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https://sagris-my.sharepoint.com/personal/info_acquabuild_com1/Documents/APPS 2022/FAR/www/"/>
    </mc:Choice>
  </mc:AlternateContent>
  <xr:revisionPtr revIDLastSave="669" documentId="8_{36FA04DE-8E4E-464C-A2F1-4A7E2C541692}" xr6:coauthVersionLast="47" xr6:coauthVersionMax="47" xr10:uidLastSave="{8FD3D928-E9AE-43C0-929E-E3CCF16250C3}"/>
  <bookViews>
    <workbookView xWindow="-98" yWindow="-98" windowWidth="19396" windowHeight="10276" tabRatio="879" firstSheet="9" activeTab="11" xr2:uid="{544E74E2-4ADE-4F5B-8D54-89B19B72DD02}"/>
  </bookViews>
  <sheets>
    <sheet name="036 - ENTREGA 1 ESPECIE (2)" sheetId="22" state="hidden" r:id="rId1"/>
    <sheet name="400 PLANO INSUMOS" sheetId="24" state="hidden" r:id="rId2"/>
    <sheet name="401 - PROPOSTA BENEF. EQUIP" sheetId="25" state="hidden" r:id="rId3"/>
    <sheet name="402 - ENTREGA INSUMOS FOMENTAD" sheetId="28" state="hidden" r:id="rId4"/>
    <sheet name="501 - ALOCAÇÃO COMBUST. RECARGA" sheetId="33" state="hidden" r:id="rId5"/>
    <sheet name="502 - KIT DE EXTENSIONISTA" sheetId="34" state="hidden" r:id="rId6"/>
    <sheet name="503 - DISPOSITIVOS MOVEIS" sheetId="35" state="hidden" r:id="rId7"/>
    <sheet name="504 - ENTREGA MEIOS CIRCULANTES" sheetId="36" state="hidden" r:id="rId8"/>
    <sheet name="599 - GUIA DE ENTREGA SIMPLES" sheetId="37" state="hidden" r:id="rId9"/>
    <sheet name="402 - ENTREGA DE SEMENTE" sheetId="27" r:id="rId10"/>
    <sheet name="403-ENTREGA_AGROQUIMICOS" sheetId="51" r:id="rId11"/>
    <sheet name="405 - ANIMAIS" sheetId="38" r:id="rId12"/>
    <sheet name="livestock_deliveries" sheetId="41" state="hidden" r:id="rId13"/>
    <sheet name="406- ENTREGA D EQUIP - N RECEPT" sheetId="29" r:id="rId14"/>
    <sheet name="407- ENTREGA D EQUIP - 1 RECEPT" sheetId="43" r:id="rId15"/>
    <sheet name="equipment_deliveries" sheetId="52" state="hidden" r:id="rId16"/>
    <sheet name="beneficiaries" sheetId="4" state="hidden" r:id="rId17"/>
    <sheet name="newcastle" sheetId="63" state="hidden" r:id="rId18"/>
    <sheet name="vacinacao_obrigatoria" sheetId="62" state="hidden" r:id="rId19"/>
    <sheet name="seed_deliveries" sheetId="49" state="hidden" r:id="rId20"/>
    <sheet name="404-ENTREGA_INSUMOS PA" sheetId="26" state="hidden" r:id="rId21"/>
    <sheet name="408-NEWCASTLE" sheetId="59" r:id="rId22"/>
    <sheet name="old_NEWCASTLE" sheetId="64" state="hidden" r:id="rId23"/>
    <sheet name="agents" sheetId="61" state="hidden" r:id="rId24"/>
    <sheet name="409-VACINAÇÃO OBRIGATORIA" sheetId="60" r:id="rId25"/>
    <sheet name="variaveis_kits" sheetId="56" state="hidden" r:id="rId26"/>
    <sheet name="delivery_events" sheetId="40" state="hidden" r:id="rId27"/>
    <sheet name="msme" sheetId="44" state="hidden" r:id="rId28"/>
    <sheet name="normal_group_equipment" sheetId="42" state="hidden" r:id="rId29"/>
    <sheet name="agrochemicals" sheetId="50" state="hidden" r:id="rId30"/>
    <sheet name="check" sheetId="69" state="hidden" r:id="rId31"/>
    <sheet name="massinga" sheetId="65" state="hidden" r:id="rId32"/>
    <sheet name="vaccination_records" sheetId="70" state="hidden" r:id="rId33"/>
    <sheet name="LISTS" sheetId="1" state="hidden" r:id="rId34"/>
  </sheets>
  <definedNames>
    <definedName name="_xlnm._FilterDatabase" localSheetId="16" hidden="1">beneficiaries!$A$1:$AA$1585</definedName>
    <definedName name="_xlnm._FilterDatabase" localSheetId="33" hidden="1">LISTS!$A$1:$C$1159</definedName>
    <definedName name="_xlnm._FilterDatabase" localSheetId="31" hidden="1">massinga!$A$1:$A$5138</definedName>
    <definedName name="_xlnm._FilterDatabase" localSheetId="17" hidden="1">newcastle!$A$1:$E$103</definedName>
    <definedName name="_xlnm._FilterDatabase" localSheetId="18" hidden="1">vacinacao_obrigatoria!$A$1:$E$198</definedName>
    <definedName name="agrochemicals">LISTS!$AR$17:$AR$60</definedName>
    <definedName name="Alface">LISTS!$BC$371:$BC$377</definedName>
    <definedName name="Alho">LISTS!$BC$366:$BC$370</definedName>
    <definedName name="Alto_Molócuê">LISTS!$B$917:$B$928</definedName>
    <definedName name="Amendoim">LISTS!$BC$348:$BC$365</definedName>
    <definedName name="Ancuabe">LISTS!$B$2:$B$9</definedName>
    <definedName name="Angoche">LISTS!$B$525:$B$531</definedName>
    <definedName name="Angónia">LISTS!$B$800:$B$817</definedName>
    <definedName name="animais_plural">LISTS!$BQ$1:$BR$4</definedName>
    <definedName name="Arroz">LISTS!$BC$329:$BC$347</definedName>
    <definedName name="audiencia">LISTS!$AF$23:$AF$54</definedName>
    <definedName name="Balama">LISTS!$B$10:$B$20</definedName>
    <definedName name="Báruè">LISTS!$B$348:$B$359</definedName>
    <definedName name="Batata_Doce">LISTS!$BC$304:$BC$328</definedName>
    <definedName name="Batata_Reno">LISTS!$BC$291:$BC$303</definedName>
    <definedName name="Beira">LISTS!$B$745</definedName>
    <definedName name="benef_topic_choices">LISTS!$V$2:$V$63</definedName>
    <definedName name="benef_topics">LISTS!$V$1:$W$81</definedName>
    <definedName name="Bilene">LISTS!$B$129:$B$141</definedName>
    <definedName name="Boane">LISTS!$B$438:$B$442</definedName>
    <definedName name="Bovino">LISTS!$BN$2:$BN$6</definedName>
    <definedName name="Bovinos">LISTS!$BK$2:$BK$16</definedName>
    <definedName name="Búzi">LISTS!$B$746:$B$752</definedName>
    <definedName name="cadeias_valor">LISTS!$K$2:$K$45</definedName>
    <definedName name="Cahora_Bassa">LISTS!$B$818:$B$826</definedName>
    <definedName name="Caia">LISTS!$B$753:$B$755</definedName>
    <definedName name="Caprino">LISTS!$BN$8:$BN$14</definedName>
    <definedName name="Caprinos">LISTS!$BK$18:$BK$25</definedName>
    <definedName name="Cebola">LISTS!$BC$277:$BC$290</definedName>
    <definedName name="Cenoura">LISTS!$BC$268:$BC$276</definedName>
    <definedName name="Chai">LISTS!$B$34:$B$43</definedName>
    <definedName name="Changara">LISTS!$B$827:$B$833</definedName>
    <definedName name="Cheia_Muipite">LISTS!$B$732:$B$737</definedName>
    <definedName name="Chemba">LISTS!$B$756:$B$760</definedName>
    <definedName name="Cheringoma">LISTS!$B$761:$B$762</definedName>
    <definedName name="Chibabava">LISTS!$B$763:$B$767</definedName>
    <definedName name="Chibuto">LISTS!$B$142:$B$161</definedName>
    <definedName name="Chicualacuala">LISTS!$B$162:$B$169</definedName>
    <definedName name="Chifunde">LISTS!$B$834:$B$838</definedName>
    <definedName name="Chigubo">LISTS!$B$170:$B$173</definedName>
    <definedName name="Chimbunila">LISTS!$B$665:$B$671</definedName>
    <definedName name="Chimoio">LISTS!$B$360</definedName>
    <definedName name="Chinde">LISTS!$B$929:$B$937</definedName>
    <definedName name="Chiremera">LISTS!$B$433:$B$437</definedName>
    <definedName name="Chiúre">LISTS!$B$21:$B$30</definedName>
    <definedName name="Chiuta">LISTS!$B$839:$B$846</definedName>
    <definedName name="Chókwè">LISTS!$B$174:$B$183</definedName>
    <definedName name="Chongoene">LISTS!$B$184:$B$194</definedName>
    <definedName name="Couve">LISTS!$BC$262:$BC$267</definedName>
    <definedName name="crops_list">LISTS!$AW$2:$AW$35</definedName>
    <definedName name="Cuamba">LISTS!$B$672:$B$677</definedName>
    <definedName name="currency">LISTS!$AH$2:$AI$12</definedName>
    <definedName name="currency_choices">LISTS!$AH$2:$AH$12</definedName>
    <definedName name="Derre">LISTS!$B$938:$B$940</definedName>
    <definedName name="district_codes">LISTS!$H$1:$I$161</definedName>
    <definedName name="districts">LISTS!$H$2:$H$161</definedName>
    <definedName name="Dôa">LISTS!$B$847:$B$850</definedName>
    <definedName name="Dondo">LISTS!$B$768:$B$772</definedName>
    <definedName name="entities">LISTS!$Y$2:$Y$31</definedName>
    <definedName name="equipment_items">LISTS!$BU$2:$BU$139</definedName>
    <definedName name="equipment_variables">variaveis_kits!$B$1:$C$175</definedName>
    <definedName name="Eráti">LISTS!$B$532:$B$538</definedName>
    <definedName name="Estrangeiro">LISTS!$B$128</definedName>
    <definedName name="event_types">LISTS!$AF$2:$AF$13</definedName>
    <definedName name="Feijão">LISTS!$BC$182:$BC$218</definedName>
    <definedName name="Feijão_Boer">LISTS!$BC$253:$BC$261</definedName>
    <definedName name="Feijão_Jugo">LISTS!$BC$248:$BC$252</definedName>
    <definedName name="Feijão_Nhemba">LISTS!$BC$225:$BC$247</definedName>
    <definedName name="Feijão_Verde">LISTS!$BC$219:$BC$224</definedName>
    <definedName name="Feijão_Vulgar">LISTS!$BC$182:$BC$218</definedName>
    <definedName name="fertilizers">LISTS!$AP$2:$AP$7</definedName>
    <definedName name="formandos_choices">LISTS!$AB$2:$AB$9</definedName>
    <definedName name="Funhalouro">LISTS!$B$267:$B$273</definedName>
    <definedName name="Galinha">LISTS!$BN$16:$BN$21</definedName>
    <definedName name="Galinhas">LISTS!$BK$27:$BK$33</definedName>
    <definedName name="Gergelim">LISTS!$BC$177:$BC$181</definedName>
    <definedName name="Gilé">LISTS!$B$941:$B$954</definedName>
    <definedName name="Girassol">LISTS!$BC$173:$BC$176</definedName>
    <definedName name="Gondola">LISTS!$B$361:$B$367</definedName>
    <definedName name="Gorongoza">LISTS!$B$773:$B$777</definedName>
    <definedName name="Govuro">LISTS!$B$274:$B$280</definedName>
    <definedName name="Guijá">LISTS!$B$195:$B$202</definedName>
    <definedName name="Gurué">LISTS!$B$955:$B$963</definedName>
    <definedName name="Homoíne">LISTS!$B$281:$B$289</definedName>
    <definedName name="Ibo">LISTS!$B$31:$B$33</definedName>
    <definedName name="Ile">LISTS!$B$964:$B$972</definedName>
    <definedName name="Ilha_de_Moçambique">LISTS!$B$539</definedName>
    <definedName name="infraestruturas_sanitarias">LISTS!$BV$1:$BV$8</definedName>
    <definedName name="Inhambane">LISTS!$B$290</definedName>
    <definedName name="Inharrime">LISTS!$B$291:$B$297</definedName>
    <definedName name="Inhassoro">LISTS!$B$298:$B$302</definedName>
    <definedName name="Inhassunge">LISTS!$B$973:$B$976</definedName>
    <definedName name="Jangamo">LISTS!$B$303:$B$307</definedName>
    <definedName name="KaMaxakeni">LISTS!$B$1117:$B$1124</definedName>
    <definedName name="KaMpfumu">LISTS!$B$1095:$B$1105</definedName>
    <definedName name="KaMubukwana">LISTS!$B$1136:$B$1149</definedName>
    <definedName name="KaNyaka">LISTS!$B$1156:$B$1158</definedName>
    <definedName name="KaTembe">LISTS!$B$1150:$B$1154</definedName>
    <definedName name="kites">variaveis_kits!$J$1:$L$10</definedName>
    <definedName name="Lago">LISTS!$B$678:$B$686</definedName>
    <definedName name="Lalaua">LISTS!$B$540:$B$543</definedName>
    <definedName name="Larde">LISTS!$B$544:$B$548</definedName>
    <definedName name="Lichinga">LISTS!$B$687</definedName>
    <definedName name="Limpopo">LISTS!$B$203:$B$216</definedName>
    <definedName name="lista_equipamento">variaveis_kits!$E$2:$E$175</definedName>
    <definedName name="Liúpo">LISTS!$B$549:$B$553</definedName>
    <definedName name="localidades">LISTS!$B$1:$C$1159</definedName>
    <definedName name="Luabo">LISTS!$B$977:$B$982</definedName>
    <definedName name="Lugela">LISTS!$B$983:$B$998</definedName>
    <definedName name="Mabalane">LISTS!$B$217:$B$223</definedName>
    <definedName name="Mabote">LISTS!$B$308:$B$316</definedName>
    <definedName name="Macanga">LISTS!$B$851:$B$857</definedName>
    <definedName name="Macate">LISTS!$B$379:$B$385</definedName>
    <definedName name="Machanga">LISTS!$B$778:$B$786</definedName>
    <definedName name="Macossa">LISTS!$B$395:$B$398</definedName>
    <definedName name="Maganja_da_Costa">LISTS!$B$999:$B$1007</definedName>
    <definedName name="Mágoè">LISTS!$B$858:$B$865</definedName>
    <definedName name="Magude">LISTS!$B$443:$B$461</definedName>
    <definedName name="Majune">LISTS!$B$688:$B$692</definedName>
    <definedName name="Malema">LISTS!$B$554:$B$560</definedName>
    <definedName name="Mandimba">LISTS!$B$693:$B$695</definedName>
    <definedName name="Mandioca">LISTS!$BC$146:$BC$172</definedName>
    <definedName name="Mandlakazi">LISTS!$B$224:$B$236</definedName>
    <definedName name="Manhiça">LISTS!$B$462:$B$478</definedName>
    <definedName name="Mapai">LISTS!$B$237:$B$243</definedName>
    <definedName name="Mapira">LISTS!$BC$129:$BC$145</definedName>
    <definedName name="Marara">LISTS!$B$866:$B$870</definedName>
    <definedName name="Marávia">LISTS!$B$871:$B$884</definedName>
    <definedName name="Marínguè">LISTS!$B$787:$B$791</definedName>
    <definedName name="Marracuene">LISTS!$B$479:$B$487</definedName>
    <definedName name="Marromeu">LISTS!$B$792:$B$794</definedName>
    <definedName name="Marrupa">LISTS!$B$696:$B$702</definedName>
    <definedName name="Massangena">LISTS!$B$244:$B$255</definedName>
    <definedName name="Massangulo">LISTS!$B$727:$B$731</definedName>
    <definedName name="Massinga">LISTS!$B$317:$B$322</definedName>
    <definedName name="Massingir">LISTS!$B$256:$B$265</definedName>
    <definedName name="Matola">LISTS!$B$488:$B$490</definedName>
    <definedName name="Matutuíne">LISTS!$B$491:$B$504</definedName>
    <definedName name="Maúa">LISTS!$B$703:$B$706</definedName>
    <definedName name="Mavende">LISTS!$B$386:$B$394</definedName>
    <definedName name="Maxixe">LISTS!$B$323</definedName>
    <definedName name="Mecanhelas">LISTS!$B$709:$B$713</definedName>
    <definedName name="Meconta">LISTS!$B$561:$B$566</definedName>
    <definedName name="Mecubúri">LISTS!$B$567:$B$576</definedName>
    <definedName name="Mecúfi">LISTS!$B$44:$B$49</definedName>
    <definedName name="Mecula">LISTS!$B$714:$B$716</definedName>
    <definedName name="Memba">LISTS!$B$577:$B$584</definedName>
    <definedName name="Messica">LISTS!$B$399:$B$407</definedName>
    <definedName name="Metarica">LISTS!$B$717:$B$720</definedName>
    <definedName name="Metuge">LISTS!$B$57:$B$61</definedName>
    <definedName name="Mexoeira">LISTS!$BC$124:$BC$128</definedName>
    <definedName name="Milange">LISTS!$B$1008:$B$1018</definedName>
    <definedName name="Milho">LISTS!$BC$74:$BC$123</definedName>
    <definedName name="Moamba">LISTS!$B$505:$B$515</definedName>
    <definedName name="Moatize">LISTS!$B$885:$B$893</definedName>
    <definedName name="Mocímboa_da_Praia">LISTS!$B$62:$B$67</definedName>
    <definedName name="Mocuba">LISTS!$B$1019:$B$1025</definedName>
    <definedName name="Mocubela">LISTS!$B$1026:$B$1032</definedName>
    <definedName name="Mogincual">LISTS!$B$585:$B$587</definedName>
    <definedName name="Mogovolas">LISTS!$B$588:$B$592</definedName>
    <definedName name="Molumbo">LISTS!$B$1033:$B$1037</definedName>
    <definedName name="Moma">LISTS!$B$593:$B$603</definedName>
    <definedName name="Monapo">LISTS!$B$604:$B$609</definedName>
    <definedName name="Montepuez">LISTS!$B$68:$B$78</definedName>
    <definedName name="Mopeia">LISTS!$B$1038:$B$1044</definedName>
    <definedName name="Morrumbala">LISTS!$B$1045:$B$1054</definedName>
    <definedName name="Morrumbene">LISTS!$B$324:$B$329</definedName>
    <definedName name="Mossuril">LISTS!$B$617:$B$620</definedName>
    <definedName name="Mossurize">LISTS!$B$408:$B$414</definedName>
    <definedName name="Muaguide">LISTS!$B$50:$B$56</definedName>
    <definedName name="Muanza">LISTS!$B$795:$B$796</definedName>
    <definedName name="Muecate">LISTS!$B$621:$B$624</definedName>
    <definedName name="Mueda">LISTS!$B$79:$B$91</definedName>
    <definedName name="Muembe">LISTS!$B$721:$B$726</definedName>
    <definedName name="Mulevala">LISTS!$B$1055:$B$1060</definedName>
    <definedName name="Murrupula">LISTS!$B$610:$B$616</definedName>
    <definedName name="Mutarara">LISTS!$B$894:$B$900</definedName>
    <definedName name="Nacala_a_Velha">LISTS!$B$625:$B$627</definedName>
    <definedName name="Nacarôa">LISTS!$B$628:$B$631</definedName>
    <definedName name="Namaacha">LISTS!$B$516:$B$524</definedName>
    <definedName name="Namacurra">LISTS!$B$1061:$B$1069</definedName>
    <definedName name="Namarroi">LISTS!$B$1070:$B$1076</definedName>
    <definedName name="Nampula">LISTS!$B$632:$B$654</definedName>
    <definedName name="Namuno">LISTS!$B$92:$B$105</definedName>
    <definedName name="Nangade">LISTS!$B$106:$B$111</definedName>
    <definedName name="Nhamatanda">LISTS!$B$797:$B$799</definedName>
    <definedName name="Nicoadala">LISTS!$B$1077:$B$1080</definedName>
    <definedName name="Nipepe">LISTS!$B$732:$B$737</definedName>
    <definedName name="Nkalapa_Mavago">LISTS!$B$707:$B$708</definedName>
    <definedName name="Nlhamankulu">LISTS!$B$1106:$B$1116</definedName>
    <definedName name="Palma">LISTS!$B$112:$B$119</definedName>
    <definedName name="Panda">LISTS!$B$330:$B$338</definedName>
    <definedName name="Pebane">LISTS!$B$1081:$B$1093</definedName>
    <definedName name="Pemba">LISTS!$B$120</definedName>
    <definedName name="Pepino">LISTS!$BC$67:$BC$73</definedName>
    <definedName name="pesticides">LISTS!$AT$2:$AT$12</definedName>
    <definedName name="Pimento">LISTS!$BC$63:$BC$66</definedName>
    <definedName name="Piri_Piri">LISTS!$BC$60:$BC$62</definedName>
    <definedName name="platforms">LISTS!$AK$2:$AK$18</definedName>
    <definedName name="_xlnm.Print_Area" localSheetId="0">'036 - ENTREGA 1 ESPECIE (2)'!$A$1:$BS$120</definedName>
    <definedName name="_xlnm.Print_Area" localSheetId="9">'402 - ENTREGA DE SEMENTE'!$A$1:$BD$115</definedName>
    <definedName name="_xlnm.Print_Area" localSheetId="10">'403-ENTREGA_AGROQUIMICOS'!$A$1:$AU$88</definedName>
    <definedName name="_xlnm.Print_Area" localSheetId="20">'404-ENTREGA_INSUMOS PA'!$A$1:$BM$322</definedName>
    <definedName name="_xlnm.Print_Area" localSheetId="11">'405 - ANIMAIS'!$A$1:$BI$72</definedName>
    <definedName name="_xlnm.Print_Area" localSheetId="13">'406- ENTREGA D EQUIP - N RECEPT'!$A$1:$BU$50</definedName>
    <definedName name="_xlnm.Print_Area" localSheetId="14">'407- ENTREGA D EQUIP - 1 RECEPT'!$A$1:$BT$52</definedName>
    <definedName name="_xlnm.Print_Area" localSheetId="8">'599 - GUIA DE ENTREGA SIMPLES'!$A$1:$BL$120</definedName>
    <definedName name="_xlnm.Print_Titles" localSheetId="0">'036 - ENTREGA 1 ESPECIE (2)'!$16:$18</definedName>
    <definedName name="_xlnm.Print_Titles" localSheetId="1">'400 PLANO INSUMOS'!$10:$14</definedName>
    <definedName name="_xlnm.Print_Titles" localSheetId="2">'401 - PROPOSTA BENEF. EQUIP'!$10:$12</definedName>
    <definedName name="_xlnm.Print_Titles" localSheetId="9">'402 - ENTREGA DE SEMENTE'!$20:$22</definedName>
    <definedName name="_xlnm.Print_Titles" localSheetId="3">'402 - ENTREGA INSUMOS FOMENTAD'!$20:$22</definedName>
    <definedName name="_xlnm.Print_Titles" localSheetId="10">'403-ENTREGA_AGROQUIMICOS'!$21:$23</definedName>
    <definedName name="_xlnm.Print_Titles" localSheetId="20">'404-ENTREGA_INSUMOS PA'!$20:$22</definedName>
    <definedName name="_xlnm.Print_Titles" localSheetId="11">'405 - ANIMAIS'!$20:$22</definedName>
    <definedName name="_xlnm.Print_Titles" localSheetId="13">'406- ENTREGA D EQUIP - N RECEPT'!$17:$20</definedName>
    <definedName name="_xlnm.Print_Titles" localSheetId="14">'407- ENTREGA D EQUIP - 1 RECEPT'!$22:$23</definedName>
    <definedName name="_xlnm.Print_Titles" localSheetId="21">'408-NEWCASTLE'!$37:$39</definedName>
    <definedName name="_xlnm.Print_Titles" localSheetId="24">'409-VACINAÇÃO OBRIGATORIA'!$20:$22</definedName>
    <definedName name="_xlnm.Print_Titles" localSheetId="4">'501 - ALOCAÇÃO COMBUST. RECARGA'!$24:$26</definedName>
    <definedName name="_xlnm.Print_Titles" localSheetId="5">'502 - KIT DE EXTENSIONISTA'!$25:$27</definedName>
    <definedName name="_xlnm.Print_Titles" localSheetId="6">'503 - DISPOSITIVOS MOVEIS'!$24:$26</definedName>
    <definedName name="_xlnm.Print_Titles" localSheetId="7">'504 - ENTREGA MEIOS CIRCULANTES'!$24:$26</definedName>
    <definedName name="_xlnm.Print_Titles" localSheetId="8">'599 - GUIA DE ENTREGA SIMPLES'!$17:$19</definedName>
    <definedName name="province_districts">LISTS!$E$1:$F$161</definedName>
    <definedName name="Quelimane">LISTS!$B$1094</definedName>
    <definedName name="Quiabo">LISTS!$BC$57:$BC$59</definedName>
    <definedName name="Quissanga">LISTS!$B$121:$B$127</definedName>
    <definedName name="Rapale">LISTS!$B$655:$B$659</definedName>
    <definedName name="Repolho">LISTS!$BC$46:$BC$56</definedName>
    <definedName name="Ribáuè">LISTS!$B$660:$B$664</definedName>
    <definedName name="Salsa">LISTS!$BC$43:$BC$45</definedName>
    <definedName name="Sanga">LISTS!$B$738:$B$744</definedName>
    <definedName name="seed_units">LISTS!$AY$1:$AZ$35</definedName>
    <definedName name="social_roles">LISTS!$AC$2:$AC$32</definedName>
    <definedName name="Soja">LISTS!$BC$15:$BC$43</definedName>
    <definedName name="Sussundenga">LISTS!$B$415:$B$426</definedName>
    <definedName name="Tambara">LISTS!$B$427:$B$432</definedName>
    <definedName name="tech_topic_choices">LISTS!$V$64:$V$107</definedName>
    <definedName name="tech_topics">LISTS!$V$64:$W$107</definedName>
    <definedName name="Tete">LISTS!$B$901</definedName>
    <definedName name="tipos_kits">variaveis_kits!$J$1:$J$11</definedName>
    <definedName name="tipos_treino">LISTS!$AM$2:$AM$19</definedName>
    <definedName name="Tomate">LISTS!$BC$2:$BC$14</definedName>
    <definedName name="topics_choices">LISTS!$V$2:$V$107</definedName>
    <definedName name="training_entities">LISTS!$Y$1:$Z$31</definedName>
    <definedName name="Tsangano">LISTS!$B$902:$B$907</definedName>
    <definedName name="unidades_semente">LISTS!$T$1:$T$5</definedName>
    <definedName name="Vanduzi">LISTS!$B$433:$B$437</definedName>
    <definedName name="variaveis_agroquimicos">LISTS!$AR$16:$AS$60</definedName>
    <definedName name="Vilankulo">LISTS!$B$339:$B$343</definedName>
    <definedName name="Xai_Xai">LISTS!$B$266</definedName>
    <definedName name="Zavala">LISTS!$B$344:$B$347</definedName>
    <definedName name="Zumbo">LISTS!$B$908:$B$916</definedName>
  </definedNames>
  <calcPr calcId="191029"/>
  <pivotCaches>
    <pivotCache cacheId="0" r:id="rId3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551" i="65" l="1"/>
  <c r="G4550" i="65"/>
  <c r="G4549" i="65"/>
  <c r="G4548" i="65"/>
  <c r="G4547" i="65"/>
  <c r="G4546" i="65"/>
  <c r="G4545" i="65"/>
  <c r="G4544" i="65"/>
  <c r="G4543" i="65"/>
  <c r="G4542" i="65"/>
  <c r="G4541" i="65"/>
  <c r="G4540" i="65"/>
  <c r="G4539" i="65"/>
  <c r="G4538" i="65"/>
  <c r="G4537" i="65"/>
  <c r="G4536" i="65"/>
  <c r="G4535" i="65"/>
  <c r="G4534" i="65"/>
  <c r="G4533" i="65"/>
  <c r="G4532" i="65"/>
  <c r="G4531" i="65"/>
  <c r="G4530" i="65"/>
  <c r="G4529" i="65"/>
  <c r="G4528" i="65"/>
  <c r="G4527" i="65"/>
  <c r="G4526" i="65"/>
  <c r="G4525" i="65"/>
  <c r="G4524" i="65"/>
  <c r="G4523" i="65"/>
  <c r="G4522" i="65"/>
  <c r="G4521" i="65"/>
  <c r="G4520" i="65"/>
  <c r="G4519" i="65"/>
  <c r="G4518" i="65"/>
  <c r="G4517" i="65"/>
  <c r="G4516" i="65"/>
  <c r="G4515" i="65"/>
  <c r="G4514" i="65"/>
  <c r="G4513" i="65"/>
  <c r="G4512" i="65"/>
  <c r="G4511" i="65"/>
  <c r="G4510" i="65"/>
  <c r="G4509" i="65"/>
  <c r="G4508" i="65"/>
  <c r="G4507" i="65"/>
  <c r="G4506" i="65"/>
  <c r="G4505" i="65"/>
  <c r="G4504" i="65"/>
  <c r="G4503" i="65"/>
  <c r="G4502" i="65"/>
  <c r="G4501" i="65"/>
  <c r="G4500" i="65"/>
  <c r="G4499" i="65"/>
  <c r="G4498" i="65"/>
  <c r="G4497" i="65"/>
  <c r="G4496" i="65"/>
  <c r="G4495" i="65"/>
  <c r="G4494" i="65"/>
  <c r="G4493" i="65"/>
  <c r="G4492" i="65"/>
  <c r="G4491" i="65"/>
  <c r="G4490" i="65"/>
  <c r="G4489" i="65"/>
  <c r="G4488" i="65"/>
  <c r="G4487" i="65"/>
  <c r="G4486" i="65"/>
  <c r="G4485" i="65"/>
  <c r="G4484" i="65"/>
  <c r="G4483" i="65"/>
  <c r="G4482" i="65"/>
  <c r="G4481" i="65"/>
  <c r="G4480" i="65"/>
  <c r="G4479" i="65"/>
  <c r="G4478" i="65"/>
  <c r="G4477" i="65"/>
  <c r="G4476" i="65"/>
  <c r="G4475" i="65"/>
  <c r="G4474" i="65"/>
  <c r="G4473" i="65"/>
  <c r="G4472" i="65"/>
  <c r="G4471" i="65"/>
  <c r="G4470" i="65"/>
  <c r="G4469" i="65"/>
  <c r="G4468" i="65"/>
  <c r="G4467" i="65"/>
  <c r="G4466" i="65"/>
  <c r="G4465" i="65"/>
  <c r="G4464" i="65"/>
  <c r="G4463" i="65"/>
  <c r="G4462" i="65"/>
  <c r="G4461" i="65"/>
  <c r="G4460" i="65"/>
  <c r="G4459" i="65"/>
  <c r="G4458" i="65"/>
  <c r="G4457" i="65"/>
  <c r="G4456" i="65"/>
  <c r="G4455" i="65"/>
  <c r="G4454" i="65"/>
  <c r="G4453" i="65"/>
  <c r="G4452" i="65"/>
  <c r="G4451" i="65"/>
  <c r="G4450" i="65"/>
  <c r="G4449" i="65"/>
  <c r="G4448" i="65"/>
  <c r="G4447" i="65"/>
  <c r="G4446" i="65"/>
  <c r="G4445" i="65"/>
  <c r="G4444" i="65"/>
  <c r="G4443" i="65"/>
  <c r="G4442" i="65"/>
  <c r="G4441" i="65"/>
  <c r="G4440" i="65"/>
  <c r="G4439" i="65"/>
  <c r="G4438" i="65"/>
  <c r="G4437" i="65"/>
  <c r="G4436" i="65"/>
  <c r="G4435" i="65"/>
  <c r="G4434" i="65"/>
  <c r="G4433" i="65"/>
  <c r="G4432" i="65"/>
  <c r="G4431" i="65"/>
  <c r="G4430" i="65"/>
  <c r="G4429" i="65"/>
  <c r="G4428" i="65"/>
  <c r="G4427" i="65"/>
  <c r="G4426" i="65"/>
  <c r="G4425" i="65"/>
  <c r="G4424" i="65"/>
  <c r="G4423" i="65"/>
  <c r="G4422" i="65"/>
  <c r="G4421" i="65"/>
  <c r="G4420" i="65"/>
  <c r="G4419" i="65"/>
  <c r="G4418" i="65"/>
  <c r="G4417" i="65"/>
  <c r="G4416" i="65"/>
  <c r="G4415" i="65"/>
  <c r="G4414" i="65"/>
  <c r="G4413" i="65"/>
  <c r="G4412" i="65"/>
  <c r="G4411" i="65"/>
  <c r="G4410" i="65"/>
  <c r="G4409" i="65"/>
  <c r="G4408" i="65"/>
  <c r="G4407" i="65"/>
  <c r="G4406" i="65"/>
  <c r="G4405" i="65"/>
  <c r="G4404" i="65"/>
  <c r="G4403" i="65"/>
  <c r="G4402" i="65"/>
  <c r="G4401" i="65"/>
  <c r="G4400" i="65"/>
  <c r="G4399" i="65"/>
  <c r="G4398" i="65"/>
  <c r="G4397" i="65"/>
  <c r="G4396" i="65"/>
  <c r="G4395" i="65"/>
  <c r="G4394" i="65"/>
  <c r="G4393" i="65"/>
  <c r="G4392" i="65"/>
  <c r="G4391" i="65"/>
  <c r="G4390" i="65"/>
  <c r="G4389" i="65"/>
  <c r="G4388" i="65"/>
  <c r="G4387" i="65"/>
  <c r="G4386" i="65"/>
  <c r="G4385" i="65"/>
  <c r="G4384" i="65"/>
  <c r="G4383" i="65"/>
  <c r="G4382" i="65"/>
  <c r="G4381" i="65"/>
  <c r="G4380" i="65"/>
  <c r="G4379" i="65"/>
  <c r="G4378" i="65"/>
  <c r="G4377" i="65"/>
  <c r="G4376" i="65"/>
  <c r="G4375" i="65"/>
  <c r="G4374" i="65"/>
  <c r="G4373" i="65"/>
  <c r="G4372" i="65"/>
  <c r="G4371" i="65"/>
  <c r="G4370" i="65"/>
  <c r="G4369" i="65"/>
  <c r="G4368" i="65"/>
  <c r="G4367" i="65"/>
  <c r="G4366" i="65"/>
  <c r="G4365" i="65"/>
  <c r="G4364" i="65"/>
  <c r="G4363" i="65"/>
  <c r="G4362" i="65"/>
  <c r="G4361" i="65"/>
  <c r="G4360" i="65"/>
  <c r="G4359" i="65"/>
  <c r="G4358" i="65"/>
  <c r="G4357" i="65"/>
  <c r="G4356" i="65"/>
  <c r="G4355" i="65"/>
  <c r="G4354" i="65"/>
  <c r="G4353" i="65"/>
  <c r="G4352" i="65"/>
  <c r="G4351" i="65"/>
  <c r="G4350" i="65"/>
  <c r="G4349" i="65"/>
  <c r="G4348" i="65"/>
  <c r="G4347" i="65"/>
  <c r="G4346" i="65"/>
  <c r="G4345" i="65"/>
  <c r="G4344" i="65"/>
  <c r="G4343" i="65"/>
  <c r="G4342" i="65"/>
  <c r="G4341" i="65"/>
  <c r="G4340" i="65"/>
  <c r="G4339" i="65"/>
  <c r="G4338" i="65"/>
  <c r="G4337" i="65"/>
  <c r="G4336" i="65"/>
  <c r="G4335" i="65"/>
  <c r="G4334" i="65"/>
  <c r="G4333" i="65"/>
  <c r="G4332" i="65"/>
  <c r="G4331" i="65"/>
  <c r="G4330" i="65"/>
  <c r="G4329" i="65"/>
  <c r="G4328" i="65"/>
  <c r="G4327" i="65"/>
  <c r="G4326" i="65"/>
  <c r="G4325" i="65"/>
  <c r="G4324" i="65"/>
  <c r="G4323" i="65"/>
  <c r="G4322" i="65"/>
  <c r="G4321" i="65"/>
  <c r="G4320" i="65"/>
  <c r="G4319" i="65"/>
  <c r="G4318" i="65"/>
  <c r="G4317" i="65"/>
  <c r="G4316" i="65"/>
  <c r="G4315" i="65"/>
  <c r="G4314" i="65"/>
  <c r="G4313" i="65"/>
  <c r="G4312" i="65"/>
  <c r="G4311" i="65"/>
  <c r="G4310" i="65"/>
  <c r="G4309" i="65"/>
  <c r="G4308" i="65"/>
  <c r="G4307" i="65"/>
  <c r="G4306" i="65"/>
  <c r="G4305" i="65"/>
  <c r="G4304" i="65"/>
  <c r="G4303" i="65"/>
  <c r="G4302" i="65"/>
  <c r="G4301" i="65"/>
  <c r="G4300" i="65"/>
  <c r="G4299" i="65"/>
  <c r="G4298" i="65"/>
  <c r="G4297" i="65"/>
  <c r="G4296" i="65"/>
  <c r="G4295" i="65"/>
  <c r="G4294" i="65"/>
  <c r="G4293" i="65"/>
  <c r="G4292" i="65"/>
  <c r="G4291" i="65"/>
  <c r="G4290" i="65"/>
  <c r="G4289" i="65"/>
  <c r="G4288" i="65"/>
  <c r="G4287" i="65"/>
  <c r="G4286" i="65"/>
  <c r="G4285" i="65"/>
  <c r="G4284" i="65"/>
  <c r="G4283" i="65"/>
  <c r="G4282" i="65"/>
  <c r="G4281" i="65"/>
  <c r="G4280" i="65"/>
  <c r="G4279" i="65"/>
  <c r="G4278" i="65"/>
  <c r="G4277" i="65"/>
  <c r="G4276" i="65"/>
  <c r="G4275" i="65"/>
  <c r="G4274" i="65"/>
  <c r="G4273" i="65"/>
  <c r="G4272" i="65"/>
  <c r="G4271" i="65"/>
  <c r="G4270" i="65"/>
  <c r="G4269" i="65"/>
  <c r="G4268" i="65"/>
  <c r="G4267" i="65"/>
  <c r="G4266" i="65"/>
  <c r="G4265" i="65"/>
  <c r="G4264" i="65"/>
  <c r="G4263" i="65"/>
  <c r="G4262" i="65"/>
  <c r="G4261" i="65"/>
  <c r="G4260" i="65"/>
  <c r="G4259" i="65"/>
  <c r="G4258" i="65"/>
  <c r="G4257" i="65"/>
  <c r="G4256" i="65"/>
  <c r="G4255" i="65"/>
  <c r="G4254" i="65"/>
  <c r="G4253" i="65"/>
  <c r="G4252" i="65"/>
  <c r="G4251" i="65"/>
  <c r="G4250" i="65"/>
  <c r="G4249" i="65"/>
  <c r="G4248" i="65"/>
  <c r="G4247" i="65"/>
  <c r="G4246" i="65"/>
  <c r="G4245" i="65"/>
  <c r="G4244" i="65"/>
  <c r="G4243" i="65"/>
  <c r="G4242" i="65"/>
  <c r="G4241" i="65"/>
  <c r="G4240" i="65"/>
  <c r="G4239" i="65"/>
  <c r="G4238" i="65"/>
  <c r="G4237" i="65"/>
  <c r="G4236" i="65"/>
  <c r="G4235" i="65"/>
  <c r="G4234" i="65"/>
  <c r="G4233" i="65"/>
  <c r="G4232" i="65"/>
  <c r="G4231" i="65"/>
  <c r="G4230" i="65"/>
  <c r="G4229" i="65"/>
  <c r="G4228" i="65"/>
  <c r="G4227" i="65"/>
  <c r="G4226" i="65"/>
  <c r="G4225" i="65"/>
  <c r="G4224" i="65"/>
  <c r="G4223" i="65"/>
  <c r="G4222" i="65"/>
  <c r="G4221" i="65"/>
  <c r="G4220" i="65"/>
  <c r="G4219" i="65"/>
  <c r="G4218" i="65"/>
  <c r="G4217" i="65"/>
  <c r="G4216" i="65"/>
  <c r="G4215" i="65"/>
  <c r="G4214" i="65"/>
  <c r="G4213" i="65"/>
  <c r="G4212" i="65"/>
  <c r="G4211" i="65"/>
  <c r="G4210" i="65"/>
  <c r="G4209" i="65"/>
  <c r="G4208" i="65"/>
  <c r="G4207" i="65"/>
  <c r="G4206" i="65"/>
  <c r="G4205" i="65"/>
  <c r="G4204" i="65"/>
  <c r="G4203" i="65"/>
  <c r="G4202" i="65"/>
  <c r="G4201" i="65"/>
  <c r="G4200" i="65"/>
  <c r="G4199" i="65"/>
  <c r="G4198" i="65"/>
  <c r="G4197" i="65"/>
  <c r="G4196" i="65"/>
  <c r="G4195" i="65"/>
  <c r="G4194" i="65"/>
  <c r="G4193" i="65"/>
  <c r="G4192" i="65"/>
  <c r="G4191" i="65"/>
  <c r="G4190" i="65"/>
  <c r="G4189" i="65"/>
  <c r="G4188" i="65"/>
  <c r="G4187" i="65"/>
  <c r="G4186" i="65"/>
  <c r="G4185" i="65"/>
  <c r="G4184" i="65"/>
  <c r="G4183" i="65"/>
  <c r="G4182" i="65"/>
  <c r="G4181" i="65"/>
  <c r="G4180" i="65"/>
  <c r="G4179" i="65"/>
  <c r="G4178" i="65"/>
  <c r="G4177" i="65"/>
  <c r="G4176" i="65"/>
  <c r="G4175" i="65"/>
  <c r="G4174" i="65"/>
  <c r="G4173" i="65"/>
  <c r="G4172" i="65"/>
  <c r="G4171" i="65"/>
  <c r="G4170" i="65"/>
  <c r="G4169" i="65"/>
  <c r="G4168" i="65"/>
  <c r="G4167" i="65"/>
  <c r="G4166" i="65"/>
  <c r="G4165" i="65"/>
  <c r="G4164" i="65"/>
  <c r="G4163" i="65"/>
  <c r="G4162" i="65"/>
  <c r="G4161" i="65"/>
  <c r="G4160" i="65"/>
  <c r="G4159" i="65"/>
  <c r="G4158" i="65"/>
  <c r="G4157" i="65"/>
  <c r="G4156" i="65"/>
  <c r="G4155" i="65"/>
  <c r="G4154" i="65"/>
  <c r="G4153" i="65"/>
  <c r="G4152" i="65"/>
  <c r="G4151" i="65"/>
  <c r="G4150" i="65"/>
  <c r="G4149" i="65"/>
  <c r="G4148" i="65"/>
  <c r="G4147" i="65"/>
  <c r="G4146" i="65"/>
  <c r="G4145" i="65"/>
  <c r="G4144" i="65"/>
  <c r="G4143" i="65"/>
  <c r="G4142" i="65"/>
  <c r="G4141" i="65"/>
  <c r="G4140" i="65"/>
  <c r="G4139" i="65"/>
  <c r="G4138" i="65"/>
  <c r="G4137" i="65"/>
  <c r="G4136" i="65"/>
  <c r="G4135" i="65"/>
  <c r="G4134" i="65"/>
  <c r="G4133" i="65"/>
  <c r="G4132" i="65"/>
  <c r="G4131" i="65"/>
  <c r="G4130" i="65"/>
  <c r="G4129" i="65"/>
  <c r="G4128" i="65"/>
  <c r="G4127" i="65"/>
  <c r="G4126" i="65"/>
  <c r="G4125" i="65"/>
  <c r="G4124" i="65"/>
  <c r="G4123" i="65"/>
  <c r="G4122" i="65"/>
  <c r="G4121" i="65"/>
  <c r="G4120" i="65"/>
  <c r="G4119" i="65"/>
  <c r="G4118" i="65"/>
  <c r="G4117" i="65"/>
  <c r="G4116" i="65"/>
  <c r="G4115" i="65"/>
  <c r="G4114" i="65"/>
  <c r="G4113" i="65"/>
  <c r="G4112" i="65"/>
  <c r="G4111" i="65"/>
  <c r="G4110" i="65"/>
  <c r="G4109" i="65"/>
  <c r="G4108" i="65"/>
  <c r="G4107" i="65"/>
  <c r="G4106" i="65"/>
  <c r="G4105" i="65"/>
  <c r="G4104" i="65"/>
  <c r="G4103" i="65"/>
  <c r="G4102" i="65"/>
  <c r="G4101" i="65"/>
  <c r="G4100" i="65"/>
  <c r="G4099" i="65"/>
  <c r="G4098" i="65"/>
  <c r="G4097" i="65"/>
  <c r="G4096" i="65"/>
  <c r="G4095" i="65"/>
  <c r="G4094" i="65"/>
  <c r="G4093" i="65"/>
  <c r="G4092" i="65"/>
  <c r="G4091" i="65"/>
  <c r="G4090" i="65"/>
  <c r="G4089" i="65"/>
  <c r="G4088" i="65"/>
  <c r="G4087" i="65"/>
  <c r="G4086" i="65"/>
  <c r="G4085" i="65"/>
  <c r="G4084" i="65"/>
  <c r="G4083" i="65"/>
  <c r="G4082" i="65"/>
  <c r="G4081" i="65"/>
  <c r="G4080" i="65"/>
  <c r="G4079" i="65"/>
  <c r="G4078" i="65"/>
  <c r="G4077" i="65"/>
  <c r="G4076" i="65"/>
  <c r="G4075" i="65"/>
  <c r="G4074" i="65"/>
  <c r="G4073" i="65"/>
  <c r="G4072" i="65"/>
  <c r="G4071" i="65"/>
  <c r="G4070" i="65"/>
  <c r="G4069" i="65"/>
  <c r="G4068" i="65"/>
  <c r="G4067" i="65"/>
  <c r="G4066" i="65"/>
  <c r="G4065" i="65"/>
  <c r="G4064" i="65"/>
  <c r="G4063" i="65"/>
  <c r="G4062" i="65"/>
  <c r="G4061" i="65"/>
  <c r="G4060" i="65"/>
  <c r="G4059" i="65"/>
  <c r="G4058" i="65"/>
  <c r="G4057" i="65"/>
  <c r="G4056" i="65"/>
  <c r="G4055" i="65"/>
  <c r="G4054" i="65"/>
  <c r="G4053" i="65"/>
  <c r="G4052" i="65"/>
  <c r="G4051" i="65"/>
  <c r="G4050" i="65"/>
  <c r="G4049" i="65"/>
  <c r="G4048" i="65"/>
  <c r="G4047" i="65"/>
  <c r="G4046" i="65"/>
  <c r="G4045" i="65"/>
  <c r="G4044" i="65"/>
  <c r="G4043" i="65"/>
  <c r="G4042" i="65"/>
  <c r="G4041" i="65"/>
  <c r="G4040" i="65"/>
  <c r="G4039" i="65"/>
  <c r="G4038" i="65"/>
  <c r="G4037" i="65"/>
  <c r="G4036" i="65"/>
  <c r="G4035" i="65"/>
  <c r="G4034" i="65"/>
  <c r="G4033" i="65"/>
  <c r="G4032" i="65"/>
  <c r="G4031" i="65"/>
  <c r="G4030" i="65"/>
  <c r="G4029" i="65"/>
  <c r="G4028" i="65"/>
  <c r="G4027" i="65"/>
  <c r="G4026" i="65"/>
  <c r="G4025" i="65"/>
  <c r="G4024" i="65"/>
  <c r="G4023" i="65"/>
  <c r="G4022" i="65"/>
  <c r="G4021" i="65"/>
  <c r="G4020" i="65"/>
  <c r="G4019" i="65"/>
  <c r="G4018" i="65"/>
  <c r="G4017" i="65"/>
  <c r="G4016" i="65"/>
  <c r="G4015" i="65"/>
  <c r="G4014" i="65"/>
  <c r="G4013" i="65"/>
  <c r="G4012" i="65"/>
  <c r="G4011" i="65"/>
  <c r="G4010" i="65"/>
  <c r="G4009" i="65"/>
  <c r="G4008" i="65"/>
  <c r="G4007" i="65"/>
  <c r="G4006" i="65"/>
  <c r="G4005" i="65"/>
  <c r="G4004" i="65"/>
  <c r="G4003" i="65"/>
  <c r="G4002" i="65"/>
  <c r="G4001" i="65"/>
  <c r="G4000" i="65"/>
  <c r="G3999" i="65"/>
  <c r="G3998" i="65"/>
  <c r="G3997" i="65"/>
  <c r="G3996" i="65"/>
  <c r="G3995" i="65"/>
  <c r="G3994" i="65"/>
  <c r="G3993" i="65"/>
  <c r="G3992" i="65"/>
  <c r="G3991" i="65"/>
  <c r="G3990" i="65"/>
  <c r="G3989" i="65"/>
  <c r="G3988" i="65"/>
  <c r="G3987" i="65"/>
  <c r="G3986" i="65"/>
  <c r="G3985" i="65"/>
  <c r="G3984" i="65"/>
  <c r="G3983" i="65"/>
  <c r="G3982" i="65"/>
  <c r="G3981" i="65"/>
  <c r="G3980" i="65"/>
  <c r="G3979" i="65"/>
  <c r="G3978" i="65"/>
  <c r="G3977" i="65"/>
  <c r="G3976" i="65"/>
  <c r="G3975" i="65"/>
  <c r="G3974" i="65"/>
  <c r="G3973" i="65"/>
  <c r="G3972" i="65"/>
  <c r="G3971" i="65"/>
  <c r="G3970" i="65"/>
  <c r="G3969" i="65"/>
  <c r="G3968" i="65"/>
  <c r="G3967" i="65"/>
  <c r="G3966" i="65"/>
  <c r="G3965" i="65"/>
  <c r="G3964" i="65"/>
  <c r="G3963" i="65"/>
  <c r="G3962" i="65"/>
  <c r="G3961" i="65"/>
  <c r="G3960" i="65"/>
  <c r="G3959" i="65"/>
  <c r="G3958" i="65"/>
  <c r="G3957" i="65"/>
  <c r="G3956" i="65"/>
  <c r="G3955" i="65"/>
  <c r="G3954" i="65"/>
  <c r="G3953" i="65"/>
  <c r="G3952" i="65"/>
  <c r="G3951" i="65"/>
  <c r="G3950" i="65"/>
  <c r="G3949" i="65"/>
  <c r="G3948" i="65"/>
  <c r="G3947" i="65"/>
  <c r="G3946" i="65"/>
  <c r="G3945" i="65"/>
  <c r="G3944" i="65"/>
  <c r="G3943" i="65"/>
  <c r="G3942" i="65"/>
  <c r="G3941" i="65"/>
  <c r="G3940" i="65"/>
  <c r="G3939" i="65"/>
  <c r="G3938" i="65"/>
  <c r="G3937" i="65"/>
  <c r="G3936" i="65"/>
  <c r="G3935" i="65"/>
  <c r="G3934" i="65"/>
  <c r="G3933" i="65"/>
  <c r="G3932" i="65"/>
  <c r="G3931" i="65"/>
  <c r="G3930" i="65"/>
  <c r="G3929" i="65"/>
  <c r="G3928" i="65"/>
  <c r="G3927" i="65"/>
  <c r="G3926" i="65"/>
  <c r="G3925" i="65"/>
  <c r="G3924" i="65"/>
  <c r="G3923" i="65"/>
  <c r="G3922" i="65"/>
  <c r="G3921" i="65"/>
  <c r="G3920" i="65"/>
  <c r="G3919" i="65"/>
  <c r="G3918" i="65"/>
  <c r="G3917" i="65"/>
  <c r="G3916" i="65"/>
  <c r="G3915" i="65"/>
  <c r="G3914" i="65"/>
  <c r="G3913" i="65"/>
  <c r="G3912" i="65"/>
  <c r="G3911" i="65"/>
  <c r="G3910" i="65"/>
  <c r="G3909" i="65"/>
  <c r="G3908" i="65"/>
  <c r="G3907" i="65"/>
  <c r="G3906" i="65"/>
  <c r="G3905" i="65"/>
  <c r="G3904" i="65"/>
  <c r="G3903" i="65"/>
  <c r="G3902" i="65"/>
  <c r="G3901" i="65"/>
  <c r="G3900" i="65"/>
  <c r="G3899" i="65"/>
  <c r="G3898" i="65"/>
  <c r="G3897" i="65"/>
  <c r="G3896" i="65"/>
  <c r="G3895" i="65"/>
  <c r="G3894" i="65"/>
  <c r="G3893" i="65"/>
  <c r="G3892" i="65"/>
  <c r="G3891" i="65"/>
  <c r="G3890" i="65"/>
  <c r="G3889" i="65"/>
  <c r="G3888" i="65"/>
  <c r="G3887" i="65"/>
  <c r="G3886" i="65"/>
  <c r="G3885" i="65"/>
  <c r="G3884" i="65"/>
  <c r="G3883" i="65"/>
  <c r="G3882" i="65"/>
  <c r="G3881" i="65"/>
  <c r="G3880" i="65"/>
  <c r="G3879" i="65"/>
  <c r="G3878" i="65"/>
  <c r="G3877" i="65"/>
  <c r="G3876" i="65"/>
  <c r="G3875" i="65"/>
  <c r="G3874" i="65"/>
  <c r="G3873" i="65"/>
  <c r="G3872" i="65"/>
  <c r="G3871" i="65"/>
  <c r="G3870" i="65"/>
  <c r="G3869" i="65"/>
  <c r="G3868" i="65"/>
  <c r="G3867" i="65"/>
  <c r="G3866" i="65"/>
  <c r="G3865" i="65"/>
  <c r="G3864" i="65"/>
  <c r="G3863" i="65"/>
  <c r="G3862" i="65"/>
  <c r="G3861" i="65"/>
  <c r="G3860" i="65"/>
  <c r="G3859" i="65"/>
  <c r="G3858" i="65"/>
  <c r="G3857" i="65"/>
  <c r="G3856" i="65"/>
  <c r="G3855" i="65"/>
  <c r="G3854" i="65"/>
  <c r="G3853" i="65"/>
  <c r="G3852" i="65"/>
  <c r="G3851" i="65"/>
  <c r="G3850" i="65"/>
  <c r="G3849" i="65"/>
  <c r="G3848" i="65"/>
  <c r="G3847" i="65"/>
  <c r="G3846" i="65"/>
  <c r="G3845" i="65"/>
  <c r="G3844" i="65"/>
  <c r="G3843" i="65"/>
  <c r="G3842" i="65"/>
  <c r="G3841" i="65"/>
  <c r="G3840" i="65"/>
  <c r="G3839" i="65"/>
  <c r="G3838" i="65"/>
  <c r="G3837" i="65"/>
  <c r="G3836" i="65"/>
  <c r="G3835" i="65"/>
  <c r="G3834" i="65"/>
  <c r="G3833" i="65"/>
  <c r="G3832" i="65"/>
  <c r="G3831" i="65"/>
  <c r="G3830" i="65"/>
  <c r="G3829" i="65"/>
  <c r="G3828" i="65"/>
  <c r="G3827" i="65"/>
  <c r="G3826" i="65"/>
  <c r="G3825" i="65"/>
  <c r="G3824" i="65"/>
  <c r="G3823" i="65"/>
  <c r="G3822" i="65"/>
  <c r="G3821" i="65"/>
  <c r="G3820" i="65"/>
  <c r="G3819" i="65"/>
  <c r="G3818" i="65"/>
  <c r="G3817" i="65"/>
  <c r="G3816" i="65"/>
  <c r="G3815" i="65"/>
  <c r="G3814" i="65"/>
  <c r="G3813" i="65"/>
  <c r="G3812" i="65"/>
  <c r="G3811" i="65"/>
  <c r="G3810" i="65"/>
  <c r="G3809" i="65"/>
  <c r="G3808" i="65"/>
  <c r="G3807" i="65"/>
  <c r="G3806" i="65"/>
  <c r="G3805" i="65"/>
  <c r="G3804" i="65"/>
  <c r="G3803" i="65"/>
  <c r="G3802" i="65"/>
  <c r="G3801" i="65"/>
  <c r="G3800" i="65"/>
  <c r="G3799" i="65"/>
  <c r="G3798" i="65"/>
  <c r="G3797" i="65"/>
  <c r="G3796" i="65"/>
  <c r="G3795" i="65"/>
  <c r="G3794" i="65"/>
  <c r="G3793" i="65"/>
  <c r="G3792" i="65"/>
  <c r="G3791" i="65"/>
  <c r="G3790" i="65"/>
  <c r="G3789" i="65"/>
  <c r="G3788" i="65"/>
  <c r="G3787" i="65"/>
  <c r="G3786" i="65"/>
  <c r="G3785" i="65"/>
  <c r="G3784" i="65"/>
  <c r="G3783" i="65"/>
  <c r="G3782" i="65"/>
  <c r="G3781" i="65"/>
  <c r="G3780" i="65"/>
  <c r="G3779" i="65"/>
  <c r="G3778" i="65"/>
  <c r="G3777" i="65"/>
  <c r="G3776" i="65"/>
  <c r="G3775" i="65"/>
  <c r="G3774" i="65"/>
  <c r="G3773" i="65"/>
  <c r="G3772" i="65"/>
  <c r="G3771" i="65"/>
  <c r="G3770" i="65"/>
  <c r="G3769" i="65"/>
  <c r="G3768" i="65"/>
  <c r="G3767" i="65"/>
  <c r="G3766" i="65"/>
  <c r="G3765" i="65"/>
  <c r="G3764" i="65"/>
  <c r="G3763" i="65"/>
  <c r="G3762" i="65"/>
  <c r="G3761" i="65"/>
  <c r="G3760" i="65"/>
  <c r="G3759" i="65"/>
  <c r="G3758" i="65"/>
  <c r="G3757" i="65"/>
  <c r="G3756" i="65"/>
  <c r="G3755" i="65"/>
  <c r="G3754" i="65"/>
  <c r="G3753" i="65"/>
  <c r="G3752" i="65"/>
  <c r="G3751" i="65"/>
  <c r="G3750" i="65"/>
  <c r="G3749" i="65"/>
  <c r="G3748" i="65"/>
  <c r="G3747" i="65"/>
  <c r="G3746" i="65"/>
  <c r="G3745" i="65"/>
  <c r="G3744" i="65"/>
  <c r="G3743" i="65"/>
  <c r="G3742" i="65"/>
  <c r="G3741" i="65"/>
  <c r="G3740" i="65"/>
  <c r="G3739" i="65"/>
  <c r="G3738" i="65"/>
  <c r="G3737" i="65"/>
  <c r="G3736" i="65"/>
  <c r="G3735" i="65"/>
  <c r="G3734" i="65"/>
  <c r="G3733" i="65"/>
  <c r="G3732" i="65"/>
  <c r="G3731" i="65"/>
  <c r="G3730" i="65"/>
  <c r="G3729" i="65"/>
  <c r="G3728" i="65"/>
  <c r="G3727" i="65"/>
  <c r="G3726" i="65"/>
  <c r="G3725" i="65"/>
  <c r="G3724" i="65"/>
  <c r="G3723" i="65"/>
  <c r="G3722" i="65"/>
  <c r="G3721" i="65"/>
  <c r="G3720" i="65"/>
  <c r="G3719" i="65"/>
  <c r="G3718" i="65"/>
  <c r="G3717" i="65"/>
  <c r="G3716" i="65"/>
  <c r="G3715" i="65"/>
  <c r="G3714" i="65"/>
  <c r="G3713" i="65"/>
  <c r="G3712" i="65"/>
  <c r="G3711" i="65"/>
  <c r="G3710" i="65"/>
  <c r="G3709" i="65"/>
  <c r="G3708" i="65"/>
  <c r="G3707" i="65"/>
  <c r="G3706" i="65"/>
  <c r="G3705" i="65"/>
  <c r="G3704" i="65"/>
  <c r="G3703" i="65"/>
  <c r="G3702" i="65"/>
  <c r="G3701" i="65"/>
  <c r="G3700" i="65"/>
  <c r="G3699" i="65"/>
  <c r="G3698" i="65"/>
  <c r="G3697" i="65"/>
  <c r="G3696" i="65"/>
  <c r="G3695" i="65"/>
  <c r="G3694" i="65"/>
  <c r="G3693" i="65"/>
  <c r="G3692" i="65"/>
  <c r="G3691" i="65"/>
  <c r="G3690" i="65"/>
  <c r="G3689" i="65"/>
  <c r="G3688" i="65"/>
  <c r="G3687" i="65"/>
  <c r="G3686" i="65"/>
  <c r="G3685" i="65"/>
  <c r="G3684" i="65"/>
  <c r="G3683" i="65"/>
  <c r="G3682" i="65"/>
  <c r="G3681" i="65"/>
  <c r="G3680" i="65"/>
  <c r="G3679" i="65"/>
  <c r="G3678" i="65"/>
  <c r="G3677" i="65"/>
  <c r="G3676" i="65"/>
  <c r="G3675" i="65"/>
  <c r="G3674" i="65"/>
  <c r="G3673" i="65"/>
  <c r="G3672" i="65"/>
  <c r="G3671" i="65"/>
  <c r="G3670" i="65"/>
  <c r="G3669" i="65"/>
  <c r="G3668" i="65"/>
  <c r="G3667" i="65"/>
  <c r="G3666" i="65"/>
  <c r="G3665" i="65"/>
  <c r="G3664" i="65"/>
  <c r="G3663" i="65"/>
  <c r="G3662" i="65"/>
  <c r="G3661" i="65"/>
  <c r="G3660" i="65"/>
  <c r="G3659" i="65"/>
  <c r="G3658" i="65"/>
  <c r="G3657" i="65"/>
  <c r="G3656" i="65"/>
  <c r="G3655" i="65"/>
  <c r="G3654" i="65"/>
  <c r="G3653" i="65"/>
  <c r="G3652" i="65"/>
  <c r="G3651" i="65"/>
  <c r="G3650" i="65"/>
  <c r="G3649" i="65"/>
  <c r="G3648" i="65"/>
  <c r="G3647" i="65"/>
  <c r="G3646" i="65"/>
  <c r="G3645" i="65"/>
  <c r="G3644" i="65"/>
  <c r="G3643" i="65"/>
  <c r="G3642" i="65"/>
  <c r="G3641" i="65"/>
  <c r="G3640" i="65"/>
  <c r="G3639" i="65"/>
  <c r="G3638" i="65"/>
  <c r="G3637" i="65"/>
  <c r="G3636" i="65"/>
  <c r="G3635" i="65"/>
  <c r="G3634" i="65"/>
  <c r="G3633" i="65"/>
  <c r="G3632" i="65"/>
  <c r="G3631" i="65"/>
  <c r="G3630" i="65"/>
  <c r="G3629" i="65"/>
  <c r="G3628" i="65"/>
  <c r="G3627" i="65"/>
  <c r="G3626" i="65"/>
  <c r="G3625" i="65"/>
  <c r="G3624" i="65"/>
  <c r="G3623" i="65"/>
  <c r="G3622" i="65"/>
  <c r="G3621" i="65"/>
  <c r="G3620" i="65"/>
  <c r="G3619" i="65"/>
  <c r="G3618" i="65"/>
  <c r="G3617" i="65"/>
  <c r="G3616" i="65"/>
  <c r="G3615" i="65"/>
  <c r="G3614" i="65"/>
  <c r="G3613" i="65"/>
  <c r="G3612" i="65"/>
  <c r="G3611" i="65"/>
  <c r="G3610" i="65"/>
  <c r="G3609" i="65"/>
  <c r="G3608" i="65"/>
  <c r="G3607" i="65"/>
  <c r="G3606" i="65"/>
  <c r="G3605" i="65"/>
  <c r="G3604" i="65"/>
  <c r="G3603" i="65"/>
  <c r="G3602" i="65"/>
  <c r="G3601" i="65"/>
  <c r="G3600" i="65"/>
  <c r="G3599" i="65"/>
  <c r="G3598" i="65"/>
  <c r="G3597" i="65"/>
  <c r="G3596" i="65"/>
  <c r="G3595" i="65"/>
  <c r="G3594" i="65"/>
  <c r="G3593" i="65"/>
  <c r="G3592" i="65"/>
  <c r="G3591" i="65"/>
  <c r="G3590" i="65"/>
  <c r="G3589" i="65"/>
  <c r="G3588" i="65"/>
  <c r="G3587" i="65"/>
  <c r="G3586" i="65"/>
  <c r="G3585" i="65"/>
  <c r="G3584" i="65"/>
  <c r="G3583" i="65"/>
  <c r="G3582" i="65"/>
  <c r="G3581" i="65"/>
  <c r="G3580" i="65"/>
  <c r="G3579" i="65"/>
  <c r="G3578" i="65"/>
  <c r="G3577" i="65"/>
  <c r="G3576" i="65"/>
  <c r="G3575" i="65"/>
  <c r="G3574" i="65"/>
  <c r="G3573" i="65"/>
  <c r="G3572" i="65"/>
  <c r="G3571" i="65"/>
  <c r="G3570" i="65"/>
  <c r="G3569" i="65"/>
  <c r="G3568" i="65"/>
  <c r="G3567" i="65"/>
  <c r="G3566" i="65"/>
  <c r="G3565" i="65"/>
  <c r="G3564" i="65"/>
  <c r="G3563" i="65"/>
  <c r="G3562" i="65"/>
  <c r="G3561" i="65"/>
  <c r="G3560" i="65"/>
  <c r="G3559" i="65"/>
  <c r="G3558" i="65"/>
  <c r="G3557" i="65"/>
  <c r="G3556" i="65"/>
  <c r="G3555" i="65"/>
  <c r="G3554" i="65"/>
  <c r="G3553" i="65"/>
  <c r="G3552" i="65"/>
  <c r="G3551" i="65"/>
  <c r="G3550" i="65"/>
  <c r="G3549" i="65"/>
  <c r="G3548" i="65"/>
  <c r="G3547" i="65"/>
  <c r="G3546" i="65"/>
  <c r="G3545" i="65"/>
  <c r="G3544" i="65"/>
  <c r="G3543" i="65"/>
  <c r="G3542" i="65"/>
  <c r="G3541" i="65"/>
  <c r="G3540" i="65"/>
  <c r="G3539" i="65"/>
  <c r="G3538" i="65"/>
  <c r="G3537" i="65"/>
  <c r="G3536" i="65"/>
  <c r="G3535" i="65"/>
  <c r="G3534" i="65"/>
  <c r="G3533" i="65"/>
  <c r="G3532" i="65"/>
  <c r="G3531" i="65"/>
  <c r="G3530" i="65"/>
  <c r="G3529" i="65"/>
  <c r="G3528" i="65"/>
  <c r="G3527" i="65"/>
  <c r="G3526" i="65"/>
  <c r="G3525" i="65"/>
  <c r="G3524" i="65"/>
  <c r="G3523" i="65"/>
  <c r="G3522" i="65"/>
  <c r="G3521" i="65"/>
  <c r="G3520" i="65"/>
  <c r="G3519" i="65"/>
  <c r="G3518" i="65"/>
  <c r="G3517" i="65"/>
  <c r="G3516" i="65"/>
  <c r="G3515" i="65"/>
  <c r="G3514" i="65"/>
  <c r="G3513" i="65"/>
  <c r="G3512" i="65"/>
  <c r="G3511" i="65"/>
  <c r="G3510" i="65"/>
  <c r="G3509" i="65"/>
  <c r="G3508" i="65"/>
  <c r="G3507" i="65"/>
  <c r="G3506" i="65"/>
  <c r="G3505" i="65"/>
  <c r="G3504" i="65"/>
  <c r="G3503" i="65"/>
  <c r="G3502" i="65"/>
  <c r="G3501" i="65"/>
  <c r="G3500" i="65"/>
  <c r="G3499" i="65"/>
  <c r="G3498" i="65"/>
  <c r="G3497" i="65"/>
  <c r="G3496" i="65"/>
  <c r="G3495" i="65"/>
  <c r="G3494" i="65"/>
  <c r="G3493" i="65"/>
  <c r="G3492" i="65"/>
  <c r="G3491" i="65"/>
  <c r="G3490" i="65"/>
  <c r="G3489" i="65"/>
  <c r="G3488" i="65"/>
  <c r="G3487" i="65"/>
  <c r="G3486" i="65"/>
  <c r="G3485" i="65"/>
  <c r="G3484" i="65"/>
  <c r="G3483" i="65"/>
  <c r="G3482" i="65"/>
  <c r="G3481" i="65"/>
  <c r="G3480" i="65"/>
  <c r="G3479" i="65"/>
  <c r="G3478" i="65"/>
  <c r="G3477" i="65"/>
  <c r="G3476" i="65"/>
  <c r="G3475" i="65"/>
  <c r="G3474" i="65"/>
  <c r="G3473" i="65"/>
  <c r="G3472" i="65"/>
  <c r="G3471" i="65"/>
  <c r="G3470" i="65"/>
  <c r="G3469" i="65"/>
  <c r="G3468" i="65"/>
  <c r="G3467" i="65"/>
  <c r="G3466" i="65"/>
  <c r="G3465" i="65"/>
  <c r="G3464" i="65"/>
  <c r="G3463" i="65"/>
  <c r="G3462" i="65"/>
  <c r="G3461" i="65"/>
  <c r="G3460" i="65"/>
  <c r="G3459" i="65"/>
  <c r="G3458" i="65"/>
  <c r="G3457" i="65"/>
  <c r="G3456" i="65"/>
  <c r="G3455" i="65"/>
  <c r="G3454" i="65"/>
  <c r="G3453" i="65"/>
  <c r="G3452" i="65"/>
  <c r="G3451" i="65"/>
  <c r="G3450" i="65"/>
  <c r="G3449" i="65"/>
  <c r="G3448" i="65"/>
  <c r="G3447" i="65"/>
  <c r="G3446" i="65"/>
  <c r="G3445" i="65"/>
  <c r="G3444" i="65"/>
  <c r="G3443" i="65"/>
  <c r="G3442" i="65"/>
  <c r="G3441" i="65"/>
  <c r="G3440" i="65"/>
  <c r="G3439" i="65"/>
  <c r="G3438" i="65"/>
  <c r="G3437" i="65"/>
  <c r="G3436" i="65"/>
  <c r="G3435" i="65"/>
  <c r="G3434" i="65"/>
  <c r="G3433" i="65"/>
  <c r="G3432" i="65"/>
  <c r="G3431" i="65"/>
  <c r="G3430" i="65"/>
  <c r="G3429" i="65"/>
  <c r="G3428" i="65"/>
  <c r="G3427" i="65"/>
  <c r="G3426" i="65"/>
  <c r="G3425" i="65"/>
  <c r="G3424" i="65"/>
  <c r="G3423" i="65"/>
  <c r="G3422" i="65"/>
  <c r="G3421" i="65"/>
  <c r="G3420" i="65"/>
  <c r="G3419" i="65"/>
  <c r="G3418" i="65"/>
  <c r="G3417" i="65"/>
  <c r="G3416" i="65"/>
  <c r="G3415" i="65"/>
  <c r="G3414" i="65"/>
  <c r="G3413" i="65"/>
  <c r="G3412" i="65"/>
  <c r="G3411" i="65"/>
  <c r="G3410" i="65"/>
  <c r="G3409" i="65"/>
  <c r="G3408" i="65"/>
  <c r="G3407" i="65"/>
  <c r="G3406" i="65"/>
  <c r="G3405" i="65"/>
  <c r="G3404" i="65"/>
  <c r="G3403" i="65"/>
  <c r="G3402" i="65"/>
  <c r="G3401" i="65"/>
  <c r="G3400" i="65"/>
  <c r="G3399" i="65"/>
  <c r="G3398" i="65"/>
  <c r="G3397" i="65"/>
  <c r="G3396" i="65"/>
  <c r="G3395" i="65"/>
  <c r="G3394" i="65"/>
  <c r="G3393" i="65"/>
  <c r="G3392" i="65"/>
  <c r="G3391" i="65"/>
  <c r="G3390" i="65"/>
  <c r="G3389" i="65"/>
  <c r="G3388" i="65"/>
  <c r="G3387" i="65"/>
  <c r="G3386" i="65"/>
  <c r="G3385" i="65"/>
  <c r="G3384" i="65"/>
  <c r="G3383" i="65"/>
  <c r="G3382" i="65"/>
  <c r="G3381" i="65"/>
  <c r="G3380" i="65"/>
  <c r="G3379" i="65"/>
  <c r="G3378" i="65"/>
  <c r="G3377" i="65"/>
  <c r="G3376" i="65"/>
  <c r="G3375" i="65"/>
  <c r="G3374" i="65"/>
  <c r="G3373" i="65"/>
  <c r="G3372" i="65"/>
  <c r="G3371" i="65"/>
  <c r="G3370" i="65"/>
  <c r="G3369" i="65"/>
  <c r="G3368" i="65"/>
  <c r="G3367" i="65"/>
  <c r="G3366" i="65"/>
  <c r="G3365" i="65"/>
  <c r="G3364" i="65"/>
  <c r="G3363" i="65"/>
  <c r="G3362" i="65"/>
  <c r="G3361" i="65"/>
  <c r="G3360" i="65"/>
  <c r="G3359" i="65"/>
  <c r="G3358" i="65"/>
  <c r="G3357" i="65"/>
  <c r="G3356" i="65"/>
  <c r="G3355" i="65"/>
  <c r="G3354" i="65"/>
  <c r="G3353" i="65"/>
  <c r="G3352" i="65"/>
  <c r="G3351" i="65"/>
  <c r="G3350" i="65"/>
  <c r="G3349" i="65"/>
  <c r="G3348" i="65"/>
  <c r="G3347" i="65"/>
  <c r="G3346" i="65"/>
  <c r="G3345" i="65"/>
  <c r="G3344" i="65"/>
  <c r="G3343" i="65"/>
  <c r="G3342" i="65"/>
  <c r="G3341" i="65"/>
  <c r="G3340" i="65"/>
  <c r="G3339" i="65"/>
  <c r="G3338" i="65"/>
  <c r="G3337" i="65"/>
  <c r="G3336" i="65"/>
  <c r="G3335" i="65"/>
  <c r="G3334" i="65"/>
  <c r="G3333" i="65"/>
  <c r="G3332" i="65"/>
  <c r="G3331" i="65"/>
  <c r="G3330" i="65"/>
  <c r="G3329" i="65"/>
  <c r="G3328" i="65"/>
  <c r="G3327" i="65"/>
  <c r="G3326" i="65"/>
  <c r="G3325" i="65"/>
  <c r="G3324" i="65"/>
  <c r="G3323" i="65"/>
  <c r="G3322" i="65"/>
  <c r="G3321" i="65"/>
  <c r="G3320" i="65"/>
  <c r="G3319" i="65"/>
  <c r="G3318" i="65"/>
  <c r="G3317" i="65"/>
  <c r="G3316" i="65"/>
  <c r="G3315" i="65"/>
  <c r="G3314" i="65"/>
  <c r="G3313" i="65"/>
  <c r="G3312" i="65"/>
  <c r="G3311" i="65"/>
  <c r="G3310" i="65"/>
  <c r="G3309" i="65"/>
  <c r="G3308" i="65"/>
  <c r="G3307" i="65"/>
  <c r="G3306" i="65"/>
  <c r="G3305" i="65"/>
  <c r="G3304" i="65"/>
  <c r="G3303" i="65"/>
  <c r="G3302" i="65"/>
  <c r="G3301" i="65"/>
  <c r="G3300" i="65"/>
  <c r="G3299" i="65"/>
  <c r="G3298" i="65"/>
  <c r="G3297" i="65"/>
  <c r="G3296" i="65"/>
  <c r="G3295" i="65"/>
  <c r="G3294" i="65"/>
  <c r="G3293" i="65"/>
  <c r="G3292" i="65"/>
  <c r="G3291" i="65"/>
  <c r="G3290" i="65"/>
  <c r="G3289" i="65"/>
  <c r="G3288" i="65"/>
  <c r="G3287" i="65"/>
  <c r="G3286" i="65"/>
  <c r="G3285" i="65"/>
  <c r="G3284" i="65"/>
  <c r="G3283" i="65"/>
  <c r="G3282" i="65"/>
  <c r="G3281" i="65"/>
  <c r="G3280" i="65"/>
  <c r="G3279" i="65"/>
  <c r="G3278" i="65"/>
  <c r="G3277" i="65"/>
  <c r="G3276" i="65"/>
  <c r="G3275" i="65"/>
  <c r="G3274" i="65"/>
  <c r="G3273" i="65"/>
  <c r="G3272" i="65"/>
  <c r="G3271" i="65"/>
  <c r="G3270" i="65"/>
  <c r="G3269" i="65"/>
  <c r="G3268" i="65"/>
  <c r="G3267" i="65"/>
  <c r="G3266" i="65"/>
  <c r="G3265" i="65"/>
  <c r="G3264" i="65"/>
  <c r="G3263" i="65"/>
  <c r="G3262" i="65"/>
  <c r="G3261" i="65"/>
  <c r="G3260" i="65"/>
  <c r="G3259" i="65"/>
  <c r="G3258" i="65"/>
  <c r="G3257" i="65"/>
  <c r="G3256" i="65"/>
  <c r="G3255" i="65"/>
  <c r="G3254" i="65"/>
  <c r="G3253" i="65"/>
  <c r="G3252" i="65"/>
  <c r="G3251" i="65"/>
  <c r="G3250" i="65"/>
  <c r="G3249" i="65"/>
  <c r="G3248" i="65"/>
  <c r="G3247" i="65"/>
  <c r="G3246" i="65"/>
  <c r="G3245" i="65"/>
  <c r="G3244" i="65"/>
  <c r="G3243" i="65"/>
  <c r="G3242" i="65"/>
  <c r="G3241" i="65"/>
  <c r="G3240" i="65"/>
  <c r="G3239" i="65"/>
  <c r="G3238" i="65"/>
  <c r="G3237" i="65"/>
  <c r="G3236" i="65"/>
  <c r="G3235" i="65"/>
  <c r="G3234" i="65"/>
  <c r="G3233" i="65"/>
  <c r="G3232" i="65"/>
  <c r="G3231" i="65"/>
  <c r="G3230" i="65"/>
  <c r="G3229" i="65"/>
  <c r="G3228" i="65"/>
  <c r="G3227" i="65"/>
  <c r="G3226" i="65"/>
  <c r="G3225" i="65"/>
  <c r="G3224" i="65"/>
  <c r="G3223" i="65"/>
  <c r="G3222" i="65"/>
  <c r="G3221" i="65"/>
  <c r="G3220" i="65"/>
  <c r="G3219" i="65"/>
  <c r="G3218" i="65"/>
  <c r="G3217" i="65"/>
  <c r="G3216" i="65"/>
  <c r="G3215" i="65"/>
  <c r="G3214" i="65"/>
  <c r="G3213" i="65"/>
  <c r="G3212" i="65"/>
  <c r="G3211" i="65"/>
  <c r="G3210" i="65"/>
  <c r="G3209" i="65"/>
  <c r="G3208" i="65"/>
  <c r="G3207" i="65"/>
  <c r="G3206" i="65"/>
  <c r="G3205" i="65"/>
  <c r="G3204" i="65"/>
  <c r="G3203" i="65"/>
  <c r="G3202" i="65"/>
  <c r="G3201" i="65"/>
  <c r="G3200" i="65"/>
  <c r="G3199" i="65"/>
  <c r="G3198" i="65"/>
  <c r="G3197" i="65"/>
  <c r="G3196" i="65"/>
  <c r="G3195" i="65"/>
  <c r="G3194" i="65"/>
  <c r="G3193" i="65"/>
  <c r="G3192" i="65"/>
  <c r="G3191" i="65"/>
  <c r="G3190" i="65"/>
  <c r="G3189" i="65"/>
  <c r="G3188" i="65"/>
  <c r="G3187" i="65"/>
  <c r="G3186" i="65"/>
  <c r="G3185" i="65"/>
  <c r="G3184" i="65"/>
  <c r="G3183" i="65"/>
  <c r="G3182" i="65"/>
  <c r="G3181" i="65"/>
  <c r="G3180" i="65"/>
  <c r="G3179" i="65"/>
  <c r="G3178" i="65"/>
  <c r="G3177" i="65"/>
  <c r="G3176" i="65"/>
  <c r="G3175" i="65"/>
  <c r="G3174" i="65"/>
  <c r="G3173" i="65"/>
  <c r="G3172" i="65"/>
  <c r="G3171" i="65"/>
  <c r="G3170" i="65"/>
  <c r="G3169" i="65"/>
  <c r="G3168" i="65"/>
  <c r="G3167" i="65"/>
  <c r="G3166" i="65"/>
  <c r="G3165" i="65"/>
  <c r="G3164" i="65"/>
  <c r="G3163" i="65"/>
  <c r="G3162" i="65"/>
  <c r="G3161" i="65"/>
  <c r="G3160" i="65"/>
  <c r="G3159" i="65"/>
  <c r="G3158" i="65"/>
  <c r="G3157" i="65"/>
  <c r="G3156" i="65"/>
  <c r="G3155" i="65"/>
  <c r="G3154" i="65"/>
  <c r="G3153" i="65"/>
  <c r="G3152" i="65"/>
  <c r="G3151" i="65"/>
  <c r="G3150" i="65"/>
  <c r="G3149" i="65"/>
  <c r="G3148" i="65"/>
  <c r="G3147" i="65"/>
  <c r="G3146" i="65"/>
  <c r="G3145" i="65"/>
  <c r="G3144" i="65"/>
  <c r="G3143" i="65"/>
  <c r="G3142" i="65"/>
  <c r="G3141" i="65"/>
  <c r="G3140" i="65"/>
  <c r="G3139" i="65"/>
  <c r="G3138" i="65"/>
  <c r="G3137" i="65"/>
  <c r="G3136" i="65"/>
  <c r="G3135" i="65"/>
  <c r="G3134" i="65"/>
  <c r="G3133" i="65"/>
  <c r="G3132" i="65"/>
  <c r="G3131" i="65"/>
  <c r="G3130" i="65"/>
  <c r="G3129" i="65"/>
  <c r="G3128" i="65"/>
  <c r="G3127" i="65"/>
  <c r="G3126" i="65"/>
  <c r="G3125" i="65"/>
  <c r="G3124" i="65"/>
  <c r="G3123" i="65"/>
  <c r="G3122" i="65"/>
  <c r="G3121" i="65"/>
  <c r="G3120" i="65"/>
  <c r="G3119" i="65"/>
  <c r="G3118" i="65"/>
  <c r="G3117" i="65"/>
  <c r="G3116" i="65"/>
  <c r="G3115" i="65"/>
  <c r="G3114" i="65"/>
  <c r="G3113" i="65"/>
  <c r="G3112" i="65"/>
  <c r="G3111" i="65"/>
  <c r="G3110" i="65"/>
  <c r="G3109" i="65"/>
  <c r="G3108" i="65"/>
  <c r="G3107" i="65"/>
  <c r="G3106" i="65"/>
  <c r="G3105" i="65"/>
  <c r="G3104" i="65"/>
  <c r="G3103" i="65"/>
  <c r="G3102" i="65"/>
  <c r="G3101" i="65"/>
  <c r="G3100" i="65"/>
  <c r="G3099" i="65"/>
  <c r="G3098" i="65"/>
  <c r="G3097" i="65"/>
  <c r="G3096" i="65"/>
  <c r="G3095" i="65"/>
  <c r="G3094" i="65"/>
  <c r="G3093" i="65"/>
  <c r="G3092" i="65"/>
  <c r="G3091" i="65"/>
  <c r="G3090" i="65"/>
  <c r="G3089" i="65"/>
  <c r="G3088" i="65"/>
  <c r="G3087" i="65"/>
  <c r="G3086" i="65"/>
  <c r="G3085" i="65"/>
  <c r="G3084" i="65"/>
  <c r="G3083" i="65"/>
  <c r="G3082" i="65"/>
  <c r="G3081" i="65"/>
  <c r="G3080" i="65"/>
  <c r="G3079" i="65"/>
  <c r="G3078" i="65"/>
  <c r="G3077" i="65"/>
  <c r="G3076" i="65"/>
  <c r="G3075" i="65"/>
  <c r="G3074" i="65"/>
  <c r="G3073" i="65"/>
  <c r="G3072" i="65"/>
  <c r="G3071" i="65"/>
  <c r="G3070" i="65"/>
  <c r="G3069" i="65"/>
  <c r="G3068" i="65"/>
  <c r="G3067" i="65"/>
  <c r="G3066" i="65"/>
  <c r="G3065" i="65"/>
  <c r="G3064" i="65"/>
  <c r="G3063" i="65"/>
  <c r="G3062" i="65"/>
  <c r="G3061" i="65"/>
  <c r="G3060" i="65"/>
  <c r="G3059" i="65"/>
  <c r="G3058" i="65"/>
  <c r="G3057" i="65"/>
  <c r="G3056" i="65"/>
  <c r="G3055" i="65"/>
  <c r="G3054" i="65"/>
  <c r="G3053" i="65"/>
  <c r="G3052" i="65"/>
  <c r="G3051" i="65"/>
  <c r="G3050" i="65"/>
  <c r="G3049" i="65"/>
  <c r="G3048" i="65"/>
  <c r="G3047" i="65"/>
  <c r="G3046" i="65"/>
  <c r="G3045" i="65"/>
  <c r="G3044" i="65"/>
  <c r="G3043" i="65"/>
  <c r="G3042" i="65"/>
  <c r="G3041" i="65"/>
  <c r="G3040" i="65"/>
  <c r="G3039" i="65"/>
  <c r="G3038" i="65"/>
  <c r="G1516" i="65"/>
  <c r="G1517" i="65"/>
  <c r="G1518" i="65"/>
  <c r="G1519" i="65"/>
  <c r="G3" i="65"/>
  <c r="G4" i="65"/>
  <c r="G5" i="65"/>
  <c r="G6" i="65"/>
  <c r="G7" i="65"/>
  <c r="G8" i="65"/>
  <c r="G9" i="65"/>
  <c r="G10" i="65"/>
  <c r="G11" i="65"/>
  <c r="G12" i="65"/>
  <c r="G13" i="65"/>
  <c r="G14" i="65"/>
  <c r="G15" i="65"/>
  <c r="G16" i="65"/>
  <c r="G17" i="65"/>
  <c r="G18" i="65"/>
  <c r="G19" i="65"/>
  <c r="G20" i="65"/>
  <c r="G21" i="65"/>
  <c r="G22" i="65"/>
  <c r="G23" i="65"/>
  <c r="G24" i="65"/>
  <c r="G25" i="65"/>
  <c r="G26" i="65"/>
  <c r="G27" i="65"/>
  <c r="G28" i="65"/>
  <c r="G29" i="65"/>
  <c r="G30" i="65"/>
  <c r="G31" i="65"/>
  <c r="G32" i="65"/>
  <c r="G33" i="65"/>
  <c r="G34" i="65"/>
  <c r="G35" i="65"/>
  <c r="G36" i="65"/>
  <c r="G37" i="65"/>
  <c r="G38" i="65"/>
  <c r="G39" i="65"/>
  <c r="G40" i="65"/>
  <c r="G41" i="65"/>
  <c r="G42" i="65"/>
  <c r="G43" i="65"/>
  <c r="G44" i="65"/>
  <c r="G45" i="65"/>
  <c r="G46" i="65"/>
  <c r="G47" i="65"/>
  <c r="G48" i="65"/>
  <c r="G49" i="65"/>
  <c r="G50" i="65"/>
  <c r="G51" i="65"/>
  <c r="G52" i="65"/>
  <c r="G53" i="65"/>
  <c r="G54" i="65"/>
  <c r="G55" i="65"/>
  <c r="G56" i="65"/>
  <c r="G57" i="65"/>
  <c r="G58" i="65"/>
  <c r="G59" i="65"/>
  <c r="G60" i="65"/>
  <c r="G61" i="65"/>
  <c r="G62" i="65"/>
  <c r="G63" i="65"/>
  <c r="G64" i="65"/>
  <c r="G65" i="65"/>
  <c r="G66" i="65"/>
  <c r="G67" i="65"/>
  <c r="G68" i="65"/>
  <c r="G69" i="65"/>
  <c r="G70" i="65"/>
  <c r="G71" i="65"/>
  <c r="G72" i="65"/>
  <c r="G73" i="65"/>
  <c r="G74" i="65"/>
  <c r="G75" i="65"/>
  <c r="G76" i="65"/>
  <c r="G77" i="65"/>
  <c r="G78" i="65"/>
  <c r="G79" i="65"/>
  <c r="G80" i="65"/>
  <c r="G81" i="65"/>
  <c r="G82" i="65"/>
  <c r="G83" i="65"/>
  <c r="G84" i="65"/>
  <c r="G85" i="65"/>
  <c r="G86" i="65"/>
  <c r="G87" i="65"/>
  <c r="G88" i="65"/>
  <c r="G89" i="65"/>
  <c r="G90" i="65"/>
  <c r="G91" i="65"/>
  <c r="G92" i="65"/>
  <c r="G93" i="65"/>
  <c r="G94" i="65"/>
  <c r="G95" i="65"/>
  <c r="G96" i="65"/>
  <c r="G97" i="65"/>
  <c r="G98" i="65"/>
  <c r="G99" i="65"/>
  <c r="G100" i="65"/>
  <c r="G101" i="65"/>
  <c r="G102" i="65"/>
  <c r="G103" i="65"/>
  <c r="G104" i="65"/>
  <c r="G105" i="65"/>
  <c r="G106" i="65"/>
  <c r="G107" i="65"/>
  <c r="G108" i="65"/>
  <c r="G109" i="65"/>
  <c r="G110" i="65"/>
  <c r="G111" i="65"/>
  <c r="G112" i="65"/>
  <c r="G113" i="65"/>
  <c r="G114" i="65"/>
  <c r="G115" i="65"/>
  <c r="G116" i="65"/>
  <c r="G117" i="65"/>
  <c r="G118" i="65"/>
  <c r="G119" i="65"/>
  <c r="G120" i="65"/>
  <c r="G121" i="65"/>
  <c r="G122" i="65"/>
  <c r="G123" i="65"/>
  <c r="G124" i="65"/>
  <c r="G125" i="65"/>
  <c r="G126" i="65"/>
  <c r="G127" i="65"/>
  <c r="G128" i="65"/>
  <c r="G129" i="65"/>
  <c r="G130" i="65"/>
  <c r="G131" i="65"/>
  <c r="G132" i="65"/>
  <c r="G133" i="65"/>
  <c r="G134" i="65"/>
  <c r="G135" i="65"/>
  <c r="G136" i="65"/>
  <c r="G137" i="65"/>
  <c r="G138" i="65"/>
  <c r="G139" i="65"/>
  <c r="G140" i="65"/>
  <c r="G141" i="65"/>
  <c r="G142" i="65"/>
  <c r="G143" i="65"/>
  <c r="G144" i="65"/>
  <c r="G145" i="65"/>
  <c r="G146" i="65"/>
  <c r="G147" i="65"/>
  <c r="G148" i="65"/>
  <c r="G149" i="65"/>
  <c r="G150" i="65"/>
  <c r="G151" i="65"/>
  <c r="G152" i="65"/>
  <c r="G153" i="65"/>
  <c r="G154" i="65"/>
  <c r="G155" i="65"/>
  <c r="G156" i="65"/>
  <c r="G157" i="65"/>
  <c r="G158" i="65"/>
  <c r="G159" i="65"/>
  <c r="G160" i="65"/>
  <c r="G161" i="65"/>
  <c r="G162" i="65"/>
  <c r="G163" i="65"/>
  <c r="G164" i="65"/>
  <c r="G165" i="65"/>
  <c r="G166" i="65"/>
  <c r="G167" i="65"/>
  <c r="G168" i="65"/>
  <c r="G169" i="65"/>
  <c r="G170" i="65"/>
  <c r="G171" i="65"/>
  <c r="G172" i="65"/>
  <c r="G173" i="65"/>
  <c r="G174" i="65"/>
  <c r="G175" i="65"/>
  <c r="G176" i="65"/>
  <c r="G177" i="65"/>
  <c r="G178" i="65"/>
  <c r="G179" i="65"/>
  <c r="G180" i="65"/>
  <c r="G181" i="65"/>
  <c r="G182" i="65"/>
  <c r="G183" i="65"/>
  <c r="G184" i="65"/>
  <c r="G185" i="65"/>
  <c r="G186" i="65"/>
  <c r="G187" i="65"/>
  <c r="G188" i="65"/>
  <c r="G189" i="65"/>
  <c r="G190" i="65"/>
  <c r="G191" i="65"/>
  <c r="G192" i="65"/>
  <c r="G193" i="65"/>
  <c r="G194" i="65"/>
  <c r="G195" i="65"/>
  <c r="G196" i="65"/>
  <c r="G197" i="65"/>
  <c r="G198" i="65"/>
  <c r="G199" i="65"/>
  <c r="G200" i="65"/>
  <c r="G201" i="65"/>
  <c r="G202" i="65"/>
  <c r="G203" i="65"/>
  <c r="G204" i="65"/>
  <c r="G205" i="65"/>
  <c r="G206" i="65"/>
  <c r="G207" i="65"/>
  <c r="G208" i="65"/>
  <c r="G209" i="65"/>
  <c r="G210" i="65"/>
  <c r="G211" i="65"/>
  <c r="G212" i="65"/>
  <c r="G213" i="65"/>
  <c r="G214" i="65"/>
  <c r="G215" i="65"/>
  <c r="G216" i="65"/>
  <c r="G217" i="65"/>
  <c r="G218" i="65"/>
  <c r="G219" i="65"/>
  <c r="G220" i="65"/>
  <c r="G221" i="65"/>
  <c r="G222" i="65"/>
  <c r="G223" i="65"/>
  <c r="G224" i="65"/>
  <c r="G225" i="65"/>
  <c r="G226" i="65"/>
  <c r="G227" i="65"/>
  <c r="G228" i="65"/>
  <c r="G229" i="65"/>
  <c r="G230" i="65"/>
  <c r="G231" i="65"/>
  <c r="G232" i="65"/>
  <c r="G233" i="65"/>
  <c r="G234" i="65"/>
  <c r="G235" i="65"/>
  <c r="G236" i="65"/>
  <c r="G237" i="65"/>
  <c r="G238" i="65"/>
  <c r="G239" i="65"/>
  <c r="G240" i="65"/>
  <c r="G241" i="65"/>
  <c r="G242" i="65"/>
  <c r="G243" i="65"/>
  <c r="G244" i="65"/>
  <c r="G245" i="65"/>
  <c r="G246" i="65"/>
  <c r="G247" i="65"/>
  <c r="G248" i="65"/>
  <c r="G249" i="65"/>
  <c r="G250" i="65"/>
  <c r="G251" i="65"/>
  <c r="G252" i="65"/>
  <c r="G253" i="65"/>
  <c r="G254" i="65"/>
  <c r="G255" i="65"/>
  <c r="G256" i="65"/>
  <c r="G257" i="65"/>
  <c r="G258" i="65"/>
  <c r="G259" i="65"/>
  <c r="G260" i="65"/>
  <c r="G261" i="65"/>
  <c r="G262" i="65"/>
  <c r="G263" i="65"/>
  <c r="G264" i="65"/>
  <c r="G265" i="65"/>
  <c r="G266" i="65"/>
  <c r="G267" i="65"/>
  <c r="G268" i="65"/>
  <c r="G269" i="65"/>
  <c r="G270" i="65"/>
  <c r="G271" i="65"/>
  <c r="G272" i="65"/>
  <c r="G273" i="65"/>
  <c r="G274" i="65"/>
  <c r="G275" i="65"/>
  <c r="G276" i="65"/>
  <c r="G277" i="65"/>
  <c r="G278" i="65"/>
  <c r="G279" i="65"/>
  <c r="G280" i="65"/>
  <c r="G281" i="65"/>
  <c r="G282" i="65"/>
  <c r="G283" i="65"/>
  <c r="G284" i="65"/>
  <c r="G285" i="65"/>
  <c r="G286" i="65"/>
  <c r="G287" i="65"/>
  <c r="G288" i="65"/>
  <c r="G289" i="65"/>
  <c r="G290" i="65"/>
  <c r="G291" i="65"/>
  <c r="G292" i="65"/>
  <c r="G293" i="65"/>
  <c r="G294" i="65"/>
  <c r="G295" i="65"/>
  <c r="G296" i="65"/>
  <c r="G297" i="65"/>
  <c r="G298" i="65"/>
  <c r="G299" i="65"/>
  <c r="G300" i="65"/>
  <c r="G301" i="65"/>
  <c r="G302" i="65"/>
  <c r="G303" i="65"/>
  <c r="G304" i="65"/>
  <c r="G305" i="65"/>
  <c r="G306" i="65"/>
  <c r="G307" i="65"/>
  <c r="G308" i="65"/>
  <c r="G309" i="65"/>
  <c r="G310" i="65"/>
  <c r="G311" i="65"/>
  <c r="G312" i="65"/>
  <c r="G313" i="65"/>
  <c r="G314" i="65"/>
  <c r="G315" i="65"/>
  <c r="G316" i="65"/>
  <c r="G317" i="65"/>
  <c r="G318" i="65"/>
  <c r="G319" i="65"/>
  <c r="G320" i="65"/>
  <c r="G321" i="65"/>
  <c r="G322" i="65"/>
  <c r="G323" i="65"/>
  <c r="G324" i="65"/>
  <c r="G325" i="65"/>
  <c r="G326" i="65"/>
  <c r="G327" i="65"/>
  <c r="G328" i="65"/>
  <c r="G329" i="65"/>
  <c r="G330" i="65"/>
  <c r="G331" i="65"/>
  <c r="G332" i="65"/>
  <c r="G333" i="65"/>
  <c r="G334" i="65"/>
  <c r="G335" i="65"/>
  <c r="G336" i="65"/>
  <c r="G337" i="65"/>
  <c r="G338" i="65"/>
  <c r="G339" i="65"/>
  <c r="G340" i="65"/>
  <c r="G341" i="65"/>
  <c r="G342" i="65"/>
  <c r="G343" i="65"/>
  <c r="G344" i="65"/>
  <c r="G345" i="65"/>
  <c r="G346" i="65"/>
  <c r="G347" i="65"/>
  <c r="G348" i="65"/>
  <c r="G349" i="65"/>
  <c r="G350" i="65"/>
  <c r="G351" i="65"/>
  <c r="G352" i="65"/>
  <c r="G353" i="65"/>
  <c r="G354" i="65"/>
  <c r="G355" i="65"/>
  <c r="G356" i="65"/>
  <c r="G357" i="65"/>
  <c r="G358" i="65"/>
  <c r="G359" i="65"/>
  <c r="G360" i="65"/>
  <c r="G361" i="65"/>
  <c r="G362" i="65"/>
  <c r="G363" i="65"/>
  <c r="G364" i="65"/>
  <c r="G365" i="65"/>
  <c r="G366" i="65"/>
  <c r="G367" i="65"/>
  <c r="G368" i="65"/>
  <c r="G369" i="65"/>
  <c r="G370" i="65"/>
  <c r="G371" i="65"/>
  <c r="G372" i="65"/>
  <c r="G373" i="65"/>
  <c r="G374" i="65"/>
  <c r="G375" i="65"/>
  <c r="G376" i="65"/>
  <c r="G377" i="65"/>
  <c r="G378" i="65"/>
  <c r="G379" i="65"/>
  <c r="G380" i="65"/>
  <c r="G381" i="65"/>
  <c r="G382" i="65"/>
  <c r="G383" i="65"/>
  <c r="G384" i="65"/>
  <c r="G385" i="65"/>
  <c r="G386" i="65"/>
  <c r="G387" i="65"/>
  <c r="G388" i="65"/>
  <c r="G389" i="65"/>
  <c r="G390" i="65"/>
  <c r="G391" i="65"/>
  <c r="G392" i="65"/>
  <c r="G393" i="65"/>
  <c r="G394" i="65"/>
  <c r="G395" i="65"/>
  <c r="G396" i="65"/>
  <c r="G397" i="65"/>
  <c r="G398" i="65"/>
  <c r="G399" i="65"/>
  <c r="G400" i="65"/>
  <c r="G401" i="65"/>
  <c r="G402" i="65"/>
  <c r="G403" i="65"/>
  <c r="G404" i="65"/>
  <c r="G405" i="65"/>
  <c r="G406" i="65"/>
  <c r="G407" i="65"/>
  <c r="G408" i="65"/>
  <c r="G409" i="65"/>
  <c r="G410" i="65"/>
  <c r="G411" i="65"/>
  <c r="G412" i="65"/>
  <c r="G413" i="65"/>
  <c r="G414" i="65"/>
  <c r="G415" i="65"/>
  <c r="G416" i="65"/>
  <c r="G417" i="65"/>
  <c r="G418" i="65"/>
  <c r="G419" i="65"/>
  <c r="G420" i="65"/>
  <c r="G421" i="65"/>
  <c r="G422" i="65"/>
  <c r="G423" i="65"/>
  <c r="G424" i="65"/>
  <c r="G425" i="65"/>
  <c r="G426" i="65"/>
  <c r="G427" i="65"/>
  <c r="G428" i="65"/>
  <c r="G429" i="65"/>
  <c r="G430" i="65"/>
  <c r="G431" i="65"/>
  <c r="G432" i="65"/>
  <c r="G433" i="65"/>
  <c r="G434" i="65"/>
  <c r="G435" i="65"/>
  <c r="G436" i="65"/>
  <c r="G437" i="65"/>
  <c r="G438" i="65"/>
  <c r="G439" i="65"/>
  <c r="G440" i="65"/>
  <c r="G441" i="65"/>
  <c r="G442" i="65"/>
  <c r="G443" i="65"/>
  <c r="G444" i="65"/>
  <c r="G445" i="65"/>
  <c r="G446" i="65"/>
  <c r="G447" i="65"/>
  <c r="G448" i="65"/>
  <c r="G449" i="65"/>
  <c r="G450" i="65"/>
  <c r="G451" i="65"/>
  <c r="G452" i="65"/>
  <c r="G453" i="65"/>
  <c r="G454" i="65"/>
  <c r="G455" i="65"/>
  <c r="G456" i="65"/>
  <c r="G457" i="65"/>
  <c r="G458" i="65"/>
  <c r="G459" i="65"/>
  <c r="G460" i="65"/>
  <c r="G461" i="65"/>
  <c r="G462" i="65"/>
  <c r="G463" i="65"/>
  <c r="G464" i="65"/>
  <c r="G465" i="65"/>
  <c r="G466" i="65"/>
  <c r="G467" i="65"/>
  <c r="G468" i="65"/>
  <c r="G469" i="65"/>
  <c r="G470" i="65"/>
  <c r="G471" i="65"/>
  <c r="G472" i="65"/>
  <c r="G473" i="65"/>
  <c r="G474" i="65"/>
  <c r="G475" i="65"/>
  <c r="G476" i="65"/>
  <c r="G477" i="65"/>
  <c r="G478" i="65"/>
  <c r="G479" i="65"/>
  <c r="G480" i="65"/>
  <c r="G481" i="65"/>
  <c r="G482" i="65"/>
  <c r="G483" i="65"/>
  <c r="G484" i="65"/>
  <c r="G485" i="65"/>
  <c r="G486" i="65"/>
  <c r="G487" i="65"/>
  <c r="G488" i="65"/>
  <c r="G489" i="65"/>
  <c r="G490" i="65"/>
  <c r="G491" i="65"/>
  <c r="G492" i="65"/>
  <c r="G493" i="65"/>
  <c r="G494" i="65"/>
  <c r="G495" i="65"/>
  <c r="G496" i="65"/>
  <c r="G497" i="65"/>
  <c r="G498" i="65"/>
  <c r="G499" i="65"/>
  <c r="G500" i="65"/>
  <c r="G501" i="65"/>
  <c r="G502" i="65"/>
  <c r="G503" i="65"/>
  <c r="G504" i="65"/>
  <c r="G505" i="65"/>
  <c r="G506" i="65"/>
  <c r="G507" i="65"/>
  <c r="G508" i="65"/>
  <c r="G509" i="65"/>
  <c r="G510" i="65"/>
  <c r="G511" i="65"/>
  <c r="G512" i="65"/>
  <c r="G513" i="65"/>
  <c r="G514" i="65"/>
  <c r="G515" i="65"/>
  <c r="G516" i="65"/>
  <c r="G517" i="65"/>
  <c r="G518" i="65"/>
  <c r="G519" i="65"/>
  <c r="G520" i="65"/>
  <c r="G521" i="65"/>
  <c r="G522" i="65"/>
  <c r="G523" i="65"/>
  <c r="G524" i="65"/>
  <c r="G525" i="65"/>
  <c r="G526" i="65"/>
  <c r="G527" i="65"/>
  <c r="G528" i="65"/>
  <c r="G529" i="65"/>
  <c r="G530" i="65"/>
  <c r="G531" i="65"/>
  <c r="G532" i="65"/>
  <c r="G533" i="65"/>
  <c r="G534" i="65"/>
  <c r="G535" i="65"/>
  <c r="G536" i="65"/>
  <c r="G537" i="65"/>
  <c r="G538" i="65"/>
  <c r="G539" i="65"/>
  <c r="G540" i="65"/>
  <c r="G541" i="65"/>
  <c r="G542" i="65"/>
  <c r="G543" i="65"/>
  <c r="G544" i="65"/>
  <c r="G545" i="65"/>
  <c r="G546" i="65"/>
  <c r="G547" i="65"/>
  <c r="G548" i="65"/>
  <c r="G549" i="65"/>
  <c r="G550" i="65"/>
  <c r="G551" i="65"/>
  <c r="G552" i="65"/>
  <c r="G553" i="65"/>
  <c r="G554" i="65"/>
  <c r="G555" i="65"/>
  <c r="G556" i="65"/>
  <c r="G557" i="65"/>
  <c r="G558" i="65"/>
  <c r="G559" i="65"/>
  <c r="G560" i="65"/>
  <c r="G561" i="65"/>
  <c r="G562" i="65"/>
  <c r="G563" i="65"/>
  <c r="G564" i="65"/>
  <c r="G565" i="65"/>
  <c r="G566" i="65"/>
  <c r="G567" i="65"/>
  <c r="G568" i="65"/>
  <c r="G569" i="65"/>
  <c r="G570" i="65"/>
  <c r="G571" i="65"/>
  <c r="G572" i="65"/>
  <c r="G573" i="65"/>
  <c r="G574" i="65"/>
  <c r="G575" i="65"/>
  <c r="G576" i="65"/>
  <c r="G577" i="65"/>
  <c r="G578" i="65"/>
  <c r="G579" i="65"/>
  <c r="G580" i="65"/>
  <c r="G581" i="65"/>
  <c r="G582" i="65"/>
  <c r="G583" i="65"/>
  <c r="G584" i="65"/>
  <c r="G585" i="65"/>
  <c r="G586" i="65"/>
  <c r="G587" i="65"/>
  <c r="G588" i="65"/>
  <c r="G589" i="65"/>
  <c r="G590" i="65"/>
  <c r="G591" i="65"/>
  <c r="G592" i="65"/>
  <c r="G593" i="65"/>
  <c r="G594" i="65"/>
  <c r="G595" i="65"/>
  <c r="G596" i="65"/>
  <c r="G597" i="65"/>
  <c r="G598" i="65"/>
  <c r="G599" i="65"/>
  <c r="G600" i="65"/>
  <c r="G601" i="65"/>
  <c r="G602" i="65"/>
  <c r="G603" i="65"/>
  <c r="G604" i="65"/>
  <c r="G605" i="65"/>
  <c r="G606" i="65"/>
  <c r="G607" i="65"/>
  <c r="G608" i="65"/>
  <c r="G609" i="65"/>
  <c r="G610" i="65"/>
  <c r="G611" i="65"/>
  <c r="G612" i="65"/>
  <c r="G613" i="65"/>
  <c r="G614" i="65"/>
  <c r="G615" i="65"/>
  <c r="G616" i="65"/>
  <c r="G617" i="65"/>
  <c r="G618" i="65"/>
  <c r="G619" i="65"/>
  <c r="G620" i="65"/>
  <c r="G621" i="65"/>
  <c r="G622" i="65"/>
  <c r="G623" i="65"/>
  <c r="G624" i="65"/>
  <c r="G625" i="65"/>
  <c r="G626" i="65"/>
  <c r="G627" i="65"/>
  <c r="G628" i="65"/>
  <c r="G629" i="65"/>
  <c r="G630" i="65"/>
  <c r="G631" i="65"/>
  <c r="G632" i="65"/>
  <c r="G633" i="65"/>
  <c r="G634" i="65"/>
  <c r="G635" i="65"/>
  <c r="G636" i="65"/>
  <c r="G637" i="65"/>
  <c r="G638" i="65"/>
  <c r="G639" i="65"/>
  <c r="G640" i="65"/>
  <c r="G641" i="65"/>
  <c r="G642" i="65"/>
  <c r="G643" i="65"/>
  <c r="G644" i="65"/>
  <c r="G645" i="65"/>
  <c r="G646" i="65"/>
  <c r="G647" i="65"/>
  <c r="G648" i="65"/>
  <c r="G649" i="65"/>
  <c r="G650" i="65"/>
  <c r="G651" i="65"/>
  <c r="G652" i="65"/>
  <c r="G653" i="65"/>
  <c r="G654" i="65"/>
  <c r="G655" i="65"/>
  <c r="G656" i="65"/>
  <c r="G657" i="65"/>
  <c r="G658" i="65"/>
  <c r="G659" i="65"/>
  <c r="G660" i="65"/>
  <c r="G661" i="65"/>
  <c r="G662" i="65"/>
  <c r="G663" i="65"/>
  <c r="G664" i="65"/>
  <c r="G665" i="65"/>
  <c r="G666" i="65"/>
  <c r="G667" i="65"/>
  <c r="G668" i="65"/>
  <c r="G669" i="65"/>
  <c r="G670" i="65"/>
  <c r="G671" i="65"/>
  <c r="G672" i="65"/>
  <c r="G673" i="65"/>
  <c r="G674" i="65"/>
  <c r="G675" i="65"/>
  <c r="G676" i="65"/>
  <c r="G677" i="65"/>
  <c r="G678" i="65"/>
  <c r="G679" i="65"/>
  <c r="G680" i="65"/>
  <c r="G681" i="65"/>
  <c r="G682" i="65"/>
  <c r="G683" i="65"/>
  <c r="G684" i="65"/>
  <c r="G685" i="65"/>
  <c r="G686" i="65"/>
  <c r="G687" i="65"/>
  <c r="G688" i="65"/>
  <c r="G689" i="65"/>
  <c r="G690" i="65"/>
  <c r="G691" i="65"/>
  <c r="G692" i="65"/>
  <c r="G693" i="65"/>
  <c r="G694" i="65"/>
  <c r="G695" i="65"/>
  <c r="G696" i="65"/>
  <c r="G697" i="65"/>
  <c r="G698" i="65"/>
  <c r="G699" i="65"/>
  <c r="G700" i="65"/>
  <c r="G701" i="65"/>
  <c r="G702" i="65"/>
  <c r="G703" i="65"/>
  <c r="G704" i="65"/>
  <c r="G705" i="65"/>
  <c r="G706" i="65"/>
  <c r="G707" i="65"/>
  <c r="G708" i="65"/>
  <c r="G709" i="65"/>
  <c r="G710" i="65"/>
  <c r="G711" i="65"/>
  <c r="G712" i="65"/>
  <c r="G713" i="65"/>
  <c r="G714" i="65"/>
  <c r="G715" i="65"/>
  <c r="G716" i="65"/>
  <c r="G717" i="65"/>
  <c r="G718" i="65"/>
  <c r="G719" i="65"/>
  <c r="G720" i="65"/>
  <c r="G721" i="65"/>
  <c r="G722" i="65"/>
  <c r="G723" i="65"/>
  <c r="G724" i="65"/>
  <c r="G725" i="65"/>
  <c r="G726" i="65"/>
  <c r="G727" i="65"/>
  <c r="G728" i="65"/>
  <c r="G729" i="65"/>
  <c r="G730" i="65"/>
  <c r="G731" i="65"/>
  <c r="G732" i="65"/>
  <c r="G733" i="65"/>
  <c r="G734" i="65"/>
  <c r="G735" i="65"/>
  <c r="G736" i="65"/>
  <c r="G737" i="65"/>
  <c r="G738" i="65"/>
  <c r="G739" i="65"/>
  <c r="G740" i="65"/>
  <c r="G741" i="65"/>
  <c r="G742" i="65"/>
  <c r="G743" i="65"/>
  <c r="G744" i="65"/>
  <c r="G745" i="65"/>
  <c r="G746" i="65"/>
  <c r="G747" i="65"/>
  <c r="G748" i="65"/>
  <c r="G749" i="65"/>
  <c r="G750" i="65"/>
  <c r="G751" i="65"/>
  <c r="G752" i="65"/>
  <c r="G753" i="65"/>
  <c r="G754" i="65"/>
  <c r="G755" i="65"/>
  <c r="G756" i="65"/>
  <c r="G757" i="65"/>
  <c r="G758" i="65"/>
  <c r="G759" i="65"/>
  <c r="G760" i="65"/>
  <c r="G761" i="65"/>
  <c r="G762" i="65"/>
  <c r="G763" i="65"/>
  <c r="G764" i="65"/>
  <c r="G765" i="65"/>
  <c r="G766" i="65"/>
  <c r="G767" i="65"/>
  <c r="G768" i="65"/>
  <c r="G769" i="65"/>
  <c r="G770" i="65"/>
  <c r="G771" i="65"/>
  <c r="G772" i="65"/>
  <c r="G773" i="65"/>
  <c r="G774" i="65"/>
  <c r="G775" i="65"/>
  <c r="G776" i="65"/>
  <c r="G777" i="65"/>
  <c r="G778" i="65"/>
  <c r="G779" i="65"/>
  <c r="G780" i="65"/>
  <c r="G781" i="65"/>
  <c r="G782" i="65"/>
  <c r="G783" i="65"/>
  <c r="G784" i="65"/>
  <c r="G785" i="65"/>
  <c r="G786" i="65"/>
  <c r="G787" i="65"/>
  <c r="G788" i="65"/>
  <c r="G789" i="65"/>
  <c r="G790" i="65"/>
  <c r="G791" i="65"/>
  <c r="G792" i="65"/>
  <c r="G793" i="65"/>
  <c r="G794" i="65"/>
  <c r="G795" i="65"/>
  <c r="G796" i="65"/>
  <c r="G797" i="65"/>
  <c r="G798" i="65"/>
  <c r="G799" i="65"/>
  <c r="G800" i="65"/>
  <c r="G801" i="65"/>
  <c r="G802" i="65"/>
  <c r="G803" i="65"/>
  <c r="G804" i="65"/>
  <c r="G805" i="65"/>
  <c r="G806" i="65"/>
  <c r="G807" i="65"/>
  <c r="G808" i="65"/>
  <c r="G809" i="65"/>
  <c r="G810" i="65"/>
  <c r="G811" i="65"/>
  <c r="G812" i="65"/>
  <c r="G813" i="65"/>
  <c r="G814" i="65"/>
  <c r="G815" i="65"/>
  <c r="G816" i="65"/>
  <c r="G817" i="65"/>
  <c r="G818" i="65"/>
  <c r="G819" i="65"/>
  <c r="G820" i="65"/>
  <c r="G821" i="65"/>
  <c r="G822" i="65"/>
  <c r="G823" i="65"/>
  <c r="G824" i="65"/>
  <c r="G825" i="65"/>
  <c r="G826" i="65"/>
  <c r="G827" i="65"/>
  <c r="G828" i="65"/>
  <c r="G829" i="65"/>
  <c r="G830" i="65"/>
  <c r="G831" i="65"/>
  <c r="G832" i="65"/>
  <c r="G833" i="65"/>
  <c r="G834" i="65"/>
  <c r="G835" i="65"/>
  <c r="G836" i="65"/>
  <c r="G837" i="65"/>
  <c r="G838" i="65"/>
  <c r="G839" i="65"/>
  <c r="G840" i="65"/>
  <c r="G841" i="65"/>
  <c r="G842" i="65"/>
  <c r="G843" i="65"/>
  <c r="G844" i="65"/>
  <c r="G845" i="65"/>
  <c r="G846" i="65"/>
  <c r="G847" i="65"/>
  <c r="G848" i="65"/>
  <c r="G849" i="65"/>
  <c r="G850" i="65"/>
  <c r="G851" i="65"/>
  <c r="G852" i="65"/>
  <c r="G853" i="65"/>
  <c r="G854" i="65"/>
  <c r="G855" i="65"/>
  <c r="G856" i="65"/>
  <c r="G857" i="65"/>
  <c r="G858" i="65"/>
  <c r="G859" i="65"/>
  <c r="G860" i="65"/>
  <c r="G861" i="65"/>
  <c r="G862" i="65"/>
  <c r="G863" i="65"/>
  <c r="G864" i="65"/>
  <c r="G865" i="65"/>
  <c r="G866" i="65"/>
  <c r="G867" i="65"/>
  <c r="G868" i="65"/>
  <c r="G869" i="65"/>
  <c r="G870" i="65"/>
  <c r="G871" i="65"/>
  <c r="G872" i="65"/>
  <c r="G873" i="65"/>
  <c r="G874" i="65"/>
  <c r="G875" i="65"/>
  <c r="G876" i="65"/>
  <c r="G877" i="65"/>
  <c r="G878" i="65"/>
  <c r="G879" i="65"/>
  <c r="G880" i="65"/>
  <c r="G881" i="65"/>
  <c r="G882" i="65"/>
  <c r="G883" i="65"/>
  <c r="G884" i="65"/>
  <c r="G885" i="65"/>
  <c r="G886" i="65"/>
  <c r="G887" i="65"/>
  <c r="G888" i="65"/>
  <c r="G889" i="65"/>
  <c r="G890" i="65"/>
  <c r="G891" i="65"/>
  <c r="G892" i="65"/>
  <c r="G893" i="65"/>
  <c r="G894" i="65"/>
  <c r="G895" i="65"/>
  <c r="G896" i="65"/>
  <c r="G897" i="65"/>
  <c r="G898" i="65"/>
  <c r="G899" i="65"/>
  <c r="G900" i="65"/>
  <c r="G901" i="65"/>
  <c r="G902" i="65"/>
  <c r="G903" i="65"/>
  <c r="G904" i="65"/>
  <c r="G905" i="65"/>
  <c r="G906" i="65"/>
  <c r="G907" i="65"/>
  <c r="G908" i="65"/>
  <c r="G909" i="65"/>
  <c r="G910" i="65"/>
  <c r="G911" i="65"/>
  <c r="G912" i="65"/>
  <c r="G913" i="65"/>
  <c r="G914" i="65"/>
  <c r="G915" i="65"/>
  <c r="G916" i="65"/>
  <c r="G917" i="65"/>
  <c r="G918" i="65"/>
  <c r="G919" i="65"/>
  <c r="G920" i="65"/>
  <c r="G921" i="65"/>
  <c r="G922" i="65"/>
  <c r="G923" i="65"/>
  <c r="G924" i="65"/>
  <c r="G925" i="65"/>
  <c r="G926" i="65"/>
  <c r="G927" i="65"/>
  <c r="G928" i="65"/>
  <c r="G929" i="65"/>
  <c r="G930" i="65"/>
  <c r="G931" i="65"/>
  <c r="G932" i="65"/>
  <c r="G933" i="65"/>
  <c r="G934" i="65"/>
  <c r="G935" i="65"/>
  <c r="G936" i="65"/>
  <c r="G937" i="65"/>
  <c r="G938" i="65"/>
  <c r="G939" i="65"/>
  <c r="G940" i="65"/>
  <c r="G941" i="65"/>
  <c r="G942" i="65"/>
  <c r="G943" i="65"/>
  <c r="G944" i="65"/>
  <c r="G945" i="65"/>
  <c r="G946" i="65"/>
  <c r="G947" i="65"/>
  <c r="G948" i="65"/>
  <c r="G949" i="65"/>
  <c r="G950" i="65"/>
  <c r="G951" i="65"/>
  <c r="G952" i="65"/>
  <c r="G953" i="65"/>
  <c r="G954" i="65"/>
  <c r="G955" i="65"/>
  <c r="G956" i="65"/>
  <c r="G957" i="65"/>
  <c r="G958" i="65"/>
  <c r="G959" i="65"/>
  <c r="G960" i="65"/>
  <c r="G961" i="65"/>
  <c r="G962" i="65"/>
  <c r="G963" i="65"/>
  <c r="G964" i="65"/>
  <c r="G965" i="65"/>
  <c r="G966" i="65"/>
  <c r="G967" i="65"/>
  <c r="G968" i="65"/>
  <c r="G969" i="65"/>
  <c r="G970" i="65"/>
  <c r="G971" i="65"/>
  <c r="G972" i="65"/>
  <c r="G973" i="65"/>
  <c r="G974" i="65"/>
  <c r="G975" i="65"/>
  <c r="G976" i="65"/>
  <c r="G977" i="65"/>
  <c r="G978" i="65"/>
  <c r="G979" i="65"/>
  <c r="G980" i="65"/>
  <c r="G981" i="65"/>
  <c r="G982" i="65"/>
  <c r="G983" i="65"/>
  <c r="G984" i="65"/>
  <c r="G985" i="65"/>
  <c r="G986" i="65"/>
  <c r="G987" i="65"/>
  <c r="G988" i="65"/>
  <c r="G989" i="65"/>
  <c r="G990" i="65"/>
  <c r="G991" i="65"/>
  <c r="G992" i="65"/>
  <c r="G993" i="65"/>
  <c r="G994" i="65"/>
  <c r="G995" i="65"/>
  <c r="G996" i="65"/>
  <c r="G997" i="65"/>
  <c r="G998" i="65"/>
  <c r="G999" i="65"/>
  <c r="G1000" i="65"/>
  <c r="G1001" i="65"/>
  <c r="G1002" i="65"/>
  <c r="G1003" i="65"/>
  <c r="G1004" i="65"/>
  <c r="G1005" i="65"/>
  <c r="G1006" i="65"/>
  <c r="G1007" i="65"/>
  <c r="G1008" i="65"/>
  <c r="G1009" i="65"/>
  <c r="G1010" i="65"/>
  <c r="G1011" i="65"/>
  <c r="G1012" i="65"/>
  <c r="G1013" i="65"/>
  <c r="G1014" i="65"/>
  <c r="G1015" i="65"/>
  <c r="G1016" i="65"/>
  <c r="G1017" i="65"/>
  <c r="G1018" i="65"/>
  <c r="G1019" i="65"/>
  <c r="G1020" i="65"/>
  <c r="G1021" i="65"/>
  <c r="G1022" i="65"/>
  <c r="G1023" i="65"/>
  <c r="G1024" i="65"/>
  <c r="G1025" i="65"/>
  <c r="G1026" i="65"/>
  <c r="G1027" i="65"/>
  <c r="G1028" i="65"/>
  <c r="G1029" i="65"/>
  <c r="G1030" i="65"/>
  <c r="G1031" i="65"/>
  <c r="G1032" i="65"/>
  <c r="G1033" i="65"/>
  <c r="G1034" i="65"/>
  <c r="G1035" i="65"/>
  <c r="G1036" i="65"/>
  <c r="G1037" i="65"/>
  <c r="G1038" i="65"/>
  <c r="G1039" i="65"/>
  <c r="G1040" i="65"/>
  <c r="G1041" i="65"/>
  <c r="G1042" i="65"/>
  <c r="G1043" i="65"/>
  <c r="G1044" i="65"/>
  <c r="G1045" i="65"/>
  <c r="G1046" i="65"/>
  <c r="G1047" i="65"/>
  <c r="G1048" i="65"/>
  <c r="G1049" i="65"/>
  <c r="G1050" i="65"/>
  <c r="G1051" i="65"/>
  <c r="G1052" i="65"/>
  <c r="G1053" i="65"/>
  <c r="G1054" i="65"/>
  <c r="G1055" i="65"/>
  <c r="G1056" i="65"/>
  <c r="G1057" i="65"/>
  <c r="G1058" i="65"/>
  <c r="G1059" i="65"/>
  <c r="G1060" i="65"/>
  <c r="G1061" i="65"/>
  <c r="G1062" i="65"/>
  <c r="G1063" i="65"/>
  <c r="G1064" i="65"/>
  <c r="G1065" i="65"/>
  <c r="G1066" i="65"/>
  <c r="G1067" i="65"/>
  <c r="G1068" i="65"/>
  <c r="G1069" i="65"/>
  <c r="G1070" i="65"/>
  <c r="G1071" i="65"/>
  <c r="G1072" i="65"/>
  <c r="G1073" i="65"/>
  <c r="G1074" i="65"/>
  <c r="G1075" i="65"/>
  <c r="G1076" i="65"/>
  <c r="G1077" i="65"/>
  <c r="G1078" i="65"/>
  <c r="G1079" i="65"/>
  <c r="G1080" i="65"/>
  <c r="G1081" i="65"/>
  <c r="G1082" i="65"/>
  <c r="G1083" i="65"/>
  <c r="G1084" i="65"/>
  <c r="G1085" i="65"/>
  <c r="G1086" i="65"/>
  <c r="G1087" i="65"/>
  <c r="G1088" i="65"/>
  <c r="G1089" i="65"/>
  <c r="G1090" i="65"/>
  <c r="G1091" i="65"/>
  <c r="G1092" i="65"/>
  <c r="G1093" i="65"/>
  <c r="G1094" i="65"/>
  <c r="G1095" i="65"/>
  <c r="G1096" i="65"/>
  <c r="G1097" i="65"/>
  <c r="G1098" i="65"/>
  <c r="G1099" i="65"/>
  <c r="G1100" i="65"/>
  <c r="G1101" i="65"/>
  <c r="G1102" i="65"/>
  <c r="G1103" i="65"/>
  <c r="G1104" i="65"/>
  <c r="G1105" i="65"/>
  <c r="G1106" i="65"/>
  <c r="G1107" i="65"/>
  <c r="G1108" i="65"/>
  <c r="G1109" i="65"/>
  <c r="G1110" i="65"/>
  <c r="G1111" i="65"/>
  <c r="G1112" i="65"/>
  <c r="G1113" i="65"/>
  <c r="G1114" i="65"/>
  <c r="G1115" i="65"/>
  <c r="G1116" i="65"/>
  <c r="G1117" i="65"/>
  <c r="G1118" i="65"/>
  <c r="G1119" i="65"/>
  <c r="G1120" i="65"/>
  <c r="G1121" i="65"/>
  <c r="G1122" i="65"/>
  <c r="G1123" i="65"/>
  <c r="G1124" i="65"/>
  <c r="G1125" i="65"/>
  <c r="G1126" i="65"/>
  <c r="G1127" i="65"/>
  <c r="G1128" i="65"/>
  <c r="G1129" i="65"/>
  <c r="G1130" i="65"/>
  <c r="G1131" i="65"/>
  <c r="G1132" i="65"/>
  <c r="G1133" i="65"/>
  <c r="G1134" i="65"/>
  <c r="G1135" i="65"/>
  <c r="G1136" i="65"/>
  <c r="G1137" i="65"/>
  <c r="G1138" i="65"/>
  <c r="G1139" i="65"/>
  <c r="G1140" i="65"/>
  <c r="G1141" i="65"/>
  <c r="G1142" i="65"/>
  <c r="G1143" i="65"/>
  <c r="G1144" i="65"/>
  <c r="G1145" i="65"/>
  <c r="G1146" i="65"/>
  <c r="G1147" i="65"/>
  <c r="G1148" i="65"/>
  <c r="G1149" i="65"/>
  <c r="G1150" i="65"/>
  <c r="G1151" i="65"/>
  <c r="G1152" i="65"/>
  <c r="G1153" i="65"/>
  <c r="G1154" i="65"/>
  <c r="G1155" i="65"/>
  <c r="G1156" i="65"/>
  <c r="G1157" i="65"/>
  <c r="G1158" i="65"/>
  <c r="G1159" i="65"/>
  <c r="G1160" i="65"/>
  <c r="G1161" i="65"/>
  <c r="G1162" i="65"/>
  <c r="G1163" i="65"/>
  <c r="G1164" i="65"/>
  <c r="G1165" i="65"/>
  <c r="G1166" i="65"/>
  <c r="G1167" i="65"/>
  <c r="G1168" i="65"/>
  <c r="G1169" i="65"/>
  <c r="G1170" i="65"/>
  <c r="G1171" i="65"/>
  <c r="G1172" i="65"/>
  <c r="G1173" i="65"/>
  <c r="G1174" i="65"/>
  <c r="G1175" i="65"/>
  <c r="G1176" i="65"/>
  <c r="G1177" i="65"/>
  <c r="G1178" i="65"/>
  <c r="G1179" i="65"/>
  <c r="G1180" i="65"/>
  <c r="G1181" i="65"/>
  <c r="G1182" i="65"/>
  <c r="G1183" i="65"/>
  <c r="G1184" i="65"/>
  <c r="G1185" i="65"/>
  <c r="G1186" i="65"/>
  <c r="G1187" i="65"/>
  <c r="G1188" i="65"/>
  <c r="G1189" i="65"/>
  <c r="G1190" i="65"/>
  <c r="G1191" i="65"/>
  <c r="G1192" i="65"/>
  <c r="G1193" i="65"/>
  <c r="G1194" i="65"/>
  <c r="G1195" i="65"/>
  <c r="G1196" i="65"/>
  <c r="G1197" i="65"/>
  <c r="G1198" i="65"/>
  <c r="G1199" i="65"/>
  <c r="G1200" i="65"/>
  <c r="G1201" i="65"/>
  <c r="G1202" i="65"/>
  <c r="G1203" i="65"/>
  <c r="G1204" i="65"/>
  <c r="G1205" i="65"/>
  <c r="G1206" i="65"/>
  <c r="G1207" i="65"/>
  <c r="G1208" i="65"/>
  <c r="G1209" i="65"/>
  <c r="G1210" i="65"/>
  <c r="G1211" i="65"/>
  <c r="G1212" i="65"/>
  <c r="G1213" i="65"/>
  <c r="G1214" i="65"/>
  <c r="G1215" i="65"/>
  <c r="G1216" i="65"/>
  <c r="G1217" i="65"/>
  <c r="G1218" i="65"/>
  <c r="G1219" i="65"/>
  <c r="G1220" i="65"/>
  <c r="G1221" i="65"/>
  <c r="G1222" i="65"/>
  <c r="G1223" i="65"/>
  <c r="G1224" i="65"/>
  <c r="G1225" i="65"/>
  <c r="G1226" i="65"/>
  <c r="G1227" i="65"/>
  <c r="G1228" i="65"/>
  <c r="G1229" i="65"/>
  <c r="G1230" i="65"/>
  <c r="G1231" i="65"/>
  <c r="G1232" i="65"/>
  <c r="G1233" i="65"/>
  <c r="G1234" i="65"/>
  <c r="G1235" i="65"/>
  <c r="G1236" i="65"/>
  <c r="G1237" i="65"/>
  <c r="G1238" i="65"/>
  <c r="G1239" i="65"/>
  <c r="G1240" i="65"/>
  <c r="G1241" i="65"/>
  <c r="G1242" i="65"/>
  <c r="G1243" i="65"/>
  <c r="G1244" i="65"/>
  <c r="G1245" i="65"/>
  <c r="G1246" i="65"/>
  <c r="G1247" i="65"/>
  <c r="G1248" i="65"/>
  <c r="G1249" i="65"/>
  <c r="G1250" i="65"/>
  <c r="G1251" i="65"/>
  <c r="G1252" i="65"/>
  <c r="G1253" i="65"/>
  <c r="G1254" i="65"/>
  <c r="G1255" i="65"/>
  <c r="G1256" i="65"/>
  <c r="G1257" i="65"/>
  <c r="G1258" i="65"/>
  <c r="G1259" i="65"/>
  <c r="G1260" i="65"/>
  <c r="G1261" i="65"/>
  <c r="G1262" i="65"/>
  <c r="G1263" i="65"/>
  <c r="G1264" i="65"/>
  <c r="G1265" i="65"/>
  <c r="G1266" i="65"/>
  <c r="G1267" i="65"/>
  <c r="G1268" i="65"/>
  <c r="G1269" i="65"/>
  <c r="G1270" i="65"/>
  <c r="G1271" i="65"/>
  <c r="G1272" i="65"/>
  <c r="G1273" i="65"/>
  <c r="G1274" i="65"/>
  <c r="G1275" i="65"/>
  <c r="G1276" i="65"/>
  <c r="G1277" i="65"/>
  <c r="G1278" i="65"/>
  <c r="G1279" i="65"/>
  <c r="G1280" i="65"/>
  <c r="G1281" i="65"/>
  <c r="G1282" i="65"/>
  <c r="G1283" i="65"/>
  <c r="G1284" i="65"/>
  <c r="G1285" i="65"/>
  <c r="G1286" i="65"/>
  <c r="G1287" i="65"/>
  <c r="G1288" i="65"/>
  <c r="G1289" i="65"/>
  <c r="G1290" i="65"/>
  <c r="G1291" i="65"/>
  <c r="G1292" i="65"/>
  <c r="G1293" i="65"/>
  <c r="G1294" i="65"/>
  <c r="G1295" i="65"/>
  <c r="G1296" i="65"/>
  <c r="G1297" i="65"/>
  <c r="G1298" i="65"/>
  <c r="G1299" i="65"/>
  <c r="G1300" i="65"/>
  <c r="G1301" i="65"/>
  <c r="G1302" i="65"/>
  <c r="G1303" i="65"/>
  <c r="G1304" i="65"/>
  <c r="G1305" i="65"/>
  <c r="G1306" i="65"/>
  <c r="G1307" i="65"/>
  <c r="G1308" i="65"/>
  <c r="G1309" i="65"/>
  <c r="G1310" i="65"/>
  <c r="G1311" i="65"/>
  <c r="G1312" i="65"/>
  <c r="G1313" i="65"/>
  <c r="G1314" i="65"/>
  <c r="G1315" i="65"/>
  <c r="G1316" i="65"/>
  <c r="G1317" i="65"/>
  <c r="G1318" i="65"/>
  <c r="G1319" i="65"/>
  <c r="G1320" i="65"/>
  <c r="G1321" i="65"/>
  <c r="G1322" i="65"/>
  <c r="G1323" i="65"/>
  <c r="G1324" i="65"/>
  <c r="G1325" i="65"/>
  <c r="G1326" i="65"/>
  <c r="G1327" i="65"/>
  <c r="G1328" i="65"/>
  <c r="G1329" i="65"/>
  <c r="G1330" i="65"/>
  <c r="G1331" i="65"/>
  <c r="G1332" i="65"/>
  <c r="G1333" i="65"/>
  <c r="G1334" i="65"/>
  <c r="G1335" i="65"/>
  <c r="G1336" i="65"/>
  <c r="G1337" i="65"/>
  <c r="G1338" i="65"/>
  <c r="G1339" i="65"/>
  <c r="G1340" i="65"/>
  <c r="G1341" i="65"/>
  <c r="G1342" i="65"/>
  <c r="G1343" i="65"/>
  <c r="G1344" i="65"/>
  <c r="G1345" i="65"/>
  <c r="G1346" i="65"/>
  <c r="G1347" i="65"/>
  <c r="G1348" i="65"/>
  <c r="G1349" i="65"/>
  <c r="G1350" i="65"/>
  <c r="G1351" i="65"/>
  <c r="G1352" i="65"/>
  <c r="G1353" i="65"/>
  <c r="G1354" i="65"/>
  <c r="G1355" i="65"/>
  <c r="G1356" i="65"/>
  <c r="G1357" i="65"/>
  <c r="G1358" i="65"/>
  <c r="G1359" i="65"/>
  <c r="G1360" i="65"/>
  <c r="G1361" i="65"/>
  <c r="G1362" i="65"/>
  <c r="G1363" i="65"/>
  <c r="G1364" i="65"/>
  <c r="G1365" i="65"/>
  <c r="G1366" i="65"/>
  <c r="G1367" i="65"/>
  <c r="G1368" i="65"/>
  <c r="G1369" i="65"/>
  <c r="G1370" i="65"/>
  <c r="G1371" i="65"/>
  <c r="G1372" i="65"/>
  <c r="G1373" i="65"/>
  <c r="G1374" i="65"/>
  <c r="G1375" i="65"/>
  <c r="G1376" i="65"/>
  <c r="G1377" i="65"/>
  <c r="G1378" i="65"/>
  <c r="G1379" i="65"/>
  <c r="G1380" i="65"/>
  <c r="G1381" i="65"/>
  <c r="G1382" i="65"/>
  <c r="G1383" i="65"/>
  <c r="G1384" i="65"/>
  <c r="G1385" i="65"/>
  <c r="G1386" i="65"/>
  <c r="G1387" i="65"/>
  <c r="G1388" i="65"/>
  <c r="G1389" i="65"/>
  <c r="G1390" i="65"/>
  <c r="G1391" i="65"/>
  <c r="G1392" i="65"/>
  <c r="G1393" i="65"/>
  <c r="G1394" i="65"/>
  <c r="G1395" i="65"/>
  <c r="G1396" i="65"/>
  <c r="G1397" i="65"/>
  <c r="G1398" i="65"/>
  <c r="G1399" i="65"/>
  <c r="G1400" i="65"/>
  <c r="G1401" i="65"/>
  <c r="G1402" i="65"/>
  <c r="G1403" i="65"/>
  <c r="G1404" i="65"/>
  <c r="G1405" i="65"/>
  <c r="G1406" i="65"/>
  <c r="G1407" i="65"/>
  <c r="G1408" i="65"/>
  <c r="G1409" i="65"/>
  <c r="G1410" i="65"/>
  <c r="G1411" i="65"/>
  <c r="G1412" i="65"/>
  <c r="G1413" i="65"/>
  <c r="G1414" i="65"/>
  <c r="G1415" i="65"/>
  <c r="G1416" i="65"/>
  <c r="G1417" i="65"/>
  <c r="G1418" i="65"/>
  <c r="G1419" i="65"/>
  <c r="G1420" i="65"/>
  <c r="G1421" i="65"/>
  <c r="G1422" i="65"/>
  <c r="G1423" i="65"/>
  <c r="G1424" i="65"/>
  <c r="G1425" i="65"/>
  <c r="G1426" i="65"/>
  <c r="G1427" i="65"/>
  <c r="G1428" i="65"/>
  <c r="G1429" i="65"/>
  <c r="G1430" i="65"/>
  <c r="G1431" i="65"/>
  <c r="G1432" i="65"/>
  <c r="G1433" i="65"/>
  <c r="G1434" i="65"/>
  <c r="G1435" i="65"/>
  <c r="G1436" i="65"/>
  <c r="G1437" i="65"/>
  <c r="G1438" i="65"/>
  <c r="G1439" i="65"/>
  <c r="G1440" i="65"/>
  <c r="G1441" i="65"/>
  <c r="G1442" i="65"/>
  <c r="G1443" i="65"/>
  <c r="G1444" i="65"/>
  <c r="G1445" i="65"/>
  <c r="G1446" i="65"/>
  <c r="G1447" i="65"/>
  <c r="G1448" i="65"/>
  <c r="G1449" i="65"/>
  <c r="G1450" i="65"/>
  <c r="G1451" i="65"/>
  <c r="G1452" i="65"/>
  <c r="G1453" i="65"/>
  <c r="G1454" i="65"/>
  <c r="G1455" i="65"/>
  <c r="G1456" i="65"/>
  <c r="G1457" i="65"/>
  <c r="G1458" i="65"/>
  <c r="G1459" i="65"/>
  <c r="G1460" i="65"/>
  <c r="G1461" i="65"/>
  <c r="G1462" i="65"/>
  <c r="G1463" i="65"/>
  <c r="G1464" i="65"/>
  <c r="G1465" i="65"/>
  <c r="G1466" i="65"/>
  <c r="G1467" i="65"/>
  <c r="G1468" i="65"/>
  <c r="G1469" i="65"/>
  <c r="G1470" i="65"/>
  <c r="G1471" i="65"/>
  <c r="G1472" i="65"/>
  <c r="G1473" i="65"/>
  <c r="G1474" i="65"/>
  <c r="G1475" i="65"/>
  <c r="G1476" i="65"/>
  <c r="G1477" i="65"/>
  <c r="G1478" i="65"/>
  <c r="G1479" i="65"/>
  <c r="G1480" i="65"/>
  <c r="G1481" i="65"/>
  <c r="G1482" i="65"/>
  <c r="G1483" i="65"/>
  <c r="G1484" i="65"/>
  <c r="G1485" i="65"/>
  <c r="G1486" i="65"/>
  <c r="G1487" i="65"/>
  <c r="G1488" i="65"/>
  <c r="G1489" i="65"/>
  <c r="G1490" i="65"/>
  <c r="G1491" i="65"/>
  <c r="G1492" i="65"/>
  <c r="G1493" i="65"/>
  <c r="G1494" i="65"/>
  <c r="G1495" i="65"/>
  <c r="G1496" i="65"/>
  <c r="G1497" i="65"/>
  <c r="G1498" i="65"/>
  <c r="G1499" i="65"/>
  <c r="G1500" i="65"/>
  <c r="G1501" i="65"/>
  <c r="G1502" i="65"/>
  <c r="G1503" i="65"/>
  <c r="G1504" i="65"/>
  <c r="G1505" i="65"/>
  <c r="G1506" i="65"/>
  <c r="G1507" i="65"/>
  <c r="G1508" i="65"/>
  <c r="G1509" i="65"/>
  <c r="G1510" i="65"/>
  <c r="G1511" i="65"/>
  <c r="G1512" i="65"/>
  <c r="G1513" i="65"/>
  <c r="G1514" i="65"/>
  <c r="G1515" i="65"/>
  <c r="G1520" i="65"/>
  <c r="G1521" i="65"/>
  <c r="G1522" i="65"/>
  <c r="G1523" i="65"/>
  <c r="G1524" i="65"/>
  <c r="G1525" i="65"/>
  <c r="G1526" i="65"/>
  <c r="G1527" i="65"/>
  <c r="G1528" i="65"/>
  <c r="G1529" i="65"/>
  <c r="G1530" i="65"/>
  <c r="G1531" i="65"/>
  <c r="G1532" i="65"/>
  <c r="G1533" i="65"/>
  <c r="G1534" i="65"/>
  <c r="G1535" i="65"/>
  <c r="G1536" i="65"/>
  <c r="G1537" i="65"/>
  <c r="G1538" i="65"/>
  <c r="G1539" i="65"/>
  <c r="G1540" i="65"/>
  <c r="G1541" i="65"/>
  <c r="G1542" i="65"/>
  <c r="G1543" i="65"/>
  <c r="G1544" i="65"/>
  <c r="G1545" i="65"/>
  <c r="G1546" i="65"/>
  <c r="G1547" i="65"/>
  <c r="G1548" i="65"/>
  <c r="G1549" i="65"/>
  <c r="G1550" i="65"/>
  <c r="G1551" i="65"/>
  <c r="G1552" i="65"/>
  <c r="G1553" i="65"/>
  <c r="G1554" i="65"/>
  <c r="G1555" i="65"/>
  <c r="G1556" i="65"/>
  <c r="G1557" i="65"/>
  <c r="G1558" i="65"/>
  <c r="G1559" i="65"/>
  <c r="G1560" i="65"/>
  <c r="G1561" i="65"/>
  <c r="G1562" i="65"/>
  <c r="G1563" i="65"/>
  <c r="G1564" i="65"/>
  <c r="G1565" i="65"/>
  <c r="G1566" i="65"/>
  <c r="G1567" i="65"/>
  <c r="G1568" i="65"/>
  <c r="G1569" i="65"/>
  <c r="G1570" i="65"/>
  <c r="G1571" i="65"/>
  <c r="G1572" i="65"/>
  <c r="G1573" i="65"/>
  <c r="G1574" i="65"/>
  <c r="G1575" i="65"/>
  <c r="G1576" i="65"/>
  <c r="G1577" i="65"/>
  <c r="G1578" i="65"/>
  <c r="G1579" i="65"/>
  <c r="G1580" i="65"/>
  <c r="G1581" i="65"/>
  <c r="G1582" i="65"/>
  <c r="G1583" i="65"/>
  <c r="G1584" i="65"/>
  <c r="G1585" i="65"/>
  <c r="G1586" i="65"/>
  <c r="G1587" i="65"/>
  <c r="G1588" i="65"/>
  <c r="G1589" i="65"/>
  <c r="G1590" i="65"/>
  <c r="G1591" i="65"/>
  <c r="G1592" i="65"/>
  <c r="G1593" i="65"/>
  <c r="G1594" i="65"/>
  <c r="G1595" i="65"/>
  <c r="G1596" i="65"/>
  <c r="G1597" i="65"/>
  <c r="G1598" i="65"/>
  <c r="G1599" i="65"/>
  <c r="G1600" i="65"/>
  <c r="G1601" i="65"/>
  <c r="G1602" i="65"/>
  <c r="G1603" i="65"/>
  <c r="G1604" i="65"/>
  <c r="G1605" i="65"/>
  <c r="G1606" i="65"/>
  <c r="G1607" i="65"/>
  <c r="G1608" i="65"/>
  <c r="G1609" i="65"/>
  <c r="G1610" i="65"/>
  <c r="G1611" i="65"/>
  <c r="G1612" i="65"/>
  <c r="G1613" i="65"/>
  <c r="G1614" i="65"/>
  <c r="G1615" i="65"/>
  <c r="G1616" i="65"/>
  <c r="G1617" i="65"/>
  <c r="G1618" i="65"/>
  <c r="G1619" i="65"/>
  <c r="G1620" i="65"/>
  <c r="G1621" i="65"/>
  <c r="G1622" i="65"/>
  <c r="G1623" i="65"/>
  <c r="G1624" i="65"/>
  <c r="G1625" i="65"/>
  <c r="G1626" i="65"/>
  <c r="G1627" i="65"/>
  <c r="G1628" i="65"/>
  <c r="G1629" i="65"/>
  <c r="G1630" i="65"/>
  <c r="G1631" i="65"/>
  <c r="G1632" i="65"/>
  <c r="G1633" i="65"/>
  <c r="G1634" i="65"/>
  <c r="G1635" i="65"/>
  <c r="G1636" i="65"/>
  <c r="G1637" i="65"/>
  <c r="G1638" i="65"/>
  <c r="G1639" i="65"/>
  <c r="G1640" i="65"/>
  <c r="G1641" i="65"/>
  <c r="G1642" i="65"/>
  <c r="G1643" i="65"/>
  <c r="G1644" i="65"/>
  <c r="G1645" i="65"/>
  <c r="G1646" i="65"/>
  <c r="G1647" i="65"/>
  <c r="G1648" i="65"/>
  <c r="G1649" i="65"/>
  <c r="G1650" i="65"/>
  <c r="G1651" i="65"/>
  <c r="G1652" i="65"/>
  <c r="G1653" i="65"/>
  <c r="G1654" i="65"/>
  <c r="G1655" i="65"/>
  <c r="G1656" i="65"/>
  <c r="G1657" i="65"/>
  <c r="G1658" i="65"/>
  <c r="G1659" i="65"/>
  <c r="G1660" i="65"/>
  <c r="G1661" i="65"/>
  <c r="G1662" i="65"/>
  <c r="G1663" i="65"/>
  <c r="G1664" i="65"/>
  <c r="G1665" i="65"/>
  <c r="G1666" i="65"/>
  <c r="G1667" i="65"/>
  <c r="G1668" i="65"/>
  <c r="G1669" i="65"/>
  <c r="G1670" i="65"/>
  <c r="G1671" i="65"/>
  <c r="G1672" i="65"/>
  <c r="G1673" i="65"/>
  <c r="G1674" i="65"/>
  <c r="G1675" i="65"/>
  <c r="G1676" i="65"/>
  <c r="G1677" i="65"/>
  <c r="G1678" i="65"/>
  <c r="G1679" i="65"/>
  <c r="G1680" i="65"/>
  <c r="G1681" i="65"/>
  <c r="G1682" i="65"/>
  <c r="G1683" i="65"/>
  <c r="G1684" i="65"/>
  <c r="G1685" i="65"/>
  <c r="G1686" i="65"/>
  <c r="G1687" i="65"/>
  <c r="G1688" i="65"/>
  <c r="G1689" i="65"/>
  <c r="G1690" i="65"/>
  <c r="G1691" i="65"/>
  <c r="G1692" i="65"/>
  <c r="G1693" i="65"/>
  <c r="G1694" i="65"/>
  <c r="G1695" i="65"/>
  <c r="G1696" i="65"/>
  <c r="G1697" i="65"/>
  <c r="G1698" i="65"/>
  <c r="G1699" i="65"/>
  <c r="G1700" i="65"/>
  <c r="G1701" i="65"/>
  <c r="G1702" i="65"/>
  <c r="G1703" i="65"/>
  <c r="G1704" i="65"/>
  <c r="G1705" i="65"/>
  <c r="G1706" i="65"/>
  <c r="G1707" i="65"/>
  <c r="G1708" i="65"/>
  <c r="G1709" i="65"/>
  <c r="G1710" i="65"/>
  <c r="G1711" i="65"/>
  <c r="G1712" i="65"/>
  <c r="G1713" i="65"/>
  <c r="G1714" i="65"/>
  <c r="G1715" i="65"/>
  <c r="G1716" i="65"/>
  <c r="G1717" i="65"/>
  <c r="G1718" i="65"/>
  <c r="G1719" i="65"/>
  <c r="G1720" i="65"/>
  <c r="G1721" i="65"/>
  <c r="G1722" i="65"/>
  <c r="G1723" i="65"/>
  <c r="G1724" i="65"/>
  <c r="G1725" i="65"/>
  <c r="G1726" i="65"/>
  <c r="G1727" i="65"/>
  <c r="G1728" i="65"/>
  <c r="G1729" i="65"/>
  <c r="G1730" i="65"/>
  <c r="G1731" i="65"/>
  <c r="G1732" i="65"/>
  <c r="G1733" i="65"/>
  <c r="G1734" i="65"/>
  <c r="G1735" i="65"/>
  <c r="G1736" i="65"/>
  <c r="G1737" i="65"/>
  <c r="G1738" i="65"/>
  <c r="G1739" i="65"/>
  <c r="G1740" i="65"/>
  <c r="G1741" i="65"/>
  <c r="G1742" i="65"/>
  <c r="G1743" i="65"/>
  <c r="G1744" i="65"/>
  <c r="G1745" i="65"/>
  <c r="G1746" i="65"/>
  <c r="G1747" i="65"/>
  <c r="G1748" i="65"/>
  <c r="G1749" i="65"/>
  <c r="G1750" i="65"/>
  <c r="G1751" i="65"/>
  <c r="G1752" i="65"/>
  <c r="G1753" i="65"/>
  <c r="G1754" i="65"/>
  <c r="G1755" i="65"/>
  <c r="G1756" i="65"/>
  <c r="G1757" i="65"/>
  <c r="G1758" i="65"/>
  <c r="G1759" i="65"/>
  <c r="G1760" i="65"/>
  <c r="G1761" i="65"/>
  <c r="G1762" i="65"/>
  <c r="G1763" i="65"/>
  <c r="G1764" i="65"/>
  <c r="G1765" i="65"/>
  <c r="G1766" i="65"/>
  <c r="G1767" i="65"/>
  <c r="G1768" i="65"/>
  <c r="G1769" i="65"/>
  <c r="G1770" i="65"/>
  <c r="G1771" i="65"/>
  <c r="G1772" i="65"/>
  <c r="G1773" i="65"/>
  <c r="G1774" i="65"/>
  <c r="G1775" i="65"/>
  <c r="G1776" i="65"/>
  <c r="G1777" i="65"/>
  <c r="G1778" i="65"/>
  <c r="G1779" i="65"/>
  <c r="G1780" i="65"/>
  <c r="G1781" i="65"/>
  <c r="G1782" i="65"/>
  <c r="G1783" i="65"/>
  <c r="G1784" i="65"/>
  <c r="G1785" i="65"/>
  <c r="G1786" i="65"/>
  <c r="G1787" i="65"/>
  <c r="G1788" i="65"/>
  <c r="G1789" i="65"/>
  <c r="G1790" i="65"/>
  <c r="G1791" i="65"/>
  <c r="G1792" i="65"/>
  <c r="G1793" i="65"/>
  <c r="G1794" i="65"/>
  <c r="G1795" i="65"/>
  <c r="G1796" i="65"/>
  <c r="G1797" i="65"/>
  <c r="G1798" i="65"/>
  <c r="G1799" i="65"/>
  <c r="G1800" i="65"/>
  <c r="G1801" i="65"/>
  <c r="G1802" i="65"/>
  <c r="G1803" i="65"/>
  <c r="G1804" i="65"/>
  <c r="G1805" i="65"/>
  <c r="G1806" i="65"/>
  <c r="G1807" i="65"/>
  <c r="G1808" i="65"/>
  <c r="G1809" i="65"/>
  <c r="G1810" i="65"/>
  <c r="G1811" i="65"/>
  <c r="G1812" i="65"/>
  <c r="G1813" i="65"/>
  <c r="G1814" i="65"/>
  <c r="G1815" i="65"/>
  <c r="G1816" i="65"/>
  <c r="G1817" i="65"/>
  <c r="G1818" i="65"/>
  <c r="G1819" i="65"/>
  <c r="G1820" i="65"/>
  <c r="G1821" i="65"/>
  <c r="G1822" i="65"/>
  <c r="G1823" i="65"/>
  <c r="G1824" i="65"/>
  <c r="G1825" i="65"/>
  <c r="G1826" i="65"/>
  <c r="G1827" i="65"/>
  <c r="G1828" i="65"/>
  <c r="G1829" i="65"/>
  <c r="G1830" i="65"/>
  <c r="G1831" i="65"/>
  <c r="G1832" i="65"/>
  <c r="G1833" i="65"/>
  <c r="G1834" i="65"/>
  <c r="G1835" i="65"/>
  <c r="G1836" i="65"/>
  <c r="G1837" i="65"/>
  <c r="G1838" i="65"/>
  <c r="G1839" i="65"/>
  <c r="G1840" i="65"/>
  <c r="G1841" i="65"/>
  <c r="G1842" i="65"/>
  <c r="G1843" i="65"/>
  <c r="G1844" i="65"/>
  <c r="G1845" i="65"/>
  <c r="G1846" i="65"/>
  <c r="G1847" i="65"/>
  <c r="G1848" i="65"/>
  <c r="G1849" i="65"/>
  <c r="G1850" i="65"/>
  <c r="G1851" i="65"/>
  <c r="G1852" i="65"/>
  <c r="G1853" i="65"/>
  <c r="G1854" i="65"/>
  <c r="G1855" i="65"/>
  <c r="G1856" i="65"/>
  <c r="G1857" i="65"/>
  <c r="G1858" i="65"/>
  <c r="G1859" i="65"/>
  <c r="G1860" i="65"/>
  <c r="G1861" i="65"/>
  <c r="G1862" i="65"/>
  <c r="G1863" i="65"/>
  <c r="G1864" i="65"/>
  <c r="G1865" i="65"/>
  <c r="G1866" i="65"/>
  <c r="G1867" i="65"/>
  <c r="G1868" i="65"/>
  <c r="G1869" i="65"/>
  <c r="G1870" i="65"/>
  <c r="G1871" i="65"/>
  <c r="G1872" i="65"/>
  <c r="G1873" i="65"/>
  <c r="G1874" i="65"/>
  <c r="G1875" i="65"/>
  <c r="G1876" i="65"/>
  <c r="G1877" i="65"/>
  <c r="G1878" i="65"/>
  <c r="G1879" i="65"/>
  <c r="G1880" i="65"/>
  <c r="G1881" i="65"/>
  <c r="G1882" i="65"/>
  <c r="G1883" i="65"/>
  <c r="G1884" i="65"/>
  <c r="G1885" i="65"/>
  <c r="G1886" i="65"/>
  <c r="G1887" i="65"/>
  <c r="G1888" i="65"/>
  <c r="G1889" i="65"/>
  <c r="G1890" i="65"/>
  <c r="G1891" i="65"/>
  <c r="G1892" i="65"/>
  <c r="G1893" i="65"/>
  <c r="G1894" i="65"/>
  <c r="G1895" i="65"/>
  <c r="G1896" i="65"/>
  <c r="G1897" i="65"/>
  <c r="G1898" i="65"/>
  <c r="G1899" i="65"/>
  <c r="G1900" i="65"/>
  <c r="G1901" i="65"/>
  <c r="G1902" i="65"/>
  <c r="G1903" i="65"/>
  <c r="G1904" i="65"/>
  <c r="G1905" i="65"/>
  <c r="G1906" i="65"/>
  <c r="G1907" i="65"/>
  <c r="G1908" i="65"/>
  <c r="G1909" i="65"/>
  <c r="G1910" i="65"/>
  <c r="G1911" i="65"/>
  <c r="G1912" i="65"/>
  <c r="G1913" i="65"/>
  <c r="G1914" i="65"/>
  <c r="G1915" i="65"/>
  <c r="G1916" i="65"/>
  <c r="G1917" i="65"/>
  <c r="G1918" i="65"/>
  <c r="G1919" i="65"/>
  <c r="G1920" i="65"/>
  <c r="G1921" i="65"/>
  <c r="G1922" i="65"/>
  <c r="G1923" i="65"/>
  <c r="G1924" i="65"/>
  <c r="G1925" i="65"/>
  <c r="G1926" i="65"/>
  <c r="G1927" i="65"/>
  <c r="G1928" i="65"/>
  <c r="G1929" i="65"/>
  <c r="G1930" i="65"/>
  <c r="G1931" i="65"/>
  <c r="G1932" i="65"/>
  <c r="G1933" i="65"/>
  <c r="G1934" i="65"/>
  <c r="G1935" i="65"/>
  <c r="G1936" i="65"/>
  <c r="G1937" i="65"/>
  <c r="G1938" i="65"/>
  <c r="G1939" i="65"/>
  <c r="G1940" i="65"/>
  <c r="G1941" i="65"/>
  <c r="G1942" i="65"/>
  <c r="G1943" i="65"/>
  <c r="G1944" i="65"/>
  <c r="G1945" i="65"/>
  <c r="G1946" i="65"/>
  <c r="G1947" i="65"/>
  <c r="G1948" i="65"/>
  <c r="G1949" i="65"/>
  <c r="G1950" i="65"/>
  <c r="G1951" i="65"/>
  <c r="G1952" i="65"/>
  <c r="G1953" i="65"/>
  <c r="G1954" i="65"/>
  <c r="G1955" i="65"/>
  <c r="G1956" i="65"/>
  <c r="G1957" i="65"/>
  <c r="G1958" i="65"/>
  <c r="G1959" i="65"/>
  <c r="G1960" i="65"/>
  <c r="G1961" i="65"/>
  <c r="G1962" i="65"/>
  <c r="G1963" i="65"/>
  <c r="G1964" i="65"/>
  <c r="G1965" i="65"/>
  <c r="G1966" i="65"/>
  <c r="G1967" i="65"/>
  <c r="G1968" i="65"/>
  <c r="G1969" i="65"/>
  <c r="G1970" i="65"/>
  <c r="G1971" i="65"/>
  <c r="G1972" i="65"/>
  <c r="G1973" i="65"/>
  <c r="G1974" i="65"/>
  <c r="G1975" i="65"/>
  <c r="G1976" i="65"/>
  <c r="G1977" i="65"/>
  <c r="G1978" i="65"/>
  <c r="G1979" i="65"/>
  <c r="G1980" i="65"/>
  <c r="G1981" i="65"/>
  <c r="G1982" i="65"/>
  <c r="G1983" i="65"/>
  <c r="G1984" i="65"/>
  <c r="G1985" i="65"/>
  <c r="G1986" i="65"/>
  <c r="G1987" i="65"/>
  <c r="G1988" i="65"/>
  <c r="G1989" i="65"/>
  <c r="G1990" i="65"/>
  <c r="G1991" i="65"/>
  <c r="G1992" i="65"/>
  <c r="G1993" i="65"/>
  <c r="G1994" i="65"/>
  <c r="G1995" i="65"/>
  <c r="G1996" i="65"/>
  <c r="G1997" i="65"/>
  <c r="G1998" i="65"/>
  <c r="G1999" i="65"/>
  <c r="G2000" i="65"/>
  <c r="G2001" i="65"/>
  <c r="G2002" i="65"/>
  <c r="G2003" i="65"/>
  <c r="G2004" i="65"/>
  <c r="G2005" i="65"/>
  <c r="G2006" i="65"/>
  <c r="G2007" i="65"/>
  <c r="G2008" i="65"/>
  <c r="G2009" i="65"/>
  <c r="G2010" i="65"/>
  <c r="G2011" i="65"/>
  <c r="G2012" i="65"/>
  <c r="G2013" i="65"/>
  <c r="G2014" i="65"/>
  <c r="G2015" i="65"/>
  <c r="G2016" i="65"/>
  <c r="G2017" i="65"/>
  <c r="G2018" i="65"/>
  <c r="G2019" i="65"/>
  <c r="G2020" i="65"/>
  <c r="G2021" i="65"/>
  <c r="G2022" i="65"/>
  <c r="G2023" i="65"/>
  <c r="G2024" i="65"/>
  <c r="G2025" i="65"/>
  <c r="G2026" i="65"/>
  <c r="G2027" i="65"/>
  <c r="G2028" i="65"/>
  <c r="G2029" i="65"/>
  <c r="G2030" i="65"/>
  <c r="G2031" i="65"/>
  <c r="G2032" i="65"/>
  <c r="G2033" i="65"/>
  <c r="G2034" i="65"/>
  <c r="G2035" i="65"/>
  <c r="G2036" i="65"/>
  <c r="G2037" i="65"/>
  <c r="G2038" i="65"/>
  <c r="G2039" i="65"/>
  <c r="G2040" i="65"/>
  <c r="G2041" i="65"/>
  <c r="G2042" i="65"/>
  <c r="G2043" i="65"/>
  <c r="G2044" i="65"/>
  <c r="G2045" i="65"/>
  <c r="G2046" i="65"/>
  <c r="G2047" i="65"/>
  <c r="G2048" i="65"/>
  <c r="G2049" i="65"/>
  <c r="G2050" i="65"/>
  <c r="G2051" i="65"/>
  <c r="G2052" i="65"/>
  <c r="G2053" i="65"/>
  <c r="G2054" i="65"/>
  <c r="G2055" i="65"/>
  <c r="G2056" i="65"/>
  <c r="G2057" i="65"/>
  <c r="G2058" i="65"/>
  <c r="G2059" i="65"/>
  <c r="G2060" i="65"/>
  <c r="G2061" i="65"/>
  <c r="G2062" i="65"/>
  <c r="G2063" i="65"/>
  <c r="G2064" i="65"/>
  <c r="G2065" i="65"/>
  <c r="G2066" i="65"/>
  <c r="G2067" i="65"/>
  <c r="G2068" i="65"/>
  <c r="G2069" i="65"/>
  <c r="G2070" i="65"/>
  <c r="G2071" i="65"/>
  <c r="G2072" i="65"/>
  <c r="G2073" i="65"/>
  <c r="G2074" i="65"/>
  <c r="G2075" i="65"/>
  <c r="G2076" i="65"/>
  <c r="G2077" i="65"/>
  <c r="G2078" i="65"/>
  <c r="G2079" i="65"/>
  <c r="G2080" i="65"/>
  <c r="G2081" i="65"/>
  <c r="G2082" i="65"/>
  <c r="G2083" i="65"/>
  <c r="G2084" i="65"/>
  <c r="G2085" i="65"/>
  <c r="G2086" i="65"/>
  <c r="G2087" i="65"/>
  <c r="G2088" i="65"/>
  <c r="G2089" i="65"/>
  <c r="G2090" i="65"/>
  <c r="G2091" i="65"/>
  <c r="G2092" i="65"/>
  <c r="G2093" i="65"/>
  <c r="G2094" i="65"/>
  <c r="G2095" i="65"/>
  <c r="G2096" i="65"/>
  <c r="G2097" i="65"/>
  <c r="G2098" i="65"/>
  <c r="G2099" i="65"/>
  <c r="G2100" i="65"/>
  <c r="G2101" i="65"/>
  <c r="G2102" i="65"/>
  <c r="G2103" i="65"/>
  <c r="G2104" i="65"/>
  <c r="G2105" i="65"/>
  <c r="G2106" i="65"/>
  <c r="G2107" i="65"/>
  <c r="G2108" i="65"/>
  <c r="G2109" i="65"/>
  <c r="G2110" i="65"/>
  <c r="G2111" i="65"/>
  <c r="G2112" i="65"/>
  <c r="G2113" i="65"/>
  <c r="G2114" i="65"/>
  <c r="G2115" i="65"/>
  <c r="G2116" i="65"/>
  <c r="G2117" i="65"/>
  <c r="G2118" i="65"/>
  <c r="G2119" i="65"/>
  <c r="G2120" i="65"/>
  <c r="G2121" i="65"/>
  <c r="G2122" i="65"/>
  <c r="G2123" i="65"/>
  <c r="G2124" i="65"/>
  <c r="G2125" i="65"/>
  <c r="G2126" i="65"/>
  <c r="G2127" i="65"/>
  <c r="G2128" i="65"/>
  <c r="G2129" i="65"/>
  <c r="G2130" i="65"/>
  <c r="G2131" i="65"/>
  <c r="G2132" i="65"/>
  <c r="G2133" i="65"/>
  <c r="G2134" i="65"/>
  <c r="G2135" i="65"/>
  <c r="G2136" i="65"/>
  <c r="G2137" i="65"/>
  <c r="G2138" i="65"/>
  <c r="G2139" i="65"/>
  <c r="G2140" i="65"/>
  <c r="G2141" i="65"/>
  <c r="G2142" i="65"/>
  <c r="G2143" i="65"/>
  <c r="G2144" i="65"/>
  <c r="G2145" i="65"/>
  <c r="G2146" i="65"/>
  <c r="G2147" i="65"/>
  <c r="G2148" i="65"/>
  <c r="G2149" i="65"/>
  <c r="G2150" i="65"/>
  <c r="G2151" i="65"/>
  <c r="G2152" i="65"/>
  <c r="G2153" i="65"/>
  <c r="G2154" i="65"/>
  <c r="G2155" i="65"/>
  <c r="G2156" i="65"/>
  <c r="G2157" i="65"/>
  <c r="G2158" i="65"/>
  <c r="G2159" i="65"/>
  <c r="G2160" i="65"/>
  <c r="G2161" i="65"/>
  <c r="G2162" i="65"/>
  <c r="G2163" i="65"/>
  <c r="G2164" i="65"/>
  <c r="G2165" i="65"/>
  <c r="G2166" i="65"/>
  <c r="G2167" i="65"/>
  <c r="G2168" i="65"/>
  <c r="G2169" i="65"/>
  <c r="G2170" i="65"/>
  <c r="G2171" i="65"/>
  <c r="G2172" i="65"/>
  <c r="G2173" i="65"/>
  <c r="G2174" i="65"/>
  <c r="G2175" i="65"/>
  <c r="G2176" i="65"/>
  <c r="G2177" i="65"/>
  <c r="G2178" i="65"/>
  <c r="G2179" i="65"/>
  <c r="G2180" i="65"/>
  <c r="G2181" i="65"/>
  <c r="G2182" i="65"/>
  <c r="G2183" i="65"/>
  <c r="G2184" i="65"/>
  <c r="G2185" i="65"/>
  <c r="G2186" i="65"/>
  <c r="G2187" i="65"/>
  <c r="G2188" i="65"/>
  <c r="G2189" i="65"/>
  <c r="G2190" i="65"/>
  <c r="G2191" i="65"/>
  <c r="G2192" i="65"/>
  <c r="G2193" i="65"/>
  <c r="G2194" i="65"/>
  <c r="G2195" i="65"/>
  <c r="G2196" i="65"/>
  <c r="G2197" i="65"/>
  <c r="G2198" i="65"/>
  <c r="G2199" i="65"/>
  <c r="G2200" i="65"/>
  <c r="G2201" i="65"/>
  <c r="G2202" i="65"/>
  <c r="G2203" i="65"/>
  <c r="G2204" i="65"/>
  <c r="G2205" i="65"/>
  <c r="G2206" i="65"/>
  <c r="G2207" i="65"/>
  <c r="G2208" i="65"/>
  <c r="G2209" i="65"/>
  <c r="G2210" i="65"/>
  <c r="G2211" i="65"/>
  <c r="G2212" i="65"/>
  <c r="G2213" i="65"/>
  <c r="G2214" i="65"/>
  <c r="G2215" i="65"/>
  <c r="G2216" i="65"/>
  <c r="G2217" i="65"/>
  <c r="G2218" i="65"/>
  <c r="G2219" i="65"/>
  <c r="G2220" i="65"/>
  <c r="G2221" i="65"/>
  <c r="G2222" i="65"/>
  <c r="G2223" i="65"/>
  <c r="G2224" i="65"/>
  <c r="G2225" i="65"/>
  <c r="G2226" i="65"/>
  <c r="G2227" i="65"/>
  <c r="G2228" i="65"/>
  <c r="G2229" i="65"/>
  <c r="G2230" i="65"/>
  <c r="G2231" i="65"/>
  <c r="G2232" i="65"/>
  <c r="G2233" i="65"/>
  <c r="G2234" i="65"/>
  <c r="G2235" i="65"/>
  <c r="G2236" i="65"/>
  <c r="G2237" i="65"/>
  <c r="G2238" i="65"/>
  <c r="G2239" i="65"/>
  <c r="G2240" i="65"/>
  <c r="G2241" i="65"/>
  <c r="G2242" i="65"/>
  <c r="G2243" i="65"/>
  <c r="G2244" i="65"/>
  <c r="G2245" i="65"/>
  <c r="G2246" i="65"/>
  <c r="G2247" i="65"/>
  <c r="G2248" i="65"/>
  <c r="G2249" i="65"/>
  <c r="G2250" i="65"/>
  <c r="G2251" i="65"/>
  <c r="G2252" i="65"/>
  <c r="G2253" i="65"/>
  <c r="G2254" i="65"/>
  <c r="G2255" i="65"/>
  <c r="G2256" i="65"/>
  <c r="G2257" i="65"/>
  <c r="G2258" i="65"/>
  <c r="G2259" i="65"/>
  <c r="G2260" i="65"/>
  <c r="G2261" i="65"/>
  <c r="G2262" i="65"/>
  <c r="G2263" i="65"/>
  <c r="G2264" i="65"/>
  <c r="G2265" i="65"/>
  <c r="G2266" i="65"/>
  <c r="G2267" i="65"/>
  <c r="G2268" i="65"/>
  <c r="G2269" i="65"/>
  <c r="G2270" i="65"/>
  <c r="G2271" i="65"/>
  <c r="G2272" i="65"/>
  <c r="G2273" i="65"/>
  <c r="G2274" i="65"/>
  <c r="G2275" i="65"/>
  <c r="G2276" i="65"/>
  <c r="G2277" i="65"/>
  <c r="G2278" i="65"/>
  <c r="G2279" i="65"/>
  <c r="G2280" i="65"/>
  <c r="G2281" i="65"/>
  <c r="G2282" i="65"/>
  <c r="G2283" i="65"/>
  <c r="G2284" i="65"/>
  <c r="G2285" i="65"/>
  <c r="G2286" i="65"/>
  <c r="G2287" i="65"/>
  <c r="G2288" i="65"/>
  <c r="G2289" i="65"/>
  <c r="G2290" i="65"/>
  <c r="G2291" i="65"/>
  <c r="G2292" i="65"/>
  <c r="G2293" i="65"/>
  <c r="G2294" i="65"/>
  <c r="G2295" i="65"/>
  <c r="G2296" i="65"/>
  <c r="G2297" i="65"/>
  <c r="G2298" i="65"/>
  <c r="G2299" i="65"/>
  <c r="G2300" i="65"/>
  <c r="G2301" i="65"/>
  <c r="G2302" i="65"/>
  <c r="G2303" i="65"/>
  <c r="G2304" i="65"/>
  <c r="G2305" i="65"/>
  <c r="G2306" i="65"/>
  <c r="G2307" i="65"/>
  <c r="G2308" i="65"/>
  <c r="G2309" i="65"/>
  <c r="G2310" i="65"/>
  <c r="G2311" i="65"/>
  <c r="G2312" i="65"/>
  <c r="G2313" i="65"/>
  <c r="G2314" i="65"/>
  <c r="G2315" i="65"/>
  <c r="G2316" i="65"/>
  <c r="G2317" i="65"/>
  <c r="G2318" i="65"/>
  <c r="G2319" i="65"/>
  <c r="G2320" i="65"/>
  <c r="G2321" i="65"/>
  <c r="G2322" i="65"/>
  <c r="G2323" i="65"/>
  <c r="G2324" i="65"/>
  <c r="G2325" i="65"/>
  <c r="G2326" i="65"/>
  <c r="G2327" i="65"/>
  <c r="G2328" i="65"/>
  <c r="G2329" i="65"/>
  <c r="G2330" i="65"/>
  <c r="G2331" i="65"/>
  <c r="G2332" i="65"/>
  <c r="G2333" i="65"/>
  <c r="G2334" i="65"/>
  <c r="G2335" i="65"/>
  <c r="G2336" i="65"/>
  <c r="G2337" i="65"/>
  <c r="G2338" i="65"/>
  <c r="G2339" i="65"/>
  <c r="G2340" i="65"/>
  <c r="G2341" i="65"/>
  <c r="G2342" i="65"/>
  <c r="G2343" i="65"/>
  <c r="G2344" i="65"/>
  <c r="G2345" i="65"/>
  <c r="G2346" i="65"/>
  <c r="G2347" i="65"/>
  <c r="G2348" i="65"/>
  <c r="G2349" i="65"/>
  <c r="G2350" i="65"/>
  <c r="G2351" i="65"/>
  <c r="G2352" i="65"/>
  <c r="G2353" i="65"/>
  <c r="G2354" i="65"/>
  <c r="G2355" i="65"/>
  <c r="G2356" i="65"/>
  <c r="G2357" i="65"/>
  <c r="G2358" i="65"/>
  <c r="G2359" i="65"/>
  <c r="G2360" i="65"/>
  <c r="G2361" i="65"/>
  <c r="G2362" i="65"/>
  <c r="G2363" i="65"/>
  <c r="G2364" i="65"/>
  <c r="G2365" i="65"/>
  <c r="G2366" i="65"/>
  <c r="G2367" i="65"/>
  <c r="G2368" i="65"/>
  <c r="G2369" i="65"/>
  <c r="G2370" i="65"/>
  <c r="G2371" i="65"/>
  <c r="G2372" i="65"/>
  <c r="G2373" i="65"/>
  <c r="G2374" i="65"/>
  <c r="G2375" i="65"/>
  <c r="G2376" i="65"/>
  <c r="G2377" i="65"/>
  <c r="G2378" i="65"/>
  <c r="G2379" i="65"/>
  <c r="G2380" i="65"/>
  <c r="G2381" i="65"/>
  <c r="G2382" i="65"/>
  <c r="G2383" i="65"/>
  <c r="G2384" i="65"/>
  <c r="G2385" i="65"/>
  <c r="G2386" i="65"/>
  <c r="G2387" i="65"/>
  <c r="G2388" i="65"/>
  <c r="G2389" i="65"/>
  <c r="G2390" i="65"/>
  <c r="G2391" i="65"/>
  <c r="G2392" i="65"/>
  <c r="G2393" i="65"/>
  <c r="G2394" i="65"/>
  <c r="G2395" i="65"/>
  <c r="G2396" i="65"/>
  <c r="G2397" i="65"/>
  <c r="G2398" i="65"/>
  <c r="G2399" i="65"/>
  <c r="G2400" i="65"/>
  <c r="G2401" i="65"/>
  <c r="G2402" i="65"/>
  <c r="G2403" i="65"/>
  <c r="G2404" i="65"/>
  <c r="G2405" i="65"/>
  <c r="G2406" i="65"/>
  <c r="G2407" i="65"/>
  <c r="G2408" i="65"/>
  <c r="G2409" i="65"/>
  <c r="G2410" i="65"/>
  <c r="G2411" i="65"/>
  <c r="G2412" i="65"/>
  <c r="G2413" i="65"/>
  <c r="G2414" i="65"/>
  <c r="G2415" i="65"/>
  <c r="G2416" i="65"/>
  <c r="G2417" i="65"/>
  <c r="G2418" i="65"/>
  <c r="G2419" i="65"/>
  <c r="G2420" i="65"/>
  <c r="G2421" i="65"/>
  <c r="G2422" i="65"/>
  <c r="G2423" i="65"/>
  <c r="G2424" i="65"/>
  <c r="G2425" i="65"/>
  <c r="G2426" i="65"/>
  <c r="G2427" i="65"/>
  <c r="G2428" i="65"/>
  <c r="G2429" i="65"/>
  <c r="G2430" i="65"/>
  <c r="G2431" i="65"/>
  <c r="G2432" i="65"/>
  <c r="G2433" i="65"/>
  <c r="G2434" i="65"/>
  <c r="G2435" i="65"/>
  <c r="G2436" i="65"/>
  <c r="G2437" i="65"/>
  <c r="G2438" i="65"/>
  <c r="G2439" i="65"/>
  <c r="G2440" i="65"/>
  <c r="G2441" i="65"/>
  <c r="G2442" i="65"/>
  <c r="G2443" i="65"/>
  <c r="G2444" i="65"/>
  <c r="G2445" i="65"/>
  <c r="G2446" i="65"/>
  <c r="G2447" i="65"/>
  <c r="G2448" i="65"/>
  <c r="G2449" i="65"/>
  <c r="G2450" i="65"/>
  <c r="G2451" i="65"/>
  <c r="G2452" i="65"/>
  <c r="G2453" i="65"/>
  <c r="G2454" i="65"/>
  <c r="G2455" i="65"/>
  <c r="G2456" i="65"/>
  <c r="G2457" i="65"/>
  <c r="G2458" i="65"/>
  <c r="G2459" i="65"/>
  <c r="G2460" i="65"/>
  <c r="G2461" i="65"/>
  <c r="G2462" i="65"/>
  <c r="G2463" i="65"/>
  <c r="G2464" i="65"/>
  <c r="G2465" i="65"/>
  <c r="G2466" i="65"/>
  <c r="G2467" i="65"/>
  <c r="G2468" i="65"/>
  <c r="G2469" i="65"/>
  <c r="G2470" i="65"/>
  <c r="G2471" i="65"/>
  <c r="G2472" i="65"/>
  <c r="G2473" i="65"/>
  <c r="G2474" i="65"/>
  <c r="G2475" i="65"/>
  <c r="G2476" i="65"/>
  <c r="G2477" i="65"/>
  <c r="G2478" i="65"/>
  <c r="G2479" i="65"/>
  <c r="G2480" i="65"/>
  <c r="G2481" i="65"/>
  <c r="G2482" i="65"/>
  <c r="G2483" i="65"/>
  <c r="G2484" i="65"/>
  <c r="G2485" i="65"/>
  <c r="G2486" i="65"/>
  <c r="G2487" i="65"/>
  <c r="G2488" i="65"/>
  <c r="G2489" i="65"/>
  <c r="G2490" i="65"/>
  <c r="G2491" i="65"/>
  <c r="G2492" i="65"/>
  <c r="G2493" i="65"/>
  <c r="G2494" i="65"/>
  <c r="G2495" i="65"/>
  <c r="G2496" i="65"/>
  <c r="G2497" i="65"/>
  <c r="G2498" i="65"/>
  <c r="G2499" i="65"/>
  <c r="G2500" i="65"/>
  <c r="G2501" i="65"/>
  <c r="G2502" i="65"/>
  <c r="G2503" i="65"/>
  <c r="G2504" i="65"/>
  <c r="G2505" i="65"/>
  <c r="G2506" i="65"/>
  <c r="G2507" i="65"/>
  <c r="G2508" i="65"/>
  <c r="G2509" i="65"/>
  <c r="G2510" i="65"/>
  <c r="G2511" i="65"/>
  <c r="G2512" i="65"/>
  <c r="G2513" i="65"/>
  <c r="G2514" i="65"/>
  <c r="G2515" i="65"/>
  <c r="G2516" i="65"/>
  <c r="G2517" i="65"/>
  <c r="G2518" i="65"/>
  <c r="G2519" i="65"/>
  <c r="G2520" i="65"/>
  <c r="G2521" i="65"/>
  <c r="G2522" i="65"/>
  <c r="G2523" i="65"/>
  <c r="G2524" i="65"/>
  <c r="G2525" i="65"/>
  <c r="G2526" i="65"/>
  <c r="G2527" i="65"/>
  <c r="G2528" i="65"/>
  <c r="G2529" i="65"/>
  <c r="G2530" i="65"/>
  <c r="G2531" i="65"/>
  <c r="G2532" i="65"/>
  <c r="G2533" i="65"/>
  <c r="G2534" i="65"/>
  <c r="G2535" i="65"/>
  <c r="G2536" i="65"/>
  <c r="G2537" i="65"/>
  <c r="G2538" i="65"/>
  <c r="G2539" i="65"/>
  <c r="G2540" i="65"/>
  <c r="G2541" i="65"/>
  <c r="G2542" i="65"/>
  <c r="G2543" i="65"/>
  <c r="G2544" i="65"/>
  <c r="G2545" i="65"/>
  <c r="G2546" i="65"/>
  <c r="G2547" i="65"/>
  <c r="G2548" i="65"/>
  <c r="G2549" i="65"/>
  <c r="G2550" i="65"/>
  <c r="G2551" i="65"/>
  <c r="G2552" i="65"/>
  <c r="G2553" i="65"/>
  <c r="G2554" i="65"/>
  <c r="G2555" i="65"/>
  <c r="G2556" i="65"/>
  <c r="G2557" i="65"/>
  <c r="G2558" i="65"/>
  <c r="G2559" i="65"/>
  <c r="G2560" i="65"/>
  <c r="G2561" i="65"/>
  <c r="G2562" i="65"/>
  <c r="G2563" i="65"/>
  <c r="G2564" i="65"/>
  <c r="G2565" i="65"/>
  <c r="G2566" i="65"/>
  <c r="G2567" i="65"/>
  <c r="G2568" i="65"/>
  <c r="G2569" i="65"/>
  <c r="G2570" i="65"/>
  <c r="G2571" i="65"/>
  <c r="G2572" i="65"/>
  <c r="G2573" i="65"/>
  <c r="G2574" i="65"/>
  <c r="G2575" i="65"/>
  <c r="G2576" i="65"/>
  <c r="G2577" i="65"/>
  <c r="G2578" i="65"/>
  <c r="G2579" i="65"/>
  <c r="G2580" i="65"/>
  <c r="G2581" i="65"/>
  <c r="G2582" i="65"/>
  <c r="G2583" i="65"/>
  <c r="G2584" i="65"/>
  <c r="G2585" i="65"/>
  <c r="G2586" i="65"/>
  <c r="G2587" i="65"/>
  <c r="G2588" i="65"/>
  <c r="G2589" i="65"/>
  <c r="G2590" i="65"/>
  <c r="G2591" i="65"/>
  <c r="G2592" i="65"/>
  <c r="G2593" i="65"/>
  <c r="G2594" i="65"/>
  <c r="G2595" i="65"/>
  <c r="G2596" i="65"/>
  <c r="G2597" i="65"/>
  <c r="G2598" i="65"/>
  <c r="G2599" i="65"/>
  <c r="G2600" i="65"/>
  <c r="G2601" i="65"/>
  <c r="G2602" i="65"/>
  <c r="G2603" i="65"/>
  <c r="G2604" i="65"/>
  <c r="G2605" i="65"/>
  <c r="G2606" i="65"/>
  <c r="G2607" i="65"/>
  <c r="G2608" i="65"/>
  <c r="G2609" i="65"/>
  <c r="G2610" i="65"/>
  <c r="G2611" i="65"/>
  <c r="G2612" i="65"/>
  <c r="G2613" i="65"/>
  <c r="G2614" i="65"/>
  <c r="G2615" i="65"/>
  <c r="G2616" i="65"/>
  <c r="G2617" i="65"/>
  <c r="G2618" i="65"/>
  <c r="G2619" i="65"/>
  <c r="G2620" i="65"/>
  <c r="G2621" i="65"/>
  <c r="G2622" i="65"/>
  <c r="G2623" i="65"/>
  <c r="G2624" i="65"/>
  <c r="G2625" i="65"/>
  <c r="G2626" i="65"/>
  <c r="G2627" i="65"/>
  <c r="G2628" i="65"/>
  <c r="G2629" i="65"/>
  <c r="G2630" i="65"/>
  <c r="G2631" i="65"/>
  <c r="G2632" i="65"/>
  <c r="G2633" i="65"/>
  <c r="G2634" i="65"/>
  <c r="G2635" i="65"/>
  <c r="G2636" i="65"/>
  <c r="G2637" i="65"/>
  <c r="G2638" i="65"/>
  <c r="G2639" i="65"/>
  <c r="G2640" i="65"/>
  <c r="G2641" i="65"/>
  <c r="G2642" i="65"/>
  <c r="G2643" i="65"/>
  <c r="G2644" i="65"/>
  <c r="G2645" i="65"/>
  <c r="G2646" i="65"/>
  <c r="G2647" i="65"/>
  <c r="G2648" i="65"/>
  <c r="G2649" i="65"/>
  <c r="G2650" i="65"/>
  <c r="G2651" i="65"/>
  <c r="G2652" i="65"/>
  <c r="G2653" i="65"/>
  <c r="G2654" i="65"/>
  <c r="G2655" i="65"/>
  <c r="G2656" i="65"/>
  <c r="G2657" i="65"/>
  <c r="G2658" i="65"/>
  <c r="G2659" i="65"/>
  <c r="G2660" i="65"/>
  <c r="G2661" i="65"/>
  <c r="G2662" i="65"/>
  <c r="G2663" i="65"/>
  <c r="G2664" i="65"/>
  <c r="G2665" i="65"/>
  <c r="G2666" i="65"/>
  <c r="G2667" i="65"/>
  <c r="G2668" i="65"/>
  <c r="G2669" i="65"/>
  <c r="G2670" i="65"/>
  <c r="G2671" i="65"/>
  <c r="G2672" i="65"/>
  <c r="G2673" i="65"/>
  <c r="G2674" i="65"/>
  <c r="G2675" i="65"/>
  <c r="G2676" i="65"/>
  <c r="G2677" i="65"/>
  <c r="G2678" i="65"/>
  <c r="G2679" i="65"/>
  <c r="G2680" i="65"/>
  <c r="G2681" i="65"/>
  <c r="G2682" i="65"/>
  <c r="G2683" i="65"/>
  <c r="G2684" i="65"/>
  <c r="G2685" i="65"/>
  <c r="G2686" i="65"/>
  <c r="G2687" i="65"/>
  <c r="G2688" i="65"/>
  <c r="G2689" i="65"/>
  <c r="G2690" i="65"/>
  <c r="G2691" i="65"/>
  <c r="G2692" i="65"/>
  <c r="G2693" i="65"/>
  <c r="G2694" i="65"/>
  <c r="G2695" i="65"/>
  <c r="G2696" i="65"/>
  <c r="G2697" i="65"/>
  <c r="G2698" i="65"/>
  <c r="G2699" i="65"/>
  <c r="G2700" i="65"/>
  <c r="G2701" i="65"/>
  <c r="G2702" i="65"/>
  <c r="G2703" i="65"/>
  <c r="G2704" i="65"/>
  <c r="G2705" i="65"/>
  <c r="G2706" i="65"/>
  <c r="G2707" i="65"/>
  <c r="G2708" i="65"/>
  <c r="G2709" i="65"/>
  <c r="G2710" i="65"/>
  <c r="G2711" i="65"/>
  <c r="G2712" i="65"/>
  <c r="G2713" i="65"/>
  <c r="G2714" i="65"/>
  <c r="G2715" i="65"/>
  <c r="G2716" i="65"/>
  <c r="G2717" i="65"/>
  <c r="G2718" i="65"/>
  <c r="G2719" i="65"/>
  <c r="G2720" i="65"/>
  <c r="G2721" i="65"/>
  <c r="G2722" i="65"/>
  <c r="G2723" i="65"/>
  <c r="G2724" i="65"/>
  <c r="G2725" i="65"/>
  <c r="G2726" i="65"/>
  <c r="G2727" i="65"/>
  <c r="G2728" i="65"/>
  <c r="G2729" i="65"/>
  <c r="G2730" i="65"/>
  <c r="G2731" i="65"/>
  <c r="G2732" i="65"/>
  <c r="G2733" i="65"/>
  <c r="G2734" i="65"/>
  <c r="G2735" i="65"/>
  <c r="G2736" i="65"/>
  <c r="G2737" i="65"/>
  <c r="G2738" i="65"/>
  <c r="G2739" i="65"/>
  <c r="G2740" i="65"/>
  <c r="G2741" i="65"/>
  <c r="G2742" i="65"/>
  <c r="G2743" i="65"/>
  <c r="G2744" i="65"/>
  <c r="G2745" i="65"/>
  <c r="G2746" i="65"/>
  <c r="G2747" i="65"/>
  <c r="G2748" i="65"/>
  <c r="G2749" i="65"/>
  <c r="G2750" i="65"/>
  <c r="G2751" i="65"/>
  <c r="G2752" i="65"/>
  <c r="G2753" i="65"/>
  <c r="G2754" i="65"/>
  <c r="G2755" i="65"/>
  <c r="G2756" i="65"/>
  <c r="G2757" i="65"/>
  <c r="G2758" i="65"/>
  <c r="G2759" i="65"/>
  <c r="G2760" i="65"/>
  <c r="G2761" i="65"/>
  <c r="G2762" i="65"/>
  <c r="G2763" i="65"/>
  <c r="G2764" i="65"/>
  <c r="G2765" i="65"/>
  <c r="G2766" i="65"/>
  <c r="G2767" i="65"/>
  <c r="G2768" i="65"/>
  <c r="G2769" i="65"/>
  <c r="G2770" i="65"/>
  <c r="G2771" i="65"/>
  <c r="G2772" i="65"/>
  <c r="G2773" i="65"/>
  <c r="G2774" i="65"/>
  <c r="G2775" i="65"/>
  <c r="G2776" i="65"/>
  <c r="G2777" i="65"/>
  <c r="G2778" i="65"/>
  <c r="G2779" i="65"/>
  <c r="G2780" i="65"/>
  <c r="G2781" i="65"/>
  <c r="G2782" i="65"/>
  <c r="G2783" i="65"/>
  <c r="G2784" i="65"/>
  <c r="G2785" i="65"/>
  <c r="G2786" i="65"/>
  <c r="G2787" i="65"/>
  <c r="G2788" i="65"/>
  <c r="G2789" i="65"/>
  <c r="G2790" i="65"/>
  <c r="G2791" i="65"/>
  <c r="G2792" i="65"/>
  <c r="G2793" i="65"/>
  <c r="G2794" i="65"/>
  <c r="G2795" i="65"/>
  <c r="G2796" i="65"/>
  <c r="G2797" i="65"/>
  <c r="G2798" i="65"/>
  <c r="G2799" i="65"/>
  <c r="G2800" i="65"/>
  <c r="G2801" i="65"/>
  <c r="G2802" i="65"/>
  <c r="G2803" i="65"/>
  <c r="G2804" i="65"/>
  <c r="G2805" i="65"/>
  <c r="G2806" i="65"/>
  <c r="G2807" i="65"/>
  <c r="G2808" i="65"/>
  <c r="G2809" i="65"/>
  <c r="G2810" i="65"/>
  <c r="G2811" i="65"/>
  <c r="G2812" i="65"/>
  <c r="G2813" i="65"/>
  <c r="G2814" i="65"/>
  <c r="G2815" i="65"/>
  <c r="G2816" i="65"/>
  <c r="G2817" i="65"/>
  <c r="G2818" i="65"/>
  <c r="G2819" i="65"/>
  <c r="G2820" i="65"/>
  <c r="G2821" i="65"/>
  <c r="G2822" i="65"/>
  <c r="G2823" i="65"/>
  <c r="G2824" i="65"/>
  <c r="G2825" i="65"/>
  <c r="G2826" i="65"/>
  <c r="G2827" i="65"/>
  <c r="G2828" i="65"/>
  <c r="G2829" i="65"/>
  <c r="G2830" i="65"/>
  <c r="G2831" i="65"/>
  <c r="G2832" i="65"/>
  <c r="G2833" i="65"/>
  <c r="G2834" i="65"/>
  <c r="G2835" i="65"/>
  <c r="G2836" i="65"/>
  <c r="G2837" i="65"/>
  <c r="G2838" i="65"/>
  <c r="G2839" i="65"/>
  <c r="G2840" i="65"/>
  <c r="G2841" i="65"/>
  <c r="G2842" i="65"/>
  <c r="G2843" i="65"/>
  <c r="G2844" i="65"/>
  <c r="G2845" i="65"/>
  <c r="G2846" i="65"/>
  <c r="G2847" i="65"/>
  <c r="G2848" i="65"/>
  <c r="G2849" i="65"/>
  <c r="G2850" i="65"/>
  <c r="G2851" i="65"/>
  <c r="G2852" i="65"/>
  <c r="G2853" i="65"/>
  <c r="G2854" i="65"/>
  <c r="G2855" i="65"/>
  <c r="G2856" i="65"/>
  <c r="G2857" i="65"/>
  <c r="G2858" i="65"/>
  <c r="G2859" i="65"/>
  <c r="G2860" i="65"/>
  <c r="G2861" i="65"/>
  <c r="G2862" i="65"/>
  <c r="G2863" i="65"/>
  <c r="G2864" i="65"/>
  <c r="G2865" i="65"/>
  <c r="G2866" i="65"/>
  <c r="G2867" i="65"/>
  <c r="G2868" i="65"/>
  <c r="G2869" i="65"/>
  <c r="G2870" i="65"/>
  <c r="G2871" i="65"/>
  <c r="G2872" i="65"/>
  <c r="G2873" i="65"/>
  <c r="G2874" i="65"/>
  <c r="G2875" i="65"/>
  <c r="G2876" i="65"/>
  <c r="G2877" i="65"/>
  <c r="G2878" i="65"/>
  <c r="G2879" i="65"/>
  <c r="G2880" i="65"/>
  <c r="G2881" i="65"/>
  <c r="G2882" i="65"/>
  <c r="G2883" i="65"/>
  <c r="G2884" i="65"/>
  <c r="G2885" i="65"/>
  <c r="G2886" i="65"/>
  <c r="G2887" i="65"/>
  <c r="G2888" i="65"/>
  <c r="G2889" i="65"/>
  <c r="G2890" i="65"/>
  <c r="G2891" i="65"/>
  <c r="G2892" i="65"/>
  <c r="G2893" i="65"/>
  <c r="G2894" i="65"/>
  <c r="G2895" i="65"/>
  <c r="G2896" i="65"/>
  <c r="G2897" i="65"/>
  <c r="G2898" i="65"/>
  <c r="G2899" i="65"/>
  <c r="G2900" i="65"/>
  <c r="G2901" i="65"/>
  <c r="G2902" i="65"/>
  <c r="G2903" i="65"/>
  <c r="G2904" i="65"/>
  <c r="G2905" i="65"/>
  <c r="G2906" i="65"/>
  <c r="G2907" i="65"/>
  <c r="G2908" i="65"/>
  <c r="G2909" i="65"/>
  <c r="G2910" i="65"/>
  <c r="G2911" i="65"/>
  <c r="G2912" i="65"/>
  <c r="G2913" i="65"/>
  <c r="G2914" i="65"/>
  <c r="G2915" i="65"/>
  <c r="G2916" i="65"/>
  <c r="G2917" i="65"/>
  <c r="G2918" i="65"/>
  <c r="G2919" i="65"/>
  <c r="G2920" i="65"/>
  <c r="G2921" i="65"/>
  <c r="G2922" i="65"/>
  <c r="G2923" i="65"/>
  <c r="G2924" i="65"/>
  <c r="G2925" i="65"/>
  <c r="G2926" i="65"/>
  <c r="G2927" i="65"/>
  <c r="G2928" i="65"/>
  <c r="G2929" i="65"/>
  <c r="G2930" i="65"/>
  <c r="G2931" i="65"/>
  <c r="G2932" i="65"/>
  <c r="G2933" i="65"/>
  <c r="G2934" i="65"/>
  <c r="G2935" i="65"/>
  <c r="G2936" i="65"/>
  <c r="G2937" i="65"/>
  <c r="G2938" i="65"/>
  <c r="G2939" i="65"/>
  <c r="G2940" i="65"/>
  <c r="G2941" i="65"/>
  <c r="G2942" i="65"/>
  <c r="G2943" i="65"/>
  <c r="G2944" i="65"/>
  <c r="G2945" i="65"/>
  <c r="G2946" i="65"/>
  <c r="G2947" i="65"/>
  <c r="G2948" i="65"/>
  <c r="G2949" i="65"/>
  <c r="G2950" i="65"/>
  <c r="G2951" i="65"/>
  <c r="G2952" i="65"/>
  <c r="G2953" i="65"/>
  <c r="G2954" i="65"/>
  <c r="G2955" i="65"/>
  <c r="G2956" i="65"/>
  <c r="G2957" i="65"/>
  <c r="G2958" i="65"/>
  <c r="G2959" i="65"/>
  <c r="G2960" i="65"/>
  <c r="G2961" i="65"/>
  <c r="G2962" i="65"/>
  <c r="G2963" i="65"/>
  <c r="G2964" i="65"/>
  <c r="G2965" i="65"/>
  <c r="G2966" i="65"/>
  <c r="G2967" i="65"/>
  <c r="G2968" i="65"/>
  <c r="G2969" i="65"/>
  <c r="G2970" i="65"/>
  <c r="G2971" i="65"/>
  <c r="G2972" i="65"/>
  <c r="G2973" i="65"/>
  <c r="G2974" i="65"/>
  <c r="G2975" i="65"/>
  <c r="G2976" i="65"/>
  <c r="G2977" i="65"/>
  <c r="G2978" i="65"/>
  <c r="G2979" i="65"/>
  <c r="G2980" i="65"/>
  <c r="G2981" i="65"/>
  <c r="G2982" i="65"/>
  <c r="G2983" i="65"/>
  <c r="G2984" i="65"/>
  <c r="G2985" i="65"/>
  <c r="G2986" i="65"/>
  <c r="G2987" i="65"/>
  <c r="G2988" i="65"/>
  <c r="G2989" i="65"/>
  <c r="G2990" i="65"/>
  <c r="G2991" i="65"/>
  <c r="G2992" i="65"/>
  <c r="G2993" i="65"/>
  <c r="G2994" i="65"/>
  <c r="G2995" i="65"/>
  <c r="G2996" i="65"/>
  <c r="G2997" i="65"/>
  <c r="G2998" i="65"/>
  <c r="G2999" i="65"/>
  <c r="G3000" i="65"/>
  <c r="G3001" i="65"/>
  <c r="G3002" i="65"/>
  <c r="G3003" i="65"/>
  <c r="G3004" i="65"/>
  <c r="G3005" i="65"/>
  <c r="G3006" i="65"/>
  <c r="G3007" i="65"/>
  <c r="G3008" i="65"/>
  <c r="G3009" i="65"/>
  <c r="G3010" i="65"/>
  <c r="G3011" i="65"/>
  <c r="G3012" i="65"/>
  <c r="G3013" i="65"/>
  <c r="G3014" i="65"/>
  <c r="G3015" i="65"/>
  <c r="G3016" i="65"/>
  <c r="G3017" i="65"/>
  <c r="G3018" i="65"/>
  <c r="G3019" i="65"/>
  <c r="G3020" i="65"/>
  <c r="G3021" i="65"/>
  <c r="G3022" i="65"/>
  <c r="G3023" i="65"/>
  <c r="G3024" i="65"/>
  <c r="G3025" i="65"/>
  <c r="G3026" i="65"/>
  <c r="G3027" i="65"/>
  <c r="G3028" i="65"/>
  <c r="G3029" i="65"/>
  <c r="G3030" i="65"/>
  <c r="G3031" i="65"/>
  <c r="G3032" i="65"/>
  <c r="G3033" i="65"/>
  <c r="G3034" i="65"/>
  <c r="G2" i="65"/>
  <c r="G3035" i="65"/>
  <c r="G3036" i="65"/>
  <c r="G3037" i="65"/>
  <c r="G4552" i="65"/>
  <c r="G4553" i="65"/>
  <c r="G4554" i="65"/>
  <c r="G4555" i="65"/>
  <c r="G4556" i="65"/>
  <c r="G4557" i="65"/>
  <c r="G4558" i="65"/>
  <c r="G4559" i="65"/>
  <c r="G4560" i="65"/>
  <c r="G4561" i="65"/>
  <c r="G4562" i="65"/>
  <c r="G4563" i="65"/>
  <c r="G4564" i="65"/>
  <c r="G4565" i="65"/>
  <c r="G4566" i="65"/>
  <c r="G4567" i="65"/>
  <c r="G4568" i="65"/>
  <c r="G4569" i="65"/>
  <c r="G4570" i="65"/>
  <c r="G4571" i="65"/>
  <c r="G4572" i="65"/>
  <c r="G4573" i="65"/>
  <c r="G4574" i="65"/>
  <c r="G4575" i="65"/>
  <c r="G4576" i="65"/>
  <c r="G4577" i="65"/>
  <c r="G4578" i="65"/>
  <c r="G4579" i="65"/>
  <c r="G4580" i="65"/>
  <c r="G4581" i="65"/>
  <c r="G4582" i="65"/>
  <c r="G4583" i="65"/>
  <c r="G4584" i="65"/>
  <c r="G4585" i="65"/>
  <c r="G4586" i="65"/>
  <c r="G4587" i="65"/>
  <c r="G4588" i="65"/>
  <c r="G4589" i="65"/>
  <c r="G4590" i="65"/>
  <c r="G4591" i="65"/>
  <c r="G4592" i="65"/>
  <c r="G4593" i="65"/>
  <c r="G4594" i="65"/>
  <c r="G4595" i="65"/>
  <c r="G4596" i="65"/>
  <c r="G4597" i="65"/>
  <c r="G4598" i="65"/>
  <c r="G4599" i="65"/>
  <c r="G4600" i="65"/>
  <c r="G4601" i="65"/>
  <c r="G4602" i="65"/>
  <c r="G4603" i="65"/>
  <c r="G4604" i="65"/>
  <c r="G4605" i="65"/>
  <c r="G4606" i="65"/>
  <c r="G4607" i="65"/>
  <c r="G4608" i="65"/>
  <c r="G4609" i="65"/>
  <c r="G4610" i="65"/>
  <c r="G4611" i="65"/>
  <c r="G4612" i="65"/>
  <c r="G4613" i="65"/>
  <c r="G4614" i="65"/>
  <c r="G4615" i="65"/>
  <c r="G4616" i="65"/>
  <c r="G4617" i="65"/>
  <c r="G4618" i="65"/>
  <c r="G4619" i="65"/>
  <c r="G4620" i="65"/>
  <c r="G4621" i="65"/>
  <c r="G4622" i="65"/>
  <c r="G4623" i="65"/>
  <c r="G4624" i="65"/>
  <c r="G4625" i="65"/>
  <c r="G4626" i="65"/>
  <c r="G4627" i="65"/>
  <c r="G4628" i="65"/>
  <c r="G4629" i="65"/>
  <c r="G4630" i="65"/>
  <c r="G4631" i="65"/>
  <c r="G4632" i="65"/>
  <c r="G4633" i="65"/>
  <c r="G4634" i="65"/>
  <c r="G4635" i="65"/>
  <c r="G4636" i="65"/>
  <c r="G4637" i="65"/>
  <c r="G4638" i="65"/>
  <c r="G4639" i="65"/>
  <c r="G4640" i="65"/>
  <c r="G4641" i="65"/>
  <c r="G4642" i="65"/>
  <c r="G4643" i="65"/>
  <c r="G4644" i="65"/>
  <c r="G4645" i="65"/>
  <c r="G4646" i="65"/>
  <c r="G4647" i="65"/>
  <c r="G4648" i="65"/>
  <c r="G4649" i="65"/>
  <c r="G4650" i="65"/>
  <c r="G4651" i="65"/>
  <c r="G4652" i="65"/>
  <c r="G4653" i="65"/>
  <c r="G4654" i="65"/>
  <c r="G4655" i="65"/>
  <c r="G4656" i="65"/>
  <c r="G4657" i="65"/>
  <c r="G4658" i="65"/>
  <c r="G4659" i="65"/>
  <c r="G4660" i="65"/>
  <c r="G4661" i="65"/>
  <c r="G4662" i="65"/>
  <c r="G4663" i="65"/>
  <c r="G4664" i="65"/>
  <c r="G4665" i="65"/>
  <c r="G4666" i="65"/>
  <c r="G4667" i="65"/>
  <c r="G4668" i="65"/>
  <c r="G4669" i="65"/>
  <c r="G4670" i="65"/>
  <c r="G4671" i="65"/>
  <c r="G4672" i="65"/>
  <c r="G4673" i="65"/>
  <c r="G4674" i="65"/>
  <c r="G4675" i="65"/>
  <c r="G4676" i="65"/>
  <c r="G4677" i="65"/>
  <c r="G4678" i="65"/>
  <c r="G4679" i="65"/>
  <c r="G4680" i="65"/>
  <c r="G4681" i="65"/>
  <c r="G4682" i="65"/>
  <c r="G4683" i="65"/>
  <c r="G4684" i="65"/>
  <c r="G4685" i="65"/>
  <c r="G4686" i="65"/>
  <c r="G4687" i="65"/>
  <c r="G4688" i="65"/>
  <c r="G4689" i="65"/>
  <c r="G4690" i="65"/>
  <c r="G4691" i="65"/>
  <c r="G4692" i="65"/>
  <c r="G4693" i="65"/>
  <c r="G4694" i="65"/>
  <c r="G4695" i="65"/>
  <c r="G4696" i="65"/>
  <c r="G4697" i="65"/>
  <c r="G4698" i="65"/>
  <c r="G4699" i="65"/>
  <c r="G4700" i="65"/>
  <c r="G4701" i="65"/>
  <c r="G4702" i="65"/>
  <c r="G4703" i="65"/>
  <c r="G4704" i="65"/>
  <c r="G4705" i="65"/>
  <c r="G4706" i="65"/>
  <c r="G4707" i="65"/>
  <c r="G4708" i="65"/>
  <c r="G4709" i="65"/>
  <c r="G4710" i="65"/>
  <c r="G4711" i="65"/>
  <c r="G4712" i="65"/>
  <c r="G4713" i="65"/>
  <c r="G4714" i="65"/>
  <c r="G4715" i="65"/>
  <c r="G4716" i="65"/>
  <c r="G4717" i="65"/>
  <c r="G4718" i="65"/>
  <c r="G4719" i="65"/>
  <c r="G4720" i="65"/>
  <c r="G4721" i="65"/>
  <c r="G4722" i="65"/>
  <c r="G4723" i="65"/>
  <c r="G4724" i="65"/>
  <c r="G4725" i="65"/>
  <c r="G4726" i="65"/>
  <c r="G4727" i="65"/>
  <c r="G4728" i="65"/>
  <c r="G4729" i="65"/>
  <c r="G4730" i="65"/>
  <c r="G4731" i="65"/>
  <c r="G4732" i="65"/>
  <c r="G4733" i="65"/>
  <c r="G4734" i="65"/>
  <c r="G4735" i="65"/>
  <c r="G4736" i="65"/>
  <c r="G4737" i="65"/>
  <c r="G4738" i="65"/>
  <c r="G4739" i="65"/>
  <c r="G4740" i="65"/>
  <c r="G4741" i="65"/>
  <c r="G4742" i="65"/>
  <c r="G4743" i="65"/>
  <c r="G4744" i="65"/>
  <c r="G4745" i="65"/>
  <c r="G4746" i="65"/>
  <c r="G4747" i="65"/>
  <c r="G4748" i="65"/>
  <c r="G4749" i="65"/>
  <c r="G4750" i="65"/>
  <c r="G4751" i="65"/>
  <c r="G4752" i="65"/>
  <c r="G4753" i="65"/>
  <c r="G4754" i="65"/>
  <c r="G4755" i="65"/>
  <c r="G4756" i="65"/>
  <c r="G4757" i="65"/>
  <c r="G4758" i="65"/>
  <c r="G4759" i="65"/>
  <c r="G4760" i="65"/>
  <c r="G4761" i="65"/>
  <c r="G4762" i="65"/>
  <c r="G4763" i="65"/>
  <c r="G4764" i="65"/>
  <c r="G4765" i="65"/>
  <c r="G4766" i="65"/>
  <c r="G4767" i="65"/>
  <c r="G4768" i="65"/>
  <c r="G4769" i="65"/>
  <c r="G4770" i="65"/>
  <c r="G4771" i="65"/>
  <c r="G4772" i="65"/>
  <c r="G4773" i="65"/>
  <c r="G4774" i="65"/>
  <c r="G4775" i="65"/>
  <c r="G4776" i="65"/>
  <c r="G4777" i="65"/>
  <c r="G4778" i="65"/>
  <c r="G4779" i="65"/>
  <c r="G4780" i="65"/>
  <c r="G4781" i="65"/>
  <c r="G4782" i="65"/>
  <c r="G4783" i="65"/>
  <c r="G4784" i="65"/>
  <c r="G4785" i="65"/>
  <c r="G4786" i="65"/>
  <c r="G4787" i="65"/>
  <c r="G4788" i="65"/>
  <c r="G4789" i="65"/>
  <c r="G4790" i="65"/>
  <c r="G4791" i="65"/>
  <c r="G4792" i="65"/>
  <c r="G4793" i="65"/>
  <c r="G4794" i="65"/>
  <c r="G4795" i="65"/>
  <c r="G4796" i="65"/>
  <c r="G4797" i="65"/>
  <c r="G4798" i="65"/>
  <c r="G4799" i="65"/>
  <c r="G4800" i="65"/>
  <c r="G4801" i="65"/>
  <c r="G4802" i="65"/>
  <c r="G4803" i="65"/>
  <c r="G4804" i="65"/>
  <c r="G4805" i="65"/>
  <c r="G4806" i="65"/>
  <c r="G4807" i="65"/>
  <c r="G4808" i="65"/>
  <c r="G4809" i="65"/>
  <c r="G4810" i="65"/>
  <c r="G4811" i="65"/>
  <c r="G4812" i="65"/>
  <c r="G4813" i="65"/>
  <c r="G4814" i="65"/>
  <c r="G4815" i="65"/>
  <c r="G4816" i="65"/>
  <c r="G4817" i="65"/>
  <c r="G4818" i="65"/>
  <c r="G4819" i="65"/>
  <c r="G4820" i="65"/>
  <c r="G4821" i="65"/>
  <c r="G4822" i="65"/>
  <c r="G4823" i="65"/>
  <c r="G4824" i="65"/>
  <c r="G4825" i="65"/>
  <c r="G4826" i="65"/>
  <c r="G4827" i="65"/>
  <c r="G4828" i="65"/>
  <c r="G4829" i="65"/>
  <c r="G4830" i="65"/>
  <c r="G4831" i="65"/>
  <c r="G4832" i="65"/>
  <c r="G4833" i="65"/>
  <c r="G4834" i="65"/>
  <c r="G4835" i="65"/>
  <c r="G4836" i="65"/>
  <c r="G4837" i="65"/>
  <c r="G4838" i="65"/>
  <c r="G4839" i="65"/>
  <c r="G4840" i="65"/>
  <c r="G4841" i="65"/>
  <c r="G4842" i="65"/>
  <c r="G4843" i="65"/>
  <c r="G4844" i="65"/>
  <c r="G4845" i="65"/>
  <c r="G4846" i="65"/>
  <c r="G4847" i="65"/>
  <c r="G4848" i="65"/>
  <c r="G4849" i="65"/>
  <c r="G4850" i="65"/>
  <c r="G4851" i="65"/>
  <c r="G4852" i="65"/>
  <c r="G4853" i="65"/>
  <c r="G4854" i="65"/>
  <c r="G4855" i="65"/>
  <c r="G4856" i="65"/>
  <c r="G4857" i="65"/>
  <c r="G4858" i="65"/>
  <c r="G4859" i="65"/>
  <c r="G4860" i="65"/>
  <c r="G4861" i="65"/>
  <c r="G4862" i="65"/>
  <c r="G4863" i="65"/>
  <c r="G4864" i="65"/>
  <c r="G4865" i="65"/>
  <c r="G4866" i="65"/>
  <c r="G4867" i="65"/>
  <c r="G4868" i="65"/>
  <c r="G4869" i="65"/>
  <c r="G4870" i="65"/>
  <c r="G4871" i="65"/>
  <c r="G4872" i="65"/>
  <c r="G4873" i="65"/>
  <c r="G4874" i="65"/>
  <c r="G4875" i="65"/>
  <c r="G4876" i="65"/>
  <c r="G4877" i="65"/>
  <c r="G4878" i="65"/>
  <c r="G4879" i="65"/>
  <c r="G4880" i="65"/>
  <c r="G4881" i="65"/>
  <c r="G4882" i="65"/>
  <c r="G4883" i="65"/>
  <c r="G4884" i="65"/>
  <c r="G4885" i="65"/>
  <c r="G4886" i="65"/>
  <c r="G4887" i="65"/>
  <c r="G4888" i="65"/>
  <c r="G4889" i="65"/>
  <c r="G4890" i="65"/>
  <c r="G4891" i="65"/>
  <c r="G4892" i="65"/>
  <c r="G4893" i="65"/>
  <c r="G4894" i="65"/>
  <c r="G4895" i="65"/>
  <c r="G4896" i="65"/>
  <c r="G4897" i="65"/>
  <c r="G4898" i="65"/>
  <c r="G4899" i="65"/>
  <c r="G4900" i="65"/>
  <c r="G4901" i="65"/>
  <c r="G4902" i="65"/>
  <c r="G4903" i="65"/>
  <c r="G4904" i="65"/>
  <c r="G4905" i="65"/>
  <c r="G4906" i="65"/>
  <c r="G4907" i="65"/>
  <c r="G4908" i="65"/>
  <c r="G4909" i="65"/>
  <c r="G4910" i="65"/>
  <c r="G4911" i="65"/>
  <c r="G4912" i="65"/>
  <c r="G4913" i="65"/>
  <c r="G4914" i="65"/>
  <c r="G4915" i="65"/>
  <c r="G4916" i="65"/>
  <c r="G4917" i="65"/>
  <c r="G4918" i="65"/>
  <c r="G4919" i="65"/>
  <c r="G4920" i="65"/>
  <c r="G4921" i="65"/>
  <c r="G4922" i="65"/>
  <c r="G4923" i="65"/>
  <c r="G4924" i="65"/>
  <c r="G4925" i="65"/>
  <c r="G4926" i="65"/>
  <c r="G4927" i="65"/>
  <c r="G4928" i="65"/>
  <c r="G4929" i="65"/>
  <c r="G4930" i="65"/>
  <c r="G4931" i="65"/>
  <c r="G4932" i="65"/>
  <c r="G4933" i="65"/>
  <c r="G4934" i="65"/>
  <c r="G4935" i="65"/>
  <c r="G4936" i="65"/>
  <c r="G4937" i="65"/>
  <c r="G4938" i="65"/>
  <c r="G4939" i="65"/>
  <c r="G4940" i="65"/>
  <c r="G4941" i="65"/>
  <c r="G4942" i="65"/>
  <c r="G4943" i="65"/>
  <c r="G4944" i="65"/>
  <c r="G4945" i="65"/>
  <c r="G4946" i="65"/>
  <c r="G4947" i="65"/>
  <c r="G4948" i="65"/>
  <c r="G4949" i="65"/>
  <c r="G4950" i="65"/>
  <c r="G4951" i="65"/>
  <c r="G4952" i="65"/>
  <c r="G4953" i="65"/>
  <c r="G4954" i="65"/>
  <c r="G4955" i="65"/>
  <c r="G4956" i="65"/>
  <c r="G4957" i="65"/>
  <c r="G4958" i="65"/>
  <c r="G4959" i="65"/>
  <c r="G4960" i="65"/>
  <c r="G4961" i="65"/>
  <c r="G4962" i="65"/>
  <c r="G4963" i="65"/>
  <c r="G4964" i="65"/>
  <c r="G4965" i="65"/>
  <c r="G4966" i="65"/>
  <c r="G4967" i="65"/>
  <c r="G4968" i="65"/>
  <c r="G4969" i="65"/>
  <c r="G4970" i="65"/>
  <c r="G4971" i="65"/>
  <c r="G4972" i="65"/>
  <c r="G4973" i="65"/>
  <c r="G4974" i="65"/>
  <c r="G4975" i="65"/>
  <c r="G4976" i="65"/>
  <c r="G4977" i="65"/>
  <c r="G4978" i="65"/>
  <c r="G4979" i="65"/>
  <c r="G4980" i="65"/>
  <c r="G4981" i="65"/>
  <c r="G4982" i="65"/>
  <c r="G4983" i="65"/>
  <c r="G4984" i="65"/>
  <c r="G4985" i="65"/>
  <c r="G4986" i="65"/>
  <c r="G4987" i="65"/>
  <c r="G4988" i="65"/>
  <c r="G4989" i="65"/>
  <c r="G4990" i="65"/>
  <c r="G4991" i="65"/>
  <c r="G4992" i="65"/>
  <c r="G4993" i="65"/>
  <c r="G4994" i="65"/>
  <c r="G4995" i="65"/>
  <c r="G4996" i="65"/>
  <c r="G4997" i="65"/>
  <c r="G4998" i="65"/>
  <c r="G4999" i="65"/>
  <c r="G5000" i="65"/>
  <c r="G5001" i="65"/>
  <c r="G5002" i="65"/>
  <c r="G5003" i="65"/>
  <c r="G5004" i="65"/>
  <c r="G5005" i="65"/>
  <c r="G5006" i="65"/>
  <c r="G5007" i="65"/>
  <c r="G5008" i="65"/>
  <c r="G5009" i="65"/>
  <c r="G5010" i="65"/>
  <c r="G5011" i="65"/>
  <c r="G5012" i="65"/>
  <c r="G5013" i="65"/>
  <c r="G5014" i="65"/>
  <c r="G5015" i="65"/>
  <c r="G5016" i="65"/>
  <c r="G5017" i="65"/>
  <c r="G5018" i="65"/>
  <c r="G5019" i="65"/>
  <c r="G5020" i="65"/>
  <c r="G5021" i="65"/>
  <c r="G5022" i="65"/>
  <c r="G5023" i="65"/>
  <c r="G5024" i="65"/>
  <c r="G5025" i="65"/>
  <c r="G5026" i="65"/>
  <c r="G5027" i="65"/>
  <c r="G5028" i="65"/>
  <c r="G5029" i="65"/>
  <c r="G5030" i="65"/>
  <c r="G5031" i="65"/>
  <c r="G5032" i="65"/>
  <c r="G5033" i="65"/>
  <c r="G5034" i="65"/>
  <c r="G5035" i="65"/>
  <c r="G5036" i="65"/>
  <c r="G5037" i="65"/>
  <c r="G5038" i="65"/>
  <c r="G5039" i="65"/>
  <c r="G5040" i="65"/>
  <c r="G5041" i="65"/>
  <c r="G5042" i="65"/>
  <c r="G5043" i="65"/>
  <c r="G5044" i="65"/>
  <c r="G5045" i="65"/>
  <c r="G5046" i="65"/>
  <c r="G5047" i="65"/>
  <c r="G5048" i="65"/>
  <c r="G5049" i="65"/>
  <c r="G5050" i="65"/>
  <c r="G5051" i="65"/>
  <c r="G5052" i="65"/>
  <c r="G5053" i="65"/>
  <c r="G5054" i="65"/>
  <c r="G5055" i="65"/>
  <c r="G5056" i="65"/>
  <c r="G5057" i="65"/>
  <c r="G5058" i="65"/>
  <c r="G5059" i="65"/>
  <c r="G5060" i="65"/>
  <c r="G5061" i="65"/>
  <c r="G5062" i="65"/>
  <c r="G5063" i="65"/>
  <c r="G5064" i="65"/>
  <c r="G5065" i="65"/>
  <c r="G5066" i="65"/>
  <c r="G5067" i="65"/>
  <c r="G5068" i="65"/>
  <c r="G5069" i="65"/>
  <c r="G5070" i="65"/>
  <c r="G5071" i="65"/>
  <c r="G5072" i="65"/>
  <c r="G5073" i="65"/>
  <c r="G5074" i="65"/>
  <c r="G5075" i="65"/>
  <c r="G5076" i="65"/>
  <c r="G5077" i="65"/>
  <c r="G5078" i="65"/>
  <c r="G5079" i="65"/>
  <c r="G5080" i="65"/>
  <c r="G5081" i="65"/>
  <c r="G5082" i="65"/>
  <c r="G5083" i="65"/>
  <c r="G5084" i="65"/>
  <c r="G5085" i="65"/>
  <c r="G5086" i="65"/>
  <c r="G5087" i="65"/>
  <c r="G5088" i="65"/>
  <c r="G5089" i="65"/>
  <c r="G5090" i="65"/>
  <c r="G5091" i="65"/>
  <c r="G5092" i="65"/>
  <c r="G5093" i="65"/>
  <c r="G5094" i="65"/>
  <c r="G5095" i="65"/>
  <c r="G5096" i="65"/>
  <c r="G5097" i="65"/>
  <c r="G5098" i="65"/>
  <c r="G5099" i="65"/>
  <c r="G5100" i="65"/>
  <c r="G5101" i="65"/>
  <c r="G5102" i="65"/>
  <c r="G5103" i="65"/>
  <c r="G5104" i="65"/>
  <c r="G5105" i="65"/>
  <c r="G5106" i="65"/>
  <c r="G5107" i="65"/>
  <c r="G5108" i="65"/>
  <c r="G5109" i="65"/>
  <c r="G5110" i="65"/>
  <c r="G5111" i="65"/>
  <c r="G5112" i="65"/>
  <c r="G5113" i="65"/>
  <c r="G5114" i="65"/>
  <c r="G5115" i="65"/>
  <c r="G5116" i="65"/>
  <c r="G5117" i="65"/>
  <c r="G5118" i="65"/>
  <c r="G5119" i="65"/>
  <c r="G5120" i="65"/>
  <c r="G5121" i="65"/>
  <c r="G5122" i="65"/>
  <c r="G5123" i="65"/>
  <c r="G5124" i="65"/>
  <c r="G5125" i="65"/>
  <c r="G5126" i="65"/>
  <c r="G5127" i="65"/>
  <c r="G5128" i="65"/>
  <c r="G5129" i="65"/>
  <c r="G5130" i="65"/>
  <c r="G5131" i="65"/>
  <c r="G5132" i="65"/>
  <c r="G5133" i="65"/>
  <c r="G5134" i="65"/>
  <c r="G5135" i="65"/>
  <c r="G5136" i="65"/>
  <c r="G5137" i="65"/>
  <c r="G5138" i="65"/>
  <c r="D5" i="69"/>
  <c r="D6" i="69"/>
  <c r="D4" i="69"/>
  <c r="AA1631" i="4"/>
  <c r="Z1631" i="4"/>
  <c r="Y1631" i="4"/>
  <c r="V1631" i="4"/>
  <c r="M1631" i="4"/>
  <c r="L1631" i="4"/>
  <c r="K1631" i="4"/>
  <c r="J1631" i="4"/>
  <c r="I1631" i="4"/>
  <c r="F1631" i="4"/>
  <c r="E1631" i="4"/>
  <c r="D1631" i="4"/>
  <c r="C1631" i="4"/>
  <c r="B1631" i="4"/>
  <c r="A1631" i="4"/>
  <c r="A7" i="61"/>
  <c r="P9" i="40" l="1"/>
  <c r="P7" i="40"/>
  <c r="P4" i="40"/>
  <c r="P2" i="40"/>
  <c r="A59" i="44"/>
  <c r="A14" i="40"/>
  <c r="A120" i="41"/>
  <c r="A1626" i="4"/>
  <c r="C204" i="62"/>
  <c r="D109" i="63"/>
  <c r="A164" i="52"/>
  <c r="B83" i="42"/>
  <c r="C615" i="49"/>
  <c r="G303" i="50"/>
  <c r="H303" i="50"/>
  <c r="I303" i="50"/>
  <c r="J303" i="50" s="1"/>
  <c r="G304" i="50"/>
  <c r="H304" i="50"/>
  <c r="I304" i="50"/>
  <c r="J304" i="50" s="1"/>
  <c r="G305" i="50"/>
  <c r="H305" i="50"/>
  <c r="I305" i="50"/>
  <c r="J305" i="50" s="1"/>
  <c r="G306" i="50"/>
  <c r="H306" i="50"/>
  <c r="I306" i="50"/>
  <c r="J306" i="50" s="1"/>
  <c r="G307" i="50"/>
  <c r="H307" i="50"/>
  <c r="I307" i="50"/>
  <c r="J307" i="50" s="1"/>
  <c r="G308" i="50"/>
  <c r="H308" i="50"/>
  <c r="I308" i="50"/>
  <c r="J308" i="50"/>
  <c r="G309" i="50"/>
  <c r="H309" i="50"/>
  <c r="I309" i="50"/>
  <c r="J309" i="50" s="1"/>
  <c r="G310" i="50"/>
  <c r="H310" i="50"/>
  <c r="I310" i="50"/>
  <c r="J310" i="50" s="1"/>
  <c r="G311" i="50"/>
  <c r="H311" i="50"/>
  <c r="I311" i="50"/>
  <c r="J311" i="50" s="1"/>
  <c r="G312" i="50"/>
  <c r="H312" i="50"/>
  <c r="I312" i="50"/>
  <c r="J312" i="50"/>
  <c r="G313" i="50"/>
  <c r="H313" i="50"/>
  <c r="I313" i="50"/>
  <c r="J313" i="50" s="1"/>
  <c r="G314" i="50"/>
  <c r="H314" i="50"/>
  <c r="I314" i="50"/>
  <c r="J314" i="50" s="1"/>
  <c r="G315" i="50"/>
  <c r="H315" i="50"/>
  <c r="I315" i="50"/>
  <c r="J315" i="50" s="1"/>
  <c r="G316" i="50"/>
  <c r="H316" i="50"/>
  <c r="I316" i="50"/>
  <c r="J316" i="50"/>
  <c r="G317" i="50"/>
  <c r="H317" i="50"/>
  <c r="I317" i="50"/>
  <c r="J317" i="50" s="1"/>
  <c r="G318" i="50"/>
  <c r="H318" i="50"/>
  <c r="I318" i="50"/>
  <c r="J318" i="50" s="1"/>
  <c r="G319" i="50"/>
  <c r="H319" i="50"/>
  <c r="I319" i="50"/>
  <c r="J319" i="50" s="1"/>
  <c r="G320" i="50"/>
  <c r="H320" i="50"/>
  <c r="I320" i="50"/>
  <c r="J320" i="50" s="1"/>
  <c r="G321" i="50"/>
  <c r="H321" i="50"/>
  <c r="I321" i="50"/>
  <c r="J321" i="50" s="1"/>
  <c r="G322" i="50"/>
  <c r="H322" i="50"/>
  <c r="I322" i="50"/>
  <c r="J322" i="50" s="1"/>
  <c r="G323" i="50"/>
  <c r="H323" i="50"/>
  <c r="I323" i="50"/>
  <c r="J323" i="50" s="1"/>
  <c r="G324" i="50"/>
  <c r="H324" i="50"/>
  <c r="I324" i="50"/>
  <c r="J324" i="50"/>
  <c r="G325" i="50"/>
  <c r="H325" i="50"/>
  <c r="I325" i="50"/>
  <c r="J325" i="50" s="1"/>
  <c r="G326" i="50"/>
  <c r="H326" i="50"/>
  <c r="I326" i="50"/>
  <c r="J326" i="50" s="1"/>
  <c r="G327" i="50"/>
  <c r="H327" i="50"/>
  <c r="I327" i="50"/>
  <c r="J327" i="50" s="1"/>
  <c r="G328" i="50"/>
  <c r="H328" i="50"/>
  <c r="I328" i="50"/>
  <c r="J328" i="50"/>
  <c r="G329" i="50"/>
  <c r="H329" i="50"/>
  <c r="I329" i="50"/>
  <c r="J329" i="50" s="1"/>
  <c r="G330" i="50"/>
  <c r="H330" i="50"/>
  <c r="I330" i="50"/>
  <c r="J330" i="50" s="1"/>
  <c r="G331" i="50"/>
  <c r="H331" i="50"/>
  <c r="I331" i="50"/>
  <c r="J331" i="50" s="1"/>
  <c r="G332" i="50"/>
  <c r="H332" i="50"/>
  <c r="I332" i="50"/>
  <c r="J332" i="50"/>
  <c r="G333" i="50"/>
  <c r="H333" i="50"/>
  <c r="I333" i="50"/>
  <c r="J333" i="50" s="1"/>
  <c r="G334" i="50"/>
  <c r="H334" i="50"/>
  <c r="I334" i="50"/>
  <c r="J334" i="50" s="1"/>
  <c r="G335" i="50"/>
  <c r="H335" i="50"/>
  <c r="I335" i="50"/>
  <c r="J335" i="50" s="1"/>
  <c r="G336" i="50"/>
  <c r="H336" i="50"/>
  <c r="I336" i="50"/>
  <c r="J336" i="50" s="1"/>
  <c r="G337" i="50"/>
  <c r="H337" i="50"/>
  <c r="I337" i="50"/>
  <c r="J337" i="50" s="1"/>
  <c r="G338" i="50"/>
  <c r="H338" i="50"/>
  <c r="I338" i="50"/>
  <c r="J338" i="50"/>
  <c r="G339" i="50"/>
  <c r="H339" i="50"/>
  <c r="I339" i="50"/>
  <c r="J339" i="50" s="1"/>
  <c r="G340" i="50"/>
  <c r="H340" i="50"/>
  <c r="I340" i="50"/>
  <c r="J340" i="50" s="1"/>
  <c r="G341" i="50"/>
  <c r="H341" i="50"/>
  <c r="I341" i="50"/>
  <c r="J341" i="50" s="1"/>
  <c r="G342" i="50"/>
  <c r="H342" i="50"/>
  <c r="I342" i="50"/>
  <c r="J342" i="50" s="1"/>
  <c r="G343" i="50"/>
  <c r="H343" i="50"/>
  <c r="I343" i="50"/>
  <c r="J343" i="50" s="1"/>
  <c r="G344" i="50"/>
  <c r="H344" i="50"/>
  <c r="I344" i="50"/>
  <c r="J344" i="50"/>
  <c r="G345" i="50"/>
  <c r="H345" i="50"/>
  <c r="I345" i="50"/>
  <c r="J345" i="50" s="1"/>
  <c r="G346" i="50"/>
  <c r="H346" i="50"/>
  <c r="I346" i="50"/>
  <c r="J346" i="50" s="1"/>
  <c r="G347" i="50"/>
  <c r="H347" i="50"/>
  <c r="I347" i="50"/>
  <c r="J347" i="50" s="1"/>
  <c r="G348" i="50"/>
  <c r="H348" i="50"/>
  <c r="I348" i="50"/>
  <c r="J348" i="50"/>
  <c r="G349" i="50"/>
  <c r="H349" i="50"/>
  <c r="I349" i="50"/>
  <c r="J349" i="50" s="1"/>
  <c r="G350" i="50"/>
  <c r="H350" i="50"/>
  <c r="I350" i="50"/>
  <c r="J350" i="50" s="1"/>
  <c r="G351" i="50"/>
  <c r="H351" i="50"/>
  <c r="I351" i="50"/>
  <c r="J351" i="50" s="1"/>
  <c r="G352" i="50"/>
  <c r="H352" i="50"/>
  <c r="I352" i="50"/>
  <c r="J352" i="50" s="1"/>
  <c r="G353" i="50"/>
  <c r="H353" i="50"/>
  <c r="I353" i="50"/>
  <c r="J353" i="50" s="1"/>
  <c r="G354" i="50"/>
  <c r="H354" i="50"/>
  <c r="I354" i="50"/>
  <c r="J354" i="50"/>
  <c r="G355" i="50"/>
  <c r="H355" i="50"/>
  <c r="I355" i="50"/>
  <c r="J355" i="50" s="1"/>
  <c r="G356" i="50"/>
  <c r="H356" i="50"/>
  <c r="I356" i="50"/>
  <c r="J356" i="50" s="1"/>
  <c r="G357" i="50"/>
  <c r="H357" i="50"/>
  <c r="I357" i="50"/>
  <c r="J357" i="50" s="1"/>
  <c r="G358" i="50"/>
  <c r="H358" i="50"/>
  <c r="I358" i="50"/>
  <c r="J358" i="50" s="1"/>
  <c r="G359" i="50"/>
  <c r="H359" i="50"/>
  <c r="I359" i="50"/>
  <c r="J359" i="50" s="1"/>
  <c r="G360" i="50"/>
  <c r="H360" i="50"/>
  <c r="I360" i="50"/>
  <c r="J360" i="50"/>
  <c r="G361" i="50"/>
  <c r="H361" i="50"/>
  <c r="I361" i="50"/>
  <c r="J361" i="50" s="1"/>
  <c r="G362" i="50"/>
  <c r="H362" i="50"/>
  <c r="I362" i="50"/>
  <c r="J362" i="50" s="1"/>
  <c r="G363" i="50"/>
  <c r="H363" i="50"/>
  <c r="I363" i="50"/>
  <c r="J363" i="50" s="1"/>
  <c r="G364" i="50"/>
  <c r="H364" i="50"/>
  <c r="I364" i="50"/>
  <c r="J364" i="50"/>
  <c r="G365" i="50"/>
  <c r="H365" i="50"/>
  <c r="I365" i="50"/>
  <c r="J365" i="50" s="1"/>
  <c r="G366" i="50"/>
  <c r="H366" i="50"/>
  <c r="I366" i="50"/>
  <c r="J366" i="50"/>
  <c r="G367" i="50"/>
  <c r="H367" i="50"/>
  <c r="I367" i="50"/>
  <c r="J367" i="50" s="1"/>
  <c r="G368" i="50"/>
  <c r="H368" i="50"/>
  <c r="I368" i="50"/>
  <c r="J368" i="50" s="1"/>
  <c r="G369" i="50"/>
  <c r="H369" i="50"/>
  <c r="I369" i="50"/>
  <c r="J369" i="50" s="1"/>
  <c r="G370" i="50"/>
  <c r="H370" i="50"/>
  <c r="I370" i="50"/>
  <c r="J370" i="50" s="1"/>
  <c r="G371" i="50"/>
  <c r="H371" i="50"/>
  <c r="I371" i="50"/>
  <c r="J371" i="50" s="1"/>
  <c r="G372" i="50"/>
  <c r="H372" i="50"/>
  <c r="I372" i="50"/>
  <c r="J372" i="50" s="1"/>
  <c r="G373" i="50"/>
  <c r="H373" i="50"/>
  <c r="I373" i="50"/>
  <c r="J373" i="50" s="1"/>
  <c r="G374" i="50"/>
  <c r="H374" i="50"/>
  <c r="I374" i="50"/>
  <c r="J374" i="50" s="1"/>
  <c r="G375" i="50"/>
  <c r="H375" i="50"/>
  <c r="I375" i="50"/>
  <c r="J375" i="50" s="1"/>
  <c r="G376" i="50"/>
  <c r="H376" i="50"/>
  <c r="I376" i="50"/>
  <c r="J376" i="50"/>
  <c r="G377" i="50"/>
  <c r="H377" i="50"/>
  <c r="I377" i="50"/>
  <c r="J377" i="50" s="1"/>
  <c r="G378" i="50"/>
  <c r="H378" i="50"/>
  <c r="I378" i="50"/>
  <c r="J378" i="50" s="1"/>
  <c r="G379" i="50"/>
  <c r="H379" i="50"/>
  <c r="I379" i="50"/>
  <c r="J379" i="50" s="1"/>
  <c r="G380" i="50"/>
  <c r="H380" i="50"/>
  <c r="I380" i="50"/>
  <c r="J380" i="50"/>
  <c r="G381" i="50"/>
  <c r="H381" i="50"/>
  <c r="I381" i="50"/>
  <c r="J381" i="50" s="1"/>
  <c r="G382" i="50"/>
  <c r="H382" i="50"/>
  <c r="I382" i="50"/>
  <c r="J382" i="50" s="1"/>
  <c r="G383" i="50"/>
  <c r="H383" i="50"/>
  <c r="I383" i="50"/>
  <c r="J383" i="50" s="1"/>
  <c r="G384" i="50"/>
  <c r="H384" i="50"/>
  <c r="I384" i="50"/>
  <c r="J384" i="50" s="1"/>
  <c r="G385" i="50"/>
  <c r="H385" i="50"/>
  <c r="I385" i="50"/>
  <c r="J385" i="50" s="1"/>
  <c r="G386" i="50"/>
  <c r="H386" i="50"/>
  <c r="I386" i="50"/>
  <c r="J386" i="50" s="1"/>
  <c r="G387" i="50"/>
  <c r="H387" i="50"/>
  <c r="I387" i="50"/>
  <c r="J387" i="50" s="1"/>
  <c r="G388" i="50"/>
  <c r="H388" i="50"/>
  <c r="I388" i="50"/>
  <c r="J388" i="50" s="1"/>
  <c r="G389" i="50"/>
  <c r="H389" i="50"/>
  <c r="I389" i="50"/>
  <c r="J389" i="50" s="1"/>
  <c r="G390" i="50"/>
  <c r="H390" i="50"/>
  <c r="I390" i="50"/>
  <c r="J390" i="50" s="1"/>
  <c r="G391" i="50"/>
  <c r="H391" i="50"/>
  <c r="I391" i="50"/>
  <c r="J391" i="50" s="1"/>
  <c r="G392" i="50"/>
  <c r="H392" i="50"/>
  <c r="I392" i="50"/>
  <c r="J392" i="50" s="1"/>
  <c r="G393" i="50"/>
  <c r="H393" i="50"/>
  <c r="I393" i="50"/>
  <c r="J393" i="50" s="1"/>
  <c r="G394" i="50"/>
  <c r="H394" i="50"/>
  <c r="I394" i="50"/>
  <c r="J394" i="50" s="1"/>
  <c r="G395" i="50"/>
  <c r="H395" i="50"/>
  <c r="I395" i="50"/>
  <c r="J395" i="50" s="1"/>
  <c r="G396" i="50"/>
  <c r="H396" i="50"/>
  <c r="I396" i="50"/>
  <c r="J396" i="50" s="1"/>
  <c r="G397" i="50"/>
  <c r="H397" i="50"/>
  <c r="I397" i="50"/>
  <c r="J397" i="50" s="1"/>
  <c r="G398" i="50"/>
  <c r="H398" i="50"/>
  <c r="I398" i="50"/>
  <c r="J398" i="50" s="1"/>
  <c r="G399" i="50"/>
  <c r="H399" i="50"/>
  <c r="I399" i="50"/>
  <c r="J399" i="50" s="1"/>
  <c r="G400" i="50"/>
  <c r="H400" i="50"/>
  <c r="I400" i="50"/>
  <c r="J400" i="50" s="1"/>
  <c r="G401" i="50"/>
  <c r="H401" i="50"/>
  <c r="I401" i="50"/>
  <c r="J401" i="50" s="1"/>
  <c r="G402" i="50"/>
  <c r="H402" i="50"/>
  <c r="I402" i="50"/>
  <c r="J402" i="50" s="1"/>
  <c r="G403" i="50"/>
  <c r="H403" i="50"/>
  <c r="I403" i="50"/>
  <c r="J403" i="50" s="1"/>
  <c r="G404" i="50"/>
  <c r="H404" i="50"/>
  <c r="I404" i="50"/>
  <c r="J404" i="50" s="1"/>
  <c r="G405" i="50"/>
  <c r="H405" i="50"/>
  <c r="I405" i="50"/>
  <c r="J405" i="50" s="1"/>
  <c r="G406" i="50"/>
  <c r="H406" i="50"/>
  <c r="I406" i="50"/>
  <c r="J406" i="50" s="1"/>
  <c r="G407" i="50"/>
  <c r="H407" i="50"/>
  <c r="I407" i="50"/>
  <c r="J407" i="50" s="1"/>
  <c r="G408" i="50"/>
  <c r="H408" i="50"/>
  <c r="I408" i="50"/>
  <c r="J408" i="50" s="1"/>
  <c r="G409" i="50"/>
  <c r="H409" i="50"/>
  <c r="I409" i="50"/>
  <c r="J409" i="50" s="1"/>
  <c r="G410" i="50"/>
  <c r="H410" i="50"/>
  <c r="I410" i="50"/>
  <c r="J410" i="50" s="1"/>
  <c r="G411" i="50"/>
  <c r="H411" i="50"/>
  <c r="I411" i="50"/>
  <c r="J411" i="50" s="1"/>
  <c r="G412" i="50"/>
  <c r="H412" i="50"/>
  <c r="I412" i="50"/>
  <c r="J412" i="50" s="1"/>
  <c r="G413" i="50"/>
  <c r="H413" i="50"/>
  <c r="I413" i="50"/>
  <c r="J413" i="50" s="1"/>
  <c r="G414" i="50"/>
  <c r="H414" i="50"/>
  <c r="I414" i="50"/>
  <c r="J414" i="50" s="1"/>
  <c r="G415" i="50"/>
  <c r="H415" i="50"/>
  <c r="I415" i="50"/>
  <c r="J415" i="50" s="1"/>
  <c r="G416" i="50"/>
  <c r="H416" i="50"/>
  <c r="I416" i="50"/>
  <c r="J416" i="50" s="1"/>
  <c r="G417" i="50"/>
  <c r="H417" i="50"/>
  <c r="I417" i="50"/>
  <c r="J417" i="50" s="1"/>
  <c r="G418" i="50"/>
  <c r="H418" i="50"/>
  <c r="I418" i="50"/>
  <c r="J418" i="50" s="1"/>
  <c r="G419" i="50"/>
  <c r="H419" i="50"/>
  <c r="I419" i="50"/>
  <c r="J419" i="50" s="1"/>
  <c r="G420" i="50"/>
  <c r="H420" i="50"/>
  <c r="I420" i="50"/>
  <c r="J420" i="50" s="1"/>
  <c r="G421" i="50"/>
  <c r="H421" i="50"/>
  <c r="I421" i="50"/>
  <c r="J421" i="50" s="1"/>
  <c r="G422" i="50"/>
  <c r="H422" i="50"/>
  <c r="I422" i="50"/>
  <c r="J422" i="50" s="1"/>
  <c r="G423" i="50"/>
  <c r="H423" i="50"/>
  <c r="I423" i="50"/>
  <c r="J423" i="50" s="1"/>
  <c r="G424" i="50"/>
  <c r="H424" i="50"/>
  <c r="I424" i="50"/>
  <c r="J424" i="50" s="1"/>
  <c r="G425" i="50"/>
  <c r="H425" i="50"/>
  <c r="I425" i="50"/>
  <c r="J425" i="50" s="1"/>
  <c r="G426" i="50"/>
  <c r="H426" i="50"/>
  <c r="I426" i="50"/>
  <c r="J426" i="50" s="1"/>
  <c r="G427" i="50"/>
  <c r="H427" i="50"/>
  <c r="I427" i="50"/>
  <c r="J427" i="50" s="1"/>
  <c r="G428" i="50"/>
  <c r="H428" i="50"/>
  <c r="I428" i="50"/>
  <c r="J428" i="50" s="1"/>
  <c r="G429" i="50"/>
  <c r="H429" i="50"/>
  <c r="I429" i="50"/>
  <c r="J429" i="50" s="1"/>
  <c r="G430" i="50"/>
  <c r="H430" i="50"/>
  <c r="I430" i="50"/>
  <c r="J430" i="50" s="1"/>
  <c r="I302" i="50"/>
  <c r="J302" i="50" s="1"/>
  <c r="H302" i="50"/>
  <c r="G302" i="50"/>
  <c r="G3" i="50"/>
  <c r="H3" i="50"/>
  <c r="I3" i="50"/>
  <c r="J3" i="50"/>
  <c r="G4" i="50"/>
  <c r="H4" i="50"/>
  <c r="I4" i="50"/>
  <c r="J4" i="50"/>
  <c r="G5" i="50"/>
  <c r="H5" i="50"/>
  <c r="I5" i="50"/>
  <c r="J5" i="50"/>
  <c r="G6" i="50"/>
  <c r="H6" i="50"/>
  <c r="I6" i="50"/>
  <c r="J6" i="50"/>
  <c r="G7" i="50"/>
  <c r="H7" i="50"/>
  <c r="I7" i="50"/>
  <c r="J7" i="50"/>
  <c r="G8" i="50"/>
  <c r="H8" i="50"/>
  <c r="I8" i="50"/>
  <c r="J8" i="50"/>
  <c r="G9" i="50"/>
  <c r="H9" i="50"/>
  <c r="I9" i="50"/>
  <c r="J9" i="50"/>
  <c r="G10" i="50"/>
  <c r="H10" i="50"/>
  <c r="I10" i="50"/>
  <c r="J10" i="50"/>
  <c r="G11" i="50"/>
  <c r="H11" i="50"/>
  <c r="I11" i="50"/>
  <c r="J11" i="50"/>
  <c r="G12" i="50"/>
  <c r="H12" i="50"/>
  <c r="I12" i="50"/>
  <c r="J12" i="50"/>
  <c r="G13" i="50"/>
  <c r="H13" i="50"/>
  <c r="I13" i="50"/>
  <c r="J13" i="50"/>
  <c r="G14" i="50"/>
  <c r="H14" i="50"/>
  <c r="I14" i="50"/>
  <c r="J14" i="50"/>
  <c r="G15" i="50"/>
  <c r="H15" i="50"/>
  <c r="I15" i="50"/>
  <c r="J15" i="50"/>
  <c r="G16" i="50"/>
  <c r="H16" i="50"/>
  <c r="I16" i="50"/>
  <c r="J16" i="50"/>
  <c r="G17" i="50"/>
  <c r="H17" i="50"/>
  <c r="I17" i="50"/>
  <c r="J17" i="50"/>
  <c r="G18" i="50"/>
  <c r="H18" i="50"/>
  <c r="I18" i="50"/>
  <c r="J18" i="50"/>
  <c r="G19" i="50"/>
  <c r="H19" i="50"/>
  <c r="I19" i="50"/>
  <c r="J19" i="50"/>
  <c r="G20" i="50"/>
  <c r="H20" i="50"/>
  <c r="I20" i="50"/>
  <c r="J20" i="50"/>
  <c r="G21" i="50"/>
  <c r="H21" i="50"/>
  <c r="I21" i="50"/>
  <c r="J21" i="50"/>
  <c r="G22" i="50"/>
  <c r="H22" i="50"/>
  <c r="I22" i="50"/>
  <c r="J22" i="50"/>
  <c r="G23" i="50"/>
  <c r="H23" i="50"/>
  <c r="I23" i="50"/>
  <c r="J23" i="50"/>
  <c r="G24" i="50"/>
  <c r="H24" i="50"/>
  <c r="I24" i="50"/>
  <c r="J24" i="50"/>
  <c r="G25" i="50"/>
  <c r="H25" i="50"/>
  <c r="I25" i="50"/>
  <c r="J25" i="50"/>
  <c r="G26" i="50"/>
  <c r="H26" i="50"/>
  <c r="I26" i="50"/>
  <c r="J26" i="50"/>
  <c r="G27" i="50"/>
  <c r="H27" i="50"/>
  <c r="I27" i="50"/>
  <c r="J27" i="50"/>
  <c r="G28" i="50"/>
  <c r="H28" i="50"/>
  <c r="I28" i="50"/>
  <c r="J28" i="50"/>
  <c r="G29" i="50"/>
  <c r="H29" i="50"/>
  <c r="I29" i="50"/>
  <c r="J29" i="50"/>
  <c r="G30" i="50"/>
  <c r="H30" i="50"/>
  <c r="I30" i="50"/>
  <c r="J30" i="50"/>
  <c r="G31" i="50"/>
  <c r="H31" i="50"/>
  <c r="I31" i="50"/>
  <c r="J31" i="50"/>
  <c r="G32" i="50"/>
  <c r="H32" i="50"/>
  <c r="I32" i="50"/>
  <c r="J32" i="50"/>
  <c r="G33" i="50"/>
  <c r="H33" i="50"/>
  <c r="I33" i="50"/>
  <c r="J33" i="50"/>
  <c r="G34" i="50"/>
  <c r="H34" i="50"/>
  <c r="I34" i="50"/>
  <c r="J34" i="50"/>
  <c r="G35" i="50"/>
  <c r="H35" i="50"/>
  <c r="I35" i="50"/>
  <c r="J35" i="50"/>
  <c r="G36" i="50"/>
  <c r="H36" i="50"/>
  <c r="I36" i="50"/>
  <c r="J36" i="50"/>
  <c r="G37" i="50"/>
  <c r="H37" i="50"/>
  <c r="I37" i="50"/>
  <c r="J37" i="50"/>
  <c r="G38" i="50"/>
  <c r="H38" i="50"/>
  <c r="I38" i="50"/>
  <c r="J38" i="50"/>
  <c r="G39" i="50"/>
  <c r="H39" i="50"/>
  <c r="I39" i="50"/>
  <c r="J39" i="50"/>
  <c r="G40" i="50"/>
  <c r="H40" i="50"/>
  <c r="I40" i="50"/>
  <c r="J40" i="50"/>
  <c r="G41" i="50"/>
  <c r="H41" i="50"/>
  <c r="I41" i="50"/>
  <c r="J41" i="50"/>
  <c r="G42" i="50"/>
  <c r="H42" i="50"/>
  <c r="I42" i="50"/>
  <c r="J42" i="50"/>
  <c r="G43" i="50"/>
  <c r="H43" i="50"/>
  <c r="I43" i="50"/>
  <c r="J43" i="50"/>
  <c r="G44" i="50"/>
  <c r="H44" i="50"/>
  <c r="I44" i="50"/>
  <c r="J44" i="50"/>
  <c r="G45" i="50"/>
  <c r="H45" i="50"/>
  <c r="I45" i="50"/>
  <c r="J45" i="50"/>
  <c r="G46" i="50"/>
  <c r="H46" i="50"/>
  <c r="I46" i="50"/>
  <c r="J46" i="50"/>
  <c r="G47" i="50"/>
  <c r="H47" i="50"/>
  <c r="I47" i="50"/>
  <c r="J47" i="50"/>
  <c r="G48" i="50"/>
  <c r="H48" i="50"/>
  <c r="I48" i="50"/>
  <c r="J48" i="50"/>
  <c r="G49" i="50"/>
  <c r="H49" i="50"/>
  <c r="I49" i="50"/>
  <c r="J49" i="50"/>
  <c r="G50" i="50"/>
  <c r="H50" i="50"/>
  <c r="I50" i="50"/>
  <c r="J50" i="50"/>
  <c r="G51" i="50"/>
  <c r="H51" i="50"/>
  <c r="I51" i="50"/>
  <c r="J51" i="50"/>
  <c r="G52" i="50"/>
  <c r="H52" i="50"/>
  <c r="I52" i="50"/>
  <c r="J52" i="50"/>
  <c r="G53" i="50"/>
  <c r="H53" i="50"/>
  <c r="I53" i="50"/>
  <c r="J53" i="50"/>
  <c r="G54" i="50"/>
  <c r="H54" i="50"/>
  <c r="I54" i="50"/>
  <c r="J54" i="50"/>
  <c r="G55" i="50"/>
  <c r="H55" i="50"/>
  <c r="I55" i="50"/>
  <c r="J55" i="50"/>
  <c r="G56" i="50"/>
  <c r="H56" i="50"/>
  <c r="I56" i="50"/>
  <c r="J56" i="50"/>
  <c r="G57" i="50"/>
  <c r="H57" i="50"/>
  <c r="I57" i="50"/>
  <c r="J57" i="50"/>
  <c r="G58" i="50"/>
  <c r="H58" i="50"/>
  <c r="I58" i="50"/>
  <c r="J58" i="50"/>
  <c r="G59" i="50"/>
  <c r="H59" i="50"/>
  <c r="I59" i="50"/>
  <c r="J59" i="50"/>
  <c r="G60" i="50"/>
  <c r="H60" i="50"/>
  <c r="I60" i="50"/>
  <c r="J60" i="50"/>
  <c r="G61" i="50"/>
  <c r="H61" i="50"/>
  <c r="I61" i="50"/>
  <c r="J61" i="50"/>
  <c r="G62" i="50"/>
  <c r="H62" i="50"/>
  <c r="I62" i="50"/>
  <c r="J62" i="50"/>
  <c r="G63" i="50"/>
  <c r="H63" i="50"/>
  <c r="I63" i="50"/>
  <c r="J63" i="50"/>
  <c r="G64" i="50"/>
  <c r="H64" i="50"/>
  <c r="I64" i="50"/>
  <c r="J64" i="50"/>
  <c r="G65" i="50"/>
  <c r="H65" i="50"/>
  <c r="I65" i="50"/>
  <c r="J65" i="50"/>
  <c r="G66" i="50"/>
  <c r="H66" i="50"/>
  <c r="I66" i="50"/>
  <c r="J66" i="50"/>
  <c r="G67" i="50"/>
  <c r="H67" i="50"/>
  <c r="I67" i="50"/>
  <c r="J67" i="50"/>
  <c r="G68" i="50"/>
  <c r="H68" i="50"/>
  <c r="I68" i="50"/>
  <c r="J68" i="50"/>
  <c r="G69" i="50"/>
  <c r="H69" i="50"/>
  <c r="I69" i="50"/>
  <c r="J69" i="50"/>
  <c r="G70" i="50"/>
  <c r="H70" i="50"/>
  <c r="I70" i="50"/>
  <c r="J70" i="50"/>
  <c r="G71" i="50"/>
  <c r="H71" i="50"/>
  <c r="I71" i="50"/>
  <c r="J71" i="50"/>
  <c r="G72" i="50"/>
  <c r="H72" i="50"/>
  <c r="I72" i="50"/>
  <c r="J72" i="50"/>
  <c r="G73" i="50"/>
  <c r="H73" i="50"/>
  <c r="I73" i="50"/>
  <c r="J73" i="50"/>
  <c r="G74" i="50"/>
  <c r="H74" i="50"/>
  <c r="I74" i="50"/>
  <c r="J74" i="50"/>
  <c r="G75" i="50"/>
  <c r="H75" i="50"/>
  <c r="I75" i="50"/>
  <c r="J75" i="50"/>
  <c r="G76" i="50"/>
  <c r="H76" i="50"/>
  <c r="I76" i="50"/>
  <c r="J76" i="50"/>
  <c r="G77" i="50"/>
  <c r="H77" i="50"/>
  <c r="I77" i="50"/>
  <c r="J77" i="50"/>
  <c r="G78" i="50"/>
  <c r="H78" i="50"/>
  <c r="I78" i="50"/>
  <c r="J78" i="50"/>
  <c r="G79" i="50"/>
  <c r="H79" i="50"/>
  <c r="I79" i="50"/>
  <c r="J79" i="50"/>
  <c r="G80" i="50"/>
  <c r="H80" i="50"/>
  <c r="I80" i="50"/>
  <c r="J80" i="50"/>
  <c r="G81" i="50"/>
  <c r="H81" i="50"/>
  <c r="I81" i="50"/>
  <c r="J81" i="50"/>
  <c r="G82" i="50"/>
  <c r="H82" i="50"/>
  <c r="I82" i="50"/>
  <c r="J82" i="50"/>
  <c r="G83" i="50"/>
  <c r="H83" i="50"/>
  <c r="I83" i="50"/>
  <c r="J83" i="50"/>
  <c r="G84" i="50"/>
  <c r="H84" i="50"/>
  <c r="I84" i="50"/>
  <c r="J84" i="50"/>
  <c r="G85" i="50"/>
  <c r="H85" i="50"/>
  <c r="I85" i="50"/>
  <c r="J85" i="50"/>
  <c r="G86" i="50"/>
  <c r="H86" i="50"/>
  <c r="I86" i="50"/>
  <c r="J86" i="50"/>
  <c r="G87" i="50"/>
  <c r="H87" i="50"/>
  <c r="I87" i="50"/>
  <c r="J87" i="50"/>
  <c r="G88" i="50"/>
  <c r="H88" i="50"/>
  <c r="I88" i="50"/>
  <c r="J88" i="50"/>
  <c r="G89" i="50"/>
  <c r="H89" i="50"/>
  <c r="I89" i="50"/>
  <c r="J89" i="50"/>
  <c r="G90" i="50"/>
  <c r="H90" i="50"/>
  <c r="I90" i="50"/>
  <c r="J90" i="50"/>
  <c r="G91" i="50"/>
  <c r="H91" i="50"/>
  <c r="I91" i="50"/>
  <c r="J91" i="50"/>
  <c r="G92" i="50"/>
  <c r="H92" i="50"/>
  <c r="I92" i="50"/>
  <c r="J92" i="50"/>
  <c r="G93" i="50"/>
  <c r="H93" i="50"/>
  <c r="I93" i="50"/>
  <c r="J93" i="50"/>
  <c r="G94" i="50"/>
  <c r="H94" i="50"/>
  <c r="I94" i="50"/>
  <c r="J94" i="50"/>
  <c r="G95" i="50"/>
  <c r="H95" i="50"/>
  <c r="I95" i="50"/>
  <c r="J95" i="50"/>
  <c r="G96" i="50"/>
  <c r="H96" i="50"/>
  <c r="I96" i="50"/>
  <c r="J96" i="50"/>
  <c r="G97" i="50"/>
  <c r="H97" i="50"/>
  <c r="I97" i="50"/>
  <c r="J97" i="50"/>
  <c r="G98" i="50"/>
  <c r="H98" i="50"/>
  <c r="I98" i="50"/>
  <c r="J98" i="50"/>
  <c r="G99" i="50"/>
  <c r="H99" i="50"/>
  <c r="I99" i="50"/>
  <c r="J99" i="50"/>
  <c r="G100" i="50"/>
  <c r="H100" i="50"/>
  <c r="I100" i="50"/>
  <c r="J100" i="50"/>
  <c r="G101" i="50"/>
  <c r="H101" i="50"/>
  <c r="I101" i="50"/>
  <c r="J101" i="50"/>
  <c r="G102" i="50"/>
  <c r="H102" i="50"/>
  <c r="I102" i="50"/>
  <c r="J102" i="50"/>
  <c r="G103" i="50"/>
  <c r="H103" i="50"/>
  <c r="I103" i="50"/>
  <c r="J103" i="50"/>
  <c r="G104" i="50"/>
  <c r="H104" i="50"/>
  <c r="I104" i="50"/>
  <c r="J104" i="50"/>
  <c r="G105" i="50"/>
  <c r="H105" i="50"/>
  <c r="I105" i="50"/>
  <c r="J105" i="50"/>
  <c r="G106" i="50"/>
  <c r="H106" i="50"/>
  <c r="I106" i="50"/>
  <c r="J106" i="50"/>
  <c r="G107" i="50"/>
  <c r="H107" i="50"/>
  <c r="I107" i="50"/>
  <c r="J107" i="50"/>
  <c r="G108" i="50"/>
  <c r="H108" i="50"/>
  <c r="I108" i="50"/>
  <c r="J108" i="50"/>
  <c r="G109" i="50"/>
  <c r="H109" i="50"/>
  <c r="I109" i="50"/>
  <c r="J109" i="50"/>
  <c r="G110" i="50"/>
  <c r="H110" i="50"/>
  <c r="I110" i="50"/>
  <c r="J110" i="50"/>
  <c r="G111" i="50"/>
  <c r="H111" i="50"/>
  <c r="I111" i="50"/>
  <c r="J111" i="50"/>
  <c r="G112" i="50"/>
  <c r="H112" i="50"/>
  <c r="I112" i="50"/>
  <c r="J112" i="50"/>
  <c r="G113" i="50"/>
  <c r="H113" i="50"/>
  <c r="I113" i="50"/>
  <c r="J113" i="50"/>
  <c r="G114" i="50"/>
  <c r="H114" i="50"/>
  <c r="I114" i="50"/>
  <c r="J114" i="50"/>
  <c r="G115" i="50"/>
  <c r="H115" i="50"/>
  <c r="I115" i="50"/>
  <c r="J115" i="50"/>
  <c r="G116" i="50"/>
  <c r="H116" i="50"/>
  <c r="I116" i="50"/>
  <c r="J116" i="50"/>
  <c r="G117" i="50"/>
  <c r="H117" i="50"/>
  <c r="I117" i="50"/>
  <c r="J117" i="50"/>
  <c r="G118" i="50"/>
  <c r="H118" i="50"/>
  <c r="I118" i="50"/>
  <c r="J118" i="50"/>
  <c r="G119" i="50"/>
  <c r="H119" i="50"/>
  <c r="I119" i="50"/>
  <c r="J119" i="50"/>
  <c r="G120" i="50"/>
  <c r="H120" i="50"/>
  <c r="I120" i="50"/>
  <c r="J120" i="50"/>
  <c r="G121" i="50"/>
  <c r="H121" i="50"/>
  <c r="I121" i="50"/>
  <c r="J121" i="50"/>
  <c r="G122" i="50"/>
  <c r="H122" i="50"/>
  <c r="I122" i="50"/>
  <c r="J122" i="50"/>
  <c r="G123" i="50"/>
  <c r="H123" i="50"/>
  <c r="I123" i="50"/>
  <c r="J123" i="50"/>
  <c r="G124" i="50"/>
  <c r="H124" i="50"/>
  <c r="I124" i="50"/>
  <c r="J124" i="50"/>
  <c r="G125" i="50"/>
  <c r="H125" i="50"/>
  <c r="I125" i="50"/>
  <c r="J125" i="50"/>
  <c r="G126" i="50"/>
  <c r="H126" i="50"/>
  <c r="I126" i="50"/>
  <c r="J126" i="50"/>
  <c r="G127" i="50"/>
  <c r="H127" i="50"/>
  <c r="I127" i="50"/>
  <c r="J127" i="50"/>
  <c r="G128" i="50"/>
  <c r="H128" i="50"/>
  <c r="I128" i="50"/>
  <c r="J128" i="50"/>
  <c r="G129" i="50"/>
  <c r="H129" i="50"/>
  <c r="I129" i="50"/>
  <c r="J129" i="50"/>
  <c r="G130" i="50"/>
  <c r="H130" i="50"/>
  <c r="I130" i="50"/>
  <c r="J130" i="50"/>
  <c r="G131" i="50"/>
  <c r="H131" i="50"/>
  <c r="I131" i="50"/>
  <c r="J131" i="50"/>
  <c r="G132" i="50"/>
  <c r="H132" i="50"/>
  <c r="I132" i="50"/>
  <c r="J132" i="50"/>
  <c r="G133" i="50"/>
  <c r="H133" i="50"/>
  <c r="I133" i="50"/>
  <c r="J133" i="50"/>
  <c r="G134" i="50"/>
  <c r="H134" i="50"/>
  <c r="I134" i="50"/>
  <c r="J134" i="50"/>
  <c r="G135" i="50"/>
  <c r="H135" i="50"/>
  <c r="I135" i="50"/>
  <c r="J135" i="50"/>
  <c r="G136" i="50"/>
  <c r="H136" i="50"/>
  <c r="I136" i="50"/>
  <c r="J136" i="50"/>
  <c r="G137" i="50"/>
  <c r="H137" i="50"/>
  <c r="I137" i="50"/>
  <c r="J137" i="50"/>
  <c r="G138" i="50"/>
  <c r="H138" i="50"/>
  <c r="I138" i="50"/>
  <c r="J138" i="50"/>
  <c r="G139" i="50"/>
  <c r="H139" i="50"/>
  <c r="I139" i="50"/>
  <c r="J139" i="50"/>
  <c r="G140" i="50"/>
  <c r="H140" i="50"/>
  <c r="I140" i="50"/>
  <c r="J140" i="50"/>
  <c r="G141" i="50"/>
  <c r="H141" i="50"/>
  <c r="I141" i="50"/>
  <c r="J141" i="50"/>
  <c r="G142" i="50"/>
  <c r="H142" i="50"/>
  <c r="I142" i="50"/>
  <c r="J142" i="50"/>
  <c r="G143" i="50"/>
  <c r="H143" i="50"/>
  <c r="I143" i="50"/>
  <c r="J143" i="50"/>
  <c r="G144" i="50"/>
  <c r="H144" i="50"/>
  <c r="I144" i="50"/>
  <c r="J144" i="50"/>
  <c r="G145" i="50"/>
  <c r="H145" i="50"/>
  <c r="I145" i="50"/>
  <c r="J145" i="50"/>
  <c r="G146" i="50"/>
  <c r="H146" i="50"/>
  <c r="I146" i="50"/>
  <c r="J146" i="50"/>
  <c r="G147" i="50"/>
  <c r="H147" i="50"/>
  <c r="I147" i="50"/>
  <c r="J147" i="50"/>
  <c r="G148" i="50"/>
  <c r="H148" i="50"/>
  <c r="I148" i="50"/>
  <c r="J148" i="50"/>
  <c r="G149" i="50"/>
  <c r="H149" i="50"/>
  <c r="I149" i="50"/>
  <c r="J149" i="50"/>
  <c r="G150" i="50"/>
  <c r="H150" i="50"/>
  <c r="I150" i="50"/>
  <c r="J150" i="50"/>
  <c r="G151" i="50"/>
  <c r="H151" i="50"/>
  <c r="I151" i="50"/>
  <c r="J151" i="50"/>
  <c r="G152" i="50"/>
  <c r="H152" i="50"/>
  <c r="I152" i="50"/>
  <c r="J152" i="50"/>
  <c r="G153" i="50"/>
  <c r="H153" i="50"/>
  <c r="I153" i="50"/>
  <c r="J153" i="50"/>
  <c r="G154" i="50"/>
  <c r="H154" i="50"/>
  <c r="I154" i="50"/>
  <c r="J154" i="50"/>
  <c r="G155" i="50"/>
  <c r="H155" i="50"/>
  <c r="I155" i="50"/>
  <c r="J155" i="50"/>
  <c r="G156" i="50"/>
  <c r="H156" i="50"/>
  <c r="I156" i="50"/>
  <c r="J156" i="50"/>
  <c r="G157" i="50"/>
  <c r="H157" i="50"/>
  <c r="I157" i="50"/>
  <c r="J157" i="50"/>
  <c r="G158" i="50"/>
  <c r="H158" i="50"/>
  <c r="I158" i="50"/>
  <c r="J158" i="50"/>
  <c r="G159" i="50"/>
  <c r="H159" i="50"/>
  <c r="I159" i="50"/>
  <c r="J159" i="50"/>
  <c r="G160" i="50"/>
  <c r="H160" i="50"/>
  <c r="I160" i="50"/>
  <c r="J160" i="50"/>
  <c r="G161" i="50"/>
  <c r="H161" i="50"/>
  <c r="I161" i="50"/>
  <c r="J161" i="50"/>
  <c r="G162" i="50"/>
  <c r="H162" i="50"/>
  <c r="I162" i="50"/>
  <c r="J162" i="50"/>
  <c r="G163" i="50"/>
  <c r="H163" i="50"/>
  <c r="I163" i="50"/>
  <c r="J163" i="50"/>
  <c r="G164" i="50"/>
  <c r="H164" i="50"/>
  <c r="I164" i="50"/>
  <c r="J164" i="50"/>
  <c r="G165" i="50"/>
  <c r="H165" i="50"/>
  <c r="I165" i="50"/>
  <c r="J165" i="50"/>
  <c r="G166" i="50"/>
  <c r="H166" i="50"/>
  <c r="I166" i="50"/>
  <c r="J166" i="50"/>
  <c r="G167" i="50"/>
  <c r="H167" i="50"/>
  <c r="I167" i="50"/>
  <c r="J167" i="50"/>
  <c r="G168" i="50"/>
  <c r="H168" i="50"/>
  <c r="I168" i="50"/>
  <c r="J168" i="50"/>
  <c r="G169" i="50"/>
  <c r="H169" i="50"/>
  <c r="I169" i="50"/>
  <c r="J169" i="50"/>
  <c r="G170" i="50"/>
  <c r="H170" i="50"/>
  <c r="I170" i="50"/>
  <c r="J170" i="50"/>
  <c r="G171" i="50"/>
  <c r="H171" i="50"/>
  <c r="I171" i="50"/>
  <c r="J171" i="50"/>
  <c r="G172" i="50"/>
  <c r="H172" i="50"/>
  <c r="I172" i="50"/>
  <c r="J172" i="50"/>
  <c r="G173" i="50"/>
  <c r="H173" i="50"/>
  <c r="I173" i="50"/>
  <c r="J173" i="50"/>
  <c r="G174" i="50"/>
  <c r="H174" i="50"/>
  <c r="I174" i="50"/>
  <c r="J174" i="50"/>
  <c r="G175" i="50"/>
  <c r="H175" i="50"/>
  <c r="I175" i="50"/>
  <c r="J175" i="50"/>
  <c r="G176" i="50"/>
  <c r="H176" i="50"/>
  <c r="I176" i="50"/>
  <c r="J176" i="50"/>
  <c r="G177" i="50"/>
  <c r="H177" i="50"/>
  <c r="I177" i="50"/>
  <c r="J177" i="50"/>
  <c r="G178" i="50"/>
  <c r="H178" i="50"/>
  <c r="I178" i="50"/>
  <c r="J178" i="50"/>
  <c r="G179" i="50"/>
  <c r="H179" i="50"/>
  <c r="I179" i="50"/>
  <c r="J179" i="50"/>
  <c r="G180" i="50"/>
  <c r="H180" i="50"/>
  <c r="I180" i="50"/>
  <c r="J180" i="50"/>
  <c r="G181" i="50"/>
  <c r="H181" i="50"/>
  <c r="I181" i="50"/>
  <c r="J181" i="50"/>
  <c r="G182" i="50"/>
  <c r="H182" i="50"/>
  <c r="I182" i="50"/>
  <c r="J182" i="50"/>
  <c r="G183" i="50"/>
  <c r="H183" i="50"/>
  <c r="I183" i="50"/>
  <c r="J183" i="50"/>
  <c r="G184" i="50"/>
  <c r="H184" i="50"/>
  <c r="I184" i="50"/>
  <c r="J184" i="50"/>
  <c r="G185" i="50"/>
  <c r="H185" i="50"/>
  <c r="I185" i="50"/>
  <c r="J185" i="50"/>
  <c r="G186" i="50"/>
  <c r="H186" i="50"/>
  <c r="I186" i="50"/>
  <c r="J186" i="50"/>
  <c r="G187" i="50"/>
  <c r="H187" i="50"/>
  <c r="I187" i="50"/>
  <c r="J187" i="50"/>
  <c r="G188" i="50"/>
  <c r="H188" i="50"/>
  <c r="I188" i="50"/>
  <c r="J188" i="50"/>
  <c r="G189" i="50"/>
  <c r="H189" i="50"/>
  <c r="I189" i="50"/>
  <c r="J189" i="50"/>
  <c r="G190" i="50"/>
  <c r="H190" i="50"/>
  <c r="I190" i="50"/>
  <c r="J190" i="50"/>
  <c r="G191" i="50"/>
  <c r="H191" i="50"/>
  <c r="I191" i="50"/>
  <c r="J191" i="50"/>
  <c r="G192" i="50"/>
  <c r="H192" i="50"/>
  <c r="I192" i="50"/>
  <c r="J192" i="50"/>
  <c r="G193" i="50"/>
  <c r="H193" i="50"/>
  <c r="I193" i="50"/>
  <c r="J193" i="50"/>
  <c r="G194" i="50"/>
  <c r="H194" i="50"/>
  <c r="I194" i="50"/>
  <c r="J194" i="50"/>
  <c r="G195" i="50"/>
  <c r="H195" i="50"/>
  <c r="I195" i="50"/>
  <c r="J195" i="50"/>
  <c r="G196" i="50"/>
  <c r="H196" i="50"/>
  <c r="I196" i="50"/>
  <c r="J196" i="50"/>
  <c r="G197" i="50"/>
  <c r="H197" i="50"/>
  <c r="I197" i="50"/>
  <c r="J197" i="50"/>
  <c r="G198" i="50"/>
  <c r="H198" i="50"/>
  <c r="I198" i="50"/>
  <c r="J198" i="50"/>
  <c r="G199" i="50"/>
  <c r="H199" i="50"/>
  <c r="I199" i="50"/>
  <c r="J199" i="50"/>
  <c r="G200" i="50"/>
  <c r="H200" i="50"/>
  <c r="I200" i="50"/>
  <c r="J200" i="50"/>
  <c r="G201" i="50"/>
  <c r="H201" i="50"/>
  <c r="I201" i="50"/>
  <c r="J201" i="50"/>
  <c r="G202" i="50"/>
  <c r="H202" i="50"/>
  <c r="I202" i="50"/>
  <c r="J202" i="50"/>
  <c r="G203" i="50"/>
  <c r="H203" i="50"/>
  <c r="I203" i="50"/>
  <c r="J203" i="50"/>
  <c r="G204" i="50"/>
  <c r="H204" i="50"/>
  <c r="I204" i="50"/>
  <c r="J204" i="50"/>
  <c r="G205" i="50"/>
  <c r="H205" i="50"/>
  <c r="I205" i="50"/>
  <c r="J205" i="50"/>
  <c r="G206" i="50"/>
  <c r="H206" i="50"/>
  <c r="I206" i="50"/>
  <c r="J206" i="50"/>
  <c r="G207" i="50"/>
  <c r="H207" i="50"/>
  <c r="I207" i="50"/>
  <c r="J207" i="50"/>
  <c r="G208" i="50"/>
  <c r="H208" i="50"/>
  <c r="I208" i="50"/>
  <c r="J208" i="50"/>
  <c r="G209" i="50"/>
  <c r="H209" i="50"/>
  <c r="I209" i="50"/>
  <c r="J209" i="50"/>
  <c r="G210" i="50"/>
  <c r="H210" i="50"/>
  <c r="I210" i="50"/>
  <c r="J210" i="50"/>
  <c r="G211" i="50"/>
  <c r="H211" i="50"/>
  <c r="I211" i="50"/>
  <c r="J211" i="50"/>
  <c r="G212" i="50"/>
  <c r="H212" i="50"/>
  <c r="I212" i="50"/>
  <c r="J212" i="50"/>
  <c r="G213" i="50"/>
  <c r="H213" i="50"/>
  <c r="I213" i="50"/>
  <c r="J213" i="50"/>
  <c r="G214" i="50"/>
  <c r="H214" i="50"/>
  <c r="I214" i="50"/>
  <c r="J214" i="50"/>
  <c r="G215" i="50"/>
  <c r="H215" i="50"/>
  <c r="I215" i="50"/>
  <c r="J215" i="50"/>
  <c r="G216" i="50"/>
  <c r="H216" i="50"/>
  <c r="I216" i="50"/>
  <c r="J216" i="50"/>
  <c r="G217" i="50"/>
  <c r="H217" i="50"/>
  <c r="I217" i="50"/>
  <c r="J217" i="50"/>
  <c r="G218" i="50"/>
  <c r="H218" i="50"/>
  <c r="I218" i="50"/>
  <c r="J218" i="50"/>
  <c r="G219" i="50"/>
  <c r="H219" i="50"/>
  <c r="I219" i="50"/>
  <c r="J219" i="50"/>
  <c r="G220" i="50"/>
  <c r="H220" i="50"/>
  <c r="I220" i="50"/>
  <c r="J220" i="50"/>
  <c r="G221" i="50"/>
  <c r="H221" i="50"/>
  <c r="I221" i="50"/>
  <c r="J221" i="50"/>
  <c r="G222" i="50"/>
  <c r="H222" i="50"/>
  <c r="I222" i="50"/>
  <c r="J222" i="50"/>
  <c r="G223" i="50"/>
  <c r="H223" i="50"/>
  <c r="I223" i="50"/>
  <c r="J223" i="50"/>
  <c r="G224" i="50"/>
  <c r="H224" i="50"/>
  <c r="I224" i="50"/>
  <c r="J224" i="50"/>
  <c r="G225" i="50"/>
  <c r="H225" i="50"/>
  <c r="I225" i="50"/>
  <c r="J225" i="50"/>
  <c r="G226" i="50"/>
  <c r="H226" i="50"/>
  <c r="I226" i="50"/>
  <c r="J226" i="50"/>
  <c r="G227" i="50"/>
  <c r="H227" i="50"/>
  <c r="I227" i="50"/>
  <c r="J227" i="50"/>
  <c r="G228" i="50"/>
  <c r="H228" i="50"/>
  <c r="I228" i="50"/>
  <c r="J228" i="50"/>
  <c r="G229" i="50"/>
  <c r="H229" i="50"/>
  <c r="I229" i="50"/>
  <c r="J229" i="50"/>
  <c r="G230" i="50"/>
  <c r="H230" i="50"/>
  <c r="I230" i="50"/>
  <c r="J230" i="50"/>
  <c r="G231" i="50"/>
  <c r="H231" i="50"/>
  <c r="I231" i="50"/>
  <c r="J231" i="50"/>
  <c r="G232" i="50"/>
  <c r="H232" i="50"/>
  <c r="I232" i="50"/>
  <c r="J232" i="50"/>
  <c r="G233" i="50"/>
  <c r="H233" i="50"/>
  <c r="I233" i="50"/>
  <c r="J233" i="50"/>
  <c r="G234" i="50"/>
  <c r="H234" i="50"/>
  <c r="I234" i="50"/>
  <c r="J234" i="50"/>
  <c r="G235" i="50"/>
  <c r="H235" i="50"/>
  <c r="I235" i="50"/>
  <c r="J235" i="50"/>
  <c r="G236" i="50"/>
  <c r="H236" i="50"/>
  <c r="I236" i="50"/>
  <c r="J236" i="50"/>
  <c r="G237" i="50"/>
  <c r="H237" i="50"/>
  <c r="I237" i="50"/>
  <c r="J237" i="50"/>
  <c r="G238" i="50"/>
  <c r="H238" i="50"/>
  <c r="I238" i="50"/>
  <c r="J238" i="50"/>
  <c r="G239" i="50"/>
  <c r="H239" i="50"/>
  <c r="I239" i="50"/>
  <c r="J239" i="50"/>
  <c r="G240" i="50"/>
  <c r="H240" i="50"/>
  <c r="I240" i="50"/>
  <c r="J240" i="50"/>
  <c r="G241" i="50"/>
  <c r="H241" i="50"/>
  <c r="I241" i="50"/>
  <c r="J241" i="50"/>
  <c r="G242" i="50"/>
  <c r="H242" i="50"/>
  <c r="I242" i="50"/>
  <c r="J242" i="50"/>
  <c r="G243" i="50"/>
  <c r="H243" i="50"/>
  <c r="I243" i="50"/>
  <c r="J243" i="50"/>
  <c r="G244" i="50"/>
  <c r="H244" i="50"/>
  <c r="I244" i="50"/>
  <c r="J244" i="50"/>
  <c r="G245" i="50"/>
  <c r="H245" i="50"/>
  <c r="I245" i="50"/>
  <c r="J245" i="50"/>
  <c r="G246" i="50"/>
  <c r="H246" i="50"/>
  <c r="I246" i="50"/>
  <c r="J246" i="50"/>
  <c r="G247" i="50"/>
  <c r="H247" i="50"/>
  <c r="I247" i="50"/>
  <c r="J247" i="50"/>
  <c r="G248" i="50"/>
  <c r="H248" i="50"/>
  <c r="I248" i="50"/>
  <c r="J248" i="50"/>
  <c r="G249" i="50"/>
  <c r="H249" i="50"/>
  <c r="I249" i="50"/>
  <c r="J249" i="50"/>
  <c r="G250" i="50"/>
  <c r="H250" i="50"/>
  <c r="I250" i="50"/>
  <c r="J250" i="50"/>
  <c r="G251" i="50"/>
  <c r="H251" i="50"/>
  <c r="I251" i="50"/>
  <c r="J251" i="50"/>
  <c r="G252" i="50"/>
  <c r="H252" i="50"/>
  <c r="I252" i="50"/>
  <c r="J252" i="50"/>
  <c r="G253" i="50"/>
  <c r="H253" i="50"/>
  <c r="I253" i="50"/>
  <c r="J253" i="50"/>
  <c r="G254" i="50"/>
  <c r="H254" i="50"/>
  <c r="I254" i="50"/>
  <c r="J254" i="50"/>
  <c r="G255" i="50"/>
  <c r="H255" i="50"/>
  <c r="I255" i="50"/>
  <c r="J255" i="50"/>
  <c r="G256" i="50"/>
  <c r="H256" i="50"/>
  <c r="I256" i="50"/>
  <c r="J256" i="50"/>
  <c r="G257" i="50"/>
  <c r="H257" i="50"/>
  <c r="I257" i="50"/>
  <c r="J257" i="50"/>
  <c r="G258" i="50"/>
  <c r="H258" i="50"/>
  <c r="I258" i="50"/>
  <c r="J258" i="50"/>
  <c r="G259" i="50"/>
  <c r="H259" i="50"/>
  <c r="I259" i="50"/>
  <c r="J259" i="50"/>
  <c r="G260" i="50"/>
  <c r="H260" i="50"/>
  <c r="I260" i="50"/>
  <c r="J260" i="50"/>
  <c r="G261" i="50"/>
  <c r="H261" i="50"/>
  <c r="I261" i="50"/>
  <c r="J261" i="50"/>
  <c r="G262" i="50"/>
  <c r="H262" i="50"/>
  <c r="I262" i="50"/>
  <c r="J262" i="50"/>
  <c r="G263" i="50"/>
  <c r="H263" i="50"/>
  <c r="I263" i="50"/>
  <c r="J263" i="50"/>
  <c r="G264" i="50"/>
  <c r="H264" i="50"/>
  <c r="I264" i="50"/>
  <c r="J264" i="50"/>
  <c r="G265" i="50"/>
  <c r="H265" i="50"/>
  <c r="I265" i="50"/>
  <c r="J265" i="50"/>
  <c r="G266" i="50"/>
  <c r="H266" i="50"/>
  <c r="I266" i="50"/>
  <c r="J266" i="50"/>
  <c r="G267" i="50"/>
  <c r="H267" i="50"/>
  <c r="I267" i="50"/>
  <c r="J267" i="50"/>
  <c r="G268" i="50"/>
  <c r="H268" i="50"/>
  <c r="I268" i="50"/>
  <c r="J268" i="50"/>
  <c r="G269" i="50"/>
  <c r="H269" i="50"/>
  <c r="I269" i="50"/>
  <c r="J269" i="50"/>
  <c r="G270" i="50"/>
  <c r="H270" i="50"/>
  <c r="I270" i="50"/>
  <c r="J270" i="50"/>
  <c r="G271" i="50"/>
  <c r="H271" i="50"/>
  <c r="I271" i="50"/>
  <c r="J271" i="50"/>
  <c r="G272" i="50"/>
  <c r="H272" i="50"/>
  <c r="I272" i="50"/>
  <c r="J272" i="50"/>
  <c r="G273" i="50"/>
  <c r="H273" i="50"/>
  <c r="I273" i="50"/>
  <c r="J273" i="50"/>
  <c r="G274" i="50"/>
  <c r="H274" i="50"/>
  <c r="I274" i="50"/>
  <c r="J274" i="50"/>
  <c r="G275" i="50"/>
  <c r="H275" i="50"/>
  <c r="I275" i="50"/>
  <c r="J275" i="50"/>
  <c r="G276" i="50"/>
  <c r="H276" i="50"/>
  <c r="I276" i="50"/>
  <c r="J276" i="50"/>
  <c r="G277" i="50"/>
  <c r="H277" i="50"/>
  <c r="I277" i="50"/>
  <c r="J277" i="50"/>
  <c r="G278" i="50"/>
  <c r="H278" i="50"/>
  <c r="I278" i="50"/>
  <c r="J278" i="50"/>
  <c r="G279" i="50"/>
  <c r="H279" i="50"/>
  <c r="I279" i="50"/>
  <c r="J279" i="50"/>
  <c r="G280" i="50"/>
  <c r="H280" i="50"/>
  <c r="I280" i="50"/>
  <c r="J280" i="50"/>
  <c r="G281" i="50"/>
  <c r="H281" i="50"/>
  <c r="I281" i="50"/>
  <c r="J281" i="50"/>
  <c r="G282" i="50"/>
  <c r="H282" i="50"/>
  <c r="I282" i="50"/>
  <c r="J282" i="50"/>
  <c r="G283" i="50"/>
  <c r="H283" i="50"/>
  <c r="I283" i="50"/>
  <c r="J283" i="50"/>
  <c r="G284" i="50"/>
  <c r="H284" i="50"/>
  <c r="I284" i="50"/>
  <c r="J284" i="50"/>
  <c r="G285" i="50"/>
  <c r="H285" i="50"/>
  <c r="I285" i="50"/>
  <c r="J285" i="50"/>
  <c r="G286" i="50"/>
  <c r="H286" i="50"/>
  <c r="I286" i="50"/>
  <c r="J286" i="50"/>
  <c r="G287" i="50"/>
  <c r="H287" i="50"/>
  <c r="I287" i="50"/>
  <c r="J287" i="50"/>
  <c r="G288" i="50"/>
  <c r="H288" i="50"/>
  <c r="I288" i="50"/>
  <c r="J288" i="50"/>
  <c r="G289" i="50"/>
  <c r="H289" i="50"/>
  <c r="I289" i="50"/>
  <c r="J289" i="50"/>
  <c r="G290" i="50"/>
  <c r="H290" i="50"/>
  <c r="I290" i="50"/>
  <c r="J290" i="50"/>
  <c r="G291" i="50"/>
  <c r="H291" i="50"/>
  <c r="I291" i="50"/>
  <c r="J291" i="50"/>
  <c r="G292" i="50"/>
  <c r="H292" i="50"/>
  <c r="I292" i="50"/>
  <c r="J292" i="50"/>
  <c r="G293" i="50"/>
  <c r="H293" i="50"/>
  <c r="I293" i="50"/>
  <c r="J293" i="50"/>
  <c r="G294" i="50"/>
  <c r="H294" i="50"/>
  <c r="I294" i="50"/>
  <c r="J294" i="50"/>
  <c r="G295" i="50"/>
  <c r="H295" i="50"/>
  <c r="I295" i="50"/>
  <c r="J295" i="50"/>
  <c r="G296" i="50"/>
  <c r="H296" i="50"/>
  <c r="I296" i="50"/>
  <c r="J296" i="50"/>
  <c r="G297" i="50"/>
  <c r="H297" i="50"/>
  <c r="I297" i="50"/>
  <c r="J297" i="50"/>
  <c r="G298" i="50"/>
  <c r="H298" i="50"/>
  <c r="I298" i="50"/>
  <c r="J298" i="50"/>
  <c r="G299" i="50"/>
  <c r="H299" i="50"/>
  <c r="I299" i="50"/>
  <c r="J299" i="50"/>
  <c r="J2" i="50"/>
  <c r="I2" i="50"/>
  <c r="H2" i="50"/>
  <c r="G2" i="50"/>
  <c r="E505" i="49"/>
  <c r="F505" i="49"/>
  <c r="G505" i="49"/>
  <c r="H505" i="49"/>
  <c r="E506" i="49"/>
  <c r="F506" i="49"/>
  <c r="G506" i="49"/>
  <c r="H506" i="49"/>
  <c r="E507" i="49"/>
  <c r="F507" i="49"/>
  <c r="G507" i="49"/>
  <c r="H507" i="49"/>
  <c r="E508" i="49"/>
  <c r="F508" i="49"/>
  <c r="G508" i="49"/>
  <c r="H508" i="49"/>
  <c r="E509" i="49"/>
  <c r="F509" i="49"/>
  <c r="G509" i="49"/>
  <c r="H509" i="49"/>
  <c r="E510" i="49"/>
  <c r="F510" i="49"/>
  <c r="G510" i="49"/>
  <c r="H510" i="49"/>
  <c r="E511" i="49"/>
  <c r="F511" i="49"/>
  <c r="G511" i="49"/>
  <c r="H511" i="49"/>
  <c r="E512" i="49"/>
  <c r="F512" i="49"/>
  <c r="G512" i="49"/>
  <c r="H512" i="49"/>
  <c r="E513" i="49"/>
  <c r="F513" i="49"/>
  <c r="G513" i="49"/>
  <c r="H513" i="49"/>
  <c r="E514" i="49"/>
  <c r="F514" i="49"/>
  <c r="G514" i="49"/>
  <c r="H514" i="49"/>
  <c r="E515" i="49"/>
  <c r="F515" i="49"/>
  <c r="G515" i="49"/>
  <c r="H515" i="49"/>
  <c r="E516" i="49"/>
  <c r="F516" i="49"/>
  <c r="G516" i="49"/>
  <c r="H516" i="49"/>
  <c r="E517" i="49"/>
  <c r="F517" i="49"/>
  <c r="G517" i="49"/>
  <c r="H517" i="49"/>
  <c r="E518" i="49"/>
  <c r="F518" i="49"/>
  <c r="G518" i="49"/>
  <c r="H518" i="49"/>
  <c r="E519" i="49"/>
  <c r="F519" i="49"/>
  <c r="G519" i="49"/>
  <c r="H519" i="49"/>
  <c r="E520" i="49"/>
  <c r="F520" i="49"/>
  <c r="G520" i="49"/>
  <c r="H520" i="49"/>
  <c r="E521" i="49"/>
  <c r="F521" i="49"/>
  <c r="G521" i="49"/>
  <c r="H521" i="49"/>
  <c r="E522" i="49"/>
  <c r="F522" i="49"/>
  <c r="G522" i="49"/>
  <c r="H522" i="49"/>
  <c r="E523" i="49"/>
  <c r="F523" i="49"/>
  <c r="G523" i="49"/>
  <c r="H523" i="49"/>
  <c r="E524" i="49"/>
  <c r="F524" i="49"/>
  <c r="G524" i="49"/>
  <c r="H524" i="49"/>
  <c r="E525" i="49"/>
  <c r="F525" i="49"/>
  <c r="G525" i="49"/>
  <c r="H525" i="49"/>
  <c r="E526" i="49"/>
  <c r="F526" i="49"/>
  <c r="G526" i="49"/>
  <c r="H526" i="49"/>
  <c r="E527" i="49"/>
  <c r="F527" i="49"/>
  <c r="G527" i="49"/>
  <c r="H527" i="49"/>
  <c r="E528" i="49"/>
  <c r="F528" i="49"/>
  <c r="G528" i="49"/>
  <c r="H528" i="49"/>
  <c r="E529" i="49"/>
  <c r="F529" i="49"/>
  <c r="G529" i="49"/>
  <c r="H529" i="49"/>
  <c r="E530" i="49"/>
  <c r="F530" i="49"/>
  <c r="G530" i="49"/>
  <c r="H530" i="49"/>
  <c r="E531" i="49"/>
  <c r="F531" i="49"/>
  <c r="G531" i="49"/>
  <c r="H531" i="49"/>
  <c r="E532" i="49"/>
  <c r="F532" i="49"/>
  <c r="G532" i="49"/>
  <c r="H532" i="49"/>
  <c r="E533" i="49"/>
  <c r="F533" i="49"/>
  <c r="G533" i="49"/>
  <c r="H533" i="49"/>
  <c r="E534" i="49"/>
  <c r="F534" i="49"/>
  <c r="G534" i="49"/>
  <c r="H534" i="49"/>
  <c r="E535" i="49"/>
  <c r="F535" i="49"/>
  <c r="G535" i="49"/>
  <c r="H535" i="49"/>
  <c r="E536" i="49"/>
  <c r="F536" i="49"/>
  <c r="G536" i="49"/>
  <c r="H536" i="49"/>
  <c r="E537" i="49"/>
  <c r="F537" i="49"/>
  <c r="G537" i="49"/>
  <c r="H537" i="49"/>
  <c r="E538" i="49"/>
  <c r="F538" i="49"/>
  <c r="G538" i="49"/>
  <c r="H538" i="49"/>
  <c r="E539" i="49"/>
  <c r="F539" i="49"/>
  <c r="G539" i="49"/>
  <c r="H539" i="49"/>
  <c r="E540" i="49"/>
  <c r="F540" i="49"/>
  <c r="G540" i="49"/>
  <c r="H540" i="49"/>
  <c r="E541" i="49"/>
  <c r="F541" i="49"/>
  <c r="G541" i="49"/>
  <c r="H541" i="49"/>
  <c r="E542" i="49"/>
  <c r="F542" i="49"/>
  <c r="G542" i="49"/>
  <c r="H542" i="49"/>
  <c r="E543" i="49"/>
  <c r="F543" i="49"/>
  <c r="G543" i="49"/>
  <c r="H543" i="49"/>
  <c r="E544" i="49"/>
  <c r="F544" i="49"/>
  <c r="G544" i="49"/>
  <c r="H544" i="49"/>
  <c r="E545" i="49"/>
  <c r="F545" i="49"/>
  <c r="G545" i="49"/>
  <c r="H545" i="49"/>
  <c r="E546" i="49"/>
  <c r="F546" i="49"/>
  <c r="G546" i="49"/>
  <c r="H546" i="49"/>
  <c r="E547" i="49"/>
  <c r="F547" i="49"/>
  <c r="G547" i="49"/>
  <c r="H547" i="49"/>
  <c r="E548" i="49"/>
  <c r="F548" i="49"/>
  <c r="G548" i="49"/>
  <c r="H548" i="49"/>
  <c r="E549" i="49"/>
  <c r="F549" i="49"/>
  <c r="G549" i="49"/>
  <c r="H549" i="49"/>
  <c r="E550" i="49"/>
  <c r="F550" i="49"/>
  <c r="G550" i="49"/>
  <c r="H550" i="49"/>
  <c r="E551" i="49"/>
  <c r="F551" i="49"/>
  <c r="G551" i="49"/>
  <c r="H551" i="49"/>
  <c r="E552" i="49"/>
  <c r="F552" i="49"/>
  <c r="G552" i="49"/>
  <c r="H552" i="49"/>
  <c r="E553" i="49"/>
  <c r="F553" i="49"/>
  <c r="G553" i="49"/>
  <c r="H553" i="49"/>
  <c r="E554" i="49"/>
  <c r="F554" i="49"/>
  <c r="G554" i="49"/>
  <c r="H554" i="49"/>
  <c r="E555" i="49"/>
  <c r="F555" i="49"/>
  <c r="G555" i="49"/>
  <c r="H555" i="49"/>
  <c r="E556" i="49"/>
  <c r="F556" i="49"/>
  <c r="G556" i="49"/>
  <c r="H556" i="49"/>
  <c r="E557" i="49"/>
  <c r="F557" i="49"/>
  <c r="G557" i="49"/>
  <c r="H557" i="49"/>
  <c r="E558" i="49"/>
  <c r="F558" i="49"/>
  <c r="G558" i="49"/>
  <c r="H558" i="49"/>
  <c r="E559" i="49"/>
  <c r="F559" i="49"/>
  <c r="G559" i="49"/>
  <c r="H559" i="49"/>
  <c r="E560" i="49"/>
  <c r="F560" i="49"/>
  <c r="G560" i="49"/>
  <c r="H560" i="49"/>
  <c r="E561" i="49"/>
  <c r="F561" i="49"/>
  <c r="G561" i="49"/>
  <c r="H561" i="49"/>
  <c r="E562" i="49"/>
  <c r="F562" i="49"/>
  <c r="G562" i="49"/>
  <c r="H562" i="49"/>
  <c r="E563" i="49"/>
  <c r="F563" i="49"/>
  <c r="G563" i="49"/>
  <c r="H563" i="49"/>
  <c r="E564" i="49"/>
  <c r="F564" i="49"/>
  <c r="G564" i="49"/>
  <c r="H564" i="49"/>
  <c r="E565" i="49"/>
  <c r="F565" i="49"/>
  <c r="G565" i="49"/>
  <c r="H565" i="49"/>
  <c r="E566" i="49"/>
  <c r="F566" i="49"/>
  <c r="G566" i="49"/>
  <c r="H566" i="49"/>
  <c r="E567" i="49"/>
  <c r="F567" i="49"/>
  <c r="G567" i="49"/>
  <c r="H567" i="49"/>
  <c r="E568" i="49"/>
  <c r="F568" i="49"/>
  <c r="G568" i="49"/>
  <c r="H568" i="49"/>
  <c r="E569" i="49"/>
  <c r="F569" i="49"/>
  <c r="G569" i="49"/>
  <c r="H569" i="49"/>
  <c r="E570" i="49"/>
  <c r="F570" i="49"/>
  <c r="G570" i="49"/>
  <c r="H570" i="49"/>
  <c r="E571" i="49"/>
  <c r="F571" i="49"/>
  <c r="G571" i="49"/>
  <c r="H571" i="49"/>
  <c r="E572" i="49"/>
  <c r="F572" i="49"/>
  <c r="G572" i="49"/>
  <c r="H572" i="49"/>
  <c r="E573" i="49"/>
  <c r="F573" i="49"/>
  <c r="G573" i="49"/>
  <c r="H573" i="49"/>
  <c r="E574" i="49"/>
  <c r="F574" i="49"/>
  <c r="G574" i="49"/>
  <c r="H574" i="49"/>
  <c r="E575" i="49"/>
  <c r="F575" i="49"/>
  <c r="G575" i="49"/>
  <c r="H575" i="49"/>
  <c r="E576" i="49"/>
  <c r="F576" i="49"/>
  <c r="G576" i="49"/>
  <c r="H576" i="49"/>
  <c r="E577" i="49"/>
  <c r="F577" i="49"/>
  <c r="G577" i="49"/>
  <c r="H577" i="49"/>
  <c r="E578" i="49"/>
  <c r="F578" i="49"/>
  <c r="G578" i="49"/>
  <c r="H578" i="49"/>
  <c r="E579" i="49"/>
  <c r="F579" i="49"/>
  <c r="G579" i="49"/>
  <c r="H579" i="49"/>
  <c r="E580" i="49"/>
  <c r="F580" i="49"/>
  <c r="G580" i="49"/>
  <c r="H580" i="49"/>
  <c r="E581" i="49"/>
  <c r="F581" i="49"/>
  <c r="G581" i="49"/>
  <c r="H581" i="49"/>
  <c r="E582" i="49"/>
  <c r="F582" i="49"/>
  <c r="G582" i="49"/>
  <c r="H582" i="49"/>
  <c r="E583" i="49"/>
  <c r="F583" i="49"/>
  <c r="G583" i="49"/>
  <c r="H583" i="49"/>
  <c r="E584" i="49"/>
  <c r="F584" i="49"/>
  <c r="G584" i="49"/>
  <c r="H584" i="49"/>
  <c r="E585" i="49"/>
  <c r="F585" i="49"/>
  <c r="G585" i="49"/>
  <c r="H585" i="49"/>
  <c r="E586" i="49"/>
  <c r="F586" i="49"/>
  <c r="G586" i="49"/>
  <c r="H586" i="49"/>
  <c r="E587" i="49"/>
  <c r="F587" i="49"/>
  <c r="G587" i="49"/>
  <c r="H587" i="49"/>
  <c r="E588" i="49"/>
  <c r="F588" i="49"/>
  <c r="G588" i="49"/>
  <c r="H588" i="49"/>
  <c r="E589" i="49"/>
  <c r="F589" i="49"/>
  <c r="G589" i="49"/>
  <c r="H589" i="49"/>
  <c r="E590" i="49"/>
  <c r="F590" i="49"/>
  <c r="G590" i="49"/>
  <c r="H590" i="49"/>
  <c r="E591" i="49"/>
  <c r="F591" i="49"/>
  <c r="G591" i="49"/>
  <c r="H591" i="49"/>
  <c r="E592" i="49"/>
  <c r="F592" i="49"/>
  <c r="G592" i="49"/>
  <c r="H592" i="49"/>
  <c r="E593" i="49"/>
  <c r="F593" i="49"/>
  <c r="G593" i="49"/>
  <c r="H593" i="49"/>
  <c r="E594" i="49"/>
  <c r="F594" i="49"/>
  <c r="G594" i="49"/>
  <c r="H594" i="49"/>
  <c r="E595" i="49"/>
  <c r="F595" i="49"/>
  <c r="G595" i="49"/>
  <c r="H595" i="49"/>
  <c r="E596" i="49"/>
  <c r="F596" i="49"/>
  <c r="G596" i="49"/>
  <c r="H596" i="49"/>
  <c r="E597" i="49"/>
  <c r="F597" i="49"/>
  <c r="G597" i="49"/>
  <c r="H597" i="49"/>
  <c r="E598" i="49"/>
  <c r="F598" i="49"/>
  <c r="G598" i="49"/>
  <c r="H598" i="49"/>
  <c r="E599" i="49"/>
  <c r="F599" i="49"/>
  <c r="G599" i="49"/>
  <c r="H599" i="49"/>
  <c r="E600" i="49"/>
  <c r="F600" i="49"/>
  <c r="G600" i="49"/>
  <c r="H600" i="49"/>
  <c r="E601" i="49"/>
  <c r="F601" i="49"/>
  <c r="G601" i="49"/>
  <c r="H601" i="49"/>
  <c r="E602" i="49"/>
  <c r="F602" i="49"/>
  <c r="G602" i="49"/>
  <c r="H602" i="49"/>
  <c r="E603" i="49"/>
  <c r="F603" i="49"/>
  <c r="G603" i="49"/>
  <c r="H603" i="49"/>
  <c r="E604" i="49"/>
  <c r="F604" i="49"/>
  <c r="G604" i="49"/>
  <c r="H604" i="49"/>
  <c r="E605" i="49"/>
  <c r="F605" i="49"/>
  <c r="G605" i="49"/>
  <c r="H605" i="49"/>
  <c r="E606" i="49"/>
  <c r="F606" i="49"/>
  <c r="G606" i="49"/>
  <c r="H606" i="49"/>
  <c r="E607" i="49"/>
  <c r="F607" i="49"/>
  <c r="G607" i="49"/>
  <c r="H607" i="49"/>
  <c r="H504" i="49"/>
  <c r="G504" i="49"/>
  <c r="F504" i="49"/>
  <c r="E504" i="49"/>
  <c r="E3" i="49"/>
  <c r="F3" i="49"/>
  <c r="G3" i="49"/>
  <c r="H3" i="49"/>
  <c r="E4" i="49"/>
  <c r="F4" i="49"/>
  <c r="G4" i="49"/>
  <c r="H4" i="49"/>
  <c r="E5" i="49"/>
  <c r="F5" i="49"/>
  <c r="G5" i="49"/>
  <c r="H5" i="49"/>
  <c r="E6" i="49"/>
  <c r="F6" i="49"/>
  <c r="G6" i="49"/>
  <c r="H6" i="49"/>
  <c r="E7" i="49"/>
  <c r="F7" i="49"/>
  <c r="G7" i="49"/>
  <c r="H7" i="49"/>
  <c r="E8" i="49"/>
  <c r="F8" i="49"/>
  <c r="G8" i="49"/>
  <c r="H8" i="49"/>
  <c r="E9" i="49"/>
  <c r="F9" i="49"/>
  <c r="G9" i="49"/>
  <c r="H9" i="49"/>
  <c r="E10" i="49"/>
  <c r="F10" i="49"/>
  <c r="G10" i="49"/>
  <c r="H10" i="49"/>
  <c r="E11" i="49"/>
  <c r="F11" i="49"/>
  <c r="G11" i="49"/>
  <c r="H11" i="49"/>
  <c r="E12" i="49"/>
  <c r="F12" i="49"/>
  <c r="G12" i="49"/>
  <c r="H12" i="49"/>
  <c r="E13" i="49"/>
  <c r="F13" i="49"/>
  <c r="G13" i="49"/>
  <c r="H13" i="49"/>
  <c r="E14" i="49"/>
  <c r="F14" i="49"/>
  <c r="G14" i="49"/>
  <c r="H14" i="49"/>
  <c r="E15" i="49"/>
  <c r="F15" i="49"/>
  <c r="G15" i="49"/>
  <c r="H15" i="49"/>
  <c r="E16" i="49"/>
  <c r="F16" i="49"/>
  <c r="G16" i="49"/>
  <c r="H16" i="49"/>
  <c r="E17" i="49"/>
  <c r="F17" i="49"/>
  <c r="G17" i="49"/>
  <c r="H17" i="49"/>
  <c r="E18" i="49"/>
  <c r="F18" i="49"/>
  <c r="G18" i="49"/>
  <c r="H18" i="49"/>
  <c r="E19" i="49"/>
  <c r="F19" i="49"/>
  <c r="G19" i="49"/>
  <c r="H19" i="49"/>
  <c r="E20" i="49"/>
  <c r="F20" i="49"/>
  <c r="G20" i="49"/>
  <c r="H20" i="49"/>
  <c r="E21" i="49"/>
  <c r="F21" i="49"/>
  <c r="G21" i="49"/>
  <c r="H21" i="49"/>
  <c r="E22" i="49"/>
  <c r="F22" i="49"/>
  <c r="G22" i="49"/>
  <c r="H22" i="49"/>
  <c r="E23" i="49"/>
  <c r="F23" i="49"/>
  <c r="G23" i="49"/>
  <c r="H23" i="49"/>
  <c r="E24" i="49"/>
  <c r="F24" i="49"/>
  <c r="G24" i="49"/>
  <c r="H24" i="49"/>
  <c r="E25" i="49"/>
  <c r="F25" i="49"/>
  <c r="G25" i="49"/>
  <c r="H25" i="49"/>
  <c r="E26" i="49"/>
  <c r="F26" i="49"/>
  <c r="G26" i="49"/>
  <c r="H26" i="49"/>
  <c r="E27" i="49"/>
  <c r="F27" i="49"/>
  <c r="G27" i="49"/>
  <c r="H27" i="49"/>
  <c r="E28" i="49"/>
  <c r="F28" i="49"/>
  <c r="G28" i="49"/>
  <c r="H28" i="49"/>
  <c r="E29" i="49"/>
  <c r="F29" i="49"/>
  <c r="G29" i="49"/>
  <c r="H29" i="49"/>
  <c r="E30" i="49"/>
  <c r="F30" i="49"/>
  <c r="G30" i="49"/>
  <c r="H30" i="49"/>
  <c r="E31" i="49"/>
  <c r="F31" i="49"/>
  <c r="G31" i="49"/>
  <c r="H31" i="49"/>
  <c r="E32" i="49"/>
  <c r="F32" i="49"/>
  <c r="G32" i="49"/>
  <c r="H32" i="49"/>
  <c r="E33" i="49"/>
  <c r="F33" i="49"/>
  <c r="G33" i="49"/>
  <c r="H33" i="49"/>
  <c r="E34" i="49"/>
  <c r="F34" i="49"/>
  <c r="G34" i="49"/>
  <c r="H34" i="49"/>
  <c r="E35" i="49"/>
  <c r="F35" i="49"/>
  <c r="G35" i="49"/>
  <c r="H35" i="49"/>
  <c r="E36" i="49"/>
  <c r="F36" i="49"/>
  <c r="G36" i="49"/>
  <c r="H36" i="49"/>
  <c r="E37" i="49"/>
  <c r="F37" i="49"/>
  <c r="G37" i="49"/>
  <c r="H37" i="49"/>
  <c r="E38" i="49"/>
  <c r="F38" i="49"/>
  <c r="G38" i="49"/>
  <c r="H38" i="49"/>
  <c r="E39" i="49"/>
  <c r="F39" i="49"/>
  <c r="G39" i="49"/>
  <c r="H39" i="49"/>
  <c r="E40" i="49"/>
  <c r="F40" i="49"/>
  <c r="G40" i="49"/>
  <c r="H40" i="49"/>
  <c r="E41" i="49"/>
  <c r="F41" i="49"/>
  <c r="G41" i="49"/>
  <c r="H41" i="49"/>
  <c r="E42" i="49"/>
  <c r="F42" i="49"/>
  <c r="G42" i="49"/>
  <c r="H42" i="49"/>
  <c r="E43" i="49"/>
  <c r="F43" i="49"/>
  <c r="G43" i="49"/>
  <c r="H43" i="49"/>
  <c r="E44" i="49"/>
  <c r="F44" i="49"/>
  <c r="G44" i="49"/>
  <c r="H44" i="49"/>
  <c r="E45" i="49"/>
  <c r="F45" i="49"/>
  <c r="G45" i="49"/>
  <c r="H45" i="49"/>
  <c r="E46" i="49"/>
  <c r="F46" i="49"/>
  <c r="G46" i="49"/>
  <c r="H46" i="49"/>
  <c r="E47" i="49"/>
  <c r="F47" i="49"/>
  <c r="G47" i="49"/>
  <c r="H47" i="49"/>
  <c r="E48" i="49"/>
  <c r="F48" i="49"/>
  <c r="G48" i="49"/>
  <c r="H48" i="49"/>
  <c r="E49" i="49"/>
  <c r="F49" i="49"/>
  <c r="G49" i="49"/>
  <c r="H49" i="49"/>
  <c r="E50" i="49"/>
  <c r="F50" i="49"/>
  <c r="G50" i="49"/>
  <c r="H50" i="49"/>
  <c r="E51" i="49"/>
  <c r="F51" i="49"/>
  <c r="G51" i="49"/>
  <c r="H51" i="49"/>
  <c r="E52" i="49"/>
  <c r="F52" i="49"/>
  <c r="G52" i="49"/>
  <c r="H52" i="49"/>
  <c r="E53" i="49"/>
  <c r="F53" i="49"/>
  <c r="G53" i="49"/>
  <c r="H53" i="49"/>
  <c r="E54" i="49"/>
  <c r="F54" i="49"/>
  <c r="G54" i="49"/>
  <c r="H54" i="49"/>
  <c r="E55" i="49"/>
  <c r="F55" i="49"/>
  <c r="G55" i="49"/>
  <c r="H55" i="49"/>
  <c r="E56" i="49"/>
  <c r="F56" i="49"/>
  <c r="G56" i="49"/>
  <c r="H56" i="49"/>
  <c r="E57" i="49"/>
  <c r="F57" i="49"/>
  <c r="G57" i="49"/>
  <c r="H57" i="49"/>
  <c r="E58" i="49"/>
  <c r="F58" i="49"/>
  <c r="G58" i="49"/>
  <c r="H58" i="49"/>
  <c r="E59" i="49"/>
  <c r="F59" i="49"/>
  <c r="G59" i="49"/>
  <c r="H59" i="49"/>
  <c r="E60" i="49"/>
  <c r="F60" i="49"/>
  <c r="G60" i="49"/>
  <c r="H60" i="49"/>
  <c r="E61" i="49"/>
  <c r="F61" i="49"/>
  <c r="G61" i="49"/>
  <c r="H61" i="49"/>
  <c r="E62" i="49"/>
  <c r="F62" i="49"/>
  <c r="G62" i="49"/>
  <c r="H62" i="49"/>
  <c r="E63" i="49"/>
  <c r="F63" i="49"/>
  <c r="G63" i="49"/>
  <c r="H63" i="49"/>
  <c r="E64" i="49"/>
  <c r="F64" i="49"/>
  <c r="G64" i="49"/>
  <c r="H64" i="49"/>
  <c r="E65" i="49"/>
  <c r="F65" i="49"/>
  <c r="G65" i="49"/>
  <c r="H65" i="49"/>
  <c r="E66" i="49"/>
  <c r="F66" i="49"/>
  <c r="G66" i="49"/>
  <c r="H66" i="49"/>
  <c r="E67" i="49"/>
  <c r="F67" i="49"/>
  <c r="G67" i="49"/>
  <c r="H67" i="49"/>
  <c r="E68" i="49"/>
  <c r="F68" i="49"/>
  <c r="G68" i="49"/>
  <c r="H68" i="49"/>
  <c r="E69" i="49"/>
  <c r="F69" i="49"/>
  <c r="G69" i="49"/>
  <c r="H69" i="49"/>
  <c r="E70" i="49"/>
  <c r="F70" i="49"/>
  <c r="G70" i="49"/>
  <c r="H70" i="49"/>
  <c r="E71" i="49"/>
  <c r="F71" i="49"/>
  <c r="G71" i="49"/>
  <c r="H71" i="49"/>
  <c r="E72" i="49"/>
  <c r="F72" i="49"/>
  <c r="G72" i="49"/>
  <c r="H72" i="49"/>
  <c r="E73" i="49"/>
  <c r="F73" i="49"/>
  <c r="G73" i="49"/>
  <c r="H73" i="49"/>
  <c r="E74" i="49"/>
  <c r="F74" i="49"/>
  <c r="G74" i="49"/>
  <c r="H74" i="49"/>
  <c r="E75" i="49"/>
  <c r="F75" i="49"/>
  <c r="G75" i="49"/>
  <c r="H75" i="49"/>
  <c r="E76" i="49"/>
  <c r="F76" i="49"/>
  <c r="G76" i="49"/>
  <c r="H76" i="49"/>
  <c r="E77" i="49"/>
  <c r="F77" i="49"/>
  <c r="G77" i="49"/>
  <c r="H77" i="49"/>
  <c r="E78" i="49"/>
  <c r="F78" i="49"/>
  <c r="G78" i="49"/>
  <c r="H78" i="49"/>
  <c r="E79" i="49"/>
  <c r="F79" i="49"/>
  <c r="G79" i="49"/>
  <c r="H79" i="49"/>
  <c r="E80" i="49"/>
  <c r="F80" i="49"/>
  <c r="G80" i="49"/>
  <c r="H80" i="49"/>
  <c r="E81" i="49"/>
  <c r="F81" i="49"/>
  <c r="G81" i="49"/>
  <c r="H81" i="49"/>
  <c r="E82" i="49"/>
  <c r="F82" i="49"/>
  <c r="G82" i="49"/>
  <c r="H82" i="49"/>
  <c r="E83" i="49"/>
  <c r="F83" i="49"/>
  <c r="G83" i="49"/>
  <c r="H83" i="49"/>
  <c r="E84" i="49"/>
  <c r="F84" i="49"/>
  <c r="G84" i="49"/>
  <c r="H84" i="49"/>
  <c r="E85" i="49"/>
  <c r="F85" i="49"/>
  <c r="G85" i="49"/>
  <c r="H85" i="49"/>
  <c r="E86" i="49"/>
  <c r="F86" i="49"/>
  <c r="G86" i="49"/>
  <c r="H86" i="49"/>
  <c r="E87" i="49"/>
  <c r="F87" i="49"/>
  <c r="G87" i="49"/>
  <c r="H87" i="49"/>
  <c r="E88" i="49"/>
  <c r="F88" i="49"/>
  <c r="G88" i="49"/>
  <c r="H88" i="49"/>
  <c r="E89" i="49"/>
  <c r="F89" i="49"/>
  <c r="G89" i="49"/>
  <c r="H89" i="49"/>
  <c r="E90" i="49"/>
  <c r="F90" i="49"/>
  <c r="G90" i="49"/>
  <c r="H90" i="49"/>
  <c r="E91" i="49"/>
  <c r="F91" i="49"/>
  <c r="G91" i="49"/>
  <c r="H91" i="49"/>
  <c r="E92" i="49"/>
  <c r="F92" i="49"/>
  <c r="G92" i="49"/>
  <c r="H92" i="49"/>
  <c r="E93" i="49"/>
  <c r="F93" i="49"/>
  <c r="G93" i="49"/>
  <c r="H93" i="49"/>
  <c r="E94" i="49"/>
  <c r="F94" i="49"/>
  <c r="G94" i="49"/>
  <c r="H94" i="49"/>
  <c r="E95" i="49"/>
  <c r="F95" i="49"/>
  <c r="G95" i="49"/>
  <c r="H95" i="49"/>
  <c r="E96" i="49"/>
  <c r="F96" i="49"/>
  <c r="G96" i="49"/>
  <c r="H96" i="49"/>
  <c r="E97" i="49"/>
  <c r="F97" i="49"/>
  <c r="G97" i="49"/>
  <c r="H97" i="49"/>
  <c r="E98" i="49"/>
  <c r="F98" i="49"/>
  <c r="G98" i="49"/>
  <c r="H98" i="49"/>
  <c r="E99" i="49"/>
  <c r="F99" i="49"/>
  <c r="G99" i="49"/>
  <c r="H99" i="49"/>
  <c r="E100" i="49"/>
  <c r="F100" i="49"/>
  <c r="G100" i="49"/>
  <c r="H100" i="49"/>
  <c r="E101" i="49"/>
  <c r="F101" i="49"/>
  <c r="G101" i="49"/>
  <c r="H101" i="49"/>
  <c r="E102" i="49"/>
  <c r="F102" i="49"/>
  <c r="G102" i="49"/>
  <c r="H102" i="49"/>
  <c r="E103" i="49"/>
  <c r="F103" i="49"/>
  <c r="G103" i="49"/>
  <c r="H103" i="49"/>
  <c r="E104" i="49"/>
  <c r="F104" i="49"/>
  <c r="G104" i="49"/>
  <c r="H104" i="49"/>
  <c r="E105" i="49"/>
  <c r="F105" i="49"/>
  <c r="G105" i="49"/>
  <c r="H105" i="49"/>
  <c r="E106" i="49"/>
  <c r="F106" i="49"/>
  <c r="G106" i="49"/>
  <c r="H106" i="49"/>
  <c r="E107" i="49"/>
  <c r="F107" i="49"/>
  <c r="G107" i="49"/>
  <c r="H107" i="49"/>
  <c r="E108" i="49"/>
  <c r="F108" i="49"/>
  <c r="G108" i="49"/>
  <c r="H108" i="49"/>
  <c r="E109" i="49"/>
  <c r="F109" i="49"/>
  <c r="G109" i="49"/>
  <c r="H109" i="49"/>
  <c r="E110" i="49"/>
  <c r="F110" i="49"/>
  <c r="G110" i="49"/>
  <c r="H110" i="49"/>
  <c r="E111" i="49"/>
  <c r="F111" i="49"/>
  <c r="G111" i="49"/>
  <c r="H111" i="49"/>
  <c r="E112" i="49"/>
  <c r="F112" i="49"/>
  <c r="G112" i="49"/>
  <c r="H112" i="49"/>
  <c r="E113" i="49"/>
  <c r="F113" i="49"/>
  <c r="G113" i="49"/>
  <c r="H113" i="49"/>
  <c r="E114" i="49"/>
  <c r="F114" i="49"/>
  <c r="G114" i="49"/>
  <c r="H114" i="49"/>
  <c r="E115" i="49"/>
  <c r="F115" i="49"/>
  <c r="G115" i="49"/>
  <c r="H115" i="49"/>
  <c r="E116" i="49"/>
  <c r="F116" i="49"/>
  <c r="G116" i="49"/>
  <c r="H116" i="49"/>
  <c r="E117" i="49"/>
  <c r="F117" i="49"/>
  <c r="G117" i="49"/>
  <c r="H117" i="49"/>
  <c r="E118" i="49"/>
  <c r="F118" i="49"/>
  <c r="G118" i="49"/>
  <c r="H118" i="49"/>
  <c r="E119" i="49"/>
  <c r="F119" i="49"/>
  <c r="G119" i="49"/>
  <c r="H119" i="49"/>
  <c r="E120" i="49"/>
  <c r="F120" i="49"/>
  <c r="G120" i="49"/>
  <c r="H120" i="49"/>
  <c r="E121" i="49"/>
  <c r="F121" i="49"/>
  <c r="G121" i="49"/>
  <c r="H121" i="49"/>
  <c r="E122" i="49"/>
  <c r="F122" i="49"/>
  <c r="G122" i="49"/>
  <c r="H122" i="49"/>
  <c r="E123" i="49"/>
  <c r="F123" i="49"/>
  <c r="G123" i="49"/>
  <c r="H123" i="49"/>
  <c r="E124" i="49"/>
  <c r="F124" i="49"/>
  <c r="G124" i="49"/>
  <c r="H124" i="49"/>
  <c r="E125" i="49"/>
  <c r="F125" i="49"/>
  <c r="G125" i="49"/>
  <c r="H125" i="49"/>
  <c r="E126" i="49"/>
  <c r="F126" i="49"/>
  <c r="G126" i="49"/>
  <c r="H126" i="49"/>
  <c r="E127" i="49"/>
  <c r="F127" i="49"/>
  <c r="G127" i="49"/>
  <c r="H127" i="49"/>
  <c r="E128" i="49"/>
  <c r="F128" i="49"/>
  <c r="G128" i="49"/>
  <c r="H128" i="49"/>
  <c r="E129" i="49"/>
  <c r="F129" i="49"/>
  <c r="G129" i="49"/>
  <c r="H129" i="49"/>
  <c r="E130" i="49"/>
  <c r="F130" i="49"/>
  <c r="G130" i="49"/>
  <c r="H130" i="49"/>
  <c r="E131" i="49"/>
  <c r="F131" i="49"/>
  <c r="G131" i="49"/>
  <c r="H131" i="49"/>
  <c r="E132" i="49"/>
  <c r="F132" i="49"/>
  <c r="G132" i="49"/>
  <c r="H132" i="49"/>
  <c r="E133" i="49"/>
  <c r="F133" i="49"/>
  <c r="G133" i="49"/>
  <c r="H133" i="49"/>
  <c r="E134" i="49"/>
  <c r="F134" i="49"/>
  <c r="G134" i="49"/>
  <c r="H134" i="49"/>
  <c r="E135" i="49"/>
  <c r="F135" i="49"/>
  <c r="G135" i="49"/>
  <c r="H135" i="49"/>
  <c r="E136" i="49"/>
  <c r="F136" i="49"/>
  <c r="G136" i="49"/>
  <c r="H136" i="49"/>
  <c r="E137" i="49"/>
  <c r="F137" i="49"/>
  <c r="G137" i="49"/>
  <c r="H137" i="49"/>
  <c r="E138" i="49"/>
  <c r="F138" i="49"/>
  <c r="G138" i="49"/>
  <c r="H138" i="49"/>
  <c r="E139" i="49"/>
  <c r="F139" i="49"/>
  <c r="G139" i="49"/>
  <c r="H139" i="49"/>
  <c r="E140" i="49"/>
  <c r="F140" i="49"/>
  <c r="G140" i="49"/>
  <c r="H140" i="49"/>
  <c r="E141" i="49"/>
  <c r="F141" i="49"/>
  <c r="G141" i="49"/>
  <c r="H141" i="49"/>
  <c r="E142" i="49"/>
  <c r="F142" i="49"/>
  <c r="G142" i="49"/>
  <c r="H142" i="49"/>
  <c r="E143" i="49"/>
  <c r="F143" i="49"/>
  <c r="G143" i="49"/>
  <c r="H143" i="49"/>
  <c r="E144" i="49"/>
  <c r="F144" i="49"/>
  <c r="G144" i="49"/>
  <c r="H144" i="49"/>
  <c r="E145" i="49"/>
  <c r="F145" i="49"/>
  <c r="G145" i="49"/>
  <c r="H145" i="49"/>
  <c r="E146" i="49"/>
  <c r="F146" i="49"/>
  <c r="G146" i="49"/>
  <c r="H146" i="49"/>
  <c r="E147" i="49"/>
  <c r="F147" i="49"/>
  <c r="G147" i="49"/>
  <c r="H147" i="49"/>
  <c r="E148" i="49"/>
  <c r="F148" i="49"/>
  <c r="G148" i="49"/>
  <c r="H148" i="49"/>
  <c r="E149" i="49"/>
  <c r="F149" i="49"/>
  <c r="G149" i="49"/>
  <c r="H149" i="49"/>
  <c r="E150" i="49"/>
  <c r="F150" i="49"/>
  <c r="G150" i="49"/>
  <c r="H150" i="49"/>
  <c r="E151" i="49"/>
  <c r="F151" i="49"/>
  <c r="G151" i="49"/>
  <c r="H151" i="49"/>
  <c r="E152" i="49"/>
  <c r="F152" i="49"/>
  <c r="G152" i="49"/>
  <c r="H152" i="49"/>
  <c r="E153" i="49"/>
  <c r="F153" i="49"/>
  <c r="G153" i="49"/>
  <c r="H153" i="49"/>
  <c r="E154" i="49"/>
  <c r="F154" i="49"/>
  <c r="G154" i="49"/>
  <c r="H154" i="49"/>
  <c r="E155" i="49"/>
  <c r="F155" i="49"/>
  <c r="G155" i="49"/>
  <c r="H155" i="49"/>
  <c r="E156" i="49"/>
  <c r="F156" i="49"/>
  <c r="G156" i="49"/>
  <c r="H156" i="49"/>
  <c r="E157" i="49"/>
  <c r="F157" i="49"/>
  <c r="G157" i="49"/>
  <c r="H157" i="49"/>
  <c r="E158" i="49"/>
  <c r="F158" i="49"/>
  <c r="G158" i="49"/>
  <c r="H158" i="49"/>
  <c r="E159" i="49"/>
  <c r="F159" i="49"/>
  <c r="G159" i="49"/>
  <c r="H159" i="49"/>
  <c r="E160" i="49"/>
  <c r="F160" i="49"/>
  <c r="G160" i="49"/>
  <c r="H160" i="49"/>
  <c r="E161" i="49"/>
  <c r="F161" i="49"/>
  <c r="G161" i="49"/>
  <c r="H161" i="49"/>
  <c r="E162" i="49"/>
  <c r="F162" i="49"/>
  <c r="G162" i="49"/>
  <c r="H162" i="49"/>
  <c r="E163" i="49"/>
  <c r="F163" i="49"/>
  <c r="G163" i="49"/>
  <c r="H163" i="49"/>
  <c r="E164" i="49"/>
  <c r="F164" i="49"/>
  <c r="G164" i="49"/>
  <c r="H164" i="49"/>
  <c r="E165" i="49"/>
  <c r="F165" i="49"/>
  <c r="G165" i="49"/>
  <c r="H165" i="49"/>
  <c r="E166" i="49"/>
  <c r="F166" i="49"/>
  <c r="G166" i="49"/>
  <c r="H166" i="49"/>
  <c r="E167" i="49"/>
  <c r="F167" i="49"/>
  <c r="G167" i="49"/>
  <c r="H167" i="49"/>
  <c r="E168" i="49"/>
  <c r="F168" i="49"/>
  <c r="G168" i="49"/>
  <c r="H168" i="49"/>
  <c r="E169" i="49"/>
  <c r="F169" i="49"/>
  <c r="G169" i="49"/>
  <c r="H169" i="49"/>
  <c r="E170" i="49"/>
  <c r="F170" i="49"/>
  <c r="G170" i="49"/>
  <c r="H170" i="49"/>
  <c r="E171" i="49"/>
  <c r="F171" i="49"/>
  <c r="G171" i="49"/>
  <c r="H171" i="49"/>
  <c r="E172" i="49"/>
  <c r="F172" i="49"/>
  <c r="G172" i="49"/>
  <c r="H172" i="49"/>
  <c r="E173" i="49"/>
  <c r="F173" i="49"/>
  <c r="G173" i="49"/>
  <c r="H173" i="49"/>
  <c r="E174" i="49"/>
  <c r="F174" i="49"/>
  <c r="G174" i="49"/>
  <c r="H174" i="49"/>
  <c r="E175" i="49"/>
  <c r="F175" i="49"/>
  <c r="G175" i="49"/>
  <c r="H175" i="49"/>
  <c r="E176" i="49"/>
  <c r="F176" i="49"/>
  <c r="G176" i="49"/>
  <c r="H176" i="49"/>
  <c r="E177" i="49"/>
  <c r="F177" i="49"/>
  <c r="G177" i="49"/>
  <c r="H177" i="49"/>
  <c r="E178" i="49"/>
  <c r="F178" i="49"/>
  <c r="G178" i="49"/>
  <c r="H178" i="49"/>
  <c r="E179" i="49"/>
  <c r="F179" i="49"/>
  <c r="G179" i="49"/>
  <c r="H179" i="49"/>
  <c r="E180" i="49"/>
  <c r="F180" i="49"/>
  <c r="G180" i="49"/>
  <c r="H180" i="49"/>
  <c r="E181" i="49"/>
  <c r="F181" i="49"/>
  <c r="G181" i="49"/>
  <c r="H181" i="49"/>
  <c r="E182" i="49"/>
  <c r="F182" i="49"/>
  <c r="G182" i="49"/>
  <c r="H182" i="49"/>
  <c r="E183" i="49"/>
  <c r="F183" i="49"/>
  <c r="G183" i="49"/>
  <c r="H183" i="49"/>
  <c r="E184" i="49"/>
  <c r="F184" i="49"/>
  <c r="G184" i="49"/>
  <c r="H184" i="49"/>
  <c r="E185" i="49"/>
  <c r="F185" i="49"/>
  <c r="G185" i="49"/>
  <c r="H185" i="49"/>
  <c r="E186" i="49"/>
  <c r="F186" i="49"/>
  <c r="G186" i="49"/>
  <c r="H186" i="49"/>
  <c r="E187" i="49"/>
  <c r="F187" i="49"/>
  <c r="G187" i="49"/>
  <c r="H187" i="49"/>
  <c r="E188" i="49"/>
  <c r="F188" i="49"/>
  <c r="G188" i="49"/>
  <c r="H188" i="49"/>
  <c r="E189" i="49"/>
  <c r="F189" i="49"/>
  <c r="G189" i="49"/>
  <c r="H189" i="49"/>
  <c r="E190" i="49"/>
  <c r="F190" i="49"/>
  <c r="G190" i="49"/>
  <c r="H190" i="49"/>
  <c r="E191" i="49"/>
  <c r="F191" i="49"/>
  <c r="G191" i="49"/>
  <c r="H191" i="49"/>
  <c r="E192" i="49"/>
  <c r="F192" i="49"/>
  <c r="G192" i="49"/>
  <c r="H192" i="49"/>
  <c r="E193" i="49"/>
  <c r="F193" i="49"/>
  <c r="G193" i="49"/>
  <c r="H193" i="49"/>
  <c r="E194" i="49"/>
  <c r="F194" i="49"/>
  <c r="G194" i="49"/>
  <c r="H194" i="49"/>
  <c r="E195" i="49"/>
  <c r="F195" i="49"/>
  <c r="G195" i="49"/>
  <c r="H195" i="49"/>
  <c r="E196" i="49"/>
  <c r="F196" i="49"/>
  <c r="G196" i="49"/>
  <c r="H196" i="49"/>
  <c r="E197" i="49"/>
  <c r="F197" i="49"/>
  <c r="G197" i="49"/>
  <c r="H197" i="49"/>
  <c r="E198" i="49"/>
  <c r="F198" i="49"/>
  <c r="G198" i="49"/>
  <c r="H198" i="49"/>
  <c r="E199" i="49"/>
  <c r="F199" i="49"/>
  <c r="G199" i="49"/>
  <c r="H199" i="49"/>
  <c r="E200" i="49"/>
  <c r="F200" i="49"/>
  <c r="G200" i="49"/>
  <c r="H200" i="49"/>
  <c r="E201" i="49"/>
  <c r="F201" i="49"/>
  <c r="G201" i="49"/>
  <c r="H201" i="49"/>
  <c r="E202" i="49"/>
  <c r="F202" i="49"/>
  <c r="G202" i="49"/>
  <c r="H202" i="49"/>
  <c r="E203" i="49"/>
  <c r="F203" i="49"/>
  <c r="G203" i="49"/>
  <c r="H203" i="49"/>
  <c r="E204" i="49"/>
  <c r="F204" i="49"/>
  <c r="G204" i="49"/>
  <c r="H204" i="49"/>
  <c r="E205" i="49"/>
  <c r="F205" i="49"/>
  <c r="G205" i="49"/>
  <c r="H205" i="49"/>
  <c r="E206" i="49"/>
  <c r="F206" i="49"/>
  <c r="G206" i="49"/>
  <c r="H206" i="49"/>
  <c r="E207" i="49"/>
  <c r="F207" i="49"/>
  <c r="G207" i="49"/>
  <c r="H207" i="49"/>
  <c r="E208" i="49"/>
  <c r="F208" i="49"/>
  <c r="G208" i="49"/>
  <c r="H208" i="49"/>
  <c r="E209" i="49"/>
  <c r="F209" i="49"/>
  <c r="G209" i="49"/>
  <c r="H209" i="49"/>
  <c r="E210" i="49"/>
  <c r="F210" i="49"/>
  <c r="G210" i="49"/>
  <c r="H210" i="49"/>
  <c r="E211" i="49"/>
  <c r="F211" i="49"/>
  <c r="G211" i="49"/>
  <c r="H211" i="49"/>
  <c r="E212" i="49"/>
  <c r="F212" i="49"/>
  <c r="G212" i="49"/>
  <c r="H212" i="49"/>
  <c r="E213" i="49"/>
  <c r="F213" i="49"/>
  <c r="G213" i="49"/>
  <c r="H213" i="49"/>
  <c r="E214" i="49"/>
  <c r="F214" i="49"/>
  <c r="G214" i="49"/>
  <c r="H214" i="49"/>
  <c r="E215" i="49"/>
  <c r="F215" i="49"/>
  <c r="G215" i="49"/>
  <c r="H215" i="49"/>
  <c r="E216" i="49"/>
  <c r="F216" i="49"/>
  <c r="G216" i="49"/>
  <c r="H216" i="49"/>
  <c r="E217" i="49"/>
  <c r="F217" i="49"/>
  <c r="G217" i="49"/>
  <c r="H217" i="49"/>
  <c r="E218" i="49"/>
  <c r="F218" i="49"/>
  <c r="G218" i="49"/>
  <c r="H218" i="49"/>
  <c r="E219" i="49"/>
  <c r="F219" i="49"/>
  <c r="G219" i="49"/>
  <c r="H219" i="49"/>
  <c r="E220" i="49"/>
  <c r="F220" i="49"/>
  <c r="G220" i="49"/>
  <c r="H220" i="49"/>
  <c r="E221" i="49"/>
  <c r="F221" i="49"/>
  <c r="G221" i="49"/>
  <c r="H221" i="49"/>
  <c r="E222" i="49"/>
  <c r="F222" i="49"/>
  <c r="G222" i="49"/>
  <c r="H222" i="49"/>
  <c r="E223" i="49"/>
  <c r="F223" i="49"/>
  <c r="G223" i="49"/>
  <c r="H223" i="49"/>
  <c r="E224" i="49"/>
  <c r="F224" i="49"/>
  <c r="G224" i="49"/>
  <c r="H224" i="49"/>
  <c r="E225" i="49"/>
  <c r="F225" i="49"/>
  <c r="G225" i="49"/>
  <c r="H225" i="49"/>
  <c r="E226" i="49"/>
  <c r="F226" i="49"/>
  <c r="G226" i="49"/>
  <c r="H226" i="49"/>
  <c r="E227" i="49"/>
  <c r="F227" i="49"/>
  <c r="G227" i="49"/>
  <c r="H227" i="49"/>
  <c r="E228" i="49"/>
  <c r="F228" i="49"/>
  <c r="G228" i="49"/>
  <c r="H228" i="49"/>
  <c r="E229" i="49"/>
  <c r="F229" i="49"/>
  <c r="G229" i="49"/>
  <c r="H229" i="49"/>
  <c r="E230" i="49"/>
  <c r="F230" i="49"/>
  <c r="G230" i="49"/>
  <c r="H230" i="49"/>
  <c r="E231" i="49"/>
  <c r="F231" i="49"/>
  <c r="G231" i="49"/>
  <c r="H231" i="49"/>
  <c r="E232" i="49"/>
  <c r="F232" i="49"/>
  <c r="G232" i="49"/>
  <c r="H232" i="49"/>
  <c r="E233" i="49"/>
  <c r="F233" i="49"/>
  <c r="G233" i="49"/>
  <c r="H233" i="49"/>
  <c r="E234" i="49"/>
  <c r="F234" i="49"/>
  <c r="G234" i="49"/>
  <c r="H234" i="49"/>
  <c r="E235" i="49"/>
  <c r="F235" i="49"/>
  <c r="G235" i="49"/>
  <c r="H235" i="49"/>
  <c r="E236" i="49"/>
  <c r="F236" i="49"/>
  <c r="G236" i="49"/>
  <c r="H236" i="49"/>
  <c r="E237" i="49"/>
  <c r="F237" i="49"/>
  <c r="G237" i="49"/>
  <c r="H237" i="49"/>
  <c r="E238" i="49"/>
  <c r="F238" i="49"/>
  <c r="G238" i="49"/>
  <c r="H238" i="49"/>
  <c r="E239" i="49"/>
  <c r="F239" i="49"/>
  <c r="G239" i="49"/>
  <c r="H239" i="49"/>
  <c r="E240" i="49"/>
  <c r="F240" i="49"/>
  <c r="G240" i="49"/>
  <c r="H240" i="49"/>
  <c r="E241" i="49"/>
  <c r="F241" i="49"/>
  <c r="G241" i="49"/>
  <c r="H241" i="49"/>
  <c r="E242" i="49"/>
  <c r="F242" i="49"/>
  <c r="G242" i="49"/>
  <c r="H242" i="49"/>
  <c r="E243" i="49"/>
  <c r="F243" i="49"/>
  <c r="G243" i="49"/>
  <c r="H243" i="49"/>
  <c r="E244" i="49"/>
  <c r="F244" i="49"/>
  <c r="G244" i="49"/>
  <c r="H244" i="49"/>
  <c r="E245" i="49"/>
  <c r="F245" i="49"/>
  <c r="G245" i="49"/>
  <c r="H245" i="49"/>
  <c r="E246" i="49"/>
  <c r="F246" i="49"/>
  <c r="G246" i="49"/>
  <c r="H246" i="49"/>
  <c r="E247" i="49"/>
  <c r="F247" i="49"/>
  <c r="G247" i="49"/>
  <c r="H247" i="49"/>
  <c r="E248" i="49"/>
  <c r="F248" i="49"/>
  <c r="G248" i="49"/>
  <c r="H248" i="49"/>
  <c r="E249" i="49"/>
  <c r="F249" i="49"/>
  <c r="G249" i="49"/>
  <c r="H249" i="49"/>
  <c r="E250" i="49"/>
  <c r="F250" i="49"/>
  <c r="G250" i="49"/>
  <c r="H250" i="49"/>
  <c r="E251" i="49"/>
  <c r="F251" i="49"/>
  <c r="G251" i="49"/>
  <c r="H251" i="49"/>
  <c r="E252" i="49"/>
  <c r="F252" i="49"/>
  <c r="G252" i="49"/>
  <c r="H252" i="49"/>
  <c r="E253" i="49"/>
  <c r="F253" i="49"/>
  <c r="G253" i="49"/>
  <c r="H253" i="49"/>
  <c r="E254" i="49"/>
  <c r="F254" i="49"/>
  <c r="G254" i="49"/>
  <c r="H254" i="49"/>
  <c r="E255" i="49"/>
  <c r="F255" i="49"/>
  <c r="G255" i="49"/>
  <c r="H255" i="49"/>
  <c r="E256" i="49"/>
  <c r="F256" i="49"/>
  <c r="G256" i="49"/>
  <c r="H256" i="49"/>
  <c r="E257" i="49"/>
  <c r="F257" i="49"/>
  <c r="G257" i="49"/>
  <c r="H257" i="49"/>
  <c r="E258" i="49"/>
  <c r="F258" i="49"/>
  <c r="G258" i="49"/>
  <c r="H258" i="49"/>
  <c r="E259" i="49"/>
  <c r="F259" i="49"/>
  <c r="G259" i="49"/>
  <c r="H259" i="49"/>
  <c r="E260" i="49"/>
  <c r="F260" i="49"/>
  <c r="G260" i="49"/>
  <c r="H260" i="49"/>
  <c r="E261" i="49"/>
  <c r="F261" i="49"/>
  <c r="G261" i="49"/>
  <c r="H261" i="49"/>
  <c r="E262" i="49"/>
  <c r="F262" i="49"/>
  <c r="G262" i="49"/>
  <c r="H262" i="49"/>
  <c r="E263" i="49"/>
  <c r="F263" i="49"/>
  <c r="G263" i="49"/>
  <c r="H263" i="49"/>
  <c r="E264" i="49"/>
  <c r="F264" i="49"/>
  <c r="G264" i="49"/>
  <c r="H264" i="49"/>
  <c r="E265" i="49"/>
  <c r="F265" i="49"/>
  <c r="G265" i="49"/>
  <c r="H265" i="49"/>
  <c r="E266" i="49"/>
  <c r="F266" i="49"/>
  <c r="G266" i="49"/>
  <c r="H266" i="49"/>
  <c r="E267" i="49"/>
  <c r="F267" i="49"/>
  <c r="G267" i="49"/>
  <c r="H267" i="49"/>
  <c r="E268" i="49"/>
  <c r="F268" i="49"/>
  <c r="G268" i="49"/>
  <c r="H268" i="49"/>
  <c r="E269" i="49"/>
  <c r="F269" i="49"/>
  <c r="G269" i="49"/>
  <c r="H269" i="49"/>
  <c r="E270" i="49"/>
  <c r="F270" i="49"/>
  <c r="G270" i="49"/>
  <c r="H270" i="49"/>
  <c r="E271" i="49"/>
  <c r="F271" i="49"/>
  <c r="G271" i="49"/>
  <c r="H271" i="49"/>
  <c r="E272" i="49"/>
  <c r="F272" i="49"/>
  <c r="G272" i="49"/>
  <c r="H272" i="49"/>
  <c r="E273" i="49"/>
  <c r="F273" i="49"/>
  <c r="G273" i="49"/>
  <c r="H273" i="49"/>
  <c r="E274" i="49"/>
  <c r="F274" i="49"/>
  <c r="G274" i="49"/>
  <c r="H274" i="49"/>
  <c r="E275" i="49"/>
  <c r="F275" i="49"/>
  <c r="G275" i="49"/>
  <c r="H275" i="49"/>
  <c r="E276" i="49"/>
  <c r="F276" i="49"/>
  <c r="G276" i="49"/>
  <c r="H276" i="49"/>
  <c r="E277" i="49"/>
  <c r="F277" i="49"/>
  <c r="G277" i="49"/>
  <c r="H277" i="49"/>
  <c r="E278" i="49"/>
  <c r="F278" i="49"/>
  <c r="G278" i="49"/>
  <c r="H278" i="49"/>
  <c r="E279" i="49"/>
  <c r="F279" i="49"/>
  <c r="G279" i="49"/>
  <c r="H279" i="49"/>
  <c r="E280" i="49"/>
  <c r="F280" i="49"/>
  <c r="G280" i="49"/>
  <c r="H280" i="49"/>
  <c r="E281" i="49"/>
  <c r="F281" i="49"/>
  <c r="G281" i="49"/>
  <c r="H281" i="49"/>
  <c r="E282" i="49"/>
  <c r="F282" i="49"/>
  <c r="G282" i="49"/>
  <c r="H282" i="49"/>
  <c r="E283" i="49"/>
  <c r="F283" i="49"/>
  <c r="G283" i="49"/>
  <c r="H283" i="49"/>
  <c r="E284" i="49"/>
  <c r="F284" i="49"/>
  <c r="G284" i="49"/>
  <c r="H284" i="49"/>
  <c r="E285" i="49"/>
  <c r="F285" i="49"/>
  <c r="G285" i="49"/>
  <c r="H285" i="49"/>
  <c r="E286" i="49"/>
  <c r="F286" i="49"/>
  <c r="G286" i="49"/>
  <c r="H286" i="49"/>
  <c r="E287" i="49"/>
  <c r="F287" i="49"/>
  <c r="G287" i="49"/>
  <c r="H287" i="49"/>
  <c r="E288" i="49"/>
  <c r="F288" i="49"/>
  <c r="G288" i="49"/>
  <c r="H288" i="49"/>
  <c r="E289" i="49"/>
  <c r="F289" i="49"/>
  <c r="G289" i="49"/>
  <c r="H289" i="49"/>
  <c r="E290" i="49"/>
  <c r="F290" i="49"/>
  <c r="G290" i="49"/>
  <c r="H290" i="49"/>
  <c r="E291" i="49"/>
  <c r="F291" i="49"/>
  <c r="G291" i="49"/>
  <c r="H291" i="49"/>
  <c r="E292" i="49"/>
  <c r="F292" i="49"/>
  <c r="G292" i="49"/>
  <c r="H292" i="49"/>
  <c r="E293" i="49"/>
  <c r="F293" i="49"/>
  <c r="G293" i="49"/>
  <c r="H293" i="49"/>
  <c r="E294" i="49"/>
  <c r="F294" i="49"/>
  <c r="G294" i="49"/>
  <c r="H294" i="49"/>
  <c r="E295" i="49"/>
  <c r="F295" i="49"/>
  <c r="G295" i="49"/>
  <c r="H295" i="49"/>
  <c r="E296" i="49"/>
  <c r="F296" i="49"/>
  <c r="G296" i="49"/>
  <c r="H296" i="49"/>
  <c r="E297" i="49"/>
  <c r="F297" i="49"/>
  <c r="G297" i="49"/>
  <c r="H297" i="49"/>
  <c r="E298" i="49"/>
  <c r="F298" i="49"/>
  <c r="G298" i="49"/>
  <c r="H298" i="49"/>
  <c r="E299" i="49"/>
  <c r="F299" i="49"/>
  <c r="G299" i="49"/>
  <c r="H299" i="49"/>
  <c r="E300" i="49"/>
  <c r="F300" i="49"/>
  <c r="G300" i="49"/>
  <c r="H300" i="49"/>
  <c r="E301" i="49"/>
  <c r="F301" i="49"/>
  <c r="G301" i="49"/>
  <c r="H301" i="49"/>
  <c r="E302" i="49"/>
  <c r="F302" i="49"/>
  <c r="G302" i="49"/>
  <c r="H302" i="49"/>
  <c r="E303" i="49"/>
  <c r="F303" i="49"/>
  <c r="G303" i="49"/>
  <c r="H303" i="49"/>
  <c r="E304" i="49"/>
  <c r="F304" i="49"/>
  <c r="G304" i="49"/>
  <c r="H304" i="49"/>
  <c r="E305" i="49"/>
  <c r="F305" i="49"/>
  <c r="G305" i="49"/>
  <c r="H305" i="49"/>
  <c r="E306" i="49"/>
  <c r="F306" i="49"/>
  <c r="G306" i="49"/>
  <c r="H306" i="49"/>
  <c r="E307" i="49"/>
  <c r="F307" i="49"/>
  <c r="G307" i="49"/>
  <c r="H307" i="49"/>
  <c r="E308" i="49"/>
  <c r="F308" i="49"/>
  <c r="G308" i="49"/>
  <c r="H308" i="49"/>
  <c r="E309" i="49"/>
  <c r="F309" i="49"/>
  <c r="G309" i="49"/>
  <c r="H309" i="49"/>
  <c r="E310" i="49"/>
  <c r="F310" i="49"/>
  <c r="G310" i="49"/>
  <c r="H310" i="49"/>
  <c r="E311" i="49"/>
  <c r="F311" i="49"/>
  <c r="G311" i="49"/>
  <c r="H311" i="49"/>
  <c r="E312" i="49"/>
  <c r="F312" i="49"/>
  <c r="G312" i="49"/>
  <c r="H312" i="49"/>
  <c r="E313" i="49"/>
  <c r="F313" i="49"/>
  <c r="G313" i="49"/>
  <c r="H313" i="49"/>
  <c r="E314" i="49"/>
  <c r="F314" i="49"/>
  <c r="G314" i="49"/>
  <c r="H314" i="49"/>
  <c r="E315" i="49"/>
  <c r="F315" i="49"/>
  <c r="G315" i="49"/>
  <c r="H315" i="49"/>
  <c r="E316" i="49"/>
  <c r="F316" i="49"/>
  <c r="G316" i="49"/>
  <c r="H316" i="49"/>
  <c r="E317" i="49"/>
  <c r="F317" i="49"/>
  <c r="G317" i="49"/>
  <c r="H317" i="49"/>
  <c r="E318" i="49"/>
  <c r="F318" i="49"/>
  <c r="G318" i="49"/>
  <c r="H318" i="49"/>
  <c r="E319" i="49"/>
  <c r="F319" i="49"/>
  <c r="G319" i="49"/>
  <c r="H319" i="49"/>
  <c r="E320" i="49"/>
  <c r="F320" i="49"/>
  <c r="G320" i="49"/>
  <c r="H320" i="49"/>
  <c r="E321" i="49"/>
  <c r="F321" i="49"/>
  <c r="G321" i="49"/>
  <c r="H321" i="49"/>
  <c r="E322" i="49"/>
  <c r="F322" i="49"/>
  <c r="G322" i="49"/>
  <c r="H322" i="49"/>
  <c r="E323" i="49"/>
  <c r="F323" i="49"/>
  <c r="G323" i="49"/>
  <c r="H323" i="49"/>
  <c r="E324" i="49"/>
  <c r="F324" i="49"/>
  <c r="G324" i="49"/>
  <c r="H324" i="49"/>
  <c r="E325" i="49"/>
  <c r="F325" i="49"/>
  <c r="G325" i="49"/>
  <c r="H325" i="49"/>
  <c r="E326" i="49"/>
  <c r="F326" i="49"/>
  <c r="G326" i="49"/>
  <c r="H326" i="49"/>
  <c r="E327" i="49"/>
  <c r="F327" i="49"/>
  <c r="G327" i="49"/>
  <c r="H327" i="49"/>
  <c r="E328" i="49"/>
  <c r="F328" i="49"/>
  <c r="G328" i="49"/>
  <c r="H328" i="49"/>
  <c r="E329" i="49"/>
  <c r="F329" i="49"/>
  <c r="G329" i="49"/>
  <c r="H329" i="49"/>
  <c r="E330" i="49"/>
  <c r="F330" i="49"/>
  <c r="G330" i="49"/>
  <c r="H330" i="49"/>
  <c r="E331" i="49"/>
  <c r="F331" i="49"/>
  <c r="G331" i="49"/>
  <c r="H331" i="49"/>
  <c r="E332" i="49"/>
  <c r="F332" i="49"/>
  <c r="G332" i="49"/>
  <c r="H332" i="49"/>
  <c r="E333" i="49"/>
  <c r="F333" i="49"/>
  <c r="G333" i="49"/>
  <c r="H333" i="49"/>
  <c r="E334" i="49"/>
  <c r="F334" i="49"/>
  <c r="G334" i="49"/>
  <c r="H334" i="49"/>
  <c r="E335" i="49"/>
  <c r="F335" i="49"/>
  <c r="G335" i="49"/>
  <c r="H335" i="49"/>
  <c r="E336" i="49"/>
  <c r="F336" i="49"/>
  <c r="G336" i="49"/>
  <c r="H336" i="49"/>
  <c r="E337" i="49"/>
  <c r="F337" i="49"/>
  <c r="G337" i="49"/>
  <c r="H337" i="49"/>
  <c r="E338" i="49"/>
  <c r="F338" i="49"/>
  <c r="G338" i="49"/>
  <c r="H338" i="49"/>
  <c r="E339" i="49"/>
  <c r="F339" i="49"/>
  <c r="G339" i="49"/>
  <c r="H339" i="49"/>
  <c r="E340" i="49"/>
  <c r="F340" i="49"/>
  <c r="G340" i="49"/>
  <c r="H340" i="49"/>
  <c r="E341" i="49"/>
  <c r="F341" i="49"/>
  <c r="G341" i="49"/>
  <c r="H341" i="49"/>
  <c r="E342" i="49"/>
  <c r="F342" i="49"/>
  <c r="G342" i="49"/>
  <c r="H342" i="49"/>
  <c r="E343" i="49"/>
  <c r="F343" i="49"/>
  <c r="G343" i="49"/>
  <c r="H343" i="49"/>
  <c r="E344" i="49"/>
  <c r="F344" i="49"/>
  <c r="G344" i="49"/>
  <c r="H344" i="49"/>
  <c r="E345" i="49"/>
  <c r="F345" i="49"/>
  <c r="G345" i="49"/>
  <c r="H345" i="49"/>
  <c r="E346" i="49"/>
  <c r="F346" i="49"/>
  <c r="G346" i="49"/>
  <c r="H346" i="49"/>
  <c r="E347" i="49"/>
  <c r="F347" i="49"/>
  <c r="G347" i="49"/>
  <c r="H347" i="49"/>
  <c r="E348" i="49"/>
  <c r="F348" i="49"/>
  <c r="G348" i="49"/>
  <c r="H348" i="49"/>
  <c r="E349" i="49"/>
  <c r="F349" i="49"/>
  <c r="G349" i="49"/>
  <c r="H349" i="49"/>
  <c r="E350" i="49"/>
  <c r="F350" i="49"/>
  <c r="G350" i="49"/>
  <c r="H350" i="49"/>
  <c r="E351" i="49"/>
  <c r="F351" i="49"/>
  <c r="G351" i="49"/>
  <c r="H351" i="49"/>
  <c r="E352" i="49"/>
  <c r="F352" i="49"/>
  <c r="G352" i="49"/>
  <c r="H352" i="49"/>
  <c r="E353" i="49"/>
  <c r="F353" i="49"/>
  <c r="G353" i="49"/>
  <c r="H353" i="49"/>
  <c r="E354" i="49"/>
  <c r="F354" i="49"/>
  <c r="G354" i="49"/>
  <c r="H354" i="49"/>
  <c r="E355" i="49"/>
  <c r="F355" i="49"/>
  <c r="G355" i="49"/>
  <c r="H355" i="49"/>
  <c r="E356" i="49"/>
  <c r="F356" i="49"/>
  <c r="G356" i="49"/>
  <c r="H356" i="49"/>
  <c r="E357" i="49"/>
  <c r="F357" i="49"/>
  <c r="G357" i="49"/>
  <c r="H357" i="49"/>
  <c r="E358" i="49"/>
  <c r="F358" i="49"/>
  <c r="G358" i="49"/>
  <c r="H358" i="49"/>
  <c r="E359" i="49"/>
  <c r="F359" i="49"/>
  <c r="G359" i="49"/>
  <c r="H359" i="49"/>
  <c r="E360" i="49"/>
  <c r="F360" i="49"/>
  <c r="G360" i="49"/>
  <c r="H360" i="49"/>
  <c r="E361" i="49"/>
  <c r="F361" i="49"/>
  <c r="G361" i="49"/>
  <c r="H361" i="49"/>
  <c r="E362" i="49"/>
  <c r="F362" i="49"/>
  <c r="G362" i="49"/>
  <c r="H362" i="49"/>
  <c r="E363" i="49"/>
  <c r="F363" i="49"/>
  <c r="G363" i="49"/>
  <c r="H363" i="49"/>
  <c r="E364" i="49"/>
  <c r="F364" i="49"/>
  <c r="G364" i="49"/>
  <c r="H364" i="49"/>
  <c r="E365" i="49"/>
  <c r="F365" i="49"/>
  <c r="G365" i="49"/>
  <c r="H365" i="49"/>
  <c r="E366" i="49"/>
  <c r="F366" i="49"/>
  <c r="G366" i="49"/>
  <c r="H366" i="49"/>
  <c r="E367" i="49"/>
  <c r="F367" i="49"/>
  <c r="G367" i="49"/>
  <c r="H367" i="49"/>
  <c r="E368" i="49"/>
  <c r="F368" i="49"/>
  <c r="G368" i="49"/>
  <c r="H368" i="49"/>
  <c r="E369" i="49"/>
  <c r="F369" i="49"/>
  <c r="G369" i="49"/>
  <c r="H369" i="49"/>
  <c r="E370" i="49"/>
  <c r="F370" i="49"/>
  <c r="G370" i="49"/>
  <c r="H370" i="49"/>
  <c r="E371" i="49"/>
  <c r="F371" i="49"/>
  <c r="G371" i="49"/>
  <c r="H371" i="49"/>
  <c r="E372" i="49"/>
  <c r="F372" i="49"/>
  <c r="G372" i="49"/>
  <c r="H372" i="49"/>
  <c r="E373" i="49"/>
  <c r="F373" i="49"/>
  <c r="G373" i="49"/>
  <c r="H373" i="49"/>
  <c r="E374" i="49"/>
  <c r="F374" i="49"/>
  <c r="G374" i="49"/>
  <c r="H374" i="49"/>
  <c r="E375" i="49"/>
  <c r="F375" i="49"/>
  <c r="G375" i="49"/>
  <c r="H375" i="49"/>
  <c r="E376" i="49"/>
  <c r="F376" i="49"/>
  <c r="G376" i="49"/>
  <c r="H376" i="49"/>
  <c r="E377" i="49"/>
  <c r="F377" i="49"/>
  <c r="G377" i="49"/>
  <c r="H377" i="49"/>
  <c r="E378" i="49"/>
  <c r="F378" i="49"/>
  <c r="G378" i="49"/>
  <c r="H378" i="49"/>
  <c r="E379" i="49"/>
  <c r="F379" i="49"/>
  <c r="G379" i="49"/>
  <c r="H379" i="49"/>
  <c r="E380" i="49"/>
  <c r="F380" i="49"/>
  <c r="G380" i="49"/>
  <c r="H380" i="49"/>
  <c r="E381" i="49"/>
  <c r="F381" i="49"/>
  <c r="G381" i="49"/>
  <c r="H381" i="49"/>
  <c r="E382" i="49"/>
  <c r="F382" i="49"/>
  <c r="G382" i="49"/>
  <c r="H382" i="49"/>
  <c r="E383" i="49"/>
  <c r="F383" i="49"/>
  <c r="G383" i="49"/>
  <c r="H383" i="49"/>
  <c r="E384" i="49"/>
  <c r="F384" i="49"/>
  <c r="G384" i="49"/>
  <c r="H384" i="49"/>
  <c r="E385" i="49"/>
  <c r="F385" i="49"/>
  <c r="G385" i="49"/>
  <c r="H385" i="49"/>
  <c r="E386" i="49"/>
  <c r="F386" i="49"/>
  <c r="G386" i="49"/>
  <c r="H386" i="49"/>
  <c r="E387" i="49"/>
  <c r="F387" i="49"/>
  <c r="G387" i="49"/>
  <c r="H387" i="49"/>
  <c r="E388" i="49"/>
  <c r="F388" i="49"/>
  <c r="G388" i="49"/>
  <c r="H388" i="49"/>
  <c r="E389" i="49"/>
  <c r="F389" i="49"/>
  <c r="G389" i="49"/>
  <c r="H389" i="49"/>
  <c r="E390" i="49"/>
  <c r="F390" i="49"/>
  <c r="G390" i="49"/>
  <c r="H390" i="49"/>
  <c r="E391" i="49"/>
  <c r="F391" i="49"/>
  <c r="G391" i="49"/>
  <c r="H391" i="49"/>
  <c r="E392" i="49"/>
  <c r="F392" i="49"/>
  <c r="G392" i="49"/>
  <c r="H392" i="49"/>
  <c r="E393" i="49"/>
  <c r="F393" i="49"/>
  <c r="G393" i="49"/>
  <c r="H393" i="49"/>
  <c r="E394" i="49"/>
  <c r="F394" i="49"/>
  <c r="G394" i="49"/>
  <c r="H394" i="49"/>
  <c r="E395" i="49"/>
  <c r="F395" i="49"/>
  <c r="G395" i="49"/>
  <c r="H395" i="49"/>
  <c r="E396" i="49"/>
  <c r="F396" i="49"/>
  <c r="G396" i="49"/>
  <c r="H396" i="49"/>
  <c r="E397" i="49"/>
  <c r="F397" i="49"/>
  <c r="G397" i="49"/>
  <c r="H397" i="49"/>
  <c r="E398" i="49"/>
  <c r="F398" i="49"/>
  <c r="G398" i="49"/>
  <c r="H398" i="49"/>
  <c r="E399" i="49"/>
  <c r="F399" i="49"/>
  <c r="G399" i="49"/>
  <c r="H399" i="49"/>
  <c r="E400" i="49"/>
  <c r="F400" i="49"/>
  <c r="G400" i="49"/>
  <c r="H400" i="49"/>
  <c r="E401" i="49"/>
  <c r="F401" i="49"/>
  <c r="G401" i="49"/>
  <c r="H401" i="49"/>
  <c r="E402" i="49"/>
  <c r="F402" i="49"/>
  <c r="G402" i="49"/>
  <c r="H402" i="49"/>
  <c r="E403" i="49"/>
  <c r="F403" i="49"/>
  <c r="G403" i="49"/>
  <c r="H403" i="49"/>
  <c r="E404" i="49"/>
  <c r="F404" i="49"/>
  <c r="G404" i="49"/>
  <c r="H404" i="49"/>
  <c r="E405" i="49"/>
  <c r="F405" i="49"/>
  <c r="G405" i="49"/>
  <c r="H405" i="49"/>
  <c r="E406" i="49"/>
  <c r="F406" i="49"/>
  <c r="G406" i="49"/>
  <c r="H406" i="49"/>
  <c r="E407" i="49"/>
  <c r="F407" i="49"/>
  <c r="G407" i="49"/>
  <c r="H407" i="49"/>
  <c r="E408" i="49"/>
  <c r="F408" i="49"/>
  <c r="G408" i="49"/>
  <c r="H408" i="49"/>
  <c r="E409" i="49"/>
  <c r="F409" i="49"/>
  <c r="G409" i="49"/>
  <c r="H409" i="49"/>
  <c r="E410" i="49"/>
  <c r="F410" i="49"/>
  <c r="G410" i="49"/>
  <c r="H410" i="49"/>
  <c r="E411" i="49"/>
  <c r="F411" i="49"/>
  <c r="G411" i="49"/>
  <c r="H411" i="49"/>
  <c r="E412" i="49"/>
  <c r="F412" i="49"/>
  <c r="G412" i="49"/>
  <c r="H412" i="49"/>
  <c r="E413" i="49"/>
  <c r="F413" i="49"/>
  <c r="G413" i="49"/>
  <c r="H413" i="49"/>
  <c r="E414" i="49"/>
  <c r="F414" i="49"/>
  <c r="G414" i="49"/>
  <c r="H414" i="49"/>
  <c r="E415" i="49"/>
  <c r="F415" i="49"/>
  <c r="G415" i="49"/>
  <c r="H415" i="49"/>
  <c r="E416" i="49"/>
  <c r="F416" i="49"/>
  <c r="G416" i="49"/>
  <c r="H416" i="49"/>
  <c r="E417" i="49"/>
  <c r="F417" i="49"/>
  <c r="G417" i="49"/>
  <c r="H417" i="49"/>
  <c r="E418" i="49"/>
  <c r="F418" i="49"/>
  <c r="G418" i="49"/>
  <c r="H418" i="49"/>
  <c r="E419" i="49"/>
  <c r="F419" i="49"/>
  <c r="G419" i="49"/>
  <c r="H419" i="49"/>
  <c r="E420" i="49"/>
  <c r="F420" i="49"/>
  <c r="G420" i="49"/>
  <c r="H420" i="49"/>
  <c r="E421" i="49"/>
  <c r="F421" i="49"/>
  <c r="G421" i="49"/>
  <c r="H421" i="49"/>
  <c r="E422" i="49"/>
  <c r="F422" i="49"/>
  <c r="G422" i="49"/>
  <c r="H422" i="49"/>
  <c r="E423" i="49"/>
  <c r="F423" i="49"/>
  <c r="G423" i="49"/>
  <c r="H423" i="49"/>
  <c r="E424" i="49"/>
  <c r="F424" i="49"/>
  <c r="G424" i="49"/>
  <c r="H424" i="49"/>
  <c r="E425" i="49"/>
  <c r="F425" i="49"/>
  <c r="G425" i="49"/>
  <c r="H425" i="49"/>
  <c r="E426" i="49"/>
  <c r="F426" i="49"/>
  <c r="G426" i="49"/>
  <c r="H426" i="49"/>
  <c r="E427" i="49"/>
  <c r="F427" i="49"/>
  <c r="G427" i="49"/>
  <c r="H427" i="49"/>
  <c r="E428" i="49"/>
  <c r="F428" i="49"/>
  <c r="G428" i="49"/>
  <c r="H428" i="49"/>
  <c r="E429" i="49"/>
  <c r="F429" i="49"/>
  <c r="G429" i="49"/>
  <c r="H429" i="49"/>
  <c r="E430" i="49"/>
  <c r="F430" i="49"/>
  <c r="G430" i="49"/>
  <c r="H430" i="49"/>
  <c r="E431" i="49"/>
  <c r="F431" i="49"/>
  <c r="G431" i="49"/>
  <c r="H431" i="49"/>
  <c r="E432" i="49"/>
  <c r="F432" i="49"/>
  <c r="G432" i="49"/>
  <c r="H432" i="49"/>
  <c r="E433" i="49"/>
  <c r="F433" i="49"/>
  <c r="G433" i="49"/>
  <c r="H433" i="49"/>
  <c r="E434" i="49"/>
  <c r="F434" i="49"/>
  <c r="G434" i="49"/>
  <c r="H434" i="49"/>
  <c r="E435" i="49"/>
  <c r="F435" i="49"/>
  <c r="G435" i="49"/>
  <c r="H435" i="49"/>
  <c r="E436" i="49"/>
  <c r="F436" i="49"/>
  <c r="G436" i="49"/>
  <c r="H436" i="49"/>
  <c r="E437" i="49"/>
  <c r="F437" i="49"/>
  <c r="G437" i="49"/>
  <c r="H437" i="49"/>
  <c r="E438" i="49"/>
  <c r="F438" i="49"/>
  <c r="G438" i="49"/>
  <c r="H438" i="49"/>
  <c r="E439" i="49"/>
  <c r="F439" i="49"/>
  <c r="G439" i="49"/>
  <c r="H439" i="49"/>
  <c r="E440" i="49"/>
  <c r="F440" i="49"/>
  <c r="G440" i="49"/>
  <c r="H440" i="49"/>
  <c r="E441" i="49"/>
  <c r="F441" i="49"/>
  <c r="G441" i="49"/>
  <c r="H441" i="49"/>
  <c r="E442" i="49"/>
  <c r="F442" i="49"/>
  <c r="G442" i="49"/>
  <c r="H442" i="49"/>
  <c r="E443" i="49"/>
  <c r="F443" i="49"/>
  <c r="G443" i="49"/>
  <c r="H443" i="49"/>
  <c r="E444" i="49"/>
  <c r="F444" i="49"/>
  <c r="G444" i="49"/>
  <c r="H444" i="49"/>
  <c r="E445" i="49"/>
  <c r="F445" i="49"/>
  <c r="G445" i="49"/>
  <c r="H445" i="49"/>
  <c r="E446" i="49"/>
  <c r="F446" i="49"/>
  <c r="G446" i="49"/>
  <c r="H446" i="49"/>
  <c r="E447" i="49"/>
  <c r="F447" i="49"/>
  <c r="G447" i="49"/>
  <c r="H447" i="49"/>
  <c r="E448" i="49"/>
  <c r="F448" i="49"/>
  <c r="G448" i="49"/>
  <c r="H448" i="49"/>
  <c r="E449" i="49"/>
  <c r="F449" i="49"/>
  <c r="G449" i="49"/>
  <c r="H449" i="49"/>
  <c r="E450" i="49"/>
  <c r="F450" i="49"/>
  <c r="G450" i="49"/>
  <c r="H450" i="49"/>
  <c r="E451" i="49"/>
  <c r="F451" i="49"/>
  <c r="G451" i="49"/>
  <c r="H451" i="49"/>
  <c r="E452" i="49"/>
  <c r="F452" i="49"/>
  <c r="G452" i="49"/>
  <c r="H452" i="49"/>
  <c r="E453" i="49"/>
  <c r="F453" i="49"/>
  <c r="G453" i="49"/>
  <c r="H453" i="49"/>
  <c r="E454" i="49"/>
  <c r="F454" i="49"/>
  <c r="G454" i="49"/>
  <c r="H454" i="49"/>
  <c r="E455" i="49"/>
  <c r="F455" i="49"/>
  <c r="G455" i="49"/>
  <c r="H455" i="49"/>
  <c r="E456" i="49"/>
  <c r="F456" i="49"/>
  <c r="G456" i="49"/>
  <c r="H456" i="49"/>
  <c r="E457" i="49"/>
  <c r="F457" i="49"/>
  <c r="G457" i="49"/>
  <c r="H457" i="49"/>
  <c r="E458" i="49"/>
  <c r="F458" i="49"/>
  <c r="G458" i="49"/>
  <c r="H458" i="49"/>
  <c r="E459" i="49"/>
  <c r="F459" i="49"/>
  <c r="G459" i="49"/>
  <c r="H459" i="49"/>
  <c r="E460" i="49"/>
  <c r="F460" i="49"/>
  <c r="G460" i="49"/>
  <c r="H460" i="49"/>
  <c r="E461" i="49"/>
  <c r="F461" i="49"/>
  <c r="G461" i="49"/>
  <c r="H461" i="49"/>
  <c r="E462" i="49"/>
  <c r="F462" i="49"/>
  <c r="G462" i="49"/>
  <c r="H462" i="49"/>
  <c r="E463" i="49"/>
  <c r="F463" i="49"/>
  <c r="G463" i="49"/>
  <c r="H463" i="49"/>
  <c r="E464" i="49"/>
  <c r="F464" i="49"/>
  <c r="G464" i="49"/>
  <c r="H464" i="49"/>
  <c r="E465" i="49"/>
  <c r="F465" i="49"/>
  <c r="G465" i="49"/>
  <c r="H465" i="49"/>
  <c r="E466" i="49"/>
  <c r="F466" i="49"/>
  <c r="G466" i="49"/>
  <c r="H466" i="49"/>
  <c r="E467" i="49"/>
  <c r="F467" i="49"/>
  <c r="G467" i="49"/>
  <c r="H467" i="49"/>
  <c r="E468" i="49"/>
  <c r="F468" i="49"/>
  <c r="G468" i="49"/>
  <c r="H468" i="49"/>
  <c r="E469" i="49"/>
  <c r="F469" i="49"/>
  <c r="G469" i="49"/>
  <c r="H469" i="49"/>
  <c r="E470" i="49"/>
  <c r="F470" i="49"/>
  <c r="G470" i="49"/>
  <c r="H470" i="49"/>
  <c r="E471" i="49"/>
  <c r="F471" i="49"/>
  <c r="G471" i="49"/>
  <c r="H471" i="49"/>
  <c r="E472" i="49"/>
  <c r="F472" i="49"/>
  <c r="G472" i="49"/>
  <c r="H472" i="49"/>
  <c r="E473" i="49"/>
  <c r="F473" i="49"/>
  <c r="G473" i="49"/>
  <c r="H473" i="49"/>
  <c r="E474" i="49"/>
  <c r="F474" i="49"/>
  <c r="G474" i="49"/>
  <c r="H474" i="49"/>
  <c r="E475" i="49"/>
  <c r="F475" i="49"/>
  <c r="G475" i="49"/>
  <c r="H475" i="49"/>
  <c r="E476" i="49"/>
  <c r="F476" i="49"/>
  <c r="G476" i="49"/>
  <c r="H476" i="49"/>
  <c r="E477" i="49"/>
  <c r="F477" i="49"/>
  <c r="G477" i="49"/>
  <c r="H477" i="49"/>
  <c r="E478" i="49"/>
  <c r="F478" i="49"/>
  <c r="G478" i="49"/>
  <c r="H478" i="49"/>
  <c r="E479" i="49"/>
  <c r="F479" i="49"/>
  <c r="G479" i="49"/>
  <c r="H479" i="49"/>
  <c r="E480" i="49"/>
  <c r="F480" i="49"/>
  <c r="G480" i="49"/>
  <c r="H480" i="49"/>
  <c r="E481" i="49"/>
  <c r="F481" i="49"/>
  <c r="G481" i="49"/>
  <c r="H481" i="49"/>
  <c r="E482" i="49"/>
  <c r="F482" i="49"/>
  <c r="G482" i="49"/>
  <c r="H482" i="49"/>
  <c r="E483" i="49"/>
  <c r="F483" i="49"/>
  <c r="G483" i="49"/>
  <c r="H483" i="49"/>
  <c r="E484" i="49"/>
  <c r="F484" i="49"/>
  <c r="G484" i="49"/>
  <c r="H484" i="49"/>
  <c r="E485" i="49"/>
  <c r="F485" i="49"/>
  <c r="G485" i="49"/>
  <c r="H485" i="49"/>
  <c r="E486" i="49"/>
  <c r="F486" i="49"/>
  <c r="G486" i="49"/>
  <c r="H486" i="49"/>
  <c r="E487" i="49"/>
  <c r="F487" i="49"/>
  <c r="G487" i="49"/>
  <c r="H487" i="49"/>
  <c r="E488" i="49"/>
  <c r="F488" i="49"/>
  <c r="G488" i="49"/>
  <c r="H488" i="49"/>
  <c r="E489" i="49"/>
  <c r="F489" i="49"/>
  <c r="G489" i="49"/>
  <c r="H489" i="49"/>
  <c r="E490" i="49"/>
  <c r="F490" i="49"/>
  <c r="G490" i="49"/>
  <c r="H490" i="49"/>
  <c r="E491" i="49"/>
  <c r="F491" i="49"/>
  <c r="G491" i="49"/>
  <c r="H491" i="49"/>
  <c r="E492" i="49"/>
  <c r="F492" i="49"/>
  <c r="G492" i="49"/>
  <c r="H492" i="49"/>
  <c r="E493" i="49"/>
  <c r="F493" i="49"/>
  <c r="G493" i="49"/>
  <c r="H493" i="49"/>
  <c r="E494" i="49"/>
  <c r="F494" i="49"/>
  <c r="G494" i="49"/>
  <c r="H494" i="49"/>
  <c r="E495" i="49"/>
  <c r="F495" i="49"/>
  <c r="G495" i="49"/>
  <c r="H495" i="49"/>
  <c r="E496" i="49"/>
  <c r="F496" i="49"/>
  <c r="G496" i="49"/>
  <c r="H496" i="49"/>
  <c r="E497" i="49"/>
  <c r="F497" i="49"/>
  <c r="G497" i="49"/>
  <c r="H497" i="49"/>
  <c r="E498" i="49"/>
  <c r="F498" i="49"/>
  <c r="G498" i="49"/>
  <c r="H498" i="49"/>
  <c r="E499" i="49"/>
  <c r="F499" i="49"/>
  <c r="G499" i="49"/>
  <c r="H499" i="49"/>
  <c r="E500" i="49"/>
  <c r="F500" i="49"/>
  <c r="G500" i="49"/>
  <c r="H500" i="49"/>
  <c r="E501" i="49"/>
  <c r="F501" i="49"/>
  <c r="G501" i="49"/>
  <c r="H501" i="49"/>
  <c r="H2" i="49"/>
  <c r="G2" i="49"/>
  <c r="F2" i="49"/>
  <c r="E2" i="49"/>
  <c r="D3" i="42"/>
  <c r="E3" i="42"/>
  <c r="F3" i="42"/>
  <c r="G3" i="42"/>
  <c r="D4" i="42"/>
  <c r="E4" i="42"/>
  <c r="F4" i="42"/>
  <c r="G4" i="42"/>
  <c r="D5" i="42"/>
  <c r="E5" i="42"/>
  <c r="F5" i="42"/>
  <c r="G5" i="42"/>
  <c r="D6" i="42"/>
  <c r="E6" i="42"/>
  <c r="F6" i="42"/>
  <c r="G6" i="42"/>
  <c r="D7" i="42"/>
  <c r="E7" i="42"/>
  <c r="F7" i="42"/>
  <c r="G7" i="42"/>
  <c r="D8" i="42"/>
  <c r="E8" i="42"/>
  <c r="F8" i="42"/>
  <c r="G8" i="42"/>
  <c r="D9" i="42"/>
  <c r="E9" i="42"/>
  <c r="F9" i="42"/>
  <c r="G9" i="42"/>
  <c r="D10" i="42"/>
  <c r="E10" i="42"/>
  <c r="F10" i="42"/>
  <c r="G10" i="42"/>
  <c r="D11" i="42"/>
  <c r="E11" i="42"/>
  <c r="F11" i="42"/>
  <c r="G11" i="42"/>
  <c r="D12" i="42"/>
  <c r="E12" i="42"/>
  <c r="F12" i="42"/>
  <c r="G12" i="42"/>
  <c r="D13" i="42"/>
  <c r="E13" i="42"/>
  <c r="F13" i="42"/>
  <c r="G13" i="42"/>
  <c r="D14" i="42"/>
  <c r="E14" i="42"/>
  <c r="F14" i="42"/>
  <c r="G14" i="42"/>
  <c r="D15" i="42"/>
  <c r="E15" i="42"/>
  <c r="F15" i="42"/>
  <c r="G15" i="42"/>
  <c r="D16" i="42"/>
  <c r="E16" i="42"/>
  <c r="F16" i="42"/>
  <c r="G16" i="42"/>
  <c r="D17" i="42"/>
  <c r="E17" i="42"/>
  <c r="F17" i="42"/>
  <c r="G17" i="42"/>
  <c r="D18" i="42"/>
  <c r="E18" i="42"/>
  <c r="F18" i="42"/>
  <c r="G18" i="42"/>
  <c r="D19" i="42"/>
  <c r="E19" i="42"/>
  <c r="F19" i="42"/>
  <c r="G19" i="42"/>
  <c r="D20" i="42"/>
  <c r="E20" i="42"/>
  <c r="F20" i="42"/>
  <c r="G20" i="42"/>
  <c r="D21" i="42"/>
  <c r="E21" i="42"/>
  <c r="F21" i="42"/>
  <c r="G21" i="42"/>
  <c r="D22" i="42"/>
  <c r="E22" i="42"/>
  <c r="F22" i="42"/>
  <c r="G22" i="42"/>
  <c r="D23" i="42"/>
  <c r="E23" i="42"/>
  <c r="F23" i="42"/>
  <c r="G23" i="42"/>
  <c r="D24" i="42"/>
  <c r="E24" i="42"/>
  <c r="F24" i="42"/>
  <c r="G24" i="42"/>
  <c r="D25" i="42"/>
  <c r="E25" i="42"/>
  <c r="F25" i="42"/>
  <c r="G25" i="42"/>
  <c r="D26" i="42"/>
  <c r="E26" i="42"/>
  <c r="F26" i="42"/>
  <c r="G26" i="42"/>
  <c r="D27" i="42"/>
  <c r="E27" i="42"/>
  <c r="F27" i="42"/>
  <c r="G27" i="42"/>
  <c r="D28" i="42"/>
  <c r="E28" i="42"/>
  <c r="F28" i="42"/>
  <c r="G28" i="42"/>
  <c r="D29" i="42"/>
  <c r="E29" i="42"/>
  <c r="F29" i="42"/>
  <c r="G29" i="42"/>
  <c r="D30" i="42"/>
  <c r="E30" i="42"/>
  <c r="F30" i="42"/>
  <c r="G30" i="42"/>
  <c r="D31" i="42"/>
  <c r="E31" i="42"/>
  <c r="F31" i="42"/>
  <c r="G31" i="42"/>
  <c r="D32" i="42"/>
  <c r="E32" i="42"/>
  <c r="F32" i="42"/>
  <c r="G32" i="42"/>
  <c r="D33" i="42"/>
  <c r="E33" i="42"/>
  <c r="F33" i="42"/>
  <c r="G33" i="42"/>
  <c r="D34" i="42"/>
  <c r="E34" i="42"/>
  <c r="F34" i="42"/>
  <c r="G34" i="42"/>
  <c r="D35" i="42"/>
  <c r="E35" i="42"/>
  <c r="F35" i="42"/>
  <c r="G35" i="42"/>
  <c r="D36" i="42"/>
  <c r="E36" i="42"/>
  <c r="F36" i="42"/>
  <c r="G36" i="42"/>
  <c r="D37" i="42"/>
  <c r="E37" i="42"/>
  <c r="F37" i="42"/>
  <c r="G37" i="42"/>
  <c r="D38" i="42"/>
  <c r="E38" i="42"/>
  <c r="F38" i="42"/>
  <c r="G38" i="42"/>
  <c r="D39" i="42"/>
  <c r="E39" i="42"/>
  <c r="F39" i="42"/>
  <c r="G39" i="42"/>
  <c r="D40" i="42"/>
  <c r="E40" i="42"/>
  <c r="F40" i="42"/>
  <c r="G40" i="42"/>
  <c r="D41" i="42"/>
  <c r="E41" i="42"/>
  <c r="F41" i="42"/>
  <c r="G41" i="42"/>
  <c r="D42" i="42"/>
  <c r="E42" i="42"/>
  <c r="F42" i="42"/>
  <c r="G42" i="42"/>
  <c r="D43" i="42"/>
  <c r="E43" i="42"/>
  <c r="F43" i="42"/>
  <c r="G43" i="42"/>
  <c r="D44" i="42"/>
  <c r="E44" i="42"/>
  <c r="F44" i="42"/>
  <c r="G44" i="42"/>
  <c r="D45" i="42"/>
  <c r="E45" i="42"/>
  <c r="F45" i="42"/>
  <c r="G45" i="42"/>
  <c r="D46" i="42"/>
  <c r="E46" i="42"/>
  <c r="F46" i="42"/>
  <c r="G46" i="42"/>
  <c r="D47" i="42"/>
  <c r="E47" i="42"/>
  <c r="F47" i="42"/>
  <c r="G47" i="42"/>
  <c r="D48" i="42"/>
  <c r="E48" i="42"/>
  <c r="F48" i="42"/>
  <c r="G48" i="42"/>
  <c r="D49" i="42"/>
  <c r="E49" i="42"/>
  <c r="F49" i="42"/>
  <c r="G49" i="42"/>
  <c r="D50" i="42"/>
  <c r="E50" i="42"/>
  <c r="F50" i="42"/>
  <c r="G50" i="42"/>
  <c r="D51" i="42"/>
  <c r="E51" i="42"/>
  <c r="F51" i="42"/>
  <c r="G51" i="42"/>
  <c r="D52" i="42"/>
  <c r="E52" i="42"/>
  <c r="F52" i="42"/>
  <c r="G52" i="42"/>
  <c r="D53" i="42"/>
  <c r="E53" i="42"/>
  <c r="F53" i="42"/>
  <c r="G53" i="42"/>
  <c r="D54" i="42"/>
  <c r="E54" i="42"/>
  <c r="F54" i="42"/>
  <c r="G54" i="42"/>
  <c r="D55" i="42"/>
  <c r="E55" i="42"/>
  <c r="F55" i="42"/>
  <c r="G55" i="42"/>
  <c r="D56" i="42"/>
  <c r="E56" i="42"/>
  <c r="F56" i="42"/>
  <c r="G56" i="42"/>
  <c r="D57" i="42"/>
  <c r="E57" i="42"/>
  <c r="F57" i="42"/>
  <c r="G57" i="42"/>
  <c r="D58" i="42"/>
  <c r="E58" i="42"/>
  <c r="F58" i="42"/>
  <c r="G58" i="42"/>
  <c r="D59" i="42"/>
  <c r="E59" i="42"/>
  <c r="F59" i="42"/>
  <c r="G59" i="42"/>
  <c r="D60" i="42"/>
  <c r="E60" i="42"/>
  <c r="F60" i="42"/>
  <c r="G60" i="42"/>
  <c r="D61" i="42"/>
  <c r="E61" i="42"/>
  <c r="F61" i="42"/>
  <c r="G61" i="42"/>
  <c r="D62" i="42"/>
  <c r="E62" i="42"/>
  <c r="F62" i="42"/>
  <c r="G62" i="42"/>
  <c r="D63" i="42"/>
  <c r="E63" i="42"/>
  <c r="F63" i="42"/>
  <c r="G63" i="42"/>
  <c r="D64" i="42"/>
  <c r="E64" i="42"/>
  <c r="F64" i="42"/>
  <c r="G64" i="42"/>
  <c r="D65" i="42"/>
  <c r="E65" i="42"/>
  <c r="F65" i="42"/>
  <c r="G65" i="42"/>
  <c r="D66" i="42"/>
  <c r="E66" i="42"/>
  <c r="F66" i="42"/>
  <c r="G66" i="42"/>
  <c r="D67" i="42"/>
  <c r="E67" i="42"/>
  <c r="F67" i="42"/>
  <c r="G67" i="42"/>
  <c r="D68" i="42"/>
  <c r="E68" i="42"/>
  <c r="F68" i="42"/>
  <c r="G68" i="42"/>
  <c r="D69" i="42"/>
  <c r="E69" i="42"/>
  <c r="F69" i="42"/>
  <c r="G69" i="42"/>
  <c r="D70" i="42"/>
  <c r="E70" i="42"/>
  <c r="F70" i="42"/>
  <c r="G70" i="42"/>
  <c r="D71" i="42"/>
  <c r="E71" i="42"/>
  <c r="F71" i="42"/>
  <c r="G71" i="42"/>
  <c r="D72" i="42"/>
  <c r="E72" i="42"/>
  <c r="F72" i="42"/>
  <c r="G72" i="42"/>
  <c r="D73" i="42"/>
  <c r="E73" i="42"/>
  <c r="F73" i="42"/>
  <c r="G73" i="42"/>
  <c r="D74" i="42"/>
  <c r="E74" i="42"/>
  <c r="F74" i="42"/>
  <c r="G74" i="42"/>
  <c r="D75" i="42"/>
  <c r="E75" i="42"/>
  <c r="F75" i="42"/>
  <c r="G75" i="42"/>
  <c r="D76" i="42"/>
  <c r="E76" i="42"/>
  <c r="F76" i="42"/>
  <c r="G76" i="42"/>
  <c r="G2" i="42"/>
  <c r="F2" i="42"/>
  <c r="E2" i="42"/>
  <c r="D2" i="42"/>
  <c r="F4" i="62"/>
  <c r="G4" i="62"/>
  <c r="F5" i="62"/>
  <c r="G5" i="62"/>
  <c r="F6" i="62"/>
  <c r="G6" i="62"/>
  <c r="F7" i="62"/>
  <c r="G7" i="62"/>
  <c r="F8" i="62"/>
  <c r="G8" i="62"/>
  <c r="F9" i="62"/>
  <c r="G9" i="62"/>
  <c r="F10" i="62"/>
  <c r="G10" i="62"/>
  <c r="F11" i="62"/>
  <c r="G11" i="62"/>
  <c r="F12" i="62"/>
  <c r="G12" i="62"/>
  <c r="F13" i="62"/>
  <c r="G13" i="62"/>
  <c r="F14" i="62"/>
  <c r="G14" i="62"/>
  <c r="F15" i="62"/>
  <c r="G15" i="62"/>
  <c r="F16" i="62"/>
  <c r="G16" i="62"/>
  <c r="F17" i="62"/>
  <c r="G17" i="62"/>
  <c r="F18" i="62"/>
  <c r="G18" i="62"/>
  <c r="F19" i="62"/>
  <c r="G19" i="62"/>
  <c r="F20" i="62"/>
  <c r="G20" i="62"/>
  <c r="F21" i="62"/>
  <c r="G21" i="62"/>
  <c r="F22" i="62"/>
  <c r="G22" i="62"/>
  <c r="F23" i="62"/>
  <c r="G23" i="62"/>
  <c r="F24" i="62"/>
  <c r="G24" i="62"/>
  <c r="F25" i="62"/>
  <c r="G25" i="62"/>
  <c r="F26" i="62"/>
  <c r="G26" i="62"/>
  <c r="F27" i="62"/>
  <c r="G27" i="62"/>
  <c r="F28" i="62"/>
  <c r="G28" i="62"/>
  <c r="F29" i="62"/>
  <c r="G29" i="62"/>
  <c r="F30" i="62"/>
  <c r="G30" i="62"/>
  <c r="F31" i="62"/>
  <c r="G31" i="62"/>
  <c r="F32" i="62"/>
  <c r="G32" i="62"/>
  <c r="F33" i="62"/>
  <c r="G33" i="62"/>
  <c r="F34" i="62"/>
  <c r="G34" i="62"/>
  <c r="F35" i="62"/>
  <c r="G35" i="62"/>
  <c r="F36" i="62"/>
  <c r="G36" i="62"/>
  <c r="F37" i="62"/>
  <c r="G37" i="62"/>
  <c r="F38" i="62"/>
  <c r="G38" i="62"/>
  <c r="F39" i="62"/>
  <c r="G39" i="62"/>
  <c r="F40" i="62"/>
  <c r="G40" i="62"/>
  <c r="F41" i="62"/>
  <c r="G41" i="62"/>
  <c r="F42" i="62"/>
  <c r="G42" i="62"/>
  <c r="F43" i="62"/>
  <c r="G43" i="62"/>
  <c r="F44" i="62"/>
  <c r="G44" i="62"/>
  <c r="F45" i="62"/>
  <c r="G45" i="62"/>
  <c r="F46" i="62"/>
  <c r="G46" i="62"/>
  <c r="F47" i="62"/>
  <c r="G47" i="62"/>
  <c r="F48" i="62"/>
  <c r="G48" i="62"/>
  <c r="F49" i="62"/>
  <c r="G49" i="62"/>
  <c r="F50" i="62"/>
  <c r="G50" i="62"/>
  <c r="F51" i="62"/>
  <c r="G51" i="62"/>
  <c r="F52" i="62"/>
  <c r="G52" i="62"/>
  <c r="F53" i="62"/>
  <c r="G53" i="62"/>
  <c r="F54" i="62"/>
  <c r="G54" i="62"/>
  <c r="F55" i="62"/>
  <c r="G55" i="62"/>
  <c r="F56" i="62"/>
  <c r="G56" i="62"/>
  <c r="F57" i="62"/>
  <c r="G57" i="62"/>
  <c r="F58" i="62"/>
  <c r="G58" i="62"/>
  <c r="F59" i="62"/>
  <c r="G59" i="62"/>
  <c r="F60" i="62"/>
  <c r="G60" i="62"/>
  <c r="F61" i="62"/>
  <c r="G61" i="62"/>
  <c r="F62" i="62"/>
  <c r="G62" i="62"/>
  <c r="F63" i="62"/>
  <c r="G63" i="62"/>
  <c r="F64" i="62"/>
  <c r="G64" i="62"/>
  <c r="F65" i="62"/>
  <c r="G65" i="62"/>
  <c r="F66" i="62"/>
  <c r="G66" i="62"/>
  <c r="F67" i="62"/>
  <c r="G67" i="62"/>
  <c r="F68" i="62"/>
  <c r="G68" i="62"/>
  <c r="F69" i="62"/>
  <c r="G69" i="62"/>
  <c r="F70" i="62"/>
  <c r="G70" i="62"/>
  <c r="F71" i="62"/>
  <c r="G71" i="62"/>
  <c r="F72" i="62"/>
  <c r="G72" i="62"/>
  <c r="F73" i="62"/>
  <c r="G73" i="62"/>
  <c r="F74" i="62"/>
  <c r="G74" i="62"/>
  <c r="F75" i="62"/>
  <c r="G75" i="62"/>
  <c r="F76" i="62"/>
  <c r="G76" i="62"/>
  <c r="F77" i="62"/>
  <c r="G77" i="62"/>
  <c r="F78" i="62"/>
  <c r="G78" i="62"/>
  <c r="F79" i="62"/>
  <c r="G79" i="62"/>
  <c r="F80" i="62"/>
  <c r="G80" i="62"/>
  <c r="F81" i="62"/>
  <c r="G81" i="62"/>
  <c r="F82" i="62"/>
  <c r="G82" i="62"/>
  <c r="F83" i="62"/>
  <c r="G83" i="62"/>
  <c r="F84" i="62"/>
  <c r="G84" i="62"/>
  <c r="F85" i="62"/>
  <c r="G85" i="62"/>
  <c r="F86" i="62"/>
  <c r="G86" i="62"/>
  <c r="F87" i="62"/>
  <c r="G87" i="62"/>
  <c r="F88" i="62"/>
  <c r="G88" i="62"/>
  <c r="F89" i="62"/>
  <c r="G89" i="62"/>
  <c r="F90" i="62"/>
  <c r="G90" i="62"/>
  <c r="F91" i="62"/>
  <c r="G91" i="62"/>
  <c r="F92" i="62"/>
  <c r="G92" i="62"/>
  <c r="F93" i="62"/>
  <c r="G93" i="62"/>
  <c r="F94" i="62"/>
  <c r="G94" i="62"/>
  <c r="F95" i="62"/>
  <c r="G95" i="62"/>
  <c r="F96" i="62"/>
  <c r="G96" i="62"/>
  <c r="F97" i="62"/>
  <c r="G97" i="62"/>
  <c r="F98" i="62"/>
  <c r="G98" i="62"/>
  <c r="F99" i="62"/>
  <c r="G99" i="62"/>
  <c r="F100" i="62"/>
  <c r="G100" i="62"/>
  <c r="F101" i="62"/>
  <c r="G101" i="62"/>
  <c r="F102" i="62"/>
  <c r="G102" i="62"/>
  <c r="F103" i="62"/>
  <c r="G103" i="62"/>
  <c r="F104" i="62"/>
  <c r="G104" i="62"/>
  <c r="F105" i="62"/>
  <c r="G105" i="62"/>
  <c r="F106" i="62"/>
  <c r="G106" i="62"/>
  <c r="F107" i="62"/>
  <c r="G107" i="62"/>
  <c r="F108" i="62"/>
  <c r="G108" i="62"/>
  <c r="F109" i="62"/>
  <c r="G109" i="62"/>
  <c r="F110" i="62"/>
  <c r="G110" i="62"/>
  <c r="F111" i="62"/>
  <c r="G111" i="62"/>
  <c r="F112" i="62"/>
  <c r="G112" i="62"/>
  <c r="F113" i="62"/>
  <c r="G113" i="62"/>
  <c r="F114" i="62"/>
  <c r="G114" i="62"/>
  <c r="F115" i="62"/>
  <c r="G115" i="62"/>
  <c r="F116" i="62"/>
  <c r="G116" i="62"/>
  <c r="F117" i="62"/>
  <c r="G117" i="62"/>
  <c r="F118" i="62"/>
  <c r="G118" i="62"/>
  <c r="F119" i="62"/>
  <c r="G119" i="62"/>
  <c r="F120" i="62"/>
  <c r="G120" i="62"/>
  <c r="F121" i="62"/>
  <c r="G121" i="62"/>
  <c r="F122" i="62"/>
  <c r="G122" i="62"/>
  <c r="F123" i="62"/>
  <c r="G123" i="62"/>
  <c r="F124" i="62"/>
  <c r="G124" i="62"/>
  <c r="F125" i="62"/>
  <c r="G125" i="62"/>
  <c r="F126" i="62"/>
  <c r="G126" i="62"/>
  <c r="F127" i="62"/>
  <c r="G127" i="62"/>
  <c r="F128" i="62"/>
  <c r="G128" i="62"/>
  <c r="F129" i="62"/>
  <c r="G129" i="62"/>
  <c r="F130" i="62"/>
  <c r="G130" i="62"/>
  <c r="F131" i="62"/>
  <c r="G131" i="62"/>
  <c r="F132" i="62"/>
  <c r="G132" i="62"/>
  <c r="F133" i="62"/>
  <c r="G133" i="62"/>
  <c r="F134" i="62"/>
  <c r="G134" i="62"/>
  <c r="F135" i="62"/>
  <c r="G135" i="62"/>
  <c r="F136" i="62"/>
  <c r="G136" i="62"/>
  <c r="F137" i="62"/>
  <c r="G137" i="62"/>
  <c r="F138" i="62"/>
  <c r="G138" i="62"/>
  <c r="F139" i="62"/>
  <c r="G139" i="62"/>
  <c r="F140" i="62"/>
  <c r="G140" i="62"/>
  <c r="F141" i="62"/>
  <c r="G141" i="62"/>
  <c r="F142" i="62"/>
  <c r="G142" i="62"/>
  <c r="F143" i="62"/>
  <c r="G143" i="62"/>
  <c r="F144" i="62"/>
  <c r="G144" i="62"/>
  <c r="F145" i="62"/>
  <c r="G145" i="62"/>
  <c r="F146" i="62"/>
  <c r="G146" i="62"/>
  <c r="F147" i="62"/>
  <c r="G147" i="62"/>
  <c r="F148" i="62"/>
  <c r="G148" i="62"/>
  <c r="F149" i="62"/>
  <c r="G149" i="62"/>
  <c r="F150" i="62"/>
  <c r="G150" i="62"/>
  <c r="F151" i="62"/>
  <c r="G151" i="62"/>
  <c r="F152" i="62"/>
  <c r="G152" i="62"/>
  <c r="F153" i="62"/>
  <c r="G153" i="62"/>
  <c r="F154" i="62"/>
  <c r="G154" i="62"/>
  <c r="F155" i="62"/>
  <c r="G155" i="62"/>
  <c r="F156" i="62"/>
  <c r="G156" i="62"/>
  <c r="F157" i="62"/>
  <c r="G157" i="62"/>
  <c r="F158" i="62"/>
  <c r="G158" i="62"/>
  <c r="F159" i="62"/>
  <c r="G159" i="62"/>
  <c r="F160" i="62"/>
  <c r="G160" i="62"/>
  <c r="F161" i="62"/>
  <c r="G161" i="62"/>
  <c r="F162" i="62"/>
  <c r="G162" i="62"/>
  <c r="F163" i="62"/>
  <c r="G163" i="62"/>
  <c r="F164" i="62"/>
  <c r="G164" i="62"/>
  <c r="F165" i="62"/>
  <c r="G165" i="62"/>
  <c r="F166" i="62"/>
  <c r="G166" i="62"/>
  <c r="F167" i="62"/>
  <c r="G167" i="62"/>
  <c r="F168" i="62"/>
  <c r="G168" i="62"/>
  <c r="F169" i="62"/>
  <c r="G169" i="62"/>
  <c r="F170" i="62"/>
  <c r="G170" i="62"/>
  <c r="F171" i="62"/>
  <c r="G171" i="62"/>
  <c r="F172" i="62"/>
  <c r="G172" i="62"/>
  <c r="F173" i="62"/>
  <c r="G173" i="62"/>
  <c r="F174" i="62"/>
  <c r="G174" i="62"/>
  <c r="F175" i="62"/>
  <c r="G175" i="62"/>
  <c r="F176" i="62"/>
  <c r="G176" i="62"/>
  <c r="F177" i="62"/>
  <c r="G177" i="62"/>
  <c r="F178" i="62"/>
  <c r="G178" i="62"/>
  <c r="F179" i="62"/>
  <c r="G179" i="62"/>
  <c r="F180" i="62"/>
  <c r="G180" i="62"/>
  <c r="F181" i="62"/>
  <c r="G181" i="62"/>
  <c r="F182" i="62"/>
  <c r="G182" i="62"/>
  <c r="F183" i="62"/>
  <c r="G183" i="62"/>
  <c r="F184" i="62"/>
  <c r="G184" i="62"/>
  <c r="F185" i="62"/>
  <c r="G185" i="62"/>
  <c r="F186" i="62"/>
  <c r="G186" i="62"/>
  <c r="F187" i="62"/>
  <c r="G187" i="62"/>
  <c r="F188" i="62"/>
  <c r="G188" i="62"/>
  <c r="F189" i="62"/>
  <c r="G189" i="62"/>
  <c r="F190" i="62"/>
  <c r="G190" i="62"/>
  <c r="F191" i="62"/>
  <c r="G191" i="62"/>
  <c r="F192" i="62"/>
  <c r="G192" i="62"/>
  <c r="F193" i="62"/>
  <c r="G193" i="62"/>
  <c r="F194" i="62"/>
  <c r="G194" i="62"/>
  <c r="F195" i="62"/>
  <c r="G195" i="62"/>
  <c r="F196" i="62"/>
  <c r="G196" i="62"/>
  <c r="F197" i="62"/>
  <c r="G197" i="62"/>
  <c r="F198" i="62"/>
  <c r="G198" i="62"/>
  <c r="G3" i="62"/>
  <c r="F3" i="62"/>
  <c r="F4" i="63"/>
  <c r="G4" i="63"/>
  <c r="F5" i="63"/>
  <c r="G5" i="63"/>
  <c r="F6" i="63"/>
  <c r="G6" i="63"/>
  <c r="F7" i="63"/>
  <c r="G7" i="63"/>
  <c r="F8" i="63"/>
  <c r="G8" i="63"/>
  <c r="F9" i="63"/>
  <c r="G9" i="63"/>
  <c r="F10" i="63"/>
  <c r="G10" i="63"/>
  <c r="F11" i="63"/>
  <c r="G11" i="63"/>
  <c r="F12" i="63"/>
  <c r="G12" i="63"/>
  <c r="F13" i="63"/>
  <c r="G13" i="63"/>
  <c r="F14" i="63"/>
  <c r="G14" i="63"/>
  <c r="F15" i="63"/>
  <c r="G15" i="63"/>
  <c r="F16" i="63"/>
  <c r="G16" i="63"/>
  <c r="F17" i="63"/>
  <c r="G17" i="63"/>
  <c r="F18" i="63"/>
  <c r="G18" i="63"/>
  <c r="F19" i="63"/>
  <c r="G19" i="63"/>
  <c r="F20" i="63"/>
  <c r="G20" i="63"/>
  <c r="F21" i="63"/>
  <c r="G21" i="63"/>
  <c r="F22" i="63"/>
  <c r="G22" i="63"/>
  <c r="F23" i="63"/>
  <c r="G23" i="63"/>
  <c r="F24" i="63"/>
  <c r="G24" i="63"/>
  <c r="F25" i="63"/>
  <c r="G25" i="63"/>
  <c r="F26" i="63"/>
  <c r="G26" i="63"/>
  <c r="F27" i="63"/>
  <c r="G27" i="63"/>
  <c r="F28" i="63"/>
  <c r="G28" i="63"/>
  <c r="F29" i="63"/>
  <c r="G29" i="63"/>
  <c r="F30" i="63"/>
  <c r="G30" i="63"/>
  <c r="F31" i="63"/>
  <c r="G31" i="63"/>
  <c r="F32" i="63"/>
  <c r="G32" i="63"/>
  <c r="F33" i="63"/>
  <c r="G33" i="63"/>
  <c r="F34" i="63"/>
  <c r="G34" i="63"/>
  <c r="F35" i="63"/>
  <c r="G35" i="63"/>
  <c r="F36" i="63"/>
  <c r="G36" i="63"/>
  <c r="F37" i="63"/>
  <c r="G37" i="63"/>
  <c r="F38" i="63"/>
  <c r="G38" i="63"/>
  <c r="F39" i="63"/>
  <c r="G39" i="63"/>
  <c r="F40" i="63"/>
  <c r="G40" i="63"/>
  <c r="F41" i="63"/>
  <c r="G41" i="63"/>
  <c r="F42" i="63"/>
  <c r="G42" i="63"/>
  <c r="F43" i="63"/>
  <c r="G43" i="63"/>
  <c r="F44" i="63"/>
  <c r="G44" i="63"/>
  <c r="F45" i="63"/>
  <c r="G45" i="63"/>
  <c r="F46" i="63"/>
  <c r="G46" i="63"/>
  <c r="F47" i="63"/>
  <c r="G47" i="63"/>
  <c r="F48" i="63"/>
  <c r="G48" i="63"/>
  <c r="F49" i="63"/>
  <c r="G49" i="63"/>
  <c r="F50" i="63"/>
  <c r="G50" i="63"/>
  <c r="F51" i="63"/>
  <c r="G51" i="63"/>
  <c r="F52" i="63"/>
  <c r="G52" i="63"/>
  <c r="F53" i="63"/>
  <c r="G53" i="63"/>
  <c r="F54" i="63"/>
  <c r="G54" i="63"/>
  <c r="F55" i="63"/>
  <c r="G55" i="63"/>
  <c r="F56" i="63"/>
  <c r="G56" i="63"/>
  <c r="F57" i="63"/>
  <c r="G57" i="63"/>
  <c r="F58" i="63"/>
  <c r="G58" i="63"/>
  <c r="F59" i="63"/>
  <c r="G59" i="63"/>
  <c r="F60" i="63"/>
  <c r="G60" i="63"/>
  <c r="F61" i="63"/>
  <c r="G61" i="63"/>
  <c r="F62" i="63"/>
  <c r="G62" i="63"/>
  <c r="F63" i="63"/>
  <c r="G63" i="63"/>
  <c r="F64" i="63"/>
  <c r="G64" i="63"/>
  <c r="F65" i="63"/>
  <c r="G65" i="63"/>
  <c r="F66" i="63"/>
  <c r="G66" i="63"/>
  <c r="F67" i="63"/>
  <c r="G67" i="63"/>
  <c r="F68" i="63"/>
  <c r="G68" i="63"/>
  <c r="F69" i="63"/>
  <c r="G69" i="63"/>
  <c r="F70" i="63"/>
  <c r="G70" i="63"/>
  <c r="F71" i="63"/>
  <c r="G71" i="63"/>
  <c r="F72" i="63"/>
  <c r="G72" i="63"/>
  <c r="F73" i="63"/>
  <c r="G73" i="63"/>
  <c r="F74" i="63"/>
  <c r="G74" i="63"/>
  <c r="F75" i="63"/>
  <c r="G75" i="63"/>
  <c r="F76" i="63"/>
  <c r="G76" i="63"/>
  <c r="F77" i="63"/>
  <c r="G77" i="63"/>
  <c r="F78" i="63"/>
  <c r="G78" i="63"/>
  <c r="F79" i="63"/>
  <c r="G79" i="63"/>
  <c r="F80" i="63"/>
  <c r="G80" i="63"/>
  <c r="F81" i="63"/>
  <c r="G81" i="63"/>
  <c r="F82" i="63"/>
  <c r="G82" i="63"/>
  <c r="F83" i="63"/>
  <c r="G83" i="63"/>
  <c r="F84" i="63"/>
  <c r="G84" i="63"/>
  <c r="F85" i="63"/>
  <c r="G85" i="63"/>
  <c r="F86" i="63"/>
  <c r="G86" i="63"/>
  <c r="F87" i="63"/>
  <c r="G87" i="63"/>
  <c r="F88" i="63"/>
  <c r="G88" i="63"/>
  <c r="F89" i="63"/>
  <c r="G89" i="63"/>
  <c r="F90" i="63"/>
  <c r="G90" i="63"/>
  <c r="F91" i="63"/>
  <c r="G91" i="63"/>
  <c r="F92" i="63"/>
  <c r="G92" i="63"/>
  <c r="F93" i="63"/>
  <c r="G93" i="63"/>
  <c r="F94" i="63"/>
  <c r="G94" i="63"/>
  <c r="F95" i="63"/>
  <c r="G95" i="63"/>
  <c r="F96" i="63"/>
  <c r="G96" i="63"/>
  <c r="F97" i="63"/>
  <c r="G97" i="63"/>
  <c r="F98" i="63"/>
  <c r="G98" i="63"/>
  <c r="F99" i="63"/>
  <c r="G99" i="63"/>
  <c r="F100" i="63"/>
  <c r="G100" i="63"/>
  <c r="F101" i="63"/>
  <c r="G101" i="63"/>
  <c r="F102" i="63"/>
  <c r="G102" i="63"/>
  <c r="F103" i="63"/>
  <c r="G103" i="63"/>
  <c r="G3" i="63"/>
  <c r="F3" i="63"/>
  <c r="H3" i="52"/>
  <c r="I3" i="52"/>
  <c r="J3" i="52"/>
  <c r="K3" i="52"/>
  <c r="H4" i="52"/>
  <c r="I4" i="52"/>
  <c r="J4" i="52"/>
  <c r="K4" i="52"/>
  <c r="H5" i="52"/>
  <c r="I5" i="52"/>
  <c r="J5" i="52"/>
  <c r="K5" i="52"/>
  <c r="H6" i="52"/>
  <c r="I6" i="52"/>
  <c r="J6" i="52"/>
  <c r="K6" i="52"/>
  <c r="H7" i="52"/>
  <c r="I7" i="52"/>
  <c r="J7" i="52"/>
  <c r="K7" i="52"/>
  <c r="H8" i="52"/>
  <c r="I8" i="52"/>
  <c r="J8" i="52"/>
  <c r="K8" i="52"/>
  <c r="H9" i="52"/>
  <c r="I9" i="52"/>
  <c r="J9" i="52"/>
  <c r="K9" i="52"/>
  <c r="H10" i="52"/>
  <c r="I10" i="52"/>
  <c r="J10" i="52"/>
  <c r="K10" i="52"/>
  <c r="H11" i="52"/>
  <c r="I11" i="52"/>
  <c r="J11" i="52"/>
  <c r="K11" i="52"/>
  <c r="H12" i="52"/>
  <c r="I12" i="52"/>
  <c r="J12" i="52"/>
  <c r="K12" i="52"/>
  <c r="H13" i="52"/>
  <c r="I13" i="52"/>
  <c r="J13" i="52"/>
  <c r="K13" i="52"/>
  <c r="H14" i="52"/>
  <c r="I14" i="52"/>
  <c r="J14" i="52"/>
  <c r="K14" i="52"/>
  <c r="H15" i="52"/>
  <c r="I15" i="52"/>
  <c r="J15" i="52"/>
  <c r="K15" i="52"/>
  <c r="H16" i="52"/>
  <c r="I16" i="52"/>
  <c r="J16" i="52"/>
  <c r="K16" i="52"/>
  <c r="H17" i="52"/>
  <c r="I17" i="52"/>
  <c r="J17" i="52"/>
  <c r="K17" i="52"/>
  <c r="H18" i="52"/>
  <c r="I18" i="52"/>
  <c r="J18" i="52"/>
  <c r="K18" i="52"/>
  <c r="H19" i="52"/>
  <c r="I19" i="52"/>
  <c r="J19" i="52"/>
  <c r="K19" i="52"/>
  <c r="H20" i="52"/>
  <c r="I20" i="52"/>
  <c r="J20" i="52"/>
  <c r="K20" i="52"/>
  <c r="H21" i="52"/>
  <c r="I21" i="52"/>
  <c r="J21" i="52"/>
  <c r="K21" i="52"/>
  <c r="H22" i="52"/>
  <c r="I22" i="52"/>
  <c r="J22" i="52"/>
  <c r="K22" i="52"/>
  <c r="H23" i="52"/>
  <c r="I23" i="52"/>
  <c r="J23" i="52"/>
  <c r="K23" i="52"/>
  <c r="H24" i="52"/>
  <c r="I24" i="52"/>
  <c r="J24" i="52"/>
  <c r="K24" i="52"/>
  <c r="H25" i="52"/>
  <c r="I25" i="52"/>
  <c r="J25" i="52"/>
  <c r="K25" i="52"/>
  <c r="H26" i="52"/>
  <c r="I26" i="52"/>
  <c r="J26" i="52"/>
  <c r="K26" i="52"/>
  <c r="H27" i="52"/>
  <c r="I27" i="52"/>
  <c r="J27" i="52"/>
  <c r="K27" i="52"/>
  <c r="H28" i="52"/>
  <c r="I28" i="52"/>
  <c r="J28" i="52"/>
  <c r="K28" i="52"/>
  <c r="H29" i="52"/>
  <c r="I29" i="52"/>
  <c r="J29" i="52"/>
  <c r="K29" i="52"/>
  <c r="H30" i="52"/>
  <c r="I30" i="52"/>
  <c r="J30" i="52"/>
  <c r="K30" i="52"/>
  <c r="H31" i="52"/>
  <c r="I31" i="52"/>
  <c r="J31" i="52"/>
  <c r="K31" i="52"/>
  <c r="H32" i="52"/>
  <c r="I32" i="52"/>
  <c r="J32" i="52"/>
  <c r="K32" i="52"/>
  <c r="H33" i="52"/>
  <c r="I33" i="52"/>
  <c r="J33" i="52"/>
  <c r="K33" i="52"/>
  <c r="H34" i="52"/>
  <c r="I34" i="52"/>
  <c r="J34" i="52"/>
  <c r="K34" i="52"/>
  <c r="H35" i="52"/>
  <c r="I35" i="52"/>
  <c r="J35" i="52"/>
  <c r="K35" i="52"/>
  <c r="H36" i="52"/>
  <c r="I36" i="52"/>
  <c r="J36" i="52"/>
  <c r="K36" i="52"/>
  <c r="H37" i="52"/>
  <c r="I37" i="52"/>
  <c r="J37" i="52"/>
  <c r="K37" i="52"/>
  <c r="H38" i="52"/>
  <c r="I38" i="52"/>
  <c r="J38" i="52"/>
  <c r="K38" i="52"/>
  <c r="H39" i="52"/>
  <c r="I39" i="52"/>
  <c r="J39" i="52"/>
  <c r="K39" i="52"/>
  <c r="H40" i="52"/>
  <c r="I40" i="52"/>
  <c r="J40" i="52"/>
  <c r="K40" i="52"/>
  <c r="H41" i="52"/>
  <c r="I41" i="52"/>
  <c r="J41" i="52"/>
  <c r="K41" i="52"/>
  <c r="H42" i="52"/>
  <c r="I42" i="52"/>
  <c r="J42" i="52"/>
  <c r="K42" i="52"/>
  <c r="H43" i="52"/>
  <c r="I43" i="52"/>
  <c r="J43" i="52"/>
  <c r="K43" i="52"/>
  <c r="H44" i="52"/>
  <c r="I44" i="52"/>
  <c r="J44" i="52"/>
  <c r="K44" i="52"/>
  <c r="H45" i="52"/>
  <c r="I45" i="52"/>
  <c r="J45" i="52"/>
  <c r="K45" i="52"/>
  <c r="H46" i="52"/>
  <c r="I46" i="52"/>
  <c r="J46" i="52"/>
  <c r="K46" i="52"/>
  <c r="H47" i="52"/>
  <c r="I47" i="52"/>
  <c r="J47" i="52"/>
  <c r="K47" i="52"/>
  <c r="H48" i="52"/>
  <c r="I48" i="52"/>
  <c r="J48" i="52"/>
  <c r="K48" i="52"/>
  <c r="H49" i="52"/>
  <c r="I49" i="52"/>
  <c r="J49" i="52"/>
  <c r="K49" i="52"/>
  <c r="H50" i="52"/>
  <c r="I50" i="52"/>
  <c r="J50" i="52"/>
  <c r="K50" i="52"/>
  <c r="H51" i="52"/>
  <c r="I51" i="52"/>
  <c r="J51" i="52"/>
  <c r="K51" i="52"/>
  <c r="H52" i="52"/>
  <c r="I52" i="52"/>
  <c r="J52" i="52"/>
  <c r="K52" i="52"/>
  <c r="H53" i="52"/>
  <c r="I53" i="52"/>
  <c r="J53" i="52"/>
  <c r="K53" i="52"/>
  <c r="H54" i="52"/>
  <c r="I54" i="52"/>
  <c r="J54" i="52"/>
  <c r="K54" i="52"/>
  <c r="H55" i="52"/>
  <c r="I55" i="52"/>
  <c r="J55" i="52"/>
  <c r="K55" i="52"/>
  <c r="H56" i="52"/>
  <c r="I56" i="52"/>
  <c r="J56" i="52"/>
  <c r="K56" i="52"/>
  <c r="H57" i="52"/>
  <c r="I57" i="52"/>
  <c r="J57" i="52"/>
  <c r="K57" i="52"/>
  <c r="H58" i="52"/>
  <c r="I58" i="52"/>
  <c r="J58" i="52"/>
  <c r="K58" i="52"/>
  <c r="H59" i="52"/>
  <c r="I59" i="52"/>
  <c r="J59" i="52"/>
  <c r="K59" i="52"/>
  <c r="H60" i="52"/>
  <c r="I60" i="52"/>
  <c r="J60" i="52"/>
  <c r="K60" i="52"/>
  <c r="H61" i="52"/>
  <c r="I61" i="52"/>
  <c r="J61" i="52"/>
  <c r="K61" i="52"/>
  <c r="H62" i="52"/>
  <c r="I62" i="52"/>
  <c r="J62" i="52"/>
  <c r="K62" i="52"/>
  <c r="H63" i="52"/>
  <c r="I63" i="52"/>
  <c r="J63" i="52"/>
  <c r="K63" i="52"/>
  <c r="H64" i="52"/>
  <c r="I64" i="52"/>
  <c r="J64" i="52"/>
  <c r="K64" i="52"/>
  <c r="H65" i="52"/>
  <c r="I65" i="52"/>
  <c r="J65" i="52"/>
  <c r="K65" i="52"/>
  <c r="H66" i="52"/>
  <c r="I66" i="52"/>
  <c r="J66" i="52"/>
  <c r="K66" i="52"/>
  <c r="H67" i="52"/>
  <c r="I67" i="52"/>
  <c r="J67" i="52"/>
  <c r="K67" i="52"/>
  <c r="H68" i="52"/>
  <c r="I68" i="52"/>
  <c r="J68" i="52"/>
  <c r="K68" i="52"/>
  <c r="H69" i="52"/>
  <c r="I69" i="52"/>
  <c r="J69" i="52"/>
  <c r="K69" i="52"/>
  <c r="H70" i="52"/>
  <c r="I70" i="52"/>
  <c r="J70" i="52"/>
  <c r="K70" i="52"/>
  <c r="H71" i="52"/>
  <c r="I71" i="52"/>
  <c r="J71" i="52"/>
  <c r="K71" i="52"/>
  <c r="H72" i="52"/>
  <c r="I72" i="52"/>
  <c r="J72" i="52"/>
  <c r="K72" i="52"/>
  <c r="H73" i="52"/>
  <c r="I73" i="52"/>
  <c r="J73" i="52"/>
  <c r="K73" i="52"/>
  <c r="H74" i="52"/>
  <c r="I74" i="52"/>
  <c r="J74" i="52"/>
  <c r="K74" i="52"/>
  <c r="H75" i="52"/>
  <c r="I75" i="52"/>
  <c r="J75" i="52"/>
  <c r="K75" i="52"/>
  <c r="H76" i="52"/>
  <c r="I76" i="52"/>
  <c r="J76" i="52"/>
  <c r="K76" i="52"/>
  <c r="H77" i="52"/>
  <c r="I77" i="52"/>
  <c r="J77" i="52"/>
  <c r="K77" i="52"/>
  <c r="H78" i="52"/>
  <c r="I78" i="52"/>
  <c r="J78" i="52"/>
  <c r="K78" i="52"/>
  <c r="H79" i="52"/>
  <c r="I79" i="52"/>
  <c r="J79" i="52"/>
  <c r="K79" i="52"/>
  <c r="H80" i="52"/>
  <c r="I80" i="52"/>
  <c r="J80" i="52"/>
  <c r="K80" i="52"/>
  <c r="H81" i="52"/>
  <c r="I81" i="52"/>
  <c r="J81" i="52"/>
  <c r="K81" i="52"/>
  <c r="H82" i="52"/>
  <c r="I82" i="52"/>
  <c r="J82" i="52"/>
  <c r="K82" i="52"/>
  <c r="H83" i="52"/>
  <c r="I83" i="52"/>
  <c r="J83" i="52"/>
  <c r="K83" i="52"/>
  <c r="H84" i="52"/>
  <c r="I84" i="52"/>
  <c r="J84" i="52"/>
  <c r="K84" i="52"/>
  <c r="H85" i="52"/>
  <c r="I85" i="52"/>
  <c r="J85" i="52"/>
  <c r="K85" i="52"/>
  <c r="H86" i="52"/>
  <c r="I86" i="52"/>
  <c r="J86" i="52"/>
  <c r="K86" i="52"/>
  <c r="H87" i="52"/>
  <c r="I87" i="52"/>
  <c r="J87" i="52"/>
  <c r="K87" i="52"/>
  <c r="H88" i="52"/>
  <c r="I88" i="52"/>
  <c r="J88" i="52"/>
  <c r="K88" i="52"/>
  <c r="H89" i="52"/>
  <c r="I89" i="52"/>
  <c r="J89" i="52"/>
  <c r="K89" i="52"/>
  <c r="H90" i="52"/>
  <c r="I90" i="52"/>
  <c r="J90" i="52"/>
  <c r="K90" i="52"/>
  <c r="H91" i="52"/>
  <c r="I91" i="52"/>
  <c r="J91" i="52"/>
  <c r="K91" i="52"/>
  <c r="H92" i="52"/>
  <c r="I92" i="52"/>
  <c r="J92" i="52"/>
  <c r="K92" i="52"/>
  <c r="H93" i="52"/>
  <c r="I93" i="52"/>
  <c r="J93" i="52"/>
  <c r="K93" i="52"/>
  <c r="H94" i="52"/>
  <c r="I94" i="52"/>
  <c r="J94" i="52"/>
  <c r="K94" i="52"/>
  <c r="H95" i="52"/>
  <c r="I95" i="52"/>
  <c r="J95" i="52"/>
  <c r="K95" i="52"/>
  <c r="H96" i="52"/>
  <c r="I96" i="52"/>
  <c r="J96" i="52"/>
  <c r="K96" i="52"/>
  <c r="H97" i="52"/>
  <c r="I97" i="52"/>
  <c r="J97" i="52"/>
  <c r="K97" i="52"/>
  <c r="H98" i="52"/>
  <c r="I98" i="52"/>
  <c r="J98" i="52"/>
  <c r="K98" i="52"/>
  <c r="H99" i="52"/>
  <c r="I99" i="52"/>
  <c r="J99" i="52"/>
  <c r="K99" i="52"/>
  <c r="H100" i="52"/>
  <c r="I100" i="52"/>
  <c r="J100" i="52"/>
  <c r="K100" i="52"/>
  <c r="H101" i="52"/>
  <c r="I101" i="52"/>
  <c r="J101" i="52"/>
  <c r="K101" i="52"/>
  <c r="H102" i="52"/>
  <c r="I102" i="52"/>
  <c r="J102" i="52"/>
  <c r="K102" i="52"/>
  <c r="H103" i="52"/>
  <c r="I103" i="52"/>
  <c r="J103" i="52"/>
  <c r="K103" i="52"/>
  <c r="H104" i="52"/>
  <c r="I104" i="52"/>
  <c r="J104" i="52"/>
  <c r="K104" i="52"/>
  <c r="H105" i="52"/>
  <c r="I105" i="52"/>
  <c r="J105" i="52"/>
  <c r="K105" i="52"/>
  <c r="H106" i="52"/>
  <c r="I106" i="52"/>
  <c r="J106" i="52"/>
  <c r="K106" i="52"/>
  <c r="H107" i="52"/>
  <c r="I107" i="52"/>
  <c r="J107" i="52"/>
  <c r="K107" i="52"/>
  <c r="H108" i="52"/>
  <c r="I108" i="52"/>
  <c r="J108" i="52"/>
  <c r="K108" i="52"/>
  <c r="H109" i="52"/>
  <c r="I109" i="52"/>
  <c r="J109" i="52"/>
  <c r="K109" i="52"/>
  <c r="H110" i="52"/>
  <c r="I110" i="52"/>
  <c r="J110" i="52"/>
  <c r="K110" i="52"/>
  <c r="H111" i="52"/>
  <c r="I111" i="52"/>
  <c r="J111" i="52"/>
  <c r="K111" i="52"/>
  <c r="H112" i="52"/>
  <c r="I112" i="52"/>
  <c r="J112" i="52"/>
  <c r="K112" i="52"/>
  <c r="H113" i="52"/>
  <c r="I113" i="52"/>
  <c r="J113" i="52"/>
  <c r="K113" i="52"/>
  <c r="H114" i="52"/>
  <c r="I114" i="52"/>
  <c r="J114" i="52"/>
  <c r="K114" i="52"/>
  <c r="H115" i="52"/>
  <c r="I115" i="52"/>
  <c r="J115" i="52"/>
  <c r="K115" i="52"/>
  <c r="H116" i="52"/>
  <c r="I116" i="52"/>
  <c r="J116" i="52"/>
  <c r="K116" i="52"/>
  <c r="H117" i="52"/>
  <c r="I117" i="52"/>
  <c r="J117" i="52"/>
  <c r="K117" i="52"/>
  <c r="H118" i="52"/>
  <c r="I118" i="52"/>
  <c r="J118" i="52"/>
  <c r="K118" i="52"/>
  <c r="H119" i="52"/>
  <c r="I119" i="52"/>
  <c r="J119" i="52"/>
  <c r="K119" i="52"/>
  <c r="H120" i="52"/>
  <c r="I120" i="52"/>
  <c r="J120" i="52"/>
  <c r="K120" i="52"/>
  <c r="H121" i="52"/>
  <c r="I121" i="52"/>
  <c r="J121" i="52"/>
  <c r="K121" i="52"/>
  <c r="H122" i="52"/>
  <c r="I122" i="52"/>
  <c r="J122" i="52"/>
  <c r="K122" i="52"/>
  <c r="H123" i="52"/>
  <c r="I123" i="52"/>
  <c r="J123" i="52"/>
  <c r="K123" i="52"/>
  <c r="H124" i="52"/>
  <c r="I124" i="52"/>
  <c r="J124" i="52"/>
  <c r="K124" i="52"/>
  <c r="H125" i="52"/>
  <c r="I125" i="52"/>
  <c r="J125" i="52"/>
  <c r="K125" i="52"/>
  <c r="H126" i="52"/>
  <c r="I126" i="52"/>
  <c r="J126" i="52"/>
  <c r="K126" i="52"/>
  <c r="H127" i="52"/>
  <c r="I127" i="52"/>
  <c r="J127" i="52"/>
  <c r="K127" i="52"/>
  <c r="H128" i="52"/>
  <c r="I128" i="52"/>
  <c r="J128" i="52"/>
  <c r="K128" i="52"/>
  <c r="H129" i="52"/>
  <c r="I129" i="52"/>
  <c r="J129" i="52"/>
  <c r="K129" i="52"/>
  <c r="H130" i="52"/>
  <c r="I130" i="52"/>
  <c r="J130" i="52"/>
  <c r="K130" i="52"/>
  <c r="H131" i="52"/>
  <c r="I131" i="52"/>
  <c r="J131" i="52"/>
  <c r="K131" i="52"/>
  <c r="H132" i="52"/>
  <c r="I132" i="52"/>
  <c r="J132" i="52"/>
  <c r="K132" i="52"/>
  <c r="H133" i="52"/>
  <c r="I133" i="52"/>
  <c r="J133" i="52"/>
  <c r="K133" i="52"/>
  <c r="H134" i="52"/>
  <c r="I134" i="52"/>
  <c r="J134" i="52"/>
  <c r="K134" i="52"/>
  <c r="H135" i="52"/>
  <c r="I135" i="52"/>
  <c r="J135" i="52"/>
  <c r="K135" i="52"/>
  <c r="H136" i="52"/>
  <c r="I136" i="52"/>
  <c r="J136" i="52"/>
  <c r="K136" i="52"/>
  <c r="H137" i="52"/>
  <c r="I137" i="52"/>
  <c r="J137" i="52"/>
  <c r="K137" i="52"/>
  <c r="H138" i="52"/>
  <c r="I138" i="52"/>
  <c r="J138" i="52"/>
  <c r="K138" i="52"/>
  <c r="H139" i="52"/>
  <c r="I139" i="52"/>
  <c r="J139" i="52"/>
  <c r="K139" i="52"/>
  <c r="H140" i="52"/>
  <c r="I140" i="52"/>
  <c r="J140" i="52"/>
  <c r="K140" i="52"/>
  <c r="H141" i="52"/>
  <c r="I141" i="52"/>
  <c r="J141" i="52"/>
  <c r="K141" i="52"/>
  <c r="H142" i="52"/>
  <c r="I142" i="52"/>
  <c r="J142" i="52"/>
  <c r="K142" i="52"/>
  <c r="H143" i="52"/>
  <c r="I143" i="52"/>
  <c r="J143" i="52"/>
  <c r="K143" i="52"/>
  <c r="H144" i="52"/>
  <c r="I144" i="52"/>
  <c r="J144" i="52"/>
  <c r="K144" i="52"/>
  <c r="H145" i="52"/>
  <c r="I145" i="52"/>
  <c r="J145" i="52"/>
  <c r="K145" i="52"/>
  <c r="H146" i="52"/>
  <c r="I146" i="52"/>
  <c r="J146" i="52"/>
  <c r="K146" i="52"/>
  <c r="H147" i="52"/>
  <c r="I147" i="52"/>
  <c r="J147" i="52"/>
  <c r="K147" i="52"/>
  <c r="H148" i="52"/>
  <c r="I148" i="52"/>
  <c r="J148" i="52"/>
  <c r="K148" i="52"/>
  <c r="H149" i="52"/>
  <c r="I149" i="52"/>
  <c r="J149" i="52"/>
  <c r="K149" i="52"/>
  <c r="H150" i="52"/>
  <c r="I150" i="52"/>
  <c r="J150" i="52"/>
  <c r="K150" i="52"/>
  <c r="H151" i="52"/>
  <c r="I151" i="52"/>
  <c r="J151" i="52"/>
  <c r="K151" i="52"/>
  <c r="H152" i="52"/>
  <c r="I152" i="52"/>
  <c r="J152" i="52"/>
  <c r="K152" i="52"/>
  <c r="H153" i="52"/>
  <c r="I153" i="52"/>
  <c r="J153" i="52"/>
  <c r="K153" i="52"/>
  <c r="H154" i="52"/>
  <c r="I154" i="52"/>
  <c r="J154" i="52"/>
  <c r="K154" i="52"/>
  <c r="H155" i="52"/>
  <c r="I155" i="52"/>
  <c r="J155" i="52"/>
  <c r="K155" i="52"/>
  <c r="K2" i="52"/>
  <c r="J2" i="52"/>
  <c r="I2" i="52"/>
  <c r="H2" i="52"/>
  <c r="H4" i="62"/>
  <c r="I4" i="62"/>
  <c r="H5" i="62"/>
  <c r="I5" i="62"/>
  <c r="H6" i="62"/>
  <c r="I6" i="62"/>
  <c r="H7" i="62"/>
  <c r="I7" i="62"/>
  <c r="H8" i="62"/>
  <c r="I8" i="62"/>
  <c r="H9" i="62"/>
  <c r="I9" i="62"/>
  <c r="H10" i="62"/>
  <c r="I10" i="62"/>
  <c r="H11" i="62"/>
  <c r="I11" i="62"/>
  <c r="H12" i="62"/>
  <c r="I12" i="62"/>
  <c r="H13" i="62"/>
  <c r="I13" i="62"/>
  <c r="H14" i="62"/>
  <c r="I14" i="62"/>
  <c r="H15" i="62"/>
  <c r="I15" i="62"/>
  <c r="H16" i="62"/>
  <c r="I16" i="62"/>
  <c r="H17" i="62"/>
  <c r="I17" i="62"/>
  <c r="H18" i="62"/>
  <c r="I18" i="62"/>
  <c r="H19" i="62"/>
  <c r="I19" i="62"/>
  <c r="H20" i="62"/>
  <c r="I20" i="62"/>
  <c r="H21" i="62"/>
  <c r="I21" i="62"/>
  <c r="H22" i="62"/>
  <c r="I22" i="62"/>
  <c r="H23" i="62"/>
  <c r="I23" i="62"/>
  <c r="H24" i="62"/>
  <c r="I24" i="62"/>
  <c r="H25" i="62"/>
  <c r="I25" i="62"/>
  <c r="H26" i="62"/>
  <c r="I26" i="62"/>
  <c r="H27" i="62"/>
  <c r="I27" i="62"/>
  <c r="H28" i="62"/>
  <c r="I28" i="62"/>
  <c r="H29" i="62"/>
  <c r="I29" i="62"/>
  <c r="H30" i="62"/>
  <c r="I30" i="62"/>
  <c r="H31" i="62"/>
  <c r="I31" i="62"/>
  <c r="H32" i="62"/>
  <c r="I32" i="62"/>
  <c r="H33" i="62"/>
  <c r="I33" i="62"/>
  <c r="H34" i="62"/>
  <c r="I34" i="62"/>
  <c r="H35" i="62"/>
  <c r="I35" i="62"/>
  <c r="H36" i="62"/>
  <c r="I36" i="62"/>
  <c r="H37" i="62"/>
  <c r="I37" i="62"/>
  <c r="H38" i="62"/>
  <c r="I38" i="62"/>
  <c r="H39" i="62"/>
  <c r="I39" i="62"/>
  <c r="H40" i="62"/>
  <c r="I40" i="62"/>
  <c r="H41" i="62"/>
  <c r="I41" i="62"/>
  <c r="H42" i="62"/>
  <c r="I42" i="62"/>
  <c r="H43" i="62"/>
  <c r="I43" i="62"/>
  <c r="H44" i="62"/>
  <c r="I44" i="62"/>
  <c r="H45" i="62"/>
  <c r="I45" i="62"/>
  <c r="H46" i="62"/>
  <c r="I46" i="62"/>
  <c r="H47" i="62"/>
  <c r="I47" i="62"/>
  <c r="H48" i="62"/>
  <c r="I48" i="62"/>
  <c r="H49" i="62"/>
  <c r="I49" i="62"/>
  <c r="H50" i="62"/>
  <c r="I50" i="62"/>
  <c r="H51" i="62"/>
  <c r="I51" i="62"/>
  <c r="H52" i="62"/>
  <c r="I52" i="62"/>
  <c r="H53" i="62"/>
  <c r="I53" i="62"/>
  <c r="H54" i="62"/>
  <c r="I54" i="62"/>
  <c r="H55" i="62"/>
  <c r="I55" i="62"/>
  <c r="H56" i="62"/>
  <c r="I56" i="62"/>
  <c r="H57" i="62"/>
  <c r="I57" i="62"/>
  <c r="H58" i="62"/>
  <c r="I58" i="62"/>
  <c r="H59" i="62"/>
  <c r="I59" i="62"/>
  <c r="H60" i="62"/>
  <c r="I60" i="62"/>
  <c r="H61" i="62"/>
  <c r="I61" i="62"/>
  <c r="H62" i="62"/>
  <c r="I62" i="62"/>
  <c r="H63" i="62"/>
  <c r="I63" i="62"/>
  <c r="H64" i="62"/>
  <c r="I64" i="62"/>
  <c r="H65" i="62"/>
  <c r="I65" i="62"/>
  <c r="H66" i="62"/>
  <c r="I66" i="62"/>
  <c r="H67" i="62"/>
  <c r="I67" i="62"/>
  <c r="H68" i="62"/>
  <c r="I68" i="62"/>
  <c r="H69" i="62"/>
  <c r="I69" i="62"/>
  <c r="H70" i="62"/>
  <c r="I70" i="62"/>
  <c r="H71" i="62"/>
  <c r="I71" i="62"/>
  <c r="H72" i="62"/>
  <c r="I72" i="62"/>
  <c r="H73" i="62"/>
  <c r="I73" i="62"/>
  <c r="H74" i="62"/>
  <c r="I74" i="62"/>
  <c r="H75" i="62"/>
  <c r="I75" i="62"/>
  <c r="H76" i="62"/>
  <c r="I76" i="62"/>
  <c r="H77" i="62"/>
  <c r="I77" i="62"/>
  <c r="H78" i="62"/>
  <c r="I78" i="62"/>
  <c r="H79" i="62"/>
  <c r="I79" i="62"/>
  <c r="H80" i="62"/>
  <c r="I80" i="62"/>
  <c r="H81" i="62"/>
  <c r="I81" i="62"/>
  <c r="H82" i="62"/>
  <c r="I82" i="62"/>
  <c r="H83" i="62"/>
  <c r="I83" i="62"/>
  <c r="H84" i="62"/>
  <c r="I84" i="62"/>
  <c r="H85" i="62"/>
  <c r="I85" i="62"/>
  <c r="H86" i="62"/>
  <c r="I86" i="62"/>
  <c r="H87" i="62"/>
  <c r="I87" i="62"/>
  <c r="H88" i="62"/>
  <c r="I88" i="62"/>
  <c r="H89" i="62"/>
  <c r="I89" i="62"/>
  <c r="H90" i="62"/>
  <c r="I90" i="62"/>
  <c r="H91" i="62"/>
  <c r="I91" i="62"/>
  <c r="H92" i="62"/>
  <c r="I92" i="62"/>
  <c r="H93" i="62"/>
  <c r="I93" i="62"/>
  <c r="H94" i="62"/>
  <c r="I94" i="62"/>
  <c r="H95" i="62"/>
  <c r="I95" i="62"/>
  <c r="H96" i="62"/>
  <c r="I96" i="62"/>
  <c r="H97" i="62"/>
  <c r="I97" i="62"/>
  <c r="H98" i="62"/>
  <c r="I98" i="62"/>
  <c r="H99" i="62"/>
  <c r="I99" i="62"/>
  <c r="H100" i="62"/>
  <c r="I100" i="62"/>
  <c r="H101" i="62"/>
  <c r="I101" i="62"/>
  <c r="H102" i="62"/>
  <c r="I102" i="62"/>
  <c r="H103" i="62"/>
  <c r="I103" i="62"/>
  <c r="H104" i="62"/>
  <c r="I104" i="62"/>
  <c r="H105" i="62"/>
  <c r="I105" i="62"/>
  <c r="H106" i="62"/>
  <c r="I106" i="62"/>
  <c r="H107" i="62"/>
  <c r="I107" i="62"/>
  <c r="H108" i="62"/>
  <c r="I108" i="62"/>
  <c r="H109" i="62"/>
  <c r="I109" i="62"/>
  <c r="H110" i="62"/>
  <c r="I110" i="62"/>
  <c r="H111" i="62"/>
  <c r="I111" i="62"/>
  <c r="H112" i="62"/>
  <c r="I112" i="62"/>
  <c r="H113" i="62"/>
  <c r="I113" i="62"/>
  <c r="H114" i="62"/>
  <c r="I114" i="62"/>
  <c r="H115" i="62"/>
  <c r="I115" i="62"/>
  <c r="H116" i="62"/>
  <c r="I116" i="62"/>
  <c r="H117" i="62"/>
  <c r="I117" i="62"/>
  <c r="H118" i="62"/>
  <c r="I118" i="62"/>
  <c r="H119" i="62"/>
  <c r="I119" i="62"/>
  <c r="H120" i="62"/>
  <c r="I120" i="62"/>
  <c r="H121" i="62"/>
  <c r="I121" i="62"/>
  <c r="H122" i="62"/>
  <c r="I122" i="62"/>
  <c r="H123" i="62"/>
  <c r="I123" i="62"/>
  <c r="H124" i="62"/>
  <c r="I124" i="62"/>
  <c r="H125" i="62"/>
  <c r="I125" i="62"/>
  <c r="H126" i="62"/>
  <c r="I126" i="62"/>
  <c r="H127" i="62"/>
  <c r="I127" i="62"/>
  <c r="H128" i="62"/>
  <c r="I128" i="62"/>
  <c r="H129" i="62"/>
  <c r="I129" i="62"/>
  <c r="H130" i="62"/>
  <c r="I130" i="62"/>
  <c r="H131" i="62"/>
  <c r="I131" i="62"/>
  <c r="H132" i="62"/>
  <c r="I132" i="62"/>
  <c r="H133" i="62"/>
  <c r="I133" i="62"/>
  <c r="H134" i="62"/>
  <c r="I134" i="62"/>
  <c r="H135" i="62"/>
  <c r="I135" i="62"/>
  <c r="H136" i="62"/>
  <c r="I136" i="62"/>
  <c r="H137" i="62"/>
  <c r="I137" i="62"/>
  <c r="H138" i="62"/>
  <c r="I138" i="62"/>
  <c r="H139" i="62"/>
  <c r="I139" i="62"/>
  <c r="H140" i="62"/>
  <c r="I140" i="62"/>
  <c r="H141" i="62"/>
  <c r="I141" i="62"/>
  <c r="H142" i="62"/>
  <c r="I142" i="62"/>
  <c r="H143" i="62"/>
  <c r="I143" i="62"/>
  <c r="H144" i="62"/>
  <c r="I144" i="62"/>
  <c r="H145" i="62"/>
  <c r="I145" i="62"/>
  <c r="H146" i="62"/>
  <c r="I146" i="62"/>
  <c r="H147" i="62"/>
  <c r="I147" i="62"/>
  <c r="H148" i="62"/>
  <c r="I148" i="62"/>
  <c r="H149" i="62"/>
  <c r="I149" i="62"/>
  <c r="H150" i="62"/>
  <c r="I150" i="62"/>
  <c r="H151" i="62"/>
  <c r="I151" i="62"/>
  <c r="H152" i="62"/>
  <c r="I152" i="62"/>
  <c r="H153" i="62"/>
  <c r="I153" i="62"/>
  <c r="H154" i="62"/>
  <c r="I154" i="62"/>
  <c r="H155" i="62"/>
  <c r="I155" i="62"/>
  <c r="H156" i="62"/>
  <c r="I156" i="62"/>
  <c r="H157" i="62"/>
  <c r="I157" i="62"/>
  <c r="H158" i="62"/>
  <c r="I158" i="62"/>
  <c r="H159" i="62"/>
  <c r="I159" i="62"/>
  <c r="H160" i="62"/>
  <c r="I160" i="62"/>
  <c r="H161" i="62"/>
  <c r="I161" i="62"/>
  <c r="H162" i="62"/>
  <c r="I162" i="62"/>
  <c r="H163" i="62"/>
  <c r="I163" i="62"/>
  <c r="H164" i="62"/>
  <c r="I164" i="62"/>
  <c r="H165" i="62"/>
  <c r="I165" i="62"/>
  <c r="H166" i="62"/>
  <c r="I166" i="62"/>
  <c r="H167" i="62"/>
  <c r="I167" i="62"/>
  <c r="H168" i="62"/>
  <c r="I168" i="62"/>
  <c r="H169" i="62"/>
  <c r="I169" i="62"/>
  <c r="H170" i="62"/>
  <c r="I170" i="62"/>
  <c r="H171" i="62"/>
  <c r="I171" i="62"/>
  <c r="H172" i="62"/>
  <c r="I172" i="62"/>
  <c r="H173" i="62"/>
  <c r="I173" i="62"/>
  <c r="H174" i="62"/>
  <c r="I174" i="62"/>
  <c r="H175" i="62"/>
  <c r="I175" i="62"/>
  <c r="H176" i="62"/>
  <c r="I176" i="62"/>
  <c r="H177" i="62"/>
  <c r="I177" i="62"/>
  <c r="H178" i="62"/>
  <c r="I178" i="62"/>
  <c r="H179" i="62"/>
  <c r="I179" i="62"/>
  <c r="H180" i="62"/>
  <c r="I180" i="62"/>
  <c r="H181" i="62"/>
  <c r="I181" i="62"/>
  <c r="H182" i="62"/>
  <c r="I182" i="62"/>
  <c r="H183" i="62"/>
  <c r="I183" i="62"/>
  <c r="H184" i="62"/>
  <c r="I184" i="62"/>
  <c r="H185" i="62"/>
  <c r="I185" i="62"/>
  <c r="H186" i="62"/>
  <c r="I186" i="62"/>
  <c r="H187" i="62"/>
  <c r="I187" i="62"/>
  <c r="H188" i="62"/>
  <c r="I188" i="62"/>
  <c r="H189" i="62"/>
  <c r="I189" i="62"/>
  <c r="H190" i="62"/>
  <c r="I190" i="62"/>
  <c r="H191" i="62"/>
  <c r="I191" i="62"/>
  <c r="H192" i="62"/>
  <c r="I192" i="62"/>
  <c r="H193" i="62"/>
  <c r="I193" i="62"/>
  <c r="H194" i="62"/>
  <c r="I194" i="62"/>
  <c r="H195" i="62"/>
  <c r="I195" i="62"/>
  <c r="H196" i="62"/>
  <c r="I196" i="62"/>
  <c r="H197" i="62"/>
  <c r="I197" i="62"/>
  <c r="H198" i="62"/>
  <c r="I198" i="62"/>
  <c r="I3" i="62"/>
  <c r="H3" i="62"/>
  <c r="H4" i="63"/>
  <c r="I4" i="63"/>
  <c r="H5" i="63"/>
  <c r="I5" i="63"/>
  <c r="H6" i="63"/>
  <c r="I6" i="63"/>
  <c r="H7" i="63"/>
  <c r="I7" i="63"/>
  <c r="H8" i="63"/>
  <c r="I8" i="63"/>
  <c r="H9" i="63"/>
  <c r="I9" i="63"/>
  <c r="H10" i="63"/>
  <c r="I10" i="63"/>
  <c r="H11" i="63"/>
  <c r="I11" i="63"/>
  <c r="H12" i="63"/>
  <c r="I12" i="63"/>
  <c r="H13" i="63"/>
  <c r="I13" i="63"/>
  <c r="H14" i="63"/>
  <c r="I14" i="63"/>
  <c r="H15" i="63"/>
  <c r="I15" i="63"/>
  <c r="H16" i="63"/>
  <c r="I16" i="63"/>
  <c r="H17" i="63"/>
  <c r="I17" i="63"/>
  <c r="H18" i="63"/>
  <c r="I18" i="63"/>
  <c r="H19" i="63"/>
  <c r="I19" i="63"/>
  <c r="H20" i="63"/>
  <c r="I20" i="63"/>
  <c r="H21" i="63"/>
  <c r="I21" i="63"/>
  <c r="H22" i="63"/>
  <c r="I22" i="63"/>
  <c r="H23" i="63"/>
  <c r="I23" i="63"/>
  <c r="H24" i="63"/>
  <c r="I24" i="63"/>
  <c r="H25" i="63"/>
  <c r="I25" i="63"/>
  <c r="H26" i="63"/>
  <c r="I26" i="63"/>
  <c r="H27" i="63"/>
  <c r="I27" i="63"/>
  <c r="H28" i="63"/>
  <c r="I28" i="63"/>
  <c r="H29" i="63"/>
  <c r="I29" i="63"/>
  <c r="H30" i="63"/>
  <c r="I30" i="63"/>
  <c r="H31" i="63"/>
  <c r="I31" i="63"/>
  <c r="H32" i="63"/>
  <c r="I32" i="63"/>
  <c r="H33" i="63"/>
  <c r="I33" i="63"/>
  <c r="H34" i="63"/>
  <c r="I34" i="63"/>
  <c r="H35" i="63"/>
  <c r="I35" i="63"/>
  <c r="H36" i="63"/>
  <c r="I36" i="63"/>
  <c r="H37" i="63"/>
  <c r="I37" i="63"/>
  <c r="H38" i="63"/>
  <c r="I38" i="63"/>
  <c r="H39" i="63"/>
  <c r="I39" i="63"/>
  <c r="H40" i="63"/>
  <c r="I40" i="63"/>
  <c r="H41" i="63"/>
  <c r="I41" i="63"/>
  <c r="H42" i="63"/>
  <c r="I42" i="63"/>
  <c r="H43" i="63"/>
  <c r="I43" i="63"/>
  <c r="H44" i="63"/>
  <c r="I44" i="63"/>
  <c r="H45" i="63"/>
  <c r="I45" i="63"/>
  <c r="H46" i="63"/>
  <c r="I46" i="63"/>
  <c r="H47" i="63"/>
  <c r="I47" i="63"/>
  <c r="H48" i="63"/>
  <c r="I48" i="63"/>
  <c r="H49" i="63"/>
  <c r="I49" i="63"/>
  <c r="H50" i="63"/>
  <c r="I50" i="63"/>
  <c r="H51" i="63"/>
  <c r="I51" i="63"/>
  <c r="H52" i="63"/>
  <c r="I52" i="63"/>
  <c r="H53" i="63"/>
  <c r="I53" i="63"/>
  <c r="H54" i="63"/>
  <c r="I54" i="63"/>
  <c r="H55" i="63"/>
  <c r="I55" i="63"/>
  <c r="H56" i="63"/>
  <c r="I56" i="63"/>
  <c r="H57" i="63"/>
  <c r="I57" i="63"/>
  <c r="H58" i="63"/>
  <c r="I58" i="63"/>
  <c r="H59" i="63"/>
  <c r="I59" i="63"/>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H77" i="63"/>
  <c r="I77" i="63"/>
  <c r="H78" i="63"/>
  <c r="I78" i="63"/>
  <c r="H79" i="63"/>
  <c r="I79" i="63"/>
  <c r="H80" i="63"/>
  <c r="I80" i="63"/>
  <c r="H81" i="63"/>
  <c r="I81" i="63"/>
  <c r="H82" i="63"/>
  <c r="I82" i="63"/>
  <c r="H83" i="63"/>
  <c r="I83" i="63"/>
  <c r="H84" i="63"/>
  <c r="I84" i="63"/>
  <c r="H85" i="63"/>
  <c r="I85" i="63"/>
  <c r="H86" i="63"/>
  <c r="I86" i="63"/>
  <c r="H87" i="63"/>
  <c r="I87" i="63"/>
  <c r="H88" i="63"/>
  <c r="I88" i="63"/>
  <c r="H89" i="63"/>
  <c r="I89" i="63"/>
  <c r="H90" i="63"/>
  <c r="I90" i="63"/>
  <c r="H91" i="63"/>
  <c r="I91" i="63"/>
  <c r="H92" i="63"/>
  <c r="I92" i="63"/>
  <c r="H93" i="63"/>
  <c r="I93" i="63"/>
  <c r="H94" i="63"/>
  <c r="I94" i="63"/>
  <c r="H95" i="63"/>
  <c r="I95" i="63"/>
  <c r="H96" i="63"/>
  <c r="I96" i="63"/>
  <c r="H97" i="63"/>
  <c r="I97" i="63"/>
  <c r="H98" i="63"/>
  <c r="I98" i="63"/>
  <c r="H99" i="63"/>
  <c r="I99" i="63"/>
  <c r="H100" i="63"/>
  <c r="I100" i="63"/>
  <c r="H101" i="63"/>
  <c r="I101" i="63"/>
  <c r="H102" i="63"/>
  <c r="I102" i="63"/>
  <c r="H103" i="63"/>
  <c r="I103" i="63"/>
  <c r="H3" i="63"/>
  <c r="I3" i="63"/>
  <c r="C3" i="41"/>
  <c r="D3" i="41"/>
  <c r="C4" i="41"/>
  <c r="D4" i="41"/>
  <c r="C5" i="41"/>
  <c r="D5" i="41"/>
  <c r="C6" i="41"/>
  <c r="D6" i="41"/>
  <c r="C7" i="41"/>
  <c r="D7" i="41"/>
  <c r="C8" i="41"/>
  <c r="D8" i="41"/>
  <c r="C9" i="41"/>
  <c r="D9" i="41"/>
  <c r="C10" i="41"/>
  <c r="D10" i="41"/>
  <c r="C11" i="41"/>
  <c r="D11" i="41"/>
  <c r="C12" i="41"/>
  <c r="D12" i="41"/>
  <c r="C13" i="41"/>
  <c r="D13" i="41"/>
  <c r="C14" i="41"/>
  <c r="D14" i="41"/>
  <c r="C15" i="41"/>
  <c r="D15" i="41"/>
  <c r="C16" i="41"/>
  <c r="D16" i="41"/>
  <c r="C17" i="41"/>
  <c r="D17" i="41"/>
  <c r="C18" i="41"/>
  <c r="D18" i="41"/>
  <c r="C19" i="41"/>
  <c r="D19" i="41"/>
  <c r="C20" i="41"/>
  <c r="D20" i="41"/>
  <c r="C21" i="41"/>
  <c r="D21" i="41"/>
  <c r="C22" i="41"/>
  <c r="D22" i="41"/>
  <c r="C23" i="41"/>
  <c r="D23" i="41"/>
  <c r="C24" i="41"/>
  <c r="D24" i="41"/>
  <c r="C25" i="41"/>
  <c r="D25" i="41"/>
  <c r="C26" i="41"/>
  <c r="D26" i="41"/>
  <c r="C27" i="41"/>
  <c r="D27" i="41"/>
  <c r="C28" i="41"/>
  <c r="D28" i="41"/>
  <c r="C29" i="41"/>
  <c r="D29" i="41"/>
  <c r="C30" i="41"/>
  <c r="D30" i="41"/>
  <c r="C31" i="41"/>
  <c r="D31" i="41"/>
  <c r="C32" i="41"/>
  <c r="D32" i="41"/>
  <c r="C33" i="41"/>
  <c r="D33" i="41"/>
  <c r="C34" i="41"/>
  <c r="D34" i="41"/>
  <c r="C35" i="41"/>
  <c r="D35" i="41"/>
  <c r="C36" i="41"/>
  <c r="D36" i="41"/>
  <c r="C37" i="41"/>
  <c r="D37" i="41"/>
  <c r="C38" i="41"/>
  <c r="D38" i="41"/>
  <c r="C39" i="41"/>
  <c r="D39" i="41"/>
  <c r="C40" i="41"/>
  <c r="D40" i="41"/>
  <c r="C41" i="41"/>
  <c r="D41" i="41"/>
  <c r="C42" i="41"/>
  <c r="D42" i="41"/>
  <c r="C43" i="41"/>
  <c r="D43" i="41"/>
  <c r="C44" i="41"/>
  <c r="D44" i="41"/>
  <c r="C45" i="41"/>
  <c r="D45" i="41"/>
  <c r="C46" i="41"/>
  <c r="D46" i="41"/>
  <c r="C47" i="41"/>
  <c r="D47" i="41"/>
  <c r="C48" i="41"/>
  <c r="D48" i="41"/>
  <c r="C49" i="41"/>
  <c r="D49" i="41"/>
  <c r="C50" i="41"/>
  <c r="D50" i="41"/>
  <c r="C51" i="41"/>
  <c r="D51" i="41"/>
  <c r="C52" i="41"/>
  <c r="D52" i="41"/>
  <c r="C53" i="41"/>
  <c r="D53" i="41"/>
  <c r="C54" i="41"/>
  <c r="D54" i="41"/>
  <c r="C55" i="41"/>
  <c r="D55" i="41"/>
  <c r="C56" i="41"/>
  <c r="D56" i="41"/>
  <c r="C57" i="41"/>
  <c r="D57" i="41"/>
  <c r="C58" i="41"/>
  <c r="D58" i="41"/>
  <c r="C59" i="41"/>
  <c r="D59" i="41"/>
  <c r="C60" i="41"/>
  <c r="D60" i="41"/>
  <c r="C61" i="41"/>
  <c r="D61" i="41"/>
  <c r="C62" i="41"/>
  <c r="D62" i="41"/>
  <c r="C63" i="41"/>
  <c r="D63" i="41"/>
  <c r="C64" i="41"/>
  <c r="D64" i="41"/>
  <c r="C65" i="41"/>
  <c r="D65" i="41"/>
  <c r="C66" i="41"/>
  <c r="D66" i="41"/>
  <c r="C67" i="41"/>
  <c r="D67" i="41"/>
  <c r="C68" i="41"/>
  <c r="D68" i="41"/>
  <c r="C69" i="41"/>
  <c r="D69" i="41"/>
  <c r="C70" i="41"/>
  <c r="D70" i="41"/>
  <c r="C71" i="41"/>
  <c r="D71" i="41"/>
  <c r="C72" i="41"/>
  <c r="D72" i="41"/>
  <c r="C73" i="41"/>
  <c r="D73" i="41"/>
  <c r="C74" i="41"/>
  <c r="D74" i="41"/>
  <c r="C75" i="41"/>
  <c r="D75" i="41"/>
  <c r="C76" i="41"/>
  <c r="D76" i="41"/>
  <c r="C77" i="41"/>
  <c r="D77" i="41"/>
  <c r="C78" i="41"/>
  <c r="D78" i="41"/>
  <c r="C79" i="41"/>
  <c r="D79" i="41"/>
  <c r="C80" i="41"/>
  <c r="D80" i="41"/>
  <c r="C81" i="41"/>
  <c r="D81" i="41"/>
  <c r="C82" i="41"/>
  <c r="D82" i="41"/>
  <c r="C83" i="41"/>
  <c r="D83" i="41"/>
  <c r="C84" i="41"/>
  <c r="D84" i="41"/>
  <c r="C85" i="41"/>
  <c r="D85" i="41"/>
  <c r="C86" i="41"/>
  <c r="D86" i="41"/>
  <c r="C87" i="41"/>
  <c r="D87" i="41"/>
  <c r="C88" i="41"/>
  <c r="D88" i="41"/>
  <c r="C89" i="41"/>
  <c r="D89" i="41"/>
  <c r="C90" i="41"/>
  <c r="D90" i="41"/>
  <c r="C91" i="41"/>
  <c r="D91" i="41"/>
  <c r="C92" i="41"/>
  <c r="D92" i="41"/>
  <c r="C93" i="41"/>
  <c r="D93" i="41"/>
  <c r="C94" i="41"/>
  <c r="D94" i="41"/>
  <c r="C95" i="41"/>
  <c r="D95" i="41"/>
  <c r="C96" i="41"/>
  <c r="D96" i="41"/>
  <c r="C97" i="41"/>
  <c r="D97" i="41"/>
  <c r="C98" i="41"/>
  <c r="D98" i="41"/>
  <c r="C99" i="41"/>
  <c r="D99" i="41"/>
  <c r="C100" i="41"/>
  <c r="D100" i="41"/>
  <c r="C101" i="41"/>
  <c r="D101" i="41"/>
  <c r="C102" i="41"/>
  <c r="D102" i="41"/>
  <c r="C103" i="41"/>
  <c r="D103" i="41"/>
  <c r="C104" i="41"/>
  <c r="D104" i="41"/>
  <c r="C105" i="41"/>
  <c r="D105" i="41"/>
  <c r="C106" i="41"/>
  <c r="D106" i="41"/>
  <c r="C107" i="41"/>
  <c r="D107" i="41"/>
  <c r="C108" i="41"/>
  <c r="D108" i="41"/>
  <c r="C109" i="41"/>
  <c r="D109" i="41"/>
  <c r="C110" i="41"/>
  <c r="D110" i="41"/>
  <c r="C111" i="41"/>
  <c r="D111" i="41"/>
  <c r="C112" i="41"/>
  <c r="D112" i="41"/>
  <c r="C113" i="41"/>
  <c r="D113" i="41"/>
  <c r="C114" i="41"/>
  <c r="D114" i="41"/>
  <c r="D2" i="41"/>
  <c r="C2" i="41"/>
  <c r="H3" i="41"/>
  <c r="H4" i="41"/>
  <c r="H5" i="41"/>
  <c r="H6" i="41"/>
  <c r="H7" i="41"/>
  <c r="H8" i="41"/>
  <c r="H9" i="41"/>
  <c r="H10" i="41"/>
  <c r="H11" i="41"/>
  <c r="H12" i="41"/>
  <c r="H13" i="41"/>
  <c r="H14" i="41"/>
  <c r="H15" i="41"/>
  <c r="H16" i="41"/>
  <c r="H17" i="41"/>
  <c r="H18" i="41"/>
  <c r="H19" i="41"/>
  <c r="H20" i="41"/>
  <c r="H21" i="41"/>
  <c r="H22" i="41"/>
  <c r="H23" i="41"/>
  <c r="H24" i="41"/>
  <c r="H25" i="41"/>
  <c r="H26" i="41"/>
  <c r="H27" i="41"/>
  <c r="H28" i="41"/>
  <c r="H29" i="41"/>
  <c r="H30" i="41"/>
  <c r="H31" i="41"/>
  <c r="H32" i="41"/>
  <c r="H33" i="41"/>
  <c r="H34" i="41"/>
  <c r="H35" i="41"/>
  <c r="H36" i="41"/>
  <c r="H37" i="41"/>
  <c r="H38" i="41"/>
  <c r="H39" i="41"/>
  <c r="H40" i="41"/>
  <c r="H41" i="41"/>
  <c r="H42" i="41"/>
  <c r="H43" i="41"/>
  <c r="H44" i="41"/>
  <c r="H45" i="41"/>
  <c r="H46" i="41"/>
  <c r="H47" i="41"/>
  <c r="H48" i="41"/>
  <c r="H49" i="41"/>
  <c r="H50" i="41"/>
  <c r="H51" i="41"/>
  <c r="H52" i="41"/>
  <c r="H53" i="41"/>
  <c r="H54" i="41"/>
  <c r="H55" i="41"/>
  <c r="H56" i="41"/>
  <c r="H57" i="41"/>
  <c r="H58" i="41"/>
  <c r="H59" i="41"/>
  <c r="H60" i="41"/>
  <c r="H61" i="41"/>
  <c r="H62" i="41"/>
  <c r="H63" i="41"/>
  <c r="H64" i="41"/>
  <c r="H65" i="41"/>
  <c r="H66" i="41"/>
  <c r="H67" i="41"/>
  <c r="H68" i="41"/>
  <c r="H69" i="41"/>
  <c r="H70" i="41"/>
  <c r="H71" i="41"/>
  <c r="H72" i="41"/>
  <c r="H73" i="41"/>
  <c r="H74" i="41"/>
  <c r="H75" i="41"/>
  <c r="H76" i="41"/>
  <c r="H77" i="41"/>
  <c r="H78" i="41"/>
  <c r="H79" i="41"/>
  <c r="H80" i="41"/>
  <c r="H81" i="41"/>
  <c r="H82" i="41"/>
  <c r="H83" i="41"/>
  <c r="H84" i="41"/>
  <c r="H85" i="41"/>
  <c r="H86" i="41"/>
  <c r="H87" i="41"/>
  <c r="H88" i="41"/>
  <c r="H89" i="41"/>
  <c r="H90" i="41"/>
  <c r="H91" i="41"/>
  <c r="H92" i="41"/>
  <c r="H93" i="41"/>
  <c r="H94" i="41"/>
  <c r="H95" i="41"/>
  <c r="H96" i="41"/>
  <c r="H97" i="41"/>
  <c r="H98" i="41"/>
  <c r="H99" i="41"/>
  <c r="H100" i="41"/>
  <c r="H101" i="41"/>
  <c r="H102" i="41"/>
  <c r="H103" i="41"/>
  <c r="H104" i="41"/>
  <c r="H105" i="41"/>
  <c r="H106" i="41"/>
  <c r="H107" i="41"/>
  <c r="H108" i="41"/>
  <c r="H109" i="41"/>
  <c r="H110" i="41"/>
  <c r="H111" i="41"/>
  <c r="H112" i="41"/>
  <c r="H113" i="41"/>
  <c r="H114" i="41"/>
  <c r="H2" i="41"/>
  <c r="I3" i="41"/>
  <c r="I4" i="41"/>
  <c r="I5" i="41"/>
  <c r="I6" i="41"/>
  <c r="I7" i="41"/>
  <c r="I8" i="41"/>
  <c r="I9" i="41"/>
  <c r="I10" i="41"/>
  <c r="I11" i="41"/>
  <c r="I12" i="41"/>
  <c r="I13" i="41"/>
  <c r="I14" i="41"/>
  <c r="I15" i="41"/>
  <c r="I16" i="41"/>
  <c r="I17" i="41"/>
  <c r="I18" i="41"/>
  <c r="I19" i="41"/>
  <c r="I20" i="41"/>
  <c r="I21" i="41"/>
  <c r="I22" i="41"/>
  <c r="I23" i="41"/>
  <c r="I24" i="41"/>
  <c r="I25" i="41"/>
  <c r="I26" i="41"/>
  <c r="I27" i="41"/>
  <c r="I28" i="41"/>
  <c r="I29" i="41"/>
  <c r="I30" i="41"/>
  <c r="I31" i="41"/>
  <c r="I32" i="41"/>
  <c r="I33" i="41"/>
  <c r="I34" i="41"/>
  <c r="I35" i="41"/>
  <c r="I36" i="41"/>
  <c r="I37" i="41"/>
  <c r="I38" i="41"/>
  <c r="I39" i="41"/>
  <c r="I40" i="41"/>
  <c r="I41" i="41"/>
  <c r="I42" i="41"/>
  <c r="I43" i="41"/>
  <c r="I44" i="41"/>
  <c r="I45" i="41"/>
  <c r="I46" i="41"/>
  <c r="I47" i="41"/>
  <c r="I48" i="41"/>
  <c r="I49" i="41"/>
  <c r="I50" i="41"/>
  <c r="I51" i="41"/>
  <c r="I52" i="41"/>
  <c r="I53" i="41"/>
  <c r="I54" i="41"/>
  <c r="I55" i="41"/>
  <c r="I56" i="41"/>
  <c r="I57" i="41"/>
  <c r="I58" i="41"/>
  <c r="I59" i="41"/>
  <c r="I60" i="41"/>
  <c r="I61" i="41"/>
  <c r="I62" i="41"/>
  <c r="I63" i="41"/>
  <c r="I64" i="41"/>
  <c r="I65" i="41"/>
  <c r="I66" i="41"/>
  <c r="I67" i="41"/>
  <c r="I68" i="41"/>
  <c r="I69" i="41"/>
  <c r="I70" i="41"/>
  <c r="I71" i="41"/>
  <c r="I72" i="41"/>
  <c r="I73" i="41"/>
  <c r="I74" i="41"/>
  <c r="I75" i="41"/>
  <c r="I76" i="41"/>
  <c r="I77" i="41"/>
  <c r="I78" i="41"/>
  <c r="I79" i="41"/>
  <c r="I80" i="41"/>
  <c r="I81" i="41"/>
  <c r="I82" i="41"/>
  <c r="I83" i="41"/>
  <c r="I84" i="41"/>
  <c r="I85" i="41"/>
  <c r="I86" i="41"/>
  <c r="I87" i="41"/>
  <c r="I88" i="41"/>
  <c r="I89" i="41"/>
  <c r="I90" i="41"/>
  <c r="I91" i="41"/>
  <c r="I92" i="41"/>
  <c r="I93" i="41"/>
  <c r="I94" i="41"/>
  <c r="I95" i="41"/>
  <c r="I96" i="41"/>
  <c r="I97" i="41"/>
  <c r="I98" i="41"/>
  <c r="I99" i="41"/>
  <c r="I100" i="41"/>
  <c r="I101" i="41"/>
  <c r="I102" i="41"/>
  <c r="I103" i="41"/>
  <c r="I104" i="41"/>
  <c r="I105" i="41"/>
  <c r="I106" i="41"/>
  <c r="I107" i="41"/>
  <c r="I108" i="41"/>
  <c r="I109" i="41"/>
  <c r="I110" i="41"/>
  <c r="I111" i="41"/>
  <c r="I112" i="41"/>
  <c r="I113" i="41"/>
  <c r="I114" i="41"/>
  <c r="I2" i="41"/>
  <c r="P3" i="41"/>
  <c r="P4" i="41"/>
  <c r="P5" i="41"/>
  <c r="P6" i="41"/>
  <c r="P7" i="41"/>
  <c r="P8" i="41"/>
  <c r="P9" i="41"/>
  <c r="P10" i="41"/>
  <c r="P11" i="41"/>
  <c r="P12" i="41"/>
  <c r="P13" i="41"/>
  <c r="P14" i="41"/>
  <c r="P15" i="41"/>
  <c r="P16" i="41"/>
  <c r="P17" i="41"/>
  <c r="P18" i="41"/>
  <c r="P19" i="41"/>
  <c r="P20" i="41"/>
  <c r="P21" i="41"/>
  <c r="P22" i="41"/>
  <c r="P23" i="41"/>
  <c r="P24" i="41"/>
  <c r="P25" i="41"/>
  <c r="P26" i="41"/>
  <c r="P27" i="41"/>
  <c r="P28" i="41"/>
  <c r="P29" i="41"/>
  <c r="P30" i="41"/>
  <c r="P31" i="41"/>
  <c r="P32" i="41"/>
  <c r="P33" i="41"/>
  <c r="P34" i="41"/>
  <c r="P35" i="41"/>
  <c r="P36" i="41"/>
  <c r="P37" i="41"/>
  <c r="P38" i="41"/>
  <c r="P39" i="41"/>
  <c r="P40" i="41"/>
  <c r="P41" i="41"/>
  <c r="P42" i="41"/>
  <c r="P43" i="41"/>
  <c r="P44" i="41"/>
  <c r="P45" i="41"/>
  <c r="P46" i="41"/>
  <c r="P47" i="41"/>
  <c r="P48" i="41"/>
  <c r="P49" i="41"/>
  <c r="P50" i="41"/>
  <c r="P51" i="41"/>
  <c r="P52" i="41"/>
  <c r="P53" i="41"/>
  <c r="P54" i="41"/>
  <c r="P55" i="41"/>
  <c r="P56" i="41"/>
  <c r="P57" i="41"/>
  <c r="P58" i="41"/>
  <c r="P59" i="41"/>
  <c r="P60" i="41"/>
  <c r="P61" i="41"/>
  <c r="P62" i="41"/>
  <c r="P63" i="41"/>
  <c r="P64" i="41"/>
  <c r="P65" i="41"/>
  <c r="P66" i="41"/>
  <c r="P67" i="41"/>
  <c r="P68" i="41"/>
  <c r="P69" i="41"/>
  <c r="P70" i="41"/>
  <c r="P71" i="41"/>
  <c r="P72" i="41"/>
  <c r="P73" i="41"/>
  <c r="P74" i="41"/>
  <c r="P75" i="41"/>
  <c r="P76" i="41"/>
  <c r="P77" i="41"/>
  <c r="P78" i="41"/>
  <c r="P79" i="41"/>
  <c r="P80" i="41"/>
  <c r="P81" i="41"/>
  <c r="P82" i="41"/>
  <c r="P83" i="41"/>
  <c r="P84" i="41"/>
  <c r="P85" i="41"/>
  <c r="P86" i="41"/>
  <c r="P87" i="41"/>
  <c r="P88" i="41"/>
  <c r="P89" i="41"/>
  <c r="P90" i="41"/>
  <c r="P91" i="41"/>
  <c r="P92" i="41"/>
  <c r="P93" i="41"/>
  <c r="P94" i="41"/>
  <c r="P95" i="41"/>
  <c r="P96" i="41"/>
  <c r="P97" i="41"/>
  <c r="P98" i="41"/>
  <c r="P99" i="41"/>
  <c r="P100" i="41"/>
  <c r="P101" i="41"/>
  <c r="P102" i="41"/>
  <c r="P103" i="41"/>
  <c r="P104" i="41"/>
  <c r="P105" i="41"/>
  <c r="P106" i="41"/>
  <c r="P107" i="41"/>
  <c r="P108" i="41"/>
  <c r="P109" i="41"/>
  <c r="P110" i="41"/>
  <c r="P111" i="41"/>
  <c r="P112" i="41"/>
  <c r="P113" i="41"/>
  <c r="P114" i="41"/>
  <c r="P2" i="41"/>
  <c r="O3" i="41"/>
  <c r="O4" i="41"/>
  <c r="O5" i="41"/>
  <c r="O6" i="41"/>
  <c r="O7" i="41"/>
  <c r="O8" i="41"/>
  <c r="O9" i="41"/>
  <c r="O10" i="41"/>
  <c r="O11" i="41"/>
  <c r="O12" i="41"/>
  <c r="O13" i="41"/>
  <c r="O14" i="41"/>
  <c r="O15" i="41"/>
  <c r="O16" i="41"/>
  <c r="O17" i="41"/>
  <c r="O18" i="41"/>
  <c r="O19" i="41"/>
  <c r="O20" i="41"/>
  <c r="O21" i="41"/>
  <c r="O22" i="41"/>
  <c r="O23" i="41"/>
  <c r="O24" i="41"/>
  <c r="O25" i="41"/>
  <c r="O26" i="41"/>
  <c r="O27" i="41"/>
  <c r="O28" i="41"/>
  <c r="O29" i="41"/>
  <c r="O30" i="41"/>
  <c r="O31" i="41"/>
  <c r="O32" i="41"/>
  <c r="O33" i="41"/>
  <c r="O34" i="41"/>
  <c r="O35" i="41"/>
  <c r="O36" i="41"/>
  <c r="O37" i="41"/>
  <c r="O38" i="41"/>
  <c r="O39" i="41"/>
  <c r="O40" i="41"/>
  <c r="O41" i="41"/>
  <c r="O42" i="41"/>
  <c r="O43" i="41"/>
  <c r="O44" i="41"/>
  <c r="O45" i="41"/>
  <c r="O46" i="41"/>
  <c r="O47" i="41"/>
  <c r="O48" i="41"/>
  <c r="O49" i="41"/>
  <c r="O50" i="41"/>
  <c r="O51" i="41"/>
  <c r="O52" i="41"/>
  <c r="O53" i="41"/>
  <c r="O54" i="41"/>
  <c r="O55" i="41"/>
  <c r="O56" i="41"/>
  <c r="O57" i="41"/>
  <c r="O58" i="41"/>
  <c r="O59" i="41"/>
  <c r="O60" i="41"/>
  <c r="O61" i="41"/>
  <c r="O62" i="41"/>
  <c r="O63" i="41"/>
  <c r="O64" i="41"/>
  <c r="O65" i="41"/>
  <c r="O66" i="41"/>
  <c r="O67" i="41"/>
  <c r="O68" i="41"/>
  <c r="O69" i="41"/>
  <c r="O70" i="41"/>
  <c r="O71" i="41"/>
  <c r="O72" i="41"/>
  <c r="O73" i="41"/>
  <c r="O74" i="41"/>
  <c r="O75" i="41"/>
  <c r="O76" i="41"/>
  <c r="O77" i="41"/>
  <c r="O78" i="41"/>
  <c r="O79" i="41"/>
  <c r="O80" i="41"/>
  <c r="O81" i="41"/>
  <c r="O82" i="41"/>
  <c r="O83" i="41"/>
  <c r="O84" i="41"/>
  <c r="O85" i="41"/>
  <c r="O86" i="41"/>
  <c r="O87" i="41"/>
  <c r="O88" i="41"/>
  <c r="O89" i="41"/>
  <c r="O90" i="41"/>
  <c r="O91" i="41"/>
  <c r="O92" i="41"/>
  <c r="O93" i="41"/>
  <c r="O94" i="41"/>
  <c r="O95" i="41"/>
  <c r="O96" i="41"/>
  <c r="O97" i="41"/>
  <c r="O98" i="41"/>
  <c r="O99" i="41"/>
  <c r="O100" i="41"/>
  <c r="O101" i="41"/>
  <c r="O102" i="41"/>
  <c r="O103" i="41"/>
  <c r="O104" i="41"/>
  <c r="O105" i="41"/>
  <c r="O106" i="41"/>
  <c r="O107" i="41"/>
  <c r="O108" i="41"/>
  <c r="O109" i="41"/>
  <c r="O110" i="41"/>
  <c r="O111" i="41"/>
  <c r="O112" i="41"/>
  <c r="O113" i="41"/>
  <c r="O114" i="41"/>
  <c r="O2" i="41"/>
  <c r="K4" i="63"/>
  <c r="L4" i="63"/>
  <c r="M4" i="63"/>
  <c r="K5" i="63"/>
  <c r="L5" i="63"/>
  <c r="M5" i="63"/>
  <c r="K6" i="63"/>
  <c r="L6" i="63"/>
  <c r="M6" i="63"/>
  <c r="K7" i="63"/>
  <c r="L7" i="63"/>
  <c r="M7" i="63"/>
  <c r="K8" i="63"/>
  <c r="L8" i="63"/>
  <c r="M8" i="63"/>
  <c r="K9" i="63"/>
  <c r="L9" i="63"/>
  <c r="M9" i="63"/>
  <c r="K10" i="63"/>
  <c r="L10" i="63"/>
  <c r="M10" i="63"/>
  <c r="K11" i="63"/>
  <c r="L11" i="63"/>
  <c r="M11" i="63"/>
  <c r="K12" i="63"/>
  <c r="L12" i="63"/>
  <c r="M12" i="63"/>
  <c r="K13" i="63"/>
  <c r="L13" i="63"/>
  <c r="M13" i="63"/>
  <c r="K14" i="63"/>
  <c r="L14" i="63"/>
  <c r="M14" i="63"/>
  <c r="K15" i="63"/>
  <c r="L15" i="63"/>
  <c r="M15" i="63"/>
  <c r="K16" i="63"/>
  <c r="L16" i="63"/>
  <c r="M16" i="63"/>
  <c r="K17" i="63"/>
  <c r="L17" i="63"/>
  <c r="M17" i="63"/>
  <c r="K18" i="63"/>
  <c r="L18" i="63"/>
  <c r="M18" i="63"/>
  <c r="K19" i="63"/>
  <c r="L19" i="63"/>
  <c r="M19" i="63"/>
  <c r="K20" i="63"/>
  <c r="L20" i="63"/>
  <c r="M20" i="63"/>
  <c r="K21" i="63"/>
  <c r="L21" i="63"/>
  <c r="M21" i="63"/>
  <c r="K22" i="63"/>
  <c r="L22" i="63"/>
  <c r="M22" i="63"/>
  <c r="K23" i="63"/>
  <c r="L23" i="63"/>
  <c r="M23" i="63"/>
  <c r="K24" i="63"/>
  <c r="L24" i="63"/>
  <c r="M24" i="63"/>
  <c r="K25" i="63"/>
  <c r="L25" i="63"/>
  <c r="M25" i="63"/>
  <c r="K26" i="63"/>
  <c r="L26" i="63"/>
  <c r="M26" i="63"/>
  <c r="K27" i="63"/>
  <c r="L27" i="63"/>
  <c r="M27" i="63"/>
  <c r="K28" i="63"/>
  <c r="L28" i="63"/>
  <c r="M28" i="63"/>
  <c r="K29" i="63"/>
  <c r="L29" i="63"/>
  <c r="M29" i="63"/>
  <c r="K30" i="63"/>
  <c r="L30" i="63"/>
  <c r="M30" i="63"/>
  <c r="K31" i="63"/>
  <c r="L31" i="63"/>
  <c r="M31" i="63"/>
  <c r="K32" i="63"/>
  <c r="L32" i="63"/>
  <c r="M32" i="63"/>
  <c r="K33" i="63"/>
  <c r="L33" i="63"/>
  <c r="M33" i="63"/>
  <c r="K34" i="63"/>
  <c r="L34" i="63"/>
  <c r="M34" i="63"/>
  <c r="K35" i="63"/>
  <c r="L35" i="63"/>
  <c r="M35" i="63"/>
  <c r="K36" i="63"/>
  <c r="L36" i="63"/>
  <c r="M36" i="63"/>
  <c r="K37" i="63"/>
  <c r="L37" i="63"/>
  <c r="M37" i="63"/>
  <c r="K38" i="63"/>
  <c r="L38" i="63"/>
  <c r="M38" i="63"/>
  <c r="K39" i="63"/>
  <c r="L39" i="63"/>
  <c r="M39" i="63"/>
  <c r="K40" i="63"/>
  <c r="L40" i="63"/>
  <c r="M40" i="63"/>
  <c r="K41" i="63"/>
  <c r="L41" i="63"/>
  <c r="M41" i="63"/>
  <c r="K42" i="63"/>
  <c r="L42" i="63"/>
  <c r="M42" i="63"/>
  <c r="K43" i="63"/>
  <c r="L43" i="63"/>
  <c r="M43" i="63"/>
  <c r="K44" i="63"/>
  <c r="L44" i="63"/>
  <c r="M44" i="63"/>
  <c r="K45" i="63"/>
  <c r="L45" i="63"/>
  <c r="M45" i="63"/>
  <c r="K46" i="63"/>
  <c r="L46" i="63"/>
  <c r="M46" i="63"/>
  <c r="K47" i="63"/>
  <c r="L47" i="63"/>
  <c r="M47" i="63"/>
  <c r="K48" i="63"/>
  <c r="L48" i="63"/>
  <c r="M48" i="63"/>
  <c r="K49" i="63"/>
  <c r="L49" i="63"/>
  <c r="M49" i="63"/>
  <c r="K50" i="63"/>
  <c r="L50" i="63"/>
  <c r="M50" i="63"/>
  <c r="K51" i="63"/>
  <c r="L51" i="63"/>
  <c r="M51" i="63"/>
  <c r="K52" i="63"/>
  <c r="L52" i="63"/>
  <c r="M52" i="63"/>
  <c r="K53" i="63"/>
  <c r="L53" i="63"/>
  <c r="M53" i="63"/>
  <c r="K54" i="63"/>
  <c r="L54" i="63"/>
  <c r="M54" i="63"/>
  <c r="K55" i="63"/>
  <c r="L55" i="63"/>
  <c r="M55" i="63"/>
  <c r="K56" i="63"/>
  <c r="L56" i="63"/>
  <c r="M56" i="63"/>
  <c r="K57" i="63"/>
  <c r="L57" i="63"/>
  <c r="M57" i="63"/>
  <c r="K58" i="63"/>
  <c r="L58" i="63"/>
  <c r="M58" i="63"/>
  <c r="K59" i="63"/>
  <c r="L59" i="63"/>
  <c r="M59" i="63"/>
  <c r="K60" i="63"/>
  <c r="L60" i="63"/>
  <c r="M60" i="63"/>
  <c r="K61" i="63"/>
  <c r="L61" i="63"/>
  <c r="M61" i="63"/>
  <c r="K62" i="63"/>
  <c r="L62" i="63"/>
  <c r="M62" i="63"/>
  <c r="K63" i="63"/>
  <c r="L63" i="63"/>
  <c r="M63" i="63"/>
  <c r="K64" i="63"/>
  <c r="L64" i="63"/>
  <c r="M64" i="63"/>
  <c r="K65" i="63"/>
  <c r="L65" i="63"/>
  <c r="M65" i="63"/>
  <c r="K66" i="63"/>
  <c r="L66" i="63"/>
  <c r="M66" i="63"/>
  <c r="K67" i="63"/>
  <c r="L67" i="63"/>
  <c r="M67" i="63"/>
  <c r="K68" i="63"/>
  <c r="L68" i="63"/>
  <c r="M68" i="63"/>
  <c r="K69" i="63"/>
  <c r="L69" i="63"/>
  <c r="M69" i="63"/>
  <c r="K70" i="63"/>
  <c r="L70" i="63"/>
  <c r="M70" i="63"/>
  <c r="K71" i="63"/>
  <c r="L71" i="63"/>
  <c r="M71" i="63"/>
  <c r="K72" i="63"/>
  <c r="L72" i="63"/>
  <c r="M72" i="63"/>
  <c r="K73" i="63"/>
  <c r="L73" i="63"/>
  <c r="M73" i="63"/>
  <c r="K74" i="63"/>
  <c r="L74" i="63"/>
  <c r="M74" i="63"/>
  <c r="K75" i="63"/>
  <c r="L75" i="63"/>
  <c r="M75" i="63"/>
  <c r="K76" i="63"/>
  <c r="L76" i="63"/>
  <c r="M76" i="63"/>
  <c r="K77" i="63"/>
  <c r="L77" i="63"/>
  <c r="M77" i="63"/>
  <c r="K78" i="63"/>
  <c r="L78" i="63"/>
  <c r="M78" i="63"/>
  <c r="K79" i="63"/>
  <c r="L79" i="63"/>
  <c r="M79" i="63"/>
  <c r="K80" i="63"/>
  <c r="L80" i="63"/>
  <c r="M80" i="63"/>
  <c r="K81" i="63"/>
  <c r="L81" i="63"/>
  <c r="M81" i="63"/>
  <c r="K82" i="63"/>
  <c r="L82" i="63"/>
  <c r="M82" i="63"/>
  <c r="K83" i="63"/>
  <c r="L83" i="63"/>
  <c r="M83" i="63"/>
  <c r="K84" i="63"/>
  <c r="L84" i="63"/>
  <c r="M84" i="63"/>
  <c r="K85" i="63"/>
  <c r="L85" i="63"/>
  <c r="M85" i="63"/>
  <c r="K86" i="63"/>
  <c r="L86" i="63"/>
  <c r="M86" i="63"/>
  <c r="K87" i="63"/>
  <c r="L87" i="63"/>
  <c r="M87" i="63"/>
  <c r="K88" i="63"/>
  <c r="L88" i="63"/>
  <c r="M88" i="63"/>
  <c r="K89" i="63"/>
  <c r="L89" i="63"/>
  <c r="M89" i="63"/>
  <c r="K90" i="63"/>
  <c r="L90" i="63"/>
  <c r="M90" i="63"/>
  <c r="K91" i="63"/>
  <c r="L91" i="63"/>
  <c r="M91" i="63"/>
  <c r="K92" i="63"/>
  <c r="L92" i="63"/>
  <c r="M92" i="63"/>
  <c r="K93" i="63"/>
  <c r="L93" i="63"/>
  <c r="M93" i="63"/>
  <c r="K94" i="63"/>
  <c r="L94" i="63"/>
  <c r="M94" i="63"/>
  <c r="K95" i="63"/>
  <c r="L95" i="63"/>
  <c r="M95" i="63"/>
  <c r="K96" i="63"/>
  <c r="L96" i="63"/>
  <c r="M96" i="63"/>
  <c r="K97" i="63"/>
  <c r="L97" i="63"/>
  <c r="M97" i="63"/>
  <c r="K98" i="63"/>
  <c r="L98" i="63"/>
  <c r="M98" i="63"/>
  <c r="K99" i="63"/>
  <c r="L99" i="63"/>
  <c r="M99" i="63"/>
  <c r="K100" i="63"/>
  <c r="L100" i="63"/>
  <c r="M100" i="63"/>
  <c r="K101" i="63"/>
  <c r="L101" i="63"/>
  <c r="M101" i="63"/>
  <c r="K102" i="63"/>
  <c r="L102" i="63"/>
  <c r="M102" i="63"/>
  <c r="K103" i="63"/>
  <c r="L103" i="63"/>
  <c r="M103" i="63"/>
  <c r="M3" i="63"/>
  <c r="L3" i="63"/>
  <c r="K3" i="63"/>
  <c r="J4" i="63"/>
  <c r="J5" i="63"/>
  <c r="J6" i="63"/>
  <c r="J7" i="63"/>
  <c r="J8" i="63"/>
  <c r="J9" i="63"/>
  <c r="J10" i="63"/>
  <c r="J11" i="63"/>
  <c r="J12" i="63"/>
  <c r="J13" i="63"/>
  <c r="J14" i="63"/>
  <c r="J15" i="63"/>
  <c r="J16" i="63"/>
  <c r="J17" i="63"/>
  <c r="J18" i="63"/>
  <c r="J19" i="63"/>
  <c r="J20" i="63"/>
  <c r="J21" i="63"/>
  <c r="J22" i="63"/>
  <c r="J23" i="63"/>
  <c r="J24" i="63"/>
  <c r="J25" i="63"/>
  <c r="J26" i="63"/>
  <c r="J27" i="63"/>
  <c r="J28" i="63"/>
  <c r="J29" i="63"/>
  <c r="J30" i="63"/>
  <c r="J31" i="63"/>
  <c r="J32" i="63"/>
  <c r="J33" i="63"/>
  <c r="J34" i="63"/>
  <c r="J35" i="63"/>
  <c r="J36" i="63"/>
  <c r="J37" i="63"/>
  <c r="J38" i="63"/>
  <c r="J39" i="63"/>
  <c r="J40" i="63"/>
  <c r="J41" i="63"/>
  <c r="J42" i="63"/>
  <c r="J43" i="63"/>
  <c r="J44" i="63"/>
  <c r="J45" i="63"/>
  <c r="J46" i="63"/>
  <c r="J47" i="63"/>
  <c r="J48" i="63"/>
  <c r="J49" i="63"/>
  <c r="J50" i="63"/>
  <c r="J51" i="63"/>
  <c r="J52" i="63"/>
  <c r="J53" i="63"/>
  <c r="J54" i="63"/>
  <c r="J55" i="63"/>
  <c r="J56" i="63"/>
  <c r="J57" i="63"/>
  <c r="J58" i="63"/>
  <c r="J59" i="63"/>
  <c r="J60" i="63"/>
  <c r="J61" i="63"/>
  <c r="J62" i="63"/>
  <c r="J63" i="63"/>
  <c r="J64" i="63"/>
  <c r="J65" i="63"/>
  <c r="J66" i="63"/>
  <c r="J67" i="63"/>
  <c r="J68" i="63"/>
  <c r="J69" i="63"/>
  <c r="J70" i="63"/>
  <c r="J71" i="63"/>
  <c r="J72" i="63"/>
  <c r="J73" i="63"/>
  <c r="J74" i="63"/>
  <c r="J75" i="63"/>
  <c r="J76" i="63"/>
  <c r="J77" i="63"/>
  <c r="J78" i="63"/>
  <c r="J79" i="63"/>
  <c r="J80" i="63"/>
  <c r="J81" i="63"/>
  <c r="J82" i="63"/>
  <c r="J83" i="63"/>
  <c r="J84" i="63"/>
  <c r="J85" i="63"/>
  <c r="J86" i="63"/>
  <c r="J87" i="63"/>
  <c r="J88" i="63"/>
  <c r="J89" i="63"/>
  <c r="J90" i="63"/>
  <c r="J91" i="63"/>
  <c r="J92" i="63"/>
  <c r="J93" i="63"/>
  <c r="J94" i="63"/>
  <c r="J95" i="63"/>
  <c r="J96" i="63"/>
  <c r="J97" i="63"/>
  <c r="J98" i="63"/>
  <c r="J99" i="63"/>
  <c r="J100" i="63"/>
  <c r="J101" i="63"/>
  <c r="J102" i="63"/>
  <c r="J103" i="63"/>
  <c r="J3" i="63"/>
  <c r="R103" i="63"/>
  <c r="Q103" i="63"/>
  <c r="P103" i="63"/>
  <c r="O103" i="63"/>
  <c r="N103" i="63"/>
  <c r="D103" i="63"/>
  <c r="B103" i="63"/>
  <c r="A103" i="63"/>
  <c r="R102" i="63"/>
  <c r="Q102" i="63"/>
  <c r="P102" i="63"/>
  <c r="O102" i="63"/>
  <c r="N102" i="63"/>
  <c r="D102" i="63"/>
  <c r="B102" i="63"/>
  <c r="A102" i="63"/>
  <c r="R101" i="63"/>
  <c r="Q101" i="63"/>
  <c r="P101" i="63"/>
  <c r="O101" i="63"/>
  <c r="N101" i="63"/>
  <c r="D101" i="63"/>
  <c r="B101" i="63"/>
  <c r="A101" i="63"/>
  <c r="R100" i="63"/>
  <c r="Q100" i="63"/>
  <c r="P100" i="63"/>
  <c r="O100" i="63"/>
  <c r="N100" i="63"/>
  <c r="D100" i="63"/>
  <c r="B100" i="63"/>
  <c r="A100" i="63"/>
  <c r="R99" i="63"/>
  <c r="Q99" i="63"/>
  <c r="P99" i="63"/>
  <c r="O99" i="63"/>
  <c r="N99" i="63"/>
  <c r="D99" i="63"/>
  <c r="B99" i="63"/>
  <c r="A99" i="63"/>
  <c r="R98" i="63"/>
  <c r="Q98" i="63"/>
  <c r="P98" i="63"/>
  <c r="O98" i="63"/>
  <c r="N98" i="63"/>
  <c r="D98" i="63"/>
  <c r="B98" i="63"/>
  <c r="A98" i="63"/>
  <c r="R97" i="63"/>
  <c r="Q97" i="63"/>
  <c r="P97" i="63"/>
  <c r="O97" i="63"/>
  <c r="N97" i="63"/>
  <c r="D97" i="63"/>
  <c r="B97" i="63"/>
  <c r="A97" i="63"/>
  <c r="R96" i="63"/>
  <c r="Q96" i="63"/>
  <c r="P96" i="63"/>
  <c r="O96" i="63"/>
  <c r="N96" i="63"/>
  <c r="D96" i="63"/>
  <c r="B96" i="63"/>
  <c r="A96" i="63"/>
  <c r="R95" i="63"/>
  <c r="Q95" i="63"/>
  <c r="P95" i="63"/>
  <c r="O95" i="63"/>
  <c r="N95" i="63"/>
  <c r="D95" i="63"/>
  <c r="B95" i="63"/>
  <c r="A95" i="63"/>
  <c r="R94" i="63"/>
  <c r="Q94" i="63"/>
  <c r="P94" i="63"/>
  <c r="O94" i="63"/>
  <c r="N94" i="63"/>
  <c r="D94" i="63"/>
  <c r="B94" i="63"/>
  <c r="A94" i="63"/>
  <c r="R93" i="63"/>
  <c r="Q93" i="63"/>
  <c r="P93" i="63"/>
  <c r="O93" i="63"/>
  <c r="N93" i="63"/>
  <c r="D93" i="63"/>
  <c r="B93" i="63"/>
  <c r="A93" i="63"/>
  <c r="R92" i="63"/>
  <c r="Q92" i="63"/>
  <c r="P92" i="63"/>
  <c r="O92" i="63"/>
  <c r="N92" i="63"/>
  <c r="D92" i="63"/>
  <c r="B92" i="63"/>
  <c r="A92" i="63"/>
  <c r="R91" i="63"/>
  <c r="Q91" i="63"/>
  <c r="P91" i="63"/>
  <c r="O91" i="63"/>
  <c r="N91" i="63"/>
  <c r="D91" i="63"/>
  <c r="B91" i="63"/>
  <c r="A91" i="63"/>
  <c r="R90" i="63"/>
  <c r="Q90" i="63"/>
  <c r="P90" i="63"/>
  <c r="O90" i="63"/>
  <c r="N90" i="63"/>
  <c r="D90" i="63"/>
  <c r="B90" i="63"/>
  <c r="A90" i="63"/>
  <c r="R89" i="63"/>
  <c r="Q89" i="63"/>
  <c r="P89" i="63"/>
  <c r="O89" i="63"/>
  <c r="N89" i="63"/>
  <c r="D89" i="63"/>
  <c r="B89" i="63"/>
  <c r="A89" i="63"/>
  <c r="R88" i="63"/>
  <c r="Q88" i="63"/>
  <c r="P88" i="63"/>
  <c r="O88" i="63"/>
  <c r="N88" i="63"/>
  <c r="D88" i="63"/>
  <c r="B88" i="63"/>
  <c r="A88" i="63"/>
  <c r="R87" i="63"/>
  <c r="Q87" i="63"/>
  <c r="P87" i="63"/>
  <c r="O87" i="63"/>
  <c r="N87" i="63"/>
  <c r="D87" i="63"/>
  <c r="B87" i="63"/>
  <c r="A87" i="63"/>
  <c r="R86" i="63"/>
  <c r="Q86" i="63"/>
  <c r="P86" i="63"/>
  <c r="O86" i="63"/>
  <c r="N86" i="63"/>
  <c r="D86" i="63"/>
  <c r="B86" i="63"/>
  <c r="A86" i="63"/>
  <c r="R85" i="63"/>
  <c r="Q85" i="63"/>
  <c r="P85" i="63"/>
  <c r="O85" i="63"/>
  <c r="N85" i="63"/>
  <c r="D85" i="63"/>
  <c r="B85" i="63"/>
  <c r="A85" i="63"/>
  <c r="R84" i="63"/>
  <c r="Q84" i="63"/>
  <c r="P84" i="63"/>
  <c r="O84" i="63"/>
  <c r="N84" i="63"/>
  <c r="D84" i="63"/>
  <c r="B84" i="63"/>
  <c r="A84" i="63"/>
  <c r="R83" i="63"/>
  <c r="Q83" i="63"/>
  <c r="P83" i="63"/>
  <c r="O83" i="63"/>
  <c r="N83" i="63"/>
  <c r="D83" i="63"/>
  <c r="B83" i="63"/>
  <c r="A83" i="63"/>
  <c r="R82" i="63"/>
  <c r="Q82" i="63"/>
  <c r="P82" i="63"/>
  <c r="O82" i="63"/>
  <c r="N82" i="63"/>
  <c r="D82" i="63"/>
  <c r="B82" i="63"/>
  <c r="A82" i="63"/>
  <c r="R81" i="63"/>
  <c r="Q81" i="63"/>
  <c r="P81" i="63"/>
  <c r="O81" i="63"/>
  <c r="N81" i="63"/>
  <c r="D81" i="63"/>
  <c r="B81" i="63"/>
  <c r="A81" i="63"/>
  <c r="R80" i="63"/>
  <c r="Q80" i="63"/>
  <c r="P80" i="63"/>
  <c r="O80" i="63"/>
  <c r="N80" i="63"/>
  <c r="D80" i="63"/>
  <c r="B80" i="63"/>
  <c r="A80" i="63"/>
  <c r="R79" i="63"/>
  <c r="Q79" i="63"/>
  <c r="P79" i="63"/>
  <c r="O79" i="63"/>
  <c r="N79" i="63"/>
  <c r="D79" i="63"/>
  <c r="B79" i="63"/>
  <c r="A79" i="63"/>
  <c r="R78" i="63"/>
  <c r="Q78" i="63"/>
  <c r="P78" i="63"/>
  <c r="O78" i="63"/>
  <c r="N78" i="63"/>
  <c r="D78" i="63"/>
  <c r="B78" i="63"/>
  <c r="A78" i="63"/>
  <c r="R77" i="63"/>
  <c r="Q77" i="63"/>
  <c r="P77" i="63"/>
  <c r="O77" i="63"/>
  <c r="N77" i="63"/>
  <c r="D77" i="63"/>
  <c r="B77" i="63"/>
  <c r="A77" i="63"/>
  <c r="R76" i="63"/>
  <c r="Q76" i="63"/>
  <c r="P76" i="63"/>
  <c r="O76" i="63"/>
  <c r="N76" i="63"/>
  <c r="D76" i="63"/>
  <c r="B76" i="63"/>
  <c r="A76" i="63"/>
  <c r="R75" i="63"/>
  <c r="Q75" i="63"/>
  <c r="P75" i="63"/>
  <c r="O75" i="63"/>
  <c r="N75" i="63"/>
  <c r="D75" i="63"/>
  <c r="B75" i="63"/>
  <c r="A75" i="63"/>
  <c r="R74" i="63"/>
  <c r="Q74" i="63"/>
  <c r="P74" i="63"/>
  <c r="O74" i="63"/>
  <c r="N74" i="63"/>
  <c r="D74" i="63"/>
  <c r="B74" i="63"/>
  <c r="A74" i="63"/>
  <c r="R73" i="63"/>
  <c r="Q73" i="63"/>
  <c r="P73" i="63"/>
  <c r="O73" i="63"/>
  <c r="N73" i="63"/>
  <c r="D73" i="63"/>
  <c r="B73" i="63"/>
  <c r="A73" i="63"/>
  <c r="R72" i="63"/>
  <c r="Q72" i="63"/>
  <c r="P72" i="63"/>
  <c r="O72" i="63"/>
  <c r="N72" i="63"/>
  <c r="D72" i="63"/>
  <c r="B72" i="63"/>
  <c r="A72" i="63"/>
  <c r="R71" i="63"/>
  <c r="Q71" i="63"/>
  <c r="P71" i="63"/>
  <c r="O71" i="63"/>
  <c r="N71" i="63"/>
  <c r="D71" i="63"/>
  <c r="B71" i="63"/>
  <c r="A71" i="63"/>
  <c r="R70" i="63"/>
  <c r="Q70" i="63"/>
  <c r="P70" i="63"/>
  <c r="O70" i="63"/>
  <c r="N70" i="63"/>
  <c r="D70" i="63"/>
  <c r="B70" i="63"/>
  <c r="A70" i="63"/>
  <c r="R69" i="63"/>
  <c r="Q69" i="63"/>
  <c r="P69" i="63"/>
  <c r="O69" i="63"/>
  <c r="N69" i="63"/>
  <c r="D69" i="63"/>
  <c r="B69" i="63"/>
  <c r="A69" i="63"/>
  <c r="R68" i="63"/>
  <c r="Q68" i="63"/>
  <c r="P68" i="63"/>
  <c r="O68" i="63"/>
  <c r="N68" i="63"/>
  <c r="D68" i="63"/>
  <c r="B68" i="63"/>
  <c r="A68" i="63"/>
  <c r="R67" i="63"/>
  <c r="Q67" i="63"/>
  <c r="P67" i="63"/>
  <c r="O67" i="63"/>
  <c r="N67" i="63"/>
  <c r="D67" i="63"/>
  <c r="B67" i="63"/>
  <c r="A67" i="63"/>
  <c r="R66" i="63"/>
  <c r="Q66" i="63"/>
  <c r="P66" i="63"/>
  <c r="O66" i="63"/>
  <c r="N66" i="63"/>
  <c r="D66" i="63"/>
  <c r="B66" i="63"/>
  <c r="A66" i="63"/>
  <c r="R65" i="63"/>
  <c r="Q65" i="63"/>
  <c r="P65" i="63"/>
  <c r="O65" i="63"/>
  <c r="N65" i="63"/>
  <c r="D65" i="63"/>
  <c r="B65" i="63"/>
  <c r="A65" i="63"/>
  <c r="R64" i="63"/>
  <c r="Q64" i="63"/>
  <c r="P64" i="63"/>
  <c r="O64" i="63"/>
  <c r="N64" i="63"/>
  <c r="D64" i="63"/>
  <c r="B64" i="63"/>
  <c r="A64" i="63"/>
  <c r="R63" i="63"/>
  <c r="Q63" i="63"/>
  <c r="P63" i="63"/>
  <c r="O63" i="63"/>
  <c r="N63" i="63"/>
  <c r="D63" i="63"/>
  <c r="B63" i="63"/>
  <c r="A63" i="63"/>
  <c r="R62" i="63"/>
  <c r="Q62" i="63"/>
  <c r="P62" i="63"/>
  <c r="O62" i="63"/>
  <c r="N62" i="63"/>
  <c r="D62" i="63"/>
  <c r="B62" i="63"/>
  <c r="A62" i="63"/>
  <c r="R61" i="63"/>
  <c r="Q61" i="63"/>
  <c r="P61" i="63"/>
  <c r="O61" i="63"/>
  <c r="N61" i="63"/>
  <c r="D61" i="63"/>
  <c r="B61" i="63"/>
  <c r="A61" i="63"/>
  <c r="R60" i="63"/>
  <c r="Q60" i="63"/>
  <c r="P60" i="63"/>
  <c r="O60" i="63"/>
  <c r="N60" i="63"/>
  <c r="D60" i="63"/>
  <c r="B60" i="63"/>
  <c r="A60" i="63"/>
  <c r="R59" i="63"/>
  <c r="Q59" i="63"/>
  <c r="P59" i="63"/>
  <c r="O59" i="63"/>
  <c r="N59" i="63"/>
  <c r="D59" i="63"/>
  <c r="B59" i="63"/>
  <c r="A59" i="63"/>
  <c r="R58" i="63"/>
  <c r="Q58" i="63"/>
  <c r="P58" i="63"/>
  <c r="O58" i="63"/>
  <c r="N58" i="63"/>
  <c r="D58" i="63"/>
  <c r="B58" i="63"/>
  <c r="A58" i="63"/>
  <c r="R57" i="63"/>
  <c r="Q57" i="63"/>
  <c r="P57" i="63"/>
  <c r="O57" i="63"/>
  <c r="N57" i="63"/>
  <c r="D57" i="63"/>
  <c r="B57" i="63"/>
  <c r="A57" i="63"/>
  <c r="R56" i="63"/>
  <c r="Q56" i="63"/>
  <c r="P56" i="63"/>
  <c r="O56" i="63"/>
  <c r="N56" i="63"/>
  <c r="D56" i="63"/>
  <c r="B56" i="63"/>
  <c r="A56" i="63"/>
  <c r="R55" i="63"/>
  <c r="Q55" i="63"/>
  <c r="P55" i="63"/>
  <c r="O55" i="63"/>
  <c r="N55" i="63"/>
  <c r="D55" i="63"/>
  <c r="B55" i="63"/>
  <c r="A55" i="63"/>
  <c r="R54" i="63"/>
  <c r="Q54" i="63"/>
  <c r="P54" i="63"/>
  <c r="O54" i="63"/>
  <c r="N54" i="63"/>
  <c r="D54" i="63"/>
  <c r="B54" i="63"/>
  <c r="A54" i="63"/>
  <c r="R53" i="63"/>
  <c r="Q53" i="63"/>
  <c r="P53" i="63"/>
  <c r="O53" i="63"/>
  <c r="N53" i="63"/>
  <c r="D53" i="63"/>
  <c r="B53" i="63"/>
  <c r="A53" i="63"/>
  <c r="R52" i="63"/>
  <c r="Q52" i="63"/>
  <c r="P52" i="63"/>
  <c r="O52" i="63"/>
  <c r="N52" i="63"/>
  <c r="D52" i="63"/>
  <c r="B52" i="63"/>
  <c r="A52" i="63"/>
  <c r="R51" i="63"/>
  <c r="Q51" i="63"/>
  <c r="P51" i="63"/>
  <c r="O51" i="63"/>
  <c r="N51" i="63"/>
  <c r="D51" i="63"/>
  <c r="B51" i="63"/>
  <c r="A51" i="63"/>
  <c r="R50" i="63"/>
  <c r="Q50" i="63"/>
  <c r="P50" i="63"/>
  <c r="O50" i="63"/>
  <c r="N50" i="63"/>
  <c r="D50" i="63"/>
  <c r="B50" i="63"/>
  <c r="A50" i="63"/>
  <c r="R49" i="63"/>
  <c r="Q49" i="63"/>
  <c r="P49" i="63"/>
  <c r="O49" i="63"/>
  <c r="N49" i="63"/>
  <c r="D49" i="63"/>
  <c r="B49" i="63"/>
  <c r="A49" i="63"/>
  <c r="R48" i="63"/>
  <c r="Q48" i="63"/>
  <c r="P48" i="63"/>
  <c r="O48" i="63"/>
  <c r="N48" i="63"/>
  <c r="D48" i="63"/>
  <c r="B48" i="63"/>
  <c r="A48" i="63"/>
  <c r="R47" i="63"/>
  <c r="Q47" i="63"/>
  <c r="P47" i="63"/>
  <c r="O47" i="63"/>
  <c r="N47" i="63"/>
  <c r="D47" i="63"/>
  <c r="B47" i="63"/>
  <c r="A47" i="63"/>
  <c r="R46" i="63"/>
  <c r="Q46" i="63"/>
  <c r="P46" i="63"/>
  <c r="O46" i="63"/>
  <c r="N46" i="63"/>
  <c r="D46" i="63"/>
  <c r="B46" i="63"/>
  <c r="A46" i="63"/>
  <c r="R45" i="63"/>
  <c r="Q45" i="63"/>
  <c r="P45" i="63"/>
  <c r="O45" i="63"/>
  <c r="N45" i="63"/>
  <c r="D45" i="63"/>
  <c r="B45" i="63"/>
  <c r="A45" i="63"/>
  <c r="R44" i="63"/>
  <c r="Q44" i="63"/>
  <c r="P44" i="63"/>
  <c r="O44" i="63"/>
  <c r="N44" i="63"/>
  <c r="D44" i="63"/>
  <c r="B44" i="63"/>
  <c r="A44" i="63"/>
  <c r="R43" i="63"/>
  <c r="Q43" i="63"/>
  <c r="P43" i="63"/>
  <c r="O43" i="63"/>
  <c r="N43" i="63"/>
  <c r="D43" i="63"/>
  <c r="B43" i="63"/>
  <c r="A43" i="63"/>
  <c r="R42" i="63"/>
  <c r="Q42" i="63"/>
  <c r="P42" i="63"/>
  <c r="O42" i="63"/>
  <c r="N42" i="63"/>
  <c r="D42" i="63"/>
  <c r="B42" i="63"/>
  <c r="A42" i="63"/>
  <c r="R41" i="63"/>
  <c r="Q41" i="63"/>
  <c r="P41" i="63"/>
  <c r="O41" i="63"/>
  <c r="N41" i="63"/>
  <c r="D41" i="63"/>
  <c r="B41" i="63"/>
  <c r="A41" i="63"/>
  <c r="R40" i="63"/>
  <c r="Q40" i="63"/>
  <c r="P40" i="63"/>
  <c r="O40" i="63"/>
  <c r="N40" i="63"/>
  <c r="D40" i="63"/>
  <c r="B40" i="63"/>
  <c r="A40" i="63"/>
  <c r="R39" i="63"/>
  <c r="Q39" i="63"/>
  <c r="P39" i="63"/>
  <c r="O39" i="63"/>
  <c r="N39" i="63"/>
  <c r="D39" i="63"/>
  <c r="B39" i="63"/>
  <c r="A39" i="63"/>
  <c r="R38" i="63"/>
  <c r="Q38" i="63"/>
  <c r="P38" i="63"/>
  <c r="O38" i="63"/>
  <c r="N38" i="63"/>
  <c r="D38" i="63"/>
  <c r="B38" i="63"/>
  <c r="A38" i="63"/>
  <c r="R37" i="63"/>
  <c r="Q37" i="63"/>
  <c r="P37" i="63"/>
  <c r="O37" i="63"/>
  <c r="N37" i="63"/>
  <c r="D37" i="63"/>
  <c r="B37" i="63"/>
  <c r="A37" i="63"/>
  <c r="R36" i="63"/>
  <c r="Q36" i="63"/>
  <c r="P36" i="63"/>
  <c r="O36" i="63"/>
  <c r="N36" i="63"/>
  <c r="D36" i="63"/>
  <c r="B36" i="63"/>
  <c r="A36" i="63"/>
  <c r="R35" i="63"/>
  <c r="Q35" i="63"/>
  <c r="P35" i="63"/>
  <c r="O35" i="63"/>
  <c r="N35" i="63"/>
  <c r="D35" i="63"/>
  <c r="B35" i="63"/>
  <c r="A35" i="63"/>
  <c r="R34" i="63"/>
  <c r="Q34" i="63"/>
  <c r="P34" i="63"/>
  <c r="O34" i="63"/>
  <c r="N34" i="63"/>
  <c r="D34" i="63"/>
  <c r="B34" i="63"/>
  <c r="A34" i="63"/>
  <c r="R33" i="63"/>
  <c r="Q33" i="63"/>
  <c r="P33" i="63"/>
  <c r="O33" i="63"/>
  <c r="N33" i="63"/>
  <c r="D33" i="63"/>
  <c r="B33" i="63"/>
  <c r="A33" i="63"/>
  <c r="R32" i="63"/>
  <c r="Q32" i="63"/>
  <c r="P32" i="63"/>
  <c r="O32" i="63"/>
  <c r="N32" i="63"/>
  <c r="D32" i="63"/>
  <c r="B32" i="63"/>
  <c r="A32" i="63"/>
  <c r="R31" i="63"/>
  <c r="Q31" i="63"/>
  <c r="P31" i="63"/>
  <c r="O31" i="63"/>
  <c r="N31" i="63"/>
  <c r="D31" i="63"/>
  <c r="B31" i="63"/>
  <c r="A31" i="63"/>
  <c r="R30" i="63"/>
  <c r="Q30" i="63"/>
  <c r="P30" i="63"/>
  <c r="O30" i="63"/>
  <c r="N30" i="63"/>
  <c r="D30" i="63"/>
  <c r="B30" i="63"/>
  <c r="A30" i="63"/>
  <c r="R29" i="63"/>
  <c r="Q29" i="63"/>
  <c r="P29" i="63"/>
  <c r="O29" i="63"/>
  <c r="N29" i="63"/>
  <c r="D29" i="63"/>
  <c r="B29" i="63"/>
  <c r="A29" i="63"/>
  <c r="R28" i="63"/>
  <c r="Q28" i="63"/>
  <c r="P28" i="63"/>
  <c r="O28" i="63"/>
  <c r="N28" i="63"/>
  <c r="D28" i="63"/>
  <c r="B28" i="63"/>
  <c r="A28" i="63"/>
  <c r="R27" i="63"/>
  <c r="Q27" i="63"/>
  <c r="P27" i="63"/>
  <c r="O27" i="63"/>
  <c r="N27" i="63"/>
  <c r="D27" i="63"/>
  <c r="B27" i="63"/>
  <c r="A27" i="63"/>
  <c r="R26" i="63"/>
  <c r="Q26" i="63"/>
  <c r="P26" i="63"/>
  <c r="O26" i="63"/>
  <c r="N26" i="63"/>
  <c r="D26" i="63"/>
  <c r="B26" i="63"/>
  <c r="A26" i="63"/>
  <c r="R25" i="63"/>
  <c r="Q25" i="63"/>
  <c r="P25" i="63"/>
  <c r="O25" i="63"/>
  <c r="N25" i="63"/>
  <c r="D25" i="63"/>
  <c r="B25" i="63"/>
  <c r="A25" i="63"/>
  <c r="R24" i="63"/>
  <c r="Q24" i="63"/>
  <c r="P24" i="63"/>
  <c r="O24" i="63"/>
  <c r="N24" i="63"/>
  <c r="D24" i="63"/>
  <c r="B24" i="63"/>
  <c r="A24" i="63"/>
  <c r="R23" i="63"/>
  <c r="Q23" i="63"/>
  <c r="P23" i="63"/>
  <c r="O23" i="63"/>
  <c r="N23" i="63"/>
  <c r="D23" i="63"/>
  <c r="B23" i="63"/>
  <c r="A23" i="63"/>
  <c r="R22" i="63"/>
  <c r="Q22" i="63"/>
  <c r="P22" i="63"/>
  <c r="O22" i="63"/>
  <c r="N22" i="63"/>
  <c r="D22" i="63"/>
  <c r="B22" i="63"/>
  <c r="A22" i="63"/>
  <c r="R21" i="63"/>
  <c r="Q21" i="63"/>
  <c r="P21" i="63"/>
  <c r="O21" i="63"/>
  <c r="N21" i="63"/>
  <c r="D21" i="63"/>
  <c r="B21" i="63"/>
  <c r="A21" i="63"/>
  <c r="R20" i="63"/>
  <c r="Q20" i="63"/>
  <c r="P20" i="63"/>
  <c r="O20" i="63"/>
  <c r="N20" i="63"/>
  <c r="D20" i="63"/>
  <c r="B20" i="63"/>
  <c r="A20" i="63"/>
  <c r="R19" i="63"/>
  <c r="Q19" i="63"/>
  <c r="P19" i="63"/>
  <c r="O19" i="63"/>
  <c r="N19" i="63"/>
  <c r="D19" i="63"/>
  <c r="B19" i="63"/>
  <c r="A19" i="63"/>
  <c r="R18" i="63"/>
  <c r="Q18" i="63"/>
  <c r="P18" i="63"/>
  <c r="O18" i="63"/>
  <c r="N18" i="63"/>
  <c r="D18" i="63"/>
  <c r="B18" i="63"/>
  <c r="A18" i="63"/>
  <c r="R17" i="63"/>
  <c r="Q17" i="63"/>
  <c r="P17" i="63"/>
  <c r="O17" i="63"/>
  <c r="N17" i="63"/>
  <c r="D17" i="63"/>
  <c r="B17" i="63"/>
  <c r="A17" i="63"/>
  <c r="R16" i="63"/>
  <c r="Q16" i="63"/>
  <c r="P16" i="63"/>
  <c r="O16" i="63"/>
  <c r="N16" i="63"/>
  <c r="D16" i="63"/>
  <c r="B16" i="63"/>
  <c r="A16" i="63"/>
  <c r="R15" i="63"/>
  <c r="Q15" i="63"/>
  <c r="P15" i="63"/>
  <c r="O15" i="63"/>
  <c r="N15" i="63"/>
  <c r="D15" i="63"/>
  <c r="B15" i="63"/>
  <c r="A15" i="63"/>
  <c r="R14" i="63"/>
  <c r="Q14" i="63"/>
  <c r="P14" i="63"/>
  <c r="O14" i="63"/>
  <c r="N14" i="63"/>
  <c r="D14" i="63"/>
  <c r="B14" i="63"/>
  <c r="A14" i="63"/>
  <c r="R13" i="63"/>
  <c r="Q13" i="63"/>
  <c r="P13" i="63"/>
  <c r="O13" i="63"/>
  <c r="N13" i="63"/>
  <c r="D13" i="63"/>
  <c r="B13" i="63"/>
  <c r="A13" i="63"/>
  <c r="R12" i="63"/>
  <c r="Q12" i="63"/>
  <c r="P12" i="63"/>
  <c r="O12" i="63"/>
  <c r="N12" i="63"/>
  <c r="D12" i="63"/>
  <c r="B12" i="63"/>
  <c r="A12" i="63"/>
  <c r="R11" i="63"/>
  <c r="Q11" i="63"/>
  <c r="P11" i="63"/>
  <c r="O11" i="63"/>
  <c r="N11" i="63"/>
  <c r="D11" i="63"/>
  <c r="B11" i="63"/>
  <c r="A11" i="63"/>
  <c r="R10" i="63"/>
  <c r="Q10" i="63"/>
  <c r="P10" i="63"/>
  <c r="O10" i="63"/>
  <c r="N10" i="63"/>
  <c r="D10" i="63"/>
  <c r="B10" i="63"/>
  <c r="A10" i="63"/>
  <c r="R9" i="63"/>
  <c r="Q9" i="63"/>
  <c r="P9" i="63"/>
  <c r="O9" i="63"/>
  <c r="N9" i="63"/>
  <c r="D9" i="63"/>
  <c r="B9" i="63"/>
  <c r="A9" i="63"/>
  <c r="R8" i="63"/>
  <c r="Q8" i="63"/>
  <c r="P8" i="63"/>
  <c r="O8" i="63"/>
  <c r="N8" i="63"/>
  <c r="D8" i="63"/>
  <c r="B8" i="63"/>
  <c r="A8" i="63"/>
  <c r="R7" i="63"/>
  <c r="Q7" i="63"/>
  <c r="P7" i="63"/>
  <c r="O7" i="63"/>
  <c r="N7" i="63"/>
  <c r="D7" i="63"/>
  <c r="B7" i="63"/>
  <c r="A7" i="63"/>
  <c r="R6" i="63"/>
  <c r="Q6" i="63"/>
  <c r="P6" i="63"/>
  <c r="O6" i="63"/>
  <c r="N6" i="63"/>
  <c r="D6" i="63"/>
  <c r="B6" i="63"/>
  <c r="A6" i="63"/>
  <c r="R5" i="63"/>
  <c r="Q5" i="63"/>
  <c r="P5" i="63"/>
  <c r="O5" i="63"/>
  <c r="N5" i="63"/>
  <c r="D5" i="63"/>
  <c r="B5" i="63"/>
  <c r="A5" i="63"/>
  <c r="R4" i="63"/>
  <c r="Q4" i="63"/>
  <c r="P4" i="63"/>
  <c r="O4" i="63"/>
  <c r="N4" i="63"/>
  <c r="D4" i="63"/>
  <c r="B4" i="63"/>
  <c r="A4" i="63"/>
  <c r="R3" i="63"/>
  <c r="Q3" i="63"/>
  <c r="P3" i="63"/>
  <c r="O3" i="63"/>
  <c r="N3" i="63"/>
  <c r="D3" i="63"/>
  <c r="B3" i="63"/>
  <c r="A3" i="63"/>
  <c r="E429" i="50"/>
  <c r="E430" i="50"/>
  <c r="E303" i="50"/>
  <c r="E304" i="50"/>
  <c r="E305" i="50"/>
  <c r="E306" i="50"/>
  <c r="E307" i="50"/>
  <c r="E308" i="50"/>
  <c r="E309" i="50"/>
  <c r="E310" i="50"/>
  <c r="E311" i="50"/>
  <c r="E312" i="50"/>
  <c r="E313" i="50"/>
  <c r="E314" i="50"/>
  <c r="E315" i="50"/>
  <c r="E316" i="50"/>
  <c r="E317" i="50"/>
  <c r="E318" i="50"/>
  <c r="E319" i="50"/>
  <c r="E320" i="50"/>
  <c r="E321" i="50"/>
  <c r="E322" i="50"/>
  <c r="E323" i="50"/>
  <c r="E324" i="50"/>
  <c r="E325" i="50"/>
  <c r="E326" i="50"/>
  <c r="E327" i="50"/>
  <c r="E328" i="50"/>
  <c r="E329" i="50"/>
  <c r="E330" i="50"/>
  <c r="E331" i="50"/>
  <c r="E332" i="50"/>
  <c r="E333" i="50"/>
  <c r="E334" i="50"/>
  <c r="E335" i="50"/>
  <c r="E336" i="50"/>
  <c r="E337" i="50"/>
  <c r="E338" i="50"/>
  <c r="E339" i="50"/>
  <c r="E340" i="50"/>
  <c r="E341" i="50"/>
  <c r="E342" i="50"/>
  <c r="E343" i="50"/>
  <c r="E344" i="50"/>
  <c r="E345" i="50"/>
  <c r="E346" i="50"/>
  <c r="E347" i="50"/>
  <c r="E348" i="50"/>
  <c r="E349" i="50"/>
  <c r="E350" i="50"/>
  <c r="E351" i="50"/>
  <c r="E352" i="50"/>
  <c r="E353" i="50"/>
  <c r="E354" i="50"/>
  <c r="E355" i="50"/>
  <c r="E356" i="50"/>
  <c r="E357" i="50"/>
  <c r="E358" i="50"/>
  <c r="E359" i="50"/>
  <c r="E360" i="50"/>
  <c r="E361" i="50"/>
  <c r="E362" i="50"/>
  <c r="E363" i="50"/>
  <c r="E364" i="50"/>
  <c r="E365" i="50"/>
  <c r="E366" i="50"/>
  <c r="E367" i="50"/>
  <c r="E368" i="50"/>
  <c r="E369" i="50"/>
  <c r="E370" i="50"/>
  <c r="E371" i="50"/>
  <c r="E372" i="50"/>
  <c r="E373" i="50"/>
  <c r="E374" i="50"/>
  <c r="E375" i="50"/>
  <c r="E376" i="50"/>
  <c r="E377" i="50"/>
  <c r="E378" i="50"/>
  <c r="E379" i="50"/>
  <c r="E380" i="50"/>
  <c r="E381" i="50"/>
  <c r="E382" i="50"/>
  <c r="E383" i="50"/>
  <c r="E384" i="50"/>
  <c r="E385" i="50"/>
  <c r="E386" i="50"/>
  <c r="E387" i="50"/>
  <c r="E388" i="50"/>
  <c r="E389" i="50"/>
  <c r="E390" i="50"/>
  <c r="E391" i="50"/>
  <c r="E392" i="50"/>
  <c r="E393" i="50"/>
  <c r="E394" i="50"/>
  <c r="E395" i="50"/>
  <c r="E396" i="50"/>
  <c r="E397" i="50"/>
  <c r="E398" i="50"/>
  <c r="E399" i="50"/>
  <c r="E400" i="50"/>
  <c r="E401" i="50"/>
  <c r="E402" i="50"/>
  <c r="E403" i="50"/>
  <c r="E404" i="50"/>
  <c r="E405" i="50"/>
  <c r="E406" i="50"/>
  <c r="E407" i="50"/>
  <c r="E408" i="50"/>
  <c r="E409" i="50"/>
  <c r="E410" i="50"/>
  <c r="E411" i="50"/>
  <c r="E412" i="50"/>
  <c r="E413" i="50"/>
  <c r="E414" i="50"/>
  <c r="E415" i="50"/>
  <c r="E416" i="50"/>
  <c r="E417" i="50"/>
  <c r="E418" i="50"/>
  <c r="E419" i="50"/>
  <c r="E420" i="50"/>
  <c r="E421" i="50"/>
  <c r="E422" i="50"/>
  <c r="E423" i="50"/>
  <c r="E424" i="50"/>
  <c r="E425" i="50"/>
  <c r="E426" i="50"/>
  <c r="E427" i="50"/>
  <c r="E428" i="50"/>
  <c r="E302" i="50"/>
  <c r="S302" i="50"/>
  <c r="E3" i="50"/>
  <c r="F3" i="50"/>
  <c r="E4" i="50"/>
  <c r="F4" i="50"/>
  <c r="E5" i="50"/>
  <c r="F5" i="50"/>
  <c r="E6" i="50"/>
  <c r="F6" i="50"/>
  <c r="E7" i="50"/>
  <c r="F7" i="50"/>
  <c r="E8" i="50"/>
  <c r="F8" i="50"/>
  <c r="E9" i="50"/>
  <c r="F9" i="50"/>
  <c r="E10" i="50"/>
  <c r="F10" i="50"/>
  <c r="E11" i="50"/>
  <c r="F11" i="50"/>
  <c r="E12" i="50"/>
  <c r="F12" i="50"/>
  <c r="E13" i="50"/>
  <c r="F13" i="50"/>
  <c r="E14" i="50"/>
  <c r="F14" i="50"/>
  <c r="E15" i="50"/>
  <c r="F15" i="50"/>
  <c r="E16" i="50"/>
  <c r="F16" i="50"/>
  <c r="E17" i="50"/>
  <c r="F17" i="50"/>
  <c r="E18" i="50"/>
  <c r="F18" i="50"/>
  <c r="E19" i="50"/>
  <c r="F19" i="50"/>
  <c r="E20" i="50"/>
  <c r="F20" i="50"/>
  <c r="E21" i="50"/>
  <c r="F21" i="50"/>
  <c r="E22" i="50"/>
  <c r="F22" i="50"/>
  <c r="E23" i="50"/>
  <c r="F23" i="50"/>
  <c r="E24" i="50"/>
  <c r="F24" i="50"/>
  <c r="E25" i="50"/>
  <c r="F25" i="50"/>
  <c r="E26" i="50"/>
  <c r="F26" i="50"/>
  <c r="E27" i="50"/>
  <c r="F27" i="50"/>
  <c r="E28" i="50"/>
  <c r="F28" i="50"/>
  <c r="E29" i="50"/>
  <c r="F29" i="50"/>
  <c r="E30" i="50"/>
  <c r="F30" i="50"/>
  <c r="E31" i="50"/>
  <c r="F31" i="50"/>
  <c r="E32" i="50"/>
  <c r="F32" i="50"/>
  <c r="E33" i="50"/>
  <c r="F33" i="50"/>
  <c r="E34" i="50"/>
  <c r="F34" i="50"/>
  <c r="E35" i="50"/>
  <c r="F35" i="50"/>
  <c r="E36" i="50"/>
  <c r="F36" i="50"/>
  <c r="E37" i="50"/>
  <c r="F37" i="50"/>
  <c r="E38" i="50"/>
  <c r="F38" i="50"/>
  <c r="E39" i="50"/>
  <c r="F39" i="50"/>
  <c r="E40" i="50"/>
  <c r="F40" i="50"/>
  <c r="E41" i="50"/>
  <c r="F41" i="50"/>
  <c r="E42" i="50"/>
  <c r="F42" i="50"/>
  <c r="E43" i="50"/>
  <c r="F43" i="50"/>
  <c r="E44" i="50"/>
  <c r="F44" i="50"/>
  <c r="E45" i="50"/>
  <c r="F45" i="50"/>
  <c r="E46" i="50"/>
  <c r="F46" i="50"/>
  <c r="E47" i="50"/>
  <c r="F47" i="50"/>
  <c r="E48" i="50"/>
  <c r="F48" i="50"/>
  <c r="E49" i="50"/>
  <c r="F49" i="50"/>
  <c r="E50" i="50"/>
  <c r="F50" i="50"/>
  <c r="E51" i="50"/>
  <c r="F51" i="50"/>
  <c r="E52" i="50"/>
  <c r="F52" i="50"/>
  <c r="E53" i="50"/>
  <c r="F53" i="50"/>
  <c r="E54" i="50"/>
  <c r="F54" i="50"/>
  <c r="E55" i="50"/>
  <c r="F55" i="50"/>
  <c r="E56" i="50"/>
  <c r="F56" i="50"/>
  <c r="E57" i="50"/>
  <c r="F57" i="50"/>
  <c r="E58" i="50"/>
  <c r="F58" i="50"/>
  <c r="E59" i="50"/>
  <c r="F59" i="50"/>
  <c r="E60" i="50"/>
  <c r="F60" i="50"/>
  <c r="E61" i="50"/>
  <c r="F61" i="50"/>
  <c r="E62" i="50"/>
  <c r="F62" i="50"/>
  <c r="E63" i="50"/>
  <c r="F63" i="50"/>
  <c r="E64" i="50"/>
  <c r="F64" i="50"/>
  <c r="E65" i="50"/>
  <c r="F65" i="50"/>
  <c r="E66" i="50"/>
  <c r="F66" i="50"/>
  <c r="E67" i="50"/>
  <c r="F67" i="50"/>
  <c r="E68" i="50"/>
  <c r="F68" i="50"/>
  <c r="E69" i="50"/>
  <c r="F69" i="50"/>
  <c r="E70" i="50"/>
  <c r="F70" i="50"/>
  <c r="E71" i="50"/>
  <c r="F71" i="50"/>
  <c r="E72" i="50"/>
  <c r="F72" i="50"/>
  <c r="E73" i="50"/>
  <c r="F73" i="50"/>
  <c r="E74" i="50"/>
  <c r="F74" i="50"/>
  <c r="E75" i="50"/>
  <c r="F75" i="50"/>
  <c r="E76" i="50"/>
  <c r="F76" i="50"/>
  <c r="E77" i="50"/>
  <c r="F77" i="50"/>
  <c r="E78" i="50"/>
  <c r="F78" i="50"/>
  <c r="E79" i="50"/>
  <c r="F79" i="50"/>
  <c r="E80" i="50"/>
  <c r="F80" i="50"/>
  <c r="E81" i="50"/>
  <c r="F81" i="50"/>
  <c r="E82" i="50"/>
  <c r="F82" i="50"/>
  <c r="E83" i="50"/>
  <c r="F83" i="50"/>
  <c r="E84" i="50"/>
  <c r="F84" i="50"/>
  <c r="E85" i="50"/>
  <c r="F85" i="50"/>
  <c r="E86" i="50"/>
  <c r="F86" i="50"/>
  <c r="E87" i="50"/>
  <c r="F87" i="50"/>
  <c r="E88" i="50"/>
  <c r="F88" i="50"/>
  <c r="E89" i="50"/>
  <c r="F89" i="50"/>
  <c r="E90" i="50"/>
  <c r="F90" i="50"/>
  <c r="E91" i="50"/>
  <c r="F91" i="50"/>
  <c r="E92" i="50"/>
  <c r="F92" i="50"/>
  <c r="E93" i="50"/>
  <c r="F93" i="50"/>
  <c r="E94" i="50"/>
  <c r="F94" i="50"/>
  <c r="E95" i="50"/>
  <c r="F95" i="50"/>
  <c r="E96" i="50"/>
  <c r="F96" i="50"/>
  <c r="E97" i="50"/>
  <c r="F97" i="50"/>
  <c r="E98" i="50"/>
  <c r="F98" i="50"/>
  <c r="E99" i="50"/>
  <c r="F99" i="50"/>
  <c r="E100" i="50"/>
  <c r="F100" i="50"/>
  <c r="E101" i="50"/>
  <c r="F101" i="50"/>
  <c r="E102" i="50"/>
  <c r="F102" i="50"/>
  <c r="E103" i="50"/>
  <c r="F103" i="50"/>
  <c r="E104" i="50"/>
  <c r="F104" i="50"/>
  <c r="E105" i="50"/>
  <c r="F105" i="50"/>
  <c r="E106" i="50"/>
  <c r="F106" i="50"/>
  <c r="E107" i="50"/>
  <c r="F107" i="50"/>
  <c r="E108" i="50"/>
  <c r="F108" i="50"/>
  <c r="E109" i="50"/>
  <c r="F109" i="50"/>
  <c r="E110" i="50"/>
  <c r="F110" i="50"/>
  <c r="E111" i="50"/>
  <c r="F111" i="50"/>
  <c r="E112" i="50"/>
  <c r="F112" i="50"/>
  <c r="E113" i="50"/>
  <c r="F113" i="50"/>
  <c r="E114" i="50"/>
  <c r="F114" i="50"/>
  <c r="E115" i="50"/>
  <c r="F115" i="50"/>
  <c r="E116" i="50"/>
  <c r="F116" i="50"/>
  <c r="E117" i="50"/>
  <c r="F117" i="50"/>
  <c r="E118" i="50"/>
  <c r="F118" i="50"/>
  <c r="E119" i="50"/>
  <c r="F119" i="50"/>
  <c r="E120" i="50"/>
  <c r="F120" i="50"/>
  <c r="E121" i="50"/>
  <c r="F121" i="50"/>
  <c r="E122" i="50"/>
  <c r="F122" i="50"/>
  <c r="E123" i="50"/>
  <c r="F123" i="50"/>
  <c r="E124" i="50"/>
  <c r="F124" i="50"/>
  <c r="E125" i="50"/>
  <c r="F125" i="50"/>
  <c r="E126" i="50"/>
  <c r="F126" i="50"/>
  <c r="E127" i="50"/>
  <c r="F127" i="50"/>
  <c r="E128" i="50"/>
  <c r="F128" i="50"/>
  <c r="E129" i="50"/>
  <c r="F129" i="50"/>
  <c r="E130" i="50"/>
  <c r="F130" i="50"/>
  <c r="E131" i="50"/>
  <c r="F131" i="50"/>
  <c r="E132" i="50"/>
  <c r="F132" i="50"/>
  <c r="E133" i="50"/>
  <c r="F133" i="50"/>
  <c r="E134" i="50"/>
  <c r="F134" i="50"/>
  <c r="E135" i="50"/>
  <c r="F135" i="50"/>
  <c r="E136" i="50"/>
  <c r="F136" i="50"/>
  <c r="E137" i="50"/>
  <c r="F137" i="50"/>
  <c r="E138" i="50"/>
  <c r="F138" i="50"/>
  <c r="E139" i="50"/>
  <c r="F139" i="50"/>
  <c r="E140" i="50"/>
  <c r="F140" i="50"/>
  <c r="E141" i="50"/>
  <c r="F141" i="50"/>
  <c r="E142" i="50"/>
  <c r="F142" i="50"/>
  <c r="E143" i="50"/>
  <c r="F143" i="50"/>
  <c r="E144" i="50"/>
  <c r="F144" i="50"/>
  <c r="E145" i="50"/>
  <c r="F145" i="50"/>
  <c r="E146" i="50"/>
  <c r="F146" i="50"/>
  <c r="E147" i="50"/>
  <c r="F147" i="50"/>
  <c r="E148" i="50"/>
  <c r="F148" i="50"/>
  <c r="E149" i="50"/>
  <c r="F149" i="50"/>
  <c r="E150" i="50"/>
  <c r="F150" i="50"/>
  <c r="E151" i="50"/>
  <c r="F151" i="50"/>
  <c r="E152" i="50"/>
  <c r="F152" i="50"/>
  <c r="E153" i="50"/>
  <c r="F153" i="50"/>
  <c r="E154" i="50"/>
  <c r="F154" i="50"/>
  <c r="E155" i="50"/>
  <c r="F155" i="50"/>
  <c r="E156" i="50"/>
  <c r="F156" i="50"/>
  <c r="E157" i="50"/>
  <c r="F157" i="50"/>
  <c r="E158" i="50"/>
  <c r="F158" i="50"/>
  <c r="E159" i="50"/>
  <c r="F159" i="50"/>
  <c r="E160" i="50"/>
  <c r="F160" i="50"/>
  <c r="E161" i="50"/>
  <c r="F161" i="50"/>
  <c r="E162" i="50"/>
  <c r="F162" i="50"/>
  <c r="E163" i="50"/>
  <c r="F163" i="50"/>
  <c r="E164" i="50"/>
  <c r="F164" i="50"/>
  <c r="E165" i="50"/>
  <c r="F165" i="50"/>
  <c r="E166" i="50"/>
  <c r="F166" i="50"/>
  <c r="E167" i="50"/>
  <c r="F167" i="50"/>
  <c r="E168" i="50"/>
  <c r="F168" i="50"/>
  <c r="E169" i="50"/>
  <c r="F169" i="50"/>
  <c r="E170" i="50"/>
  <c r="F170" i="50"/>
  <c r="E171" i="50"/>
  <c r="F171" i="50"/>
  <c r="E172" i="50"/>
  <c r="F172" i="50"/>
  <c r="E173" i="50"/>
  <c r="F173" i="50"/>
  <c r="E174" i="50"/>
  <c r="F174" i="50"/>
  <c r="E175" i="50"/>
  <c r="F175" i="50"/>
  <c r="E176" i="50"/>
  <c r="F176" i="50"/>
  <c r="E177" i="50"/>
  <c r="F177" i="50"/>
  <c r="E178" i="50"/>
  <c r="F178" i="50"/>
  <c r="E179" i="50"/>
  <c r="F179" i="50"/>
  <c r="E180" i="50"/>
  <c r="F180" i="50"/>
  <c r="E181" i="50"/>
  <c r="F181" i="50"/>
  <c r="E182" i="50"/>
  <c r="F182" i="50"/>
  <c r="E183" i="50"/>
  <c r="F183" i="50"/>
  <c r="E184" i="50"/>
  <c r="F184" i="50"/>
  <c r="E185" i="50"/>
  <c r="F185" i="50"/>
  <c r="E186" i="50"/>
  <c r="F186" i="50"/>
  <c r="E187" i="50"/>
  <c r="F187" i="50"/>
  <c r="E188" i="50"/>
  <c r="F188" i="50"/>
  <c r="E189" i="50"/>
  <c r="F189" i="50"/>
  <c r="E190" i="50"/>
  <c r="F190" i="50"/>
  <c r="E191" i="50"/>
  <c r="F191" i="50"/>
  <c r="E192" i="50"/>
  <c r="F192" i="50"/>
  <c r="E193" i="50"/>
  <c r="F193" i="50"/>
  <c r="E194" i="50"/>
  <c r="F194" i="50"/>
  <c r="E195" i="50"/>
  <c r="F195" i="50"/>
  <c r="E196" i="50"/>
  <c r="F196" i="50"/>
  <c r="E197" i="50"/>
  <c r="F197" i="50"/>
  <c r="E198" i="50"/>
  <c r="F198" i="50"/>
  <c r="E199" i="50"/>
  <c r="F199" i="50"/>
  <c r="E200" i="50"/>
  <c r="F200" i="50"/>
  <c r="E201" i="50"/>
  <c r="F201" i="50"/>
  <c r="E202" i="50"/>
  <c r="F202" i="50"/>
  <c r="E203" i="50"/>
  <c r="F203" i="50"/>
  <c r="E204" i="50"/>
  <c r="F204" i="50"/>
  <c r="E205" i="50"/>
  <c r="F205" i="50"/>
  <c r="E206" i="50"/>
  <c r="F206" i="50"/>
  <c r="E207" i="50"/>
  <c r="F207" i="50"/>
  <c r="E208" i="50"/>
  <c r="F208" i="50"/>
  <c r="E209" i="50"/>
  <c r="F209" i="50"/>
  <c r="E210" i="50"/>
  <c r="F210" i="50"/>
  <c r="E211" i="50"/>
  <c r="F211" i="50"/>
  <c r="E212" i="50"/>
  <c r="F212" i="50"/>
  <c r="E213" i="50"/>
  <c r="F213" i="50"/>
  <c r="E214" i="50"/>
  <c r="F214" i="50"/>
  <c r="E215" i="50"/>
  <c r="F215" i="50"/>
  <c r="E216" i="50"/>
  <c r="F216" i="50"/>
  <c r="E217" i="50"/>
  <c r="F217" i="50"/>
  <c r="E218" i="50"/>
  <c r="F218" i="50"/>
  <c r="E219" i="50"/>
  <c r="F219" i="50"/>
  <c r="E220" i="50"/>
  <c r="F220" i="50"/>
  <c r="E221" i="50"/>
  <c r="F221" i="50"/>
  <c r="E222" i="50"/>
  <c r="F222" i="50"/>
  <c r="E223" i="50"/>
  <c r="F223" i="50"/>
  <c r="E224" i="50"/>
  <c r="F224" i="50"/>
  <c r="E225" i="50"/>
  <c r="F225" i="50"/>
  <c r="E226" i="50"/>
  <c r="F226" i="50"/>
  <c r="E227" i="50"/>
  <c r="F227" i="50"/>
  <c r="E228" i="50"/>
  <c r="F228" i="50"/>
  <c r="E229" i="50"/>
  <c r="F229" i="50"/>
  <c r="E230" i="50"/>
  <c r="F230" i="50"/>
  <c r="E231" i="50"/>
  <c r="F231" i="50"/>
  <c r="E232" i="50"/>
  <c r="F232" i="50"/>
  <c r="E233" i="50"/>
  <c r="F233" i="50"/>
  <c r="E234" i="50"/>
  <c r="F234" i="50"/>
  <c r="E235" i="50"/>
  <c r="F235" i="50"/>
  <c r="E236" i="50"/>
  <c r="F236" i="50"/>
  <c r="E237" i="50"/>
  <c r="F237" i="50"/>
  <c r="E238" i="50"/>
  <c r="F238" i="50"/>
  <c r="E239" i="50"/>
  <c r="F239" i="50"/>
  <c r="E240" i="50"/>
  <c r="F240" i="50"/>
  <c r="E241" i="50"/>
  <c r="F241" i="50"/>
  <c r="E242" i="50"/>
  <c r="F242" i="50"/>
  <c r="E243" i="50"/>
  <c r="F243" i="50"/>
  <c r="E244" i="50"/>
  <c r="F244" i="50"/>
  <c r="E245" i="50"/>
  <c r="F245" i="50"/>
  <c r="E246" i="50"/>
  <c r="F246" i="50"/>
  <c r="E247" i="50"/>
  <c r="F247" i="50"/>
  <c r="E248" i="50"/>
  <c r="F248" i="50"/>
  <c r="E249" i="50"/>
  <c r="F249" i="50"/>
  <c r="E250" i="50"/>
  <c r="F250" i="50"/>
  <c r="E251" i="50"/>
  <c r="F251" i="50"/>
  <c r="E252" i="50"/>
  <c r="F252" i="50"/>
  <c r="E253" i="50"/>
  <c r="F253" i="50"/>
  <c r="E254" i="50"/>
  <c r="F254" i="50"/>
  <c r="E255" i="50"/>
  <c r="F255" i="50"/>
  <c r="E256" i="50"/>
  <c r="F256" i="50"/>
  <c r="E257" i="50"/>
  <c r="F257" i="50"/>
  <c r="E258" i="50"/>
  <c r="F258" i="50"/>
  <c r="E259" i="50"/>
  <c r="F259" i="50"/>
  <c r="E260" i="50"/>
  <c r="F260" i="50"/>
  <c r="E261" i="50"/>
  <c r="F261" i="50"/>
  <c r="E262" i="50"/>
  <c r="F262" i="50"/>
  <c r="E263" i="50"/>
  <c r="F263" i="50"/>
  <c r="E264" i="50"/>
  <c r="F264" i="50"/>
  <c r="E265" i="50"/>
  <c r="F265" i="50"/>
  <c r="E266" i="50"/>
  <c r="F266" i="50"/>
  <c r="E267" i="50"/>
  <c r="F267" i="50"/>
  <c r="E268" i="50"/>
  <c r="F268" i="50"/>
  <c r="E269" i="50"/>
  <c r="F269" i="50"/>
  <c r="E270" i="50"/>
  <c r="F270" i="50"/>
  <c r="E271" i="50"/>
  <c r="F271" i="50"/>
  <c r="E272" i="50"/>
  <c r="F272" i="50"/>
  <c r="E273" i="50"/>
  <c r="F273" i="50"/>
  <c r="E274" i="50"/>
  <c r="F274" i="50"/>
  <c r="E275" i="50"/>
  <c r="F275" i="50"/>
  <c r="E276" i="50"/>
  <c r="F276" i="50"/>
  <c r="E277" i="50"/>
  <c r="F277" i="50"/>
  <c r="E278" i="50"/>
  <c r="F278" i="50"/>
  <c r="E279" i="50"/>
  <c r="F279" i="50"/>
  <c r="E280" i="50"/>
  <c r="F280" i="50"/>
  <c r="E281" i="50"/>
  <c r="F281" i="50"/>
  <c r="E282" i="50"/>
  <c r="F282" i="50"/>
  <c r="E283" i="50"/>
  <c r="F283" i="50"/>
  <c r="E284" i="50"/>
  <c r="F284" i="50"/>
  <c r="E285" i="50"/>
  <c r="F285" i="50"/>
  <c r="E286" i="50"/>
  <c r="F286" i="50"/>
  <c r="E287" i="50"/>
  <c r="F287" i="50"/>
  <c r="E288" i="50"/>
  <c r="F288" i="50"/>
  <c r="E289" i="50"/>
  <c r="F289" i="50"/>
  <c r="E290" i="50"/>
  <c r="F290" i="50"/>
  <c r="E291" i="50"/>
  <c r="F291" i="50"/>
  <c r="E292" i="50"/>
  <c r="F292" i="50"/>
  <c r="E293" i="50"/>
  <c r="F293" i="50"/>
  <c r="E294" i="50"/>
  <c r="F294" i="50"/>
  <c r="E295" i="50"/>
  <c r="F295" i="50"/>
  <c r="E296" i="50"/>
  <c r="F296" i="50"/>
  <c r="E297" i="50"/>
  <c r="F297" i="50"/>
  <c r="E298" i="50"/>
  <c r="F298" i="50"/>
  <c r="E299" i="50"/>
  <c r="F299" i="50"/>
  <c r="E2" i="50"/>
  <c r="F2" i="50"/>
  <c r="C4" i="50"/>
  <c r="D4" i="50"/>
  <c r="B4" i="49"/>
  <c r="B4" i="50" s="1"/>
  <c r="A4" i="49"/>
  <c r="A4" i="50" s="1"/>
  <c r="Q5" i="62"/>
  <c r="Q6" i="62"/>
  <c r="Q7" i="62"/>
  <c r="Q8" i="62"/>
  <c r="Q9" i="62"/>
  <c r="Q10" i="62"/>
  <c r="Q11" i="62"/>
  <c r="Q12" i="62"/>
  <c r="Q13" i="62"/>
  <c r="Q14" i="62"/>
  <c r="Q15" i="62"/>
  <c r="Q16" i="62"/>
  <c r="Q17" i="62"/>
  <c r="Q18" i="62"/>
  <c r="Q19" i="62"/>
  <c r="Q20" i="62"/>
  <c r="Q21" i="62"/>
  <c r="Q22" i="62"/>
  <c r="Q23" i="62"/>
  <c r="Q24" i="62"/>
  <c r="Q25" i="62"/>
  <c r="Q26" i="62"/>
  <c r="Q27" i="62"/>
  <c r="Q28" i="62"/>
  <c r="Q29" i="62"/>
  <c r="Q30" i="62"/>
  <c r="Q31" i="62"/>
  <c r="Q32" i="62"/>
  <c r="Q33" i="62"/>
  <c r="Q34" i="62"/>
  <c r="Q35" i="62"/>
  <c r="Q36" i="62"/>
  <c r="Q37" i="62"/>
  <c r="Q38" i="62"/>
  <c r="Q39" i="62"/>
  <c r="Q40" i="62"/>
  <c r="Q41" i="62"/>
  <c r="Q42" i="62"/>
  <c r="Q43" i="62"/>
  <c r="Q44" i="62"/>
  <c r="Q45" i="62"/>
  <c r="Q46" i="62"/>
  <c r="Q47" i="62"/>
  <c r="Q48" i="62"/>
  <c r="Q49" i="62"/>
  <c r="Q50" i="62"/>
  <c r="Q51" i="62"/>
  <c r="Q52" i="62"/>
  <c r="Q53" i="62"/>
  <c r="Q54" i="62"/>
  <c r="Q55" i="62"/>
  <c r="Q56" i="62"/>
  <c r="Q57" i="62"/>
  <c r="Q58" i="62"/>
  <c r="Q59" i="62"/>
  <c r="Q60" i="62"/>
  <c r="Q61" i="62"/>
  <c r="Q62" i="62"/>
  <c r="Q63" i="62"/>
  <c r="Q64" i="62"/>
  <c r="Q65" i="62"/>
  <c r="Q66" i="62"/>
  <c r="Q67" i="62"/>
  <c r="Q68" i="62"/>
  <c r="Q69" i="62"/>
  <c r="Q70" i="62"/>
  <c r="Q71" i="62"/>
  <c r="Q72" i="62"/>
  <c r="Q73" i="62"/>
  <c r="Q74" i="62"/>
  <c r="Q75" i="62"/>
  <c r="Q76" i="62"/>
  <c r="Q77" i="62"/>
  <c r="Q78" i="62"/>
  <c r="Q79" i="62"/>
  <c r="Q80" i="62"/>
  <c r="Q81" i="62"/>
  <c r="Q82" i="62"/>
  <c r="Q83" i="62"/>
  <c r="Q84" i="62"/>
  <c r="Q85" i="62"/>
  <c r="Q86" i="62"/>
  <c r="Q87" i="62"/>
  <c r="Q88" i="62"/>
  <c r="Q89" i="62"/>
  <c r="Q90" i="62"/>
  <c r="Q91" i="62"/>
  <c r="Q92" i="62"/>
  <c r="Q93" i="62"/>
  <c r="Q94" i="62"/>
  <c r="Q95" i="62"/>
  <c r="Q96" i="62"/>
  <c r="Q97" i="62"/>
  <c r="Q98" i="62"/>
  <c r="Q99" i="62"/>
  <c r="Q100" i="62"/>
  <c r="Q101" i="62"/>
  <c r="Q102" i="62"/>
  <c r="Q103" i="62"/>
  <c r="Q104" i="62"/>
  <c r="Q105" i="62"/>
  <c r="Q106" i="62"/>
  <c r="Q107" i="62"/>
  <c r="Q108" i="62"/>
  <c r="Q109" i="62"/>
  <c r="Q110" i="62"/>
  <c r="Q111" i="62"/>
  <c r="Q112" i="62"/>
  <c r="Q113" i="62"/>
  <c r="Q114" i="62"/>
  <c r="Q115" i="62"/>
  <c r="Q116" i="62"/>
  <c r="Q117" i="62"/>
  <c r="Q118" i="62"/>
  <c r="Q119" i="62"/>
  <c r="Q120" i="62"/>
  <c r="Q121" i="62"/>
  <c r="Q122" i="62"/>
  <c r="Q123" i="62"/>
  <c r="Q124" i="62"/>
  <c r="Q125" i="62"/>
  <c r="Q126" i="62"/>
  <c r="Q127" i="62"/>
  <c r="Q128" i="62"/>
  <c r="Q129" i="62"/>
  <c r="Q130" i="62"/>
  <c r="Q131" i="62"/>
  <c r="Q132" i="62"/>
  <c r="Q133" i="62"/>
  <c r="Q134" i="62"/>
  <c r="Q135" i="62"/>
  <c r="Q136" i="62"/>
  <c r="Q137" i="62"/>
  <c r="Q138" i="62"/>
  <c r="Q139" i="62"/>
  <c r="Q140" i="62"/>
  <c r="Q141" i="62"/>
  <c r="Q142" i="62"/>
  <c r="Q143" i="62"/>
  <c r="Q144" i="62"/>
  <c r="Q145" i="62"/>
  <c r="Q146" i="62"/>
  <c r="Q147" i="62"/>
  <c r="Q148" i="62"/>
  <c r="Q149" i="62"/>
  <c r="Q150" i="62"/>
  <c r="Q151" i="62"/>
  <c r="Q152" i="62"/>
  <c r="Q153" i="62"/>
  <c r="Q154" i="62"/>
  <c r="Q155" i="62"/>
  <c r="Q156" i="62"/>
  <c r="Q157" i="62"/>
  <c r="Q158" i="62"/>
  <c r="Q159" i="62"/>
  <c r="Q160" i="62"/>
  <c r="Q161" i="62"/>
  <c r="Q162" i="62"/>
  <c r="Q163" i="62"/>
  <c r="Q164" i="62"/>
  <c r="Q165" i="62"/>
  <c r="Q166" i="62"/>
  <c r="Q167" i="62"/>
  <c r="Q168" i="62"/>
  <c r="Q169" i="62"/>
  <c r="Q170" i="62"/>
  <c r="Q171" i="62"/>
  <c r="Q172" i="62"/>
  <c r="Q173" i="62"/>
  <c r="Q174" i="62"/>
  <c r="Q175" i="62"/>
  <c r="Q176" i="62"/>
  <c r="Q177" i="62"/>
  <c r="Q178" i="62"/>
  <c r="Q179" i="62"/>
  <c r="Q180" i="62"/>
  <c r="Q181" i="62"/>
  <c r="Q182" i="62"/>
  <c r="Q183" i="62"/>
  <c r="Q184" i="62"/>
  <c r="Q185" i="62"/>
  <c r="Q186" i="62"/>
  <c r="Q187" i="62"/>
  <c r="Q188" i="62"/>
  <c r="Q189" i="62"/>
  <c r="Q190" i="62"/>
  <c r="Q191" i="62"/>
  <c r="Q192" i="62"/>
  <c r="Q193" i="62"/>
  <c r="Q194" i="62"/>
  <c r="Q195" i="62"/>
  <c r="Q196" i="62"/>
  <c r="Q197" i="62"/>
  <c r="Q198" i="62"/>
  <c r="P4" i="62"/>
  <c r="P5" i="62"/>
  <c r="P6" i="62"/>
  <c r="P7" i="62"/>
  <c r="P8" i="62"/>
  <c r="P9" i="62"/>
  <c r="P10" i="62"/>
  <c r="P11" i="62"/>
  <c r="P12" i="62"/>
  <c r="P13" i="62"/>
  <c r="P14" i="62"/>
  <c r="P15" i="62"/>
  <c r="P16" i="62"/>
  <c r="P17" i="62"/>
  <c r="P18" i="62"/>
  <c r="P19" i="62"/>
  <c r="P20" i="62"/>
  <c r="P21" i="62"/>
  <c r="P22" i="62"/>
  <c r="P23" i="62"/>
  <c r="P24" i="62"/>
  <c r="P25" i="62"/>
  <c r="P26" i="62"/>
  <c r="P27" i="62"/>
  <c r="P28" i="62"/>
  <c r="P29" i="62"/>
  <c r="P30" i="62"/>
  <c r="P31" i="62"/>
  <c r="P32" i="62"/>
  <c r="P33" i="62"/>
  <c r="P34" i="62"/>
  <c r="P35" i="62"/>
  <c r="P36" i="62"/>
  <c r="P37" i="62"/>
  <c r="P38" i="62"/>
  <c r="P39" i="62"/>
  <c r="P40" i="62"/>
  <c r="P41" i="62"/>
  <c r="P42" i="62"/>
  <c r="P43" i="62"/>
  <c r="P44" i="62"/>
  <c r="P45" i="62"/>
  <c r="P46" i="62"/>
  <c r="P47" i="62"/>
  <c r="P48" i="62"/>
  <c r="P49" i="62"/>
  <c r="P50" i="62"/>
  <c r="P51" i="62"/>
  <c r="P52" i="62"/>
  <c r="P53" i="62"/>
  <c r="P54" i="62"/>
  <c r="P55" i="62"/>
  <c r="P56" i="62"/>
  <c r="P57" i="62"/>
  <c r="P58" i="62"/>
  <c r="P59" i="62"/>
  <c r="P60" i="62"/>
  <c r="P61" i="62"/>
  <c r="P62" i="62"/>
  <c r="P63" i="62"/>
  <c r="P64" i="62"/>
  <c r="P65" i="62"/>
  <c r="P66" i="62"/>
  <c r="P67" i="62"/>
  <c r="P68" i="62"/>
  <c r="P69" i="62"/>
  <c r="P70" i="62"/>
  <c r="P71" i="62"/>
  <c r="P72" i="62"/>
  <c r="P73" i="62"/>
  <c r="P74" i="62"/>
  <c r="P75" i="62"/>
  <c r="P76" i="62"/>
  <c r="P77" i="62"/>
  <c r="P78" i="62"/>
  <c r="P79" i="62"/>
  <c r="P80" i="62"/>
  <c r="P81" i="62"/>
  <c r="P82" i="62"/>
  <c r="P83" i="62"/>
  <c r="P84" i="62"/>
  <c r="P85" i="62"/>
  <c r="P86" i="62"/>
  <c r="P87" i="62"/>
  <c r="P88" i="62"/>
  <c r="P89" i="62"/>
  <c r="P90" i="62"/>
  <c r="P91" i="62"/>
  <c r="P92" i="62"/>
  <c r="P93" i="62"/>
  <c r="P94" i="62"/>
  <c r="P95" i="62"/>
  <c r="P96" i="62"/>
  <c r="P97" i="62"/>
  <c r="P98" i="62"/>
  <c r="P99" i="62"/>
  <c r="P100" i="62"/>
  <c r="P101" i="62"/>
  <c r="P102" i="62"/>
  <c r="P103" i="62"/>
  <c r="P104" i="62"/>
  <c r="P105" i="62"/>
  <c r="P106" i="62"/>
  <c r="P107" i="62"/>
  <c r="P108" i="62"/>
  <c r="P109" i="62"/>
  <c r="P110" i="62"/>
  <c r="P111" i="62"/>
  <c r="P112" i="62"/>
  <c r="P113" i="62"/>
  <c r="P114" i="62"/>
  <c r="P115" i="62"/>
  <c r="P116" i="62"/>
  <c r="P117" i="62"/>
  <c r="P118" i="62"/>
  <c r="P119" i="62"/>
  <c r="P120" i="62"/>
  <c r="P121" i="62"/>
  <c r="P122" i="62"/>
  <c r="P123" i="62"/>
  <c r="P124" i="62"/>
  <c r="P125" i="62"/>
  <c r="P126" i="62"/>
  <c r="P127" i="62"/>
  <c r="P128" i="62"/>
  <c r="P129" i="62"/>
  <c r="P130" i="62"/>
  <c r="P131" i="62"/>
  <c r="P132" i="62"/>
  <c r="P133" i="62"/>
  <c r="P134" i="62"/>
  <c r="P135" i="62"/>
  <c r="P136" i="62"/>
  <c r="P137" i="62"/>
  <c r="P138" i="62"/>
  <c r="P139" i="62"/>
  <c r="P140" i="62"/>
  <c r="P141" i="62"/>
  <c r="P142" i="62"/>
  <c r="P143" i="62"/>
  <c r="P144" i="62"/>
  <c r="P145" i="62"/>
  <c r="P146" i="62"/>
  <c r="P147" i="62"/>
  <c r="P148" i="62"/>
  <c r="P149" i="62"/>
  <c r="P150" i="62"/>
  <c r="P151" i="62"/>
  <c r="P152" i="62"/>
  <c r="P153" i="62"/>
  <c r="P154" i="62"/>
  <c r="P155" i="62"/>
  <c r="P156" i="62"/>
  <c r="P157" i="62"/>
  <c r="P158" i="62"/>
  <c r="P159" i="62"/>
  <c r="P160" i="62"/>
  <c r="P161" i="62"/>
  <c r="P162" i="62"/>
  <c r="P163" i="62"/>
  <c r="P164" i="62"/>
  <c r="P165" i="62"/>
  <c r="P166" i="62"/>
  <c r="P167" i="62"/>
  <c r="P168" i="62"/>
  <c r="P169" i="62"/>
  <c r="P170" i="62"/>
  <c r="P171" i="62"/>
  <c r="P172" i="62"/>
  <c r="P173" i="62"/>
  <c r="P174" i="62"/>
  <c r="P175" i="62"/>
  <c r="P176" i="62"/>
  <c r="P177" i="62"/>
  <c r="P178" i="62"/>
  <c r="P179" i="62"/>
  <c r="P180" i="62"/>
  <c r="P181" i="62"/>
  <c r="P182" i="62"/>
  <c r="P183" i="62"/>
  <c r="P184" i="62"/>
  <c r="P185" i="62"/>
  <c r="P186" i="62"/>
  <c r="P187" i="62"/>
  <c r="P188" i="62"/>
  <c r="P189" i="62"/>
  <c r="P190" i="62"/>
  <c r="P191" i="62"/>
  <c r="P192" i="62"/>
  <c r="P193" i="62"/>
  <c r="P194" i="62"/>
  <c r="P195" i="62"/>
  <c r="P196" i="62"/>
  <c r="P197" i="62"/>
  <c r="P198" i="62"/>
  <c r="P3" i="62"/>
  <c r="K4" i="62"/>
  <c r="L4" i="62"/>
  <c r="K5" i="62"/>
  <c r="L5" i="62"/>
  <c r="K6" i="62"/>
  <c r="L6" i="62"/>
  <c r="K7" i="62"/>
  <c r="L7" i="62"/>
  <c r="K8" i="62"/>
  <c r="L8" i="62"/>
  <c r="K9" i="62"/>
  <c r="L9" i="62"/>
  <c r="K10" i="62"/>
  <c r="L10" i="62"/>
  <c r="K11" i="62"/>
  <c r="L11" i="62"/>
  <c r="K12" i="62"/>
  <c r="L12" i="62"/>
  <c r="K13" i="62"/>
  <c r="L13" i="62"/>
  <c r="K14" i="62"/>
  <c r="L14" i="62"/>
  <c r="K15" i="62"/>
  <c r="L15" i="62"/>
  <c r="K16" i="62"/>
  <c r="L16" i="62"/>
  <c r="K17" i="62"/>
  <c r="L17" i="62"/>
  <c r="K18" i="62"/>
  <c r="L18" i="62"/>
  <c r="K19" i="62"/>
  <c r="L19" i="62"/>
  <c r="K20" i="62"/>
  <c r="L20" i="62"/>
  <c r="K21" i="62"/>
  <c r="L21" i="62"/>
  <c r="K22" i="62"/>
  <c r="L22" i="62"/>
  <c r="K23" i="62"/>
  <c r="L23" i="62"/>
  <c r="K24" i="62"/>
  <c r="L24" i="62"/>
  <c r="K25" i="62"/>
  <c r="L25" i="62"/>
  <c r="K26" i="62"/>
  <c r="L26" i="62"/>
  <c r="K27" i="62"/>
  <c r="L27" i="62"/>
  <c r="K28" i="62"/>
  <c r="L28" i="62"/>
  <c r="K29" i="62"/>
  <c r="L29" i="62"/>
  <c r="K30" i="62"/>
  <c r="L30" i="62"/>
  <c r="K31" i="62"/>
  <c r="L31" i="62"/>
  <c r="K32" i="62"/>
  <c r="L32" i="62"/>
  <c r="K33" i="62"/>
  <c r="L33" i="62"/>
  <c r="K34" i="62"/>
  <c r="L34" i="62"/>
  <c r="K35" i="62"/>
  <c r="L35" i="62"/>
  <c r="K36" i="62"/>
  <c r="L36" i="62"/>
  <c r="K37" i="62"/>
  <c r="L37" i="62"/>
  <c r="K38" i="62"/>
  <c r="L38" i="62"/>
  <c r="K39" i="62"/>
  <c r="L39" i="62"/>
  <c r="K40" i="62"/>
  <c r="L40" i="62"/>
  <c r="K41" i="62"/>
  <c r="L41" i="62"/>
  <c r="K42" i="62"/>
  <c r="L42" i="62"/>
  <c r="K43" i="62"/>
  <c r="L43" i="62"/>
  <c r="K44" i="62"/>
  <c r="L44" i="62"/>
  <c r="K45" i="62"/>
  <c r="L45" i="62"/>
  <c r="K46" i="62"/>
  <c r="L46" i="62"/>
  <c r="K47" i="62"/>
  <c r="L47" i="62"/>
  <c r="K48" i="62"/>
  <c r="L48" i="62"/>
  <c r="K49" i="62"/>
  <c r="L49" i="62"/>
  <c r="K50" i="62"/>
  <c r="L50" i="62"/>
  <c r="K51" i="62"/>
  <c r="L51" i="62"/>
  <c r="K52" i="62"/>
  <c r="L52" i="62"/>
  <c r="K53" i="62"/>
  <c r="L53" i="62"/>
  <c r="K54" i="62"/>
  <c r="L54" i="62"/>
  <c r="K55" i="62"/>
  <c r="L55" i="62"/>
  <c r="K56" i="62"/>
  <c r="L56" i="62"/>
  <c r="K57" i="62"/>
  <c r="L57" i="62"/>
  <c r="K58" i="62"/>
  <c r="L58" i="62"/>
  <c r="K59" i="62"/>
  <c r="L59" i="62"/>
  <c r="K60" i="62"/>
  <c r="L60" i="62"/>
  <c r="K61" i="62"/>
  <c r="L61" i="62"/>
  <c r="K62" i="62"/>
  <c r="L62" i="62"/>
  <c r="K63" i="62"/>
  <c r="L63" i="62"/>
  <c r="K64" i="62"/>
  <c r="L64" i="62"/>
  <c r="K65" i="62"/>
  <c r="L65" i="62"/>
  <c r="K66" i="62"/>
  <c r="L66" i="62"/>
  <c r="K67" i="62"/>
  <c r="L67" i="62"/>
  <c r="K68" i="62"/>
  <c r="L68" i="62"/>
  <c r="K69" i="62"/>
  <c r="L69" i="62"/>
  <c r="K70" i="62"/>
  <c r="L70" i="62"/>
  <c r="K71" i="62"/>
  <c r="L71" i="62"/>
  <c r="K72" i="62"/>
  <c r="L72" i="62"/>
  <c r="K73" i="62"/>
  <c r="L73" i="62"/>
  <c r="K74" i="62"/>
  <c r="L74" i="62"/>
  <c r="K75" i="62"/>
  <c r="L75" i="62"/>
  <c r="K76" i="62"/>
  <c r="L76" i="62"/>
  <c r="K77" i="62"/>
  <c r="L77" i="62"/>
  <c r="K78" i="62"/>
  <c r="L78" i="62"/>
  <c r="K79" i="62"/>
  <c r="L79" i="62"/>
  <c r="K80" i="62"/>
  <c r="L80" i="62"/>
  <c r="K81" i="62"/>
  <c r="L81" i="62"/>
  <c r="K82" i="62"/>
  <c r="L82" i="62"/>
  <c r="K83" i="62"/>
  <c r="L83" i="62"/>
  <c r="K84" i="62"/>
  <c r="L84" i="62"/>
  <c r="K85" i="62"/>
  <c r="L85" i="62"/>
  <c r="K86" i="62"/>
  <c r="L86" i="62"/>
  <c r="K87" i="62"/>
  <c r="L87" i="62"/>
  <c r="K88" i="62"/>
  <c r="L88" i="62"/>
  <c r="K89" i="62"/>
  <c r="L89" i="62"/>
  <c r="K90" i="62"/>
  <c r="L90" i="62"/>
  <c r="K91" i="62"/>
  <c r="L91" i="62"/>
  <c r="K92" i="62"/>
  <c r="L92" i="62"/>
  <c r="K93" i="62"/>
  <c r="L93" i="62"/>
  <c r="K94" i="62"/>
  <c r="L94" i="62"/>
  <c r="K95" i="62"/>
  <c r="L95" i="62"/>
  <c r="K96" i="62"/>
  <c r="L96" i="62"/>
  <c r="K97" i="62"/>
  <c r="L97" i="62"/>
  <c r="K98" i="62"/>
  <c r="L98" i="62"/>
  <c r="K99" i="62"/>
  <c r="L99" i="62"/>
  <c r="K100" i="62"/>
  <c r="L100" i="62"/>
  <c r="K101" i="62"/>
  <c r="L101" i="62"/>
  <c r="K102" i="62"/>
  <c r="L102" i="62"/>
  <c r="K103" i="62"/>
  <c r="L103" i="62"/>
  <c r="K104" i="62"/>
  <c r="L104" i="62"/>
  <c r="K105" i="62"/>
  <c r="L105" i="62"/>
  <c r="K106" i="62"/>
  <c r="L106" i="62"/>
  <c r="K107" i="62"/>
  <c r="L107" i="62"/>
  <c r="K108" i="62"/>
  <c r="L108" i="62"/>
  <c r="K109" i="62"/>
  <c r="L109" i="62"/>
  <c r="K110" i="62"/>
  <c r="L110" i="62"/>
  <c r="K111" i="62"/>
  <c r="L111" i="62"/>
  <c r="K112" i="62"/>
  <c r="L112" i="62"/>
  <c r="K113" i="62"/>
  <c r="L113" i="62"/>
  <c r="K114" i="62"/>
  <c r="L114" i="62"/>
  <c r="K115" i="62"/>
  <c r="L115" i="62"/>
  <c r="K116" i="62"/>
  <c r="L116" i="62"/>
  <c r="K117" i="62"/>
  <c r="L117" i="62"/>
  <c r="K118" i="62"/>
  <c r="L118" i="62"/>
  <c r="K119" i="62"/>
  <c r="L119" i="62"/>
  <c r="K120" i="62"/>
  <c r="L120" i="62"/>
  <c r="K121" i="62"/>
  <c r="L121" i="62"/>
  <c r="K122" i="62"/>
  <c r="L122" i="62"/>
  <c r="K123" i="62"/>
  <c r="L123" i="62"/>
  <c r="K124" i="62"/>
  <c r="L124" i="62"/>
  <c r="K125" i="62"/>
  <c r="L125" i="62"/>
  <c r="K126" i="62"/>
  <c r="L126" i="62"/>
  <c r="K127" i="62"/>
  <c r="L127" i="62"/>
  <c r="K128" i="62"/>
  <c r="L128" i="62"/>
  <c r="K129" i="62"/>
  <c r="L129" i="62"/>
  <c r="K130" i="62"/>
  <c r="L130" i="62"/>
  <c r="K131" i="62"/>
  <c r="L131" i="62"/>
  <c r="K132" i="62"/>
  <c r="L132" i="62"/>
  <c r="K133" i="62"/>
  <c r="L133" i="62"/>
  <c r="K134" i="62"/>
  <c r="L134" i="62"/>
  <c r="K135" i="62"/>
  <c r="L135" i="62"/>
  <c r="K136" i="62"/>
  <c r="L136" i="62"/>
  <c r="K137" i="62"/>
  <c r="L137" i="62"/>
  <c r="K138" i="62"/>
  <c r="L138" i="62"/>
  <c r="K139" i="62"/>
  <c r="L139" i="62"/>
  <c r="K140" i="62"/>
  <c r="L140" i="62"/>
  <c r="K141" i="62"/>
  <c r="L141" i="62"/>
  <c r="K142" i="62"/>
  <c r="L142" i="62"/>
  <c r="K143" i="62"/>
  <c r="L143" i="62"/>
  <c r="K144" i="62"/>
  <c r="L144" i="62"/>
  <c r="K145" i="62"/>
  <c r="L145" i="62"/>
  <c r="K146" i="62"/>
  <c r="L146" i="62"/>
  <c r="K147" i="62"/>
  <c r="L147" i="62"/>
  <c r="K148" i="62"/>
  <c r="L148" i="62"/>
  <c r="K149" i="62"/>
  <c r="L149" i="62"/>
  <c r="K150" i="62"/>
  <c r="L150" i="62"/>
  <c r="K151" i="62"/>
  <c r="L151" i="62"/>
  <c r="K152" i="62"/>
  <c r="L152" i="62"/>
  <c r="K153" i="62"/>
  <c r="L153" i="62"/>
  <c r="K154" i="62"/>
  <c r="L154" i="62"/>
  <c r="K155" i="62"/>
  <c r="L155" i="62"/>
  <c r="K156" i="62"/>
  <c r="L156" i="62"/>
  <c r="K157" i="62"/>
  <c r="L157" i="62"/>
  <c r="K158" i="62"/>
  <c r="L158" i="62"/>
  <c r="K159" i="62"/>
  <c r="L159" i="62"/>
  <c r="K160" i="62"/>
  <c r="L160" i="62"/>
  <c r="K161" i="62"/>
  <c r="L161" i="62"/>
  <c r="K162" i="62"/>
  <c r="L162" i="62"/>
  <c r="K163" i="62"/>
  <c r="L163" i="62"/>
  <c r="K164" i="62"/>
  <c r="L164" i="62"/>
  <c r="K165" i="62"/>
  <c r="L165" i="62"/>
  <c r="K166" i="62"/>
  <c r="L166" i="62"/>
  <c r="K167" i="62"/>
  <c r="L167" i="62"/>
  <c r="K168" i="62"/>
  <c r="L168" i="62"/>
  <c r="K169" i="62"/>
  <c r="L169" i="62"/>
  <c r="K170" i="62"/>
  <c r="L170" i="62"/>
  <c r="K171" i="62"/>
  <c r="L171" i="62"/>
  <c r="K172" i="62"/>
  <c r="L172" i="62"/>
  <c r="K173" i="62"/>
  <c r="L173" i="62"/>
  <c r="K174" i="62"/>
  <c r="L174" i="62"/>
  <c r="K175" i="62"/>
  <c r="L175" i="62"/>
  <c r="K176" i="62"/>
  <c r="L176" i="62"/>
  <c r="K177" i="62"/>
  <c r="L177" i="62"/>
  <c r="K178" i="62"/>
  <c r="L178" i="62"/>
  <c r="K179" i="62"/>
  <c r="L179" i="62"/>
  <c r="K180" i="62"/>
  <c r="L180" i="62"/>
  <c r="K181" i="62"/>
  <c r="L181" i="62"/>
  <c r="K182" i="62"/>
  <c r="L182" i="62"/>
  <c r="K183" i="62"/>
  <c r="L183" i="62"/>
  <c r="K184" i="62"/>
  <c r="L184" i="62"/>
  <c r="K185" i="62"/>
  <c r="L185" i="62"/>
  <c r="K186" i="62"/>
  <c r="L186" i="62"/>
  <c r="K187" i="62"/>
  <c r="L187" i="62"/>
  <c r="K188" i="62"/>
  <c r="L188" i="62"/>
  <c r="K189" i="62"/>
  <c r="L189" i="62"/>
  <c r="K190" i="62"/>
  <c r="L190" i="62"/>
  <c r="K191" i="62"/>
  <c r="L191" i="62"/>
  <c r="K192" i="62"/>
  <c r="L192" i="62"/>
  <c r="K193" i="62"/>
  <c r="L193" i="62"/>
  <c r="K194" i="62"/>
  <c r="L194" i="62"/>
  <c r="K195" i="62"/>
  <c r="L195" i="62"/>
  <c r="K196" i="62"/>
  <c r="L196" i="62"/>
  <c r="K197" i="62"/>
  <c r="L197" i="62"/>
  <c r="K198" i="62"/>
  <c r="L198" i="62"/>
  <c r="L3" i="62"/>
  <c r="K3" i="62"/>
  <c r="J198" i="62"/>
  <c r="J197" i="62"/>
  <c r="J196" i="62"/>
  <c r="J195" i="62"/>
  <c r="J194" i="62"/>
  <c r="J193" i="62"/>
  <c r="J192" i="62"/>
  <c r="J191" i="62"/>
  <c r="J190" i="62"/>
  <c r="J189" i="62"/>
  <c r="J188" i="62"/>
  <c r="J187" i="62"/>
  <c r="J186" i="62"/>
  <c r="J185" i="62"/>
  <c r="J184" i="62"/>
  <c r="J183" i="62"/>
  <c r="J182" i="62"/>
  <c r="J181" i="62"/>
  <c r="J180" i="62"/>
  <c r="J179" i="62"/>
  <c r="J178" i="62"/>
  <c r="J177" i="62"/>
  <c r="J176" i="62"/>
  <c r="J175" i="62"/>
  <c r="J174" i="62"/>
  <c r="J173" i="62"/>
  <c r="J172" i="62"/>
  <c r="J171" i="62"/>
  <c r="J170" i="62"/>
  <c r="J169" i="62"/>
  <c r="J168" i="62"/>
  <c r="J167" i="62"/>
  <c r="J166" i="62"/>
  <c r="J165" i="62"/>
  <c r="J164" i="62"/>
  <c r="J163" i="62"/>
  <c r="J162" i="62"/>
  <c r="J161" i="62"/>
  <c r="J160" i="62"/>
  <c r="J159" i="62"/>
  <c r="J158" i="62"/>
  <c r="J157" i="62"/>
  <c r="J156" i="62"/>
  <c r="J155" i="62"/>
  <c r="J154" i="62"/>
  <c r="J153" i="62"/>
  <c r="J152" i="62"/>
  <c r="J151" i="62"/>
  <c r="J150" i="62"/>
  <c r="J149" i="62"/>
  <c r="J148" i="62"/>
  <c r="J147" i="62"/>
  <c r="J146" i="62"/>
  <c r="J145" i="62"/>
  <c r="J144" i="62"/>
  <c r="J143" i="62"/>
  <c r="J142" i="62"/>
  <c r="J141" i="62"/>
  <c r="J140" i="62"/>
  <c r="J139" i="62"/>
  <c r="J138" i="62"/>
  <c r="J137" i="62"/>
  <c r="J136" i="62"/>
  <c r="J135" i="62"/>
  <c r="J134" i="62"/>
  <c r="J133" i="62"/>
  <c r="J132" i="62"/>
  <c r="J131" i="62"/>
  <c r="J130" i="62"/>
  <c r="J129" i="62"/>
  <c r="J128" i="62"/>
  <c r="J127" i="62"/>
  <c r="J126" i="62"/>
  <c r="J125" i="62"/>
  <c r="J124" i="62"/>
  <c r="J123" i="62"/>
  <c r="J122" i="62"/>
  <c r="J121" i="62"/>
  <c r="J120" i="62"/>
  <c r="J119" i="62"/>
  <c r="J118" i="62"/>
  <c r="J117" i="62"/>
  <c r="J116" i="62"/>
  <c r="J115" i="62"/>
  <c r="J114" i="62"/>
  <c r="J113" i="62"/>
  <c r="J112" i="62"/>
  <c r="J111" i="62"/>
  <c r="J110" i="62"/>
  <c r="J109" i="62"/>
  <c r="J108" i="62"/>
  <c r="J107" i="62"/>
  <c r="J106" i="62"/>
  <c r="J105" i="62"/>
  <c r="J104" i="62"/>
  <c r="J103" i="62"/>
  <c r="J102" i="62"/>
  <c r="J101" i="62"/>
  <c r="J100" i="62"/>
  <c r="J99" i="62"/>
  <c r="J98" i="62"/>
  <c r="J97" i="62"/>
  <c r="J96" i="62"/>
  <c r="J95" i="62"/>
  <c r="J94" i="62"/>
  <c r="J93" i="62"/>
  <c r="J92" i="62"/>
  <c r="J91" i="62"/>
  <c r="J90" i="62"/>
  <c r="J89" i="62"/>
  <c r="J88" i="62"/>
  <c r="J87" i="62"/>
  <c r="J86" i="62"/>
  <c r="J85" i="62"/>
  <c r="J84" i="62"/>
  <c r="J83" i="62"/>
  <c r="J82" i="62"/>
  <c r="J81" i="62"/>
  <c r="J80" i="62"/>
  <c r="J79" i="62"/>
  <c r="J78" i="62"/>
  <c r="J77" i="62"/>
  <c r="J76" i="62"/>
  <c r="J75" i="62"/>
  <c r="J74" i="62"/>
  <c r="J73" i="62"/>
  <c r="J72" i="62"/>
  <c r="J71" i="62"/>
  <c r="J70" i="62"/>
  <c r="J69" i="62"/>
  <c r="J68" i="62"/>
  <c r="J67" i="62"/>
  <c r="J66" i="62"/>
  <c r="J65" i="62"/>
  <c r="J64" i="62"/>
  <c r="J63" i="62"/>
  <c r="J62" i="62"/>
  <c r="J61" i="62"/>
  <c r="J60" i="62"/>
  <c r="J59" i="62"/>
  <c r="J58" i="62"/>
  <c r="J57" i="62"/>
  <c r="J56" i="62"/>
  <c r="J55" i="62"/>
  <c r="J54" i="62"/>
  <c r="J53" i="62"/>
  <c r="J52" i="62"/>
  <c r="J51" i="62"/>
  <c r="J50" i="62"/>
  <c r="J49" i="62"/>
  <c r="J48" i="62"/>
  <c r="J47" i="62"/>
  <c r="J46" i="62"/>
  <c r="J45" i="62"/>
  <c r="J44" i="62"/>
  <c r="J43" i="62"/>
  <c r="J42" i="62"/>
  <c r="J41" i="62"/>
  <c r="J40" i="62"/>
  <c r="J39" i="62"/>
  <c r="J38" i="62"/>
  <c r="J37" i="62"/>
  <c r="J36" i="62"/>
  <c r="J35" i="62"/>
  <c r="J34" i="62"/>
  <c r="J33" i="62"/>
  <c r="J32" i="62"/>
  <c r="J31" i="62"/>
  <c r="J30" i="62"/>
  <c r="J29" i="62"/>
  <c r="J28" i="62"/>
  <c r="J27" i="62"/>
  <c r="J26" i="62"/>
  <c r="J25" i="62"/>
  <c r="J24" i="62"/>
  <c r="J23" i="62"/>
  <c r="J22" i="62"/>
  <c r="J21" i="62"/>
  <c r="J20" i="62"/>
  <c r="J19" i="62"/>
  <c r="J18" i="62"/>
  <c r="J17" i="62"/>
  <c r="J16" i="62"/>
  <c r="J15" i="62"/>
  <c r="J14" i="62"/>
  <c r="J13" i="62"/>
  <c r="J12" i="62"/>
  <c r="J11" i="62"/>
  <c r="J10" i="62"/>
  <c r="J9" i="62"/>
  <c r="J8" i="62"/>
  <c r="J7" i="62"/>
  <c r="J6" i="62"/>
  <c r="J5" i="62"/>
  <c r="J4" i="62"/>
  <c r="J3" i="62"/>
  <c r="X198" i="62"/>
  <c r="W198" i="62"/>
  <c r="V198" i="62"/>
  <c r="U198" i="62"/>
  <c r="T198" i="62"/>
  <c r="S198" i="62"/>
  <c r="R198" i="62"/>
  <c r="E198" i="62"/>
  <c r="C198" i="62"/>
  <c r="X197" i="62"/>
  <c r="W197" i="62"/>
  <c r="V197" i="62"/>
  <c r="U197" i="62"/>
  <c r="T197" i="62"/>
  <c r="S197" i="62"/>
  <c r="R197" i="62"/>
  <c r="E197" i="62"/>
  <c r="C197" i="62"/>
  <c r="X196" i="62"/>
  <c r="W196" i="62"/>
  <c r="V196" i="62"/>
  <c r="U196" i="62"/>
  <c r="T196" i="62"/>
  <c r="S196" i="62"/>
  <c r="R196" i="62"/>
  <c r="E196" i="62"/>
  <c r="C196" i="62"/>
  <c r="X195" i="62"/>
  <c r="W195" i="62"/>
  <c r="V195" i="62"/>
  <c r="U195" i="62"/>
  <c r="T195" i="62"/>
  <c r="S195" i="62"/>
  <c r="R195" i="62"/>
  <c r="E195" i="62"/>
  <c r="C195" i="62"/>
  <c r="X194" i="62"/>
  <c r="W194" i="62"/>
  <c r="V194" i="62"/>
  <c r="U194" i="62"/>
  <c r="T194" i="62"/>
  <c r="S194" i="62"/>
  <c r="R194" i="62"/>
  <c r="E194" i="62"/>
  <c r="C194" i="62"/>
  <c r="X193" i="62"/>
  <c r="W193" i="62"/>
  <c r="V193" i="62"/>
  <c r="U193" i="62"/>
  <c r="T193" i="62"/>
  <c r="S193" i="62"/>
  <c r="R193" i="62"/>
  <c r="E193" i="62"/>
  <c r="C193" i="62"/>
  <c r="X192" i="62"/>
  <c r="W192" i="62"/>
  <c r="V192" i="62"/>
  <c r="U192" i="62"/>
  <c r="T192" i="62"/>
  <c r="S192" i="62"/>
  <c r="R192" i="62"/>
  <c r="E192" i="62"/>
  <c r="C192" i="62"/>
  <c r="X191" i="62"/>
  <c r="W191" i="62"/>
  <c r="V191" i="62"/>
  <c r="U191" i="62"/>
  <c r="T191" i="62"/>
  <c r="S191" i="62"/>
  <c r="R191" i="62"/>
  <c r="E191" i="62"/>
  <c r="C191" i="62"/>
  <c r="X190" i="62"/>
  <c r="W190" i="62"/>
  <c r="V190" i="62"/>
  <c r="U190" i="62"/>
  <c r="T190" i="62"/>
  <c r="S190" i="62"/>
  <c r="R190" i="62"/>
  <c r="E190" i="62"/>
  <c r="C190" i="62"/>
  <c r="X189" i="62"/>
  <c r="W189" i="62"/>
  <c r="V189" i="62"/>
  <c r="U189" i="62"/>
  <c r="T189" i="62"/>
  <c r="S189" i="62"/>
  <c r="R189" i="62"/>
  <c r="E189" i="62"/>
  <c r="C189" i="62"/>
  <c r="X188" i="62"/>
  <c r="W188" i="62"/>
  <c r="V188" i="62"/>
  <c r="U188" i="62"/>
  <c r="T188" i="62"/>
  <c r="S188" i="62"/>
  <c r="R188" i="62"/>
  <c r="E188" i="62"/>
  <c r="C188" i="62"/>
  <c r="X187" i="62"/>
  <c r="W187" i="62"/>
  <c r="V187" i="62"/>
  <c r="U187" i="62"/>
  <c r="T187" i="62"/>
  <c r="S187" i="62"/>
  <c r="R187" i="62"/>
  <c r="E187" i="62"/>
  <c r="C187" i="62"/>
  <c r="X186" i="62"/>
  <c r="W186" i="62"/>
  <c r="V186" i="62"/>
  <c r="U186" i="62"/>
  <c r="T186" i="62"/>
  <c r="S186" i="62"/>
  <c r="R186" i="62"/>
  <c r="E186" i="62"/>
  <c r="C186" i="62"/>
  <c r="X185" i="62"/>
  <c r="W185" i="62"/>
  <c r="V185" i="62"/>
  <c r="U185" i="62"/>
  <c r="T185" i="62"/>
  <c r="S185" i="62"/>
  <c r="R185" i="62"/>
  <c r="E185" i="62"/>
  <c r="C185" i="62"/>
  <c r="X184" i="62"/>
  <c r="W184" i="62"/>
  <c r="V184" i="62"/>
  <c r="U184" i="62"/>
  <c r="T184" i="62"/>
  <c r="S184" i="62"/>
  <c r="R184" i="62"/>
  <c r="E184" i="62"/>
  <c r="C184" i="62"/>
  <c r="X183" i="62"/>
  <c r="W183" i="62"/>
  <c r="V183" i="62"/>
  <c r="U183" i="62"/>
  <c r="T183" i="62"/>
  <c r="S183" i="62"/>
  <c r="R183" i="62"/>
  <c r="E183" i="62"/>
  <c r="C183" i="62"/>
  <c r="X182" i="62"/>
  <c r="W182" i="62"/>
  <c r="V182" i="62"/>
  <c r="U182" i="62"/>
  <c r="T182" i="62"/>
  <c r="S182" i="62"/>
  <c r="R182" i="62"/>
  <c r="E182" i="62"/>
  <c r="C182" i="62"/>
  <c r="X181" i="62"/>
  <c r="W181" i="62"/>
  <c r="V181" i="62"/>
  <c r="U181" i="62"/>
  <c r="T181" i="62"/>
  <c r="S181" i="62"/>
  <c r="R181" i="62"/>
  <c r="E181" i="62"/>
  <c r="C181" i="62"/>
  <c r="X180" i="62"/>
  <c r="W180" i="62"/>
  <c r="V180" i="62"/>
  <c r="U180" i="62"/>
  <c r="T180" i="62"/>
  <c r="S180" i="62"/>
  <c r="R180" i="62"/>
  <c r="E180" i="62"/>
  <c r="C180" i="62"/>
  <c r="X179" i="62"/>
  <c r="W179" i="62"/>
  <c r="V179" i="62"/>
  <c r="U179" i="62"/>
  <c r="T179" i="62"/>
  <c r="S179" i="62"/>
  <c r="R179" i="62"/>
  <c r="E179" i="62"/>
  <c r="C179" i="62"/>
  <c r="X178" i="62"/>
  <c r="W178" i="62"/>
  <c r="V178" i="62"/>
  <c r="U178" i="62"/>
  <c r="T178" i="62"/>
  <c r="S178" i="62"/>
  <c r="R178" i="62"/>
  <c r="E178" i="62"/>
  <c r="C178" i="62"/>
  <c r="X177" i="62"/>
  <c r="W177" i="62"/>
  <c r="V177" i="62"/>
  <c r="U177" i="62"/>
  <c r="T177" i="62"/>
  <c r="S177" i="62"/>
  <c r="R177" i="62"/>
  <c r="E177" i="62"/>
  <c r="C177" i="62"/>
  <c r="X176" i="62"/>
  <c r="W176" i="62"/>
  <c r="V176" i="62"/>
  <c r="U176" i="62"/>
  <c r="T176" i="62"/>
  <c r="S176" i="62"/>
  <c r="R176" i="62"/>
  <c r="E176" i="62"/>
  <c r="C176" i="62"/>
  <c r="X175" i="62"/>
  <c r="W175" i="62"/>
  <c r="V175" i="62"/>
  <c r="U175" i="62"/>
  <c r="T175" i="62"/>
  <c r="S175" i="62"/>
  <c r="R175" i="62"/>
  <c r="E175" i="62"/>
  <c r="C175" i="62"/>
  <c r="X174" i="62"/>
  <c r="W174" i="62"/>
  <c r="V174" i="62"/>
  <c r="U174" i="62"/>
  <c r="T174" i="62"/>
  <c r="S174" i="62"/>
  <c r="R174" i="62"/>
  <c r="E174" i="62"/>
  <c r="C174" i="62"/>
  <c r="X173" i="62"/>
  <c r="W173" i="62"/>
  <c r="V173" i="62"/>
  <c r="U173" i="62"/>
  <c r="T173" i="62"/>
  <c r="S173" i="62"/>
  <c r="R173" i="62"/>
  <c r="E173" i="62"/>
  <c r="C173" i="62"/>
  <c r="X172" i="62"/>
  <c r="W172" i="62"/>
  <c r="V172" i="62"/>
  <c r="U172" i="62"/>
  <c r="T172" i="62"/>
  <c r="S172" i="62"/>
  <c r="R172" i="62"/>
  <c r="E172" i="62"/>
  <c r="C172" i="62"/>
  <c r="X171" i="62"/>
  <c r="W171" i="62"/>
  <c r="V171" i="62"/>
  <c r="U171" i="62"/>
  <c r="T171" i="62"/>
  <c r="S171" i="62"/>
  <c r="R171" i="62"/>
  <c r="E171" i="62"/>
  <c r="C171" i="62"/>
  <c r="X170" i="62"/>
  <c r="W170" i="62"/>
  <c r="V170" i="62"/>
  <c r="U170" i="62"/>
  <c r="T170" i="62"/>
  <c r="S170" i="62"/>
  <c r="R170" i="62"/>
  <c r="E170" i="62"/>
  <c r="C170" i="62"/>
  <c r="X169" i="62"/>
  <c r="W169" i="62"/>
  <c r="V169" i="62"/>
  <c r="U169" i="62"/>
  <c r="T169" i="62"/>
  <c r="S169" i="62"/>
  <c r="R169" i="62"/>
  <c r="E169" i="62"/>
  <c r="C169" i="62"/>
  <c r="X168" i="62"/>
  <c r="W168" i="62"/>
  <c r="V168" i="62"/>
  <c r="U168" i="62"/>
  <c r="T168" i="62"/>
  <c r="S168" i="62"/>
  <c r="R168" i="62"/>
  <c r="E168" i="62"/>
  <c r="C168" i="62"/>
  <c r="X167" i="62"/>
  <c r="W167" i="62"/>
  <c r="V167" i="62"/>
  <c r="U167" i="62"/>
  <c r="T167" i="62"/>
  <c r="S167" i="62"/>
  <c r="R167" i="62"/>
  <c r="E167" i="62"/>
  <c r="C167" i="62"/>
  <c r="X166" i="62"/>
  <c r="W166" i="62"/>
  <c r="V166" i="62"/>
  <c r="U166" i="62"/>
  <c r="T166" i="62"/>
  <c r="S166" i="62"/>
  <c r="R166" i="62"/>
  <c r="E166" i="62"/>
  <c r="C166" i="62"/>
  <c r="X165" i="62"/>
  <c r="W165" i="62"/>
  <c r="V165" i="62"/>
  <c r="U165" i="62"/>
  <c r="T165" i="62"/>
  <c r="S165" i="62"/>
  <c r="R165" i="62"/>
  <c r="E165" i="62"/>
  <c r="C165" i="62"/>
  <c r="X164" i="62"/>
  <c r="W164" i="62"/>
  <c r="V164" i="62"/>
  <c r="U164" i="62"/>
  <c r="T164" i="62"/>
  <c r="S164" i="62"/>
  <c r="R164" i="62"/>
  <c r="E164" i="62"/>
  <c r="C164" i="62"/>
  <c r="X163" i="62"/>
  <c r="W163" i="62"/>
  <c r="V163" i="62"/>
  <c r="U163" i="62"/>
  <c r="T163" i="62"/>
  <c r="S163" i="62"/>
  <c r="R163" i="62"/>
  <c r="E163" i="62"/>
  <c r="C163" i="62"/>
  <c r="X162" i="62"/>
  <c r="W162" i="62"/>
  <c r="V162" i="62"/>
  <c r="U162" i="62"/>
  <c r="T162" i="62"/>
  <c r="S162" i="62"/>
  <c r="R162" i="62"/>
  <c r="E162" i="62"/>
  <c r="C162" i="62"/>
  <c r="X161" i="62"/>
  <c r="W161" i="62"/>
  <c r="V161" i="62"/>
  <c r="U161" i="62"/>
  <c r="T161" i="62"/>
  <c r="S161" i="62"/>
  <c r="R161" i="62"/>
  <c r="E161" i="62"/>
  <c r="C161" i="62"/>
  <c r="X160" i="62"/>
  <c r="W160" i="62"/>
  <c r="V160" i="62"/>
  <c r="U160" i="62"/>
  <c r="T160" i="62"/>
  <c r="S160" i="62"/>
  <c r="R160" i="62"/>
  <c r="E160" i="62"/>
  <c r="C160" i="62"/>
  <c r="X159" i="62"/>
  <c r="W159" i="62"/>
  <c r="V159" i="62"/>
  <c r="U159" i="62"/>
  <c r="T159" i="62"/>
  <c r="S159" i="62"/>
  <c r="R159" i="62"/>
  <c r="E159" i="62"/>
  <c r="C159" i="62"/>
  <c r="X158" i="62"/>
  <c r="W158" i="62"/>
  <c r="V158" i="62"/>
  <c r="U158" i="62"/>
  <c r="T158" i="62"/>
  <c r="S158" i="62"/>
  <c r="R158" i="62"/>
  <c r="E158" i="62"/>
  <c r="C158" i="62"/>
  <c r="X157" i="62"/>
  <c r="W157" i="62"/>
  <c r="V157" i="62"/>
  <c r="U157" i="62"/>
  <c r="T157" i="62"/>
  <c r="S157" i="62"/>
  <c r="R157" i="62"/>
  <c r="E157" i="62"/>
  <c r="C157" i="62"/>
  <c r="X156" i="62"/>
  <c r="W156" i="62"/>
  <c r="V156" i="62"/>
  <c r="U156" i="62"/>
  <c r="T156" i="62"/>
  <c r="S156" i="62"/>
  <c r="R156" i="62"/>
  <c r="E156" i="62"/>
  <c r="C156" i="62"/>
  <c r="X155" i="62"/>
  <c r="W155" i="62"/>
  <c r="V155" i="62"/>
  <c r="U155" i="62"/>
  <c r="T155" i="62"/>
  <c r="S155" i="62"/>
  <c r="R155" i="62"/>
  <c r="E155" i="62"/>
  <c r="C155" i="62"/>
  <c r="X154" i="62"/>
  <c r="W154" i="62"/>
  <c r="V154" i="62"/>
  <c r="U154" i="62"/>
  <c r="T154" i="62"/>
  <c r="S154" i="62"/>
  <c r="R154" i="62"/>
  <c r="E154" i="62"/>
  <c r="C154" i="62"/>
  <c r="X153" i="62"/>
  <c r="W153" i="62"/>
  <c r="V153" i="62"/>
  <c r="U153" i="62"/>
  <c r="T153" i="62"/>
  <c r="S153" i="62"/>
  <c r="R153" i="62"/>
  <c r="E153" i="62"/>
  <c r="C153" i="62"/>
  <c r="X152" i="62"/>
  <c r="W152" i="62"/>
  <c r="V152" i="62"/>
  <c r="U152" i="62"/>
  <c r="T152" i="62"/>
  <c r="S152" i="62"/>
  <c r="R152" i="62"/>
  <c r="E152" i="62"/>
  <c r="C152" i="62"/>
  <c r="X151" i="62"/>
  <c r="W151" i="62"/>
  <c r="V151" i="62"/>
  <c r="U151" i="62"/>
  <c r="T151" i="62"/>
  <c r="S151" i="62"/>
  <c r="R151" i="62"/>
  <c r="E151" i="62"/>
  <c r="C151" i="62"/>
  <c r="X150" i="62"/>
  <c r="W150" i="62"/>
  <c r="V150" i="62"/>
  <c r="U150" i="62"/>
  <c r="T150" i="62"/>
  <c r="S150" i="62"/>
  <c r="R150" i="62"/>
  <c r="E150" i="62"/>
  <c r="C150" i="62"/>
  <c r="X149" i="62"/>
  <c r="W149" i="62"/>
  <c r="V149" i="62"/>
  <c r="U149" i="62"/>
  <c r="T149" i="62"/>
  <c r="S149" i="62"/>
  <c r="R149" i="62"/>
  <c r="E149" i="62"/>
  <c r="C149" i="62"/>
  <c r="X148" i="62"/>
  <c r="W148" i="62"/>
  <c r="V148" i="62"/>
  <c r="U148" i="62"/>
  <c r="T148" i="62"/>
  <c r="S148" i="62"/>
  <c r="R148" i="62"/>
  <c r="E148" i="62"/>
  <c r="C148" i="62"/>
  <c r="X147" i="62"/>
  <c r="W147" i="62"/>
  <c r="V147" i="62"/>
  <c r="U147" i="62"/>
  <c r="T147" i="62"/>
  <c r="S147" i="62"/>
  <c r="R147" i="62"/>
  <c r="E147" i="62"/>
  <c r="C147" i="62"/>
  <c r="X146" i="62"/>
  <c r="W146" i="62"/>
  <c r="V146" i="62"/>
  <c r="U146" i="62"/>
  <c r="T146" i="62"/>
  <c r="S146" i="62"/>
  <c r="R146" i="62"/>
  <c r="E146" i="62"/>
  <c r="C146" i="62"/>
  <c r="X145" i="62"/>
  <c r="W145" i="62"/>
  <c r="V145" i="62"/>
  <c r="U145" i="62"/>
  <c r="T145" i="62"/>
  <c r="S145" i="62"/>
  <c r="R145" i="62"/>
  <c r="E145" i="62"/>
  <c r="C145" i="62"/>
  <c r="X144" i="62"/>
  <c r="W144" i="62"/>
  <c r="V144" i="62"/>
  <c r="U144" i="62"/>
  <c r="T144" i="62"/>
  <c r="S144" i="62"/>
  <c r="R144" i="62"/>
  <c r="E144" i="62"/>
  <c r="C144" i="62"/>
  <c r="X143" i="62"/>
  <c r="W143" i="62"/>
  <c r="V143" i="62"/>
  <c r="U143" i="62"/>
  <c r="T143" i="62"/>
  <c r="S143" i="62"/>
  <c r="R143" i="62"/>
  <c r="E143" i="62"/>
  <c r="C143" i="62"/>
  <c r="X142" i="62"/>
  <c r="W142" i="62"/>
  <c r="V142" i="62"/>
  <c r="U142" i="62"/>
  <c r="T142" i="62"/>
  <c r="S142" i="62"/>
  <c r="R142" i="62"/>
  <c r="E142" i="62"/>
  <c r="C142" i="62"/>
  <c r="X141" i="62"/>
  <c r="W141" i="62"/>
  <c r="V141" i="62"/>
  <c r="U141" i="62"/>
  <c r="T141" i="62"/>
  <c r="S141" i="62"/>
  <c r="R141" i="62"/>
  <c r="E141" i="62"/>
  <c r="C141" i="62"/>
  <c r="X140" i="62"/>
  <c r="W140" i="62"/>
  <c r="V140" i="62"/>
  <c r="U140" i="62"/>
  <c r="T140" i="62"/>
  <c r="S140" i="62"/>
  <c r="R140" i="62"/>
  <c r="E140" i="62"/>
  <c r="C140" i="62"/>
  <c r="X139" i="62"/>
  <c r="W139" i="62"/>
  <c r="V139" i="62"/>
  <c r="U139" i="62"/>
  <c r="T139" i="62"/>
  <c r="S139" i="62"/>
  <c r="R139" i="62"/>
  <c r="E139" i="62"/>
  <c r="C139" i="62"/>
  <c r="X138" i="62"/>
  <c r="W138" i="62"/>
  <c r="V138" i="62"/>
  <c r="U138" i="62"/>
  <c r="T138" i="62"/>
  <c r="S138" i="62"/>
  <c r="R138" i="62"/>
  <c r="E138" i="62"/>
  <c r="C138" i="62"/>
  <c r="X137" i="62"/>
  <c r="W137" i="62"/>
  <c r="V137" i="62"/>
  <c r="U137" i="62"/>
  <c r="T137" i="62"/>
  <c r="S137" i="62"/>
  <c r="R137" i="62"/>
  <c r="E137" i="62"/>
  <c r="C137" i="62"/>
  <c r="X136" i="62"/>
  <c r="W136" i="62"/>
  <c r="V136" i="62"/>
  <c r="U136" i="62"/>
  <c r="T136" i="62"/>
  <c r="S136" i="62"/>
  <c r="R136" i="62"/>
  <c r="E136" i="62"/>
  <c r="C136" i="62"/>
  <c r="X135" i="62"/>
  <c r="W135" i="62"/>
  <c r="V135" i="62"/>
  <c r="U135" i="62"/>
  <c r="T135" i="62"/>
  <c r="S135" i="62"/>
  <c r="R135" i="62"/>
  <c r="E135" i="62"/>
  <c r="C135" i="62"/>
  <c r="X134" i="62"/>
  <c r="W134" i="62"/>
  <c r="V134" i="62"/>
  <c r="U134" i="62"/>
  <c r="T134" i="62"/>
  <c r="S134" i="62"/>
  <c r="R134" i="62"/>
  <c r="E134" i="62"/>
  <c r="C134" i="62"/>
  <c r="X133" i="62"/>
  <c r="W133" i="62"/>
  <c r="V133" i="62"/>
  <c r="U133" i="62"/>
  <c r="T133" i="62"/>
  <c r="S133" i="62"/>
  <c r="R133" i="62"/>
  <c r="E133" i="62"/>
  <c r="C133" i="62"/>
  <c r="X132" i="62"/>
  <c r="W132" i="62"/>
  <c r="V132" i="62"/>
  <c r="U132" i="62"/>
  <c r="T132" i="62"/>
  <c r="S132" i="62"/>
  <c r="R132" i="62"/>
  <c r="E132" i="62"/>
  <c r="C132" i="62"/>
  <c r="X131" i="62"/>
  <c r="W131" i="62"/>
  <c r="V131" i="62"/>
  <c r="U131" i="62"/>
  <c r="T131" i="62"/>
  <c r="S131" i="62"/>
  <c r="R131" i="62"/>
  <c r="E131" i="62"/>
  <c r="C131" i="62"/>
  <c r="X130" i="62"/>
  <c r="W130" i="62"/>
  <c r="V130" i="62"/>
  <c r="U130" i="62"/>
  <c r="T130" i="62"/>
  <c r="S130" i="62"/>
  <c r="R130" i="62"/>
  <c r="E130" i="62"/>
  <c r="C130" i="62"/>
  <c r="X129" i="62"/>
  <c r="W129" i="62"/>
  <c r="V129" i="62"/>
  <c r="U129" i="62"/>
  <c r="T129" i="62"/>
  <c r="S129" i="62"/>
  <c r="R129" i="62"/>
  <c r="E129" i="62"/>
  <c r="C129" i="62"/>
  <c r="X128" i="62"/>
  <c r="W128" i="62"/>
  <c r="V128" i="62"/>
  <c r="U128" i="62"/>
  <c r="T128" i="62"/>
  <c r="S128" i="62"/>
  <c r="R128" i="62"/>
  <c r="E128" i="62"/>
  <c r="C128" i="62"/>
  <c r="X127" i="62"/>
  <c r="W127" i="62"/>
  <c r="V127" i="62"/>
  <c r="U127" i="62"/>
  <c r="T127" i="62"/>
  <c r="S127" i="62"/>
  <c r="R127" i="62"/>
  <c r="E127" i="62"/>
  <c r="C127" i="62"/>
  <c r="X126" i="62"/>
  <c r="W126" i="62"/>
  <c r="V126" i="62"/>
  <c r="U126" i="62"/>
  <c r="T126" i="62"/>
  <c r="S126" i="62"/>
  <c r="R126" i="62"/>
  <c r="E126" i="62"/>
  <c r="C126" i="62"/>
  <c r="X125" i="62"/>
  <c r="W125" i="62"/>
  <c r="V125" i="62"/>
  <c r="U125" i="62"/>
  <c r="T125" i="62"/>
  <c r="S125" i="62"/>
  <c r="R125" i="62"/>
  <c r="E125" i="62"/>
  <c r="C125" i="62"/>
  <c r="X124" i="62"/>
  <c r="W124" i="62"/>
  <c r="V124" i="62"/>
  <c r="U124" i="62"/>
  <c r="T124" i="62"/>
  <c r="S124" i="62"/>
  <c r="R124" i="62"/>
  <c r="E124" i="62"/>
  <c r="C124" i="62"/>
  <c r="X123" i="62"/>
  <c r="W123" i="62"/>
  <c r="V123" i="62"/>
  <c r="U123" i="62"/>
  <c r="T123" i="62"/>
  <c r="S123" i="62"/>
  <c r="R123" i="62"/>
  <c r="E123" i="62"/>
  <c r="C123" i="62"/>
  <c r="X122" i="62"/>
  <c r="W122" i="62"/>
  <c r="V122" i="62"/>
  <c r="U122" i="62"/>
  <c r="T122" i="62"/>
  <c r="S122" i="62"/>
  <c r="R122" i="62"/>
  <c r="E122" i="62"/>
  <c r="C122" i="62"/>
  <c r="X121" i="62"/>
  <c r="W121" i="62"/>
  <c r="V121" i="62"/>
  <c r="U121" i="62"/>
  <c r="T121" i="62"/>
  <c r="S121" i="62"/>
  <c r="R121" i="62"/>
  <c r="E121" i="62"/>
  <c r="C121" i="62"/>
  <c r="X120" i="62"/>
  <c r="W120" i="62"/>
  <c r="V120" i="62"/>
  <c r="U120" i="62"/>
  <c r="T120" i="62"/>
  <c r="S120" i="62"/>
  <c r="R120" i="62"/>
  <c r="E120" i="62"/>
  <c r="C120" i="62"/>
  <c r="X119" i="62"/>
  <c r="W119" i="62"/>
  <c r="V119" i="62"/>
  <c r="U119" i="62"/>
  <c r="T119" i="62"/>
  <c r="S119" i="62"/>
  <c r="R119" i="62"/>
  <c r="E119" i="62"/>
  <c r="C119" i="62"/>
  <c r="X118" i="62"/>
  <c r="W118" i="62"/>
  <c r="V118" i="62"/>
  <c r="U118" i="62"/>
  <c r="T118" i="62"/>
  <c r="S118" i="62"/>
  <c r="R118" i="62"/>
  <c r="E118" i="62"/>
  <c r="C118" i="62"/>
  <c r="X117" i="62"/>
  <c r="W117" i="62"/>
  <c r="V117" i="62"/>
  <c r="U117" i="62"/>
  <c r="T117" i="62"/>
  <c r="S117" i="62"/>
  <c r="R117" i="62"/>
  <c r="E117" i="62"/>
  <c r="C117" i="62"/>
  <c r="X116" i="62"/>
  <c r="W116" i="62"/>
  <c r="V116" i="62"/>
  <c r="U116" i="62"/>
  <c r="T116" i="62"/>
  <c r="S116" i="62"/>
  <c r="R116" i="62"/>
  <c r="E116" i="62"/>
  <c r="C116" i="62"/>
  <c r="X115" i="62"/>
  <c r="W115" i="62"/>
  <c r="V115" i="62"/>
  <c r="U115" i="62"/>
  <c r="T115" i="62"/>
  <c r="S115" i="62"/>
  <c r="R115" i="62"/>
  <c r="E115" i="62"/>
  <c r="C115" i="62"/>
  <c r="X114" i="62"/>
  <c r="W114" i="62"/>
  <c r="V114" i="62"/>
  <c r="U114" i="62"/>
  <c r="T114" i="62"/>
  <c r="S114" i="62"/>
  <c r="R114" i="62"/>
  <c r="E114" i="62"/>
  <c r="C114" i="62"/>
  <c r="X113" i="62"/>
  <c r="W113" i="62"/>
  <c r="V113" i="62"/>
  <c r="U113" i="62"/>
  <c r="T113" i="62"/>
  <c r="S113" i="62"/>
  <c r="R113" i="62"/>
  <c r="E113" i="62"/>
  <c r="C113" i="62"/>
  <c r="X112" i="62"/>
  <c r="W112" i="62"/>
  <c r="V112" i="62"/>
  <c r="U112" i="62"/>
  <c r="T112" i="62"/>
  <c r="S112" i="62"/>
  <c r="R112" i="62"/>
  <c r="E112" i="62"/>
  <c r="C112" i="62"/>
  <c r="X111" i="62"/>
  <c r="W111" i="62"/>
  <c r="V111" i="62"/>
  <c r="U111" i="62"/>
  <c r="T111" i="62"/>
  <c r="S111" i="62"/>
  <c r="R111" i="62"/>
  <c r="E111" i="62"/>
  <c r="C111" i="62"/>
  <c r="X110" i="62"/>
  <c r="W110" i="62"/>
  <c r="V110" i="62"/>
  <c r="U110" i="62"/>
  <c r="T110" i="62"/>
  <c r="S110" i="62"/>
  <c r="R110" i="62"/>
  <c r="E110" i="62"/>
  <c r="C110" i="62"/>
  <c r="X109" i="62"/>
  <c r="W109" i="62"/>
  <c r="V109" i="62"/>
  <c r="U109" i="62"/>
  <c r="T109" i="62"/>
  <c r="S109" i="62"/>
  <c r="R109" i="62"/>
  <c r="E109" i="62"/>
  <c r="C109" i="62"/>
  <c r="X108" i="62"/>
  <c r="W108" i="62"/>
  <c r="V108" i="62"/>
  <c r="U108" i="62"/>
  <c r="T108" i="62"/>
  <c r="S108" i="62"/>
  <c r="R108" i="62"/>
  <c r="E108" i="62"/>
  <c r="C108" i="62"/>
  <c r="X107" i="62"/>
  <c r="W107" i="62"/>
  <c r="V107" i="62"/>
  <c r="U107" i="62"/>
  <c r="T107" i="62"/>
  <c r="S107" i="62"/>
  <c r="R107" i="62"/>
  <c r="E107" i="62"/>
  <c r="C107" i="62"/>
  <c r="X106" i="62"/>
  <c r="W106" i="62"/>
  <c r="V106" i="62"/>
  <c r="U106" i="62"/>
  <c r="T106" i="62"/>
  <c r="S106" i="62"/>
  <c r="R106" i="62"/>
  <c r="E106" i="62"/>
  <c r="C106" i="62"/>
  <c r="X105" i="62"/>
  <c r="W105" i="62"/>
  <c r="V105" i="62"/>
  <c r="U105" i="62"/>
  <c r="T105" i="62"/>
  <c r="S105" i="62"/>
  <c r="R105" i="62"/>
  <c r="E105" i="62"/>
  <c r="C105" i="62"/>
  <c r="X104" i="62"/>
  <c r="W104" i="62"/>
  <c r="V104" i="62"/>
  <c r="U104" i="62"/>
  <c r="T104" i="62"/>
  <c r="S104" i="62"/>
  <c r="R104" i="62"/>
  <c r="E104" i="62"/>
  <c r="C104" i="62"/>
  <c r="X103" i="62"/>
  <c r="W103" i="62"/>
  <c r="V103" i="62"/>
  <c r="U103" i="62"/>
  <c r="T103" i="62"/>
  <c r="S103" i="62"/>
  <c r="R103" i="62"/>
  <c r="E103" i="62"/>
  <c r="C103" i="62"/>
  <c r="X102" i="62"/>
  <c r="W102" i="62"/>
  <c r="V102" i="62"/>
  <c r="U102" i="62"/>
  <c r="T102" i="62"/>
  <c r="S102" i="62"/>
  <c r="R102" i="62"/>
  <c r="E102" i="62"/>
  <c r="C102" i="62"/>
  <c r="X101" i="62"/>
  <c r="W101" i="62"/>
  <c r="V101" i="62"/>
  <c r="U101" i="62"/>
  <c r="T101" i="62"/>
  <c r="S101" i="62"/>
  <c r="R101" i="62"/>
  <c r="E101" i="62"/>
  <c r="C101" i="62"/>
  <c r="X100" i="62"/>
  <c r="W100" i="62"/>
  <c r="V100" i="62"/>
  <c r="U100" i="62"/>
  <c r="T100" i="62"/>
  <c r="S100" i="62"/>
  <c r="R100" i="62"/>
  <c r="E100" i="62"/>
  <c r="C100" i="62"/>
  <c r="X99" i="62"/>
  <c r="W99" i="62"/>
  <c r="V99" i="62"/>
  <c r="U99" i="62"/>
  <c r="T99" i="62"/>
  <c r="S99" i="62"/>
  <c r="R99" i="62"/>
  <c r="E99" i="62"/>
  <c r="C99" i="62"/>
  <c r="X98" i="62"/>
  <c r="W98" i="62"/>
  <c r="V98" i="62"/>
  <c r="U98" i="62"/>
  <c r="T98" i="62"/>
  <c r="S98" i="62"/>
  <c r="R98" i="62"/>
  <c r="E98" i="62"/>
  <c r="C98" i="62"/>
  <c r="X97" i="62"/>
  <c r="W97" i="62"/>
  <c r="V97" i="62"/>
  <c r="U97" i="62"/>
  <c r="T97" i="62"/>
  <c r="S97" i="62"/>
  <c r="R97" i="62"/>
  <c r="E97" i="62"/>
  <c r="C97" i="62"/>
  <c r="X96" i="62"/>
  <c r="W96" i="62"/>
  <c r="V96" i="62"/>
  <c r="U96" i="62"/>
  <c r="T96" i="62"/>
  <c r="S96" i="62"/>
  <c r="R96" i="62"/>
  <c r="E96" i="62"/>
  <c r="C96" i="62"/>
  <c r="X95" i="62"/>
  <c r="W95" i="62"/>
  <c r="V95" i="62"/>
  <c r="U95" i="62"/>
  <c r="T95" i="62"/>
  <c r="S95" i="62"/>
  <c r="R95" i="62"/>
  <c r="E95" i="62"/>
  <c r="C95" i="62"/>
  <c r="X94" i="62"/>
  <c r="W94" i="62"/>
  <c r="V94" i="62"/>
  <c r="U94" i="62"/>
  <c r="T94" i="62"/>
  <c r="S94" i="62"/>
  <c r="R94" i="62"/>
  <c r="E94" i="62"/>
  <c r="C94" i="62"/>
  <c r="X93" i="62"/>
  <c r="W93" i="62"/>
  <c r="V93" i="62"/>
  <c r="U93" i="62"/>
  <c r="T93" i="62"/>
  <c r="S93" i="62"/>
  <c r="R93" i="62"/>
  <c r="E93" i="62"/>
  <c r="C93" i="62"/>
  <c r="X92" i="62"/>
  <c r="W92" i="62"/>
  <c r="V92" i="62"/>
  <c r="U92" i="62"/>
  <c r="T92" i="62"/>
  <c r="S92" i="62"/>
  <c r="R92" i="62"/>
  <c r="E92" i="62"/>
  <c r="C92" i="62"/>
  <c r="X91" i="62"/>
  <c r="W91" i="62"/>
  <c r="V91" i="62"/>
  <c r="U91" i="62"/>
  <c r="T91" i="62"/>
  <c r="S91" i="62"/>
  <c r="R91" i="62"/>
  <c r="E91" i="62"/>
  <c r="C91" i="62"/>
  <c r="X90" i="62"/>
  <c r="W90" i="62"/>
  <c r="V90" i="62"/>
  <c r="U90" i="62"/>
  <c r="T90" i="62"/>
  <c r="S90" i="62"/>
  <c r="R90" i="62"/>
  <c r="E90" i="62"/>
  <c r="C90" i="62"/>
  <c r="X89" i="62"/>
  <c r="W89" i="62"/>
  <c r="V89" i="62"/>
  <c r="U89" i="62"/>
  <c r="T89" i="62"/>
  <c r="S89" i="62"/>
  <c r="R89" i="62"/>
  <c r="E89" i="62"/>
  <c r="C89" i="62"/>
  <c r="X88" i="62"/>
  <c r="W88" i="62"/>
  <c r="V88" i="62"/>
  <c r="U88" i="62"/>
  <c r="T88" i="62"/>
  <c r="S88" i="62"/>
  <c r="R88" i="62"/>
  <c r="E88" i="62"/>
  <c r="C88" i="62"/>
  <c r="X87" i="62"/>
  <c r="W87" i="62"/>
  <c r="V87" i="62"/>
  <c r="U87" i="62"/>
  <c r="T87" i="62"/>
  <c r="S87" i="62"/>
  <c r="R87" i="62"/>
  <c r="E87" i="62"/>
  <c r="C87" i="62"/>
  <c r="X86" i="62"/>
  <c r="W86" i="62"/>
  <c r="V86" i="62"/>
  <c r="U86" i="62"/>
  <c r="T86" i="62"/>
  <c r="S86" i="62"/>
  <c r="R86" i="62"/>
  <c r="E86" i="62"/>
  <c r="C86" i="62"/>
  <c r="X85" i="62"/>
  <c r="W85" i="62"/>
  <c r="V85" i="62"/>
  <c r="U85" i="62"/>
  <c r="T85" i="62"/>
  <c r="S85" i="62"/>
  <c r="R85" i="62"/>
  <c r="E85" i="62"/>
  <c r="C85" i="62"/>
  <c r="X84" i="62"/>
  <c r="W84" i="62"/>
  <c r="V84" i="62"/>
  <c r="U84" i="62"/>
  <c r="T84" i="62"/>
  <c r="S84" i="62"/>
  <c r="R84" i="62"/>
  <c r="E84" i="62"/>
  <c r="C84" i="62"/>
  <c r="X83" i="62"/>
  <c r="W83" i="62"/>
  <c r="V83" i="62"/>
  <c r="U83" i="62"/>
  <c r="T83" i="62"/>
  <c r="S83" i="62"/>
  <c r="R83" i="62"/>
  <c r="E83" i="62"/>
  <c r="C83" i="62"/>
  <c r="X82" i="62"/>
  <c r="W82" i="62"/>
  <c r="V82" i="62"/>
  <c r="U82" i="62"/>
  <c r="T82" i="62"/>
  <c r="S82" i="62"/>
  <c r="R82" i="62"/>
  <c r="E82" i="62"/>
  <c r="C82" i="62"/>
  <c r="X81" i="62"/>
  <c r="W81" i="62"/>
  <c r="V81" i="62"/>
  <c r="U81" i="62"/>
  <c r="T81" i="62"/>
  <c r="S81" i="62"/>
  <c r="R81" i="62"/>
  <c r="E81" i="62"/>
  <c r="C81" i="62"/>
  <c r="X80" i="62"/>
  <c r="W80" i="62"/>
  <c r="V80" i="62"/>
  <c r="U80" i="62"/>
  <c r="T80" i="62"/>
  <c r="S80" i="62"/>
  <c r="R80" i="62"/>
  <c r="E80" i="62"/>
  <c r="C80" i="62"/>
  <c r="X79" i="62"/>
  <c r="W79" i="62"/>
  <c r="V79" i="62"/>
  <c r="U79" i="62"/>
  <c r="T79" i="62"/>
  <c r="S79" i="62"/>
  <c r="R79" i="62"/>
  <c r="E79" i="62"/>
  <c r="C79" i="62"/>
  <c r="X78" i="62"/>
  <c r="W78" i="62"/>
  <c r="V78" i="62"/>
  <c r="U78" i="62"/>
  <c r="T78" i="62"/>
  <c r="S78" i="62"/>
  <c r="R78" i="62"/>
  <c r="E78" i="62"/>
  <c r="C78" i="62"/>
  <c r="X77" i="62"/>
  <c r="W77" i="62"/>
  <c r="V77" i="62"/>
  <c r="U77" i="62"/>
  <c r="T77" i="62"/>
  <c r="S77" i="62"/>
  <c r="R77" i="62"/>
  <c r="E77" i="62"/>
  <c r="C77" i="62"/>
  <c r="X76" i="62"/>
  <c r="W76" i="62"/>
  <c r="V76" i="62"/>
  <c r="U76" i="62"/>
  <c r="T76" i="62"/>
  <c r="S76" i="62"/>
  <c r="R76" i="62"/>
  <c r="E76" i="62"/>
  <c r="C76" i="62"/>
  <c r="X75" i="62"/>
  <c r="W75" i="62"/>
  <c r="V75" i="62"/>
  <c r="U75" i="62"/>
  <c r="T75" i="62"/>
  <c r="S75" i="62"/>
  <c r="R75" i="62"/>
  <c r="E75" i="62"/>
  <c r="C75" i="62"/>
  <c r="X74" i="62"/>
  <c r="W74" i="62"/>
  <c r="V74" i="62"/>
  <c r="U74" i="62"/>
  <c r="T74" i="62"/>
  <c r="S74" i="62"/>
  <c r="R74" i="62"/>
  <c r="E74" i="62"/>
  <c r="C74" i="62"/>
  <c r="X73" i="62"/>
  <c r="W73" i="62"/>
  <c r="V73" i="62"/>
  <c r="U73" i="62"/>
  <c r="T73" i="62"/>
  <c r="S73" i="62"/>
  <c r="R73" i="62"/>
  <c r="E73" i="62"/>
  <c r="C73" i="62"/>
  <c r="X72" i="62"/>
  <c r="W72" i="62"/>
  <c r="V72" i="62"/>
  <c r="U72" i="62"/>
  <c r="T72" i="62"/>
  <c r="S72" i="62"/>
  <c r="R72" i="62"/>
  <c r="E72" i="62"/>
  <c r="C72" i="62"/>
  <c r="X71" i="62"/>
  <c r="W71" i="62"/>
  <c r="V71" i="62"/>
  <c r="U71" i="62"/>
  <c r="T71" i="62"/>
  <c r="S71" i="62"/>
  <c r="R71" i="62"/>
  <c r="E71" i="62"/>
  <c r="C71" i="62"/>
  <c r="X70" i="62"/>
  <c r="W70" i="62"/>
  <c r="V70" i="62"/>
  <c r="U70" i="62"/>
  <c r="T70" i="62"/>
  <c r="S70" i="62"/>
  <c r="R70" i="62"/>
  <c r="E70" i="62"/>
  <c r="C70" i="62"/>
  <c r="X69" i="62"/>
  <c r="W69" i="62"/>
  <c r="V69" i="62"/>
  <c r="U69" i="62"/>
  <c r="T69" i="62"/>
  <c r="S69" i="62"/>
  <c r="R69" i="62"/>
  <c r="E69" i="62"/>
  <c r="C69" i="62"/>
  <c r="X68" i="62"/>
  <c r="W68" i="62"/>
  <c r="V68" i="62"/>
  <c r="U68" i="62"/>
  <c r="T68" i="62"/>
  <c r="S68" i="62"/>
  <c r="R68" i="62"/>
  <c r="E68" i="62"/>
  <c r="C68" i="62"/>
  <c r="X67" i="62"/>
  <c r="W67" i="62"/>
  <c r="V67" i="62"/>
  <c r="U67" i="62"/>
  <c r="T67" i="62"/>
  <c r="S67" i="62"/>
  <c r="R67" i="62"/>
  <c r="E67" i="62"/>
  <c r="C67" i="62"/>
  <c r="X66" i="62"/>
  <c r="W66" i="62"/>
  <c r="V66" i="62"/>
  <c r="U66" i="62"/>
  <c r="T66" i="62"/>
  <c r="S66" i="62"/>
  <c r="R66" i="62"/>
  <c r="E66" i="62"/>
  <c r="C66" i="62"/>
  <c r="X65" i="62"/>
  <c r="W65" i="62"/>
  <c r="V65" i="62"/>
  <c r="U65" i="62"/>
  <c r="T65" i="62"/>
  <c r="S65" i="62"/>
  <c r="R65" i="62"/>
  <c r="E65" i="62"/>
  <c r="C65" i="62"/>
  <c r="X64" i="62"/>
  <c r="W64" i="62"/>
  <c r="V64" i="62"/>
  <c r="U64" i="62"/>
  <c r="T64" i="62"/>
  <c r="S64" i="62"/>
  <c r="R64" i="62"/>
  <c r="E64" i="62"/>
  <c r="C64" i="62"/>
  <c r="X63" i="62"/>
  <c r="W63" i="62"/>
  <c r="V63" i="62"/>
  <c r="U63" i="62"/>
  <c r="T63" i="62"/>
  <c r="S63" i="62"/>
  <c r="R63" i="62"/>
  <c r="E63" i="62"/>
  <c r="C63" i="62"/>
  <c r="X62" i="62"/>
  <c r="W62" i="62"/>
  <c r="V62" i="62"/>
  <c r="U62" i="62"/>
  <c r="T62" i="62"/>
  <c r="S62" i="62"/>
  <c r="R62" i="62"/>
  <c r="E62" i="62"/>
  <c r="C62" i="62"/>
  <c r="X61" i="62"/>
  <c r="W61" i="62"/>
  <c r="V61" i="62"/>
  <c r="U61" i="62"/>
  <c r="T61" i="62"/>
  <c r="S61" i="62"/>
  <c r="R61" i="62"/>
  <c r="E61" i="62"/>
  <c r="C61" i="62"/>
  <c r="X60" i="62"/>
  <c r="W60" i="62"/>
  <c r="V60" i="62"/>
  <c r="U60" i="62"/>
  <c r="T60" i="62"/>
  <c r="S60" i="62"/>
  <c r="R60" i="62"/>
  <c r="E60" i="62"/>
  <c r="C60" i="62"/>
  <c r="X59" i="62"/>
  <c r="W59" i="62"/>
  <c r="V59" i="62"/>
  <c r="U59" i="62"/>
  <c r="T59" i="62"/>
  <c r="S59" i="62"/>
  <c r="R59" i="62"/>
  <c r="E59" i="62"/>
  <c r="C59" i="62"/>
  <c r="X58" i="62"/>
  <c r="W58" i="62"/>
  <c r="V58" i="62"/>
  <c r="U58" i="62"/>
  <c r="T58" i="62"/>
  <c r="S58" i="62"/>
  <c r="R58" i="62"/>
  <c r="E58" i="62"/>
  <c r="C58" i="62"/>
  <c r="X57" i="62"/>
  <c r="W57" i="62"/>
  <c r="V57" i="62"/>
  <c r="U57" i="62"/>
  <c r="T57" i="62"/>
  <c r="S57" i="62"/>
  <c r="R57" i="62"/>
  <c r="E57" i="62"/>
  <c r="C57" i="62"/>
  <c r="X56" i="62"/>
  <c r="W56" i="62"/>
  <c r="V56" i="62"/>
  <c r="U56" i="62"/>
  <c r="T56" i="62"/>
  <c r="S56" i="62"/>
  <c r="R56" i="62"/>
  <c r="E56" i="62"/>
  <c r="C56" i="62"/>
  <c r="X55" i="62"/>
  <c r="W55" i="62"/>
  <c r="V55" i="62"/>
  <c r="U55" i="62"/>
  <c r="T55" i="62"/>
  <c r="S55" i="62"/>
  <c r="R55" i="62"/>
  <c r="E55" i="62"/>
  <c r="C55" i="62"/>
  <c r="X54" i="62"/>
  <c r="W54" i="62"/>
  <c r="V54" i="62"/>
  <c r="U54" i="62"/>
  <c r="T54" i="62"/>
  <c r="S54" i="62"/>
  <c r="R54" i="62"/>
  <c r="E54" i="62"/>
  <c r="C54" i="62"/>
  <c r="X53" i="62"/>
  <c r="W53" i="62"/>
  <c r="V53" i="62"/>
  <c r="U53" i="62"/>
  <c r="T53" i="62"/>
  <c r="S53" i="62"/>
  <c r="R53" i="62"/>
  <c r="E53" i="62"/>
  <c r="C53" i="62"/>
  <c r="X52" i="62"/>
  <c r="W52" i="62"/>
  <c r="V52" i="62"/>
  <c r="U52" i="62"/>
  <c r="T52" i="62"/>
  <c r="S52" i="62"/>
  <c r="R52" i="62"/>
  <c r="E52" i="62"/>
  <c r="C52" i="62"/>
  <c r="X51" i="62"/>
  <c r="W51" i="62"/>
  <c r="V51" i="62"/>
  <c r="U51" i="62"/>
  <c r="T51" i="62"/>
  <c r="S51" i="62"/>
  <c r="R51" i="62"/>
  <c r="E51" i="62"/>
  <c r="C51" i="62"/>
  <c r="X50" i="62"/>
  <c r="W50" i="62"/>
  <c r="V50" i="62"/>
  <c r="U50" i="62"/>
  <c r="T50" i="62"/>
  <c r="S50" i="62"/>
  <c r="R50" i="62"/>
  <c r="E50" i="62"/>
  <c r="C50" i="62"/>
  <c r="X49" i="62"/>
  <c r="W49" i="62"/>
  <c r="V49" i="62"/>
  <c r="U49" i="62"/>
  <c r="T49" i="62"/>
  <c r="S49" i="62"/>
  <c r="R49" i="62"/>
  <c r="E49" i="62"/>
  <c r="C49" i="62"/>
  <c r="X48" i="62"/>
  <c r="W48" i="62"/>
  <c r="V48" i="62"/>
  <c r="U48" i="62"/>
  <c r="T48" i="62"/>
  <c r="S48" i="62"/>
  <c r="R48" i="62"/>
  <c r="E48" i="62"/>
  <c r="C48" i="62"/>
  <c r="X47" i="62"/>
  <c r="W47" i="62"/>
  <c r="V47" i="62"/>
  <c r="U47" i="62"/>
  <c r="T47" i="62"/>
  <c r="S47" i="62"/>
  <c r="R47" i="62"/>
  <c r="E47" i="62"/>
  <c r="C47" i="62"/>
  <c r="X46" i="62"/>
  <c r="W46" i="62"/>
  <c r="V46" i="62"/>
  <c r="U46" i="62"/>
  <c r="T46" i="62"/>
  <c r="S46" i="62"/>
  <c r="R46" i="62"/>
  <c r="E46" i="62"/>
  <c r="C46" i="62"/>
  <c r="X45" i="62"/>
  <c r="W45" i="62"/>
  <c r="V45" i="62"/>
  <c r="U45" i="62"/>
  <c r="T45" i="62"/>
  <c r="S45" i="62"/>
  <c r="R45" i="62"/>
  <c r="E45" i="62"/>
  <c r="C45" i="62"/>
  <c r="X44" i="62"/>
  <c r="W44" i="62"/>
  <c r="V44" i="62"/>
  <c r="U44" i="62"/>
  <c r="T44" i="62"/>
  <c r="S44" i="62"/>
  <c r="R44" i="62"/>
  <c r="E44" i="62"/>
  <c r="C44" i="62"/>
  <c r="X43" i="62"/>
  <c r="W43" i="62"/>
  <c r="V43" i="62"/>
  <c r="U43" i="62"/>
  <c r="T43" i="62"/>
  <c r="S43" i="62"/>
  <c r="R43" i="62"/>
  <c r="E43" i="62"/>
  <c r="C43" i="62"/>
  <c r="X42" i="62"/>
  <c r="W42" i="62"/>
  <c r="V42" i="62"/>
  <c r="U42" i="62"/>
  <c r="T42" i="62"/>
  <c r="S42" i="62"/>
  <c r="R42" i="62"/>
  <c r="E42" i="62"/>
  <c r="C42" i="62"/>
  <c r="X41" i="62"/>
  <c r="W41" i="62"/>
  <c r="V41" i="62"/>
  <c r="U41" i="62"/>
  <c r="T41" i="62"/>
  <c r="S41" i="62"/>
  <c r="R41" i="62"/>
  <c r="E41" i="62"/>
  <c r="C41" i="62"/>
  <c r="X40" i="62"/>
  <c r="W40" i="62"/>
  <c r="V40" i="62"/>
  <c r="U40" i="62"/>
  <c r="T40" i="62"/>
  <c r="S40" i="62"/>
  <c r="R40" i="62"/>
  <c r="E40" i="62"/>
  <c r="C40" i="62"/>
  <c r="X39" i="62"/>
  <c r="W39" i="62"/>
  <c r="V39" i="62"/>
  <c r="U39" i="62"/>
  <c r="T39" i="62"/>
  <c r="S39" i="62"/>
  <c r="R39" i="62"/>
  <c r="E39" i="62"/>
  <c r="C39" i="62"/>
  <c r="X38" i="62"/>
  <c r="W38" i="62"/>
  <c r="V38" i="62"/>
  <c r="U38" i="62"/>
  <c r="T38" i="62"/>
  <c r="S38" i="62"/>
  <c r="R38" i="62"/>
  <c r="E38" i="62"/>
  <c r="C38" i="62"/>
  <c r="X37" i="62"/>
  <c r="W37" i="62"/>
  <c r="V37" i="62"/>
  <c r="U37" i="62"/>
  <c r="T37" i="62"/>
  <c r="S37" i="62"/>
  <c r="R37" i="62"/>
  <c r="E37" i="62"/>
  <c r="C37" i="62"/>
  <c r="X36" i="62"/>
  <c r="W36" i="62"/>
  <c r="V36" i="62"/>
  <c r="U36" i="62"/>
  <c r="T36" i="62"/>
  <c r="S36" i="62"/>
  <c r="R36" i="62"/>
  <c r="E36" i="62"/>
  <c r="C36" i="62"/>
  <c r="X35" i="62"/>
  <c r="W35" i="62"/>
  <c r="V35" i="62"/>
  <c r="U35" i="62"/>
  <c r="T35" i="62"/>
  <c r="S35" i="62"/>
  <c r="R35" i="62"/>
  <c r="E35" i="62"/>
  <c r="C35" i="62"/>
  <c r="X34" i="62"/>
  <c r="W34" i="62"/>
  <c r="V34" i="62"/>
  <c r="U34" i="62"/>
  <c r="T34" i="62"/>
  <c r="S34" i="62"/>
  <c r="R34" i="62"/>
  <c r="E34" i="62"/>
  <c r="C34" i="62"/>
  <c r="X33" i="62"/>
  <c r="W33" i="62"/>
  <c r="V33" i="62"/>
  <c r="U33" i="62"/>
  <c r="T33" i="62"/>
  <c r="S33" i="62"/>
  <c r="R33" i="62"/>
  <c r="E33" i="62"/>
  <c r="C33" i="62"/>
  <c r="X32" i="62"/>
  <c r="W32" i="62"/>
  <c r="V32" i="62"/>
  <c r="U32" i="62"/>
  <c r="T32" i="62"/>
  <c r="S32" i="62"/>
  <c r="R32" i="62"/>
  <c r="E32" i="62"/>
  <c r="C32" i="62"/>
  <c r="X31" i="62"/>
  <c r="W31" i="62"/>
  <c r="V31" i="62"/>
  <c r="U31" i="62"/>
  <c r="T31" i="62"/>
  <c r="S31" i="62"/>
  <c r="R31" i="62"/>
  <c r="E31" i="62"/>
  <c r="C31" i="62"/>
  <c r="X30" i="62"/>
  <c r="W30" i="62"/>
  <c r="V30" i="62"/>
  <c r="U30" i="62"/>
  <c r="T30" i="62"/>
  <c r="S30" i="62"/>
  <c r="R30" i="62"/>
  <c r="E30" i="62"/>
  <c r="C30" i="62"/>
  <c r="X29" i="62"/>
  <c r="W29" i="62"/>
  <c r="V29" i="62"/>
  <c r="U29" i="62"/>
  <c r="T29" i="62"/>
  <c r="S29" i="62"/>
  <c r="R29" i="62"/>
  <c r="E29" i="62"/>
  <c r="C29" i="62"/>
  <c r="X28" i="62"/>
  <c r="W28" i="62"/>
  <c r="V28" i="62"/>
  <c r="U28" i="62"/>
  <c r="T28" i="62"/>
  <c r="S28" i="62"/>
  <c r="R28" i="62"/>
  <c r="E28" i="62"/>
  <c r="C28" i="62"/>
  <c r="X27" i="62"/>
  <c r="W27" i="62"/>
  <c r="V27" i="62"/>
  <c r="U27" i="62"/>
  <c r="T27" i="62"/>
  <c r="S27" i="62"/>
  <c r="R27" i="62"/>
  <c r="E27" i="62"/>
  <c r="C27" i="62"/>
  <c r="X26" i="62"/>
  <c r="W26" i="62"/>
  <c r="V26" i="62"/>
  <c r="U26" i="62"/>
  <c r="T26" i="62"/>
  <c r="S26" i="62"/>
  <c r="R26" i="62"/>
  <c r="E26" i="62"/>
  <c r="C26" i="62"/>
  <c r="X25" i="62"/>
  <c r="W25" i="62"/>
  <c r="V25" i="62"/>
  <c r="U25" i="62"/>
  <c r="T25" i="62"/>
  <c r="S25" i="62"/>
  <c r="R25" i="62"/>
  <c r="E25" i="62"/>
  <c r="C25" i="62"/>
  <c r="X24" i="62"/>
  <c r="W24" i="62"/>
  <c r="V24" i="62"/>
  <c r="U24" i="62"/>
  <c r="T24" i="62"/>
  <c r="S24" i="62"/>
  <c r="R24" i="62"/>
  <c r="E24" i="62"/>
  <c r="C24" i="62"/>
  <c r="X23" i="62"/>
  <c r="W23" i="62"/>
  <c r="V23" i="62"/>
  <c r="U23" i="62"/>
  <c r="T23" i="62"/>
  <c r="S23" i="62"/>
  <c r="R23" i="62"/>
  <c r="E23" i="62"/>
  <c r="C23" i="62"/>
  <c r="X22" i="62"/>
  <c r="W22" i="62"/>
  <c r="V22" i="62"/>
  <c r="U22" i="62"/>
  <c r="T22" i="62"/>
  <c r="S22" i="62"/>
  <c r="R22" i="62"/>
  <c r="E22" i="62"/>
  <c r="C22" i="62"/>
  <c r="X21" i="62"/>
  <c r="W21" i="62"/>
  <c r="V21" i="62"/>
  <c r="U21" i="62"/>
  <c r="T21" i="62"/>
  <c r="S21" i="62"/>
  <c r="R21" i="62"/>
  <c r="E21" i="62"/>
  <c r="C21" i="62"/>
  <c r="X20" i="62"/>
  <c r="W20" i="62"/>
  <c r="V20" i="62"/>
  <c r="U20" i="62"/>
  <c r="T20" i="62"/>
  <c r="S20" i="62"/>
  <c r="R20" i="62"/>
  <c r="E20" i="62"/>
  <c r="C20" i="62"/>
  <c r="X19" i="62"/>
  <c r="W19" i="62"/>
  <c r="V19" i="62"/>
  <c r="U19" i="62"/>
  <c r="T19" i="62"/>
  <c r="S19" i="62"/>
  <c r="R19" i="62"/>
  <c r="E19" i="62"/>
  <c r="C19" i="62"/>
  <c r="X18" i="62"/>
  <c r="W18" i="62"/>
  <c r="V18" i="62"/>
  <c r="U18" i="62"/>
  <c r="T18" i="62"/>
  <c r="S18" i="62"/>
  <c r="R18" i="62"/>
  <c r="E18" i="62"/>
  <c r="C18" i="62"/>
  <c r="X17" i="62"/>
  <c r="W17" i="62"/>
  <c r="V17" i="62"/>
  <c r="U17" i="62"/>
  <c r="T17" i="62"/>
  <c r="S17" i="62"/>
  <c r="R17" i="62"/>
  <c r="E17" i="62"/>
  <c r="C17" i="62"/>
  <c r="X16" i="62"/>
  <c r="W16" i="62"/>
  <c r="V16" i="62"/>
  <c r="U16" i="62"/>
  <c r="T16" i="62"/>
  <c r="S16" i="62"/>
  <c r="R16" i="62"/>
  <c r="E16" i="62"/>
  <c r="C16" i="62"/>
  <c r="X15" i="62"/>
  <c r="W15" i="62"/>
  <c r="V15" i="62"/>
  <c r="U15" i="62"/>
  <c r="T15" i="62"/>
  <c r="S15" i="62"/>
  <c r="R15" i="62"/>
  <c r="E15" i="62"/>
  <c r="C15" i="62"/>
  <c r="X14" i="62"/>
  <c r="W14" i="62"/>
  <c r="V14" i="62"/>
  <c r="U14" i="62"/>
  <c r="T14" i="62"/>
  <c r="S14" i="62"/>
  <c r="R14" i="62"/>
  <c r="E14" i="62"/>
  <c r="C14" i="62"/>
  <c r="X13" i="62"/>
  <c r="W13" i="62"/>
  <c r="V13" i="62"/>
  <c r="U13" i="62"/>
  <c r="T13" i="62"/>
  <c r="S13" i="62"/>
  <c r="R13" i="62"/>
  <c r="E13" i="62"/>
  <c r="C13" i="62"/>
  <c r="X12" i="62"/>
  <c r="W12" i="62"/>
  <c r="V12" i="62"/>
  <c r="U12" i="62"/>
  <c r="T12" i="62"/>
  <c r="S12" i="62"/>
  <c r="R12" i="62"/>
  <c r="E12" i="62"/>
  <c r="C12" i="62"/>
  <c r="X11" i="62"/>
  <c r="W11" i="62"/>
  <c r="V11" i="62"/>
  <c r="U11" i="62"/>
  <c r="T11" i="62"/>
  <c r="S11" i="62"/>
  <c r="R11" i="62"/>
  <c r="E11" i="62"/>
  <c r="C11" i="62"/>
  <c r="X10" i="62"/>
  <c r="W10" i="62"/>
  <c r="V10" i="62"/>
  <c r="U10" i="62"/>
  <c r="T10" i="62"/>
  <c r="S10" i="62"/>
  <c r="R10" i="62"/>
  <c r="E10" i="62"/>
  <c r="C10" i="62"/>
  <c r="X9" i="62"/>
  <c r="W9" i="62"/>
  <c r="V9" i="62"/>
  <c r="U9" i="62"/>
  <c r="T9" i="62"/>
  <c r="S9" i="62"/>
  <c r="R9" i="62"/>
  <c r="E9" i="62"/>
  <c r="C9" i="62"/>
  <c r="X8" i="62"/>
  <c r="W8" i="62"/>
  <c r="V8" i="62"/>
  <c r="U8" i="62"/>
  <c r="T8" i="62"/>
  <c r="S8" i="62"/>
  <c r="R8" i="62"/>
  <c r="E8" i="62"/>
  <c r="C8" i="62"/>
  <c r="X7" i="62"/>
  <c r="W7" i="62"/>
  <c r="V7" i="62"/>
  <c r="U7" i="62"/>
  <c r="T7" i="62"/>
  <c r="S7" i="62"/>
  <c r="R7" i="62"/>
  <c r="E7" i="62"/>
  <c r="C7" i="62"/>
  <c r="X6" i="62"/>
  <c r="W6" i="62"/>
  <c r="V6" i="62"/>
  <c r="U6" i="62"/>
  <c r="T6" i="62"/>
  <c r="S6" i="62"/>
  <c r="R6" i="62"/>
  <c r="E6" i="62"/>
  <c r="C6" i="62"/>
  <c r="X5" i="62"/>
  <c r="W5" i="62"/>
  <c r="V5" i="62"/>
  <c r="U5" i="62"/>
  <c r="T5" i="62"/>
  <c r="S5" i="62"/>
  <c r="R5" i="62"/>
  <c r="E5" i="62"/>
  <c r="C5" i="62"/>
  <c r="X4" i="62"/>
  <c r="W4" i="62"/>
  <c r="V4" i="62"/>
  <c r="U4" i="62"/>
  <c r="T4" i="62"/>
  <c r="S4" i="62"/>
  <c r="R4" i="62"/>
  <c r="Q4" i="62"/>
  <c r="E4" i="62"/>
  <c r="C4" i="62"/>
  <c r="X3" i="62"/>
  <c r="W3" i="62"/>
  <c r="V3" i="62"/>
  <c r="U3" i="62"/>
  <c r="T3" i="62"/>
  <c r="S3" i="62"/>
  <c r="R3" i="62"/>
  <c r="Q3" i="62"/>
  <c r="E3" i="62"/>
  <c r="C3" i="62"/>
  <c r="B3" i="62"/>
  <c r="A3" i="62"/>
  <c r="C35" i="4" a="1"/>
  <c r="C35" i="4" s="1"/>
  <c r="C36" i="4" a="1"/>
  <c r="C36" i="4" s="1"/>
  <c r="C37" i="4" a="1"/>
  <c r="C37" i="4" s="1"/>
  <c r="C38" i="4" a="1"/>
  <c r="C38" i="4" s="1"/>
  <c r="C5" i="4" a="1"/>
  <c r="C5" i="4" s="1"/>
  <c r="C6" i="4" a="1"/>
  <c r="C6" i="4" s="1"/>
  <c r="C7" i="4" a="1"/>
  <c r="C7" i="4" s="1"/>
  <c r="C8" i="4" a="1"/>
  <c r="C8" i="4" s="1"/>
  <c r="C9" i="4" a="1"/>
  <c r="C9" i="4" s="1"/>
  <c r="C10" i="4" a="1"/>
  <c r="C10" i="4" s="1"/>
  <c r="C11" i="4" a="1"/>
  <c r="C11" i="4" s="1"/>
  <c r="C12" i="4" a="1"/>
  <c r="C12" i="4" s="1"/>
  <c r="C13" i="4" a="1"/>
  <c r="C13" i="4" s="1"/>
  <c r="C14" i="4" a="1"/>
  <c r="C14" i="4" s="1"/>
  <c r="C15" i="4" a="1"/>
  <c r="C15" i="4" s="1"/>
  <c r="C16" i="4" a="1"/>
  <c r="C16" i="4" s="1"/>
  <c r="C17" i="4" a="1"/>
  <c r="C17" i="4" s="1"/>
  <c r="C18" i="4" a="1"/>
  <c r="C18" i="4" s="1"/>
  <c r="C19" i="4" a="1"/>
  <c r="C19" i="4" s="1"/>
  <c r="C20" i="4" a="1"/>
  <c r="C20" i="4" s="1"/>
  <c r="C21" i="4" a="1"/>
  <c r="C21" i="4" s="1"/>
  <c r="C22" i="4" a="1"/>
  <c r="C22" i="4" s="1"/>
  <c r="C23" i="4" a="1"/>
  <c r="C23" i="4" s="1"/>
  <c r="C24" i="4" a="1"/>
  <c r="C24" i="4" s="1"/>
  <c r="C25" i="4" a="1"/>
  <c r="C25" i="4" s="1"/>
  <c r="C26" i="4" a="1"/>
  <c r="C26" i="4" s="1"/>
  <c r="C27" i="4" a="1"/>
  <c r="C27" i="4" s="1"/>
  <c r="C28" i="4" a="1"/>
  <c r="C28" i="4" s="1"/>
  <c r="C29" i="4" a="1"/>
  <c r="C29" i="4" s="1"/>
  <c r="C30" i="4" a="1"/>
  <c r="C30" i="4" s="1"/>
  <c r="C31" i="4" a="1"/>
  <c r="C31" i="4" s="1"/>
  <c r="C32" i="4" a="1"/>
  <c r="C32" i="4" s="1"/>
  <c r="C33" i="4" a="1"/>
  <c r="C33" i="4" s="1"/>
  <c r="C34" i="4" a="1"/>
  <c r="C34" i="4" s="1"/>
  <c r="C4" i="4" a="1"/>
  <c r="C4" i="4" s="1"/>
  <c r="G3" i="52"/>
  <c r="G4" i="52"/>
  <c r="G5" i="52"/>
  <c r="G6" i="52"/>
  <c r="G7" i="52"/>
  <c r="G8" i="52"/>
  <c r="G9" i="52"/>
  <c r="G10" i="52"/>
  <c r="G11" i="52"/>
  <c r="G12" i="52"/>
  <c r="G13" i="52"/>
  <c r="G14" i="52"/>
  <c r="G15" i="52"/>
  <c r="G16" i="52"/>
  <c r="G17" i="52"/>
  <c r="G18" i="52"/>
  <c r="G19" i="52"/>
  <c r="G20" i="52"/>
  <c r="G21" i="52"/>
  <c r="G22" i="52"/>
  <c r="G23" i="52"/>
  <c r="G24" i="52"/>
  <c r="G25" i="52"/>
  <c r="G26" i="52"/>
  <c r="G27" i="52"/>
  <c r="G28" i="52"/>
  <c r="G29" i="52"/>
  <c r="G30" i="52"/>
  <c r="G31" i="52"/>
  <c r="G32" i="52"/>
  <c r="G33" i="52"/>
  <c r="G34" i="52"/>
  <c r="G35" i="52"/>
  <c r="G36" i="52"/>
  <c r="G37" i="52"/>
  <c r="G38" i="52"/>
  <c r="G39" i="52"/>
  <c r="G40" i="52"/>
  <c r="G41" i="52"/>
  <c r="G42" i="52"/>
  <c r="G43" i="52"/>
  <c r="G44" i="52"/>
  <c r="G45" i="52"/>
  <c r="G46" i="52"/>
  <c r="G47" i="52"/>
  <c r="G48" i="52"/>
  <c r="G49" i="52"/>
  <c r="G50" i="52"/>
  <c r="G51" i="52"/>
  <c r="G52" i="52"/>
  <c r="G53" i="52"/>
  <c r="G54" i="52"/>
  <c r="G55" i="52"/>
  <c r="G56" i="52"/>
  <c r="G57" i="52"/>
  <c r="G58" i="52"/>
  <c r="G59" i="52"/>
  <c r="G60" i="52"/>
  <c r="G61" i="52"/>
  <c r="G62" i="52"/>
  <c r="G63" i="52"/>
  <c r="G64" i="52"/>
  <c r="G65" i="52"/>
  <c r="G66" i="52"/>
  <c r="G67" i="52"/>
  <c r="G68" i="52"/>
  <c r="G69" i="52"/>
  <c r="G70" i="52"/>
  <c r="G71" i="52"/>
  <c r="G72" i="52"/>
  <c r="G73" i="52"/>
  <c r="G74" i="52"/>
  <c r="G75" i="52"/>
  <c r="G76" i="52"/>
  <c r="G77" i="52"/>
  <c r="G78" i="52"/>
  <c r="G79" i="52"/>
  <c r="G80" i="52"/>
  <c r="G81" i="52"/>
  <c r="G82" i="52"/>
  <c r="G83" i="52"/>
  <c r="G84" i="52"/>
  <c r="G85" i="52"/>
  <c r="G86" i="52"/>
  <c r="G87" i="52"/>
  <c r="G88" i="52"/>
  <c r="G89" i="52"/>
  <c r="G90" i="52"/>
  <c r="G91" i="52"/>
  <c r="G92" i="52"/>
  <c r="G93" i="52"/>
  <c r="G94" i="52"/>
  <c r="G95" i="52"/>
  <c r="G96" i="52"/>
  <c r="G97" i="52"/>
  <c r="G98" i="52"/>
  <c r="G99" i="52"/>
  <c r="G100" i="52"/>
  <c r="G101" i="52"/>
  <c r="G102" i="52"/>
  <c r="G103" i="52"/>
  <c r="G104" i="52"/>
  <c r="G105" i="52"/>
  <c r="G106" i="52"/>
  <c r="G107" i="52"/>
  <c r="G108" i="52"/>
  <c r="G109" i="52"/>
  <c r="G110" i="52"/>
  <c r="G111" i="52"/>
  <c r="G112" i="52"/>
  <c r="G113" i="52"/>
  <c r="G114" i="52"/>
  <c r="G115" i="52"/>
  <c r="G116" i="52"/>
  <c r="G117" i="52"/>
  <c r="G118" i="52"/>
  <c r="G119" i="52"/>
  <c r="G120" i="52"/>
  <c r="G121" i="52"/>
  <c r="G122" i="52"/>
  <c r="G123" i="52"/>
  <c r="G124" i="52"/>
  <c r="G125" i="52"/>
  <c r="G126" i="52"/>
  <c r="G127" i="52"/>
  <c r="G128" i="52"/>
  <c r="G129" i="52"/>
  <c r="G130" i="52"/>
  <c r="G131" i="52"/>
  <c r="G132" i="52"/>
  <c r="G133" i="52"/>
  <c r="G134" i="52"/>
  <c r="G135" i="52"/>
  <c r="G136" i="52"/>
  <c r="G137" i="52"/>
  <c r="G138" i="52"/>
  <c r="G139" i="52"/>
  <c r="G140" i="52"/>
  <c r="G141" i="52"/>
  <c r="G142" i="52"/>
  <c r="G143" i="52"/>
  <c r="G144" i="52"/>
  <c r="G145" i="52"/>
  <c r="G146" i="52"/>
  <c r="G147" i="52"/>
  <c r="G148" i="52"/>
  <c r="G149" i="52"/>
  <c r="G150" i="52"/>
  <c r="G151" i="52"/>
  <c r="G152" i="52"/>
  <c r="G153" i="52"/>
  <c r="G154" i="52"/>
  <c r="G155" i="52"/>
  <c r="G2" i="52"/>
  <c r="P3" i="42"/>
  <c r="P4" i="42"/>
  <c r="P5" i="42"/>
  <c r="P6" i="42"/>
  <c r="P7" i="42"/>
  <c r="P8" i="42"/>
  <c r="P9" i="42"/>
  <c r="P10" i="42"/>
  <c r="P11" i="42"/>
  <c r="P12" i="42"/>
  <c r="P13" i="42"/>
  <c r="P14" i="42"/>
  <c r="P15" i="42"/>
  <c r="P16" i="42"/>
  <c r="P17" i="42"/>
  <c r="P18" i="42"/>
  <c r="P19" i="42"/>
  <c r="P20" i="42"/>
  <c r="P21" i="42"/>
  <c r="P22" i="42"/>
  <c r="P23" i="42"/>
  <c r="P24" i="42"/>
  <c r="P25" i="42"/>
  <c r="P26" i="42"/>
  <c r="P27" i="42"/>
  <c r="P28" i="42"/>
  <c r="P29" i="42"/>
  <c r="P30" i="42"/>
  <c r="P31" i="42"/>
  <c r="P32" i="42"/>
  <c r="P33" i="42"/>
  <c r="P34" i="42"/>
  <c r="P35" i="42"/>
  <c r="P36" i="42"/>
  <c r="P37" i="42"/>
  <c r="P38" i="42"/>
  <c r="P39" i="42"/>
  <c r="P40" i="42"/>
  <c r="P41" i="42"/>
  <c r="P42" i="42"/>
  <c r="P43" i="42"/>
  <c r="P44" i="42"/>
  <c r="P45" i="42"/>
  <c r="P46" i="42"/>
  <c r="P47" i="42"/>
  <c r="P48" i="42"/>
  <c r="P49" i="42"/>
  <c r="P50" i="42"/>
  <c r="P51" i="42"/>
  <c r="P52" i="42"/>
  <c r="P53" i="42"/>
  <c r="P54" i="42"/>
  <c r="P55" i="42"/>
  <c r="P56" i="42"/>
  <c r="P57" i="42"/>
  <c r="P58" i="42"/>
  <c r="P59" i="42"/>
  <c r="P60" i="42"/>
  <c r="P61" i="42"/>
  <c r="P62" i="42"/>
  <c r="P63" i="42"/>
  <c r="P64" i="42"/>
  <c r="P65" i="42"/>
  <c r="P66" i="42"/>
  <c r="P67" i="42"/>
  <c r="P68" i="42"/>
  <c r="P69" i="42"/>
  <c r="P70" i="42"/>
  <c r="P71" i="42"/>
  <c r="P72" i="42"/>
  <c r="P73" i="42"/>
  <c r="P74" i="42"/>
  <c r="P75" i="42"/>
  <c r="P76" i="42"/>
  <c r="P2" i="42"/>
  <c r="F3" i="52"/>
  <c r="F4" i="52"/>
  <c r="F5" i="52"/>
  <c r="F6" i="52"/>
  <c r="F7" i="52"/>
  <c r="F8" i="52"/>
  <c r="F9" i="52"/>
  <c r="F10" i="52"/>
  <c r="F11" i="52"/>
  <c r="F12" i="52"/>
  <c r="F13" i="52"/>
  <c r="F14" i="52"/>
  <c r="F15" i="52"/>
  <c r="F16" i="52"/>
  <c r="F17" i="52"/>
  <c r="F18" i="52"/>
  <c r="F19" i="52"/>
  <c r="F20" i="52"/>
  <c r="F21" i="52"/>
  <c r="F22" i="52"/>
  <c r="F23" i="52"/>
  <c r="F24" i="52"/>
  <c r="F25" i="52"/>
  <c r="F26" i="52"/>
  <c r="F27" i="52"/>
  <c r="F28" i="52"/>
  <c r="F29" i="52"/>
  <c r="F30" i="52"/>
  <c r="F31" i="52"/>
  <c r="F32" i="52"/>
  <c r="F33" i="52"/>
  <c r="F34" i="52"/>
  <c r="F35" i="52"/>
  <c r="F36" i="52"/>
  <c r="F37" i="52"/>
  <c r="F38" i="52"/>
  <c r="F39" i="52"/>
  <c r="F40" i="52"/>
  <c r="F41" i="52"/>
  <c r="F42" i="52"/>
  <c r="F43" i="52"/>
  <c r="F44" i="52"/>
  <c r="F45" i="52"/>
  <c r="F46" i="52"/>
  <c r="F47" i="52"/>
  <c r="F48" i="52"/>
  <c r="F49" i="52"/>
  <c r="F50" i="52"/>
  <c r="F51" i="52"/>
  <c r="F52" i="52"/>
  <c r="F53" i="52"/>
  <c r="F54" i="52"/>
  <c r="F55" i="52"/>
  <c r="F56" i="52"/>
  <c r="F57" i="52"/>
  <c r="F58" i="52"/>
  <c r="F59" i="52"/>
  <c r="F60" i="52"/>
  <c r="F61" i="52"/>
  <c r="F62" i="52"/>
  <c r="F63" i="52"/>
  <c r="F64" i="52"/>
  <c r="F65" i="52"/>
  <c r="F66" i="52"/>
  <c r="F67" i="52"/>
  <c r="F68" i="52"/>
  <c r="F69" i="52"/>
  <c r="F70" i="52"/>
  <c r="F71" i="52"/>
  <c r="F72" i="52"/>
  <c r="F73" i="52"/>
  <c r="F74" i="52"/>
  <c r="F75" i="52"/>
  <c r="F76" i="52"/>
  <c r="F77" i="52"/>
  <c r="F78" i="52"/>
  <c r="F79" i="52"/>
  <c r="F80" i="52"/>
  <c r="F81" i="52"/>
  <c r="F82" i="52"/>
  <c r="F83" i="52"/>
  <c r="F84" i="52"/>
  <c r="F85" i="52"/>
  <c r="F86" i="52"/>
  <c r="F87" i="52"/>
  <c r="F88" i="52"/>
  <c r="F89" i="52"/>
  <c r="F90" i="52"/>
  <c r="F91" i="52"/>
  <c r="F92" i="52"/>
  <c r="F93" i="52"/>
  <c r="F94" i="52"/>
  <c r="F95" i="52"/>
  <c r="F96" i="52"/>
  <c r="F97" i="52"/>
  <c r="F98" i="52"/>
  <c r="F99" i="52"/>
  <c r="F100" i="52"/>
  <c r="F101" i="52"/>
  <c r="F102" i="52"/>
  <c r="F103" i="52"/>
  <c r="F104" i="52"/>
  <c r="F105" i="52"/>
  <c r="F106" i="52"/>
  <c r="F107" i="52"/>
  <c r="F108" i="52"/>
  <c r="F109" i="52"/>
  <c r="F110" i="52"/>
  <c r="F111" i="52"/>
  <c r="F112" i="52"/>
  <c r="F113" i="52"/>
  <c r="F114" i="52"/>
  <c r="F115" i="52"/>
  <c r="F116" i="52"/>
  <c r="F117" i="52"/>
  <c r="F118" i="52"/>
  <c r="F119" i="52"/>
  <c r="F120" i="52"/>
  <c r="F121" i="52"/>
  <c r="F122" i="52"/>
  <c r="F123" i="52"/>
  <c r="F124" i="52"/>
  <c r="F125" i="52"/>
  <c r="F126" i="52"/>
  <c r="F127" i="52"/>
  <c r="F128" i="52"/>
  <c r="F129" i="52"/>
  <c r="F130" i="52"/>
  <c r="F131" i="52"/>
  <c r="F132" i="52"/>
  <c r="F133" i="52"/>
  <c r="F134" i="52"/>
  <c r="F135" i="52"/>
  <c r="F136" i="52"/>
  <c r="F137" i="52"/>
  <c r="F138" i="52"/>
  <c r="F139" i="52"/>
  <c r="F140" i="52"/>
  <c r="F141" i="52"/>
  <c r="F142" i="52"/>
  <c r="F143" i="52"/>
  <c r="F144" i="52"/>
  <c r="F145" i="52"/>
  <c r="F146" i="52"/>
  <c r="F147" i="52"/>
  <c r="F148" i="52"/>
  <c r="F149" i="52"/>
  <c r="F150" i="52"/>
  <c r="F151" i="52"/>
  <c r="F152" i="52"/>
  <c r="F153" i="52"/>
  <c r="F154" i="52"/>
  <c r="F155" i="52"/>
  <c r="F2" i="52"/>
  <c r="L3" i="52"/>
  <c r="L4" i="52"/>
  <c r="L5" i="52"/>
  <c r="L6" i="52"/>
  <c r="L7" i="52"/>
  <c r="L8" i="52"/>
  <c r="L9" i="52"/>
  <c r="L10" i="52"/>
  <c r="L11" i="52"/>
  <c r="L12" i="52"/>
  <c r="L13" i="52"/>
  <c r="L14" i="52"/>
  <c r="L15" i="52"/>
  <c r="L16" i="52"/>
  <c r="L17" i="52"/>
  <c r="L18" i="52"/>
  <c r="L19" i="52"/>
  <c r="L20" i="52"/>
  <c r="L21" i="52"/>
  <c r="L22" i="52"/>
  <c r="L23" i="52"/>
  <c r="L24" i="52"/>
  <c r="L25" i="52"/>
  <c r="L26" i="52"/>
  <c r="L27" i="52"/>
  <c r="L28" i="52"/>
  <c r="L29" i="52"/>
  <c r="L30" i="52"/>
  <c r="L31" i="52"/>
  <c r="L32" i="52"/>
  <c r="L33" i="52"/>
  <c r="L34" i="52"/>
  <c r="L35" i="52"/>
  <c r="L36" i="52"/>
  <c r="L37" i="52"/>
  <c r="L38" i="52"/>
  <c r="L39" i="52"/>
  <c r="L40" i="52"/>
  <c r="L41" i="52"/>
  <c r="L42" i="52"/>
  <c r="L43" i="52"/>
  <c r="L44" i="52"/>
  <c r="L45" i="52"/>
  <c r="L46" i="52"/>
  <c r="L47" i="52"/>
  <c r="L48" i="52"/>
  <c r="L49" i="52"/>
  <c r="L50" i="52"/>
  <c r="L51" i="52"/>
  <c r="L52" i="52"/>
  <c r="L53" i="52"/>
  <c r="L54" i="52"/>
  <c r="L55" i="52"/>
  <c r="L56" i="52"/>
  <c r="L57" i="52"/>
  <c r="L58" i="52"/>
  <c r="L59" i="52"/>
  <c r="L60" i="52"/>
  <c r="L61" i="52"/>
  <c r="L62" i="52"/>
  <c r="L63" i="52"/>
  <c r="L64" i="52"/>
  <c r="L65" i="52"/>
  <c r="L66" i="52"/>
  <c r="L67" i="52"/>
  <c r="L68" i="52"/>
  <c r="L69" i="52"/>
  <c r="L70" i="52"/>
  <c r="L71" i="52"/>
  <c r="L72" i="52"/>
  <c r="L73" i="52"/>
  <c r="L74" i="52"/>
  <c r="L75" i="52"/>
  <c r="L76" i="52"/>
  <c r="L77" i="52"/>
  <c r="L78" i="52"/>
  <c r="L79" i="52"/>
  <c r="L80" i="52"/>
  <c r="L81" i="52"/>
  <c r="L82" i="52"/>
  <c r="L83" i="52"/>
  <c r="L84" i="52"/>
  <c r="L85" i="52"/>
  <c r="L86" i="52"/>
  <c r="L87" i="52"/>
  <c r="L88" i="52"/>
  <c r="L89" i="52"/>
  <c r="L90" i="52"/>
  <c r="L91" i="52"/>
  <c r="L92" i="52"/>
  <c r="L93" i="52"/>
  <c r="L94" i="52"/>
  <c r="L95" i="52"/>
  <c r="L96" i="52"/>
  <c r="L97" i="52"/>
  <c r="L98" i="52"/>
  <c r="L99" i="52"/>
  <c r="L100" i="52"/>
  <c r="L101" i="52"/>
  <c r="L102" i="52"/>
  <c r="L103" i="52"/>
  <c r="L104" i="52"/>
  <c r="L105" i="52"/>
  <c r="L106" i="52"/>
  <c r="L107" i="52"/>
  <c r="L108" i="52"/>
  <c r="L109" i="52"/>
  <c r="L110" i="52"/>
  <c r="L111" i="52"/>
  <c r="L112" i="52"/>
  <c r="L113" i="52"/>
  <c r="L114" i="52"/>
  <c r="L115" i="52"/>
  <c r="L116" i="52"/>
  <c r="L117" i="52"/>
  <c r="L118" i="52"/>
  <c r="L119" i="52"/>
  <c r="L120" i="52"/>
  <c r="L121" i="52"/>
  <c r="L122" i="52"/>
  <c r="L123" i="52"/>
  <c r="L124" i="52"/>
  <c r="L125" i="52"/>
  <c r="L126" i="52"/>
  <c r="L127" i="52"/>
  <c r="L128" i="52"/>
  <c r="L129" i="52"/>
  <c r="L130" i="52"/>
  <c r="L131" i="52"/>
  <c r="L132" i="52"/>
  <c r="L133" i="52"/>
  <c r="L134" i="52"/>
  <c r="L135" i="52"/>
  <c r="L136" i="52"/>
  <c r="L137" i="52"/>
  <c r="L138" i="52"/>
  <c r="L139" i="52"/>
  <c r="L140" i="52"/>
  <c r="L141" i="52"/>
  <c r="L142" i="52"/>
  <c r="L143" i="52"/>
  <c r="L144" i="52"/>
  <c r="L145" i="52"/>
  <c r="L146" i="52"/>
  <c r="L147" i="52"/>
  <c r="L148" i="52"/>
  <c r="L149" i="52"/>
  <c r="L150" i="52"/>
  <c r="L151" i="52"/>
  <c r="L152" i="52"/>
  <c r="L153" i="52"/>
  <c r="L154" i="52"/>
  <c r="L155" i="52"/>
  <c r="L2" i="52"/>
  <c r="E3" i="52"/>
  <c r="E4" i="52"/>
  <c r="E5" i="52"/>
  <c r="E6" i="52"/>
  <c r="E7" i="52"/>
  <c r="E8" i="52"/>
  <c r="E9" i="52"/>
  <c r="E10" i="52"/>
  <c r="E11" i="52"/>
  <c r="E12" i="52"/>
  <c r="E13" i="52"/>
  <c r="E14" i="52"/>
  <c r="E15" i="52"/>
  <c r="E16" i="52"/>
  <c r="E17" i="52"/>
  <c r="E18" i="52"/>
  <c r="E19" i="52"/>
  <c r="E20" i="52"/>
  <c r="E21" i="52"/>
  <c r="E22" i="52"/>
  <c r="E23" i="52"/>
  <c r="E24" i="52"/>
  <c r="E25" i="52"/>
  <c r="E26" i="52"/>
  <c r="E27" i="52"/>
  <c r="E28" i="52"/>
  <c r="E29" i="52"/>
  <c r="E30" i="52"/>
  <c r="E31" i="52"/>
  <c r="E32" i="52"/>
  <c r="E33" i="52"/>
  <c r="E34" i="52"/>
  <c r="E35" i="52"/>
  <c r="E36" i="52"/>
  <c r="E37" i="52"/>
  <c r="E38" i="52"/>
  <c r="E39" i="52"/>
  <c r="E40" i="52"/>
  <c r="E41" i="52"/>
  <c r="E42" i="52"/>
  <c r="E43" i="52"/>
  <c r="E44" i="52"/>
  <c r="E45" i="52"/>
  <c r="E46" i="52"/>
  <c r="E47" i="52"/>
  <c r="E48" i="52"/>
  <c r="E49" i="52"/>
  <c r="E50" i="52"/>
  <c r="E51" i="52"/>
  <c r="E52" i="52"/>
  <c r="E53" i="52"/>
  <c r="E54" i="52"/>
  <c r="E55" i="52"/>
  <c r="E56" i="52"/>
  <c r="E57" i="52"/>
  <c r="E58" i="52"/>
  <c r="E59" i="52"/>
  <c r="E60" i="52"/>
  <c r="E61" i="52"/>
  <c r="E62" i="52"/>
  <c r="E63" i="52"/>
  <c r="E64" i="52"/>
  <c r="E65" i="52"/>
  <c r="E66" i="52"/>
  <c r="E67" i="52"/>
  <c r="E68" i="52"/>
  <c r="E69" i="52"/>
  <c r="E70" i="52"/>
  <c r="E71" i="52"/>
  <c r="E72" i="52"/>
  <c r="E73" i="52"/>
  <c r="E74" i="52"/>
  <c r="E75" i="52"/>
  <c r="E76" i="52"/>
  <c r="E77" i="52"/>
  <c r="E78" i="52"/>
  <c r="E79" i="52"/>
  <c r="E80" i="52"/>
  <c r="E81" i="52"/>
  <c r="E82" i="52"/>
  <c r="E83" i="52"/>
  <c r="E84" i="52"/>
  <c r="E85" i="52"/>
  <c r="E86" i="52"/>
  <c r="E87" i="52"/>
  <c r="E88" i="52"/>
  <c r="E89" i="52"/>
  <c r="E90" i="52"/>
  <c r="E91" i="52"/>
  <c r="E92" i="52"/>
  <c r="E93" i="52"/>
  <c r="E94" i="52"/>
  <c r="E95" i="52"/>
  <c r="E96" i="52"/>
  <c r="E97" i="52"/>
  <c r="E98" i="52"/>
  <c r="E99" i="52"/>
  <c r="E100" i="52"/>
  <c r="E101" i="52"/>
  <c r="E102" i="52"/>
  <c r="E103" i="52"/>
  <c r="E104" i="52"/>
  <c r="E105" i="52"/>
  <c r="E106" i="52"/>
  <c r="E107" i="52"/>
  <c r="E108" i="52"/>
  <c r="E109" i="52"/>
  <c r="E110" i="52"/>
  <c r="E111" i="52"/>
  <c r="E112" i="52"/>
  <c r="E113" i="52"/>
  <c r="E114" i="52"/>
  <c r="E115" i="52"/>
  <c r="E116" i="52"/>
  <c r="E117" i="52"/>
  <c r="E118" i="52"/>
  <c r="E119" i="52"/>
  <c r="E120" i="52"/>
  <c r="E121" i="52"/>
  <c r="E122" i="52"/>
  <c r="E123" i="52"/>
  <c r="E124" i="52"/>
  <c r="E125" i="52"/>
  <c r="E126" i="52"/>
  <c r="E127" i="52"/>
  <c r="E128" i="52"/>
  <c r="E129" i="52"/>
  <c r="E130" i="52"/>
  <c r="E131" i="52"/>
  <c r="E132" i="52"/>
  <c r="E133" i="52"/>
  <c r="E134" i="52"/>
  <c r="E135" i="52"/>
  <c r="E136" i="52"/>
  <c r="E137" i="52"/>
  <c r="E138" i="52"/>
  <c r="E139" i="52"/>
  <c r="E140" i="52"/>
  <c r="E141" i="52"/>
  <c r="E142" i="52"/>
  <c r="E143" i="52"/>
  <c r="E144" i="52"/>
  <c r="E145" i="52"/>
  <c r="E146" i="52"/>
  <c r="E147" i="52"/>
  <c r="E148" i="52"/>
  <c r="E149" i="52"/>
  <c r="E150" i="52"/>
  <c r="E151" i="52"/>
  <c r="E152" i="52"/>
  <c r="E153" i="52"/>
  <c r="E154" i="52"/>
  <c r="E155" i="52"/>
  <c r="E2" i="52"/>
  <c r="M3" i="52"/>
  <c r="N3" i="52"/>
  <c r="O3" i="52"/>
  <c r="P3" i="52"/>
  <c r="Q3" i="52"/>
  <c r="R3" i="52"/>
  <c r="S3" i="52"/>
  <c r="T3" i="52"/>
  <c r="U3" i="52"/>
  <c r="V3" i="52"/>
  <c r="W3" i="52"/>
  <c r="X3" i="52"/>
  <c r="Y3" i="52"/>
  <c r="Z3" i="52"/>
  <c r="AA3" i="52"/>
  <c r="AB3" i="52"/>
  <c r="AC3" i="52"/>
  <c r="AD3" i="52"/>
  <c r="AE3" i="52"/>
  <c r="AF3" i="52"/>
  <c r="AG3" i="52"/>
  <c r="AH3" i="52"/>
  <c r="AI3" i="52"/>
  <c r="AJ3" i="52"/>
  <c r="AK3" i="52"/>
  <c r="M4" i="52"/>
  <c r="N4" i="52"/>
  <c r="O4" i="52"/>
  <c r="P4" i="52"/>
  <c r="Q4" i="52"/>
  <c r="R4" i="52"/>
  <c r="S4" i="52"/>
  <c r="T4" i="52"/>
  <c r="U4" i="52"/>
  <c r="V4" i="52"/>
  <c r="W4" i="52"/>
  <c r="X4" i="52"/>
  <c r="Y4" i="52"/>
  <c r="Z4" i="52"/>
  <c r="AA4" i="52"/>
  <c r="AB4" i="52"/>
  <c r="AC4" i="52"/>
  <c r="AD4" i="52"/>
  <c r="AE4" i="52"/>
  <c r="AF4" i="52"/>
  <c r="AG4" i="52"/>
  <c r="AH4" i="52"/>
  <c r="AI4" i="52"/>
  <c r="AJ4" i="52"/>
  <c r="AK4" i="52"/>
  <c r="M5" i="52"/>
  <c r="N5" i="52"/>
  <c r="O5" i="52"/>
  <c r="P5" i="52"/>
  <c r="Q5" i="52"/>
  <c r="R5" i="52"/>
  <c r="S5" i="52"/>
  <c r="T5" i="52"/>
  <c r="U5" i="52"/>
  <c r="V5" i="52"/>
  <c r="W5" i="52"/>
  <c r="X5" i="52"/>
  <c r="Y5" i="52"/>
  <c r="Z5" i="52"/>
  <c r="AA5" i="52"/>
  <c r="AB5" i="52"/>
  <c r="AC5" i="52"/>
  <c r="AD5" i="52"/>
  <c r="AE5" i="52"/>
  <c r="AF5" i="52"/>
  <c r="AG5" i="52"/>
  <c r="AH5" i="52"/>
  <c r="AI5" i="52"/>
  <c r="AJ5" i="52"/>
  <c r="AK5" i="52"/>
  <c r="M6" i="52"/>
  <c r="N6" i="52"/>
  <c r="O6" i="52"/>
  <c r="P6" i="52"/>
  <c r="Q6" i="52"/>
  <c r="R6" i="52"/>
  <c r="S6" i="52"/>
  <c r="T6" i="52"/>
  <c r="U6" i="52"/>
  <c r="V6" i="52"/>
  <c r="W6" i="52"/>
  <c r="X6" i="52"/>
  <c r="Y6" i="52"/>
  <c r="Z6" i="52"/>
  <c r="AA6" i="52"/>
  <c r="AB6" i="52"/>
  <c r="AC6" i="52"/>
  <c r="AD6" i="52"/>
  <c r="AE6" i="52"/>
  <c r="AF6" i="52"/>
  <c r="AG6" i="52"/>
  <c r="AH6" i="52"/>
  <c r="AI6" i="52"/>
  <c r="AJ6" i="52"/>
  <c r="AK6" i="52"/>
  <c r="M7" i="52"/>
  <c r="N7" i="52"/>
  <c r="O7" i="52"/>
  <c r="P7" i="52"/>
  <c r="Q7" i="52"/>
  <c r="R7" i="52"/>
  <c r="S7" i="52"/>
  <c r="T7" i="52"/>
  <c r="U7" i="52"/>
  <c r="V7" i="52"/>
  <c r="W7" i="52"/>
  <c r="X7" i="52"/>
  <c r="Y7" i="52"/>
  <c r="Z7" i="52"/>
  <c r="AA7" i="52"/>
  <c r="AB7" i="52"/>
  <c r="AC7" i="52"/>
  <c r="AD7" i="52"/>
  <c r="AE7" i="52"/>
  <c r="AF7" i="52"/>
  <c r="AG7" i="52"/>
  <c r="AH7" i="52"/>
  <c r="AI7" i="52"/>
  <c r="AJ7" i="52"/>
  <c r="AK7" i="52"/>
  <c r="M8" i="52"/>
  <c r="N8" i="52"/>
  <c r="O8" i="52"/>
  <c r="P8" i="52"/>
  <c r="Q8" i="52"/>
  <c r="R8" i="52"/>
  <c r="S8" i="52"/>
  <c r="T8" i="52"/>
  <c r="U8" i="52"/>
  <c r="V8" i="52"/>
  <c r="W8" i="52"/>
  <c r="X8" i="52"/>
  <c r="Y8" i="52"/>
  <c r="Z8" i="52"/>
  <c r="AA8" i="52"/>
  <c r="AB8" i="52"/>
  <c r="AC8" i="52"/>
  <c r="AD8" i="52"/>
  <c r="AE8" i="52"/>
  <c r="AF8" i="52"/>
  <c r="AG8" i="52"/>
  <c r="AH8" i="52"/>
  <c r="AI8" i="52"/>
  <c r="AJ8" i="52"/>
  <c r="AK8" i="52"/>
  <c r="M9" i="52"/>
  <c r="N9" i="52"/>
  <c r="O9" i="52"/>
  <c r="P9" i="52"/>
  <c r="Q9" i="52"/>
  <c r="R9" i="52"/>
  <c r="S9" i="52"/>
  <c r="T9" i="52"/>
  <c r="U9" i="52"/>
  <c r="V9" i="52"/>
  <c r="W9" i="52"/>
  <c r="X9" i="52"/>
  <c r="Y9" i="52"/>
  <c r="Z9" i="52"/>
  <c r="AA9" i="52"/>
  <c r="AB9" i="52"/>
  <c r="AC9" i="52"/>
  <c r="AD9" i="52"/>
  <c r="AE9" i="52"/>
  <c r="AF9" i="52"/>
  <c r="AG9" i="52"/>
  <c r="AH9" i="52"/>
  <c r="AI9" i="52"/>
  <c r="AJ9" i="52"/>
  <c r="AK9" i="52"/>
  <c r="M10" i="52"/>
  <c r="N10" i="52"/>
  <c r="O10" i="52"/>
  <c r="P10" i="52"/>
  <c r="Q10" i="52"/>
  <c r="R10" i="52"/>
  <c r="S10" i="52"/>
  <c r="T10" i="52"/>
  <c r="U10" i="52"/>
  <c r="V10" i="52"/>
  <c r="W10" i="52"/>
  <c r="X10" i="52"/>
  <c r="Y10" i="52"/>
  <c r="Z10" i="52"/>
  <c r="AA10" i="52"/>
  <c r="AB10" i="52"/>
  <c r="AC10" i="52"/>
  <c r="AD10" i="52"/>
  <c r="AE10" i="52"/>
  <c r="AF10" i="52"/>
  <c r="AG10" i="52"/>
  <c r="AH10" i="52"/>
  <c r="AI10" i="52"/>
  <c r="AJ10" i="52"/>
  <c r="AK10" i="52"/>
  <c r="M11" i="52"/>
  <c r="N11" i="52"/>
  <c r="O11" i="52"/>
  <c r="P11" i="52"/>
  <c r="Q11" i="52"/>
  <c r="R11" i="52"/>
  <c r="S11" i="52"/>
  <c r="T11" i="52"/>
  <c r="U11" i="52"/>
  <c r="V11" i="52"/>
  <c r="W11" i="52"/>
  <c r="X11" i="52"/>
  <c r="Y11" i="52"/>
  <c r="Z11" i="52"/>
  <c r="AA11" i="52"/>
  <c r="AB11" i="52"/>
  <c r="AC11" i="52"/>
  <c r="AD11" i="52"/>
  <c r="AE11" i="52"/>
  <c r="AF11" i="52"/>
  <c r="AG11" i="52"/>
  <c r="AH11" i="52"/>
  <c r="AI11" i="52"/>
  <c r="AJ11" i="52"/>
  <c r="AK11" i="52"/>
  <c r="M12" i="52"/>
  <c r="N12" i="52"/>
  <c r="O12" i="52"/>
  <c r="P12" i="52"/>
  <c r="Q12" i="52"/>
  <c r="R12" i="52"/>
  <c r="S12" i="52"/>
  <c r="T12" i="52"/>
  <c r="U12" i="52"/>
  <c r="V12" i="52"/>
  <c r="W12" i="52"/>
  <c r="X12" i="52"/>
  <c r="Y12" i="52"/>
  <c r="Z12" i="52"/>
  <c r="AA12" i="52"/>
  <c r="AB12" i="52"/>
  <c r="AC12" i="52"/>
  <c r="AD12" i="52"/>
  <c r="AE12" i="52"/>
  <c r="AF12" i="52"/>
  <c r="AG12" i="52"/>
  <c r="AH12" i="52"/>
  <c r="AI12" i="52"/>
  <c r="AJ12" i="52"/>
  <c r="AK12" i="52"/>
  <c r="M13" i="52"/>
  <c r="N13" i="52"/>
  <c r="O13" i="52"/>
  <c r="P13" i="52"/>
  <c r="Q13" i="52"/>
  <c r="R13" i="52"/>
  <c r="S13" i="52"/>
  <c r="T13" i="52"/>
  <c r="U13" i="52"/>
  <c r="V13" i="52"/>
  <c r="W13" i="52"/>
  <c r="X13" i="52"/>
  <c r="Y13" i="52"/>
  <c r="Z13" i="52"/>
  <c r="AA13" i="52"/>
  <c r="AB13" i="52"/>
  <c r="AC13" i="52"/>
  <c r="AD13" i="52"/>
  <c r="AE13" i="52"/>
  <c r="AF13" i="52"/>
  <c r="AG13" i="52"/>
  <c r="AH13" i="52"/>
  <c r="AI13" i="52"/>
  <c r="AJ13" i="52"/>
  <c r="AK13" i="52"/>
  <c r="M14" i="52"/>
  <c r="N14" i="52"/>
  <c r="O14" i="52"/>
  <c r="P14" i="52"/>
  <c r="Q14" i="52"/>
  <c r="R14" i="52"/>
  <c r="S14" i="52"/>
  <c r="T14" i="52"/>
  <c r="U14" i="52"/>
  <c r="V14" i="52"/>
  <c r="W14" i="52"/>
  <c r="X14" i="52"/>
  <c r="Y14" i="52"/>
  <c r="Z14" i="52"/>
  <c r="AA14" i="52"/>
  <c r="AB14" i="52"/>
  <c r="AC14" i="52"/>
  <c r="AD14" i="52"/>
  <c r="AE14" i="52"/>
  <c r="AF14" i="52"/>
  <c r="AG14" i="52"/>
  <c r="AH14" i="52"/>
  <c r="AI14" i="52"/>
  <c r="AJ14" i="52"/>
  <c r="AK14" i="52"/>
  <c r="M15" i="52"/>
  <c r="N15" i="52"/>
  <c r="O15" i="52"/>
  <c r="P15" i="52"/>
  <c r="Q15" i="52"/>
  <c r="R15" i="52"/>
  <c r="S15" i="52"/>
  <c r="T15" i="52"/>
  <c r="U15" i="52"/>
  <c r="V15" i="52"/>
  <c r="W15" i="52"/>
  <c r="X15" i="52"/>
  <c r="Y15" i="52"/>
  <c r="Z15" i="52"/>
  <c r="AA15" i="52"/>
  <c r="AB15" i="52"/>
  <c r="AC15" i="52"/>
  <c r="AD15" i="52"/>
  <c r="AE15" i="52"/>
  <c r="AF15" i="52"/>
  <c r="AG15" i="52"/>
  <c r="AH15" i="52"/>
  <c r="AI15" i="52"/>
  <c r="AJ15" i="52"/>
  <c r="AK15" i="52"/>
  <c r="M16" i="52"/>
  <c r="N16" i="52"/>
  <c r="O16" i="52"/>
  <c r="P16" i="52"/>
  <c r="Q16" i="52"/>
  <c r="R16" i="52"/>
  <c r="S16" i="52"/>
  <c r="T16" i="52"/>
  <c r="U16" i="52"/>
  <c r="V16" i="52"/>
  <c r="W16" i="52"/>
  <c r="X16" i="52"/>
  <c r="Y16" i="52"/>
  <c r="Z16" i="52"/>
  <c r="AA16" i="52"/>
  <c r="AB16" i="52"/>
  <c r="AC16" i="52"/>
  <c r="AD16" i="52"/>
  <c r="AE16" i="52"/>
  <c r="AF16" i="52"/>
  <c r="AG16" i="52"/>
  <c r="AH16" i="52"/>
  <c r="AI16" i="52"/>
  <c r="AJ16" i="52"/>
  <c r="AK16" i="52"/>
  <c r="M17" i="52"/>
  <c r="N17" i="52"/>
  <c r="O17" i="52"/>
  <c r="P17" i="52"/>
  <c r="Q17" i="52"/>
  <c r="R17" i="52"/>
  <c r="S17" i="52"/>
  <c r="T17" i="52"/>
  <c r="U17" i="52"/>
  <c r="V17" i="52"/>
  <c r="W17" i="52"/>
  <c r="X17" i="52"/>
  <c r="Y17" i="52"/>
  <c r="Z17" i="52"/>
  <c r="AA17" i="52"/>
  <c r="AB17" i="52"/>
  <c r="AC17" i="52"/>
  <c r="AD17" i="52"/>
  <c r="AE17" i="52"/>
  <c r="AF17" i="52"/>
  <c r="AG17" i="52"/>
  <c r="AH17" i="52"/>
  <c r="AI17" i="52"/>
  <c r="AJ17" i="52"/>
  <c r="AK17" i="52"/>
  <c r="M18" i="52"/>
  <c r="N18" i="52"/>
  <c r="O18" i="52"/>
  <c r="P18" i="52"/>
  <c r="Q18" i="52"/>
  <c r="R18" i="52"/>
  <c r="S18" i="52"/>
  <c r="T18" i="52"/>
  <c r="U18" i="52"/>
  <c r="V18" i="52"/>
  <c r="W18" i="52"/>
  <c r="X18" i="52"/>
  <c r="Y18" i="52"/>
  <c r="Z18" i="52"/>
  <c r="AA18" i="52"/>
  <c r="AB18" i="52"/>
  <c r="AC18" i="52"/>
  <c r="AD18" i="52"/>
  <c r="AE18" i="52"/>
  <c r="AF18" i="52"/>
  <c r="AG18" i="52"/>
  <c r="AH18" i="52"/>
  <c r="AI18" i="52"/>
  <c r="AJ18" i="52"/>
  <c r="AK18" i="52"/>
  <c r="M19" i="52"/>
  <c r="N19" i="52"/>
  <c r="O19" i="52"/>
  <c r="P19" i="52"/>
  <c r="Q19" i="52"/>
  <c r="R19" i="52"/>
  <c r="S19" i="52"/>
  <c r="T19" i="52"/>
  <c r="U19" i="52"/>
  <c r="V19" i="52"/>
  <c r="W19" i="52"/>
  <c r="X19" i="52"/>
  <c r="Y19" i="52"/>
  <c r="Z19" i="52"/>
  <c r="AA19" i="52"/>
  <c r="AB19" i="52"/>
  <c r="AC19" i="52"/>
  <c r="AD19" i="52"/>
  <c r="AE19" i="52"/>
  <c r="AF19" i="52"/>
  <c r="AG19" i="52"/>
  <c r="AH19" i="52"/>
  <c r="AI19" i="52"/>
  <c r="AJ19" i="52"/>
  <c r="AK19" i="52"/>
  <c r="M20" i="52"/>
  <c r="N20" i="52"/>
  <c r="O20" i="52"/>
  <c r="P20" i="52"/>
  <c r="Q20" i="52"/>
  <c r="R20" i="52"/>
  <c r="S20" i="52"/>
  <c r="T20" i="52"/>
  <c r="U20" i="52"/>
  <c r="V20" i="52"/>
  <c r="W20" i="52"/>
  <c r="X20" i="52"/>
  <c r="Y20" i="52"/>
  <c r="Z20" i="52"/>
  <c r="AA20" i="52"/>
  <c r="AB20" i="52"/>
  <c r="AC20" i="52"/>
  <c r="AD20" i="52"/>
  <c r="AE20" i="52"/>
  <c r="AF20" i="52"/>
  <c r="AG20" i="52"/>
  <c r="AH20" i="52"/>
  <c r="AI20" i="52"/>
  <c r="AJ20" i="52"/>
  <c r="AK20" i="52"/>
  <c r="M21" i="52"/>
  <c r="N21" i="52"/>
  <c r="O21" i="52"/>
  <c r="P21" i="52"/>
  <c r="Q21" i="52"/>
  <c r="R21" i="52"/>
  <c r="S21" i="52"/>
  <c r="T21" i="52"/>
  <c r="U21" i="52"/>
  <c r="V21" i="52"/>
  <c r="W21" i="52"/>
  <c r="X21" i="52"/>
  <c r="Y21" i="52"/>
  <c r="Z21" i="52"/>
  <c r="AA21" i="52"/>
  <c r="AB21" i="52"/>
  <c r="AC21" i="52"/>
  <c r="AD21" i="52"/>
  <c r="AE21" i="52"/>
  <c r="AF21" i="52"/>
  <c r="AG21" i="52"/>
  <c r="AH21" i="52"/>
  <c r="AI21" i="52"/>
  <c r="AJ21" i="52"/>
  <c r="AK21" i="52"/>
  <c r="M22" i="52"/>
  <c r="N22" i="52"/>
  <c r="O22" i="52"/>
  <c r="P22" i="52"/>
  <c r="Q22" i="52"/>
  <c r="R22" i="52"/>
  <c r="S22" i="52"/>
  <c r="T22" i="52"/>
  <c r="U22" i="52"/>
  <c r="V22" i="52"/>
  <c r="W22" i="52"/>
  <c r="X22" i="52"/>
  <c r="Y22" i="52"/>
  <c r="Z22" i="52"/>
  <c r="AA22" i="52"/>
  <c r="AB22" i="52"/>
  <c r="AC22" i="52"/>
  <c r="AD22" i="52"/>
  <c r="AE22" i="52"/>
  <c r="AF22" i="52"/>
  <c r="AG22" i="52"/>
  <c r="AH22" i="52"/>
  <c r="AI22" i="52"/>
  <c r="AJ22" i="52"/>
  <c r="AK22" i="52"/>
  <c r="M23" i="52"/>
  <c r="N23" i="52"/>
  <c r="O23" i="52"/>
  <c r="P23" i="52"/>
  <c r="Q23" i="52"/>
  <c r="R23" i="52"/>
  <c r="S23" i="52"/>
  <c r="T23" i="52"/>
  <c r="U23" i="52"/>
  <c r="V23" i="52"/>
  <c r="W23" i="52"/>
  <c r="X23" i="52"/>
  <c r="Y23" i="52"/>
  <c r="Z23" i="52"/>
  <c r="AA23" i="52"/>
  <c r="AB23" i="52"/>
  <c r="AC23" i="52"/>
  <c r="AD23" i="52"/>
  <c r="AE23" i="52"/>
  <c r="AF23" i="52"/>
  <c r="AG23" i="52"/>
  <c r="AH23" i="52"/>
  <c r="AI23" i="52"/>
  <c r="AJ23" i="52"/>
  <c r="AK23" i="52"/>
  <c r="M24" i="52"/>
  <c r="N24" i="52"/>
  <c r="O24" i="52"/>
  <c r="P24" i="52"/>
  <c r="Q24" i="52"/>
  <c r="R24" i="52"/>
  <c r="S24" i="52"/>
  <c r="T24" i="52"/>
  <c r="U24" i="52"/>
  <c r="V24" i="52"/>
  <c r="W24" i="52"/>
  <c r="X24" i="52"/>
  <c r="Y24" i="52"/>
  <c r="Z24" i="52"/>
  <c r="AA24" i="52"/>
  <c r="AB24" i="52"/>
  <c r="AC24" i="52"/>
  <c r="AD24" i="52"/>
  <c r="AE24" i="52"/>
  <c r="AF24" i="52"/>
  <c r="AG24" i="52"/>
  <c r="AH24" i="52"/>
  <c r="AI24" i="52"/>
  <c r="AJ24" i="52"/>
  <c r="AK24" i="52"/>
  <c r="M25" i="52"/>
  <c r="N25" i="52"/>
  <c r="O25" i="52"/>
  <c r="P25" i="52"/>
  <c r="Q25" i="52"/>
  <c r="R25" i="52"/>
  <c r="S25" i="52"/>
  <c r="T25" i="52"/>
  <c r="U25" i="52"/>
  <c r="V25" i="52"/>
  <c r="W25" i="52"/>
  <c r="X25" i="52"/>
  <c r="Y25" i="52"/>
  <c r="Z25" i="52"/>
  <c r="AA25" i="52"/>
  <c r="AB25" i="52"/>
  <c r="AC25" i="52"/>
  <c r="AD25" i="52"/>
  <c r="AE25" i="52"/>
  <c r="AF25" i="52"/>
  <c r="AG25" i="52"/>
  <c r="AH25" i="52"/>
  <c r="AI25" i="52"/>
  <c r="AJ25" i="52"/>
  <c r="AK25" i="52"/>
  <c r="M26" i="52"/>
  <c r="N26" i="52"/>
  <c r="O26" i="52"/>
  <c r="P26" i="52"/>
  <c r="Q26" i="52"/>
  <c r="R26" i="52"/>
  <c r="S26" i="52"/>
  <c r="T26" i="52"/>
  <c r="U26" i="52"/>
  <c r="V26" i="52"/>
  <c r="W26" i="52"/>
  <c r="X26" i="52"/>
  <c r="Y26" i="52"/>
  <c r="Z26" i="52"/>
  <c r="AA26" i="52"/>
  <c r="AB26" i="52"/>
  <c r="AC26" i="52"/>
  <c r="AD26" i="52"/>
  <c r="AE26" i="52"/>
  <c r="AF26" i="52"/>
  <c r="AG26" i="52"/>
  <c r="AH26" i="52"/>
  <c r="AI26" i="52"/>
  <c r="AJ26" i="52"/>
  <c r="AK26" i="52"/>
  <c r="M27" i="52"/>
  <c r="N27" i="52"/>
  <c r="O27" i="52"/>
  <c r="P27" i="52"/>
  <c r="Q27" i="52"/>
  <c r="R27" i="52"/>
  <c r="S27" i="52"/>
  <c r="T27" i="52"/>
  <c r="U27" i="52"/>
  <c r="V27" i="52"/>
  <c r="W27" i="52"/>
  <c r="X27" i="52"/>
  <c r="Y27" i="52"/>
  <c r="Z27" i="52"/>
  <c r="AA27" i="52"/>
  <c r="AB27" i="52"/>
  <c r="AC27" i="52"/>
  <c r="AD27" i="52"/>
  <c r="AE27" i="52"/>
  <c r="AF27" i="52"/>
  <c r="AG27" i="52"/>
  <c r="AH27" i="52"/>
  <c r="AI27" i="52"/>
  <c r="AJ27" i="52"/>
  <c r="AK27" i="52"/>
  <c r="M28" i="52"/>
  <c r="N28" i="52"/>
  <c r="O28" i="52"/>
  <c r="P28" i="52"/>
  <c r="Q28" i="52"/>
  <c r="R28" i="52"/>
  <c r="S28" i="52"/>
  <c r="T28" i="52"/>
  <c r="U28" i="52"/>
  <c r="V28" i="52"/>
  <c r="W28" i="52"/>
  <c r="X28" i="52"/>
  <c r="Y28" i="52"/>
  <c r="Z28" i="52"/>
  <c r="AA28" i="52"/>
  <c r="AB28" i="52"/>
  <c r="AC28" i="52"/>
  <c r="AD28" i="52"/>
  <c r="AE28" i="52"/>
  <c r="AF28" i="52"/>
  <c r="AG28" i="52"/>
  <c r="AH28" i="52"/>
  <c r="AI28" i="52"/>
  <c r="AJ28" i="52"/>
  <c r="AK28" i="52"/>
  <c r="M29" i="52"/>
  <c r="N29" i="52"/>
  <c r="O29" i="52"/>
  <c r="P29" i="52"/>
  <c r="Q29" i="52"/>
  <c r="R29" i="52"/>
  <c r="S29" i="52"/>
  <c r="T29" i="52"/>
  <c r="U29" i="52"/>
  <c r="V29" i="52"/>
  <c r="W29" i="52"/>
  <c r="X29" i="52"/>
  <c r="Y29" i="52"/>
  <c r="Z29" i="52"/>
  <c r="AA29" i="52"/>
  <c r="AB29" i="52"/>
  <c r="AC29" i="52"/>
  <c r="AD29" i="52"/>
  <c r="AE29" i="52"/>
  <c r="AF29" i="52"/>
  <c r="AG29" i="52"/>
  <c r="AH29" i="52"/>
  <c r="AI29" i="52"/>
  <c r="AJ29" i="52"/>
  <c r="AK29" i="52"/>
  <c r="M30" i="52"/>
  <c r="N30" i="52"/>
  <c r="O30" i="52"/>
  <c r="P30" i="52"/>
  <c r="Q30" i="52"/>
  <c r="R30" i="52"/>
  <c r="S30" i="52"/>
  <c r="T30" i="52"/>
  <c r="U30" i="52"/>
  <c r="V30" i="52"/>
  <c r="W30" i="52"/>
  <c r="X30" i="52"/>
  <c r="Y30" i="52"/>
  <c r="Z30" i="52"/>
  <c r="AA30" i="52"/>
  <c r="AB30" i="52"/>
  <c r="AC30" i="52"/>
  <c r="AD30" i="52"/>
  <c r="AE30" i="52"/>
  <c r="AF30" i="52"/>
  <c r="AG30" i="52"/>
  <c r="AH30" i="52"/>
  <c r="AI30" i="52"/>
  <c r="AJ30" i="52"/>
  <c r="AK30" i="52"/>
  <c r="M31" i="52"/>
  <c r="N31" i="52"/>
  <c r="O31" i="52"/>
  <c r="P31" i="52"/>
  <c r="Q31" i="52"/>
  <c r="R31" i="52"/>
  <c r="S31" i="52"/>
  <c r="T31" i="52"/>
  <c r="U31" i="52"/>
  <c r="V31" i="52"/>
  <c r="W31" i="52"/>
  <c r="X31" i="52"/>
  <c r="Y31" i="52"/>
  <c r="Z31" i="52"/>
  <c r="AA31" i="52"/>
  <c r="AB31" i="52"/>
  <c r="AC31" i="52"/>
  <c r="AD31" i="52"/>
  <c r="AE31" i="52"/>
  <c r="AF31" i="52"/>
  <c r="AG31" i="52"/>
  <c r="AH31" i="52"/>
  <c r="AI31" i="52"/>
  <c r="AJ31" i="52"/>
  <c r="AK31" i="52"/>
  <c r="M32" i="52"/>
  <c r="N32" i="52"/>
  <c r="O32" i="52"/>
  <c r="P32" i="52"/>
  <c r="Q32" i="52"/>
  <c r="R32" i="52"/>
  <c r="S32" i="52"/>
  <c r="T32" i="52"/>
  <c r="U32" i="52"/>
  <c r="V32" i="52"/>
  <c r="W32" i="52"/>
  <c r="X32" i="52"/>
  <c r="Y32" i="52"/>
  <c r="Z32" i="52"/>
  <c r="AA32" i="52"/>
  <c r="AB32" i="52"/>
  <c r="AC32" i="52"/>
  <c r="AD32" i="52"/>
  <c r="AE32" i="52"/>
  <c r="AF32" i="52"/>
  <c r="AG32" i="52"/>
  <c r="AH32" i="52"/>
  <c r="AI32" i="52"/>
  <c r="AJ32" i="52"/>
  <c r="AK32" i="52"/>
  <c r="M33" i="52"/>
  <c r="N33" i="52"/>
  <c r="O33" i="52"/>
  <c r="P33" i="52"/>
  <c r="Q33" i="52"/>
  <c r="R33" i="52"/>
  <c r="S33" i="52"/>
  <c r="T33" i="52"/>
  <c r="U33" i="52"/>
  <c r="V33" i="52"/>
  <c r="W33" i="52"/>
  <c r="X33" i="52"/>
  <c r="Y33" i="52"/>
  <c r="Z33" i="52"/>
  <c r="AA33" i="52"/>
  <c r="AB33" i="52"/>
  <c r="AC33" i="52"/>
  <c r="AD33" i="52"/>
  <c r="AE33" i="52"/>
  <c r="AF33" i="52"/>
  <c r="AG33" i="52"/>
  <c r="AH33" i="52"/>
  <c r="AI33" i="52"/>
  <c r="AJ33" i="52"/>
  <c r="AK33" i="52"/>
  <c r="M34" i="52"/>
  <c r="N34" i="52"/>
  <c r="O34" i="52"/>
  <c r="P34" i="52"/>
  <c r="Q34" i="52"/>
  <c r="R34" i="52"/>
  <c r="S34" i="52"/>
  <c r="T34" i="52"/>
  <c r="U34" i="52"/>
  <c r="V34" i="52"/>
  <c r="W34" i="52"/>
  <c r="X34" i="52"/>
  <c r="Y34" i="52"/>
  <c r="Z34" i="52"/>
  <c r="AA34" i="52"/>
  <c r="AB34" i="52"/>
  <c r="AC34" i="52"/>
  <c r="AD34" i="52"/>
  <c r="AE34" i="52"/>
  <c r="AF34" i="52"/>
  <c r="AG34" i="52"/>
  <c r="AH34" i="52"/>
  <c r="AI34" i="52"/>
  <c r="AJ34" i="52"/>
  <c r="AK34" i="52"/>
  <c r="M35" i="52"/>
  <c r="N35" i="52"/>
  <c r="O35" i="52"/>
  <c r="P35" i="52"/>
  <c r="Q35" i="52"/>
  <c r="R35" i="52"/>
  <c r="S35" i="52"/>
  <c r="T35" i="52"/>
  <c r="U35" i="52"/>
  <c r="V35" i="52"/>
  <c r="W35" i="52"/>
  <c r="X35" i="52"/>
  <c r="Y35" i="52"/>
  <c r="Z35" i="52"/>
  <c r="AA35" i="52"/>
  <c r="AB35" i="52"/>
  <c r="AC35" i="52"/>
  <c r="AD35" i="52"/>
  <c r="AE35" i="52"/>
  <c r="AF35" i="52"/>
  <c r="AG35" i="52"/>
  <c r="AH35" i="52"/>
  <c r="AI35" i="52"/>
  <c r="AJ35" i="52"/>
  <c r="AK35" i="52"/>
  <c r="M36" i="52"/>
  <c r="N36" i="52"/>
  <c r="O36" i="52"/>
  <c r="P36" i="52"/>
  <c r="Q36" i="52"/>
  <c r="R36" i="52"/>
  <c r="S36" i="52"/>
  <c r="T36" i="52"/>
  <c r="U36" i="52"/>
  <c r="V36" i="52"/>
  <c r="W36" i="52"/>
  <c r="X36" i="52"/>
  <c r="Y36" i="52"/>
  <c r="Z36" i="52"/>
  <c r="AA36" i="52"/>
  <c r="AB36" i="52"/>
  <c r="AC36" i="52"/>
  <c r="AD36" i="52"/>
  <c r="AE36" i="52"/>
  <c r="AF36" i="52"/>
  <c r="AG36" i="52"/>
  <c r="AH36" i="52"/>
  <c r="AI36" i="52"/>
  <c r="AJ36" i="52"/>
  <c r="AK36" i="52"/>
  <c r="M37" i="52"/>
  <c r="N37" i="52"/>
  <c r="O37" i="52"/>
  <c r="P37" i="52"/>
  <c r="Q37" i="52"/>
  <c r="R37" i="52"/>
  <c r="S37" i="52"/>
  <c r="T37" i="52"/>
  <c r="U37" i="52"/>
  <c r="V37" i="52"/>
  <c r="W37" i="52"/>
  <c r="X37" i="52"/>
  <c r="Y37" i="52"/>
  <c r="Z37" i="52"/>
  <c r="AA37" i="52"/>
  <c r="AB37" i="52"/>
  <c r="AC37" i="52"/>
  <c r="AD37" i="52"/>
  <c r="AE37" i="52"/>
  <c r="AF37" i="52"/>
  <c r="AG37" i="52"/>
  <c r="AH37" i="52"/>
  <c r="AI37" i="52"/>
  <c r="AJ37" i="52"/>
  <c r="AK37" i="52"/>
  <c r="M38" i="52"/>
  <c r="N38" i="52"/>
  <c r="O38" i="52"/>
  <c r="P38" i="52"/>
  <c r="Q38" i="52"/>
  <c r="R38" i="52"/>
  <c r="S38" i="52"/>
  <c r="T38" i="52"/>
  <c r="U38" i="52"/>
  <c r="V38" i="52"/>
  <c r="W38" i="52"/>
  <c r="X38" i="52"/>
  <c r="Y38" i="52"/>
  <c r="Z38" i="52"/>
  <c r="AA38" i="52"/>
  <c r="AB38" i="52"/>
  <c r="AC38" i="52"/>
  <c r="AD38" i="52"/>
  <c r="AE38" i="52"/>
  <c r="AF38" i="52"/>
  <c r="AG38" i="52"/>
  <c r="AH38" i="52"/>
  <c r="AI38" i="52"/>
  <c r="AJ38" i="52"/>
  <c r="AK38" i="52"/>
  <c r="M39" i="52"/>
  <c r="N39" i="52"/>
  <c r="O39" i="52"/>
  <c r="P39" i="52"/>
  <c r="Q39" i="52"/>
  <c r="R39" i="52"/>
  <c r="S39" i="52"/>
  <c r="T39" i="52"/>
  <c r="U39" i="52"/>
  <c r="V39" i="52"/>
  <c r="W39" i="52"/>
  <c r="X39" i="52"/>
  <c r="Y39" i="52"/>
  <c r="Z39" i="52"/>
  <c r="AA39" i="52"/>
  <c r="AB39" i="52"/>
  <c r="AC39" i="52"/>
  <c r="AD39" i="52"/>
  <c r="AE39" i="52"/>
  <c r="AF39" i="52"/>
  <c r="AG39" i="52"/>
  <c r="AH39" i="52"/>
  <c r="AI39" i="52"/>
  <c r="AJ39" i="52"/>
  <c r="AK39" i="52"/>
  <c r="M40" i="52"/>
  <c r="N40" i="52"/>
  <c r="O40" i="52"/>
  <c r="P40" i="52"/>
  <c r="Q40" i="52"/>
  <c r="R40" i="52"/>
  <c r="S40" i="52"/>
  <c r="T40" i="52"/>
  <c r="U40" i="52"/>
  <c r="V40" i="52"/>
  <c r="W40" i="52"/>
  <c r="X40" i="52"/>
  <c r="Y40" i="52"/>
  <c r="Z40" i="52"/>
  <c r="AA40" i="52"/>
  <c r="AB40" i="52"/>
  <c r="AC40" i="52"/>
  <c r="AD40" i="52"/>
  <c r="AE40" i="52"/>
  <c r="AF40" i="52"/>
  <c r="AG40" i="52"/>
  <c r="AH40" i="52"/>
  <c r="AI40" i="52"/>
  <c r="AJ40" i="52"/>
  <c r="AK40" i="52"/>
  <c r="M41" i="52"/>
  <c r="N41" i="52"/>
  <c r="O41" i="52"/>
  <c r="P41" i="52"/>
  <c r="Q41" i="52"/>
  <c r="R41" i="52"/>
  <c r="S41" i="52"/>
  <c r="T41" i="52"/>
  <c r="U41" i="52"/>
  <c r="V41" i="52"/>
  <c r="W41" i="52"/>
  <c r="X41" i="52"/>
  <c r="Y41" i="52"/>
  <c r="Z41" i="52"/>
  <c r="AA41" i="52"/>
  <c r="AB41" i="52"/>
  <c r="AC41" i="52"/>
  <c r="AD41" i="52"/>
  <c r="AE41" i="52"/>
  <c r="AF41" i="52"/>
  <c r="AG41" i="52"/>
  <c r="AH41" i="52"/>
  <c r="AI41" i="52"/>
  <c r="AJ41" i="52"/>
  <c r="AK41" i="52"/>
  <c r="M42" i="52"/>
  <c r="N42" i="52"/>
  <c r="O42" i="52"/>
  <c r="P42" i="52"/>
  <c r="Q42" i="52"/>
  <c r="R42" i="52"/>
  <c r="S42" i="52"/>
  <c r="T42" i="52"/>
  <c r="U42" i="52"/>
  <c r="V42" i="52"/>
  <c r="W42" i="52"/>
  <c r="X42" i="52"/>
  <c r="Y42" i="52"/>
  <c r="Z42" i="52"/>
  <c r="AA42" i="52"/>
  <c r="AB42" i="52"/>
  <c r="AC42" i="52"/>
  <c r="AD42" i="52"/>
  <c r="AE42" i="52"/>
  <c r="AF42" i="52"/>
  <c r="AG42" i="52"/>
  <c r="AH42" i="52"/>
  <c r="AI42" i="52"/>
  <c r="AJ42" i="52"/>
  <c r="AK42" i="52"/>
  <c r="M43" i="52"/>
  <c r="N43" i="52"/>
  <c r="O43" i="52"/>
  <c r="P43" i="52"/>
  <c r="Q43" i="52"/>
  <c r="R43" i="52"/>
  <c r="S43" i="52"/>
  <c r="T43" i="52"/>
  <c r="U43" i="52"/>
  <c r="V43" i="52"/>
  <c r="W43" i="52"/>
  <c r="X43" i="52"/>
  <c r="Y43" i="52"/>
  <c r="Z43" i="52"/>
  <c r="AA43" i="52"/>
  <c r="AB43" i="52"/>
  <c r="AC43" i="52"/>
  <c r="AD43" i="52"/>
  <c r="AE43" i="52"/>
  <c r="AF43" i="52"/>
  <c r="AG43" i="52"/>
  <c r="AH43" i="52"/>
  <c r="AI43" i="52"/>
  <c r="AJ43" i="52"/>
  <c r="AK43" i="52"/>
  <c r="M44" i="52"/>
  <c r="N44" i="52"/>
  <c r="O44" i="52"/>
  <c r="P44" i="52"/>
  <c r="Q44" i="52"/>
  <c r="R44" i="52"/>
  <c r="S44" i="52"/>
  <c r="T44" i="52"/>
  <c r="U44" i="52"/>
  <c r="V44" i="52"/>
  <c r="W44" i="52"/>
  <c r="X44" i="52"/>
  <c r="Y44" i="52"/>
  <c r="Z44" i="52"/>
  <c r="AA44" i="52"/>
  <c r="AB44" i="52"/>
  <c r="AC44" i="52"/>
  <c r="AD44" i="52"/>
  <c r="AE44" i="52"/>
  <c r="AF44" i="52"/>
  <c r="AG44" i="52"/>
  <c r="AH44" i="52"/>
  <c r="AI44" i="52"/>
  <c r="AJ44" i="52"/>
  <c r="AK44" i="52"/>
  <c r="M45" i="52"/>
  <c r="N45" i="52"/>
  <c r="O45" i="52"/>
  <c r="P45" i="52"/>
  <c r="Q45" i="52"/>
  <c r="R45" i="52"/>
  <c r="S45" i="52"/>
  <c r="T45" i="52"/>
  <c r="U45" i="52"/>
  <c r="V45" i="52"/>
  <c r="W45" i="52"/>
  <c r="X45" i="52"/>
  <c r="Y45" i="52"/>
  <c r="Z45" i="52"/>
  <c r="AA45" i="52"/>
  <c r="AB45" i="52"/>
  <c r="AC45" i="52"/>
  <c r="AD45" i="52"/>
  <c r="AE45" i="52"/>
  <c r="AF45" i="52"/>
  <c r="AG45" i="52"/>
  <c r="AH45" i="52"/>
  <c r="AI45" i="52"/>
  <c r="AJ45" i="52"/>
  <c r="AK45" i="52"/>
  <c r="M46" i="52"/>
  <c r="N46" i="52"/>
  <c r="O46" i="52"/>
  <c r="P46" i="52"/>
  <c r="Q46" i="52"/>
  <c r="R46" i="52"/>
  <c r="S46" i="52"/>
  <c r="T46" i="52"/>
  <c r="U46" i="52"/>
  <c r="V46" i="52"/>
  <c r="W46" i="52"/>
  <c r="X46" i="52"/>
  <c r="Y46" i="52"/>
  <c r="Z46" i="52"/>
  <c r="AA46" i="52"/>
  <c r="AB46" i="52"/>
  <c r="AC46" i="52"/>
  <c r="AD46" i="52"/>
  <c r="AE46" i="52"/>
  <c r="AF46" i="52"/>
  <c r="AG46" i="52"/>
  <c r="AH46" i="52"/>
  <c r="AI46" i="52"/>
  <c r="AJ46" i="52"/>
  <c r="AK46" i="52"/>
  <c r="M47" i="52"/>
  <c r="N47" i="52"/>
  <c r="O47" i="52"/>
  <c r="P47" i="52"/>
  <c r="Q47" i="52"/>
  <c r="R47" i="52"/>
  <c r="S47" i="52"/>
  <c r="T47" i="52"/>
  <c r="U47" i="52"/>
  <c r="V47" i="52"/>
  <c r="W47" i="52"/>
  <c r="X47" i="52"/>
  <c r="Y47" i="52"/>
  <c r="Z47" i="52"/>
  <c r="AA47" i="52"/>
  <c r="AB47" i="52"/>
  <c r="AC47" i="52"/>
  <c r="AD47" i="52"/>
  <c r="AE47" i="52"/>
  <c r="AF47" i="52"/>
  <c r="AG47" i="52"/>
  <c r="AH47" i="52"/>
  <c r="AI47" i="52"/>
  <c r="AJ47" i="52"/>
  <c r="AK47" i="52"/>
  <c r="M48" i="52"/>
  <c r="N48" i="52"/>
  <c r="O48" i="52"/>
  <c r="P48" i="52"/>
  <c r="Q48" i="52"/>
  <c r="R48" i="52"/>
  <c r="S48" i="52"/>
  <c r="T48" i="52"/>
  <c r="U48" i="52"/>
  <c r="V48" i="52"/>
  <c r="W48" i="52"/>
  <c r="X48" i="52"/>
  <c r="Y48" i="52"/>
  <c r="Z48" i="52"/>
  <c r="AA48" i="52"/>
  <c r="AB48" i="52"/>
  <c r="AC48" i="52"/>
  <c r="AD48" i="52"/>
  <c r="AE48" i="52"/>
  <c r="AF48" i="52"/>
  <c r="AG48" i="52"/>
  <c r="AH48" i="52"/>
  <c r="AI48" i="52"/>
  <c r="AJ48" i="52"/>
  <c r="AK48" i="52"/>
  <c r="M49" i="52"/>
  <c r="N49" i="52"/>
  <c r="O49" i="52"/>
  <c r="P49" i="52"/>
  <c r="Q49" i="52"/>
  <c r="R49" i="52"/>
  <c r="S49" i="52"/>
  <c r="T49" i="52"/>
  <c r="U49" i="52"/>
  <c r="V49" i="52"/>
  <c r="W49" i="52"/>
  <c r="X49" i="52"/>
  <c r="Y49" i="52"/>
  <c r="Z49" i="52"/>
  <c r="AA49" i="52"/>
  <c r="AB49" i="52"/>
  <c r="AC49" i="52"/>
  <c r="AD49" i="52"/>
  <c r="AE49" i="52"/>
  <c r="AF49" i="52"/>
  <c r="AG49" i="52"/>
  <c r="AH49" i="52"/>
  <c r="AI49" i="52"/>
  <c r="AJ49" i="52"/>
  <c r="AK49" i="52"/>
  <c r="M50" i="52"/>
  <c r="N50" i="52"/>
  <c r="O50" i="52"/>
  <c r="P50" i="52"/>
  <c r="Q50" i="52"/>
  <c r="R50" i="52"/>
  <c r="S50" i="52"/>
  <c r="T50" i="52"/>
  <c r="U50" i="52"/>
  <c r="V50" i="52"/>
  <c r="W50" i="52"/>
  <c r="X50" i="52"/>
  <c r="Y50" i="52"/>
  <c r="Z50" i="52"/>
  <c r="AA50" i="52"/>
  <c r="AB50" i="52"/>
  <c r="AC50" i="52"/>
  <c r="AD50" i="52"/>
  <c r="AE50" i="52"/>
  <c r="AF50" i="52"/>
  <c r="AG50" i="52"/>
  <c r="AH50" i="52"/>
  <c r="AI50" i="52"/>
  <c r="AJ50" i="52"/>
  <c r="AK50" i="52"/>
  <c r="M51" i="52"/>
  <c r="N51" i="52"/>
  <c r="O51" i="52"/>
  <c r="P51" i="52"/>
  <c r="Q51" i="52"/>
  <c r="R51" i="52"/>
  <c r="S51" i="52"/>
  <c r="T51" i="52"/>
  <c r="U51" i="52"/>
  <c r="V51" i="52"/>
  <c r="W51" i="52"/>
  <c r="X51" i="52"/>
  <c r="Y51" i="52"/>
  <c r="Z51" i="52"/>
  <c r="AA51" i="52"/>
  <c r="AB51" i="52"/>
  <c r="AC51" i="52"/>
  <c r="AD51" i="52"/>
  <c r="AE51" i="52"/>
  <c r="AF51" i="52"/>
  <c r="AG51" i="52"/>
  <c r="AH51" i="52"/>
  <c r="AI51" i="52"/>
  <c r="AJ51" i="52"/>
  <c r="AK51" i="52"/>
  <c r="M52" i="52"/>
  <c r="N52" i="52"/>
  <c r="O52" i="52"/>
  <c r="P52" i="52"/>
  <c r="Q52" i="52"/>
  <c r="R52" i="52"/>
  <c r="S52" i="52"/>
  <c r="T52" i="52"/>
  <c r="U52" i="52"/>
  <c r="V52" i="52"/>
  <c r="W52" i="52"/>
  <c r="X52" i="52"/>
  <c r="Y52" i="52"/>
  <c r="Z52" i="52"/>
  <c r="AA52" i="52"/>
  <c r="AB52" i="52"/>
  <c r="AC52" i="52"/>
  <c r="AD52" i="52"/>
  <c r="AE52" i="52"/>
  <c r="AF52" i="52"/>
  <c r="AG52" i="52"/>
  <c r="AH52" i="52"/>
  <c r="AI52" i="52"/>
  <c r="AJ52" i="52"/>
  <c r="AK52" i="52"/>
  <c r="M53" i="52"/>
  <c r="N53" i="52"/>
  <c r="O53" i="52"/>
  <c r="P53" i="52"/>
  <c r="Q53" i="52"/>
  <c r="R53" i="52"/>
  <c r="S53" i="52"/>
  <c r="T53" i="52"/>
  <c r="U53" i="52"/>
  <c r="V53" i="52"/>
  <c r="W53" i="52"/>
  <c r="X53" i="52"/>
  <c r="Y53" i="52"/>
  <c r="Z53" i="52"/>
  <c r="AA53" i="52"/>
  <c r="AB53" i="52"/>
  <c r="AC53" i="52"/>
  <c r="AD53" i="52"/>
  <c r="AE53" i="52"/>
  <c r="AF53" i="52"/>
  <c r="AG53" i="52"/>
  <c r="AH53" i="52"/>
  <c r="AI53" i="52"/>
  <c r="AJ53" i="52"/>
  <c r="AK53" i="52"/>
  <c r="M54" i="52"/>
  <c r="N54" i="52"/>
  <c r="O54" i="52"/>
  <c r="P54" i="52"/>
  <c r="Q54" i="52"/>
  <c r="R54" i="52"/>
  <c r="S54" i="52"/>
  <c r="T54" i="52"/>
  <c r="U54" i="52"/>
  <c r="V54" i="52"/>
  <c r="W54" i="52"/>
  <c r="X54" i="52"/>
  <c r="Y54" i="52"/>
  <c r="Z54" i="52"/>
  <c r="AA54" i="52"/>
  <c r="AB54" i="52"/>
  <c r="AC54" i="52"/>
  <c r="AD54" i="52"/>
  <c r="AE54" i="52"/>
  <c r="AF54" i="52"/>
  <c r="AG54" i="52"/>
  <c r="AH54" i="52"/>
  <c r="AI54" i="52"/>
  <c r="AJ54" i="52"/>
  <c r="AK54" i="52"/>
  <c r="M55" i="52"/>
  <c r="N55" i="52"/>
  <c r="O55" i="52"/>
  <c r="P55" i="52"/>
  <c r="Q55" i="52"/>
  <c r="R55" i="52"/>
  <c r="S55" i="52"/>
  <c r="T55" i="52"/>
  <c r="U55" i="52"/>
  <c r="V55" i="52"/>
  <c r="W55" i="52"/>
  <c r="X55" i="52"/>
  <c r="Y55" i="52"/>
  <c r="Z55" i="52"/>
  <c r="AA55" i="52"/>
  <c r="AB55" i="52"/>
  <c r="AC55" i="52"/>
  <c r="AD55" i="52"/>
  <c r="AE55" i="52"/>
  <c r="AF55" i="52"/>
  <c r="AG55" i="52"/>
  <c r="AH55" i="52"/>
  <c r="AI55" i="52"/>
  <c r="AJ55" i="52"/>
  <c r="AK55" i="52"/>
  <c r="M56" i="52"/>
  <c r="N56" i="52"/>
  <c r="O56" i="52"/>
  <c r="P56" i="52"/>
  <c r="Q56" i="52"/>
  <c r="R56" i="52"/>
  <c r="S56" i="52"/>
  <c r="T56" i="52"/>
  <c r="U56" i="52"/>
  <c r="V56" i="52"/>
  <c r="W56" i="52"/>
  <c r="X56" i="52"/>
  <c r="Y56" i="52"/>
  <c r="Z56" i="52"/>
  <c r="AA56" i="52"/>
  <c r="AB56" i="52"/>
  <c r="AC56" i="52"/>
  <c r="AD56" i="52"/>
  <c r="AE56" i="52"/>
  <c r="AF56" i="52"/>
  <c r="AG56" i="52"/>
  <c r="AH56" i="52"/>
  <c r="AI56" i="52"/>
  <c r="AJ56" i="52"/>
  <c r="AK56" i="52"/>
  <c r="M57" i="52"/>
  <c r="N57" i="52"/>
  <c r="O57" i="52"/>
  <c r="P57" i="52"/>
  <c r="Q57" i="52"/>
  <c r="R57" i="52"/>
  <c r="S57" i="52"/>
  <c r="T57" i="52"/>
  <c r="U57" i="52"/>
  <c r="V57" i="52"/>
  <c r="W57" i="52"/>
  <c r="X57" i="52"/>
  <c r="Y57" i="52"/>
  <c r="Z57" i="52"/>
  <c r="AA57" i="52"/>
  <c r="AB57" i="52"/>
  <c r="AC57" i="52"/>
  <c r="AD57" i="52"/>
  <c r="AE57" i="52"/>
  <c r="AF57" i="52"/>
  <c r="AG57" i="52"/>
  <c r="AH57" i="52"/>
  <c r="AI57" i="52"/>
  <c r="AJ57" i="52"/>
  <c r="AK57" i="52"/>
  <c r="M58" i="52"/>
  <c r="N58" i="52"/>
  <c r="O58" i="52"/>
  <c r="P58" i="52"/>
  <c r="Q58" i="52"/>
  <c r="R58" i="52"/>
  <c r="S58" i="52"/>
  <c r="T58" i="52"/>
  <c r="U58" i="52"/>
  <c r="V58" i="52"/>
  <c r="W58" i="52"/>
  <c r="X58" i="52"/>
  <c r="Y58" i="52"/>
  <c r="Z58" i="52"/>
  <c r="AA58" i="52"/>
  <c r="AB58" i="52"/>
  <c r="AC58" i="52"/>
  <c r="AD58" i="52"/>
  <c r="AE58" i="52"/>
  <c r="AF58" i="52"/>
  <c r="AG58" i="52"/>
  <c r="AH58" i="52"/>
  <c r="AI58" i="52"/>
  <c r="AJ58" i="52"/>
  <c r="AK58" i="52"/>
  <c r="M59" i="52"/>
  <c r="N59" i="52"/>
  <c r="O59" i="52"/>
  <c r="P59" i="52"/>
  <c r="Q59" i="52"/>
  <c r="R59" i="52"/>
  <c r="S59" i="52"/>
  <c r="T59" i="52"/>
  <c r="U59" i="52"/>
  <c r="V59" i="52"/>
  <c r="W59" i="52"/>
  <c r="X59" i="52"/>
  <c r="Y59" i="52"/>
  <c r="Z59" i="52"/>
  <c r="AA59" i="52"/>
  <c r="AB59" i="52"/>
  <c r="AC59" i="52"/>
  <c r="AD59" i="52"/>
  <c r="AE59" i="52"/>
  <c r="AF59" i="52"/>
  <c r="AG59" i="52"/>
  <c r="AH59" i="52"/>
  <c r="AI59" i="52"/>
  <c r="AJ59" i="52"/>
  <c r="AK59" i="52"/>
  <c r="M60" i="52"/>
  <c r="N60" i="52"/>
  <c r="O60" i="52"/>
  <c r="P60" i="52"/>
  <c r="Q60" i="52"/>
  <c r="R60" i="52"/>
  <c r="S60" i="52"/>
  <c r="T60" i="52"/>
  <c r="U60" i="52"/>
  <c r="V60" i="52"/>
  <c r="W60" i="52"/>
  <c r="X60" i="52"/>
  <c r="Y60" i="52"/>
  <c r="Z60" i="52"/>
  <c r="AA60" i="52"/>
  <c r="AB60" i="52"/>
  <c r="AC60" i="52"/>
  <c r="AD60" i="52"/>
  <c r="AE60" i="52"/>
  <c r="AF60" i="52"/>
  <c r="AG60" i="52"/>
  <c r="AH60" i="52"/>
  <c r="AI60" i="52"/>
  <c r="AJ60" i="52"/>
  <c r="AK60" i="52"/>
  <c r="M61" i="52"/>
  <c r="N61" i="52"/>
  <c r="O61" i="52"/>
  <c r="P61" i="52"/>
  <c r="Q61" i="52"/>
  <c r="R61" i="52"/>
  <c r="S61" i="52"/>
  <c r="T61" i="52"/>
  <c r="U61" i="52"/>
  <c r="V61" i="52"/>
  <c r="W61" i="52"/>
  <c r="X61" i="52"/>
  <c r="Y61" i="52"/>
  <c r="Z61" i="52"/>
  <c r="AA61" i="52"/>
  <c r="AB61" i="52"/>
  <c r="AC61" i="52"/>
  <c r="AD61" i="52"/>
  <c r="AE61" i="52"/>
  <c r="AF61" i="52"/>
  <c r="AG61" i="52"/>
  <c r="AH61" i="52"/>
  <c r="AI61" i="52"/>
  <c r="AJ61" i="52"/>
  <c r="AK61" i="52"/>
  <c r="M62" i="52"/>
  <c r="N62" i="52"/>
  <c r="O62" i="52"/>
  <c r="P62" i="52"/>
  <c r="Q62" i="52"/>
  <c r="R62" i="52"/>
  <c r="S62" i="52"/>
  <c r="T62" i="52"/>
  <c r="U62" i="52"/>
  <c r="V62" i="52"/>
  <c r="W62" i="52"/>
  <c r="X62" i="52"/>
  <c r="Y62" i="52"/>
  <c r="Z62" i="52"/>
  <c r="AA62" i="52"/>
  <c r="AB62" i="52"/>
  <c r="AC62" i="52"/>
  <c r="AD62" i="52"/>
  <c r="AE62" i="52"/>
  <c r="AF62" i="52"/>
  <c r="AG62" i="52"/>
  <c r="AH62" i="52"/>
  <c r="AI62" i="52"/>
  <c r="AJ62" i="52"/>
  <c r="AK62" i="52"/>
  <c r="M63" i="52"/>
  <c r="N63" i="52"/>
  <c r="O63" i="52"/>
  <c r="P63" i="52"/>
  <c r="Q63" i="52"/>
  <c r="R63" i="52"/>
  <c r="S63" i="52"/>
  <c r="T63" i="52"/>
  <c r="U63" i="52"/>
  <c r="V63" i="52"/>
  <c r="W63" i="52"/>
  <c r="X63" i="52"/>
  <c r="Y63" i="52"/>
  <c r="Z63" i="52"/>
  <c r="AA63" i="52"/>
  <c r="AB63" i="52"/>
  <c r="AC63" i="52"/>
  <c r="AD63" i="52"/>
  <c r="AE63" i="52"/>
  <c r="AF63" i="52"/>
  <c r="AG63" i="52"/>
  <c r="AH63" i="52"/>
  <c r="AI63" i="52"/>
  <c r="AJ63" i="52"/>
  <c r="AK63" i="52"/>
  <c r="M64" i="52"/>
  <c r="N64" i="52"/>
  <c r="O64" i="52"/>
  <c r="P64" i="52"/>
  <c r="Q64" i="52"/>
  <c r="R64" i="52"/>
  <c r="S64" i="52"/>
  <c r="T64" i="52"/>
  <c r="U64" i="52"/>
  <c r="V64" i="52"/>
  <c r="W64" i="52"/>
  <c r="X64" i="52"/>
  <c r="Y64" i="52"/>
  <c r="Z64" i="52"/>
  <c r="AA64" i="52"/>
  <c r="AB64" i="52"/>
  <c r="AC64" i="52"/>
  <c r="AD64" i="52"/>
  <c r="AE64" i="52"/>
  <c r="AF64" i="52"/>
  <c r="AG64" i="52"/>
  <c r="AH64" i="52"/>
  <c r="AI64" i="52"/>
  <c r="AJ64" i="52"/>
  <c r="AK64" i="52"/>
  <c r="M65" i="52"/>
  <c r="N65" i="52"/>
  <c r="O65" i="52"/>
  <c r="P65" i="52"/>
  <c r="Q65" i="52"/>
  <c r="R65" i="52"/>
  <c r="S65" i="52"/>
  <c r="T65" i="52"/>
  <c r="U65" i="52"/>
  <c r="V65" i="52"/>
  <c r="W65" i="52"/>
  <c r="X65" i="52"/>
  <c r="Y65" i="52"/>
  <c r="Z65" i="52"/>
  <c r="AA65" i="52"/>
  <c r="AB65" i="52"/>
  <c r="AC65" i="52"/>
  <c r="AD65" i="52"/>
  <c r="AE65" i="52"/>
  <c r="AF65" i="52"/>
  <c r="AG65" i="52"/>
  <c r="AH65" i="52"/>
  <c r="AI65" i="52"/>
  <c r="AJ65" i="52"/>
  <c r="AK65" i="52"/>
  <c r="M66" i="52"/>
  <c r="N66" i="52"/>
  <c r="O66" i="52"/>
  <c r="P66" i="52"/>
  <c r="Q66" i="52"/>
  <c r="R66" i="52"/>
  <c r="S66" i="52"/>
  <c r="T66" i="52"/>
  <c r="U66" i="52"/>
  <c r="V66" i="52"/>
  <c r="W66" i="52"/>
  <c r="X66" i="52"/>
  <c r="Y66" i="52"/>
  <c r="Z66" i="52"/>
  <c r="AA66" i="52"/>
  <c r="AB66" i="52"/>
  <c r="AC66" i="52"/>
  <c r="AD66" i="52"/>
  <c r="AE66" i="52"/>
  <c r="AF66" i="52"/>
  <c r="AG66" i="52"/>
  <c r="AH66" i="52"/>
  <c r="AI66" i="52"/>
  <c r="AJ66" i="52"/>
  <c r="AK66" i="52"/>
  <c r="M67" i="52"/>
  <c r="N67" i="52"/>
  <c r="O67" i="52"/>
  <c r="P67" i="52"/>
  <c r="Q67" i="52"/>
  <c r="R67" i="52"/>
  <c r="S67" i="52"/>
  <c r="T67" i="52"/>
  <c r="U67" i="52"/>
  <c r="V67" i="52"/>
  <c r="W67" i="52"/>
  <c r="X67" i="52"/>
  <c r="Y67" i="52"/>
  <c r="Z67" i="52"/>
  <c r="AA67" i="52"/>
  <c r="AB67" i="52"/>
  <c r="AC67" i="52"/>
  <c r="AD67" i="52"/>
  <c r="AE67" i="52"/>
  <c r="AF67" i="52"/>
  <c r="AG67" i="52"/>
  <c r="AH67" i="52"/>
  <c r="AI67" i="52"/>
  <c r="AJ67" i="52"/>
  <c r="AK67" i="52"/>
  <c r="M68" i="52"/>
  <c r="N68" i="52"/>
  <c r="O68" i="52"/>
  <c r="P68" i="52"/>
  <c r="Q68" i="52"/>
  <c r="R68" i="52"/>
  <c r="S68" i="52"/>
  <c r="T68" i="52"/>
  <c r="U68" i="52"/>
  <c r="V68" i="52"/>
  <c r="W68" i="52"/>
  <c r="X68" i="52"/>
  <c r="Y68" i="52"/>
  <c r="Z68" i="52"/>
  <c r="AA68" i="52"/>
  <c r="AB68" i="52"/>
  <c r="AC68" i="52"/>
  <c r="AD68" i="52"/>
  <c r="AE68" i="52"/>
  <c r="AF68" i="52"/>
  <c r="AG68" i="52"/>
  <c r="AH68" i="52"/>
  <c r="AI68" i="52"/>
  <c r="AJ68" i="52"/>
  <c r="AK68" i="52"/>
  <c r="M69" i="52"/>
  <c r="N69" i="52"/>
  <c r="O69" i="52"/>
  <c r="P69" i="52"/>
  <c r="Q69" i="52"/>
  <c r="R69" i="52"/>
  <c r="S69" i="52"/>
  <c r="T69" i="52"/>
  <c r="U69" i="52"/>
  <c r="V69" i="52"/>
  <c r="W69" i="52"/>
  <c r="X69" i="52"/>
  <c r="Y69" i="52"/>
  <c r="Z69" i="52"/>
  <c r="AA69" i="52"/>
  <c r="AB69" i="52"/>
  <c r="AC69" i="52"/>
  <c r="AD69" i="52"/>
  <c r="AE69" i="52"/>
  <c r="AF69" i="52"/>
  <c r="AG69" i="52"/>
  <c r="AH69" i="52"/>
  <c r="AI69" i="52"/>
  <c r="AJ69" i="52"/>
  <c r="AK69" i="52"/>
  <c r="M70" i="52"/>
  <c r="N70" i="52"/>
  <c r="O70" i="52"/>
  <c r="P70" i="52"/>
  <c r="Q70" i="52"/>
  <c r="R70" i="52"/>
  <c r="S70" i="52"/>
  <c r="T70" i="52"/>
  <c r="U70" i="52"/>
  <c r="V70" i="52"/>
  <c r="W70" i="52"/>
  <c r="X70" i="52"/>
  <c r="Y70" i="52"/>
  <c r="Z70" i="52"/>
  <c r="AA70" i="52"/>
  <c r="AB70" i="52"/>
  <c r="AC70" i="52"/>
  <c r="AD70" i="52"/>
  <c r="AE70" i="52"/>
  <c r="AF70" i="52"/>
  <c r="AG70" i="52"/>
  <c r="AH70" i="52"/>
  <c r="AI70" i="52"/>
  <c r="AJ70" i="52"/>
  <c r="AK70" i="52"/>
  <c r="M71" i="52"/>
  <c r="N71" i="52"/>
  <c r="O71" i="52"/>
  <c r="P71" i="52"/>
  <c r="Q71" i="52"/>
  <c r="R71" i="52"/>
  <c r="S71" i="52"/>
  <c r="T71" i="52"/>
  <c r="U71" i="52"/>
  <c r="V71" i="52"/>
  <c r="W71" i="52"/>
  <c r="X71" i="52"/>
  <c r="Y71" i="52"/>
  <c r="Z71" i="52"/>
  <c r="AA71" i="52"/>
  <c r="AB71" i="52"/>
  <c r="AC71" i="52"/>
  <c r="AD71" i="52"/>
  <c r="AE71" i="52"/>
  <c r="AF71" i="52"/>
  <c r="AG71" i="52"/>
  <c r="AH71" i="52"/>
  <c r="AI71" i="52"/>
  <c r="AJ71" i="52"/>
  <c r="AK71" i="52"/>
  <c r="M72" i="52"/>
  <c r="N72" i="52"/>
  <c r="O72" i="52"/>
  <c r="P72" i="52"/>
  <c r="Q72" i="52"/>
  <c r="R72" i="52"/>
  <c r="S72" i="52"/>
  <c r="T72" i="52"/>
  <c r="U72" i="52"/>
  <c r="V72" i="52"/>
  <c r="W72" i="52"/>
  <c r="X72" i="52"/>
  <c r="Y72" i="52"/>
  <c r="Z72" i="52"/>
  <c r="AA72" i="52"/>
  <c r="AB72" i="52"/>
  <c r="AC72" i="52"/>
  <c r="AD72" i="52"/>
  <c r="AE72" i="52"/>
  <c r="AF72" i="52"/>
  <c r="AG72" i="52"/>
  <c r="AH72" i="52"/>
  <c r="AI72" i="52"/>
  <c r="AJ72" i="52"/>
  <c r="AK72" i="52"/>
  <c r="M73" i="52"/>
  <c r="N73" i="52"/>
  <c r="O73" i="52"/>
  <c r="P73" i="52"/>
  <c r="Q73" i="52"/>
  <c r="R73" i="52"/>
  <c r="S73" i="52"/>
  <c r="T73" i="52"/>
  <c r="U73" i="52"/>
  <c r="V73" i="52"/>
  <c r="W73" i="52"/>
  <c r="X73" i="52"/>
  <c r="Y73" i="52"/>
  <c r="Z73" i="52"/>
  <c r="AA73" i="52"/>
  <c r="AB73" i="52"/>
  <c r="AC73" i="52"/>
  <c r="AD73" i="52"/>
  <c r="AE73" i="52"/>
  <c r="AF73" i="52"/>
  <c r="AG73" i="52"/>
  <c r="AH73" i="52"/>
  <c r="AI73" i="52"/>
  <c r="AJ73" i="52"/>
  <c r="AK73" i="52"/>
  <c r="M74" i="52"/>
  <c r="N74" i="52"/>
  <c r="O74" i="52"/>
  <c r="P74" i="52"/>
  <c r="Q74" i="52"/>
  <c r="R74" i="52"/>
  <c r="S74" i="52"/>
  <c r="T74" i="52"/>
  <c r="U74" i="52"/>
  <c r="V74" i="52"/>
  <c r="W74" i="52"/>
  <c r="X74" i="52"/>
  <c r="Y74" i="52"/>
  <c r="Z74" i="52"/>
  <c r="AA74" i="52"/>
  <c r="AB74" i="52"/>
  <c r="AC74" i="52"/>
  <c r="AD74" i="52"/>
  <c r="AE74" i="52"/>
  <c r="AF74" i="52"/>
  <c r="AG74" i="52"/>
  <c r="AH74" i="52"/>
  <c r="AI74" i="52"/>
  <c r="AJ74" i="52"/>
  <c r="AK74" i="52"/>
  <c r="M75" i="52"/>
  <c r="N75" i="52"/>
  <c r="O75" i="52"/>
  <c r="P75" i="52"/>
  <c r="Q75" i="52"/>
  <c r="R75" i="52"/>
  <c r="S75" i="52"/>
  <c r="T75" i="52"/>
  <c r="U75" i="52"/>
  <c r="V75" i="52"/>
  <c r="W75" i="52"/>
  <c r="X75" i="52"/>
  <c r="Y75" i="52"/>
  <c r="Z75" i="52"/>
  <c r="AA75" i="52"/>
  <c r="AB75" i="52"/>
  <c r="AC75" i="52"/>
  <c r="AD75" i="52"/>
  <c r="AE75" i="52"/>
  <c r="AF75" i="52"/>
  <c r="AG75" i="52"/>
  <c r="AH75" i="52"/>
  <c r="AI75" i="52"/>
  <c r="AJ75" i="52"/>
  <c r="AK75" i="52"/>
  <c r="M76" i="52"/>
  <c r="N76" i="52"/>
  <c r="O76" i="52"/>
  <c r="P76" i="52"/>
  <c r="Q76" i="52"/>
  <c r="R76" i="52"/>
  <c r="S76" i="52"/>
  <c r="T76" i="52"/>
  <c r="U76" i="52"/>
  <c r="V76" i="52"/>
  <c r="W76" i="52"/>
  <c r="X76" i="52"/>
  <c r="Y76" i="52"/>
  <c r="Z76" i="52"/>
  <c r="AA76" i="52"/>
  <c r="AB76" i="52"/>
  <c r="AC76" i="52"/>
  <c r="AD76" i="52"/>
  <c r="AE76" i="52"/>
  <c r="AF76" i="52"/>
  <c r="AG76" i="52"/>
  <c r="AH76" i="52"/>
  <c r="AI76" i="52"/>
  <c r="AJ76" i="52"/>
  <c r="AK76" i="52"/>
  <c r="M77" i="52"/>
  <c r="N77" i="52"/>
  <c r="O77" i="52"/>
  <c r="P77" i="52"/>
  <c r="Q77" i="52"/>
  <c r="R77" i="52"/>
  <c r="S77" i="52"/>
  <c r="T77" i="52"/>
  <c r="U77" i="52"/>
  <c r="V77" i="52"/>
  <c r="W77" i="52"/>
  <c r="X77" i="52"/>
  <c r="Y77" i="52"/>
  <c r="Z77" i="52"/>
  <c r="AA77" i="52"/>
  <c r="AB77" i="52"/>
  <c r="AC77" i="52"/>
  <c r="AD77" i="52"/>
  <c r="AE77" i="52"/>
  <c r="AF77" i="52"/>
  <c r="AG77" i="52"/>
  <c r="AH77" i="52"/>
  <c r="AI77" i="52"/>
  <c r="AJ77" i="52"/>
  <c r="AK77" i="52"/>
  <c r="M78" i="52"/>
  <c r="N78" i="52"/>
  <c r="O78" i="52"/>
  <c r="P78" i="52"/>
  <c r="Q78" i="52"/>
  <c r="R78" i="52"/>
  <c r="S78" i="52"/>
  <c r="T78" i="52"/>
  <c r="U78" i="52"/>
  <c r="V78" i="52"/>
  <c r="W78" i="52"/>
  <c r="X78" i="52"/>
  <c r="Y78" i="52"/>
  <c r="Z78" i="52"/>
  <c r="AA78" i="52"/>
  <c r="AB78" i="52"/>
  <c r="AC78" i="52"/>
  <c r="AD78" i="52"/>
  <c r="AE78" i="52"/>
  <c r="AF78" i="52"/>
  <c r="AG78" i="52"/>
  <c r="AH78" i="52"/>
  <c r="AI78" i="52"/>
  <c r="AJ78" i="52"/>
  <c r="AK78" i="52"/>
  <c r="M79" i="52"/>
  <c r="N79" i="52"/>
  <c r="O79" i="52"/>
  <c r="P79" i="52"/>
  <c r="Q79" i="52"/>
  <c r="R79" i="52"/>
  <c r="S79" i="52"/>
  <c r="T79" i="52"/>
  <c r="U79" i="52"/>
  <c r="V79" i="52"/>
  <c r="W79" i="52"/>
  <c r="X79" i="52"/>
  <c r="Y79" i="52"/>
  <c r="Z79" i="52"/>
  <c r="AA79" i="52"/>
  <c r="AB79" i="52"/>
  <c r="AC79" i="52"/>
  <c r="AD79" i="52"/>
  <c r="AE79" i="52"/>
  <c r="AF79" i="52"/>
  <c r="AG79" i="52"/>
  <c r="AH79" i="52"/>
  <c r="AI79" i="52"/>
  <c r="AJ79" i="52"/>
  <c r="AK79" i="52"/>
  <c r="M80" i="52"/>
  <c r="N80" i="52"/>
  <c r="O80" i="52"/>
  <c r="P80" i="52"/>
  <c r="Q80" i="52"/>
  <c r="R80" i="52"/>
  <c r="S80" i="52"/>
  <c r="T80" i="52"/>
  <c r="U80" i="52"/>
  <c r="V80" i="52"/>
  <c r="W80" i="52"/>
  <c r="X80" i="52"/>
  <c r="Y80" i="52"/>
  <c r="Z80" i="52"/>
  <c r="AA80" i="52"/>
  <c r="AB80" i="52"/>
  <c r="AC80" i="52"/>
  <c r="AD80" i="52"/>
  <c r="AE80" i="52"/>
  <c r="AF80" i="52"/>
  <c r="AG80" i="52"/>
  <c r="AH80" i="52"/>
  <c r="AI80" i="52"/>
  <c r="AJ80" i="52"/>
  <c r="AK80" i="52"/>
  <c r="M81" i="52"/>
  <c r="N81" i="52"/>
  <c r="O81" i="52"/>
  <c r="P81" i="52"/>
  <c r="Q81" i="52"/>
  <c r="R81" i="52"/>
  <c r="S81" i="52"/>
  <c r="T81" i="52"/>
  <c r="U81" i="52"/>
  <c r="V81" i="52"/>
  <c r="W81" i="52"/>
  <c r="X81" i="52"/>
  <c r="Y81" i="52"/>
  <c r="Z81" i="52"/>
  <c r="AA81" i="52"/>
  <c r="AB81" i="52"/>
  <c r="AC81" i="52"/>
  <c r="AD81" i="52"/>
  <c r="AE81" i="52"/>
  <c r="AF81" i="52"/>
  <c r="AG81" i="52"/>
  <c r="AH81" i="52"/>
  <c r="AI81" i="52"/>
  <c r="AJ81" i="52"/>
  <c r="AK81" i="52"/>
  <c r="M82" i="52"/>
  <c r="N82" i="52"/>
  <c r="O82" i="52"/>
  <c r="P82" i="52"/>
  <c r="Q82" i="52"/>
  <c r="R82" i="52"/>
  <c r="S82" i="52"/>
  <c r="T82" i="52"/>
  <c r="U82" i="52"/>
  <c r="V82" i="52"/>
  <c r="W82" i="52"/>
  <c r="X82" i="52"/>
  <c r="Y82" i="52"/>
  <c r="Z82" i="52"/>
  <c r="AA82" i="52"/>
  <c r="AB82" i="52"/>
  <c r="AC82" i="52"/>
  <c r="AD82" i="52"/>
  <c r="AE82" i="52"/>
  <c r="AF82" i="52"/>
  <c r="AG82" i="52"/>
  <c r="AH82" i="52"/>
  <c r="AI82" i="52"/>
  <c r="AJ82" i="52"/>
  <c r="AK82" i="52"/>
  <c r="M83" i="52"/>
  <c r="N83" i="52"/>
  <c r="O83" i="52"/>
  <c r="P83" i="52"/>
  <c r="Q83" i="52"/>
  <c r="R83" i="52"/>
  <c r="S83" i="52"/>
  <c r="T83" i="52"/>
  <c r="U83" i="52"/>
  <c r="V83" i="52"/>
  <c r="W83" i="52"/>
  <c r="X83" i="52"/>
  <c r="Y83" i="52"/>
  <c r="Z83" i="52"/>
  <c r="AA83" i="52"/>
  <c r="AB83" i="52"/>
  <c r="AC83" i="52"/>
  <c r="AD83" i="52"/>
  <c r="AE83" i="52"/>
  <c r="AF83" i="52"/>
  <c r="AG83" i="52"/>
  <c r="AH83" i="52"/>
  <c r="AI83" i="52"/>
  <c r="AJ83" i="52"/>
  <c r="AK83" i="52"/>
  <c r="M84" i="52"/>
  <c r="N84" i="52"/>
  <c r="O84" i="52"/>
  <c r="P84" i="52"/>
  <c r="Q84" i="52"/>
  <c r="R84" i="52"/>
  <c r="S84" i="52"/>
  <c r="T84" i="52"/>
  <c r="U84" i="52"/>
  <c r="V84" i="52"/>
  <c r="W84" i="52"/>
  <c r="X84" i="52"/>
  <c r="Y84" i="52"/>
  <c r="Z84" i="52"/>
  <c r="AA84" i="52"/>
  <c r="AB84" i="52"/>
  <c r="AC84" i="52"/>
  <c r="AD84" i="52"/>
  <c r="AE84" i="52"/>
  <c r="AF84" i="52"/>
  <c r="AG84" i="52"/>
  <c r="AH84" i="52"/>
  <c r="AI84" i="52"/>
  <c r="AJ84" i="52"/>
  <c r="AK84" i="52"/>
  <c r="M85" i="52"/>
  <c r="N85" i="52"/>
  <c r="O85" i="52"/>
  <c r="P85" i="52"/>
  <c r="Q85" i="52"/>
  <c r="R85" i="52"/>
  <c r="S85" i="52"/>
  <c r="T85" i="52"/>
  <c r="U85" i="52"/>
  <c r="V85" i="52"/>
  <c r="W85" i="52"/>
  <c r="X85" i="52"/>
  <c r="Y85" i="52"/>
  <c r="Z85" i="52"/>
  <c r="AA85" i="52"/>
  <c r="AB85" i="52"/>
  <c r="AC85" i="52"/>
  <c r="AD85" i="52"/>
  <c r="AE85" i="52"/>
  <c r="AF85" i="52"/>
  <c r="AG85" i="52"/>
  <c r="AH85" i="52"/>
  <c r="AI85" i="52"/>
  <c r="AJ85" i="52"/>
  <c r="AK85" i="52"/>
  <c r="M86" i="52"/>
  <c r="N86" i="52"/>
  <c r="O86" i="52"/>
  <c r="P86" i="52"/>
  <c r="Q86" i="52"/>
  <c r="R86" i="52"/>
  <c r="S86" i="52"/>
  <c r="T86" i="52"/>
  <c r="U86" i="52"/>
  <c r="V86" i="52"/>
  <c r="W86" i="52"/>
  <c r="X86" i="52"/>
  <c r="Y86" i="52"/>
  <c r="Z86" i="52"/>
  <c r="AA86" i="52"/>
  <c r="AB86" i="52"/>
  <c r="AC86" i="52"/>
  <c r="AD86" i="52"/>
  <c r="AE86" i="52"/>
  <c r="AF86" i="52"/>
  <c r="AG86" i="52"/>
  <c r="AH86" i="52"/>
  <c r="AI86" i="52"/>
  <c r="AJ86" i="52"/>
  <c r="AK86" i="52"/>
  <c r="M87" i="52"/>
  <c r="N87" i="52"/>
  <c r="O87" i="52"/>
  <c r="P87" i="52"/>
  <c r="Q87" i="52"/>
  <c r="R87" i="52"/>
  <c r="S87" i="52"/>
  <c r="T87" i="52"/>
  <c r="U87" i="52"/>
  <c r="V87" i="52"/>
  <c r="W87" i="52"/>
  <c r="X87" i="52"/>
  <c r="Y87" i="52"/>
  <c r="Z87" i="52"/>
  <c r="AA87" i="52"/>
  <c r="AB87" i="52"/>
  <c r="AC87" i="52"/>
  <c r="AD87" i="52"/>
  <c r="AE87" i="52"/>
  <c r="AF87" i="52"/>
  <c r="AG87" i="52"/>
  <c r="AH87" i="52"/>
  <c r="AI87" i="52"/>
  <c r="AJ87" i="52"/>
  <c r="AK87" i="52"/>
  <c r="M88" i="52"/>
  <c r="N88" i="52"/>
  <c r="O88" i="52"/>
  <c r="P88" i="52"/>
  <c r="Q88" i="52"/>
  <c r="R88" i="52"/>
  <c r="S88" i="52"/>
  <c r="T88" i="52"/>
  <c r="U88" i="52"/>
  <c r="V88" i="52"/>
  <c r="W88" i="52"/>
  <c r="X88" i="52"/>
  <c r="Y88" i="52"/>
  <c r="Z88" i="52"/>
  <c r="AA88" i="52"/>
  <c r="AB88" i="52"/>
  <c r="AC88" i="52"/>
  <c r="AD88" i="52"/>
  <c r="AE88" i="52"/>
  <c r="AF88" i="52"/>
  <c r="AG88" i="52"/>
  <c r="AH88" i="52"/>
  <c r="AI88" i="52"/>
  <c r="AJ88" i="52"/>
  <c r="AK88" i="52"/>
  <c r="M89" i="52"/>
  <c r="N89" i="52"/>
  <c r="O89" i="52"/>
  <c r="P89" i="52"/>
  <c r="Q89" i="52"/>
  <c r="R89" i="52"/>
  <c r="S89" i="52"/>
  <c r="T89" i="52"/>
  <c r="U89" i="52"/>
  <c r="V89" i="52"/>
  <c r="W89" i="52"/>
  <c r="X89" i="52"/>
  <c r="Y89" i="52"/>
  <c r="Z89" i="52"/>
  <c r="AA89" i="52"/>
  <c r="AB89" i="52"/>
  <c r="AC89" i="52"/>
  <c r="AD89" i="52"/>
  <c r="AE89" i="52"/>
  <c r="AF89" i="52"/>
  <c r="AG89" i="52"/>
  <c r="AH89" i="52"/>
  <c r="AI89" i="52"/>
  <c r="AJ89" i="52"/>
  <c r="AK89" i="52"/>
  <c r="M90" i="52"/>
  <c r="N90" i="52"/>
  <c r="O90" i="52"/>
  <c r="P90" i="52"/>
  <c r="Q90" i="52"/>
  <c r="R90" i="52"/>
  <c r="S90" i="52"/>
  <c r="T90" i="52"/>
  <c r="U90" i="52"/>
  <c r="V90" i="52"/>
  <c r="W90" i="52"/>
  <c r="X90" i="52"/>
  <c r="Y90" i="52"/>
  <c r="Z90" i="52"/>
  <c r="AA90" i="52"/>
  <c r="AB90" i="52"/>
  <c r="AC90" i="52"/>
  <c r="AD90" i="52"/>
  <c r="AE90" i="52"/>
  <c r="AF90" i="52"/>
  <c r="AG90" i="52"/>
  <c r="AH90" i="52"/>
  <c r="AI90" i="52"/>
  <c r="AJ90" i="52"/>
  <c r="AK90" i="52"/>
  <c r="M91" i="52"/>
  <c r="N91" i="52"/>
  <c r="O91" i="52"/>
  <c r="P91" i="52"/>
  <c r="Q91" i="52"/>
  <c r="R91" i="52"/>
  <c r="S91" i="52"/>
  <c r="T91" i="52"/>
  <c r="U91" i="52"/>
  <c r="V91" i="52"/>
  <c r="W91" i="52"/>
  <c r="X91" i="52"/>
  <c r="Y91" i="52"/>
  <c r="Z91" i="52"/>
  <c r="AA91" i="52"/>
  <c r="AB91" i="52"/>
  <c r="AC91" i="52"/>
  <c r="AD91" i="52"/>
  <c r="AE91" i="52"/>
  <c r="AF91" i="52"/>
  <c r="AG91" i="52"/>
  <c r="AH91" i="52"/>
  <c r="AI91" i="52"/>
  <c r="AJ91" i="52"/>
  <c r="AK91" i="52"/>
  <c r="M92" i="52"/>
  <c r="N92" i="52"/>
  <c r="O92" i="52"/>
  <c r="P92" i="52"/>
  <c r="Q92" i="52"/>
  <c r="R92" i="52"/>
  <c r="S92" i="52"/>
  <c r="T92" i="52"/>
  <c r="U92" i="52"/>
  <c r="V92" i="52"/>
  <c r="W92" i="52"/>
  <c r="X92" i="52"/>
  <c r="Y92" i="52"/>
  <c r="Z92" i="52"/>
  <c r="AA92" i="52"/>
  <c r="AB92" i="52"/>
  <c r="AC92" i="52"/>
  <c r="AD92" i="52"/>
  <c r="AE92" i="52"/>
  <c r="AF92" i="52"/>
  <c r="AG92" i="52"/>
  <c r="AH92" i="52"/>
  <c r="AI92" i="52"/>
  <c r="AJ92" i="52"/>
  <c r="AK92" i="52"/>
  <c r="M93" i="52"/>
  <c r="N93" i="52"/>
  <c r="O93" i="52"/>
  <c r="P93" i="52"/>
  <c r="Q93" i="52"/>
  <c r="R93" i="52"/>
  <c r="S93" i="52"/>
  <c r="T93" i="52"/>
  <c r="U93" i="52"/>
  <c r="V93" i="52"/>
  <c r="W93" i="52"/>
  <c r="X93" i="52"/>
  <c r="Y93" i="52"/>
  <c r="Z93" i="52"/>
  <c r="AA93" i="52"/>
  <c r="AB93" i="52"/>
  <c r="AC93" i="52"/>
  <c r="AD93" i="52"/>
  <c r="AE93" i="52"/>
  <c r="AF93" i="52"/>
  <c r="AG93" i="52"/>
  <c r="AH93" i="52"/>
  <c r="AI93" i="52"/>
  <c r="AJ93" i="52"/>
  <c r="AK93" i="52"/>
  <c r="M94" i="52"/>
  <c r="N94" i="52"/>
  <c r="O94" i="52"/>
  <c r="P94" i="52"/>
  <c r="Q94" i="52"/>
  <c r="R94" i="52"/>
  <c r="S94" i="52"/>
  <c r="T94" i="52"/>
  <c r="U94" i="52"/>
  <c r="V94" i="52"/>
  <c r="W94" i="52"/>
  <c r="X94" i="52"/>
  <c r="Y94" i="52"/>
  <c r="Z94" i="52"/>
  <c r="AA94" i="52"/>
  <c r="AB94" i="52"/>
  <c r="AC94" i="52"/>
  <c r="AD94" i="52"/>
  <c r="AE94" i="52"/>
  <c r="AF94" i="52"/>
  <c r="AG94" i="52"/>
  <c r="AH94" i="52"/>
  <c r="AI94" i="52"/>
  <c r="AJ94" i="52"/>
  <c r="AK94" i="52"/>
  <c r="M95" i="52"/>
  <c r="N95" i="52"/>
  <c r="O95" i="52"/>
  <c r="P95" i="52"/>
  <c r="Q95" i="52"/>
  <c r="R95" i="52"/>
  <c r="S95" i="52"/>
  <c r="T95" i="52"/>
  <c r="U95" i="52"/>
  <c r="V95" i="52"/>
  <c r="W95" i="52"/>
  <c r="X95" i="52"/>
  <c r="Y95" i="52"/>
  <c r="Z95" i="52"/>
  <c r="AA95" i="52"/>
  <c r="AB95" i="52"/>
  <c r="AC95" i="52"/>
  <c r="AD95" i="52"/>
  <c r="AE95" i="52"/>
  <c r="AF95" i="52"/>
  <c r="AG95" i="52"/>
  <c r="AH95" i="52"/>
  <c r="AI95" i="52"/>
  <c r="AJ95" i="52"/>
  <c r="AK95" i="52"/>
  <c r="M96" i="52"/>
  <c r="N96" i="52"/>
  <c r="O96" i="52"/>
  <c r="P96" i="52"/>
  <c r="Q96" i="52"/>
  <c r="R96" i="52"/>
  <c r="S96" i="52"/>
  <c r="T96" i="52"/>
  <c r="U96" i="52"/>
  <c r="V96" i="52"/>
  <c r="W96" i="52"/>
  <c r="X96" i="52"/>
  <c r="Y96" i="52"/>
  <c r="Z96" i="52"/>
  <c r="AA96" i="52"/>
  <c r="AB96" i="52"/>
  <c r="AC96" i="52"/>
  <c r="AD96" i="52"/>
  <c r="AE96" i="52"/>
  <c r="AF96" i="52"/>
  <c r="AG96" i="52"/>
  <c r="AH96" i="52"/>
  <c r="AI96" i="52"/>
  <c r="AJ96" i="52"/>
  <c r="AK96" i="52"/>
  <c r="M97" i="52"/>
  <c r="N97" i="52"/>
  <c r="O97" i="52"/>
  <c r="P97" i="52"/>
  <c r="Q97" i="52"/>
  <c r="R97" i="52"/>
  <c r="S97" i="52"/>
  <c r="T97" i="52"/>
  <c r="U97" i="52"/>
  <c r="V97" i="52"/>
  <c r="W97" i="52"/>
  <c r="X97" i="52"/>
  <c r="Y97" i="52"/>
  <c r="Z97" i="52"/>
  <c r="AA97" i="52"/>
  <c r="AB97" i="52"/>
  <c r="AC97" i="52"/>
  <c r="AD97" i="52"/>
  <c r="AE97" i="52"/>
  <c r="AF97" i="52"/>
  <c r="AG97" i="52"/>
  <c r="AH97" i="52"/>
  <c r="AI97" i="52"/>
  <c r="AJ97" i="52"/>
  <c r="AK97" i="52"/>
  <c r="M98" i="52"/>
  <c r="N98" i="52"/>
  <c r="O98" i="52"/>
  <c r="P98" i="52"/>
  <c r="Q98" i="52"/>
  <c r="R98" i="52"/>
  <c r="S98" i="52"/>
  <c r="T98" i="52"/>
  <c r="U98" i="52"/>
  <c r="V98" i="52"/>
  <c r="W98" i="52"/>
  <c r="X98" i="52"/>
  <c r="Y98" i="52"/>
  <c r="Z98" i="52"/>
  <c r="AA98" i="52"/>
  <c r="AB98" i="52"/>
  <c r="AC98" i="52"/>
  <c r="AD98" i="52"/>
  <c r="AE98" i="52"/>
  <c r="AF98" i="52"/>
  <c r="AG98" i="52"/>
  <c r="AH98" i="52"/>
  <c r="AI98" i="52"/>
  <c r="AJ98" i="52"/>
  <c r="AK98" i="52"/>
  <c r="M99" i="52"/>
  <c r="N99" i="52"/>
  <c r="O99" i="52"/>
  <c r="P99" i="52"/>
  <c r="Q99" i="52"/>
  <c r="R99" i="52"/>
  <c r="S99" i="52"/>
  <c r="T99" i="52"/>
  <c r="U99" i="52"/>
  <c r="V99" i="52"/>
  <c r="W99" i="52"/>
  <c r="X99" i="52"/>
  <c r="Y99" i="52"/>
  <c r="Z99" i="52"/>
  <c r="AA99" i="52"/>
  <c r="AB99" i="52"/>
  <c r="AC99" i="52"/>
  <c r="AD99" i="52"/>
  <c r="AE99" i="52"/>
  <c r="AF99" i="52"/>
  <c r="AG99" i="52"/>
  <c r="AH99" i="52"/>
  <c r="AI99" i="52"/>
  <c r="AJ99" i="52"/>
  <c r="AK99" i="52"/>
  <c r="M100" i="52"/>
  <c r="N100" i="52"/>
  <c r="O100" i="52"/>
  <c r="P100" i="52"/>
  <c r="Q100" i="52"/>
  <c r="R100" i="52"/>
  <c r="S100" i="52"/>
  <c r="T100" i="52"/>
  <c r="U100" i="52"/>
  <c r="V100" i="52"/>
  <c r="W100" i="52"/>
  <c r="X100" i="52"/>
  <c r="Y100" i="52"/>
  <c r="Z100" i="52"/>
  <c r="AA100" i="52"/>
  <c r="AB100" i="52"/>
  <c r="AC100" i="52"/>
  <c r="AD100" i="52"/>
  <c r="AE100" i="52"/>
  <c r="AF100" i="52"/>
  <c r="AG100" i="52"/>
  <c r="AH100" i="52"/>
  <c r="AI100" i="52"/>
  <c r="AJ100" i="52"/>
  <c r="AK100" i="52"/>
  <c r="M101" i="52"/>
  <c r="N101" i="52"/>
  <c r="O101" i="52"/>
  <c r="P101" i="52"/>
  <c r="Q101" i="52"/>
  <c r="R101" i="52"/>
  <c r="S101" i="52"/>
  <c r="T101" i="52"/>
  <c r="U101" i="52"/>
  <c r="V101" i="52"/>
  <c r="W101" i="52"/>
  <c r="X101" i="52"/>
  <c r="Y101" i="52"/>
  <c r="Z101" i="52"/>
  <c r="AA101" i="52"/>
  <c r="AB101" i="52"/>
  <c r="AC101" i="52"/>
  <c r="AD101" i="52"/>
  <c r="AE101" i="52"/>
  <c r="AF101" i="52"/>
  <c r="AG101" i="52"/>
  <c r="AH101" i="52"/>
  <c r="AI101" i="52"/>
  <c r="AJ101" i="52"/>
  <c r="AK101" i="52"/>
  <c r="M102" i="52"/>
  <c r="N102" i="52"/>
  <c r="O102" i="52"/>
  <c r="P102" i="52"/>
  <c r="Q102" i="52"/>
  <c r="R102" i="52"/>
  <c r="S102" i="52"/>
  <c r="T102" i="52"/>
  <c r="U102" i="52"/>
  <c r="V102" i="52"/>
  <c r="W102" i="52"/>
  <c r="X102" i="52"/>
  <c r="Y102" i="52"/>
  <c r="Z102" i="52"/>
  <c r="AA102" i="52"/>
  <c r="AB102" i="52"/>
  <c r="AC102" i="52"/>
  <c r="AD102" i="52"/>
  <c r="AE102" i="52"/>
  <c r="AF102" i="52"/>
  <c r="AG102" i="52"/>
  <c r="AH102" i="52"/>
  <c r="AI102" i="52"/>
  <c r="AJ102" i="52"/>
  <c r="AK102" i="52"/>
  <c r="M103" i="52"/>
  <c r="N103" i="52"/>
  <c r="O103" i="52"/>
  <c r="P103" i="52"/>
  <c r="Q103" i="52"/>
  <c r="R103" i="52"/>
  <c r="S103" i="52"/>
  <c r="T103" i="52"/>
  <c r="U103" i="52"/>
  <c r="V103" i="52"/>
  <c r="W103" i="52"/>
  <c r="X103" i="52"/>
  <c r="Y103" i="52"/>
  <c r="Z103" i="52"/>
  <c r="AA103" i="52"/>
  <c r="AB103" i="52"/>
  <c r="AC103" i="52"/>
  <c r="AD103" i="52"/>
  <c r="AE103" i="52"/>
  <c r="AF103" i="52"/>
  <c r="AG103" i="52"/>
  <c r="AH103" i="52"/>
  <c r="AI103" i="52"/>
  <c r="AJ103" i="52"/>
  <c r="AK103" i="52"/>
  <c r="M104" i="52"/>
  <c r="N104" i="52"/>
  <c r="O104" i="52"/>
  <c r="P104" i="52"/>
  <c r="Q104" i="52"/>
  <c r="R104" i="52"/>
  <c r="S104" i="52"/>
  <c r="T104" i="52"/>
  <c r="U104" i="52"/>
  <c r="V104" i="52"/>
  <c r="W104" i="52"/>
  <c r="X104" i="52"/>
  <c r="Y104" i="52"/>
  <c r="Z104" i="52"/>
  <c r="AA104" i="52"/>
  <c r="AB104" i="52"/>
  <c r="AC104" i="52"/>
  <c r="AD104" i="52"/>
  <c r="AE104" i="52"/>
  <c r="AF104" i="52"/>
  <c r="AG104" i="52"/>
  <c r="AH104" i="52"/>
  <c r="AI104" i="52"/>
  <c r="AJ104" i="52"/>
  <c r="AK104" i="52"/>
  <c r="M105" i="52"/>
  <c r="N105" i="52"/>
  <c r="O105" i="52"/>
  <c r="P105" i="52"/>
  <c r="Q105" i="52"/>
  <c r="R105" i="52"/>
  <c r="S105" i="52"/>
  <c r="T105" i="52"/>
  <c r="U105" i="52"/>
  <c r="V105" i="52"/>
  <c r="W105" i="52"/>
  <c r="X105" i="52"/>
  <c r="Y105" i="52"/>
  <c r="Z105" i="52"/>
  <c r="AA105" i="52"/>
  <c r="AB105" i="52"/>
  <c r="AC105" i="52"/>
  <c r="AD105" i="52"/>
  <c r="AE105" i="52"/>
  <c r="AF105" i="52"/>
  <c r="AG105" i="52"/>
  <c r="AH105" i="52"/>
  <c r="AI105" i="52"/>
  <c r="AJ105" i="52"/>
  <c r="AK105" i="52"/>
  <c r="M106" i="52"/>
  <c r="N106" i="52"/>
  <c r="O106" i="52"/>
  <c r="P106" i="52"/>
  <c r="Q106" i="52"/>
  <c r="R106" i="52"/>
  <c r="S106" i="52"/>
  <c r="T106" i="52"/>
  <c r="U106" i="52"/>
  <c r="V106" i="52"/>
  <c r="W106" i="52"/>
  <c r="X106" i="52"/>
  <c r="Y106" i="52"/>
  <c r="Z106" i="52"/>
  <c r="AA106" i="52"/>
  <c r="AB106" i="52"/>
  <c r="AC106" i="52"/>
  <c r="AD106" i="52"/>
  <c r="AE106" i="52"/>
  <c r="AF106" i="52"/>
  <c r="AG106" i="52"/>
  <c r="AH106" i="52"/>
  <c r="AI106" i="52"/>
  <c r="AJ106" i="52"/>
  <c r="AK106" i="52"/>
  <c r="M107" i="52"/>
  <c r="N107" i="52"/>
  <c r="O107" i="52"/>
  <c r="P107" i="52"/>
  <c r="Q107" i="52"/>
  <c r="R107" i="52"/>
  <c r="S107" i="52"/>
  <c r="T107" i="52"/>
  <c r="U107" i="52"/>
  <c r="V107" i="52"/>
  <c r="W107" i="52"/>
  <c r="X107" i="52"/>
  <c r="Y107" i="52"/>
  <c r="Z107" i="52"/>
  <c r="AA107" i="52"/>
  <c r="AB107" i="52"/>
  <c r="AC107" i="52"/>
  <c r="AD107" i="52"/>
  <c r="AE107" i="52"/>
  <c r="AF107" i="52"/>
  <c r="AG107" i="52"/>
  <c r="AH107" i="52"/>
  <c r="AI107" i="52"/>
  <c r="AJ107" i="52"/>
  <c r="AK107" i="52"/>
  <c r="M108" i="52"/>
  <c r="N108" i="52"/>
  <c r="O108" i="52"/>
  <c r="P108" i="52"/>
  <c r="Q108" i="52"/>
  <c r="R108" i="52"/>
  <c r="S108" i="52"/>
  <c r="T108" i="52"/>
  <c r="U108" i="52"/>
  <c r="V108" i="52"/>
  <c r="W108" i="52"/>
  <c r="X108" i="52"/>
  <c r="Y108" i="52"/>
  <c r="Z108" i="52"/>
  <c r="AA108" i="52"/>
  <c r="AB108" i="52"/>
  <c r="AC108" i="52"/>
  <c r="AD108" i="52"/>
  <c r="AE108" i="52"/>
  <c r="AF108" i="52"/>
  <c r="AG108" i="52"/>
  <c r="AH108" i="52"/>
  <c r="AI108" i="52"/>
  <c r="AJ108" i="52"/>
  <c r="AK108" i="52"/>
  <c r="M109" i="52"/>
  <c r="N109" i="52"/>
  <c r="O109" i="52"/>
  <c r="P109" i="52"/>
  <c r="Q109" i="52"/>
  <c r="R109" i="52"/>
  <c r="S109" i="52"/>
  <c r="T109" i="52"/>
  <c r="U109" i="52"/>
  <c r="V109" i="52"/>
  <c r="W109" i="52"/>
  <c r="X109" i="52"/>
  <c r="Y109" i="52"/>
  <c r="Z109" i="52"/>
  <c r="AA109" i="52"/>
  <c r="AB109" i="52"/>
  <c r="AC109" i="52"/>
  <c r="AD109" i="52"/>
  <c r="AE109" i="52"/>
  <c r="AF109" i="52"/>
  <c r="AG109" i="52"/>
  <c r="AH109" i="52"/>
  <c r="AI109" i="52"/>
  <c r="AJ109" i="52"/>
  <c r="AK109" i="52"/>
  <c r="M110" i="52"/>
  <c r="N110" i="52"/>
  <c r="O110" i="52"/>
  <c r="P110" i="52"/>
  <c r="Q110" i="52"/>
  <c r="R110" i="52"/>
  <c r="S110" i="52"/>
  <c r="T110" i="52"/>
  <c r="U110" i="52"/>
  <c r="V110" i="52"/>
  <c r="W110" i="52"/>
  <c r="X110" i="52"/>
  <c r="Y110" i="52"/>
  <c r="Z110" i="52"/>
  <c r="AA110" i="52"/>
  <c r="AB110" i="52"/>
  <c r="AC110" i="52"/>
  <c r="AD110" i="52"/>
  <c r="AE110" i="52"/>
  <c r="AF110" i="52"/>
  <c r="AG110" i="52"/>
  <c r="AH110" i="52"/>
  <c r="AI110" i="52"/>
  <c r="AJ110" i="52"/>
  <c r="AK110" i="52"/>
  <c r="M111" i="52"/>
  <c r="N111" i="52"/>
  <c r="O111" i="52"/>
  <c r="P111" i="52"/>
  <c r="Q111" i="52"/>
  <c r="R111" i="52"/>
  <c r="S111" i="52"/>
  <c r="T111" i="52"/>
  <c r="U111" i="52"/>
  <c r="V111" i="52"/>
  <c r="W111" i="52"/>
  <c r="X111" i="52"/>
  <c r="Y111" i="52"/>
  <c r="Z111" i="52"/>
  <c r="AA111" i="52"/>
  <c r="AB111" i="52"/>
  <c r="AC111" i="52"/>
  <c r="AD111" i="52"/>
  <c r="AE111" i="52"/>
  <c r="AF111" i="52"/>
  <c r="AG111" i="52"/>
  <c r="AH111" i="52"/>
  <c r="AI111" i="52"/>
  <c r="AJ111" i="52"/>
  <c r="AK111" i="52"/>
  <c r="M112" i="52"/>
  <c r="N112" i="52"/>
  <c r="O112" i="52"/>
  <c r="P112" i="52"/>
  <c r="Q112" i="52"/>
  <c r="R112" i="52"/>
  <c r="S112" i="52"/>
  <c r="T112" i="52"/>
  <c r="U112" i="52"/>
  <c r="V112" i="52"/>
  <c r="W112" i="52"/>
  <c r="X112" i="52"/>
  <c r="Y112" i="52"/>
  <c r="Z112" i="52"/>
  <c r="AA112" i="52"/>
  <c r="AB112" i="52"/>
  <c r="AC112" i="52"/>
  <c r="AD112" i="52"/>
  <c r="AE112" i="52"/>
  <c r="AF112" i="52"/>
  <c r="AG112" i="52"/>
  <c r="AH112" i="52"/>
  <c r="AI112" i="52"/>
  <c r="AJ112" i="52"/>
  <c r="AK112" i="52"/>
  <c r="M113" i="52"/>
  <c r="N113" i="52"/>
  <c r="O113" i="52"/>
  <c r="P113" i="52"/>
  <c r="Q113" i="52"/>
  <c r="R113" i="52"/>
  <c r="S113" i="52"/>
  <c r="T113" i="52"/>
  <c r="U113" i="52"/>
  <c r="V113" i="52"/>
  <c r="W113" i="52"/>
  <c r="X113" i="52"/>
  <c r="Y113" i="52"/>
  <c r="Z113" i="52"/>
  <c r="AA113" i="52"/>
  <c r="AB113" i="52"/>
  <c r="AC113" i="52"/>
  <c r="AD113" i="52"/>
  <c r="AE113" i="52"/>
  <c r="AF113" i="52"/>
  <c r="AG113" i="52"/>
  <c r="AH113" i="52"/>
  <c r="AI113" i="52"/>
  <c r="AJ113" i="52"/>
  <c r="AK113" i="52"/>
  <c r="M114" i="52"/>
  <c r="N114" i="52"/>
  <c r="O114" i="52"/>
  <c r="P114" i="52"/>
  <c r="Q114" i="52"/>
  <c r="R114" i="52"/>
  <c r="S114" i="52"/>
  <c r="T114" i="52"/>
  <c r="U114" i="52"/>
  <c r="V114" i="52"/>
  <c r="W114" i="52"/>
  <c r="X114" i="52"/>
  <c r="Y114" i="52"/>
  <c r="Z114" i="52"/>
  <c r="AA114" i="52"/>
  <c r="AB114" i="52"/>
  <c r="AC114" i="52"/>
  <c r="AD114" i="52"/>
  <c r="AE114" i="52"/>
  <c r="AF114" i="52"/>
  <c r="AG114" i="52"/>
  <c r="AH114" i="52"/>
  <c r="AI114" i="52"/>
  <c r="AJ114" i="52"/>
  <c r="AK114" i="52"/>
  <c r="M115" i="52"/>
  <c r="N115" i="52"/>
  <c r="O115" i="52"/>
  <c r="P115" i="52"/>
  <c r="Q115" i="52"/>
  <c r="R115" i="52"/>
  <c r="S115" i="52"/>
  <c r="T115" i="52"/>
  <c r="U115" i="52"/>
  <c r="V115" i="52"/>
  <c r="W115" i="52"/>
  <c r="X115" i="52"/>
  <c r="Y115" i="52"/>
  <c r="Z115" i="52"/>
  <c r="AA115" i="52"/>
  <c r="AB115" i="52"/>
  <c r="AC115" i="52"/>
  <c r="AD115" i="52"/>
  <c r="AE115" i="52"/>
  <c r="AF115" i="52"/>
  <c r="AG115" i="52"/>
  <c r="AH115" i="52"/>
  <c r="AI115" i="52"/>
  <c r="AJ115" i="52"/>
  <c r="AK115" i="52"/>
  <c r="M116" i="52"/>
  <c r="N116" i="52"/>
  <c r="O116" i="52"/>
  <c r="P116" i="52"/>
  <c r="Q116" i="52"/>
  <c r="R116" i="52"/>
  <c r="S116" i="52"/>
  <c r="T116" i="52"/>
  <c r="U116" i="52"/>
  <c r="V116" i="52"/>
  <c r="W116" i="52"/>
  <c r="X116" i="52"/>
  <c r="Y116" i="52"/>
  <c r="Z116" i="52"/>
  <c r="AA116" i="52"/>
  <c r="AB116" i="52"/>
  <c r="AC116" i="52"/>
  <c r="AD116" i="52"/>
  <c r="AE116" i="52"/>
  <c r="AF116" i="52"/>
  <c r="AG116" i="52"/>
  <c r="AH116" i="52"/>
  <c r="AI116" i="52"/>
  <c r="AJ116" i="52"/>
  <c r="AK116" i="52"/>
  <c r="M117" i="52"/>
  <c r="N117" i="52"/>
  <c r="O117" i="52"/>
  <c r="P117" i="52"/>
  <c r="Q117" i="52"/>
  <c r="R117" i="52"/>
  <c r="S117" i="52"/>
  <c r="T117" i="52"/>
  <c r="U117" i="52"/>
  <c r="V117" i="52"/>
  <c r="W117" i="52"/>
  <c r="X117" i="52"/>
  <c r="Y117" i="52"/>
  <c r="Z117" i="52"/>
  <c r="AA117" i="52"/>
  <c r="AB117" i="52"/>
  <c r="AC117" i="52"/>
  <c r="AD117" i="52"/>
  <c r="AE117" i="52"/>
  <c r="AF117" i="52"/>
  <c r="AG117" i="52"/>
  <c r="AH117" i="52"/>
  <c r="AI117" i="52"/>
  <c r="AJ117" i="52"/>
  <c r="AK117" i="52"/>
  <c r="M118" i="52"/>
  <c r="N118" i="52"/>
  <c r="O118" i="52"/>
  <c r="P118" i="52"/>
  <c r="Q118" i="52"/>
  <c r="R118" i="52"/>
  <c r="S118" i="52"/>
  <c r="T118" i="52"/>
  <c r="U118" i="52"/>
  <c r="V118" i="52"/>
  <c r="W118" i="52"/>
  <c r="X118" i="52"/>
  <c r="Y118" i="52"/>
  <c r="Z118" i="52"/>
  <c r="AA118" i="52"/>
  <c r="AB118" i="52"/>
  <c r="AC118" i="52"/>
  <c r="AD118" i="52"/>
  <c r="AE118" i="52"/>
  <c r="AF118" i="52"/>
  <c r="AG118" i="52"/>
  <c r="AH118" i="52"/>
  <c r="AI118" i="52"/>
  <c r="AJ118" i="52"/>
  <c r="AK118" i="52"/>
  <c r="M119" i="52"/>
  <c r="N119" i="52"/>
  <c r="O119" i="52"/>
  <c r="P119" i="52"/>
  <c r="Q119" i="52"/>
  <c r="R119" i="52"/>
  <c r="S119" i="52"/>
  <c r="T119" i="52"/>
  <c r="U119" i="52"/>
  <c r="V119" i="52"/>
  <c r="W119" i="52"/>
  <c r="X119" i="52"/>
  <c r="Y119" i="52"/>
  <c r="Z119" i="52"/>
  <c r="AA119" i="52"/>
  <c r="AB119" i="52"/>
  <c r="AC119" i="52"/>
  <c r="AD119" i="52"/>
  <c r="AE119" i="52"/>
  <c r="AF119" i="52"/>
  <c r="AG119" i="52"/>
  <c r="AH119" i="52"/>
  <c r="AI119" i="52"/>
  <c r="AJ119" i="52"/>
  <c r="AK119" i="52"/>
  <c r="M120" i="52"/>
  <c r="N120" i="52"/>
  <c r="O120" i="52"/>
  <c r="P120" i="52"/>
  <c r="Q120" i="52"/>
  <c r="R120" i="52"/>
  <c r="S120" i="52"/>
  <c r="T120" i="52"/>
  <c r="U120" i="52"/>
  <c r="V120" i="52"/>
  <c r="W120" i="52"/>
  <c r="X120" i="52"/>
  <c r="Y120" i="52"/>
  <c r="Z120" i="52"/>
  <c r="AA120" i="52"/>
  <c r="AB120" i="52"/>
  <c r="AC120" i="52"/>
  <c r="AD120" i="52"/>
  <c r="AE120" i="52"/>
  <c r="AF120" i="52"/>
  <c r="AG120" i="52"/>
  <c r="AH120" i="52"/>
  <c r="AI120" i="52"/>
  <c r="AJ120" i="52"/>
  <c r="AK120" i="52"/>
  <c r="M121" i="52"/>
  <c r="N121" i="52"/>
  <c r="O121" i="52"/>
  <c r="P121" i="52"/>
  <c r="Q121" i="52"/>
  <c r="R121" i="52"/>
  <c r="S121" i="52"/>
  <c r="T121" i="52"/>
  <c r="U121" i="52"/>
  <c r="V121" i="52"/>
  <c r="W121" i="52"/>
  <c r="X121" i="52"/>
  <c r="Y121" i="52"/>
  <c r="Z121" i="52"/>
  <c r="AA121" i="52"/>
  <c r="AB121" i="52"/>
  <c r="AC121" i="52"/>
  <c r="AD121" i="52"/>
  <c r="AE121" i="52"/>
  <c r="AF121" i="52"/>
  <c r="AG121" i="52"/>
  <c r="AH121" i="52"/>
  <c r="AI121" i="52"/>
  <c r="AJ121" i="52"/>
  <c r="AK121" i="52"/>
  <c r="M122" i="52"/>
  <c r="N122" i="52"/>
  <c r="O122" i="52"/>
  <c r="P122" i="52"/>
  <c r="Q122" i="52"/>
  <c r="R122" i="52"/>
  <c r="S122" i="52"/>
  <c r="T122" i="52"/>
  <c r="U122" i="52"/>
  <c r="V122" i="52"/>
  <c r="W122" i="52"/>
  <c r="X122" i="52"/>
  <c r="Y122" i="52"/>
  <c r="Z122" i="52"/>
  <c r="AA122" i="52"/>
  <c r="AB122" i="52"/>
  <c r="AC122" i="52"/>
  <c r="AD122" i="52"/>
  <c r="AE122" i="52"/>
  <c r="AF122" i="52"/>
  <c r="AG122" i="52"/>
  <c r="AH122" i="52"/>
  <c r="AI122" i="52"/>
  <c r="AJ122" i="52"/>
  <c r="AK122" i="52"/>
  <c r="M123" i="52"/>
  <c r="N123" i="52"/>
  <c r="O123" i="52"/>
  <c r="P123" i="52"/>
  <c r="Q123" i="52"/>
  <c r="R123" i="52"/>
  <c r="S123" i="52"/>
  <c r="T123" i="52"/>
  <c r="U123" i="52"/>
  <c r="V123" i="52"/>
  <c r="W123" i="52"/>
  <c r="X123" i="52"/>
  <c r="Y123" i="52"/>
  <c r="Z123" i="52"/>
  <c r="AA123" i="52"/>
  <c r="AB123" i="52"/>
  <c r="AC123" i="52"/>
  <c r="AD123" i="52"/>
  <c r="AE123" i="52"/>
  <c r="AF123" i="52"/>
  <c r="AG123" i="52"/>
  <c r="AH123" i="52"/>
  <c r="AI123" i="52"/>
  <c r="AJ123" i="52"/>
  <c r="AK123" i="52"/>
  <c r="M124" i="52"/>
  <c r="N124" i="52"/>
  <c r="O124" i="52"/>
  <c r="P124" i="52"/>
  <c r="Q124" i="52"/>
  <c r="R124" i="52"/>
  <c r="S124" i="52"/>
  <c r="T124" i="52"/>
  <c r="U124" i="52"/>
  <c r="V124" i="52"/>
  <c r="W124" i="52"/>
  <c r="X124" i="52"/>
  <c r="Y124" i="52"/>
  <c r="Z124" i="52"/>
  <c r="AA124" i="52"/>
  <c r="AB124" i="52"/>
  <c r="AC124" i="52"/>
  <c r="AD124" i="52"/>
  <c r="AE124" i="52"/>
  <c r="AF124" i="52"/>
  <c r="AG124" i="52"/>
  <c r="AH124" i="52"/>
  <c r="AI124" i="52"/>
  <c r="AJ124" i="52"/>
  <c r="AK124" i="52"/>
  <c r="M125" i="52"/>
  <c r="N125" i="52"/>
  <c r="O125" i="52"/>
  <c r="P125" i="52"/>
  <c r="Q125" i="52"/>
  <c r="R125" i="52"/>
  <c r="S125" i="52"/>
  <c r="T125" i="52"/>
  <c r="U125" i="52"/>
  <c r="V125" i="52"/>
  <c r="W125" i="52"/>
  <c r="X125" i="52"/>
  <c r="Y125" i="52"/>
  <c r="Z125" i="52"/>
  <c r="AA125" i="52"/>
  <c r="AB125" i="52"/>
  <c r="AC125" i="52"/>
  <c r="AD125" i="52"/>
  <c r="AE125" i="52"/>
  <c r="AF125" i="52"/>
  <c r="AG125" i="52"/>
  <c r="AH125" i="52"/>
  <c r="AI125" i="52"/>
  <c r="AJ125" i="52"/>
  <c r="AK125" i="52"/>
  <c r="M126" i="52"/>
  <c r="N126" i="52"/>
  <c r="O126" i="52"/>
  <c r="P126" i="52"/>
  <c r="Q126" i="52"/>
  <c r="R126" i="52"/>
  <c r="S126" i="52"/>
  <c r="T126" i="52"/>
  <c r="U126" i="52"/>
  <c r="V126" i="52"/>
  <c r="W126" i="52"/>
  <c r="X126" i="52"/>
  <c r="Y126" i="52"/>
  <c r="Z126" i="52"/>
  <c r="AA126" i="52"/>
  <c r="AB126" i="52"/>
  <c r="AC126" i="52"/>
  <c r="AD126" i="52"/>
  <c r="AE126" i="52"/>
  <c r="AF126" i="52"/>
  <c r="AG126" i="52"/>
  <c r="AH126" i="52"/>
  <c r="AI126" i="52"/>
  <c r="AJ126" i="52"/>
  <c r="AK126" i="52"/>
  <c r="M127" i="52"/>
  <c r="N127" i="52"/>
  <c r="O127" i="52"/>
  <c r="P127" i="52"/>
  <c r="Q127" i="52"/>
  <c r="R127" i="52"/>
  <c r="S127" i="52"/>
  <c r="T127" i="52"/>
  <c r="U127" i="52"/>
  <c r="V127" i="52"/>
  <c r="W127" i="52"/>
  <c r="X127" i="52"/>
  <c r="Y127" i="52"/>
  <c r="Z127" i="52"/>
  <c r="AA127" i="52"/>
  <c r="AB127" i="52"/>
  <c r="AC127" i="52"/>
  <c r="AD127" i="52"/>
  <c r="AE127" i="52"/>
  <c r="AF127" i="52"/>
  <c r="AG127" i="52"/>
  <c r="AH127" i="52"/>
  <c r="AI127" i="52"/>
  <c r="AJ127" i="52"/>
  <c r="AK127" i="52"/>
  <c r="M128" i="52"/>
  <c r="N128" i="52"/>
  <c r="O128" i="52"/>
  <c r="P128" i="52"/>
  <c r="Q128" i="52"/>
  <c r="R128" i="52"/>
  <c r="S128" i="52"/>
  <c r="T128" i="52"/>
  <c r="U128" i="52"/>
  <c r="V128" i="52"/>
  <c r="W128" i="52"/>
  <c r="X128" i="52"/>
  <c r="Y128" i="52"/>
  <c r="Z128" i="52"/>
  <c r="AA128" i="52"/>
  <c r="AB128" i="52"/>
  <c r="AC128" i="52"/>
  <c r="AD128" i="52"/>
  <c r="AE128" i="52"/>
  <c r="AF128" i="52"/>
  <c r="AG128" i="52"/>
  <c r="AH128" i="52"/>
  <c r="AI128" i="52"/>
  <c r="AJ128" i="52"/>
  <c r="AK128" i="52"/>
  <c r="M129" i="52"/>
  <c r="N129" i="52"/>
  <c r="O129" i="52"/>
  <c r="P129" i="52"/>
  <c r="Q129" i="52"/>
  <c r="R129" i="52"/>
  <c r="S129" i="52"/>
  <c r="T129" i="52"/>
  <c r="U129" i="52"/>
  <c r="V129" i="52"/>
  <c r="W129" i="52"/>
  <c r="X129" i="52"/>
  <c r="Y129" i="52"/>
  <c r="Z129" i="52"/>
  <c r="AA129" i="52"/>
  <c r="AB129" i="52"/>
  <c r="AC129" i="52"/>
  <c r="AD129" i="52"/>
  <c r="AE129" i="52"/>
  <c r="AF129" i="52"/>
  <c r="AG129" i="52"/>
  <c r="AH129" i="52"/>
  <c r="AI129" i="52"/>
  <c r="AJ129" i="52"/>
  <c r="AK129" i="52"/>
  <c r="M130" i="52"/>
  <c r="N130" i="52"/>
  <c r="O130" i="52"/>
  <c r="P130" i="52"/>
  <c r="Q130" i="52"/>
  <c r="R130" i="52"/>
  <c r="S130" i="52"/>
  <c r="T130" i="52"/>
  <c r="U130" i="52"/>
  <c r="V130" i="52"/>
  <c r="W130" i="52"/>
  <c r="X130" i="52"/>
  <c r="Y130" i="52"/>
  <c r="Z130" i="52"/>
  <c r="AA130" i="52"/>
  <c r="AB130" i="52"/>
  <c r="AC130" i="52"/>
  <c r="AD130" i="52"/>
  <c r="AE130" i="52"/>
  <c r="AF130" i="52"/>
  <c r="AG130" i="52"/>
  <c r="AH130" i="52"/>
  <c r="AI130" i="52"/>
  <c r="AJ130" i="52"/>
  <c r="AK130" i="52"/>
  <c r="M131" i="52"/>
  <c r="N131" i="52"/>
  <c r="O131" i="52"/>
  <c r="P131" i="52"/>
  <c r="Q131" i="52"/>
  <c r="R131" i="52"/>
  <c r="S131" i="52"/>
  <c r="T131" i="52"/>
  <c r="U131" i="52"/>
  <c r="V131" i="52"/>
  <c r="W131" i="52"/>
  <c r="X131" i="52"/>
  <c r="Y131" i="52"/>
  <c r="Z131" i="52"/>
  <c r="AA131" i="52"/>
  <c r="AB131" i="52"/>
  <c r="AC131" i="52"/>
  <c r="AD131" i="52"/>
  <c r="AE131" i="52"/>
  <c r="AF131" i="52"/>
  <c r="AG131" i="52"/>
  <c r="AH131" i="52"/>
  <c r="AI131" i="52"/>
  <c r="AJ131" i="52"/>
  <c r="AK131" i="52"/>
  <c r="M132" i="52"/>
  <c r="N132" i="52"/>
  <c r="O132" i="52"/>
  <c r="P132" i="52"/>
  <c r="Q132" i="52"/>
  <c r="R132" i="52"/>
  <c r="S132" i="52"/>
  <c r="T132" i="52"/>
  <c r="U132" i="52"/>
  <c r="V132" i="52"/>
  <c r="W132" i="52"/>
  <c r="X132" i="52"/>
  <c r="Y132" i="52"/>
  <c r="Z132" i="52"/>
  <c r="AA132" i="52"/>
  <c r="AB132" i="52"/>
  <c r="AC132" i="52"/>
  <c r="AD132" i="52"/>
  <c r="AE132" i="52"/>
  <c r="AF132" i="52"/>
  <c r="AG132" i="52"/>
  <c r="AH132" i="52"/>
  <c r="AI132" i="52"/>
  <c r="AJ132" i="52"/>
  <c r="AK132" i="52"/>
  <c r="M133" i="52"/>
  <c r="N133" i="52"/>
  <c r="O133" i="52"/>
  <c r="P133" i="52"/>
  <c r="Q133" i="52"/>
  <c r="R133" i="52"/>
  <c r="S133" i="52"/>
  <c r="T133" i="52"/>
  <c r="U133" i="52"/>
  <c r="V133" i="52"/>
  <c r="W133" i="52"/>
  <c r="X133" i="52"/>
  <c r="Y133" i="52"/>
  <c r="Z133" i="52"/>
  <c r="AA133" i="52"/>
  <c r="AB133" i="52"/>
  <c r="AC133" i="52"/>
  <c r="AD133" i="52"/>
  <c r="AE133" i="52"/>
  <c r="AF133" i="52"/>
  <c r="AG133" i="52"/>
  <c r="AH133" i="52"/>
  <c r="AI133" i="52"/>
  <c r="AJ133" i="52"/>
  <c r="AK133" i="52"/>
  <c r="M134" i="52"/>
  <c r="N134" i="52"/>
  <c r="O134" i="52"/>
  <c r="P134" i="52"/>
  <c r="Q134" i="52"/>
  <c r="R134" i="52"/>
  <c r="S134" i="52"/>
  <c r="T134" i="52"/>
  <c r="U134" i="52"/>
  <c r="V134" i="52"/>
  <c r="W134" i="52"/>
  <c r="X134" i="52"/>
  <c r="Y134" i="52"/>
  <c r="Z134" i="52"/>
  <c r="AA134" i="52"/>
  <c r="AB134" i="52"/>
  <c r="AC134" i="52"/>
  <c r="AD134" i="52"/>
  <c r="AE134" i="52"/>
  <c r="AF134" i="52"/>
  <c r="AG134" i="52"/>
  <c r="AH134" i="52"/>
  <c r="AI134" i="52"/>
  <c r="AJ134" i="52"/>
  <c r="AK134" i="52"/>
  <c r="M135" i="52"/>
  <c r="N135" i="52"/>
  <c r="O135" i="52"/>
  <c r="P135" i="52"/>
  <c r="Q135" i="52"/>
  <c r="R135" i="52"/>
  <c r="S135" i="52"/>
  <c r="T135" i="52"/>
  <c r="U135" i="52"/>
  <c r="V135" i="52"/>
  <c r="W135" i="52"/>
  <c r="X135" i="52"/>
  <c r="Y135" i="52"/>
  <c r="Z135" i="52"/>
  <c r="AA135" i="52"/>
  <c r="AB135" i="52"/>
  <c r="AC135" i="52"/>
  <c r="AD135" i="52"/>
  <c r="AE135" i="52"/>
  <c r="AF135" i="52"/>
  <c r="AG135" i="52"/>
  <c r="AH135" i="52"/>
  <c r="AI135" i="52"/>
  <c r="AJ135" i="52"/>
  <c r="AK135" i="52"/>
  <c r="M136" i="52"/>
  <c r="N136" i="52"/>
  <c r="O136" i="52"/>
  <c r="P136" i="52"/>
  <c r="Q136" i="52"/>
  <c r="R136" i="52"/>
  <c r="S136" i="52"/>
  <c r="T136" i="52"/>
  <c r="U136" i="52"/>
  <c r="V136" i="52"/>
  <c r="W136" i="52"/>
  <c r="X136" i="52"/>
  <c r="Y136" i="52"/>
  <c r="Z136" i="52"/>
  <c r="AA136" i="52"/>
  <c r="AB136" i="52"/>
  <c r="AC136" i="52"/>
  <c r="AD136" i="52"/>
  <c r="AE136" i="52"/>
  <c r="AF136" i="52"/>
  <c r="AG136" i="52"/>
  <c r="AH136" i="52"/>
  <c r="AI136" i="52"/>
  <c r="AJ136" i="52"/>
  <c r="AK136" i="52"/>
  <c r="M137" i="52"/>
  <c r="N137" i="52"/>
  <c r="O137" i="52"/>
  <c r="P137" i="52"/>
  <c r="Q137" i="52"/>
  <c r="R137" i="52"/>
  <c r="S137" i="52"/>
  <c r="T137" i="52"/>
  <c r="U137" i="52"/>
  <c r="V137" i="52"/>
  <c r="W137" i="52"/>
  <c r="X137" i="52"/>
  <c r="Y137" i="52"/>
  <c r="Z137" i="52"/>
  <c r="AA137" i="52"/>
  <c r="AB137" i="52"/>
  <c r="AC137" i="52"/>
  <c r="AD137" i="52"/>
  <c r="AE137" i="52"/>
  <c r="AF137" i="52"/>
  <c r="AG137" i="52"/>
  <c r="AH137" i="52"/>
  <c r="AI137" i="52"/>
  <c r="AJ137" i="52"/>
  <c r="AK137" i="52"/>
  <c r="M138" i="52"/>
  <c r="N138" i="52"/>
  <c r="O138" i="52"/>
  <c r="P138" i="52"/>
  <c r="Q138" i="52"/>
  <c r="R138" i="52"/>
  <c r="S138" i="52"/>
  <c r="T138" i="52"/>
  <c r="U138" i="52"/>
  <c r="V138" i="52"/>
  <c r="W138" i="52"/>
  <c r="X138" i="52"/>
  <c r="Y138" i="52"/>
  <c r="Z138" i="52"/>
  <c r="AA138" i="52"/>
  <c r="AB138" i="52"/>
  <c r="AC138" i="52"/>
  <c r="AD138" i="52"/>
  <c r="AE138" i="52"/>
  <c r="AF138" i="52"/>
  <c r="AG138" i="52"/>
  <c r="AH138" i="52"/>
  <c r="AI138" i="52"/>
  <c r="AJ138" i="52"/>
  <c r="AK138" i="52"/>
  <c r="M139" i="52"/>
  <c r="N139" i="52"/>
  <c r="O139" i="52"/>
  <c r="P139" i="52"/>
  <c r="Q139" i="52"/>
  <c r="R139" i="52"/>
  <c r="S139" i="52"/>
  <c r="T139" i="52"/>
  <c r="U139" i="52"/>
  <c r="V139" i="52"/>
  <c r="W139" i="52"/>
  <c r="X139" i="52"/>
  <c r="Y139" i="52"/>
  <c r="Z139" i="52"/>
  <c r="AA139" i="52"/>
  <c r="AB139" i="52"/>
  <c r="AC139" i="52"/>
  <c r="AD139" i="52"/>
  <c r="AE139" i="52"/>
  <c r="AF139" i="52"/>
  <c r="AG139" i="52"/>
  <c r="AH139" i="52"/>
  <c r="AI139" i="52"/>
  <c r="AJ139" i="52"/>
  <c r="AK139" i="52"/>
  <c r="M140" i="52"/>
  <c r="N140" i="52"/>
  <c r="O140" i="52"/>
  <c r="P140" i="52"/>
  <c r="Q140" i="52"/>
  <c r="R140" i="52"/>
  <c r="S140" i="52"/>
  <c r="T140" i="52"/>
  <c r="U140" i="52"/>
  <c r="V140" i="52"/>
  <c r="W140" i="52"/>
  <c r="X140" i="52"/>
  <c r="Y140" i="52"/>
  <c r="Z140" i="52"/>
  <c r="AA140" i="52"/>
  <c r="AB140" i="52"/>
  <c r="AC140" i="52"/>
  <c r="AD140" i="52"/>
  <c r="AE140" i="52"/>
  <c r="AF140" i="52"/>
  <c r="AG140" i="52"/>
  <c r="AH140" i="52"/>
  <c r="AI140" i="52"/>
  <c r="AJ140" i="52"/>
  <c r="AK140" i="52"/>
  <c r="M141" i="52"/>
  <c r="N141" i="52"/>
  <c r="O141" i="52"/>
  <c r="P141" i="52"/>
  <c r="Q141" i="52"/>
  <c r="R141" i="52"/>
  <c r="S141" i="52"/>
  <c r="T141" i="52"/>
  <c r="U141" i="52"/>
  <c r="V141" i="52"/>
  <c r="W141" i="52"/>
  <c r="X141" i="52"/>
  <c r="Y141" i="52"/>
  <c r="Z141" i="52"/>
  <c r="AA141" i="52"/>
  <c r="AB141" i="52"/>
  <c r="AC141" i="52"/>
  <c r="AD141" i="52"/>
  <c r="AE141" i="52"/>
  <c r="AF141" i="52"/>
  <c r="AG141" i="52"/>
  <c r="AH141" i="52"/>
  <c r="AI141" i="52"/>
  <c r="AJ141" i="52"/>
  <c r="AK141" i="52"/>
  <c r="M142" i="52"/>
  <c r="N142" i="52"/>
  <c r="O142" i="52"/>
  <c r="P142" i="52"/>
  <c r="Q142" i="52"/>
  <c r="R142" i="52"/>
  <c r="S142" i="52"/>
  <c r="T142" i="52"/>
  <c r="U142" i="52"/>
  <c r="V142" i="52"/>
  <c r="W142" i="52"/>
  <c r="X142" i="52"/>
  <c r="Y142" i="52"/>
  <c r="Z142" i="52"/>
  <c r="AA142" i="52"/>
  <c r="AB142" i="52"/>
  <c r="AC142" i="52"/>
  <c r="AD142" i="52"/>
  <c r="AE142" i="52"/>
  <c r="AF142" i="52"/>
  <c r="AG142" i="52"/>
  <c r="AH142" i="52"/>
  <c r="AI142" i="52"/>
  <c r="AJ142" i="52"/>
  <c r="AK142" i="52"/>
  <c r="M143" i="52"/>
  <c r="N143" i="52"/>
  <c r="O143" i="52"/>
  <c r="P143" i="52"/>
  <c r="Q143" i="52"/>
  <c r="R143" i="52"/>
  <c r="S143" i="52"/>
  <c r="T143" i="52"/>
  <c r="U143" i="52"/>
  <c r="V143" i="52"/>
  <c r="W143" i="52"/>
  <c r="X143" i="52"/>
  <c r="Y143" i="52"/>
  <c r="Z143" i="52"/>
  <c r="AA143" i="52"/>
  <c r="AB143" i="52"/>
  <c r="AC143" i="52"/>
  <c r="AD143" i="52"/>
  <c r="AE143" i="52"/>
  <c r="AF143" i="52"/>
  <c r="AG143" i="52"/>
  <c r="AH143" i="52"/>
  <c r="AI143" i="52"/>
  <c r="AJ143" i="52"/>
  <c r="AK143" i="52"/>
  <c r="M144" i="52"/>
  <c r="N144" i="52"/>
  <c r="O144" i="52"/>
  <c r="P144" i="52"/>
  <c r="Q144" i="52"/>
  <c r="R144" i="52"/>
  <c r="S144" i="52"/>
  <c r="T144" i="52"/>
  <c r="U144" i="52"/>
  <c r="V144" i="52"/>
  <c r="W144" i="52"/>
  <c r="X144" i="52"/>
  <c r="Y144" i="52"/>
  <c r="Z144" i="52"/>
  <c r="AA144" i="52"/>
  <c r="AB144" i="52"/>
  <c r="AC144" i="52"/>
  <c r="AD144" i="52"/>
  <c r="AE144" i="52"/>
  <c r="AF144" i="52"/>
  <c r="AG144" i="52"/>
  <c r="AH144" i="52"/>
  <c r="AI144" i="52"/>
  <c r="AJ144" i="52"/>
  <c r="AK144" i="52"/>
  <c r="M145" i="52"/>
  <c r="N145" i="52"/>
  <c r="O145" i="52"/>
  <c r="P145" i="52"/>
  <c r="Q145" i="52"/>
  <c r="R145" i="52"/>
  <c r="S145" i="52"/>
  <c r="T145" i="52"/>
  <c r="U145" i="52"/>
  <c r="V145" i="52"/>
  <c r="W145" i="52"/>
  <c r="X145" i="52"/>
  <c r="Y145" i="52"/>
  <c r="Z145" i="52"/>
  <c r="AA145" i="52"/>
  <c r="AB145" i="52"/>
  <c r="AC145" i="52"/>
  <c r="AD145" i="52"/>
  <c r="AE145" i="52"/>
  <c r="AF145" i="52"/>
  <c r="AG145" i="52"/>
  <c r="AH145" i="52"/>
  <c r="AI145" i="52"/>
  <c r="AJ145" i="52"/>
  <c r="AK145" i="52"/>
  <c r="M146" i="52"/>
  <c r="N146" i="52"/>
  <c r="O146" i="52"/>
  <c r="P146" i="52"/>
  <c r="Q146" i="52"/>
  <c r="R146" i="52"/>
  <c r="S146" i="52"/>
  <c r="T146" i="52"/>
  <c r="U146" i="52"/>
  <c r="V146" i="52"/>
  <c r="W146" i="52"/>
  <c r="X146" i="52"/>
  <c r="Y146" i="52"/>
  <c r="Z146" i="52"/>
  <c r="AA146" i="52"/>
  <c r="AB146" i="52"/>
  <c r="AC146" i="52"/>
  <c r="AD146" i="52"/>
  <c r="AE146" i="52"/>
  <c r="AF146" i="52"/>
  <c r="AG146" i="52"/>
  <c r="AH146" i="52"/>
  <c r="AI146" i="52"/>
  <c r="AJ146" i="52"/>
  <c r="AK146" i="52"/>
  <c r="M147" i="52"/>
  <c r="N147" i="52"/>
  <c r="O147" i="52"/>
  <c r="P147" i="52"/>
  <c r="Q147" i="52"/>
  <c r="R147" i="52"/>
  <c r="S147" i="52"/>
  <c r="T147" i="52"/>
  <c r="U147" i="52"/>
  <c r="V147" i="52"/>
  <c r="W147" i="52"/>
  <c r="X147" i="52"/>
  <c r="Y147" i="52"/>
  <c r="Z147" i="52"/>
  <c r="AA147" i="52"/>
  <c r="AB147" i="52"/>
  <c r="AC147" i="52"/>
  <c r="AD147" i="52"/>
  <c r="AE147" i="52"/>
  <c r="AF147" i="52"/>
  <c r="AG147" i="52"/>
  <c r="AH147" i="52"/>
  <c r="AI147" i="52"/>
  <c r="AJ147" i="52"/>
  <c r="AK147" i="52"/>
  <c r="M148" i="52"/>
  <c r="N148" i="52"/>
  <c r="O148" i="52"/>
  <c r="P148" i="52"/>
  <c r="Q148" i="52"/>
  <c r="R148" i="52"/>
  <c r="S148" i="52"/>
  <c r="T148" i="52"/>
  <c r="U148" i="52"/>
  <c r="V148" i="52"/>
  <c r="W148" i="52"/>
  <c r="X148" i="52"/>
  <c r="Y148" i="52"/>
  <c r="Z148" i="52"/>
  <c r="AA148" i="52"/>
  <c r="AB148" i="52"/>
  <c r="AC148" i="52"/>
  <c r="AD148" i="52"/>
  <c r="AE148" i="52"/>
  <c r="AF148" i="52"/>
  <c r="AG148" i="52"/>
  <c r="AH148" i="52"/>
  <c r="AI148" i="52"/>
  <c r="AJ148" i="52"/>
  <c r="AK148" i="52"/>
  <c r="M149" i="52"/>
  <c r="N149" i="52"/>
  <c r="O149" i="52"/>
  <c r="P149" i="52"/>
  <c r="Q149" i="52"/>
  <c r="R149" i="52"/>
  <c r="S149" i="52"/>
  <c r="T149" i="52"/>
  <c r="U149" i="52"/>
  <c r="V149" i="52"/>
  <c r="W149" i="52"/>
  <c r="X149" i="52"/>
  <c r="Y149" i="52"/>
  <c r="Z149" i="52"/>
  <c r="AA149" i="52"/>
  <c r="AB149" i="52"/>
  <c r="AC149" i="52"/>
  <c r="AD149" i="52"/>
  <c r="AE149" i="52"/>
  <c r="AF149" i="52"/>
  <c r="AG149" i="52"/>
  <c r="AH149" i="52"/>
  <c r="AI149" i="52"/>
  <c r="AJ149" i="52"/>
  <c r="AK149" i="52"/>
  <c r="M150" i="52"/>
  <c r="N150" i="52"/>
  <c r="O150" i="52"/>
  <c r="P150" i="52"/>
  <c r="Q150" i="52"/>
  <c r="R150" i="52"/>
  <c r="S150" i="52"/>
  <c r="T150" i="52"/>
  <c r="U150" i="52"/>
  <c r="V150" i="52"/>
  <c r="W150" i="52"/>
  <c r="X150" i="52"/>
  <c r="Y150" i="52"/>
  <c r="Z150" i="52"/>
  <c r="AA150" i="52"/>
  <c r="AB150" i="52"/>
  <c r="AC150" i="52"/>
  <c r="AD150" i="52"/>
  <c r="AE150" i="52"/>
  <c r="AF150" i="52"/>
  <c r="AG150" i="52"/>
  <c r="AH150" i="52"/>
  <c r="AI150" i="52"/>
  <c r="AJ150" i="52"/>
  <c r="AK150" i="52"/>
  <c r="M151" i="52"/>
  <c r="N151" i="52"/>
  <c r="O151" i="52"/>
  <c r="P151" i="52"/>
  <c r="Q151" i="52"/>
  <c r="R151" i="52"/>
  <c r="S151" i="52"/>
  <c r="T151" i="52"/>
  <c r="U151" i="52"/>
  <c r="V151" i="52"/>
  <c r="W151" i="52"/>
  <c r="X151" i="52"/>
  <c r="Y151" i="52"/>
  <c r="Z151" i="52"/>
  <c r="AA151" i="52"/>
  <c r="AB151" i="52"/>
  <c r="AC151" i="52"/>
  <c r="AD151" i="52"/>
  <c r="AE151" i="52"/>
  <c r="AF151" i="52"/>
  <c r="AG151" i="52"/>
  <c r="AH151" i="52"/>
  <c r="AI151" i="52"/>
  <c r="AJ151" i="52"/>
  <c r="AK151" i="52"/>
  <c r="M152" i="52"/>
  <c r="N152" i="52"/>
  <c r="O152" i="52"/>
  <c r="P152" i="52"/>
  <c r="Q152" i="52"/>
  <c r="R152" i="52"/>
  <c r="S152" i="52"/>
  <c r="T152" i="52"/>
  <c r="U152" i="52"/>
  <c r="V152" i="52"/>
  <c r="W152" i="52"/>
  <c r="X152" i="52"/>
  <c r="Y152" i="52"/>
  <c r="Z152" i="52"/>
  <c r="AA152" i="52"/>
  <c r="AB152" i="52"/>
  <c r="AC152" i="52"/>
  <c r="AD152" i="52"/>
  <c r="AE152" i="52"/>
  <c r="AF152" i="52"/>
  <c r="AG152" i="52"/>
  <c r="AH152" i="52"/>
  <c r="AI152" i="52"/>
  <c r="AJ152" i="52"/>
  <c r="AK152" i="52"/>
  <c r="M153" i="52"/>
  <c r="N153" i="52"/>
  <c r="O153" i="52"/>
  <c r="P153" i="52"/>
  <c r="Q153" i="52"/>
  <c r="R153" i="52"/>
  <c r="S153" i="52"/>
  <c r="T153" i="52"/>
  <c r="U153" i="52"/>
  <c r="V153" i="52"/>
  <c r="W153" i="52"/>
  <c r="X153" i="52"/>
  <c r="Y153" i="52"/>
  <c r="Z153" i="52"/>
  <c r="AA153" i="52"/>
  <c r="AB153" i="52"/>
  <c r="AC153" i="52"/>
  <c r="AD153" i="52"/>
  <c r="AE153" i="52"/>
  <c r="AF153" i="52"/>
  <c r="AG153" i="52"/>
  <c r="AH153" i="52"/>
  <c r="AI153" i="52"/>
  <c r="AJ153" i="52"/>
  <c r="AK153" i="52"/>
  <c r="M154" i="52"/>
  <c r="N154" i="52"/>
  <c r="O154" i="52"/>
  <c r="P154" i="52"/>
  <c r="Q154" i="52"/>
  <c r="R154" i="52"/>
  <c r="S154" i="52"/>
  <c r="T154" i="52"/>
  <c r="U154" i="52"/>
  <c r="V154" i="52"/>
  <c r="W154" i="52"/>
  <c r="X154" i="52"/>
  <c r="Y154" i="52"/>
  <c r="Z154" i="52"/>
  <c r="AA154" i="52"/>
  <c r="AB154" i="52"/>
  <c r="AC154" i="52"/>
  <c r="AD154" i="52"/>
  <c r="AE154" i="52"/>
  <c r="AF154" i="52"/>
  <c r="AG154" i="52"/>
  <c r="AH154" i="52"/>
  <c r="AI154" i="52"/>
  <c r="AJ154" i="52"/>
  <c r="AK154" i="52"/>
  <c r="M155" i="52"/>
  <c r="N155" i="52"/>
  <c r="O155" i="52"/>
  <c r="P155" i="52"/>
  <c r="Q155" i="52"/>
  <c r="R155" i="52"/>
  <c r="S155" i="52"/>
  <c r="T155" i="52"/>
  <c r="U155" i="52"/>
  <c r="V155" i="52"/>
  <c r="W155" i="52"/>
  <c r="X155" i="52"/>
  <c r="Y155" i="52"/>
  <c r="Z155" i="52"/>
  <c r="AA155" i="52"/>
  <c r="AB155" i="52"/>
  <c r="AC155" i="52"/>
  <c r="AD155" i="52"/>
  <c r="AE155" i="52"/>
  <c r="AF155" i="52"/>
  <c r="AG155" i="52"/>
  <c r="AH155" i="52"/>
  <c r="AI155" i="52"/>
  <c r="AJ155" i="52"/>
  <c r="AK155" i="52"/>
  <c r="N2" i="52"/>
  <c r="O2" i="52"/>
  <c r="P2" i="52"/>
  <c r="Q2" i="52"/>
  <c r="R2" i="52"/>
  <c r="S2" i="52"/>
  <c r="T2" i="52"/>
  <c r="U2" i="52"/>
  <c r="V2" i="52"/>
  <c r="W2" i="52"/>
  <c r="X2" i="52"/>
  <c r="Y2" i="52"/>
  <c r="Z2" i="52"/>
  <c r="AA2" i="52"/>
  <c r="AB2" i="52"/>
  <c r="AC2" i="52"/>
  <c r="AD2" i="52"/>
  <c r="AE2" i="52"/>
  <c r="AF2" i="52"/>
  <c r="AG2" i="52"/>
  <c r="AH2" i="52"/>
  <c r="AI2" i="52"/>
  <c r="AJ2" i="52"/>
  <c r="AK2" i="52"/>
  <c r="Y1585" i="4"/>
  <c r="V1585" i="4"/>
  <c r="N1585" i="4"/>
  <c r="M1585" i="4"/>
  <c r="L1585" i="4"/>
  <c r="K1585" i="4"/>
  <c r="F1585" i="4"/>
  <c r="E1585" i="4"/>
  <c r="D1585" i="4"/>
  <c r="Y1584" i="4"/>
  <c r="V1584" i="4"/>
  <c r="N1584" i="4"/>
  <c r="M1584" i="4"/>
  <c r="L1584" i="4"/>
  <c r="K1584" i="4"/>
  <c r="F1584" i="4"/>
  <c r="E1584" i="4"/>
  <c r="D1584" i="4"/>
  <c r="Y1583" i="4"/>
  <c r="V1583" i="4"/>
  <c r="N1583" i="4"/>
  <c r="M1583" i="4"/>
  <c r="L1583" i="4"/>
  <c r="K1583" i="4"/>
  <c r="F1583" i="4"/>
  <c r="E1583" i="4"/>
  <c r="D1583" i="4"/>
  <c r="Y1582" i="4"/>
  <c r="V1582" i="4"/>
  <c r="N1582" i="4"/>
  <c r="M1582" i="4"/>
  <c r="L1582" i="4"/>
  <c r="K1582" i="4"/>
  <c r="F1582" i="4"/>
  <c r="E1582" i="4"/>
  <c r="D1582" i="4"/>
  <c r="Y1581" i="4"/>
  <c r="V1581" i="4"/>
  <c r="N1581" i="4"/>
  <c r="M1581" i="4"/>
  <c r="L1581" i="4"/>
  <c r="K1581" i="4"/>
  <c r="F1581" i="4"/>
  <c r="E1581" i="4"/>
  <c r="D1581" i="4"/>
  <c r="Y1580" i="4"/>
  <c r="V1580" i="4"/>
  <c r="N1580" i="4"/>
  <c r="M1580" i="4"/>
  <c r="L1580" i="4"/>
  <c r="K1580" i="4"/>
  <c r="F1580" i="4"/>
  <c r="E1580" i="4"/>
  <c r="D1580" i="4"/>
  <c r="Y1579" i="4"/>
  <c r="V1579" i="4"/>
  <c r="N1579" i="4"/>
  <c r="M1579" i="4"/>
  <c r="L1579" i="4"/>
  <c r="K1579" i="4"/>
  <c r="F1579" i="4"/>
  <c r="E1579" i="4"/>
  <c r="D1579" i="4"/>
  <c r="Y1578" i="4"/>
  <c r="V1578" i="4"/>
  <c r="N1578" i="4"/>
  <c r="M1578" i="4"/>
  <c r="L1578" i="4"/>
  <c r="K1578" i="4"/>
  <c r="F1578" i="4"/>
  <c r="E1578" i="4"/>
  <c r="D1578" i="4"/>
  <c r="Y1577" i="4"/>
  <c r="V1577" i="4"/>
  <c r="N1577" i="4"/>
  <c r="M1577" i="4"/>
  <c r="L1577" i="4"/>
  <c r="K1577" i="4"/>
  <c r="F1577" i="4"/>
  <c r="E1577" i="4"/>
  <c r="D1577" i="4"/>
  <c r="Y1576" i="4"/>
  <c r="V1576" i="4"/>
  <c r="N1576" i="4"/>
  <c r="M1576" i="4"/>
  <c r="L1576" i="4"/>
  <c r="K1576" i="4"/>
  <c r="F1576" i="4"/>
  <c r="E1576" i="4"/>
  <c r="D1576" i="4"/>
  <c r="Y1575" i="4"/>
  <c r="V1575" i="4"/>
  <c r="N1575" i="4"/>
  <c r="M1575" i="4"/>
  <c r="L1575" i="4"/>
  <c r="K1575" i="4"/>
  <c r="F1575" i="4"/>
  <c r="E1575" i="4"/>
  <c r="D1575" i="4"/>
  <c r="Y1574" i="4"/>
  <c r="V1574" i="4"/>
  <c r="N1574" i="4"/>
  <c r="M1574" i="4"/>
  <c r="L1574" i="4"/>
  <c r="K1574" i="4"/>
  <c r="F1574" i="4"/>
  <c r="E1574" i="4"/>
  <c r="D1574" i="4"/>
  <c r="Y1573" i="4"/>
  <c r="V1573" i="4"/>
  <c r="N1573" i="4"/>
  <c r="M1573" i="4"/>
  <c r="L1573" i="4"/>
  <c r="K1573" i="4"/>
  <c r="F1573" i="4"/>
  <c r="E1573" i="4"/>
  <c r="D1573" i="4"/>
  <c r="Y1572" i="4"/>
  <c r="V1572" i="4"/>
  <c r="N1572" i="4"/>
  <c r="M1572" i="4"/>
  <c r="L1572" i="4"/>
  <c r="K1572" i="4"/>
  <c r="F1572" i="4"/>
  <c r="E1572" i="4"/>
  <c r="D1572" i="4"/>
  <c r="Y1571" i="4"/>
  <c r="V1571" i="4"/>
  <c r="N1571" i="4"/>
  <c r="M1571" i="4"/>
  <c r="L1571" i="4"/>
  <c r="K1571" i="4"/>
  <c r="F1571" i="4"/>
  <c r="E1571" i="4"/>
  <c r="D1571" i="4"/>
  <c r="Y1570" i="4"/>
  <c r="V1570" i="4"/>
  <c r="N1570" i="4"/>
  <c r="M1570" i="4"/>
  <c r="L1570" i="4"/>
  <c r="K1570" i="4"/>
  <c r="F1570" i="4"/>
  <c r="E1570" i="4"/>
  <c r="D1570" i="4"/>
  <c r="Y1569" i="4"/>
  <c r="V1569" i="4"/>
  <c r="N1569" i="4"/>
  <c r="M1569" i="4"/>
  <c r="L1569" i="4"/>
  <c r="K1569" i="4"/>
  <c r="F1569" i="4"/>
  <c r="E1569" i="4"/>
  <c r="D1569" i="4"/>
  <c r="Y1568" i="4"/>
  <c r="V1568" i="4"/>
  <c r="N1568" i="4"/>
  <c r="M1568" i="4"/>
  <c r="L1568" i="4"/>
  <c r="K1568" i="4"/>
  <c r="F1568" i="4"/>
  <c r="E1568" i="4"/>
  <c r="D1568" i="4"/>
  <c r="Y1567" i="4"/>
  <c r="V1567" i="4"/>
  <c r="N1567" i="4"/>
  <c r="M1567" i="4"/>
  <c r="L1567" i="4"/>
  <c r="K1567" i="4"/>
  <c r="F1567" i="4"/>
  <c r="E1567" i="4"/>
  <c r="D1567" i="4"/>
  <c r="Y1566" i="4"/>
  <c r="V1566" i="4"/>
  <c r="N1566" i="4"/>
  <c r="M1566" i="4"/>
  <c r="L1566" i="4"/>
  <c r="K1566" i="4"/>
  <c r="F1566" i="4"/>
  <c r="E1566" i="4"/>
  <c r="D1566" i="4"/>
  <c r="Y1565" i="4"/>
  <c r="V1565" i="4"/>
  <c r="N1565" i="4"/>
  <c r="M1565" i="4"/>
  <c r="L1565" i="4"/>
  <c r="K1565" i="4"/>
  <c r="F1565" i="4"/>
  <c r="E1565" i="4"/>
  <c r="D1565" i="4"/>
  <c r="Y1564" i="4"/>
  <c r="V1564" i="4"/>
  <c r="N1564" i="4"/>
  <c r="M1564" i="4"/>
  <c r="L1564" i="4"/>
  <c r="K1564" i="4"/>
  <c r="F1564" i="4"/>
  <c r="E1564" i="4"/>
  <c r="D1564" i="4"/>
  <c r="Y1563" i="4"/>
  <c r="V1563" i="4"/>
  <c r="N1563" i="4"/>
  <c r="M1563" i="4"/>
  <c r="L1563" i="4"/>
  <c r="K1563" i="4"/>
  <c r="F1563" i="4"/>
  <c r="E1563" i="4"/>
  <c r="D1563" i="4"/>
  <c r="Y1562" i="4"/>
  <c r="V1562" i="4"/>
  <c r="N1562" i="4"/>
  <c r="M1562" i="4"/>
  <c r="L1562" i="4"/>
  <c r="K1562" i="4"/>
  <c r="F1562" i="4"/>
  <c r="E1562" i="4"/>
  <c r="D1562" i="4"/>
  <c r="Y1561" i="4"/>
  <c r="V1561" i="4"/>
  <c r="N1561" i="4"/>
  <c r="M1561" i="4"/>
  <c r="L1561" i="4"/>
  <c r="K1561" i="4"/>
  <c r="F1561" i="4"/>
  <c r="E1561" i="4"/>
  <c r="D1561" i="4"/>
  <c r="Y1560" i="4"/>
  <c r="V1560" i="4"/>
  <c r="N1560" i="4"/>
  <c r="M1560" i="4"/>
  <c r="L1560" i="4"/>
  <c r="K1560" i="4"/>
  <c r="F1560" i="4"/>
  <c r="E1560" i="4"/>
  <c r="D1560" i="4"/>
  <c r="Y1559" i="4"/>
  <c r="V1559" i="4"/>
  <c r="N1559" i="4"/>
  <c r="M1559" i="4"/>
  <c r="L1559" i="4"/>
  <c r="K1559" i="4"/>
  <c r="F1559" i="4"/>
  <c r="E1559" i="4"/>
  <c r="D1559" i="4"/>
  <c r="Y1558" i="4"/>
  <c r="V1558" i="4"/>
  <c r="N1558" i="4"/>
  <c r="M1558" i="4"/>
  <c r="L1558" i="4"/>
  <c r="K1558" i="4"/>
  <c r="F1558" i="4"/>
  <c r="E1558" i="4"/>
  <c r="D1558" i="4"/>
  <c r="Y1557" i="4"/>
  <c r="V1557" i="4"/>
  <c r="N1557" i="4"/>
  <c r="M1557" i="4"/>
  <c r="L1557" i="4"/>
  <c r="K1557" i="4"/>
  <c r="F1557" i="4"/>
  <c r="E1557" i="4"/>
  <c r="D1557" i="4"/>
  <c r="Y1556" i="4"/>
  <c r="V1556" i="4"/>
  <c r="N1556" i="4"/>
  <c r="M1556" i="4"/>
  <c r="L1556" i="4"/>
  <c r="K1556" i="4"/>
  <c r="F1556" i="4"/>
  <c r="E1556" i="4"/>
  <c r="D1556" i="4"/>
  <c r="Y1555" i="4"/>
  <c r="V1555" i="4"/>
  <c r="N1555" i="4"/>
  <c r="M1555" i="4"/>
  <c r="L1555" i="4"/>
  <c r="K1555" i="4"/>
  <c r="F1555" i="4"/>
  <c r="E1555" i="4"/>
  <c r="D1555" i="4"/>
  <c r="Y1554" i="4"/>
  <c r="V1554" i="4"/>
  <c r="N1554" i="4"/>
  <c r="M1554" i="4"/>
  <c r="L1554" i="4"/>
  <c r="K1554" i="4"/>
  <c r="F1554" i="4"/>
  <c r="E1554" i="4"/>
  <c r="D1554" i="4"/>
  <c r="Y1553" i="4"/>
  <c r="V1553" i="4"/>
  <c r="N1553" i="4"/>
  <c r="M1553" i="4"/>
  <c r="L1553" i="4"/>
  <c r="K1553" i="4"/>
  <c r="F1553" i="4"/>
  <c r="E1553" i="4"/>
  <c r="D1553" i="4"/>
  <c r="Y1552" i="4"/>
  <c r="V1552" i="4"/>
  <c r="N1552" i="4"/>
  <c r="M1552" i="4"/>
  <c r="L1552" i="4"/>
  <c r="K1552" i="4"/>
  <c r="F1552" i="4"/>
  <c r="E1552" i="4"/>
  <c r="D1552" i="4"/>
  <c r="Y1551" i="4"/>
  <c r="V1551" i="4"/>
  <c r="N1551" i="4"/>
  <c r="M1551" i="4"/>
  <c r="L1551" i="4"/>
  <c r="K1551" i="4"/>
  <c r="F1551" i="4"/>
  <c r="E1551" i="4"/>
  <c r="D1551" i="4"/>
  <c r="Y1550" i="4"/>
  <c r="V1550" i="4"/>
  <c r="N1550" i="4"/>
  <c r="M1550" i="4"/>
  <c r="L1550" i="4"/>
  <c r="K1550" i="4"/>
  <c r="F1550" i="4"/>
  <c r="E1550" i="4"/>
  <c r="D1550" i="4"/>
  <c r="Y1549" i="4"/>
  <c r="V1549" i="4"/>
  <c r="N1549" i="4"/>
  <c r="M1549" i="4"/>
  <c r="L1549" i="4"/>
  <c r="K1549" i="4"/>
  <c r="F1549" i="4"/>
  <c r="E1549" i="4"/>
  <c r="D1549" i="4"/>
  <c r="Y1548" i="4"/>
  <c r="V1548" i="4"/>
  <c r="N1548" i="4"/>
  <c r="M1548" i="4"/>
  <c r="L1548" i="4"/>
  <c r="K1548" i="4"/>
  <c r="F1548" i="4"/>
  <c r="E1548" i="4"/>
  <c r="D1548" i="4"/>
  <c r="Y1547" i="4"/>
  <c r="V1547" i="4"/>
  <c r="N1547" i="4"/>
  <c r="M1547" i="4"/>
  <c r="L1547" i="4"/>
  <c r="K1547" i="4"/>
  <c r="F1547" i="4"/>
  <c r="E1547" i="4"/>
  <c r="D1547" i="4"/>
  <c r="Y1546" i="4"/>
  <c r="V1546" i="4"/>
  <c r="N1546" i="4"/>
  <c r="M1546" i="4"/>
  <c r="L1546" i="4"/>
  <c r="K1546" i="4"/>
  <c r="F1546" i="4"/>
  <c r="E1546" i="4"/>
  <c r="D1546" i="4"/>
  <c r="Y1545" i="4"/>
  <c r="V1545" i="4"/>
  <c r="N1545" i="4"/>
  <c r="M1545" i="4"/>
  <c r="L1545" i="4"/>
  <c r="K1545" i="4"/>
  <c r="F1545" i="4"/>
  <c r="E1545" i="4"/>
  <c r="D1545" i="4"/>
  <c r="Y1544" i="4"/>
  <c r="V1544" i="4"/>
  <c r="N1544" i="4"/>
  <c r="M1544" i="4"/>
  <c r="L1544" i="4"/>
  <c r="K1544" i="4"/>
  <c r="F1544" i="4"/>
  <c r="E1544" i="4"/>
  <c r="D1544" i="4"/>
  <c r="Y1543" i="4"/>
  <c r="V1543" i="4"/>
  <c r="N1543" i="4"/>
  <c r="M1543" i="4"/>
  <c r="L1543" i="4"/>
  <c r="K1543" i="4"/>
  <c r="F1543" i="4"/>
  <c r="E1543" i="4"/>
  <c r="D1543" i="4"/>
  <c r="Y1542" i="4"/>
  <c r="V1542" i="4"/>
  <c r="N1542" i="4"/>
  <c r="M1542" i="4"/>
  <c r="L1542" i="4"/>
  <c r="K1542" i="4"/>
  <c r="F1542" i="4"/>
  <c r="E1542" i="4"/>
  <c r="D1542" i="4"/>
  <c r="Y1541" i="4"/>
  <c r="V1541" i="4"/>
  <c r="N1541" i="4"/>
  <c r="M1541" i="4"/>
  <c r="L1541" i="4"/>
  <c r="K1541" i="4"/>
  <c r="F1541" i="4"/>
  <c r="E1541" i="4"/>
  <c r="D1541" i="4"/>
  <c r="Y1540" i="4"/>
  <c r="V1540" i="4"/>
  <c r="N1540" i="4"/>
  <c r="M1540" i="4"/>
  <c r="L1540" i="4"/>
  <c r="K1540" i="4"/>
  <c r="F1540" i="4"/>
  <c r="E1540" i="4"/>
  <c r="D1540" i="4"/>
  <c r="Y1539" i="4"/>
  <c r="V1539" i="4"/>
  <c r="N1539" i="4"/>
  <c r="M1539" i="4"/>
  <c r="L1539" i="4"/>
  <c r="K1539" i="4"/>
  <c r="F1539" i="4"/>
  <c r="E1539" i="4"/>
  <c r="D1539" i="4"/>
  <c r="Y1538" i="4"/>
  <c r="V1538" i="4"/>
  <c r="N1538" i="4"/>
  <c r="M1538" i="4"/>
  <c r="L1538" i="4"/>
  <c r="K1538" i="4"/>
  <c r="F1538" i="4"/>
  <c r="E1538" i="4"/>
  <c r="D1538" i="4"/>
  <c r="Y1537" i="4"/>
  <c r="V1537" i="4"/>
  <c r="N1537" i="4"/>
  <c r="M1537" i="4"/>
  <c r="L1537" i="4"/>
  <c r="K1537" i="4"/>
  <c r="F1537" i="4"/>
  <c r="E1537" i="4"/>
  <c r="D1537" i="4"/>
  <c r="Y1536" i="4"/>
  <c r="V1536" i="4"/>
  <c r="N1536" i="4"/>
  <c r="M1536" i="4"/>
  <c r="L1536" i="4"/>
  <c r="K1536" i="4"/>
  <c r="F1536" i="4"/>
  <c r="E1536" i="4"/>
  <c r="D1536" i="4"/>
  <c r="Y1535" i="4"/>
  <c r="V1535" i="4"/>
  <c r="N1535" i="4"/>
  <c r="M1535" i="4"/>
  <c r="L1535" i="4"/>
  <c r="K1535" i="4"/>
  <c r="F1535" i="4"/>
  <c r="E1535" i="4"/>
  <c r="D1535" i="4"/>
  <c r="Y1534" i="4"/>
  <c r="V1534" i="4"/>
  <c r="N1534" i="4"/>
  <c r="M1534" i="4"/>
  <c r="L1534" i="4"/>
  <c r="K1534" i="4"/>
  <c r="F1534" i="4"/>
  <c r="E1534" i="4"/>
  <c r="D1534" i="4"/>
  <c r="Y1533" i="4"/>
  <c r="V1533" i="4"/>
  <c r="N1533" i="4"/>
  <c r="M1533" i="4"/>
  <c r="L1533" i="4"/>
  <c r="K1533" i="4"/>
  <c r="F1533" i="4"/>
  <c r="E1533" i="4"/>
  <c r="D1533" i="4"/>
  <c r="Y1532" i="4"/>
  <c r="V1532" i="4"/>
  <c r="N1532" i="4"/>
  <c r="M1532" i="4"/>
  <c r="L1532" i="4"/>
  <c r="K1532" i="4"/>
  <c r="F1532" i="4"/>
  <c r="E1532" i="4"/>
  <c r="D1532" i="4"/>
  <c r="Y1531" i="4"/>
  <c r="V1531" i="4"/>
  <c r="N1531" i="4"/>
  <c r="M1531" i="4"/>
  <c r="L1531" i="4"/>
  <c r="K1531" i="4"/>
  <c r="F1531" i="4"/>
  <c r="E1531" i="4"/>
  <c r="D1531" i="4"/>
  <c r="Y1530" i="4"/>
  <c r="V1530" i="4"/>
  <c r="N1530" i="4"/>
  <c r="M1530" i="4"/>
  <c r="L1530" i="4"/>
  <c r="K1530" i="4"/>
  <c r="F1530" i="4"/>
  <c r="E1530" i="4"/>
  <c r="D1530" i="4"/>
  <c r="Y1529" i="4"/>
  <c r="V1529" i="4"/>
  <c r="N1529" i="4"/>
  <c r="M1529" i="4"/>
  <c r="L1529" i="4"/>
  <c r="K1529" i="4"/>
  <c r="F1529" i="4"/>
  <c r="E1529" i="4"/>
  <c r="D1529" i="4"/>
  <c r="Y1528" i="4"/>
  <c r="V1528" i="4"/>
  <c r="N1528" i="4"/>
  <c r="M1528" i="4"/>
  <c r="L1528" i="4"/>
  <c r="K1528" i="4"/>
  <c r="F1528" i="4"/>
  <c r="E1528" i="4"/>
  <c r="D1528" i="4"/>
  <c r="Y1527" i="4"/>
  <c r="V1527" i="4"/>
  <c r="N1527" i="4"/>
  <c r="M1527" i="4"/>
  <c r="L1527" i="4"/>
  <c r="K1527" i="4"/>
  <c r="F1527" i="4"/>
  <c r="E1527" i="4"/>
  <c r="D1527" i="4"/>
  <c r="Y1526" i="4"/>
  <c r="V1526" i="4"/>
  <c r="N1526" i="4"/>
  <c r="M1526" i="4"/>
  <c r="L1526" i="4"/>
  <c r="K1526" i="4"/>
  <c r="F1526" i="4"/>
  <c r="E1526" i="4"/>
  <c r="D1526" i="4"/>
  <c r="Y1525" i="4"/>
  <c r="V1525" i="4"/>
  <c r="N1525" i="4"/>
  <c r="M1525" i="4"/>
  <c r="L1525" i="4"/>
  <c r="K1525" i="4"/>
  <c r="F1525" i="4"/>
  <c r="E1525" i="4"/>
  <c r="D1525" i="4"/>
  <c r="Y1524" i="4"/>
  <c r="V1524" i="4"/>
  <c r="N1524" i="4"/>
  <c r="M1524" i="4"/>
  <c r="L1524" i="4"/>
  <c r="K1524" i="4"/>
  <c r="F1524" i="4"/>
  <c r="E1524" i="4"/>
  <c r="D1524" i="4"/>
  <c r="Y1523" i="4"/>
  <c r="V1523" i="4"/>
  <c r="N1523" i="4"/>
  <c r="M1523" i="4"/>
  <c r="L1523" i="4"/>
  <c r="K1523" i="4"/>
  <c r="F1523" i="4"/>
  <c r="E1523" i="4"/>
  <c r="D1523" i="4"/>
  <c r="Y1522" i="4"/>
  <c r="V1522" i="4"/>
  <c r="N1522" i="4"/>
  <c r="M1522" i="4"/>
  <c r="L1522" i="4"/>
  <c r="K1522" i="4"/>
  <c r="F1522" i="4"/>
  <c r="E1522" i="4"/>
  <c r="D1522" i="4"/>
  <c r="Y1521" i="4"/>
  <c r="V1521" i="4"/>
  <c r="N1521" i="4"/>
  <c r="M1521" i="4"/>
  <c r="L1521" i="4"/>
  <c r="K1521" i="4"/>
  <c r="F1521" i="4"/>
  <c r="E1521" i="4"/>
  <c r="D1521" i="4"/>
  <c r="Y1520" i="4"/>
  <c r="V1520" i="4"/>
  <c r="N1520" i="4"/>
  <c r="M1520" i="4"/>
  <c r="L1520" i="4"/>
  <c r="K1520" i="4"/>
  <c r="F1520" i="4"/>
  <c r="E1520" i="4"/>
  <c r="D1520" i="4"/>
  <c r="Y1519" i="4"/>
  <c r="V1519" i="4"/>
  <c r="N1519" i="4"/>
  <c r="M1519" i="4"/>
  <c r="L1519" i="4"/>
  <c r="K1519" i="4"/>
  <c r="F1519" i="4"/>
  <c r="E1519" i="4"/>
  <c r="D1519" i="4"/>
  <c r="Y1518" i="4"/>
  <c r="V1518" i="4"/>
  <c r="N1518" i="4"/>
  <c r="M1518" i="4"/>
  <c r="L1518" i="4"/>
  <c r="K1518" i="4"/>
  <c r="F1518" i="4"/>
  <c r="E1518" i="4"/>
  <c r="D1518" i="4"/>
  <c r="Y1517" i="4"/>
  <c r="V1517" i="4"/>
  <c r="N1517" i="4"/>
  <c r="M1517" i="4"/>
  <c r="L1517" i="4"/>
  <c r="K1517" i="4"/>
  <c r="F1517" i="4"/>
  <c r="E1517" i="4"/>
  <c r="D1517" i="4"/>
  <c r="Y1516" i="4"/>
  <c r="V1516" i="4"/>
  <c r="N1516" i="4"/>
  <c r="M1516" i="4"/>
  <c r="L1516" i="4"/>
  <c r="K1516" i="4"/>
  <c r="F1516" i="4"/>
  <c r="E1516" i="4"/>
  <c r="D1516" i="4"/>
  <c r="Y1515" i="4"/>
  <c r="V1515" i="4"/>
  <c r="N1515" i="4"/>
  <c r="M1515" i="4"/>
  <c r="L1515" i="4"/>
  <c r="K1515" i="4"/>
  <c r="F1515" i="4"/>
  <c r="E1515" i="4"/>
  <c r="D1515" i="4"/>
  <c r="Y1514" i="4"/>
  <c r="V1514" i="4"/>
  <c r="N1514" i="4"/>
  <c r="M1514" i="4"/>
  <c r="L1514" i="4"/>
  <c r="K1514" i="4"/>
  <c r="F1514" i="4"/>
  <c r="E1514" i="4"/>
  <c r="D1514" i="4"/>
  <c r="Y1513" i="4"/>
  <c r="V1513" i="4"/>
  <c r="N1513" i="4"/>
  <c r="M1513" i="4"/>
  <c r="L1513" i="4"/>
  <c r="K1513" i="4"/>
  <c r="F1513" i="4"/>
  <c r="E1513" i="4"/>
  <c r="D1513" i="4"/>
  <c r="Y1512" i="4"/>
  <c r="V1512" i="4"/>
  <c r="N1512" i="4"/>
  <c r="M1512" i="4"/>
  <c r="L1512" i="4"/>
  <c r="K1512" i="4"/>
  <c r="F1512" i="4"/>
  <c r="E1512" i="4"/>
  <c r="D1512" i="4"/>
  <c r="Y1511" i="4"/>
  <c r="V1511" i="4"/>
  <c r="N1511" i="4"/>
  <c r="M1511" i="4"/>
  <c r="L1511" i="4"/>
  <c r="K1511" i="4"/>
  <c r="F1511" i="4"/>
  <c r="E1511" i="4"/>
  <c r="D1511" i="4"/>
  <c r="Y1510" i="4"/>
  <c r="V1510" i="4"/>
  <c r="N1510" i="4"/>
  <c r="M1510" i="4"/>
  <c r="L1510" i="4"/>
  <c r="K1510" i="4"/>
  <c r="F1510" i="4"/>
  <c r="E1510" i="4"/>
  <c r="D1510" i="4"/>
  <c r="Y1509" i="4"/>
  <c r="V1509" i="4"/>
  <c r="N1509" i="4"/>
  <c r="M1509" i="4"/>
  <c r="L1509" i="4"/>
  <c r="K1509" i="4"/>
  <c r="F1509" i="4"/>
  <c r="E1509" i="4"/>
  <c r="D1509" i="4"/>
  <c r="Y1508" i="4"/>
  <c r="V1508" i="4"/>
  <c r="N1508" i="4"/>
  <c r="M1508" i="4"/>
  <c r="L1508" i="4"/>
  <c r="K1508" i="4"/>
  <c r="F1508" i="4"/>
  <c r="E1508" i="4"/>
  <c r="D1508" i="4"/>
  <c r="Y1507" i="4"/>
  <c r="V1507" i="4"/>
  <c r="N1507" i="4"/>
  <c r="M1507" i="4"/>
  <c r="L1507" i="4"/>
  <c r="K1507" i="4"/>
  <c r="F1507" i="4"/>
  <c r="E1507" i="4"/>
  <c r="D1507" i="4"/>
  <c r="Y1506" i="4"/>
  <c r="V1506" i="4"/>
  <c r="N1506" i="4"/>
  <c r="M1506" i="4"/>
  <c r="L1506" i="4"/>
  <c r="K1506" i="4"/>
  <c r="F1506" i="4"/>
  <c r="E1506" i="4"/>
  <c r="D1506" i="4"/>
  <c r="Y1505" i="4"/>
  <c r="V1505" i="4"/>
  <c r="N1505" i="4"/>
  <c r="M1505" i="4"/>
  <c r="L1505" i="4"/>
  <c r="K1505" i="4"/>
  <c r="F1505" i="4"/>
  <c r="E1505" i="4"/>
  <c r="D1505" i="4"/>
  <c r="Y1504" i="4"/>
  <c r="V1504" i="4"/>
  <c r="N1504" i="4"/>
  <c r="M1504" i="4"/>
  <c r="L1504" i="4"/>
  <c r="K1504" i="4"/>
  <c r="F1504" i="4"/>
  <c r="E1504" i="4"/>
  <c r="D1504" i="4"/>
  <c r="Y1503" i="4"/>
  <c r="V1503" i="4"/>
  <c r="N1503" i="4"/>
  <c r="M1503" i="4"/>
  <c r="L1503" i="4"/>
  <c r="K1503" i="4"/>
  <c r="F1503" i="4"/>
  <c r="E1503" i="4"/>
  <c r="D1503" i="4"/>
  <c r="Y1502" i="4"/>
  <c r="V1502" i="4"/>
  <c r="N1502" i="4"/>
  <c r="M1502" i="4"/>
  <c r="L1502" i="4"/>
  <c r="K1502" i="4"/>
  <c r="F1502" i="4"/>
  <c r="E1502" i="4"/>
  <c r="D1502" i="4"/>
  <c r="Y1501" i="4"/>
  <c r="V1501" i="4"/>
  <c r="N1501" i="4"/>
  <c r="M1501" i="4"/>
  <c r="L1501" i="4"/>
  <c r="K1501" i="4"/>
  <c r="F1501" i="4"/>
  <c r="E1501" i="4"/>
  <c r="D1501" i="4"/>
  <c r="Y1500" i="4"/>
  <c r="V1500" i="4"/>
  <c r="N1500" i="4"/>
  <c r="M1500" i="4"/>
  <c r="L1500" i="4"/>
  <c r="K1500" i="4"/>
  <c r="F1500" i="4"/>
  <c r="E1500" i="4"/>
  <c r="D1500" i="4"/>
  <c r="Y1499" i="4"/>
  <c r="V1499" i="4"/>
  <c r="N1499" i="4"/>
  <c r="M1499" i="4"/>
  <c r="L1499" i="4"/>
  <c r="K1499" i="4"/>
  <c r="F1499" i="4"/>
  <c r="E1499" i="4"/>
  <c r="D1499" i="4"/>
  <c r="Y1498" i="4"/>
  <c r="V1498" i="4"/>
  <c r="N1498" i="4"/>
  <c r="M1498" i="4"/>
  <c r="L1498" i="4"/>
  <c r="K1498" i="4"/>
  <c r="F1498" i="4"/>
  <c r="E1498" i="4"/>
  <c r="D1498" i="4"/>
  <c r="Y1497" i="4"/>
  <c r="V1497" i="4"/>
  <c r="N1497" i="4"/>
  <c r="M1497" i="4"/>
  <c r="L1497" i="4"/>
  <c r="K1497" i="4"/>
  <c r="F1497" i="4"/>
  <c r="E1497" i="4"/>
  <c r="D1497" i="4"/>
  <c r="Y1496" i="4"/>
  <c r="V1496" i="4"/>
  <c r="N1496" i="4"/>
  <c r="M1496" i="4"/>
  <c r="L1496" i="4"/>
  <c r="K1496" i="4"/>
  <c r="F1496" i="4"/>
  <c r="E1496" i="4"/>
  <c r="D1496" i="4"/>
  <c r="Y1495" i="4"/>
  <c r="V1495" i="4"/>
  <c r="N1495" i="4"/>
  <c r="M1495" i="4"/>
  <c r="L1495" i="4"/>
  <c r="K1495" i="4"/>
  <c r="F1495" i="4"/>
  <c r="E1495" i="4"/>
  <c r="D1495" i="4"/>
  <c r="Y1494" i="4"/>
  <c r="V1494" i="4"/>
  <c r="N1494" i="4"/>
  <c r="M1494" i="4"/>
  <c r="L1494" i="4"/>
  <c r="K1494" i="4"/>
  <c r="F1494" i="4"/>
  <c r="E1494" i="4"/>
  <c r="D1494" i="4"/>
  <c r="Y1493" i="4"/>
  <c r="V1493" i="4"/>
  <c r="N1493" i="4"/>
  <c r="M1493" i="4"/>
  <c r="L1493" i="4"/>
  <c r="K1493" i="4"/>
  <c r="F1493" i="4"/>
  <c r="E1493" i="4"/>
  <c r="D1493" i="4"/>
  <c r="Y1492" i="4"/>
  <c r="V1492" i="4"/>
  <c r="N1492" i="4"/>
  <c r="M1492" i="4"/>
  <c r="L1492" i="4"/>
  <c r="K1492" i="4"/>
  <c r="F1492" i="4"/>
  <c r="E1492" i="4"/>
  <c r="D1492" i="4"/>
  <c r="Y1491" i="4"/>
  <c r="V1491" i="4"/>
  <c r="N1491" i="4"/>
  <c r="M1491" i="4"/>
  <c r="L1491" i="4"/>
  <c r="K1491" i="4"/>
  <c r="F1491" i="4"/>
  <c r="E1491" i="4"/>
  <c r="D1491" i="4"/>
  <c r="Y1490" i="4"/>
  <c r="V1490" i="4"/>
  <c r="N1490" i="4"/>
  <c r="M1490" i="4"/>
  <c r="L1490" i="4"/>
  <c r="K1490" i="4"/>
  <c r="F1490" i="4"/>
  <c r="E1490" i="4"/>
  <c r="D1490" i="4"/>
  <c r="Y1489" i="4"/>
  <c r="V1489" i="4"/>
  <c r="N1489" i="4"/>
  <c r="M1489" i="4"/>
  <c r="L1489" i="4"/>
  <c r="K1489" i="4"/>
  <c r="F1489" i="4"/>
  <c r="E1489" i="4"/>
  <c r="D1489" i="4"/>
  <c r="Y1488" i="4"/>
  <c r="V1488" i="4"/>
  <c r="N1488" i="4"/>
  <c r="M1488" i="4"/>
  <c r="L1488" i="4"/>
  <c r="K1488" i="4"/>
  <c r="F1488" i="4"/>
  <c r="E1488" i="4"/>
  <c r="D1488" i="4"/>
  <c r="Y1487" i="4"/>
  <c r="V1487" i="4"/>
  <c r="N1487" i="4"/>
  <c r="M1487" i="4"/>
  <c r="L1487" i="4"/>
  <c r="K1487" i="4"/>
  <c r="F1487" i="4"/>
  <c r="E1487" i="4"/>
  <c r="D1487" i="4"/>
  <c r="Y1486" i="4"/>
  <c r="V1486" i="4"/>
  <c r="N1486" i="4"/>
  <c r="M1486" i="4"/>
  <c r="L1486" i="4"/>
  <c r="K1486" i="4"/>
  <c r="F1486" i="4"/>
  <c r="E1486" i="4"/>
  <c r="D1486" i="4"/>
  <c r="Y1485" i="4"/>
  <c r="V1485" i="4"/>
  <c r="N1485" i="4"/>
  <c r="M1485" i="4"/>
  <c r="L1485" i="4"/>
  <c r="K1485" i="4"/>
  <c r="F1485" i="4"/>
  <c r="E1485" i="4"/>
  <c r="D1485" i="4"/>
  <c r="Y1484" i="4"/>
  <c r="V1484" i="4"/>
  <c r="N1484" i="4"/>
  <c r="M1484" i="4"/>
  <c r="L1484" i="4"/>
  <c r="K1484" i="4"/>
  <c r="F1484" i="4"/>
  <c r="E1484" i="4"/>
  <c r="D1484" i="4"/>
  <c r="Y1483" i="4"/>
  <c r="V1483" i="4"/>
  <c r="N1483" i="4"/>
  <c r="M1483" i="4"/>
  <c r="L1483" i="4"/>
  <c r="K1483" i="4"/>
  <c r="F1483" i="4"/>
  <c r="E1483" i="4"/>
  <c r="D1483" i="4"/>
  <c r="Y1482" i="4"/>
  <c r="V1482" i="4"/>
  <c r="N1482" i="4"/>
  <c r="M1482" i="4"/>
  <c r="L1482" i="4"/>
  <c r="K1482" i="4"/>
  <c r="F1482" i="4"/>
  <c r="E1482" i="4"/>
  <c r="D1482" i="4"/>
  <c r="Y1481" i="4"/>
  <c r="V1481" i="4"/>
  <c r="N1481" i="4"/>
  <c r="M1481" i="4"/>
  <c r="L1481" i="4"/>
  <c r="K1481" i="4"/>
  <c r="F1481" i="4"/>
  <c r="E1481" i="4"/>
  <c r="D1481" i="4"/>
  <c r="Y1480" i="4"/>
  <c r="V1480" i="4"/>
  <c r="N1480" i="4"/>
  <c r="M1480" i="4"/>
  <c r="L1480" i="4"/>
  <c r="K1480" i="4"/>
  <c r="F1480" i="4"/>
  <c r="E1480" i="4"/>
  <c r="D1480" i="4"/>
  <c r="Y1479" i="4"/>
  <c r="V1479" i="4"/>
  <c r="N1479" i="4"/>
  <c r="M1479" i="4"/>
  <c r="L1479" i="4"/>
  <c r="K1479" i="4"/>
  <c r="F1479" i="4"/>
  <c r="E1479" i="4"/>
  <c r="D1479" i="4"/>
  <c r="Y1478" i="4"/>
  <c r="V1478" i="4"/>
  <c r="N1478" i="4"/>
  <c r="M1478" i="4"/>
  <c r="L1478" i="4"/>
  <c r="K1478" i="4"/>
  <c r="F1478" i="4"/>
  <c r="E1478" i="4"/>
  <c r="D1478" i="4"/>
  <c r="Y1477" i="4"/>
  <c r="V1477" i="4"/>
  <c r="N1477" i="4"/>
  <c r="M1477" i="4"/>
  <c r="L1477" i="4"/>
  <c r="K1477" i="4"/>
  <c r="F1477" i="4"/>
  <c r="E1477" i="4"/>
  <c r="D1477" i="4"/>
  <c r="Y1476" i="4"/>
  <c r="V1476" i="4"/>
  <c r="N1476" i="4"/>
  <c r="M1476" i="4"/>
  <c r="L1476" i="4"/>
  <c r="K1476" i="4"/>
  <c r="F1476" i="4"/>
  <c r="E1476" i="4"/>
  <c r="D1476" i="4"/>
  <c r="Y1475" i="4"/>
  <c r="V1475" i="4"/>
  <c r="N1475" i="4"/>
  <c r="M1475" i="4"/>
  <c r="L1475" i="4"/>
  <c r="K1475" i="4"/>
  <c r="F1475" i="4"/>
  <c r="E1475" i="4"/>
  <c r="D1475" i="4"/>
  <c r="Y1474" i="4"/>
  <c r="V1474" i="4"/>
  <c r="N1474" i="4"/>
  <c r="M1474" i="4"/>
  <c r="L1474" i="4"/>
  <c r="K1474" i="4"/>
  <c r="F1474" i="4"/>
  <c r="E1474" i="4"/>
  <c r="D1474" i="4"/>
  <c r="Y1473" i="4"/>
  <c r="V1473" i="4"/>
  <c r="N1473" i="4"/>
  <c r="M1473" i="4"/>
  <c r="L1473" i="4"/>
  <c r="K1473" i="4"/>
  <c r="F1473" i="4"/>
  <c r="E1473" i="4"/>
  <c r="D1473" i="4"/>
  <c r="Y1472" i="4"/>
  <c r="V1472" i="4"/>
  <c r="N1472" i="4"/>
  <c r="M1472" i="4"/>
  <c r="L1472" i="4"/>
  <c r="K1472" i="4"/>
  <c r="F1472" i="4"/>
  <c r="E1472" i="4"/>
  <c r="D1472" i="4"/>
  <c r="Y1471" i="4"/>
  <c r="V1471" i="4"/>
  <c r="N1471" i="4"/>
  <c r="M1471" i="4"/>
  <c r="L1471" i="4"/>
  <c r="K1471" i="4"/>
  <c r="F1471" i="4"/>
  <c r="E1471" i="4"/>
  <c r="D1471" i="4"/>
  <c r="Y1470" i="4"/>
  <c r="V1470" i="4"/>
  <c r="N1470" i="4"/>
  <c r="M1470" i="4"/>
  <c r="L1470" i="4"/>
  <c r="K1470" i="4"/>
  <c r="F1470" i="4"/>
  <c r="E1470" i="4"/>
  <c r="D1470" i="4"/>
  <c r="Y1469" i="4"/>
  <c r="V1469" i="4"/>
  <c r="N1469" i="4"/>
  <c r="M1469" i="4"/>
  <c r="L1469" i="4"/>
  <c r="K1469" i="4"/>
  <c r="F1469" i="4"/>
  <c r="E1469" i="4"/>
  <c r="D1469" i="4"/>
  <c r="Y1468" i="4"/>
  <c r="V1468" i="4"/>
  <c r="N1468" i="4"/>
  <c r="M1468" i="4"/>
  <c r="L1468" i="4"/>
  <c r="K1468" i="4"/>
  <c r="F1468" i="4"/>
  <c r="E1468" i="4"/>
  <c r="D1468" i="4"/>
  <c r="Y1467" i="4"/>
  <c r="V1467" i="4"/>
  <c r="N1467" i="4"/>
  <c r="M1467" i="4"/>
  <c r="L1467" i="4"/>
  <c r="K1467" i="4"/>
  <c r="F1467" i="4"/>
  <c r="E1467" i="4"/>
  <c r="D1467" i="4"/>
  <c r="Y1466" i="4"/>
  <c r="V1466" i="4"/>
  <c r="N1466" i="4"/>
  <c r="M1466" i="4"/>
  <c r="L1466" i="4"/>
  <c r="K1466" i="4"/>
  <c r="F1466" i="4"/>
  <c r="E1466" i="4"/>
  <c r="D1466" i="4"/>
  <c r="Y1465" i="4"/>
  <c r="V1465" i="4"/>
  <c r="N1465" i="4"/>
  <c r="M1465" i="4"/>
  <c r="L1465" i="4"/>
  <c r="K1465" i="4"/>
  <c r="F1465" i="4"/>
  <c r="E1465" i="4"/>
  <c r="D1465" i="4"/>
  <c r="Y1464" i="4"/>
  <c r="V1464" i="4"/>
  <c r="N1464" i="4"/>
  <c r="M1464" i="4"/>
  <c r="L1464" i="4"/>
  <c r="K1464" i="4"/>
  <c r="F1464" i="4"/>
  <c r="E1464" i="4"/>
  <c r="D1464" i="4"/>
  <c r="Y1463" i="4"/>
  <c r="V1463" i="4"/>
  <c r="N1463" i="4"/>
  <c r="M1463" i="4"/>
  <c r="L1463" i="4"/>
  <c r="K1463" i="4"/>
  <c r="F1463" i="4"/>
  <c r="E1463" i="4"/>
  <c r="D1463" i="4"/>
  <c r="Y1462" i="4"/>
  <c r="V1462" i="4"/>
  <c r="N1462" i="4"/>
  <c r="M1462" i="4"/>
  <c r="L1462" i="4"/>
  <c r="K1462" i="4"/>
  <c r="F1462" i="4"/>
  <c r="E1462" i="4"/>
  <c r="D1462" i="4"/>
  <c r="Y1461" i="4"/>
  <c r="V1461" i="4"/>
  <c r="N1461" i="4"/>
  <c r="M1461" i="4"/>
  <c r="L1461" i="4"/>
  <c r="K1461" i="4"/>
  <c r="F1461" i="4"/>
  <c r="E1461" i="4"/>
  <c r="D1461" i="4"/>
  <c r="Y1460" i="4"/>
  <c r="V1460" i="4"/>
  <c r="N1460" i="4"/>
  <c r="M1460" i="4"/>
  <c r="L1460" i="4"/>
  <c r="K1460" i="4"/>
  <c r="F1460" i="4"/>
  <c r="E1460" i="4"/>
  <c r="D1460" i="4"/>
  <c r="Y1459" i="4"/>
  <c r="V1459" i="4"/>
  <c r="N1459" i="4"/>
  <c r="M1459" i="4"/>
  <c r="L1459" i="4"/>
  <c r="K1459" i="4"/>
  <c r="F1459" i="4"/>
  <c r="E1459" i="4"/>
  <c r="D1459" i="4"/>
  <c r="Y1458" i="4"/>
  <c r="V1458" i="4"/>
  <c r="N1458" i="4"/>
  <c r="M1458" i="4"/>
  <c r="L1458" i="4"/>
  <c r="K1458" i="4"/>
  <c r="F1458" i="4"/>
  <c r="E1458" i="4"/>
  <c r="D1458" i="4"/>
  <c r="Y1457" i="4"/>
  <c r="V1457" i="4"/>
  <c r="N1457" i="4"/>
  <c r="M1457" i="4"/>
  <c r="L1457" i="4"/>
  <c r="K1457" i="4"/>
  <c r="F1457" i="4"/>
  <c r="E1457" i="4"/>
  <c r="D1457" i="4"/>
  <c r="K3" i="50"/>
  <c r="L3" i="50"/>
  <c r="M3" i="50"/>
  <c r="N3" i="50"/>
  <c r="O3" i="50"/>
  <c r="P3" i="50"/>
  <c r="Q3" i="50"/>
  <c r="R3" i="50"/>
  <c r="K4" i="50"/>
  <c r="L4" i="50"/>
  <c r="M4" i="50"/>
  <c r="N4" i="50"/>
  <c r="O4" i="50"/>
  <c r="P4" i="50"/>
  <c r="Q4" i="50"/>
  <c r="R4" i="50"/>
  <c r="K5" i="50"/>
  <c r="L5" i="50"/>
  <c r="M5" i="50"/>
  <c r="N5" i="50"/>
  <c r="O5" i="50"/>
  <c r="P5" i="50"/>
  <c r="Q5" i="50"/>
  <c r="R5" i="50"/>
  <c r="K6" i="50"/>
  <c r="L6" i="50"/>
  <c r="M6" i="50"/>
  <c r="N6" i="50"/>
  <c r="O6" i="50"/>
  <c r="P6" i="50"/>
  <c r="Q6" i="50"/>
  <c r="R6" i="50"/>
  <c r="K7" i="50"/>
  <c r="L7" i="50"/>
  <c r="M7" i="50"/>
  <c r="N7" i="50"/>
  <c r="O7" i="50"/>
  <c r="P7" i="50"/>
  <c r="Q7" i="50"/>
  <c r="R7" i="50"/>
  <c r="K8" i="50"/>
  <c r="L8" i="50"/>
  <c r="M8" i="50"/>
  <c r="N8" i="50"/>
  <c r="O8" i="50"/>
  <c r="P8" i="50"/>
  <c r="Q8" i="50"/>
  <c r="R8" i="50"/>
  <c r="K9" i="50"/>
  <c r="L9" i="50"/>
  <c r="M9" i="50"/>
  <c r="N9" i="50"/>
  <c r="O9" i="50"/>
  <c r="P9" i="50"/>
  <c r="Q9" i="50"/>
  <c r="R9" i="50"/>
  <c r="K10" i="50"/>
  <c r="L10" i="50"/>
  <c r="M10" i="50"/>
  <c r="N10" i="50"/>
  <c r="O10" i="50"/>
  <c r="P10" i="50"/>
  <c r="Q10" i="50"/>
  <c r="R10" i="50"/>
  <c r="K11" i="50"/>
  <c r="L11" i="50"/>
  <c r="M11" i="50"/>
  <c r="N11" i="50"/>
  <c r="O11" i="50"/>
  <c r="P11" i="50"/>
  <c r="Q11" i="50"/>
  <c r="R11" i="50"/>
  <c r="K12" i="50"/>
  <c r="L12" i="50"/>
  <c r="M12" i="50"/>
  <c r="N12" i="50"/>
  <c r="O12" i="50"/>
  <c r="P12" i="50"/>
  <c r="Q12" i="50"/>
  <c r="R12" i="50"/>
  <c r="K13" i="50"/>
  <c r="L13" i="50"/>
  <c r="M13" i="50"/>
  <c r="N13" i="50"/>
  <c r="O13" i="50"/>
  <c r="P13" i="50"/>
  <c r="Q13" i="50"/>
  <c r="R13" i="50"/>
  <c r="K14" i="50"/>
  <c r="L14" i="50"/>
  <c r="M14" i="50"/>
  <c r="N14" i="50"/>
  <c r="O14" i="50"/>
  <c r="P14" i="50"/>
  <c r="Q14" i="50"/>
  <c r="R14" i="50"/>
  <c r="K15" i="50"/>
  <c r="L15" i="50"/>
  <c r="M15" i="50"/>
  <c r="N15" i="50"/>
  <c r="O15" i="50"/>
  <c r="P15" i="50"/>
  <c r="Q15" i="50"/>
  <c r="R15" i="50"/>
  <c r="K16" i="50"/>
  <c r="L16" i="50"/>
  <c r="M16" i="50"/>
  <c r="N16" i="50"/>
  <c r="O16" i="50"/>
  <c r="P16" i="50"/>
  <c r="Q16" i="50"/>
  <c r="R16" i="50"/>
  <c r="K17" i="50"/>
  <c r="L17" i="50"/>
  <c r="M17" i="50"/>
  <c r="N17" i="50"/>
  <c r="O17" i="50"/>
  <c r="P17" i="50"/>
  <c r="Q17" i="50"/>
  <c r="R17" i="50"/>
  <c r="K18" i="50"/>
  <c r="L18" i="50"/>
  <c r="M18" i="50"/>
  <c r="N18" i="50"/>
  <c r="O18" i="50"/>
  <c r="P18" i="50"/>
  <c r="Q18" i="50"/>
  <c r="R18" i="50"/>
  <c r="K19" i="50"/>
  <c r="L19" i="50"/>
  <c r="M19" i="50"/>
  <c r="N19" i="50"/>
  <c r="O19" i="50"/>
  <c r="P19" i="50"/>
  <c r="Q19" i="50"/>
  <c r="R19" i="50"/>
  <c r="K20" i="50"/>
  <c r="L20" i="50"/>
  <c r="M20" i="50"/>
  <c r="N20" i="50"/>
  <c r="O20" i="50"/>
  <c r="P20" i="50"/>
  <c r="Q20" i="50"/>
  <c r="R20" i="50"/>
  <c r="K21" i="50"/>
  <c r="L21" i="50"/>
  <c r="M21" i="50"/>
  <c r="N21" i="50"/>
  <c r="O21" i="50"/>
  <c r="P21" i="50"/>
  <c r="Q21" i="50"/>
  <c r="R21" i="50"/>
  <c r="K22" i="50"/>
  <c r="L22" i="50"/>
  <c r="M22" i="50"/>
  <c r="N22" i="50"/>
  <c r="O22" i="50"/>
  <c r="P22" i="50"/>
  <c r="Q22" i="50"/>
  <c r="R22" i="50"/>
  <c r="K23" i="50"/>
  <c r="L23" i="50"/>
  <c r="M23" i="50"/>
  <c r="N23" i="50"/>
  <c r="O23" i="50"/>
  <c r="P23" i="50"/>
  <c r="Q23" i="50"/>
  <c r="R23" i="50"/>
  <c r="K24" i="50"/>
  <c r="L24" i="50"/>
  <c r="M24" i="50"/>
  <c r="N24" i="50"/>
  <c r="O24" i="50"/>
  <c r="P24" i="50"/>
  <c r="Q24" i="50"/>
  <c r="R24" i="50"/>
  <c r="K25" i="50"/>
  <c r="L25" i="50"/>
  <c r="M25" i="50"/>
  <c r="N25" i="50"/>
  <c r="O25" i="50"/>
  <c r="P25" i="50"/>
  <c r="Q25" i="50"/>
  <c r="R25" i="50"/>
  <c r="K26" i="50"/>
  <c r="L26" i="50"/>
  <c r="M26" i="50"/>
  <c r="N26" i="50"/>
  <c r="O26" i="50"/>
  <c r="P26" i="50"/>
  <c r="Q26" i="50"/>
  <c r="R26" i="50"/>
  <c r="K27" i="50"/>
  <c r="L27" i="50"/>
  <c r="M27" i="50"/>
  <c r="N27" i="50"/>
  <c r="O27" i="50"/>
  <c r="P27" i="50"/>
  <c r="Q27" i="50"/>
  <c r="R27" i="50"/>
  <c r="K28" i="50"/>
  <c r="L28" i="50"/>
  <c r="M28" i="50"/>
  <c r="N28" i="50"/>
  <c r="O28" i="50"/>
  <c r="P28" i="50"/>
  <c r="Q28" i="50"/>
  <c r="R28" i="50"/>
  <c r="K29" i="50"/>
  <c r="L29" i="50"/>
  <c r="M29" i="50"/>
  <c r="N29" i="50"/>
  <c r="O29" i="50"/>
  <c r="P29" i="50"/>
  <c r="Q29" i="50"/>
  <c r="R29" i="50"/>
  <c r="K30" i="50"/>
  <c r="L30" i="50"/>
  <c r="M30" i="50"/>
  <c r="N30" i="50"/>
  <c r="O30" i="50"/>
  <c r="P30" i="50"/>
  <c r="Q30" i="50"/>
  <c r="R30" i="50"/>
  <c r="K31" i="50"/>
  <c r="L31" i="50"/>
  <c r="M31" i="50"/>
  <c r="N31" i="50"/>
  <c r="O31" i="50"/>
  <c r="P31" i="50"/>
  <c r="Q31" i="50"/>
  <c r="R31" i="50"/>
  <c r="K32" i="50"/>
  <c r="L32" i="50"/>
  <c r="M32" i="50"/>
  <c r="N32" i="50"/>
  <c r="O32" i="50"/>
  <c r="P32" i="50"/>
  <c r="Q32" i="50"/>
  <c r="R32" i="50"/>
  <c r="K33" i="50"/>
  <c r="L33" i="50"/>
  <c r="M33" i="50"/>
  <c r="N33" i="50"/>
  <c r="O33" i="50"/>
  <c r="P33" i="50"/>
  <c r="Q33" i="50"/>
  <c r="R33" i="50"/>
  <c r="K34" i="50"/>
  <c r="L34" i="50"/>
  <c r="M34" i="50"/>
  <c r="N34" i="50"/>
  <c r="O34" i="50"/>
  <c r="P34" i="50"/>
  <c r="Q34" i="50"/>
  <c r="R34" i="50"/>
  <c r="K35" i="50"/>
  <c r="L35" i="50"/>
  <c r="M35" i="50"/>
  <c r="N35" i="50"/>
  <c r="O35" i="50"/>
  <c r="P35" i="50"/>
  <c r="Q35" i="50"/>
  <c r="R35" i="50"/>
  <c r="K36" i="50"/>
  <c r="L36" i="50"/>
  <c r="M36" i="50"/>
  <c r="N36" i="50"/>
  <c r="O36" i="50"/>
  <c r="P36" i="50"/>
  <c r="Q36" i="50"/>
  <c r="R36" i="50"/>
  <c r="K37" i="50"/>
  <c r="L37" i="50"/>
  <c r="M37" i="50"/>
  <c r="N37" i="50"/>
  <c r="O37" i="50"/>
  <c r="P37" i="50"/>
  <c r="Q37" i="50"/>
  <c r="R37" i="50"/>
  <c r="K38" i="50"/>
  <c r="L38" i="50"/>
  <c r="M38" i="50"/>
  <c r="N38" i="50"/>
  <c r="O38" i="50"/>
  <c r="P38" i="50"/>
  <c r="Q38" i="50"/>
  <c r="R38" i="50"/>
  <c r="K39" i="50"/>
  <c r="L39" i="50"/>
  <c r="M39" i="50"/>
  <c r="N39" i="50"/>
  <c r="O39" i="50"/>
  <c r="P39" i="50"/>
  <c r="Q39" i="50"/>
  <c r="R39" i="50"/>
  <c r="K40" i="50"/>
  <c r="L40" i="50"/>
  <c r="M40" i="50"/>
  <c r="N40" i="50"/>
  <c r="O40" i="50"/>
  <c r="P40" i="50"/>
  <c r="Q40" i="50"/>
  <c r="R40" i="50"/>
  <c r="K41" i="50"/>
  <c r="L41" i="50"/>
  <c r="M41" i="50"/>
  <c r="N41" i="50"/>
  <c r="O41" i="50"/>
  <c r="P41" i="50"/>
  <c r="Q41" i="50"/>
  <c r="R41" i="50"/>
  <c r="K42" i="50"/>
  <c r="L42" i="50"/>
  <c r="M42" i="50"/>
  <c r="N42" i="50"/>
  <c r="O42" i="50"/>
  <c r="P42" i="50"/>
  <c r="Q42" i="50"/>
  <c r="R42" i="50"/>
  <c r="K43" i="50"/>
  <c r="L43" i="50"/>
  <c r="M43" i="50"/>
  <c r="N43" i="50"/>
  <c r="O43" i="50"/>
  <c r="P43" i="50"/>
  <c r="Q43" i="50"/>
  <c r="R43" i="50"/>
  <c r="K44" i="50"/>
  <c r="L44" i="50"/>
  <c r="M44" i="50"/>
  <c r="N44" i="50"/>
  <c r="O44" i="50"/>
  <c r="P44" i="50"/>
  <c r="Q44" i="50"/>
  <c r="R44" i="50"/>
  <c r="K45" i="50"/>
  <c r="L45" i="50"/>
  <c r="M45" i="50"/>
  <c r="N45" i="50"/>
  <c r="O45" i="50"/>
  <c r="P45" i="50"/>
  <c r="Q45" i="50"/>
  <c r="R45" i="50"/>
  <c r="K46" i="50"/>
  <c r="L46" i="50"/>
  <c r="M46" i="50"/>
  <c r="N46" i="50"/>
  <c r="O46" i="50"/>
  <c r="P46" i="50"/>
  <c r="Q46" i="50"/>
  <c r="R46" i="50"/>
  <c r="K47" i="50"/>
  <c r="L47" i="50"/>
  <c r="M47" i="50"/>
  <c r="N47" i="50"/>
  <c r="O47" i="50"/>
  <c r="P47" i="50"/>
  <c r="Q47" i="50"/>
  <c r="R47" i="50"/>
  <c r="K48" i="50"/>
  <c r="L48" i="50"/>
  <c r="M48" i="50"/>
  <c r="N48" i="50"/>
  <c r="O48" i="50"/>
  <c r="P48" i="50"/>
  <c r="Q48" i="50"/>
  <c r="R48" i="50"/>
  <c r="K49" i="50"/>
  <c r="L49" i="50"/>
  <c r="M49" i="50"/>
  <c r="N49" i="50"/>
  <c r="O49" i="50"/>
  <c r="P49" i="50"/>
  <c r="Q49" i="50"/>
  <c r="R49" i="50"/>
  <c r="K50" i="50"/>
  <c r="L50" i="50"/>
  <c r="M50" i="50"/>
  <c r="N50" i="50"/>
  <c r="O50" i="50"/>
  <c r="P50" i="50"/>
  <c r="Q50" i="50"/>
  <c r="R50" i="50"/>
  <c r="K51" i="50"/>
  <c r="L51" i="50"/>
  <c r="M51" i="50"/>
  <c r="N51" i="50"/>
  <c r="O51" i="50"/>
  <c r="P51" i="50"/>
  <c r="Q51" i="50"/>
  <c r="R51" i="50"/>
  <c r="K52" i="50"/>
  <c r="L52" i="50"/>
  <c r="M52" i="50"/>
  <c r="N52" i="50"/>
  <c r="O52" i="50"/>
  <c r="P52" i="50"/>
  <c r="Q52" i="50"/>
  <c r="R52" i="50"/>
  <c r="K53" i="50"/>
  <c r="L53" i="50"/>
  <c r="M53" i="50"/>
  <c r="N53" i="50"/>
  <c r="O53" i="50"/>
  <c r="P53" i="50"/>
  <c r="Q53" i="50"/>
  <c r="R53" i="50"/>
  <c r="K54" i="50"/>
  <c r="L54" i="50"/>
  <c r="M54" i="50"/>
  <c r="N54" i="50"/>
  <c r="O54" i="50"/>
  <c r="P54" i="50"/>
  <c r="Q54" i="50"/>
  <c r="R54" i="50"/>
  <c r="K55" i="50"/>
  <c r="L55" i="50"/>
  <c r="M55" i="50"/>
  <c r="N55" i="50"/>
  <c r="O55" i="50"/>
  <c r="P55" i="50"/>
  <c r="Q55" i="50"/>
  <c r="R55" i="50"/>
  <c r="K56" i="50"/>
  <c r="L56" i="50"/>
  <c r="M56" i="50"/>
  <c r="N56" i="50"/>
  <c r="O56" i="50"/>
  <c r="P56" i="50"/>
  <c r="Q56" i="50"/>
  <c r="R56" i="50"/>
  <c r="K57" i="50"/>
  <c r="L57" i="50"/>
  <c r="M57" i="50"/>
  <c r="N57" i="50"/>
  <c r="O57" i="50"/>
  <c r="P57" i="50"/>
  <c r="Q57" i="50"/>
  <c r="R57" i="50"/>
  <c r="K58" i="50"/>
  <c r="L58" i="50"/>
  <c r="M58" i="50"/>
  <c r="N58" i="50"/>
  <c r="O58" i="50"/>
  <c r="P58" i="50"/>
  <c r="Q58" i="50"/>
  <c r="R58" i="50"/>
  <c r="K59" i="50"/>
  <c r="L59" i="50"/>
  <c r="M59" i="50"/>
  <c r="N59" i="50"/>
  <c r="O59" i="50"/>
  <c r="P59" i="50"/>
  <c r="Q59" i="50"/>
  <c r="R59" i="50"/>
  <c r="K60" i="50"/>
  <c r="L60" i="50"/>
  <c r="M60" i="50"/>
  <c r="N60" i="50"/>
  <c r="O60" i="50"/>
  <c r="P60" i="50"/>
  <c r="Q60" i="50"/>
  <c r="R60" i="50"/>
  <c r="K61" i="50"/>
  <c r="L61" i="50"/>
  <c r="M61" i="50"/>
  <c r="N61" i="50"/>
  <c r="O61" i="50"/>
  <c r="P61" i="50"/>
  <c r="Q61" i="50"/>
  <c r="R61" i="50"/>
  <c r="K62" i="50"/>
  <c r="L62" i="50"/>
  <c r="M62" i="50"/>
  <c r="N62" i="50"/>
  <c r="O62" i="50"/>
  <c r="P62" i="50"/>
  <c r="Q62" i="50"/>
  <c r="R62" i="50"/>
  <c r="K63" i="50"/>
  <c r="L63" i="50"/>
  <c r="M63" i="50"/>
  <c r="N63" i="50"/>
  <c r="O63" i="50"/>
  <c r="P63" i="50"/>
  <c r="Q63" i="50"/>
  <c r="R63" i="50"/>
  <c r="K64" i="50"/>
  <c r="L64" i="50"/>
  <c r="M64" i="50"/>
  <c r="N64" i="50"/>
  <c r="O64" i="50"/>
  <c r="P64" i="50"/>
  <c r="Q64" i="50"/>
  <c r="R64" i="50"/>
  <c r="K65" i="50"/>
  <c r="L65" i="50"/>
  <c r="M65" i="50"/>
  <c r="N65" i="50"/>
  <c r="O65" i="50"/>
  <c r="P65" i="50"/>
  <c r="Q65" i="50"/>
  <c r="R65" i="50"/>
  <c r="K66" i="50"/>
  <c r="L66" i="50"/>
  <c r="M66" i="50"/>
  <c r="N66" i="50"/>
  <c r="O66" i="50"/>
  <c r="P66" i="50"/>
  <c r="Q66" i="50"/>
  <c r="R66" i="50"/>
  <c r="K67" i="50"/>
  <c r="L67" i="50"/>
  <c r="M67" i="50"/>
  <c r="N67" i="50"/>
  <c r="O67" i="50"/>
  <c r="P67" i="50"/>
  <c r="Q67" i="50"/>
  <c r="R67" i="50"/>
  <c r="K68" i="50"/>
  <c r="L68" i="50"/>
  <c r="M68" i="50"/>
  <c r="N68" i="50"/>
  <c r="O68" i="50"/>
  <c r="P68" i="50"/>
  <c r="Q68" i="50"/>
  <c r="R68" i="50"/>
  <c r="K69" i="50"/>
  <c r="L69" i="50"/>
  <c r="M69" i="50"/>
  <c r="N69" i="50"/>
  <c r="O69" i="50"/>
  <c r="P69" i="50"/>
  <c r="Q69" i="50"/>
  <c r="R69" i="50"/>
  <c r="K70" i="50"/>
  <c r="L70" i="50"/>
  <c r="M70" i="50"/>
  <c r="N70" i="50"/>
  <c r="O70" i="50"/>
  <c r="P70" i="50"/>
  <c r="Q70" i="50"/>
  <c r="R70" i="50"/>
  <c r="K71" i="50"/>
  <c r="L71" i="50"/>
  <c r="M71" i="50"/>
  <c r="N71" i="50"/>
  <c r="O71" i="50"/>
  <c r="P71" i="50"/>
  <c r="Q71" i="50"/>
  <c r="R71" i="50"/>
  <c r="K72" i="50"/>
  <c r="L72" i="50"/>
  <c r="M72" i="50"/>
  <c r="N72" i="50"/>
  <c r="O72" i="50"/>
  <c r="P72" i="50"/>
  <c r="Q72" i="50"/>
  <c r="R72" i="50"/>
  <c r="K73" i="50"/>
  <c r="L73" i="50"/>
  <c r="M73" i="50"/>
  <c r="N73" i="50"/>
  <c r="O73" i="50"/>
  <c r="P73" i="50"/>
  <c r="Q73" i="50"/>
  <c r="R73" i="50"/>
  <c r="K74" i="50"/>
  <c r="L74" i="50"/>
  <c r="M74" i="50"/>
  <c r="N74" i="50"/>
  <c r="O74" i="50"/>
  <c r="P74" i="50"/>
  <c r="Q74" i="50"/>
  <c r="R74" i="50"/>
  <c r="K75" i="50"/>
  <c r="L75" i="50"/>
  <c r="M75" i="50"/>
  <c r="N75" i="50"/>
  <c r="O75" i="50"/>
  <c r="P75" i="50"/>
  <c r="Q75" i="50"/>
  <c r="R75" i="50"/>
  <c r="K76" i="50"/>
  <c r="L76" i="50"/>
  <c r="M76" i="50"/>
  <c r="N76" i="50"/>
  <c r="O76" i="50"/>
  <c r="P76" i="50"/>
  <c r="Q76" i="50"/>
  <c r="R76" i="50"/>
  <c r="K77" i="50"/>
  <c r="L77" i="50"/>
  <c r="M77" i="50"/>
  <c r="N77" i="50"/>
  <c r="O77" i="50"/>
  <c r="P77" i="50"/>
  <c r="Q77" i="50"/>
  <c r="R77" i="50"/>
  <c r="K78" i="50"/>
  <c r="L78" i="50"/>
  <c r="M78" i="50"/>
  <c r="N78" i="50"/>
  <c r="O78" i="50"/>
  <c r="P78" i="50"/>
  <c r="Q78" i="50"/>
  <c r="R78" i="50"/>
  <c r="K79" i="50"/>
  <c r="L79" i="50"/>
  <c r="M79" i="50"/>
  <c r="N79" i="50"/>
  <c r="O79" i="50"/>
  <c r="P79" i="50"/>
  <c r="Q79" i="50"/>
  <c r="R79" i="50"/>
  <c r="K80" i="50"/>
  <c r="L80" i="50"/>
  <c r="M80" i="50"/>
  <c r="N80" i="50"/>
  <c r="O80" i="50"/>
  <c r="P80" i="50"/>
  <c r="Q80" i="50"/>
  <c r="R80" i="50"/>
  <c r="K81" i="50"/>
  <c r="L81" i="50"/>
  <c r="M81" i="50"/>
  <c r="N81" i="50"/>
  <c r="O81" i="50"/>
  <c r="P81" i="50"/>
  <c r="Q81" i="50"/>
  <c r="R81" i="50"/>
  <c r="K82" i="50"/>
  <c r="L82" i="50"/>
  <c r="M82" i="50"/>
  <c r="N82" i="50"/>
  <c r="O82" i="50"/>
  <c r="P82" i="50"/>
  <c r="Q82" i="50"/>
  <c r="R82" i="50"/>
  <c r="K83" i="50"/>
  <c r="L83" i="50"/>
  <c r="M83" i="50"/>
  <c r="N83" i="50"/>
  <c r="O83" i="50"/>
  <c r="P83" i="50"/>
  <c r="Q83" i="50"/>
  <c r="R83" i="50"/>
  <c r="K84" i="50"/>
  <c r="L84" i="50"/>
  <c r="M84" i="50"/>
  <c r="N84" i="50"/>
  <c r="O84" i="50"/>
  <c r="P84" i="50"/>
  <c r="Q84" i="50"/>
  <c r="R84" i="50"/>
  <c r="K85" i="50"/>
  <c r="L85" i="50"/>
  <c r="M85" i="50"/>
  <c r="N85" i="50"/>
  <c r="O85" i="50"/>
  <c r="P85" i="50"/>
  <c r="Q85" i="50"/>
  <c r="R85" i="50"/>
  <c r="K86" i="50"/>
  <c r="L86" i="50"/>
  <c r="M86" i="50"/>
  <c r="N86" i="50"/>
  <c r="O86" i="50"/>
  <c r="P86" i="50"/>
  <c r="Q86" i="50"/>
  <c r="R86" i="50"/>
  <c r="K87" i="50"/>
  <c r="L87" i="50"/>
  <c r="M87" i="50"/>
  <c r="N87" i="50"/>
  <c r="O87" i="50"/>
  <c r="P87" i="50"/>
  <c r="Q87" i="50"/>
  <c r="R87" i="50"/>
  <c r="K88" i="50"/>
  <c r="L88" i="50"/>
  <c r="M88" i="50"/>
  <c r="N88" i="50"/>
  <c r="O88" i="50"/>
  <c r="P88" i="50"/>
  <c r="Q88" i="50"/>
  <c r="R88" i="50"/>
  <c r="K89" i="50"/>
  <c r="L89" i="50"/>
  <c r="M89" i="50"/>
  <c r="N89" i="50"/>
  <c r="O89" i="50"/>
  <c r="P89" i="50"/>
  <c r="Q89" i="50"/>
  <c r="R89" i="50"/>
  <c r="K90" i="50"/>
  <c r="L90" i="50"/>
  <c r="M90" i="50"/>
  <c r="N90" i="50"/>
  <c r="O90" i="50"/>
  <c r="P90" i="50"/>
  <c r="Q90" i="50"/>
  <c r="R90" i="50"/>
  <c r="K91" i="50"/>
  <c r="L91" i="50"/>
  <c r="M91" i="50"/>
  <c r="N91" i="50"/>
  <c r="O91" i="50"/>
  <c r="P91" i="50"/>
  <c r="Q91" i="50"/>
  <c r="R91" i="50"/>
  <c r="K92" i="50"/>
  <c r="L92" i="50"/>
  <c r="M92" i="50"/>
  <c r="N92" i="50"/>
  <c r="O92" i="50"/>
  <c r="P92" i="50"/>
  <c r="Q92" i="50"/>
  <c r="R92" i="50"/>
  <c r="K93" i="50"/>
  <c r="L93" i="50"/>
  <c r="M93" i="50"/>
  <c r="N93" i="50"/>
  <c r="O93" i="50"/>
  <c r="P93" i="50"/>
  <c r="Q93" i="50"/>
  <c r="R93" i="50"/>
  <c r="K94" i="50"/>
  <c r="L94" i="50"/>
  <c r="M94" i="50"/>
  <c r="N94" i="50"/>
  <c r="O94" i="50"/>
  <c r="P94" i="50"/>
  <c r="Q94" i="50"/>
  <c r="R94" i="50"/>
  <c r="K95" i="50"/>
  <c r="L95" i="50"/>
  <c r="M95" i="50"/>
  <c r="N95" i="50"/>
  <c r="O95" i="50"/>
  <c r="P95" i="50"/>
  <c r="Q95" i="50"/>
  <c r="R95" i="50"/>
  <c r="K96" i="50"/>
  <c r="L96" i="50"/>
  <c r="M96" i="50"/>
  <c r="N96" i="50"/>
  <c r="O96" i="50"/>
  <c r="P96" i="50"/>
  <c r="Q96" i="50"/>
  <c r="R96" i="50"/>
  <c r="K97" i="50"/>
  <c r="L97" i="50"/>
  <c r="M97" i="50"/>
  <c r="N97" i="50"/>
  <c r="O97" i="50"/>
  <c r="P97" i="50"/>
  <c r="Q97" i="50"/>
  <c r="R97" i="50"/>
  <c r="K98" i="50"/>
  <c r="L98" i="50"/>
  <c r="M98" i="50"/>
  <c r="N98" i="50"/>
  <c r="O98" i="50"/>
  <c r="P98" i="50"/>
  <c r="Q98" i="50"/>
  <c r="R98" i="50"/>
  <c r="K99" i="50"/>
  <c r="L99" i="50"/>
  <c r="M99" i="50"/>
  <c r="N99" i="50"/>
  <c r="O99" i="50"/>
  <c r="P99" i="50"/>
  <c r="Q99" i="50"/>
  <c r="R99" i="50"/>
  <c r="K100" i="50"/>
  <c r="L100" i="50"/>
  <c r="M100" i="50"/>
  <c r="N100" i="50"/>
  <c r="O100" i="50"/>
  <c r="P100" i="50"/>
  <c r="Q100" i="50"/>
  <c r="R100" i="50"/>
  <c r="K101" i="50"/>
  <c r="L101" i="50"/>
  <c r="M101" i="50"/>
  <c r="N101" i="50"/>
  <c r="O101" i="50"/>
  <c r="P101" i="50"/>
  <c r="Q101" i="50"/>
  <c r="R101" i="50"/>
  <c r="K102" i="50"/>
  <c r="L102" i="50"/>
  <c r="M102" i="50"/>
  <c r="N102" i="50"/>
  <c r="O102" i="50"/>
  <c r="P102" i="50"/>
  <c r="Q102" i="50"/>
  <c r="R102" i="50"/>
  <c r="K103" i="50"/>
  <c r="L103" i="50"/>
  <c r="M103" i="50"/>
  <c r="N103" i="50"/>
  <c r="O103" i="50"/>
  <c r="P103" i="50"/>
  <c r="Q103" i="50"/>
  <c r="R103" i="50"/>
  <c r="K104" i="50"/>
  <c r="L104" i="50"/>
  <c r="M104" i="50"/>
  <c r="N104" i="50"/>
  <c r="O104" i="50"/>
  <c r="P104" i="50"/>
  <c r="Q104" i="50"/>
  <c r="R104" i="50"/>
  <c r="K105" i="50"/>
  <c r="L105" i="50"/>
  <c r="M105" i="50"/>
  <c r="N105" i="50"/>
  <c r="O105" i="50"/>
  <c r="P105" i="50"/>
  <c r="Q105" i="50"/>
  <c r="R105" i="50"/>
  <c r="K106" i="50"/>
  <c r="L106" i="50"/>
  <c r="M106" i="50"/>
  <c r="N106" i="50"/>
  <c r="O106" i="50"/>
  <c r="P106" i="50"/>
  <c r="Q106" i="50"/>
  <c r="R106" i="50"/>
  <c r="K107" i="50"/>
  <c r="L107" i="50"/>
  <c r="M107" i="50"/>
  <c r="N107" i="50"/>
  <c r="O107" i="50"/>
  <c r="P107" i="50"/>
  <c r="Q107" i="50"/>
  <c r="R107" i="50"/>
  <c r="K108" i="50"/>
  <c r="L108" i="50"/>
  <c r="M108" i="50"/>
  <c r="N108" i="50"/>
  <c r="O108" i="50"/>
  <c r="P108" i="50"/>
  <c r="Q108" i="50"/>
  <c r="R108" i="50"/>
  <c r="K109" i="50"/>
  <c r="L109" i="50"/>
  <c r="M109" i="50"/>
  <c r="N109" i="50"/>
  <c r="O109" i="50"/>
  <c r="P109" i="50"/>
  <c r="Q109" i="50"/>
  <c r="R109" i="50"/>
  <c r="K110" i="50"/>
  <c r="L110" i="50"/>
  <c r="M110" i="50"/>
  <c r="N110" i="50"/>
  <c r="O110" i="50"/>
  <c r="P110" i="50"/>
  <c r="Q110" i="50"/>
  <c r="R110" i="50"/>
  <c r="K111" i="50"/>
  <c r="L111" i="50"/>
  <c r="M111" i="50"/>
  <c r="N111" i="50"/>
  <c r="O111" i="50"/>
  <c r="P111" i="50"/>
  <c r="Q111" i="50"/>
  <c r="R111" i="50"/>
  <c r="K112" i="50"/>
  <c r="L112" i="50"/>
  <c r="M112" i="50"/>
  <c r="N112" i="50"/>
  <c r="O112" i="50"/>
  <c r="P112" i="50"/>
  <c r="Q112" i="50"/>
  <c r="R112" i="50"/>
  <c r="K113" i="50"/>
  <c r="L113" i="50"/>
  <c r="M113" i="50"/>
  <c r="N113" i="50"/>
  <c r="O113" i="50"/>
  <c r="P113" i="50"/>
  <c r="Q113" i="50"/>
  <c r="R113" i="50"/>
  <c r="K114" i="50"/>
  <c r="L114" i="50"/>
  <c r="M114" i="50"/>
  <c r="N114" i="50"/>
  <c r="O114" i="50"/>
  <c r="P114" i="50"/>
  <c r="Q114" i="50"/>
  <c r="R114" i="50"/>
  <c r="K115" i="50"/>
  <c r="L115" i="50"/>
  <c r="M115" i="50"/>
  <c r="N115" i="50"/>
  <c r="O115" i="50"/>
  <c r="P115" i="50"/>
  <c r="Q115" i="50"/>
  <c r="R115" i="50"/>
  <c r="K116" i="50"/>
  <c r="L116" i="50"/>
  <c r="M116" i="50"/>
  <c r="N116" i="50"/>
  <c r="O116" i="50"/>
  <c r="P116" i="50"/>
  <c r="Q116" i="50"/>
  <c r="R116" i="50"/>
  <c r="K117" i="50"/>
  <c r="L117" i="50"/>
  <c r="M117" i="50"/>
  <c r="N117" i="50"/>
  <c r="O117" i="50"/>
  <c r="P117" i="50"/>
  <c r="Q117" i="50"/>
  <c r="R117" i="50"/>
  <c r="K118" i="50"/>
  <c r="L118" i="50"/>
  <c r="M118" i="50"/>
  <c r="N118" i="50"/>
  <c r="O118" i="50"/>
  <c r="P118" i="50"/>
  <c r="Q118" i="50"/>
  <c r="R118" i="50"/>
  <c r="K119" i="50"/>
  <c r="L119" i="50"/>
  <c r="M119" i="50"/>
  <c r="N119" i="50"/>
  <c r="O119" i="50"/>
  <c r="P119" i="50"/>
  <c r="Q119" i="50"/>
  <c r="R119" i="50"/>
  <c r="K120" i="50"/>
  <c r="L120" i="50"/>
  <c r="M120" i="50"/>
  <c r="N120" i="50"/>
  <c r="O120" i="50"/>
  <c r="P120" i="50"/>
  <c r="Q120" i="50"/>
  <c r="R120" i="50"/>
  <c r="K121" i="50"/>
  <c r="L121" i="50"/>
  <c r="M121" i="50"/>
  <c r="N121" i="50"/>
  <c r="O121" i="50"/>
  <c r="P121" i="50"/>
  <c r="Q121" i="50"/>
  <c r="R121" i="50"/>
  <c r="K122" i="50"/>
  <c r="L122" i="50"/>
  <c r="M122" i="50"/>
  <c r="N122" i="50"/>
  <c r="O122" i="50"/>
  <c r="P122" i="50"/>
  <c r="Q122" i="50"/>
  <c r="R122" i="50"/>
  <c r="K123" i="50"/>
  <c r="L123" i="50"/>
  <c r="M123" i="50"/>
  <c r="N123" i="50"/>
  <c r="O123" i="50"/>
  <c r="P123" i="50"/>
  <c r="Q123" i="50"/>
  <c r="R123" i="50"/>
  <c r="K124" i="50"/>
  <c r="L124" i="50"/>
  <c r="M124" i="50"/>
  <c r="N124" i="50"/>
  <c r="O124" i="50"/>
  <c r="P124" i="50"/>
  <c r="Q124" i="50"/>
  <c r="R124" i="50"/>
  <c r="K125" i="50"/>
  <c r="L125" i="50"/>
  <c r="M125" i="50"/>
  <c r="N125" i="50"/>
  <c r="O125" i="50"/>
  <c r="P125" i="50"/>
  <c r="Q125" i="50"/>
  <c r="R125" i="50"/>
  <c r="K126" i="50"/>
  <c r="L126" i="50"/>
  <c r="M126" i="50"/>
  <c r="N126" i="50"/>
  <c r="O126" i="50"/>
  <c r="P126" i="50"/>
  <c r="Q126" i="50"/>
  <c r="R126" i="50"/>
  <c r="K127" i="50"/>
  <c r="L127" i="50"/>
  <c r="M127" i="50"/>
  <c r="N127" i="50"/>
  <c r="O127" i="50"/>
  <c r="P127" i="50"/>
  <c r="Q127" i="50"/>
  <c r="R127" i="50"/>
  <c r="K128" i="50"/>
  <c r="L128" i="50"/>
  <c r="M128" i="50"/>
  <c r="N128" i="50"/>
  <c r="O128" i="50"/>
  <c r="P128" i="50"/>
  <c r="Q128" i="50"/>
  <c r="R128" i="50"/>
  <c r="K129" i="50"/>
  <c r="L129" i="50"/>
  <c r="M129" i="50"/>
  <c r="N129" i="50"/>
  <c r="O129" i="50"/>
  <c r="P129" i="50"/>
  <c r="Q129" i="50"/>
  <c r="R129" i="50"/>
  <c r="K130" i="50"/>
  <c r="L130" i="50"/>
  <c r="M130" i="50"/>
  <c r="N130" i="50"/>
  <c r="O130" i="50"/>
  <c r="P130" i="50"/>
  <c r="Q130" i="50"/>
  <c r="R130" i="50"/>
  <c r="K131" i="50"/>
  <c r="L131" i="50"/>
  <c r="M131" i="50"/>
  <c r="N131" i="50"/>
  <c r="O131" i="50"/>
  <c r="P131" i="50"/>
  <c r="Q131" i="50"/>
  <c r="R131" i="50"/>
  <c r="K132" i="50"/>
  <c r="L132" i="50"/>
  <c r="M132" i="50"/>
  <c r="N132" i="50"/>
  <c r="O132" i="50"/>
  <c r="P132" i="50"/>
  <c r="Q132" i="50"/>
  <c r="R132" i="50"/>
  <c r="K133" i="50"/>
  <c r="L133" i="50"/>
  <c r="M133" i="50"/>
  <c r="N133" i="50"/>
  <c r="O133" i="50"/>
  <c r="P133" i="50"/>
  <c r="Q133" i="50"/>
  <c r="R133" i="50"/>
  <c r="K134" i="50"/>
  <c r="L134" i="50"/>
  <c r="M134" i="50"/>
  <c r="N134" i="50"/>
  <c r="O134" i="50"/>
  <c r="P134" i="50"/>
  <c r="Q134" i="50"/>
  <c r="R134" i="50"/>
  <c r="K135" i="50"/>
  <c r="L135" i="50"/>
  <c r="M135" i="50"/>
  <c r="N135" i="50"/>
  <c r="O135" i="50"/>
  <c r="P135" i="50"/>
  <c r="Q135" i="50"/>
  <c r="R135" i="50"/>
  <c r="K136" i="50"/>
  <c r="L136" i="50"/>
  <c r="M136" i="50"/>
  <c r="N136" i="50"/>
  <c r="O136" i="50"/>
  <c r="P136" i="50"/>
  <c r="Q136" i="50"/>
  <c r="R136" i="50"/>
  <c r="K137" i="50"/>
  <c r="L137" i="50"/>
  <c r="M137" i="50"/>
  <c r="N137" i="50"/>
  <c r="O137" i="50"/>
  <c r="P137" i="50"/>
  <c r="Q137" i="50"/>
  <c r="R137" i="50"/>
  <c r="K138" i="50"/>
  <c r="L138" i="50"/>
  <c r="M138" i="50"/>
  <c r="N138" i="50"/>
  <c r="O138" i="50"/>
  <c r="P138" i="50"/>
  <c r="Q138" i="50"/>
  <c r="R138" i="50"/>
  <c r="K139" i="50"/>
  <c r="L139" i="50"/>
  <c r="M139" i="50"/>
  <c r="N139" i="50"/>
  <c r="O139" i="50"/>
  <c r="P139" i="50"/>
  <c r="Q139" i="50"/>
  <c r="R139" i="50"/>
  <c r="K140" i="50"/>
  <c r="L140" i="50"/>
  <c r="M140" i="50"/>
  <c r="N140" i="50"/>
  <c r="O140" i="50"/>
  <c r="P140" i="50"/>
  <c r="Q140" i="50"/>
  <c r="R140" i="50"/>
  <c r="K141" i="50"/>
  <c r="L141" i="50"/>
  <c r="M141" i="50"/>
  <c r="N141" i="50"/>
  <c r="O141" i="50"/>
  <c r="P141" i="50"/>
  <c r="Q141" i="50"/>
  <c r="R141" i="50"/>
  <c r="K142" i="50"/>
  <c r="L142" i="50"/>
  <c r="M142" i="50"/>
  <c r="N142" i="50"/>
  <c r="O142" i="50"/>
  <c r="P142" i="50"/>
  <c r="Q142" i="50"/>
  <c r="R142" i="50"/>
  <c r="K143" i="50"/>
  <c r="L143" i="50"/>
  <c r="M143" i="50"/>
  <c r="N143" i="50"/>
  <c r="O143" i="50"/>
  <c r="P143" i="50"/>
  <c r="Q143" i="50"/>
  <c r="R143" i="50"/>
  <c r="K144" i="50"/>
  <c r="L144" i="50"/>
  <c r="M144" i="50"/>
  <c r="N144" i="50"/>
  <c r="O144" i="50"/>
  <c r="P144" i="50"/>
  <c r="Q144" i="50"/>
  <c r="R144" i="50"/>
  <c r="K145" i="50"/>
  <c r="L145" i="50"/>
  <c r="M145" i="50"/>
  <c r="N145" i="50"/>
  <c r="O145" i="50"/>
  <c r="P145" i="50"/>
  <c r="Q145" i="50"/>
  <c r="R145" i="50"/>
  <c r="K146" i="50"/>
  <c r="L146" i="50"/>
  <c r="M146" i="50"/>
  <c r="N146" i="50"/>
  <c r="O146" i="50"/>
  <c r="P146" i="50"/>
  <c r="Q146" i="50"/>
  <c r="R146" i="50"/>
  <c r="K147" i="50"/>
  <c r="L147" i="50"/>
  <c r="M147" i="50"/>
  <c r="N147" i="50"/>
  <c r="O147" i="50"/>
  <c r="P147" i="50"/>
  <c r="Q147" i="50"/>
  <c r="R147" i="50"/>
  <c r="K148" i="50"/>
  <c r="L148" i="50"/>
  <c r="M148" i="50"/>
  <c r="N148" i="50"/>
  <c r="O148" i="50"/>
  <c r="P148" i="50"/>
  <c r="Q148" i="50"/>
  <c r="R148" i="50"/>
  <c r="K149" i="50"/>
  <c r="L149" i="50"/>
  <c r="M149" i="50"/>
  <c r="N149" i="50"/>
  <c r="O149" i="50"/>
  <c r="P149" i="50"/>
  <c r="Q149" i="50"/>
  <c r="R149" i="50"/>
  <c r="K150" i="50"/>
  <c r="L150" i="50"/>
  <c r="M150" i="50"/>
  <c r="N150" i="50"/>
  <c r="O150" i="50"/>
  <c r="P150" i="50"/>
  <c r="Q150" i="50"/>
  <c r="R150" i="50"/>
  <c r="K151" i="50"/>
  <c r="L151" i="50"/>
  <c r="M151" i="50"/>
  <c r="N151" i="50"/>
  <c r="O151" i="50"/>
  <c r="P151" i="50"/>
  <c r="Q151" i="50"/>
  <c r="R151" i="50"/>
  <c r="K152" i="50"/>
  <c r="L152" i="50"/>
  <c r="M152" i="50"/>
  <c r="N152" i="50"/>
  <c r="O152" i="50"/>
  <c r="P152" i="50"/>
  <c r="Q152" i="50"/>
  <c r="R152" i="50"/>
  <c r="K153" i="50"/>
  <c r="L153" i="50"/>
  <c r="M153" i="50"/>
  <c r="N153" i="50"/>
  <c r="O153" i="50"/>
  <c r="P153" i="50"/>
  <c r="Q153" i="50"/>
  <c r="R153" i="50"/>
  <c r="K154" i="50"/>
  <c r="L154" i="50"/>
  <c r="M154" i="50"/>
  <c r="N154" i="50"/>
  <c r="O154" i="50"/>
  <c r="P154" i="50"/>
  <c r="Q154" i="50"/>
  <c r="R154" i="50"/>
  <c r="K155" i="50"/>
  <c r="L155" i="50"/>
  <c r="M155" i="50"/>
  <c r="N155" i="50"/>
  <c r="O155" i="50"/>
  <c r="P155" i="50"/>
  <c r="Q155" i="50"/>
  <c r="R155" i="50"/>
  <c r="K156" i="50"/>
  <c r="L156" i="50"/>
  <c r="M156" i="50"/>
  <c r="N156" i="50"/>
  <c r="O156" i="50"/>
  <c r="P156" i="50"/>
  <c r="Q156" i="50"/>
  <c r="R156" i="50"/>
  <c r="K157" i="50"/>
  <c r="L157" i="50"/>
  <c r="M157" i="50"/>
  <c r="N157" i="50"/>
  <c r="O157" i="50"/>
  <c r="P157" i="50"/>
  <c r="Q157" i="50"/>
  <c r="R157" i="50"/>
  <c r="K158" i="50"/>
  <c r="L158" i="50"/>
  <c r="M158" i="50"/>
  <c r="N158" i="50"/>
  <c r="O158" i="50"/>
  <c r="P158" i="50"/>
  <c r="Q158" i="50"/>
  <c r="R158" i="50"/>
  <c r="K159" i="50"/>
  <c r="L159" i="50"/>
  <c r="M159" i="50"/>
  <c r="N159" i="50"/>
  <c r="O159" i="50"/>
  <c r="P159" i="50"/>
  <c r="Q159" i="50"/>
  <c r="R159" i="50"/>
  <c r="K160" i="50"/>
  <c r="L160" i="50"/>
  <c r="M160" i="50"/>
  <c r="N160" i="50"/>
  <c r="O160" i="50"/>
  <c r="P160" i="50"/>
  <c r="Q160" i="50"/>
  <c r="R160" i="50"/>
  <c r="K161" i="50"/>
  <c r="L161" i="50"/>
  <c r="M161" i="50"/>
  <c r="N161" i="50"/>
  <c r="O161" i="50"/>
  <c r="P161" i="50"/>
  <c r="Q161" i="50"/>
  <c r="R161" i="50"/>
  <c r="K162" i="50"/>
  <c r="L162" i="50"/>
  <c r="M162" i="50"/>
  <c r="N162" i="50"/>
  <c r="O162" i="50"/>
  <c r="P162" i="50"/>
  <c r="Q162" i="50"/>
  <c r="R162" i="50"/>
  <c r="K163" i="50"/>
  <c r="L163" i="50"/>
  <c r="M163" i="50"/>
  <c r="N163" i="50"/>
  <c r="O163" i="50"/>
  <c r="P163" i="50"/>
  <c r="Q163" i="50"/>
  <c r="R163" i="50"/>
  <c r="K164" i="50"/>
  <c r="L164" i="50"/>
  <c r="M164" i="50"/>
  <c r="N164" i="50"/>
  <c r="O164" i="50"/>
  <c r="P164" i="50"/>
  <c r="Q164" i="50"/>
  <c r="R164" i="50"/>
  <c r="K165" i="50"/>
  <c r="L165" i="50"/>
  <c r="M165" i="50"/>
  <c r="N165" i="50"/>
  <c r="O165" i="50"/>
  <c r="P165" i="50"/>
  <c r="Q165" i="50"/>
  <c r="R165" i="50"/>
  <c r="K166" i="50"/>
  <c r="L166" i="50"/>
  <c r="M166" i="50"/>
  <c r="N166" i="50"/>
  <c r="O166" i="50"/>
  <c r="P166" i="50"/>
  <c r="Q166" i="50"/>
  <c r="R166" i="50"/>
  <c r="K167" i="50"/>
  <c r="L167" i="50"/>
  <c r="M167" i="50"/>
  <c r="N167" i="50"/>
  <c r="O167" i="50"/>
  <c r="P167" i="50"/>
  <c r="Q167" i="50"/>
  <c r="R167" i="50"/>
  <c r="K168" i="50"/>
  <c r="L168" i="50"/>
  <c r="M168" i="50"/>
  <c r="N168" i="50"/>
  <c r="O168" i="50"/>
  <c r="P168" i="50"/>
  <c r="Q168" i="50"/>
  <c r="R168" i="50"/>
  <c r="K169" i="50"/>
  <c r="L169" i="50"/>
  <c r="M169" i="50"/>
  <c r="N169" i="50"/>
  <c r="O169" i="50"/>
  <c r="P169" i="50"/>
  <c r="Q169" i="50"/>
  <c r="R169" i="50"/>
  <c r="K170" i="50"/>
  <c r="L170" i="50"/>
  <c r="M170" i="50"/>
  <c r="N170" i="50"/>
  <c r="O170" i="50"/>
  <c r="P170" i="50"/>
  <c r="Q170" i="50"/>
  <c r="R170" i="50"/>
  <c r="K171" i="50"/>
  <c r="L171" i="50"/>
  <c r="M171" i="50"/>
  <c r="N171" i="50"/>
  <c r="O171" i="50"/>
  <c r="P171" i="50"/>
  <c r="Q171" i="50"/>
  <c r="R171" i="50"/>
  <c r="K172" i="50"/>
  <c r="L172" i="50"/>
  <c r="M172" i="50"/>
  <c r="N172" i="50"/>
  <c r="O172" i="50"/>
  <c r="P172" i="50"/>
  <c r="Q172" i="50"/>
  <c r="R172" i="50"/>
  <c r="K173" i="50"/>
  <c r="L173" i="50"/>
  <c r="M173" i="50"/>
  <c r="N173" i="50"/>
  <c r="O173" i="50"/>
  <c r="P173" i="50"/>
  <c r="Q173" i="50"/>
  <c r="R173" i="50"/>
  <c r="K174" i="50"/>
  <c r="L174" i="50"/>
  <c r="M174" i="50"/>
  <c r="N174" i="50"/>
  <c r="O174" i="50"/>
  <c r="P174" i="50"/>
  <c r="Q174" i="50"/>
  <c r="R174" i="50"/>
  <c r="K175" i="50"/>
  <c r="L175" i="50"/>
  <c r="M175" i="50"/>
  <c r="N175" i="50"/>
  <c r="O175" i="50"/>
  <c r="P175" i="50"/>
  <c r="Q175" i="50"/>
  <c r="R175" i="50"/>
  <c r="K176" i="50"/>
  <c r="L176" i="50"/>
  <c r="M176" i="50"/>
  <c r="N176" i="50"/>
  <c r="O176" i="50"/>
  <c r="P176" i="50"/>
  <c r="Q176" i="50"/>
  <c r="R176" i="50"/>
  <c r="K177" i="50"/>
  <c r="L177" i="50"/>
  <c r="M177" i="50"/>
  <c r="N177" i="50"/>
  <c r="O177" i="50"/>
  <c r="P177" i="50"/>
  <c r="Q177" i="50"/>
  <c r="R177" i="50"/>
  <c r="K178" i="50"/>
  <c r="L178" i="50"/>
  <c r="M178" i="50"/>
  <c r="N178" i="50"/>
  <c r="O178" i="50"/>
  <c r="P178" i="50"/>
  <c r="Q178" i="50"/>
  <c r="R178" i="50"/>
  <c r="K179" i="50"/>
  <c r="L179" i="50"/>
  <c r="M179" i="50"/>
  <c r="N179" i="50"/>
  <c r="O179" i="50"/>
  <c r="P179" i="50"/>
  <c r="Q179" i="50"/>
  <c r="R179" i="50"/>
  <c r="K180" i="50"/>
  <c r="L180" i="50"/>
  <c r="M180" i="50"/>
  <c r="N180" i="50"/>
  <c r="O180" i="50"/>
  <c r="P180" i="50"/>
  <c r="Q180" i="50"/>
  <c r="R180" i="50"/>
  <c r="K181" i="50"/>
  <c r="L181" i="50"/>
  <c r="M181" i="50"/>
  <c r="N181" i="50"/>
  <c r="O181" i="50"/>
  <c r="P181" i="50"/>
  <c r="Q181" i="50"/>
  <c r="R181" i="50"/>
  <c r="K182" i="50"/>
  <c r="L182" i="50"/>
  <c r="M182" i="50"/>
  <c r="N182" i="50"/>
  <c r="O182" i="50"/>
  <c r="P182" i="50"/>
  <c r="Q182" i="50"/>
  <c r="R182" i="50"/>
  <c r="K183" i="50"/>
  <c r="L183" i="50"/>
  <c r="M183" i="50"/>
  <c r="N183" i="50"/>
  <c r="O183" i="50"/>
  <c r="P183" i="50"/>
  <c r="Q183" i="50"/>
  <c r="R183" i="50"/>
  <c r="K184" i="50"/>
  <c r="L184" i="50"/>
  <c r="M184" i="50"/>
  <c r="N184" i="50"/>
  <c r="O184" i="50"/>
  <c r="P184" i="50"/>
  <c r="Q184" i="50"/>
  <c r="R184" i="50"/>
  <c r="K185" i="50"/>
  <c r="L185" i="50"/>
  <c r="M185" i="50"/>
  <c r="N185" i="50"/>
  <c r="O185" i="50"/>
  <c r="P185" i="50"/>
  <c r="Q185" i="50"/>
  <c r="R185" i="50"/>
  <c r="K186" i="50"/>
  <c r="L186" i="50"/>
  <c r="M186" i="50"/>
  <c r="N186" i="50"/>
  <c r="O186" i="50"/>
  <c r="P186" i="50"/>
  <c r="Q186" i="50"/>
  <c r="R186" i="50"/>
  <c r="K187" i="50"/>
  <c r="L187" i="50"/>
  <c r="M187" i="50"/>
  <c r="N187" i="50"/>
  <c r="O187" i="50"/>
  <c r="P187" i="50"/>
  <c r="Q187" i="50"/>
  <c r="R187" i="50"/>
  <c r="K188" i="50"/>
  <c r="L188" i="50"/>
  <c r="M188" i="50"/>
  <c r="N188" i="50"/>
  <c r="O188" i="50"/>
  <c r="P188" i="50"/>
  <c r="Q188" i="50"/>
  <c r="R188" i="50"/>
  <c r="K189" i="50"/>
  <c r="L189" i="50"/>
  <c r="M189" i="50"/>
  <c r="N189" i="50"/>
  <c r="O189" i="50"/>
  <c r="P189" i="50"/>
  <c r="Q189" i="50"/>
  <c r="R189" i="50"/>
  <c r="K190" i="50"/>
  <c r="L190" i="50"/>
  <c r="M190" i="50"/>
  <c r="N190" i="50"/>
  <c r="O190" i="50"/>
  <c r="P190" i="50"/>
  <c r="Q190" i="50"/>
  <c r="R190" i="50"/>
  <c r="K191" i="50"/>
  <c r="L191" i="50"/>
  <c r="M191" i="50"/>
  <c r="N191" i="50"/>
  <c r="O191" i="50"/>
  <c r="P191" i="50"/>
  <c r="Q191" i="50"/>
  <c r="R191" i="50"/>
  <c r="K192" i="50"/>
  <c r="L192" i="50"/>
  <c r="M192" i="50"/>
  <c r="N192" i="50"/>
  <c r="O192" i="50"/>
  <c r="P192" i="50"/>
  <c r="Q192" i="50"/>
  <c r="R192" i="50"/>
  <c r="K193" i="50"/>
  <c r="L193" i="50"/>
  <c r="M193" i="50"/>
  <c r="N193" i="50"/>
  <c r="O193" i="50"/>
  <c r="P193" i="50"/>
  <c r="Q193" i="50"/>
  <c r="R193" i="50"/>
  <c r="K194" i="50"/>
  <c r="L194" i="50"/>
  <c r="M194" i="50"/>
  <c r="N194" i="50"/>
  <c r="O194" i="50"/>
  <c r="P194" i="50"/>
  <c r="Q194" i="50"/>
  <c r="R194" i="50"/>
  <c r="K195" i="50"/>
  <c r="L195" i="50"/>
  <c r="M195" i="50"/>
  <c r="N195" i="50"/>
  <c r="O195" i="50"/>
  <c r="P195" i="50"/>
  <c r="Q195" i="50"/>
  <c r="R195" i="50"/>
  <c r="K196" i="50"/>
  <c r="L196" i="50"/>
  <c r="M196" i="50"/>
  <c r="N196" i="50"/>
  <c r="O196" i="50"/>
  <c r="P196" i="50"/>
  <c r="Q196" i="50"/>
  <c r="R196" i="50"/>
  <c r="K197" i="50"/>
  <c r="L197" i="50"/>
  <c r="M197" i="50"/>
  <c r="N197" i="50"/>
  <c r="O197" i="50"/>
  <c r="P197" i="50"/>
  <c r="Q197" i="50"/>
  <c r="R197" i="50"/>
  <c r="K198" i="50"/>
  <c r="L198" i="50"/>
  <c r="M198" i="50"/>
  <c r="N198" i="50"/>
  <c r="O198" i="50"/>
  <c r="P198" i="50"/>
  <c r="Q198" i="50"/>
  <c r="R198" i="50"/>
  <c r="K199" i="50"/>
  <c r="L199" i="50"/>
  <c r="M199" i="50"/>
  <c r="N199" i="50"/>
  <c r="O199" i="50"/>
  <c r="P199" i="50"/>
  <c r="Q199" i="50"/>
  <c r="R199" i="50"/>
  <c r="K200" i="50"/>
  <c r="L200" i="50"/>
  <c r="M200" i="50"/>
  <c r="N200" i="50"/>
  <c r="O200" i="50"/>
  <c r="P200" i="50"/>
  <c r="Q200" i="50"/>
  <c r="R200" i="50"/>
  <c r="K201" i="50"/>
  <c r="L201" i="50"/>
  <c r="M201" i="50"/>
  <c r="N201" i="50"/>
  <c r="O201" i="50"/>
  <c r="P201" i="50"/>
  <c r="Q201" i="50"/>
  <c r="R201" i="50"/>
  <c r="K202" i="50"/>
  <c r="L202" i="50"/>
  <c r="M202" i="50"/>
  <c r="N202" i="50"/>
  <c r="O202" i="50"/>
  <c r="P202" i="50"/>
  <c r="Q202" i="50"/>
  <c r="R202" i="50"/>
  <c r="K203" i="50"/>
  <c r="L203" i="50"/>
  <c r="M203" i="50"/>
  <c r="N203" i="50"/>
  <c r="O203" i="50"/>
  <c r="P203" i="50"/>
  <c r="Q203" i="50"/>
  <c r="R203" i="50"/>
  <c r="K204" i="50"/>
  <c r="L204" i="50"/>
  <c r="M204" i="50"/>
  <c r="N204" i="50"/>
  <c r="O204" i="50"/>
  <c r="P204" i="50"/>
  <c r="Q204" i="50"/>
  <c r="R204" i="50"/>
  <c r="K205" i="50"/>
  <c r="L205" i="50"/>
  <c r="M205" i="50"/>
  <c r="N205" i="50"/>
  <c r="O205" i="50"/>
  <c r="P205" i="50"/>
  <c r="Q205" i="50"/>
  <c r="R205" i="50"/>
  <c r="K206" i="50"/>
  <c r="L206" i="50"/>
  <c r="M206" i="50"/>
  <c r="N206" i="50"/>
  <c r="O206" i="50"/>
  <c r="P206" i="50"/>
  <c r="Q206" i="50"/>
  <c r="R206" i="50"/>
  <c r="K207" i="50"/>
  <c r="L207" i="50"/>
  <c r="M207" i="50"/>
  <c r="N207" i="50"/>
  <c r="O207" i="50"/>
  <c r="P207" i="50"/>
  <c r="Q207" i="50"/>
  <c r="R207" i="50"/>
  <c r="K208" i="50"/>
  <c r="L208" i="50"/>
  <c r="M208" i="50"/>
  <c r="N208" i="50"/>
  <c r="O208" i="50"/>
  <c r="P208" i="50"/>
  <c r="Q208" i="50"/>
  <c r="R208" i="50"/>
  <c r="K209" i="50"/>
  <c r="L209" i="50"/>
  <c r="M209" i="50"/>
  <c r="N209" i="50"/>
  <c r="O209" i="50"/>
  <c r="P209" i="50"/>
  <c r="Q209" i="50"/>
  <c r="R209" i="50"/>
  <c r="K210" i="50"/>
  <c r="L210" i="50"/>
  <c r="M210" i="50"/>
  <c r="N210" i="50"/>
  <c r="O210" i="50"/>
  <c r="P210" i="50"/>
  <c r="Q210" i="50"/>
  <c r="R210" i="50"/>
  <c r="K211" i="50"/>
  <c r="L211" i="50"/>
  <c r="M211" i="50"/>
  <c r="N211" i="50"/>
  <c r="O211" i="50"/>
  <c r="P211" i="50"/>
  <c r="Q211" i="50"/>
  <c r="R211" i="50"/>
  <c r="K212" i="50"/>
  <c r="L212" i="50"/>
  <c r="M212" i="50"/>
  <c r="N212" i="50"/>
  <c r="O212" i="50"/>
  <c r="P212" i="50"/>
  <c r="Q212" i="50"/>
  <c r="R212" i="50"/>
  <c r="K213" i="50"/>
  <c r="L213" i="50"/>
  <c r="M213" i="50"/>
  <c r="N213" i="50"/>
  <c r="O213" i="50"/>
  <c r="P213" i="50"/>
  <c r="Q213" i="50"/>
  <c r="R213" i="50"/>
  <c r="K214" i="50"/>
  <c r="L214" i="50"/>
  <c r="M214" i="50"/>
  <c r="N214" i="50"/>
  <c r="O214" i="50"/>
  <c r="P214" i="50"/>
  <c r="Q214" i="50"/>
  <c r="R214" i="50"/>
  <c r="K215" i="50"/>
  <c r="L215" i="50"/>
  <c r="M215" i="50"/>
  <c r="N215" i="50"/>
  <c r="O215" i="50"/>
  <c r="P215" i="50"/>
  <c r="Q215" i="50"/>
  <c r="R215" i="50"/>
  <c r="K216" i="50"/>
  <c r="L216" i="50"/>
  <c r="M216" i="50"/>
  <c r="N216" i="50"/>
  <c r="O216" i="50"/>
  <c r="P216" i="50"/>
  <c r="Q216" i="50"/>
  <c r="R216" i="50"/>
  <c r="K217" i="50"/>
  <c r="L217" i="50"/>
  <c r="M217" i="50"/>
  <c r="N217" i="50"/>
  <c r="O217" i="50"/>
  <c r="P217" i="50"/>
  <c r="Q217" i="50"/>
  <c r="R217" i="50"/>
  <c r="K218" i="50"/>
  <c r="L218" i="50"/>
  <c r="M218" i="50"/>
  <c r="N218" i="50"/>
  <c r="O218" i="50"/>
  <c r="P218" i="50"/>
  <c r="Q218" i="50"/>
  <c r="R218" i="50"/>
  <c r="K219" i="50"/>
  <c r="L219" i="50"/>
  <c r="M219" i="50"/>
  <c r="N219" i="50"/>
  <c r="O219" i="50"/>
  <c r="P219" i="50"/>
  <c r="Q219" i="50"/>
  <c r="R219" i="50"/>
  <c r="K220" i="50"/>
  <c r="L220" i="50"/>
  <c r="M220" i="50"/>
  <c r="N220" i="50"/>
  <c r="O220" i="50"/>
  <c r="P220" i="50"/>
  <c r="Q220" i="50"/>
  <c r="R220" i="50"/>
  <c r="K221" i="50"/>
  <c r="L221" i="50"/>
  <c r="M221" i="50"/>
  <c r="N221" i="50"/>
  <c r="O221" i="50"/>
  <c r="P221" i="50"/>
  <c r="Q221" i="50"/>
  <c r="R221" i="50"/>
  <c r="K222" i="50"/>
  <c r="L222" i="50"/>
  <c r="M222" i="50"/>
  <c r="N222" i="50"/>
  <c r="O222" i="50"/>
  <c r="P222" i="50"/>
  <c r="Q222" i="50"/>
  <c r="R222" i="50"/>
  <c r="K223" i="50"/>
  <c r="L223" i="50"/>
  <c r="M223" i="50"/>
  <c r="N223" i="50"/>
  <c r="O223" i="50"/>
  <c r="P223" i="50"/>
  <c r="Q223" i="50"/>
  <c r="R223" i="50"/>
  <c r="K224" i="50"/>
  <c r="L224" i="50"/>
  <c r="M224" i="50"/>
  <c r="N224" i="50"/>
  <c r="O224" i="50"/>
  <c r="P224" i="50"/>
  <c r="Q224" i="50"/>
  <c r="R224" i="50"/>
  <c r="K225" i="50"/>
  <c r="L225" i="50"/>
  <c r="M225" i="50"/>
  <c r="N225" i="50"/>
  <c r="O225" i="50"/>
  <c r="P225" i="50"/>
  <c r="Q225" i="50"/>
  <c r="R225" i="50"/>
  <c r="K226" i="50"/>
  <c r="L226" i="50"/>
  <c r="M226" i="50"/>
  <c r="N226" i="50"/>
  <c r="O226" i="50"/>
  <c r="P226" i="50"/>
  <c r="Q226" i="50"/>
  <c r="R226" i="50"/>
  <c r="K227" i="50"/>
  <c r="L227" i="50"/>
  <c r="M227" i="50"/>
  <c r="N227" i="50"/>
  <c r="O227" i="50"/>
  <c r="P227" i="50"/>
  <c r="Q227" i="50"/>
  <c r="R227" i="50"/>
  <c r="K228" i="50"/>
  <c r="L228" i="50"/>
  <c r="M228" i="50"/>
  <c r="N228" i="50"/>
  <c r="O228" i="50"/>
  <c r="P228" i="50"/>
  <c r="Q228" i="50"/>
  <c r="R228" i="50"/>
  <c r="K229" i="50"/>
  <c r="L229" i="50"/>
  <c r="M229" i="50"/>
  <c r="N229" i="50"/>
  <c r="O229" i="50"/>
  <c r="P229" i="50"/>
  <c r="Q229" i="50"/>
  <c r="R229" i="50"/>
  <c r="K230" i="50"/>
  <c r="L230" i="50"/>
  <c r="M230" i="50"/>
  <c r="N230" i="50"/>
  <c r="O230" i="50"/>
  <c r="P230" i="50"/>
  <c r="Q230" i="50"/>
  <c r="R230" i="50"/>
  <c r="K231" i="50"/>
  <c r="L231" i="50"/>
  <c r="M231" i="50"/>
  <c r="N231" i="50"/>
  <c r="O231" i="50"/>
  <c r="P231" i="50"/>
  <c r="Q231" i="50"/>
  <c r="R231" i="50"/>
  <c r="K232" i="50"/>
  <c r="L232" i="50"/>
  <c r="M232" i="50"/>
  <c r="N232" i="50"/>
  <c r="O232" i="50"/>
  <c r="P232" i="50"/>
  <c r="Q232" i="50"/>
  <c r="R232" i="50"/>
  <c r="K233" i="50"/>
  <c r="L233" i="50"/>
  <c r="M233" i="50"/>
  <c r="N233" i="50"/>
  <c r="O233" i="50"/>
  <c r="P233" i="50"/>
  <c r="Q233" i="50"/>
  <c r="R233" i="50"/>
  <c r="K234" i="50"/>
  <c r="L234" i="50"/>
  <c r="M234" i="50"/>
  <c r="N234" i="50"/>
  <c r="O234" i="50"/>
  <c r="P234" i="50"/>
  <c r="Q234" i="50"/>
  <c r="R234" i="50"/>
  <c r="K235" i="50"/>
  <c r="L235" i="50"/>
  <c r="M235" i="50"/>
  <c r="N235" i="50"/>
  <c r="O235" i="50"/>
  <c r="P235" i="50"/>
  <c r="Q235" i="50"/>
  <c r="R235" i="50"/>
  <c r="K236" i="50"/>
  <c r="L236" i="50"/>
  <c r="M236" i="50"/>
  <c r="N236" i="50"/>
  <c r="O236" i="50"/>
  <c r="P236" i="50"/>
  <c r="Q236" i="50"/>
  <c r="R236" i="50"/>
  <c r="K237" i="50"/>
  <c r="L237" i="50"/>
  <c r="M237" i="50"/>
  <c r="N237" i="50"/>
  <c r="O237" i="50"/>
  <c r="P237" i="50"/>
  <c r="Q237" i="50"/>
  <c r="R237" i="50"/>
  <c r="K238" i="50"/>
  <c r="L238" i="50"/>
  <c r="M238" i="50"/>
  <c r="N238" i="50"/>
  <c r="O238" i="50"/>
  <c r="P238" i="50"/>
  <c r="Q238" i="50"/>
  <c r="R238" i="50"/>
  <c r="K239" i="50"/>
  <c r="L239" i="50"/>
  <c r="M239" i="50"/>
  <c r="N239" i="50"/>
  <c r="O239" i="50"/>
  <c r="P239" i="50"/>
  <c r="Q239" i="50"/>
  <c r="R239" i="50"/>
  <c r="K240" i="50"/>
  <c r="L240" i="50"/>
  <c r="M240" i="50"/>
  <c r="N240" i="50"/>
  <c r="O240" i="50"/>
  <c r="P240" i="50"/>
  <c r="Q240" i="50"/>
  <c r="R240" i="50"/>
  <c r="K241" i="50"/>
  <c r="L241" i="50"/>
  <c r="M241" i="50"/>
  <c r="N241" i="50"/>
  <c r="O241" i="50"/>
  <c r="P241" i="50"/>
  <c r="Q241" i="50"/>
  <c r="R241" i="50"/>
  <c r="K242" i="50"/>
  <c r="L242" i="50"/>
  <c r="M242" i="50"/>
  <c r="N242" i="50"/>
  <c r="O242" i="50"/>
  <c r="P242" i="50"/>
  <c r="Q242" i="50"/>
  <c r="R242" i="50"/>
  <c r="K243" i="50"/>
  <c r="L243" i="50"/>
  <c r="M243" i="50"/>
  <c r="N243" i="50"/>
  <c r="O243" i="50"/>
  <c r="P243" i="50"/>
  <c r="Q243" i="50"/>
  <c r="R243" i="50"/>
  <c r="K244" i="50"/>
  <c r="L244" i="50"/>
  <c r="M244" i="50"/>
  <c r="N244" i="50"/>
  <c r="O244" i="50"/>
  <c r="P244" i="50"/>
  <c r="Q244" i="50"/>
  <c r="R244" i="50"/>
  <c r="K245" i="50"/>
  <c r="L245" i="50"/>
  <c r="M245" i="50"/>
  <c r="N245" i="50"/>
  <c r="O245" i="50"/>
  <c r="P245" i="50"/>
  <c r="Q245" i="50"/>
  <c r="R245" i="50"/>
  <c r="K246" i="50"/>
  <c r="L246" i="50"/>
  <c r="M246" i="50"/>
  <c r="N246" i="50"/>
  <c r="O246" i="50"/>
  <c r="P246" i="50"/>
  <c r="Q246" i="50"/>
  <c r="R246" i="50"/>
  <c r="K247" i="50"/>
  <c r="L247" i="50"/>
  <c r="M247" i="50"/>
  <c r="N247" i="50"/>
  <c r="O247" i="50"/>
  <c r="P247" i="50"/>
  <c r="Q247" i="50"/>
  <c r="R247" i="50"/>
  <c r="K248" i="50"/>
  <c r="L248" i="50"/>
  <c r="M248" i="50"/>
  <c r="N248" i="50"/>
  <c r="O248" i="50"/>
  <c r="P248" i="50"/>
  <c r="Q248" i="50"/>
  <c r="R248" i="50"/>
  <c r="K249" i="50"/>
  <c r="L249" i="50"/>
  <c r="M249" i="50"/>
  <c r="N249" i="50"/>
  <c r="O249" i="50"/>
  <c r="P249" i="50"/>
  <c r="Q249" i="50"/>
  <c r="R249" i="50"/>
  <c r="K250" i="50"/>
  <c r="L250" i="50"/>
  <c r="M250" i="50"/>
  <c r="N250" i="50"/>
  <c r="O250" i="50"/>
  <c r="P250" i="50"/>
  <c r="Q250" i="50"/>
  <c r="R250" i="50"/>
  <c r="K251" i="50"/>
  <c r="L251" i="50"/>
  <c r="M251" i="50"/>
  <c r="N251" i="50"/>
  <c r="O251" i="50"/>
  <c r="P251" i="50"/>
  <c r="Q251" i="50"/>
  <c r="R251" i="50"/>
  <c r="K252" i="50"/>
  <c r="L252" i="50"/>
  <c r="M252" i="50"/>
  <c r="N252" i="50"/>
  <c r="O252" i="50"/>
  <c r="P252" i="50"/>
  <c r="Q252" i="50"/>
  <c r="R252" i="50"/>
  <c r="K253" i="50"/>
  <c r="L253" i="50"/>
  <c r="M253" i="50"/>
  <c r="N253" i="50"/>
  <c r="O253" i="50"/>
  <c r="P253" i="50"/>
  <c r="Q253" i="50"/>
  <c r="R253" i="50"/>
  <c r="K254" i="50"/>
  <c r="L254" i="50"/>
  <c r="M254" i="50"/>
  <c r="N254" i="50"/>
  <c r="O254" i="50"/>
  <c r="P254" i="50"/>
  <c r="Q254" i="50"/>
  <c r="R254" i="50"/>
  <c r="K255" i="50"/>
  <c r="L255" i="50"/>
  <c r="M255" i="50"/>
  <c r="N255" i="50"/>
  <c r="O255" i="50"/>
  <c r="P255" i="50"/>
  <c r="Q255" i="50"/>
  <c r="R255" i="50"/>
  <c r="K256" i="50"/>
  <c r="L256" i="50"/>
  <c r="M256" i="50"/>
  <c r="N256" i="50"/>
  <c r="O256" i="50"/>
  <c r="P256" i="50"/>
  <c r="Q256" i="50"/>
  <c r="R256" i="50"/>
  <c r="K257" i="50"/>
  <c r="L257" i="50"/>
  <c r="M257" i="50"/>
  <c r="N257" i="50"/>
  <c r="O257" i="50"/>
  <c r="P257" i="50"/>
  <c r="Q257" i="50"/>
  <c r="R257" i="50"/>
  <c r="K258" i="50"/>
  <c r="L258" i="50"/>
  <c r="M258" i="50"/>
  <c r="N258" i="50"/>
  <c r="O258" i="50"/>
  <c r="P258" i="50"/>
  <c r="Q258" i="50"/>
  <c r="R258" i="50"/>
  <c r="K259" i="50"/>
  <c r="L259" i="50"/>
  <c r="M259" i="50"/>
  <c r="N259" i="50"/>
  <c r="O259" i="50"/>
  <c r="P259" i="50"/>
  <c r="Q259" i="50"/>
  <c r="R259" i="50"/>
  <c r="K260" i="50"/>
  <c r="L260" i="50"/>
  <c r="M260" i="50"/>
  <c r="N260" i="50"/>
  <c r="O260" i="50"/>
  <c r="P260" i="50"/>
  <c r="Q260" i="50"/>
  <c r="R260" i="50"/>
  <c r="K261" i="50"/>
  <c r="L261" i="50"/>
  <c r="M261" i="50"/>
  <c r="N261" i="50"/>
  <c r="O261" i="50"/>
  <c r="P261" i="50"/>
  <c r="Q261" i="50"/>
  <c r="R261" i="50"/>
  <c r="K262" i="50"/>
  <c r="L262" i="50"/>
  <c r="M262" i="50"/>
  <c r="N262" i="50"/>
  <c r="O262" i="50"/>
  <c r="P262" i="50"/>
  <c r="Q262" i="50"/>
  <c r="R262" i="50"/>
  <c r="K263" i="50"/>
  <c r="L263" i="50"/>
  <c r="M263" i="50"/>
  <c r="N263" i="50"/>
  <c r="O263" i="50"/>
  <c r="P263" i="50"/>
  <c r="Q263" i="50"/>
  <c r="R263" i="50"/>
  <c r="K264" i="50"/>
  <c r="L264" i="50"/>
  <c r="M264" i="50"/>
  <c r="N264" i="50"/>
  <c r="O264" i="50"/>
  <c r="P264" i="50"/>
  <c r="Q264" i="50"/>
  <c r="R264" i="50"/>
  <c r="K265" i="50"/>
  <c r="L265" i="50"/>
  <c r="M265" i="50"/>
  <c r="N265" i="50"/>
  <c r="O265" i="50"/>
  <c r="P265" i="50"/>
  <c r="Q265" i="50"/>
  <c r="R265" i="50"/>
  <c r="K266" i="50"/>
  <c r="L266" i="50"/>
  <c r="M266" i="50"/>
  <c r="N266" i="50"/>
  <c r="O266" i="50"/>
  <c r="P266" i="50"/>
  <c r="Q266" i="50"/>
  <c r="R266" i="50"/>
  <c r="K267" i="50"/>
  <c r="L267" i="50"/>
  <c r="M267" i="50"/>
  <c r="N267" i="50"/>
  <c r="O267" i="50"/>
  <c r="P267" i="50"/>
  <c r="Q267" i="50"/>
  <c r="R267" i="50"/>
  <c r="K268" i="50"/>
  <c r="L268" i="50"/>
  <c r="M268" i="50"/>
  <c r="N268" i="50"/>
  <c r="O268" i="50"/>
  <c r="P268" i="50"/>
  <c r="Q268" i="50"/>
  <c r="R268" i="50"/>
  <c r="K269" i="50"/>
  <c r="L269" i="50"/>
  <c r="M269" i="50"/>
  <c r="N269" i="50"/>
  <c r="O269" i="50"/>
  <c r="P269" i="50"/>
  <c r="Q269" i="50"/>
  <c r="R269" i="50"/>
  <c r="K270" i="50"/>
  <c r="L270" i="50"/>
  <c r="M270" i="50"/>
  <c r="N270" i="50"/>
  <c r="O270" i="50"/>
  <c r="P270" i="50"/>
  <c r="Q270" i="50"/>
  <c r="R270" i="50"/>
  <c r="K271" i="50"/>
  <c r="L271" i="50"/>
  <c r="M271" i="50"/>
  <c r="N271" i="50"/>
  <c r="O271" i="50"/>
  <c r="P271" i="50"/>
  <c r="Q271" i="50"/>
  <c r="R271" i="50"/>
  <c r="K272" i="50"/>
  <c r="L272" i="50"/>
  <c r="M272" i="50"/>
  <c r="N272" i="50"/>
  <c r="O272" i="50"/>
  <c r="P272" i="50"/>
  <c r="Q272" i="50"/>
  <c r="R272" i="50"/>
  <c r="K273" i="50"/>
  <c r="L273" i="50"/>
  <c r="M273" i="50"/>
  <c r="N273" i="50"/>
  <c r="O273" i="50"/>
  <c r="P273" i="50"/>
  <c r="Q273" i="50"/>
  <c r="R273" i="50"/>
  <c r="K274" i="50"/>
  <c r="L274" i="50"/>
  <c r="M274" i="50"/>
  <c r="N274" i="50"/>
  <c r="O274" i="50"/>
  <c r="P274" i="50"/>
  <c r="Q274" i="50"/>
  <c r="R274" i="50"/>
  <c r="K275" i="50"/>
  <c r="L275" i="50"/>
  <c r="M275" i="50"/>
  <c r="N275" i="50"/>
  <c r="O275" i="50"/>
  <c r="P275" i="50"/>
  <c r="Q275" i="50"/>
  <c r="R275" i="50"/>
  <c r="K276" i="50"/>
  <c r="L276" i="50"/>
  <c r="M276" i="50"/>
  <c r="N276" i="50"/>
  <c r="O276" i="50"/>
  <c r="P276" i="50"/>
  <c r="Q276" i="50"/>
  <c r="R276" i="50"/>
  <c r="K277" i="50"/>
  <c r="L277" i="50"/>
  <c r="M277" i="50"/>
  <c r="N277" i="50"/>
  <c r="O277" i="50"/>
  <c r="P277" i="50"/>
  <c r="Q277" i="50"/>
  <c r="R277" i="50"/>
  <c r="K278" i="50"/>
  <c r="L278" i="50"/>
  <c r="M278" i="50"/>
  <c r="N278" i="50"/>
  <c r="O278" i="50"/>
  <c r="P278" i="50"/>
  <c r="Q278" i="50"/>
  <c r="R278" i="50"/>
  <c r="K279" i="50"/>
  <c r="L279" i="50"/>
  <c r="M279" i="50"/>
  <c r="N279" i="50"/>
  <c r="O279" i="50"/>
  <c r="P279" i="50"/>
  <c r="Q279" i="50"/>
  <c r="R279" i="50"/>
  <c r="K280" i="50"/>
  <c r="L280" i="50"/>
  <c r="M280" i="50"/>
  <c r="N280" i="50"/>
  <c r="O280" i="50"/>
  <c r="P280" i="50"/>
  <c r="Q280" i="50"/>
  <c r="R280" i="50"/>
  <c r="K281" i="50"/>
  <c r="L281" i="50"/>
  <c r="M281" i="50"/>
  <c r="N281" i="50"/>
  <c r="O281" i="50"/>
  <c r="P281" i="50"/>
  <c r="Q281" i="50"/>
  <c r="R281" i="50"/>
  <c r="K282" i="50"/>
  <c r="L282" i="50"/>
  <c r="M282" i="50"/>
  <c r="N282" i="50"/>
  <c r="O282" i="50"/>
  <c r="P282" i="50"/>
  <c r="Q282" i="50"/>
  <c r="R282" i="50"/>
  <c r="K283" i="50"/>
  <c r="L283" i="50"/>
  <c r="M283" i="50"/>
  <c r="N283" i="50"/>
  <c r="O283" i="50"/>
  <c r="P283" i="50"/>
  <c r="Q283" i="50"/>
  <c r="R283" i="50"/>
  <c r="K284" i="50"/>
  <c r="L284" i="50"/>
  <c r="M284" i="50"/>
  <c r="N284" i="50"/>
  <c r="O284" i="50"/>
  <c r="P284" i="50"/>
  <c r="Q284" i="50"/>
  <c r="R284" i="50"/>
  <c r="K285" i="50"/>
  <c r="L285" i="50"/>
  <c r="M285" i="50"/>
  <c r="N285" i="50"/>
  <c r="O285" i="50"/>
  <c r="P285" i="50"/>
  <c r="Q285" i="50"/>
  <c r="R285" i="50"/>
  <c r="K286" i="50"/>
  <c r="L286" i="50"/>
  <c r="M286" i="50"/>
  <c r="N286" i="50"/>
  <c r="O286" i="50"/>
  <c r="P286" i="50"/>
  <c r="Q286" i="50"/>
  <c r="R286" i="50"/>
  <c r="K287" i="50"/>
  <c r="L287" i="50"/>
  <c r="M287" i="50"/>
  <c r="N287" i="50"/>
  <c r="O287" i="50"/>
  <c r="P287" i="50"/>
  <c r="Q287" i="50"/>
  <c r="R287" i="50"/>
  <c r="K288" i="50"/>
  <c r="L288" i="50"/>
  <c r="M288" i="50"/>
  <c r="N288" i="50"/>
  <c r="O288" i="50"/>
  <c r="P288" i="50"/>
  <c r="Q288" i="50"/>
  <c r="R288" i="50"/>
  <c r="K289" i="50"/>
  <c r="L289" i="50"/>
  <c r="M289" i="50"/>
  <c r="N289" i="50"/>
  <c r="O289" i="50"/>
  <c r="P289" i="50"/>
  <c r="Q289" i="50"/>
  <c r="R289" i="50"/>
  <c r="K290" i="50"/>
  <c r="L290" i="50"/>
  <c r="M290" i="50"/>
  <c r="N290" i="50"/>
  <c r="O290" i="50"/>
  <c r="P290" i="50"/>
  <c r="Q290" i="50"/>
  <c r="R290" i="50"/>
  <c r="K291" i="50"/>
  <c r="L291" i="50"/>
  <c r="M291" i="50"/>
  <c r="N291" i="50"/>
  <c r="O291" i="50"/>
  <c r="P291" i="50"/>
  <c r="Q291" i="50"/>
  <c r="R291" i="50"/>
  <c r="K292" i="50"/>
  <c r="L292" i="50"/>
  <c r="M292" i="50"/>
  <c r="N292" i="50"/>
  <c r="O292" i="50"/>
  <c r="P292" i="50"/>
  <c r="Q292" i="50"/>
  <c r="R292" i="50"/>
  <c r="K293" i="50"/>
  <c r="L293" i="50"/>
  <c r="M293" i="50"/>
  <c r="N293" i="50"/>
  <c r="O293" i="50"/>
  <c r="P293" i="50"/>
  <c r="Q293" i="50"/>
  <c r="R293" i="50"/>
  <c r="K294" i="50"/>
  <c r="L294" i="50"/>
  <c r="M294" i="50"/>
  <c r="N294" i="50"/>
  <c r="O294" i="50"/>
  <c r="P294" i="50"/>
  <c r="Q294" i="50"/>
  <c r="R294" i="50"/>
  <c r="K295" i="50"/>
  <c r="L295" i="50"/>
  <c r="M295" i="50"/>
  <c r="N295" i="50"/>
  <c r="O295" i="50"/>
  <c r="P295" i="50"/>
  <c r="Q295" i="50"/>
  <c r="R295" i="50"/>
  <c r="K296" i="50"/>
  <c r="L296" i="50"/>
  <c r="M296" i="50"/>
  <c r="N296" i="50"/>
  <c r="O296" i="50"/>
  <c r="P296" i="50"/>
  <c r="Q296" i="50"/>
  <c r="R296" i="50"/>
  <c r="K297" i="50"/>
  <c r="L297" i="50"/>
  <c r="M297" i="50"/>
  <c r="N297" i="50"/>
  <c r="O297" i="50"/>
  <c r="P297" i="50"/>
  <c r="Q297" i="50"/>
  <c r="R297" i="50"/>
  <c r="K298" i="50"/>
  <c r="L298" i="50"/>
  <c r="M298" i="50"/>
  <c r="N298" i="50"/>
  <c r="O298" i="50"/>
  <c r="P298" i="50"/>
  <c r="Q298" i="50"/>
  <c r="R298" i="50"/>
  <c r="K299" i="50"/>
  <c r="L299" i="50"/>
  <c r="M299" i="50"/>
  <c r="N299" i="50"/>
  <c r="O299" i="50"/>
  <c r="P299" i="50"/>
  <c r="Q299" i="50"/>
  <c r="R299" i="50"/>
  <c r="R2" i="50"/>
  <c r="Q2" i="50"/>
  <c r="P2" i="50"/>
  <c r="O2" i="50"/>
  <c r="N2" i="50"/>
  <c r="M2" i="50"/>
  <c r="L2" i="50"/>
  <c r="E1135" i="4"/>
  <c r="E1136" i="4"/>
  <c r="E1137" i="4"/>
  <c r="E1138" i="4"/>
  <c r="E1139" i="4"/>
  <c r="E1140" i="4"/>
  <c r="E1141" i="4"/>
  <c r="E1142" i="4"/>
  <c r="E1143" i="4"/>
  <c r="E1144" i="4"/>
  <c r="E1145" i="4"/>
  <c r="E1146" i="4"/>
  <c r="E1147" i="4"/>
  <c r="E1148" i="4"/>
  <c r="E1149" i="4"/>
  <c r="E1150" i="4"/>
  <c r="E1151" i="4"/>
  <c r="E1152" i="4"/>
  <c r="E1153" i="4"/>
  <c r="E1154" i="4"/>
  <c r="E1155" i="4"/>
  <c r="E1156" i="4"/>
  <c r="E1157" i="4"/>
  <c r="E1158" i="4"/>
  <c r="E1159" i="4"/>
  <c r="E1160" i="4"/>
  <c r="E1161" i="4"/>
  <c r="E1162" i="4"/>
  <c r="E1163" i="4"/>
  <c r="E1164" i="4"/>
  <c r="E1165" i="4"/>
  <c r="E1166" i="4"/>
  <c r="E1167" i="4"/>
  <c r="E1168" i="4"/>
  <c r="E1169" i="4"/>
  <c r="E1170" i="4"/>
  <c r="E1171" i="4"/>
  <c r="E1172" i="4"/>
  <c r="E1173" i="4"/>
  <c r="E1174" i="4"/>
  <c r="E1175" i="4"/>
  <c r="E1176" i="4"/>
  <c r="E1177" i="4"/>
  <c r="E1178" i="4"/>
  <c r="E1179" i="4"/>
  <c r="E1180" i="4"/>
  <c r="E1181" i="4"/>
  <c r="E1182" i="4"/>
  <c r="E1183" i="4"/>
  <c r="E1184" i="4"/>
  <c r="E1185" i="4"/>
  <c r="E1186" i="4"/>
  <c r="E1187" i="4"/>
  <c r="E1188" i="4"/>
  <c r="E1189" i="4"/>
  <c r="E1190" i="4"/>
  <c r="E1191" i="4"/>
  <c r="E1192" i="4"/>
  <c r="E1193" i="4"/>
  <c r="E1194" i="4"/>
  <c r="E1195" i="4"/>
  <c r="E1196" i="4"/>
  <c r="E1197" i="4"/>
  <c r="E1198" i="4"/>
  <c r="E1199" i="4"/>
  <c r="E1200" i="4"/>
  <c r="E1201" i="4"/>
  <c r="E1202" i="4"/>
  <c r="E1203" i="4"/>
  <c r="E1204" i="4"/>
  <c r="E1205" i="4"/>
  <c r="E1206" i="4"/>
  <c r="E1207" i="4"/>
  <c r="E1208" i="4"/>
  <c r="E1209" i="4"/>
  <c r="E1210" i="4"/>
  <c r="E1211" i="4"/>
  <c r="E1212" i="4"/>
  <c r="E1213" i="4"/>
  <c r="E1214" i="4"/>
  <c r="E1215" i="4"/>
  <c r="E1216" i="4"/>
  <c r="E1217" i="4"/>
  <c r="E1218" i="4"/>
  <c r="E1219" i="4"/>
  <c r="E1220" i="4"/>
  <c r="E1221" i="4"/>
  <c r="E1222" i="4"/>
  <c r="E1223" i="4"/>
  <c r="E1224" i="4"/>
  <c r="E1225" i="4"/>
  <c r="E1226" i="4"/>
  <c r="E1227" i="4"/>
  <c r="E1228" i="4"/>
  <c r="E1229" i="4"/>
  <c r="E1230" i="4"/>
  <c r="E1231" i="4"/>
  <c r="E1232" i="4"/>
  <c r="E1233" i="4"/>
  <c r="E1234" i="4"/>
  <c r="E1235" i="4"/>
  <c r="E1236" i="4"/>
  <c r="E1237" i="4"/>
  <c r="E1238" i="4"/>
  <c r="E1239" i="4"/>
  <c r="E1240" i="4"/>
  <c r="E1241" i="4"/>
  <c r="E1242" i="4"/>
  <c r="E1243" i="4"/>
  <c r="E1244" i="4"/>
  <c r="E1245" i="4"/>
  <c r="E1246" i="4"/>
  <c r="E1247" i="4"/>
  <c r="E1248" i="4"/>
  <c r="E1249" i="4"/>
  <c r="E1250" i="4"/>
  <c r="E1251" i="4"/>
  <c r="E1252" i="4"/>
  <c r="E1253" i="4"/>
  <c r="E1254" i="4"/>
  <c r="E1255" i="4"/>
  <c r="E1256" i="4"/>
  <c r="E1257" i="4"/>
  <c r="E1258" i="4"/>
  <c r="E1259" i="4"/>
  <c r="E1260" i="4"/>
  <c r="E1261" i="4"/>
  <c r="E1262" i="4"/>
  <c r="E1263" i="4"/>
  <c r="E1264" i="4"/>
  <c r="E1265" i="4"/>
  <c r="E1266" i="4"/>
  <c r="E1267" i="4"/>
  <c r="E1268" i="4"/>
  <c r="E1269" i="4"/>
  <c r="E1270" i="4"/>
  <c r="E1271" i="4"/>
  <c r="E1272" i="4"/>
  <c r="E1273" i="4"/>
  <c r="E1274" i="4"/>
  <c r="E1275" i="4"/>
  <c r="E1276" i="4"/>
  <c r="E1277" i="4"/>
  <c r="E1278" i="4"/>
  <c r="E1279" i="4"/>
  <c r="E1280" i="4"/>
  <c r="E1281" i="4"/>
  <c r="E1282" i="4"/>
  <c r="E1283" i="4"/>
  <c r="E1284" i="4"/>
  <c r="E1285" i="4"/>
  <c r="E1286" i="4"/>
  <c r="E1287" i="4"/>
  <c r="E1288" i="4"/>
  <c r="E1289" i="4"/>
  <c r="E1290" i="4"/>
  <c r="E1291" i="4"/>
  <c r="E1292" i="4"/>
  <c r="E1293" i="4"/>
  <c r="E1294" i="4"/>
  <c r="E1295" i="4"/>
  <c r="E1296" i="4"/>
  <c r="E1297" i="4"/>
  <c r="E1298" i="4"/>
  <c r="E1299" i="4"/>
  <c r="E1300" i="4"/>
  <c r="E1301" i="4"/>
  <c r="E1302" i="4"/>
  <c r="E1303" i="4"/>
  <c r="E1304" i="4"/>
  <c r="E1305" i="4"/>
  <c r="E1306" i="4"/>
  <c r="E1307" i="4"/>
  <c r="E1308" i="4"/>
  <c r="E1309" i="4"/>
  <c r="E1310" i="4"/>
  <c r="E1311" i="4"/>
  <c r="E1312" i="4"/>
  <c r="E1313" i="4"/>
  <c r="E1314" i="4"/>
  <c r="E1315" i="4"/>
  <c r="E1316" i="4"/>
  <c r="E1317" i="4"/>
  <c r="E1318" i="4"/>
  <c r="E1319" i="4"/>
  <c r="E1320" i="4"/>
  <c r="E1321" i="4"/>
  <c r="E1322" i="4"/>
  <c r="E1323" i="4"/>
  <c r="E1324" i="4"/>
  <c r="E1325" i="4"/>
  <c r="E1326" i="4"/>
  <c r="E1327" i="4"/>
  <c r="E1328" i="4"/>
  <c r="E1329" i="4"/>
  <c r="E1330" i="4"/>
  <c r="E1331" i="4"/>
  <c r="E1332" i="4"/>
  <c r="E1333" i="4"/>
  <c r="E1334" i="4"/>
  <c r="E1335" i="4"/>
  <c r="E1336" i="4"/>
  <c r="E1337" i="4"/>
  <c r="E1338" i="4"/>
  <c r="E1339" i="4"/>
  <c r="E1340" i="4"/>
  <c r="E1341" i="4"/>
  <c r="E1342" i="4"/>
  <c r="E1343" i="4"/>
  <c r="E1344" i="4"/>
  <c r="E1345" i="4"/>
  <c r="E1346" i="4"/>
  <c r="E1347" i="4"/>
  <c r="E1348" i="4"/>
  <c r="E1349" i="4"/>
  <c r="E1350" i="4"/>
  <c r="E1351" i="4"/>
  <c r="E1352" i="4"/>
  <c r="E1353" i="4"/>
  <c r="E1354" i="4"/>
  <c r="E1355" i="4"/>
  <c r="E1356" i="4"/>
  <c r="E1357" i="4"/>
  <c r="E1358" i="4"/>
  <c r="E1359" i="4"/>
  <c r="E1360" i="4"/>
  <c r="E1361" i="4"/>
  <c r="E1362" i="4"/>
  <c r="E1363" i="4"/>
  <c r="E1364" i="4"/>
  <c r="E1365" i="4"/>
  <c r="E1366" i="4"/>
  <c r="E1367" i="4"/>
  <c r="E1368" i="4"/>
  <c r="E1369" i="4"/>
  <c r="E1370" i="4"/>
  <c r="E1371" i="4"/>
  <c r="E1372" i="4"/>
  <c r="E1373" i="4"/>
  <c r="E1374" i="4"/>
  <c r="E1375" i="4"/>
  <c r="E1376" i="4"/>
  <c r="E1377" i="4"/>
  <c r="E1378" i="4"/>
  <c r="E1379" i="4"/>
  <c r="E1380" i="4"/>
  <c r="E1381" i="4"/>
  <c r="E1382" i="4"/>
  <c r="E1383" i="4"/>
  <c r="E1384" i="4"/>
  <c r="E1385" i="4"/>
  <c r="E1386" i="4"/>
  <c r="E1387" i="4"/>
  <c r="E1388" i="4"/>
  <c r="E1389" i="4"/>
  <c r="E1390" i="4"/>
  <c r="E1391" i="4"/>
  <c r="E1392" i="4"/>
  <c r="E1393" i="4"/>
  <c r="E1394" i="4"/>
  <c r="E1395" i="4"/>
  <c r="E1396" i="4"/>
  <c r="E1397" i="4"/>
  <c r="E1398" i="4"/>
  <c r="E1399" i="4"/>
  <c r="E1400" i="4"/>
  <c r="E1401" i="4"/>
  <c r="E1402" i="4"/>
  <c r="E1403" i="4"/>
  <c r="E1404" i="4"/>
  <c r="E1405" i="4"/>
  <c r="E1406" i="4"/>
  <c r="E1407" i="4"/>
  <c r="E1408" i="4"/>
  <c r="E1409" i="4"/>
  <c r="E1410" i="4"/>
  <c r="E1411" i="4"/>
  <c r="E1412" i="4"/>
  <c r="E1413" i="4"/>
  <c r="E1414" i="4"/>
  <c r="E1415" i="4"/>
  <c r="E1416" i="4"/>
  <c r="E1417" i="4"/>
  <c r="E1418" i="4"/>
  <c r="E1419" i="4"/>
  <c r="E1420" i="4"/>
  <c r="E1421" i="4"/>
  <c r="E1422" i="4"/>
  <c r="E1423" i="4"/>
  <c r="E1424" i="4"/>
  <c r="E1425" i="4"/>
  <c r="E1426" i="4"/>
  <c r="E1427" i="4"/>
  <c r="E1428" i="4"/>
  <c r="E1429" i="4"/>
  <c r="E1430" i="4"/>
  <c r="E1431" i="4"/>
  <c r="E1432" i="4"/>
  <c r="E1433" i="4"/>
  <c r="E1434" i="4"/>
  <c r="E1435" i="4"/>
  <c r="E1436" i="4"/>
  <c r="E1437" i="4"/>
  <c r="E1438" i="4"/>
  <c r="E1439" i="4"/>
  <c r="E1440" i="4"/>
  <c r="E1441" i="4"/>
  <c r="E1442" i="4"/>
  <c r="E1443" i="4"/>
  <c r="E1444" i="4"/>
  <c r="E1445" i="4"/>
  <c r="E1446" i="4"/>
  <c r="E1447" i="4"/>
  <c r="E1448" i="4"/>
  <c r="E1449" i="4"/>
  <c r="E1450" i="4"/>
  <c r="E1451" i="4"/>
  <c r="E1452" i="4"/>
  <c r="E1134"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982"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509" i="4"/>
  <c r="H510" i="4"/>
  <c r="H511" i="4"/>
  <c r="H512" i="4"/>
  <c r="H513" i="4"/>
  <c r="H514" i="4"/>
  <c r="H515"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51" i="4"/>
  <c r="H552" i="4"/>
  <c r="H553" i="4"/>
  <c r="H554" i="4"/>
  <c r="H555" i="4"/>
  <c r="H556" i="4"/>
  <c r="H557" i="4"/>
  <c r="H558" i="4"/>
  <c r="H559" i="4"/>
  <c r="H560" i="4"/>
  <c r="H561" i="4"/>
  <c r="H562" i="4"/>
  <c r="H563" i="4"/>
  <c r="H564" i="4"/>
  <c r="H565" i="4"/>
  <c r="H566" i="4"/>
  <c r="H567" i="4"/>
  <c r="H568" i="4"/>
  <c r="H569" i="4"/>
  <c r="H570" i="4"/>
  <c r="H571" i="4"/>
  <c r="H572" i="4"/>
  <c r="H573" i="4"/>
  <c r="H574" i="4"/>
  <c r="H575" i="4"/>
  <c r="H576" i="4"/>
  <c r="H577" i="4"/>
  <c r="H578" i="4"/>
  <c r="H579" i="4"/>
  <c r="H580" i="4"/>
  <c r="H581" i="4"/>
  <c r="H582" i="4"/>
  <c r="H583" i="4"/>
  <c r="H584" i="4"/>
  <c r="H585" i="4"/>
  <c r="H586" i="4"/>
  <c r="H587" i="4"/>
  <c r="H588" i="4"/>
  <c r="H589" i="4"/>
  <c r="H590" i="4"/>
  <c r="H591" i="4"/>
  <c r="H592" i="4"/>
  <c r="H593" i="4"/>
  <c r="H594" i="4"/>
  <c r="H595" i="4"/>
  <c r="H596" i="4"/>
  <c r="H597" i="4"/>
  <c r="H598" i="4"/>
  <c r="H599" i="4"/>
  <c r="H600" i="4"/>
  <c r="H601" i="4"/>
  <c r="H602" i="4"/>
  <c r="H603" i="4"/>
  <c r="H604" i="4"/>
  <c r="H605" i="4"/>
  <c r="H606" i="4"/>
  <c r="H607" i="4"/>
  <c r="H608" i="4"/>
  <c r="H609" i="4"/>
  <c r="H610" i="4"/>
  <c r="H611" i="4"/>
  <c r="H612" i="4"/>
  <c r="H613" i="4"/>
  <c r="H614" i="4"/>
  <c r="H615" i="4"/>
  <c r="H616" i="4"/>
  <c r="H617" i="4"/>
  <c r="H618" i="4"/>
  <c r="H619" i="4"/>
  <c r="H620" i="4"/>
  <c r="H621" i="4"/>
  <c r="H622" i="4"/>
  <c r="H623" i="4"/>
  <c r="H624" i="4"/>
  <c r="H625" i="4"/>
  <c r="H626" i="4"/>
  <c r="H627" i="4"/>
  <c r="H628" i="4"/>
  <c r="H629" i="4"/>
  <c r="H630" i="4"/>
  <c r="H631" i="4"/>
  <c r="H632" i="4"/>
  <c r="H633" i="4"/>
  <c r="H634" i="4"/>
  <c r="H635" i="4"/>
  <c r="H636" i="4"/>
  <c r="H637" i="4"/>
  <c r="H638" i="4"/>
  <c r="H639" i="4"/>
  <c r="H640" i="4"/>
  <c r="H641" i="4"/>
  <c r="H642" i="4"/>
  <c r="H643" i="4"/>
  <c r="H644" i="4"/>
  <c r="H645" i="4"/>
  <c r="H646" i="4"/>
  <c r="H647" i="4"/>
  <c r="H648" i="4"/>
  <c r="H649" i="4"/>
  <c r="H650" i="4"/>
  <c r="H651" i="4"/>
  <c r="H652" i="4"/>
  <c r="H653" i="4"/>
  <c r="H654" i="4"/>
  <c r="H655" i="4"/>
  <c r="H656" i="4"/>
  <c r="H657" i="4"/>
  <c r="H658" i="4"/>
  <c r="H659" i="4"/>
  <c r="H660" i="4"/>
  <c r="H661" i="4"/>
  <c r="H662" i="4"/>
  <c r="H663" i="4"/>
  <c r="H664" i="4"/>
  <c r="H665" i="4"/>
  <c r="H666" i="4"/>
  <c r="H667" i="4"/>
  <c r="H668" i="4"/>
  <c r="H669" i="4"/>
  <c r="H670" i="4"/>
  <c r="H671" i="4"/>
  <c r="H672" i="4"/>
  <c r="H673" i="4"/>
  <c r="H674" i="4"/>
  <c r="H675" i="4"/>
  <c r="H676" i="4"/>
  <c r="H677" i="4"/>
  <c r="H678" i="4"/>
  <c r="H679" i="4"/>
  <c r="H680" i="4"/>
  <c r="H681" i="4"/>
  <c r="H682" i="4"/>
  <c r="H683" i="4"/>
  <c r="H684" i="4"/>
  <c r="H685" i="4"/>
  <c r="H686" i="4"/>
  <c r="H687" i="4"/>
  <c r="H688" i="4"/>
  <c r="H689" i="4"/>
  <c r="H690" i="4"/>
  <c r="H691" i="4"/>
  <c r="H692" i="4"/>
  <c r="H693" i="4"/>
  <c r="H694" i="4"/>
  <c r="H695" i="4"/>
  <c r="H696" i="4"/>
  <c r="H697" i="4"/>
  <c r="H698" i="4"/>
  <c r="H699" i="4"/>
  <c r="H700" i="4"/>
  <c r="H701" i="4"/>
  <c r="H702" i="4"/>
  <c r="H703" i="4"/>
  <c r="H704" i="4"/>
  <c r="H705" i="4"/>
  <c r="H706" i="4"/>
  <c r="H707" i="4"/>
  <c r="H708" i="4"/>
  <c r="H709" i="4"/>
  <c r="H710" i="4"/>
  <c r="H711" i="4"/>
  <c r="H712" i="4"/>
  <c r="H713" i="4"/>
  <c r="H714" i="4"/>
  <c r="H715" i="4"/>
  <c r="H716" i="4"/>
  <c r="H717" i="4"/>
  <c r="H718" i="4"/>
  <c r="H719" i="4"/>
  <c r="H720" i="4"/>
  <c r="H721" i="4"/>
  <c r="H722" i="4"/>
  <c r="H723" i="4"/>
  <c r="H724" i="4"/>
  <c r="H725" i="4"/>
  <c r="H726" i="4"/>
  <c r="H727" i="4"/>
  <c r="H728" i="4"/>
  <c r="H729" i="4"/>
  <c r="H730" i="4"/>
  <c r="H731" i="4"/>
  <c r="H732" i="4"/>
  <c r="H733" i="4"/>
  <c r="H734" i="4"/>
  <c r="H735" i="4"/>
  <c r="H736" i="4"/>
  <c r="H737" i="4"/>
  <c r="H738" i="4"/>
  <c r="H739" i="4"/>
  <c r="H740" i="4"/>
  <c r="H741" i="4"/>
  <c r="H742" i="4"/>
  <c r="H743" i="4"/>
  <c r="H744" i="4"/>
  <c r="H745" i="4"/>
  <c r="H746" i="4"/>
  <c r="H747" i="4"/>
  <c r="H748" i="4"/>
  <c r="H749" i="4"/>
  <c r="H750" i="4"/>
  <c r="H751" i="4"/>
  <c r="H752" i="4"/>
  <c r="H753" i="4"/>
  <c r="H754" i="4"/>
  <c r="H755" i="4"/>
  <c r="H756" i="4"/>
  <c r="H757" i="4"/>
  <c r="H758" i="4"/>
  <c r="H759" i="4"/>
  <c r="H760" i="4"/>
  <c r="H761" i="4"/>
  <c r="H762" i="4"/>
  <c r="H763" i="4"/>
  <c r="H764" i="4"/>
  <c r="H765" i="4"/>
  <c r="H766" i="4"/>
  <c r="H767" i="4"/>
  <c r="H768" i="4"/>
  <c r="H769" i="4"/>
  <c r="H770" i="4"/>
  <c r="H771" i="4"/>
  <c r="H772" i="4"/>
  <c r="H773" i="4"/>
  <c r="H774" i="4"/>
  <c r="H775" i="4"/>
  <c r="H776" i="4"/>
  <c r="H777" i="4"/>
  <c r="H778" i="4"/>
  <c r="H779" i="4"/>
  <c r="H780" i="4"/>
  <c r="H781" i="4"/>
  <c r="H782" i="4"/>
  <c r="H783" i="4"/>
  <c r="H784" i="4"/>
  <c r="H785" i="4"/>
  <c r="H786" i="4"/>
  <c r="H787" i="4"/>
  <c r="H788" i="4"/>
  <c r="H789" i="4"/>
  <c r="H790" i="4"/>
  <c r="H791" i="4"/>
  <c r="H792" i="4"/>
  <c r="H793" i="4"/>
  <c r="H794" i="4"/>
  <c r="H795" i="4"/>
  <c r="H796" i="4"/>
  <c r="H797" i="4"/>
  <c r="H798" i="4"/>
  <c r="H799" i="4"/>
  <c r="H800" i="4"/>
  <c r="H801" i="4"/>
  <c r="H802" i="4"/>
  <c r="H803" i="4"/>
  <c r="H804" i="4"/>
  <c r="H805" i="4"/>
  <c r="H806" i="4"/>
  <c r="H807" i="4"/>
  <c r="H509" i="4"/>
  <c r="H402" i="4"/>
  <c r="H403" i="4"/>
  <c r="H404" i="4"/>
  <c r="H405" i="4"/>
  <c r="H406" i="4"/>
  <c r="H407" i="4"/>
  <c r="H408" i="4"/>
  <c r="H409" i="4"/>
  <c r="H410" i="4"/>
  <c r="H411" i="4"/>
  <c r="H412" i="4"/>
  <c r="H413" i="4"/>
  <c r="H414" i="4"/>
  <c r="H415" i="4"/>
  <c r="H416" i="4"/>
  <c r="H417" i="4"/>
  <c r="H418" i="4"/>
  <c r="H419" i="4"/>
  <c r="H420" i="4"/>
  <c r="H421" i="4"/>
  <c r="H422" i="4"/>
  <c r="H423" i="4"/>
  <c r="H424" i="4"/>
  <c r="H425" i="4"/>
  <c r="H426" i="4"/>
  <c r="H427" i="4"/>
  <c r="H428" i="4"/>
  <c r="H429" i="4"/>
  <c r="H430" i="4"/>
  <c r="H431" i="4"/>
  <c r="H432" i="4"/>
  <c r="H433" i="4"/>
  <c r="H434" i="4"/>
  <c r="H435" i="4"/>
  <c r="H436" i="4"/>
  <c r="H437" i="4"/>
  <c r="H438" i="4"/>
  <c r="H439" i="4"/>
  <c r="H440" i="4"/>
  <c r="H441" i="4"/>
  <c r="H442" i="4"/>
  <c r="H443" i="4"/>
  <c r="H444" i="4"/>
  <c r="H445" i="4"/>
  <c r="H446" i="4"/>
  <c r="H447" i="4"/>
  <c r="H448" i="4"/>
  <c r="H449" i="4"/>
  <c r="H450" i="4"/>
  <c r="H451" i="4"/>
  <c r="H452" i="4"/>
  <c r="H453" i="4"/>
  <c r="H454" i="4"/>
  <c r="H455" i="4"/>
  <c r="H456" i="4"/>
  <c r="H457" i="4"/>
  <c r="H458" i="4"/>
  <c r="H459" i="4"/>
  <c r="H460" i="4"/>
  <c r="H461" i="4"/>
  <c r="H462" i="4"/>
  <c r="H463" i="4"/>
  <c r="H464" i="4"/>
  <c r="H465" i="4"/>
  <c r="H466" i="4"/>
  <c r="H467"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401"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203"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134"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982" i="4"/>
  <c r="N1453" i="4"/>
  <c r="M1453" i="4"/>
  <c r="L1453" i="4"/>
  <c r="K1453" i="4"/>
  <c r="F1453" i="4"/>
  <c r="E1453" i="4"/>
  <c r="N1452" i="4"/>
  <c r="M1452" i="4"/>
  <c r="L1452" i="4"/>
  <c r="K1452" i="4"/>
  <c r="F1452" i="4"/>
  <c r="N1451" i="4"/>
  <c r="M1451" i="4"/>
  <c r="L1451" i="4"/>
  <c r="K1451" i="4"/>
  <c r="F1451" i="4"/>
  <c r="N1450" i="4"/>
  <c r="M1450" i="4"/>
  <c r="L1450" i="4"/>
  <c r="K1450" i="4"/>
  <c r="F1450" i="4"/>
  <c r="N1449" i="4"/>
  <c r="M1449" i="4"/>
  <c r="L1449" i="4"/>
  <c r="K1449" i="4"/>
  <c r="F1449" i="4"/>
  <c r="N1448" i="4"/>
  <c r="M1448" i="4"/>
  <c r="L1448" i="4"/>
  <c r="K1448" i="4"/>
  <c r="F1448" i="4"/>
  <c r="N1447" i="4"/>
  <c r="M1447" i="4"/>
  <c r="L1447" i="4"/>
  <c r="K1447" i="4"/>
  <c r="F1447" i="4"/>
  <c r="N1446" i="4"/>
  <c r="M1446" i="4"/>
  <c r="L1446" i="4"/>
  <c r="K1446" i="4"/>
  <c r="F1446" i="4"/>
  <c r="N1445" i="4"/>
  <c r="M1445" i="4"/>
  <c r="L1445" i="4"/>
  <c r="K1445" i="4"/>
  <c r="F1445" i="4"/>
  <c r="N1444" i="4"/>
  <c r="M1444" i="4"/>
  <c r="L1444" i="4"/>
  <c r="K1444" i="4"/>
  <c r="F1444" i="4"/>
  <c r="N1443" i="4"/>
  <c r="M1443" i="4"/>
  <c r="L1443" i="4"/>
  <c r="K1443" i="4"/>
  <c r="F1443" i="4"/>
  <c r="N1442" i="4"/>
  <c r="M1442" i="4"/>
  <c r="L1442" i="4"/>
  <c r="K1442" i="4"/>
  <c r="F1442" i="4"/>
  <c r="N1441" i="4"/>
  <c r="M1441" i="4"/>
  <c r="L1441" i="4"/>
  <c r="K1441" i="4"/>
  <c r="F1441" i="4"/>
  <c r="N1440" i="4"/>
  <c r="M1440" i="4"/>
  <c r="L1440" i="4"/>
  <c r="K1440" i="4"/>
  <c r="F1440" i="4"/>
  <c r="N1439" i="4"/>
  <c r="M1439" i="4"/>
  <c r="L1439" i="4"/>
  <c r="K1439" i="4"/>
  <c r="F1439" i="4"/>
  <c r="N1438" i="4"/>
  <c r="M1438" i="4"/>
  <c r="L1438" i="4"/>
  <c r="K1438" i="4"/>
  <c r="F1438" i="4"/>
  <c r="N1437" i="4"/>
  <c r="M1437" i="4"/>
  <c r="L1437" i="4"/>
  <c r="K1437" i="4"/>
  <c r="F1437" i="4"/>
  <c r="N1436" i="4"/>
  <c r="M1436" i="4"/>
  <c r="L1436" i="4"/>
  <c r="K1436" i="4"/>
  <c r="F1436" i="4"/>
  <c r="N1435" i="4"/>
  <c r="M1435" i="4"/>
  <c r="L1435" i="4"/>
  <c r="K1435" i="4"/>
  <c r="F1435" i="4"/>
  <c r="N1434" i="4"/>
  <c r="M1434" i="4"/>
  <c r="L1434" i="4"/>
  <c r="K1434" i="4"/>
  <c r="F1434" i="4"/>
  <c r="N1433" i="4"/>
  <c r="M1433" i="4"/>
  <c r="L1433" i="4"/>
  <c r="K1433" i="4"/>
  <c r="F1433" i="4"/>
  <c r="N1432" i="4"/>
  <c r="M1432" i="4"/>
  <c r="L1432" i="4"/>
  <c r="K1432" i="4"/>
  <c r="F1432" i="4"/>
  <c r="N1431" i="4"/>
  <c r="M1431" i="4"/>
  <c r="L1431" i="4"/>
  <c r="K1431" i="4"/>
  <c r="F1431" i="4"/>
  <c r="N1430" i="4"/>
  <c r="M1430" i="4"/>
  <c r="L1430" i="4"/>
  <c r="K1430" i="4"/>
  <c r="F1430" i="4"/>
  <c r="N1429" i="4"/>
  <c r="M1429" i="4"/>
  <c r="L1429" i="4"/>
  <c r="K1429" i="4"/>
  <c r="F1429" i="4"/>
  <c r="N1428" i="4"/>
  <c r="M1428" i="4"/>
  <c r="L1428" i="4"/>
  <c r="K1428" i="4"/>
  <c r="F1428" i="4"/>
  <c r="N1427" i="4"/>
  <c r="M1427" i="4"/>
  <c r="L1427" i="4"/>
  <c r="K1427" i="4"/>
  <c r="F1427" i="4"/>
  <c r="N1426" i="4"/>
  <c r="M1426" i="4"/>
  <c r="L1426" i="4"/>
  <c r="K1426" i="4"/>
  <c r="F1426" i="4"/>
  <c r="N1425" i="4"/>
  <c r="M1425" i="4"/>
  <c r="L1425" i="4"/>
  <c r="K1425" i="4"/>
  <c r="F1425" i="4"/>
  <c r="N1424" i="4"/>
  <c r="M1424" i="4"/>
  <c r="L1424" i="4"/>
  <c r="K1424" i="4"/>
  <c r="F1424" i="4"/>
  <c r="N1423" i="4"/>
  <c r="M1423" i="4"/>
  <c r="L1423" i="4"/>
  <c r="K1423" i="4"/>
  <c r="F1423" i="4"/>
  <c r="N1422" i="4"/>
  <c r="M1422" i="4"/>
  <c r="L1422" i="4"/>
  <c r="K1422" i="4"/>
  <c r="F1422" i="4"/>
  <c r="N1421" i="4"/>
  <c r="M1421" i="4"/>
  <c r="L1421" i="4"/>
  <c r="K1421" i="4"/>
  <c r="F1421" i="4"/>
  <c r="N1420" i="4"/>
  <c r="M1420" i="4"/>
  <c r="L1420" i="4"/>
  <c r="K1420" i="4"/>
  <c r="F1420" i="4"/>
  <c r="N1419" i="4"/>
  <c r="M1419" i="4"/>
  <c r="L1419" i="4"/>
  <c r="K1419" i="4"/>
  <c r="F1419" i="4"/>
  <c r="N1418" i="4"/>
  <c r="M1418" i="4"/>
  <c r="L1418" i="4"/>
  <c r="K1418" i="4"/>
  <c r="F1418" i="4"/>
  <c r="N1417" i="4"/>
  <c r="M1417" i="4"/>
  <c r="L1417" i="4"/>
  <c r="K1417" i="4"/>
  <c r="F1417" i="4"/>
  <c r="N1416" i="4"/>
  <c r="M1416" i="4"/>
  <c r="L1416" i="4"/>
  <c r="K1416" i="4"/>
  <c r="F1416" i="4"/>
  <c r="N1415" i="4"/>
  <c r="M1415" i="4"/>
  <c r="L1415" i="4"/>
  <c r="K1415" i="4"/>
  <c r="F1415" i="4"/>
  <c r="N1414" i="4"/>
  <c r="M1414" i="4"/>
  <c r="L1414" i="4"/>
  <c r="K1414" i="4"/>
  <c r="F1414" i="4"/>
  <c r="N1413" i="4"/>
  <c r="M1413" i="4"/>
  <c r="L1413" i="4"/>
  <c r="K1413" i="4"/>
  <c r="F1413" i="4"/>
  <c r="N1412" i="4"/>
  <c r="M1412" i="4"/>
  <c r="L1412" i="4"/>
  <c r="K1412" i="4"/>
  <c r="F1412" i="4"/>
  <c r="N1411" i="4"/>
  <c r="M1411" i="4"/>
  <c r="L1411" i="4"/>
  <c r="K1411" i="4"/>
  <c r="F1411" i="4"/>
  <c r="N1410" i="4"/>
  <c r="M1410" i="4"/>
  <c r="L1410" i="4"/>
  <c r="K1410" i="4"/>
  <c r="F1410" i="4"/>
  <c r="N1409" i="4"/>
  <c r="M1409" i="4"/>
  <c r="L1409" i="4"/>
  <c r="K1409" i="4"/>
  <c r="F1409" i="4"/>
  <c r="N1408" i="4"/>
  <c r="M1408" i="4"/>
  <c r="L1408" i="4"/>
  <c r="K1408" i="4"/>
  <c r="F1408" i="4"/>
  <c r="N1407" i="4"/>
  <c r="M1407" i="4"/>
  <c r="L1407" i="4"/>
  <c r="K1407" i="4"/>
  <c r="F1407" i="4"/>
  <c r="N1406" i="4"/>
  <c r="M1406" i="4"/>
  <c r="L1406" i="4"/>
  <c r="K1406" i="4"/>
  <c r="F1406" i="4"/>
  <c r="N1405" i="4"/>
  <c r="M1405" i="4"/>
  <c r="L1405" i="4"/>
  <c r="K1405" i="4"/>
  <c r="F1405" i="4"/>
  <c r="N1404" i="4"/>
  <c r="M1404" i="4"/>
  <c r="L1404" i="4"/>
  <c r="K1404" i="4"/>
  <c r="F1404" i="4"/>
  <c r="N1403" i="4"/>
  <c r="M1403" i="4"/>
  <c r="L1403" i="4"/>
  <c r="K1403" i="4"/>
  <c r="F1403" i="4"/>
  <c r="N1402" i="4"/>
  <c r="M1402" i="4"/>
  <c r="L1402" i="4"/>
  <c r="K1402" i="4"/>
  <c r="F1402" i="4"/>
  <c r="N1401" i="4"/>
  <c r="M1401" i="4"/>
  <c r="L1401" i="4"/>
  <c r="K1401" i="4"/>
  <c r="F1401" i="4"/>
  <c r="N1400" i="4"/>
  <c r="M1400" i="4"/>
  <c r="L1400" i="4"/>
  <c r="K1400" i="4"/>
  <c r="F1400" i="4"/>
  <c r="N1399" i="4"/>
  <c r="M1399" i="4"/>
  <c r="L1399" i="4"/>
  <c r="K1399" i="4"/>
  <c r="F1399" i="4"/>
  <c r="N1398" i="4"/>
  <c r="M1398" i="4"/>
  <c r="L1398" i="4"/>
  <c r="K1398" i="4"/>
  <c r="F1398" i="4"/>
  <c r="N1397" i="4"/>
  <c r="M1397" i="4"/>
  <c r="L1397" i="4"/>
  <c r="K1397" i="4"/>
  <c r="F1397" i="4"/>
  <c r="N1396" i="4"/>
  <c r="M1396" i="4"/>
  <c r="L1396" i="4"/>
  <c r="K1396" i="4"/>
  <c r="F1396" i="4"/>
  <c r="N1395" i="4"/>
  <c r="M1395" i="4"/>
  <c r="L1395" i="4"/>
  <c r="K1395" i="4"/>
  <c r="F1395" i="4"/>
  <c r="N1394" i="4"/>
  <c r="M1394" i="4"/>
  <c r="L1394" i="4"/>
  <c r="K1394" i="4"/>
  <c r="F1394" i="4"/>
  <c r="N1393" i="4"/>
  <c r="M1393" i="4"/>
  <c r="L1393" i="4"/>
  <c r="K1393" i="4"/>
  <c r="F1393" i="4"/>
  <c r="N1392" i="4"/>
  <c r="M1392" i="4"/>
  <c r="L1392" i="4"/>
  <c r="K1392" i="4"/>
  <c r="F1392" i="4"/>
  <c r="N1391" i="4"/>
  <c r="M1391" i="4"/>
  <c r="L1391" i="4"/>
  <c r="K1391" i="4"/>
  <c r="F1391" i="4"/>
  <c r="N1390" i="4"/>
  <c r="M1390" i="4"/>
  <c r="L1390" i="4"/>
  <c r="K1390" i="4"/>
  <c r="F1390" i="4"/>
  <c r="N1389" i="4"/>
  <c r="M1389" i="4"/>
  <c r="L1389" i="4"/>
  <c r="K1389" i="4"/>
  <c r="F1389" i="4"/>
  <c r="N1388" i="4"/>
  <c r="M1388" i="4"/>
  <c r="L1388" i="4"/>
  <c r="K1388" i="4"/>
  <c r="F1388" i="4"/>
  <c r="N1387" i="4"/>
  <c r="M1387" i="4"/>
  <c r="L1387" i="4"/>
  <c r="K1387" i="4"/>
  <c r="F1387" i="4"/>
  <c r="N1386" i="4"/>
  <c r="M1386" i="4"/>
  <c r="L1386" i="4"/>
  <c r="K1386" i="4"/>
  <c r="F1386" i="4"/>
  <c r="N1385" i="4"/>
  <c r="M1385" i="4"/>
  <c r="L1385" i="4"/>
  <c r="K1385" i="4"/>
  <c r="F1385" i="4"/>
  <c r="N1384" i="4"/>
  <c r="M1384" i="4"/>
  <c r="L1384" i="4"/>
  <c r="K1384" i="4"/>
  <c r="F1384" i="4"/>
  <c r="N1383" i="4"/>
  <c r="M1383" i="4"/>
  <c r="L1383" i="4"/>
  <c r="K1383" i="4"/>
  <c r="F1383" i="4"/>
  <c r="N1382" i="4"/>
  <c r="M1382" i="4"/>
  <c r="L1382" i="4"/>
  <c r="K1382" i="4"/>
  <c r="F1382" i="4"/>
  <c r="N1381" i="4"/>
  <c r="M1381" i="4"/>
  <c r="L1381" i="4"/>
  <c r="K1381" i="4"/>
  <c r="F1381" i="4"/>
  <c r="N1380" i="4"/>
  <c r="M1380" i="4"/>
  <c r="L1380" i="4"/>
  <c r="K1380" i="4"/>
  <c r="F1380" i="4"/>
  <c r="N1379" i="4"/>
  <c r="M1379" i="4"/>
  <c r="L1379" i="4"/>
  <c r="K1379" i="4"/>
  <c r="F1379" i="4"/>
  <c r="N1378" i="4"/>
  <c r="M1378" i="4"/>
  <c r="L1378" i="4"/>
  <c r="K1378" i="4"/>
  <c r="F1378" i="4"/>
  <c r="N1377" i="4"/>
  <c r="M1377" i="4"/>
  <c r="L1377" i="4"/>
  <c r="K1377" i="4"/>
  <c r="F1377" i="4"/>
  <c r="N1376" i="4"/>
  <c r="M1376" i="4"/>
  <c r="L1376" i="4"/>
  <c r="K1376" i="4"/>
  <c r="F1376" i="4"/>
  <c r="N1375" i="4"/>
  <c r="M1375" i="4"/>
  <c r="L1375" i="4"/>
  <c r="K1375" i="4"/>
  <c r="F1375" i="4"/>
  <c r="N1374" i="4"/>
  <c r="M1374" i="4"/>
  <c r="L1374" i="4"/>
  <c r="K1374" i="4"/>
  <c r="F1374" i="4"/>
  <c r="N1373" i="4"/>
  <c r="M1373" i="4"/>
  <c r="L1373" i="4"/>
  <c r="K1373" i="4"/>
  <c r="F1373" i="4"/>
  <c r="N1372" i="4"/>
  <c r="M1372" i="4"/>
  <c r="L1372" i="4"/>
  <c r="K1372" i="4"/>
  <c r="F1372" i="4"/>
  <c r="N1371" i="4"/>
  <c r="M1371" i="4"/>
  <c r="L1371" i="4"/>
  <c r="K1371" i="4"/>
  <c r="F1371" i="4"/>
  <c r="N1370" i="4"/>
  <c r="M1370" i="4"/>
  <c r="L1370" i="4"/>
  <c r="K1370" i="4"/>
  <c r="F1370" i="4"/>
  <c r="N1369" i="4"/>
  <c r="M1369" i="4"/>
  <c r="L1369" i="4"/>
  <c r="K1369" i="4"/>
  <c r="F1369" i="4"/>
  <c r="N1368" i="4"/>
  <c r="M1368" i="4"/>
  <c r="L1368" i="4"/>
  <c r="K1368" i="4"/>
  <c r="F1368" i="4"/>
  <c r="N1367" i="4"/>
  <c r="M1367" i="4"/>
  <c r="L1367" i="4"/>
  <c r="K1367" i="4"/>
  <c r="F1367" i="4"/>
  <c r="N1366" i="4"/>
  <c r="M1366" i="4"/>
  <c r="L1366" i="4"/>
  <c r="K1366" i="4"/>
  <c r="F1366" i="4"/>
  <c r="N1365" i="4"/>
  <c r="M1365" i="4"/>
  <c r="L1365" i="4"/>
  <c r="K1365" i="4"/>
  <c r="F1365" i="4"/>
  <c r="N1364" i="4"/>
  <c r="M1364" i="4"/>
  <c r="L1364" i="4"/>
  <c r="K1364" i="4"/>
  <c r="F1364" i="4"/>
  <c r="N1363" i="4"/>
  <c r="M1363" i="4"/>
  <c r="L1363" i="4"/>
  <c r="K1363" i="4"/>
  <c r="F1363" i="4"/>
  <c r="N1362" i="4"/>
  <c r="M1362" i="4"/>
  <c r="L1362" i="4"/>
  <c r="K1362" i="4"/>
  <c r="F1362" i="4"/>
  <c r="N1361" i="4"/>
  <c r="M1361" i="4"/>
  <c r="L1361" i="4"/>
  <c r="K1361" i="4"/>
  <c r="F1361" i="4"/>
  <c r="N1360" i="4"/>
  <c r="M1360" i="4"/>
  <c r="L1360" i="4"/>
  <c r="K1360" i="4"/>
  <c r="F1360" i="4"/>
  <c r="N1359" i="4"/>
  <c r="M1359" i="4"/>
  <c r="L1359" i="4"/>
  <c r="K1359" i="4"/>
  <c r="F1359" i="4"/>
  <c r="N1358" i="4"/>
  <c r="M1358" i="4"/>
  <c r="L1358" i="4"/>
  <c r="K1358" i="4"/>
  <c r="F1358" i="4"/>
  <c r="N1357" i="4"/>
  <c r="M1357" i="4"/>
  <c r="L1357" i="4"/>
  <c r="K1357" i="4"/>
  <c r="F1357" i="4"/>
  <c r="N1356" i="4"/>
  <c r="M1356" i="4"/>
  <c r="L1356" i="4"/>
  <c r="K1356" i="4"/>
  <c r="F1356" i="4"/>
  <c r="N1355" i="4"/>
  <c r="M1355" i="4"/>
  <c r="L1355" i="4"/>
  <c r="K1355" i="4"/>
  <c r="F1355" i="4"/>
  <c r="N1354" i="4"/>
  <c r="M1354" i="4"/>
  <c r="L1354" i="4"/>
  <c r="K1354" i="4"/>
  <c r="F1354" i="4"/>
  <c r="N1353" i="4"/>
  <c r="M1353" i="4"/>
  <c r="L1353" i="4"/>
  <c r="K1353" i="4"/>
  <c r="F1353" i="4"/>
  <c r="N1352" i="4"/>
  <c r="M1352" i="4"/>
  <c r="L1352" i="4"/>
  <c r="K1352" i="4"/>
  <c r="F1352" i="4"/>
  <c r="N1351" i="4"/>
  <c r="M1351" i="4"/>
  <c r="L1351" i="4"/>
  <c r="K1351" i="4"/>
  <c r="F1351" i="4"/>
  <c r="N1350" i="4"/>
  <c r="M1350" i="4"/>
  <c r="L1350" i="4"/>
  <c r="K1350" i="4"/>
  <c r="F1350" i="4"/>
  <c r="N1349" i="4"/>
  <c r="M1349" i="4"/>
  <c r="L1349" i="4"/>
  <c r="K1349" i="4"/>
  <c r="F1349" i="4"/>
  <c r="N1348" i="4"/>
  <c r="M1348" i="4"/>
  <c r="L1348" i="4"/>
  <c r="K1348" i="4"/>
  <c r="F1348" i="4"/>
  <c r="N1347" i="4"/>
  <c r="M1347" i="4"/>
  <c r="L1347" i="4"/>
  <c r="K1347" i="4"/>
  <c r="F1347" i="4"/>
  <c r="N1346" i="4"/>
  <c r="M1346" i="4"/>
  <c r="L1346" i="4"/>
  <c r="K1346" i="4"/>
  <c r="F1346" i="4"/>
  <c r="N1345" i="4"/>
  <c r="M1345" i="4"/>
  <c r="L1345" i="4"/>
  <c r="K1345" i="4"/>
  <c r="F1345" i="4"/>
  <c r="N1344" i="4"/>
  <c r="M1344" i="4"/>
  <c r="L1344" i="4"/>
  <c r="K1344" i="4"/>
  <c r="F1344" i="4"/>
  <c r="N1343" i="4"/>
  <c r="M1343" i="4"/>
  <c r="L1343" i="4"/>
  <c r="K1343" i="4"/>
  <c r="F1343" i="4"/>
  <c r="N1342" i="4"/>
  <c r="M1342" i="4"/>
  <c r="L1342" i="4"/>
  <c r="K1342" i="4"/>
  <c r="F1342" i="4"/>
  <c r="N1341" i="4"/>
  <c r="M1341" i="4"/>
  <c r="L1341" i="4"/>
  <c r="K1341" i="4"/>
  <c r="F1341" i="4"/>
  <c r="N1340" i="4"/>
  <c r="M1340" i="4"/>
  <c r="L1340" i="4"/>
  <c r="K1340" i="4"/>
  <c r="F1340" i="4"/>
  <c r="N1339" i="4"/>
  <c r="M1339" i="4"/>
  <c r="L1339" i="4"/>
  <c r="K1339" i="4"/>
  <c r="F1339" i="4"/>
  <c r="N1338" i="4"/>
  <c r="M1338" i="4"/>
  <c r="L1338" i="4"/>
  <c r="K1338" i="4"/>
  <c r="F1338" i="4"/>
  <c r="N1337" i="4"/>
  <c r="M1337" i="4"/>
  <c r="L1337" i="4"/>
  <c r="K1337" i="4"/>
  <c r="F1337" i="4"/>
  <c r="N1336" i="4"/>
  <c r="M1336" i="4"/>
  <c r="L1336" i="4"/>
  <c r="K1336" i="4"/>
  <c r="F1336" i="4"/>
  <c r="N1335" i="4"/>
  <c r="M1335" i="4"/>
  <c r="L1335" i="4"/>
  <c r="K1335" i="4"/>
  <c r="F1335" i="4"/>
  <c r="N1334" i="4"/>
  <c r="M1334" i="4"/>
  <c r="L1334" i="4"/>
  <c r="K1334" i="4"/>
  <c r="F1334" i="4"/>
  <c r="N1333" i="4"/>
  <c r="M1333" i="4"/>
  <c r="L1333" i="4"/>
  <c r="K1333" i="4"/>
  <c r="F1333" i="4"/>
  <c r="N1332" i="4"/>
  <c r="M1332" i="4"/>
  <c r="L1332" i="4"/>
  <c r="K1332" i="4"/>
  <c r="F1332" i="4"/>
  <c r="N1331" i="4"/>
  <c r="M1331" i="4"/>
  <c r="L1331" i="4"/>
  <c r="K1331" i="4"/>
  <c r="F1331" i="4"/>
  <c r="N1330" i="4"/>
  <c r="M1330" i="4"/>
  <c r="L1330" i="4"/>
  <c r="K1330" i="4"/>
  <c r="F1330" i="4"/>
  <c r="N1329" i="4"/>
  <c r="M1329" i="4"/>
  <c r="L1329" i="4"/>
  <c r="K1329" i="4"/>
  <c r="F1329" i="4"/>
  <c r="N1328" i="4"/>
  <c r="M1328" i="4"/>
  <c r="L1328" i="4"/>
  <c r="K1328" i="4"/>
  <c r="F1328" i="4"/>
  <c r="N1327" i="4"/>
  <c r="M1327" i="4"/>
  <c r="L1327" i="4"/>
  <c r="K1327" i="4"/>
  <c r="F1327" i="4"/>
  <c r="N1326" i="4"/>
  <c r="M1326" i="4"/>
  <c r="L1326" i="4"/>
  <c r="K1326" i="4"/>
  <c r="F1326" i="4"/>
  <c r="N1325" i="4"/>
  <c r="M1325" i="4"/>
  <c r="L1325" i="4"/>
  <c r="K1325" i="4"/>
  <c r="F1325" i="4"/>
  <c r="N1324" i="4"/>
  <c r="M1324" i="4"/>
  <c r="L1324" i="4"/>
  <c r="K1324" i="4"/>
  <c r="F1324" i="4"/>
  <c r="N1323" i="4"/>
  <c r="M1323" i="4"/>
  <c r="L1323" i="4"/>
  <c r="K1323" i="4"/>
  <c r="F1323" i="4"/>
  <c r="N1322" i="4"/>
  <c r="M1322" i="4"/>
  <c r="L1322" i="4"/>
  <c r="K1322" i="4"/>
  <c r="F1322" i="4"/>
  <c r="N1321" i="4"/>
  <c r="M1321" i="4"/>
  <c r="L1321" i="4"/>
  <c r="K1321" i="4"/>
  <c r="F1321" i="4"/>
  <c r="N1320" i="4"/>
  <c r="M1320" i="4"/>
  <c r="L1320" i="4"/>
  <c r="K1320" i="4"/>
  <c r="F1320" i="4"/>
  <c r="N1319" i="4"/>
  <c r="M1319" i="4"/>
  <c r="L1319" i="4"/>
  <c r="K1319" i="4"/>
  <c r="F1319" i="4"/>
  <c r="N1318" i="4"/>
  <c r="M1318" i="4"/>
  <c r="L1318" i="4"/>
  <c r="K1318" i="4"/>
  <c r="F1318" i="4"/>
  <c r="N1317" i="4"/>
  <c r="M1317" i="4"/>
  <c r="L1317" i="4"/>
  <c r="K1317" i="4"/>
  <c r="F1317" i="4"/>
  <c r="N1316" i="4"/>
  <c r="M1316" i="4"/>
  <c r="L1316" i="4"/>
  <c r="K1316" i="4"/>
  <c r="F1316" i="4"/>
  <c r="N1315" i="4"/>
  <c r="M1315" i="4"/>
  <c r="L1315" i="4"/>
  <c r="K1315" i="4"/>
  <c r="F1315" i="4"/>
  <c r="N1314" i="4"/>
  <c r="M1314" i="4"/>
  <c r="L1314" i="4"/>
  <c r="K1314" i="4"/>
  <c r="F1314" i="4"/>
  <c r="N1313" i="4"/>
  <c r="M1313" i="4"/>
  <c r="L1313" i="4"/>
  <c r="K1313" i="4"/>
  <c r="F1313" i="4"/>
  <c r="N1312" i="4"/>
  <c r="M1312" i="4"/>
  <c r="L1312" i="4"/>
  <c r="K1312" i="4"/>
  <c r="F1312" i="4"/>
  <c r="N1311" i="4"/>
  <c r="M1311" i="4"/>
  <c r="L1311" i="4"/>
  <c r="K1311" i="4"/>
  <c r="F1311" i="4"/>
  <c r="N1310" i="4"/>
  <c r="M1310" i="4"/>
  <c r="L1310" i="4"/>
  <c r="K1310" i="4"/>
  <c r="F1310" i="4"/>
  <c r="N1309" i="4"/>
  <c r="M1309" i="4"/>
  <c r="L1309" i="4"/>
  <c r="K1309" i="4"/>
  <c r="F1309" i="4"/>
  <c r="N1308" i="4"/>
  <c r="M1308" i="4"/>
  <c r="L1308" i="4"/>
  <c r="K1308" i="4"/>
  <c r="F1308" i="4"/>
  <c r="N1307" i="4"/>
  <c r="M1307" i="4"/>
  <c r="L1307" i="4"/>
  <c r="K1307" i="4"/>
  <c r="F1307" i="4"/>
  <c r="N1306" i="4"/>
  <c r="M1306" i="4"/>
  <c r="L1306" i="4"/>
  <c r="K1306" i="4"/>
  <c r="F1306" i="4"/>
  <c r="N1305" i="4"/>
  <c r="M1305" i="4"/>
  <c r="L1305" i="4"/>
  <c r="K1305" i="4"/>
  <c r="F1305" i="4"/>
  <c r="N1304" i="4"/>
  <c r="M1304" i="4"/>
  <c r="L1304" i="4"/>
  <c r="K1304" i="4"/>
  <c r="F1304" i="4"/>
  <c r="N1303" i="4"/>
  <c r="M1303" i="4"/>
  <c r="L1303" i="4"/>
  <c r="K1303" i="4"/>
  <c r="F1303" i="4"/>
  <c r="N1302" i="4"/>
  <c r="M1302" i="4"/>
  <c r="L1302" i="4"/>
  <c r="K1302" i="4"/>
  <c r="F1302" i="4"/>
  <c r="N1301" i="4"/>
  <c r="M1301" i="4"/>
  <c r="L1301" i="4"/>
  <c r="K1301" i="4"/>
  <c r="F1301" i="4"/>
  <c r="N1300" i="4"/>
  <c r="M1300" i="4"/>
  <c r="L1300" i="4"/>
  <c r="K1300" i="4"/>
  <c r="F1300" i="4"/>
  <c r="N1299" i="4"/>
  <c r="M1299" i="4"/>
  <c r="L1299" i="4"/>
  <c r="K1299" i="4"/>
  <c r="F1299" i="4"/>
  <c r="N1298" i="4"/>
  <c r="M1298" i="4"/>
  <c r="L1298" i="4"/>
  <c r="K1298" i="4"/>
  <c r="F1298" i="4"/>
  <c r="N1297" i="4"/>
  <c r="M1297" i="4"/>
  <c r="L1297" i="4"/>
  <c r="K1297" i="4"/>
  <c r="F1297" i="4"/>
  <c r="N1296" i="4"/>
  <c r="M1296" i="4"/>
  <c r="L1296" i="4"/>
  <c r="K1296" i="4"/>
  <c r="F1296" i="4"/>
  <c r="N1295" i="4"/>
  <c r="M1295" i="4"/>
  <c r="L1295" i="4"/>
  <c r="K1295" i="4"/>
  <c r="F1295" i="4"/>
  <c r="N1294" i="4"/>
  <c r="M1294" i="4"/>
  <c r="L1294" i="4"/>
  <c r="K1294" i="4"/>
  <c r="F1294" i="4"/>
  <c r="N1293" i="4"/>
  <c r="M1293" i="4"/>
  <c r="L1293" i="4"/>
  <c r="K1293" i="4"/>
  <c r="F1293" i="4"/>
  <c r="N1292" i="4"/>
  <c r="M1292" i="4"/>
  <c r="L1292" i="4"/>
  <c r="K1292" i="4"/>
  <c r="F1292" i="4"/>
  <c r="N1291" i="4"/>
  <c r="M1291" i="4"/>
  <c r="L1291" i="4"/>
  <c r="K1291" i="4"/>
  <c r="F1291" i="4"/>
  <c r="N1290" i="4"/>
  <c r="M1290" i="4"/>
  <c r="L1290" i="4"/>
  <c r="K1290" i="4"/>
  <c r="F1290" i="4"/>
  <c r="N1289" i="4"/>
  <c r="M1289" i="4"/>
  <c r="L1289" i="4"/>
  <c r="K1289" i="4"/>
  <c r="F1289" i="4"/>
  <c r="N1288" i="4"/>
  <c r="M1288" i="4"/>
  <c r="L1288" i="4"/>
  <c r="K1288" i="4"/>
  <c r="F1288" i="4"/>
  <c r="N1287" i="4"/>
  <c r="M1287" i="4"/>
  <c r="L1287" i="4"/>
  <c r="K1287" i="4"/>
  <c r="F1287" i="4"/>
  <c r="N1286" i="4"/>
  <c r="M1286" i="4"/>
  <c r="L1286" i="4"/>
  <c r="K1286" i="4"/>
  <c r="F1286" i="4"/>
  <c r="N1285" i="4"/>
  <c r="M1285" i="4"/>
  <c r="L1285" i="4"/>
  <c r="K1285" i="4"/>
  <c r="F1285" i="4"/>
  <c r="N1284" i="4"/>
  <c r="M1284" i="4"/>
  <c r="L1284" i="4"/>
  <c r="K1284" i="4"/>
  <c r="F1284" i="4"/>
  <c r="N1283" i="4"/>
  <c r="M1283" i="4"/>
  <c r="L1283" i="4"/>
  <c r="K1283" i="4"/>
  <c r="F1283" i="4"/>
  <c r="N1282" i="4"/>
  <c r="M1282" i="4"/>
  <c r="L1282" i="4"/>
  <c r="K1282" i="4"/>
  <c r="F1282" i="4"/>
  <c r="N1281" i="4"/>
  <c r="M1281" i="4"/>
  <c r="L1281" i="4"/>
  <c r="K1281" i="4"/>
  <c r="F1281" i="4"/>
  <c r="N1280" i="4"/>
  <c r="M1280" i="4"/>
  <c r="L1280" i="4"/>
  <c r="K1280" i="4"/>
  <c r="F1280" i="4"/>
  <c r="N1279" i="4"/>
  <c r="M1279" i="4"/>
  <c r="L1279" i="4"/>
  <c r="K1279" i="4"/>
  <c r="F1279" i="4"/>
  <c r="N1278" i="4"/>
  <c r="M1278" i="4"/>
  <c r="L1278" i="4"/>
  <c r="K1278" i="4"/>
  <c r="F1278" i="4"/>
  <c r="N1277" i="4"/>
  <c r="M1277" i="4"/>
  <c r="L1277" i="4"/>
  <c r="K1277" i="4"/>
  <c r="F1277" i="4"/>
  <c r="N1276" i="4"/>
  <c r="M1276" i="4"/>
  <c r="L1276" i="4"/>
  <c r="K1276" i="4"/>
  <c r="F1276" i="4"/>
  <c r="N1275" i="4"/>
  <c r="M1275" i="4"/>
  <c r="L1275" i="4"/>
  <c r="K1275" i="4"/>
  <c r="F1275" i="4"/>
  <c r="N1274" i="4"/>
  <c r="M1274" i="4"/>
  <c r="L1274" i="4"/>
  <c r="K1274" i="4"/>
  <c r="F1274" i="4"/>
  <c r="N1273" i="4"/>
  <c r="M1273" i="4"/>
  <c r="L1273" i="4"/>
  <c r="K1273" i="4"/>
  <c r="F1273" i="4"/>
  <c r="N1272" i="4"/>
  <c r="M1272" i="4"/>
  <c r="L1272" i="4"/>
  <c r="K1272" i="4"/>
  <c r="F1272" i="4"/>
  <c r="N1271" i="4"/>
  <c r="M1271" i="4"/>
  <c r="L1271" i="4"/>
  <c r="K1271" i="4"/>
  <c r="F1271" i="4"/>
  <c r="N1270" i="4"/>
  <c r="M1270" i="4"/>
  <c r="L1270" i="4"/>
  <c r="K1270" i="4"/>
  <c r="F1270" i="4"/>
  <c r="N1269" i="4"/>
  <c r="M1269" i="4"/>
  <c r="L1269" i="4"/>
  <c r="K1269" i="4"/>
  <c r="F1269" i="4"/>
  <c r="N1268" i="4"/>
  <c r="M1268" i="4"/>
  <c r="L1268" i="4"/>
  <c r="K1268" i="4"/>
  <c r="F1268" i="4"/>
  <c r="N1267" i="4"/>
  <c r="M1267" i="4"/>
  <c r="L1267" i="4"/>
  <c r="K1267" i="4"/>
  <c r="F1267" i="4"/>
  <c r="N1266" i="4"/>
  <c r="M1266" i="4"/>
  <c r="L1266" i="4"/>
  <c r="K1266" i="4"/>
  <c r="F1266" i="4"/>
  <c r="N1265" i="4"/>
  <c r="M1265" i="4"/>
  <c r="L1265" i="4"/>
  <c r="K1265" i="4"/>
  <c r="F1265" i="4"/>
  <c r="N1264" i="4"/>
  <c r="M1264" i="4"/>
  <c r="L1264" i="4"/>
  <c r="K1264" i="4"/>
  <c r="F1264" i="4"/>
  <c r="N1263" i="4"/>
  <c r="M1263" i="4"/>
  <c r="L1263" i="4"/>
  <c r="K1263" i="4"/>
  <c r="F1263" i="4"/>
  <c r="N1262" i="4"/>
  <c r="M1262" i="4"/>
  <c r="L1262" i="4"/>
  <c r="K1262" i="4"/>
  <c r="F1262" i="4"/>
  <c r="N1261" i="4"/>
  <c r="M1261" i="4"/>
  <c r="L1261" i="4"/>
  <c r="K1261" i="4"/>
  <c r="F1261" i="4"/>
  <c r="N1260" i="4"/>
  <c r="M1260" i="4"/>
  <c r="L1260" i="4"/>
  <c r="K1260" i="4"/>
  <c r="F1260" i="4"/>
  <c r="N1259" i="4"/>
  <c r="M1259" i="4"/>
  <c r="L1259" i="4"/>
  <c r="K1259" i="4"/>
  <c r="F1259" i="4"/>
  <c r="N1258" i="4"/>
  <c r="M1258" i="4"/>
  <c r="L1258" i="4"/>
  <c r="K1258" i="4"/>
  <c r="F1258" i="4"/>
  <c r="N1257" i="4"/>
  <c r="M1257" i="4"/>
  <c r="L1257" i="4"/>
  <c r="K1257" i="4"/>
  <c r="F1257" i="4"/>
  <c r="N1256" i="4"/>
  <c r="M1256" i="4"/>
  <c r="L1256" i="4"/>
  <c r="K1256" i="4"/>
  <c r="F1256" i="4"/>
  <c r="N1255" i="4"/>
  <c r="M1255" i="4"/>
  <c r="L1255" i="4"/>
  <c r="K1255" i="4"/>
  <c r="F1255" i="4"/>
  <c r="N1254" i="4"/>
  <c r="M1254" i="4"/>
  <c r="L1254" i="4"/>
  <c r="K1254" i="4"/>
  <c r="F1254" i="4"/>
  <c r="N1253" i="4"/>
  <c r="M1253" i="4"/>
  <c r="L1253" i="4"/>
  <c r="K1253" i="4"/>
  <c r="F1253" i="4"/>
  <c r="N1252" i="4"/>
  <c r="M1252" i="4"/>
  <c r="L1252" i="4"/>
  <c r="K1252" i="4"/>
  <c r="F1252" i="4"/>
  <c r="N1251" i="4"/>
  <c r="M1251" i="4"/>
  <c r="L1251" i="4"/>
  <c r="K1251" i="4"/>
  <c r="F1251" i="4"/>
  <c r="N1250" i="4"/>
  <c r="M1250" i="4"/>
  <c r="L1250" i="4"/>
  <c r="K1250" i="4"/>
  <c r="F1250" i="4"/>
  <c r="N1249" i="4"/>
  <c r="M1249" i="4"/>
  <c r="L1249" i="4"/>
  <c r="K1249" i="4"/>
  <c r="F1249" i="4"/>
  <c r="N1248" i="4"/>
  <c r="M1248" i="4"/>
  <c r="L1248" i="4"/>
  <c r="K1248" i="4"/>
  <c r="F1248" i="4"/>
  <c r="N1247" i="4"/>
  <c r="M1247" i="4"/>
  <c r="L1247" i="4"/>
  <c r="K1247" i="4"/>
  <c r="F1247" i="4"/>
  <c r="N1246" i="4"/>
  <c r="M1246" i="4"/>
  <c r="L1246" i="4"/>
  <c r="K1246" i="4"/>
  <c r="F1246" i="4"/>
  <c r="N1245" i="4"/>
  <c r="M1245" i="4"/>
  <c r="L1245" i="4"/>
  <c r="K1245" i="4"/>
  <c r="F1245" i="4"/>
  <c r="N1244" i="4"/>
  <c r="M1244" i="4"/>
  <c r="L1244" i="4"/>
  <c r="K1244" i="4"/>
  <c r="F1244" i="4"/>
  <c r="N1243" i="4"/>
  <c r="M1243" i="4"/>
  <c r="L1243" i="4"/>
  <c r="K1243" i="4"/>
  <c r="F1243" i="4"/>
  <c r="N1242" i="4"/>
  <c r="M1242" i="4"/>
  <c r="L1242" i="4"/>
  <c r="K1242" i="4"/>
  <c r="F1242" i="4"/>
  <c r="N1241" i="4"/>
  <c r="M1241" i="4"/>
  <c r="L1241" i="4"/>
  <c r="K1241" i="4"/>
  <c r="F1241" i="4"/>
  <c r="N1240" i="4"/>
  <c r="M1240" i="4"/>
  <c r="L1240" i="4"/>
  <c r="K1240" i="4"/>
  <c r="F1240" i="4"/>
  <c r="N1239" i="4"/>
  <c r="M1239" i="4"/>
  <c r="L1239" i="4"/>
  <c r="K1239" i="4"/>
  <c r="F1239" i="4"/>
  <c r="N1238" i="4"/>
  <c r="M1238" i="4"/>
  <c r="L1238" i="4"/>
  <c r="K1238" i="4"/>
  <c r="F1238" i="4"/>
  <c r="N1237" i="4"/>
  <c r="M1237" i="4"/>
  <c r="L1237" i="4"/>
  <c r="K1237" i="4"/>
  <c r="F1237" i="4"/>
  <c r="N1236" i="4"/>
  <c r="M1236" i="4"/>
  <c r="L1236" i="4"/>
  <c r="K1236" i="4"/>
  <c r="F1236" i="4"/>
  <c r="N1235" i="4"/>
  <c r="M1235" i="4"/>
  <c r="L1235" i="4"/>
  <c r="K1235" i="4"/>
  <c r="F1235" i="4"/>
  <c r="N1234" i="4"/>
  <c r="M1234" i="4"/>
  <c r="L1234" i="4"/>
  <c r="K1234" i="4"/>
  <c r="F1234" i="4"/>
  <c r="N1233" i="4"/>
  <c r="M1233" i="4"/>
  <c r="L1233" i="4"/>
  <c r="K1233" i="4"/>
  <c r="F1233" i="4"/>
  <c r="N1232" i="4"/>
  <c r="M1232" i="4"/>
  <c r="L1232" i="4"/>
  <c r="K1232" i="4"/>
  <c r="F1232" i="4"/>
  <c r="N1231" i="4"/>
  <c r="M1231" i="4"/>
  <c r="L1231" i="4"/>
  <c r="K1231" i="4"/>
  <c r="F1231" i="4"/>
  <c r="N1230" i="4"/>
  <c r="M1230" i="4"/>
  <c r="L1230" i="4"/>
  <c r="K1230" i="4"/>
  <c r="F1230" i="4"/>
  <c r="N1229" i="4"/>
  <c r="M1229" i="4"/>
  <c r="L1229" i="4"/>
  <c r="K1229" i="4"/>
  <c r="F1229" i="4"/>
  <c r="N1228" i="4"/>
  <c r="M1228" i="4"/>
  <c r="L1228" i="4"/>
  <c r="K1228" i="4"/>
  <c r="F1228" i="4"/>
  <c r="N1227" i="4"/>
  <c r="M1227" i="4"/>
  <c r="L1227" i="4"/>
  <c r="K1227" i="4"/>
  <c r="F1227" i="4"/>
  <c r="N1226" i="4"/>
  <c r="M1226" i="4"/>
  <c r="L1226" i="4"/>
  <c r="K1226" i="4"/>
  <c r="F1226" i="4"/>
  <c r="N1225" i="4"/>
  <c r="M1225" i="4"/>
  <c r="L1225" i="4"/>
  <c r="K1225" i="4"/>
  <c r="F1225" i="4"/>
  <c r="N1224" i="4"/>
  <c r="M1224" i="4"/>
  <c r="L1224" i="4"/>
  <c r="K1224" i="4"/>
  <c r="F1224" i="4"/>
  <c r="N1223" i="4"/>
  <c r="M1223" i="4"/>
  <c r="L1223" i="4"/>
  <c r="K1223" i="4"/>
  <c r="F1223" i="4"/>
  <c r="N1222" i="4"/>
  <c r="M1222" i="4"/>
  <c r="L1222" i="4"/>
  <c r="K1222" i="4"/>
  <c r="F1222" i="4"/>
  <c r="N1221" i="4"/>
  <c r="M1221" i="4"/>
  <c r="L1221" i="4"/>
  <c r="K1221" i="4"/>
  <c r="F1221" i="4"/>
  <c r="N1220" i="4"/>
  <c r="M1220" i="4"/>
  <c r="L1220" i="4"/>
  <c r="K1220" i="4"/>
  <c r="F1220" i="4"/>
  <c r="N1219" i="4"/>
  <c r="M1219" i="4"/>
  <c r="L1219" i="4"/>
  <c r="K1219" i="4"/>
  <c r="F1219" i="4"/>
  <c r="N1218" i="4"/>
  <c r="M1218" i="4"/>
  <c r="L1218" i="4"/>
  <c r="K1218" i="4"/>
  <c r="F1218" i="4"/>
  <c r="N1217" i="4"/>
  <c r="M1217" i="4"/>
  <c r="L1217" i="4"/>
  <c r="K1217" i="4"/>
  <c r="F1217" i="4"/>
  <c r="N1216" i="4"/>
  <c r="M1216" i="4"/>
  <c r="L1216" i="4"/>
  <c r="K1216" i="4"/>
  <c r="F1216" i="4"/>
  <c r="N1215" i="4"/>
  <c r="M1215" i="4"/>
  <c r="L1215" i="4"/>
  <c r="K1215" i="4"/>
  <c r="F1215" i="4"/>
  <c r="N1214" i="4"/>
  <c r="M1214" i="4"/>
  <c r="L1214" i="4"/>
  <c r="K1214" i="4"/>
  <c r="F1214" i="4"/>
  <c r="N1213" i="4"/>
  <c r="M1213" i="4"/>
  <c r="L1213" i="4"/>
  <c r="K1213" i="4"/>
  <c r="F1213" i="4"/>
  <c r="N1212" i="4"/>
  <c r="M1212" i="4"/>
  <c r="L1212" i="4"/>
  <c r="K1212" i="4"/>
  <c r="F1212" i="4"/>
  <c r="N1211" i="4"/>
  <c r="M1211" i="4"/>
  <c r="L1211" i="4"/>
  <c r="K1211" i="4"/>
  <c r="F1211" i="4"/>
  <c r="N1210" i="4"/>
  <c r="M1210" i="4"/>
  <c r="L1210" i="4"/>
  <c r="K1210" i="4"/>
  <c r="F1210" i="4"/>
  <c r="N1209" i="4"/>
  <c r="M1209" i="4"/>
  <c r="L1209" i="4"/>
  <c r="K1209" i="4"/>
  <c r="F1209" i="4"/>
  <c r="N1208" i="4"/>
  <c r="M1208" i="4"/>
  <c r="L1208" i="4"/>
  <c r="K1208" i="4"/>
  <c r="F1208" i="4"/>
  <c r="N1207" i="4"/>
  <c r="M1207" i="4"/>
  <c r="L1207" i="4"/>
  <c r="K1207" i="4"/>
  <c r="F1207" i="4"/>
  <c r="N1206" i="4"/>
  <c r="M1206" i="4"/>
  <c r="L1206" i="4"/>
  <c r="K1206" i="4"/>
  <c r="F1206" i="4"/>
  <c r="N1205" i="4"/>
  <c r="M1205" i="4"/>
  <c r="L1205" i="4"/>
  <c r="K1205" i="4"/>
  <c r="F1205" i="4"/>
  <c r="N1204" i="4"/>
  <c r="M1204" i="4"/>
  <c r="L1204" i="4"/>
  <c r="K1204" i="4"/>
  <c r="F1204" i="4"/>
  <c r="N1203" i="4"/>
  <c r="M1203" i="4"/>
  <c r="L1203" i="4"/>
  <c r="K1203" i="4"/>
  <c r="F1203" i="4"/>
  <c r="N1202" i="4"/>
  <c r="M1202" i="4"/>
  <c r="L1202" i="4"/>
  <c r="K1202" i="4"/>
  <c r="F1202" i="4"/>
  <c r="N1201" i="4"/>
  <c r="M1201" i="4"/>
  <c r="L1201" i="4"/>
  <c r="K1201" i="4"/>
  <c r="F1201" i="4"/>
  <c r="N1200" i="4"/>
  <c r="M1200" i="4"/>
  <c r="L1200" i="4"/>
  <c r="K1200" i="4"/>
  <c r="F1200" i="4"/>
  <c r="N1199" i="4"/>
  <c r="M1199" i="4"/>
  <c r="L1199" i="4"/>
  <c r="K1199" i="4"/>
  <c r="F1199" i="4"/>
  <c r="N1198" i="4"/>
  <c r="M1198" i="4"/>
  <c r="L1198" i="4"/>
  <c r="K1198" i="4"/>
  <c r="F1198" i="4"/>
  <c r="N1197" i="4"/>
  <c r="M1197" i="4"/>
  <c r="L1197" i="4"/>
  <c r="K1197" i="4"/>
  <c r="F1197" i="4"/>
  <c r="N1196" i="4"/>
  <c r="M1196" i="4"/>
  <c r="L1196" i="4"/>
  <c r="K1196" i="4"/>
  <c r="F1196" i="4"/>
  <c r="N1195" i="4"/>
  <c r="M1195" i="4"/>
  <c r="L1195" i="4"/>
  <c r="K1195" i="4"/>
  <c r="F1195" i="4"/>
  <c r="N1194" i="4"/>
  <c r="M1194" i="4"/>
  <c r="L1194" i="4"/>
  <c r="K1194" i="4"/>
  <c r="F1194" i="4"/>
  <c r="N1193" i="4"/>
  <c r="M1193" i="4"/>
  <c r="L1193" i="4"/>
  <c r="K1193" i="4"/>
  <c r="F1193" i="4"/>
  <c r="N1192" i="4"/>
  <c r="M1192" i="4"/>
  <c r="L1192" i="4"/>
  <c r="K1192" i="4"/>
  <c r="F1192" i="4"/>
  <c r="N1191" i="4"/>
  <c r="M1191" i="4"/>
  <c r="L1191" i="4"/>
  <c r="K1191" i="4"/>
  <c r="F1191" i="4"/>
  <c r="N1190" i="4"/>
  <c r="M1190" i="4"/>
  <c r="L1190" i="4"/>
  <c r="K1190" i="4"/>
  <c r="F1190" i="4"/>
  <c r="N1189" i="4"/>
  <c r="M1189" i="4"/>
  <c r="L1189" i="4"/>
  <c r="K1189" i="4"/>
  <c r="F1189" i="4"/>
  <c r="N1188" i="4"/>
  <c r="M1188" i="4"/>
  <c r="L1188" i="4"/>
  <c r="K1188" i="4"/>
  <c r="F1188" i="4"/>
  <c r="N1187" i="4"/>
  <c r="M1187" i="4"/>
  <c r="L1187" i="4"/>
  <c r="K1187" i="4"/>
  <c r="F1187" i="4"/>
  <c r="N1186" i="4"/>
  <c r="M1186" i="4"/>
  <c r="L1186" i="4"/>
  <c r="K1186" i="4"/>
  <c r="F1186" i="4"/>
  <c r="N1185" i="4"/>
  <c r="M1185" i="4"/>
  <c r="L1185" i="4"/>
  <c r="K1185" i="4"/>
  <c r="F1185" i="4"/>
  <c r="N1184" i="4"/>
  <c r="M1184" i="4"/>
  <c r="L1184" i="4"/>
  <c r="K1184" i="4"/>
  <c r="F1184" i="4"/>
  <c r="N1183" i="4"/>
  <c r="M1183" i="4"/>
  <c r="L1183" i="4"/>
  <c r="K1183" i="4"/>
  <c r="F1183" i="4"/>
  <c r="N1182" i="4"/>
  <c r="M1182" i="4"/>
  <c r="L1182" i="4"/>
  <c r="K1182" i="4"/>
  <c r="F1182" i="4"/>
  <c r="N1181" i="4"/>
  <c r="M1181" i="4"/>
  <c r="L1181" i="4"/>
  <c r="K1181" i="4"/>
  <c r="F1181" i="4"/>
  <c r="N1180" i="4"/>
  <c r="M1180" i="4"/>
  <c r="L1180" i="4"/>
  <c r="K1180" i="4"/>
  <c r="F1180" i="4"/>
  <c r="N1179" i="4"/>
  <c r="M1179" i="4"/>
  <c r="L1179" i="4"/>
  <c r="K1179" i="4"/>
  <c r="F1179" i="4"/>
  <c r="N1178" i="4"/>
  <c r="M1178" i="4"/>
  <c r="L1178" i="4"/>
  <c r="K1178" i="4"/>
  <c r="F1178" i="4"/>
  <c r="N1177" i="4"/>
  <c r="M1177" i="4"/>
  <c r="L1177" i="4"/>
  <c r="K1177" i="4"/>
  <c r="F1177" i="4"/>
  <c r="N1176" i="4"/>
  <c r="M1176" i="4"/>
  <c r="L1176" i="4"/>
  <c r="K1176" i="4"/>
  <c r="F1176" i="4"/>
  <c r="N1175" i="4"/>
  <c r="M1175" i="4"/>
  <c r="L1175" i="4"/>
  <c r="K1175" i="4"/>
  <c r="F1175" i="4"/>
  <c r="N1174" i="4"/>
  <c r="M1174" i="4"/>
  <c r="L1174" i="4"/>
  <c r="K1174" i="4"/>
  <c r="F1174" i="4"/>
  <c r="N1173" i="4"/>
  <c r="M1173" i="4"/>
  <c r="L1173" i="4"/>
  <c r="K1173" i="4"/>
  <c r="F1173" i="4"/>
  <c r="N1172" i="4"/>
  <c r="M1172" i="4"/>
  <c r="L1172" i="4"/>
  <c r="K1172" i="4"/>
  <c r="F1172" i="4"/>
  <c r="N1171" i="4"/>
  <c r="M1171" i="4"/>
  <c r="L1171" i="4"/>
  <c r="K1171" i="4"/>
  <c r="F1171" i="4"/>
  <c r="N1170" i="4"/>
  <c r="M1170" i="4"/>
  <c r="L1170" i="4"/>
  <c r="K1170" i="4"/>
  <c r="F1170" i="4"/>
  <c r="N1169" i="4"/>
  <c r="M1169" i="4"/>
  <c r="L1169" i="4"/>
  <c r="K1169" i="4"/>
  <c r="F1169" i="4"/>
  <c r="N1168" i="4"/>
  <c r="M1168" i="4"/>
  <c r="L1168" i="4"/>
  <c r="K1168" i="4"/>
  <c r="F1168" i="4"/>
  <c r="N1167" i="4"/>
  <c r="M1167" i="4"/>
  <c r="L1167" i="4"/>
  <c r="K1167" i="4"/>
  <c r="F1167" i="4"/>
  <c r="N1166" i="4"/>
  <c r="M1166" i="4"/>
  <c r="L1166" i="4"/>
  <c r="K1166" i="4"/>
  <c r="F1166" i="4"/>
  <c r="N1165" i="4"/>
  <c r="M1165" i="4"/>
  <c r="L1165" i="4"/>
  <c r="K1165" i="4"/>
  <c r="F1165" i="4"/>
  <c r="N1164" i="4"/>
  <c r="M1164" i="4"/>
  <c r="L1164" i="4"/>
  <c r="K1164" i="4"/>
  <c r="F1164" i="4"/>
  <c r="N1163" i="4"/>
  <c r="M1163" i="4"/>
  <c r="L1163" i="4"/>
  <c r="K1163" i="4"/>
  <c r="F1163" i="4"/>
  <c r="N1162" i="4"/>
  <c r="M1162" i="4"/>
  <c r="L1162" i="4"/>
  <c r="K1162" i="4"/>
  <c r="F1162" i="4"/>
  <c r="N1161" i="4"/>
  <c r="M1161" i="4"/>
  <c r="L1161" i="4"/>
  <c r="K1161" i="4"/>
  <c r="F1161" i="4"/>
  <c r="N1160" i="4"/>
  <c r="M1160" i="4"/>
  <c r="L1160" i="4"/>
  <c r="K1160" i="4"/>
  <c r="F1160" i="4"/>
  <c r="N1159" i="4"/>
  <c r="M1159" i="4"/>
  <c r="L1159" i="4"/>
  <c r="K1159" i="4"/>
  <c r="F1159" i="4"/>
  <c r="N1158" i="4"/>
  <c r="M1158" i="4"/>
  <c r="L1158" i="4"/>
  <c r="K1158" i="4"/>
  <c r="F1158" i="4"/>
  <c r="N1157" i="4"/>
  <c r="M1157" i="4"/>
  <c r="L1157" i="4"/>
  <c r="K1157" i="4"/>
  <c r="F1157" i="4"/>
  <c r="N1156" i="4"/>
  <c r="M1156" i="4"/>
  <c r="L1156" i="4"/>
  <c r="K1156" i="4"/>
  <c r="F1156" i="4"/>
  <c r="N1155" i="4"/>
  <c r="M1155" i="4"/>
  <c r="L1155" i="4"/>
  <c r="K1155" i="4"/>
  <c r="F1155" i="4"/>
  <c r="N1154" i="4"/>
  <c r="M1154" i="4"/>
  <c r="L1154" i="4"/>
  <c r="K1154" i="4"/>
  <c r="F1154" i="4"/>
  <c r="N1153" i="4"/>
  <c r="M1153" i="4"/>
  <c r="L1153" i="4"/>
  <c r="K1153" i="4"/>
  <c r="F1153" i="4"/>
  <c r="N1152" i="4"/>
  <c r="M1152" i="4"/>
  <c r="L1152" i="4"/>
  <c r="K1152" i="4"/>
  <c r="F1152" i="4"/>
  <c r="N1151" i="4"/>
  <c r="M1151" i="4"/>
  <c r="L1151" i="4"/>
  <c r="K1151" i="4"/>
  <c r="F1151" i="4"/>
  <c r="N1150" i="4"/>
  <c r="M1150" i="4"/>
  <c r="L1150" i="4"/>
  <c r="K1150" i="4"/>
  <c r="F1150" i="4"/>
  <c r="N1149" i="4"/>
  <c r="M1149" i="4"/>
  <c r="L1149" i="4"/>
  <c r="K1149" i="4"/>
  <c r="F1149" i="4"/>
  <c r="N1148" i="4"/>
  <c r="M1148" i="4"/>
  <c r="L1148" i="4"/>
  <c r="K1148" i="4"/>
  <c r="F1148" i="4"/>
  <c r="N1147" i="4"/>
  <c r="M1147" i="4"/>
  <c r="L1147" i="4"/>
  <c r="K1147" i="4"/>
  <c r="F1147" i="4"/>
  <c r="N1146" i="4"/>
  <c r="M1146" i="4"/>
  <c r="L1146" i="4"/>
  <c r="K1146" i="4"/>
  <c r="F1146" i="4"/>
  <c r="N1145" i="4"/>
  <c r="M1145" i="4"/>
  <c r="L1145" i="4"/>
  <c r="K1145" i="4"/>
  <c r="F1145" i="4"/>
  <c r="N1144" i="4"/>
  <c r="M1144" i="4"/>
  <c r="L1144" i="4"/>
  <c r="K1144" i="4"/>
  <c r="F1144" i="4"/>
  <c r="N1143" i="4"/>
  <c r="M1143" i="4"/>
  <c r="L1143" i="4"/>
  <c r="K1143" i="4"/>
  <c r="F1143" i="4"/>
  <c r="N1142" i="4"/>
  <c r="M1142" i="4"/>
  <c r="L1142" i="4"/>
  <c r="K1142" i="4"/>
  <c r="F1142" i="4"/>
  <c r="N1141" i="4"/>
  <c r="M1141" i="4"/>
  <c r="L1141" i="4"/>
  <c r="K1141" i="4"/>
  <c r="F1141" i="4"/>
  <c r="N1140" i="4"/>
  <c r="M1140" i="4"/>
  <c r="L1140" i="4"/>
  <c r="K1140" i="4"/>
  <c r="F1140" i="4"/>
  <c r="N1139" i="4"/>
  <c r="M1139" i="4"/>
  <c r="L1139" i="4"/>
  <c r="K1139" i="4"/>
  <c r="F1139" i="4"/>
  <c r="N1138" i="4"/>
  <c r="M1138" i="4"/>
  <c r="L1138" i="4"/>
  <c r="K1138" i="4"/>
  <c r="F1138" i="4"/>
  <c r="N1137" i="4"/>
  <c r="M1137" i="4"/>
  <c r="L1137" i="4"/>
  <c r="K1137" i="4"/>
  <c r="F1137" i="4"/>
  <c r="N1136" i="4"/>
  <c r="M1136" i="4"/>
  <c r="L1136" i="4"/>
  <c r="K1136" i="4"/>
  <c r="F1136" i="4"/>
  <c r="C1136" i="4"/>
  <c r="B1136" i="4"/>
  <c r="N1135" i="4"/>
  <c r="M1135" i="4"/>
  <c r="L1135" i="4"/>
  <c r="K1135" i="4"/>
  <c r="F1135" i="4"/>
  <c r="N1134" i="4"/>
  <c r="M1134" i="4"/>
  <c r="L1134" i="4"/>
  <c r="K1134" i="4"/>
  <c r="F1134"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982" i="4"/>
  <c r="N1131" i="4"/>
  <c r="L1131" i="4"/>
  <c r="K1131" i="4"/>
  <c r="F1131" i="4"/>
  <c r="E1131" i="4"/>
  <c r="D1131" i="4"/>
  <c r="N1130" i="4"/>
  <c r="L1130" i="4"/>
  <c r="K1130" i="4"/>
  <c r="F1130" i="4"/>
  <c r="E1130" i="4"/>
  <c r="D1130" i="4"/>
  <c r="N1129" i="4"/>
  <c r="L1129" i="4"/>
  <c r="K1129" i="4"/>
  <c r="F1129" i="4"/>
  <c r="E1129" i="4"/>
  <c r="D1129" i="4"/>
  <c r="N1128" i="4"/>
  <c r="L1128" i="4"/>
  <c r="K1128" i="4"/>
  <c r="F1128" i="4"/>
  <c r="E1128" i="4"/>
  <c r="D1128" i="4"/>
  <c r="N1127" i="4"/>
  <c r="L1127" i="4"/>
  <c r="K1127" i="4"/>
  <c r="F1127" i="4"/>
  <c r="E1127" i="4"/>
  <c r="D1127" i="4"/>
  <c r="N1126" i="4"/>
  <c r="L1126" i="4"/>
  <c r="K1126" i="4"/>
  <c r="F1126" i="4"/>
  <c r="E1126" i="4"/>
  <c r="D1126" i="4"/>
  <c r="N1125" i="4"/>
  <c r="L1125" i="4"/>
  <c r="K1125" i="4"/>
  <c r="F1125" i="4"/>
  <c r="E1125" i="4"/>
  <c r="D1125" i="4"/>
  <c r="N1124" i="4"/>
  <c r="L1124" i="4"/>
  <c r="K1124" i="4"/>
  <c r="F1124" i="4"/>
  <c r="E1124" i="4"/>
  <c r="D1124" i="4"/>
  <c r="N1123" i="4"/>
  <c r="L1123" i="4"/>
  <c r="K1123" i="4"/>
  <c r="F1123" i="4"/>
  <c r="E1123" i="4"/>
  <c r="D1123" i="4"/>
  <c r="N1122" i="4"/>
  <c r="L1122" i="4"/>
  <c r="K1122" i="4"/>
  <c r="F1122" i="4"/>
  <c r="E1122" i="4"/>
  <c r="D1122" i="4"/>
  <c r="N1121" i="4"/>
  <c r="L1121" i="4"/>
  <c r="K1121" i="4"/>
  <c r="F1121" i="4"/>
  <c r="E1121" i="4"/>
  <c r="D1121" i="4"/>
  <c r="N1120" i="4"/>
  <c r="L1120" i="4"/>
  <c r="K1120" i="4"/>
  <c r="F1120" i="4"/>
  <c r="E1120" i="4"/>
  <c r="D1120" i="4"/>
  <c r="N1119" i="4"/>
  <c r="L1119" i="4"/>
  <c r="K1119" i="4"/>
  <c r="F1119" i="4"/>
  <c r="E1119" i="4"/>
  <c r="D1119" i="4"/>
  <c r="N1118" i="4"/>
  <c r="L1118" i="4"/>
  <c r="K1118" i="4"/>
  <c r="F1118" i="4"/>
  <c r="E1118" i="4"/>
  <c r="D1118" i="4"/>
  <c r="N1117" i="4"/>
  <c r="L1117" i="4"/>
  <c r="K1117" i="4"/>
  <c r="F1117" i="4"/>
  <c r="E1117" i="4"/>
  <c r="D1117" i="4"/>
  <c r="N1116" i="4"/>
  <c r="L1116" i="4"/>
  <c r="K1116" i="4"/>
  <c r="F1116" i="4"/>
  <c r="E1116" i="4"/>
  <c r="D1116" i="4"/>
  <c r="N1115" i="4"/>
  <c r="L1115" i="4"/>
  <c r="K1115" i="4"/>
  <c r="F1115" i="4"/>
  <c r="E1115" i="4"/>
  <c r="D1115" i="4"/>
  <c r="N1114" i="4"/>
  <c r="L1114" i="4"/>
  <c r="K1114" i="4"/>
  <c r="F1114" i="4"/>
  <c r="E1114" i="4"/>
  <c r="D1114" i="4"/>
  <c r="N1113" i="4"/>
  <c r="L1113" i="4"/>
  <c r="K1113" i="4"/>
  <c r="F1113" i="4"/>
  <c r="E1113" i="4"/>
  <c r="D1113" i="4"/>
  <c r="N1112" i="4"/>
  <c r="L1112" i="4"/>
  <c r="K1112" i="4"/>
  <c r="F1112" i="4"/>
  <c r="E1112" i="4"/>
  <c r="D1112" i="4"/>
  <c r="N1111" i="4"/>
  <c r="L1111" i="4"/>
  <c r="K1111" i="4"/>
  <c r="F1111" i="4"/>
  <c r="E1111" i="4"/>
  <c r="D1111" i="4"/>
  <c r="N1110" i="4"/>
  <c r="L1110" i="4"/>
  <c r="K1110" i="4"/>
  <c r="F1110" i="4"/>
  <c r="E1110" i="4"/>
  <c r="D1110" i="4"/>
  <c r="N1109" i="4"/>
  <c r="L1109" i="4"/>
  <c r="K1109" i="4"/>
  <c r="F1109" i="4"/>
  <c r="E1109" i="4"/>
  <c r="D1109" i="4"/>
  <c r="N1108" i="4"/>
  <c r="L1108" i="4"/>
  <c r="K1108" i="4"/>
  <c r="F1108" i="4"/>
  <c r="E1108" i="4"/>
  <c r="D1108" i="4"/>
  <c r="N1107" i="4"/>
  <c r="L1107" i="4"/>
  <c r="K1107" i="4"/>
  <c r="F1107" i="4"/>
  <c r="E1107" i="4"/>
  <c r="D1107" i="4"/>
  <c r="N1106" i="4"/>
  <c r="L1106" i="4"/>
  <c r="K1106" i="4"/>
  <c r="F1106" i="4"/>
  <c r="E1106" i="4"/>
  <c r="D1106" i="4"/>
  <c r="N1105" i="4"/>
  <c r="L1105" i="4"/>
  <c r="K1105" i="4"/>
  <c r="F1105" i="4"/>
  <c r="E1105" i="4"/>
  <c r="D1105" i="4"/>
  <c r="N1104" i="4"/>
  <c r="L1104" i="4"/>
  <c r="K1104" i="4"/>
  <c r="F1104" i="4"/>
  <c r="E1104" i="4"/>
  <c r="D1104" i="4"/>
  <c r="N1103" i="4"/>
  <c r="L1103" i="4"/>
  <c r="K1103" i="4"/>
  <c r="F1103" i="4"/>
  <c r="E1103" i="4"/>
  <c r="D1103" i="4"/>
  <c r="N1102" i="4"/>
  <c r="L1102" i="4"/>
  <c r="K1102" i="4"/>
  <c r="F1102" i="4"/>
  <c r="E1102" i="4"/>
  <c r="D1102" i="4"/>
  <c r="N1101" i="4"/>
  <c r="L1101" i="4"/>
  <c r="K1101" i="4"/>
  <c r="F1101" i="4"/>
  <c r="E1101" i="4"/>
  <c r="D1101" i="4"/>
  <c r="N1100" i="4"/>
  <c r="L1100" i="4"/>
  <c r="K1100" i="4"/>
  <c r="F1100" i="4"/>
  <c r="E1100" i="4"/>
  <c r="D1100" i="4"/>
  <c r="N1099" i="4"/>
  <c r="L1099" i="4"/>
  <c r="K1099" i="4"/>
  <c r="F1099" i="4"/>
  <c r="E1099" i="4"/>
  <c r="D1099" i="4"/>
  <c r="N1098" i="4"/>
  <c r="L1098" i="4"/>
  <c r="K1098" i="4"/>
  <c r="F1098" i="4"/>
  <c r="E1098" i="4"/>
  <c r="D1098" i="4"/>
  <c r="N1097" i="4"/>
  <c r="L1097" i="4"/>
  <c r="K1097" i="4"/>
  <c r="F1097" i="4"/>
  <c r="E1097" i="4"/>
  <c r="D1097" i="4"/>
  <c r="N1096" i="4"/>
  <c r="L1096" i="4"/>
  <c r="K1096" i="4"/>
  <c r="F1096" i="4"/>
  <c r="E1096" i="4"/>
  <c r="D1096" i="4"/>
  <c r="N1095" i="4"/>
  <c r="L1095" i="4"/>
  <c r="K1095" i="4"/>
  <c r="F1095" i="4"/>
  <c r="E1095" i="4"/>
  <c r="D1095" i="4"/>
  <c r="N1094" i="4"/>
  <c r="L1094" i="4"/>
  <c r="K1094" i="4"/>
  <c r="F1094" i="4"/>
  <c r="E1094" i="4"/>
  <c r="D1094" i="4"/>
  <c r="N1093" i="4"/>
  <c r="L1093" i="4"/>
  <c r="K1093" i="4"/>
  <c r="F1093" i="4"/>
  <c r="E1093" i="4"/>
  <c r="D1093" i="4"/>
  <c r="N1092" i="4"/>
  <c r="L1092" i="4"/>
  <c r="K1092" i="4"/>
  <c r="F1092" i="4"/>
  <c r="E1092" i="4"/>
  <c r="D1092" i="4"/>
  <c r="N1091" i="4"/>
  <c r="L1091" i="4"/>
  <c r="K1091" i="4"/>
  <c r="F1091" i="4"/>
  <c r="E1091" i="4"/>
  <c r="D1091" i="4"/>
  <c r="N1090" i="4"/>
  <c r="L1090" i="4"/>
  <c r="K1090" i="4"/>
  <c r="F1090" i="4"/>
  <c r="E1090" i="4"/>
  <c r="D1090" i="4"/>
  <c r="N1089" i="4"/>
  <c r="L1089" i="4"/>
  <c r="K1089" i="4"/>
  <c r="F1089" i="4"/>
  <c r="E1089" i="4"/>
  <c r="D1089" i="4"/>
  <c r="N1088" i="4"/>
  <c r="L1088" i="4"/>
  <c r="K1088" i="4"/>
  <c r="F1088" i="4"/>
  <c r="E1088" i="4"/>
  <c r="D1088" i="4"/>
  <c r="N1087" i="4"/>
  <c r="L1087" i="4"/>
  <c r="K1087" i="4"/>
  <c r="F1087" i="4"/>
  <c r="E1087" i="4"/>
  <c r="D1087" i="4"/>
  <c r="N1086" i="4"/>
  <c r="L1086" i="4"/>
  <c r="K1086" i="4"/>
  <c r="F1086" i="4"/>
  <c r="E1086" i="4"/>
  <c r="D1086" i="4"/>
  <c r="N1085" i="4"/>
  <c r="L1085" i="4"/>
  <c r="K1085" i="4"/>
  <c r="F1085" i="4"/>
  <c r="E1085" i="4"/>
  <c r="D1085" i="4"/>
  <c r="N1084" i="4"/>
  <c r="L1084" i="4"/>
  <c r="K1084" i="4"/>
  <c r="F1084" i="4"/>
  <c r="E1084" i="4"/>
  <c r="D1084" i="4"/>
  <c r="N1083" i="4"/>
  <c r="L1083" i="4"/>
  <c r="K1083" i="4"/>
  <c r="F1083" i="4"/>
  <c r="E1083" i="4"/>
  <c r="D1083" i="4"/>
  <c r="N1082" i="4"/>
  <c r="L1082" i="4"/>
  <c r="K1082" i="4"/>
  <c r="F1082" i="4"/>
  <c r="E1082" i="4"/>
  <c r="D1082" i="4"/>
  <c r="N1081" i="4"/>
  <c r="L1081" i="4"/>
  <c r="K1081" i="4"/>
  <c r="F1081" i="4"/>
  <c r="E1081" i="4"/>
  <c r="D1081" i="4"/>
  <c r="N1080" i="4"/>
  <c r="L1080" i="4"/>
  <c r="K1080" i="4"/>
  <c r="F1080" i="4"/>
  <c r="E1080" i="4"/>
  <c r="D1080" i="4"/>
  <c r="N1079" i="4"/>
  <c r="L1079" i="4"/>
  <c r="K1079" i="4"/>
  <c r="F1079" i="4"/>
  <c r="E1079" i="4"/>
  <c r="D1079" i="4"/>
  <c r="N1078" i="4"/>
  <c r="L1078" i="4"/>
  <c r="K1078" i="4"/>
  <c r="F1078" i="4"/>
  <c r="E1078" i="4"/>
  <c r="D1078" i="4"/>
  <c r="N1077" i="4"/>
  <c r="L1077" i="4"/>
  <c r="K1077" i="4"/>
  <c r="F1077" i="4"/>
  <c r="E1077" i="4"/>
  <c r="D1077" i="4"/>
  <c r="N1076" i="4"/>
  <c r="L1076" i="4"/>
  <c r="K1076" i="4"/>
  <c r="F1076" i="4"/>
  <c r="E1076" i="4"/>
  <c r="D1076" i="4"/>
  <c r="N1075" i="4"/>
  <c r="L1075" i="4"/>
  <c r="K1075" i="4"/>
  <c r="F1075" i="4"/>
  <c r="E1075" i="4"/>
  <c r="D1075" i="4"/>
  <c r="N1074" i="4"/>
  <c r="L1074" i="4"/>
  <c r="K1074" i="4"/>
  <c r="F1074" i="4"/>
  <c r="E1074" i="4"/>
  <c r="D1074" i="4"/>
  <c r="N1073" i="4"/>
  <c r="L1073" i="4"/>
  <c r="K1073" i="4"/>
  <c r="F1073" i="4"/>
  <c r="E1073" i="4"/>
  <c r="D1073" i="4"/>
  <c r="N1072" i="4"/>
  <c r="L1072" i="4"/>
  <c r="K1072" i="4"/>
  <c r="F1072" i="4"/>
  <c r="E1072" i="4"/>
  <c r="D1072" i="4"/>
  <c r="N1071" i="4"/>
  <c r="L1071" i="4"/>
  <c r="K1071" i="4"/>
  <c r="F1071" i="4"/>
  <c r="E1071" i="4"/>
  <c r="D1071" i="4"/>
  <c r="N1070" i="4"/>
  <c r="L1070" i="4"/>
  <c r="K1070" i="4"/>
  <c r="F1070" i="4"/>
  <c r="E1070" i="4"/>
  <c r="D1070" i="4"/>
  <c r="N1069" i="4"/>
  <c r="L1069" i="4"/>
  <c r="K1069" i="4"/>
  <c r="F1069" i="4"/>
  <c r="E1069" i="4"/>
  <c r="D1069" i="4"/>
  <c r="N1068" i="4"/>
  <c r="L1068" i="4"/>
  <c r="K1068" i="4"/>
  <c r="F1068" i="4"/>
  <c r="E1068" i="4"/>
  <c r="D1068" i="4"/>
  <c r="N1067" i="4"/>
  <c r="L1067" i="4"/>
  <c r="K1067" i="4"/>
  <c r="F1067" i="4"/>
  <c r="E1067" i="4"/>
  <c r="D1067" i="4"/>
  <c r="N1066" i="4"/>
  <c r="L1066" i="4"/>
  <c r="K1066" i="4"/>
  <c r="F1066" i="4"/>
  <c r="E1066" i="4"/>
  <c r="D1066" i="4"/>
  <c r="N1065" i="4"/>
  <c r="L1065" i="4"/>
  <c r="K1065" i="4"/>
  <c r="F1065" i="4"/>
  <c r="E1065" i="4"/>
  <c r="D1065" i="4"/>
  <c r="N1064" i="4"/>
  <c r="L1064" i="4"/>
  <c r="K1064" i="4"/>
  <c r="F1064" i="4"/>
  <c r="E1064" i="4"/>
  <c r="D1064" i="4"/>
  <c r="N1063" i="4"/>
  <c r="L1063" i="4"/>
  <c r="K1063" i="4"/>
  <c r="F1063" i="4"/>
  <c r="E1063" i="4"/>
  <c r="D1063" i="4"/>
  <c r="N1062" i="4"/>
  <c r="L1062" i="4"/>
  <c r="K1062" i="4"/>
  <c r="F1062" i="4"/>
  <c r="E1062" i="4"/>
  <c r="D1062" i="4"/>
  <c r="N1061" i="4"/>
  <c r="L1061" i="4"/>
  <c r="K1061" i="4"/>
  <c r="F1061" i="4"/>
  <c r="E1061" i="4"/>
  <c r="D1061" i="4"/>
  <c r="N1060" i="4"/>
  <c r="L1060" i="4"/>
  <c r="K1060" i="4"/>
  <c r="F1060" i="4"/>
  <c r="E1060" i="4"/>
  <c r="D1060" i="4"/>
  <c r="N1059" i="4"/>
  <c r="L1059" i="4"/>
  <c r="K1059" i="4"/>
  <c r="F1059" i="4"/>
  <c r="E1059" i="4"/>
  <c r="D1059" i="4"/>
  <c r="N1058" i="4"/>
  <c r="L1058" i="4"/>
  <c r="K1058" i="4"/>
  <c r="F1058" i="4"/>
  <c r="E1058" i="4"/>
  <c r="D1058" i="4"/>
  <c r="N1057" i="4"/>
  <c r="L1057" i="4"/>
  <c r="K1057" i="4"/>
  <c r="F1057" i="4"/>
  <c r="E1057" i="4"/>
  <c r="D1057" i="4"/>
  <c r="N1056" i="4"/>
  <c r="L1056" i="4"/>
  <c r="K1056" i="4"/>
  <c r="F1056" i="4"/>
  <c r="E1056" i="4"/>
  <c r="D1056" i="4"/>
  <c r="N1055" i="4"/>
  <c r="L1055" i="4"/>
  <c r="K1055" i="4"/>
  <c r="F1055" i="4"/>
  <c r="E1055" i="4"/>
  <c r="D1055" i="4"/>
  <c r="N1054" i="4"/>
  <c r="L1054" i="4"/>
  <c r="K1054" i="4"/>
  <c r="F1054" i="4"/>
  <c r="E1054" i="4"/>
  <c r="D1054" i="4"/>
  <c r="N1053" i="4"/>
  <c r="L1053" i="4"/>
  <c r="K1053" i="4"/>
  <c r="F1053" i="4"/>
  <c r="E1053" i="4"/>
  <c r="D1053" i="4"/>
  <c r="N1052" i="4"/>
  <c r="L1052" i="4"/>
  <c r="K1052" i="4"/>
  <c r="F1052" i="4"/>
  <c r="E1052" i="4"/>
  <c r="D1052" i="4"/>
  <c r="N1051" i="4"/>
  <c r="L1051" i="4"/>
  <c r="K1051" i="4"/>
  <c r="F1051" i="4"/>
  <c r="E1051" i="4"/>
  <c r="D1051" i="4"/>
  <c r="N1050" i="4"/>
  <c r="L1050" i="4"/>
  <c r="K1050" i="4"/>
  <c r="F1050" i="4"/>
  <c r="E1050" i="4"/>
  <c r="D1050" i="4"/>
  <c r="N1049" i="4"/>
  <c r="L1049" i="4"/>
  <c r="K1049" i="4"/>
  <c r="F1049" i="4"/>
  <c r="E1049" i="4"/>
  <c r="D1049" i="4"/>
  <c r="N1048" i="4"/>
  <c r="L1048" i="4"/>
  <c r="K1048" i="4"/>
  <c r="F1048" i="4"/>
  <c r="E1048" i="4"/>
  <c r="D1048" i="4"/>
  <c r="N1047" i="4"/>
  <c r="L1047" i="4"/>
  <c r="K1047" i="4"/>
  <c r="F1047" i="4"/>
  <c r="E1047" i="4"/>
  <c r="D1047" i="4"/>
  <c r="N1046" i="4"/>
  <c r="L1046" i="4"/>
  <c r="K1046" i="4"/>
  <c r="F1046" i="4"/>
  <c r="E1046" i="4"/>
  <c r="D1046" i="4"/>
  <c r="N1045" i="4"/>
  <c r="L1045" i="4"/>
  <c r="K1045" i="4"/>
  <c r="F1045" i="4"/>
  <c r="E1045" i="4"/>
  <c r="D1045" i="4"/>
  <c r="N1044" i="4"/>
  <c r="L1044" i="4"/>
  <c r="K1044" i="4"/>
  <c r="F1044" i="4"/>
  <c r="E1044" i="4"/>
  <c r="D1044" i="4"/>
  <c r="N1043" i="4"/>
  <c r="L1043" i="4"/>
  <c r="K1043" i="4"/>
  <c r="F1043" i="4"/>
  <c r="E1043" i="4"/>
  <c r="D1043" i="4"/>
  <c r="N1042" i="4"/>
  <c r="L1042" i="4"/>
  <c r="K1042" i="4"/>
  <c r="F1042" i="4"/>
  <c r="E1042" i="4"/>
  <c r="D1042" i="4"/>
  <c r="N1041" i="4"/>
  <c r="L1041" i="4"/>
  <c r="K1041" i="4"/>
  <c r="F1041" i="4"/>
  <c r="E1041" i="4"/>
  <c r="D1041" i="4"/>
  <c r="N1040" i="4"/>
  <c r="L1040" i="4"/>
  <c r="K1040" i="4"/>
  <c r="F1040" i="4"/>
  <c r="E1040" i="4"/>
  <c r="D1040" i="4"/>
  <c r="N1039" i="4"/>
  <c r="L1039" i="4"/>
  <c r="K1039" i="4"/>
  <c r="F1039" i="4"/>
  <c r="E1039" i="4"/>
  <c r="D1039" i="4"/>
  <c r="N1038" i="4"/>
  <c r="L1038" i="4"/>
  <c r="K1038" i="4"/>
  <c r="F1038" i="4"/>
  <c r="E1038" i="4"/>
  <c r="D1038" i="4"/>
  <c r="N1037" i="4"/>
  <c r="L1037" i="4"/>
  <c r="K1037" i="4"/>
  <c r="F1037" i="4"/>
  <c r="E1037" i="4"/>
  <c r="D1037" i="4"/>
  <c r="N1036" i="4"/>
  <c r="L1036" i="4"/>
  <c r="K1036" i="4"/>
  <c r="F1036" i="4"/>
  <c r="E1036" i="4"/>
  <c r="D1036" i="4"/>
  <c r="N1035" i="4"/>
  <c r="L1035" i="4"/>
  <c r="K1035" i="4"/>
  <c r="F1035" i="4"/>
  <c r="E1035" i="4"/>
  <c r="D1035" i="4"/>
  <c r="N1034" i="4"/>
  <c r="L1034" i="4"/>
  <c r="K1034" i="4"/>
  <c r="F1034" i="4"/>
  <c r="E1034" i="4"/>
  <c r="D1034" i="4"/>
  <c r="N1033" i="4"/>
  <c r="L1033" i="4"/>
  <c r="K1033" i="4"/>
  <c r="F1033" i="4"/>
  <c r="E1033" i="4"/>
  <c r="D1033" i="4"/>
  <c r="N1032" i="4"/>
  <c r="L1032" i="4"/>
  <c r="K1032" i="4"/>
  <c r="F1032" i="4"/>
  <c r="E1032" i="4"/>
  <c r="D1032" i="4"/>
  <c r="N1031" i="4"/>
  <c r="L1031" i="4"/>
  <c r="K1031" i="4"/>
  <c r="F1031" i="4"/>
  <c r="E1031" i="4"/>
  <c r="D1031" i="4"/>
  <c r="N1030" i="4"/>
  <c r="L1030" i="4"/>
  <c r="K1030" i="4"/>
  <c r="F1030" i="4"/>
  <c r="E1030" i="4"/>
  <c r="D1030" i="4"/>
  <c r="N1029" i="4"/>
  <c r="L1029" i="4"/>
  <c r="K1029" i="4"/>
  <c r="F1029" i="4"/>
  <c r="E1029" i="4"/>
  <c r="D1029" i="4"/>
  <c r="N1028" i="4"/>
  <c r="L1028" i="4"/>
  <c r="K1028" i="4"/>
  <c r="F1028" i="4"/>
  <c r="E1028" i="4"/>
  <c r="D1028" i="4"/>
  <c r="N1027" i="4"/>
  <c r="L1027" i="4"/>
  <c r="K1027" i="4"/>
  <c r="F1027" i="4"/>
  <c r="E1027" i="4"/>
  <c r="D1027" i="4"/>
  <c r="N1026" i="4"/>
  <c r="L1026" i="4"/>
  <c r="K1026" i="4"/>
  <c r="F1026" i="4"/>
  <c r="E1026" i="4"/>
  <c r="D1026" i="4"/>
  <c r="N1025" i="4"/>
  <c r="L1025" i="4"/>
  <c r="K1025" i="4"/>
  <c r="F1025" i="4"/>
  <c r="E1025" i="4"/>
  <c r="D1025" i="4"/>
  <c r="N1024" i="4"/>
  <c r="L1024" i="4"/>
  <c r="K1024" i="4"/>
  <c r="F1024" i="4"/>
  <c r="E1024" i="4"/>
  <c r="D1024" i="4"/>
  <c r="N1023" i="4"/>
  <c r="L1023" i="4"/>
  <c r="K1023" i="4"/>
  <c r="F1023" i="4"/>
  <c r="E1023" i="4"/>
  <c r="D1023" i="4"/>
  <c r="N1022" i="4"/>
  <c r="L1022" i="4"/>
  <c r="K1022" i="4"/>
  <c r="F1022" i="4"/>
  <c r="E1022" i="4"/>
  <c r="D1022" i="4"/>
  <c r="N1021" i="4"/>
  <c r="L1021" i="4"/>
  <c r="K1021" i="4"/>
  <c r="F1021" i="4"/>
  <c r="E1021" i="4"/>
  <c r="D1021" i="4"/>
  <c r="N1020" i="4"/>
  <c r="L1020" i="4"/>
  <c r="K1020" i="4"/>
  <c r="F1020" i="4"/>
  <c r="E1020" i="4"/>
  <c r="D1020" i="4"/>
  <c r="N1019" i="4"/>
  <c r="L1019" i="4"/>
  <c r="K1019" i="4"/>
  <c r="F1019" i="4"/>
  <c r="E1019" i="4"/>
  <c r="D1019" i="4"/>
  <c r="N1018" i="4"/>
  <c r="L1018" i="4"/>
  <c r="K1018" i="4"/>
  <c r="F1018" i="4"/>
  <c r="E1018" i="4"/>
  <c r="D1018" i="4"/>
  <c r="N1017" i="4"/>
  <c r="L1017" i="4"/>
  <c r="K1017" i="4"/>
  <c r="F1017" i="4"/>
  <c r="E1017" i="4"/>
  <c r="D1017" i="4"/>
  <c r="N1016" i="4"/>
  <c r="L1016" i="4"/>
  <c r="K1016" i="4"/>
  <c r="F1016" i="4"/>
  <c r="E1016" i="4"/>
  <c r="D1016" i="4"/>
  <c r="N1015" i="4"/>
  <c r="L1015" i="4"/>
  <c r="K1015" i="4"/>
  <c r="F1015" i="4"/>
  <c r="E1015" i="4"/>
  <c r="D1015" i="4"/>
  <c r="N1014" i="4"/>
  <c r="L1014" i="4"/>
  <c r="K1014" i="4"/>
  <c r="F1014" i="4"/>
  <c r="E1014" i="4"/>
  <c r="D1014" i="4"/>
  <c r="N1013" i="4"/>
  <c r="L1013" i="4"/>
  <c r="K1013" i="4"/>
  <c r="F1013" i="4"/>
  <c r="E1013" i="4"/>
  <c r="D1013" i="4"/>
  <c r="N1012" i="4"/>
  <c r="L1012" i="4"/>
  <c r="K1012" i="4"/>
  <c r="F1012" i="4"/>
  <c r="E1012" i="4"/>
  <c r="D1012" i="4"/>
  <c r="N1011" i="4"/>
  <c r="L1011" i="4"/>
  <c r="K1011" i="4"/>
  <c r="F1011" i="4"/>
  <c r="E1011" i="4"/>
  <c r="D1011" i="4"/>
  <c r="N1010" i="4"/>
  <c r="L1010" i="4"/>
  <c r="K1010" i="4"/>
  <c r="F1010" i="4"/>
  <c r="E1010" i="4"/>
  <c r="D1010" i="4"/>
  <c r="N1009" i="4"/>
  <c r="L1009" i="4"/>
  <c r="K1009" i="4"/>
  <c r="F1009" i="4"/>
  <c r="E1009" i="4"/>
  <c r="D1009" i="4"/>
  <c r="N1008" i="4"/>
  <c r="L1008" i="4"/>
  <c r="K1008" i="4"/>
  <c r="F1008" i="4"/>
  <c r="E1008" i="4"/>
  <c r="D1008" i="4"/>
  <c r="N1007" i="4"/>
  <c r="L1007" i="4"/>
  <c r="K1007" i="4"/>
  <c r="F1007" i="4"/>
  <c r="E1007" i="4"/>
  <c r="D1007" i="4"/>
  <c r="N1006" i="4"/>
  <c r="L1006" i="4"/>
  <c r="K1006" i="4"/>
  <c r="F1006" i="4"/>
  <c r="E1006" i="4"/>
  <c r="D1006" i="4"/>
  <c r="N1005" i="4"/>
  <c r="L1005" i="4"/>
  <c r="K1005" i="4"/>
  <c r="F1005" i="4"/>
  <c r="E1005" i="4"/>
  <c r="D1005" i="4"/>
  <c r="N1004" i="4"/>
  <c r="L1004" i="4"/>
  <c r="K1004" i="4"/>
  <c r="F1004" i="4"/>
  <c r="E1004" i="4"/>
  <c r="D1004" i="4"/>
  <c r="N1003" i="4"/>
  <c r="L1003" i="4"/>
  <c r="K1003" i="4"/>
  <c r="F1003" i="4"/>
  <c r="E1003" i="4"/>
  <c r="D1003" i="4"/>
  <c r="N1002" i="4"/>
  <c r="L1002" i="4"/>
  <c r="K1002" i="4"/>
  <c r="F1002" i="4"/>
  <c r="E1002" i="4"/>
  <c r="D1002" i="4"/>
  <c r="N1001" i="4"/>
  <c r="L1001" i="4"/>
  <c r="K1001" i="4"/>
  <c r="F1001" i="4"/>
  <c r="E1001" i="4"/>
  <c r="D1001" i="4"/>
  <c r="N1000" i="4"/>
  <c r="L1000" i="4"/>
  <c r="K1000" i="4"/>
  <c r="F1000" i="4"/>
  <c r="E1000" i="4"/>
  <c r="D1000" i="4"/>
  <c r="N999" i="4"/>
  <c r="L999" i="4"/>
  <c r="K999" i="4"/>
  <c r="F999" i="4"/>
  <c r="E999" i="4"/>
  <c r="D999" i="4"/>
  <c r="N998" i="4"/>
  <c r="L998" i="4"/>
  <c r="K998" i="4"/>
  <c r="F998" i="4"/>
  <c r="E998" i="4"/>
  <c r="D998" i="4"/>
  <c r="N997" i="4"/>
  <c r="L997" i="4"/>
  <c r="K997" i="4"/>
  <c r="F997" i="4"/>
  <c r="E997" i="4"/>
  <c r="D997" i="4"/>
  <c r="N996" i="4"/>
  <c r="L996" i="4"/>
  <c r="K996" i="4"/>
  <c r="F996" i="4"/>
  <c r="E996" i="4"/>
  <c r="D996" i="4"/>
  <c r="N995" i="4"/>
  <c r="L995" i="4"/>
  <c r="K995" i="4"/>
  <c r="F995" i="4"/>
  <c r="E995" i="4"/>
  <c r="D995" i="4"/>
  <c r="N994" i="4"/>
  <c r="L994" i="4"/>
  <c r="K994" i="4"/>
  <c r="F994" i="4"/>
  <c r="E994" i="4"/>
  <c r="D994" i="4"/>
  <c r="N993" i="4"/>
  <c r="L993" i="4"/>
  <c r="K993" i="4"/>
  <c r="F993" i="4"/>
  <c r="E993" i="4"/>
  <c r="D993" i="4"/>
  <c r="N992" i="4"/>
  <c r="L992" i="4"/>
  <c r="K992" i="4"/>
  <c r="F992" i="4"/>
  <c r="E992" i="4"/>
  <c r="D992" i="4"/>
  <c r="N991" i="4"/>
  <c r="L991" i="4"/>
  <c r="K991" i="4"/>
  <c r="F991" i="4"/>
  <c r="E991" i="4"/>
  <c r="D991" i="4"/>
  <c r="N990" i="4"/>
  <c r="L990" i="4"/>
  <c r="K990" i="4"/>
  <c r="F990" i="4"/>
  <c r="E990" i="4"/>
  <c r="D990" i="4"/>
  <c r="N989" i="4"/>
  <c r="L989" i="4"/>
  <c r="K989" i="4"/>
  <c r="F989" i="4"/>
  <c r="E989" i="4"/>
  <c r="D989" i="4"/>
  <c r="N988" i="4"/>
  <c r="L988" i="4"/>
  <c r="K988" i="4"/>
  <c r="F988" i="4"/>
  <c r="E988" i="4"/>
  <c r="D988" i="4"/>
  <c r="N987" i="4"/>
  <c r="L987" i="4"/>
  <c r="K987" i="4"/>
  <c r="F987" i="4"/>
  <c r="E987" i="4"/>
  <c r="D987" i="4"/>
  <c r="N986" i="4"/>
  <c r="L986" i="4"/>
  <c r="K986" i="4"/>
  <c r="F986" i="4"/>
  <c r="E986" i="4"/>
  <c r="D986" i="4"/>
  <c r="N985" i="4"/>
  <c r="L985" i="4"/>
  <c r="K985" i="4"/>
  <c r="F985" i="4"/>
  <c r="E985" i="4"/>
  <c r="D985" i="4"/>
  <c r="N984" i="4"/>
  <c r="L984" i="4"/>
  <c r="K984" i="4"/>
  <c r="F984" i="4"/>
  <c r="E984" i="4"/>
  <c r="D984" i="4"/>
  <c r="N983" i="4"/>
  <c r="L983" i="4"/>
  <c r="K983" i="4"/>
  <c r="F983" i="4"/>
  <c r="E983" i="4"/>
  <c r="D983" i="4"/>
  <c r="N982" i="4"/>
  <c r="L982" i="4"/>
  <c r="K982" i="4"/>
  <c r="F982" i="4"/>
  <c r="E982" i="4"/>
  <c r="D982" i="4"/>
  <c r="I402" i="4"/>
  <c r="I403" i="4"/>
  <c r="I404" i="4"/>
  <c r="I405" i="4"/>
  <c r="I406" i="4"/>
  <c r="I407" i="4"/>
  <c r="I408" i="4"/>
  <c r="I409" i="4"/>
  <c r="I410" i="4"/>
  <c r="I411" i="4"/>
  <c r="I412" i="4"/>
  <c r="I413" i="4"/>
  <c r="I414" i="4"/>
  <c r="I415" i="4"/>
  <c r="I416" i="4"/>
  <c r="I417" i="4"/>
  <c r="I418" i="4"/>
  <c r="I419" i="4"/>
  <c r="I420" i="4"/>
  <c r="I421" i="4"/>
  <c r="I422" i="4"/>
  <c r="I423" i="4"/>
  <c r="I424" i="4"/>
  <c r="I425" i="4"/>
  <c r="I426" i="4"/>
  <c r="I427" i="4"/>
  <c r="I428" i="4"/>
  <c r="I429" i="4"/>
  <c r="I430" i="4"/>
  <c r="I431" i="4"/>
  <c r="I432" i="4"/>
  <c r="I433" i="4"/>
  <c r="I434" i="4"/>
  <c r="I435" i="4"/>
  <c r="I436" i="4"/>
  <c r="I437" i="4"/>
  <c r="I438" i="4"/>
  <c r="I439" i="4"/>
  <c r="I440" i="4"/>
  <c r="I441" i="4"/>
  <c r="I442" i="4"/>
  <c r="I443" i="4"/>
  <c r="I444" i="4"/>
  <c r="I445" i="4"/>
  <c r="I446" i="4"/>
  <c r="I447" i="4"/>
  <c r="I448" i="4"/>
  <c r="I449" i="4"/>
  <c r="I450" i="4"/>
  <c r="I451" i="4"/>
  <c r="I452" i="4"/>
  <c r="I453" i="4"/>
  <c r="I454" i="4"/>
  <c r="I455" i="4"/>
  <c r="I456" i="4"/>
  <c r="I457" i="4"/>
  <c r="I458" i="4"/>
  <c r="I459" i="4"/>
  <c r="I460" i="4"/>
  <c r="I461" i="4"/>
  <c r="I462" i="4"/>
  <c r="I463" i="4"/>
  <c r="I464" i="4"/>
  <c r="I465" i="4"/>
  <c r="I466" i="4"/>
  <c r="I467" i="4"/>
  <c r="I468" i="4"/>
  <c r="I469" i="4"/>
  <c r="I470" i="4"/>
  <c r="I471" i="4"/>
  <c r="I472" i="4"/>
  <c r="I473" i="4"/>
  <c r="I474" i="4"/>
  <c r="I475" i="4"/>
  <c r="I476" i="4"/>
  <c r="I477" i="4"/>
  <c r="I478" i="4"/>
  <c r="I479" i="4"/>
  <c r="I480" i="4"/>
  <c r="I481" i="4"/>
  <c r="I482" i="4"/>
  <c r="I483" i="4"/>
  <c r="I484" i="4"/>
  <c r="I485" i="4"/>
  <c r="I486" i="4"/>
  <c r="I487" i="4"/>
  <c r="I488" i="4"/>
  <c r="I489" i="4"/>
  <c r="I490" i="4"/>
  <c r="I491" i="4"/>
  <c r="I492" i="4"/>
  <c r="I493" i="4"/>
  <c r="I494" i="4"/>
  <c r="I495" i="4"/>
  <c r="I496" i="4"/>
  <c r="I497" i="4"/>
  <c r="I498" i="4"/>
  <c r="I499" i="4"/>
  <c r="I500" i="4"/>
  <c r="I501" i="4"/>
  <c r="I502" i="4"/>
  <c r="I503" i="4"/>
  <c r="I504" i="4"/>
  <c r="I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401" i="4"/>
  <c r="C303" i="50"/>
  <c r="C304" i="50"/>
  <c r="C305" i="50"/>
  <c r="C306" i="50"/>
  <c r="C307" i="50"/>
  <c r="C308" i="50"/>
  <c r="C309" i="50"/>
  <c r="C310" i="50"/>
  <c r="C311" i="50"/>
  <c r="C312" i="50"/>
  <c r="C313" i="50"/>
  <c r="C314" i="50"/>
  <c r="C315" i="50"/>
  <c r="C316" i="50"/>
  <c r="C317" i="50"/>
  <c r="C318" i="50"/>
  <c r="C319" i="50"/>
  <c r="C320" i="50"/>
  <c r="C321" i="50"/>
  <c r="C322" i="50"/>
  <c r="C323" i="50"/>
  <c r="C324" i="50"/>
  <c r="C325" i="50"/>
  <c r="C326" i="50"/>
  <c r="C327" i="50"/>
  <c r="C328" i="50"/>
  <c r="C329" i="50"/>
  <c r="C330" i="50"/>
  <c r="C331" i="50"/>
  <c r="C332" i="50"/>
  <c r="C333" i="50"/>
  <c r="C334" i="50"/>
  <c r="C335" i="50"/>
  <c r="C336" i="50"/>
  <c r="C337" i="50"/>
  <c r="C338" i="50"/>
  <c r="C339" i="50"/>
  <c r="C340" i="50"/>
  <c r="C341" i="50"/>
  <c r="C342" i="50"/>
  <c r="C343" i="50"/>
  <c r="C344" i="50"/>
  <c r="C345" i="50"/>
  <c r="C346" i="50"/>
  <c r="C347" i="50"/>
  <c r="C348" i="50"/>
  <c r="C349" i="50"/>
  <c r="C350" i="50"/>
  <c r="C351" i="50"/>
  <c r="C352" i="50"/>
  <c r="C353" i="50"/>
  <c r="C354" i="50"/>
  <c r="C355" i="50"/>
  <c r="C356" i="50"/>
  <c r="C357" i="50"/>
  <c r="C358" i="50"/>
  <c r="C359" i="50"/>
  <c r="C360" i="50"/>
  <c r="C361" i="50"/>
  <c r="C362" i="50"/>
  <c r="C363" i="50"/>
  <c r="C364" i="50"/>
  <c r="C365" i="50"/>
  <c r="C366" i="50"/>
  <c r="C367" i="50"/>
  <c r="C368" i="50"/>
  <c r="C369" i="50"/>
  <c r="C370" i="50"/>
  <c r="C371" i="50"/>
  <c r="C372" i="50"/>
  <c r="C373" i="50"/>
  <c r="C374" i="50"/>
  <c r="C375" i="50"/>
  <c r="C376" i="50"/>
  <c r="C377" i="50"/>
  <c r="C378" i="50"/>
  <c r="C379" i="50"/>
  <c r="C380" i="50"/>
  <c r="C381" i="50"/>
  <c r="C382" i="50"/>
  <c r="C383" i="50"/>
  <c r="C384" i="50"/>
  <c r="C385" i="50"/>
  <c r="C386" i="50"/>
  <c r="C387" i="50"/>
  <c r="C388" i="50"/>
  <c r="C389" i="50"/>
  <c r="C390" i="50"/>
  <c r="C391" i="50"/>
  <c r="C392" i="50"/>
  <c r="C393" i="50"/>
  <c r="C394" i="50"/>
  <c r="C395" i="50"/>
  <c r="C396" i="50"/>
  <c r="C397" i="50"/>
  <c r="C398" i="50"/>
  <c r="C399" i="50"/>
  <c r="C400" i="50"/>
  <c r="C401" i="50"/>
  <c r="C402" i="50"/>
  <c r="C403" i="50"/>
  <c r="C404" i="50"/>
  <c r="C405" i="50"/>
  <c r="C406" i="50"/>
  <c r="C407" i="50"/>
  <c r="C408" i="50"/>
  <c r="C409" i="50"/>
  <c r="C410" i="50"/>
  <c r="C411" i="50"/>
  <c r="C412" i="50"/>
  <c r="C413" i="50"/>
  <c r="C414" i="50"/>
  <c r="C415" i="50"/>
  <c r="C416" i="50"/>
  <c r="C417" i="50"/>
  <c r="C418" i="50"/>
  <c r="C419" i="50"/>
  <c r="C420" i="50"/>
  <c r="C421" i="50"/>
  <c r="C422" i="50"/>
  <c r="C423" i="50"/>
  <c r="C424" i="50"/>
  <c r="C425" i="50"/>
  <c r="C426" i="50"/>
  <c r="C427" i="50"/>
  <c r="C428" i="50"/>
  <c r="C429" i="50"/>
  <c r="C430" i="50"/>
  <c r="C302" i="50"/>
  <c r="K1" i="50"/>
  <c r="AT18" i="1"/>
  <c r="AU18" i="1"/>
  <c r="AT19" i="1"/>
  <c r="AU19" i="1"/>
  <c r="AT20" i="1"/>
  <c r="AU20" i="1"/>
  <c r="AT21" i="1"/>
  <c r="AU21" i="1"/>
  <c r="AT22" i="1"/>
  <c r="AU22" i="1"/>
  <c r="AT23" i="1"/>
  <c r="AU23" i="1"/>
  <c r="AT24" i="1"/>
  <c r="AU24" i="1"/>
  <c r="AT25" i="1"/>
  <c r="AU25" i="1"/>
  <c r="AT26" i="1"/>
  <c r="AU26" i="1"/>
  <c r="AT27" i="1"/>
  <c r="AU27" i="1"/>
  <c r="AT28" i="1"/>
  <c r="AU28" i="1"/>
  <c r="AT29" i="1"/>
  <c r="AU29" i="1"/>
  <c r="AT30" i="1"/>
  <c r="AU30" i="1"/>
  <c r="AT31" i="1"/>
  <c r="AU31" i="1"/>
  <c r="AT32" i="1"/>
  <c r="AU32" i="1"/>
  <c r="AT33" i="1"/>
  <c r="AU33" i="1"/>
  <c r="AT34" i="1"/>
  <c r="AU34" i="1"/>
  <c r="AT35" i="1"/>
  <c r="AU35" i="1"/>
  <c r="AT36" i="1"/>
  <c r="AU36" i="1"/>
  <c r="AT37" i="1"/>
  <c r="AU37" i="1"/>
  <c r="AT38" i="1"/>
  <c r="AU38" i="1"/>
  <c r="AT39" i="1"/>
  <c r="AU39" i="1"/>
  <c r="AT40" i="1"/>
  <c r="AU40" i="1"/>
  <c r="AT41" i="1"/>
  <c r="AU41" i="1"/>
  <c r="AT42" i="1"/>
  <c r="AU42" i="1"/>
  <c r="AT43" i="1"/>
  <c r="AU43" i="1"/>
  <c r="AT44" i="1"/>
  <c r="AU44" i="1"/>
  <c r="AT45" i="1"/>
  <c r="AU45" i="1"/>
  <c r="AT46" i="1"/>
  <c r="AU46" i="1"/>
  <c r="AT47" i="1"/>
  <c r="AU47" i="1"/>
  <c r="AT48" i="1"/>
  <c r="AU48" i="1"/>
  <c r="AT49" i="1"/>
  <c r="AU49" i="1"/>
  <c r="AT50" i="1"/>
  <c r="AU50" i="1"/>
  <c r="AT51" i="1"/>
  <c r="AU51" i="1"/>
  <c r="AT52" i="1"/>
  <c r="AU52" i="1"/>
  <c r="AT53" i="1"/>
  <c r="AU53" i="1"/>
  <c r="AT54" i="1"/>
  <c r="AU54" i="1"/>
  <c r="AT55" i="1"/>
  <c r="AU55" i="1"/>
  <c r="AT56" i="1"/>
  <c r="AU56" i="1"/>
  <c r="AT57" i="1"/>
  <c r="AU57" i="1"/>
  <c r="AT58" i="1"/>
  <c r="AU58" i="1"/>
  <c r="AT59" i="1"/>
  <c r="AU59" i="1"/>
  <c r="AT60" i="1"/>
  <c r="AU60" i="1"/>
  <c r="AU17" i="1"/>
  <c r="AT17" i="1"/>
  <c r="X1" i="50"/>
  <c r="W1" i="50"/>
  <c r="V1" i="50"/>
  <c r="U1" i="50"/>
  <c r="T1" i="50"/>
  <c r="S1" i="50"/>
  <c r="R1" i="50"/>
  <c r="Q1" i="50"/>
  <c r="P1" i="50"/>
  <c r="O1" i="50"/>
  <c r="N1" i="50"/>
  <c r="M1" i="50"/>
  <c r="L1" i="50"/>
  <c r="A437" i="50"/>
  <c r="J15" i="56"/>
  <c r="J14" i="56"/>
  <c r="B8" i="40"/>
  <c r="D4" i="62" s="1"/>
  <c r="Z204" i="4"/>
  <c r="AA204" i="4"/>
  <c r="Z205" i="4"/>
  <c r="AA205" i="4"/>
  <c r="Z206" i="4"/>
  <c r="AA206" i="4"/>
  <c r="Z207" i="4"/>
  <c r="AA207" i="4"/>
  <c r="Z208" i="4"/>
  <c r="AA208" i="4"/>
  <c r="Z209" i="4"/>
  <c r="AA209" i="4"/>
  <c r="Z210" i="4"/>
  <c r="AA210" i="4"/>
  <c r="Z211" i="4"/>
  <c r="AA211" i="4"/>
  <c r="Z212" i="4"/>
  <c r="AA212" i="4"/>
  <c r="Z213" i="4"/>
  <c r="AA213" i="4"/>
  <c r="Z214" i="4"/>
  <c r="AA214" i="4"/>
  <c r="Z215" i="4"/>
  <c r="AA215" i="4"/>
  <c r="Z216" i="4"/>
  <c r="AA216" i="4"/>
  <c r="Z217" i="4"/>
  <c r="AA217" i="4"/>
  <c r="Z218" i="4"/>
  <c r="AA218" i="4"/>
  <c r="Z219" i="4"/>
  <c r="AA219" i="4"/>
  <c r="Z220" i="4"/>
  <c r="AA220" i="4"/>
  <c r="Z221" i="4"/>
  <c r="AA221" i="4"/>
  <c r="Z222" i="4"/>
  <c r="AA222" i="4"/>
  <c r="Z223" i="4"/>
  <c r="AA223" i="4"/>
  <c r="Z224" i="4"/>
  <c r="AA224" i="4"/>
  <c r="Z225" i="4"/>
  <c r="AA225" i="4"/>
  <c r="Z226" i="4"/>
  <c r="AA226" i="4"/>
  <c r="Z227" i="4"/>
  <c r="AA227" i="4"/>
  <c r="Z228" i="4"/>
  <c r="AA228" i="4"/>
  <c r="Z229" i="4"/>
  <c r="AA229" i="4"/>
  <c r="Z230" i="4"/>
  <c r="AA230" i="4"/>
  <c r="Z231" i="4"/>
  <c r="AA231" i="4"/>
  <c r="Z232" i="4"/>
  <c r="AA232" i="4"/>
  <c r="Z233" i="4"/>
  <c r="AA233" i="4"/>
  <c r="Z234" i="4"/>
  <c r="AA234" i="4"/>
  <c r="Z235" i="4"/>
  <c r="AA235" i="4"/>
  <c r="Z236" i="4"/>
  <c r="AA236" i="4"/>
  <c r="Z237" i="4"/>
  <c r="AA237" i="4"/>
  <c r="Z238" i="4"/>
  <c r="AA238" i="4"/>
  <c r="Z239" i="4"/>
  <c r="AA239" i="4"/>
  <c r="Z240" i="4"/>
  <c r="AA240" i="4"/>
  <c r="Z241" i="4"/>
  <c r="AA241" i="4"/>
  <c r="Z242" i="4"/>
  <c r="AA242" i="4"/>
  <c r="Z243" i="4"/>
  <c r="AA243" i="4"/>
  <c r="Z244" i="4"/>
  <c r="AA244" i="4"/>
  <c r="Z245" i="4"/>
  <c r="AA245" i="4"/>
  <c r="Z246" i="4"/>
  <c r="AA246" i="4"/>
  <c r="Z247" i="4"/>
  <c r="AA247" i="4"/>
  <c r="Z248" i="4"/>
  <c r="AA248" i="4"/>
  <c r="Z249" i="4"/>
  <c r="AA249" i="4"/>
  <c r="Z250" i="4"/>
  <c r="AA250" i="4"/>
  <c r="Z251" i="4"/>
  <c r="AA251" i="4"/>
  <c r="Z252" i="4"/>
  <c r="AA252" i="4"/>
  <c r="Z253" i="4"/>
  <c r="AA253" i="4"/>
  <c r="Z254" i="4"/>
  <c r="AA254" i="4"/>
  <c r="Z255" i="4"/>
  <c r="AA255" i="4"/>
  <c r="Z256" i="4"/>
  <c r="AA256" i="4"/>
  <c r="Z257" i="4"/>
  <c r="AA257" i="4"/>
  <c r="Z258" i="4"/>
  <c r="AA258" i="4"/>
  <c r="Z259" i="4"/>
  <c r="AA259" i="4"/>
  <c r="Z260" i="4"/>
  <c r="AA260" i="4"/>
  <c r="Z261" i="4"/>
  <c r="AA261" i="4"/>
  <c r="Z262" i="4"/>
  <c r="AA262" i="4"/>
  <c r="Z263" i="4"/>
  <c r="AA263" i="4"/>
  <c r="Z264" i="4"/>
  <c r="AA264" i="4"/>
  <c r="Z265" i="4"/>
  <c r="AA265" i="4"/>
  <c r="Z266" i="4"/>
  <c r="AA266" i="4"/>
  <c r="Z267" i="4"/>
  <c r="AA267" i="4"/>
  <c r="Z268" i="4"/>
  <c r="AA268" i="4"/>
  <c r="Z269" i="4"/>
  <c r="AA269" i="4"/>
  <c r="Z270" i="4"/>
  <c r="AA270" i="4"/>
  <c r="Z271" i="4"/>
  <c r="AA271" i="4"/>
  <c r="Z272" i="4"/>
  <c r="AA272" i="4"/>
  <c r="Z273" i="4"/>
  <c r="AA273" i="4"/>
  <c r="Z274" i="4"/>
  <c r="AA274" i="4"/>
  <c r="Z275" i="4"/>
  <c r="AA275" i="4"/>
  <c r="Z276" i="4"/>
  <c r="AA276" i="4"/>
  <c r="Z277" i="4"/>
  <c r="AA277" i="4"/>
  <c r="Z278" i="4"/>
  <c r="AA278" i="4"/>
  <c r="Z279" i="4"/>
  <c r="AA279" i="4"/>
  <c r="Z280" i="4"/>
  <c r="AA280" i="4"/>
  <c r="Z281" i="4"/>
  <c r="AA281" i="4"/>
  <c r="Z282" i="4"/>
  <c r="AA282" i="4"/>
  <c r="Z283" i="4"/>
  <c r="AA283" i="4"/>
  <c r="Z284" i="4"/>
  <c r="AA284" i="4"/>
  <c r="Z285" i="4"/>
  <c r="AA285" i="4"/>
  <c r="Z286" i="4"/>
  <c r="AA286" i="4"/>
  <c r="Z287" i="4"/>
  <c r="AA287" i="4"/>
  <c r="Z288" i="4"/>
  <c r="AA288" i="4"/>
  <c r="Z289" i="4"/>
  <c r="AA289" i="4"/>
  <c r="Z290" i="4"/>
  <c r="AA290" i="4"/>
  <c r="Z291" i="4"/>
  <c r="AA291" i="4"/>
  <c r="Z292" i="4"/>
  <c r="AA292" i="4"/>
  <c r="Z293" i="4"/>
  <c r="AA293" i="4"/>
  <c r="Z294" i="4"/>
  <c r="AA294" i="4"/>
  <c r="Z295" i="4"/>
  <c r="AA295" i="4"/>
  <c r="Z296" i="4"/>
  <c r="AA296" i="4"/>
  <c r="Z297" i="4"/>
  <c r="AA297" i="4"/>
  <c r="Z298" i="4"/>
  <c r="AA298" i="4"/>
  <c r="Z299" i="4"/>
  <c r="AA299" i="4"/>
  <c r="Z300" i="4"/>
  <c r="AA300" i="4"/>
  <c r="Z301" i="4"/>
  <c r="AA301" i="4"/>
  <c r="Z302" i="4"/>
  <c r="AA302" i="4"/>
  <c r="Z303" i="4"/>
  <c r="AA303" i="4"/>
  <c r="Z304" i="4"/>
  <c r="AA304" i="4"/>
  <c r="Z305" i="4"/>
  <c r="AA305" i="4"/>
  <c r="Z306" i="4"/>
  <c r="AA306" i="4"/>
  <c r="Z307" i="4"/>
  <c r="AA307" i="4"/>
  <c r="Z308" i="4"/>
  <c r="AA308" i="4"/>
  <c r="Z309" i="4"/>
  <c r="AA309" i="4"/>
  <c r="Z310" i="4"/>
  <c r="AA310" i="4"/>
  <c r="Z311" i="4"/>
  <c r="AA311" i="4"/>
  <c r="Z312" i="4"/>
  <c r="AA312" i="4"/>
  <c r="Z313" i="4"/>
  <c r="AA313" i="4"/>
  <c r="Z314" i="4"/>
  <c r="AA314" i="4"/>
  <c r="Z315" i="4"/>
  <c r="AA315" i="4"/>
  <c r="Z316" i="4"/>
  <c r="AA316" i="4"/>
  <c r="Z317" i="4"/>
  <c r="AA317" i="4"/>
  <c r="Z318" i="4"/>
  <c r="AA318" i="4"/>
  <c r="Z319" i="4"/>
  <c r="AA319" i="4"/>
  <c r="Z320" i="4"/>
  <c r="AA320" i="4"/>
  <c r="Z321" i="4"/>
  <c r="AA321" i="4"/>
  <c r="Z322" i="4"/>
  <c r="AA322" i="4"/>
  <c r="Z323" i="4"/>
  <c r="AA323" i="4"/>
  <c r="Z324" i="4"/>
  <c r="AA324" i="4"/>
  <c r="Z325" i="4"/>
  <c r="AA325" i="4"/>
  <c r="Z326" i="4"/>
  <c r="AA326" i="4"/>
  <c r="Z327" i="4"/>
  <c r="AA327" i="4"/>
  <c r="Z328" i="4"/>
  <c r="AA328" i="4"/>
  <c r="Z329" i="4"/>
  <c r="AA329" i="4"/>
  <c r="Z330" i="4"/>
  <c r="AA330" i="4"/>
  <c r="Z331" i="4"/>
  <c r="AA331" i="4"/>
  <c r="Z332" i="4"/>
  <c r="AA332" i="4"/>
  <c r="Z333" i="4"/>
  <c r="AA333" i="4"/>
  <c r="Z334" i="4"/>
  <c r="AA334" i="4"/>
  <c r="Z335" i="4"/>
  <c r="AA335" i="4"/>
  <c r="Z336" i="4"/>
  <c r="AA336" i="4"/>
  <c r="Z337" i="4"/>
  <c r="AA337" i="4"/>
  <c r="Z338" i="4"/>
  <c r="AA338" i="4"/>
  <c r="Z339" i="4"/>
  <c r="AA339" i="4"/>
  <c r="Z340" i="4"/>
  <c r="AA340" i="4"/>
  <c r="Z341" i="4"/>
  <c r="AA341" i="4"/>
  <c r="Z342" i="4"/>
  <c r="AA342" i="4"/>
  <c r="Z343" i="4"/>
  <c r="AA343" i="4"/>
  <c r="Z344" i="4"/>
  <c r="AA344" i="4"/>
  <c r="Z345" i="4"/>
  <c r="AA345" i="4"/>
  <c r="Z346" i="4"/>
  <c r="AA346" i="4"/>
  <c r="Z347" i="4"/>
  <c r="AA347" i="4"/>
  <c r="Z348" i="4"/>
  <c r="AA348" i="4"/>
  <c r="Z349" i="4"/>
  <c r="AA349" i="4"/>
  <c r="Z350" i="4"/>
  <c r="AA350" i="4"/>
  <c r="Z351" i="4"/>
  <c r="AA351" i="4"/>
  <c r="Z352" i="4"/>
  <c r="AA352" i="4"/>
  <c r="Z353" i="4"/>
  <c r="AA353" i="4"/>
  <c r="Z354" i="4"/>
  <c r="AA354" i="4"/>
  <c r="Z355" i="4"/>
  <c r="AA355" i="4"/>
  <c r="Z356" i="4"/>
  <c r="AA356" i="4"/>
  <c r="Z357" i="4"/>
  <c r="AA357" i="4"/>
  <c r="Z358" i="4"/>
  <c r="AA358" i="4"/>
  <c r="Z359" i="4"/>
  <c r="AA359" i="4"/>
  <c r="Z360" i="4"/>
  <c r="AA360" i="4"/>
  <c r="Z361" i="4"/>
  <c r="AA361" i="4"/>
  <c r="Z362" i="4"/>
  <c r="AA362" i="4"/>
  <c r="Z363" i="4"/>
  <c r="AA363" i="4"/>
  <c r="Z364" i="4"/>
  <c r="AA364" i="4"/>
  <c r="Z365" i="4"/>
  <c r="AA365" i="4"/>
  <c r="Z366" i="4"/>
  <c r="AA366" i="4"/>
  <c r="Z367" i="4"/>
  <c r="AA367" i="4"/>
  <c r="Z368" i="4"/>
  <c r="AA368" i="4"/>
  <c r="Z369" i="4"/>
  <c r="AA369" i="4"/>
  <c r="Z370" i="4"/>
  <c r="AA370" i="4"/>
  <c r="Z371" i="4"/>
  <c r="AA371" i="4"/>
  <c r="Z372" i="4"/>
  <c r="AA372" i="4"/>
  <c r="Z373" i="4"/>
  <c r="AA373" i="4"/>
  <c r="Z374" i="4"/>
  <c r="AA374" i="4"/>
  <c r="Z375" i="4"/>
  <c r="AA375" i="4"/>
  <c r="Z376" i="4"/>
  <c r="AA376" i="4"/>
  <c r="Z377" i="4"/>
  <c r="AA377" i="4"/>
  <c r="Z378" i="4"/>
  <c r="AA378" i="4"/>
  <c r="Z379" i="4"/>
  <c r="AA379" i="4"/>
  <c r="Z380" i="4"/>
  <c r="AA380" i="4"/>
  <c r="Z381" i="4"/>
  <c r="AA381" i="4"/>
  <c r="Z382" i="4"/>
  <c r="AA382" i="4"/>
  <c r="Z383" i="4"/>
  <c r="AA383" i="4"/>
  <c r="Z384" i="4"/>
  <c r="AA384" i="4"/>
  <c r="Z385" i="4"/>
  <c r="AA385" i="4"/>
  <c r="Z386" i="4"/>
  <c r="AA386" i="4"/>
  <c r="Z387" i="4"/>
  <c r="AA387" i="4"/>
  <c r="Z388" i="4"/>
  <c r="AA388" i="4"/>
  <c r="Z389" i="4"/>
  <c r="AA389" i="4"/>
  <c r="Z390" i="4"/>
  <c r="AA390" i="4"/>
  <c r="Z391" i="4"/>
  <c r="AA391" i="4"/>
  <c r="Z392" i="4"/>
  <c r="AA392" i="4"/>
  <c r="Z393" i="4"/>
  <c r="AA393" i="4"/>
  <c r="Z394" i="4"/>
  <c r="AA394" i="4"/>
  <c r="Z395" i="4"/>
  <c r="AA395" i="4"/>
  <c r="Z396" i="4"/>
  <c r="AA396" i="4"/>
  <c r="Z397" i="4"/>
  <c r="AA397" i="4"/>
  <c r="Z398" i="4"/>
  <c r="AA398" i="4"/>
  <c r="AA203" i="4"/>
  <c r="Z203" i="4"/>
  <c r="Z100" i="4"/>
  <c r="AA100" i="4"/>
  <c r="Z101" i="4"/>
  <c r="AA101" i="4"/>
  <c r="Z102" i="4"/>
  <c r="AA102" i="4"/>
  <c r="Z103" i="4"/>
  <c r="AA103" i="4"/>
  <c r="Z104" i="4"/>
  <c r="AA104" i="4"/>
  <c r="Z105" i="4"/>
  <c r="AA105" i="4"/>
  <c r="Z106" i="4"/>
  <c r="AA106" i="4"/>
  <c r="Z107" i="4"/>
  <c r="AA107" i="4"/>
  <c r="Z108" i="4"/>
  <c r="AA108" i="4"/>
  <c r="Z109" i="4"/>
  <c r="AA109" i="4"/>
  <c r="Z110" i="4"/>
  <c r="AA110" i="4"/>
  <c r="Z111" i="4"/>
  <c r="AA111" i="4"/>
  <c r="Z112" i="4"/>
  <c r="AA112" i="4"/>
  <c r="Z113" i="4"/>
  <c r="AA113" i="4"/>
  <c r="Z114" i="4"/>
  <c r="AA114" i="4"/>
  <c r="Z115" i="4"/>
  <c r="AA115" i="4"/>
  <c r="Z116" i="4"/>
  <c r="AA116" i="4"/>
  <c r="Z117" i="4"/>
  <c r="AA117" i="4"/>
  <c r="Z118" i="4"/>
  <c r="AA118" i="4"/>
  <c r="Z119" i="4"/>
  <c r="AA119" i="4"/>
  <c r="Z120" i="4"/>
  <c r="AA120" i="4"/>
  <c r="Z121" i="4"/>
  <c r="AA121" i="4"/>
  <c r="Z122" i="4"/>
  <c r="AA122" i="4"/>
  <c r="Z123" i="4"/>
  <c r="AA123" i="4"/>
  <c r="Z124" i="4"/>
  <c r="AA124" i="4"/>
  <c r="Z125" i="4"/>
  <c r="AA125" i="4"/>
  <c r="Z126" i="4"/>
  <c r="AA126" i="4"/>
  <c r="Z127" i="4"/>
  <c r="AA127" i="4"/>
  <c r="Z128" i="4"/>
  <c r="AA128" i="4"/>
  <c r="Z129" i="4"/>
  <c r="AA129" i="4"/>
  <c r="Z130" i="4"/>
  <c r="AA130" i="4"/>
  <c r="Z131" i="4"/>
  <c r="AA131" i="4"/>
  <c r="Z132" i="4"/>
  <c r="AA132" i="4"/>
  <c r="Z133" i="4"/>
  <c r="AA133" i="4"/>
  <c r="Z134" i="4"/>
  <c r="AA134" i="4"/>
  <c r="Z135" i="4"/>
  <c r="AA135" i="4"/>
  <c r="Z136" i="4"/>
  <c r="AA136" i="4"/>
  <c r="Z137" i="4"/>
  <c r="AA137" i="4"/>
  <c r="Z138" i="4"/>
  <c r="AA138" i="4"/>
  <c r="Z139" i="4"/>
  <c r="AA139" i="4"/>
  <c r="Z140" i="4"/>
  <c r="AA140" i="4"/>
  <c r="Z141" i="4"/>
  <c r="AA141" i="4"/>
  <c r="Z142" i="4"/>
  <c r="AA142" i="4"/>
  <c r="Z143" i="4"/>
  <c r="AA143" i="4"/>
  <c r="Z144" i="4"/>
  <c r="AA144" i="4"/>
  <c r="Z145" i="4"/>
  <c r="AA145" i="4"/>
  <c r="Z146" i="4"/>
  <c r="AA146" i="4"/>
  <c r="Z147" i="4"/>
  <c r="AA147" i="4"/>
  <c r="Z148" i="4"/>
  <c r="AA148" i="4"/>
  <c r="Z149" i="4"/>
  <c r="AA149" i="4"/>
  <c r="Z150" i="4"/>
  <c r="AA150" i="4"/>
  <c r="Z151" i="4"/>
  <c r="AA151" i="4"/>
  <c r="Z152" i="4"/>
  <c r="AA152" i="4"/>
  <c r="Z153" i="4"/>
  <c r="AA153" i="4"/>
  <c r="Z154" i="4"/>
  <c r="AA154" i="4"/>
  <c r="Z155" i="4"/>
  <c r="AA155" i="4"/>
  <c r="Z156" i="4"/>
  <c r="AA156" i="4"/>
  <c r="Z157" i="4"/>
  <c r="AA157" i="4"/>
  <c r="Z158" i="4"/>
  <c r="AA158" i="4"/>
  <c r="Z159" i="4"/>
  <c r="AA159" i="4"/>
  <c r="Z160" i="4"/>
  <c r="AA160" i="4"/>
  <c r="Z161" i="4"/>
  <c r="AA161" i="4"/>
  <c r="Z162" i="4"/>
  <c r="AA162" i="4"/>
  <c r="Z163" i="4"/>
  <c r="AA163" i="4"/>
  <c r="Z164" i="4"/>
  <c r="AA164" i="4"/>
  <c r="Z165" i="4"/>
  <c r="AA165" i="4"/>
  <c r="Z166" i="4"/>
  <c r="AA166" i="4"/>
  <c r="Z167" i="4"/>
  <c r="AA167" i="4"/>
  <c r="Z168" i="4"/>
  <c r="AA168" i="4"/>
  <c r="Z169" i="4"/>
  <c r="AA169" i="4"/>
  <c r="Z170" i="4"/>
  <c r="AA170" i="4"/>
  <c r="Z171" i="4"/>
  <c r="AA171" i="4"/>
  <c r="Z172" i="4"/>
  <c r="AA172" i="4"/>
  <c r="Z173" i="4"/>
  <c r="AA173" i="4"/>
  <c r="Z174" i="4"/>
  <c r="AA174" i="4"/>
  <c r="Z175" i="4"/>
  <c r="AA175" i="4"/>
  <c r="Z176" i="4"/>
  <c r="AA176" i="4"/>
  <c r="Z177" i="4"/>
  <c r="AA177" i="4"/>
  <c r="Z178" i="4"/>
  <c r="AA178" i="4"/>
  <c r="Z179" i="4"/>
  <c r="AA179" i="4"/>
  <c r="Z180" i="4"/>
  <c r="AA180" i="4"/>
  <c r="Z181" i="4"/>
  <c r="AA181" i="4"/>
  <c r="Z182" i="4"/>
  <c r="AA182" i="4"/>
  <c r="Z183" i="4"/>
  <c r="AA183" i="4"/>
  <c r="Z184" i="4"/>
  <c r="AA184" i="4"/>
  <c r="Z185" i="4"/>
  <c r="AA185" i="4"/>
  <c r="Z186" i="4"/>
  <c r="AA186" i="4"/>
  <c r="Z187" i="4"/>
  <c r="AA187" i="4"/>
  <c r="Z188" i="4"/>
  <c r="AA188" i="4"/>
  <c r="Z189" i="4"/>
  <c r="AA189" i="4"/>
  <c r="Z190" i="4"/>
  <c r="AA190" i="4"/>
  <c r="Z191" i="4"/>
  <c r="AA191" i="4"/>
  <c r="Z192" i="4"/>
  <c r="AA192" i="4"/>
  <c r="Z193" i="4"/>
  <c r="AA193" i="4"/>
  <c r="Z194" i="4"/>
  <c r="AA194" i="4"/>
  <c r="Z195" i="4"/>
  <c r="AA195" i="4"/>
  <c r="Z196" i="4"/>
  <c r="AA196" i="4"/>
  <c r="Z197" i="4"/>
  <c r="AA197" i="4"/>
  <c r="Z198" i="4"/>
  <c r="AA198" i="4"/>
  <c r="Z199" i="4"/>
  <c r="AA199" i="4"/>
  <c r="A3" i="61"/>
  <c r="A2" i="61"/>
  <c r="B2" i="61"/>
  <c r="J3" i="61"/>
  <c r="I3" i="61"/>
  <c r="H3" i="61"/>
  <c r="G3" i="61"/>
  <c r="F3" i="61"/>
  <c r="E3" i="61"/>
  <c r="D3" i="61"/>
  <c r="C3" i="61"/>
  <c r="B3" i="61"/>
  <c r="J2" i="61"/>
  <c r="I2" i="61"/>
  <c r="H2" i="61"/>
  <c r="G2" i="61"/>
  <c r="F2" i="61"/>
  <c r="E2" i="61"/>
  <c r="D2" i="61"/>
  <c r="C2" i="61"/>
  <c r="AA99" i="4"/>
  <c r="Z99"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4"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509"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401"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203"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99"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46" i="4"/>
  <c r="Y42"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V42" i="4"/>
  <c r="V5" i="4"/>
  <c r="V6" i="4"/>
  <c r="V7" i="4"/>
  <c r="V8" i="4"/>
  <c r="V9" i="4"/>
  <c r="V10" i="4"/>
  <c r="V11" i="4"/>
  <c r="V12" i="4"/>
  <c r="V13" i="4"/>
  <c r="V14" i="4"/>
  <c r="V15" i="4"/>
  <c r="V16" i="4"/>
  <c r="V17" i="4"/>
  <c r="V18" i="4"/>
  <c r="V19" i="4"/>
  <c r="V20" i="4"/>
  <c r="V21" i="4"/>
  <c r="V22" i="4"/>
  <c r="V23" i="4"/>
  <c r="V24" i="4"/>
  <c r="V25" i="4"/>
  <c r="V26" i="4"/>
  <c r="V27" i="4"/>
  <c r="V28" i="4"/>
  <c r="V29" i="4"/>
  <c r="V30" i="4"/>
  <c r="V31" i="4"/>
  <c r="V32" i="4"/>
  <c r="V33" i="4"/>
  <c r="V34" i="4"/>
  <c r="V35" i="4"/>
  <c r="V36" i="4"/>
  <c r="V37" i="4"/>
  <c r="V38" i="4"/>
  <c r="V4" i="4"/>
  <c r="N807" i="4"/>
  <c r="M807" i="4"/>
  <c r="L807" i="4"/>
  <c r="K807" i="4"/>
  <c r="F807" i="4"/>
  <c r="E807" i="4"/>
  <c r="D807" i="4"/>
  <c r="C807" i="4"/>
  <c r="I807" i="4" s="1"/>
  <c r="B807" i="4"/>
  <c r="A807" i="4"/>
  <c r="N806" i="4"/>
  <c r="M806" i="4"/>
  <c r="L806" i="4"/>
  <c r="K806" i="4"/>
  <c r="F806" i="4"/>
  <c r="E806" i="4"/>
  <c r="D806" i="4"/>
  <c r="C806" i="4"/>
  <c r="I806" i="4" s="1"/>
  <c r="B806" i="4"/>
  <c r="A806" i="4"/>
  <c r="N805" i="4"/>
  <c r="M805" i="4"/>
  <c r="L805" i="4"/>
  <c r="K805" i="4"/>
  <c r="F805" i="4"/>
  <c r="E805" i="4"/>
  <c r="D805" i="4"/>
  <c r="C805" i="4"/>
  <c r="I805" i="4" s="1"/>
  <c r="B805" i="4"/>
  <c r="A805" i="4"/>
  <c r="N804" i="4"/>
  <c r="M804" i="4"/>
  <c r="L804" i="4"/>
  <c r="K804" i="4"/>
  <c r="F804" i="4"/>
  <c r="E804" i="4"/>
  <c r="D804" i="4"/>
  <c r="C804" i="4"/>
  <c r="I804" i="4" s="1"/>
  <c r="B804" i="4"/>
  <c r="A804" i="4"/>
  <c r="N803" i="4"/>
  <c r="M803" i="4"/>
  <c r="L803" i="4"/>
  <c r="K803" i="4"/>
  <c r="F803" i="4"/>
  <c r="E803" i="4"/>
  <c r="D803" i="4"/>
  <c r="C803" i="4"/>
  <c r="I803" i="4" s="1"/>
  <c r="B803" i="4"/>
  <c r="A803" i="4"/>
  <c r="N802" i="4"/>
  <c r="M802" i="4"/>
  <c r="L802" i="4"/>
  <c r="K802" i="4"/>
  <c r="F802" i="4"/>
  <c r="E802" i="4"/>
  <c r="D802" i="4"/>
  <c r="C802" i="4"/>
  <c r="I802" i="4" s="1"/>
  <c r="B802" i="4"/>
  <c r="A802" i="4"/>
  <c r="N801" i="4"/>
  <c r="M801" i="4"/>
  <c r="L801" i="4"/>
  <c r="K801" i="4"/>
  <c r="F801" i="4"/>
  <c r="E801" i="4"/>
  <c r="D801" i="4"/>
  <c r="C801" i="4"/>
  <c r="I801" i="4" s="1"/>
  <c r="B801" i="4"/>
  <c r="A801" i="4"/>
  <c r="N800" i="4"/>
  <c r="M800" i="4"/>
  <c r="L800" i="4"/>
  <c r="K800" i="4"/>
  <c r="F800" i="4"/>
  <c r="E800" i="4"/>
  <c r="D800" i="4"/>
  <c r="C800" i="4"/>
  <c r="I800" i="4" s="1"/>
  <c r="B800" i="4"/>
  <c r="A800" i="4"/>
  <c r="N799" i="4"/>
  <c r="M799" i="4"/>
  <c r="L799" i="4"/>
  <c r="K799" i="4"/>
  <c r="F799" i="4"/>
  <c r="E799" i="4"/>
  <c r="D799" i="4"/>
  <c r="C799" i="4"/>
  <c r="I799" i="4" s="1"/>
  <c r="B799" i="4"/>
  <c r="A799" i="4"/>
  <c r="N798" i="4"/>
  <c r="M798" i="4"/>
  <c r="L798" i="4"/>
  <c r="K798" i="4"/>
  <c r="F798" i="4"/>
  <c r="E798" i="4"/>
  <c r="D798" i="4"/>
  <c r="C798" i="4"/>
  <c r="I798" i="4" s="1"/>
  <c r="B798" i="4"/>
  <c r="A798" i="4"/>
  <c r="N797" i="4"/>
  <c r="M797" i="4"/>
  <c r="L797" i="4"/>
  <c r="K797" i="4"/>
  <c r="F797" i="4"/>
  <c r="E797" i="4"/>
  <c r="D797" i="4"/>
  <c r="C797" i="4"/>
  <c r="I797" i="4" s="1"/>
  <c r="B797" i="4"/>
  <c r="A797" i="4"/>
  <c r="N796" i="4"/>
  <c r="M796" i="4"/>
  <c r="L796" i="4"/>
  <c r="K796" i="4"/>
  <c r="F796" i="4"/>
  <c r="E796" i="4"/>
  <c r="D796" i="4"/>
  <c r="C796" i="4"/>
  <c r="I796" i="4" s="1"/>
  <c r="B796" i="4"/>
  <c r="A796" i="4"/>
  <c r="N795" i="4"/>
  <c r="M795" i="4"/>
  <c r="L795" i="4"/>
  <c r="K795" i="4"/>
  <c r="F795" i="4"/>
  <c r="E795" i="4"/>
  <c r="D795" i="4"/>
  <c r="C795" i="4"/>
  <c r="I795" i="4" s="1"/>
  <c r="B795" i="4"/>
  <c r="A795" i="4"/>
  <c r="N794" i="4"/>
  <c r="M794" i="4"/>
  <c r="L794" i="4"/>
  <c r="K794" i="4"/>
  <c r="F794" i="4"/>
  <c r="E794" i="4"/>
  <c r="D794" i="4"/>
  <c r="C794" i="4"/>
  <c r="I794" i="4" s="1"/>
  <c r="B794" i="4"/>
  <c r="A794" i="4"/>
  <c r="N793" i="4"/>
  <c r="M793" i="4"/>
  <c r="L793" i="4"/>
  <c r="K793" i="4"/>
  <c r="F793" i="4"/>
  <c r="E793" i="4"/>
  <c r="D793" i="4"/>
  <c r="C793" i="4"/>
  <c r="I793" i="4" s="1"/>
  <c r="B793" i="4"/>
  <c r="A793" i="4"/>
  <c r="N792" i="4"/>
  <c r="M792" i="4"/>
  <c r="L792" i="4"/>
  <c r="K792" i="4"/>
  <c r="F792" i="4"/>
  <c r="E792" i="4"/>
  <c r="D792" i="4"/>
  <c r="C792" i="4"/>
  <c r="I792" i="4" s="1"/>
  <c r="B792" i="4"/>
  <c r="A792" i="4"/>
  <c r="N791" i="4"/>
  <c r="M791" i="4"/>
  <c r="L791" i="4"/>
  <c r="K791" i="4"/>
  <c r="F791" i="4"/>
  <c r="E791" i="4"/>
  <c r="D791" i="4"/>
  <c r="C791" i="4"/>
  <c r="I791" i="4" s="1"/>
  <c r="B791" i="4"/>
  <c r="A791" i="4"/>
  <c r="N790" i="4"/>
  <c r="M790" i="4"/>
  <c r="L790" i="4"/>
  <c r="K790" i="4"/>
  <c r="F790" i="4"/>
  <c r="E790" i="4"/>
  <c r="D790" i="4"/>
  <c r="C790" i="4"/>
  <c r="I790" i="4" s="1"/>
  <c r="B790" i="4"/>
  <c r="A790" i="4"/>
  <c r="N789" i="4"/>
  <c r="M789" i="4"/>
  <c r="L789" i="4"/>
  <c r="K789" i="4"/>
  <c r="F789" i="4"/>
  <c r="E789" i="4"/>
  <c r="D789" i="4"/>
  <c r="C789" i="4"/>
  <c r="I789" i="4" s="1"/>
  <c r="B789" i="4"/>
  <c r="A789" i="4"/>
  <c r="N788" i="4"/>
  <c r="M788" i="4"/>
  <c r="L788" i="4"/>
  <c r="K788" i="4"/>
  <c r="F788" i="4"/>
  <c r="E788" i="4"/>
  <c r="D788" i="4"/>
  <c r="C788" i="4"/>
  <c r="I788" i="4" s="1"/>
  <c r="B788" i="4"/>
  <c r="A788" i="4"/>
  <c r="N787" i="4"/>
  <c r="M787" i="4"/>
  <c r="L787" i="4"/>
  <c r="K787" i="4"/>
  <c r="F787" i="4"/>
  <c r="E787" i="4"/>
  <c r="D787" i="4"/>
  <c r="C787" i="4"/>
  <c r="I787" i="4" s="1"/>
  <c r="B787" i="4"/>
  <c r="A787" i="4"/>
  <c r="N786" i="4"/>
  <c r="M786" i="4"/>
  <c r="L786" i="4"/>
  <c r="K786" i="4"/>
  <c r="F786" i="4"/>
  <c r="E786" i="4"/>
  <c r="D786" i="4"/>
  <c r="C786" i="4"/>
  <c r="I786" i="4" s="1"/>
  <c r="B786" i="4"/>
  <c r="A786" i="4"/>
  <c r="N785" i="4"/>
  <c r="M785" i="4"/>
  <c r="L785" i="4"/>
  <c r="K785" i="4"/>
  <c r="F785" i="4"/>
  <c r="E785" i="4"/>
  <c r="D785" i="4"/>
  <c r="C785" i="4"/>
  <c r="I785" i="4" s="1"/>
  <c r="B785" i="4"/>
  <c r="A785" i="4"/>
  <c r="N784" i="4"/>
  <c r="M784" i="4"/>
  <c r="L784" i="4"/>
  <c r="K784" i="4"/>
  <c r="F784" i="4"/>
  <c r="E784" i="4"/>
  <c r="D784" i="4"/>
  <c r="C784" i="4"/>
  <c r="I784" i="4" s="1"/>
  <c r="B784" i="4"/>
  <c r="A784" i="4"/>
  <c r="N783" i="4"/>
  <c r="M783" i="4"/>
  <c r="L783" i="4"/>
  <c r="K783" i="4"/>
  <c r="F783" i="4"/>
  <c r="E783" i="4"/>
  <c r="D783" i="4"/>
  <c r="C783" i="4"/>
  <c r="I783" i="4" s="1"/>
  <c r="B783" i="4"/>
  <c r="A783" i="4"/>
  <c r="N782" i="4"/>
  <c r="M782" i="4"/>
  <c r="L782" i="4"/>
  <c r="K782" i="4"/>
  <c r="F782" i="4"/>
  <c r="E782" i="4"/>
  <c r="D782" i="4"/>
  <c r="C782" i="4"/>
  <c r="I782" i="4" s="1"/>
  <c r="B782" i="4"/>
  <c r="A782" i="4"/>
  <c r="N781" i="4"/>
  <c r="M781" i="4"/>
  <c r="L781" i="4"/>
  <c r="K781" i="4"/>
  <c r="F781" i="4"/>
  <c r="E781" i="4"/>
  <c r="D781" i="4"/>
  <c r="C781" i="4"/>
  <c r="I781" i="4" s="1"/>
  <c r="B781" i="4"/>
  <c r="A781" i="4"/>
  <c r="N780" i="4"/>
  <c r="M780" i="4"/>
  <c r="L780" i="4"/>
  <c r="K780" i="4"/>
  <c r="F780" i="4"/>
  <c r="E780" i="4"/>
  <c r="D780" i="4"/>
  <c r="C780" i="4"/>
  <c r="I780" i="4" s="1"/>
  <c r="B780" i="4"/>
  <c r="A780" i="4"/>
  <c r="N779" i="4"/>
  <c r="M779" i="4"/>
  <c r="L779" i="4"/>
  <c r="K779" i="4"/>
  <c r="F779" i="4"/>
  <c r="E779" i="4"/>
  <c r="D779" i="4"/>
  <c r="C779" i="4"/>
  <c r="I779" i="4" s="1"/>
  <c r="B779" i="4"/>
  <c r="A779" i="4"/>
  <c r="N778" i="4"/>
  <c r="M778" i="4"/>
  <c r="L778" i="4"/>
  <c r="K778" i="4"/>
  <c r="F778" i="4"/>
  <c r="E778" i="4"/>
  <c r="D778" i="4"/>
  <c r="C778" i="4"/>
  <c r="I778" i="4" s="1"/>
  <c r="B778" i="4"/>
  <c r="A778" i="4"/>
  <c r="N777" i="4"/>
  <c r="M777" i="4"/>
  <c r="L777" i="4"/>
  <c r="K777" i="4"/>
  <c r="F777" i="4"/>
  <c r="E777" i="4"/>
  <c r="D777" i="4"/>
  <c r="C777" i="4"/>
  <c r="I777" i="4" s="1"/>
  <c r="B777" i="4"/>
  <c r="A777" i="4"/>
  <c r="N776" i="4"/>
  <c r="M776" i="4"/>
  <c r="L776" i="4"/>
  <c r="K776" i="4"/>
  <c r="F776" i="4"/>
  <c r="E776" i="4"/>
  <c r="D776" i="4"/>
  <c r="C776" i="4"/>
  <c r="I776" i="4" s="1"/>
  <c r="B776" i="4"/>
  <c r="A776" i="4"/>
  <c r="N775" i="4"/>
  <c r="M775" i="4"/>
  <c r="L775" i="4"/>
  <c r="K775" i="4"/>
  <c r="F775" i="4"/>
  <c r="E775" i="4"/>
  <c r="D775" i="4"/>
  <c r="C775" i="4"/>
  <c r="I775" i="4" s="1"/>
  <c r="B775" i="4"/>
  <c r="A775" i="4"/>
  <c r="N774" i="4"/>
  <c r="M774" i="4"/>
  <c r="L774" i="4"/>
  <c r="K774" i="4"/>
  <c r="F774" i="4"/>
  <c r="E774" i="4"/>
  <c r="D774" i="4"/>
  <c r="C774" i="4"/>
  <c r="I774" i="4" s="1"/>
  <c r="B774" i="4"/>
  <c r="A774" i="4"/>
  <c r="N773" i="4"/>
  <c r="M773" i="4"/>
  <c r="L773" i="4"/>
  <c r="K773" i="4"/>
  <c r="F773" i="4"/>
  <c r="E773" i="4"/>
  <c r="D773" i="4"/>
  <c r="C773" i="4"/>
  <c r="I773" i="4" s="1"/>
  <c r="B773" i="4"/>
  <c r="A773" i="4"/>
  <c r="N772" i="4"/>
  <c r="M772" i="4"/>
  <c r="L772" i="4"/>
  <c r="K772" i="4"/>
  <c r="F772" i="4"/>
  <c r="E772" i="4"/>
  <c r="D772" i="4"/>
  <c r="C772" i="4"/>
  <c r="I772" i="4" s="1"/>
  <c r="B772" i="4"/>
  <c r="A772" i="4"/>
  <c r="N771" i="4"/>
  <c r="M771" i="4"/>
  <c r="L771" i="4"/>
  <c r="K771" i="4"/>
  <c r="F771" i="4"/>
  <c r="E771" i="4"/>
  <c r="D771" i="4"/>
  <c r="C771" i="4"/>
  <c r="I771" i="4" s="1"/>
  <c r="B771" i="4"/>
  <c r="A771" i="4"/>
  <c r="N770" i="4"/>
  <c r="M770" i="4"/>
  <c r="L770" i="4"/>
  <c r="K770" i="4"/>
  <c r="F770" i="4"/>
  <c r="E770" i="4"/>
  <c r="D770" i="4"/>
  <c r="C770" i="4"/>
  <c r="I770" i="4" s="1"/>
  <c r="B770" i="4"/>
  <c r="A770" i="4"/>
  <c r="N769" i="4"/>
  <c r="M769" i="4"/>
  <c r="L769" i="4"/>
  <c r="K769" i="4"/>
  <c r="F769" i="4"/>
  <c r="E769" i="4"/>
  <c r="D769" i="4"/>
  <c r="C769" i="4"/>
  <c r="I769" i="4" s="1"/>
  <c r="B769" i="4"/>
  <c r="A769" i="4"/>
  <c r="N768" i="4"/>
  <c r="M768" i="4"/>
  <c r="L768" i="4"/>
  <c r="K768" i="4"/>
  <c r="F768" i="4"/>
  <c r="E768" i="4"/>
  <c r="D768" i="4"/>
  <c r="C768" i="4"/>
  <c r="I768" i="4" s="1"/>
  <c r="B768" i="4"/>
  <c r="A768" i="4"/>
  <c r="N767" i="4"/>
  <c r="M767" i="4"/>
  <c r="L767" i="4"/>
  <c r="K767" i="4"/>
  <c r="F767" i="4"/>
  <c r="E767" i="4"/>
  <c r="D767" i="4"/>
  <c r="C767" i="4"/>
  <c r="I767" i="4" s="1"/>
  <c r="B767" i="4"/>
  <c r="A767" i="4"/>
  <c r="N766" i="4"/>
  <c r="M766" i="4"/>
  <c r="L766" i="4"/>
  <c r="K766" i="4"/>
  <c r="F766" i="4"/>
  <c r="E766" i="4"/>
  <c r="D766" i="4"/>
  <c r="C766" i="4"/>
  <c r="I766" i="4" s="1"/>
  <c r="B766" i="4"/>
  <c r="A766" i="4"/>
  <c r="N765" i="4"/>
  <c r="M765" i="4"/>
  <c r="L765" i="4"/>
  <c r="K765" i="4"/>
  <c r="F765" i="4"/>
  <c r="E765" i="4"/>
  <c r="D765" i="4"/>
  <c r="C765" i="4"/>
  <c r="I765" i="4" s="1"/>
  <c r="B765" i="4"/>
  <c r="A765" i="4"/>
  <c r="N764" i="4"/>
  <c r="M764" i="4"/>
  <c r="L764" i="4"/>
  <c r="K764" i="4"/>
  <c r="F764" i="4"/>
  <c r="E764" i="4"/>
  <c r="D764" i="4"/>
  <c r="C764" i="4"/>
  <c r="I764" i="4" s="1"/>
  <c r="B764" i="4"/>
  <c r="A764" i="4"/>
  <c r="N763" i="4"/>
  <c r="M763" i="4"/>
  <c r="L763" i="4"/>
  <c r="K763" i="4"/>
  <c r="F763" i="4"/>
  <c r="E763" i="4"/>
  <c r="D763" i="4"/>
  <c r="C763" i="4"/>
  <c r="I763" i="4" s="1"/>
  <c r="B763" i="4"/>
  <c r="A763" i="4"/>
  <c r="N762" i="4"/>
  <c r="M762" i="4"/>
  <c r="L762" i="4"/>
  <c r="K762" i="4"/>
  <c r="F762" i="4"/>
  <c r="E762" i="4"/>
  <c r="D762" i="4"/>
  <c r="C762" i="4"/>
  <c r="I762" i="4" s="1"/>
  <c r="B762" i="4"/>
  <c r="A762" i="4"/>
  <c r="N761" i="4"/>
  <c r="M761" i="4"/>
  <c r="L761" i="4"/>
  <c r="K761" i="4"/>
  <c r="F761" i="4"/>
  <c r="E761" i="4"/>
  <c r="D761" i="4"/>
  <c r="C761" i="4"/>
  <c r="I761" i="4" s="1"/>
  <c r="B761" i="4"/>
  <c r="A761" i="4"/>
  <c r="N760" i="4"/>
  <c r="M760" i="4"/>
  <c r="L760" i="4"/>
  <c r="K760" i="4"/>
  <c r="F760" i="4"/>
  <c r="E760" i="4"/>
  <c r="D760" i="4"/>
  <c r="C760" i="4"/>
  <c r="I760" i="4" s="1"/>
  <c r="B760" i="4"/>
  <c r="A760" i="4"/>
  <c r="N759" i="4"/>
  <c r="M759" i="4"/>
  <c r="L759" i="4"/>
  <c r="K759" i="4"/>
  <c r="F759" i="4"/>
  <c r="E759" i="4"/>
  <c r="D759" i="4"/>
  <c r="C759" i="4"/>
  <c r="I759" i="4" s="1"/>
  <c r="B759" i="4"/>
  <c r="A759" i="4"/>
  <c r="N758" i="4"/>
  <c r="M758" i="4"/>
  <c r="L758" i="4"/>
  <c r="K758" i="4"/>
  <c r="F758" i="4"/>
  <c r="E758" i="4"/>
  <c r="D758" i="4"/>
  <c r="C758" i="4"/>
  <c r="I758" i="4" s="1"/>
  <c r="B758" i="4"/>
  <c r="A758" i="4"/>
  <c r="N757" i="4"/>
  <c r="M757" i="4"/>
  <c r="L757" i="4"/>
  <c r="K757" i="4"/>
  <c r="F757" i="4"/>
  <c r="E757" i="4"/>
  <c r="D757" i="4"/>
  <c r="C757" i="4"/>
  <c r="I757" i="4" s="1"/>
  <c r="B757" i="4"/>
  <c r="A757" i="4"/>
  <c r="N756" i="4"/>
  <c r="M756" i="4"/>
  <c r="L756" i="4"/>
  <c r="K756" i="4"/>
  <c r="F756" i="4"/>
  <c r="E756" i="4"/>
  <c r="D756" i="4"/>
  <c r="C756" i="4"/>
  <c r="I756" i="4" s="1"/>
  <c r="B756" i="4"/>
  <c r="A756" i="4"/>
  <c r="N755" i="4"/>
  <c r="M755" i="4"/>
  <c r="L755" i="4"/>
  <c r="K755" i="4"/>
  <c r="F755" i="4"/>
  <c r="E755" i="4"/>
  <c r="D755" i="4"/>
  <c r="C755" i="4"/>
  <c r="I755" i="4" s="1"/>
  <c r="B755" i="4"/>
  <c r="A755" i="4"/>
  <c r="N754" i="4"/>
  <c r="M754" i="4"/>
  <c r="L754" i="4"/>
  <c r="K754" i="4"/>
  <c r="F754" i="4"/>
  <c r="E754" i="4"/>
  <c r="D754" i="4"/>
  <c r="C754" i="4"/>
  <c r="I754" i="4" s="1"/>
  <c r="B754" i="4"/>
  <c r="A754" i="4"/>
  <c r="N753" i="4"/>
  <c r="M753" i="4"/>
  <c r="L753" i="4"/>
  <c r="K753" i="4"/>
  <c r="F753" i="4"/>
  <c r="E753" i="4"/>
  <c r="D753" i="4"/>
  <c r="C753" i="4"/>
  <c r="I753" i="4" s="1"/>
  <c r="B753" i="4"/>
  <c r="A753" i="4"/>
  <c r="N752" i="4"/>
  <c r="M752" i="4"/>
  <c r="L752" i="4"/>
  <c r="K752" i="4"/>
  <c r="F752" i="4"/>
  <c r="E752" i="4"/>
  <c r="D752" i="4"/>
  <c r="C752" i="4"/>
  <c r="I752" i="4" s="1"/>
  <c r="B752" i="4"/>
  <c r="A752" i="4"/>
  <c r="N751" i="4"/>
  <c r="M751" i="4"/>
  <c r="L751" i="4"/>
  <c r="K751" i="4"/>
  <c r="F751" i="4"/>
  <c r="E751" i="4"/>
  <c r="D751" i="4"/>
  <c r="C751" i="4"/>
  <c r="I751" i="4" s="1"/>
  <c r="B751" i="4"/>
  <c r="A751" i="4"/>
  <c r="N750" i="4"/>
  <c r="M750" i="4"/>
  <c r="L750" i="4"/>
  <c r="K750" i="4"/>
  <c r="F750" i="4"/>
  <c r="E750" i="4"/>
  <c r="D750" i="4"/>
  <c r="C750" i="4"/>
  <c r="I750" i="4" s="1"/>
  <c r="B750" i="4"/>
  <c r="A750" i="4"/>
  <c r="N749" i="4"/>
  <c r="M749" i="4"/>
  <c r="L749" i="4"/>
  <c r="K749" i="4"/>
  <c r="F749" i="4"/>
  <c r="E749" i="4"/>
  <c r="D749" i="4"/>
  <c r="C749" i="4"/>
  <c r="I749" i="4" s="1"/>
  <c r="B749" i="4"/>
  <c r="A749" i="4"/>
  <c r="N748" i="4"/>
  <c r="M748" i="4"/>
  <c r="L748" i="4"/>
  <c r="K748" i="4"/>
  <c r="F748" i="4"/>
  <c r="E748" i="4"/>
  <c r="D748" i="4"/>
  <c r="C748" i="4"/>
  <c r="I748" i="4" s="1"/>
  <c r="B748" i="4"/>
  <c r="A748" i="4"/>
  <c r="N747" i="4"/>
  <c r="M747" i="4"/>
  <c r="L747" i="4"/>
  <c r="K747" i="4"/>
  <c r="F747" i="4"/>
  <c r="E747" i="4"/>
  <c r="D747" i="4"/>
  <c r="C747" i="4"/>
  <c r="I747" i="4" s="1"/>
  <c r="B747" i="4"/>
  <c r="A747" i="4"/>
  <c r="N746" i="4"/>
  <c r="M746" i="4"/>
  <c r="L746" i="4"/>
  <c r="K746" i="4"/>
  <c r="F746" i="4"/>
  <c r="E746" i="4"/>
  <c r="D746" i="4"/>
  <c r="C746" i="4"/>
  <c r="I746" i="4" s="1"/>
  <c r="B746" i="4"/>
  <c r="A746" i="4"/>
  <c r="N745" i="4"/>
  <c r="M745" i="4"/>
  <c r="L745" i="4"/>
  <c r="K745" i="4"/>
  <c r="F745" i="4"/>
  <c r="E745" i="4"/>
  <c r="D745" i="4"/>
  <c r="C745" i="4"/>
  <c r="I745" i="4" s="1"/>
  <c r="B745" i="4"/>
  <c r="A745" i="4"/>
  <c r="N744" i="4"/>
  <c r="M744" i="4"/>
  <c r="L744" i="4"/>
  <c r="K744" i="4"/>
  <c r="F744" i="4"/>
  <c r="E744" i="4"/>
  <c r="D744" i="4"/>
  <c r="C744" i="4"/>
  <c r="I744" i="4" s="1"/>
  <c r="B744" i="4"/>
  <c r="A744" i="4"/>
  <c r="N743" i="4"/>
  <c r="M743" i="4"/>
  <c r="L743" i="4"/>
  <c r="K743" i="4"/>
  <c r="F743" i="4"/>
  <c r="E743" i="4"/>
  <c r="D743" i="4"/>
  <c r="C743" i="4"/>
  <c r="I743" i="4" s="1"/>
  <c r="B743" i="4"/>
  <c r="A743" i="4"/>
  <c r="N742" i="4"/>
  <c r="M742" i="4"/>
  <c r="L742" i="4"/>
  <c r="K742" i="4"/>
  <c r="F742" i="4"/>
  <c r="E742" i="4"/>
  <c r="D742" i="4"/>
  <c r="C742" i="4"/>
  <c r="I742" i="4" s="1"/>
  <c r="B742" i="4"/>
  <c r="A742" i="4"/>
  <c r="N741" i="4"/>
  <c r="M741" i="4"/>
  <c r="L741" i="4"/>
  <c r="K741" i="4"/>
  <c r="F741" i="4"/>
  <c r="E741" i="4"/>
  <c r="D741" i="4"/>
  <c r="C741" i="4"/>
  <c r="I741" i="4" s="1"/>
  <c r="B741" i="4"/>
  <c r="A741" i="4"/>
  <c r="N740" i="4"/>
  <c r="M740" i="4"/>
  <c r="L740" i="4"/>
  <c r="K740" i="4"/>
  <c r="F740" i="4"/>
  <c r="E740" i="4"/>
  <c r="D740" i="4"/>
  <c r="C740" i="4"/>
  <c r="I740" i="4" s="1"/>
  <c r="B740" i="4"/>
  <c r="A740" i="4"/>
  <c r="N739" i="4"/>
  <c r="M739" i="4"/>
  <c r="L739" i="4"/>
  <c r="K739" i="4"/>
  <c r="F739" i="4"/>
  <c r="E739" i="4"/>
  <c r="D739" i="4"/>
  <c r="C739" i="4"/>
  <c r="I739" i="4" s="1"/>
  <c r="B739" i="4"/>
  <c r="A739" i="4"/>
  <c r="N738" i="4"/>
  <c r="M738" i="4"/>
  <c r="L738" i="4"/>
  <c r="K738" i="4"/>
  <c r="F738" i="4"/>
  <c r="E738" i="4"/>
  <c r="D738" i="4"/>
  <c r="C738" i="4"/>
  <c r="I738" i="4" s="1"/>
  <c r="B738" i="4"/>
  <c r="A738" i="4"/>
  <c r="N737" i="4"/>
  <c r="M737" i="4"/>
  <c r="L737" i="4"/>
  <c r="K737" i="4"/>
  <c r="F737" i="4"/>
  <c r="E737" i="4"/>
  <c r="D737" i="4"/>
  <c r="C737" i="4"/>
  <c r="I737" i="4" s="1"/>
  <c r="B737" i="4"/>
  <c r="A737" i="4"/>
  <c r="N736" i="4"/>
  <c r="M736" i="4"/>
  <c r="L736" i="4"/>
  <c r="K736" i="4"/>
  <c r="F736" i="4"/>
  <c r="E736" i="4"/>
  <c r="D736" i="4"/>
  <c r="C736" i="4"/>
  <c r="I736" i="4" s="1"/>
  <c r="B736" i="4"/>
  <c r="A736" i="4"/>
  <c r="N735" i="4"/>
  <c r="M735" i="4"/>
  <c r="L735" i="4"/>
  <c r="K735" i="4"/>
  <c r="F735" i="4"/>
  <c r="E735" i="4"/>
  <c r="D735" i="4"/>
  <c r="C735" i="4"/>
  <c r="I735" i="4" s="1"/>
  <c r="B735" i="4"/>
  <c r="A735" i="4"/>
  <c r="N734" i="4"/>
  <c r="M734" i="4"/>
  <c r="L734" i="4"/>
  <c r="K734" i="4"/>
  <c r="F734" i="4"/>
  <c r="E734" i="4"/>
  <c r="D734" i="4"/>
  <c r="C734" i="4"/>
  <c r="I734" i="4" s="1"/>
  <c r="B734" i="4"/>
  <c r="A734" i="4"/>
  <c r="N733" i="4"/>
  <c r="M733" i="4"/>
  <c r="L733" i="4"/>
  <c r="K733" i="4"/>
  <c r="F733" i="4"/>
  <c r="E733" i="4"/>
  <c r="D733" i="4"/>
  <c r="C733" i="4"/>
  <c r="I733" i="4" s="1"/>
  <c r="B733" i="4"/>
  <c r="A733" i="4"/>
  <c r="N732" i="4"/>
  <c r="M732" i="4"/>
  <c r="L732" i="4"/>
  <c r="K732" i="4"/>
  <c r="F732" i="4"/>
  <c r="E732" i="4"/>
  <c r="D732" i="4"/>
  <c r="C732" i="4"/>
  <c r="I732" i="4" s="1"/>
  <c r="B732" i="4"/>
  <c r="A732" i="4"/>
  <c r="N731" i="4"/>
  <c r="M731" i="4"/>
  <c r="L731" i="4"/>
  <c r="K731" i="4"/>
  <c r="F731" i="4"/>
  <c r="E731" i="4"/>
  <c r="D731" i="4"/>
  <c r="C731" i="4"/>
  <c r="I731" i="4" s="1"/>
  <c r="B731" i="4"/>
  <c r="A731" i="4"/>
  <c r="N730" i="4"/>
  <c r="M730" i="4"/>
  <c r="L730" i="4"/>
  <c r="K730" i="4"/>
  <c r="F730" i="4"/>
  <c r="E730" i="4"/>
  <c r="D730" i="4"/>
  <c r="C730" i="4"/>
  <c r="I730" i="4" s="1"/>
  <c r="B730" i="4"/>
  <c r="A730" i="4"/>
  <c r="N729" i="4"/>
  <c r="M729" i="4"/>
  <c r="L729" i="4"/>
  <c r="K729" i="4"/>
  <c r="F729" i="4"/>
  <c r="E729" i="4"/>
  <c r="D729" i="4"/>
  <c r="C729" i="4"/>
  <c r="I729" i="4" s="1"/>
  <c r="B729" i="4"/>
  <c r="A729" i="4"/>
  <c r="N728" i="4"/>
  <c r="M728" i="4"/>
  <c r="L728" i="4"/>
  <c r="K728" i="4"/>
  <c r="F728" i="4"/>
  <c r="E728" i="4"/>
  <c r="D728" i="4"/>
  <c r="C728" i="4"/>
  <c r="I728" i="4" s="1"/>
  <c r="B728" i="4"/>
  <c r="A728" i="4"/>
  <c r="N727" i="4"/>
  <c r="M727" i="4"/>
  <c r="L727" i="4"/>
  <c r="K727" i="4"/>
  <c r="F727" i="4"/>
  <c r="E727" i="4"/>
  <c r="D727" i="4"/>
  <c r="C727" i="4"/>
  <c r="I727" i="4" s="1"/>
  <c r="B727" i="4"/>
  <c r="A727" i="4"/>
  <c r="N726" i="4"/>
  <c r="M726" i="4"/>
  <c r="L726" i="4"/>
  <c r="K726" i="4"/>
  <c r="F726" i="4"/>
  <c r="E726" i="4"/>
  <c r="D726" i="4"/>
  <c r="C726" i="4"/>
  <c r="I726" i="4" s="1"/>
  <c r="B726" i="4"/>
  <c r="A726" i="4"/>
  <c r="N725" i="4"/>
  <c r="M725" i="4"/>
  <c r="L725" i="4"/>
  <c r="K725" i="4"/>
  <c r="F725" i="4"/>
  <c r="E725" i="4"/>
  <c r="D725" i="4"/>
  <c r="C725" i="4"/>
  <c r="I725" i="4" s="1"/>
  <c r="B725" i="4"/>
  <c r="A725" i="4"/>
  <c r="N724" i="4"/>
  <c r="M724" i="4"/>
  <c r="L724" i="4"/>
  <c r="K724" i="4"/>
  <c r="F724" i="4"/>
  <c r="E724" i="4"/>
  <c r="D724" i="4"/>
  <c r="C724" i="4"/>
  <c r="I724" i="4" s="1"/>
  <c r="B724" i="4"/>
  <c r="A724" i="4"/>
  <c r="N723" i="4"/>
  <c r="M723" i="4"/>
  <c r="L723" i="4"/>
  <c r="K723" i="4"/>
  <c r="F723" i="4"/>
  <c r="E723" i="4"/>
  <c r="D723" i="4"/>
  <c r="C723" i="4"/>
  <c r="I723" i="4" s="1"/>
  <c r="B723" i="4"/>
  <c r="A723" i="4"/>
  <c r="N722" i="4"/>
  <c r="M722" i="4"/>
  <c r="L722" i="4"/>
  <c r="K722" i="4"/>
  <c r="F722" i="4"/>
  <c r="E722" i="4"/>
  <c r="D722" i="4"/>
  <c r="C722" i="4"/>
  <c r="I722" i="4" s="1"/>
  <c r="B722" i="4"/>
  <c r="A722" i="4"/>
  <c r="N721" i="4"/>
  <c r="M721" i="4"/>
  <c r="L721" i="4"/>
  <c r="K721" i="4"/>
  <c r="F721" i="4"/>
  <c r="E721" i="4"/>
  <c r="D721" i="4"/>
  <c r="C721" i="4"/>
  <c r="I721" i="4" s="1"/>
  <c r="B721" i="4"/>
  <c r="A721" i="4"/>
  <c r="N720" i="4"/>
  <c r="M720" i="4"/>
  <c r="L720" i="4"/>
  <c r="K720" i="4"/>
  <c r="F720" i="4"/>
  <c r="E720" i="4"/>
  <c r="D720" i="4"/>
  <c r="C720" i="4"/>
  <c r="I720" i="4" s="1"/>
  <c r="B720" i="4"/>
  <c r="A720" i="4"/>
  <c r="N719" i="4"/>
  <c r="M719" i="4"/>
  <c r="L719" i="4"/>
  <c r="K719" i="4"/>
  <c r="F719" i="4"/>
  <c r="E719" i="4"/>
  <c r="D719" i="4"/>
  <c r="C719" i="4"/>
  <c r="I719" i="4" s="1"/>
  <c r="B719" i="4"/>
  <c r="A719" i="4"/>
  <c r="N718" i="4"/>
  <c r="M718" i="4"/>
  <c r="L718" i="4"/>
  <c r="K718" i="4"/>
  <c r="F718" i="4"/>
  <c r="E718" i="4"/>
  <c r="D718" i="4"/>
  <c r="C718" i="4"/>
  <c r="I718" i="4" s="1"/>
  <c r="B718" i="4"/>
  <c r="A718" i="4"/>
  <c r="N717" i="4"/>
  <c r="M717" i="4"/>
  <c r="L717" i="4"/>
  <c r="K717" i="4"/>
  <c r="F717" i="4"/>
  <c r="E717" i="4"/>
  <c r="D717" i="4"/>
  <c r="C717" i="4"/>
  <c r="I717" i="4" s="1"/>
  <c r="B717" i="4"/>
  <c r="A717" i="4"/>
  <c r="N716" i="4"/>
  <c r="M716" i="4"/>
  <c r="L716" i="4"/>
  <c r="K716" i="4"/>
  <c r="F716" i="4"/>
  <c r="E716" i="4"/>
  <c r="D716" i="4"/>
  <c r="C716" i="4"/>
  <c r="I716" i="4" s="1"/>
  <c r="B716" i="4"/>
  <c r="A716" i="4"/>
  <c r="N715" i="4"/>
  <c r="M715" i="4"/>
  <c r="L715" i="4"/>
  <c r="K715" i="4"/>
  <c r="F715" i="4"/>
  <c r="E715" i="4"/>
  <c r="D715" i="4"/>
  <c r="C715" i="4"/>
  <c r="I715" i="4" s="1"/>
  <c r="B715" i="4"/>
  <c r="A715" i="4"/>
  <c r="N714" i="4"/>
  <c r="M714" i="4"/>
  <c r="L714" i="4"/>
  <c r="K714" i="4"/>
  <c r="F714" i="4"/>
  <c r="E714" i="4"/>
  <c r="D714" i="4"/>
  <c r="C714" i="4"/>
  <c r="I714" i="4" s="1"/>
  <c r="B714" i="4"/>
  <c r="A714" i="4"/>
  <c r="N713" i="4"/>
  <c r="M713" i="4"/>
  <c r="L713" i="4"/>
  <c r="K713" i="4"/>
  <c r="F713" i="4"/>
  <c r="E713" i="4"/>
  <c r="D713" i="4"/>
  <c r="C713" i="4"/>
  <c r="I713" i="4" s="1"/>
  <c r="B713" i="4"/>
  <c r="A713" i="4"/>
  <c r="N712" i="4"/>
  <c r="M712" i="4"/>
  <c r="L712" i="4"/>
  <c r="K712" i="4"/>
  <c r="F712" i="4"/>
  <c r="E712" i="4"/>
  <c r="D712" i="4"/>
  <c r="C712" i="4"/>
  <c r="I712" i="4" s="1"/>
  <c r="B712" i="4"/>
  <c r="A712" i="4"/>
  <c r="N711" i="4"/>
  <c r="M711" i="4"/>
  <c r="L711" i="4"/>
  <c r="K711" i="4"/>
  <c r="F711" i="4"/>
  <c r="E711" i="4"/>
  <c r="D711" i="4"/>
  <c r="C711" i="4"/>
  <c r="I711" i="4" s="1"/>
  <c r="B711" i="4"/>
  <c r="A711" i="4"/>
  <c r="N710" i="4"/>
  <c r="M710" i="4"/>
  <c r="L710" i="4"/>
  <c r="K710" i="4"/>
  <c r="F710" i="4"/>
  <c r="E710" i="4"/>
  <c r="D710" i="4"/>
  <c r="C710" i="4"/>
  <c r="I710" i="4" s="1"/>
  <c r="B710" i="4"/>
  <c r="A710" i="4"/>
  <c r="N709" i="4"/>
  <c r="M709" i="4"/>
  <c r="L709" i="4"/>
  <c r="K709" i="4"/>
  <c r="F709" i="4"/>
  <c r="E709" i="4"/>
  <c r="D709" i="4"/>
  <c r="C709" i="4"/>
  <c r="I709" i="4" s="1"/>
  <c r="B709" i="4"/>
  <c r="A709" i="4"/>
  <c r="N708" i="4"/>
  <c r="M708" i="4"/>
  <c r="L708" i="4"/>
  <c r="K708" i="4"/>
  <c r="F708" i="4"/>
  <c r="E708" i="4"/>
  <c r="D708" i="4"/>
  <c r="C708" i="4"/>
  <c r="I708" i="4" s="1"/>
  <c r="B708" i="4"/>
  <c r="A708" i="4"/>
  <c r="N707" i="4"/>
  <c r="M707" i="4"/>
  <c r="L707" i="4"/>
  <c r="K707" i="4"/>
  <c r="F707" i="4"/>
  <c r="E707" i="4"/>
  <c r="D707" i="4"/>
  <c r="C707" i="4"/>
  <c r="I707" i="4" s="1"/>
  <c r="B707" i="4"/>
  <c r="A707" i="4"/>
  <c r="N706" i="4"/>
  <c r="M706" i="4"/>
  <c r="L706" i="4"/>
  <c r="K706" i="4"/>
  <c r="F706" i="4"/>
  <c r="E706" i="4"/>
  <c r="D706" i="4"/>
  <c r="C706" i="4"/>
  <c r="I706" i="4" s="1"/>
  <c r="B706" i="4"/>
  <c r="A706" i="4"/>
  <c r="N705" i="4"/>
  <c r="M705" i="4"/>
  <c r="L705" i="4"/>
  <c r="K705" i="4"/>
  <c r="F705" i="4"/>
  <c r="E705" i="4"/>
  <c r="D705" i="4"/>
  <c r="C705" i="4"/>
  <c r="I705" i="4" s="1"/>
  <c r="B705" i="4"/>
  <c r="A705" i="4"/>
  <c r="N704" i="4"/>
  <c r="M704" i="4"/>
  <c r="L704" i="4"/>
  <c r="K704" i="4"/>
  <c r="F704" i="4"/>
  <c r="E704" i="4"/>
  <c r="D704" i="4"/>
  <c r="C704" i="4"/>
  <c r="I704" i="4" s="1"/>
  <c r="B704" i="4"/>
  <c r="A704" i="4"/>
  <c r="N703" i="4"/>
  <c r="M703" i="4"/>
  <c r="L703" i="4"/>
  <c r="K703" i="4"/>
  <c r="F703" i="4"/>
  <c r="E703" i="4"/>
  <c r="D703" i="4"/>
  <c r="C703" i="4"/>
  <c r="I703" i="4" s="1"/>
  <c r="B703" i="4"/>
  <c r="A703" i="4"/>
  <c r="N702" i="4"/>
  <c r="M702" i="4"/>
  <c r="L702" i="4"/>
  <c r="K702" i="4"/>
  <c r="F702" i="4"/>
  <c r="E702" i="4"/>
  <c r="D702" i="4"/>
  <c r="C702" i="4"/>
  <c r="I702" i="4" s="1"/>
  <c r="B702" i="4"/>
  <c r="A702" i="4"/>
  <c r="N701" i="4"/>
  <c r="M701" i="4"/>
  <c r="L701" i="4"/>
  <c r="K701" i="4"/>
  <c r="F701" i="4"/>
  <c r="E701" i="4"/>
  <c r="D701" i="4"/>
  <c r="C701" i="4"/>
  <c r="I701" i="4" s="1"/>
  <c r="B701" i="4"/>
  <c r="A701" i="4"/>
  <c r="N700" i="4"/>
  <c r="M700" i="4"/>
  <c r="L700" i="4"/>
  <c r="K700" i="4"/>
  <c r="F700" i="4"/>
  <c r="E700" i="4"/>
  <c r="D700" i="4"/>
  <c r="C700" i="4"/>
  <c r="I700" i="4" s="1"/>
  <c r="B700" i="4"/>
  <c r="A700" i="4"/>
  <c r="N699" i="4"/>
  <c r="M699" i="4"/>
  <c r="L699" i="4"/>
  <c r="K699" i="4"/>
  <c r="F699" i="4"/>
  <c r="E699" i="4"/>
  <c r="D699" i="4"/>
  <c r="C699" i="4"/>
  <c r="I699" i="4" s="1"/>
  <c r="B699" i="4"/>
  <c r="A699" i="4"/>
  <c r="N698" i="4"/>
  <c r="M698" i="4"/>
  <c r="L698" i="4"/>
  <c r="K698" i="4"/>
  <c r="F698" i="4"/>
  <c r="E698" i="4"/>
  <c r="D698" i="4"/>
  <c r="C698" i="4"/>
  <c r="I698" i="4" s="1"/>
  <c r="B698" i="4"/>
  <c r="A698" i="4"/>
  <c r="N697" i="4"/>
  <c r="M697" i="4"/>
  <c r="L697" i="4"/>
  <c r="K697" i="4"/>
  <c r="F697" i="4"/>
  <c r="E697" i="4"/>
  <c r="D697" i="4"/>
  <c r="C697" i="4"/>
  <c r="I697" i="4" s="1"/>
  <c r="B697" i="4"/>
  <c r="A697" i="4"/>
  <c r="N696" i="4"/>
  <c r="M696" i="4"/>
  <c r="L696" i="4"/>
  <c r="K696" i="4"/>
  <c r="F696" i="4"/>
  <c r="E696" i="4"/>
  <c r="D696" i="4"/>
  <c r="C696" i="4"/>
  <c r="I696" i="4" s="1"/>
  <c r="B696" i="4"/>
  <c r="A696" i="4"/>
  <c r="N695" i="4"/>
  <c r="M695" i="4"/>
  <c r="L695" i="4"/>
  <c r="K695" i="4"/>
  <c r="F695" i="4"/>
  <c r="E695" i="4"/>
  <c r="D695" i="4"/>
  <c r="C695" i="4"/>
  <c r="I695" i="4" s="1"/>
  <c r="B695" i="4"/>
  <c r="A695" i="4"/>
  <c r="N694" i="4"/>
  <c r="M694" i="4"/>
  <c r="L694" i="4"/>
  <c r="K694" i="4"/>
  <c r="F694" i="4"/>
  <c r="E694" i="4"/>
  <c r="D694" i="4"/>
  <c r="C694" i="4"/>
  <c r="I694" i="4" s="1"/>
  <c r="B694" i="4"/>
  <c r="A694" i="4"/>
  <c r="N693" i="4"/>
  <c r="M693" i="4"/>
  <c r="L693" i="4"/>
  <c r="K693" i="4"/>
  <c r="F693" i="4"/>
  <c r="E693" i="4"/>
  <c r="D693" i="4"/>
  <c r="C693" i="4"/>
  <c r="I693" i="4" s="1"/>
  <c r="B693" i="4"/>
  <c r="A693" i="4"/>
  <c r="N692" i="4"/>
  <c r="M692" i="4"/>
  <c r="L692" i="4"/>
  <c r="K692" i="4"/>
  <c r="F692" i="4"/>
  <c r="E692" i="4"/>
  <c r="D692" i="4"/>
  <c r="C692" i="4"/>
  <c r="I692" i="4" s="1"/>
  <c r="B692" i="4"/>
  <c r="A692" i="4"/>
  <c r="N691" i="4"/>
  <c r="M691" i="4"/>
  <c r="L691" i="4"/>
  <c r="K691" i="4"/>
  <c r="F691" i="4"/>
  <c r="E691" i="4"/>
  <c r="D691" i="4"/>
  <c r="C691" i="4"/>
  <c r="I691" i="4" s="1"/>
  <c r="B691" i="4"/>
  <c r="A691" i="4"/>
  <c r="N690" i="4"/>
  <c r="M690" i="4"/>
  <c r="L690" i="4"/>
  <c r="K690" i="4"/>
  <c r="F690" i="4"/>
  <c r="E690" i="4"/>
  <c r="D690" i="4"/>
  <c r="C690" i="4"/>
  <c r="I690" i="4" s="1"/>
  <c r="B690" i="4"/>
  <c r="A690" i="4"/>
  <c r="N689" i="4"/>
  <c r="M689" i="4"/>
  <c r="L689" i="4"/>
  <c r="K689" i="4"/>
  <c r="F689" i="4"/>
  <c r="E689" i="4"/>
  <c r="D689" i="4"/>
  <c r="C689" i="4"/>
  <c r="I689" i="4" s="1"/>
  <c r="B689" i="4"/>
  <c r="A689" i="4"/>
  <c r="N688" i="4"/>
  <c r="M688" i="4"/>
  <c r="L688" i="4"/>
  <c r="K688" i="4"/>
  <c r="F688" i="4"/>
  <c r="E688" i="4"/>
  <c r="D688" i="4"/>
  <c r="C688" i="4"/>
  <c r="I688" i="4" s="1"/>
  <c r="B688" i="4"/>
  <c r="A688" i="4"/>
  <c r="N687" i="4"/>
  <c r="M687" i="4"/>
  <c r="L687" i="4"/>
  <c r="K687" i="4"/>
  <c r="F687" i="4"/>
  <c r="E687" i="4"/>
  <c r="D687" i="4"/>
  <c r="C687" i="4"/>
  <c r="I687" i="4" s="1"/>
  <c r="B687" i="4"/>
  <c r="A687" i="4"/>
  <c r="N686" i="4"/>
  <c r="M686" i="4"/>
  <c r="L686" i="4"/>
  <c r="K686" i="4"/>
  <c r="F686" i="4"/>
  <c r="E686" i="4"/>
  <c r="D686" i="4"/>
  <c r="C686" i="4"/>
  <c r="I686" i="4" s="1"/>
  <c r="B686" i="4"/>
  <c r="A686" i="4"/>
  <c r="N685" i="4"/>
  <c r="M685" i="4"/>
  <c r="L685" i="4"/>
  <c r="K685" i="4"/>
  <c r="F685" i="4"/>
  <c r="E685" i="4"/>
  <c r="D685" i="4"/>
  <c r="C685" i="4"/>
  <c r="I685" i="4" s="1"/>
  <c r="B685" i="4"/>
  <c r="A685" i="4"/>
  <c r="N684" i="4"/>
  <c r="M684" i="4"/>
  <c r="L684" i="4"/>
  <c r="K684" i="4"/>
  <c r="F684" i="4"/>
  <c r="E684" i="4"/>
  <c r="D684" i="4"/>
  <c r="C684" i="4"/>
  <c r="I684" i="4" s="1"/>
  <c r="B684" i="4"/>
  <c r="A684" i="4"/>
  <c r="N683" i="4"/>
  <c r="M683" i="4"/>
  <c r="L683" i="4"/>
  <c r="K683" i="4"/>
  <c r="F683" i="4"/>
  <c r="E683" i="4"/>
  <c r="D683" i="4"/>
  <c r="C683" i="4"/>
  <c r="I683" i="4" s="1"/>
  <c r="B683" i="4"/>
  <c r="A683" i="4"/>
  <c r="N682" i="4"/>
  <c r="M682" i="4"/>
  <c r="L682" i="4"/>
  <c r="K682" i="4"/>
  <c r="F682" i="4"/>
  <c r="E682" i="4"/>
  <c r="D682" i="4"/>
  <c r="C682" i="4"/>
  <c r="I682" i="4" s="1"/>
  <c r="B682" i="4"/>
  <c r="A682" i="4"/>
  <c r="N681" i="4"/>
  <c r="M681" i="4"/>
  <c r="L681" i="4"/>
  <c r="K681" i="4"/>
  <c r="F681" i="4"/>
  <c r="E681" i="4"/>
  <c r="D681" i="4"/>
  <c r="C681" i="4"/>
  <c r="I681" i="4" s="1"/>
  <c r="B681" i="4"/>
  <c r="A681" i="4"/>
  <c r="N680" i="4"/>
  <c r="M680" i="4"/>
  <c r="L680" i="4"/>
  <c r="K680" i="4"/>
  <c r="F680" i="4"/>
  <c r="E680" i="4"/>
  <c r="D680" i="4"/>
  <c r="C680" i="4"/>
  <c r="I680" i="4" s="1"/>
  <c r="B680" i="4"/>
  <c r="A680" i="4"/>
  <c r="N679" i="4"/>
  <c r="M679" i="4"/>
  <c r="L679" i="4"/>
  <c r="K679" i="4"/>
  <c r="F679" i="4"/>
  <c r="E679" i="4"/>
  <c r="D679" i="4"/>
  <c r="C679" i="4"/>
  <c r="I679" i="4" s="1"/>
  <c r="B679" i="4"/>
  <c r="A679" i="4"/>
  <c r="N678" i="4"/>
  <c r="M678" i="4"/>
  <c r="L678" i="4"/>
  <c r="K678" i="4"/>
  <c r="F678" i="4"/>
  <c r="E678" i="4"/>
  <c r="D678" i="4"/>
  <c r="C678" i="4"/>
  <c r="I678" i="4" s="1"/>
  <c r="B678" i="4"/>
  <c r="A678" i="4"/>
  <c r="N677" i="4"/>
  <c r="M677" i="4"/>
  <c r="L677" i="4"/>
  <c r="K677" i="4"/>
  <c r="F677" i="4"/>
  <c r="E677" i="4"/>
  <c r="D677" i="4"/>
  <c r="C677" i="4"/>
  <c r="I677" i="4" s="1"/>
  <c r="B677" i="4"/>
  <c r="A677" i="4"/>
  <c r="N676" i="4"/>
  <c r="M676" i="4"/>
  <c r="L676" i="4"/>
  <c r="K676" i="4"/>
  <c r="F676" i="4"/>
  <c r="E676" i="4"/>
  <c r="D676" i="4"/>
  <c r="C676" i="4"/>
  <c r="I676" i="4" s="1"/>
  <c r="B676" i="4"/>
  <c r="A676" i="4"/>
  <c r="N675" i="4"/>
  <c r="M675" i="4"/>
  <c r="L675" i="4"/>
  <c r="K675" i="4"/>
  <c r="F675" i="4"/>
  <c r="E675" i="4"/>
  <c r="D675" i="4"/>
  <c r="C675" i="4"/>
  <c r="I675" i="4" s="1"/>
  <c r="B675" i="4"/>
  <c r="A675" i="4"/>
  <c r="N674" i="4"/>
  <c r="M674" i="4"/>
  <c r="L674" i="4"/>
  <c r="K674" i="4"/>
  <c r="F674" i="4"/>
  <c r="E674" i="4"/>
  <c r="D674" i="4"/>
  <c r="C674" i="4"/>
  <c r="I674" i="4" s="1"/>
  <c r="B674" i="4"/>
  <c r="A674" i="4"/>
  <c r="N673" i="4"/>
  <c r="M673" i="4"/>
  <c r="L673" i="4"/>
  <c r="K673" i="4"/>
  <c r="F673" i="4"/>
  <c r="E673" i="4"/>
  <c r="D673" i="4"/>
  <c r="C673" i="4"/>
  <c r="I673" i="4" s="1"/>
  <c r="B673" i="4"/>
  <c r="A673" i="4"/>
  <c r="N672" i="4"/>
  <c r="M672" i="4"/>
  <c r="L672" i="4"/>
  <c r="K672" i="4"/>
  <c r="F672" i="4"/>
  <c r="E672" i="4"/>
  <c r="D672" i="4"/>
  <c r="C672" i="4"/>
  <c r="I672" i="4" s="1"/>
  <c r="B672" i="4"/>
  <c r="A672" i="4"/>
  <c r="N671" i="4"/>
  <c r="M671" i="4"/>
  <c r="L671" i="4"/>
  <c r="K671" i="4"/>
  <c r="F671" i="4"/>
  <c r="E671" i="4"/>
  <c r="D671" i="4"/>
  <c r="C671" i="4"/>
  <c r="I671" i="4" s="1"/>
  <c r="B671" i="4"/>
  <c r="A671" i="4"/>
  <c r="N670" i="4"/>
  <c r="M670" i="4"/>
  <c r="L670" i="4"/>
  <c r="K670" i="4"/>
  <c r="F670" i="4"/>
  <c r="E670" i="4"/>
  <c r="D670" i="4"/>
  <c r="C670" i="4"/>
  <c r="I670" i="4" s="1"/>
  <c r="B670" i="4"/>
  <c r="A670" i="4"/>
  <c r="N669" i="4"/>
  <c r="M669" i="4"/>
  <c r="L669" i="4"/>
  <c r="K669" i="4"/>
  <c r="F669" i="4"/>
  <c r="E669" i="4"/>
  <c r="D669" i="4"/>
  <c r="C669" i="4"/>
  <c r="I669" i="4" s="1"/>
  <c r="B669" i="4"/>
  <c r="A669" i="4"/>
  <c r="N668" i="4"/>
  <c r="M668" i="4"/>
  <c r="L668" i="4"/>
  <c r="K668" i="4"/>
  <c r="F668" i="4"/>
  <c r="E668" i="4"/>
  <c r="D668" i="4"/>
  <c r="C668" i="4"/>
  <c r="I668" i="4" s="1"/>
  <c r="B668" i="4"/>
  <c r="A668" i="4"/>
  <c r="N667" i="4"/>
  <c r="M667" i="4"/>
  <c r="L667" i="4"/>
  <c r="K667" i="4"/>
  <c r="F667" i="4"/>
  <c r="E667" i="4"/>
  <c r="D667" i="4"/>
  <c r="C667" i="4"/>
  <c r="I667" i="4" s="1"/>
  <c r="B667" i="4"/>
  <c r="A667" i="4"/>
  <c r="N666" i="4"/>
  <c r="M666" i="4"/>
  <c r="L666" i="4"/>
  <c r="K666" i="4"/>
  <c r="F666" i="4"/>
  <c r="E666" i="4"/>
  <c r="D666" i="4"/>
  <c r="C666" i="4"/>
  <c r="I666" i="4" s="1"/>
  <c r="B666" i="4"/>
  <c r="A666" i="4"/>
  <c r="N665" i="4"/>
  <c r="M665" i="4"/>
  <c r="L665" i="4"/>
  <c r="K665" i="4"/>
  <c r="F665" i="4"/>
  <c r="E665" i="4"/>
  <c r="D665" i="4"/>
  <c r="C665" i="4"/>
  <c r="I665" i="4" s="1"/>
  <c r="B665" i="4"/>
  <c r="A665" i="4"/>
  <c r="N664" i="4"/>
  <c r="M664" i="4"/>
  <c r="L664" i="4"/>
  <c r="K664" i="4"/>
  <c r="F664" i="4"/>
  <c r="E664" i="4"/>
  <c r="D664" i="4"/>
  <c r="C664" i="4"/>
  <c r="I664" i="4" s="1"/>
  <c r="B664" i="4"/>
  <c r="A664" i="4"/>
  <c r="N663" i="4"/>
  <c r="M663" i="4"/>
  <c r="L663" i="4"/>
  <c r="K663" i="4"/>
  <c r="F663" i="4"/>
  <c r="E663" i="4"/>
  <c r="D663" i="4"/>
  <c r="C663" i="4"/>
  <c r="I663" i="4" s="1"/>
  <c r="B663" i="4"/>
  <c r="A663" i="4"/>
  <c r="N662" i="4"/>
  <c r="M662" i="4"/>
  <c r="L662" i="4"/>
  <c r="K662" i="4"/>
  <c r="F662" i="4"/>
  <c r="E662" i="4"/>
  <c r="D662" i="4"/>
  <c r="C662" i="4"/>
  <c r="I662" i="4" s="1"/>
  <c r="B662" i="4"/>
  <c r="A662" i="4"/>
  <c r="N661" i="4"/>
  <c r="M661" i="4"/>
  <c r="L661" i="4"/>
  <c r="K661" i="4"/>
  <c r="F661" i="4"/>
  <c r="E661" i="4"/>
  <c r="D661" i="4"/>
  <c r="C661" i="4"/>
  <c r="I661" i="4" s="1"/>
  <c r="B661" i="4"/>
  <c r="A661" i="4"/>
  <c r="N660" i="4"/>
  <c r="M660" i="4"/>
  <c r="L660" i="4"/>
  <c r="K660" i="4"/>
  <c r="F660" i="4"/>
  <c r="E660" i="4"/>
  <c r="D660" i="4"/>
  <c r="C660" i="4"/>
  <c r="I660" i="4" s="1"/>
  <c r="B660" i="4"/>
  <c r="A660" i="4"/>
  <c r="N659" i="4"/>
  <c r="M659" i="4"/>
  <c r="L659" i="4"/>
  <c r="K659" i="4"/>
  <c r="F659" i="4"/>
  <c r="E659" i="4"/>
  <c r="D659" i="4"/>
  <c r="C659" i="4"/>
  <c r="I659" i="4" s="1"/>
  <c r="B659" i="4"/>
  <c r="A659" i="4"/>
  <c r="N658" i="4"/>
  <c r="M658" i="4"/>
  <c r="L658" i="4"/>
  <c r="K658" i="4"/>
  <c r="F658" i="4"/>
  <c r="E658" i="4"/>
  <c r="D658" i="4"/>
  <c r="C658" i="4"/>
  <c r="I658" i="4" s="1"/>
  <c r="B658" i="4"/>
  <c r="A658" i="4"/>
  <c r="N657" i="4"/>
  <c r="M657" i="4"/>
  <c r="L657" i="4"/>
  <c r="K657" i="4"/>
  <c r="F657" i="4"/>
  <c r="E657" i="4"/>
  <c r="D657" i="4"/>
  <c r="C657" i="4"/>
  <c r="I657" i="4" s="1"/>
  <c r="B657" i="4"/>
  <c r="A657" i="4"/>
  <c r="N656" i="4"/>
  <c r="M656" i="4"/>
  <c r="L656" i="4"/>
  <c r="K656" i="4"/>
  <c r="F656" i="4"/>
  <c r="E656" i="4"/>
  <c r="D656" i="4"/>
  <c r="C656" i="4"/>
  <c r="I656" i="4" s="1"/>
  <c r="B656" i="4"/>
  <c r="A656" i="4"/>
  <c r="N655" i="4"/>
  <c r="M655" i="4"/>
  <c r="L655" i="4"/>
  <c r="K655" i="4"/>
  <c r="F655" i="4"/>
  <c r="E655" i="4"/>
  <c r="D655" i="4"/>
  <c r="C655" i="4"/>
  <c r="I655" i="4" s="1"/>
  <c r="B655" i="4"/>
  <c r="A655" i="4"/>
  <c r="N654" i="4"/>
  <c r="M654" i="4"/>
  <c r="L654" i="4"/>
  <c r="K654" i="4"/>
  <c r="F654" i="4"/>
  <c r="E654" i="4"/>
  <c r="D654" i="4"/>
  <c r="C654" i="4"/>
  <c r="I654" i="4" s="1"/>
  <c r="B654" i="4"/>
  <c r="A654" i="4"/>
  <c r="N653" i="4"/>
  <c r="M653" i="4"/>
  <c r="L653" i="4"/>
  <c r="K653" i="4"/>
  <c r="F653" i="4"/>
  <c r="E653" i="4"/>
  <c r="D653" i="4"/>
  <c r="C653" i="4"/>
  <c r="I653" i="4" s="1"/>
  <c r="B653" i="4"/>
  <c r="A653" i="4"/>
  <c r="N652" i="4"/>
  <c r="M652" i="4"/>
  <c r="L652" i="4"/>
  <c r="K652" i="4"/>
  <c r="F652" i="4"/>
  <c r="E652" i="4"/>
  <c r="D652" i="4"/>
  <c r="C652" i="4"/>
  <c r="I652" i="4" s="1"/>
  <c r="B652" i="4"/>
  <c r="A652" i="4"/>
  <c r="N651" i="4"/>
  <c r="M651" i="4"/>
  <c r="L651" i="4"/>
  <c r="K651" i="4"/>
  <c r="F651" i="4"/>
  <c r="E651" i="4"/>
  <c r="D651" i="4"/>
  <c r="C651" i="4"/>
  <c r="I651" i="4" s="1"/>
  <c r="B651" i="4"/>
  <c r="A651" i="4"/>
  <c r="N650" i="4"/>
  <c r="M650" i="4"/>
  <c r="L650" i="4"/>
  <c r="K650" i="4"/>
  <c r="F650" i="4"/>
  <c r="E650" i="4"/>
  <c r="D650" i="4"/>
  <c r="C650" i="4"/>
  <c r="I650" i="4" s="1"/>
  <c r="B650" i="4"/>
  <c r="A650" i="4"/>
  <c r="N649" i="4"/>
  <c r="M649" i="4"/>
  <c r="L649" i="4"/>
  <c r="K649" i="4"/>
  <c r="F649" i="4"/>
  <c r="E649" i="4"/>
  <c r="D649" i="4"/>
  <c r="C649" i="4"/>
  <c r="I649" i="4" s="1"/>
  <c r="B649" i="4"/>
  <c r="A649" i="4"/>
  <c r="N648" i="4"/>
  <c r="M648" i="4"/>
  <c r="L648" i="4"/>
  <c r="K648" i="4"/>
  <c r="F648" i="4"/>
  <c r="E648" i="4"/>
  <c r="D648" i="4"/>
  <c r="C648" i="4"/>
  <c r="I648" i="4" s="1"/>
  <c r="B648" i="4"/>
  <c r="A648" i="4"/>
  <c r="N647" i="4"/>
  <c r="M647" i="4"/>
  <c r="L647" i="4"/>
  <c r="K647" i="4"/>
  <c r="F647" i="4"/>
  <c r="E647" i="4"/>
  <c r="D647" i="4"/>
  <c r="C647" i="4"/>
  <c r="I647" i="4" s="1"/>
  <c r="B647" i="4"/>
  <c r="A647" i="4"/>
  <c r="N646" i="4"/>
  <c r="M646" i="4"/>
  <c r="L646" i="4"/>
  <c r="K646" i="4"/>
  <c r="F646" i="4"/>
  <c r="E646" i="4"/>
  <c r="D646" i="4"/>
  <c r="C646" i="4"/>
  <c r="I646" i="4" s="1"/>
  <c r="B646" i="4"/>
  <c r="A646" i="4"/>
  <c r="N645" i="4"/>
  <c r="M645" i="4"/>
  <c r="L645" i="4"/>
  <c r="K645" i="4"/>
  <c r="F645" i="4"/>
  <c r="E645" i="4"/>
  <c r="D645" i="4"/>
  <c r="C645" i="4"/>
  <c r="I645" i="4" s="1"/>
  <c r="B645" i="4"/>
  <c r="A645" i="4"/>
  <c r="N644" i="4"/>
  <c r="M644" i="4"/>
  <c r="L644" i="4"/>
  <c r="K644" i="4"/>
  <c r="F644" i="4"/>
  <c r="E644" i="4"/>
  <c r="D644" i="4"/>
  <c r="C644" i="4"/>
  <c r="I644" i="4" s="1"/>
  <c r="B644" i="4"/>
  <c r="A644" i="4"/>
  <c r="N643" i="4"/>
  <c r="M643" i="4"/>
  <c r="L643" i="4"/>
  <c r="K643" i="4"/>
  <c r="F643" i="4"/>
  <c r="E643" i="4"/>
  <c r="D643" i="4"/>
  <c r="C643" i="4"/>
  <c r="I643" i="4" s="1"/>
  <c r="B643" i="4"/>
  <c r="A643" i="4"/>
  <c r="N642" i="4"/>
  <c r="M642" i="4"/>
  <c r="L642" i="4"/>
  <c r="K642" i="4"/>
  <c r="F642" i="4"/>
  <c r="E642" i="4"/>
  <c r="D642" i="4"/>
  <c r="C642" i="4"/>
  <c r="I642" i="4" s="1"/>
  <c r="B642" i="4"/>
  <c r="A642" i="4"/>
  <c r="N641" i="4"/>
  <c r="M641" i="4"/>
  <c r="L641" i="4"/>
  <c r="K641" i="4"/>
  <c r="F641" i="4"/>
  <c r="E641" i="4"/>
  <c r="D641" i="4"/>
  <c r="C641" i="4"/>
  <c r="I641" i="4" s="1"/>
  <c r="B641" i="4"/>
  <c r="A641" i="4"/>
  <c r="N640" i="4"/>
  <c r="M640" i="4"/>
  <c r="L640" i="4"/>
  <c r="K640" i="4"/>
  <c r="F640" i="4"/>
  <c r="E640" i="4"/>
  <c r="D640" i="4"/>
  <c r="C640" i="4"/>
  <c r="I640" i="4" s="1"/>
  <c r="B640" i="4"/>
  <c r="A640" i="4"/>
  <c r="N639" i="4"/>
  <c r="M639" i="4"/>
  <c r="L639" i="4"/>
  <c r="K639" i="4"/>
  <c r="F639" i="4"/>
  <c r="E639" i="4"/>
  <c r="D639" i="4"/>
  <c r="C639" i="4"/>
  <c r="I639" i="4" s="1"/>
  <c r="B639" i="4"/>
  <c r="A639" i="4"/>
  <c r="N638" i="4"/>
  <c r="M638" i="4"/>
  <c r="L638" i="4"/>
  <c r="K638" i="4"/>
  <c r="F638" i="4"/>
  <c r="E638" i="4"/>
  <c r="D638" i="4"/>
  <c r="C638" i="4"/>
  <c r="I638" i="4" s="1"/>
  <c r="B638" i="4"/>
  <c r="A638" i="4"/>
  <c r="N637" i="4"/>
  <c r="M637" i="4"/>
  <c r="L637" i="4"/>
  <c r="K637" i="4"/>
  <c r="F637" i="4"/>
  <c r="E637" i="4"/>
  <c r="D637" i="4"/>
  <c r="C637" i="4"/>
  <c r="I637" i="4" s="1"/>
  <c r="B637" i="4"/>
  <c r="A637" i="4"/>
  <c r="N636" i="4"/>
  <c r="M636" i="4"/>
  <c r="L636" i="4"/>
  <c r="K636" i="4"/>
  <c r="F636" i="4"/>
  <c r="E636" i="4"/>
  <c r="D636" i="4"/>
  <c r="C636" i="4"/>
  <c r="I636" i="4" s="1"/>
  <c r="B636" i="4"/>
  <c r="A636" i="4"/>
  <c r="N635" i="4"/>
  <c r="M635" i="4"/>
  <c r="L635" i="4"/>
  <c r="K635" i="4"/>
  <c r="F635" i="4"/>
  <c r="E635" i="4"/>
  <c r="D635" i="4"/>
  <c r="C635" i="4"/>
  <c r="I635" i="4" s="1"/>
  <c r="B635" i="4"/>
  <c r="A635" i="4"/>
  <c r="N634" i="4"/>
  <c r="M634" i="4"/>
  <c r="L634" i="4"/>
  <c r="K634" i="4"/>
  <c r="F634" i="4"/>
  <c r="E634" i="4"/>
  <c r="D634" i="4"/>
  <c r="C634" i="4"/>
  <c r="I634" i="4" s="1"/>
  <c r="B634" i="4"/>
  <c r="A634" i="4"/>
  <c r="N633" i="4"/>
  <c r="M633" i="4"/>
  <c r="L633" i="4"/>
  <c r="K633" i="4"/>
  <c r="F633" i="4"/>
  <c r="E633" i="4"/>
  <c r="D633" i="4"/>
  <c r="C633" i="4"/>
  <c r="I633" i="4" s="1"/>
  <c r="B633" i="4"/>
  <c r="A633" i="4"/>
  <c r="N632" i="4"/>
  <c r="M632" i="4"/>
  <c r="L632" i="4"/>
  <c r="K632" i="4"/>
  <c r="F632" i="4"/>
  <c r="E632" i="4"/>
  <c r="D632" i="4"/>
  <c r="C632" i="4"/>
  <c r="I632" i="4" s="1"/>
  <c r="B632" i="4"/>
  <c r="A632" i="4"/>
  <c r="N631" i="4"/>
  <c r="M631" i="4"/>
  <c r="L631" i="4"/>
  <c r="K631" i="4"/>
  <c r="F631" i="4"/>
  <c r="E631" i="4"/>
  <c r="D631" i="4"/>
  <c r="C631" i="4"/>
  <c r="I631" i="4" s="1"/>
  <c r="B631" i="4"/>
  <c r="A631" i="4"/>
  <c r="N630" i="4"/>
  <c r="M630" i="4"/>
  <c r="L630" i="4"/>
  <c r="K630" i="4"/>
  <c r="F630" i="4"/>
  <c r="E630" i="4"/>
  <c r="D630" i="4"/>
  <c r="C630" i="4"/>
  <c r="I630" i="4" s="1"/>
  <c r="B630" i="4"/>
  <c r="A630" i="4"/>
  <c r="N629" i="4"/>
  <c r="M629" i="4"/>
  <c r="L629" i="4"/>
  <c r="K629" i="4"/>
  <c r="F629" i="4"/>
  <c r="E629" i="4"/>
  <c r="D629" i="4"/>
  <c r="C629" i="4"/>
  <c r="I629" i="4" s="1"/>
  <c r="B629" i="4"/>
  <c r="A629" i="4"/>
  <c r="N628" i="4"/>
  <c r="M628" i="4"/>
  <c r="L628" i="4"/>
  <c r="K628" i="4"/>
  <c r="F628" i="4"/>
  <c r="E628" i="4"/>
  <c r="D628" i="4"/>
  <c r="C628" i="4"/>
  <c r="I628" i="4" s="1"/>
  <c r="B628" i="4"/>
  <c r="A628" i="4"/>
  <c r="N627" i="4"/>
  <c r="M627" i="4"/>
  <c r="L627" i="4"/>
  <c r="K627" i="4"/>
  <c r="F627" i="4"/>
  <c r="E627" i="4"/>
  <c r="D627" i="4"/>
  <c r="C627" i="4"/>
  <c r="I627" i="4" s="1"/>
  <c r="B627" i="4"/>
  <c r="A627" i="4"/>
  <c r="N626" i="4"/>
  <c r="M626" i="4"/>
  <c r="L626" i="4"/>
  <c r="K626" i="4"/>
  <c r="F626" i="4"/>
  <c r="E626" i="4"/>
  <c r="D626" i="4"/>
  <c r="C626" i="4"/>
  <c r="I626" i="4" s="1"/>
  <c r="B626" i="4"/>
  <c r="A626" i="4"/>
  <c r="N625" i="4"/>
  <c r="M625" i="4"/>
  <c r="L625" i="4"/>
  <c r="K625" i="4"/>
  <c r="F625" i="4"/>
  <c r="E625" i="4"/>
  <c r="D625" i="4"/>
  <c r="C625" i="4"/>
  <c r="I625" i="4" s="1"/>
  <c r="B625" i="4"/>
  <c r="A625" i="4"/>
  <c r="N624" i="4"/>
  <c r="M624" i="4"/>
  <c r="L624" i="4"/>
  <c r="K624" i="4"/>
  <c r="F624" i="4"/>
  <c r="E624" i="4"/>
  <c r="D624" i="4"/>
  <c r="C624" i="4"/>
  <c r="I624" i="4" s="1"/>
  <c r="B624" i="4"/>
  <c r="A624" i="4"/>
  <c r="N623" i="4"/>
  <c r="M623" i="4"/>
  <c r="L623" i="4"/>
  <c r="K623" i="4"/>
  <c r="F623" i="4"/>
  <c r="E623" i="4"/>
  <c r="D623" i="4"/>
  <c r="C623" i="4"/>
  <c r="I623" i="4" s="1"/>
  <c r="B623" i="4"/>
  <c r="A623" i="4"/>
  <c r="N622" i="4"/>
  <c r="M622" i="4"/>
  <c r="L622" i="4"/>
  <c r="K622" i="4"/>
  <c r="F622" i="4"/>
  <c r="E622" i="4"/>
  <c r="D622" i="4"/>
  <c r="C622" i="4"/>
  <c r="I622" i="4" s="1"/>
  <c r="B622" i="4"/>
  <c r="A622" i="4"/>
  <c r="N621" i="4"/>
  <c r="M621" i="4"/>
  <c r="L621" i="4"/>
  <c r="K621" i="4"/>
  <c r="F621" i="4"/>
  <c r="E621" i="4"/>
  <c r="D621" i="4"/>
  <c r="C621" i="4"/>
  <c r="I621" i="4" s="1"/>
  <c r="B621" i="4"/>
  <c r="A621" i="4"/>
  <c r="N620" i="4"/>
  <c r="M620" i="4"/>
  <c r="L620" i="4"/>
  <c r="K620" i="4"/>
  <c r="F620" i="4"/>
  <c r="E620" i="4"/>
  <c r="D620" i="4"/>
  <c r="C620" i="4"/>
  <c r="I620" i="4" s="1"/>
  <c r="B620" i="4"/>
  <c r="A620" i="4"/>
  <c r="N619" i="4"/>
  <c r="M619" i="4"/>
  <c r="L619" i="4"/>
  <c r="K619" i="4"/>
  <c r="F619" i="4"/>
  <c r="E619" i="4"/>
  <c r="D619" i="4"/>
  <c r="C619" i="4"/>
  <c r="I619" i="4" s="1"/>
  <c r="B619" i="4"/>
  <c r="A619" i="4"/>
  <c r="N618" i="4"/>
  <c r="M618" i="4"/>
  <c r="L618" i="4"/>
  <c r="K618" i="4"/>
  <c r="F618" i="4"/>
  <c r="E618" i="4"/>
  <c r="D618" i="4"/>
  <c r="C618" i="4"/>
  <c r="I618" i="4" s="1"/>
  <c r="B618" i="4"/>
  <c r="A618" i="4"/>
  <c r="N617" i="4"/>
  <c r="M617" i="4"/>
  <c r="L617" i="4"/>
  <c r="K617" i="4"/>
  <c r="F617" i="4"/>
  <c r="E617" i="4"/>
  <c r="D617" i="4"/>
  <c r="C617" i="4"/>
  <c r="I617" i="4" s="1"/>
  <c r="B617" i="4"/>
  <c r="A617" i="4"/>
  <c r="N616" i="4"/>
  <c r="M616" i="4"/>
  <c r="L616" i="4"/>
  <c r="K616" i="4"/>
  <c r="F616" i="4"/>
  <c r="E616" i="4"/>
  <c r="D616" i="4"/>
  <c r="C616" i="4"/>
  <c r="I616" i="4" s="1"/>
  <c r="B616" i="4"/>
  <c r="A616" i="4"/>
  <c r="N615" i="4"/>
  <c r="M615" i="4"/>
  <c r="L615" i="4"/>
  <c r="K615" i="4"/>
  <c r="F615" i="4"/>
  <c r="E615" i="4"/>
  <c r="D615" i="4"/>
  <c r="C615" i="4"/>
  <c r="I615" i="4" s="1"/>
  <c r="B615" i="4"/>
  <c r="A615" i="4"/>
  <c r="N614" i="4"/>
  <c r="M614" i="4"/>
  <c r="L614" i="4"/>
  <c r="K614" i="4"/>
  <c r="F614" i="4"/>
  <c r="E614" i="4"/>
  <c r="D614" i="4"/>
  <c r="C614" i="4"/>
  <c r="I614" i="4" s="1"/>
  <c r="B614" i="4"/>
  <c r="A614" i="4"/>
  <c r="N613" i="4"/>
  <c r="M613" i="4"/>
  <c r="L613" i="4"/>
  <c r="K613" i="4"/>
  <c r="F613" i="4"/>
  <c r="E613" i="4"/>
  <c r="D613" i="4"/>
  <c r="C613" i="4"/>
  <c r="I613" i="4" s="1"/>
  <c r="B613" i="4"/>
  <c r="A613" i="4"/>
  <c r="N612" i="4"/>
  <c r="M612" i="4"/>
  <c r="L612" i="4"/>
  <c r="K612" i="4"/>
  <c r="F612" i="4"/>
  <c r="E612" i="4"/>
  <c r="D612" i="4"/>
  <c r="C612" i="4"/>
  <c r="I612" i="4" s="1"/>
  <c r="B612" i="4"/>
  <c r="A612" i="4"/>
  <c r="N611" i="4"/>
  <c r="M611" i="4"/>
  <c r="L611" i="4"/>
  <c r="K611" i="4"/>
  <c r="F611" i="4"/>
  <c r="E611" i="4"/>
  <c r="D611" i="4"/>
  <c r="C611" i="4"/>
  <c r="I611" i="4" s="1"/>
  <c r="B611" i="4"/>
  <c r="A611" i="4"/>
  <c r="N610" i="4"/>
  <c r="M610" i="4"/>
  <c r="L610" i="4"/>
  <c r="K610" i="4"/>
  <c r="F610" i="4"/>
  <c r="E610" i="4"/>
  <c r="D610" i="4"/>
  <c r="C610" i="4"/>
  <c r="I610" i="4" s="1"/>
  <c r="B610" i="4"/>
  <c r="A610" i="4"/>
  <c r="N609" i="4"/>
  <c r="M609" i="4"/>
  <c r="L609" i="4"/>
  <c r="K609" i="4"/>
  <c r="F609" i="4"/>
  <c r="E609" i="4"/>
  <c r="D609" i="4"/>
  <c r="C609" i="4"/>
  <c r="I609" i="4" s="1"/>
  <c r="B609" i="4"/>
  <c r="A609" i="4"/>
  <c r="N608" i="4"/>
  <c r="M608" i="4"/>
  <c r="L608" i="4"/>
  <c r="K608" i="4"/>
  <c r="F608" i="4"/>
  <c r="E608" i="4"/>
  <c r="D608" i="4"/>
  <c r="C608" i="4"/>
  <c r="I608" i="4" s="1"/>
  <c r="B608" i="4"/>
  <c r="A608" i="4"/>
  <c r="N607" i="4"/>
  <c r="M607" i="4"/>
  <c r="L607" i="4"/>
  <c r="K607" i="4"/>
  <c r="F607" i="4"/>
  <c r="E607" i="4"/>
  <c r="D607" i="4"/>
  <c r="C607" i="4"/>
  <c r="I607" i="4" s="1"/>
  <c r="B607" i="4"/>
  <c r="A607" i="4"/>
  <c r="N606" i="4"/>
  <c r="M606" i="4"/>
  <c r="L606" i="4"/>
  <c r="K606" i="4"/>
  <c r="F606" i="4"/>
  <c r="E606" i="4"/>
  <c r="D606" i="4"/>
  <c r="C606" i="4"/>
  <c r="I606" i="4" s="1"/>
  <c r="B606" i="4"/>
  <c r="A606" i="4"/>
  <c r="N605" i="4"/>
  <c r="M605" i="4"/>
  <c r="L605" i="4"/>
  <c r="K605" i="4"/>
  <c r="F605" i="4"/>
  <c r="E605" i="4"/>
  <c r="D605" i="4"/>
  <c r="C605" i="4"/>
  <c r="I605" i="4" s="1"/>
  <c r="B605" i="4"/>
  <c r="A605" i="4"/>
  <c r="N604" i="4"/>
  <c r="M604" i="4"/>
  <c r="L604" i="4"/>
  <c r="K604" i="4"/>
  <c r="F604" i="4"/>
  <c r="E604" i="4"/>
  <c r="D604" i="4"/>
  <c r="C604" i="4"/>
  <c r="I604" i="4" s="1"/>
  <c r="B604" i="4"/>
  <c r="A604" i="4"/>
  <c r="N603" i="4"/>
  <c r="M603" i="4"/>
  <c r="L603" i="4"/>
  <c r="K603" i="4"/>
  <c r="F603" i="4"/>
  <c r="E603" i="4"/>
  <c r="D603" i="4"/>
  <c r="C603" i="4"/>
  <c r="I603" i="4" s="1"/>
  <c r="B603" i="4"/>
  <c r="A603" i="4"/>
  <c r="N602" i="4"/>
  <c r="M602" i="4"/>
  <c r="L602" i="4"/>
  <c r="K602" i="4"/>
  <c r="F602" i="4"/>
  <c r="E602" i="4"/>
  <c r="D602" i="4"/>
  <c r="C602" i="4"/>
  <c r="I602" i="4" s="1"/>
  <c r="B602" i="4"/>
  <c r="A602" i="4"/>
  <c r="N601" i="4"/>
  <c r="M601" i="4"/>
  <c r="L601" i="4"/>
  <c r="K601" i="4"/>
  <c r="F601" i="4"/>
  <c r="E601" i="4"/>
  <c r="D601" i="4"/>
  <c r="C601" i="4"/>
  <c r="I601" i="4" s="1"/>
  <c r="B601" i="4"/>
  <c r="A601" i="4"/>
  <c r="N600" i="4"/>
  <c r="M600" i="4"/>
  <c r="L600" i="4"/>
  <c r="K600" i="4"/>
  <c r="F600" i="4"/>
  <c r="E600" i="4"/>
  <c r="D600" i="4"/>
  <c r="C600" i="4"/>
  <c r="I600" i="4" s="1"/>
  <c r="B600" i="4"/>
  <c r="A600" i="4"/>
  <c r="N599" i="4"/>
  <c r="M599" i="4"/>
  <c r="L599" i="4"/>
  <c r="K599" i="4"/>
  <c r="F599" i="4"/>
  <c r="E599" i="4"/>
  <c r="D599" i="4"/>
  <c r="C599" i="4"/>
  <c r="I599" i="4" s="1"/>
  <c r="B599" i="4"/>
  <c r="A599" i="4"/>
  <c r="N598" i="4"/>
  <c r="M598" i="4"/>
  <c r="L598" i="4"/>
  <c r="K598" i="4"/>
  <c r="F598" i="4"/>
  <c r="E598" i="4"/>
  <c r="D598" i="4"/>
  <c r="C598" i="4"/>
  <c r="I598" i="4" s="1"/>
  <c r="B598" i="4"/>
  <c r="A598" i="4"/>
  <c r="N597" i="4"/>
  <c r="M597" i="4"/>
  <c r="L597" i="4"/>
  <c r="K597" i="4"/>
  <c r="F597" i="4"/>
  <c r="E597" i="4"/>
  <c r="D597" i="4"/>
  <c r="C597" i="4"/>
  <c r="I597" i="4" s="1"/>
  <c r="B597" i="4"/>
  <c r="A597" i="4"/>
  <c r="N596" i="4"/>
  <c r="M596" i="4"/>
  <c r="L596" i="4"/>
  <c r="K596" i="4"/>
  <c r="F596" i="4"/>
  <c r="E596" i="4"/>
  <c r="D596" i="4"/>
  <c r="C596" i="4"/>
  <c r="I596" i="4" s="1"/>
  <c r="B596" i="4"/>
  <c r="A596" i="4"/>
  <c r="N595" i="4"/>
  <c r="M595" i="4"/>
  <c r="L595" i="4"/>
  <c r="K595" i="4"/>
  <c r="F595" i="4"/>
  <c r="E595" i="4"/>
  <c r="D595" i="4"/>
  <c r="C595" i="4"/>
  <c r="I595" i="4" s="1"/>
  <c r="B595" i="4"/>
  <c r="A595" i="4"/>
  <c r="N594" i="4"/>
  <c r="M594" i="4"/>
  <c r="L594" i="4"/>
  <c r="K594" i="4"/>
  <c r="F594" i="4"/>
  <c r="E594" i="4"/>
  <c r="D594" i="4"/>
  <c r="C594" i="4"/>
  <c r="I594" i="4" s="1"/>
  <c r="B594" i="4"/>
  <c r="A594" i="4"/>
  <c r="N593" i="4"/>
  <c r="M593" i="4"/>
  <c r="L593" i="4"/>
  <c r="K593" i="4"/>
  <c r="F593" i="4"/>
  <c r="E593" i="4"/>
  <c r="D593" i="4"/>
  <c r="C593" i="4"/>
  <c r="I593" i="4" s="1"/>
  <c r="B593" i="4"/>
  <c r="A593" i="4"/>
  <c r="N592" i="4"/>
  <c r="M592" i="4"/>
  <c r="L592" i="4"/>
  <c r="K592" i="4"/>
  <c r="F592" i="4"/>
  <c r="E592" i="4"/>
  <c r="D592" i="4"/>
  <c r="C592" i="4"/>
  <c r="I592" i="4" s="1"/>
  <c r="B592" i="4"/>
  <c r="A592" i="4"/>
  <c r="N591" i="4"/>
  <c r="M591" i="4"/>
  <c r="L591" i="4"/>
  <c r="K591" i="4"/>
  <c r="F591" i="4"/>
  <c r="E591" i="4"/>
  <c r="D591" i="4"/>
  <c r="C591" i="4"/>
  <c r="I591" i="4" s="1"/>
  <c r="B591" i="4"/>
  <c r="A591" i="4"/>
  <c r="N590" i="4"/>
  <c r="M590" i="4"/>
  <c r="L590" i="4"/>
  <c r="K590" i="4"/>
  <c r="F590" i="4"/>
  <c r="E590" i="4"/>
  <c r="D590" i="4"/>
  <c r="C590" i="4"/>
  <c r="I590" i="4" s="1"/>
  <c r="B590" i="4"/>
  <c r="A590" i="4"/>
  <c r="N589" i="4"/>
  <c r="M589" i="4"/>
  <c r="L589" i="4"/>
  <c r="K589" i="4"/>
  <c r="F589" i="4"/>
  <c r="E589" i="4"/>
  <c r="D589" i="4"/>
  <c r="C589" i="4"/>
  <c r="I589" i="4" s="1"/>
  <c r="B589" i="4"/>
  <c r="A589" i="4"/>
  <c r="N588" i="4"/>
  <c r="M588" i="4"/>
  <c r="L588" i="4"/>
  <c r="K588" i="4"/>
  <c r="F588" i="4"/>
  <c r="E588" i="4"/>
  <c r="D588" i="4"/>
  <c r="C588" i="4"/>
  <c r="I588" i="4" s="1"/>
  <c r="B588" i="4"/>
  <c r="A588" i="4"/>
  <c r="N587" i="4"/>
  <c r="M587" i="4"/>
  <c r="L587" i="4"/>
  <c r="K587" i="4"/>
  <c r="F587" i="4"/>
  <c r="E587" i="4"/>
  <c r="D587" i="4"/>
  <c r="C587" i="4"/>
  <c r="I587" i="4" s="1"/>
  <c r="B587" i="4"/>
  <c r="A587" i="4"/>
  <c r="N586" i="4"/>
  <c r="M586" i="4"/>
  <c r="L586" i="4"/>
  <c r="K586" i="4"/>
  <c r="F586" i="4"/>
  <c r="E586" i="4"/>
  <c r="D586" i="4"/>
  <c r="C586" i="4"/>
  <c r="I586" i="4" s="1"/>
  <c r="B586" i="4"/>
  <c r="A586" i="4"/>
  <c r="N585" i="4"/>
  <c r="M585" i="4"/>
  <c r="L585" i="4"/>
  <c r="K585" i="4"/>
  <c r="F585" i="4"/>
  <c r="E585" i="4"/>
  <c r="D585" i="4"/>
  <c r="C585" i="4"/>
  <c r="I585" i="4" s="1"/>
  <c r="B585" i="4"/>
  <c r="A585" i="4"/>
  <c r="N584" i="4"/>
  <c r="M584" i="4"/>
  <c r="L584" i="4"/>
  <c r="K584" i="4"/>
  <c r="F584" i="4"/>
  <c r="E584" i="4"/>
  <c r="D584" i="4"/>
  <c r="C584" i="4"/>
  <c r="I584" i="4" s="1"/>
  <c r="B584" i="4"/>
  <c r="A584" i="4"/>
  <c r="N583" i="4"/>
  <c r="M583" i="4"/>
  <c r="L583" i="4"/>
  <c r="K583" i="4"/>
  <c r="F583" i="4"/>
  <c r="E583" i="4"/>
  <c r="D583" i="4"/>
  <c r="C583" i="4"/>
  <c r="I583" i="4" s="1"/>
  <c r="B583" i="4"/>
  <c r="A583" i="4"/>
  <c r="N582" i="4"/>
  <c r="M582" i="4"/>
  <c r="L582" i="4"/>
  <c r="K582" i="4"/>
  <c r="F582" i="4"/>
  <c r="E582" i="4"/>
  <c r="D582" i="4"/>
  <c r="C582" i="4"/>
  <c r="I582" i="4" s="1"/>
  <c r="B582" i="4"/>
  <c r="A582" i="4"/>
  <c r="N581" i="4"/>
  <c r="M581" i="4"/>
  <c r="L581" i="4"/>
  <c r="K581" i="4"/>
  <c r="F581" i="4"/>
  <c r="E581" i="4"/>
  <c r="D581" i="4"/>
  <c r="C581" i="4"/>
  <c r="I581" i="4" s="1"/>
  <c r="B581" i="4"/>
  <c r="A581" i="4"/>
  <c r="N580" i="4"/>
  <c r="M580" i="4"/>
  <c r="L580" i="4"/>
  <c r="K580" i="4"/>
  <c r="F580" i="4"/>
  <c r="E580" i="4"/>
  <c r="D580" i="4"/>
  <c r="C580" i="4"/>
  <c r="I580" i="4" s="1"/>
  <c r="B580" i="4"/>
  <c r="A580" i="4"/>
  <c r="N579" i="4"/>
  <c r="M579" i="4"/>
  <c r="L579" i="4"/>
  <c r="K579" i="4"/>
  <c r="F579" i="4"/>
  <c r="E579" i="4"/>
  <c r="D579" i="4"/>
  <c r="C579" i="4"/>
  <c r="I579" i="4" s="1"/>
  <c r="B579" i="4"/>
  <c r="A579" i="4"/>
  <c r="N578" i="4"/>
  <c r="M578" i="4"/>
  <c r="L578" i="4"/>
  <c r="K578" i="4"/>
  <c r="F578" i="4"/>
  <c r="E578" i="4"/>
  <c r="D578" i="4"/>
  <c r="C578" i="4"/>
  <c r="I578" i="4" s="1"/>
  <c r="B578" i="4"/>
  <c r="A578" i="4"/>
  <c r="N577" i="4"/>
  <c r="M577" i="4"/>
  <c r="L577" i="4"/>
  <c r="K577" i="4"/>
  <c r="F577" i="4"/>
  <c r="E577" i="4"/>
  <c r="D577" i="4"/>
  <c r="C577" i="4"/>
  <c r="I577" i="4" s="1"/>
  <c r="B577" i="4"/>
  <c r="A577" i="4"/>
  <c r="N576" i="4"/>
  <c r="M576" i="4"/>
  <c r="L576" i="4"/>
  <c r="K576" i="4"/>
  <c r="F576" i="4"/>
  <c r="E576" i="4"/>
  <c r="D576" i="4"/>
  <c r="C576" i="4"/>
  <c r="I576" i="4" s="1"/>
  <c r="B576" i="4"/>
  <c r="A576" i="4"/>
  <c r="N575" i="4"/>
  <c r="M575" i="4"/>
  <c r="L575" i="4"/>
  <c r="K575" i="4"/>
  <c r="F575" i="4"/>
  <c r="E575" i="4"/>
  <c r="D575" i="4"/>
  <c r="C575" i="4"/>
  <c r="I575" i="4" s="1"/>
  <c r="B575" i="4"/>
  <c r="A575" i="4"/>
  <c r="N574" i="4"/>
  <c r="M574" i="4"/>
  <c r="L574" i="4"/>
  <c r="K574" i="4"/>
  <c r="F574" i="4"/>
  <c r="E574" i="4"/>
  <c r="D574" i="4"/>
  <c r="C574" i="4"/>
  <c r="I574" i="4" s="1"/>
  <c r="B574" i="4"/>
  <c r="A574" i="4"/>
  <c r="N573" i="4"/>
  <c r="M573" i="4"/>
  <c r="L573" i="4"/>
  <c r="K573" i="4"/>
  <c r="F573" i="4"/>
  <c r="E573" i="4"/>
  <c r="D573" i="4"/>
  <c r="C573" i="4"/>
  <c r="I573" i="4" s="1"/>
  <c r="B573" i="4"/>
  <c r="A573" i="4"/>
  <c r="N572" i="4"/>
  <c r="M572" i="4"/>
  <c r="L572" i="4"/>
  <c r="K572" i="4"/>
  <c r="F572" i="4"/>
  <c r="E572" i="4"/>
  <c r="D572" i="4"/>
  <c r="C572" i="4"/>
  <c r="I572" i="4" s="1"/>
  <c r="B572" i="4"/>
  <c r="A572" i="4"/>
  <c r="N571" i="4"/>
  <c r="M571" i="4"/>
  <c r="L571" i="4"/>
  <c r="K571" i="4"/>
  <c r="F571" i="4"/>
  <c r="E571" i="4"/>
  <c r="D571" i="4"/>
  <c r="C571" i="4"/>
  <c r="I571" i="4" s="1"/>
  <c r="B571" i="4"/>
  <c r="A571" i="4"/>
  <c r="N570" i="4"/>
  <c r="M570" i="4"/>
  <c r="L570" i="4"/>
  <c r="K570" i="4"/>
  <c r="F570" i="4"/>
  <c r="E570" i="4"/>
  <c r="D570" i="4"/>
  <c r="C570" i="4"/>
  <c r="I570" i="4" s="1"/>
  <c r="B570" i="4"/>
  <c r="A570" i="4"/>
  <c r="N569" i="4"/>
  <c r="M569" i="4"/>
  <c r="L569" i="4"/>
  <c r="K569" i="4"/>
  <c r="F569" i="4"/>
  <c r="E569" i="4"/>
  <c r="D569" i="4"/>
  <c r="C569" i="4"/>
  <c r="I569" i="4" s="1"/>
  <c r="B569" i="4"/>
  <c r="A569" i="4"/>
  <c r="N568" i="4"/>
  <c r="M568" i="4"/>
  <c r="L568" i="4"/>
  <c r="K568" i="4"/>
  <c r="F568" i="4"/>
  <c r="E568" i="4"/>
  <c r="D568" i="4"/>
  <c r="C568" i="4"/>
  <c r="I568" i="4" s="1"/>
  <c r="B568" i="4"/>
  <c r="A568" i="4"/>
  <c r="N567" i="4"/>
  <c r="M567" i="4"/>
  <c r="L567" i="4"/>
  <c r="K567" i="4"/>
  <c r="F567" i="4"/>
  <c r="E567" i="4"/>
  <c r="D567" i="4"/>
  <c r="C567" i="4"/>
  <c r="I567" i="4" s="1"/>
  <c r="B567" i="4"/>
  <c r="A567" i="4"/>
  <c r="N566" i="4"/>
  <c r="M566" i="4"/>
  <c r="L566" i="4"/>
  <c r="K566" i="4"/>
  <c r="F566" i="4"/>
  <c r="E566" i="4"/>
  <c r="D566" i="4"/>
  <c r="C566" i="4"/>
  <c r="I566" i="4" s="1"/>
  <c r="B566" i="4"/>
  <c r="A566" i="4"/>
  <c r="N565" i="4"/>
  <c r="M565" i="4"/>
  <c r="L565" i="4"/>
  <c r="K565" i="4"/>
  <c r="F565" i="4"/>
  <c r="E565" i="4"/>
  <c r="D565" i="4"/>
  <c r="C565" i="4"/>
  <c r="I565" i="4" s="1"/>
  <c r="B565" i="4"/>
  <c r="A565" i="4"/>
  <c r="N564" i="4"/>
  <c r="M564" i="4"/>
  <c r="L564" i="4"/>
  <c r="K564" i="4"/>
  <c r="F564" i="4"/>
  <c r="E564" i="4"/>
  <c r="D564" i="4"/>
  <c r="C564" i="4"/>
  <c r="I564" i="4" s="1"/>
  <c r="B564" i="4"/>
  <c r="A564" i="4"/>
  <c r="N563" i="4"/>
  <c r="M563" i="4"/>
  <c r="L563" i="4"/>
  <c r="K563" i="4"/>
  <c r="F563" i="4"/>
  <c r="E563" i="4"/>
  <c r="D563" i="4"/>
  <c r="C563" i="4"/>
  <c r="I563" i="4" s="1"/>
  <c r="B563" i="4"/>
  <c r="A563" i="4"/>
  <c r="N562" i="4"/>
  <c r="M562" i="4"/>
  <c r="L562" i="4"/>
  <c r="K562" i="4"/>
  <c r="F562" i="4"/>
  <c r="E562" i="4"/>
  <c r="D562" i="4"/>
  <c r="C562" i="4"/>
  <c r="I562" i="4" s="1"/>
  <c r="B562" i="4"/>
  <c r="A562" i="4"/>
  <c r="N561" i="4"/>
  <c r="M561" i="4"/>
  <c r="L561" i="4"/>
  <c r="K561" i="4"/>
  <c r="F561" i="4"/>
  <c r="E561" i="4"/>
  <c r="D561" i="4"/>
  <c r="C561" i="4"/>
  <c r="I561" i="4" s="1"/>
  <c r="B561" i="4"/>
  <c r="A561" i="4"/>
  <c r="N560" i="4"/>
  <c r="M560" i="4"/>
  <c r="L560" i="4"/>
  <c r="K560" i="4"/>
  <c r="F560" i="4"/>
  <c r="E560" i="4"/>
  <c r="D560" i="4"/>
  <c r="C560" i="4"/>
  <c r="I560" i="4" s="1"/>
  <c r="B560" i="4"/>
  <c r="A560" i="4"/>
  <c r="N559" i="4"/>
  <c r="M559" i="4"/>
  <c r="L559" i="4"/>
  <c r="K559" i="4"/>
  <c r="F559" i="4"/>
  <c r="E559" i="4"/>
  <c r="D559" i="4"/>
  <c r="C559" i="4"/>
  <c r="I559" i="4" s="1"/>
  <c r="B559" i="4"/>
  <c r="A559" i="4"/>
  <c r="N558" i="4"/>
  <c r="M558" i="4"/>
  <c r="L558" i="4"/>
  <c r="K558" i="4"/>
  <c r="F558" i="4"/>
  <c r="E558" i="4"/>
  <c r="D558" i="4"/>
  <c r="C558" i="4"/>
  <c r="I558" i="4" s="1"/>
  <c r="B558" i="4"/>
  <c r="A558" i="4"/>
  <c r="N557" i="4"/>
  <c r="M557" i="4"/>
  <c r="L557" i="4"/>
  <c r="K557" i="4"/>
  <c r="F557" i="4"/>
  <c r="E557" i="4"/>
  <c r="D557" i="4"/>
  <c r="C557" i="4"/>
  <c r="I557" i="4" s="1"/>
  <c r="B557" i="4"/>
  <c r="A557" i="4"/>
  <c r="N556" i="4"/>
  <c r="M556" i="4"/>
  <c r="L556" i="4"/>
  <c r="K556" i="4"/>
  <c r="F556" i="4"/>
  <c r="E556" i="4"/>
  <c r="D556" i="4"/>
  <c r="C556" i="4"/>
  <c r="I556" i="4" s="1"/>
  <c r="B556" i="4"/>
  <c r="A556" i="4"/>
  <c r="N555" i="4"/>
  <c r="M555" i="4"/>
  <c r="L555" i="4"/>
  <c r="K555" i="4"/>
  <c r="F555" i="4"/>
  <c r="E555" i="4"/>
  <c r="D555" i="4"/>
  <c r="C555" i="4"/>
  <c r="I555" i="4" s="1"/>
  <c r="B555" i="4"/>
  <c r="A555" i="4"/>
  <c r="N554" i="4"/>
  <c r="M554" i="4"/>
  <c r="L554" i="4"/>
  <c r="K554" i="4"/>
  <c r="F554" i="4"/>
  <c r="E554" i="4"/>
  <c r="D554" i="4"/>
  <c r="C554" i="4"/>
  <c r="I554" i="4" s="1"/>
  <c r="B554" i="4"/>
  <c r="A554" i="4"/>
  <c r="N553" i="4"/>
  <c r="M553" i="4"/>
  <c r="L553" i="4"/>
  <c r="K553" i="4"/>
  <c r="F553" i="4"/>
  <c r="E553" i="4"/>
  <c r="D553" i="4"/>
  <c r="C553" i="4"/>
  <c r="I553" i="4" s="1"/>
  <c r="B553" i="4"/>
  <c r="A553" i="4"/>
  <c r="N552" i="4"/>
  <c r="M552" i="4"/>
  <c r="L552" i="4"/>
  <c r="K552" i="4"/>
  <c r="F552" i="4"/>
  <c r="E552" i="4"/>
  <c r="D552" i="4"/>
  <c r="C552" i="4"/>
  <c r="I552" i="4" s="1"/>
  <c r="B552" i="4"/>
  <c r="A552" i="4"/>
  <c r="N551" i="4"/>
  <c r="M551" i="4"/>
  <c r="L551" i="4"/>
  <c r="K551" i="4"/>
  <c r="F551" i="4"/>
  <c r="E551" i="4"/>
  <c r="D551" i="4"/>
  <c r="C551" i="4"/>
  <c r="I551" i="4" s="1"/>
  <c r="B551" i="4"/>
  <c r="A551" i="4"/>
  <c r="N550" i="4"/>
  <c r="M550" i="4"/>
  <c r="L550" i="4"/>
  <c r="K550" i="4"/>
  <c r="F550" i="4"/>
  <c r="E550" i="4"/>
  <c r="D550" i="4"/>
  <c r="C550" i="4"/>
  <c r="I550" i="4" s="1"/>
  <c r="B550" i="4"/>
  <c r="A550" i="4"/>
  <c r="N549" i="4"/>
  <c r="M549" i="4"/>
  <c r="L549" i="4"/>
  <c r="K549" i="4"/>
  <c r="F549" i="4"/>
  <c r="E549" i="4"/>
  <c r="D549" i="4"/>
  <c r="C549" i="4"/>
  <c r="I549" i="4" s="1"/>
  <c r="B549" i="4"/>
  <c r="A549" i="4"/>
  <c r="N548" i="4"/>
  <c r="M548" i="4"/>
  <c r="L548" i="4"/>
  <c r="K548" i="4"/>
  <c r="F548" i="4"/>
  <c r="E548" i="4"/>
  <c r="D548" i="4"/>
  <c r="C548" i="4"/>
  <c r="I548" i="4" s="1"/>
  <c r="B548" i="4"/>
  <c r="A548" i="4"/>
  <c r="N547" i="4"/>
  <c r="M547" i="4"/>
  <c r="L547" i="4"/>
  <c r="K547" i="4"/>
  <c r="F547" i="4"/>
  <c r="E547" i="4"/>
  <c r="D547" i="4"/>
  <c r="C547" i="4"/>
  <c r="I547" i="4" s="1"/>
  <c r="B547" i="4"/>
  <c r="A547" i="4"/>
  <c r="N546" i="4"/>
  <c r="M546" i="4"/>
  <c r="L546" i="4"/>
  <c r="K546" i="4"/>
  <c r="F546" i="4"/>
  <c r="E546" i="4"/>
  <c r="D546" i="4"/>
  <c r="C546" i="4"/>
  <c r="I546" i="4" s="1"/>
  <c r="B546" i="4"/>
  <c r="A546" i="4"/>
  <c r="N545" i="4"/>
  <c r="M545" i="4"/>
  <c r="L545" i="4"/>
  <c r="K545" i="4"/>
  <c r="F545" i="4"/>
  <c r="E545" i="4"/>
  <c r="D545" i="4"/>
  <c r="C545" i="4"/>
  <c r="I545" i="4" s="1"/>
  <c r="B545" i="4"/>
  <c r="A545" i="4"/>
  <c r="N544" i="4"/>
  <c r="M544" i="4"/>
  <c r="L544" i="4"/>
  <c r="K544" i="4"/>
  <c r="F544" i="4"/>
  <c r="E544" i="4"/>
  <c r="D544" i="4"/>
  <c r="C544" i="4"/>
  <c r="I544" i="4" s="1"/>
  <c r="B544" i="4"/>
  <c r="A544" i="4"/>
  <c r="N543" i="4"/>
  <c r="M543" i="4"/>
  <c r="L543" i="4"/>
  <c r="K543" i="4"/>
  <c r="F543" i="4"/>
  <c r="E543" i="4"/>
  <c r="D543" i="4"/>
  <c r="C543" i="4"/>
  <c r="I543" i="4" s="1"/>
  <c r="B543" i="4"/>
  <c r="A543" i="4"/>
  <c r="N542" i="4"/>
  <c r="M542" i="4"/>
  <c r="L542" i="4"/>
  <c r="K542" i="4"/>
  <c r="F542" i="4"/>
  <c r="E542" i="4"/>
  <c r="D542" i="4"/>
  <c r="C542" i="4"/>
  <c r="I542" i="4" s="1"/>
  <c r="B542" i="4"/>
  <c r="A542" i="4"/>
  <c r="N541" i="4"/>
  <c r="M541" i="4"/>
  <c r="L541" i="4"/>
  <c r="K541" i="4"/>
  <c r="F541" i="4"/>
  <c r="E541" i="4"/>
  <c r="D541" i="4"/>
  <c r="C541" i="4"/>
  <c r="I541" i="4" s="1"/>
  <c r="B541" i="4"/>
  <c r="A541" i="4"/>
  <c r="N540" i="4"/>
  <c r="M540" i="4"/>
  <c r="L540" i="4"/>
  <c r="K540" i="4"/>
  <c r="F540" i="4"/>
  <c r="E540" i="4"/>
  <c r="D540" i="4"/>
  <c r="C540" i="4"/>
  <c r="I540" i="4" s="1"/>
  <c r="B540" i="4"/>
  <c r="A540" i="4"/>
  <c r="N539" i="4"/>
  <c r="M539" i="4"/>
  <c r="L539" i="4"/>
  <c r="K539" i="4"/>
  <c r="F539" i="4"/>
  <c r="E539" i="4"/>
  <c r="D539" i="4"/>
  <c r="C539" i="4"/>
  <c r="I539" i="4" s="1"/>
  <c r="B539" i="4"/>
  <c r="A539" i="4"/>
  <c r="N538" i="4"/>
  <c r="M538" i="4"/>
  <c r="L538" i="4"/>
  <c r="K538" i="4"/>
  <c r="F538" i="4"/>
  <c r="E538" i="4"/>
  <c r="D538" i="4"/>
  <c r="C538" i="4"/>
  <c r="I538" i="4" s="1"/>
  <c r="B538" i="4"/>
  <c r="A538" i="4"/>
  <c r="N537" i="4"/>
  <c r="M537" i="4"/>
  <c r="L537" i="4"/>
  <c r="K537" i="4"/>
  <c r="F537" i="4"/>
  <c r="E537" i="4"/>
  <c r="D537" i="4"/>
  <c r="C537" i="4"/>
  <c r="I537" i="4" s="1"/>
  <c r="B537" i="4"/>
  <c r="A537" i="4"/>
  <c r="N536" i="4"/>
  <c r="M536" i="4"/>
  <c r="L536" i="4"/>
  <c r="K536" i="4"/>
  <c r="F536" i="4"/>
  <c r="E536" i="4"/>
  <c r="D536" i="4"/>
  <c r="C536" i="4"/>
  <c r="I536" i="4" s="1"/>
  <c r="B536" i="4"/>
  <c r="A536" i="4"/>
  <c r="N535" i="4"/>
  <c r="M535" i="4"/>
  <c r="L535" i="4"/>
  <c r="K535" i="4"/>
  <c r="F535" i="4"/>
  <c r="E535" i="4"/>
  <c r="D535" i="4"/>
  <c r="C535" i="4"/>
  <c r="I535" i="4" s="1"/>
  <c r="B535" i="4"/>
  <c r="A535" i="4"/>
  <c r="N534" i="4"/>
  <c r="M534" i="4"/>
  <c r="L534" i="4"/>
  <c r="K534" i="4"/>
  <c r="F534" i="4"/>
  <c r="E534" i="4"/>
  <c r="D534" i="4"/>
  <c r="C534" i="4"/>
  <c r="I534" i="4" s="1"/>
  <c r="B534" i="4"/>
  <c r="A534" i="4"/>
  <c r="N533" i="4"/>
  <c r="M533" i="4"/>
  <c r="L533" i="4"/>
  <c r="K533" i="4"/>
  <c r="F533" i="4"/>
  <c r="E533" i="4"/>
  <c r="D533" i="4"/>
  <c r="C533" i="4"/>
  <c r="I533" i="4" s="1"/>
  <c r="B533" i="4"/>
  <c r="A533" i="4"/>
  <c r="N532" i="4"/>
  <c r="M532" i="4"/>
  <c r="L532" i="4"/>
  <c r="K532" i="4"/>
  <c r="F532" i="4"/>
  <c r="E532" i="4"/>
  <c r="D532" i="4"/>
  <c r="C532" i="4"/>
  <c r="I532" i="4" s="1"/>
  <c r="B532" i="4"/>
  <c r="A532" i="4"/>
  <c r="N531" i="4"/>
  <c r="M531" i="4"/>
  <c r="L531" i="4"/>
  <c r="K531" i="4"/>
  <c r="F531" i="4"/>
  <c r="E531" i="4"/>
  <c r="D531" i="4"/>
  <c r="C531" i="4"/>
  <c r="I531" i="4" s="1"/>
  <c r="B531" i="4"/>
  <c r="A531" i="4"/>
  <c r="N530" i="4"/>
  <c r="M530" i="4"/>
  <c r="L530" i="4"/>
  <c r="K530" i="4"/>
  <c r="F530" i="4"/>
  <c r="E530" i="4"/>
  <c r="D530" i="4"/>
  <c r="C530" i="4"/>
  <c r="I530" i="4" s="1"/>
  <c r="B530" i="4"/>
  <c r="A530" i="4"/>
  <c r="N529" i="4"/>
  <c r="M529" i="4"/>
  <c r="L529" i="4"/>
  <c r="K529" i="4"/>
  <c r="F529" i="4"/>
  <c r="E529" i="4"/>
  <c r="D529" i="4"/>
  <c r="C529" i="4"/>
  <c r="I529" i="4" s="1"/>
  <c r="B529" i="4"/>
  <c r="A529" i="4"/>
  <c r="N528" i="4"/>
  <c r="M528" i="4"/>
  <c r="L528" i="4"/>
  <c r="K528" i="4"/>
  <c r="F528" i="4"/>
  <c r="E528" i="4"/>
  <c r="D528" i="4"/>
  <c r="C528" i="4"/>
  <c r="I528" i="4" s="1"/>
  <c r="B528" i="4"/>
  <c r="A528" i="4"/>
  <c r="N527" i="4"/>
  <c r="M527" i="4"/>
  <c r="L527" i="4"/>
  <c r="K527" i="4"/>
  <c r="F527" i="4"/>
  <c r="E527" i="4"/>
  <c r="D527" i="4"/>
  <c r="C527" i="4"/>
  <c r="I527" i="4" s="1"/>
  <c r="B527" i="4"/>
  <c r="A527" i="4"/>
  <c r="N526" i="4"/>
  <c r="M526" i="4"/>
  <c r="L526" i="4"/>
  <c r="K526" i="4"/>
  <c r="F526" i="4"/>
  <c r="E526" i="4"/>
  <c r="D526" i="4"/>
  <c r="C526" i="4"/>
  <c r="I526" i="4" s="1"/>
  <c r="B526" i="4"/>
  <c r="A526" i="4"/>
  <c r="N525" i="4"/>
  <c r="M525" i="4"/>
  <c r="L525" i="4"/>
  <c r="K525" i="4"/>
  <c r="F525" i="4"/>
  <c r="E525" i="4"/>
  <c r="D525" i="4"/>
  <c r="C525" i="4"/>
  <c r="I525" i="4" s="1"/>
  <c r="B525" i="4"/>
  <c r="A525" i="4"/>
  <c r="N524" i="4"/>
  <c r="M524" i="4"/>
  <c r="L524" i="4"/>
  <c r="K524" i="4"/>
  <c r="F524" i="4"/>
  <c r="E524" i="4"/>
  <c r="D524" i="4"/>
  <c r="C524" i="4"/>
  <c r="I524" i="4" s="1"/>
  <c r="B524" i="4"/>
  <c r="A524" i="4"/>
  <c r="N523" i="4"/>
  <c r="M523" i="4"/>
  <c r="L523" i="4"/>
  <c r="K523" i="4"/>
  <c r="F523" i="4"/>
  <c r="E523" i="4"/>
  <c r="D523" i="4"/>
  <c r="C523" i="4"/>
  <c r="I523" i="4" s="1"/>
  <c r="B523" i="4"/>
  <c r="A523" i="4"/>
  <c r="N522" i="4"/>
  <c r="M522" i="4"/>
  <c r="L522" i="4"/>
  <c r="K522" i="4"/>
  <c r="F522" i="4"/>
  <c r="E522" i="4"/>
  <c r="D522" i="4"/>
  <c r="C522" i="4"/>
  <c r="I522" i="4" s="1"/>
  <c r="B522" i="4"/>
  <c r="A522" i="4"/>
  <c r="N521" i="4"/>
  <c r="M521" i="4"/>
  <c r="L521" i="4"/>
  <c r="K521" i="4"/>
  <c r="F521" i="4"/>
  <c r="E521" i="4"/>
  <c r="D521" i="4"/>
  <c r="C521" i="4"/>
  <c r="I521" i="4" s="1"/>
  <c r="B521" i="4"/>
  <c r="A521" i="4"/>
  <c r="N520" i="4"/>
  <c r="M520" i="4"/>
  <c r="L520" i="4"/>
  <c r="K520" i="4"/>
  <c r="F520" i="4"/>
  <c r="E520" i="4"/>
  <c r="D520" i="4"/>
  <c r="C520" i="4"/>
  <c r="I520" i="4" s="1"/>
  <c r="B520" i="4"/>
  <c r="A520" i="4"/>
  <c r="N519" i="4"/>
  <c r="M519" i="4"/>
  <c r="L519" i="4"/>
  <c r="K519" i="4"/>
  <c r="F519" i="4"/>
  <c r="E519" i="4"/>
  <c r="D519" i="4"/>
  <c r="C519" i="4"/>
  <c r="I519" i="4" s="1"/>
  <c r="B519" i="4"/>
  <c r="A519" i="4"/>
  <c r="N518" i="4"/>
  <c r="M518" i="4"/>
  <c r="L518" i="4"/>
  <c r="K518" i="4"/>
  <c r="F518" i="4"/>
  <c r="E518" i="4"/>
  <c r="D518" i="4"/>
  <c r="C518" i="4"/>
  <c r="I518" i="4" s="1"/>
  <c r="B518" i="4"/>
  <c r="A518" i="4"/>
  <c r="N517" i="4"/>
  <c r="M517" i="4"/>
  <c r="L517" i="4"/>
  <c r="K517" i="4"/>
  <c r="F517" i="4"/>
  <c r="E517" i="4"/>
  <c r="D517" i="4"/>
  <c r="C517" i="4"/>
  <c r="I517" i="4" s="1"/>
  <c r="B517" i="4"/>
  <c r="A517" i="4"/>
  <c r="N516" i="4"/>
  <c r="M516" i="4"/>
  <c r="L516" i="4"/>
  <c r="K516" i="4"/>
  <c r="F516" i="4"/>
  <c r="E516" i="4"/>
  <c r="D516" i="4"/>
  <c r="C516" i="4"/>
  <c r="I516" i="4" s="1"/>
  <c r="B516" i="4"/>
  <c r="A516" i="4"/>
  <c r="N515" i="4"/>
  <c r="M515" i="4"/>
  <c r="L515" i="4"/>
  <c r="K515" i="4"/>
  <c r="F515" i="4"/>
  <c r="E515" i="4"/>
  <c r="D515" i="4"/>
  <c r="C515" i="4"/>
  <c r="I515" i="4" s="1"/>
  <c r="B515" i="4"/>
  <c r="A515" i="4"/>
  <c r="N514" i="4"/>
  <c r="M514" i="4"/>
  <c r="L514" i="4"/>
  <c r="K514" i="4"/>
  <c r="F514" i="4"/>
  <c r="E514" i="4"/>
  <c r="D514" i="4"/>
  <c r="C514" i="4"/>
  <c r="I514" i="4" s="1"/>
  <c r="B514" i="4"/>
  <c r="A514" i="4"/>
  <c r="N513" i="4"/>
  <c r="M513" i="4"/>
  <c r="L513" i="4"/>
  <c r="K513" i="4"/>
  <c r="F513" i="4"/>
  <c r="E513" i="4"/>
  <c r="D513" i="4"/>
  <c r="C513" i="4"/>
  <c r="I513" i="4" s="1"/>
  <c r="B513" i="4"/>
  <c r="A513" i="4"/>
  <c r="N512" i="4"/>
  <c r="M512" i="4"/>
  <c r="L512" i="4"/>
  <c r="K512" i="4"/>
  <c r="F512" i="4"/>
  <c r="E512" i="4"/>
  <c r="D512" i="4"/>
  <c r="C512" i="4"/>
  <c r="I512" i="4" s="1"/>
  <c r="B512" i="4"/>
  <c r="A512" i="4"/>
  <c r="N511" i="4"/>
  <c r="M511" i="4"/>
  <c r="L511" i="4"/>
  <c r="K511" i="4"/>
  <c r="F511" i="4"/>
  <c r="E511" i="4"/>
  <c r="D511" i="4"/>
  <c r="C511" i="4"/>
  <c r="I511" i="4" s="1"/>
  <c r="B511" i="4"/>
  <c r="A511" i="4"/>
  <c r="N510" i="4"/>
  <c r="M510" i="4"/>
  <c r="L510" i="4"/>
  <c r="K510" i="4"/>
  <c r="F510" i="4"/>
  <c r="E510" i="4"/>
  <c r="D510" i="4"/>
  <c r="C510" i="4"/>
  <c r="I510" i="4" s="1"/>
  <c r="B510" i="4"/>
  <c r="A510" i="4"/>
  <c r="N509" i="4"/>
  <c r="M509" i="4"/>
  <c r="L509" i="4"/>
  <c r="K509" i="4"/>
  <c r="F509" i="4"/>
  <c r="E509" i="4"/>
  <c r="D509" i="4"/>
  <c r="C509" i="4"/>
  <c r="I509" i="4" s="1"/>
  <c r="B509" i="4"/>
  <c r="A509" i="4"/>
  <c r="N504" i="4"/>
  <c r="M504" i="4"/>
  <c r="L504" i="4"/>
  <c r="K504" i="4"/>
  <c r="J504" i="4"/>
  <c r="F504" i="4"/>
  <c r="E504" i="4"/>
  <c r="D504" i="4"/>
  <c r="B504" i="4"/>
  <c r="A504" i="4"/>
  <c r="N503" i="4"/>
  <c r="M503" i="4"/>
  <c r="L503" i="4"/>
  <c r="K503" i="4"/>
  <c r="J503" i="4"/>
  <c r="F503" i="4"/>
  <c r="E503" i="4"/>
  <c r="D503" i="4"/>
  <c r="B503" i="4"/>
  <c r="A503" i="4"/>
  <c r="N502" i="4"/>
  <c r="M502" i="4"/>
  <c r="L502" i="4"/>
  <c r="K502" i="4"/>
  <c r="J502" i="4"/>
  <c r="F502" i="4"/>
  <c r="E502" i="4"/>
  <c r="D502" i="4"/>
  <c r="B502" i="4"/>
  <c r="A502" i="4"/>
  <c r="N501" i="4"/>
  <c r="M501" i="4"/>
  <c r="L501" i="4"/>
  <c r="K501" i="4"/>
  <c r="J501" i="4"/>
  <c r="F501" i="4"/>
  <c r="E501" i="4"/>
  <c r="D501" i="4"/>
  <c r="B501" i="4"/>
  <c r="A501" i="4"/>
  <c r="N500" i="4"/>
  <c r="M500" i="4"/>
  <c r="L500" i="4"/>
  <c r="K500" i="4"/>
  <c r="J500" i="4"/>
  <c r="F500" i="4"/>
  <c r="E500" i="4"/>
  <c r="D500" i="4"/>
  <c r="B500" i="4"/>
  <c r="A500" i="4"/>
  <c r="N499" i="4"/>
  <c r="M499" i="4"/>
  <c r="L499" i="4"/>
  <c r="K499" i="4"/>
  <c r="J499" i="4"/>
  <c r="F499" i="4"/>
  <c r="E499" i="4"/>
  <c r="D499" i="4"/>
  <c r="B499" i="4"/>
  <c r="A499" i="4"/>
  <c r="N498" i="4"/>
  <c r="M498" i="4"/>
  <c r="L498" i="4"/>
  <c r="K498" i="4"/>
  <c r="J498" i="4"/>
  <c r="F498" i="4"/>
  <c r="E498" i="4"/>
  <c r="D498" i="4"/>
  <c r="B498" i="4"/>
  <c r="A498" i="4"/>
  <c r="N497" i="4"/>
  <c r="M497" i="4"/>
  <c r="L497" i="4"/>
  <c r="K497" i="4"/>
  <c r="J497" i="4"/>
  <c r="F497" i="4"/>
  <c r="E497" i="4"/>
  <c r="D497" i="4"/>
  <c r="B497" i="4"/>
  <c r="A497" i="4"/>
  <c r="N496" i="4"/>
  <c r="M496" i="4"/>
  <c r="L496" i="4"/>
  <c r="K496" i="4"/>
  <c r="J496" i="4"/>
  <c r="F496" i="4"/>
  <c r="E496" i="4"/>
  <c r="D496" i="4"/>
  <c r="B496" i="4"/>
  <c r="A496" i="4"/>
  <c r="N495" i="4"/>
  <c r="M495" i="4"/>
  <c r="L495" i="4"/>
  <c r="K495" i="4"/>
  <c r="J495" i="4"/>
  <c r="F495" i="4"/>
  <c r="E495" i="4"/>
  <c r="D495" i="4"/>
  <c r="B495" i="4"/>
  <c r="A495" i="4"/>
  <c r="N494" i="4"/>
  <c r="M494" i="4"/>
  <c r="L494" i="4"/>
  <c r="K494" i="4"/>
  <c r="J494" i="4"/>
  <c r="F494" i="4"/>
  <c r="E494" i="4"/>
  <c r="D494" i="4"/>
  <c r="B494" i="4"/>
  <c r="A494" i="4"/>
  <c r="N493" i="4"/>
  <c r="M493" i="4"/>
  <c r="L493" i="4"/>
  <c r="K493" i="4"/>
  <c r="J493" i="4"/>
  <c r="F493" i="4"/>
  <c r="E493" i="4"/>
  <c r="D493" i="4"/>
  <c r="B493" i="4"/>
  <c r="A493" i="4"/>
  <c r="N492" i="4"/>
  <c r="M492" i="4"/>
  <c r="L492" i="4"/>
  <c r="K492" i="4"/>
  <c r="J492" i="4"/>
  <c r="F492" i="4"/>
  <c r="E492" i="4"/>
  <c r="D492" i="4"/>
  <c r="B492" i="4"/>
  <c r="A492" i="4"/>
  <c r="N491" i="4"/>
  <c r="M491" i="4"/>
  <c r="L491" i="4"/>
  <c r="K491" i="4"/>
  <c r="J491" i="4"/>
  <c r="F491" i="4"/>
  <c r="E491" i="4"/>
  <c r="D491" i="4"/>
  <c r="B491" i="4"/>
  <c r="A491" i="4"/>
  <c r="N490" i="4"/>
  <c r="M490" i="4"/>
  <c r="L490" i="4"/>
  <c r="K490" i="4"/>
  <c r="J490" i="4"/>
  <c r="F490" i="4"/>
  <c r="E490" i="4"/>
  <c r="D490" i="4"/>
  <c r="B490" i="4"/>
  <c r="A490" i="4"/>
  <c r="N489" i="4"/>
  <c r="M489" i="4"/>
  <c r="L489" i="4"/>
  <c r="K489" i="4"/>
  <c r="J489" i="4"/>
  <c r="F489" i="4"/>
  <c r="E489" i="4"/>
  <c r="D489" i="4"/>
  <c r="B489" i="4"/>
  <c r="A489" i="4"/>
  <c r="N488" i="4"/>
  <c r="M488" i="4"/>
  <c r="L488" i="4"/>
  <c r="K488" i="4"/>
  <c r="J488" i="4"/>
  <c r="F488" i="4"/>
  <c r="E488" i="4"/>
  <c r="D488" i="4"/>
  <c r="B488" i="4"/>
  <c r="A488" i="4"/>
  <c r="N487" i="4"/>
  <c r="M487" i="4"/>
  <c r="L487" i="4"/>
  <c r="K487" i="4"/>
  <c r="J487" i="4"/>
  <c r="F487" i="4"/>
  <c r="E487" i="4"/>
  <c r="D487" i="4"/>
  <c r="B487" i="4"/>
  <c r="A487" i="4"/>
  <c r="N486" i="4"/>
  <c r="M486" i="4"/>
  <c r="L486" i="4"/>
  <c r="K486" i="4"/>
  <c r="J486" i="4"/>
  <c r="F486" i="4"/>
  <c r="E486" i="4"/>
  <c r="D486" i="4"/>
  <c r="B486" i="4"/>
  <c r="A486" i="4"/>
  <c r="N485" i="4"/>
  <c r="M485" i="4"/>
  <c r="L485" i="4"/>
  <c r="K485" i="4"/>
  <c r="J485" i="4"/>
  <c r="F485" i="4"/>
  <c r="E485" i="4"/>
  <c r="D485" i="4"/>
  <c r="B485" i="4"/>
  <c r="A485" i="4"/>
  <c r="N484" i="4"/>
  <c r="M484" i="4"/>
  <c r="L484" i="4"/>
  <c r="K484" i="4"/>
  <c r="J484" i="4"/>
  <c r="F484" i="4"/>
  <c r="E484" i="4"/>
  <c r="D484" i="4"/>
  <c r="B484" i="4"/>
  <c r="A484" i="4"/>
  <c r="N483" i="4"/>
  <c r="M483" i="4"/>
  <c r="L483" i="4"/>
  <c r="K483" i="4"/>
  <c r="J483" i="4"/>
  <c r="F483" i="4"/>
  <c r="E483" i="4"/>
  <c r="D483" i="4"/>
  <c r="B483" i="4"/>
  <c r="A483" i="4"/>
  <c r="N482" i="4"/>
  <c r="M482" i="4"/>
  <c r="L482" i="4"/>
  <c r="K482" i="4"/>
  <c r="J482" i="4"/>
  <c r="F482" i="4"/>
  <c r="E482" i="4"/>
  <c r="D482" i="4"/>
  <c r="B482" i="4"/>
  <c r="A482" i="4"/>
  <c r="N481" i="4"/>
  <c r="M481" i="4"/>
  <c r="L481" i="4"/>
  <c r="K481" i="4"/>
  <c r="J481" i="4"/>
  <c r="F481" i="4"/>
  <c r="E481" i="4"/>
  <c r="D481" i="4"/>
  <c r="B481" i="4"/>
  <c r="A481" i="4"/>
  <c r="N480" i="4"/>
  <c r="M480" i="4"/>
  <c r="L480" i="4"/>
  <c r="K480" i="4"/>
  <c r="J480" i="4"/>
  <c r="F480" i="4"/>
  <c r="E480" i="4"/>
  <c r="D480" i="4"/>
  <c r="B480" i="4"/>
  <c r="A480" i="4"/>
  <c r="N479" i="4"/>
  <c r="M479" i="4"/>
  <c r="L479" i="4"/>
  <c r="K479" i="4"/>
  <c r="J479" i="4"/>
  <c r="F479" i="4"/>
  <c r="E479" i="4"/>
  <c r="D479" i="4"/>
  <c r="B479" i="4"/>
  <c r="A479" i="4"/>
  <c r="N478" i="4"/>
  <c r="M478" i="4"/>
  <c r="L478" i="4"/>
  <c r="K478" i="4"/>
  <c r="J478" i="4"/>
  <c r="F478" i="4"/>
  <c r="E478" i="4"/>
  <c r="D478" i="4"/>
  <c r="B478" i="4"/>
  <c r="A478" i="4"/>
  <c r="N477" i="4"/>
  <c r="M477" i="4"/>
  <c r="L477" i="4"/>
  <c r="K477" i="4"/>
  <c r="J477" i="4"/>
  <c r="F477" i="4"/>
  <c r="E477" i="4"/>
  <c r="D477" i="4"/>
  <c r="B477" i="4"/>
  <c r="A477" i="4"/>
  <c r="N476" i="4"/>
  <c r="M476" i="4"/>
  <c r="L476" i="4"/>
  <c r="K476" i="4"/>
  <c r="J476" i="4"/>
  <c r="F476" i="4"/>
  <c r="E476" i="4"/>
  <c r="D476" i="4"/>
  <c r="B476" i="4"/>
  <c r="A476" i="4"/>
  <c r="N475" i="4"/>
  <c r="M475" i="4"/>
  <c r="L475" i="4"/>
  <c r="K475" i="4"/>
  <c r="J475" i="4"/>
  <c r="F475" i="4"/>
  <c r="E475" i="4"/>
  <c r="D475" i="4"/>
  <c r="B475" i="4"/>
  <c r="A475" i="4"/>
  <c r="N474" i="4"/>
  <c r="M474" i="4"/>
  <c r="L474" i="4"/>
  <c r="K474" i="4"/>
  <c r="J474" i="4"/>
  <c r="F474" i="4"/>
  <c r="E474" i="4"/>
  <c r="D474" i="4"/>
  <c r="B474" i="4"/>
  <c r="A474" i="4"/>
  <c r="N473" i="4"/>
  <c r="M473" i="4"/>
  <c r="L473" i="4"/>
  <c r="K473" i="4"/>
  <c r="J473" i="4"/>
  <c r="F473" i="4"/>
  <c r="E473" i="4"/>
  <c r="D473" i="4"/>
  <c r="B473" i="4"/>
  <c r="A473" i="4"/>
  <c r="N472" i="4"/>
  <c r="M472" i="4"/>
  <c r="L472" i="4"/>
  <c r="K472" i="4"/>
  <c r="J472" i="4"/>
  <c r="F472" i="4"/>
  <c r="E472" i="4"/>
  <c r="D472" i="4"/>
  <c r="B472" i="4"/>
  <c r="A472" i="4"/>
  <c r="N471" i="4"/>
  <c r="M471" i="4"/>
  <c r="L471" i="4"/>
  <c r="K471" i="4"/>
  <c r="J471" i="4"/>
  <c r="F471" i="4"/>
  <c r="E471" i="4"/>
  <c r="D471" i="4"/>
  <c r="B471" i="4"/>
  <c r="A471" i="4"/>
  <c r="N470" i="4"/>
  <c r="M470" i="4"/>
  <c r="L470" i="4"/>
  <c r="K470" i="4"/>
  <c r="J470" i="4"/>
  <c r="F470" i="4"/>
  <c r="E470" i="4"/>
  <c r="D470" i="4"/>
  <c r="B470" i="4"/>
  <c r="A470" i="4"/>
  <c r="N469" i="4"/>
  <c r="M469" i="4"/>
  <c r="L469" i="4"/>
  <c r="K469" i="4"/>
  <c r="J469" i="4"/>
  <c r="F469" i="4"/>
  <c r="E469" i="4"/>
  <c r="D469" i="4"/>
  <c r="B469" i="4"/>
  <c r="A469" i="4"/>
  <c r="N468" i="4"/>
  <c r="M468" i="4"/>
  <c r="L468" i="4"/>
  <c r="K468" i="4"/>
  <c r="J468" i="4"/>
  <c r="F468" i="4"/>
  <c r="E468" i="4"/>
  <c r="D468" i="4"/>
  <c r="B468" i="4"/>
  <c r="A468" i="4"/>
  <c r="N467" i="4"/>
  <c r="M467" i="4"/>
  <c r="L467" i="4"/>
  <c r="K467" i="4"/>
  <c r="J467" i="4"/>
  <c r="F467" i="4"/>
  <c r="E467" i="4"/>
  <c r="D467" i="4"/>
  <c r="B467" i="4"/>
  <c r="A467" i="4"/>
  <c r="N466" i="4"/>
  <c r="M466" i="4"/>
  <c r="L466" i="4"/>
  <c r="K466" i="4"/>
  <c r="J466" i="4"/>
  <c r="F466" i="4"/>
  <c r="E466" i="4"/>
  <c r="D466" i="4"/>
  <c r="B466" i="4"/>
  <c r="A466" i="4"/>
  <c r="N465" i="4"/>
  <c r="M465" i="4"/>
  <c r="L465" i="4"/>
  <c r="K465" i="4"/>
  <c r="J465" i="4"/>
  <c r="F465" i="4"/>
  <c r="E465" i="4"/>
  <c r="D465" i="4"/>
  <c r="B465" i="4"/>
  <c r="A465" i="4"/>
  <c r="N464" i="4"/>
  <c r="M464" i="4"/>
  <c r="L464" i="4"/>
  <c r="K464" i="4"/>
  <c r="J464" i="4"/>
  <c r="F464" i="4"/>
  <c r="E464" i="4"/>
  <c r="D464" i="4"/>
  <c r="B464" i="4"/>
  <c r="A464" i="4"/>
  <c r="N463" i="4"/>
  <c r="M463" i="4"/>
  <c r="L463" i="4"/>
  <c r="K463" i="4"/>
  <c r="J463" i="4"/>
  <c r="F463" i="4"/>
  <c r="E463" i="4"/>
  <c r="D463" i="4"/>
  <c r="B463" i="4"/>
  <c r="A463" i="4"/>
  <c r="N462" i="4"/>
  <c r="M462" i="4"/>
  <c r="L462" i="4"/>
  <c r="K462" i="4"/>
  <c r="J462" i="4"/>
  <c r="F462" i="4"/>
  <c r="E462" i="4"/>
  <c r="D462" i="4"/>
  <c r="B462" i="4"/>
  <c r="A462" i="4"/>
  <c r="N461" i="4"/>
  <c r="M461" i="4"/>
  <c r="L461" i="4"/>
  <c r="K461" i="4"/>
  <c r="J461" i="4"/>
  <c r="F461" i="4"/>
  <c r="E461" i="4"/>
  <c r="D461" i="4"/>
  <c r="B461" i="4"/>
  <c r="A461" i="4"/>
  <c r="N460" i="4"/>
  <c r="M460" i="4"/>
  <c r="L460" i="4"/>
  <c r="K460" i="4"/>
  <c r="J460" i="4"/>
  <c r="F460" i="4"/>
  <c r="E460" i="4"/>
  <c r="D460" i="4"/>
  <c r="B460" i="4"/>
  <c r="A460" i="4"/>
  <c r="N459" i="4"/>
  <c r="M459" i="4"/>
  <c r="L459" i="4"/>
  <c r="K459" i="4"/>
  <c r="J459" i="4"/>
  <c r="F459" i="4"/>
  <c r="E459" i="4"/>
  <c r="D459" i="4"/>
  <c r="B459" i="4"/>
  <c r="A459" i="4"/>
  <c r="N458" i="4"/>
  <c r="M458" i="4"/>
  <c r="L458" i="4"/>
  <c r="K458" i="4"/>
  <c r="J458" i="4"/>
  <c r="F458" i="4"/>
  <c r="E458" i="4"/>
  <c r="D458" i="4"/>
  <c r="B458" i="4"/>
  <c r="A458" i="4"/>
  <c r="N457" i="4"/>
  <c r="M457" i="4"/>
  <c r="L457" i="4"/>
  <c r="K457" i="4"/>
  <c r="J457" i="4"/>
  <c r="F457" i="4"/>
  <c r="E457" i="4"/>
  <c r="D457" i="4"/>
  <c r="B457" i="4"/>
  <c r="A457" i="4"/>
  <c r="N456" i="4"/>
  <c r="M456" i="4"/>
  <c r="L456" i="4"/>
  <c r="K456" i="4"/>
  <c r="J456" i="4"/>
  <c r="F456" i="4"/>
  <c r="E456" i="4"/>
  <c r="D456" i="4"/>
  <c r="B456" i="4"/>
  <c r="A456" i="4"/>
  <c r="N455" i="4"/>
  <c r="M455" i="4"/>
  <c r="L455" i="4"/>
  <c r="K455" i="4"/>
  <c r="J455" i="4"/>
  <c r="F455" i="4"/>
  <c r="E455" i="4"/>
  <c r="D455" i="4"/>
  <c r="B455" i="4"/>
  <c r="A455" i="4"/>
  <c r="N454" i="4"/>
  <c r="M454" i="4"/>
  <c r="L454" i="4"/>
  <c r="K454" i="4"/>
  <c r="J454" i="4"/>
  <c r="F454" i="4"/>
  <c r="E454" i="4"/>
  <c r="D454" i="4"/>
  <c r="B454" i="4"/>
  <c r="A454" i="4"/>
  <c r="N453" i="4"/>
  <c r="M453" i="4"/>
  <c r="L453" i="4"/>
  <c r="K453" i="4"/>
  <c r="J453" i="4"/>
  <c r="F453" i="4"/>
  <c r="E453" i="4"/>
  <c r="D453" i="4"/>
  <c r="B453" i="4"/>
  <c r="A453" i="4"/>
  <c r="N452" i="4"/>
  <c r="M452" i="4"/>
  <c r="L452" i="4"/>
  <c r="K452" i="4"/>
  <c r="J452" i="4"/>
  <c r="F452" i="4"/>
  <c r="E452" i="4"/>
  <c r="D452" i="4"/>
  <c r="B452" i="4"/>
  <c r="A452" i="4"/>
  <c r="N451" i="4"/>
  <c r="M451" i="4"/>
  <c r="L451" i="4"/>
  <c r="K451" i="4"/>
  <c r="J451" i="4"/>
  <c r="F451" i="4"/>
  <c r="E451" i="4"/>
  <c r="D451" i="4"/>
  <c r="B451" i="4"/>
  <c r="A451" i="4"/>
  <c r="N450" i="4"/>
  <c r="M450" i="4"/>
  <c r="L450" i="4"/>
  <c r="K450" i="4"/>
  <c r="J450" i="4"/>
  <c r="F450" i="4"/>
  <c r="E450" i="4"/>
  <c r="D450" i="4"/>
  <c r="B450" i="4"/>
  <c r="A450" i="4"/>
  <c r="N449" i="4"/>
  <c r="M449" i="4"/>
  <c r="L449" i="4"/>
  <c r="K449" i="4"/>
  <c r="J449" i="4"/>
  <c r="F449" i="4"/>
  <c r="E449" i="4"/>
  <c r="D449" i="4"/>
  <c r="B449" i="4"/>
  <c r="A449" i="4"/>
  <c r="N448" i="4"/>
  <c r="M448" i="4"/>
  <c r="L448" i="4"/>
  <c r="K448" i="4"/>
  <c r="J448" i="4"/>
  <c r="F448" i="4"/>
  <c r="E448" i="4"/>
  <c r="D448" i="4"/>
  <c r="B448" i="4"/>
  <c r="A448" i="4"/>
  <c r="N447" i="4"/>
  <c r="M447" i="4"/>
  <c r="L447" i="4"/>
  <c r="K447" i="4"/>
  <c r="J447" i="4"/>
  <c r="F447" i="4"/>
  <c r="E447" i="4"/>
  <c r="D447" i="4"/>
  <c r="B447" i="4"/>
  <c r="A447" i="4"/>
  <c r="N446" i="4"/>
  <c r="M446" i="4"/>
  <c r="L446" i="4"/>
  <c r="K446" i="4"/>
  <c r="J446" i="4"/>
  <c r="F446" i="4"/>
  <c r="E446" i="4"/>
  <c r="D446" i="4"/>
  <c r="B446" i="4"/>
  <c r="A446" i="4"/>
  <c r="N445" i="4"/>
  <c r="M445" i="4"/>
  <c r="L445" i="4"/>
  <c r="K445" i="4"/>
  <c r="J445" i="4"/>
  <c r="F445" i="4"/>
  <c r="E445" i="4"/>
  <c r="D445" i="4"/>
  <c r="B445" i="4"/>
  <c r="A445" i="4"/>
  <c r="N444" i="4"/>
  <c r="M444" i="4"/>
  <c r="L444" i="4"/>
  <c r="K444" i="4"/>
  <c r="J444" i="4"/>
  <c r="F444" i="4"/>
  <c r="E444" i="4"/>
  <c r="D444" i="4"/>
  <c r="B444" i="4"/>
  <c r="A444" i="4"/>
  <c r="N443" i="4"/>
  <c r="M443" i="4"/>
  <c r="L443" i="4"/>
  <c r="K443" i="4"/>
  <c r="J443" i="4"/>
  <c r="F443" i="4"/>
  <c r="E443" i="4"/>
  <c r="D443" i="4"/>
  <c r="B443" i="4"/>
  <c r="A443" i="4"/>
  <c r="N442" i="4"/>
  <c r="M442" i="4"/>
  <c r="L442" i="4"/>
  <c r="K442" i="4"/>
  <c r="J442" i="4"/>
  <c r="F442" i="4"/>
  <c r="E442" i="4"/>
  <c r="D442" i="4"/>
  <c r="B442" i="4"/>
  <c r="A442" i="4"/>
  <c r="N441" i="4"/>
  <c r="M441" i="4"/>
  <c r="L441" i="4"/>
  <c r="K441" i="4"/>
  <c r="J441" i="4"/>
  <c r="F441" i="4"/>
  <c r="E441" i="4"/>
  <c r="D441" i="4"/>
  <c r="B441" i="4"/>
  <c r="A441" i="4"/>
  <c r="N440" i="4"/>
  <c r="M440" i="4"/>
  <c r="L440" i="4"/>
  <c r="K440" i="4"/>
  <c r="J440" i="4"/>
  <c r="F440" i="4"/>
  <c r="E440" i="4"/>
  <c r="D440" i="4"/>
  <c r="B440" i="4"/>
  <c r="A440" i="4"/>
  <c r="N439" i="4"/>
  <c r="M439" i="4"/>
  <c r="L439" i="4"/>
  <c r="K439" i="4"/>
  <c r="J439" i="4"/>
  <c r="F439" i="4"/>
  <c r="E439" i="4"/>
  <c r="D439" i="4"/>
  <c r="B439" i="4"/>
  <c r="A439" i="4"/>
  <c r="N438" i="4"/>
  <c r="M438" i="4"/>
  <c r="L438" i="4"/>
  <c r="K438" i="4"/>
  <c r="J438" i="4"/>
  <c r="F438" i="4"/>
  <c r="E438" i="4"/>
  <c r="D438" i="4"/>
  <c r="B438" i="4"/>
  <c r="A438" i="4"/>
  <c r="N437" i="4"/>
  <c r="M437" i="4"/>
  <c r="L437" i="4"/>
  <c r="K437" i="4"/>
  <c r="J437" i="4"/>
  <c r="F437" i="4"/>
  <c r="E437" i="4"/>
  <c r="D437" i="4"/>
  <c r="B437" i="4"/>
  <c r="A437" i="4"/>
  <c r="N436" i="4"/>
  <c r="M436" i="4"/>
  <c r="L436" i="4"/>
  <c r="K436" i="4"/>
  <c r="J436" i="4"/>
  <c r="F436" i="4"/>
  <c r="E436" i="4"/>
  <c r="D436" i="4"/>
  <c r="B436" i="4"/>
  <c r="A436" i="4"/>
  <c r="N435" i="4"/>
  <c r="M435" i="4"/>
  <c r="L435" i="4"/>
  <c r="K435" i="4"/>
  <c r="J435" i="4"/>
  <c r="F435" i="4"/>
  <c r="E435" i="4"/>
  <c r="D435" i="4"/>
  <c r="B435" i="4"/>
  <c r="A435" i="4"/>
  <c r="N434" i="4"/>
  <c r="M434" i="4"/>
  <c r="L434" i="4"/>
  <c r="K434" i="4"/>
  <c r="J434" i="4"/>
  <c r="F434" i="4"/>
  <c r="E434" i="4"/>
  <c r="D434" i="4"/>
  <c r="B434" i="4"/>
  <c r="A434" i="4"/>
  <c r="N433" i="4"/>
  <c r="M433" i="4"/>
  <c r="L433" i="4"/>
  <c r="K433" i="4"/>
  <c r="J433" i="4"/>
  <c r="F433" i="4"/>
  <c r="E433" i="4"/>
  <c r="D433" i="4"/>
  <c r="B433" i="4"/>
  <c r="A433" i="4"/>
  <c r="N432" i="4"/>
  <c r="M432" i="4"/>
  <c r="L432" i="4"/>
  <c r="K432" i="4"/>
  <c r="J432" i="4"/>
  <c r="F432" i="4"/>
  <c r="E432" i="4"/>
  <c r="D432" i="4"/>
  <c r="B432" i="4"/>
  <c r="A432" i="4"/>
  <c r="N431" i="4"/>
  <c r="M431" i="4"/>
  <c r="L431" i="4"/>
  <c r="K431" i="4"/>
  <c r="J431" i="4"/>
  <c r="F431" i="4"/>
  <c r="E431" i="4"/>
  <c r="D431" i="4"/>
  <c r="B431" i="4"/>
  <c r="A431" i="4"/>
  <c r="N430" i="4"/>
  <c r="M430" i="4"/>
  <c r="L430" i="4"/>
  <c r="K430" i="4"/>
  <c r="J430" i="4"/>
  <c r="F430" i="4"/>
  <c r="E430" i="4"/>
  <c r="D430" i="4"/>
  <c r="B430" i="4"/>
  <c r="A430" i="4"/>
  <c r="N429" i="4"/>
  <c r="M429" i="4"/>
  <c r="L429" i="4"/>
  <c r="K429" i="4"/>
  <c r="J429" i="4"/>
  <c r="F429" i="4"/>
  <c r="E429" i="4"/>
  <c r="D429" i="4"/>
  <c r="B429" i="4"/>
  <c r="A429" i="4"/>
  <c r="N428" i="4"/>
  <c r="M428" i="4"/>
  <c r="L428" i="4"/>
  <c r="K428" i="4"/>
  <c r="J428" i="4"/>
  <c r="F428" i="4"/>
  <c r="E428" i="4"/>
  <c r="D428" i="4"/>
  <c r="B428" i="4"/>
  <c r="A428" i="4"/>
  <c r="N427" i="4"/>
  <c r="M427" i="4"/>
  <c r="L427" i="4"/>
  <c r="K427" i="4"/>
  <c r="J427" i="4"/>
  <c r="F427" i="4"/>
  <c r="E427" i="4"/>
  <c r="D427" i="4"/>
  <c r="B427" i="4"/>
  <c r="A427" i="4"/>
  <c r="N426" i="4"/>
  <c r="M426" i="4"/>
  <c r="L426" i="4"/>
  <c r="K426" i="4"/>
  <c r="J426" i="4"/>
  <c r="F426" i="4"/>
  <c r="E426" i="4"/>
  <c r="D426" i="4"/>
  <c r="B426" i="4"/>
  <c r="A426" i="4"/>
  <c r="N425" i="4"/>
  <c r="M425" i="4"/>
  <c r="L425" i="4"/>
  <c r="K425" i="4"/>
  <c r="J425" i="4"/>
  <c r="F425" i="4"/>
  <c r="E425" i="4"/>
  <c r="D425" i="4"/>
  <c r="B425" i="4"/>
  <c r="A425" i="4"/>
  <c r="N424" i="4"/>
  <c r="M424" i="4"/>
  <c r="L424" i="4"/>
  <c r="K424" i="4"/>
  <c r="J424" i="4"/>
  <c r="F424" i="4"/>
  <c r="E424" i="4"/>
  <c r="D424" i="4"/>
  <c r="B424" i="4"/>
  <c r="A424" i="4"/>
  <c r="N423" i="4"/>
  <c r="M423" i="4"/>
  <c r="L423" i="4"/>
  <c r="K423" i="4"/>
  <c r="J423" i="4"/>
  <c r="F423" i="4"/>
  <c r="E423" i="4"/>
  <c r="D423" i="4"/>
  <c r="B423" i="4"/>
  <c r="A423" i="4"/>
  <c r="N422" i="4"/>
  <c r="M422" i="4"/>
  <c r="L422" i="4"/>
  <c r="K422" i="4"/>
  <c r="J422" i="4"/>
  <c r="F422" i="4"/>
  <c r="E422" i="4"/>
  <c r="D422" i="4"/>
  <c r="B422" i="4"/>
  <c r="A422" i="4"/>
  <c r="N421" i="4"/>
  <c r="M421" i="4"/>
  <c r="L421" i="4"/>
  <c r="K421" i="4"/>
  <c r="J421" i="4"/>
  <c r="F421" i="4"/>
  <c r="E421" i="4"/>
  <c r="D421" i="4"/>
  <c r="B421" i="4"/>
  <c r="A421" i="4"/>
  <c r="N420" i="4"/>
  <c r="M420" i="4"/>
  <c r="L420" i="4"/>
  <c r="K420" i="4"/>
  <c r="J420" i="4"/>
  <c r="F420" i="4"/>
  <c r="E420" i="4"/>
  <c r="D420" i="4"/>
  <c r="B420" i="4"/>
  <c r="A420" i="4"/>
  <c r="N419" i="4"/>
  <c r="M419" i="4"/>
  <c r="L419" i="4"/>
  <c r="K419" i="4"/>
  <c r="J419" i="4"/>
  <c r="F419" i="4"/>
  <c r="E419" i="4"/>
  <c r="D419" i="4"/>
  <c r="B419" i="4"/>
  <c r="A419" i="4"/>
  <c r="N418" i="4"/>
  <c r="M418" i="4"/>
  <c r="L418" i="4"/>
  <c r="K418" i="4"/>
  <c r="J418" i="4"/>
  <c r="F418" i="4"/>
  <c r="E418" i="4"/>
  <c r="D418" i="4"/>
  <c r="B418" i="4"/>
  <c r="A418" i="4"/>
  <c r="N417" i="4"/>
  <c r="M417" i="4"/>
  <c r="L417" i="4"/>
  <c r="K417" i="4"/>
  <c r="J417" i="4"/>
  <c r="F417" i="4"/>
  <c r="E417" i="4"/>
  <c r="D417" i="4"/>
  <c r="B417" i="4"/>
  <c r="A417" i="4"/>
  <c r="N416" i="4"/>
  <c r="M416" i="4"/>
  <c r="L416" i="4"/>
  <c r="K416" i="4"/>
  <c r="J416" i="4"/>
  <c r="F416" i="4"/>
  <c r="E416" i="4"/>
  <c r="D416" i="4"/>
  <c r="B416" i="4"/>
  <c r="A416" i="4"/>
  <c r="N415" i="4"/>
  <c r="M415" i="4"/>
  <c r="L415" i="4"/>
  <c r="K415" i="4"/>
  <c r="J415" i="4"/>
  <c r="F415" i="4"/>
  <c r="E415" i="4"/>
  <c r="D415" i="4"/>
  <c r="B415" i="4"/>
  <c r="A415" i="4"/>
  <c r="N414" i="4"/>
  <c r="M414" i="4"/>
  <c r="L414" i="4"/>
  <c r="K414" i="4"/>
  <c r="J414" i="4"/>
  <c r="F414" i="4"/>
  <c r="E414" i="4"/>
  <c r="D414" i="4"/>
  <c r="B414" i="4"/>
  <c r="A414" i="4"/>
  <c r="N413" i="4"/>
  <c r="M413" i="4"/>
  <c r="L413" i="4"/>
  <c r="K413" i="4"/>
  <c r="J413" i="4"/>
  <c r="F413" i="4"/>
  <c r="E413" i="4"/>
  <c r="D413" i="4"/>
  <c r="B413" i="4"/>
  <c r="A413" i="4"/>
  <c r="N412" i="4"/>
  <c r="M412" i="4"/>
  <c r="L412" i="4"/>
  <c r="K412" i="4"/>
  <c r="J412" i="4"/>
  <c r="F412" i="4"/>
  <c r="E412" i="4"/>
  <c r="D412" i="4"/>
  <c r="B412" i="4"/>
  <c r="A412" i="4"/>
  <c r="N411" i="4"/>
  <c r="M411" i="4"/>
  <c r="L411" i="4"/>
  <c r="K411" i="4"/>
  <c r="J411" i="4"/>
  <c r="F411" i="4"/>
  <c r="E411" i="4"/>
  <c r="D411" i="4"/>
  <c r="B411" i="4"/>
  <c r="A411" i="4"/>
  <c r="N410" i="4"/>
  <c r="M410" i="4"/>
  <c r="L410" i="4"/>
  <c r="K410" i="4"/>
  <c r="J410" i="4"/>
  <c r="F410" i="4"/>
  <c r="E410" i="4"/>
  <c r="D410" i="4"/>
  <c r="B410" i="4"/>
  <c r="A410" i="4"/>
  <c r="N409" i="4"/>
  <c r="M409" i="4"/>
  <c r="L409" i="4"/>
  <c r="K409" i="4"/>
  <c r="J409" i="4"/>
  <c r="F409" i="4"/>
  <c r="E409" i="4"/>
  <c r="D409" i="4"/>
  <c r="B409" i="4"/>
  <c r="A409" i="4"/>
  <c r="N408" i="4"/>
  <c r="M408" i="4"/>
  <c r="L408" i="4"/>
  <c r="K408" i="4"/>
  <c r="J408" i="4"/>
  <c r="F408" i="4"/>
  <c r="E408" i="4"/>
  <c r="D408" i="4"/>
  <c r="B408" i="4"/>
  <c r="A408" i="4"/>
  <c r="N407" i="4"/>
  <c r="M407" i="4"/>
  <c r="L407" i="4"/>
  <c r="K407" i="4"/>
  <c r="J407" i="4"/>
  <c r="F407" i="4"/>
  <c r="E407" i="4"/>
  <c r="D407" i="4"/>
  <c r="B407" i="4"/>
  <c r="A407" i="4"/>
  <c r="N406" i="4"/>
  <c r="M406" i="4"/>
  <c r="L406" i="4"/>
  <c r="K406" i="4"/>
  <c r="J406" i="4"/>
  <c r="F406" i="4"/>
  <c r="E406" i="4"/>
  <c r="D406" i="4"/>
  <c r="B406" i="4"/>
  <c r="A406" i="4"/>
  <c r="N405" i="4"/>
  <c r="M405" i="4"/>
  <c r="L405" i="4"/>
  <c r="K405" i="4"/>
  <c r="J405" i="4"/>
  <c r="F405" i="4"/>
  <c r="E405" i="4"/>
  <c r="D405" i="4"/>
  <c r="B405" i="4"/>
  <c r="A405" i="4"/>
  <c r="N404" i="4"/>
  <c r="M404" i="4"/>
  <c r="L404" i="4"/>
  <c r="K404" i="4"/>
  <c r="J404" i="4"/>
  <c r="F404" i="4"/>
  <c r="E404" i="4"/>
  <c r="D404" i="4"/>
  <c r="B404" i="4"/>
  <c r="A404" i="4"/>
  <c r="N403" i="4"/>
  <c r="M403" i="4"/>
  <c r="L403" i="4"/>
  <c r="K403" i="4"/>
  <c r="J403" i="4"/>
  <c r="F403" i="4"/>
  <c r="E403" i="4"/>
  <c r="D403" i="4"/>
  <c r="B403" i="4"/>
  <c r="A403" i="4"/>
  <c r="N402" i="4"/>
  <c r="M402" i="4"/>
  <c r="L402" i="4"/>
  <c r="K402" i="4"/>
  <c r="J402" i="4"/>
  <c r="F402" i="4"/>
  <c r="E402" i="4"/>
  <c r="D402" i="4"/>
  <c r="B402" i="4"/>
  <c r="A402" i="4"/>
  <c r="N401" i="4"/>
  <c r="M401" i="4"/>
  <c r="L401" i="4"/>
  <c r="K401" i="4"/>
  <c r="J401" i="4"/>
  <c r="F401" i="4"/>
  <c r="E401" i="4"/>
  <c r="D401" i="4"/>
  <c r="B401" i="4"/>
  <c r="A401" i="4"/>
  <c r="V398" i="4"/>
  <c r="M398" i="4"/>
  <c r="L398" i="4"/>
  <c r="K398" i="4"/>
  <c r="I398" i="4"/>
  <c r="F398" i="4"/>
  <c r="E398" i="4"/>
  <c r="D398" i="4"/>
  <c r="C398" i="4"/>
  <c r="B398" i="4"/>
  <c r="A398" i="4"/>
  <c r="V397" i="4"/>
  <c r="M397" i="4"/>
  <c r="L397" i="4"/>
  <c r="K397" i="4"/>
  <c r="I397" i="4"/>
  <c r="F397" i="4"/>
  <c r="E397" i="4"/>
  <c r="D397" i="4"/>
  <c r="C397" i="4"/>
  <c r="B397" i="4"/>
  <c r="A397" i="4"/>
  <c r="V396" i="4"/>
  <c r="M396" i="4"/>
  <c r="L396" i="4"/>
  <c r="K396" i="4"/>
  <c r="I396" i="4"/>
  <c r="F396" i="4"/>
  <c r="E396" i="4"/>
  <c r="D396" i="4"/>
  <c r="C396" i="4"/>
  <c r="B396" i="4"/>
  <c r="A396" i="4"/>
  <c r="V395" i="4"/>
  <c r="M395" i="4"/>
  <c r="L395" i="4"/>
  <c r="K395" i="4"/>
  <c r="I395" i="4"/>
  <c r="F395" i="4"/>
  <c r="E395" i="4"/>
  <c r="D395" i="4"/>
  <c r="C395" i="4"/>
  <c r="B395" i="4"/>
  <c r="A395" i="4"/>
  <c r="BI396" i="1"/>
  <c r="BI411" i="1"/>
  <c r="BI3" i="1"/>
  <c r="BI4" i="1"/>
  <c r="BI5" i="1"/>
  <c r="BI6" i="1"/>
  <c r="BI7" i="1"/>
  <c r="BI8" i="1"/>
  <c r="BI9" i="1"/>
  <c r="BI10"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80" i="1"/>
  <c r="BI381" i="1"/>
  <c r="BI382" i="1"/>
  <c r="BI383" i="1"/>
  <c r="BI384" i="1"/>
  <c r="BI385" i="1"/>
  <c r="BI386" i="1"/>
  <c r="BI387" i="1"/>
  <c r="BI388" i="1"/>
  <c r="BI390" i="1"/>
  <c r="BI391" i="1"/>
  <c r="BI392" i="1"/>
  <c r="BI393" i="1"/>
  <c r="BI397" i="1"/>
  <c r="BI398" i="1"/>
  <c r="BI399" i="1"/>
  <c r="BI400" i="1"/>
  <c r="BI401" i="1"/>
  <c r="BI402" i="1"/>
  <c r="BI403" i="1"/>
  <c r="BI405" i="1"/>
  <c r="BI406" i="1"/>
  <c r="BI407" i="1"/>
  <c r="BI408" i="1"/>
  <c r="BI409" i="1"/>
  <c r="BI410" i="1"/>
  <c r="BI2" i="1"/>
  <c r="O2" i="40"/>
  <c r="O9" i="40"/>
  <c r="N9" i="40"/>
  <c r="M9" i="40"/>
  <c r="M2" i="40"/>
  <c r="N2" i="40"/>
  <c r="A49" i="43"/>
  <c r="A50" i="43" s="1"/>
  <c r="A51" i="43" s="1"/>
  <c r="A52" i="43" s="1"/>
  <c r="A53" i="43" s="1"/>
  <c r="A54" i="43" s="1"/>
  <c r="A55" i="43" s="1"/>
  <c r="A56" i="43" s="1"/>
  <c r="A57" i="43" s="1"/>
  <c r="A58" i="43" s="1"/>
  <c r="A59" i="43" s="1"/>
  <c r="A60" i="43" s="1"/>
  <c r="A61" i="43" s="1"/>
  <c r="A62" i="43" s="1"/>
  <c r="A63" i="43" s="1"/>
  <c r="A64" i="43" s="1"/>
  <c r="A65" i="43" s="1"/>
  <c r="A66" i="43" s="1"/>
  <c r="A67" i="43" s="1"/>
  <c r="A68" i="43" s="1"/>
  <c r="A69" i="43" s="1"/>
  <c r="A70" i="43" s="1"/>
  <c r="A71" i="43" s="1"/>
  <c r="A72" i="43" s="1"/>
  <c r="A73" i="43" s="1"/>
  <c r="A74" i="43" s="1"/>
  <c r="A75" i="43" s="1"/>
  <c r="A76" i="43" s="1"/>
  <c r="O76" i="42"/>
  <c r="N76" i="42"/>
  <c r="M76" i="42"/>
  <c r="L76" i="42"/>
  <c r="K76" i="42"/>
  <c r="J76" i="42"/>
  <c r="I76" i="42"/>
  <c r="H76" i="42"/>
  <c r="C76" i="42"/>
  <c r="Q76" i="42" s="1"/>
  <c r="B76" i="42"/>
  <c r="O75" i="42"/>
  <c r="N75" i="42"/>
  <c r="M75" i="42"/>
  <c r="L75" i="42"/>
  <c r="K75" i="42"/>
  <c r="J75" i="42"/>
  <c r="I75" i="42"/>
  <c r="H75" i="42"/>
  <c r="C75" i="42"/>
  <c r="Q75" i="42" s="1"/>
  <c r="B75" i="42"/>
  <c r="O74" i="42"/>
  <c r="N74" i="42"/>
  <c r="M74" i="42"/>
  <c r="L74" i="42"/>
  <c r="K74" i="42"/>
  <c r="J74" i="42"/>
  <c r="I74" i="42"/>
  <c r="H74" i="42"/>
  <c r="C74" i="42"/>
  <c r="Q74" i="42" s="1"/>
  <c r="B74" i="42"/>
  <c r="O73" i="42"/>
  <c r="N73" i="42"/>
  <c r="M73" i="42"/>
  <c r="L73" i="42"/>
  <c r="K73" i="42"/>
  <c r="J73" i="42"/>
  <c r="I73" i="42"/>
  <c r="H73" i="42"/>
  <c r="C73" i="42"/>
  <c r="Q73" i="42" s="1"/>
  <c r="B73" i="42"/>
  <c r="O72" i="42"/>
  <c r="N72" i="42"/>
  <c r="M72" i="42"/>
  <c r="L72" i="42"/>
  <c r="K72" i="42"/>
  <c r="J72" i="42"/>
  <c r="I72" i="42"/>
  <c r="H72" i="42"/>
  <c r="C72" i="42"/>
  <c r="Q72" i="42" s="1"/>
  <c r="B72" i="42"/>
  <c r="O71" i="42"/>
  <c r="N71" i="42"/>
  <c r="M71" i="42"/>
  <c r="L71" i="42"/>
  <c r="K71" i="42"/>
  <c r="J71" i="42"/>
  <c r="I71" i="42"/>
  <c r="H71" i="42"/>
  <c r="C71" i="42"/>
  <c r="Q71" i="42" s="1"/>
  <c r="B71" i="42"/>
  <c r="O70" i="42"/>
  <c r="N70" i="42"/>
  <c r="M70" i="42"/>
  <c r="L70" i="42"/>
  <c r="K70" i="42"/>
  <c r="J70" i="42"/>
  <c r="I70" i="42"/>
  <c r="H70" i="42"/>
  <c r="C70" i="42"/>
  <c r="Q70" i="42" s="1"/>
  <c r="B70" i="42"/>
  <c r="O69" i="42"/>
  <c r="N69" i="42"/>
  <c r="M69" i="42"/>
  <c r="L69" i="42"/>
  <c r="K69" i="42"/>
  <c r="J69" i="42"/>
  <c r="I69" i="42"/>
  <c r="H69" i="42"/>
  <c r="C69" i="42"/>
  <c r="Q69" i="42" s="1"/>
  <c r="B69" i="42"/>
  <c r="O68" i="42"/>
  <c r="N68" i="42"/>
  <c r="M68" i="42"/>
  <c r="L68" i="42"/>
  <c r="K68" i="42"/>
  <c r="J68" i="42"/>
  <c r="I68" i="42"/>
  <c r="H68" i="42"/>
  <c r="C68" i="42"/>
  <c r="Q68" i="42" s="1"/>
  <c r="B68" i="42"/>
  <c r="O67" i="42"/>
  <c r="N67" i="42"/>
  <c r="M67" i="42"/>
  <c r="L67" i="42"/>
  <c r="K67" i="42"/>
  <c r="J67" i="42"/>
  <c r="I67" i="42"/>
  <c r="H67" i="42"/>
  <c r="C67" i="42"/>
  <c r="Q67" i="42" s="1"/>
  <c r="B67" i="42"/>
  <c r="O66" i="42"/>
  <c r="N66" i="42"/>
  <c r="M66" i="42"/>
  <c r="L66" i="42"/>
  <c r="K66" i="42"/>
  <c r="J66" i="42"/>
  <c r="I66" i="42"/>
  <c r="H66" i="42"/>
  <c r="C66" i="42"/>
  <c r="Q66" i="42" s="1"/>
  <c r="B66" i="42"/>
  <c r="O65" i="42"/>
  <c r="N65" i="42"/>
  <c r="M65" i="42"/>
  <c r="L65" i="42"/>
  <c r="K65" i="42"/>
  <c r="J65" i="42"/>
  <c r="I65" i="42"/>
  <c r="H65" i="42"/>
  <c r="C65" i="42"/>
  <c r="Q65" i="42" s="1"/>
  <c r="B65" i="42"/>
  <c r="O64" i="42"/>
  <c r="N64" i="42"/>
  <c r="M64" i="42"/>
  <c r="L64" i="42"/>
  <c r="K64" i="42"/>
  <c r="J64" i="42"/>
  <c r="I64" i="42"/>
  <c r="H64" i="42"/>
  <c r="C64" i="42"/>
  <c r="Q64" i="42" s="1"/>
  <c r="B64" i="42"/>
  <c r="O63" i="42"/>
  <c r="N63" i="42"/>
  <c r="M63" i="42"/>
  <c r="L63" i="42"/>
  <c r="K63" i="42"/>
  <c r="J63" i="42"/>
  <c r="I63" i="42"/>
  <c r="H63" i="42"/>
  <c r="C63" i="42"/>
  <c r="Q63" i="42" s="1"/>
  <c r="B63" i="42"/>
  <c r="O62" i="42"/>
  <c r="N62" i="42"/>
  <c r="M62" i="42"/>
  <c r="L62" i="42"/>
  <c r="K62" i="42"/>
  <c r="J62" i="42"/>
  <c r="I62" i="42"/>
  <c r="H62" i="42"/>
  <c r="C62" i="42"/>
  <c r="Q62" i="42" s="1"/>
  <c r="B62" i="42"/>
  <c r="O61" i="42"/>
  <c r="N61" i="42"/>
  <c r="M61" i="42"/>
  <c r="L61" i="42"/>
  <c r="K61" i="42"/>
  <c r="J61" i="42"/>
  <c r="I61" i="42"/>
  <c r="H61" i="42"/>
  <c r="C61" i="42"/>
  <c r="Q61" i="42" s="1"/>
  <c r="B61" i="42"/>
  <c r="O60" i="42"/>
  <c r="N60" i="42"/>
  <c r="M60" i="42"/>
  <c r="L60" i="42"/>
  <c r="K60" i="42"/>
  <c r="J60" i="42"/>
  <c r="I60" i="42"/>
  <c r="H60" i="42"/>
  <c r="C60" i="42"/>
  <c r="Q60" i="42" s="1"/>
  <c r="B60" i="42"/>
  <c r="O59" i="42"/>
  <c r="N59" i="42"/>
  <c r="M59" i="42"/>
  <c r="L59" i="42"/>
  <c r="K59" i="42"/>
  <c r="J59" i="42"/>
  <c r="I59" i="42"/>
  <c r="H59" i="42"/>
  <c r="C59" i="42"/>
  <c r="Q59" i="42" s="1"/>
  <c r="B59" i="42"/>
  <c r="O58" i="42"/>
  <c r="N58" i="42"/>
  <c r="M58" i="42"/>
  <c r="L58" i="42"/>
  <c r="K58" i="42"/>
  <c r="J58" i="42"/>
  <c r="I58" i="42"/>
  <c r="H58" i="42"/>
  <c r="C58" i="42"/>
  <c r="Q58" i="42" s="1"/>
  <c r="B58" i="42"/>
  <c r="O57" i="42"/>
  <c r="N57" i="42"/>
  <c r="M57" i="42"/>
  <c r="L57" i="42"/>
  <c r="K57" i="42"/>
  <c r="J57" i="42"/>
  <c r="I57" i="42"/>
  <c r="H57" i="42"/>
  <c r="C57" i="42"/>
  <c r="Q57" i="42" s="1"/>
  <c r="B57" i="42"/>
  <c r="O56" i="42"/>
  <c r="N56" i="42"/>
  <c r="M56" i="42"/>
  <c r="L56" i="42"/>
  <c r="K56" i="42"/>
  <c r="J56" i="42"/>
  <c r="I56" i="42"/>
  <c r="H56" i="42"/>
  <c r="C56" i="42"/>
  <c r="Q56" i="42" s="1"/>
  <c r="B56" i="42"/>
  <c r="O55" i="42"/>
  <c r="N55" i="42"/>
  <c r="M55" i="42"/>
  <c r="L55" i="42"/>
  <c r="K55" i="42"/>
  <c r="J55" i="42"/>
  <c r="I55" i="42"/>
  <c r="H55" i="42"/>
  <c r="C55" i="42"/>
  <c r="Q55" i="42" s="1"/>
  <c r="B55" i="42"/>
  <c r="O54" i="42"/>
  <c r="N54" i="42"/>
  <c r="M54" i="42"/>
  <c r="L54" i="42"/>
  <c r="K54" i="42"/>
  <c r="J54" i="42"/>
  <c r="I54" i="42"/>
  <c r="H54" i="42"/>
  <c r="C54" i="42"/>
  <c r="Q54" i="42" s="1"/>
  <c r="B54" i="42"/>
  <c r="O53" i="42"/>
  <c r="N53" i="42"/>
  <c r="M53" i="42"/>
  <c r="L53" i="42"/>
  <c r="K53" i="42"/>
  <c r="J53" i="42"/>
  <c r="I53" i="42"/>
  <c r="H53" i="42"/>
  <c r="C53" i="42"/>
  <c r="Q53" i="42" s="1"/>
  <c r="B53" i="42"/>
  <c r="O52" i="42"/>
  <c r="N52" i="42"/>
  <c r="M52" i="42"/>
  <c r="L52" i="42"/>
  <c r="K52" i="42"/>
  <c r="J52" i="42"/>
  <c r="I52" i="42"/>
  <c r="H52" i="42"/>
  <c r="C52" i="42"/>
  <c r="Q52" i="42" s="1"/>
  <c r="B52" i="42"/>
  <c r="O51" i="42"/>
  <c r="N51" i="42"/>
  <c r="M51" i="42"/>
  <c r="L51" i="42"/>
  <c r="K51" i="42"/>
  <c r="J51" i="42"/>
  <c r="I51" i="42"/>
  <c r="H51" i="42"/>
  <c r="C51" i="42"/>
  <c r="Q51" i="42" s="1"/>
  <c r="B51" i="42"/>
  <c r="O50" i="42"/>
  <c r="N50" i="42"/>
  <c r="M50" i="42"/>
  <c r="L50" i="42"/>
  <c r="K50" i="42"/>
  <c r="J50" i="42"/>
  <c r="I50" i="42"/>
  <c r="H50" i="42"/>
  <c r="C50" i="42"/>
  <c r="Q50" i="42" s="1"/>
  <c r="B50" i="42"/>
  <c r="O49" i="42"/>
  <c r="N49" i="42"/>
  <c r="M49" i="42"/>
  <c r="L49" i="42"/>
  <c r="K49" i="42"/>
  <c r="J49" i="42"/>
  <c r="I49" i="42"/>
  <c r="H49" i="42"/>
  <c r="C49" i="42"/>
  <c r="Q49" i="42" s="1"/>
  <c r="B49" i="42"/>
  <c r="O48" i="42"/>
  <c r="N48" i="42"/>
  <c r="M48" i="42"/>
  <c r="L48" i="42"/>
  <c r="K48" i="42"/>
  <c r="J48" i="42"/>
  <c r="I48" i="42"/>
  <c r="H48" i="42"/>
  <c r="C48" i="42"/>
  <c r="Q48" i="42" s="1"/>
  <c r="B48" i="42"/>
  <c r="O47" i="42"/>
  <c r="N47" i="42"/>
  <c r="M47" i="42"/>
  <c r="L47" i="42"/>
  <c r="K47" i="42"/>
  <c r="J47" i="42"/>
  <c r="I47" i="42"/>
  <c r="H47" i="42"/>
  <c r="C47" i="42"/>
  <c r="Q47" i="42" s="1"/>
  <c r="B47" i="42"/>
  <c r="O46" i="42"/>
  <c r="N46" i="42"/>
  <c r="M46" i="42"/>
  <c r="L46" i="42"/>
  <c r="K46" i="42"/>
  <c r="J46" i="42"/>
  <c r="I46" i="42"/>
  <c r="H46" i="42"/>
  <c r="C46" i="42"/>
  <c r="Q46" i="42" s="1"/>
  <c r="B46" i="42"/>
  <c r="O45" i="42"/>
  <c r="N45" i="42"/>
  <c r="M45" i="42"/>
  <c r="L45" i="42"/>
  <c r="K45" i="42"/>
  <c r="J45" i="42"/>
  <c r="I45" i="42"/>
  <c r="H45" i="42"/>
  <c r="C45" i="42"/>
  <c r="Q45" i="42" s="1"/>
  <c r="B45" i="42"/>
  <c r="O44" i="42"/>
  <c r="N44" i="42"/>
  <c r="M44" i="42"/>
  <c r="L44" i="42"/>
  <c r="K44" i="42"/>
  <c r="J44" i="42"/>
  <c r="I44" i="42"/>
  <c r="H44" i="42"/>
  <c r="C44" i="42"/>
  <c r="Q44" i="42" s="1"/>
  <c r="B44" i="42"/>
  <c r="O43" i="42"/>
  <c r="N43" i="42"/>
  <c r="M43" i="42"/>
  <c r="L43" i="42"/>
  <c r="K43" i="42"/>
  <c r="J43" i="42"/>
  <c r="I43" i="42"/>
  <c r="H43" i="42"/>
  <c r="C43" i="42"/>
  <c r="Q43" i="42" s="1"/>
  <c r="B43" i="42"/>
  <c r="O42" i="42"/>
  <c r="N42" i="42"/>
  <c r="M42" i="42"/>
  <c r="L42" i="42"/>
  <c r="K42" i="42"/>
  <c r="J42" i="42"/>
  <c r="I42" i="42"/>
  <c r="H42" i="42"/>
  <c r="C42" i="42"/>
  <c r="Q42" i="42" s="1"/>
  <c r="B42" i="42"/>
  <c r="O41" i="42"/>
  <c r="N41" i="42"/>
  <c r="M41" i="42"/>
  <c r="L41" i="42"/>
  <c r="K41" i="42"/>
  <c r="J41" i="42"/>
  <c r="I41" i="42"/>
  <c r="H41" i="42"/>
  <c r="C41" i="42"/>
  <c r="Q41" i="42" s="1"/>
  <c r="B41" i="42"/>
  <c r="O40" i="42"/>
  <c r="N40" i="42"/>
  <c r="M40" i="42"/>
  <c r="L40" i="42"/>
  <c r="K40" i="42"/>
  <c r="J40" i="42"/>
  <c r="I40" i="42"/>
  <c r="H40" i="42"/>
  <c r="C40" i="42"/>
  <c r="Q40" i="42" s="1"/>
  <c r="B40" i="42"/>
  <c r="O39" i="42"/>
  <c r="N39" i="42"/>
  <c r="M39" i="42"/>
  <c r="L39" i="42"/>
  <c r="K39" i="42"/>
  <c r="J39" i="42"/>
  <c r="I39" i="42"/>
  <c r="H39" i="42"/>
  <c r="C39" i="42"/>
  <c r="Q39" i="42" s="1"/>
  <c r="B39" i="42"/>
  <c r="O38" i="42"/>
  <c r="N38" i="42"/>
  <c r="M38" i="42"/>
  <c r="L38" i="42"/>
  <c r="K38" i="42"/>
  <c r="J38" i="42"/>
  <c r="I38" i="42"/>
  <c r="H38" i="42"/>
  <c r="C38" i="42"/>
  <c r="Q38" i="42" s="1"/>
  <c r="B38" i="42"/>
  <c r="O37" i="42"/>
  <c r="N37" i="42"/>
  <c r="M37" i="42"/>
  <c r="L37" i="42"/>
  <c r="K37" i="42"/>
  <c r="J37" i="42"/>
  <c r="I37" i="42"/>
  <c r="H37" i="42"/>
  <c r="C37" i="42"/>
  <c r="Q37" i="42" s="1"/>
  <c r="B37" i="42"/>
  <c r="O36" i="42"/>
  <c r="N36" i="42"/>
  <c r="M36" i="42"/>
  <c r="L36" i="42"/>
  <c r="K36" i="42"/>
  <c r="J36" i="42"/>
  <c r="I36" i="42"/>
  <c r="H36" i="42"/>
  <c r="C36" i="42"/>
  <c r="Q36" i="42" s="1"/>
  <c r="B36" i="42"/>
  <c r="O35" i="42"/>
  <c r="N35" i="42"/>
  <c r="M35" i="42"/>
  <c r="L35" i="42"/>
  <c r="K35" i="42"/>
  <c r="J35" i="42"/>
  <c r="I35" i="42"/>
  <c r="H35" i="42"/>
  <c r="C35" i="42"/>
  <c r="Q35" i="42" s="1"/>
  <c r="B35" i="42"/>
  <c r="O34" i="42"/>
  <c r="N34" i="42"/>
  <c r="M34" i="42"/>
  <c r="L34" i="42"/>
  <c r="K34" i="42"/>
  <c r="J34" i="42"/>
  <c r="I34" i="42"/>
  <c r="H34" i="42"/>
  <c r="C34" i="42"/>
  <c r="Q34" i="42" s="1"/>
  <c r="B34" i="42"/>
  <c r="O33" i="42"/>
  <c r="N33" i="42"/>
  <c r="M33" i="42"/>
  <c r="L33" i="42"/>
  <c r="K33" i="42"/>
  <c r="J33" i="42"/>
  <c r="I33" i="42"/>
  <c r="H33" i="42"/>
  <c r="C33" i="42"/>
  <c r="Q33" i="42" s="1"/>
  <c r="B33" i="42"/>
  <c r="O32" i="42"/>
  <c r="N32" i="42"/>
  <c r="M32" i="42"/>
  <c r="L32" i="42"/>
  <c r="K32" i="42"/>
  <c r="J32" i="42"/>
  <c r="I32" i="42"/>
  <c r="H32" i="42"/>
  <c r="C32" i="42"/>
  <c r="Q32" i="42" s="1"/>
  <c r="B32" i="42"/>
  <c r="O31" i="42"/>
  <c r="N31" i="42"/>
  <c r="M31" i="42"/>
  <c r="L31" i="42"/>
  <c r="K31" i="42"/>
  <c r="J31" i="42"/>
  <c r="I31" i="42"/>
  <c r="H31" i="42"/>
  <c r="C31" i="42"/>
  <c r="Q31" i="42" s="1"/>
  <c r="B31" i="42"/>
  <c r="O3" i="42"/>
  <c r="O4" i="42"/>
  <c r="O5" i="42"/>
  <c r="O6" i="42"/>
  <c r="O7" i="42"/>
  <c r="O8" i="42"/>
  <c r="O9" i="42"/>
  <c r="O10" i="42"/>
  <c r="O11" i="42"/>
  <c r="O12" i="42"/>
  <c r="O13" i="42"/>
  <c r="O14" i="42"/>
  <c r="O15" i="42"/>
  <c r="O16" i="42"/>
  <c r="O17" i="42"/>
  <c r="O18" i="42"/>
  <c r="O19" i="42"/>
  <c r="O20" i="42"/>
  <c r="O21" i="42"/>
  <c r="O22" i="42"/>
  <c r="O23" i="42"/>
  <c r="O24" i="42"/>
  <c r="O25" i="42"/>
  <c r="O26" i="42"/>
  <c r="O27" i="42"/>
  <c r="O28" i="42"/>
  <c r="O29" i="42"/>
  <c r="O30" i="42"/>
  <c r="O2" i="42"/>
  <c r="P2" i="44"/>
  <c r="O2" i="44"/>
  <c r="N2" i="44"/>
  <c r="L7" i="40"/>
  <c r="K7" i="40"/>
  <c r="J7" i="40"/>
  <c r="L6" i="40"/>
  <c r="K6" i="40"/>
  <c r="J6" i="40"/>
  <c r="L5" i="40"/>
  <c r="K5" i="40"/>
  <c r="J5" i="40"/>
  <c r="L4" i="40"/>
  <c r="K4" i="40"/>
  <c r="J4" i="40"/>
  <c r="L3" i="40"/>
  <c r="K3" i="40"/>
  <c r="J3" i="40"/>
  <c r="L2" i="40"/>
  <c r="K2" i="40"/>
  <c r="J2" i="40"/>
  <c r="W47" i="4"/>
  <c r="X47" i="4"/>
  <c r="W48" i="4"/>
  <c r="X48" i="4"/>
  <c r="W49" i="4"/>
  <c r="X49" i="4"/>
  <c r="W50" i="4"/>
  <c r="X50" i="4"/>
  <c r="W51" i="4"/>
  <c r="X51" i="4"/>
  <c r="W52" i="4"/>
  <c r="X52" i="4"/>
  <c r="W53" i="4"/>
  <c r="X53" i="4"/>
  <c r="W54" i="4"/>
  <c r="X54" i="4"/>
  <c r="W55" i="4"/>
  <c r="X55" i="4"/>
  <c r="W56" i="4"/>
  <c r="X56" i="4"/>
  <c r="W57" i="4"/>
  <c r="X57" i="4"/>
  <c r="W58" i="4"/>
  <c r="X58" i="4"/>
  <c r="W59" i="4"/>
  <c r="X59" i="4"/>
  <c r="W60" i="4"/>
  <c r="X60" i="4"/>
  <c r="W61" i="4"/>
  <c r="X61" i="4"/>
  <c r="W62" i="4"/>
  <c r="X62" i="4"/>
  <c r="W63" i="4"/>
  <c r="X63" i="4"/>
  <c r="W64" i="4"/>
  <c r="X64" i="4"/>
  <c r="W65" i="4"/>
  <c r="X65" i="4"/>
  <c r="W66" i="4"/>
  <c r="X66" i="4"/>
  <c r="W67" i="4"/>
  <c r="X67" i="4"/>
  <c r="W68" i="4"/>
  <c r="X68" i="4"/>
  <c r="W69" i="4"/>
  <c r="X69" i="4"/>
  <c r="W70" i="4"/>
  <c r="X70" i="4"/>
  <c r="W71" i="4"/>
  <c r="X71" i="4"/>
  <c r="W72" i="4"/>
  <c r="X72" i="4"/>
  <c r="W73" i="4"/>
  <c r="X73" i="4"/>
  <c r="W74" i="4"/>
  <c r="X74" i="4"/>
  <c r="W75" i="4"/>
  <c r="X75" i="4"/>
  <c r="W76" i="4"/>
  <c r="X76" i="4"/>
  <c r="W77" i="4"/>
  <c r="X77" i="4"/>
  <c r="W78" i="4"/>
  <c r="X78" i="4"/>
  <c r="W79" i="4"/>
  <c r="X79" i="4"/>
  <c r="W80" i="4"/>
  <c r="X80" i="4"/>
  <c r="W81" i="4"/>
  <c r="X81" i="4"/>
  <c r="W82" i="4"/>
  <c r="X82" i="4"/>
  <c r="W83" i="4"/>
  <c r="X83" i="4"/>
  <c r="W84" i="4"/>
  <c r="X84" i="4"/>
  <c r="W85" i="4"/>
  <c r="X85" i="4"/>
  <c r="W86" i="4"/>
  <c r="X86" i="4"/>
  <c r="W87" i="4"/>
  <c r="X87" i="4"/>
  <c r="W88" i="4"/>
  <c r="X88" i="4"/>
  <c r="W89" i="4"/>
  <c r="X89" i="4"/>
  <c r="W90" i="4"/>
  <c r="X90" i="4"/>
  <c r="W91" i="4"/>
  <c r="X91" i="4"/>
  <c r="W92" i="4"/>
  <c r="X92" i="4"/>
  <c r="W93" i="4"/>
  <c r="X93" i="4"/>
  <c r="W94" i="4"/>
  <c r="X94" i="4"/>
  <c r="W95" i="4"/>
  <c r="X95" i="4"/>
  <c r="X46" i="4"/>
  <c r="W46" i="4"/>
  <c r="D4" i="40"/>
  <c r="I4" i="40" s="1"/>
  <c r="D2" i="40"/>
  <c r="I2" i="40" s="1"/>
  <c r="I9" i="40"/>
  <c r="L9" i="40" s="1"/>
  <c r="H9" i="40"/>
  <c r="G9" i="40"/>
  <c r="F9" i="40"/>
  <c r="E9" i="40"/>
  <c r="C9" i="40"/>
  <c r="E7" i="63" s="1"/>
  <c r="B9" i="40"/>
  <c r="C9" i="63" s="1"/>
  <c r="I8" i="40"/>
  <c r="H8" i="40"/>
  <c r="G8" i="40"/>
  <c r="F8" i="40"/>
  <c r="E8" i="40"/>
  <c r="C8" i="40"/>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99" i="4"/>
  <c r="V394" i="4"/>
  <c r="M394" i="4"/>
  <c r="L394" i="4"/>
  <c r="K394" i="4"/>
  <c r="I394" i="4"/>
  <c r="F394" i="4"/>
  <c r="E394" i="4"/>
  <c r="D394" i="4"/>
  <c r="C394" i="4"/>
  <c r="B394" i="4"/>
  <c r="A394" i="4"/>
  <c r="V393" i="4"/>
  <c r="M393" i="4"/>
  <c r="L393" i="4"/>
  <c r="K393" i="4"/>
  <c r="I393" i="4"/>
  <c r="F393" i="4"/>
  <c r="E393" i="4"/>
  <c r="D393" i="4"/>
  <c r="C393" i="4"/>
  <c r="B393" i="4"/>
  <c r="A393" i="4"/>
  <c r="V392" i="4"/>
  <c r="M392" i="4"/>
  <c r="L392" i="4"/>
  <c r="K392" i="4"/>
  <c r="I392" i="4"/>
  <c r="F392" i="4"/>
  <c r="E392" i="4"/>
  <c r="D392" i="4"/>
  <c r="C392" i="4"/>
  <c r="B392" i="4"/>
  <c r="A392" i="4"/>
  <c r="V391" i="4"/>
  <c r="M391" i="4"/>
  <c r="L391" i="4"/>
  <c r="K391" i="4"/>
  <c r="I391" i="4"/>
  <c r="F391" i="4"/>
  <c r="E391" i="4"/>
  <c r="D391" i="4"/>
  <c r="C391" i="4"/>
  <c r="B391" i="4"/>
  <c r="A391" i="4"/>
  <c r="V390" i="4"/>
  <c r="M390" i="4"/>
  <c r="L390" i="4"/>
  <c r="K390" i="4"/>
  <c r="I390" i="4"/>
  <c r="F390" i="4"/>
  <c r="E390" i="4"/>
  <c r="D390" i="4"/>
  <c r="C390" i="4"/>
  <c r="B390" i="4"/>
  <c r="A390" i="4"/>
  <c r="V389" i="4"/>
  <c r="M389" i="4"/>
  <c r="L389" i="4"/>
  <c r="K389" i="4"/>
  <c r="I389" i="4"/>
  <c r="F389" i="4"/>
  <c r="E389" i="4"/>
  <c r="D389" i="4"/>
  <c r="C389" i="4"/>
  <c r="B389" i="4"/>
  <c r="A389" i="4"/>
  <c r="V388" i="4"/>
  <c r="M388" i="4"/>
  <c r="L388" i="4"/>
  <c r="K388" i="4"/>
  <c r="I388" i="4"/>
  <c r="F388" i="4"/>
  <c r="E388" i="4"/>
  <c r="D388" i="4"/>
  <c r="C388" i="4"/>
  <c r="B388" i="4"/>
  <c r="A388" i="4"/>
  <c r="V387" i="4"/>
  <c r="M387" i="4"/>
  <c r="L387" i="4"/>
  <c r="K387" i="4"/>
  <c r="I387" i="4"/>
  <c r="F387" i="4"/>
  <c r="E387" i="4"/>
  <c r="D387" i="4"/>
  <c r="C387" i="4"/>
  <c r="B387" i="4"/>
  <c r="A387" i="4"/>
  <c r="V386" i="4"/>
  <c r="M386" i="4"/>
  <c r="L386" i="4"/>
  <c r="K386" i="4"/>
  <c r="I386" i="4"/>
  <c r="F386" i="4"/>
  <c r="E386" i="4"/>
  <c r="D386" i="4"/>
  <c r="C386" i="4"/>
  <c r="B386" i="4"/>
  <c r="A386" i="4"/>
  <c r="V385" i="4"/>
  <c r="M385" i="4"/>
  <c r="L385" i="4"/>
  <c r="K385" i="4"/>
  <c r="I385" i="4"/>
  <c r="F385" i="4"/>
  <c r="E385" i="4"/>
  <c r="D385" i="4"/>
  <c r="C385" i="4"/>
  <c r="B385" i="4"/>
  <c r="A385" i="4"/>
  <c r="V384" i="4"/>
  <c r="M384" i="4"/>
  <c r="L384" i="4"/>
  <c r="K384" i="4"/>
  <c r="I384" i="4"/>
  <c r="F384" i="4"/>
  <c r="E384" i="4"/>
  <c r="D384" i="4"/>
  <c r="C384" i="4"/>
  <c r="B384" i="4"/>
  <c r="A384" i="4"/>
  <c r="V383" i="4"/>
  <c r="M383" i="4"/>
  <c r="L383" i="4"/>
  <c r="K383" i="4"/>
  <c r="I383" i="4"/>
  <c r="F383" i="4"/>
  <c r="E383" i="4"/>
  <c r="D383" i="4"/>
  <c r="C383" i="4"/>
  <c r="B383" i="4"/>
  <c r="A383" i="4"/>
  <c r="V382" i="4"/>
  <c r="M382" i="4"/>
  <c r="L382" i="4"/>
  <c r="K382" i="4"/>
  <c r="I382" i="4"/>
  <c r="F382" i="4"/>
  <c r="E382" i="4"/>
  <c r="D382" i="4"/>
  <c r="C382" i="4"/>
  <c r="B382" i="4"/>
  <c r="A382" i="4"/>
  <c r="V381" i="4"/>
  <c r="M381" i="4"/>
  <c r="L381" i="4"/>
  <c r="K381" i="4"/>
  <c r="I381" i="4"/>
  <c r="F381" i="4"/>
  <c r="E381" i="4"/>
  <c r="D381" i="4"/>
  <c r="C381" i="4"/>
  <c r="B381" i="4"/>
  <c r="A381" i="4"/>
  <c r="V380" i="4"/>
  <c r="M380" i="4"/>
  <c r="L380" i="4"/>
  <c r="K380" i="4"/>
  <c r="I380" i="4"/>
  <c r="F380" i="4"/>
  <c r="E380" i="4"/>
  <c r="D380" i="4"/>
  <c r="C380" i="4"/>
  <c r="B380" i="4"/>
  <c r="A380" i="4"/>
  <c r="V379" i="4"/>
  <c r="M379" i="4"/>
  <c r="L379" i="4"/>
  <c r="K379" i="4"/>
  <c r="I379" i="4"/>
  <c r="F379" i="4"/>
  <c r="E379" i="4"/>
  <c r="D379" i="4"/>
  <c r="C379" i="4"/>
  <c r="B379" i="4"/>
  <c r="A379" i="4"/>
  <c r="V378" i="4"/>
  <c r="M378" i="4"/>
  <c r="L378" i="4"/>
  <c r="K378" i="4"/>
  <c r="I378" i="4"/>
  <c r="F378" i="4"/>
  <c r="E378" i="4"/>
  <c r="D378" i="4"/>
  <c r="C378" i="4"/>
  <c r="B378" i="4"/>
  <c r="A378" i="4"/>
  <c r="V377" i="4"/>
  <c r="M377" i="4"/>
  <c r="L377" i="4"/>
  <c r="K377" i="4"/>
  <c r="I377" i="4"/>
  <c r="F377" i="4"/>
  <c r="E377" i="4"/>
  <c r="D377" i="4"/>
  <c r="C377" i="4"/>
  <c r="B377" i="4"/>
  <c r="A377" i="4"/>
  <c r="V376" i="4"/>
  <c r="M376" i="4"/>
  <c r="L376" i="4"/>
  <c r="K376" i="4"/>
  <c r="I376" i="4"/>
  <c r="F376" i="4"/>
  <c r="E376" i="4"/>
  <c r="D376" i="4"/>
  <c r="C376" i="4"/>
  <c r="B376" i="4"/>
  <c r="A376" i="4"/>
  <c r="V375" i="4"/>
  <c r="M375" i="4"/>
  <c r="L375" i="4"/>
  <c r="K375" i="4"/>
  <c r="I375" i="4"/>
  <c r="F375" i="4"/>
  <c r="E375" i="4"/>
  <c r="D375" i="4"/>
  <c r="C375" i="4"/>
  <c r="B375" i="4"/>
  <c r="A375" i="4"/>
  <c r="V374" i="4"/>
  <c r="M374" i="4"/>
  <c r="L374" i="4"/>
  <c r="K374" i="4"/>
  <c r="I374" i="4"/>
  <c r="F374" i="4"/>
  <c r="E374" i="4"/>
  <c r="D374" i="4"/>
  <c r="C374" i="4"/>
  <c r="B374" i="4"/>
  <c r="A374" i="4"/>
  <c r="V373" i="4"/>
  <c r="M373" i="4"/>
  <c r="L373" i="4"/>
  <c r="K373" i="4"/>
  <c r="I373" i="4"/>
  <c r="F373" i="4"/>
  <c r="E373" i="4"/>
  <c r="D373" i="4"/>
  <c r="C373" i="4"/>
  <c r="B373" i="4"/>
  <c r="A373" i="4"/>
  <c r="V372" i="4"/>
  <c r="M372" i="4"/>
  <c r="L372" i="4"/>
  <c r="K372" i="4"/>
  <c r="I372" i="4"/>
  <c r="F372" i="4"/>
  <c r="E372" i="4"/>
  <c r="D372" i="4"/>
  <c r="C372" i="4"/>
  <c r="B372" i="4"/>
  <c r="A372" i="4"/>
  <c r="V371" i="4"/>
  <c r="M371" i="4"/>
  <c r="L371" i="4"/>
  <c r="K371" i="4"/>
  <c r="I371" i="4"/>
  <c r="F371" i="4"/>
  <c r="E371" i="4"/>
  <c r="D371" i="4"/>
  <c r="C371" i="4"/>
  <c r="B371" i="4"/>
  <c r="A371" i="4"/>
  <c r="V370" i="4"/>
  <c r="M370" i="4"/>
  <c r="L370" i="4"/>
  <c r="K370" i="4"/>
  <c r="I370" i="4"/>
  <c r="F370" i="4"/>
  <c r="E370" i="4"/>
  <c r="D370" i="4"/>
  <c r="C370" i="4"/>
  <c r="B370" i="4"/>
  <c r="A370" i="4"/>
  <c r="V369" i="4"/>
  <c r="M369" i="4"/>
  <c r="L369" i="4"/>
  <c r="K369" i="4"/>
  <c r="I369" i="4"/>
  <c r="F369" i="4"/>
  <c r="E369" i="4"/>
  <c r="D369" i="4"/>
  <c r="C369" i="4"/>
  <c r="B369" i="4"/>
  <c r="A369" i="4"/>
  <c r="V368" i="4"/>
  <c r="M368" i="4"/>
  <c r="L368" i="4"/>
  <c r="K368" i="4"/>
  <c r="I368" i="4"/>
  <c r="F368" i="4"/>
  <c r="E368" i="4"/>
  <c r="D368" i="4"/>
  <c r="C368" i="4"/>
  <c r="B368" i="4"/>
  <c r="A368" i="4"/>
  <c r="V367" i="4"/>
  <c r="M367" i="4"/>
  <c r="L367" i="4"/>
  <c r="K367" i="4"/>
  <c r="I367" i="4"/>
  <c r="F367" i="4"/>
  <c r="E367" i="4"/>
  <c r="D367" i="4"/>
  <c r="C367" i="4"/>
  <c r="B367" i="4"/>
  <c r="A367" i="4"/>
  <c r="V366" i="4"/>
  <c r="M366" i="4"/>
  <c r="L366" i="4"/>
  <c r="K366" i="4"/>
  <c r="I366" i="4"/>
  <c r="F366" i="4"/>
  <c r="E366" i="4"/>
  <c r="D366" i="4"/>
  <c r="C366" i="4"/>
  <c r="B366" i="4"/>
  <c r="A366" i="4"/>
  <c r="V365" i="4"/>
  <c r="M365" i="4"/>
  <c r="L365" i="4"/>
  <c r="K365" i="4"/>
  <c r="I365" i="4"/>
  <c r="F365" i="4"/>
  <c r="E365" i="4"/>
  <c r="D365" i="4"/>
  <c r="C365" i="4"/>
  <c r="B365" i="4"/>
  <c r="A365" i="4"/>
  <c r="V364" i="4"/>
  <c r="M364" i="4"/>
  <c r="L364" i="4"/>
  <c r="K364" i="4"/>
  <c r="I364" i="4"/>
  <c r="F364" i="4"/>
  <c r="E364" i="4"/>
  <c r="D364" i="4"/>
  <c r="C364" i="4"/>
  <c r="B364" i="4"/>
  <c r="A364" i="4"/>
  <c r="V363" i="4"/>
  <c r="M363" i="4"/>
  <c r="L363" i="4"/>
  <c r="K363" i="4"/>
  <c r="I363" i="4"/>
  <c r="F363" i="4"/>
  <c r="E363" i="4"/>
  <c r="D363" i="4"/>
  <c r="C363" i="4"/>
  <c r="B363" i="4"/>
  <c r="A363" i="4"/>
  <c r="V362" i="4"/>
  <c r="M362" i="4"/>
  <c r="L362" i="4"/>
  <c r="K362" i="4"/>
  <c r="I362" i="4"/>
  <c r="F362" i="4"/>
  <c r="E362" i="4"/>
  <c r="D362" i="4"/>
  <c r="C362" i="4"/>
  <c r="B362" i="4"/>
  <c r="A362" i="4"/>
  <c r="V361" i="4"/>
  <c r="M361" i="4"/>
  <c r="L361" i="4"/>
  <c r="K361" i="4"/>
  <c r="I361" i="4"/>
  <c r="F361" i="4"/>
  <c r="E361" i="4"/>
  <c r="D361" i="4"/>
  <c r="C361" i="4"/>
  <c r="B361" i="4"/>
  <c r="A361" i="4"/>
  <c r="V360" i="4"/>
  <c r="M360" i="4"/>
  <c r="L360" i="4"/>
  <c r="K360" i="4"/>
  <c r="I360" i="4"/>
  <c r="F360" i="4"/>
  <c r="E360" i="4"/>
  <c r="D360" i="4"/>
  <c r="C360" i="4"/>
  <c r="B360" i="4"/>
  <c r="A360" i="4"/>
  <c r="V359" i="4"/>
  <c r="M359" i="4"/>
  <c r="L359" i="4"/>
  <c r="K359" i="4"/>
  <c r="I359" i="4"/>
  <c r="F359" i="4"/>
  <c r="E359" i="4"/>
  <c r="D359" i="4"/>
  <c r="C359" i="4"/>
  <c r="B359" i="4"/>
  <c r="A359" i="4"/>
  <c r="V358" i="4"/>
  <c r="M358" i="4"/>
  <c r="L358" i="4"/>
  <c r="K358" i="4"/>
  <c r="I358" i="4"/>
  <c r="F358" i="4"/>
  <c r="E358" i="4"/>
  <c r="D358" i="4"/>
  <c r="C358" i="4"/>
  <c r="B358" i="4"/>
  <c r="A358" i="4"/>
  <c r="V357" i="4"/>
  <c r="M357" i="4"/>
  <c r="L357" i="4"/>
  <c r="K357" i="4"/>
  <c r="I357" i="4"/>
  <c r="F357" i="4"/>
  <c r="E357" i="4"/>
  <c r="D357" i="4"/>
  <c r="C357" i="4"/>
  <c r="B357" i="4"/>
  <c r="A357" i="4"/>
  <c r="V356" i="4"/>
  <c r="M356" i="4"/>
  <c r="L356" i="4"/>
  <c r="K356" i="4"/>
  <c r="I356" i="4"/>
  <c r="F356" i="4"/>
  <c r="E356" i="4"/>
  <c r="D356" i="4"/>
  <c r="C356" i="4"/>
  <c r="B356" i="4"/>
  <c r="A356" i="4"/>
  <c r="V355" i="4"/>
  <c r="M355" i="4"/>
  <c r="L355" i="4"/>
  <c r="K355" i="4"/>
  <c r="I355" i="4"/>
  <c r="F355" i="4"/>
  <c r="E355" i="4"/>
  <c r="D355" i="4"/>
  <c r="C355" i="4"/>
  <c r="B355" i="4"/>
  <c r="A355" i="4"/>
  <c r="V354" i="4"/>
  <c r="M354" i="4"/>
  <c r="L354" i="4"/>
  <c r="K354" i="4"/>
  <c r="I354" i="4"/>
  <c r="F354" i="4"/>
  <c r="E354" i="4"/>
  <c r="D354" i="4"/>
  <c r="C354" i="4"/>
  <c r="B354" i="4"/>
  <c r="A354" i="4"/>
  <c r="V353" i="4"/>
  <c r="M353" i="4"/>
  <c r="L353" i="4"/>
  <c r="K353" i="4"/>
  <c r="I353" i="4"/>
  <c r="F353" i="4"/>
  <c r="E353" i="4"/>
  <c r="D353" i="4"/>
  <c r="C353" i="4"/>
  <c r="B353" i="4"/>
  <c r="A353" i="4"/>
  <c r="V352" i="4"/>
  <c r="M352" i="4"/>
  <c r="L352" i="4"/>
  <c r="K352" i="4"/>
  <c r="I352" i="4"/>
  <c r="F352" i="4"/>
  <c r="E352" i="4"/>
  <c r="D352" i="4"/>
  <c r="C352" i="4"/>
  <c r="B352" i="4"/>
  <c r="A352" i="4"/>
  <c r="V351" i="4"/>
  <c r="M351" i="4"/>
  <c r="L351" i="4"/>
  <c r="K351" i="4"/>
  <c r="I351" i="4"/>
  <c r="F351" i="4"/>
  <c r="E351" i="4"/>
  <c r="D351" i="4"/>
  <c r="C351" i="4"/>
  <c r="B351" i="4"/>
  <c r="A351" i="4"/>
  <c r="V350" i="4"/>
  <c r="M350" i="4"/>
  <c r="L350" i="4"/>
  <c r="K350" i="4"/>
  <c r="I350" i="4"/>
  <c r="F350" i="4"/>
  <c r="E350" i="4"/>
  <c r="D350" i="4"/>
  <c r="C350" i="4"/>
  <c r="B350" i="4"/>
  <c r="A350" i="4"/>
  <c r="V349" i="4"/>
  <c r="M349" i="4"/>
  <c r="L349" i="4"/>
  <c r="K349" i="4"/>
  <c r="I349" i="4"/>
  <c r="F349" i="4"/>
  <c r="E349" i="4"/>
  <c r="D349" i="4"/>
  <c r="C349" i="4"/>
  <c r="B349" i="4"/>
  <c r="A349" i="4"/>
  <c r="V348" i="4"/>
  <c r="M348" i="4"/>
  <c r="L348" i="4"/>
  <c r="K348" i="4"/>
  <c r="I348" i="4"/>
  <c r="F348" i="4"/>
  <c r="E348" i="4"/>
  <c r="D348" i="4"/>
  <c r="C348" i="4"/>
  <c r="B348" i="4"/>
  <c r="A348" i="4"/>
  <c r="V347" i="4"/>
  <c r="M347" i="4"/>
  <c r="L347" i="4"/>
  <c r="K347" i="4"/>
  <c r="I347" i="4"/>
  <c r="F347" i="4"/>
  <c r="E347" i="4"/>
  <c r="D347" i="4"/>
  <c r="C347" i="4"/>
  <c r="B347" i="4"/>
  <c r="A347" i="4"/>
  <c r="V346" i="4"/>
  <c r="M346" i="4"/>
  <c r="L346" i="4"/>
  <c r="K346" i="4"/>
  <c r="I346" i="4"/>
  <c r="F346" i="4"/>
  <c r="E346" i="4"/>
  <c r="D346" i="4"/>
  <c r="C346" i="4"/>
  <c r="B346" i="4"/>
  <c r="A346" i="4"/>
  <c r="V345" i="4"/>
  <c r="M345" i="4"/>
  <c r="L345" i="4"/>
  <c r="K345" i="4"/>
  <c r="I345" i="4"/>
  <c r="F345" i="4"/>
  <c r="E345" i="4"/>
  <c r="D345" i="4"/>
  <c r="C345" i="4"/>
  <c r="B345" i="4"/>
  <c r="A345" i="4"/>
  <c r="V344" i="4"/>
  <c r="M344" i="4"/>
  <c r="L344" i="4"/>
  <c r="K344" i="4"/>
  <c r="I344" i="4"/>
  <c r="F344" i="4"/>
  <c r="E344" i="4"/>
  <c r="D344" i="4"/>
  <c r="C344" i="4"/>
  <c r="B344" i="4"/>
  <c r="A344" i="4"/>
  <c r="V343" i="4"/>
  <c r="M343" i="4"/>
  <c r="L343" i="4"/>
  <c r="K343" i="4"/>
  <c r="I343" i="4"/>
  <c r="F343" i="4"/>
  <c r="E343" i="4"/>
  <c r="D343" i="4"/>
  <c r="C343" i="4"/>
  <c r="B343" i="4"/>
  <c r="A343" i="4"/>
  <c r="V342" i="4"/>
  <c r="M342" i="4"/>
  <c r="L342" i="4"/>
  <c r="K342" i="4"/>
  <c r="I342" i="4"/>
  <c r="F342" i="4"/>
  <c r="E342" i="4"/>
  <c r="D342" i="4"/>
  <c r="C342" i="4"/>
  <c r="B342" i="4"/>
  <c r="A342" i="4"/>
  <c r="V341" i="4"/>
  <c r="M341" i="4"/>
  <c r="L341" i="4"/>
  <c r="K341" i="4"/>
  <c r="I341" i="4"/>
  <c r="F341" i="4"/>
  <c r="E341" i="4"/>
  <c r="D341" i="4"/>
  <c r="C341" i="4"/>
  <c r="B341" i="4"/>
  <c r="A341" i="4"/>
  <c r="V340" i="4"/>
  <c r="M340" i="4"/>
  <c r="L340" i="4"/>
  <c r="K340" i="4"/>
  <c r="I340" i="4"/>
  <c r="F340" i="4"/>
  <c r="E340" i="4"/>
  <c r="D340" i="4"/>
  <c r="C340" i="4"/>
  <c r="B340" i="4"/>
  <c r="A340" i="4"/>
  <c r="V339" i="4"/>
  <c r="M339" i="4"/>
  <c r="L339" i="4"/>
  <c r="K339" i="4"/>
  <c r="I339" i="4"/>
  <c r="F339" i="4"/>
  <c r="E339" i="4"/>
  <c r="D339" i="4"/>
  <c r="C339" i="4"/>
  <c r="B339" i="4"/>
  <c r="A339" i="4"/>
  <c r="V338" i="4"/>
  <c r="M338" i="4"/>
  <c r="L338" i="4"/>
  <c r="K338" i="4"/>
  <c r="I338" i="4"/>
  <c r="F338" i="4"/>
  <c r="E338" i="4"/>
  <c r="D338" i="4"/>
  <c r="C338" i="4"/>
  <c r="B338" i="4"/>
  <c r="A338" i="4"/>
  <c r="V337" i="4"/>
  <c r="M337" i="4"/>
  <c r="L337" i="4"/>
  <c r="K337" i="4"/>
  <c r="I337" i="4"/>
  <c r="F337" i="4"/>
  <c r="E337" i="4"/>
  <c r="D337" i="4"/>
  <c r="C337" i="4"/>
  <c r="B337" i="4"/>
  <c r="A337" i="4"/>
  <c r="V336" i="4"/>
  <c r="M336" i="4"/>
  <c r="L336" i="4"/>
  <c r="K336" i="4"/>
  <c r="I336" i="4"/>
  <c r="F336" i="4"/>
  <c r="E336" i="4"/>
  <c r="D336" i="4"/>
  <c r="C336" i="4"/>
  <c r="B336" i="4"/>
  <c r="A336" i="4"/>
  <c r="V335" i="4"/>
  <c r="M335" i="4"/>
  <c r="L335" i="4"/>
  <c r="K335" i="4"/>
  <c r="I335" i="4"/>
  <c r="F335" i="4"/>
  <c r="E335" i="4"/>
  <c r="D335" i="4"/>
  <c r="C335" i="4"/>
  <c r="B335" i="4"/>
  <c r="A335" i="4"/>
  <c r="V334" i="4"/>
  <c r="M334" i="4"/>
  <c r="L334" i="4"/>
  <c r="K334" i="4"/>
  <c r="I334" i="4"/>
  <c r="F334" i="4"/>
  <c r="E334" i="4"/>
  <c r="D334" i="4"/>
  <c r="C334" i="4"/>
  <c r="B334" i="4"/>
  <c r="A334" i="4"/>
  <c r="V333" i="4"/>
  <c r="M333" i="4"/>
  <c r="L333" i="4"/>
  <c r="K333" i="4"/>
  <c r="I333" i="4"/>
  <c r="F333" i="4"/>
  <c r="E333" i="4"/>
  <c r="D333" i="4"/>
  <c r="C333" i="4"/>
  <c r="B333" i="4"/>
  <c r="A333" i="4"/>
  <c r="V332" i="4"/>
  <c r="M332" i="4"/>
  <c r="L332" i="4"/>
  <c r="K332" i="4"/>
  <c r="I332" i="4"/>
  <c r="F332" i="4"/>
  <c r="E332" i="4"/>
  <c r="D332" i="4"/>
  <c r="C332" i="4"/>
  <c r="B332" i="4"/>
  <c r="A332" i="4"/>
  <c r="V331" i="4"/>
  <c r="M331" i="4"/>
  <c r="L331" i="4"/>
  <c r="K331" i="4"/>
  <c r="I331" i="4"/>
  <c r="F331" i="4"/>
  <c r="E331" i="4"/>
  <c r="D331" i="4"/>
  <c r="C331" i="4"/>
  <c r="B331" i="4"/>
  <c r="A331" i="4"/>
  <c r="V330" i="4"/>
  <c r="M330" i="4"/>
  <c r="L330" i="4"/>
  <c r="K330" i="4"/>
  <c r="I330" i="4"/>
  <c r="F330" i="4"/>
  <c r="E330" i="4"/>
  <c r="D330" i="4"/>
  <c r="C330" i="4"/>
  <c r="B330" i="4"/>
  <c r="A330" i="4"/>
  <c r="V329" i="4"/>
  <c r="M329" i="4"/>
  <c r="L329" i="4"/>
  <c r="K329" i="4"/>
  <c r="I329" i="4"/>
  <c r="F329" i="4"/>
  <c r="E329" i="4"/>
  <c r="D329" i="4"/>
  <c r="C329" i="4"/>
  <c r="B329" i="4"/>
  <c r="A329" i="4"/>
  <c r="V328" i="4"/>
  <c r="M328" i="4"/>
  <c r="L328" i="4"/>
  <c r="K328" i="4"/>
  <c r="I328" i="4"/>
  <c r="F328" i="4"/>
  <c r="E328" i="4"/>
  <c r="D328" i="4"/>
  <c r="C328" i="4"/>
  <c r="B328" i="4"/>
  <c r="A328" i="4"/>
  <c r="V327" i="4"/>
  <c r="M327" i="4"/>
  <c r="L327" i="4"/>
  <c r="K327" i="4"/>
  <c r="I327" i="4"/>
  <c r="F327" i="4"/>
  <c r="E327" i="4"/>
  <c r="D327" i="4"/>
  <c r="C327" i="4"/>
  <c r="B327" i="4"/>
  <c r="A327" i="4"/>
  <c r="V326" i="4"/>
  <c r="M326" i="4"/>
  <c r="L326" i="4"/>
  <c r="K326" i="4"/>
  <c r="I326" i="4"/>
  <c r="F326" i="4"/>
  <c r="E326" i="4"/>
  <c r="D326" i="4"/>
  <c r="C326" i="4"/>
  <c r="B326" i="4"/>
  <c r="A326" i="4"/>
  <c r="V325" i="4"/>
  <c r="M325" i="4"/>
  <c r="L325" i="4"/>
  <c r="K325" i="4"/>
  <c r="I325" i="4"/>
  <c r="F325" i="4"/>
  <c r="E325" i="4"/>
  <c r="D325" i="4"/>
  <c r="C325" i="4"/>
  <c r="B325" i="4"/>
  <c r="A325" i="4"/>
  <c r="V324" i="4"/>
  <c r="M324" i="4"/>
  <c r="L324" i="4"/>
  <c r="K324" i="4"/>
  <c r="I324" i="4"/>
  <c r="F324" i="4"/>
  <c r="E324" i="4"/>
  <c r="D324" i="4"/>
  <c r="C324" i="4"/>
  <c r="B324" i="4"/>
  <c r="A324" i="4"/>
  <c r="V323" i="4"/>
  <c r="M323" i="4"/>
  <c r="L323" i="4"/>
  <c r="K323" i="4"/>
  <c r="I323" i="4"/>
  <c r="F323" i="4"/>
  <c r="E323" i="4"/>
  <c r="D323" i="4"/>
  <c r="C323" i="4"/>
  <c r="B323" i="4"/>
  <c r="A323" i="4"/>
  <c r="V322" i="4"/>
  <c r="M322" i="4"/>
  <c r="L322" i="4"/>
  <c r="K322" i="4"/>
  <c r="I322" i="4"/>
  <c r="F322" i="4"/>
  <c r="E322" i="4"/>
  <c r="D322" i="4"/>
  <c r="C322" i="4"/>
  <c r="B322" i="4"/>
  <c r="A322" i="4"/>
  <c r="V321" i="4"/>
  <c r="M321" i="4"/>
  <c r="L321" i="4"/>
  <c r="K321" i="4"/>
  <c r="I321" i="4"/>
  <c r="F321" i="4"/>
  <c r="E321" i="4"/>
  <c r="D321" i="4"/>
  <c r="C321" i="4"/>
  <c r="B321" i="4"/>
  <c r="A321" i="4"/>
  <c r="V320" i="4"/>
  <c r="M320" i="4"/>
  <c r="L320" i="4"/>
  <c r="K320" i="4"/>
  <c r="I320" i="4"/>
  <c r="F320" i="4"/>
  <c r="E320" i="4"/>
  <c r="D320" i="4"/>
  <c r="C320" i="4"/>
  <c r="B320" i="4"/>
  <c r="A320" i="4"/>
  <c r="V319" i="4"/>
  <c r="M319" i="4"/>
  <c r="L319" i="4"/>
  <c r="K319" i="4"/>
  <c r="I319" i="4"/>
  <c r="F319" i="4"/>
  <c r="E319" i="4"/>
  <c r="D319" i="4"/>
  <c r="C319" i="4"/>
  <c r="B319" i="4"/>
  <c r="A319" i="4"/>
  <c r="V318" i="4"/>
  <c r="M318" i="4"/>
  <c r="L318" i="4"/>
  <c r="K318" i="4"/>
  <c r="I318" i="4"/>
  <c r="F318" i="4"/>
  <c r="E318" i="4"/>
  <c r="D318" i="4"/>
  <c r="C318" i="4"/>
  <c r="B318" i="4"/>
  <c r="A318" i="4"/>
  <c r="V317" i="4"/>
  <c r="M317" i="4"/>
  <c r="L317" i="4"/>
  <c r="K317" i="4"/>
  <c r="I317" i="4"/>
  <c r="F317" i="4"/>
  <c r="E317" i="4"/>
  <c r="D317" i="4"/>
  <c r="C317" i="4"/>
  <c r="B317" i="4"/>
  <c r="A317" i="4"/>
  <c r="V316" i="4"/>
  <c r="M316" i="4"/>
  <c r="L316" i="4"/>
  <c r="K316" i="4"/>
  <c r="I316" i="4"/>
  <c r="F316" i="4"/>
  <c r="E316" i="4"/>
  <c r="D316" i="4"/>
  <c r="C316" i="4"/>
  <c r="B316" i="4"/>
  <c r="A316" i="4"/>
  <c r="V315" i="4"/>
  <c r="M315" i="4"/>
  <c r="L315" i="4"/>
  <c r="K315" i="4"/>
  <c r="I315" i="4"/>
  <c r="F315" i="4"/>
  <c r="E315" i="4"/>
  <c r="D315" i="4"/>
  <c r="C315" i="4"/>
  <c r="B315" i="4"/>
  <c r="A315" i="4"/>
  <c r="V314" i="4"/>
  <c r="M314" i="4"/>
  <c r="L314" i="4"/>
  <c r="K314" i="4"/>
  <c r="I314" i="4"/>
  <c r="F314" i="4"/>
  <c r="E314" i="4"/>
  <c r="D314" i="4"/>
  <c r="C314" i="4"/>
  <c r="B314" i="4"/>
  <c r="A314" i="4"/>
  <c r="V313" i="4"/>
  <c r="M313" i="4"/>
  <c r="L313" i="4"/>
  <c r="K313" i="4"/>
  <c r="I313" i="4"/>
  <c r="F313" i="4"/>
  <c r="E313" i="4"/>
  <c r="D313" i="4"/>
  <c r="C313" i="4"/>
  <c r="B313" i="4"/>
  <c r="A313" i="4"/>
  <c r="V312" i="4"/>
  <c r="M312" i="4"/>
  <c r="L312" i="4"/>
  <c r="K312" i="4"/>
  <c r="I312" i="4"/>
  <c r="F312" i="4"/>
  <c r="E312" i="4"/>
  <c r="D312" i="4"/>
  <c r="C312" i="4"/>
  <c r="B312" i="4"/>
  <c r="A312" i="4"/>
  <c r="V311" i="4"/>
  <c r="M311" i="4"/>
  <c r="L311" i="4"/>
  <c r="K311" i="4"/>
  <c r="I311" i="4"/>
  <c r="F311" i="4"/>
  <c r="E311" i="4"/>
  <c r="D311" i="4"/>
  <c r="C311" i="4"/>
  <c r="B311" i="4"/>
  <c r="A311" i="4"/>
  <c r="V310" i="4"/>
  <c r="M310" i="4"/>
  <c r="L310" i="4"/>
  <c r="K310" i="4"/>
  <c r="I310" i="4"/>
  <c r="F310" i="4"/>
  <c r="E310" i="4"/>
  <c r="D310" i="4"/>
  <c r="C310" i="4"/>
  <c r="B310" i="4"/>
  <c r="A310" i="4"/>
  <c r="V309" i="4"/>
  <c r="M309" i="4"/>
  <c r="L309" i="4"/>
  <c r="K309" i="4"/>
  <c r="I309" i="4"/>
  <c r="F309" i="4"/>
  <c r="E309" i="4"/>
  <c r="D309" i="4"/>
  <c r="C309" i="4"/>
  <c r="B309" i="4"/>
  <c r="A309" i="4"/>
  <c r="V308" i="4"/>
  <c r="M308" i="4"/>
  <c r="L308" i="4"/>
  <c r="K308" i="4"/>
  <c r="I308" i="4"/>
  <c r="F308" i="4"/>
  <c r="E308" i="4"/>
  <c r="D308" i="4"/>
  <c r="C308" i="4"/>
  <c r="B308" i="4"/>
  <c r="A308" i="4"/>
  <c r="V307" i="4"/>
  <c r="M307" i="4"/>
  <c r="L307" i="4"/>
  <c r="K307" i="4"/>
  <c r="I307" i="4"/>
  <c r="F307" i="4"/>
  <c r="E307" i="4"/>
  <c r="D307" i="4"/>
  <c r="C307" i="4"/>
  <c r="B307" i="4"/>
  <c r="A307" i="4"/>
  <c r="V306" i="4"/>
  <c r="M306" i="4"/>
  <c r="L306" i="4"/>
  <c r="K306" i="4"/>
  <c r="I306" i="4"/>
  <c r="F306" i="4"/>
  <c r="E306" i="4"/>
  <c r="D306" i="4"/>
  <c r="C306" i="4"/>
  <c r="B306" i="4"/>
  <c r="A306" i="4"/>
  <c r="V305" i="4"/>
  <c r="M305" i="4"/>
  <c r="L305" i="4"/>
  <c r="K305" i="4"/>
  <c r="I305" i="4"/>
  <c r="F305" i="4"/>
  <c r="E305" i="4"/>
  <c r="D305" i="4"/>
  <c r="C305" i="4"/>
  <c r="B305" i="4"/>
  <c r="A305" i="4"/>
  <c r="V304" i="4"/>
  <c r="M304" i="4"/>
  <c r="L304" i="4"/>
  <c r="K304" i="4"/>
  <c r="I304" i="4"/>
  <c r="F304" i="4"/>
  <c r="E304" i="4"/>
  <c r="D304" i="4"/>
  <c r="C304" i="4"/>
  <c r="B304" i="4"/>
  <c r="A304" i="4"/>
  <c r="V303" i="4"/>
  <c r="M303" i="4"/>
  <c r="L303" i="4"/>
  <c r="K303" i="4"/>
  <c r="I303" i="4"/>
  <c r="F303" i="4"/>
  <c r="E303" i="4"/>
  <c r="D303" i="4"/>
  <c r="C303" i="4"/>
  <c r="B303" i="4"/>
  <c r="A303" i="4"/>
  <c r="V302" i="4"/>
  <c r="M302" i="4"/>
  <c r="L302" i="4"/>
  <c r="K302" i="4"/>
  <c r="I302" i="4"/>
  <c r="F302" i="4"/>
  <c r="E302" i="4"/>
  <c r="D302" i="4"/>
  <c r="C302" i="4"/>
  <c r="B302" i="4"/>
  <c r="A302" i="4"/>
  <c r="V301" i="4"/>
  <c r="M301" i="4"/>
  <c r="L301" i="4"/>
  <c r="K301" i="4"/>
  <c r="I301" i="4"/>
  <c r="F301" i="4"/>
  <c r="E301" i="4"/>
  <c r="D301" i="4"/>
  <c r="C301" i="4"/>
  <c r="B301" i="4"/>
  <c r="A301" i="4"/>
  <c r="V300" i="4"/>
  <c r="M300" i="4"/>
  <c r="L300" i="4"/>
  <c r="K300" i="4"/>
  <c r="I300" i="4"/>
  <c r="F300" i="4"/>
  <c r="E300" i="4"/>
  <c r="D300" i="4"/>
  <c r="C300" i="4"/>
  <c r="B300" i="4"/>
  <c r="A300" i="4"/>
  <c r="V299" i="4"/>
  <c r="M299" i="4"/>
  <c r="L299" i="4"/>
  <c r="K299" i="4"/>
  <c r="I299" i="4"/>
  <c r="F299" i="4"/>
  <c r="E299" i="4"/>
  <c r="D299" i="4"/>
  <c r="C299" i="4"/>
  <c r="B299" i="4"/>
  <c r="A299" i="4"/>
  <c r="V298" i="4"/>
  <c r="M298" i="4"/>
  <c r="L298" i="4"/>
  <c r="K298" i="4"/>
  <c r="I298" i="4"/>
  <c r="F298" i="4"/>
  <c r="E298" i="4"/>
  <c r="D298" i="4"/>
  <c r="C298" i="4"/>
  <c r="B298" i="4"/>
  <c r="A298" i="4"/>
  <c r="V297" i="4"/>
  <c r="M297" i="4"/>
  <c r="L297" i="4"/>
  <c r="K297" i="4"/>
  <c r="I297" i="4"/>
  <c r="F297" i="4"/>
  <c r="E297" i="4"/>
  <c r="D297" i="4"/>
  <c r="C297" i="4"/>
  <c r="B297" i="4"/>
  <c r="A297" i="4"/>
  <c r="V296" i="4"/>
  <c r="M296" i="4"/>
  <c r="L296" i="4"/>
  <c r="K296" i="4"/>
  <c r="I296" i="4"/>
  <c r="F296" i="4"/>
  <c r="E296" i="4"/>
  <c r="D296" i="4"/>
  <c r="C296" i="4"/>
  <c r="B296" i="4"/>
  <c r="A296" i="4"/>
  <c r="V295" i="4"/>
  <c r="M295" i="4"/>
  <c r="L295" i="4"/>
  <c r="K295" i="4"/>
  <c r="I295" i="4"/>
  <c r="F295" i="4"/>
  <c r="E295" i="4"/>
  <c r="D295" i="4"/>
  <c r="C295" i="4"/>
  <c r="B295" i="4"/>
  <c r="A295" i="4"/>
  <c r="V294" i="4"/>
  <c r="M294" i="4"/>
  <c r="L294" i="4"/>
  <c r="K294" i="4"/>
  <c r="I294" i="4"/>
  <c r="F294" i="4"/>
  <c r="E294" i="4"/>
  <c r="D294" i="4"/>
  <c r="C294" i="4"/>
  <c r="B294" i="4"/>
  <c r="A294" i="4"/>
  <c r="V293" i="4"/>
  <c r="M293" i="4"/>
  <c r="L293" i="4"/>
  <c r="K293" i="4"/>
  <c r="I293" i="4"/>
  <c r="F293" i="4"/>
  <c r="E293" i="4"/>
  <c r="D293" i="4"/>
  <c r="C293" i="4"/>
  <c r="B293" i="4"/>
  <c r="A293" i="4"/>
  <c r="V292" i="4"/>
  <c r="M292" i="4"/>
  <c r="L292" i="4"/>
  <c r="K292" i="4"/>
  <c r="I292" i="4"/>
  <c r="F292" i="4"/>
  <c r="E292" i="4"/>
  <c r="D292" i="4"/>
  <c r="C292" i="4"/>
  <c r="B292" i="4"/>
  <c r="A292" i="4"/>
  <c r="V291" i="4"/>
  <c r="M291" i="4"/>
  <c r="L291" i="4"/>
  <c r="K291" i="4"/>
  <c r="I291" i="4"/>
  <c r="F291" i="4"/>
  <c r="E291" i="4"/>
  <c r="D291" i="4"/>
  <c r="C291" i="4"/>
  <c r="B291" i="4"/>
  <c r="A291" i="4"/>
  <c r="V290" i="4"/>
  <c r="M290" i="4"/>
  <c r="L290" i="4"/>
  <c r="K290" i="4"/>
  <c r="I290" i="4"/>
  <c r="F290" i="4"/>
  <c r="E290" i="4"/>
  <c r="D290" i="4"/>
  <c r="C290" i="4"/>
  <c r="B290" i="4"/>
  <c r="A290" i="4"/>
  <c r="V289" i="4"/>
  <c r="M289" i="4"/>
  <c r="L289" i="4"/>
  <c r="K289" i="4"/>
  <c r="I289" i="4"/>
  <c r="F289" i="4"/>
  <c r="E289" i="4"/>
  <c r="D289" i="4"/>
  <c r="C289" i="4"/>
  <c r="B289" i="4"/>
  <c r="A289" i="4"/>
  <c r="V288" i="4"/>
  <c r="M288" i="4"/>
  <c r="L288" i="4"/>
  <c r="K288" i="4"/>
  <c r="I288" i="4"/>
  <c r="F288" i="4"/>
  <c r="E288" i="4"/>
  <c r="D288" i="4"/>
  <c r="C288" i="4"/>
  <c r="B288" i="4"/>
  <c r="A288" i="4"/>
  <c r="V287" i="4"/>
  <c r="M287" i="4"/>
  <c r="L287" i="4"/>
  <c r="K287" i="4"/>
  <c r="I287" i="4"/>
  <c r="F287" i="4"/>
  <c r="E287" i="4"/>
  <c r="D287" i="4"/>
  <c r="C287" i="4"/>
  <c r="B287" i="4"/>
  <c r="A287" i="4"/>
  <c r="V286" i="4"/>
  <c r="M286" i="4"/>
  <c r="L286" i="4"/>
  <c r="K286" i="4"/>
  <c r="I286" i="4"/>
  <c r="F286" i="4"/>
  <c r="E286" i="4"/>
  <c r="D286" i="4"/>
  <c r="C286" i="4"/>
  <c r="B286" i="4"/>
  <c r="A286" i="4"/>
  <c r="V285" i="4"/>
  <c r="M285" i="4"/>
  <c r="L285" i="4"/>
  <c r="K285" i="4"/>
  <c r="I285" i="4"/>
  <c r="F285" i="4"/>
  <c r="E285" i="4"/>
  <c r="D285" i="4"/>
  <c r="C285" i="4"/>
  <c r="B285" i="4"/>
  <c r="A285" i="4"/>
  <c r="V284" i="4"/>
  <c r="M284" i="4"/>
  <c r="L284" i="4"/>
  <c r="K284" i="4"/>
  <c r="I284" i="4"/>
  <c r="F284" i="4"/>
  <c r="E284" i="4"/>
  <c r="D284" i="4"/>
  <c r="C284" i="4"/>
  <c r="B284" i="4"/>
  <c r="A284" i="4"/>
  <c r="V283" i="4"/>
  <c r="M283" i="4"/>
  <c r="L283" i="4"/>
  <c r="K283" i="4"/>
  <c r="I283" i="4"/>
  <c r="F283" i="4"/>
  <c r="E283" i="4"/>
  <c r="D283" i="4"/>
  <c r="C283" i="4"/>
  <c r="B283" i="4"/>
  <c r="A283" i="4"/>
  <c r="V282" i="4"/>
  <c r="M282" i="4"/>
  <c r="L282" i="4"/>
  <c r="K282" i="4"/>
  <c r="I282" i="4"/>
  <c r="F282" i="4"/>
  <c r="E282" i="4"/>
  <c r="D282" i="4"/>
  <c r="C282" i="4"/>
  <c r="B282" i="4"/>
  <c r="A282" i="4"/>
  <c r="V281" i="4"/>
  <c r="M281" i="4"/>
  <c r="L281" i="4"/>
  <c r="K281" i="4"/>
  <c r="I281" i="4"/>
  <c r="F281" i="4"/>
  <c r="E281" i="4"/>
  <c r="D281" i="4"/>
  <c r="C281" i="4"/>
  <c r="B281" i="4"/>
  <c r="A281" i="4"/>
  <c r="V280" i="4"/>
  <c r="M280" i="4"/>
  <c r="L280" i="4"/>
  <c r="K280" i="4"/>
  <c r="I280" i="4"/>
  <c r="F280" i="4"/>
  <c r="E280" i="4"/>
  <c r="D280" i="4"/>
  <c r="C280" i="4"/>
  <c r="B280" i="4"/>
  <c r="A280" i="4"/>
  <c r="V279" i="4"/>
  <c r="M279" i="4"/>
  <c r="L279" i="4"/>
  <c r="K279" i="4"/>
  <c r="I279" i="4"/>
  <c r="F279" i="4"/>
  <c r="E279" i="4"/>
  <c r="D279" i="4"/>
  <c r="C279" i="4"/>
  <c r="B279" i="4"/>
  <c r="A279" i="4"/>
  <c r="V278" i="4"/>
  <c r="M278" i="4"/>
  <c r="L278" i="4"/>
  <c r="K278" i="4"/>
  <c r="I278" i="4"/>
  <c r="F278" i="4"/>
  <c r="E278" i="4"/>
  <c r="D278" i="4"/>
  <c r="C278" i="4"/>
  <c r="B278" i="4"/>
  <c r="A278" i="4"/>
  <c r="V277" i="4"/>
  <c r="M277" i="4"/>
  <c r="L277" i="4"/>
  <c r="K277" i="4"/>
  <c r="I277" i="4"/>
  <c r="F277" i="4"/>
  <c r="E277" i="4"/>
  <c r="D277" i="4"/>
  <c r="C277" i="4"/>
  <c r="B277" i="4"/>
  <c r="A277" i="4"/>
  <c r="V276" i="4"/>
  <c r="M276" i="4"/>
  <c r="L276" i="4"/>
  <c r="K276" i="4"/>
  <c r="I276" i="4"/>
  <c r="F276" i="4"/>
  <c r="E276" i="4"/>
  <c r="D276" i="4"/>
  <c r="C276" i="4"/>
  <c r="B276" i="4"/>
  <c r="A276" i="4"/>
  <c r="V275" i="4"/>
  <c r="M275" i="4"/>
  <c r="L275" i="4"/>
  <c r="K275" i="4"/>
  <c r="I275" i="4"/>
  <c r="F275" i="4"/>
  <c r="E275" i="4"/>
  <c r="D275" i="4"/>
  <c r="C275" i="4"/>
  <c r="B275" i="4"/>
  <c r="A275" i="4"/>
  <c r="V274" i="4"/>
  <c r="M274" i="4"/>
  <c r="L274" i="4"/>
  <c r="K274" i="4"/>
  <c r="I274" i="4"/>
  <c r="F274" i="4"/>
  <c r="E274" i="4"/>
  <c r="D274" i="4"/>
  <c r="C274" i="4"/>
  <c r="B274" i="4"/>
  <c r="A274" i="4"/>
  <c r="V273" i="4"/>
  <c r="M273" i="4"/>
  <c r="L273" i="4"/>
  <c r="K273" i="4"/>
  <c r="I273" i="4"/>
  <c r="F273" i="4"/>
  <c r="E273" i="4"/>
  <c r="D273" i="4"/>
  <c r="C273" i="4"/>
  <c r="B273" i="4"/>
  <c r="A273" i="4"/>
  <c r="V272" i="4"/>
  <c r="M272" i="4"/>
  <c r="L272" i="4"/>
  <c r="K272" i="4"/>
  <c r="I272" i="4"/>
  <c r="F272" i="4"/>
  <c r="E272" i="4"/>
  <c r="D272" i="4"/>
  <c r="C272" i="4"/>
  <c r="B272" i="4"/>
  <c r="A272" i="4"/>
  <c r="V271" i="4"/>
  <c r="M271" i="4"/>
  <c r="L271" i="4"/>
  <c r="K271" i="4"/>
  <c r="I271" i="4"/>
  <c r="F271" i="4"/>
  <c r="E271" i="4"/>
  <c r="D271" i="4"/>
  <c r="C271" i="4"/>
  <c r="B271" i="4"/>
  <c r="A271" i="4"/>
  <c r="V270" i="4"/>
  <c r="M270" i="4"/>
  <c r="L270" i="4"/>
  <c r="K270" i="4"/>
  <c r="I270" i="4"/>
  <c r="F270" i="4"/>
  <c r="E270" i="4"/>
  <c r="D270" i="4"/>
  <c r="C270" i="4"/>
  <c r="B270" i="4"/>
  <c r="A270" i="4"/>
  <c r="V269" i="4"/>
  <c r="M269" i="4"/>
  <c r="L269" i="4"/>
  <c r="K269" i="4"/>
  <c r="I269" i="4"/>
  <c r="F269" i="4"/>
  <c r="E269" i="4"/>
  <c r="D269" i="4"/>
  <c r="C269" i="4"/>
  <c r="B269" i="4"/>
  <c r="A269" i="4"/>
  <c r="V268" i="4"/>
  <c r="M268" i="4"/>
  <c r="L268" i="4"/>
  <c r="K268" i="4"/>
  <c r="I268" i="4"/>
  <c r="F268" i="4"/>
  <c r="E268" i="4"/>
  <c r="D268" i="4"/>
  <c r="C268" i="4"/>
  <c r="B268" i="4"/>
  <c r="A268" i="4"/>
  <c r="V267" i="4"/>
  <c r="M267" i="4"/>
  <c r="L267" i="4"/>
  <c r="K267" i="4"/>
  <c r="I267" i="4"/>
  <c r="F267" i="4"/>
  <c r="E267" i="4"/>
  <c r="D267" i="4"/>
  <c r="C267" i="4"/>
  <c r="B267" i="4"/>
  <c r="A267" i="4"/>
  <c r="V266" i="4"/>
  <c r="M266" i="4"/>
  <c r="L266" i="4"/>
  <c r="K266" i="4"/>
  <c r="I266" i="4"/>
  <c r="F266" i="4"/>
  <c r="E266" i="4"/>
  <c r="D266" i="4"/>
  <c r="C266" i="4"/>
  <c r="B266" i="4"/>
  <c r="A266" i="4"/>
  <c r="V265" i="4"/>
  <c r="M265" i="4"/>
  <c r="L265" i="4"/>
  <c r="K265" i="4"/>
  <c r="I265" i="4"/>
  <c r="F265" i="4"/>
  <c r="E265" i="4"/>
  <c r="D265" i="4"/>
  <c r="C265" i="4"/>
  <c r="B265" i="4"/>
  <c r="A265" i="4"/>
  <c r="V264" i="4"/>
  <c r="M264" i="4"/>
  <c r="L264" i="4"/>
  <c r="K264" i="4"/>
  <c r="I264" i="4"/>
  <c r="F264" i="4"/>
  <c r="E264" i="4"/>
  <c r="D264" i="4"/>
  <c r="C264" i="4"/>
  <c r="B264" i="4"/>
  <c r="A264" i="4"/>
  <c r="V263" i="4"/>
  <c r="M263" i="4"/>
  <c r="L263" i="4"/>
  <c r="K263" i="4"/>
  <c r="I263" i="4"/>
  <c r="F263" i="4"/>
  <c r="E263" i="4"/>
  <c r="D263" i="4"/>
  <c r="C263" i="4"/>
  <c r="B263" i="4"/>
  <c r="A263" i="4"/>
  <c r="V262" i="4"/>
  <c r="M262" i="4"/>
  <c r="L262" i="4"/>
  <c r="K262" i="4"/>
  <c r="I262" i="4"/>
  <c r="F262" i="4"/>
  <c r="E262" i="4"/>
  <c r="D262" i="4"/>
  <c r="C262" i="4"/>
  <c r="B262" i="4"/>
  <c r="A262" i="4"/>
  <c r="V261" i="4"/>
  <c r="M261" i="4"/>
  <c r="L261" i="4"/>
  <c r="K261" i="4"/>
  <c r="I261" i="4"/>
  <c r="F261" i="4"/>
  <c r="E261" i="4"/>
  <c r="D261" i="4"/>
  <c r="C261" i="4"/>
  <c r="B261" i="4"/>
  <c r="A261" i="4"/>
  <c r="V260" i="4"/>
  <c r="M260" i="4"/>
  <c r="L260" i="4"/>
  <c r="K260" i="4"/>
  <c r="I260" i="4"/>
  <c r="F260" i="4"/>
  <c r="E260" i="4"/>
  <c r="D260" i="4"/>
  <c r="C260" i="4"/>
  <c r="B260" i="4"/>
  <c r="A260" i="4"/>
  <c r="V259" i="4"/>
  <c r="M259" i="4"/>
  <c r="L259" i="4"/>
  <c r="K259" i="4"/>
  <c r="I259" i="4"/>
  <c r="F259" i="4"/>
  <c r="E259" i="4"/>
  <c r="D259" i="4"/>
  <c r="C259" i="4"/>
  <c r="B259" i="4"/>
  <c r="A259" i="4"/>
  <c r="V258" i="4"/>
  <c r="M258" i="4"/>
  <c r="L258" i="4"/>
  <c r="K258" i="4"/>
  <c r="I258" i="4"/>
  <c r="F258" i="4"/>
  <c r="E258" i="4"/>
  <c r="D258" i="4"/>
  <c r="C258" i="4"/>
  <c r="B258" i="4"/>
  <c r="A258" i="4"/>
  <c r="V257" i="4"/>
  <c r="M257" i="4"/>
  <c r="L257" i="4"/>
  <c r="K257" i="4"/>
  <c r="I257" i="4"/>
  <c r="F257" i="4"/>
  <c r="E257" i="4"/>
  <c r="D257" i="4"/>
  <c r="C257" i="4"/>
  <c r="B257" i="4"/>
  <c r="A257" i="4"/>
  <c r="V256" i="4"/>
  <c r="M256" i="4"/>
  <c r="L256" i="4"/>
  <c r="K256" i="4"/>
  <c r="I256" i="4"/>
  <c r="F256" i="4"/>
  <c r="E256" i="4"/>
  <c r="D256" i="4"/>
  <c r="C256" i="4"/>
  <c r="B256" i="4"/>
  <c r="A256" i="4"/>
  <c r="V255" i="4"/>
  <c r="M255" i="4"/>
  <c r="L255" i="4"/>
  <c r="K255" i="4"/>
  <c r="I255" i="4"/>
  <c r="F255" i="4"/>
  <c r="E255" i="4"/>
  <c r="D255" i="4"/>
  <c r="C255" i="4"/>
  <c r="B255" i="4"/>
  <c r="A255" i="4"/>
  <c r="V254" i="4"/>
  <c r="M254" i="4"/>
  <c r="L254" i="4"/>
  <c r="K254" i="4"/>
  <c r="I254" i="4"/>
  <c r="F254" i="4"/>
  <c r="E254" i="4"/>
  <c r="D254" i="4"/>
  <c r="C254" i="4"/>
  <c r="B254" i="4"/>
  <c r="A254" i="4"/>
  <c r="V253" i="4"/>
  <c r="M253" i="4"/>
  <c r="L253" i="4"/>
  <c r="K253" i="4"/>
  <c r="I253" i="4"/>
  <c r="F253" i="4"/>
  <c r="E253" i="4"/>
  <c r="D253" i="4"/>
  <c r="C253" i="4"/>
  <c r="B253" i="4"/>
  <c r="A253" i="4"/>
  <c r="V252" i="4"/>
  <c r="M252" i="4"/>
  <c r="L252" i="4"/>
  <c r="K252" i="4"/>
  <c r="I252" i="4"/>
  <c r="F252" i="4"/>
  <c r="E252" i="4"/>
  <c r="D252" i="4"/>
  <c r="C252" i="4"/>
  <c r="B252" i="4"/>
  <c r="A252" i="4"/>
  <c r="V251" i="4"/>
  <c r="M251" i="4"/>
  <c r="L251" i="4"/>
  <c r="K251" i="4"/>
  <c r="I251" i="4"/>
  <c r="F251" i="4"/>
  <c r="E251" i="4"/>
  <c r="D251" i="4"/>
  <c r="C251" i="4"/>
  <c r="B251" i="4"/>
  <c r="A251" i="4"/>
  <c r="V250" i="4"/>
  <c r="M250" i="4"/>
  <c r="L250" i="4"/>
  <c r="K250" i="4"/>
  <c r="I250" i="4"/>
  <c r="F250" i="4"/>
  <c r="E250" i="4"/>
  <c r="D250" i="4"/>
  <c r="C250" i="4"/>
  <c r="B250" i="4"/>
  <c r="A250" i="4"/>
  <c r="V249" i="4"/>
  <c r="M249" i="4"/>
  <c r="L249" i="4"/>
  <c r="K249" i="4"/>
  <c r="I249" i="4"/>
  <c r="F249" i="4"/>
  <c r="E249" i="4"/>
  <c r="D249" i="4"/>
  <c r="C249" i="4"/>
  <c r="B249" i="4"/>
  <c r="A249" i="4"/>
  <c r="V248" i="4"/>
  <c r="M248" i="4"/>
  <c r="L248" i="4"/>
  <c r="K248" i="4"/>
  <c r="I248" i="4"/>
  <c r="F248" i="4"/>
  <c r="E248" i="4"/>
  <c r="D248" i="4"/>
  <c r="C248" i="4"/>
  <c r="B248" i="4"/>
  <c r="A248" i="4"/>
  <c r="V247" i="4"/>
  <c r="M247" i="4"/>
  <c r="L247" i="4"/>
  <c r="K247" i="4"/>
  <c r="I247" i="4"/>
  <c r="F247" i="4"/>
  <c r="E247" i="4"/>
  <c r="D247" i="4"/>
  <c r="C247" i="4"/>
  <c r="B247" i="4"/>
  <c r="A247" i="4"/>
  <c r="V246" i="4"/>
  <c r="M246" i="4"/>
  <c r="L246" i="4"/>
  <c r="K246" i="4"/>
  <c r="I246" i="4"/>
  <c r="F246" i="4"/>
  <c r="E246" i="4"/>
  <c r="D246" i="4"/>
  <c r="C246" i="4"/>
  <c r="B246" i="4"/>
  <c r="A246" i="4"/>
  <c r="V245" i="4"/>
  <c r="M245" i="4"/>
  <c r="L245" i="4"/>
  <c r="K245" i="4"/>
  <c r="I245" i="4"/>
  <c r="F245" i="4"/>
  <c r="E245" i="4"/>
  <c r="D245" i="4"/>
  <c r="C245" i="4"/>
  <c r="B245" i="4"/>
  <c r="A245" i="4"/>
  <c r="V244" i="4"/>
  <c r="M244" i="4"/>
  <c r="L244" i="4"/>
  <c r="K244" i="4"/>
  <c r="I244" i="4"/>
  <c r="F244" i="4"/>
  <c r="E244" i="4"/>
  <c r="D244" i="4"/>
  <c r="C244" i="4"/>
  <c r="B244" i="4"/>
  <c r="A244" i="4"/>
  <c r="V243" i="4"/>
  <c r="M243" i="4"/>
  <c r="L243" i="4"/>
  <c r="K243" i="4"/>
  <c r="I243" i="4"/>
  <c r="F243" i="4"/>
  <c r="E243" i="4"/>
  <c r="D243" i="4"/>
  <c r="C243" i="4"/>
  <c r="B243" i="4"/>
  <c r="A243" i="4"/>
  <c r="V242" i="4"/>
  <c r="M242" i="4"/>
  <c r="L242" i="4"/>
  <c r="K242" i="4"/>
  <c r="I242" i="4"/>
  <c r="F242" i="4"/>
  <c r="E242" i="4"/>
  <c r="D242" i="4"/>
  <c r="C242" i="4"/>
  <c r="B242" i="4"/>
  <c r="A242" i="4"/>
  <c r="V241" i="4"/>
  <c r="M241" i="4"/>
  <c r="L241" i="4"/>
  <c r="K241" i="4"/>
  <c r="I241" i="4"/>
  <c r="F241" i="4"/>
  <c r="E241" i="4"/>
  <c r="D241" i="4"/>
  <c r="C241" i="4"/>
  <c r="B241" i="4"/>
  <c r="A241" i="4"/>
  <c r="V240" i="4"/>
  <c r="M240" i="4"/>
  <c r="L240" i="4"/>
  <c r="K240" i="4"/>
  <c r="I240" i="4"/>
  <c r="F240" i="4"/>
  <c r="E240" i="4"/>
  <c r="D240" i="4"/>
  <c r="C240" i="4"/>
  <c r="B240" i="4"/>
  <c r="A240" i="4"/>
  <c r="V239" i="4"/>
  <c r="M239" i="4"/>
  <c r="L239" i="4"/>
  <c r="K239" i="4"/>
  <c r="I239" i="4"/>
  <c r="F239" i="4"/>
  <c r="E239" i="4"/>
  <c r="D239" i="4"/>
  <c r="C239" i="4"/>
  <c r="B239" i="4"/>
  <c r="A239" i="4"/>
  <c r="V238" i="4"/>
  <c r="M238" i="4"/>
  <c r="L238" i="4"/>
  <c r="K238" i="4"/>
  <c r="I238" i="4"/>
  <c r="F238" i="4"/>
  <c r="E238" i="4"/>
  <c r="D238" i="4"/>
  <c r="C238" i="4"/>
  <c r="B238" i="4"/>
  <c r="A238" i="4"/>
  <c r="V237" i="4"/>
  <c r="M237" i="4"/>
  <c r="L237" i="4"/>
  <c r="K237" i="4"/>
  <c r="I237" i="4"/>
  <c r="F237" i="4"/>
  <c r="E237" i="4"/>
  <c r="D237" i="4"/>
  <c r="C237" i="4"/>
  <c r="B237" i="4"/>
  <c r="A237" i="4"/>
  <c r="V236" i="4"/>
  <c r="M236" i="4"/>
  <c r="L236" i="4"/>
  <c r="K236" i="4"/>
  <c r="I236" i="4"/>
  <c r="F236" i="4"/>
  <c r="E236" i="4"/>
  <c r="D236" i="4"/>
  <c r="C236" i="4"/>
  <c r="B236" i="4"/>
  <c r="A236" i="4"/>
  <c r="V235" i="4"/>
  <c r="M235" i="4"/>
  <c r="L235" i="4"/>
  <c r="K235" i="4"/>
  <c r="I235" i="4"/>
  <c r="F235" i="4"/>
  <c r="E235" i="4"/>
  <c r="D235" i="4"/>
  <c r="C235" i="4"/>
  <c r="B235" i="4"/>
  <c r="A235" i="4"/>
  <c r="V234" i="4"/>
  <c r="M234" i="4"/>
  <c r="L234" i="4"/>
  <c r="K234" i="4"/>
  <c r="I234" i="4"/>
  <c r="F234" i="4"/>
  <c r="E234" i="4"/>
  <c r="D234" i="4"/>
  <c r="C234" i="4"/>
  <c r="B234" i="4"/>
  <c r="A234" i="4"/>
  <c r="V233" i="4"/>
  <c r="M233" i="4"/>
  <c r="L233" i="4"/>
  <c r="K233" i="4"/>
  <c r="I233" i="4"/>
  <c r="F233" i="4"/>
  <c r="E233" i="4"/>
  <c r="D233" i="4"/>
  <c r="C233" i="4"/>
  <c r="B233" i="4"/>
  <c r="A233" i="4"/>
  <c r="V232" i="4"/>
  <c r="M232" i="4"/>
  <c r="L232" i="4"/>
  <c r="K232" i="4"/>
  <c r="I232" i="4"/>
  <c r="F232" i="4"/>
  <c r="E232" i="4"/>
  <c r="D232" i="4"/>
  <c r="C232" i="4"/>
  <c r="B232" i="4"/>
  <c r="A232" i="4"/>
  <c r="V231" i="4"/>
  <c r="M231" i="4"/>
  <c r="L231" i="4"/>
  <c r="K231" i="4"/>
  <c r="I231" i="4"/>
  <c r="F231" i="4"/>
  <c r="E231" i="4"/>
  <c r="D231" i="4"/>
  <c r="C231" i="4"/>
  <c r="B231" i="4"/>
  <c r="A231" i="4"/>
  <c r="V230" i="4"/>
  <c r="M230" i="4"/>
  <c r="L230" i="4"/>
  <c r="K230" i="4"/>
  <c r="I230" i="4"/>
  <c r="F230" i="4"/>
  <c r="E230" i="4"/>
  <c r="D230" i="4"/>
  <c r="C230" i="4"/>
  <c r="B230" i="4"/>
  <c r="A230" i="4"/>
  <c r="V229" i="4"/>
  <c r="M229" i="4"/>
  <c r="L229" i="4"/>
  <c r="K229" i="4"/>
  <c r="I229" i="4"/>
  <c r="F229" i="4"/>
  <c r="E229" i="4"/>
  <c r="D229" i="4"/>
  <c r="C229" i="4"/>
  <c r="B229" i="4"/>
  <c r="A229" i="4"/>
  <c r="V228" i="4"/>
  <c r="M228" i="4"/>
  <c r="L228" i="4"/>
  <c r="K228" i="4"/>
  <c r="I228" i="4"/>
  <c r="F228" i="4"/>
  <c r="E228" i="4"/>
  <c r="D228" i="4"/>
  <c r="C228" i="4"/>
  <c r="B228" i="4"/>
  <c r="A228" i="4"/>
  <c r="V227" i="4"/>
  <c r="M227" i="4"/>
  <c r="L227" i="4"/>
  <c r="K227" i="4"/>
  <c r="I227" i="4"/>
  <c r="F227" i="4"/>
  <c r="E227" i="4"/>
  <c r="D227" i="4"/>
  <c r="C227" i="4"/>
  <c r="B227" i="4"/>
  <c r="A227" i="4"/>
  <c r="V226" i="4"/>
  <c r="M226" i="4"/>
  <c r="L226" i="4"/>
  <c r="K226" i="4"/>
  <c r="I226" i="4"/>
  <c r="F226" i="4"/>
  <c r="E226" i="4"/>
  <c r="D226" i="4"/>
  <c r="C226" i="4"/>
  <c r="B226" i="4"/>
  <c r="A226" i="4"/>
  <c r="V225" i="4"/>
  <c r="M225" i="4"/>
  <c r="L225" i="4"/>
  <c r="K225" i="4"/>
  <c r="I225" i="4"/>
  <c r="F225" i="4"/>
  <c r="E225" i="4"/>
  <c r="D225" i="4"/>
  <c r="C225" i="4"/>
  <c r="B225" i="4"/>
  <c r="A225" i="4"/>
  <c r="V224" i="4"/>
  <c r="M224" i="4"/>
  <c r="L224" i="4"/>
  <c r="K224" i="4"/>
  <c r="I224" i="4"/>
  <c r="F224" i="4"/>
  <c r="E224" i="4"/>
  <c r="D224" i="4"/>
  <c r="C224" i="4"/>
  <c r="B224" i="4"/>
  <c r="A224" i="4"/>
  <c r="V223" i="4"/>
  <c r="M223" i="4"/>
  <c r="L223" i="4"/>
  <c r="K223" i="4"/>
  <c r="I223" i="4"/>
  <c r="F223" i="4"/>
  <c r="E223" i="4"/>
  <c r="D223" i="4"/>
  <c r="C223" i="4"/>
  <c r="B223" i="4"/>
  <c r="A223" i="4"/>
  <c r="V222" i="4"/>
  <c r="M222" i="4"/>
  <c r="L222" i="4"/>
  <c r="K222" i="4"/>
  <c r="I222" i="4"/>
  <c r="F222" i="4"/>
  <c r="E222" i="4"/>
  <c r="D222" i="4"/>
  <c r="C222" i="4"/>
  <c r="B222" i="4"/>
  <c r="A222" i="4"/>
  <c r="V221" i="4"/>
  <c r="M221" i="4"/>
  <c r="L221" i="4"/>
  <c r="K221" i="4"/>
  <c r="I221" i="4"/>
  <c r="F221" i="4"/>
  <c r="E221" i="4"/>
  <c r="D221" i="4"/>
  <c r="C221" i="4"/>
  <c r="B221" i="4"/>
  <c r="A221" i="4"/>
  <c r="V220" i="4"/>
  <c r="M220" i="4"/>
  <c r="L220" i="4"/>
  <c r="K220" i="4"/>
  <c r="I220" i="4"/>
  <c r="F220" i="4"/>
  <c r="E220" i="4"/>
  <c r="D220" i="4"/>
  <c r="C220" i="4"/>
  <c r="B220" i="4"/>
  <c r="A220" i="4"/>
  <c r="V219" i="4"/>
  <c r="M219" i="4"/>
  <c r="L219" i="4"/>
  <c r="K219" i="4"/>
  <c r="I219" i="4"/>
  <c r="F219" i="4"/>
  <c r="E219" i="4"/>
  <c r="D219" i="4"/>
  <c r="C219" i="4"/>
  <c r="B219" i="4"/>
  <c r="A219" i="4"/>
  <c r="V218" i="4"/>
  <c r="M218" i="4"/>
  <c r="L218" i="4"/>
  <c r="K218" i="4"/>
  <c r="I218" i="4"/>
  <c r="F218" i="4"/>
  <c r="E218" i="4"/>
  <c r="D218" i="4"/>
  <c r="C218" i="4"/>
  <c r="B218" i="4"/>
  <c r="A218" i="4"/>
  <c r="V217" i="4"/>
  <c r="M217" i="4"/>
  <c r="L217" i="4"/>
  <c r="K217" i="4"/>
  <c r="I217" i="4"/>
  <c r="F217" i="4"/>
  <c r="E217" i="4"/>
  <c r="D217" i="4"/>
  <c r="C217" i="4"/>
  <c r="B217" i="4"/>
  <c r="A217" i="4"/>
  <c r="V216" i="4"/>
  <c r="M216" i="4"/>
  <c r="L216" i="4"/>
  <c r="K216" i="4"/>
  <c r="I216" i="4"/>
  <c r="F216" i="4"/>
  <c r="E216" i="4"/>
  <c r="D216" i="4"/>
  <c r="C216" i="4"/>
  <c r="B216" i="4"/>
  <c r="A216" i="4"/>
  <c r="V215" i="4"/>
  <c r="M215" i="4"/>
  <c r="L215" i="4"/>
  <c r="K215" i="4"/>
  <c r="I215" i="4"/>
  <c r="F215" i="4"/>
  <c r="E215" i="4"/>
  <c r="D215" i="4"/>
  <c r="C215" i="4"/>
  <c r="B215" i="4"/>
  <c r="A215" i="4"/>
  <c r="V214" i="4"/>
  <c r="M214" i="4"/>
  <c r="L214" i="4"/>
  <c r="K214" i="4"/>
  <c r="I214" i="4"/>
  <c r="F214" i="4"/>
  <c r="E214" i="4"/>
  <c r="D214" i="4"/>
  <c r="C214" i="4"/>
  <c r="B214" i="4"/>
  <c r="A214" i="4"/>
  <c r="V213" i="4"/>
  <c r="M213" i="4"/>
  <c r="L213" i="4"/>
  <c r="K213" i="4"/>
  <c r="I213" i="4"/>
  <c r="F213" i="4"/>
  <c r="E213" i="4"/>
  <c r="D213" i="4"/>
  <c r="C213" i="4"/>
  <c r="B213" i="4"/>
  <c r="A213" i="4"/>
  <c r="V212" i="4"/>
  <c r="M212" i="4"/>
  <c r="L212" i="4"/>
  <c r="K212" i="4"/>
  <c r="I212" i="4"/>
  <c r="F212" i="4"/>
  <c r="E212" i="4"/>
  <c r="D212" i="4"/>
  <c r="C212" i="4"/>
  <c r="B212" i="4"/>
  <c r="A212" i="4"/>
  <c r="V211" i="4"/>
  <c r="M211" i="4"/>
  <c r="L211" i="4"/>
  <c r="K211" i="4"/>
  <c r="I211" i="4"/>
  <c r="F211" i="4"/>
  <c r="E211" i="4"/>
  <c r="D211" i="4"/>
  <c r="C211" i="4"/>
  <c r="B211" i="4"/>
  <c r="A211" i="4"/>
  <c r="V210" i="4"/>
  <c r="M210" i="4"/>
  <c r="L210" i="4"/>
  <c r="K210" i="4"/>
  <c r="I210" i="4"/>
  <c r="F210" i="4"/>
  <c r="E210" i="4"/>
  <c r="D210" i="4"/>
  <c r="C210" i="4"/>
  <c r="B210" i="4"/>
  <c r="A210" i="4"/>
  <c r="V209" i="4"/>
  <c r="M209" i="4"/>
  <c r="L209" i="4"/>
  <c r="K209" i="4"/>
  <c r="I209" i="4"/>
  <c r="F209" i="4"/>
  <c r="E209" i="4"/>
  <c r="D209" i="4"/>
  <c r="C209" i="4"/>
  <c r="B209" i="4"/>
  <c r="A209" i="4"/>
  <c r="V208" i="4"/>
  <c r="M208" i="4"/>
  <c r="L208" i="4"/>
  <c r="K208" i="4"/>
  <c r="I208" i="4"/>
  <c r="F208" i="4"/>
  <c r="E208" i="4"/>
  <c r="D208" i="4"/>
  <c r="C208" i="4"/>
  <c r="B208" i="4"/>
  <c r="A208" i="4"/>
  <c r="V207" i="4"/>
  <c r="M207" i="4"/>
  <c r="L207" i="4"/>
  <c r="K207" i="4"/>
  <c r="I207" i="4"/>
  <c r="F207" i="4"/>
  <c r="E207" i="4"/>
  <c r="D207" i="4"/>
  <c r="C207" i="4"/>
  <c r="B207" i="4"/>
  <c r="A207" i="4"/>
  <c r="V206" i="4"/>
  <c r="M206" i="4"/>
  <c r="L206" i="4"/>
  <c r="K206" i="4"/>
  <c r="I206" i="4"/>
  <c r="F206" i="4"/>
  <c r="E206" i="4"/>
  <c r="D206" i="4"/>
  <c r="C206" i="4"/>
  <c r="B206" i="4"/>
  <c r="A206" i="4"/>
  <c r="V205" i="4"/>
  <c r="M205" i="4"/>
  <c r="L205" i="4"/>
  <c r="K205" i="4"/>
  <c r="I205" i="4"/>
  <c r="F205" i="4"/>
  <c r="E205" i="4"/>
  <c r="D205" i="4"/>
  <c r="C205" i="4"/>
  <c r="B205" i="4"/>
  <c r="A205" i="4"/>
  <c r="V204" i="4"/>
  <c r="M204" i="4"/>
  <c r="L204" i="4"/>
  <c r="K204" i="4"/>
  <c r="I204" i="4"/>
  <c r="F204" i="4"/>
  <c r="E204" i="4"/>
  <c r="D204" i="4"/>
  <c r="C204" i="4"/>
  <c r="B204" i="4"/>
  <c r="A204" i="4"/>
  <c r="V203" i="4"/>
  <c r="M203" i="4"/>
  <c r="L203" i="4"/>
  <c r="K203" i="4"/>
  <c r="I203" i="4"/>
  <c r="F203" i="4"/>
  <c r="E203" i="4"/>
  <c r="D203" i="4"/>
  <c r="C203" i="4"/>
  <c r="B203" i="4"/>
  <c r="A203" i="4"/>
  <c r="V199" i="4"/>
  <c r="M199" i="4"/>
  <c r="L199" i="4"/>
  <c r="K199" i="4"/>
  <c r="F199" i="4"/>
  <c r="E199" i="4"/>
  <c r="D199" i="4"/>
  <c r="C199" i="4"/>
  <c r="I199" i="4" s="1"/>
  <c r="B199" i="4"/>
  <c r="A199" i="4"/>
  <c r="V198" i="4"/>
  <c r="M198" i="4"/>
  <c r="L198" i="4"/>
  <c r="K198" i="4"/>
  <c r="F198" i="4"/>
  <c r="E198" i="4"/>
  <c r="D198" i="4"/>
  <c r="C198" i="4"/>
  <c r="I198" i="4" s="1"/>
  <c r="B198" i="4"/>
  <c r="A198" i="4"/>
  <c r="V197" i="4"/>
  <c r="M197" i="4"/>
  <c r="L197" i="4"/>
  <c r="K197" i="4"/>
  <c r="F197" i="4"/>
  <c r="E197" i="4"/>
  <c r="D197" i="4"/>
  <c r="C197" i="4"/>
  <c r="I197" i="4" s="1"/>
  <c r="B197" i="4"/>
  <c r="A197" i="4"/>
  <c r="V196" i="4"/>
  <c r="M196" i="4"/>
  <c r="L196" i="4"/>
  <c r="K196" i="4"/>
  <c r="F196" i="4"/>
  <c r="E196" i="4"/>
  <c r="D196" i="4"/>
  <c r="C196" i="4"/>
  <c r="I196" i="4" s="1"/>
  <c r="B196" i="4"/>
  <c r="A196" i="4"/>
  <c r="V195" i="4"/>
  <c r="M195" i="4"/>
  <c r="L195" i="4"/>
  <c r="K195" i="4"/>
  <c r="F195" i="4"/>
  <c r="E195" i="4"/>
  <c r="D195" i="4"/>
  <c r="C195" i="4"/>
  <c r="I195" i="4" s="1"/>
  <c r="B195" i="4"/>
  <c r="A195" i="4"/>
  <c r="V194" i="4"/>
  <c r="M194" i="4"/>
  <c r="L194" i="4"/>
  <c r="K194" i="4"/>
  <c r="F194" i="4"/>
  <c r="E194" i="4"/>
  <c r="D194" i="4"/>
  <c r="C194" i="4"/>
  <c r="I194" i="4" s="1"/>
  <c r="B194" i="4"/>
  <c r="A194" i="4"/>
  <c r="V193" i="4"/>
  <c r="M193" i="4"/>
  <c r="L193" i="4"/>
  <c r="K193" i="4"/>
  <c r="F193" i="4"/>
  <c r="E193" i="4"/>
  <c r="D193" i="4"/>
  <c r="C193" i="4"/>
  <c r="I193" i="4" s="1"/>
  <c r="B193" i="4"/>
  <c r="A193" i="4"/>
  <c r="V192" i="4"/>
  <c r="M192" i="4"/>
  <c r="L192" i="4"/>
  <c r="K192" i="4"/>
  <c r="F192" i="4"/>
  <c r="E192" i="4"/>
  <c r="D192" i="4"/>
  <c r="C192" i="4"/>
  <c r="I192" i="4" s="1"/>
  <c r="B192" i="4"/>
  <c r="A192" i="4"/>
  <c r="V191" i="4"/>
  <c r="M191" i="4"/>
  <c r="L191" i="4"/>
  <c r="K191" i="4"/>
  <c r="F191" i="4"/>
  <c r="E191" i="4"/>
  <c r="D191" i="4"/>
  <c r="C191" i="4"/>
  <c r="I191" i="4" s="1"/>
  <c r="B191" i="4"/>
  <c r="A191" i="4"/>
  <c r="V190" i="4"/>
  <c r="M190" i="4"/>
  <c r="L190" i="4"/>
  <c r="K190" i="4"/>
  <c r="F190" i="4"/>
  <c r="E190" i="4"/>
  <c r="D190" i="4"/>
  <c r="C190" i="4"/>
  <c r="I190" i="4" s="1"/>
  <c r="B190" i="4"/>
  <c r="A190" i="4"/>
  <c r="V189" i="4"/>
  <c r="M189" i="4"/>
  <c r="L189" i="4"/>
  <c r="K189" i="4"/>
  <c r="F189" i="4"/>
  <c r="E189" i="4"/>
  <c r="D189" i="4"/>
  <c r="C189" i="4"/>
  <c r="I189" i="4" s="1"/>
  <c r="B189" i="4"/>
  <c r="A189" i="4"/>
  <c r="V188" i="4"/>
  <c r="M188" i="4"/>
  <c r="L188" i="4"/>
  <c r="K188" i="4"/>
  <c r="F188" i="4"/>
  <c r="E188" i="4"/>
  <c r="D188" i="4"/>
  <c r="C188" i="4"/>
  <c r="I188" i="4" s="1"/>
  <c r="B188" i="4"/>
  <c r="A188" i="4"/>
  <c r="V187" i="4"/>
  <c r="M187" i="4"/>
  <c r="L187" i="4"/>
  <c r="K187" i="4"/>
  <c r="F187" i="4"/>
  <c r="E187" i="4"/>
  <c r="D187" i="4"/>
  <c r="C187" i="4"/>
  <c r="I187" i="4" s="1"/>
  <c r="B187" i="4"/>
  <c r="A187" i="4"/>
  <c r="V186" i="4"/>
  <c r="M186" i="4"/>
  <c r="L186" i="4"/>
  <c r="K186" i="4"/>
  <c r="F186" i="4"/>
  <c r="E186" i="4"/>
  <c r="D186" i="4"/>
  <c r="C186" i="4"/>
  <c r="I186" i="4" s="1"/>
  <c r="B186" i="4"/>
  <c r="A186" i="4"/>
  <c r="V185" i="4"/>
  <c r="M185" i="4"/>
  <c r="L185" i="4"/>
  <c r="K185" i="4"/>
  <c r="F185" i="4"/>
  <c r="E185" i="4"/>
  <c r="D185" i="4"/>
  <c r="C185" i="4"/>
  <c r="I185" i="4" s="1"/>
  <c r="B185" i="4"/>
  <c r="A185" i="4"/>
  <c r="V184" i="4"/>
  <c r="M184" i="4"/>
  <c r="L184" i="4"/>
  <c r="K184" i="4"/>
  <c r="F184" i="4"/>
  <c r="E184" i="4"/>
  <c r="D184" i="4"/>
  <c r="C184" i="4"/>
  <c r="I184" i="4" s="1"/>
  <c r="B184" i="4"/>
  <c r="A184" i="4"/>
  <c r="V183" i="4"/>
  <c r="M183" i="4"/>
  <c r="L183" i="4"/>
  <c r="K183" i="4"/>
  <c r="F183" i="4"/>
  <c r="E183" i="4"/>
  <c r="D183" i="4"/>
  <c r="C183" i="4"/>
  <c r="I183" i="4" s="1"/>
  <c r="B183" i="4"/>
  <c r="A183" i="4"/>
  <c r="V182" i="4"/>
  <c r="M182" i="4"/>
  <c r="L182" i="4"/>
  <c r="K182" i="4"/>
  <c r="F182" i="4"/>
  <c r="E182" i="4"/>
  <c r="D182" i="4"/>
  <c r="C182" i="4"/>
  <c r="I182" i="4" s="1"/>
  <c r="B182" i="4"/>
  <c r="A182" i="4"/>
  <c r="V181" i="4"/>
  <c r="M181" i="4"/>
  <c r="L181" i="4"/>
  <c r="K181" i="4"/>
  <c r="F181" i="4"/>
  <c r="E181" i="4"/>
  <c r="D181" i="4"/>
  <c r="C181" i="4"/>
  <c r="I181" i="4" s="1"/>
  <c r="B181" i="4"/>
  <c r="A181" i="4"/>
  <c r="V180" i="4"/>
  <c r="M180" i="4"/>
  <c r="L180" i="4"/>
  <c r="K180" i="4"/>
  <c r="F180" i="4"/>
  <c r="E180" i="4"/>
  <c r="D180" i="4"/>
  <c r="C180" i="4"/>
  <c r="I180" i="4" s="1"/>
  <c r="B180" i="4"/>
  <c r="A180" i="4"/>
  <c r="V179" i="4"/>
  <c r="M179" i="4"/>
  <c r="L179" i="4"/>
  <c r="K179" i="4"/>
  <c r="F179" i="4"/>
  <c r="E179" i="4"/>
  <c r="D179" i="4"/>
  <c r="C179" i="4"/>
  <c r="I179" i="4" s="1"/>
  <c r="B179" i="4"/>
  <c r="A179" i="4"/>
  <c r="V178" i="4"/>
  <c r="M178" i="4"/>
  <c r="L178" i="4"/>
  <c r="K178" i="4"/>
  <c r="F178" i="4"/>
  <c r="E178" i="4"/>
  <c r="D178" i="4"/>
  <c r="C178" i="4"/>
  <c r="I178" i="4" s="1"/>
  <c r="B178" i="4"/>
  <c r="A178" i="4"/>
  <c r="V177" i="4"/>
  <c r="M177" i="4"/>
  <c r="L177" i="4"/>
  <c r="K177" i="4"/>
  <c r="F177" i="4"/>
  <c r="E177" i="4"/>
  <c r="D177" i="4"/>
  <c r="C177" i="4"/>
  <c r="I177" i="4" s="1"/>
  <c r="B177" i="4"/>
  <c r="A177" i="4"/>
  <c r="V176" i="4"/>
  <c r="M176" i="4"/>
  <c r="L176" i="4"/>
  <c r="K176" i="4"/>
  <c r="F176" i="4"/>
  <c r="E176" i="4"/>
  <c r="D176" i="4"/>
  <c r="C176" i="4"/>
  <c r="I176" i="4" s="1"/>
  <c r="B176" i="4"/>
  <c r="A176" i="4"/>
  <c r="V175" i="4"/>
  <c r="M175" i="4"/>
  <c r="L175" i="4"/>
  <c r="K175" i="4"/>
  <c r="F175" i="4"/>
  <c r="E175" i="4"/>
  <c r="D175" i="4"/>
  <c r="C175" i="4"/>
  <c r="I175" i="4" s="1"/>
  <c r="B175" i="4"/>
  <c r="A175" i="4"/>
  <c r="V174" i="4"/>
  <c r="M174" i="4"/>
  <c r="L174" i="4"/>
  <c r="K174" i="4"/>
  <c r="F174" i="4"/>
  <c r="E174" i="4"/>
  <c r="D174" i="4"/>
  <c r="C174" i="4"/>
  <c r="I174" i="4" s="1"/>
  <c r="B174" i="4"/>
  <c r="A174" i="4"/>
  <c r="V173" i="4"/>
  <c r="M173" i="4"/>
  <c r="L173" i="4"/>
  <c r="K173" i="4"/>
  <c r="F173" i="4"/>
  <c r="E173" i="4"/>
  <c r="D173" i="4"/>
  <c r="C173" i="4"/>
  <c r="I173" i="4" s="1"/>
  <c r="B173" i="4"/>
  <c r="A173" i="4"/>
  <c r="V172" i="4"/>
  <c r="M172" i="4"/>
  <c r="L172" i="4"/>
  <c r="K172" i="4"/>
  <c r="F172" i="4"/>
  <c r="E172" i="4"/>
  <c r="D172" i="4"/>
  <c r="C172" i="4"/>
  <c r="I172" i="4" s="1"/>
  <c r="B172" i="4"/>
  <c r="A172" i="4"/>
  <c r="V171" i="4"/>
  <c r="M171" i="4"/>
  <c r="L171" i="4"/>
  <c r="K171" i="4"/>
  <c r="F171" i="4"/>
  <c r="E171" i="4"/>
  <c r="D171" i="4"/>
  <c r="C171" i="4"/>
  <c r="I171" i="4" s="1"/>
  <c r="B171" i="4"/>
  <c r="A171" i="4"/>
  <c r="V170" i="4"/>
  <c r="M170" i="4"/>
  <c r="L170" i="4"/>
  <c r="K170" i="4"/>
  <c r="F170" i="4"/>
  <c r="E170" i="4"/>
  <c r="D170" i="4"/>
  <c r="C170" i="4"/>
  <c r="I170" i="4" s="1"/>
  <c r="B170" i="4"/>
  <c r="A170" i="4"/>
  <c r="V169" i="4"/>
  <c r="M169" i="4"/>
  <c r="L169" i="4"/>
  <c r="K169" i="4"/>
  <c r="F169" i="4"/>
  <c r="E169" i="4"/>
  <c r="D169" i="4"/>
  <c r="C169" i="4"/>
  <c r="I169" i="4" s="1"/>
  <c r="B169" i="4"/>
  <c r="A169" i="4"/>
  <c r="V168" i="4"/>
  <c r="M168" i="4"/>
  <c r="L168" i="4"/>
  <c r="K168" i="4"/>
  <c r="F168" i="4"/>
  <c r="E168" i="4"/>
  <c r="D168" i="4"/>
  <c r="C168" i="4"/>
  <c r="I168" i="4" s="1"/>
  <c r="B168" i="4"/>
  <c r="A168" i="4"/>
  <c r="V167" i="4"/>
  <c r="M167" i="4"/>
  <c r="L167" i="4"/>
  <c r="K167" i="4"/>
  <c r="F167" i="4"/>
  <c r="E167" i="4"/>
  <c r="D167" i="4"/>
  <c r="C167" i="4"/>
  <c r="I167" i="4" s="1"/>
  <c r="B167" i="4"/>
  <c r="A167" i="4"/>
  <c r="V166" i="4"/>
  <c r="M166" i="4"/>
  <c r="L166" i="4"/>
  <c r="K166" i="4"/>
  <c r="F166" i="4"/>
  <c r="E166" i="4"/>
  <c r="D166" i="4"/>
  <c r="C166" i="4"/>
  <c r="I166" i="4" s="1"/>
  <c r="B166" i="4"/>
  <c r="A166" i="4"/>
  <c r="V165" i="4"/>
  <c r="M165" i="4"/>
  <c r="L165" i="4"/>
  <c r="K165" i="4"/>
  <c r="F165" i="4"/>
  <c r="E165" i="4"/>
  <c r="D165" i="4"/>
  <c r="C165" i="4"/>
  <c r="I165" i="4" s="1"/>
  <c r="B165" i="4"/>
  <c r="A165" i="4"/>
  <c r="V164" i="4"/>
  <c r="M164" i="4"/>
  <c r="L164" i="4"/>
  <c r="K164" i="4"/>
  <c r="F164" i="4"/>
  <c r="E164" i="4"/>
  <c r="D164" i="4"/>
  <c r="C164" i="4"/>
  <c r="I164" i="4" s="1"/>
  <c r="B164" i="4"/>
  <c r="A164" i="4"/>
  <c r="V163" i="4"/>
  <c r="M163" i="4"/>
  <c r="L163" i="4"/>
  <c r="K163" i="4"/>
  <c r="F163" i="4"/>
  <c r="E163" i="4"/>
  <c r="D163" i="4"/>
  <c r="C163" i="4"/>
  <c r="I163" i="4" s="1"/>
  <c r="B163" i="4"/>
  <c r="A163" i="4"/>
  <c r="V162" i="4"/>
  <c r="M162" i="4"/>
  <c r="L162" i="4"/>
  <c r="K162" i="4"/>
  <c r="F162" i="4"/>
  <c r="E162" i="4"/>
  <c r="D162" i="4"/>
  <c r="C162" i="4"/>
  <c r="I162" i="4" s="1"/>
  <c r="B162" i="4"/>
  <c r="A162" i="4"/>
  <c r="V161" i="4"/>
  <c r="M161" i="4"/>
  <c r="L161" i="4"/>
  <c r="K161" i="4"/>
  <c r="F161" i="4"/>
  <c r="E161" i="4"/>
  <c r="D161" i="4"/>
  <c r="C161" i="4"/>
  <c r="I161" i="4" s="1"/>
  <c r="B161" i="4"/>
  <c r="A161" i="4"/>
  <c r="V160" i="4"/>
  <c r="M160" i="4"/>
  <c r="L160" i="4"/>
  <c r="K160" i="4"/>
  <c r="F160" i="4"/>
  <c r="E160" i="4"/>
  <c r="D160" i="4"/>
  <c r="C160" i="4"/>
  <c r="I160" i="4" s="1"/>
  <c r="B160" i="4"/>
  <c r="A160" i="4"/>
  <c r="V159" i="4"/>
  <c r="M159" i="4"/>
  <c r="L159" i="4"/>
  <c r="K159" i="4"/>
  <c r="F159" i="4"/>
  <c r="E159" i="4"/>
  <c r="D159" i="4"/>
  <c r="C159" i="4"/>
  <c r="I159" i="4" s="1"/>
  <c r="B159" i="4"/>
  <c r="A159" i="4"/>
  <c r="V158" i="4"/>
  <c r="M158" i="4"/>
  <c r="L158" i="4"/>
  <c r="K158" i="4"/>
  <c r="F158" i="4"/>
  <c r="E158" i="4"/>
  <c r="D158" i="4"/>
  <c r="C158" i="4"/>
  <c r="I158" i="4" s="1"/>
  <c r="B158" i="4"/>
  <c r="A158" i="4"/>
  <c r="V157" i="4"/>
  <c r="M157" i="4"/>
  <c r="L157" i="4"/>
  <c r="K157" i="4"/>
  <c r="F157" i="4"/>
  <c r="E157" i="4"/>
  <c r="D157" i="4"/>
  <c r="C157" i="4"/>
  <c r="I157" i="4" s="1"/>
  <c r="B157" i="4"/>
  <c r="A157" i="4"/>
  <c r="V156" i="4"/>
  <c r="M156" i="4"/>
  <c r="L156" i="4"/>
  <c r="K156" i="4"/>
  <c r="F156" i="4"/>
  <c r="E156" i="4"/>
  <c r="D156" i="4"/>
  <c r="C156" i="4"/>
  <c r="I156" i="4" s="1"/>
  <c r="B156" i="4"/>
  <c r="A156" i="4"/>
  <c r="V155" i="4"/>
  <c r="M155" i="4"/>
  <c r="L155" i="4"/>
  <c r="K155" i="4"/>
  <c r="F155" i="4"/>
  <c r="E155" i="4"/>
  <c r="D155" i="4"/>
  <c r="C155" i="4"/>
  <c r="I155" i="4" s="1"/>
  <c r="B155" i="4"/>
  <c r="A155" i="4"/>
  <c r="V154" i="4"/>
  <c r="M154" i="4"/>
  <c r="L154" i="4"/>
  <c r="K154" i="4"/>
  <c r="F154" i="4"/>
  <c r="E154" i="4"/>
  <c r="D154" i="4"/>
  <c r="C154" i="4"/>
  <c r="I154" i="4" s="1"/>
  <c r="B154" i="4"/>
  <c r="A154" i="4"/>
  <c r="V153" i="4"/>
  <c r="M153" i="4"/>
  <c r="L153" i="4"/>
  <c r="K153" i="4"/>
  <c r="F153" i="4"/>
  <c r="E153" i="4"/>
  <c r="D153" i="4"/>
  <c r="C153" i="4"/>
  <c r="I153" i="4" s="1"/>
  <c r="B153" i="4"/>
  <c r="A153" i="4"/>
  <c r="V152" i="4"/>
  <c r="M152" i="4"/>
  <c r="L152" i="4"/>
  <c r="K152" i="4"/>
  <c r="F152" i="4"/>
  <c r="E152" i="4"/>
  <c r="D152" i="4"/>
  <c r="C152" i="4"/>
  <c r="I152" i="4" s="1"/>
  <c r="B152" i="4"/>
  <c r="A152" i="4"/>
  <c r="V151" i="4"/>
  <c r="M151" i="4"/>
  <c r="L151" i="4"/>
  <c r="K151" i="4"/>
  <c r="F151" i="4"/>
  <c r="E151" i="4"/>
  <c r="D151" i="4"/>
  <c r="C151" i="4"/>
  <c r="I151" i="4" s="1"/>
  <c r="B151" i="4"/>
  <c r="A151" i="4"/>
  <c r="V150" i="4"/>
  <c r="M150" i="4"/>
  <c r="L150" i="4"/>
  <c r="K150" i="4"/>
  <c r="F150" i="4"/>
  <c r="E150" i="4"/>
  <c r="D150" i="4"/>
  <c r="C150" i="4"/>
  <c r="I150" i="4" s="1"/>
  <c r="B150" i="4"/>
  <c r="A150" i="4"/>
  <c r="V149" i="4"/>
  <c r="M149" i="4"/>
  <c r="L149" i="4"/>
  <c r="K149" i="4"/>
  <c r="F149" i="4"/>
  <c r="E149" i="4"/>
  <c r="D149" i="4"/>
  <c r="C149" i="4"/>
  <c r="I149" i="4" s="1"/>
  <c r="B149" i="4"/>
  <c r="A149" i="4"/>
  <c r="V148" i="4"/>
  <c r="M148" i="4"/>
  <c r="L148" i="4"/>
  <c r="K148" i="4"/>
  <c r="F148" i="4"/>
  <c r="E148" i="4"/>
  <c r="D148" i="4"/>
  <c r="C148" i="4"/>
  <c r="I148" i="4" s="1"/>
  <c r="B148" i="4"/>
  <c r="A148" i="4"/>
  <c r="V147" i="4"/>
  <c r="M147" i="4"/>
  <c r="L147" i="4"/>
  <c r="K147" i="4"/>
  <c r="F147" i="4"/>
  <c r="E147" i="4"/>
  <c r="D147" i="4"/>
  <c r="C147" i="4"/>
  <c r="I147" i="4" s="1"/>
  <c r="B147" i="4"/>
  <c r="A147" i="4"/>
  <c r="V146" i="4"/>
  <c r="M146" i="4"/>
  <c r="L146" i="4"/>
  <c r="K146" i="4"/>
  <c r="F146" i="4"/>
  <c r="E146" i="4"/>
  <c r="D146" i="4"/>
  <c r="C146" i="4"/>
  <c r="I146" i="4" s="1"/>
  <c r="B146" i="4"/>
  <c r="A146" i="4"/>
  <c r="V145" i="4"/>
  <c r="M145" i="4"/>
  <c r="L145" i="4"/>
  <c r="K145" i="4"/>
  <c r="F145" i="4"/>
  <c r="E145" i="4"/>
  <c r="D145" i="4"/>
  <c r="C145" i="4"/>
  <c r="I145" i="4" s="1"/>
  <c r="B145" i="4"/>
  <c r="A145" i="4"/>
  <c r="V144" i="4"/>
  <c r="M144" i="4"/>
  <c r="L144" i="4"/>
  <c r="K144" i="4"/>
  <c r="F144" i="4"/>
  <c r="E144" i="4"/>
  <c r="D144" i="4"/>
  <c r="C144" i="4"/>
  <c r="I144" i="4" s="1"/>
  <c r="B144" i="4"/>
  <c r="A144" i="4"/>
  <c r="V143" i="4"/>
  <c r="M143" i="4"/>
  <c r="L143" i="4"/>
  <c r="K143" i="4"/>
  <c r="F143" i="4"/>
  <c r="E143" i="4"/>
  <c r="D143" i="4"/>
  <c r="C143" i="4"/>
  <c r="I143" i="4" s="1"/>
  <c r="B143" i="4"/>
  <c r="A143" i="4"/>
  <c r="V142" i="4"/>
  <c r="M142" i="4"/>
  <c r="L142" i="4"/>
  <c r="K142" i="4"/>
  <c r="F142" i="4"/>
  <c r="E142" i="4"/>
  <c r="D142" i="4"/>
  <c r="C142" i="4"/>
  <c r="I142" i="4" s="1"/>
  <c r="B142" i="4"/>
  <c r="A142" i="4"/>
  <c r="V141" i="4"/>
  <c r="M141" i="4"/>
  <c r="L141" i="4"/>
  <c r="K141" i="4"/>
  <c r="F141" i="4"/>
  <c r="E141" i="4"/>
  <c r="D141" i="4"/>
  <c r="C141" i="4"/>
  <c r="I141" i="4" s="1"/>
  <c r="B141" i="4"/>
  <c r="A141" i="4"/>
  <c r="V140" i="4"/>
  <c r="M140" i="4"/>
  <c r="L140" i="4"/>
  <c r="K140" i="4"/>
  <c r="F140" i="4"/>
  <c r="E140" i="4"/>
  <c r="D140" i="4"/>
  <c r="C140" i="4"/>
  <c r="I140" i="4" s="1"/>
  <c r="B140" i="4"/>
  <c r="A140" i="4"/>
  <c r="V139" i="4"/>
  <c r="M139" i="4"/>
  <c r="L139" i="4"/>
  <c r="K139" i="4"/>
  <c r="F139" i="4"/>
  <c r="E139" i="4"/>
  <c r="D139" i="4"/>
  <c r="C139" i="4"/>
  <c r="I139" i="4" s="1"/>
  <c r="B139" i="4"/>
  <c r="A139" i="4"/>
  <c r="V138" i="4"/>
  <c r="M138" i="4"/>
  <c r="L138" i="4"/>
  <c r="K138" i="4"/>
  <c r="F138" i="4"/>
  <c r="E138" i="4"/>
  <c r="D138" i="4"/>
  <c r="C138" i="4"/>
  <c r="I138" i="4" s="1"/>
  <c r="B138" i="4"/>
  <c r="A138" i="4"/>
  <c r="V137" i="4"/>
  <c r="M137" i="4"/>
  <c r="L137" i="4"/>
  <c r="K137" i="4"/>
  <c r="F137" i="4"/>
  <c r="E137" i="4"/>
  <c r="D137" i="4"/>
  <c r="C137" i="4"/>
  <c r="I137" i="4" s="1"/>
  <c r="B137" i="4"/>
  <c r="A137" i="4"/>
  <c r="V136" i="4"/>
  <c r="M136" i="4"/>
  <c r="L136" i="4"/>
  <c r="K136" i="4"/>
  <c r="F136" i="4"/>
  <c r="E136" i="4"/>
  <c r="D136" i="4"/>
  <c r="C136" i="4"/>
  <c r="I136" i="4" s="1"/>
  <c r="B136" i="4"/>
  <c r="A136" i="4"/>
  <c r="V135" i="4"/>
  <c r="M135" i="4"/>
  <c r="L135" i="4"/>
  <c r="K135" i="4"/>
  <c r="F135" i="4"/>
  <c r="E135" i="4"/>
  <c r="D135" i="4"/>
  <c r="C135" i="4"/>
  <c r="I135" i="4" s="1"/>
  <c r="B135" i="4"/>
  <c r="A135" i="4"/>
  <c r="V134" i="4"/>
  <c r="M134" i="4"/>
  <c r="L134" i="4"/>
  <c r="K134" i="4"/>
  <c r="F134" i="4"/>
  <c r="E134" i="4"/>
  <c r="D134" i="4"/>
  <c r="C134" i="4"/>
  <c r="I134" i="4" s="1"/>
  <c r="B134" i="4"/>
  <c r="A134" i="4"/>
  <c r="V133" i="4"/>
  <c r="M133" i="4"/>
  <c r="L133" i="4"/>
  <c r="K133" i="4"/>
  <c r="F133" i="4"/>
  <c r="E133" i="4"/>
  <c r="D133" i="4"/>
  <c r="C133" i="4"/>
  <c r="I133" i="4" s="1"/>
  <c r="B133" i="4"/>
  <c r="A133" i="4"/>
  <c r="V132" i="4"/>
  <c r="M132" i="4"/>
  <c r="L132" i="4"/>
  <c r="K132" i="4"/>
  <c r="F132" i="4"/>
  <c r="E132" i="4"/>
  <c r="D132" i="4"/>
  <c r="C132" i="4"/>
  <c r="I132" i="4" s="1"/>
  <c r="B132" i="4"/>
  <c r="A132" i="4"/>
  <c r="V131" i="4"/>
  <c r="M131" i="4"/>
  <c r="L131" i="4"/>
  <c r="K131" i="4"/>
  <c r="F131" i="4"/>
  <c r="E131" i="4"/>
  <c r="D131" i="4"/>
  <c r="C131" i="4"/>
  <c r="I131" i="4" s="1"/>
  <c r="B131" i="4"/>
  <c r="A131" i="4"/>
  <c r="V130" i="4"/>
  <c r="M130" i="4"/>
  <c r="L130" i="4"/>
  <c r="K130" i="4"/>
  <c r="F130" i="4"/>
  <c r="E130" i="4"/>
  <c r="D130" i="4"/>
  <c r="C130" i="4"/>
  <c r="I130" i="4" s="1"/>
  <c r="B130" i="4"/>
  <c r="A130" i="4"/>
  <c r="V129" i="4"/>
  <c r="M129" i="4"/>
  <c r="L129" i="4"/>
  <c r="K129" i="4"/>
  <c r="F129" i="4"/>
  <c r="E129" i="4"/>
  <c r="D129" i="4"/>
  <c r="C129" i="4"/>
  <c r="I129" i="4" s="1"/>
  <c r="B129" i="4"/>
  <c r="A129" i="4"/>
  <c r="V128" i="4"/>
  <c r="M128" i="4"/>
  <c r="L128" i="4"/>
  <c r="K128" i="4"/>
  <c r="F128" i="4"/>
  <c r="E128" i="4"/>
  <c r="D128" i="4"/>
  <c r="C128" i="4"/>
  <c r="I128" i="4" s="1"/>
  <c r="B128" i="4"/>
  <c r="A128" i="4"/>
  <c r="V127" i="4"/>
  <c r="M127" i="4"/>
  <c r="L127" i="4"/>
  <c r="K127" i="4"/>
  <c r="F127" i="4"/>
  <c r="E127" i="4"/>
  <c r="D127" i="4"/>
  <c r="C127" i="4"/>
  <c r="I127" i="4" s="1"/>
  <c r="B127" i="4"/>
  <c r="A127" i="4"/>
  <c r="V126" i="4"/>
  <c r="M126" i="4"/>
  <c r="L126" i="4"/>
  <c r="K126" i="4"/>
  <c r="F126" i="4"/>
  <c r="E126" i="4"/>
  <c r="D126" i="4"/>
  <c r="C126" i="4"/>
  <c r="I126" i="4" s="1"/>
  <c r="B126" i="4"/>
  <c r="A126" i="4"/>
  <c r="V125" i="4"/>
  <c r="M125" i="4"/>
  <c r="L125" i="4"/>
  <c r="K125" i="4"/>
  <c r="F125" i="4"/>
  <c r="E125" i="4"/>
  <c r="D125" i="4"/>
  <c r="C125" i="4"/>
  <c r="I125" i="4" s="1"/>
  <c r="B125" i="4"/>
  <c r="A125" i="4"/>
  <c r="V124" i="4"/>
  <c r="M124" i="4"/>
  <c r="L124" i="4"/>
  <c r="K124" i="4"/>
  <c r="F124" i="4"/>
  <c r="E124" i="4"/>
  <c r="D124" i="4"/>
  <c r="C124" i="4"/>
  <c r="I124" i="4" s="1"/>
  <c r="B124" i="4"/>
  <c r="A124" i="4"/>
  <c r="V123" i="4"/>
  <c r="M123" i="4"/>
  <c r="L123" i="4"/>
  <c r="K123" i="4"/>
  <c r="F123" i="4"/>
  <c r="E123" i="4"/>
  <c r="D123" i="4"/>
  <c r="C123" i="4"/>
  <c r="I123" i="4" s="1"/>
  <c r="B123" i="4"/>
  <c r="A123" i="4"/>
  <c r="V122" i="4"/>
  <c r="M122" i="4"/>
  <c r="L122" i="4"/>
  <c r="K122" i="4"/>
  <c r="F122" i="4"/>
  <c r="E122" i="4"/>
  <c r="D122" i="4"/>
  <c r="C122" i="4"/>
  <c r="I122" i="4" s="1"/>
  <c r="B122" i="4"/>
  <c r="A122" i="4"/>
  <c r="V121" i="4"/>
  <c r="M121" i="4"/>
  <c r="L121" i="4"/>
  <c r="K121" i="4"/>
  <c r="F121" i="4"/>
  <c r="E121" i="4"/>
  <c r="D121" i="4"/>
  <c r="C121" i="4"/>
  <c r="I121" i="4" s="1"/>
  <c r="B121" i="4"/>
  <c r="A121" i="4"/>
  <c r="V120" i="4"/>
  <c r="M120" i="4"/>
  <c r="L120" i="4"/>
  <c r="K120" i="4"/>
  <c r="F120" i="4"/>
  <c r="E120" i="4"/>
  <c r="D120" i="4"/>
  <c r="C120" i="4"/>
  <c r="I120" i="4" s="1"/>
  <c r="B120" i="4"/>
  <c r="A120" i="4"/>
  <c r="V119" i="4"/>
  <c r="M119" i="4"/>
  <c r="L119" i="4"/>
  <c r="K119" i="4"/>
  <c r="F119" i="4"/>
  <c r="E119" i="4"/>
  <c r="D119" i="4"/>
  <c r="C119" i="4"/>
  <c r="I119" i="4" s="1"/>
  <c r="B119" i="4"/>
  <c r="A119" i="4"/>
  <c r="V118" i="4"/>
  <c r="M118" i="4"/>
  <c r="L118" i="4"/>
  <c r="K118" i="4"/>
  <c r="F118" i="4"/>
  <c r="E118" i="4"/>
  <c r="D118" i="4"/>
  <c r="C118" i="4"/>
  <c r="I118" i="4" s="1"/>
  <c r="B118" i="4"/>
  <c r="A118" i="4"/>
  <c r="V117" i="4"/>
  <c r="M117" i="4"/>
  <c r="L117" i="4"/>
  <c r="K117" i="4"/>
  <c r="F117" i="4"/>
  <c r="E117" i="4"/>
  <c r="D117" i="4"/>
  <c r="C117" i="4"/>
  <c r="I117" i="4" s="1"/>
  <c r="B117" i="4"/>
  <c r="A117" i="4"/>
  <c r="V116" i="4"/>
  <c r="M116" i="4"/>
  <c r="L116" i="4"/>
  <c r="K116" i="4"/>
  <c r="F116" i="4"/>
  <c r="E116" i="4"/>
  <c r="D116" i="4"/>
  <c r="C116" i="4"/>
  <c r="I116" i="4" s="1"/>
  <c r="B116" i="4"/>
  <c r="A116" i="4"/>
  <c r="V115" i="4"/>
  <c r="M115" i="4"/>
  <c r="L115" i="4"/>
  <c r="K115" i="4"/>
  <c r="F115" i="4"/>
  <c r="E115" i="4"/>
  <c r="D115" i="4"/>
  <c r="C115" i="4"/>
  <c r="I115" i="4" s="1"/>
  <c r="B115" i="4"/>
  <c r="A115" i="4"/>
  <c r="V114" i="4"/>
  <c r="M114" i="4"/>
  <c r="L114" i="4"/>
  <c r="K114" i="4"/>
  <c r="F114" i="4"/>
  <c r="E114" i="4"/>
  <c r="D114" i="4"/>
  <c r="C114" i="4"/>
  <c r="I114" i="4" s="1"/>
  <c r="B114" i="4"/>
  <c r="A114" i="4"/>
  <c r="V113" i="4"/>
  <c r="M113" i="4"/>
  <c r="L113" i="4"/>
  <c r="K113" i="4"/>
  <c r="F113" i="4"/>
  <c r="E113" i="4"/>
  <c r="D113" i="4"/>
  <c r="C113" i="4"/>
  <c r="I113" i="4" s="1"/>
  <c r="B113" i="4"/>
  <c r="A113" i="4"/>
  <c r="V112" i="4"/>
  <c r="M112" i="4"/>
  <c r="L112" i="4"/>
  <c r="K112" i="4"/>
  <c r="F112" i="4"/>
  <c r="E112" i="4"/>
  <c r="D112" i="4"/>
  <c r="C112" i="4"/>
  <c r="I112" i="4" s="1"/>
  <c r="B112" i="4"/>
  <c r="A112" i="4"/>
  <c r="V111" i="4"/>
  <c r="M111" i="4"/>
  <c r="L111" i="4"/>
  <c r="K111" i="4"/>
  <c r="F111" i="4"/>
  <c r="E111" i="4"/>
  <c r="D111" i="4"/>
  <c r="C111" i="4"/>
  <c r="I111" i="4" s="1"/>
  <c r="B111" i="4"/>
  <c r="A111" i="4"/>
  <c r="V110" i="4"/>
  <c r="M110" i="4"/>
  <c r="L110" i="4"/>
  <c r="K110" i="4"/>
  <c r="F110" i="4"/>
  <c r="E110" i="4"/>
  <c r="D110" i="4"/>
  <c r="C110" i="4"/>
  <c r="I110" i="4" s="1"/>
  <c r="B110" i="4"/>
  <c r="A110" i="4"/>
  <c r="V109" i="4"/>
  <c r="M109" i="4"/>
  <c r="L109" i="4"/>
  <c r="K109" i="4"/>
  <c r="F109" i="4"/>
  <c r="E109" i="4"/>
  <c r="D109" i="4"/>
  <c r="C109" i="4"/>
  <c r="I109" i="4" s="1"/>
  <c r="B109" i="4"/>
  <c r="A109" i="4"/>
  <c r="V108" i="4"/>
  <c r="M108" i="4"/>
  <c r="L108" i="4"/>
  <c r="K108" i="4"/>
  <c r="F108" i="4"/>
  <c r="E108" i="4"/>
  <c r="D108" i="4"/>
  <c r="C108" i="4"/>
  <c r="I108" i="4" s="1"/>
  <c r="B108" i="4"/>
  <c r="A108" i="4"/>
  <c r="V107" i="4"/>
  <c r="M107" i="4"/>
  <c r="L107" i="4"/>
  <c r="K107" i="4"/>
  <c r="F107" i="4"/>
  <c r="E107" i="4"/>
  <c r="D107" i="4"/>
  <c r="C107" i="4"/>
  <c r="I107" i="4" s="1"/>
  <c r="B107" i="4"/>
  <c r="A107" i="4"/>
  <c r="V106" i="4"/>
  <c r="M106" i="4"/>
  <c r="L106" i="4"/>
  <c r="K106" i="4"/>
  <c r="F106" i="4"/>
  <c r="E106" i="4"/>
  <c r="D106" i="4"/>
  <c r="C106" i="4"/>
  <c r="I106" i="4" s="1"/>
  <c r="B106" i="4"/>
  <c r="A106" i="4"/>
  <c r="V105" i="4"/>
  <c r="M105" i="4"/>
  <c r="L105" i="4"/>
  <c r="K105" i="4"/>
  <c r="F105" i="4"/>
  <c r="E105" i="4"/>
  <c r="D105" i="4"/>
  <c r="C105" i="4"/>
  <c r="I105" i="4" s="1"/>
  <c r="B105" i="4"/>
  <c r="A105" i="4"/>
  <c r="V104" i="4"/>
  <c r="M104" i="4"/>
  <c r="L104" i="4"/>
  <c r="K104" i="4"/>
  <c r="F104" i="4"/>
  <c r="E104" i="4"/>
  <c r="D104" i="4"/>
  <c r="C104" i="4"/>
  <c r="I104" i="4" s="1"/>
  <c r="B104" i="4"/>
  <c r="A104" i="4"/>
  <c r="V103" i="4"/>
  <c r="M103" i="4"/>
  <c r="L103" i="4"/>
  <c r="K103" i="4"/>
  <c r="F103" i="4"/>
  <c r="E103" i="4"/>
  <c r="D103" i="4"/>
  <c r="C103" i="4"/>
  <c r="I103" i="4" s="1"/>
  <c r="B103" i="4"/>
  <c r="A103" i="4"/>
  <c r="V102" i="4"/>
  <c r="M102" i="4"/>
  <c r="L102" i="4"/>
  <c r="K102" i="4"/>
  <c r="F102" i="4"/>
  <c r="E102" i="4"/>
  <c r="D102" i="4"/>
  <c r="C102" i="4"/>
  <c r="I102" i="4" s="1"/>
  <c r="B102" i="4"/>
  <c r="A102" i="4"/>
  <c r="V101" i="4"/>
  <c r="M101" i="4"/>
  <c r="L101" i="4"/>
  <c r="K101" i="4"/>
  <c r="F101" i="4"/>
  <c r="E101" i="4"/>
  <c r="D101" i="4"/>
  <c r="C101" i="4"/>
  <c r="I101" i="4" s="1"/>
  <c r="B101" i="4"/>
  <c r="A101" i="4"/>
  <c r="V100" i="4"/>
  <c r="M100" i="4"/>
  <c r="L100" i="4"/>
  <c r="K100" i="4"/>
  <c r="F100" i="4"/>
  <c r="E100" i="4"/>
  <c r="D100" i="4"/>
  <c r="C100" i="4"/>
  <c r="I100" i="4" s="1"/>
  <c r="B100" i="4"/>
  <c r="A100" i="4"/>
  <c r="V99" i="4"/>
  <c r="L99" i="4"/>
  <c r="K99" i="4"/>
  <c r="M99" i="4"/>
  <c r="F99" i="4"/>
  <c r="E99" i="4"/>
  <c r="D99" i="4"/>
  <c r="C99" i="4"/>
  <c r="I99" i="4" s="1"/>
  <c r="B99" i="4"/>
  <c r="A99" i="4"/>
  <c r="A25" i="60"/>
  <c r="A27" i="60" s="1"/>
  <c r="A29" i="60" s="1"/>
  <c r="A31" i="60" s="1"/>
  <c r="A33" i="60" s="1"/>
  <c r="A35" i="60" s="1"/>
  <c r="A37" i="60" s="1"/>
  <c r="A39" i="60" s="1"/>
  <c r="A41" i="60" s="1"/>
  <c r="A43" i="60" s="1"/>
  <c r="A45" i="60" s="1"/>
  <c r="A47" i="60" s="1"/>
  <c r="A49" i="60" s="1"/>
  <c r="A51" i="60" s="1"/>
  <c r="A53" i="60" s="1"/>
  <c r="A55" i="60" s="1"/>
  <c r="A57" i="60" s="1"/>
  <c r="A59" i="60" s="1"/>
  <c r="A61" i="60" s="1"/>
  <c r="A63" i="60" s="1"/>
  <c r="A65" i="60" s="1"/>
  <c r="A67" i="60" s="1"/>
  <c r="A69" i="60" s="1"/>
  <c r="A71" i="60" s="1"/>
  <c r="A73" i="60" s="1"/>
  <c r="A75" i="60" s="1"/>
  <c r="A77" i="60" s="1"/>
  <c r="A79" i="60" s="1"/>
  <c r="A81" i="60" s="1"/>
  <c r="A83" i="60" s="1"/>
  <c r="A85" i="60" s="1"/>
  <c r="A87" i="60" s="1"/>
  <c r="A89" i="60" s="1"/>
  <c r="A91" i="60" s="1"/>
  <c r="A93" i="60" s="1"/>
  <c r="A95" i="60" s="1"/>
  <c r="A97" i="60" s="1"/>
  <c r="A99" i="60" s="1"/>
  <c r="A101" i="60" s="1"/>
  <c r="A103" i="60" s="1"/>
  <c r="A105" i="60" s="1"/>
  <c r="A107" i="60" s="1"/>
  <c r="A109" i="60" s="1"/>
  <c r="A111" i="60" s="1"/>
  <c r="A113" i="60" s="1"/>
  <c r="A115" i="60" s="1"/>
  <c r="A117" i="60" s="1"/>
  <c r="A119" i="60" s="1"/>
  <c r="A121" i="60" s="1"/>
  <c r="A123" i="60" s="1"/>
  <c r="A125" i="60" s="1"/>
  <c r="A127" i="60" s="1"/>
  <c r="A129" i="60" s="1"/>
  <c r="A131" i="60" s="1"/>
  <c r="A133" i="60" s="1"/>
  <c r="A135" i="60" s="1"/>
  <c r="A137" i="60" s="1"/>
  <c r="A139" i="60" s="1"/>
  <c r="A141" i="60" s="1"/>
  <c r="A143" i="60" s="1"/>
  <c r="A145" i="60" s="1"/>
  <c r="A147" i="60" s="1"/>
  <c r="A149" i="60" s="1"/>
  <c r="A151" i="60" s="1"/>
  <c r="A153" i="60" s="1"/>
  <c r="A155" i="60" s="1"/>
  <c r="A157" i="60" s="1"/>
  <c r="A159" i="60" s="1"/>
  <c r="A161" i="60" s="1"/>
  <c r="A163" i="60" s="1"/>
  <c r="A165" i="60" s="1"/>
  <c r="A167" i="60" s="1"/>
  <c r="A169" i="60" s="1"/>
  <c r="A171" i="60" s="1"/>
  <c r="A173" i="60" s="1"/>
  <c r="A175" i="60" s="1"/>
  <c r="A177" i="60" s="1"/>
  <c r="A179" i="60" s="1"/>
  <c r="A181" i="60" s="1"/>
  <c r="A183" i="60" s="1"/>
  <c r="A185" i="60" s="1"/>
  <c r="A187" i="60" s="1"/>
  <c r="A189" i="60" s="1"/>
  <c r="A191" i="60" s="1"/>
  <c r="A193" i="60" s="1"/>
  <c r="A195" i="60" s="1"/>
  <c r="A197" i="60" s="1"/>
  <c r="A199" i="60" s="1"/>
  <c r="A201" i="60" s="1"/>
  <c r="A203" i="60" s="1"/>
  <c r="A205" i="60" s="1"/>
  <c r="A207" i="60" s="1"/>
  <c r="A209" i="60" s="1"/>
  <c r="A211" i="60" s="1"/>
  <c r="A213" i="60" s="1"/>
  <c r="A215" i="60" s="1"/>
  <c r="A41" i="59"/>
  <c r="A42" i="59" s="1"/>
  <c r="A43" i="59" s="1"/>
  <c r="A44" i="59" s="1"/>
  <c r="A45" i="59" s="1"/>
  <c r="A46" i="59" s="1"/>
  <c r="A47" i="59" s="1"/>
  <c r="A48" i="59" s="1"/>
  <c r="A49" i="59" s="1"/>
  <c r="A50" i="59" s="1"/>
  <c r="A51" i="59" s="1"/>
  <c r="A52" i="59" s="1"/>
  <c r="A53" i="59" s="1"/>
  <c r="A54" i="59" s="1"/>
  <c r="A55" i="59" s="1"/>
  <c r="A56" i="59" s="1"/>
  <c r="A57" i="59" s="1"/>
  <c r="A58" i="59" s="1"/>
  <c r="A59" i="59" s="1"/>
  <c r="A60" i="59" s="1"/>
  <c r="A61" i="59" s="1"/>
  <c r="A62" i="59" s="1"/>
  <c r="A63" i="59" s="1"/>
  <c r="A64" i="59" s="1"/>
  <c r="A65" i="59" s="1"/>
  <c r="A66" i="59" s="1"/>
  <c r="A67" i="59" s="1"/>
  <c r="A68" i="59" s="1"/>
  <c r="A69" i="59" s="1"/>
  <c r="A70" i="59" s="1"/>
  <c r="A71" i="59" s="1"/>
  <c r="A72" i="59" s="1"/>
  <c r="A73" i="59" s="1"/>
  <c r="A74" i="59" s="1"/>
  <c r="A75" i="59" s="1"/>
  <c r="A76" i="59" s="1"/>
  <c r="A77" i="59" s="1"/>
  <c r="A78" i="59" s="1"/>
  <c r="A79" i="59" s="1"/>
  <c r="A80" i="59" s="1"/>
  <c r="A81" i="59" s="1"/>
  <c r="A82" i="59" s="1"/>
  <c r="A83" i="59" s="1"/>
  <c r="A84" i="59" s="1"/>
  <c r="A85" i="59" s="1"/>
  <c r="A86" i="59" s="1"/>
  <c r="A87" i="59" s="1"/>
  <c r="A88" i="59" s="1"/>
  <c r="A89" i="59" s="1"/>
  <c r="A90" i="59" s="1"/>
  <c r="A91" i="59" s="1"/>
  <c r="A92" i="59" s="1"/>
  <c r="A93" i="59" s="1"/>
  <c r="A94" i="59" s="1"/>
  <c r="A95" i="59" s="1"/>
  <c r="A96" i="59" s="1"/>
  <c r="A97" i="59" s="1"/>
  <c r="A98" i="59" s="1"/>
  <c r="A99" i="59" s="1"/>
  <c r="A100" i="59" s="1"/>
  <c r="A101" i="59" s="1"/>
  <c r="A102" i="59" s="1"/>
  <c r="A103" i="59" s="1"/>
  <c r="A104" i="59" s="1"/>
  <c r="A105" i="59" s="1"/>
  <c r="A106" i="59" s="1"/>
  <c r="A107" i="59" s="1"/>
  <c r="A108" i="59" s="1"/>
  <c r="A109" i="59" s="1"/>
  <c r="A110" i="59" s="1"/>
  <c r="A111" i="59" s="1"/>
  <c r="A112" i="59" s="1"/>
  <c r="A113" i="59" s="1"/>
  <c r="A114" i="59" s="1"/>
  <c r="A115" i="59" s="1"/>
  <c r="A116" i="59" s="1"/>
  <c r="A117" i="59" s="1"/>
  <c r="A118" i="59" s="1"/>
  <c r="A119" i="59" s="1"/>
  <c r="A120" i="59" s="1"/>
  <c r="A121" i="59" s="1"/>
  <c r="A122" i="59" s="1"/>
  <c r="A123" i="59" s="1"/>
  <c r="A124" i="59" s="1"/>
  <c r="A125" i="59" s="1"/>
  <c r="A126" i="59" s="1"/>
  <c r="A127" i="59" s="1"/>
  <c r="A128" i="59" s="1"/>
  <c r="A129" i="59" s="1"/>
  <c r="A130" i="59" s="1"/>
  <c r="A131" i="59" s="1"/>
  <c r="A132" i="59" s="1"/>
  <c r="A133" i="59" s="1"/>
  <c r="A134" i="59" s="1"/>
  <c r="A135" i="59" s="1"/>
  <c r="A136" i="59" s="1"/>
  <c r="A137" i="59" s="1"/>
  <c r="A138" i="59" s="1"/>
  <c r="A139" i="59" s="1"/>
  <c r="A140" i="59" s="1"/>
  <c r="C3" i="42"/>
  <c r="Q3" i="42" s="1"/>
  <c r="C4" i="42"/>
  <c r="Q4" i="42" s="1"/>
  <c r="C5" i="42"/>
  <c r="Q5" i="42" s="1"/>
  <c r="C6" i="42"/>
  <c r="Q6" i="42" s="1"/>
  <c r="C7" i="42"/>
  <c r="Q7" i="42" s="1"/>
  <c r="C8" i="42"/>
  <c r="Q8" i="42" s="1"/>
  <c r="C9" i="42"/>
  <c r="Q9" i="42" s="1"/>
  <c r="C10" i="42"/>
  <c r="Q10" i="42" s="1"/>
  <c r="C11" i="42"/>
  <c r="Q11" i="42" s="1"/>
  <c r="C12" i="42"/>
  <c r="Q12" i="42" s="1"/>
  <c r="C13" i="42"/>
  <c r="Q13" i="42" s="1"/>
  <c r="C14" i="42"/>
  <c r="Q14" i="42" s="1"/>
  <c r="C15" i="42"/>
  <c r="Q15" i="42" s="1"/>
  <c r="C16" i="42"/>
  <c r="Q16" i="42" s="1"/>
  <c r="C17" i="42"/>
  <c r="Q17" i="42" s="1"/>
  <c r="C18" i="42"/>
  <c r="Q18" i="42" s="1"/>
  <c r="C19" i="42"/>
  <c r="Q19" i="42" s="1"/>
  <c r="C20" i="42"/>
  <c r="Q20" i="42" s="1"/>
  <c r="C21" i="42"/>
  <c r="Q21" i="42" s="1"/>
  <c r="C22" i="42"/>
  <c r="Q22" i="42" s="1"/>
  <c r="C23" i="42"/>
  <c r="Q23" i="42" s="1"/>
  <c r="C24" i="42"/>
  <c r="Q24" i="42" s="1"/>
  <c r="C25" i="42"/>
  <c r="Q25" i="42" s="1"/>
  <c r="C26" i="42"/>
  <c r="Q26" i="42" s="1"/>
  <c r="C27" i="42"/>
  <c r="Q27" i="42" s="1"/>
  <c r="C28" i="42"/>
  <c r="Q28" i="42" s="1"/>
  <c r="C29" i="42"/>
  <c r="Q29" i="42" s="1"/>
  <c r="C30" i="42"/>
  <c r="Q30" i="42" s="1"/>
  <c r="C2" i="42"/>
  <c r="Q2" i="42" s="1"/>
  <c r="M3" i="42"/>
  <c r="N3" i="42"/>
  <c r="M4" i="42"/>
  <c r="N4" i="42"/>
  <c r="M5" i="42"/>
  <c r="N5" i="42"/>
  <c r="M6" i="42"/>
  <c r="N6" i="42"/>
  <c r="M7" i="42"/>
  <c r="N7" i="42"/>
  <c r="M8" i="42"/>
  <c r="N8" i="42"/>
  <c r="M9" i="42"/>
  <c r="N9" i="42"/>
  <c r="M10" i="42"/>
  <c r="N10" i="42"/>
  <c r="M11" i="42"/>
  <c r="N11" i="42"/>
  <c r="M12" i="42"/>
  <c r="N12" i="42"/>
  <c r="M13" i="42"/>
  <c r="N13" i="42"/>
  <c r="M14" i="42"/>
  <c r="N14" i="42"/>
  <c r="M15" i="42"/>
  <c r="N15" i="42"/>
  <c r="M16" i="42"/>
  <c r="N16" i="42"/>
  <c r="M17" i="42"/>
  <c r="N17" i="42"/>
  <c r="M18" i="42"/>
  <c r="N18" i="42"/>
  <c r="M19" i="42"/>
  <c r="N19" i="42"/>
  <c r="M20" i="42"/>
  <c r="N20" i="42"/>
  <c r="M21" i="42"/>
  <c r="N21" i="42"/>
  <c r="M22" i="42"/>
  <c r="N22" i="42"/>
  <c r="M23" i="42"/>
  <c r="N23" i="42"/>
  <c r="M24" i="42"/>
  <c r="N24" i="42"/>
  <c r="M25" i="42"/>
  <c r="N25" i="42"/>
  <c r="M26" i="42"/>
  <c r="N26" i="42"/>
  <c r="M27" i="42"/>
  <c r="N27" i="42"/>
  <c r="M28" i="42"/>
  <c r="N28" i="42"/>
  <c r="M29" i="42"/>
  <c r="N29" i="42"/>
  <c r="M30" i="42"/>
  <c r="N30" i="42"/>
  <c r="N2" i="42"/>
  <c r="M2" i="42"/>
  <c r="D195" i="62" l="1"/>
  <c r="D187" i="62"/>
  <c r="D179" i="62"/>
  <c r="D171" i="62"/>
  <c r="D163" i="62"/>
  <c r="D155" i="62"/>
  <c r="D147" i="62"/>
  <c r="D139" i="62"/>
  <c r="D123" i="62"/>
  <c r="D115" i="62"/>
  <c r="D107" i="62"/>
  <c r="D99" i="62"/>
  <c r="D91" i="62"/>
  <c r="D83" i="62"/>
  <c r="D75" i="62"/>
  <c r="D67" i="62"/>
  <c r="D59" i="62"/>
  <c r="D51" i="62"/>
  <c r="D43" i="62"/>
  <c r="D35" i="62"/>
  <c r="D27" i="62"/>
  <c r="D19" i="62"/>
  <c r="D11" i="62"/>
  <c r="D194" i="62"/>
  <c r="D186" i="62"/>
  <c r="D178" i="62"/>
  <c r="D170" i="62"/>
  <c r="D162" i="62"/>
  <c r="D154" i="62"/>
  <c r="D146" i="62"/>
  <c r="D138" i="62"/>
  <c r="D130" i="62"/>
  <c r="D122" i="62"/>
  <c r="D114" i="62"/>
  <c r="D106" i="62"/>
  <c r="D98" i="62"/>
  <c r="D90" i="62"/>
  <c r="D82" i="62"/>
  <c r="D74" i="62"/>
  <c r="D66" i="62"/>
  <c r="D58" i="62"/>
  <c r="D50" i="62"/>
  <c r="D42" i="62"/>
  <c r="D34" i="62"/>
  <c r="D26" i="62"/>
  <c r="D18" i="62"/>
  <c r="D10" i="62"/>
  <c r="D193" i="62"/>
  <c r="D185" i="62"/>
  <c r="D177" i="62"/>
  <c r="D169" i="62"/>
  <c r="D161" i="62"/>
  <c r="D153" i="62"/>
  <c r="D145" i="62"/>
  <c r="D137" i="62"/>
  <c r="D129" i="62"/>
  <c r="D121" i="62"/>
  <c r="D113" i="62"/>
  <c r="D105" i="62"/>
  <c r="D97" i="62"/>
  <c r="D89" i="62"/>
  <c r="D81" i="62"/>
  <c r="D73" i="62"/>
  <c r="D65" i="62"/>
  <c r="D57" i="62"/>
  <c r="D49" i="62"/>
  <c r="D41" i="62"/>
  <c r="D33" i="62"/>
  <c r="D25" i="62"/>
  <c r="D17" i="62"/>
  <c r="D9" i="62"/>
  <c r="D192" i="62"/>
  <c r="D184" i="62"/>
  <c r="D176" i="62"/>
  <c r="D168" i="62"/>
  <c r="D160" i="62"/>
  <c r="D152" i="62"/>
  <c r="D144" i="62"/>
  <c r="D136" i="62"/>
  <c r="D128" i="62"/>
  <c r="D120" i="62"/>
  <c r="D112" i="62"/>
  <c r="D104" i="62"/>
  <c r="D96" i="62"/>
  <c r="D88" i="62"/>
  <c r="D80" i="62"/>
  <c r="D72" i="62"/>
  <c r="D64" i="62"/>
  <c r="D56" i="62"/>
  <c r="D48" i="62"/>
  <c r="D40" i="62"/>
  <c r="D32" i="62"/>
  <c r="D24" i="62"/>
  <c r="D16" i="62"/>
  <c r="D8" i="62"/>
  <c r="D3" i="62"/>
  <c r="D191" i="62"/>
  <c r="D183" i="62"/>
  <c r="D175" i="62"/>
  <c r="D167" i="62"/>
  <c r="D159" i="62"/>
  <c r="D151" i="62"/>
  <c r="D143" i="62"/>
  <c r="D135" i="62"/>
  <c r="D127" i="62"/>
  <c r="D119" i="62"/>
  <c r="D111" i="62"/>
  <c r="D103" i="62"/>
  <c r="D95" i="62"/>
  <c r="D87" i="62"/>
  <c r="D79" i="62"/>
  <c r="D71" i="62"/>
  <c r="D63" i="62"/>
  <c r="D55" i="62"/>
  <c r="D47" i="62"/>
  <c r="D39" i="62"/>
  <c r="D31" i="62"/>
  <c r="D23" i="62"/>
  <c r="D15" i="62"/>
  <c r="D7" i="62"/>
  <c r="D131" i="62"/>
  <c r="D198" i="62"/>
  <c r="D190" i="62"/>
  <c r="D182" i="62"/>
  <c r="D174" i="62"/>
  <c r="D166" i="62"/>
  <c r="D158" i="62"/>
  <c r="D150" i="62"/>
  <c r="D142" i="62"/>
  <c r="D134" i="62"/>
  <c r="D126" i="62"/>
  <c r="D118" i="62"/>
  <c r="D110" i="62"/>
  <c r="D102" i="62"/>
  <c r="D94" i="62"/>
  <c r="D86" i="62"/>
  <c r="D78" i="62"/>
  <c r="D70" i="62"/>
  <c r="D62" i="62"/>
  <c r="D54" i="62"/>
  <c r="D46" i="62"/>
  <c r="D38" i="62"/>
  <c r="D30" i="62"/>
  <c r="D22" i="62"/>
  <c r="D14" i="62"/>
  <c r="D6" i="62"/>
  <c r="D197" i="62"/>
  <c r="D189" i="62"/>
  <c r="D181" i="62"/>
  <c r="D173" i="62"/>
  <c r="D165" i="62"/>
  <c r="D157" i="62"/>
  <c r="D149" i="62"/>
  <c r="D141" i="62"/>
  <c r="D133" i="62"/>
  <c r="D125" i="62"/>
  <c r="D117" i="62"/>
  <c r="D109" i="62"/>
  <c r="D101" i="62"/>
  <c r="D93" i="62"/>
  <c r="D85" i="62"/>
  <c r="D77" i="62"/>
  <c r="D69" i="62"/>
  <c r="D61" i="62"/>
  <c r="D53" i="62"/>
  <c r="D45" i="62"/>
  <c r="D37" i="62"/>
  <c r="D29" i="62"/>
  <c r="D21" i="62"/>
  <c r="D13" i="62"/>
  <c r="D5" i="62"/>
  <c r="D196" i="62"/>
  <c r="D188" i="62"/>
  <c r="D180" i="62"/>
  <c r="D172" i="62"/>
  <c r="D164" i="62"/>
  <c r="D156" i="62"/>
  <c r="D148" i="62"/>
  <c r="D140" i="62"/>
  <c r="D132" i="62"/>
  <c r="D124" i="62"/>
  <c r="D116" i="62"/>
  <c r="D108" i="62"/>
  <c r="D100" i="62"/>
  <c r="D92" i="62"/>
  <c r="D84" i="62"/>
  <c r="D76" i="62"/>
  <c r="D68" i="62"/>
  <c r="D60" i="62"/>
  <c r="D52" i="62"/>
  <c r="D44" i="62"/>
  <c r="D36" i="62"/>
  <c r="D28" i="62"/>
  <c r="D20" i="62"/>
  <c r="D12" i="62"/>
  <c r="C3" i="63"/>
  <c r="C40" i="63"/>
  <c r="C96" i="63"/>
  <c r="C32" i="63"/>
  <c r="C88" i="63"/>
  <c r="C24" i="63"/>
  <c r="C80" i="63"/>
  <c r="C16" i="63"/>
  <c r="C72" i="63"/>
  <c r="C8" i="63"/>
  <c r="C64" i="63"/>
  <c r="C56" i="63"/>
  <c r="C48" i="63"/>
  <c r="C103" i="63"/>
  <c r="C95" i="63"/>
  <c r="C87" i="63"/>
  <c r="C79" i="63"/>
  <c r="C71" i="63"/>
  <c r="C63" i="63"/>
  <c r="C55" i="63"/>
  <c r="C47" i="63"/>
  <c r="C39" i="63"/>
  <c r="C31" i="63"/>
  <c r="C23" i="63"/>
  <c r="C15" i="63"/>
  <c r="C7" i="63"/>
  <c r="C102" i="63"/>
  <c r="C94" i="63"/>
  <c r="C86" i="63"/>
  <c r="C78" i="63"/>
  <c r="C70" i="63"/>
  <c r="C62" i="63"/>
  <c r="C54" i="63"/>
  <c r="C46" i="63"/>
  <c r="C38" i="63"/>
  <c r="C30" i="63"/>
  <c r="C22" i="63"/>
  <c r="C14" i="63"/>
  <c r="C6" i="63"/>
  <c r="C101" i="63"/>
  <c r="C93" i="63"/>
  <c r="C85" i="63"/>
  <c r="C77" i="63"/>
  <c r="C69" i="63"/>
  <c r="C61" i="63"/>
  <c r="C53" i="63"/>
  <c r="C45" i="63"/>
  <c r="C37" i="63"/>
  <c r="C29" i="63"/>
  <c r="C21" i="63"/>
  <c r="C13" i="63"/>
  <c r="C5" i="63"/>
  <c r="C100" i="63"/>
  <c r="C92" i="63"/>
  <c r="C84" i="63"/>
  <c r="C76" i="63"/>
  <c r="C68" i="63"/>
  <c r="C60" i="63"/>
  <c r="C52" i="63"/>
  <c r="C44" i="63"/>
  <c r="C36" i="63"/>
  <c r="C28" i="63"/>
  <c r="C20" i="63"/>
  <c r="C12" i="63"/>
  <c r="C4" i="63"/>
  <c r="C99" i="63"/>
  <c r="C91" i="63"/>
  <c r="C83" i="63"/>
  <c r="C75" i="63"/>
  <c r="C67" i="63"/>
  <c r="C59" i="63"/>
  <c r="C51" i="63"/>
  <c r="C43" i="63"/>
  <c r="C35" i="63"/>
  <c r="C27" i="63"/>
  <c r="C19" i="63"/>
  <c r="C11" i="63"/>
  <c r="C98" i="63"/>
  <c r="C90" i="63"/>
  <c r="C82" i="63"/>
  <c r="C74" i="63"/>
  <c r="C66" i="63"/>
  <c r="C58" i="63"/>
  <c r="C50" i="63"/>
  <c r="C42" i="63"/>
  <c r="C34" i="63"/>
  <c r="C26" i="63"/>
  <c r="C18" i="63"/>
  <c r="C10" i="63"/>
  <c r="C97" i="63"/>
  <c r="C89" i="63"/>
  <c r="C81" i="63"/>
  <c r="C73" i="63"/>
  <c r="C65" i="63"/>
  <c r="C57" i="63"/>
  <c r="C49" i="63"/>
  <c r="C41" i="63"/>
  <c r="C33" i="63"/>
  <c r="C25" i="63"/>
  <c r="C17" i="63"/>
  <c r="A1136" i="4"/>
  <c r="B6" i="62"/>
  <c r="B22" i="62"/>
  <c r="B30" i="62"/>
  <c r="B38" i="62"/>
  <c r="B46" i="62"/>
  <c r="B54" i="62"/>
  <c r="B70" i="62"/>
  <c r="B86" i="62"/>
  <c r="B94" i="62"/>
  <c r="B102" i="62"/>
  <c r="B110" i="62"/>
  <c r="B118" i="62"/>
  <c r="B134" i="62"/>
  <c r="B150" i="62"/>
  <c r="B158" i="62"/>
  <c r="B166" i="62"/>
  <c r="B174" i="62"/>
  <c r="B182" i="62"/>
  <c r="B198" i="62"/>
  <c r="B10" i="62"/>
  <c r="B14" i="62"/>
  <c r="B18" i="62"/>
  <c r="B26" i="62"/>
  <c r="B34" i="62"/>
  <c r="B42" i="62"/>
  <c r="B50" i="62"/>
  <c r="B58" i="62"/>
  <c r="B62" i="62"/>
  <c r="B66" i="62"/>
  <c r="B74" i="62"/>
  <c r="B78" i="62"/>
  <c r="B82" i="62"/>
  <c r="B90" i="62"/>
  <c r="B98" i="62"/>
  <c r="B106" i="62"/>
  <c r="B114" i="62"/>
  <c r="B122" i="62"/>
  <c r="B126" i="62"/>
  <c r="B130" i="62"/>
  <c r="B138" i="62"/>
  <c r="B142" i="62"/>
  <c r="B146" i="62"/>
  <c r="B154" i="62"/>
  <c r="B162" i="62"/>
  <c r="B170" i="62"/>
  <c r="B178" i="62"/>
  <c r="B186" i="62"/>
  <c r="B190" i="62"/>
  <c r="B194" i="62"/>
  <c r="B11" i="62"/>
  <c r="B19" i="62"/>
  <c r="B27" i="62"/>
  <c r="B35" i="62"/>
  <c r="B43" i="62"/>
  <c r="B51" i="62"/>
  <c r="B59" i="62"/>
  <c r="B67" i="62"/>
  <c r="B75" i="62"/>
  <c r="B83" i="62"/>
  <c r="B91" i="62"/>
  <c r="B99" i="62"/>
  <c r="B107" i="62"/>
  <c r="B115" i="62"/>
  <c r="B123" i="62"/>
  <c r="B131" i="62"/>
  <c r="B139" i="62"/>
  <c r="B147" i="62"/>
  <c r="B155" i="62"/>
  <c r="B163" i="62"/>
  <c r="B171" i="62"/>
  <c r="B179" i="62"/>
  <c r="B187" i="62"/>
  <c r="B195" i="62"/>
  <c r="A5" i="62"/>
  <c r="A9" i="62"/>
  <c r="A11" i="62"/>
  <c r="B12" i="62"/>
  <c r="A13" i="62"/>
  <c r="B20" i="62"/>
  <c r="B21" i="62"/>
  <c r="B28" i="62"/>
  <c r="B29" i="62"/>
  <c r="B36" i="62"/>
  <c r="B37" i="62"/>
  <c r="B44" i="62"/>
  <c r="B45" i="62"/>
  <c r="B52" i="62"/>
  <c r="B53" i="62"/>
  <c r="B60" i="62"/>
  <c r="B61" i="62"/>
  <c r="B68" i="62"/>
  <c r="B69" i="62"/>
  <c r="B76" i="62"/>
  <c r="B77" i="62"/>
  <c r="B84" i="62"/>
  <c r="B85" i="62"/>
  <c r="B92" i="62"/>
  <c r="B93" i="62"/>
  <c r="B100" i="62"/>
  <c r="B101" i="62"/>
  <c r="B108" i="62"/>
  <c r="B109" i="62"/>
  <c r="B116" i="62"/>
  <c r="B117" i="62"/>
  <c r="B124" i="62"/>
  <c r="B125" i="62"/>
  <c r="B132" i="62"/>
  <c r="B133" i="62"/>
  <c r="B140" i="62"/>
  <c r="B141" i="62"/>
  <c r="B148" i="62"/>
  <c r="B149" i="62"/>
  <c r="B156" i="62"/>
  <c r="B157" i="62"/>
  <c r="B164" i="62"/>
  <c r="B165" i="62"/>
  <c r="B172" i="62"/>
  <c r="B173" i="62"/>
  <c r="B180" i="62"/>
  <c r="B181" i="62"/>
  <c r="B188" i="62"/>
  <c r="B189" i="62"/>
  <c r="B196" i="62"/>
  <c r="B197" i="62"/>
  <c r="A6" i="62"/>
  <c r="A12" i="62"/>
  <c r="B7" i="62"/>
  <c r="B15" i="62"/>
  <c r="B23" i="62"/>
  <c r="B31" i="62"/>
  <c r="B39" i="62"/>
  <c r="B47" i="62"/>
  <c r="B55" i="62"/>
  <c r="B63" i="62"/>
  <c r="B71" i="62"/>
  <c r="B79" i="62"/>
  <c r="B87" i="62"/>
  <c r="B95" i="62"/>
  <c r="B103" i="62"/>
  <c r="B111" i="62"/>
  <c r="B119" i="62"/>
  <c r="B127" i="62"/>
  <c r="B135" i="62"/>
  <c r="B143" i="62"/>
  <c r="B151" i="62"/>
  <c r="B159" i="62"/>
  <c r="B167" i="62"/>
  <c r="B175" i="62"/>
  <c r="B183" i="62"/>
  <c r="B191" i="62"/>
  <c r="B4" i="62"/>
  <c r="B8" i="62"/>
  <c r="B16" i="62"/>
  <c r="B24" i="62"/>
  <c r="B32" i="62"/>
  <c r="B40" i="62"/>
  <c r="B48" i="62"/>
  <c r="B56" i="62"/>
  <c r="B64" i="62"/>
  <c r="B72" i="62"/>
  <c r="B80" i="62"/>
  <c r="B88" i="62"/>
  <c r="B96" i="62"/>
  <c r="B104" i="62"/>
  <c r="B112" i="62"/>
  <c r="B120" i="62"/>
  <c r="B128" i="62"/>
  <c r="B136" i="62"/>
  <c r="B144" i="62"/>
  <c r="B152" i="62"/>
  <c r="B160" i="62"/>
  <c r="B168" i="62"/>
  <c r="B176" i="62"/>
  <c r="B184" i="62"/>
  <c r="B192" i="62"/>
  <c r="B9" i="62"/>
  <c r="B17" i="62"/>
  <c r="B25" i="62"/>
  <c r="B33" i="62"/>
  <c r="B41" i="62"/>
  <c r="B49" i="62"/>
  <c r="B57" i="62"/>
  <c r="B65" i="62"/>
  <c r="B73" i="62"/>
  <c r="B81" i="62"/>
  <c r="B89" i="62"/>
  <c r="B97" i="62"/>
  <c r="B105" i="62"/>
  <c r="B113" i="62"/>
  <c r="B121" i="62"/>
  <c r="B129" i="62"/>
  <c r="B137" i="62"/>
  <c r="B145" i="62"/>
  <c r="B153" i="62"/>
  <c r="B161" i="62"/>
  <c r="B169" i="62"/>
  <c r="B177" i="62"/>
  <c r="B185" i="62"/>
  <c r="B193" i="62"/>
  <c r="A10" i="62"/>
  <c r="B13" i="62"/>
  <c r="B5" i="62"/>
  <c r="A8" i="62"/>
  <c r="A7" i="62"/>
  <c r="E86" i="63"/>
  <c r="E54" i="63"/>
  <c r="E22" i="63"/>
  <c r="E101" i="63"/>
  <c r="E93" i="63"/>
  <c r="E85" i="63"/>
  <c r="E77" i="63"/>
  <c r="E69" i="63"/>
  <c r="E61" i="63"/>
  <c r="E53" i="63"/>
  <c r="E45" i="63"/>
  <c r="E37" i="63"/>
  <c r="E29" i="63"/>
  <c r="E21" i="63"/>
  <c r="E13" i="63"/>
  <c r="E5" i="63"/>
  <c r="E102" i="63"/>
  <c r="E70" i="63"/>
  <c r="E46" i="63"/>
  <c r="E14" i="63"/>
  <c r="E100" i="63"/>
  <c r="E92" i="63"/>
  <c r="E84" i="63"/>
  <c r="E76" i="63"/>
  <c r="E68" i="63"/>
  <c r="E60" i="63"/>
  <c r="E52" i="63"/>
  <c r="E44" i="63"/>
  <c r="E36" i="63"/>
  <c r="E28" i="63"/>
  <c r="E20" i="63"/>
  <c r="E12" i="63"/>
  <c r="E4" i="63"/>
  <c r="E78" i="63"/>
  <c r="E38" i="63"/>
  <c r="E6" i="63"/>
  <c r="E99" i="63"/>
  <c r="E91" i="63"/>
  <c r="E83" i="63"/>
  <c r="E75" i="63"/>
  <c r="E67" i="63"/>
  <c r="E59" i="63"/>
  <c r="E51" i="63"/>
  <c r="E43" i="63"/>
  <c r="E35" i="63"/>
  <c r="E27" i="63"/>
  <c r="E19" i="63"/>
  <c r="E11" i="63"/>
  <c r="E94" i="63"/>
  <c r="E62" i="63"/>
  <c r="E30" i="63"/>
  <c r="E98" i="63"/>
  <c r="E90" i="63"/>
  <c r="E82" i="63"/>
  <c r="E74" i="63"/>
  <c r="E66" i="63"/>
  <c r="E58" i="63"/>
  <c r="E50" i="63"/>
  <c r="E42" i="63"/>
  <c r="E34" i="63"/>
  <c r="E26" i="63"/>
  <c r="E18" i="63"/>
  <c r="E10" i="63"/>
  <c r="E97" i="63"/>
  <c r="E89" i="63"/>
  <c r="E81" i="63"/>
  <c r="E73" i="63"/>
  <c r="E65" i="63"/>
  <c r="E57" i="63"/>
  <c r="E49" i="63"/>
  <c r="E41" i="63"/>
  <c r="E33" i="63"/>
  <c r="E25" i="63"/>
  <c r="E17" i="63"/>
  <c r="E9" i="63"/>
  <c r="E3" i="63"/>
  <c r="E96" i="63"/>
  <c r="E88" i="63"/>
  <c r="E80" i="63"/>
  <c r="E72" i="63"/>
  <c r="E64" i="63"/>
  <c r="E56" i="63"/>
  <c r="E48" i="63"/>
  <c r="E40" i="63"/>
  <c r="E32" i="63"/>
  <c r="E24" i="63"/>
  <c r="E16" i="63"/>
  <c r="E8" i="63"/>
  <c r="E103" i="63"/>
  <c r="E95" i="63"/>
  <c r="E87" i="63"/>
  <c r="E79" i="63"/>
  <c r="E71" i="63"/>
  <c r="E63" i="63"/>
  <c r="E55" i="63"/>
  <c r="E47" i="63"/>
  <c r="E39" i="63"/>
  <c r="E31" i="63"/>
  <c r="E23" i="63"/>
  <c r="E15" i="63"/>
  <c r="C1526" i="4"/>
  <c r="C1494" i="4"/>
  <c r="C1558" i="4"/>
  <c r="C1462" i="4"/>
  <c r="C1575" i="4"/>
  <c r="C1543" i="4"/>
  <c r="C1511" i="4"/>
  <c r="C1479" i="4"/>
  <c r="A18" i="62"/>
  <c r="A26" i="62"/>
  <c r="A34" i="62"/>
  <c r="A42" i="62"/>
  <c r="A50" i="62"/>
  <c r="A58" i="62"/>
  <c r="A66" i="62"/>
  <c r="A74" i="62"/>
  <c r="A82" i="62"/>
  <c r="A90" i="62"/>
  <c r="A98" i="62"/>
  <c r="A106" i="62"/>
  <c r="A114" i="62"/>
  <c r="A122" i="62"/>
  <c r="A130" i="62"/>
  <c r="A138" i="62"/>
  <c r="A146" i="62"/>
  <c r="A154" i="62"/>
  <c r="A162" i="62"/>
  <c r="A170" i="62"/>
  <c r="A178" i="62"/>
  <c r="A186" i="62"/>
  <c r="A194" i="62"/>
  <c r="A137" i="62"/>
  <c r="A145" i="62"/>
  <c r="A153" i="62"/>
  <c r="A161" i="62"/>
  <c r="A169" i="62"/>
  <c r="A177" i="62"/>
  <c r="A185" i="62"/>
  <c r="A193" i="62"/>
  <c r="A16" i="62"/>
  <c r="A20" i="62"/>
  <c r="A24" i="62"/>
  <c r="A28" i="62"/>
  <c r="A32" i="62"/>
  <c r="A36" i="62"/>
  <c r="A40" i="62"/>
  <c r="A44" i="62"/>
  <c r="A48" i="62"/>
  <c r="A52" i="62"/>
  <c r="A56" i="62"/>
  <c r="A60" i="62"/>
  <c r="A64" i="62"/>
  <c r="A68" i="62"/>
  <c r="A72" i="62"/>
  <c r="A76" i="62"/>
  <c r="A80" i="62"/>
  <c r="A84" i="62"/>
  <c r="A88" i="62"/>
  <c r="A92" i="62"/>
  <c r="A96" i="62"/>
  <c r="A100" i="62"/>
  <c r="A104" i="62"/>
  <c r="A108" i="62"/>
  <c r="A112" i="62"/>
  <c r="A116" i="62"/>
  <c r="A120" i="62"/>
  <c r="A124" i="62"/>
  <c r="A128" i="62"/>
  <c r="A132" i="62"/>
  <c r="A136" i="62"/>
  <c r="A140" i="62"/>
  <c r="A144" i="62"/>
  <c r="A148" i="62"/>
  <c r="A152" i="62"/>
  <c r="A156" i="62"/>
  <c r="A160" i="62"/>
  <c r="A164" i="62"/>
  <c r="A168" i="62"/>
  <c r="A172" i="62"/>
  <c r="A176" i="62"/>
  <c r="A180" i="62"/>
  <c r="A184" i="62"/>
  <c r="A188" i="62"/>
  <c r="A192" i="62"/>
  <c r="A196" i="62"/>
  <c r="A19" i="62"/>
  <c r="A27" i="62"/>
  <c r="A35" i="62"/>
  <c r="A43" i="62"/>
  <c r="A51" i="62"/>
  <c r="A59" i="62"/>
  <c r="A67" i="62"/>
  <c r="A75" i="62"/>
  <c r="A83" i="62"/>
  <c r="A91" i="62"/>
  <c r="A99" i="62"/>
  <c r="A107" i="62"/>
  <c r="A115" i="62"/>
  <c r="A123" i="62"/>
  <c r="A131" i="62"/>
  <c r="A139" i="62"/>
  <c r="A147" i="62"/>
  <c r="A155" i="62"/>
  <c r="A163" i="62"/>
  <c r="A171" i="62"/>
  <c r="A179" i="62"/>
  <c r="A187" i="62"/>
  <c r="A195" i="62"/>
  <c r="A17" i="62"/>
  <c r="A25" i="62"/>
  <c r="A33" i="62"/>
  <c r="A41" i="62"/>
  <c r="A49" i="62"/>
  <c r="A57" i="62"/>
  <c r="A65" i="62"/>
  <c r="A73" i="62"/>
  <c r="A81" i="62"/>
  <c r="A89" i="62"/>
  <c r="A97" i="62"/>
  <c r="A105" i="62"/>
  <c r="A113" i="62"/>
  <c r="A121" i="62"/>
  <c r="A129" i="62"/>
  <c r="A191" i="62"/>
  <c r="A183" i="62"/>
  <c r="A175" i="62"/>
  <c r="A167" i="62"/>
  <c r="A159" i="62"/>
  <c r="A151" i="62"/>
  <c r="A143" i="62"/>
  <c r="A135" i="62"/>
  <c r="A127" i="62"/>
  <c r="A119" i="62"/>
  <c r="A111" i="62"/>
  <c r="A103" i="62"/>
  <c r="A95" i="62"/>
  <c r="A87" i="62"/>
  <c r="A79" i="62"/>
  <c r="A71" i="62"/>
  <c r="A63" i="62"/>
  <c r="A55" i="62"/>
  <c r="A47" i="62"/>
  <c r="A39" i="62"/>
  <c r="A31" i="62"/>
  <c r="A23" i="62"/>
  <c r="A15" i="62"/>
  <c r="A198" i="62"/>
  <c r="A190" i="62"/>
  <c r="A182" i="62"/>
  <c r="A174" i="62"/>
  <c r="A166" i="62"/>
  <c r="A158" i="62"/>
  <c r="A150" i="62"/>
  <c r="A142" i="62"/>
  <c r="A134" i="62"/>
  <c r="A126" i="62"/>
  <c r="A118" i="62"/>
  <c r="A110" i="62"/>
  <c r="A102" i="62"/>
  <c r="A94" i="62"/>
  <c r="A86" i="62"/>
  <c r="A78" i="62"/>
  <c r="A70" i="62"/>
  <c r="A62" i="62"/>
  <c r="A54" i="62"/>
  <c r="A46" i="62"/>
  <c r="A38" i="62"/>
  <c r="A30" i="62"/>
  <c r="A22" i="62"/>
  <c r="A14" i="62"/>
  <c r="A197" i="62"/>
  <c r="A189" i="62"/>
  <c r="A181" i="62"/>
  <c r="A173" i="62"/>
  <c r="A165" i="62"/>
  <c r="A157" i="62"/>
  <c r="A149" i="62"/>
  <c r="A141" i="62"/>
  <c r="A133" i="62"/>
  <c r="A125" i="62"/>
  <c r="A117" i="62"/>
  <c r="A109" i="62"/>
  <c r="A101" i="62"/>
  <c r="A93" i="62"/>
  <c r="A85" i="62"/>
  <c r="A77" i="62"/>
  <c r="A69" i="62"/>
  <c r="A61" i="62"/>
  <c r="A53" i="62"/>
  <c r="A45" i="62"/>
  <c r="A37" i="62"/>
  <c r="A29" i="62"/>
  <c r="A21" i="62"/>
  <c r="A4" i="62"/>
  <c r="C1585" i="4"/>
  <c r="C1577" i="4"/>
  <c r="C1569" i="4"/>
  <c r="C1561" i="4"/>
  <c r="C1553" i="4"/>
  <c r="C1545" i="4"/>
  <c r="C1537" i="4"/>
  <c r="C1529" i="4"/>
  <c r="C1521" i="4"/>
  <c r="C1513" i="4"/>
  <c r="C1505" i="4"/>
  <c r="C1497" i="4"/>
  <c r="C1489" i="4"/>
  <c r="C1481" i="4"/>
  <c r="C1473" i="4"/>
  <c r="C1465" i="4"/>
  <c r="C1471" i="4"/>
  <c r="C1486" i="4"/>
  <c r="C1503" i="4"/>
  <c r="C1518" i="4"/>
  <c r="C1535" i="4"/>
  <c r="C1550" i="4"/>
  <c r="C1567" i="4"/>
  <c r="C1582" i="4"/>
  <c r="C1584" i="4"/>
  <c r="C1576" i="4"/>
  <c r="C1568" i="4"/>
  <c r="C1560" i="4"/>
  <c r="C1552" i="4"/>
  <c r="C1544" i="4"/>
  <c r="C1536" i="4"/>
  <c r="C1528" i="4"/>
  <c r="C1520" i="4"/>
  <c r="C1512" i="4"/>
  <c r="C1504" i="4"/>
  <c r="C1496" i="4"/>
  <c r="C1488" i="4"/>
  <c r="C1480" i="4"/>
  <c r="C1472" i="4"/>
  <c r="C1464" i="4"/>
  <c r="C1467" i="4"/>
  <c r="C1499" i="4"/>
  <c r="C1531" i="4"/>
  <c r="C1563" i="4"/>
  <c r="C1463" i="4"/>
  <c r="C1478" i="4"/>
  <c r="C1495" i="4"/>
  <c r="C1510" i="4"/>
  <c r="C1527" i="4"/>
  <c r="C1542" i="4"/>
  <c r="C1559" i="4"/>
  <c r="C1574" i="4"/>
  <c r="C1555" i="4"/>
  <c r="C1459" i="4"/>
  <c r="C1523" i="4"/>
  <c r="C1581" i="4"/>
  <c r="C1573" i="4"/>
  <c r="C1565" i="4"/>
  <c r="C1557" i="4"/>
  <c r="C1549" i="4"/>
  <c r="C1541" i="4"/>
  <c r="C1533" i="4"/>
  <c r="C1525" i="4"/>
  <c r="C1517" i="4"/>
  <c r="C1509" i="4"/>
  <c r="C1501" i="4"/>
  <c r="C1493" i="4"/>
  <c r="C1485" i="4"/>
  <c r="C1477" i="4"/>
  <c r="C1469" i="4"/>
  <c r="C1461" i="4"/>
  <c r="C1470" i="4"/>
  <c r="C1487" i="4"/>
  <c r="C1502" i="4"/>
  <c r="C1519" i="4"/>
  <c r="C1534" i="4"/>
  <c r="C1551" i="4"/>
  <c r="C1566" i="4"/>
  <c r="C1583" i="4"/>
  <c r="C1491" i="4"/>
  <c r="C1580" i="4"/>
  <c r="C1572" i="4"/>
  <c r="C1564" i="4"/>
  <c r="C1556" i="4"/>
  <c r="C1548" i="4"/>
  <c r="C1540" i="4"/>
  <c r="C1532" i="4"/>
  <c r="C1524" i="4"/>
  <c r="C1516" i="4"/>
  <c r="C1508" i="4"/>
  <c r="C1500" i="4"/>
  <c r="C1492" i="4"/>
  <c r="C1484" i="4"/>
  <c r="C1476" i="4"/>
  <c r="C1468" i="4"/>
  <c r="C1460" i="4"/>
  <c r="C1483" i="4"/>
  <c r="C1515" i="4"/>
  <c r="C1547" i="4"/>
  <c r="C1579" i="4"/>
  <c r="C1457" i="4"/>
  <c r="C1578" i="4"/>
  <c r="C1570" i="4"/>
  <c r="C1562" i="4"/>
  <c r="C1554" i="4"/>
  <c r="C1546" i="4"/>
  <c r="C1538" i="4"/>
  <c r="C1530" i="4"/>
  <c r="C1522" i="4"/>
  <c r="C1514" i="4"/>
  <c r="C1506" i="4"/>
  <c r="C1498" i="4"/>
  <c r="C1490" i="4"/>
  <c r="C1482" i="4"/>
  <c r="C1474" i="4"/>
  <c r="C1466" i="4"/>
  <c r="C1458" i="4"/>
  <c r="C1475" i="4"/>
  <c r="C1507" i="4"/>
  <c r="C1539" i="4"/>
  <c r="C1571" i="4"/>
  <c r="AU63" i="1"/>
  <c r="AT63" i="1"/>
  <c r="D2" i="44"/>
  <c r="E2" i="44"/>
  <c r="E3" i="44"/>
  <c r="E4" i="44"/>
  <c r="E5" i="44"/>
  <c r="F2" i="44"/>
  <c r="F3" i="44"/>
  <c r="F4" i="44"/>
  <c r="F5" i="44"/>
  <c r="G2" i="44"/>
  <c r="G3" i="44"/>
  <c r="G4" i="44"/>
  <c r="G5" i="44"/>
  <c r="G6" i="44"/>
  <c r="H2" i="44"/>
  <c r="H3" i="44"/>
  <c r="H4" i="44"/>
  <c r="H5" i="44"/>
  <c r="H6" i="44"/>
  <c r="H7" i="44"/>
  <c r="AT19" i="29" a="1"/>
  <c r="AT19" i="29" s="1"/>
  <c r="N1" i="52" s="1"/>
  <c r="AU19" i="29" a="1"/>
  <c r="AU19" i="29" s="1"/>
  <c r="O1" i="52" s="1"/>
  <c r="AV19" i="29" a="1"/>
  <c r="AV19" i="29" s="1"/>
  <c r="P1" i="52" s="1"/>
  <c r="AW19" i="29" a="1"/>
  <c r="AW19" i="29" s="1"/>
  <c r="Q1" i="52" s="1"/>
  <c r="AX19" i="29" a="1"/>
  <c r="AX19" i="29" s="1"/>
  <c r="R1" i="52" s="1"/>
  <c r="AY19" i="29" a="1"/>
  <c r="AY19" i="29" s="1"/>
  <c r="S1" i="52" s="1"/>
  <c r="AZ19" i="29" a="1"/>
  <c r="AZ19" i="29" s="1"/>
  <c r="T1" i="52" s="1"/>
  <c r="BA19" i="29" a="1"/>
  <c r="BA19" i="29" s="1"/>
  <c r="U1" i="52" s="1"/>
  <c r="BB19" i="29" a="1"/>
  <c r="BB19" i="29" s="1"/>
  <c r="V1" i="52" s="1"/>
  <c r="BC19" i="29" a="1"/>
  <c r="BC19" i="29" s="1"/>
  <c r="W1" i="52" s="1"/>
  <c r="BD19" i="29" a="1"/>
  <c r="BD19" i="29" s="1"/>
  <c r="X1" i="52" s="1"/>
  <c r="BE19" i="29" a="1"/>
  <c r="BE19" i="29" s="1"/>
  <c r="Y1" i="52" s="1"/>
  <c r="BF19" i="29" a="1"/>
  <c r="BF19" i="29" s="1"/>
  <c r="Z1" i="52" s="1"/>
  <c r="BG19" i="29" a="1"/>
  <c r="BG19" i="29" s="1"/>
  <c r="AA1" i="52" s="1"/>
  <c r="BH19" i="29" a="1"/>
  <c r="BH19" i="29" s="1"/>
  <c r="AB1" i="52" s="1"/>
  <c r="BI19" i="29" a="1"/>
  <c r="BI19" i="29" s="1"/>
  <c r="AC1" i="52" s="1"/>
  <c r="BJ19" i="29" a="1"/>
  <c r="BJ19" i="29" s="1"/>
  <c r="AD1" i="52" s="1"/>
  <c r="BK19" i="29" a="1"/>
  <c r="BK19" i="29" s="1"/>
  <c r="AE1" i="52" s="1"/>
  <c r="BL19" i="29" a="1"/>
  <c r="BL19" i="29" s="1"/>
  <c r="AF1" i="52" s="1"/>
  <c r="BM19" i="29" a="1"/>
  <c r="BM19" i="29" s="1"/>
  <c r="AG1" i="52" s="1"/>
  <c r="BN19" i="29" a="1"/>
  <c r="BN19" i="29" s="1"/>
  <c r="AH1" i="52" s="1"/>
  <c r="BO19" i="29" a="1"/>
  <c r="BO19" i="29" s="1"/>
  <c r="AI1" i="52" s="1"/>
  <c r="BP19" i="29" a="1"/>
  <c r="BP19" i="29" s="1"/>
  <c r="AJ1" i="52" s="1"/>
  <c r="BQ19" i="29" a="1"/>
  <c r="BQ19" i="29" s="1"/>
  <c r="AK1" i="52" s="1"/>
  <c r="AS19" i="29" a="1"/>
  <c r="AS19" i="29" s="1"/>
  <c r="M1" i="52" s="1"/>
  <c r="BS4" i="1" l="1"/>
  <c r="L3" i="41"/>
  <c r="M3" i="41"/>
  <c r="L4" i="41"/>
  <c r="M4" i="41"/>
  <c r="L5" i="41"/>
  <c r="M5" i="41"/>
  <c r="L6" i="41"/>
  <c r="M6" i="41"/>
  <c r="L7" i="41"/>
  <c r="M7" i="41"/>
  <c r="L8" i="41"/>
  <c r="M8" i="41"/>
  <c r="L9" i="41"/>
  <c r="M9" i="41"/>
  <c r="L10" i="41"/>
  <c r="M10" i="41"/>
  <c r="L11" i="41"/>
  <c r="M11" i="41"/>
  <c r="L12" i="41"/>
  <c r="M12" i="41"/>
  <c r="L13" i="41"/>
  <c r="M13" i="41"/>
  <c r="L14" i="41"/>
  <c r="M14" i="41"/>
  <c r="L15" i="41"/>
  <c r="M15" i="41"/>
  <c r="L16" i="41"/>
  <c r="M16" i="41"/>
  <c r="L17" i="41"/>
  <c r="M17" i="41"/>
  <c r="L18" i="41"/>
  <c r="M18" i="41"/>
  <c r="L19" i="41"/>
  <c r="M19" i="41"/>
  <c r="L20" i="41"/>
  <c r="M20" i="41"/>
  <c r="L21" i="41"/>
  <c r="M21" i="41"/>
  <c r="L22" i="41"/>
  <c r="M22" i="41"/>
  <c r="L23" i="41"/>
  <c r="M23" i="41"/>
  <c r="L24" i="41"/>
  <c r="M24" i="41"/>
  <c r="L25" i="41"/>
  <c r="M25" i="41"/>
  <c r="L26" i="41"/>
  <c r="M26" i="41"/>
  <c r="L27" i="41"/>
  <c r="M27" i="41"/>
  <c r="L28" i="41"/>
  <c r="M28" i="41"/>
  <c r="L29" i="41"/>
  <c r="M29" i="41"/>
  <c r="L30" i="41"/>
  <c r="M30" i="41"/>
  <c r="L31" i="41"/>
  <c r="M31" i="41"/>
  <c r="L32" i="41"/>
  <c r="M32" i="41"/>
  <c r="L33" i="41"/>
  <c r="M33" i="41"/>
  <c r="L34" i="41"/>
  <c r="M34" i="41"/>
  <c r="L35" i="41"/>
  <c r="M35" i="41"/>
  <c r="L36" i="41"/>
  <c r="M36" i="41"/>
  <c r="L37" i="41"/>
  <c r="M37" i="41"/>
  <c r="L38" i="41"/>
  <c r="M38" i="41"/>
  <c r="L39" i="41"/>
  <c r="M39" i="41"/>
  <c r="L40" i="41"/>
  <c r="M40" i="41"/>
  <c r="L41" i="41"/>
  <c r="M41" i="41"/>
  <c r="L42" i="41"/>
  <c r="M42" i="41"/>
  <c r="L43" i="41"/>
  <c r="M43" i="41"/>
  <c r="L44" i="41"/>
  <c r="M44" i="41"/>
  <c r="L45" i="41"/>
  <c r="M45" i="41"/>
  <c r="L46" i="41"/>
  <c r="M46" i="41"/>
  <c r="L47" i="41"/>
  <c r="M47" i="41"/>
  <c r="L48" i="41"/>
  <c r="M48" i="41"/>
  <c r="L49" i="41"/>
  <c r="M49" i="41"/>
  <c r="L50" i="41"/>
  <c r="M50" i="41"/>
  <c r="L51" i="41"/>
  <c r="M51" i="41"/>
  <c r="L52" i="41"/>
  <c r="M52" i="41"/>
  <c r="L53" i="41"/>
  <c r="M53" i="41"/>
  <c r="L54" i="41"/>
  <c r="M54" i="41"/>
  <c r="L55" i="41"/>
  <c r="M55" i="41"/>
  <c r="L56" i="41"/>
  <c r="M56" i="41"/>
  <c r="L57" i="41"/>
  <c r="M57" i="41"/>
  <c r="L58" i="41"/>
  <c r="M58" i="41"/>
  <c r="L59" i="41"/>
  <c r="M59" i="41"/>
  <c r="L60" i="41"/>
  <c r="M60" i="41"/>
  <c r="L61" i="41"/>
  <c r="M61" i="41"/>
  <c r="L62" i="41"/>
  <c r="M62" i="41"/>
  <c r="L63" i="41"/>
  <c r="M63" i="41"/>
  <c r="L64" i="41"/>
  <c r="M64" i="41"/>
  <c r="L65" i="41"/>
  <c r="M65" i="41"/>
  <c r="L66" i="41"/>
  <c r="M66" i="41"/>
  <c r="L67" i="41"/>
  <c r="M67" i="41"/>
  <c r="L68" i="41"/>
  <c r="M68" i="41"/>
  <c r="L69" i="41"/>
  <c r="M69" i="41"/>
  <c r="L70" i="41"/>
  <c r="M70" i="41"/>
  <c r="L71" i="41"/>
  <c r="M71" i="41"/>
  <c r="L72" i="41"/>
  <c r="M72" i="41"/>
  <c r="L73" i="41"/>
  <c r="M73" i="41"/>
  <c r="L74" i="41"/>
  <c r="M74" i="41"/>
  <c r="L75" i="41"/>
  <c r="M75" i="41"/>
  <c r="L76" i="41"/>
  <c r="M76" i="41"/>
  <c r="L77" i="41"/>
  <c r="M77" i="41"/>
  <c r="L78" i="41"/>
  <c r="M78" i="41"/>
  <c r="L79" i="41"/>
  <c r="M79" i="41"/>
  <c r="L80" i="41"/>
  <c r="M80" i="41"/>
  <c r="L81" i="41"/>
  <c r="M81" i="41"/>
  <c r="L82" i="41"/>
  <c r="M82" i="41"/>
  <c r="L83" i="41"/>
  <c r="M83" i="41"/>
  <c r="L84" i="41"/>
  <c r="M84" i="41"/>
  <c r="L85" i="41"/>
  <c r="M85" i="41"/>
  <c r="L86" i="41"/>
  <c r="M86" i="41"/>
  <c r="L87" i="41"/>
  <c r="M87" i="41"/>
  <c r="L88" i="41"/>
  <c r="M88" i="41"/>
  <c r="L89" i="41"/>
  <c r="M89" i="41"/>
  <c r="L90" i="41"/>
  <c r="M90" i="41"/>
  <c r="L91" i="41"/>
  <c r="M91" i="41"/>
  <c r="L92" i="41"/>
  <c r="M92" i="41"/>
  <c r="L93" i="41"/>
  <c r="M93" i="41"/>
  <c r="L94" i="41"/>
  <c r="M94" i="41"/>
  <c r="L95" i="41"/>
  <c r="M95" i="41"/>
  <c r="L96" i="41"/>
  <c r="M96" i="41"/>
  <c r="L97" i="41"/>
  <c r="M97" i="41"/>
  <c r="L98" i="41"/>
  <c r="M98" i="41"/>
  <c r="L99" i="41"/>
  <c r="M99" i="41"/>
  <c r="L100" i="41"/>
  <c r="M100" i="41"/>
  <c r="L101" i="41"/>
  <c r="M101" i="41"/>
  <c r="L102" i="41"/>
  <c r="M102" i="41"/>
  <c r="L103" i="41"/>
  <c r="M103" i="41"/>
  <c r="L104" i="41"/>
  <c r="M104" i="41"/>
  <c r="L105" i="41"/>
  <c r="M105" i="41"/>
  <c r="L106" i="41"/>
  <c r="M106" i="41"/>
  <c r="L107" i="41"/>
  <c r="M107" i="41"/>
  <c r="L108" i="41"/>
  <c r="M108" i="41"/>
  <c r="L109" i="41"/>
  <c r="M109" i="41"/>
  <c r="L110" i="41"/>
  <c r="M110" i="41"/>
  <c r="L111" i="41"/>
  <c r="M111" i="41"/>
  <c r="L112" i="41"/>
  <c r="M112" i="41"/>
  <c r="L113" i="41"/>
  <c r="M113" i="41"/>
  <c r="L114" i="41"/>
  <c r="M114" i="41"/>
  <c r="M2" i="41"/>
  <c r="L2" i="41"/>
  <c r="D155" i="52"/>
  <c r="B155" i="52"/>
  <c r="A155" i="52"/>
  <c r="D154" i="52"/>
  <c r="B154" i="52"/>
  <c r="A154" i="52"/>
  <c r="D153" i="52"/>
  <c r="B153" i="52"/>
  <c r="A153" i="52"/>
  <c r="D152" i="52"/>
  <c r="B152" i="52"/>
  <c r="A152" i="52"/>
  <c r="D151" i="52"/>
  <c r="B151" i="52"/>
  <c r="A151" i="52"/>
  <c r="D150" i="52"/>
  <c r="B150" i="52"/>
  <c r="A150" i="52"/>
  <c r="D149" i="52"/>
  <c r="B149" i="52"/>
  <c r="A149" i="52"/>
  <c r="D148" i="52"/>
  <c r="B148" i="52"/>
  <c r="A148" i="52"/>
  <c r="D147" i="52"/>
  <c r="B147" i="52"/>
  <c r="A147" i="52"/>
  <c r="D146" i="52"/>
  <c r="B146" i="52"/>
  <c r="A146" i="52"/>
  <c r="D145" i="52"/>
  <c r="B145" i="52"/>
  <c r="A145" i="52"/>
  <c r="D144" i="52"/>
  <c r="B144" i="52"/>
  <c r="A144" i="52"/>
  <c r="D143" i="52"/>
  <c r="B143" i="52"/>
  <c r="A143" i="52"/>
  <c r="D142" i="52"/>
  <c r="B142" i="52"/>
  <c r="A142" i="52"/>
  <c r="D141" i="52"/>
  <c r="B141" i="52"/>
  <c r="A141" i="52"/>
  <c r="D140" i="52"/>
  <c r="B140" i="52"/>
  <c r="A140" i="52"/>
  <c r="D139" i="52"/>
  <c r="B139" i="52"/>
  <c r="A139" i="52"/>
  <c r="D138" i="52"/>
  <c r="B138" i="52"/>
  <c r="A138" i="52"/>
  <c r="D137" i="52"/>
  <c r="B137" i="52"/>
  <c r="A137" i="52"/>
  <c r="D136" i="52"/>
  <c r="B136" i="52"/>
  <c r="A136" i="52"/>
  <c r="D135" i="52"/>
  <c r="B135" i="52"/>
  <c r="A135" i="52"/>
  <c r="D134" i="52"/>
  <c r="B134" i="52"/>
  <c r="A134" i="52"/>
  <c r="D133" i="52"/>
  <c r="B133" i="52"/>
  <c r="A133" i="52"/>
  <c r="D132" i="52"/>
  <c r="B132" i="52"/>
  <c r="A132" i="52"/>
  <c r="D131" i="52"/>
  <c r="B131" i="52"/>
  <c r="A131" i="52"/>
  <c r="D130" i="52"/>
  <c r="B130" i="52"/>
  <c r="A130" i="52"/>
  <c r="D129" i="52"/>
  <c r="B129" i="52"/>
  <c r="A129" i="52"/>
  <c r="D128" i="52"/>
  <c r="B128" i="52"/>
  <c r="A128" i="52"/>
  <c r="D127" i="52"/>
  <c r="B127" i="52"/>
  <c r="A127" i="52"/>
  <c r="D126" i="52"/>
  <c r="B126" i="52"/>
  <c r="A126" i="52"/>
  <c r="D125" i="52"/>
  <c r="B125" i="52"/>
  <c r="A125" i="52"/>
  <c r="D124" i="52"/>
  <c r="B124" i="52"/>
  <c r="A124" i="52"/>
  <c r="D123" i="52"/>
  <c r="B123" i="52"/>
  <c r="A123" i="52"/>
  <c r="D122" i="52"/>
  <c r="B122" i="52"/>
  <c r="A122" i="52"/>
  <c r="D121" i="52"/>
  <c r="B121" i="52"/>
  <c r="A121" i="52"/>
  <c r="D120" i="52"/>
  <c r="B120" i="52"/>
  <c r="A120" i="52"/>
  <c r="D119" i="52"/>
  <c r="B119" i="52"/>
  <c r="A119" i="52"/>
  <c r="D118" i="52"/>
  <c r="B118" i="52"/>
  <c r="A118" i="52"/>
  <c r="D117" i="52"/>
  <c r="B117" i="52"/>
  <c r="A117" i="52"/>
  <c r="D116" i="52"/>
  <c r="B116" i="52"/>
  <c r="A116" i="52"/>
  <c r="D115" i="52"/>
  <c r="B115" i="52"/>
  <c r="A115" i="52"/>
  <c r="D114" i="52"/>
  <c r="B114" i="52"/>
  <c r="A114" i="52"/>
  <c r="D113" i="52"/>
  <c r="B113" i="52"/>
  <c r="A113" i="52"/>
  <c r="D112" i="52"/>
  <c r="B112" i="52"/>
  <c r="A112" i="52"/>
  <c r="D111" i="52"/>
  <c r="B111" i="52"/>
  <c r="A111" i="52"/>
  <c r="D110" i="52"/>
  <c r="B110" i="52"/>
  <c r="A110" i="52"/>
  <c r="D109" i="52"/>
  <c r="B109" i="52"/>
  <c r="A109" i="52"/>
  <c r="D108" i="52"/>
  <c r="B108" i="52"/>
  <c r="A108" i="52"/>
  <c r="D107" i="52"/>
  <c r="B107" i="52"/>
  <c r="A107" i="52"/>
  <c r="D106" i="52"/>
  <c r="B106" i="52"/>
  <c r="A106" i="52"/>
  <c r="D105" i="52"/>
  <c r="B105" i="52"/>
  <c r="A105" i="52"/>
  <c r="D104" i="52"/>
  <c r="B104" i="52"/>
  <c r="A104" i="52"/>
  <c r="D103" i="52"/>
  <c r="B103" i="52"/>
  <c r="A103" i="52"/>
  <c r="D102" i="52"/>
  <c r="B102" i="52"/>
  <c r="A102" i="52"/>
  <c r="D101" i="52"/>
  <c r="B101" i="52"/>
  <c r="A101" i="52"/>
  <c r="D100" i="52"/>
  <c r="B100" i="52"/>
  <c r="A100" i="52"/>
  <c r="D99" i="52"/>
  <c r="B99" i="52"/>
  <c r="A99" i="52"/>
  <c r="D98" i="52"/>
  <c r="B98" i="52"/>
  <c r="A98" i="52"/>
  <c r="D97" i="52"/>
  <c r="B97" i="52"/>
  <c r="A97" i="52"/>
  <c r="D96" i="52"/>
  <c r="B96" i="52"/>
  <c r="A96" i="52"/>
  <c r="D95" i="52"/>
  <c r="B95" i="52"/>
  <c r="A95" i="52"/>
  <c r="D94" i="52"/>
  <c r="B94" i="52"/>
  <c r="A94" i="52"/>
  <c r="D93" i="52"/>
  <c r="B93" i="52"/>
  <c r="A93" i="52"/>
  <c r="D92" i="52"/>
  <c r="B92" i="52"/>
  <c r="A92" i="52"/>
  <c r="D91" i="52"/>
  <c r="B91" i="52"/>
  <c r="A91" i="52"/>
  <c r="D90" i="52"/>
  <c r="B90" i="52"/>
  <c r="A90" i="52"/>
  <c r="D89" i="52"/>
  <c r="B89" i="52"/>
  <c r="A89" i="52"/>
  <c r="D88" i="52"/>
  <c r="B88" i="52"/>
  <c r="A88" i="52"/>
  <c r="D87" i="52"/>
  <c r="B87" i="52"/>
  <c r="A87" i="52"/>
  <c r="D86" i="52"/>
  <c r="B86" i="52"/>
  <c r="A86" i="52"/>
  <c r="D85" i="52"/>
  <c r="B85" i="52"/>
  <c r="A85" i="52"/>
  <c r="D84" i="52"/>
  <c r="B84" i="52"/>
  <c r="A84" i="52"/>
  <c r="D83" i="52"/>
  <c r="B83" i="52"/>
  <c r="A83" i="52"/>
  <c r="D82" i="52"/>
  <c r="B82" i="52"/>
  <c r="A82" i="52"/>
  <c r="D81" i="52"/>
  <c r="B81" i="52"/>
  <c r="A81" i="52"/>
  <c r="D80" i="52"/>
  <c r="B80" i="52"/>
  <c r="A80" i="52"/>
  <c r="D79" i="52"/>
  <c r="B79" i="52"/>
  <c r="A79" i="52"/>
  <c r="D78" i="52"/>
  <c r="B78" i="52"/>
  <c r="A78" i="52"/>
  <c r="D77" i="52"/>
  <c r="B77" i="52"/>
  <c r="A77" i="52"/>
  <c r="D76" i="52"/>
  <c r="B76" i="52"/>
  <c r="A76" i="52"/>
  <c r="D75" i="52"/>
  <c r="B75" i="52"/>
  <c r="A75" i="52"/>
  <c r="D74" i="52"/>
  <c r="B74" i="52"/>
  <c r="A74" i="52"/>
  <c r="D73" i="52"/>
  <c r="B73" i="52"/>
  <c r="A73" i="52"/>
  <c r="D72" i="52"/>
  <c r="B72" i="52"/>
  <c r="A72" i="52"/>
  <c r="D71" i="52"/>
  <c r="B71" i="52"/>
  <c r="A71" i="52"/>
  <c r="D70" i="52"/>
  <c r="B70" i="52"/>
  <c r="A70" i="52"/>
  <c r="D69" i="52"/>
  <c r="B69" i="52"/>
  <c r="A69" i="52"/>
  <c r="D68" i="52"/>
  <c r="B68" i="52"/>
  <c r="A68" i="52"/>
  <c r="D67" i="52"/>
  <c r="B67" i="52"/>
  <c r="A67" i="52"/>
  <c r="D66" i="52"/>
  <c r="B66" i="52"/>
  <c r="A66" i="52"/>
  <c r="D65" i="52"/>
  <c r="B65" i="52"/>
  <c r="A65" i="52"/>
  <c r="D64" i="52"/>
  <c r="B64" i="52"/>
  <c r="A64" i="52"/>
  <c r="D63" i="52"/>
  <c r="B63" i="52"/>
  <c r="A63" i="52"/>
  <c r="D62" i="52"/>
  <c r="B62" i="52"/>
  <c r="A62" i="52"/>
  <c r="D61" i="52"/>
  <c r="B61" i="52"/>
  <c r="A61" i="52"/>
  <c r="D60" i="52"/>
  <c r="B60" i="52"/>
  <c r="A60" i="52"/>
  <c r="D59" i="52"/>
  <c r="B59" i="52"/>
  <c r="A59" i="52"/>
  <c r="D58" i="52"/>
  <c r="B58" i="52"/>
  <c r="A58" i="52"/>
  <c r="D57" i="52"/>
  <c r="B57" i="52"/>
  <c r="A57" i="52"/>
  <c r="D56" i="52"/>
  <c r="B56" i="52"/>
  <c r="A56" i="52"/>
  <c r="D55" i="52"/>
  <c r="B55" i="52"/>
  <c r="A55" i="52"/>
  <c r="D54" i="52"/>
  <c r="B54" i="52"/>
  <c r="A54" i="52"/>
  <c r="D53" i="52"/>
  <c r="B53" i="52"/>
  <c r="A53" i="52"/>
  <c r="D52" i="52"/>
  <c r="B52" i="52"/>
  <c r="A52" i="52"/>
  <c r="D51" i="52"/>
  <c r="B51" i="52"/>
  <c r="A51" i="52"/>
  <c r="D50" i="52"/>
  <c r="B50" i="52"/>
  <c r="A50" i="52"/>
  <c r="D49" i="52"/>
  <c r="B49" i="52"/>
  <c r="A49" i="52"/>
  <c r="D48" i="52"/>
  <c r="B48" i="52"/>
  <c r="A48" i="52"/>
  <c r="D47" i="52"/>
  <c r="B47" i="52"/>
  <c r="A47" i="52"/>
  <c r="D46" i="52"/>
  <c r="B46" i="52"/>
  <c r="A46" i="52"/>
  <c r="D45" i="52"/>
  <c r="B45" i="52"/>
  <c r="A45" i="52"/>
  <c r="D44" i="52"/>
  <c r="B44" i="52"/>
  <c r="A44" i="52"/>
  <c r="D43" i="52"/>
  <c r="B43" i="52"/>
  <c r="A43" i="52"/>
  <c r="D42" i="52"/>
  <c r="B42" i="52"/>
  <c r="A42" i="52"/>
  <c r="D41" i="52"/>
  <c r="B41" i="52"/>
  <c r="A41" i="52"/>
  <c r="D40" i="52"/>
  <c r="B40" i="52"/>
  <c r="A40" i="52"/>
  <c r="D39" i="52"/>
  <c r="B39" i="52"/>
  <c r="A39" i="52"/>
  <c r="D38" i="52"/>
  <c r="B38" i="52"/>
  <c r="A38" i="52"/>
  <c r="D37" i="52"/>
  <c r="B37" i="52"/>
  <c r="A37" i="52"/>
  <c r="D36" i="52"/>
  <c r="B36" i="52"/>
  <c r="A36" i="52"/>
  <c r="D35" i="52"/>
  <c r="B35" i="52"/>
  <c r="A35" i="52"/>
  <c r="D34" i="52"/>
  <c r="B34" i="52"/>
  <c r="A34" i="52"/>
  <c r="D33" i="52"/>
  <c r="B33" i="52"/>
  <c r="A33" i="52"/>
  <c r="D32" i="52"/>
  <c r="B32" i="52"/>
  <c r="A32" i="52"/>
  <c r="D31" i="52"/>
  <c r="B31" i="52"/>
  <c r="A31" i="52"/>
  <c r="D30" i="52"/>
  <c r="B30" i="52"/>
  <c r="A30" i="52"/>
  <c r="D29" i="52"/>
  <c r="B29" i="52"/>
  <c r="A29" i="52"/>
  <c r="D28" i="52"/>
  <c r="B28" i="52"/>
  <c r="A28" i="52"/>
  <c r="D27" i="52"/>
  <c r="B27" i="52"/>
  <c r="A27" i="52"/>
  <c r="D26" i="52"/>
  <c r="B26" i="52"/>
  <c r="A26" i="52"/>
  <c r="D25" i="52"/>
  <c r="B25" i="52"/>
  <c r="A25" i="52"/>
  <c r="D24" i="52"/>
  <c r="B24" i="52"/>
  <c r="A24" i="52"/>
  <c r="D23" i="52"/>
  <c r="B23" i="52"/>
  <c r="A23" i="52"/>
  <c r="D22" i="52"/>
  <c r="B22" i="52"/>
  <c r="A22" i="52"/>
  <c r="D21" i="52"/>
  <c r="B21" i="52"/>
  <c r="A21" i="52"/>
  <c r="D20" i="52"/>
  <c r="B20" i="52"/>
  <c r="A20" i="52"/>
  <c r="D19" i="52"/>
  <c r="B19" i="52"/>
  <c r="A19" i="52"/>
  <c r="D18" i="52"/>
  <c r="B18" i="52"/>
  <c r="A18" i="52"/>
  <c r="D17" i="52"/>
  <c r="B17" i="52"/>
  <c r="A17" i="52"/>
  <c r="D16" i="52"/>
  <c r="B16" i="52"/>
  <c r="A16" i="52"/>
  <c r="D15" i="52"/>
  <c r="B15" i="52"/>
  <c r="A15" i="52"/>
  <c r="D14" i="52"/>
  <c r="B14" i="52"/>
  <c r="A14" i="52"/>
  <c r="D13" i="52"/>
  <c r="B13" i="52"/>
  <c r="A13" i="52"/>
  <c r="D12" i="52"/>
  <c r="B12" i="52"/>
  <c r="A12" i="52"/>
  <c r="D11" i="52"/>
  <c r="B11" i="52"/>
  <c r="A11" i="52"/>
  <c r="D10" i="52"/>
  <c r="B10" i="52"/>
  <c r="A10" i="52"/>
  <c r="D9" i="52"/>
  <c r="B9" i="52"/>
  <c r="A9" i="52"/>
  <c r="D8" i="52"/>
  <c r="B8" i="52"/>
  <c r="A8" i="52"/>
  <c r="D7" i="52"/>
  <c r="B7" i="52"/>
  <c r="A7" i="52"/>
  <c r="D6" i="52"/>
  <c r="B6" i="52"/>
  <c r="A6" i="52"/>
  <c r="D5" i="52"/>
  <c r="B5" i="52"/>
  <c r="A5" i="52"/>
  <c r="D4" i="52"/>
  <c r="B4" i="52"/>
  <c r="A4" i="52"/>
  <c r="D3" i="52"/>
  <c r="B3" i="52"/>
  <c r="A3" i="52"/>
  <c r="M2" i="52"/>
  <c r="D2" i="52"/>
  <c r="B2" i="52"/>
  <c r="A2" i="52"/>
  <c r="X430" i="50"/>
  <c r="W430" i="50"/>
  <c r="V430" i="50"/>
  <c r="U430" i="50"/>
  <c r="T430" i="50"/>
  <c r="S430" i="50"/>
  <c r="D430" i="50"/>
  <c r="B430" i="50"/>
  <c r="B1585" i="4" s="1"/>
  <c r="A430" i="50"/>
  <c r="A1585" i="4" s="1"/>
  <c r="X429" i="50"/>
  <c r="W429" i="50"/>
  <c r="V429" i="50"/>
  <c r="U429" i="50"/>
  <c r="T429" i="50"/>
  <c r="S429" i="50"/>
  <c r="D429" i="50"/>
  <c r="B429" i="50"/>
  <c r="B1584" i="4" s="1"/>
  <c r="A429" i="50"/>
  <c r="A1584" i="4" s="1"/>
  <c r="X428" i="50"/>
  <c r="W428" i="50"/>
  <c r="V428" i="50"/>
  <c r="U428" i="50"/>
  <c r="T428" i="50"/>
  <c r="S428" i="50"/>
  <c r="D428" i="50"/>
  <c r="B428" i="50"/>
  <c r="B1583" i="4" s="1"/>
  <c r="A428" i="50"/>
  <c r="A1583" i="4" s="1"/>
  <c r="X427" i="50"/>
  <c r="W427" i="50"/>
  <c r="V427" i="50"/>
  <c r="U427" i="50"/>
  <c r="T427" i="50"/>
  <c r="S427" i="50"/>
  <c r="D427" i="50"/>
  <c r="B427" i="50"/>
  <c r="B1582" i="4" s="1"/>
  <c r="A427" i="50"/>
  <c r="A1582" i="4" s="1"/>
  <c r="X426" i="50"/>
  <c r="W426" i="50"/>
  <c r="V426" i="50"/>
  <c r="U426" i="50"/>
  <c r="T426" i="50"/>
  <c r="S426" i="50"/>
  <c r="D426" i="50"/>
  <c r="B426" i="50"/>
  <c r="B1581" i="4" s="1"/>
  <c r="A426" i="50"/>
  <c r="A1581" i="4" s="1"/>
  <c r="X425" i="50"/>
  <c r="W425" i="50"/>
  <c r="V425" i="50"/>
  <c r="U425" i="50"/>
  <c r="T425" i="50"/>
  <c r="S425" i="50"/>
  <c r="D425" i="50"/>
  <c r="B425" i="50"/>
  <c r="B1580" i="4" s="1"/>
  <c r="A425" i="50"/>
  <c r="A1580" i="4" s="1"/>
  <c r="X424" i="50"/>
  <c r="W424" i="50"/>
  <c r="V424" i="50"/>
  <c r="U424" i="50"/>
  <c r="T424" i="50"/>
  <c r="S424" i="50"/>
  <c r="D424" i="50"/>
  <c r="B424" i="50"/>
  <c r="B1579" i="4" s="1"/>
  <c r="A424" i="50"/>
  <c r="A1579" i="4" s="1"/>
  <c r="X423" i="50"/>
  <c r="W423" i="50"/>
  <c r="V423" i="50"/>
  <c r="U423" i="50"/>
  <c r="T423" i="50"/>
  <c r="S423" i="50"/>
  <c r="D423" i="50"/>
  <c r="B423" i="50"/>
  <c r="B1578" i="4" s="1"/>
  <c r="A423" i="50"/>
  <c r="A1578" i="4" s="1"/>
  <c r="X422" i="50"/>
  <c r="W422" i="50"/>
  <c r="V422" i="50"/>
  <c r="U422" i="50"/>
  <c r="T422" i="50"/>
  <c r="S422" i="50"/>
  <c r="D422" i="50"/>
  <c r="B422" i="50"/>
  <c r="B1577" i="4" s="1"/>
  <c r="A422" i="50"/>
  <c r="A1577" i="4" s="1"/>
  <c r="X421" i="50"/>
  <c r="W421" i="50"/>
  <c r="V421" i="50"/>
  <c r="U421" i="50"/>
  <c r="T421" i="50"/>
  <c r="S421" i="50"/>
  <c r="D421" i="50"/>
  <c r="B421" i="50"/>
  <c r="B1576" i="4" s="1"/>
  <c r="A421" i="50"/>
  <c r="A1576" i="4" s="1"/>
  <c r="X420" i="50"/>
  <c r="W420" i="50"/>
  <c r="V420" i="50"/>
  <c r="U420" i="50"/>
  <c r="T420" i="50"/>
  <c r="S420" i="50"/>
  <c r="D420" i="50"/>
  <c r="B420" i="50"/>
  <c r="B1575" i="4" s="1"/>
  <c r="A420" i="50"/>
  <c r="A1575" i="4" s="1"/>
  <c r="X419" i="50"/>
  <c r="W419" i="50"/>
  <c r="V419" i="50"/>
  <c r="U419" i="50"/>
  <c r="T419" i="50"/>
  <c r="S419" i="50"/>
  <c r="D419" i="50"/>
  <c r="B419" i="50"/>
  <c r="B1574" i="4" s="1"/>
  <c r="A419" i="50"/>
  <c r="A1574" i="4" s="1"/>
  <c r="X418" i="50"/>
  <c r="W418" i="50"/>
  <c r="V418" i="50"/>
  <c r="U418" i="50"/>
  <c r="T418" i="50"/>
  <c r="S418" i="50"/>
  <c r="D418" i="50"/>
  <c r="B418" i="50"/>
  <c r="B1573" i="4" s="1"/>
  <c r="A418" i="50"/>
  <c r="A1573" i="4" s="1"/>
  <c r="X417" i="50"/>
  <c r="W417" i="50"/>
  <c r="V417" i="50"/>
  <c r="U417" i="50"/>
  <c r="T417" i="50"/>
  <c r="S417" i="50"/>
  <c r="D417" i="50"/>
  <c r="B417" i="50"/>
  <c r="B1572" i="4" s="1"/>
  <c r="A417" i="50"/>
  <c r="A1572" i="4" s="1"/>
  <c r="X416" i="50"/>
  <c r="W416" i="50"/>
  <c r="V416" i="50"/>
  <c r="U416" i="50"/>
  <c r="T416" i="50"/>
  <c r="S416" i="50"/>
  <c r="D416" i="50"/>
  <c r="B416" i="50"/>
  <c r="B1571" i="4" s="1"/>
  <c r="A416" i="50"/>
  <c r="A1571" i="4" s="1"/>
  <c r="X415" i="50"/>
  <c r="W415" i="50"/>
  <c r="V415" i="50"/>
  <c r="U415" i="50"/>
  <c r="T415" i="50"/>
  <c r="S415" i="50"/>
  <c r="D415" i="50"/>
  <c r="B415" i="50"/>
  <c r="B1570" i="4" s="1"/>
  <c r="A415" i="50"/>
  <c r="A1570" i="4" s="1"/>
  <c r="X414" i="50"/>
  <c r="W414" i="50"/>
  <c r="V414" i="50"/>
  <c r="U414" i="50"/>
  <c r="T414" i="50"/>
  <c r="S414" i="50"/>
  <c r="D414" i="50"/>
  <c r="B414" i="50"/>
  <c r="B1569" i="4" s="1"/>
  <c r="A414" i="50"/>
  <c r="A1569" i="4" s="1"/>
  <c r="X413" i="50"/>
  <c r="W413" i="50"/>
  <c r="V413" i="50"/>
  <c r="U413" i="50"/>
  <c r="T413" i="50"/>
  <c r="S413" i="50"/>
  <c r="D413" i="50"/>
  <c r="B413" i="50"/>
  <c r="B1568" i="4" s="1"/>
  <c r="A413" i="50"/>
  <c r="A1568" i="4" s="1"/>
  <c r="X412" i="50"/>
  <c r="W412" i="50"/>
  <c r="V412" i="50"/>
  <c r="U412" i="50"/>
  <c r="T412" i="50"/>
  <c r="S412" i="50"/>
  <c r="D412" i="50"/>
  <c r="B412" i="50"/>
  <c r="B1567" i="4" s="1"/>
  <c r="A412" i="50"/>
  <c r="A1567" i="4" s="1"/>
  <c r="X411" i="50"/>
  <c r="W411" i="50"/>
  <c r="V411" i="50"/>
  <c r="U411" i="50"/>
  <c r="T411" i="50"/>
  <c r="S411" i="50"/>
  <c r="D411" i="50"/>
  <c r="B411" i="50"/>
  <c r="B1566" i="4" s="1"/>
  <c r="A411" i="50"/>
  <c r="A1566" i="4" s="1"/>
  <c r="X410" i="50"/>
  <c r="W410" i="50"/>
  <c r="V410" i="50"/>
  <c r="U410" i="50"/>
  <c r="T410" i="50"/>
  <c r="S410" i="50"/>
  <c r="D410" i="50"/>
  <c r="B410" i="50"/>
  <c r="B1565" i="4" s="1"/>
  <c r="A410" i="50"/>
  <c r="A1565" i="4" s="1"/>
  <c r="X409" i="50"/>
  <c r="W409" i="50"/>
  <c r="V409" i="50"/>
  <c r="U409" i="50"/>
  <c r="T409" i="50"/>
  <c r="S409" i="50"/>
  <c r="D409" i="50"/>
  <c r="B409" i="50"/>
  <c r="B1564" i="4" s="1"/>
  <c r="A409" i="50"/>
  <c r="A1564" i="4" s="1"/>
  <c r="X408" i="50"/>
  <c r="W408" i="50"/>
  <c r="V408" i="50"/>
  <c r="U408" i="50"/>
  <c r="T408" i="50"/>
  <c r="S408" i="50"/>
  <c r="D408" i="50"/>
  <c r="B408" i="50"/>
  <c r="B1563" i="4" s="1"/>
  <c r="A408" i="50"/>
  <c r="A1563" i="4" s="1"/>
  <c r="X407" i="50"/>
  <c r="W407" i="50"/>
  <c r="V407" i="50"/>
  <c r="U407" i="50"/>
  <c r="T407" i="50"/>
  <c r="S407" i="50"/>
  <c r="D407" i="50"/>
  <c r="B407" i="50"/>
  <c r="B1562" i="4" s="1"/>
  <c r="A407" i="50"/>
  <c r="A1562" i="4" s="1"/>
  <c r="X406" i="50"/>
  <c r="W406" i="50"/>
  <c r="V406" i="50"/>
  <c r="U406" i="50"/>
  <c r="T406" i="50"/>
  <c r="S406" i="50"/>
  <c r="D406" i="50"/>
  <c r="B406" i="50"/>
  <c r="B1561" i="4" s="1"/>
  <c r="A406" i="50"/>
  <c r="A1561" i="4" s="1"/>
  <c r="X405" i="50"/>
  <c r="W405" i="50"/>
  <c r="V405" i="50"/>
  <c r="U405" i="50"/>
  <c r="T405" i="50"/>
  <c r="S405" i="50"/>
  <c r="D405" i="50"/>
  <c r="B405" i="50"/>
  <c r="B1560" i="4" s="1"/>
  <c r="A405" i="50"/>
  <c r="A1560" i="4" s="1"/>
  <c r="X404" i="50"/>
  <c r="W404" i="50"/>
  <c r="V404" i="50"/>
  <c r="U404" i="50"/>
  <c r="T404" i="50"/>
  <c r="S404" i="50"/>
  <c r="D404" i="50"/>
  <c r="B404" i="50"/>
  <c r="B1559" i="4" s="1"/>
  <c r="A404" i="50"/>
  <c r="A1559" i="4" s="1"/>
  <c r="X403" i="50"/>
  <c r="W403" i="50"/>
  <c r="V403" i="50"/>
  <c r="U403" i="50"/>
  <c r="T403" i="50"/>
  <c r="S403" i="50"/>
  <c r="D403" i="50"/>
  <c r="B403" i="50"/>
  <c r="B1558" i="4" s="1"/>
  <c r="A403" i="50"/>
  <c r="A1558" i="4" s="1"/>
  <c r="X402" i="50"/>
  <c r="W402" i="50"/>
  <c r="V402" i="50"/>
  <c r="U402" i="50"/>
  <c r="T402" i="50"/>
  <c r="S402" i="50"/>
  <c r="D402" i="50"/>
  <c r="B402" i="50"/>
  <c r="B1557" i="4" s="1"/>
  <c r="A402" i="50"/>
  <c r="A1557" i="4" s="1"/>
  <c r="X401" i="50"/>
  <c r="W401" i="50"/>
  <c r="V401" i="50"/>
  <c r="U401" i="50"/>
  <c r="T401" i="50"/>
  <c r="S401" i="50"/>
  <c r="D401" i="50"/>
  <c r="B401" i="50"/>
  <c r="B1556" i="4" s="1"/>
  <c r="A401" i="50"/>
  <c r="A1556" i="4" s="1"/>
  <c r="X400" i="50"/>
  <c r="W400" i="50"/>
  <c r="V400" i="50"/>
  <c r="U400" i="50"/>
  <c r="T400" i="50"/>
  <c r="S400" i="50"/>
  <c r="D400" i="50"/>
  <c r="B400" i="50"/>
  <c r="B1555" i="4" s="1"/>
  <c r="A400" i="50"/>
  <c r="A1555" i="4" s="1"/>
  <c r="X399" i="50"/>
  <c r="W399" i="50"/>
  <c r="V399" i="50"/>
  <c r="U399" i="50"/>
  <c r="T399" i="50"/>
  <c r="S399" i="50"/>
  <c r="D399" i="50"/>
  <c r="B399" i="50"/>
  <c r="B1554" i="4" s="1"/>
  <c r="A399" i="50"/>
  <c r="A1554" i="4" s="1"/>
  <c r="X398" i="50"/>
  <c r="W398" i="50"/>
  <c r="V398" i="50"/>
  <c r="U398" i="50"/>
  <c r="T398" i="50"/>
  <c r="S398" i="50"/>
  <c r="D398" i="50"/>
  <c r="B398" i="50"/>
  <c r="B1553" i="4" s="1"/>
  <c r="A398" i="50"/>
  <c r="A1553" i="4" s="1"/>
  <c r="X397" i="50"/>
  <c r="W397" i="50"/>
  <c r="V397" i="50"/>
  <c r="U397" i="50"/>
  <c r="T397" i="50"/>
  <c r="S397" i="50"/>
  <c r="D397" i="50"/>
  <c r="B397" i="50"/>
  <c r="B1552" i="4" s="1"/>
  <c r="A397" i="50"/>
  <c r="A1552" i="4" s="1"/>
  <c r="X396" i="50"/>
  <c r="W396" i="50"/>
  <c r="V396" i="50"/>
  <c r="U396" i="50"/>
  <c r="T396" i="50"/>
  <c r="S396" i="50"/>
  <c r="D396" i="50"/>
  <c r="B396" i="50"/>
  <c r="B1551" i="4" s="1"/>
  <c r="A396" i="50"/>
  <c r="A1551" i="4" s="1"/>
  <c r="X395" i="50"/>
  <c r="W395" i="50"/>
  <c r="V395" i="50"/>
  <c r="U395" i="50"/>
  <c r="T395" i="50"/>
  <c r="S395" i="50"/>
  <c r="D395" i="50"/>
  <c r="B395" i="50"/>
  <c r="B1550" i="4" s="1"/>
  <c r="A395" i="50"/>
  <c r="A1550" i="4" s="1"/>
  <c r="X394" i="50"/>
  <c r="W394" i="50"/>
  <c r="V394" i="50"/>
  <c r="U394" i="50"/>
  <c r="T394" i="50"/>
  <c r="S394" i="50"/>
  <c r="D394" i="50"/>
  <c r="B394" i="50"/>
  <c r="B1549" i="4" s="1"/>
  <c r="A394" i="50"/>
  <c r="A1549" i="4" s="1"/>
  <c r="X393" i="50"/>
  <c r="W393" i="50"/>
  <c r="V393" i="50"/>
  <c r="U393" i="50"/>
  <c r="T393" i="50"/>
  <c r="S393" i="50"/>
  <c r="D393" i="50"/>
  <c r="B393" i="50"/>
  <c r="B1548" i="4" s="1"/>
  <c r="A393" i="50"/>
  <c r="A1548" i="4" s="1"/>
  <c r="X392" i="50"/>
  <c r="W392" i="50"/>
  <c r="V392" i="50"/>
  <c r="U392" i="50"/>
  <c r="T392" i="50"/>
  <c r="S392" i="50"/>
  <c r="D392" i="50"/>
  <c r="B392" i="50"/>
  <c r="B1547" i="4" s="1"/>
  <c r="A392" i="50"/>
  <c r="A1547" i="4" s="1"/>
  <c r="X391" i="50"/>
  <c r="W391" i="50"/>
  <c r="V391" i="50"/>
  <c r="U391" i="50"/>
  <c r="T391" i="50"/>
  <c r="S391" i="50"/>
  <c r="D391" i="50"/>
  <c r="B391" i="50"/>
  <c r="B1546" i="4" s="1"/>
  <c r="A391" i="50"/>
  <c r="A1546" i="4" s="1"/>
  <c r="X390" i="50"/>
  <c r="W390" i="50"/>
  <c r="V390" i="50"/>
  <c r="U390" i="50"/>
  <c r="T390" i="50"/>
  <c r="S390" i="50"/>
  <c r="D390" i="50"/>
  <c r="B390" i="50"/>
  <c r="B1545" i="4" s="1"/>
  <c r="A390" i="50"/>
  <c r="A1545" i="4" s="1"/>
  <c r="X389" i="50"/>
  <c r="W389" i="50"/>
  <c r="V389" i="50"/>
  <c r="U389" i="50"/>
  <c r="T389" i="50"/>
  <c r="S389" i="50"/>
  <c r="D389" i="50"/>
  <c r="B389" i="50"/>
  <c r="B1544" i="4" s="1"/>
  <c r="A389" i="50"/>
  <c r="A1544" i="4" s="1"/>
  <c r="X388" i="50"/>
  <c r="W388" i="50"/>
  <c r="V388" i="50"/>
  <c r="U388" i="50"/>
  <c r="T388" i="50"/>
  <c r="S388" i="50"/>
  <c r="D388" i="50"/>
  <c r="B388" i="50"/>
  <c r="B1543" i="4" s="1"/>
  <c r="A388" i="50"/>
  <c r="A1543" i="4" s="1"/>
  <c r="X387" i="50"/>
  <c r="W387" i="50"/>
  <c r="V387" i="50"/>
  <c r="U387" i="50"/>
  <c r="T387" i="50"/>
  <c r="S387" i="50"/>
  <c r="D387" i="50"/>
  <c r="B387" i="50"/>
  <c r="B1542" i="4" s="1"/>
  <c r="A387" i="50"/>
  <c r="A1542" i="4" s="1"/>
  <c r="X386" i="50"/>
  <c r="W386" i="50"/>
  <c r="V386" i="50"/>
  <c r="U386" i="50"/>
  <c r="T386" i="50"/>
  <c r="S386" i="50"/>
  <c r="D386" i="50"/>
  <c r="B386" i="50"/>
  <c r="B1541" i="4" s="1"/>
  <c r="A386" i="50"/>
  <c r="A1541" i="4" s="1"/>
  <c r="X385" i="50"/>
  <c r="W385" i="50"/>
  <c r="V385" i="50"/>
  <c r="U385" i="50"/>
  <c r="T385" i="50"/>
  <c r="S385" i="50"/>
  <c r="D385" i="50"/>
  <c r="B385" i="50"/>
  <c r="B1540" i="4" s="1"/>
  <c r="A385" i="50"/>
  <c r="A1540" i="4" s="1"/>
  <c r="X384" i="50"/>
  <c r="W384" i="50"/>
  <c r="V384" i="50"/>
  <c r="U384" i="50"/>
  <c r="T384" i="50"/>
  <c r="S384" i="50"/>
  <c r="D384" i="50"/>
  <c r="B384" i="50"/>
  <c r="B1539" i="4" s="1"/>
  <c r="A384" i="50"/>
  <c r="A1539" i="4" s="1"/>
  <c r="X383" i="50"/>
  <c r="W383" i="50"/>
  <c r="V383" i="50"/>
  <c r="U383" i="50"/>
  <c r="T383" i="50"/>
  <c r="S383" i="50"/>
  <c r="D383" i="50"/>
  <c r="B383" i="50"/>
  <c r="B1538" i="4" s="1"/>
  <c r="A383" i="50"/>
  <c r="A1538" i="4" s="1"/>
  <c r="X382" i="50"/>
  <c r="W382" i="50"/>
  <c r="V382" i="50"/>
  <c r="U382" i="50"/>
  <c r="T382" i="50"/>
  <c r="S382" i="50"/>
  <c r="D382" i="50"/>
  <c r="B382" i="50"/>
  <c r="B1537" i="4" s="1"/>
  <c r="A382" i="50"/>
  <c r="A1537" i="4" s="1"/>
  <c r="X381" i="50"/>
  <c r="W381" i="50"/>
  <c r="V381" i="50"/>
  <c r="U381" i="50"/>
  <c r="T381" i="50"/>
  <c r="S381" i="50"/>
  <c r="D381" i="50"/>
  <c r="B381" i="50"/>
  <c r="B1536" i="4" s="1"/>
  <c r="A381" i="50"/>
  <c r="A1536" i="4" s="1"/>
  <c r="X380" i="50"/>
  <c r="W380" i="50"/>
  <c r="V380" i="50"/>
  <c r="U380" i="50"/>
  <c r="T380" i="50"/>
  <c r="S380" i="50"/>
  <c r="D380" i="50"/>
  <c r="B380" i="50"/>
  <c r="B1535" i="4" s="1"/>
  <c r="A380" i="50"/>
  <c r="A1535" i="4" s="1"/>
  <c r="X379" i="50"/>
  <c r="W379" i="50"/>
  <c r="V379" i="50"/>
  <c r="U379" i="50"/>
  <c r="T379" i="50"/>
  <c r="S379" i="50"/>
  <c r="D379" i="50"/>
  <c r="B379" i="50"/>
  <c r="B1534" i="4" s="1"/>
  <c r="A379" i="50"/>
  <c r="A1534" i="4" s="1"/>
  <c r="X378" i="50"/>
  <c r="W378" i="50"/>
  <c r="V378" i="50"/>
  <c r="U378" i="50"/>
  <c r="T378" i="50"/>
  <c r="S378" i="50"/>
  <c r="D378" i="50"/>
  <c r="B378" i="50"/>
  <c r="B1533" i="4" s="1"/>
  <c r="A378" i="50"/>
  <c r="A1533" i="4" s="1"/>
  <c r="X377" i="50"/>
  <c r="W377" i="50"/>
  <c r="V377" i="50"/>
  <c r="U377" i="50"/>
  <c r="T377" i="50"/>
  <c r="S377" i="50"/>
  <c r="D377" i="50"/>
  <c r="B377" i="50"/>
  <c r="B1532" i="4" s="1"/>
  <c r="A377" i="50"/>
  <c r="A1532" i="4" s="1"/>
  <c r="X376" i="50"/>
  <c r="W376" i="50"/>
  <c r="V376" i="50"/>
  <c r="U376" i="50"/>
  <c r="T376" i="50"/>
  <c r="S376" i="50"/>
  <c r="D376" i="50"/>
  <c r="B376" i="50"/>
  <c r="B1531" i="4" s="1"/>
  <c r="A376" i="50"/>
  <c r="A1531" i="4" s="1"/>
  <c r="X375" i="50"/>
  <c r="W375" i="50"/>
  <c r="V375" i="50"/>
  <c r="U375" i="50"/>
  <c r="T375" i="50"/>
  <c r="S375" i="50"/>
  <c r="D375" i="50"/>
  <c r="B375" i="50"/>
  <c r="B1530" i="4" s="1"/>
  <c r="A375" i="50"/>
  <c r="A1530" i="4" s="1"/>
  <c r="X374" i="50"/>
  <c r="W374" i="50"/>
  <c r="V374" i="50"/>
  <c r="U374" i="50"/>
  <c r="T374" i="50"/>
  <c r="S374" i="50"/>
  <c r="D374" i="50"/>
  <c r="B374" i="50"/>
  <c r="B1529" i="4" s="1"/>
  <c r="A374" i="50"/>
  <c r="A1529" i="4" s="1"/>
  <c r="X373" i="50"/>
  <c r="W373" i="50"/>
  <c r="V373" i="50"/>
  <c r="U373" i="50"/>
  <c r="T373" i="50"/>
  <c r="S373" i="50"/>
  <c r="D373" i="50"/>
  <c r="B373" i="50"/>
  <c r="B1528" i="4" s="1"/>
  <c r="A373" i="50"/>
  <c r="A1528" i="4" s="1"/>
  <c r="X372" i="50"/>
  <c r="W372" i="50"/>
  <c r="V372" i="50"/>
  <c r="U372" i="50"/>
  <c r="T372" i="50"/>
  <c r="S372" i="50"/>
  <c r="D372" i="50"/>
  <c r="B372" i="50"/>
  <c r="B1527" i="4" s="1"/>
  <c r="A372" i="50"/>
  <c r="A1527" i="4" s="1"/>
  <c r="X371" i="50"/>
  <c r="W371" i="50"/>
  <c r="V371" i="50"/>
  <c r="U371" i="50"/>
  <c r="T371" i="50"/>
  <c r="S371" i="50"/>
  <c r="D371" i="50"/>
  <c r="B371" i="50"/>
  <c r="B1526" i="4" s="1"/>
  <c r="A371" i="50"/>
  <c r="A1526" i="4" s="1"/>
  <c r="X370" i="50"/>
  <c r="W370" i="50"/>
  <c r="V370" i="50"/>
  <c r="U370" i="50"/>
  <c r="T370" i="50"/>
  <c r="S370" i="50"/>
  <c r="D370" i="50"/>
  <c r="B370" i="50"/>
  <c r="B1525" i="4" s="1"/>
  <c r="A370" i="50"/>
  <c r="A1525" i="4" s="1"/>
  <c r="X369" i="50"/>
  <c r="W369" i="50"/>
  <c r="V369" i="50"/>
  <c r="U369" i="50"/>
  <c r="T369" i="50"/>
  <c r="S369" i="50"/>
  <c r="D369" i="50"/>
  <c r="B369" i="50"/>
  <c r="B1524" i="4" s="1"/>
  <c r="A369" i="50"/>
  <c r="A1524" i="4" s="1"/>
  <c r="X368" i="50"/>
  <c r="W368" i="50"/>
  <c r="V368" i="50"/>
  <c r="U368" i="50"/>
  <c r="T368" i="50"/>
  <c r="S368" i="50"/>
  <c r="D368" i="50"/>
  <c r="B368" i="50"/>
  <c r="B1523" i="4" s="1"/>
  <c r="A368" i="50"/>
  <c r="A1523" i="4" s="1"/>
  <c r="X367" i="50"/>
  <c r="W367" i="50"/>
  <c r="V367" i="50"/>
  <c r="U367" i="50"/>
  <c r="T367" i="50"/>
  <c r="S367" i="50"/>
  <c r="D367" i="50"/>
  <c r="B367" i="50"/>
  <c r="B1522" i="4" s="1"/>
  <c r="A367" i="50"/>
  <c r="A1522" i="4" s="1"/>
  <c r="X366" i="50"/>
  <c r="W366" i="50"/>
  <c r="V366" i="50"/>
  <c r="U366" i="50"/>
  <c r="T366" i="50"/>
  <c r="S366" i="50"/>
  <c r="D366" i="50"/>
  <c r="B366" i="50"/>
  <c r="B1521" i="4" s="1"/>
  <c r="A366" i="50"/>
  <c r="A1521" i="4" s="1"/>
  <c r="X365" i="50"/>
  <c r="W365" i="50"/>
  <c r="V365" i="50"/>
  <c r="U365" i="50"/>
  <c r="T365" i="50"/>
  <c r="S365" i="50"/>
  <c r="D365" i="50"/>
  <c r="B365" i="50"/>
  <c r="B1520" i="4" s="1"/>
  <c r="A365" i="50"/>
  <c r="A1520" i="4" s="1"/>
  <c r="X364" i="50"/>
  <c r="W364" i="50"/>
  <c r="V364" i="50"/>
  <c r="U364" i="50"/>
  <c r="T364" i="50"/>
  <c r="S364" i="50"/>
  <c r="D364" i="50"/>
  <c r="B364" i="50"/>
  <c r="B1519" i="4" s="1"/>
  <c r="A364" i="50"/>
  <c r="A1519" i="4" s="1"/>
  <c r="X363" i="50"/>
  <c r="W363" i="50"/>
  <c r="V363" i="50"/>
  <c r="U363" i="50"/>
  <c r="T363" i="50"/>
  <c r="S363" i="50"/>
  <c r="D363" i="50"/>
  <c r="B363" i="50"/>
  <c r="B1518" i="4" s="1"/>
  <c r="A363" i="50"/>
  <c r="A1518" i="4" s="1"/>
  <c r="X362" i="50"/>
  <c r="W362" i="50"/>
  <c r="V362" i="50"/>
  <c r="U362" i="50"/>
  <c r="T362" i="50"/>
  <c r="S362" i="50"/>
  <c r="D362" i="50"/>
  <c r="B362" i="50"/>
  <c r="B1517" i="4" s="1"/>
  <c r="A362" i="50"/>
  <c r="A1517" i="4" s="1"/>
  <c r="X361" i="50"/>
  <c r="W361" i="50"/>
  <c r="V361" i="50"/>
  <c r="U361" i="50"/>
  <c r="T361" i="50"/>
  <c r="S361" i="50"/>
  <c r="D361" i="50"/>
  <c r="B361" i="50"/>
  <c r="B1516" i="4" s="1"/>
  <c r="A361" i="50"/>
  <c r="A1516" i="4" s="1"/>
  <c r="X360" i="50"/>
  <c r="W360" i="50"/>
  <c r="V360" i="50"/>
  <c r="U360" i="50"/>
  <c r="T360" i="50"/>
  <c r="S360" i="50"/>
  <c r="D360" i="50"/>
  <c r="B360" i="50"/>
  <c r="B1515" i="4" s="1"/>
  <c r="A360" i="50"/>
  <c r="A1515" i="4" s="1"/>
  <c r="X359" i="50"/>
  <c r="W359" i="50"/>
  <c r="V359" i="50"/>
  <c r="U359" i="50"/>
  <c r="T359" i="50"/>
  <c r="S359" i="50"/>
  <c r="D359" i="50"/>
  <c r="B359" i="50"/>
  <c r="B1514" i="4" s="1"/>
  <c r="A359" i="50"/>
  <c r="A1514" i="4" s="1"/>
  <c r="X358" i="50"/>
  <c r="W358" i="50"/>
  <c r="V358" i="50"/>
  <c r="U358" i="50"/>
  <c r="T358" i="50"/>
  <c r="S358" i="50"/>
  <c r="D358" i="50"/>
  <c r="B358" i="50"/>
  <c r="B1513" i="4" s="1"/>
  <c r="A358" i="50"/>
  <c r="A1513" i="4" s="1"/>
  <c r="X357" i="50"/>
  <c r="W357" i="50"/>
  <c r="V357" i="50"/>
  <c r="U357" i="50"/>
  <c r="T357" i="50"/>
  <c r="S357" i="50"/>
  <c r="D357" i="50"/>
  <c r="B357" i="50"/>
  <c r="B1512" i="4" s="1"/>
  <c r="A357" i="50"/>
  <c r="A1512" i="4" s="1"/>
  <c r="X356" i="50"/>
  <c r="W356" i="50"/>
  <c r="V356" i="50"/>
  <c r="U356" i="50"/>
  <c r="T356" i="50"/>
  <c r="S356" i="50"/>
  <c r="D356" i="50"/>
  <c r="B356" i="50"/>
  <c r="B1511" i="4" s="1"/>
  <c r="A356" i="50"/>
  <c r="A1511" i="4" s="1"/>
  <c r="X355" i="50"/>
  <c r="W355" i="50"/>
  <c r="V355" i="50"/>
  <c r="U355" i="50"/>
  <c r="T355" i="50"/>
  <c r="S355" i="50"/>
  <c r="D355" i="50"/>
  <c r="B355" i="50"/>
  <c r="B1510" i="4" s="1"/>
  <c r="A355" i="50"/>
  <c r="A1510" i="4" s="1"/>
  <c r="X354" i="50"/>
  <c r="W354" i="50"/>
  <c r="V354" i="50"/>
  <c r="U354" i="50"/>
  <c r="T354" i="50"/>
  <c r="S354" i="50"/>
  <c r="D354" i="50"/>
  <c r="B354" i="50"/>
  <c r="B1509" i="4" s="1"/>
  <c r="A354" i="50"/>
  <c r="A1509" i="4" s="1"/>
  <c r="X353" i="50"/>
  <c r="W353" i="50"/>
  <c r="V353" i="50"/>
  <c r="U353" i="50"/>
  <c r="T353" i="50"/>
  <c r="S353" i="50"/>
  <c r="D353" i="50"/>
  <c r="B353" i="50"/>
  <c r="B1508" i="4" s="1"/>
  <c r="A353" i="50"/>
  <c r="A1508" i="4" s="1"/>
  <c r="X352" i="50"/>
  <c r="W352" i="50"/>
  <c r="V352" i="50"/>
  <c r="U352" i="50"/>
  <c r="T352" i="50"/>
  <c r="S352" i="50"/>
  <c r="D352" i="50"/>
  <c r="B352" i="50"/>
  <c r="B1507" i="4" s="1"/>
  <c r="A352" i="50"/>
  <c r="A1507" i="4" s="1"/>
  <c r="X351" i="50"/>
  <c r="W351" i="50"/>
  <c r="V351" i="50"/>
  <c r="U351" i="50"/>
  <c r="T351" i="50"/>
  <c r="S351" i="50"/>
  <c r="D351" i="50"/>
  <c r="B351" i="50"/>
  <c r="B1506" i="4" s="1"/>
  <c r="A351" i="50"/>
  <c r="A1506" i="4" s="1"/>
  <c r="X350" i="50"/>
  <c r="W350" i="50"/>
  <c r="V350" i="50"/>
  <c r="U350" i="50"/>
  <c r="T350" i="50"/>
  <c r="S350" i="50"/>
  <c r="D350" i="50"/>
  <c r="B350" i="50"/>
  <c r="B1505" i="4" s="1"/>
  <c r="A350" i="50"/>
  <c r="A1505" i="4" s="1"/>
  <c r="X349" i="50"/>
  <c r="W349" i="50"/>
  <c r="V349" i="50"/>
  <c r="U349" i="50"/>
  <c r="T349" i="50"/>
  <c r="S349" i="50"/>
  <c r="D349" i="50"/>
  <c r="B349" i="50"/>
  <c r="B1504" i="4" s="1"/>
  <c r="A349" i="50"/>
  <c r="A1504" i="4" s="1"/>
  <c r="X348" i="50"/>
  <c r="W348" i="50"/>
  <c r="V348" i="50"/>
  <c r="U348" i="50"/>
  <c r="T348" i="50"/>
  <c r="S348" i="50"/>
  <c r="D348" i="50"/>
  <c r="B348" i="50"/>
  <c r="B1503" i="4" s="1"/>
  <c r="A348" i="50"/>
  <c r="A1503" i="4" s="1"/>
  <c r="X347" i="50"/>
  <c r="W347" i="50"/>
  <c r="V347" i="50"/>
  <c r="U347" i="50"/>
  <c r="T347" i="50"/>
  <c r="S347" i="50"/>
  <c r="D347" i="50"/>
  <c r="B347" i="50"/>
  <c r="B1502" i="4" s="1"/>
  <c r="A347" i="50"/>
  <c r="A1502" i="4" s="1"/>
  <c r="X346" i="50"/>
  <c r="W346" i="50"/>
  <c r="V346" i="50"/>
  <c r="U346" i="50"/>
  <c r="T346" i="50"/>
  <c r="S346" i="50"/>
  <c r="D346" i="50"/>
  <c r="B346" i="50"/>
  <c r="B1501" i="4" s="1"/>
  <c r="A346" i="50"/>
  <c r="A1501" i="4" s="1"/>
  <c r="X345" i="50"/>
  <c r="W345" i="50"/>
  <c r="V345" i="50"/>
  <c r="U345" i="50"/>
  <c r="T345" i="50"/>
  <c r="S345" i="50"/>
  <c r="D345" i="50"/>
  <c r="B345" i="50"/>
  <c r="B1500" i="4" s="1"/>
  <c r="A345" i="50"/>
  <c r="A1500" i="4" s="1"/>
  <c r="X344" i="50"/>
  <c r="W344" i="50"/>
  <c r="V344" i="50"/>
  <c r="U344" i="50"/>
  <c r="T344" i="50"/>
  <c r="S344" i="50"/>
  <c r="D344" i="50"/>
  <c r="B344" i="50"/>
  <c r="B1499" i="4" s="1"/>
  <c r="A344" i="50"/>
  <c r="A1499" i="4" s="1"/>
  <c r="X343" i="50"/>
  <c r="W343" i="50"/>
  <c r="V343" i="50"/>
  <c r="U343" i="50"/>
  <c r="T343" i="50"/>
  <c r="S343" i="50"/>
  <c r="D343" i="50"/>
  <c r="B343" i="50"/>
  <c r="B1498" i="4" s="1"/>
  <c r="A343" i="50"/>
  <c r="A1498" i="4" s="1"/>
  <c r="X342" i="50"/>
  <c r="W342" i="50"/>
  <c r="V342" i="50"/>
  <c r="U342" i="50"/>
  <c r="T342" i="50"/>
  <c r="S342" i="50"/>
  <c r="D342" i="50"/>
  <c r="B342" i="50"/>
  <c r="B1497" i="4" s="1"/>
  <c r="A342" i="50"/>
  <c r="A1497" i="4" s="1"/>
  <c r="X341" i="50"/>
  <c r="W341" i="50"/>
  <c r="V341" i="50"/>
  <c r="U341" i="50"/>
  <c r="T341" i="50"/>
  <c r="S341" i="50"/>
  <c r="D341" i="50"/>
  <c r="B341" i="50"/>
  <c r="B1496" i="4" s="1"/>
  <c r="A341" i="50"/>
  <c r="A1496" i="4" s="1"/>
  <c r="X340" i="50"/>
  <c r="W340" i="50"/>
  <c r="V340" i="50"/>
  <c r="U340" i="50"/>
  <c r="T340" i="50"/>
  <c r="S340" i="50"/>
  <c r="D340" i="50"/>
  <c r="B340" i="50"/>
  <c r="B1495" i="4" s="1"/>
  <c r="A340" i="50"/>
  <c r="A1495" i="4" s="1"/>
  <c r="X339" i="50"/>
  <c r="W339" i="50"/>
  <c r="V339" i="50"/>
  <c r="U339" i="50"/>
  <c r="T339" i="50"/>
  <c r="S339" i="50"/>
  <c r="D339" i="50"/>
  <c r="B339" i="50"/>
  <c r="B1494" i="4" s="1"/>
  <c r="A339" i="50"/>
  <c r="A1494" i="4" s="1"/>
  <c r="X338" i="50"/>
  <c r="W338" i="50"/>
  <c r="V338" i="50"/>
  <c r="U338" i="50"/>
  <c r="T338" i="50"/>
  <c r="S338" i="50"/>
  <c r="D338" i="50"/>
  <c r="B338" i="50"/>
  <c r="B1493" i="4" s="1"/>
  <c r="A338" i="50"/>
  <c r="A1493" i="4" s="1"/>
  <c r="X337" i="50"/>
  <c r="W337" i="50"/>
  <c r="V337" i="50"/>
  <c r="U337" i="50"/>
  <c r="T337" i="50"/>
  <c r="S337" i="50"/>
  <c r="D337" i="50"/>
  <c r="B337" i="50"/>
  <c r="B1492" i="4" s="1"/>
  <c r="A337" i="50"/>
  <c r="A1492" i="4" s="1"/>
  <c r="X336" i="50"/>
  <c r="W336" i="50"/>
  <c r="V336" i="50"/>
  <c r="U336" i="50"/>
  <c r="T336" i="50"/>
  <c r="S336" i="50"/>
  <c r="D336" i="50"/>
  <c r="B336" i="50"/>
  <c r="B1491" i="4" s="1"/>
  <c r="A336" i="50"/>
  <c r="A1491" i="4" s="1"/>
  <c r="X335" i="50"/>
  <c r="W335" i="50"/>
  <c r="V335" i="50"/>
  <c r="U335" i="50"/>
  <c r="T335" i="50"/>
  <c r="S335" i="50"/>
  <c r="D335" i="50"/>
  <c r="B335" i="50"/>
  <c r="B1490" i="4" s="1"/>
  <c r="A335" i="50"/>
  <c r="A1490" i="4" s="1"/>
  <c r="X334" i="50"/>
  <c r="W334" i="50"/>
  <c r="V334" i="50"/>
  <c r="U334" i="50"/>
  <c r="T334" i="50"/>
  <c r="S334" i="50"/>
  <c r="D334" i="50"/>
  <c r="B334" i="50"/>
  <c r="B1489" i="4" s="1"/>
  <c r="A334" i="50"/>
  <c r="A1489" i="4" s="1"/>
  <c r="X333" i="50"/>
  <c r="W333" i="50"/>
  <c r="V333" i="50"/>
  <c r="U333" i="50"/>
  <c r="T333" i="50"/>
  <c r="S333" i="50"/>
  <c r="D333" i="50"/>
  <c r="B333" i="50"/>
  <c r="B1488" i="4" s="1"/>
  <c r="A333" i="50"/>
  <c r="A1488" i="4" s="1"/>
  <c r="X332" i="50"/>
  <c r="W332" i="50"/>
  <c r="V332" i="50"/>
  <c r="U332" i="50"/>
  <c r="T332" i="50"/>
  <c r="S332" i="50"/>
  <c r="D332" i="50"/>
  <c r="B332" i="50"/>
  <c r="B1487" i="4" s="1"/>
  <c r="A332" i="50"/>
  <c r="A1487" i="4" s="1"/>
  <c r="X331" i="50"/>
  <c r="W331" i="50"/>
  <c r="V331" i="50"/>
  <c r="U331" i="50"/>
  <c r="T331" i="50"/>
  <c r="S331" i="50"/>
  <c r="D331" i="50"/>
  <c r="B331" i="50"/>
  <c r="B1486" i="4" s="1"/>
  <c r="A331" i="50"/>
  <c r="A1486" i="4" s="1"/>
  <c r="X330" i="50"/>
  <c r="W330" i="50"/>
  <c r="V330" i="50"/>
  <c r="U330" i="50"/>
  <c r="T330" i="50"/>
  <c r="S330" i="50"/>
  <c r="D330" i="50"/>
  <c r="B330" i="50"/>
  <c r="B1485" i="4" s="1"/>
  <c r="A330" i="50"/>
  <c r="A1485" i="4" s="1"/>
  <c r="X329" i="50"/>
  <c r="W329" i="50"/>
  <c r="V329" i="50"/>
  <c r="U329" i="50"/>
  <c r="T329" i="50"/>
  <c r="S329" i="50"/>
  <c r="D329" i="50"/>
  <c r="B329" i="50"/>
  <c r="B1484" i="4" s="1"/>
  <c r="A329" i="50"/>
  <c r="A1484" i="4" s="1"/>
  <c r="X328" i="50"/>
  <c r="W328" i="50"/>
  <c r="V328" i="50"/>
  <c r="U328" i="50"/>
  <c r="T328" i="50"/>
  <c r="S328" i="50"/>
  <c r="D328" i="50"/>
  <c r="B328" i="50"/>
  <c r="B1483" i="4" s="1"/>
  <c r="A328" i="50"/>
  <c r="A1483" i="4" s="1"/>
  <c r="X327" i="50"/>
  <c r="W327" i="50"/>
  <c r="V327" i="50"/>
  <c r="U327" i="50"/>
  <c r="T327" i="50"/>
  <c r="S327" i="50"/>
  <c r="D327" i="50"/>
  <c r="B327" i="50"/>
  <c r="B1482" i="4" s="1"/>
  <c r="A327" i="50"/>
  <c r="A1482" i="4" s="1"/>
  <c r="X326" i="50"/>
  <c r="W326" i="50"/>
  <c r="V326" i="50"/>
  <c r="U326" i="50"/>
  <c r="T326" i="50"/>
  <c r="S326" i="50"/>
  <c r="D326" i="50"/>
  <c r="B326" i="50"/>
  <c r="B1481" i="4" s="1"/>
  <c r="A326" i="50"/>
  <c r="A1481" i="4" s="1"/>
  <c r="X325" i="50"/>
  <c r="W325" i="50"/>
  <c r="V325" i="50"/>
  <c r="U325" i="50"/>
  <c r="T325" i="50"/>
  <c r="S325" i="50"/>
  <c r="D325" i="50"/>
  <c r="B325" i="50"/>
  <c r="B1480" i="4" s="1"/>
  <c r="A325" i="50"/>
  <c r="A1480" i="4" s="1"/>
  <c r="X324" i="50"/>
  <c r="W324" i="50"/>
  <c r="V324" i="50"/>
  <c r="U324" i="50"/>
  <c r="T324" i="50"/>
  <c r="S324" i="50"/>
  <c r="D324" i="50"/>
  <c r="B324" i="50"/>
  <c r="B1479" i="4" s="1"/>
  <c r="A324" i="50"/>
  <c r="A1479" i="4" s="1"/>
  <c r="X323" i="50"/>
  <c r="W323" i="50"/>
  <c r="V323" i="50"/>
  <c r="U323" i="50"/>
  <c r="T323" i="50"/>
  <c r="S323" i="50"/>
  <c r="D323" i="50"/>
  <c r="B323" i="50"/>
  <c r="B1478" i="4" s="1"/>
  <c r="A323" i="50"/>
  <c r="A1478" i="4" s="1"/>
  <c r="X322" i="50"/>
  <c r="W322" i="50"/>
  <c r="V322" i="50"/>
  <c r="U322" i="50"/>
  <c r="T322" i="50"/>
  <c r="S322" i="50"/>
  <c r="D322" i="50"/>
  <c r="B322" i="50"/>
  <c r="B1477" i="4" s="1"/>
  <c r="A322" i="50"/>
  <c r="A1477" i="4" s="1"/>
  <c r="X321" i="50"/>
  <c r="W321" i="50"/>
  <c r="V321" i="50"/>
  <c r="U321" i="50"/>
  <c r="T321" i="50"/>
  <c r="S321" i="50"/>
  <c r="D321" i="50"/>
  <c r="B321" i="50"/>
  <c r="B1476" i="4" s="1"/>
  <c r="A321" i="50"/>
  <c r="A1476" i="4" s="1"/>
  <c r="X320" i="50"/>
  <c r="W320" i="50"/>
  <c r="V320" i="50"/>
  <c r="U320" i="50"/>
  <c r="T320" i="50"/>
  <c r="S320" i="50"/>
  <c r="D320" i="50"/>
  <c r="B320" i="50"/>
  <c r="B1475" i="4" s="1"/>
  <c r="A320" i="50"/>
  <c r="A1475" i="4" s="1"/>
  <c r="X319" i="50"/>
  <c r="W319" i="50"/>
  <c r="V319" i="50"/>
  <c r="U319" i="50"/>
  <c r="T319" i="50"/>
  <c r="S319" i="50"/>
  <c r="D319" i="50"/>
  <c r="B319" i="50"/>
  <c r="B1474" i="4" s="1"/>
  <c r="A319" i="50"/>
  <c r="A1474" i="4" s="1"/>
  <c r="X318" i="50"/>
  <c r="W318" i="50"/>
  <c r="V318" i="50"/>
  <c r="U318" i="50"/>
  <c r="T318" i="50"/>
  <c r="S318" i="50"/>
  <c r="D318" i="50"/>
  <c r="B318" i="50"/>
  <c r="B1473" i="4" s="1"/>
  <c r="A318" i="50"/>
  <c r="A1473" i="4" s="1"/>
  <c r="X317" i="50"/>
  <c r="W317" i="50"/>
  <c r="V317" i="50"/>
  <c r="U317" i="50"/>
  <c r="T317" i="50"/>
  <c r="S317" i="50"/>
  <c r="D317" i="50"/>
  <c r="B317" i="50"/>
  <c r="B1472" i="4" s="1"/>
  <c r="A317" i="50"/>
  <c r="A1472" i="4" s="1"/>
  <c r="X316" i="50"/>
  <c r="W316" i="50"/>
  <c r="V316" i="50"/>
  <c r="U316" i="50"/>
  <c r="T316" i="50"/>
  <c r="S316" i="50"/>
  <c r="D316" i="50"/>
  <c r="B316" i="50"/>
  <c r="B1471" i="4" s="1"/>
  <c r="A316" i="50"/>
  <c r="A1471" i="4" s="1"/>
  <c r="X315" i="50"/>
  <c r="W315" i="50"/>
  <c r="V315" i="50"/>
  <c r="U315" i="50"/>
  <c r="T315" i="50"/>
  <c r="S315" i="50"/>
  <c r="D315" i="50"/>
  <c r="B315" i="50"/>
  <c r="B1470" i="4" s="1"/>
  <c r="A315" i="50"/>
  <c r="A1470" i="4" s="1"/>
  <c r="X314" i="50"/>
  <c r="W314" i="50"/>
  <c r="V314" i="50"/>
  <c r="U314" i="50"/>
  <c r="T314" i="50"/>
  <c r="S314" i="50"/>
  <c r="D314" i="50"/>
  <c r="B314" i="50"/>
  <c r="B1469" i="4" s="1"/>
  <c r="A314" i="50"/>
  <c r="A1469" i="4" s="1"/>
  <c r="X313" i="50"/>
  <c r="W313" i="50"/>
  <c r="V313" i="50"/>
  <c r="U313" i="50"/>
  <c r="T313" i="50"/>
  <c r="S313" i="50"/>
  <c r="D313" i="50"/>
  <c r="B313" i="50"/>
  <c r="B1468" i="4" s="1"/>
  <c r="A313" i="50"/>
  <c r="A1468" i="4" s="1"/>
  <c r="X312" i="50"/>
  <c r="W312" i="50"/>
  <c r="V312" i="50"/>
  <c r="U312" i="50"/>
  <c r="T312" i="50"/>
  <c r="S312" i="50"/>
  <c r="D312" i="50"/>
  <c r="B312" i="50"/>
  <c r="B1467" i="4" s="1"/>
  <c r="A312" i="50"/>
  <c r="A1467" i="4" s="1"/>
  <c r="X311" i="50"/>
  <c r="W311" i="50"/>
  <c r="V311" i="50"/>
  <c r="U311" i="50"/>
  <c r="T311" i="50"/>
  <c r="S311" i="50"/>
  <c r="D311" i="50"/>
  <c r="B311" i="50"/>
  <c r="B1466" i="4" s="1"/>
  <c r="A311" i="50"/>
  <c r="A1466" i="4" s="1"/>
  <c r="X310" i="50"/>
  <c r="W310" i="50"/>
  <c r="V310" i="50"/>
  <c r="U310" i="50"/>
  <c r="T310" i="50"/>
  <c r="S310" i="50"/>
  <c r="D310" i="50"/>
  <c r="B310" i="50"/>
  <c r="B1465" i="4" s="1"/>
  <c r="A310" i="50"/>
  <c r="A1465" i="4" s="1"/>
  <c r="X309" i="50"/>
  <c r="W309" i="50"/>
  <c r="V309" i="50"/>
  <c r="U309" i="50"/>
  <c r="T309" i="50"/>
  <c r="S309" i="50"/>
  <c r="D309" i="50"/>
  <c r="B309" i="50"/>
  <c r="B1464" i="4" s="1"/>
  <c r="A309" i="50"/>
  <c r="A1464" i="4" s="1"/>
  <c r="X308" i="50"/>
  <c r="W308" i="50"/>
  <c r="V308" i="50"/>
  <c r="U308" i="50"/>
  <c r="T308" i="50"/>
  <c r="S308" i="50"/>
  <c r="D308" i="50"/>
  <c r="B308" i="50"/>
  <c r="B1463" i="4" s="1"/>
  <c r="A308" i="50"/>
  <c r="A1463" i="4" s="1"/>
  <c r="X307" i="50"/>
  <c r="W307" i="50"/>
  <c r="V307" i="50"/>
  <c r="U307" i="50"/>
  <c r="T307" i="50"/>
  <c r="S307" i="50"/>
  <c r="D307" i="50"/>
  <c r="B307" i="50"/>
  <c r="B1462" i="4" s="1"/>
  <c r="A307" i="50"/>
  <c r="A1462" i="4" s="1"/>
  <c r="X306" i="50"/>
  <c r="W306" i="50"/>
  <c r="V306" i="50"/>
  <c r="U306" i="50"/>
  <c r="T306" i="50"/>
  <c r="S306" i="50"/>
  <c r="D306" i="50"/>
  <c r="B306" i="50"/>
  <c r="B1461" i="4" s="1"/>
  <c r="A306" i="50"/>
  <c r="A1461" i="4" s="1"/>
  <c r="X305" i="50"/>
  <c r="W305" i="50"/>
  <c r="V305" i="50"/>
  <c r="U305" i="50"/>
  <c r="T305" i="50"/>
  <c r="S305" i="50"/>
  <c r="D305" i="50"/>
  <c r="B305" i="50"/>
  <c r="B1460" i="4" s="1"/>
  <c r="A305" i="50"/>
  <c r="A1460" i="4" s="1"/>
  <c r="X304" i="50"/>
  <c r="W304" i="50"/>
  <c r="V304" i="50"/>
  <c r="U304" i="50"/>
  <c r="T304" i="50"/>
  <c r="S304" i="50"/>
  <c r="D304" i="50"/>
  <c r="B304" i="50"/>
  <c r="B1459" i="4" s="1"/>
  <c r="A304" i="50"/>
  <c r="A1459" i="4" s="1"/>
  <c r="X303" i="50"/>
  <c r="W303" i="50"/>
  <c r="V303" i="50"/>
  <c r="U303" i="50"/>
  <c r="T303" i="50"/>
  <c r="S303" i="50"/>
  <c r="D303" i="50"/>
  <c r="B303" i="50"/>
  <c r="B1458" i="4" s="1"/>
  <c r="A303" i="50"/>
  <c r="A1458" i="4" s="1"/>
  <c r="X302" i="50"/>
  <c r="W302" i="50"/>
  <c r="V302" i="50"/>
  <c r="U302" i="50"/>
  <c r="T302" i="50"/>
  <c r="D302" i="50"/>
  <c r="B302" i="50"/>
  <c r="B1457" i="4" s="1"/>
  <c r="A302" i="50"/>
  <c r="A1457" i="4" s="1"/>
  <c r="H7" i="40"/>
  <c r="F7" i="40"/>
  <c r="G7" i="40"/>
  <c r="E7" i="40"/>
  <c r="C7" i="40"/>
  <c r="B7" i="40"/>
  <c r="A25" i="51"/>
  <c r="A26" i="51" s="1"/>
  <c r="A27" i="51" s="1"/>
  <c r="A28" i="51" s="1"/>
  <c r="A29" i="51" s="1"/>
  <c r="A30" i="51" s="1"/>
  <c r="A31" i="51" s="1"/>
  <c r="A32" i="51" s="1"/>
  <c r="A33" i="51" s="1"/>
  <c r="A34" i="51" s="1"/>
  <c r="A35" i="51" s="1"/>
  <c r="A36" i="51" s="1"/>
  <c r="A37" i="51" s="1"/>
  <c r="A38" i="51" s="1"/>
  <c r="A39" i="51" s="1"/>
  <c r="A40" i="51" s="1"/>
  <c r="A41" i="51" s="1"/>
  <c r="A42" i="51" s="1"/>
  <c r="A43" i="51" s="1"/>
  <c r="A44" i="51" s="1"/>
  <c r="A45" i="51" s="1"/>
  <c r="A46" i="51" s="1"/>
  <c r="A47" i="51" s="1"/>
  <c r="A48" i="51" s="1"/>
  <c r="A49" i="51" s="1"/>
  <c r="A50" i="51" s="1"/>
  <c r="A51" i="51" s="1"/>
  <c r="A52" i="51" s="1"/>
  <c r="A53" i="51" s="1"/>
  <c r="A54" i="51" s="1"/>
  <c r="A55" i="51" s="1"/>
  <c r="A56" i="51" s="1"/>
  <c r="A57" i="51" s="1"/>
  <c r="A58" i="51" s="1"/>
  <c r="A59" i="51" s="1"/>
  <c r="A60" i="51" s="1"/>
  <c r="A61" i="51" s="1"/>
  <c r="A62" i="51" s="1"/>
  <c r="A63" i="51" s="1"/>
  <c r="A64" i="51" s="1"/>
  <c r="A65" i="51" s="1"/>
  <c r="A66" i="51" s="1"/>
  <c r="A67" i="51" s="1"/>
  <c r="A68" i="51" s="1"/>
  <c r="A69" i="51" s="1"/>
  <c r="A70" i="51" s="1"/>
  <c r="A71" i="51" s="1"/>
  <c r="A72" i="51" s="1"/>
  <c r="A73" i="51" s="1"/>
  <c r="A74" i="51" s="1"/>
  <c r="A75" i="51" s="1"/>
  <c r="A76" i="51" s="1"/>
  <c r="A77" i="51" s="1"/>
  <c r="A78" i="51" s="1"/>
  <c r="A79" i="51" s="1"/>
  <c r="A80" i="51" s="1"/>
  <c r="A81" i="51" s="1"/>
  <c r="A82" i="51" s="1"/>
  <c r="A83" i="51" s="1"/>
  <c r="A84" i="51" s="1"/>
  <c r="A85" i="51" s="1"/>
  <c r="A86" i="51" s="1"/>
  <c r="A87" i="51" s="1"/>
  <c r="A88" i="51" s="1"/>
  <c r="A89" i="51" s="1"/>
  <c r="A90" i="51" s="1"/>
  <c r="A91" i="51" s="1"/>
  <c r="A92" i="51" s="1"/>
  <c r="A93" i="51" s="1"/>
  <c r="A94" i="51" s="1"/>
  <c r="A95" i="51" s="1"/>
  <c r="A96" i="51" s="1"/>
  <c r="A97" i="51" s="1"/>
  <c r="A98" i="51" s="1"/>
  <c r="A99" i="51" s="1"/>
  <c r="A100" i="51" s="1"/>
  <c r="A101" i="51" s="1"/>
  <c r="A102" i="51" s="1"/>
  <c r="A103" i="51" s="1"/>
  <c r="A104" i="51" s="1"/>
  <c r="A105" i="51" s="1"/>
  <c r="A106" i="51" s="1"/>
  <c r="A107" i="51" s="1"/>
  <c r="A108" i="51" s="1"/>
  <c r="A109" i="51" s="1"/>
  <c r="A110" i="51" s="1"/>
  <c r="A111" i="51" s="1"/>
  <c r="A112" i="51" s="1"/>
  <c r="A113" i="51" s="1"/>
  <c r="A114" i="51" s="1"/>
  <c r="A115" i="51" s="1"/>
  <c r="A116" i="51" s="1"/>
  <c r="A117" i="51" s="1"/>
  <c r="A118" i="51" s="1"/>
  <c r="A119" i="51" s="1"/>
  <c r="A120" i="51" s="1"/>
  <c r="A121" i="51" s="1"/>
  <c r="A122" i="51" s="1"/>
  <c r="A123" i="51" s="1"/>
  <c r="A124" i="51" s="1"/>
  <c r="A125" i="51" s="1"/>
  <c r="A126" i="51" s="1"/>
  <c r="A127" i="51" s="1"/>
  <c r="A128" i="51" s="1"/>
  <c r="A129" i="51" s="1"/>
  <c r="A130" i="51" s="1"/>
  <c r="A131" i="51" s="1"/>
  <c r="A132" i="51" s="1"/>
  <c r="A133" i="51" s="1"/>
  <c r="A134" i="51" s="1"/>
  <c r="A135" i="51" s="1"/>
  <c r="A136" i="51" s="1"/>
  <c r="A137" i="51" s="1"/>
  <c r="A138" i="51" s="1"/>
  <c r="A139" i="51" s="1"/>
  <c r="A140" i="51" s="1"/>
  <c r="A141" i="51" s="1"/>
  <c r="A142" i="51" s="1"/>
  <c r="A143" i="51" s="1"/>
  <c r="A144" i="51" s="1"/>
  <c r="A145" i="51" s="1"/>
  <c r="A146" i="51" s="1"/>
  <c r="A147" i="51" s="1"/>
  <c r="A148" i="51" s="1"/>
  <c r="A149" i="51" s="1"/>
  <c r="A150" i="51" s="1"/>
  <c r="A151" i="51" s="1"/>
  <c r="A152" i="51" s="1"/>
  <c r="K2" i="50"/>
  <c r="H6" i="40"/>
  <c r="G6" i="40"/>
  <c r="F6" i="40"/>
  <c r="E6" i="40"/>
  <c r="C6" i="40"/>
  <c r="B6" i="40"/>
  <c r="L607" i="49"/>
  <c r="K607" i="49"/>
  <c r="J607" i="49"/>
  <c r="I607" i="49"/>
  <c r="D607" i="49"/>
  <c r="C607" i="49"/>
  <c r="B607" i="49"/>
  <c r="A607" i="49"/>
  <c r="L606" i="49"/>
  <c r="K606" i="49"/>
  <c r="J606" i="49"/>
  <c r="I606" i="49"/>
  <c r="D606" i="49"/>
  <c r="C606" i="49"/>
  <c r="B606" i="49"/>
  <c r="A606" i="49"/>
  <c r="L605" i="49"/>
  <c r="K605" i="49"/>
  <c r="J605" i="49"/>
  <c r="I605" i="49"/>
  <c r="D605" i="49"/>
  <c r="C605" i="49"/>
  <c r="B605" i="49"/>
  <c r="A605" i="49"/>
  <c r="L604" i="49"/>
  <c r="K604" i="49"/>
  <c r="J604" i="49"/>
  <c r="I604" i="49"/>
  <c r="D604" i="49"/>
  <c r="C604" i="49"/>
  <c r="B604" i="49"/>
  <c r="A604" i="49"/>
  <c r="L603" i="49"/>
  <c r="K603" i="49"/>
  <c r="J603" i="49"/>
  <c r="I603" i="49"/>
  <c r="D603" i="49"/>
  <c r="C603" i="49"/>
  <c r="B603" i="49"/>
  <c r="A603" i="49"/>
  <c r="L602" i="49"/>
  <c r="K602" i="49"/>
  <c r="J602" i="49"/>
  <c r="I602" i="49"/>
  <c r="D602" i="49"/>
  <c r="C602" i="49"/>
  <c r="B602" i="49"/>
  <c r="A602" i="49"/>
  <c r="L601" i="49"/>
  <c r="K601" i="49"/>
  <c r="J601" i="49"/>
  <c r="I601" i="49"/>
  <c r="D601" i="49"/>
  <c r="C601" i="49"/>
  <c r="B601" i="49"/>
  <c r="A601" i="49"/>
  <c r="L600" i="49"/>
  <c r="K600" i="49"/>
  <c r="J600" i="49"/>
  <c r="I600" i="49"/>
  <c r="D600" i="49"/>
  <c r="C600" i="49"/>
  <c r="B600" i="49"/>
  <c r="A600" i="49"/>
  <c r="L599" i="49"/>
  <c r="K599" i="49"/>
  <c r="J599" i="49"/>
  <c r="I599" i="49"/>
  <c r="D599" i="49"/>
  <c r="C599" i="49"/>
  <c r="B599" i="49"/>
  <c r="A599" i="49"/>
  <c r="L598" i="49"/>
  <c r="K598" i="49"/>
  <c r="J598" i="49"/>
  <c r="I598" i="49"/>
  <c r="D598" i="49"/>
  <c r="C598" i="49"/>
  <c r="B598" i="49"/>
  <c r="A598" i="49"/>
  <c r="L597" i="49"/>
  <c r="K597" i="49"/>
  <c r="J597" i="49"/>
  <c r="I597" i="49"/>
  <c r="D597" i="49"/>
  <c r="C597" i="49"/>
  <c r="B597" i="49"/>
  <c r="A597" i="49"/>
  <c r="L596" i="49"/>
  <c r="K596" i="49"/>
  <c r="J596" i="49"/>
  <c r="I596" i="49"/>
  <c r="D596" i="49"/>
  <c r="C596" i="49"/>
  <c r="B596" i="49"/>
  <c r="A596" i="49"/>
  <c r="L595" i="49"/>
  <c r="K595" i="49"/>
  <c r="J595" i="49"/>
  <c r="I595" i="49"/>
  <c r="D595" i="49"/>
  <c r="C595" i="49"/>
  <c r="B595" i="49"/>
  <c r="A595" i="49"/>
  <c r="L594" i="49"/>
  <c r="K594" i="49"/>
  <c r="J594" i="49"/>
  <c r="I594" i="49"/>
  <c r="D594" i="49"/>
  <c r="C594" i="49"/>
  <c r="B594" i="49"/>
  <c r="A594" i="49"/>
  <c r="L593" i="49"/>
  <c r="K593" i="49"/>
  <c r="J593" i="49"/>
  <c r="I593" i="49"/>
  <c r="D593" i="49"/>
  <c r="C593" i="49"/>
  <c r="B593" i="49"/>
  <c r="A593" i="49"/>
  <c r="L592" i="49"/>
  <c r="K592" i="49"/>
  <c r="J592" i="49"/>
  <c r="I592" i="49"/>
  <c r="D592" i="49"/>
  <c r="C592" i="49"/>
  <c r="B592" i="49"/>
  <c r="A592" i="49"/>
  <c r="L591" i="49"/>
  <c r="K591" i="49"/>
  <c r="J591" i="49"/>
  <c r="I591" i="49"/>
  <c r="D591" i="49"/>
  <c r="C591" i="49"/>
  <c r="B591" i="49"/>
  <c r="A591" i="49"/>
  <c r="L590" i="49"/>
  <c r="K590" i="49"/>
  <c r="J590" i="49"/>
  <c r="I590" i="49"/>
  <c r="D590" i="49"/>
  <c r="C590" i="49"/>
  <c r="B590" i="49"/>
  <c r="A590" i="49"/>
  <c r="L589" i="49"/>
  <c r="K589" i="49"/>
  <c r="J589" i="49"/>
  <c r="I589" i="49"/>
  <c r="D589" i="49"/>
  <c r="C589" i="49"/>
  <c r="B589" i="49"/>
  <c r="A589" i="49"/>
  <c r="L588" i="49"/>
  <c r="K588" i="49"/>
  <c r="J588" i="49"/>
  <c r="I588" i="49"/>
  <c r="D588" i="49"/>
  <c r="C588" i="49"/>
  <c r="B588" i="49"/>
  <c r="A588" i="49"/>
  <c r="L587" i="49"/>
  <c r="K587" i="49"/>
  <c r="J587" i="49"/>
  <c r="I587" i="49"/>
  <c r="D587" i="49"/>
  <c r="C587" i="49"/>
  <c r="B587" i="49"/>
  <c r="A587" i="49"/>
  <c r="L586" i="49"/>
  <c r="K586" i="49"/>
  <c r="J586" i="49"/>
  <c r="I586" i="49"/>
  <c r="D586" i="49"/>
  <c r="C586" i="49"/>
  <c r="B586" i="49"/>
  <c r="A586" i="49"/>
  <c r="L585" i="49"/>
  <c r="K585" i="49"/>
  <c r="J585" i="49"/>
  <c r="I585" i="49"/>
  <c r="D585" i="49"/>
  <c r="C585" i="49"/>
  <c r="B585" i="49"/>
  <c r="A585" i="49"/>
  <c r="L584" i="49"/>
  <c r="K584" i="49"/>
  <c r="J584" i="49"/>
  <c r="I584" i="49"/>
  <c r="D584" i="49"/>
  <c r="C584" i="49"/>
  <c r="B584" i="49"/>
  <c r="A584" i="49"/>
  <c r="L583" i="49"/>
  <c r="K583" i="49"/>
  <c r="J583" i="49"/>
  <c r="I583" i="49"/>
  <c r="D583" i="49"/>
  <c r="C583" i="49"/>
  <c r="B583" i="49"/>
  <c r="A583" i="49"/>
  <c r="L582" i="49"/>
  <c r="K582" i="49"/>
  <c r="J582" i="49"/>
  <c r="I582" i="49"/>
  <c r="D582" i="49"/>
  <c r="C582" i="49"/>
  <c r="B582" i="49"/>
  <c r="A582" i="49"/>
  <c r="L581" i="49"/>
  <c r="K581" i="49"/>
  <c r="J581" i="49"/>
  <c r="I581" i="49"/>
  <c r="D581" i="49"/>
  <c r="C581" i="49"/>
  <c r="B581" i="49"/>
  <c r="A581" i="49"/>
  <c r="L580" i="49"/>
  <c r="K580" i="49"/>
  <c r="J580" i="49"/>
  <c r="I580" i="49"/>
  <c r="D580" i="49"/>
  <c r="C580" i="49"/>
  <c r="B580" i="49"/>
  <c r="A580" i="49"/>
  <c r="L579" i="49"/>
  <c r="K579" i="49"/>
  <c r="J579" i="49"/>
  <c r="I579" i="49"/>
  <c r="D579" i="49"/>
  <c r="C579" i="49"/>
  <c r="B579" i="49"/>
  <c r="A579" i="49"/>
  <c r="L578" i="49"/>
  <c r="K578" i="49"/>
  <c r="J578" i="49"/>
  <c r="I578" i="49"/>
  <c r="D578" i="49"/>
  <c r="C578" i="49"/>
  <c r="B578" i="49"/>
  <c r="A578" i="49"/>
  <c r="L577" i="49"/>
  <c r="K577" i="49"/>
  <c r="J577" i="49"/>
  <c r="I577" i="49"/>
  <c r="D577" i="49"/>
  <c r="C577" i="49"/>
  <c r="B577" i="49"/>
  <c r="A577" i="49"/>
  <c r="L576" i="49"/>
  <c r="K576" i="49"/>
  <c r="J576" i="49"/>
  <c r="I576" i="49"/>
  <c r="D576" i="49"/>
  <c r="C576" i="49"/>
  <c r="B576" i="49"/>
  <c r="A576" i="49"/>
  <c r="L575" i="49"/>
  <c r="K575" i="49"/>
  <c r="J575" i="49"/>
  <c r="I575" i="49"/>
  <c r="D575" i="49"/>
  <c r="C575" i="49"/>
  <c r="B575" i="49"/>
  <c r="A575" i="49"/>
  <c r="L574" i="49"/>
  <c r="K574" i="49"/>
  <c r="J574" i="49"/>
  <c r="I574" i="49"/>
  <c r="D574" i="49"/>
  <c r="C574" i="49"/>
  <c r="B574" i="49"/>
  <c r="A574" i="49"/>
  <c r="L573" i="49"/>
  <c r="K573" i="49"/>
  <c r="J573" i="49"/>
  <c r="I573" i="49"/>
  <c r="D573" i="49"/>
  <c r="C573" i="49"/>
  <c r="B573" i="49"/>
  <c r="A573" i="49"/>
  <c r="L572" i="49"/>
  <c r="K572" i="49"/>
  <c r="J572" i="49"/>
  <c r="I572" i="49"/>
  <c r="D572" i="49"/>
  <c r="C572" i="49"/>
  <c r="B572" i="49"/>
  <c r="A572" i="49"/>
  <c r="L571" i="49"/>
  <c r="K571" i="49"/>
  <c r="J571" i="49"/>
  <c r="I571" i="49"/>
  <c r="D571" i="49"/>
  <c r="C571" i="49"/>
  <c r="B571" i="49"/>
  <c r="A571" i="49"/>
  <c r="L570" i="49"/>
  <c r="K570" i="49"/>
  <c r="J570" i="49"/>
  <c r="I570" i="49"/>
  <c r="D570" i="49"/>
  <c r="C570" i="49"/>
  <c r="B570" i="49"/>
  <c r="A570" i="49"/>
  <c r="L569" i="49"/>
  <c r="K569" i="49"/>
  <c r="J569" i="49"/>
  <c r="I569" i="49"/>
  <c r="D569" i="49"/>
  <c r="C569" i="49"/>
  <c r="B569" i="49"/>
  <c r="A569" i="49"/>
  <c r="L568" i="49"/>
  <c r="K568" i="49"/>
  <c r="J568" i="49"/>
  <c r="I568" i="49"/>
  <c r="D568" i="49"/>
  <c r="C568" i="49"/>
  <c r="B568" i="49"/>
  <c r="A568" i="49"/>
  <c r="L567" i="49"/>
  <c r="K567" i="49"/>
  <c r="J567" i="49"/>
  <c r="I567" i="49"/>
  <c r="D567" i="49"/>
  <c r="C567" i="49"/>
  <c r="B567" i="49"/>
  <c r="A567" i="49"/>
  <c r="L566" i="49"/>
  <c r="K566" i="49"/>
  <c r="J566" i="49"/>
  <c r="I566" i="49"/>
  <c r="D566" i="49"/>
  <c r="C566" i="49"/>
  <c r="B566" i="49"/>
  <c r="A566" i="49"/>
  <c r="L565" i="49"/>
  <c r="K565" i="49"/>
  <c r="J565" i="49"/>
  <c r="I565" i="49"/>
  <c r="D565" i="49"/>
  <c r="C565" i="49"/>
  <c r="B565" i="49"/>
  <c r="A565" i="49"/>
  <c r="L564" i="49"/>
  <c r="K564" i="49"/>
  <c r="J564" i="49"/>
  <c r="I564" i="49"/>
  <c r="D564" i="49"/>
  <c r="C564" i="49"/>
  <c r="B564" i="49"/>
  <c r="A564" i="49"/>
  <c r="L563" i="49"/>
  <c r="K563" i="49"/>
  <c r="J563" i="49"/>
  <c r="I563" i="49"/>
  <c r="D563" i="49"/>
  <c r="C563" i="49"/>
  <c r="B563" i="49"/>
  <c r="A563" i="49"/>
  <c r="L562" i="49"/>
  <c r="K562" i="49"/>
  <c r="J562" i="49"/>
  <c r="I562" i="49"/>
  <c r="D562" i="49"/>
  <c r="C562" i="49"/>
  <c r="B562" i="49"/>
  <c r="A562" i="49"/>
  <c r="L561" i="49"/>
  <c r="K561" i="49"/>
  <c r="J561" i="49"/>
  <c r="I561" i="49"/>
  <c r="D561" i="49"/>
  <c r="C561" i="49"/>
  <c r="B561" i="49"/>
  <c r="A561" i="49"/>
  <c r="L560" i="49"/>
  <c r="K560" i="49"/>
  <c r="J560" i="49"/>
  <c r="I560" i="49"/>
  <c r="D560" i="49"/>
  <c r="C560" i="49"/>
  <c r="B560" i="49"/>
  <c r="A560" i="49"/>
  <c r="L559" i="49"/>
  <c r="K559" i="49"/>
  <c r="J559" i="49"/>
  <c r="I559" i="49"/>
  <c r="D559" i="49"/>
  <c r="C559" i="49"/>
  <c r="B559" i="49"/>
  <c r="A559" i="49"/>
  <c r="L558" i="49"/>
  <c r="K558" i="49"/>
  <c r="J558" i="49"/>
  <c r="I558" i="49"/>
  <c r="D558" i="49"/>
  <c r="C558" i="49"/>
  <c r="B558" i="49"/>
  <c r="A558" i="49"/>
  <c r="L557" i="49"/>
  <c r="K557" i="49"/>
  <c r="J557" i="49"/>
  <c r="I557" i="49"/>
  <c r="D557" i="49"/>
  <c r="C557" i="49"/>
  <c r="B557" i="49"/>
  <c r="A557" i="49"/>
  <c r="L556" i="49"/>
  <c r="K556" i="49"/>
  <c r="J556" i="49"/>
  <c r="I556" i="49"/>
  <c r="D556" i="49"/>
  <c r="C556" i="49"/>
  <c r="B556" i="49"/>
  <c r="A556" i="49"/>
  <c r="L555" i="49"/>
  <c r="K555" i="49"/>
  <c r="J555" i="49"/>
  <c r="I555" i="49"/>
  <c r="D555" i="49"/>
  <c r="C555" i="49"/>
  <c r="B555" i="49"/>
  <c r="A555" i="49"/>
  <c r="L554" i="49"/>
  <c r="K554" i="49"/>
  <c r="J554" i="49"/>
  <c r="I554" i="49"/>
  <c r="D554" i="49"/>
  <c r="C554" i="49"/>
  <c r="B554" i="49"/>
  <c r="A554" i="49"/>
  <c r="L553" i="49"/>
  <c r="K553" i="49"/>
  <c r="J553" i="49"/>
  <c r="I553" i="49"/>
  <c r="D553" i="49"/>
  <c r="C553" i="49"/>
  <c r="B553" i="49"/>
  <c r="A553" i="49"/>
  <c r="L552" i="49"/>
  <c r="K552" i="49"/>
  <c r="J552" i="49"/>
  <c r="I552" i="49"/>
  <c r="D552" i="49"/>
  <c r="C552" i="49"/>
  <c r="B552" i="49"/>
  <c r="A552" i="49"/>
  <c r="L551" i="49"/>
  <c r="K551" i="49"/>
  <c r="J551" i="49"/>
  <c r="I551" i="49"/>
  <c r="D551" i="49"/>
  <c r="C551" i="49"/>
  <c r="B551" i="49"/>
  <c r="A551" i="49"/>
  <c r="L550" i="49"/>
  <c r="K550" i="49"/>
  <c r="J550" i="49"/>
  <c r="I550" i="49"/>
  <c r="D550" i="49"/>
  <c r="C550" i="49"/>
  <c r="B550" i="49"/>
  <c r="A550" i="49"/>
  <c r="L549" i="49"/>
  <c r="K549" i="49"/>
  <c r="J549" i="49"/>
  <c r="I549" i="49"/>
  <c r="D549" i="49"/>
  <c r="C549" i="49"/>
  <c r="B549" i="49"/>
  <c r="A549" i="49"/>
  <c r="L548" i="49"/>
  <c r="K548" i="49"/>
  <c r="J548" i="49"/>
  <c r="I548" i="49"/>
  <c r="D548" i="49"/>
  <c r="C548" i="49"/>
  <c r="B548" i="49"/>
  <c r="A548" i="49"/>
  <c r="L547" i="49"/>
  <c r="K547" i="49"/>
  <c r="J547" i="49"/>
  <c r="I547" i="49"/>
  <c r="D547" i="49"/>
  <c r="C547" i="49"/>
  <c r="B547" i="49"/>
  <c r="A547" i="49"/>
  <c r="L546" i="49"/>
  <c r="K546" i="49"/>
  <c r="J546" i="49"/>
  <c r="I546" i="49"/>
  <c r="D546" i="49"/>
  <c r="C546" i="49"/>
  <c r="B546" i="49"/>
  <c r="A546" i="49"/>
  <c r="L545" i="49"/>
  <c r="K545" i="49"/>
  <c r="J545" i="49"/>
  <c r="I545" i="49"/>
  <c r="D545" i="49"/>
  <c r="C545" i="49"/>
  <c r="B545" i="49"/>
  <c r="A545" i="49"/>
  <c r="L544" i="49"/>
  <c r="K544" i="49"/>
  <c r="J544" i="49"/>
  <c r="I544" i="49"/>
  <c r="D544" i="49"/>
  <c r="C544" i="49"/>
  <c r="B544" i="49"/>
  <c r="A544" i="49"/>
  <c r="L543" i="49"/>
  <c r="K543" i="49"/>
  <c r="J543" i="49"/>
  <c r="I543" i="49"/>
  <c r="D543" i="49"/>
  <c r="C543" i="49"/>
  <c r="B543" i="49"/>
  <c r="A543" i="49"/>
  <c r="L542" i="49"/>
  <c r="K542" i="49"/>
  <c r="J542" i="49"/>
  <c r="I542" i="49"/>
  <c r="D542" i="49"/>
  <c r="C542" i="49"/>
  <c r="B542" i="49"/>
  <c r="A542" i="49"/>
  <c r="L541" i="49"/>
  <c r="K541" i="49"/>
  <c r="J541" i="49"/>
  <c r="I541" i="49"/>
  <c r="D541" i="49"/>
  <c r="C541" i="49"/>
  <c r="B541" i="49"/>
  <c r="A541" i="49"/>
  <c r="L540" i="49"/>
  <c r="K540" i="49"/>
  <c r="J540" i="49"/>
  <c r="I540" i="49"/>
  <c r="D540" i="49"/>
  <c r="C540" i="49"/>
  <c r="B540" i="49"/>
  <c r="A540" i="49"/>
  <c r="L539" i="49"/>
  <c r="K539" i="49"/>
  <c r="J539" i="49"/>
  <c r="I539" i="49"/>
  <c r="D539" i="49"/>
  <c r="C539" i="49"/>
  <c r="B539" i="49"/>
  <c r="A539" i="49"/>
  <c r="L538" i="49"/>
  <c r="K538" i="49"/>
  <c r="J538" i="49"/>
  <c r="I538" i="49"/>
  <c r="D538" i="49"/>
  <c r="C538" i="49"/>
  <c r="B538" i="49"/>
  <c r="A538" i="49"/>
  <c r="L537" i="49"/>
  <c r="K537" i="49"/>
  <c r="J537" i="49"/>
  <c r="I537" i="49"/>
  <c r="D537" i="49"/>
  <c r="C537" i="49"/>
  <c r="B537" i="49"/>
  <c r="A537" i="49"/>
  <c r="L536" i="49"/>
  <c r="K536" i="49"/>
  <c r="J536" i="49"/>
  <c r="I536" i="49"/>
  <c r="D536" i="49"/>
  <c r="C536" i="49"/>
  <c r="B536" i="49"/>
  <c r="A536" i="49"/>
  <c r="L535" i="49"/>
  <c r="K535" i="49"/>
  <c r="J535" i="49"/>
  <c r="I535" i="49"/>
  <c r="D535" i="49"/>
  <c r="C535" i="49"/>
  <c r="B535" i="49"/>
  <c r="A535" i="49"/>
  <c r="L534" i="49"/>
  <c r="K534" i="49"/>
  <c r="J534" i="49"/>
  <c r="I534" i="49"/>
  <c r="D534" i="49"/>
  <c r="C534" i="49"/>
  <c r="B534" i="49"/>
  <c r="A534" i="49"/>
  <c r="L533" i="49"/>
  <c r="K533" i="49"/>
  <c r="J533" i="49"/>
  <c r="I533" i="49"/>
  <c r="D533" i="49"/>
  <c r="C533" i="49"/>
  <c r="B533" i="49"/>
  <c r="A533" i="49"/>
  <c r="L532" i="49"/>
  <c r="K532" i="49"/>
  <c r="J532" i="49"/>
  <c r="I532" i="49"/>
  <c r="D532" i="49"/>
  <c r="C532" i="49"/>
  <c r="B532" i="49"/>
  <c r="A532" i="49"/>
  <c r="L531" i="49"/>
  <c r="K531" i="49"/>
  <c r="J531" i="49"/>
  <c r="I531" i="49"/>
  <c r="D531" i="49"/>
  <c r="C531" i="49"/>
  <c r="B531" i="49"/>
  <c r="A531" i="49"/>
  <c r="L530" i="49"/>
  <c r="K530" i="49"/>
  <c r="J530" i="49"/>
  <c r="I530" i="49"/>
  <c r="D530" i="49"/>
  <c r="C530" i="49"/>
  <c r="B530" i="49"/>
  <c r="A530" i="49"/>
  <c r="L529" i="49"/>
  <c r="K529" i="49"/>
  <c r="J529" i="49"/>
  <c r="I529" i="49"/>
  <c r="D529" i="49"/>
  <c r="C529" i="49"/>
  <c r="B529" i="49"/>
  <c r="A529" i="49"/>
  <c r="L528" i="49"/>
  <c r="K528" i="49"/>
  <c r="J528" i="49"/>
  <c r="I528" i="49"/>
  <c r="D528" i="49"/>
  <c r="C528" i="49"/>
  <c r="B528" i="49"/>
  <c r="A528" i="49"/>
  <c r="L527" i="49"/>
  <c r="K527" i="49"/>
  <c r="J527" i="49"/>
  <c r="I527" i="49"/>
  <c r="D527" i="49"/>
  <c r="C527" i="49"/>
  <c r="B527" i="49"/>
  <c r="A527" i="49"/>
  <c r="L526" i="49"/>
  <c r="K526" i="49"/>
  <c r="J526" i="49"/>
  <c r="I526" i="49"/>
  <c r="D526" i="49"/>
  <c r="C526" i="49"/>
  <c r="B526" i="49"/>
  <c r="A526" i="49"/>
  <c r="L525" i="49"/>
  <c r="K525" i="49"/>
  <c r="J525" i="49"/>
  <c r="I525" i="49"/>
  <c r="D525" i="49"/>
  <c r="C525" i="49"/>
  <c r="B525" i="49"/>
  <c r="A525" i="49"/>
  <c r="L524" i="49"/>
  <c r="K524" i="49"/>
  <c r="J524" i="49"/>
  <c r="I524" i="49"/>
  <c r="D524" i="49"/>
  <c r="C524" i="49"/>
  <c r="B524" i="49"/>
  <c r="A524" i="49"/>
  <c r="L523" i="49"/>
  <c r="K523" i="49"/>
  <c r="J523" i="49"/>
  <c r="I523" i="49"/>
  <c r="D523" i="49"/>
  <c r="C523" i="49"/>
  <c r="B523" i="49"/>
  <c r="A523" i="49"/>
  <c r="L522" i="49"/>
  <c r="K522" i="49"/>
  <c r="J522" i="49"/>
  <c r="I522" i="49"/>
  <c r="D522" i="49"/>
  <c r="C522" i="49"/>
  <c r="B522" i="49"/>
  <c r="A522" i="49"/>
  <c r="L521" i="49"/>
  <c r="K521" i="49"/>
  <c r="J521" i="49"/>
  <c r="I521" i="49"/>
  <c r="D521" i="49"/>
  <c r="C521" i="49"/>
  <c r="B521" i="49"/>
  <c r="A521" i="49"/>
  <c r="L520" i="49"/>
  <c r="K520" i="49"/>
  <c r="J520" i="49"/>
  <c r="I520" i="49"/>
  <c r="D520" i="49"/>
  <c r="C520" i="49"/>
  <c r="B520" i="49"/>
  <c r="A520" i="49"/>
  <c r="L519" i="49"/>
  <c r="K519" i="49"/>
  <c r="J519" i="49"/>
  <c r="I519" i="49"/>
  <c r="D519" i="49"/>
  <c r="C519" i="49"/>
  <c r="B519" i="49"/>
  <c r="A519" i="49"/>
  <c r="L518" i="49"/>
  <c r="K518" i="49"/>
  <c r="J518" i="49"/>
  <c r="I518" i="49"/>
  <c r="D518" i="49"/>
  <c r="C518" i="49"/>
  <c r="B518" i="49"/>
  <c r="A518" i="49"/>
  <c r="L517" i="49"/>
  <c r="K517" i="49"/>
  <c r="J517" i="49"/>
  <c r="I517" i="49"/>
  <c r="D517" i="49"/>
  <c r="C517" i="49"/>
  <c r="B517" i="49"/>
  <c r="A517" i="49"/>
  <c r="L516" i="49"/>
  <c r="K516" i="49"/>
  <c r="J516" i="49"/>
  <c r="I516" i="49"/>
  <c r="D516" i="49"/>
  <c r="C516" i="49"/>
  <c r="B516" i="49"/>
  <c r="A516" i="49"/>
  <c r="L515" i="49"/>
  <c r="K515" i="49"/>
  <c r="J515" i="49"/>
  <c r="I515" i="49"/>
  <c r="D515" i="49"/>
  <c r="C515" i="49"/>
  <c r="B515" i="49"/>
  <c r="A515" i="49"/>
  <c r="L514" i="49"/>
  <c r="K514" i="49"/>
  <c r="J514" i="49"/>
  <c r="I514" i="49"/>
  <c r="D514" i="49"/>
  <c r="C514" i="49"/>
  <c r="B514" i="49"/>
  <c r="A514" i="49"/>
  <c r="L513" i="49"/>
  <c r="K513" i="49"/>
  <c r="J513" i="49"/>
  <c r="I513" i="49"/>
  <c r="D513" i="49"/>
  <c r="C513" i="49"/>
  <c r="B513" i="49"/>
  <c r="A513" i="49"/>
  <c r="L512" i="49"/>
  <c r="K512" i="49"/>
  <c r="J512" i="49"/>
  <c r="I512" i="49"/>
  <c r="D512" i="49"/>
  <c r="C512" i="49"/>
  <c r="B512" i="49"/>
  <c r="A512" i="49"/>
  <c r="L511" i="49"/>
  <c r="K511" i="49"/>
  <c r="J511" i="49"/>
  <c r="I511" i="49"/>
  <c r="D511" i="49"/>
  <c r="C511" i="49"/>
  <c r="B511" i="49"/>
  <c r="A511" i="49"/>
  <c r="L510" i="49"/>
  <c r="K510" i="49"/>
  <c r="J510" i="49"/>
  <c r="I510" i="49"/>
  <c r="D510" i="49"/>
  <c r="C510" i="49"/>
  <c r="B510" i="49"/>
  <c r="A510" i="49"/>
  <c r="L509" i="49"/>
  <c r="K509" i="49"/>
  <c r="J509" i="49"/>
  <c r="I509" i="49"/>
  <c r="D509" i="49"/>
  <c r="C509" i="49"/>
  <c r="B509" i="49"/>
  <c r="A509" i="49"/>
  <c r="L508" i="49"/>
  <c r="K508" i="49"/>
  <c r="J508" i="49"/>
  <c r="I508" i="49"/>
  <c r="D508" i="49"/>
  <c r="C508" i="49"/>
  <c r="B508" i="49"/>
  <c r="A508" i="49"/>
  <c r="L507" i="49"/>
  <c r="K507" i="49"/>
  <c r="J507" i="49"/>
  <c r="I507" i="49"/>
  <c r="D507" i="49"/>
  <c r="C507" i="49"/>
  <c r="B507" i="49"/>
  <c r="A507" i="49"/>
  <c r="L506" i="49"/>
  <c r="K506" i="49"/>
  <c r="J506" i="49"/>
  <c r="I506" i="49"/>
  <c r="D506" i="49"/>
  <c r="C506" i="49"/>
  <c r="B506" i="49"/>
  <c r="A506" i="49"/>
  <c r="L505" i="49"/>
  <c r="K505" i="49"/>
  <c r="J505" i="49"/>
  <c r="I505" i="49"/>
  <c r="D505" i="49"/>
  <c r="C505" i="49"/>
  <c r="B505" i="49"/>
  <c r="A505" i="49"/>
  <c r="L504" i="49"/>
  <c r="K504" i="49"/>
  <c r="J504" i="49"/>
  <c r="I504" i="49"/>
  <c r="D504" i="49"/>
  <c r="C504" i="49"/>
  <c r="B504" i="49"/>
  <c r="A504" i="49"/>
  <c r="L501" i="49"/>
  <c r="K501" i="49"/>
  <c r="J501" i="49"/>
  <c r="I501" i="49"/>
  <c r="D501" i="49"/>
  <c r="C501" i="49"/>
  <c r="L500" i="49"/>
  <c r="K500" i="49"/>
  <c r="J500" i="49"/>
  <c r="I500" i="49"/>
  <c r="D500" i="49"/>
  <c r="C500" i="49"/>
  <c r="L499" i="49"/>
  <c r="K499" i="49"/>
  <c r="J499" i="49"/>
  <c r="I499" i="49"/>
  <c r="D499" i="49"/>
  <c r="C499" i="49"/>
  <c r="L498" i="49"/>
  <c r="K498" i="49"/>
  <c r="J498" i="49"/>
  <c r="I498" i="49"/>
  <c r="D498" i="49"/>
  <c r="C498" i="49"/>
  <c r="L497" i="49"/>
  <c r="K497" i="49"/>
  <c r="J497" i="49"/>
  <c r="I497" i="49"/>
  <c r="D497" i="49"/>
  <c r="C497" i="49"/>
  <c r="L496" i="49"/>
  <c r="K496" i="49"/>
  <c r="J496" i="49"/>
  <c r="I496" i="49"/>
  <c r="D496" i="49"/>
  <c r="C496" i="49"/>
  <c r="L495" i="49"/>
  <c r="K495" i="49"/>
  <c r="J495" i="49"/>
  <c r="I495" i="49"/>
  <c r="D495" i="49"/>
  <c r="C495" i="49"/>
  <c r="L494" i="49"/>
  <c r="K494" i="49"/>
  <c r="J494" i="49"/>
  <c r="I494" i="49"/>
  <c r="D494" i="49"/>
  <c r="C494" i="49"/>
  <c r="L493" i="49"/>
  <c r="K493" i="49"/>
  <c r="J493" i="49"/>
  <c r="I493" i="49"/>
  <c r="D493" i="49"/>
  <c r="C493" i="49"/>
  <c r="L492" i="49"/>
  <c r="K492" i="49"/>
  <c r="J492" i="49"/>
  <c r="I492" i="49"/>
  <c r="D492" i="49"/>
  <c r="C492" i="49"/>
  <c r="L491" i="49"/>
  <c r="K491" i="49"/>
  <c r="J491" i="49"/>
  <c r="I491" i="49"/>
  <c r="D491" i="49"/>
  <c r="C491" i="49"/>
  <c r="L490" i="49"/>
  <c r="K490" i="49"/>
  <c r="J490" i="49"/>
  <c r="I490" i="49"/>
  <c r="D490" i="49"/>
  <c r="C490" i="49"/>
  <c r="L489" i="49"/>
  <c r="K489" i="49"/>
  <c r="J489" i="49"/>
  <c r="I489" i="49"/>
  <c r="D489" i="49"/>
  <c r="C489" i="49"/>
  <c r="L488" i="49"/>
  <c r="K488" i="49"/>
  <c r="J488" i="49"/>
  <c r="I488" i="49"/>
  <c r="D488" i="49"/>
  <c r="C488" i="49"/>
  <c r="L487" i="49"/>
  <c r="K487" i="49"/>
  <c r="J487" i="49"/>
  <c r="I487" i="49"/>
  <c r="D487" i="49"/>
  <c r="C487" i="49"/>
  <c r="L486" i="49"/>
  <c r="K486" i="49"/>
  <c r="J486" i="49"/>
  <c r="I486" i="49"/>
  <c r="D486" i="49"/>
  <c r="C486" i="49"/>
  <c r="L485" i="49"/>
  <c r="K485" i="49"/>
  <c r="J485" i="49"/>
  <c r="I485" i="49"/>
  <c r="D485" i="49"/>
  <c r="C485" i="49"/>
  <c r="L484" i="49"/>
  <c r="K484" i="49"/>
  <c r="J484" i="49"/>
  <c r="I484" i="49"/>
  <c r="D484" i="49"/>
  <c r="C484" i="49"/>
  <c r="L483" i="49"/>
  <c r="K483" i="49"/>
  <c r="J483" i="49"/>
  <c r="I483" i="49"/>
  <c r="D483" i="49"/>
  <c r="C483" i="49"/>
  <c r="L482" i="49"/>
  <c r="K482" i="49"/>
  <c r="J482" i="49"/>
  <c r="I482" i="49"/>
  <c r="D482" i="49"/>
  <c r="C482" i="49"/>
  <c r="L481" i="49"/>
  <c r="K481" i="49"/>
  <c r="J481" i="49"/>
  <c r="I481" i="49"/>
  <c r="D481" i="49"/>
  <c r="C481" i="49"/>
  <c r="L480" i="49"/>
  <c r="K480" i="49"/>
  <c r="J480" i="49"/>
  <c r="I480" i="49"/>
  <c r="D480" i="49"/>
  <c r="C480" i="49"/>
  <c r="L479" i="49"/>
  <c r="K479" i="49"/>
  <c r="J479" i="49"/>
  <c r="I479" i="49"/>
  <c r="D479" i="49"/>
  <c r="C479" i="49"/>
  <c r="L478" i="49"/>
  <c r="K478" i="49"/>
  <c r="J478" i="49"/>
  <c r="I478" i="49"/>
  <c r="D478" i="49"/>
  <c r="C478" i="49"/>
  <c r="L477" i="49"/>
  <c r="K477" i="49"/>
  <c r="J477" i="49"/>
  <c r="I477" i="49"/>
  <c r="D477" i="49"/>
  <c r="C477" i="49"/>
  <c r="L476" i="49"/>
  <c r="K476" i="49"/>
  <c r="J476" i="49"/>
  <c r="I476" i="49"/>
  <c r="D476" i="49"/>
  <c r="C476" i="49"/>
  <c r="L475" i="49"/>
  <c r="K475" i="49"/>
  <c r="J475" i="49"/>
  <c r="I475" i="49"/>
  <c r="D475" i="49"/>
  <c r="C475" i="49"/>
  <c r="L474" i="49"/>
  <c r="K474" i="49"/>
  <c r="J474" i="49"/>
  <c r="I474" i="49"/>
  <c r="D474" i="49"/>
  <c r="C474" i="49"/>
  <c r="L473" i="49"/>
  <c r="K473" i="49"/>
  <c r="J473" i="49"/>
  <c r="I473" i="49"/>
  <c r="D473" i="49"/>
  <c r="C473" i="49"/>
  <c r="L472" i="49"/>
  <c r="K472" i="49"/>
  <c r="J472" i="49"/>
  <c r="I472" i="49"/>
  <c r="D472" i="49"/>
  <c r="C472" i="49"/>
  <c r="L471" i="49"/>
  <c r="K471" i="49"/>
  <c r="J471" i="49"/>
  <c r="I471" i="49"/>
  <c r="D471" i="49"/>
  <c r="C471" i="49"/>
  <c r="L470" i="49"/>
  <c r="K470" i="49"/>
  <c r="J470" i="49"/>
  <c r="I470" i="49"/>
  <c r="D470" i="49"/>
  <c r="C470" i="49"/>
  <c r="L469" i="49"/>
  <c r="K469" i="49"/>
  <c r="J469" i="49"/>
  <c r="I469" i="49"/>
  <c r="D469" i="49"/>
  <c r="C469" i="49"/>
  <c r="L468" i="49"/>
  <c r="K468" i="49"/>
  <c r="J468" i="49"/>
  <c r="I468" i="49"/>
  <c r="D468" i="49"/>
  <c r="C468" i="49"/>
  <c r="L467" i="49"/>
  <c r="K467" i="49"/>
  <c r="J467" i="49"/>
  <c r="I467" i="49"/>
  <c r="D467" i="49"/>
  <c r="C467" i="49"/>
  <c r="L466" i="49"/>
  <c r="K466" i="49"/>
  <c r="J466" i="49"/>
  <c r="I466" i="49"/>
  <c r="D466" i="49"/>
  <c r="C466" i="49"/>
  <c r="L465" i="49"/>
  <c r="K465" i="49"/>
  <c r="J465" i="49"/>
  <c r="I465" i="49"/>
  <c r="D465" i="49"/>
  <c r="C465" i="49"/>
  <c r="L464" i="49"/>
  <c r="K464" i="49"/>
  <c r="J464" i="49"/>
  <c r="I464" i="49"/>
  <c r="D464" i="49"/>
  <c r="C464" i="49"/>
  <c r="L463" i="49"/>
  <c r="K463" i="49"/>
  <c r="J463" i="49"/>
  <c r="I463" i="49"/>
  <c r="D463" i="49"/>
  <c r="C463" i="49"/>
  <c r="L462" i="49"/>
  <c r="K462" i="49"/>
  <c r="J462" i="49"/>
  <c r="I462" i="49"/>
  <c r="D462" i="49"/>
  <c r="C462" i="49"/>
  <c r="L461" i="49"/>
  <c r="K461" i="49"/>
  <c r="J461" i="49"/>
  <c r="I461" i="49"/>
  <c r="D461" i="49"/>
  <c r="C461" i="49"/>
  <c r="L460" i="49"/>
  <c r="K460" i="49"/>
  <c r="J460" i="49"/>
  <c r="I460" i="49"/>
  <c r="D460" i="49"/>
  <c r="C460" i="49"/>
  <c r="L459" i="49"/>
  <c r="K459" i="49"/>
  <c r="J459" i="49"/>
  <c r="I459" i="49"/>
  <c r="D459" i="49"/>
  <c r="C459" i="49"/>
  <c r="L458" i="49"/>
  <c r="K458" i="49"/>
  <c r="J458" i="49"/>
  <c r="I458" i="49"/>
  <c r="D458" i="49"/>
  <c r="C458" i="49"/>
  <c r="L457" i="49"/>
  <c r="K457" i="49"/>
  <c r="J457" i="49"/>
  <c r="I457" i="49"/>
  <c r="D457" i="49"/>
  <c r="C457" i="49"/>
  <c r="L456" i="49"/>
  <c r="K456" i="49"/>
  <c r="J456" i="49"/>
  <c r="I456" i="49"/>
  <c r="D456" i="49"/>
  <c r="C456" i="49"/>
  <c r="L455" i="49"/>
  <c r="K455" i="49"/>
  <c r="J455" i="49"/>
  <c r="I455" i="49"/>
  <c r="D455" i="49"/>
  <c r="C455" i="49"/>
  <c r="L454" i="49"/>
  <c r="K454" i="49"/>
  <c r="J454" i="49"/>
  <c r="I454" i="49"/>
  <c r="D454" i="49"/>
  <c r="C454" i="49"/>
  <c r="L453" i="49"/>
  <c r="K453" i="49"/>
  <c r="J453" i="49"/>
  <c r="I453" i="49"/>
  <c r="D453" i="49"/>
  <c r="C453" i="49"/>
  <c r="L452" i="49"/>
  <c r="K452" i="49"/>
  <c r="J452" i="49"/>
  <c r="I452" i="49"/>
  <c r="D452" i="49"/>
  <c r="C452" i="49"/>
  <c r="L451" i="49"/>
  <c r="K451" i="49"/>
  <c r="J451" i="49"/>
  <c r="I451" i="49"/>
  <c r="D451" i="49"/>
  <c r="C451" i="49"/>
  <c r="L450" i="49"/>
  <c r="K450" i="49"/>
  <c r="J450" i="49"/>
  <c r="I450" i="49"/>
  <c r="D450" i="49"/>
  <c r="C450" i="49"/>
  <c r="L449" i="49"/>
  <c r="K449" i="49"/>
  <c r="J449" i="49"/>
  <c r="I449" i="49"/>
  <c r="D449" i="49"/>
  <c r="C449" i="49"/>
  <c r="L448" i="49"/>
  <c r="K448" i="49"/>
  <c r="J448" i="49"/>
  <c r="I448" i="49"/>
  <c r="D448" i="49"/>
  <c r="C448" i="49"/>
  <c r="L447" i="49"/>
  <c r="K447" i="49"/>
  <c r="J447" i="49"/>
  <c r="I447" i="49"/>
  <c r="D447" i="49"/>
  <c r="C447" i="49"/>
  <c r="L446" i="49"/>
  <c r="K446" i="49"/>
  <c r="J446" i="49"/>
  <c r="I446" i="49"/>
  <c r="D446" i="49"/>
  <c r="C446" i="49"/>
  <c r="L445" i="49"/>
  <c r="K445" i="49"/>
  <c r="J445" i="49"/>
  <c r="I445" i="49"/>
  <c r="D445" i="49"/>
  <c r="C445" i="49"/>
  <c r="L444" i="49"/>
  <c r="K444" i="49"/>
  <c r="J444" i="49"/>
  <c r="I444" i="49"/>
  <c r="D444" i="49"/>
  <c r="C444" i="49"/>
  <c r="L443" i="49"/>
  <c r="K443" i="49"/>
  <c r="J443" i="49"/>
  <c r="I443" i="49"/>
  <c r="D443" i="49"/>
  <c r="C443" i="49"/>
  <c r="L442" i="49"/>
  <c r="K442" i="49"/>
  <c r="J442" i="49"/>
  <c r="I442" i="49"/>
  <c r="D442" i="49"/>
  <c r="C442" i="49"/>
  <c r="L441" i="49"/>
  <c r="K441" i="49"/>
  <c r="J441" i="49"/>
  <c r="I441" i="49"/>
  <c r="D441" i="49"/>
  <c r="C441" i="49"/>
  <c r="L440" i="49"/>
  <c r="K440" i="49"/>
  <c r="J440" i="49"/>
  <c r="I440" i="49"/>
  <c r="D440" i="49"/>
  <c r="C440" i="49"/>
  <c r="L439" i="49"/>
  <c r="K439" i="49"/>
  <c r="J439" i="49"/>
  <c r="I439" i="49"/>
  <c r="D439" i="49"/>
  <c r="C439" i="49"/>
  <c r="L438" i="49"/>
  <c r="K438" i="49"/>
  <c r="J438" i="49"/>
  <c r="I438" i="49"/>
  <c r="D438" i="49"/>
  <c r="C438" i="49"/>
  <c r="L437" i="49"/>
  <c r="K437" i="49"/>
  <c r="J437" i="49"/>
  <c r="I437" i="49"/>
  <c r="D437" i="49"/>
  <c r="C437" i="49"/>
  <c r="L436" i="49"/>
  <c r="K436" i="49"/>
  <c r="J436" i="49"/>
  <c r="I436" i="49"/>
  <c r="D436" i="49"/>
  <c r="C436" i="49"/>
  <c r="L435" i="49"/>
  <c r="K435" i="49"/>
  <c r="J435" i="49"/>
  <c r="I435" i="49"/>
  <c r="D435" i="49"/>
  <c r="C435" i="49"/>
  <c r="L434" i="49"/>
  <c r="K434" i="49"/>
  <c r="J434" i="49"/>
  <c r="I434" i="49"/>
  <c r="D434" i="49"/>
  <c r="C434" i="49"/>
  <c r="L433" i="49"/>
  <c r="K433" i="49"/>
  <c r="J433" i="49"/>
  <c r="I433" i="49"/>
  <c r="D433" i="49"/>
  <c r="C433" i="49"/>
  <c r="L432" i="49"/>
  <c r="K432" i="49"/>
  <c r="J432" i="49"/>
  <c r="I432" i="49"/>
  <c r="D432" i="49"/>
  <c r="C432" i="49"/>
  <c r="L431" i="49"/>
  <c r="K431" i="49"/>
  <c r="J431" i="49"/>
  <c r="I431" i="49"/>
  <c r="D431" i="49"/>
  <c r="C431" i="49"/>
  <c r="L430" i="49"/>
  <c r="K430" i="49"/>
  <c r="J430" i="49"/>
  <c r="I430" i="49"/>
  <c r="D430" i="49"/>
  <c r="C430" i="49"/>
  <c r="L429" i="49"/>
  <c r="K429" i="49"/>
  <c r="J429" i="49"/>
  <c r="I429" i="49"/>
  <c r="D429" i="49"/>
  <c r="C429" i="49"/>
  <c r="L428" i="49"/>
  <c r="K428" i="49"/>
  <c r="J428" i="49"/>
  <c r="I428" i="49"/>
  <c r="D428" i="49"/>
  <c r="C428" i="49"/>
  <c r="L427" i="49"/>
  <c r="K427" i="49"/>
  <c r="J427" i="49"/>
  <c r="I427" i="49"/>
  <c r="D427" i="49"/>
  <c r="C427" i="49"/>
  <c r="L426" i="49"/>
  <c r="K426" i="49"/>
  <c r="J426" i="49"/>
  <c r="I426" i="49"/>
  <c r="D426" i="49"/>
  <c r="C426" i="49"/>
  <c r="L425" i="49"/>
  <c r="K425" i="49"/>
  <c r="J425" i="49"/>
  <c r="I425" i="49"/>
  <c r="D425" i="49"/>
  <c r="C425" i="49"/>
  <c r="L424" i="49"/>
  <c r="K424" i="49"/>
  <c r="J424" i="49"/>
  <c r="I424" i="49"/>
  <c r="D424" i="49"/>
  <c r="C424" i="49"/>
  <c r="L423" i="49"/>
  <c r="K423" i="49"/>
  <c r="J423" i="49"/>
  <c r="I423" i="49"/>
  <c r="D423" i="49"/>
  <c r="C423" i="49"/>
  <c r="L422" i="49"/>
  <c r="K422" i="49"/>
  <c r="J422" i="49"/>
  <c r="I422" i="49"/>
  <c r="D422" i="49"/>
  <c r="C422" i="49"/>
  <c r="L421" i="49"/>
  <c r="K421" i="49"/>
  <c r="J421" i="49"/>
  <c r="I421" i="49"/>
  <c r="D421" i="49"/>
  <c r="C421" i="49"/>
  <c r="L420" i="49"/>
  <c r="K420" i="49"/>
  <c r="J420" i="49"/>
  <c r="I420" i="49"/>
  <c r="D420" i="49"/>
  <c r="C420" i="49"/>
  <c r="L419" i="49"/>
  <c r="K419" i="49"/>
  <c r="J419" i="49"/>
  <c r="I419" i="49"/>
  <c r="D419" i="49"/>
  <c r="C419" i="49"/>
  <c r="L418" i="49"/>
  <c r="K418" i="49"/>
  <c r="J418" i="49"/>
  <c r="I418" i="49"/>
  <c r="D418" i="49"/>
  <c r="C418" i="49"/>
  <c r="L417" i="49"/>
  <c r="K417" i="49"/>
  <c r="J417" i="49"/>
  <c r="I417" i="49"/>
  <c r="D417" i="49"/>
  <c r="C417" i="49"/>
  <c r="L416" i="49"/>
  <c r="K416" i="49"/>
  <c r="J416" i="49"/>
  <c r="I416" i="49"/>
  <c r="D416" i="49"/>
  <c r="C416" i="49"/>
  <c r="L415" i="49"/>
  <c r="K415" i="49"/>
  <c r="J415" i="49"/>
  <c r="I415" i="49"/>
  <c r="D415" i="49"/>
  <c r="C415" i="49"/>
  <c r="L414" i="49"/>
  <c r="K414" i="49"/>
  <c r="J414" i="49"/>
  <c r="I414" i="49"/>
  <c r="D414" i="49"/>
  <c r="C414" i="49"/>
  <c r="L413" i="49"/>
  <c r="K413" i="49"/>
  <c r="J413" i="49"/>
  <c r="I413" i="49"/>
  <c r="D413" i="49"/>
  <c r="C413" i="49"/>
  <c r="L412" i="49"/>
  <c r="K412" i="49"/>
  <c r="J412" i="49"/>
  <c r="I412" i="49"/>
  <c r="D412" i="49"/>
  <c r="C412" i="49"/>
  <c r="L411" i="49"/>
  <c r="K411" i="49"/>
  <c r="J411" i="49"/>
  <c r="I411" i="49"/>
  <c r="D411" i="49"/>
  <c r="C411" i="49"/>
  <c r="L410" i="49"/>
  <c r="K410" i="49"/>
  <c r="J410" i="49"/>
  <c r="I410" i="49"/>
  <c r="D410" i="49"/>
  <c r="C410" i="49"/>
  <c r="L409" i="49"/>
  <c r="K409" i="49"/>
  <c r="J409" i="49"/>
  <c r="I409" i="49"/>
  <c r="D409" i="49"/>
  <c r="C409" i="49"/>
  <c r="L408" i="49"/>
  <c r="K408" i="49"/>
  <c r="J408" i="49"/>
  <c r="I408" i="49"/>
  <c r="D408" i="49"/>
  <c r="C408" i="49"/>
  <c r="L407" i="49"/>
  <c r="K407" i="49"/>
  <c r="J407" i="49"/>
  <c r="I407" i="49"/>
  <c r="D407" i="49"/>
  <c r="C407" i="49"/>
  <c r="L406" i="49"/>
  <c r="K406" i="49"/>
  <c r="J406" i="49"/>
  <c r="I406" i="49"/>
  <c r="D406" i="49"/>
  <c r="C406" i="49"/>
  <c r="L405" i="49"/>
  <c r="K405" i="49"/>
  <c r="J405" i="49"/>
  <c r="I405" i="49"/>
  <c r="D405" i="49"/>
  <c r="C405" i="49"/>
  <c r="L404" i="49"/>
  <c r="K404" i="49"/>
  <c r="J404" i="49"/>
  <c r="I404" i="49"/>
  <c r="D404" i="49"/>
  <c r="C404" i="49"/>
  <c r="L403" i="49"/>
  <c r="K403" i="49"/>
  <c r="J403" i="49"/>
  <c r="I403" i="49"/>
  <c r="D403" i="49"/>
  <c r="C403" i="49"/>
  <c r="L402" i="49"/>
  <c r="K402" i="49"/>
  <c r="J402" i="49"/>
  <c r="I402" i="49"/>
  <c r="D402" i="49"/>
  <c r="C402" i="49"/>
  <c r="L401" i="49"/>
  <c r="K401" i="49"/>
  <c r="J401" i="49"/>
  <c r="I401" i="49"/>
  <c r="D401" i="49"/>
  <c r="C401" i="49"/>
  <c r="L400" i="49"/>
  <c r="K400" i="49"/>
  <c r="J400" i="49"/>
  <c r="I400" i="49"/>
  <c r="D400" i="49"/>
  <c r="C400" i="49"/>
  <c r="L399" i="49"/>
  <c r="K399" i="49"/>
  <c r="J399" i="49"/>
  <c r="I399" i="49"/>
  <c r="D399" i="49"/>
  <c r="C399" i="49"/>
  <c r="L398" i="49"/>
  <c r="K398" i="49"/>
  <c r="J398" i="49"/>
  <c r="I398" i="49"/>
  <c r="D398" i="49"/>
  <c r="C398" i="49"/>
  <c r="L397" i="49"/>
  <c r="K397" i="49"/>
  <c r="J397" i="49"/>
  <c r="I397" i="49"/>
  <c r="D397" i="49"/>
  <c r="C397" i="49"/>
  <c r="L396" i="49"/>
  <c r="K396" i="49"/>
  <c r="J396" i="49"/>
  <c r="I396" i="49"/>
  <c r="D396" i="49"/>
  <c r="C396" i="49"/>
  <c r="L395" i="49"/>
  <c r="K395" i="49"/>
  <c r="J395" i="49"/>
  <c r="I395" i="49"/>
  <c r="D395" i="49"/>
  <c r="C395" i="49"/>
  <c r="L394" i="49"/>
  <c r="K394" i="49"/>
  <c r="J394" i="49"/>
  <c r="I394" i="49"/>
  <c r="D394" i="49"/>
  <c r="C394" i="49"/>
  <c r="L393" i="49"/>
  <c r="K393" i="49"/>
  <c r="J393" i="49"/>
  <c r="I393" i="49"/>
  <c r="D393" i="49"/>
  <c r="C393" i="49"/>
  <c r="L392" i="49"/>
  <c r="K392" i="49"/>
  <c r="J392" i="49"/>
  <c r="I392" i="49"/>
  <c r="D392" i="49"/>
  <c r="C392" i="49"/>
  <c r="L391" i="49"/>
  <c r="K391" i="49"/>
  <c r="J391" i="49"/>
  <c r="I391" i="49"/>
  <c r="D391" i="49"/>
  <c r="C391" i="49"/>
  <c r="L390" i="49"/>
  <c r="K390" i="49"/>
  <c r="J390" i="49"/>
  <c r="I390" i="49"/>
  <c r="D390" i="49"/>
  <c r="C390" i="49"/>
  <c r="L389" i="49"/>
  <c r="K389" i="49"/>
  <c r="J389" i="49"/>
  <c r="I389" i="49"/>
  <c r="D389" i="49"/>
  <c r="C389" i="49"/>
  <c r="L388" i="49"/>
  <c r="K388" i="49"/>
  <c r="J388" i="49"/>
  <c r="I388" i="49"/>
  <c r="D388" i="49"/>
  <c r="C388" i="49"/>
  <c r="L387" i="49"/>
  <c r="K387" i="49"/>
  <c r="J387" i="49"/>
  <c r="I387" i="49"/>
  <c r="D387" i="49"/>
  <c r="C387" i="49"/>
  <c r="L386" i="49"/>
  <c r="K386" i="49"/>
  <c r="J386" i="49"/>
  <c r="I386" i="49"/>
  <c r="D386" i="49"/>
  <c r="C386" i="49"/>
  <c r="L385" i="49"/>
  <c r="K385" i="49"/>
  <c r="J385" i="49"/>
  <c r="I385" i="49"/>
  <c r="D385" i="49"/>
  <c r="C385" i="49"/>
  <c r="L384" i="49"/>
  <c r="K384" i="49"/>
  <c r="J384" i="49"/>
  <c r="I384" i="49"/>
  <c r="D384" i="49"/>
  <c r="C384" i="49"/>
  <c r="L383" i="49"/>
  <c r="K383" i="49"/>
  <c r="J383" i="49"/>
  <c r="I383" i="49"/>
  <c r="D383" i="49"/>
  <c r="C383" i="49"/>
  <c r="L382" i="49"/>
  <c r="K382" i="49"/>
  <c r="J382" i="49"/>
  <c r="I382" i="49"/>
  <c r="D382" i="49"/>
  <c r="C382" i="49"/>
  <c r="L381" i="49"/>
  <c r="K381" i="49"/>
  <c r="J381" i="49"/>
  <c r="I381" i="49"/>
  <c r="D381" i="49"/>
  <c r="C381" i="49"/>
  <c r="L380" i="49"/>
  <c r="K380" i="49"/>
  <c r="J380" i="49"/>
  <c r="I380" i="49"/>
  <c r="D380" i="49"/>
  <c r="C380" i="49"/>
  <c r="L379" i="49"/>
  <c r="K379" i="49"/>
  <c r="J379" i="49"/>
  <c r="I379" i="49"/>
  <c r="D379" i="49"/>
  <c r="C379" i="49"/>
  <c r="L378" i="49"/>
  <c r="K378" i="49"/>
  <c r="J378" i="49"/>
  <c r="I378" i="49"/>
  <c r="D378" i="49"/>
  <c r="C378" i="49"/>
  <c r="L377" i="49"/>
  <c r="K377" i="49"/>
  <c r="J377" i="49"/>
  <c r="I377" i="49"/>
  <c r="D377" i="49"/>
  <c r="C377" i="49"/>
  <c r="L376" i="49"/>
  <c r="K376" i="49"/>
  <c r="J376" i="49"/>
  <c r="I376" i="49"/>
  <c r="D376" i="49"/>
  <c r="C376" i="49"/>
  <c r="L375" i="49"/>
  <c r="K375" i="49"/>
  <c r="J375" i="49"/>
  <c r="I375" i="49"/>
  <c r="D375" i="49"/>
  <c r="C375" i="49"/>
  <c r="L374" i="49"/>
  <c r="K374" i="49"/>
  <c r="J374" i="49"/>
  <c r="I374" i="49"/>
  <c r="D374" i="49"/>
  <c r="C374" i="49"/>
  <c r="L373" i="49"/>
  <c r="K373" i="49"/>
  <c r="J373" i="49"/>
  <c r="I373" i="49"/>
  <c r="D373" i="49"/>
  <c r="C373" i="49"/>
  <c r="L372" i="49"/>
  <c r="K372" i="49"/>
  <c r="J372" i="49"/>
  <c r="I372" i="49"/>
  <c r="D372" i="49"/>
  <c r="C372" i="49"/>
  <c r="L371" i="49"/>
  <c r="K371" i="49"/>
  <c r="J371" i="49"/>
  <c r="I371" i="49"/>
  <c r="D371" i="49"/>
  <c r="C371" i="49"/>
  <c r="L370" i="49"/>
  <c r="K370" i="49"/>
  <c r="J370" i="49"/>
  <c r="I370" i="49"/>
  <c r="D370" i="49"/>
  <c r="C370" i="49"/>
  <c r="L369" i="49"/>
  <c r="K369" i="49"/>
  <c r="J369" i="49"/>
  <c r="I369" i="49"/>
  <c r="D369" i="49"/>
  <c r="C369" i="49"/>
  <c r="L368" i="49"/>
  <c r="K368" i="49"/>
  <c r="J368" i="49"/>
  <c r="I368" i="49"/>
  <c r="D368" i="49"/>
  <c r="C368" i="49"/>
  <c r="L367" i="49"/>
  <c r="K367" i="49"/>
  <c r="J367" i="49"/>
  <c r="I367" i="49"/>
  <c r="D367" i="49"/>
  <c r="C367" i="49"/>
  <c r="L366" i="49"/>
  <c r="K366" i="49"/>
  <c r="J366" i="49"/>
  <c r="I366" i="49"/>
  <c r="D366" i="49"/>
  <c r="C366" i="49"/>
  <c r="L365" i="49"/>
  <c r="K365" i="49"/>
  <c r="J365" i="49"/>
  <c r="I365" i="49"/>
  <c r="D365" i="49"/>
  <c r="C365" i="49"/>
  <c r="L364" i="49"/>
  <c r="K364" i="49"/>
  <c r="J364" i="49"/>
  <c r="I364" i="49"/>
  <c r="D364" i="49"/>
  <c r="C364" i="49"/>
  <c r="L363" i="49"/>
  <c r="K363" i="49"/>
  <c r="J363" i="49"/>
  <c r="I363" i="49"/>
  <c r="D363" i="49"/>
  <c r="C363" i="49"/>
  <c r="L362" i="49"/>
  <c r="K362" i="49"/>
  <c r="J362" i="49"/>
  <c r="I362" i="49"/>
  <c r="D362" i="49"/>
  <c r="C362" i="49"/>
  <c r="L361" i="49"/>
  <c r="K361" i="49"/>
  <c r="J361" i="49"/>
  <c r="I361" i="49"/>
  <c r="D361" i="49"/>
  <c r="C361" i="49"/>
  <c r="L360" i="49"/>
  <c r="K360" i="49"/>
  <c r="J360" i="49"/>
  <c r="I360" i="49"/>
  <c r="D360" i="49"/>
  <c r="C360" i="49"/>
  <c r="L359" i="49"/>
  <c r="K359" i="49"/>
  <c r="J359" i="49"/>
  <c r="I359" i="49"/>
  <c r="D359" i="49"/>
  <c r="C359" i="49"/>
  <c r="L358" i="49"/>
  <c r="K358" i="49"/>
  <c r="J358" i="49"/>
  <c r="I358" i="49"/>
  <c r="D358" i="49"/>
  <c r="C358" i="49"/>
  <c r="L357" i="49"/>
  <c r="K357" i="49"/>
  <c r="J357" i="49"/>
  <c r="I357" i="49"/>
  <c r="D357" i="49"/>
  <c r="C357" i="49"/>
  <c r="L356" i="49"/>
  <c r="K356" i="49"/>
  <c r="J356" i="49"/>
  <c r="I356" i="49"/>
  <c r="D356" i="49"/>
  <c r="C356" i="49"/>
  <c r="L355" i="49"/>
  <c r="K355" i="49"/>
  <c r="J355" i="49"/>
  <c r="I355" i="49"/>
  <c r="D355" i="49"/>
  <c r="C355" i="49"/>
  <c r="L354" i="49"/>
  <c r="K354" i="49"/>
  <c r="J354" i="49"/>
  <c r="I354" i="49"/>
  <c r="D354" i="49"/>
  <c r="C354" i="49"/>
  <c r="L353" i="49"/>
  <c r="K353" i="49"/>
  <c r="J353" i="49"/>
  <c r="I353" i="49"/>
  <c r="D353" i="49"/>
  <c r="C353" i="49"/>
  <c r="L352" i="49"/>
  <c r="K352" i="49"/>
  <c r="J352" i="49"/>
  <c r="I352" i="49"/>
  <c r="D352" i="49"/>
  <c r="C352" i="49"/>
  <c r="L351" i="49"/>
  <c r="K351" i="49"/>
  <c r="J351" i="49"/>
  <c r="I351" i="49"/>
  <c r="D351" i="49"/>
  <c r="C351" i="49"/>
  <c r="L350" i="49"/>
  <c r="K350" i="49"/>
  <c r="J350" i="49"/>
  <c r="I350" i="49"/>
  <c r="D350" i="49"/>
  <c r="C350" i="49"/>
  <c r="L349" i="49"/>
  <c r="K349" i="49"/>
  <c r="J349" i="49"/>
  <c r="I349" i="49"/>
  <c r="D349" i="49"/>
  <c r="C349" i="49"/>
  <c r="L348" i="49"/>
  <c r="K348" i="49"/>
  <c r="J348" i="49"/>
  <c r="I348" i="49"/>
  <c r="D348" i="49"/>
  <c r="C348" i="49"/>
  <c r="L347" i="49"/>
  <c r="K347" i="49"/>
  <c r="J347" i="49"/>
  <c r="I347" i="49"/>
  <c r="D347" i="49"/>
  <c r="C347" i="49"/>
  <c r="L346" i="49"/>
  <c r="K346" i="49"/>
  <c r="J346" i="49"/>
  <c r="I346" i="49"/>
  <c r="D346" i="49"/>
  <c r="C346" i="49"/>
  <c r="L345" i="49"/>
  <c r="K345" i="49"/>
  <c r="J345" i="49"/>
  <c r="I345" i="49"/>
  <c r="D345" i="49"/>
  <c r="C345" i="49"/>
  <c r="L344" i="49"/>
  <c r="K344" i="49"/>
  <c r="J344" i="49"/>
  <c r="I344" i="49"/>
  <c r="D344" i="49"/>
  <c r="C344" i="49"/>
  <c r="L343" i="49"/>
  <c r="K343" i="49"/>
  <c r="J343" i="49"/>
  <c r="I343" i="49"/>
  <c r="D343" i="49"/>
  <c r="C343" i="49"/>
  <c r="L342" i="49"/>
  <c r="K342" i="49"/>
  <c r="J342" i="49"/>
  <c r="I342" i="49"/>
  <c r="D342" i="49"/>
  <c r="C342" i="49"/>
  <c r="L341" i="49"/>
  <c r="K341" i="49"/>
  <c r="J341" i="49"/>
  <c r="I341" i="49"/>
  <c r="D341" i="49"/>
  <c r="C341" i="49"/>
  <c r="L340" i="49"/>
  <c r="K340" i="49"/>
  <c r="J340" i="49"/>
  <c r="I340" i="49"/>
  <c r="D340" i="49"/>
  <c r="C340" i="49"/>
  <c r="L339" i="49"/>
  <c r="K339" i="49"/>
  <c r="J339" i="49"/>
  <c r="I339" i="49"/>
  <c r="D339" i="49"/>
  <c r="C339" i="49"/>
  <c r="L338" i="49"/>
  <c r="K338" i="49"/>
  <c r="J338" i="49"/>
  <c r="I338" i="49"/>
  <c r="D338" i="49"/>
  <c r="C338" i="49"/>
  <c r="L337" i="49"/>
  <c r="K337" i="49"/>
  <c r="J337" i="49"/>
  <c r="I337" i="49"/>
  <c r="D337" i="49"/>
  <c r="C337" i="49"/>
  <c r="L336" i="49"/>
  <c r="K336" i="49"/>
  <c r="J336" i="49"/>
  <c r="I336" i="49"/>
  <c r="D336" i="49"/>
  <c r="C336" i="49"/>
  <c r="L335" i="49"/>
  <c r="K335" i="49"/>
  <c r="J335" i="49"/>
  <c r="I335" i="49"/>
  <c r="D335" i="49"/>
  <c r="C335" i="49"/>
  <c r="L334" i="49"/>
  <c r="K334" i="49"/>
  <c r="J334" i="49"/>
  <c r="I334" i="49"/>
  <c r="D334" i="49"/>
  <c r="C334" i="49"/>
  <c r="L333" i="49"/>
  <c r="K333" i="49"/>
  <c r="J333" i="49"/>
  <c r="I333" i="49"/>
  <c r="D333" i="49"/>
  <c r="C333" i="49"/>
  <c r="L332" i="49"/>
  <c r="K332" i="49"/>
  <c r="J332" i="49"/>
  <c r="I332" i="49"/>
  <c r="D332" i="49"/>
  <c r="C332" i="49"/>
  <c r="L331" i="49"/>
  <c r="K331" i="49"/>
  <c r="J331" i="49"/>
  <c r="I331" i="49"/>
  <c r="D331" i="49"/>
  <c r="C331" i="49"/>
  <c r="L330" i="49"/>
  <c r="K330" i="49"/>
  <c r="J330" i="49"/>
  <c r="I330" i="49"/>
  <c r="D330" i="49"/>
  <c r="C330" i="49"/>
  <c r="L329" i="49"/>
  <c r="K329" i="49"/>
  <c r="J329" i="49"/>
  <c r="I329" i="49"/>
  <c r="D329" i="49"/>
  <c r="C329" i="49"/>
  <c r="L328" i="49"/>
  <c r="K328" i="49"/>
  <c r="J328" i="49"/>
  <c r="I328" i="49"/>
  <c r="D328" i="49"/>
  <c r="C328" i="49"/>
  <c r="L327" i="49"/>
  <c r="K327" i="49"/>
  <c r="J327" i="49"/>
  <c r="I327" i="49"/>
  <c r="D327" i="49"/>
  <c r="C327" i="49"/>
  <c r="L326" i="49"/>
  <c r="K326" i="49"/>
  <c r="J326" i="49"/>
  <c r="I326" i="49"/>
  <c r="D326" i="49"/>
  <c r="C326" i="49"/>
  <c r="L325" i="49"/>
  <c r="K325" i="49"/>
  <c r="J325" i="49"/>
  <c r="I325" i="49"/>
  <c r="D325" i="49"/>
  <c r="C325" i="49"/>
  <c r="L324" i="49"/>
  <c r="K324" i="49"/>
  <c r="J324" i="49"/>
  <c r="I324" i="49"/>
  <c r="D324" i="49"/>
  <c r="C324" i="49"/>
  <c r="L323" i="49"/>
  <c r="K323" i="49"/>
  <c r="J323" i="49"/>
  <c r="I323" i="49"/>
  <c r="D323" i="49"/>
  <c r="C323" i="49"/>
  <c r="L322" i="49"/>
  <c r="K322" i="49"/>
  <c r="J322" i="49"/>
  <c r="I322" i="49"/>
  <c r="D322" i="49"/>
  <c r="C322" i="49"/>
  <c r="L321" i="49"/>
  <c r="K321" i="49"/>
  <c r="J321" i="49"/>
  <c r="I321" i="49"/>
  <c r="D321" i="49"/>
  <c r="C321" i="49"/>
  <c r="L320" i="49"/>
  <c r="K320" i="49"/>
  <c r="J320" i="49"/>
  <c r="I320" i="49"/>
  <c r="D320" i="49"/>
  <c r="C320" i="49"/>
  <c r="L319" i="49"/>
  <c r="K319" i="49"/>
  <c r="J319" i="49"/>
  <c r="I319" i="49"/>
  <c r="D319" i="49"/>
  <c r="C319" i="49"/>
  <c r="L318" i="49"/>
  <c r="K318" i="49"/>
  <c r="J318" i="49"/>
  <c r="I318" i="49"/>
  <c r="D318" i="49"/>
  <c r="C318" i="49"/>
  <c r="L317" i="49"/>
  <c r="K317" i="49"/>
  <c r="J317" i="49"/>
  <c r="I317" i="49"/>
  <c r="D317" i="49"/>
  <c r="C317" i="49"/>
  <c r="L316" i="49"/>
  <c r="K316" i="49"/>
  <c r="J316" i="49"/>
  <c r="I316" i="49"/>
  <c r="D316" i="49"/>
  <c r="C316" i="49"/>
  <c r="L315" i="49"/>
  <c r="K315" i="49"/>
  <c r="J315" i="49"/>
  <c r="I315" i="49"/>
  <c r="D315" i="49"/>
  <c r="C315" i="49"/>
  <c r="L314" i="49"/>
  <c r="K314" i="49"/>
  <c r="J314" i="49"/>
  <c r="I314" i="49"/>
  <c r="D314" i="49"/>
  <c r="C314" i="49"/>
  <c r="L313" i="49"/>
  <c r="K313" i="49"/>
  <c r="J313" i="49"/>
  <c r="I313" i="49"/>
  <c r="D313" i="49"/>
  <c r="C313" i="49"/>
  <c r="L312" i="49"/>
  <c r="K312" i="49"/>
  <c r="J312" i="49"/>
  <c r="I312" i="49"/>
  <c r="D312" i="49"/>
  <c r="C312" i="49"/>
  <c r="L311" i="49"/>
  <c r="K311" i="49"/>
  <c r="J311" i="49"/>
  <c r="I311" i="49"/>
  <c r="D311" i="49"/>
  <c r="C311" i="49"/>
  <c r="L310" i="49"/>
  <c r="K310" i="49"/>
  <c r="J310" i="49"/>
  <c r="I310" i="49"/>
  <c r="D310" i="49"/>
  <c r="C310" i="49"/>
  <c r="L309" i="49"/>
  <c r="K309" i="49"/>
  <c r="J309" i="49"/>
  <c r="I309" i="49"/>
  <c r="D309" i="49"/>
  <c r="C309" i="49"/>
  <c r="L308" i="49"/>
  <c r="K308" i="49"/>
  <c r="J308" i="49"/>
  <c r="I308" i="49"/>
  <c r="D308" i="49"/>
  <c r="C308" i="49"/>
  <c r="L307" i="49"/>
  <c r="K307" i="49"/>
  <c r="J307" i="49"/>
  <c r="I307" i="49"/>
  <c r="D307" i="49"/>
  <c r="C307" i="49"/>
  <c r="L306" i="49"/>
  <c r="K306" i="49"/>
  <c r="J306" i="49"/>
  <c r="I306" i="49"/>
  <c r="D306" i="49"/>
  <c r="C306" i="49"/>
  <c r="L305" i="49"/>
  <c r="K305" i="49"/>
  <c r="J305" i="49"/>
  <c r="I305" i="49"/>
  <c r="D305" i="49"/>
  <c r="C305" i="49"/>
  <c r="L304" i="49"/>
  <c r="K304" i="49"/>
  <c r="J304" i="49"/>
  <c r="I304" i="49"/>
  <c r="D304" i="49"/>
  <c r="C304" i="49"/>
  <c r="L303" i="49"/>
  <c r="K303" i="49"/>
  <c r="J303" i="49"/>
  <c r="I303" i="49"/>
  <c r="D303" i="49"/>
  <c r="C303" i="49"/>
  <c r="L302" i="49"/>
  <c r="K302" i="49"/>
  <c r="J302" i="49"/>
  <c r="I302" i="49"/>
  <c r="D302" i="49"/>
  <c r="C302" i="49"/>
  <c r="L301" i="49"/>
  <c r="K301" i="49"/>
  <c r="J301" i="49"/>
  <c r="I301" i="49"/>
  <c r="D301" i="49"/>
  <c r="C301" i="49"/>
  <c r="L300" i="49"/>
  <c r="K300" i="49"/>
  <c r="J300" i="49"/>
  <c r="I300" i="49"/>
  <c r="D300" i="49"/>
  <c r="C300" i="49"/>
  <c r="L299" i="49"/>
  <c r="K299" i="49"/>
  <c r="J299" i="49"/>
  <c r="I299" i="49"/>
  <c r="D299" i="49"/>
  <c r="D299" i="50" s="1"/>
  <c r="C299" i="49"/>
  <c r="L298" i="49"/>
  <c r="K298" i="49"/>
  <c r="J298" i="49"/>
  <c r="I298" i="49"/>
  <c r="D298" i="49"/>
  <c r="D298" i="50" s="1"/>
  <c r="C298" i="49"/>
  <c r="L297" i="49"/>
  <c r="K297" i="49"/>
  <c r="J297" i="49"/>
  <c r="I297" i="49"/>
  <c r="D297" i="49"/>
  <c r="D297" i="50" s="1"/>
  <c r="C297" i="49"/>
  <c r="L296" i="49"/>
  <c r="K296" i="49"/>
  <c r="J296" i="49"/>
  <c r="I296" i="49"/>
  <c r="D296" i="49"/>
  <c r="D296" i="50" s="1"/>
  <c r="C296" i="49"/>
  <c r="L295" i="49"/>
  <c r="K295" i="49"/>
  <c r="J295" i="49"/>
  <c r="I295" i="49"/>
  <c r="D295" i="49"/>
  <c r="D295" i="50" s="1"/>
  <c r="C295" i="49"/>
  <c r="L294" i="49"/>
  <c r="K294" i="49"/>
  <c r="J294" i="49"/>
  <c r="I294" i="49"/>
  <c r="D294" i="49"/>
  <c r="D294" i="50" s="1"/>
  <c r="C294" i="49"/>
  <c r="L293" i="49"/>
  <c r="K293" i="49"/>
  <c r="J293" i="49"/>
  <c r="I293" i="49"/>
  <c r="D293" i="49"/>
  <c r="D293" i="50" s="1"/>
  <c r="C293" i="49"/>
  <c r="L292" i="49"/>
  <c r="K292" i="49"/>
  <c r="J292" i="49"/>
  <c r="I292" i="49"/>
  <c r="D292" i="49"/>
  <c r="D292" i="50" s="1"/>
  <c r="C292" i="49"/>
  <c r="L291" i="49"/>
  <c r="K291" i="49"/>
  <c r="J291" i="49"/>
  <c r="I291" i="49"/>
  <c r="D291" i="49"/>
  <c r="D291" i="50" s="1"/>
  <c r="C291" i="49"/>
  <c r="L290" i="49"/>
  <c r="K290" i="49"/>
  <c r="J290" i="49"/>
  <c r="I290" i="49"/>
  <c r="D290" i="49"/>
  <c r="D290" i="50" s="1"/>
  <c r="C290" i="49"/>
  <c r="L289" i="49"/>
  <c r="K289" i="49"/>
  <c r="J289" i="49"/>
  <c r="I289" i="49"/>
  <c r="D289" i="49"/>
  <c r="D289" i="50" s="1"/>
  <c r="C289" i="49"/>
  <c r="L288" i="49"/>
  <c r="K288" i="49"/>
  <c r="J288" i="49"/>
  <c r="I288" i="49"/>
  <c r="D288" i="49"/>
  <c r="D288" i="50" s="1"/>
  <c r="C288" i="49"/>
  <c r="L287" i="49"/>
  <c r="K287" i="49"/>
  <c r="J287" i="49"/>
  <c r="I287" i="49"/>
  <c r="D287" i="49"/>
  <c r="D287" i="50" s="1"/>
  <c r="C287" i="49"/>
  <c r="L286" i="49"/>
  <c r="K286" i="49"/>
  <c r="J286" i="49"/>
  <c r="I286" i="49"/>
  <c r="D286" i="49"/>
  <c r="D286" i="50" s="1"/>
  <c r="C286" i="49"/>
  <c r="L285" i="49"/>
  <c r="K285" i="49"/>
  <c r="J285" i="49"/>
  <c r="I285" i="49"/>
  <c r="D285" i="49"/>
  <c r="D285" i="50" s="1"/>
  <c r="C285" i="49"/>
  <c r="L284" i="49"/>
  <c r="K284" i="49"/>
  <c r="J284" i="49"/>
  <c r="I284" i="49"/>
  <c r="D284" i="49"/>
  <c r="D284" i="50" s="1"/>
  <c r="C284" i="49"/>
  <c r="L283" i="49"/>
  <c r="K283" i="49"/>
  <c r="J283" i="49"/>
  <c r="I283" i="49"/>
  <c r="D283" i="49"/>
  <c r="D283" i="50" s="1"/>
  <c r="C283" i="49"/>
  <c r="L282" i="49"/>
  <c r="K282" i="49"/>
  <c r="J282" i="49"/>
  <c r="I282" i="49"/>
  <c r="D282" i="49"/>
  <c r="D282" i="50" s="1"/>
  <c r="C282" i="49"/>
  <c r="L281" i="49"/>
  <c r="K281" i="49"/>
  <c r="J281" i="49"/>
  <c r="I281" i="49"/>
  <c r="D281" i="49"/>
  <c r="D281" i="50" s="1"/>
  <c r="C281" i="49"/>
  <c r="L280" i="49"/>
  <c r="K280" i="49"/>
  <c r="J280" i="49"/>
  <c r="I280" i="49"/>
  <c r="D280" i="49"/>
  <c r="D280" i="50" s="1"/>
  <c r="C280" i="49"/>
  <c r="L279" i="49"/>
  <c r="K279" i="49"/>
  <c r="J279" i="49"/>
  <c r="I279" i="49"/>
  <c r="D279" i="49"/>
  <c r="D279" i="50" s="1"/>
  <c r="C279" i="49"/>
  <c r="L278" i="49"/>
  <c r="K278" i="49"/>
  <c r="J278" i="49"/>
  <c r="I278" i="49"/>
  <c r="D278" i="49"/>
  <c r="D278" i="50" s="1"/>
  <c r="C278" i="49"/>
  <c r="L277" i="49"/>
  <c r="K277" i="49"/>
  <c r="J277" i="49"/>
  <c r="I277" i="49"/>
  <c r="D277" i="49"/>
  <c r="D277" i="50" s="1"/>
  <c r="C277" i="49"/>
  <c r="L276" i="49"/>
  <c r="K276" i="49"/>
  <c r="J276" i="49"/>
  <c r="I276" i="49"/>
  <c r="D276" i="49"/>
  <c r="D276" i="50" s="1"/>
  <c r="C276" i="49"/>
  <c r="L275" i="49"/>
  <c r="K275" i="49"/>
  <c r="J275" i="49"/>
  <c r="I275" i="49"/>
  <c r="D275" i="49"/>
  <c r="D275" i="50" s="1"/>
  <c r="C275" i="49"/>
  <c r="L274" i="49"/>
  <c r="K274" i="49"/>
  <c r="J274" i="49"/>
  <c r="I274" i="49"/>
  <c r="D274" i="49"/>
  <c r="D274" i="50" s="1"/>
  <c r="C274" i="49"/>
  <c r="L273" i="49"/>
  <c r="K273" i="49"/>
  <c r="J273" i="49"/>
  <c r="I273" i="49"/>
  <c r="D273" i="49"/>
  <c r="D273" i="50" s="1"/>
  <c r="C273" i="49"/>
  <c r="L272" i="49"/>
  <c r="K272" i="49"/>
  <c r="J272" i="49"/>
  <c r="I272" i="49"/>
  <c r="D272" i="49"/>
  <c r="D272" i="50" s="1"/>
  <c r="C272" i="49"/>
  <c r="L271" i="49"/>
  <c r="K271" i="49"/>
  <c r="J271" i="49"/>
  <c r="I271" i="49"/>
  <c r="D271" i="49"/>
  <c r="D271" i="50" s="1"/>
  <c r="C271" i="49"/>
  <c r="L270" i="49"/>
  <c r="K270" i="49"/>
  <c r="J270" i="49"/>
  <c r="I270" i="49"/>
  <c r="D270" i="49"/>
  <c r="D270" i="50" s="1"/>
  <c r="C270" i="49"/>
  <c r="L269" i="49"/>
  <c r="K269" i="49"/>
  <c r="J269" i="49"/>
  <c r="I269" i="49"/>
  <c r="D269" i="49"/>
  <c r="D269" i="50" s="1"/>
  <c r="C269" i="49"/>
  <c r="L268" i="49"/>
  <c r="K268" i="49"/>
  <c r="J268" i="49"/>
  <c r="I268" i="49"/>
  <c r="D268" i="49"/>
  <c r="D268" i="50" s="1"/>
  <c r="C268" i="49"/>
  <c r="L267" i="49"/>
  <c r="K267" i="49"/>
  <c r="J267" i="49"/>
  <c r="I267" i="49"/>
  <c r="D267" i="49"/>
  <c r="D267" i="50" s="1"/>
  <c r="C267" i="49"/>
  <c r="L266" i="49"/>
  <c r="K266" i="49"/>
  <c r="J266" i="49"/>
  <c r="I266" i="49"/>
  <c r="D266" i="49"/>
  <c r="D266" i="50" s="1"/>
  <c r="C266" i="49"/>
  <c r="L265" i="49"/>
  <c r="K265" i="49"/>
  <c r="J265" i="49"/>
  <c r="I265" i="49"/>
  <c r="D265" i="49"/>
  <c r="D265" i="50" s="1"/>
  <c r="C265" i="49"/>
  <c r="L264" i="49"/>
  <c r="K264" i="49"/>
  <c r="J264" i="49"/>
  <c r="I264" i="49"/>
  <c r="D264" i="49"/>
  <c r="D264" i="50" s="1"/>
  <c r="C264" i="49"/>
  <c r="L263" i="49"/>
  <c r="K263" i="49"/>
  <c r="J263" i="49"/>
  <c r="I263" i="49"/>
  <c r="D263" i="49"/>
  <c r="D263" i="50" s="1"/>
  <c r="C263" i="49"/>
  <c r="L262" i="49"/>
  <c r="K262" i="49"/>
  <c r="J262" i="49"/>
  <c r="I262" i="49"/>
  <c r="D262" i="49"/>
  <c r="D262" i="50" s="1"/>
  <c r="C262" i="49"/>
  <c r="L261" i="49"/>
  <c r="K261" i="49"/>
  <c r="J261" i="49"/>
  <c r="I261" i="49"/>
  <c r="D261" i="49"/>
  <c r="D261" i="50" s="1"/>
  <c r="C261" i="49"/>
  <c r="L260" i="49"/>
  <c r="K260" i="49"/>
  <c r="J260" i="49"/>
  <c r="I260" i="49"/>
  <c r="D260" i="49"/>
  <c r="D260" i="50" s="1"/>
  <c r="C260" i="49"/>
  <c r="L259" i="49"/>
  <c r="K259" i="49"/>
  <c r="J259" i="49"/>
  <c r="I259" i="49"/>
  <c r="D259" i="49"/>
  <c r="D259" i="50" s="1"/>
  <c r="C259" i="49"/>
  <c r="L258" i="49"/>
  <c r="K258" i="49"/>
  <c r="J258" i="49"/>
  <c r="I258" i="49"/>
  <c r="D258" i="49"/>
  <c r="D258" i="50" s="1"/>
  <c r="C258" i="49"/>
  <c r="L257" i="49"/>
  <c r="K257" i="49"/>
  <c r="J257" i="49"/>
  <c r="I257" i="49"/>
  <c r="D257" i="49"/>
  <c r="D257" i="50" s="1"/>
  <c r="C257" i="49"/>
  <c r="L256" i="49"/>
  <c r="K256" i="49"/>
  <c r="J256" i="49"/>
  <c r="I256" i="49"/>
  <c r="D256" i="49"/>
  <c r="D256" i="50" s="1"/>
  <c r="C256" i="49"/>
  <c r="L255" i="49"/>
  <c r="K255" i="49"/>
  <c r="J255" i="49"/>
  <c r="I255" i="49"/>
  <c r="D255" i="49"/>
  <c r="D255" i="50" s="1"/>
  <c r="C255" i="49"/>
  <c r="L254" i="49"/>
  <c r="K254" i="49"/>
  <c r="J254" i="49"/>
  <c r="I254" i="49"/>
  <c r="D254" i="49"/>
  <c r="D254" i="50" s="1"/>
  <c r="C254" i="49"/>
  <c r="L253" i="49"/>
  <c r="K253" i="49"/>
  <c r="J253" i="49"/>
  <c r="I253" i="49"/>
  <c r="D253" i="49"/>
  <c r="D253" i="50" s="1"/>
  <c r="C253" i="49"/>
  <c r="L252" i="49"/>
  <c r="K252" i="49"/>
  <c r="J252" i="49"/>
  <c r="I252" i="49"/>
  <c r="D252" i="49"/>
  <c r="D252" i="50" s="1"/>
  <c r="C252" i="49"/>
  <c r="L251" i="49"/>
  <c r="K251" i="49"/>
  <c r="J251" i="49"/>
  <c r="I251" i="49"/>
  <c r="D251" i="49"/>
  <c r="D251" i="50" s="1"/>
  <c r="C251" i="49"/>
  <c r="L250" i="49"/>
  <c r="K250" i="49"/>
  <c r="J250" i="49"/>
  <c r="I250" i="49"/>
  <c r="D250" i="49"/>
  <c r="D250" i="50" s="1"/>
  <c r="C250" i="49"/>
  <c r="L249" i="49"/>
  <c r="K249" i="49"/>
  <c r="J249" i="49"/>
  <c r="I249" i="49"/>
  <c r="D249" i="49"/>
  <c r="D249" i="50" s="1"/>
  <c r="C249" i="49"/>
  <c r="L248" i="49"/>
  <c r="K248" i="49"/>
  <c r="J248" i="49"/>
  <c r="I248" i="49"/>
  <c r="D248" i="49"/>
  <c r="D248" i="50" s="1"/>
  <c r="C248" i="49"/>
  <c r="L247" i="49"/>
  <c r="K247" i="49"/>
  <c r="J247" i="49"/>
  <c r="I247" i="49"/>
  <c r="D247" i="49"/>
  <c r="D247" i="50" s="1"/>
  <c r="C247" i="49"/>
  <c r="L246" i="49"/>
  <c r="K246" i="49"/>
  <c r="J246" i="49"/>
  <c r="I246" i="49"/>
  <c r="D246" i="49"/>
  <c r="D246" i="50" s="1"/>
  <c r="C246" i="49"/>
  <c r="L245" i="49"/>
  <c r="K245" i="49"/>
  <c r="J245" i="49"/>
  <c r="I245" i="49"/>
  <c r="D245" i="49"/>
  <c r="D245" i="50" s="1"/>
  <c r="C245" i="49"/>
  <c r="L244" i="49"/>
  <c r="K244" i="49"/>
  <c r="J244" i="49"/>
  <c r="I244" i="49"/>
  <c r="D244" i="49"/>
  <c r="D244" i="50" s="1"/>
  <c r="C244" i="49"/>
  <c r="L243" i="49"/>
  <c r="K243" i="49"/>
  <c r="J243" i="49"/>
  <c r="I243" i="49"/>
  <c r="D243" i="49"/>
  <c r="D243" i="50" s="1"/>
  <c r="C243" i="49"/>
  <c r="L242" i="49"/>
  <c r="K242" i="49"/>
  <c r="J242" i="49"/>
  <c r="I242" i="49"/>
  <c r="D242" i="49"/>
  <c r="D242" i="50" s="1"/>
  <c r="C242" i="49"/>
  <c r="L241" i="49"/>
  <c r="K241" i="49"/>
  <c r="J241" i="49"/>
  <c r="I241" i="49"/>
  <c r="D241" i="49"/>
  <c r="D241" i="50" s="1"/>
  <c r="C241" i="49"/>
  <c r="L240" i="49"/>
  <c r="K240" i="49"/>
  <c r="J240" i="49"/>
  <c r="I240" i="49"/>
  <c r="D240" i="49"/>
  <c r="D240" i="50" s="1"/>
  <c r="C240" i="49"/>
  <c r="L239" i="49"/>
  <c r="K239" i="49"/>
  <c r="J239" i="49"/>
  <c r="I239" i="49"/>
  <c r="D239" i="49"/>
  <c r="D239" i="50" s="1"/>
  <c r="C239" i="49"/>
  <c r="L238" i="49"/>
  <c r="K238" i="49"/>
  <c r="J238" i="49"/>
  <c r="I238" i="49"/>
  <c r="D238" i="49"/>
  <c r="D238" i="50" s="1"/>
  <c r="C238" i="49"/>
  <c r="L237" i="49"/>
  <c r="K237" i="49"/>
  <c r="J237" i="49"/>
  <c r="I237" i="49"/>
  <c r="D237" i="49"/>
  <c r="D237" i="50" s="1"/>
  <c r="C237" i="49"/>
  <c r="L236" i="49"/>
  <c r="K236" i="49"/>
  <c r="J236" i="49"/>
  <c r="I236" i="49"/>
  <c r="D236" i="49"/>
  <c r="D236" i="50" s="1"/>
  <c r="C236" i="49"/>
  <c r="L235" i="49"/>
  <c r="K235" i="49"/>
  <c r="J235" i="49"/>
  <c r="I235" i="49"/>
  <c r="D235" i="49"/>
  <c r="D235" i="50" s="1"/>
  <c r="C235" i="49"/>
  <c r="L234" i="49"/>
  <c r="K234" i="49"/>
  <c r="J234" i="49"/>
  <c r="I234" i="49"/>
  <c r="D234" i="49"/>
  <c r="D234" i="50" s="1"/>
  <c r="C234" i="49"/>
  <c r="L233" i="49"/>
  <c r="K233" i="49"/>
  <c r="J233" i="49"/>
  <c r="I233" i="49"/>
  <c r="D233" i="49"/>
  <c r="D233" i="50" s="1"/>
  <c r="C233" i="49"/>
  <c r="L232" i="49"/>
  <c r="K232" i="49"/>
  <c r="J232" i="49"/>
  <c r="I232" i="49"/>
  <c r="D232" i="49"/>
  <c r="D232" i="50" s="1"/>
  <c r="C232" i="49"/>
  <c r="L231" i="49"/>
  <c r="K231" i="49"/>
  <c r="J231" i="49"/>
  <c r="I231" i="49"/>
  <c r="D231" i="49"/>
  <c r="D231" i="50" s="1"/>
  <c r="C231" i="49"/>
  <c r="L230" i="49"/>
  <c r="K230" i="49"/>
  <c r="J230" i="49"/>
  <c r="I230" i="49"/>
  <c r="D230" i="49"/>
  <c r="D230" i="50" s="1"/>
  <c r="C230" i="49"/>
  <c r="L229" i="49"/>
  <c r="K229" i="49"/>
  <c r="J229" i="49"/>
  <c r="I229" i="49"/>
  <c r="D229" i="49"/>
  <c r="D229" i="50" s="1"/>
  <c r="C229" i="49"/>
  <c r="L228" i="49"/>
  <c r="K228" i="49"/>
  <c r="J228" i="49"/>
  <c r="I228" i="49"/>
  <c r="D228" i="49"/>
  <c r="D228" i="50" s="1"/>
  <c r="C228" i="49"/>
  <c r="L227" i="49"/>
  <c r="K227" i="49"/>
  <c r="J227" i="49"/>
  <c r="I227" i="49"/>
  <c r="D227" i="49"/>
  <c r="D227" i="50" s="1"/>
  <c r="C227" i="49"/>
  <c r="L226" i="49"/>
  <c r="K226" i="49"/>
  <c r="J226" i="49"/>
  <c r="I226" i="49"/>
  <c r="D226" i="49"/>
  <c r="D226" i="50" s="1"/>
  <c r="C226" i="49"/>
  <c r="L225" i="49"/>
  <c r="K225" i="49"/>
  <c r="J225" i="49"/>
  <c r="I225" i="49"/>
  <c r="D225" i="49"/>
  <c r="D225" i="50" s="1"/>
  <c r="C225" i="49"/>
  <c r="L224" i="49"/>
  <c r="K224" i="49"/>
  <c r="J224" i="49"/>
  <c r="I224" i="49"/>
  <c r="D224" i="49"/>
  <c r="D224" i="50" s="1"/>
  <c r="C224" i="49"/>
  <c r="L223" i="49"/>
  <c r="K223" i="49"/>
  <c r="J223" i="49"/>
  <c r="I223" i="49"/>
  <c r="D223" i="49"/>
  <c r="D223" i="50" s="1"/>
  <c r="C223" i="49"/>
  <c r="L222" i="49"/>
  <c r="K222" i="49"/>
  <c r="J222" i="49"/>
  <c r="I222" i="49"/>
  <c r="D222" i="49"/>
  <c r="D222" i="50" s="1"/>
  <c r="C222" i="49"/>
  <c r="L221" i="49"/>
  <c r="K221" i="49"/>
  <c r="J221" i="49"/>
  <c r="I221" i="49"/>
  <c r="D221" i="49"/>
  <c r="D221" i="50" s="1"/>
  <c r="C221" i="49"/>
  <c r="L220" i="49"/>
  <c r="K220" i="49"/>
  <c r="J220" i="49"/>
  <c r="I220" i="49"/>
  <c r="D220" i="49"/>
  <c r="D220" i="50" s="1"/>
  <c r="C220" i="49"/>
  <c r="L219" i="49"/>
  <c r="K219" i="49"/>
  <c r="J219" i="49"/>
  <c r="I219" i="49"/>
  <c r="D219" i="49"/>
  <c r="D219" i="50" s="1"/>
  <c r="C219" i="49"/>
  <c r="L218" i="49"/>
  <c r="K218" i="49"/>
  <c r="J218" i="49"/>
  <c r="I218" i="49"/>
  <c r="D218" i="49"/>
  <c r="D218" i="50" s="1"/>
  <c r="C218" i="49"/>
  <c r="L217" i="49"/>
  <c r="K217" i="49"/>
  <c r="J217" i="49"/>
  <c r="I217" i="49"/>
  <c r="D217" i="49"/>
  <c r="D217" i="50" s="1"/>
  <c r="C217" i="49"/>
  <c r="L216" i="49"/>
  <c r="K216" i="49"/>
  <c r="J216" i="49"/>
  <c r="I216" i="49"/>
  <c r="D216" i="49"/>
  <c r="D216" i="50" s="1"/>
  <c r="C216" i="49"/>
  <c r="L215" i="49"/>
  <c r="K215" i="49"/>
  <c r="J215" i="49"/>
  <c r="I215" i="49"/>
  <c r="D215" i="49"/>
  <c r="D215" i="50" s="1"/>
  <c r="C215" i="49"/>
  <c r="L214" i="49"/>
  <c r="K214" i="49"/>
  <c r="J214" i="49"/>
  <c r="I214" i="49"/>
  <c r="D214" i="49"/>
  <c r="D214" i="50" s="1"/>
  <c r="C214" i="49"/>
  <c r="L213" i="49"/>
  <c r="K213" i="49"/>
  <c r="J213" i="49"/>
  <c r="I213" i="49"/>
  <c r="D213" i="49"/>
  <c r="D213" i="50" s="1"/>
  <c r="C213" i="49"/>
  <c r="L212" i="49"/>
  <c r="K212" i="49"/>
  <c r="J212" i="49"/>
  <c r="I212" i="49"/>
  <c r="D212" i="49"/>
  <c r="D212" i="50" s="1"/>
  <c r="C212" i="49"/>
  <c r="L211" i="49"/>
  <c r="K211" i="49"/>
  <c r="J211" i="49"/>
  <c r="I211" i="49"/>
  <c r="D211" i="49"/>
  <c r="D211" i="50" s="1"/>
  <c r="C211" i="49"/>
  <c r="L210" i="49"/>
  <c r="K210" i="49"/>
  <c r="J210" i="49"/>
  <c r="I210" i="49"/>
  <c r="D210" i="49"/>
  <c r="D210" i="50" s="1"/>
  <c r="C210" i="49"/>
  <c r="L209" i="49"/>
  <c r="K209" i="49"/>
  <c r="J209" i="49"/>
  <c r="I209" i="49"/>
  <c r="D209" i="49"/>
  <c r="D209" i="50" s="1"/>
  <c r="C209" i="49"/>
  <c r="L208" i="49"/>
  <c r="K208" i="49"/>
  <c r="J208" i="49"/>
  <c r="I208" i="49"/>
  <c r="D208" i="49"/>
  <c r="D208" i="50" s="1"/>
  <c r="C208" i="49"/>
  <c r="L207" i="49"/>
  <c r="K207" i="49"/>
  <c r="J207" i="49"/>
  <c r="I207" i="49"/>
  <c r="D207" i="49"/>
  <c r="D207" i="50" s="1"/>
  <c r="C207" i="49"/>
  <c r="L206" i="49"/>
  <c r="K206" i="49"/>
  <c r="J206" i="49"/>
  <c r="I206" i="49"/>
  <c r="D206" i="49"/>
  <c r="D206" i="50" s="1"/>
  <c r="C206" i="49"/>
  <c r="L205" i="49"/>
  <c r="K205" i="49"/>
  <c r="J205" i="49"/>
  <c r="I205" i="49"/>
  <c r="D205" i="49"/>
  <c r="D205" i="50" s="1"/>
  <c r="C205" i="49"/>
  <c r="L204" i="49"/>
  <c r="K204" i="49"/>
  <c r="J204" i="49"/>
  <c r="I204" i="49"/>
  <c r="D204" i="49"/>
  <c r="D204" i="50" s="1"/>
  <c r="C204" i="49"/>
  <c r="L203" i="49"/>
  <c r="K203" i="49"/>
  <c r="J203" i="49"/>
  <c r="I203" i="49"/>
  <c r="D203" i="49"/>
  <c r="D203" i="50" s="1"/>
  <c r="C203" i="49"/>
  <c r="L202" i="49"/>
  <c r="K202" i="49"/>
  <c r="J202" i="49"/>
  <c r="I202" i="49"/>
  <c r="D202" i="49"/>
  <c r="D202" i="50" s="1"/>
  <c r="C202" i="49"/>
  <c r="L201" i="49"/>
  <c r="K201" i="49"/>
  <c r="J201" i="49"/>
  <c r="I201" i="49"/>
  <c r="D201" i="49"/>
  <c r="D201" i="50" s="1"/>
  <c r="C201" i="49"/>
  <c r="L200" i="49"/>
  <c r="K200" i="49"/>
  <c r="J200" i="49"/>
  <c r="I200" i="49"/>
  <c r="D200" i="49"/>
  <c r="D200" i="50" s="1"/>
  <c r="C200" i="49"/>
  <c r="L199" i="49"/>
  <c r="K199" i="49"/>
  <c r="J199" i="49"/>
  <c r="I199" i="49"/>
  <c r="D199" i="49"/>
  <c r="D199" i="50" s="1"/>
  <c r="C199" i="49"/>
  <c r="L198" i="49"/>
  <c r="K198" i="49"/>
  <c r="J198" i="49"/>
  <c r="I198" i="49"/>
  <c r="D198" i="49"/>
  <c r="D198" i="50" s="1"/>
  <c r="C198" i="49"/>
  <c r="L197" i="49"/>
  <c r="K197" i="49"/>
  <c r="J197" i="49"/>
  <c r="I197" i="49"/>
  <c r="D197" i="49"/>
  <c r="D197" i="50" s="1"/>
  <c r="C197" i="49"/>
  <c r="L196" i="49"/>
  <c r="K196" i="49"/>
  <c r="J196" i="49"/>
  <c r="I196" i="49"/>
  <c r="D196" i="49"/>
  <c r="D196" i="50" s="1"/>
  <c r="C196" i="49"/>
  <c r="L195" i="49"/>
  <c r="K195" i="49"/>
  <c r="J195" i="49"/>
  <c r="I195" i="49"/>
  <c r="D195" i="49"/>
  <c r="D195" i="50" s="1"/>
  <c r="C195" i="49"/>
  <c r="L194" i="49"/>
  <c r="K194" i="49"/>
  <c r="J194" i="49"/>
  <c r="I194" i="49"/>
  <c r="D194" i="49"/>
  <c r="D194" i="50" s="1"/>
  <c r="C194" i="49"/>
  <c r="L193" i="49"/>
  <c r="K193" i="49"/>
  <c r="J193" i="49"/>
  <c r="I193" i="49"/>
  <c r="D193" i="49"/>
  <c r="D193" i="50" s="1"/>
  <c r="C193" i="49"/>
  <c r="L192" i="49"/>
  <c r="K192" i="49"/>
  <c r="J192" i="49"/>
  <c r="I192" i="49"/>
  <c r="D192" i="49"/>
  <c r="D192" i="50" s="1"/>
  <c r="C192" i="49"/>
  <c r="L191" i="49"/>
  <c r="K191" i="49"/>
  <c r="J191" i="49"/>
  <c r="I191" i="49"/>
  <c r="D191" i="49"/>
  <c r="D191" i="50" s="1"/>
  <c r="C191" i="49"/>
  <c r="L190" i="49"/>
  <c r="K190" i="49"/>
  <c r="J190" i="49"/>
  <c r="I190" i="49"/>
  <c r="D190" i="49"/>
  <c r="D190" i="50" s="1"/>
  <c r="C190" i="49"/>
  <c r="L189" i="49"/>
  <c r="K189" i="49"/>
  <c r="J189" i="49"/>
  <c r="I189" i="49"/>
  <c r="D189" i="49"/>
  <c r="D189" i="50" s="1"/>
  <c r="C189" i="49"/>
  <c r="L188" i="49"/>
  <c r="K188" i="49"/>
  <c r="J188" i="49"/>
  <c r="I188" i="49"/>
  <c r="D188" i="49"/>
  <c r="D188" i="50" s="1"/>
  <c r="C188" i="49"/>
  <c r="L187" i="49"/>
  <c r="K187" i="49"/>
  <c r="J187" i="49"/>
  <c r="I187" i="49"/>
  <c r="D187" i="49"/>
  <c r="D187" i="50" s="1"/>
  <c r="C187" i="49"/>
  <c r="L186" i="49"/>
  <c r="K186" i="49"/>
  <c r="J186" i="49"/>
  <c r="I186" i="49"/>
  <c r="D186" i="49"/>
  <c r="D186" i="50" s="1"/>
  <c r="C186" i="49"/>
  <c r="L185" i="49"/>
  <c r="K185" i="49"/>
  <c r="J185" i="49"/>
  <c r="I185" i="49"/>
  <c r="D185" i="49"/>
  <c r="D185" i="50" s="1"/>
  <c r="C185" i="49"/>
  <c r="L184" i="49"/>
  <c r="K184" i="49"/>
  <c r="J184" i="49"/>
  <c r="I184" i="49"/>
  <c r="D184" i="49"/>
  <c r="D184" i="50" s="1"/>
  <c r="C184" i="49"/>
  <c r="L183" i="49"/>
  <c r="K183" i="49"/>
  <c r="J183" i="49"/>
  <c r="I183" i="49"/>
  <c r="D183" i="49"/>
  <c r="D183" i="50" s="1"/>
  <c r="C183" i="49"/>
  <c r="L182" i="49"/>
  <c r="K182" i="49"/>
  <c r="J182" i="49"/>
  <c r="I182" i="49"/>
  <c r="D182" i="49"/>
  <c r="D182" i="50" s="1"/>
  <c r="C182" i="49"/>
  <c r="L181" i="49"/>
  <c r="K181" i="49"/>
  <c r="J181" i="49"/>
  <c r="I181" i="49"/>
  <c r="D181" i="49"/>
  <c r="D181" i="50" s="1"/>
  <c r="C181" i="49"/>
  <c r="L180" i="49"/>
  <c r="K180" i="49"/>
  <c r="J180" i="49"/>
  <c r="I180" i="49"/>
  <c r="D180" i="49"/>
  <c r="D180" i="50" s="1"/>
  <c r="C180" i="49"/>
  <c r="L179" i="49"/>
  <c r="K179" i="49"/>
  <c r="J179" i="49"/>
  <c r="I179" i="49"/>
  <c r="D179" i="49"/>
  <c r="D179" i="50" s="1"/>
  <c r="C179" i="49"/>
  <c r="L178" i="49"/>
  <c r="K178" i="49"/>
  <c r="J178" i="49"/>
  <c r="I178" i="49"/>
  <c r="D178" i="49"/>
  <c r="D178" i="50" s="1"/>
  <c r="C178" i="49"/>
  <c r="L177" i="49"/>
  <c r="K177" i="49"/>
  <c r="J177" i="49"/>
  <c r="I177" i="49"/>
  <c r="D177" i="49"/>
  <c r="D177" i="50" s="1"/>
  <c r="C177" i="49"/>
  <c r="L176" i="49"/>
  <c r="K176" i="49"/>
  <c r="J176" i="49"/>
  <c r="I176" i="49"/>
  <c r="D176" i="49"/>
  <c r="D176" i="50" s="1"/>
  <c r="C176" i="49"/>
  <c r="L175" i="49"/>
  <c r="K175" i="49"/>
  <c r="J175" i="49"/>
  <c r="I175" i="49"/>
  <c r="D175" i="49"/>
  <c r="D175" i="50" s="1"/>
  <c r="C175" i="49"/>
  <c r="L174" i="49"/>
  <c r="K174" i="49"/>
  <c r="J174" i="49"/>
  <c r="I174" i="49"/>
  <c r="D174" i="49"/>
  <c r="D174" i="50" s="1"/>
  <c r="C174" i="49"/>
  <c r="L173" i="49"/>
  <c r="K173" i="49"/>
  <c r="J173" i="49"/>
  <c r="I173" i="49"/>
  <c r="D173" i="49"/>
  <c r="D173" i="50" s="1"/>
  <c r="C173" i="49"/>
  <c r="L172" i="49"/>
  <c r="K172" i="49"/>
  <c r="J172" i="49"/>
  <c r="I172" i="49"/>
  <c r="D172" i="49"/>
  <c r="D172" i="50" s="1"/>
  <c r="C172" i="49"/>
  <c r="L171" i="49"/>
  <c r="K171" i="49"/>
  <c r="J171" i="49"/>
  <c r="I171" i="49"/>
  <c r="D171" i="49"/>
  <c r="D171" i="50" s="1"/>
  <c r="C171" i="49"/>
  <c r="L170" i="49"/>
  <c r="K170" i="49"/>
  <c r="J170" i="49"/>
  <c r="I170" i="49"/>
  <c r="D170" i="49"/>
  <c r="D170" i="50" s="1"/>
  <c r="C170" i="49"/>
  <c r="L169" i="49"/>
  <c r="K169" i="49"/>
  <c r="J169" i="49"/>
  <c r="I169" i="49"/>
  <c r="D169" i="49"/>
  <c r="D169" i="50" s="1"/>
  <c r="C169" i="49"/>
  <c r="L168" i="49"/>
  <c r="K168" i="49"/>
  <c r="J168" i="49"/>
  <c r="I168" i="49"/>
  <c r="D168" i="49"/>
  <c r="D168" i="50" s="1"/>
  <c r="C168" i="49"/>
  <c r="L167" i="49"/>
  <c r="K167" i="49"/>
  <c r="J167" i="49"/>
  <c r="I167" i="49"/>
  <c r="D167" i="49"/>
  <c r="D167" i="50" s="1"/>
  <c r="C167" i="49"/>
  <c r="L166" i="49"/>
  <c r="K166" i="49"/>
  <c r="J166" i="49"/>
  <c r="I166" i="49"/>
  <c r="D166" i="49"/>
  <c r="D166" i="50" s="1"/>
  <c r="C166" i="49"/>
  <c r="L165" i="49"/>
  <c r="K165" i="49"/>
  <c r="J165" i="49"/>
  <c r="I165" i="49"/>
  <c r="D165" i="49"/>
  <c r="D165" i="50" s="1"/>
  <c r="C165" i="49"/>
  <c r="L164" i="49"/>
  <c r="K164" i="49"/>
  <c r="J164" i="49"/>
  <c r="I164" i="49"/>
  <c r="D164" i="49"/>
  <c r="D164" i="50" s="1"/>
  <c r="C164" i="49"/>
  <c r="L163" i="49"/>
  <c r="K163" i="49"/>
  <c r="J163" i="49"/>
  <c r="I163" i="49"/>
  <c r="D163" i="49"/>
  <c r="D163" i="50" s="1"/>
  <c r="C163" i="49"/>
  <c r="L162" i="49"/>
  <c r="K162" i="49"/>
  <c r="J162" i="49"/>
  <c r="I162" i="49"/>
  <c r="D162" i="49"/>
  <c r="D162" i="50" s="1"/>
  <c r="C162" i="49"/>
  <c r="L161" i="49"/>
  <c r="K161" i="49"/>
  <c r="J161" i="49"/>
  <c r="I161" i="49"/>
  <c r="D161" i="49"/>
  <c r="D161" i="50" s="1"/>
  <c r="C161" i="49"/>
  <c r="L160" i="49"/>
  <c r="K160" i="49"/>
  <c r="J160" i="49"/>
  <c r="I160" i="49"/>
  <c r="D160" i="49"/>
  <c r="D160" i="50" s="1"/>
  <c r="C160" i="49"/>
  <c r="L159" i="49"/>
  <c r="K159" i="49"/>
  <c r="J159" i="49"/>
  <c r="I159" i="49"/>
  <c r="D159" i="49"/>
  <c r="D159" i="50" s="1"/>
  <c r="C159" i="49"/>
  <c r="L158" i="49"/>
  <c r="K158" i="49"/>
  <c r="J158" i="49"/>
  <c r="I158" i="49"/>
  <c r="D158" i="49"/>
  <c r="D158" i="50" s="1"/>
  <c r="C158" i="49"/>
  <c r="L157" i="49"/>
  <c r="K157" i="49"/>
  <c r="J157" i="49"/>
  <c r="I157" i="49"/>
  <c r="D157" i="49"/>
  <c r="D157" i="50" s="1"/>
  <c r="C157" i="49"/>
  <c r="L156" i="49"/>
  <c r="K156" i="49"/>
  <c r="J156" i="49"/>
  <c r="I156" i="49"/>
  <c r="D156" i="49"/>
  <c r="D156" i="50" s="1"/>
  <c r="C156" i="49"/>
  <c r="L155" i="49"/>
  <c r="K155" i="49"/>
  <c r="J155" i="49"/>
  <c r="I155" i="49"/>
  <c r="D155" i="49"/>
  <c r="D155" i="50" s="1"/>
  <c r="C155" i="49"/>
  <c r="L154" i="49"/>
  <c r="K154" i="49"/>
  <c r="J154" i="49"/>
  <c r="I154" i="49"/>
  <c r="D154" i="49"/>
  <c r="D154" i="50" s="1"/>
  <c r="C154" i="49"/>
  <c r="L153" i="49"/>
  <c r="K153" i="49"/>
  <c r="J153" i="49"/>
  <c r="I153" i="49"/>
  <c r="D153" i="49"/>
  <c r="D153" i="50" s="1"/>
  <c r="C153" i="49"/>
  <c r="L152" i="49"/>
  <c r="K152" i="49"/>
  <c r="J152" i="49"/>
  <c r="I152" i="49"/>
  <c r="D152" i="49"/>
  <c r="D152" i="50" s="1"/>
  <c r="C152" i="49"/>
  <c r="L151" i="49"/>
  <c r="K151" i="49"/>
  <c r="J151" i="49"/>
  <c r="I151" i="49"/>
  <c r="D151" i="49"/>
  <c r="D151" i="50" s="1"/>
  <c r="C151" i="49"/>
  <c r="L150" i="49"/>
  <c r="K150" i="49"/>
  <c r="J150" i="49"/>
  <c r="I150" i="49"/>
  <c r="D150" i="49"/>
  <c r="D150" i="50" s="1"/>
  <c r="C150" i="49"/>
  <c r="L149" i="49"/>
  <c r="K149" i="49"/>
  <c r="J149" i="49"/>
  <c r="I149" i="49"/>
  <c r="D149" i="49"/>
  <c r="D149" i="50" s="1"/>
  <c r="C149" i="49"/>
  <c r="L148" i="49"/>
  <c r="K148" i="49"/>
  <c r="J148" i="49"/>
  <c r="I148" i="49"/>
  <c r="D148" i="49"/>
  <c r="D148" i="50" s="1"/>
  <c r="C148" i="49"/>
  <c r="L147" i="49"/>
  <c r="K147" i="49"/>
  <c r="J147" i="49"/>
  <c r="I147" i="49"/>
  <c r="D147" i="49"/>
  <c r="D147" i="50" s="1"/>
  <c r="C147" i="49"/>
  <c r="L146" i="49"/>
  <c r="K146" i="49"/>
  <c r="J146" i="49"/>
  <c r="I146" i="49"/>
  <c r="D146" i="49"/>
  <c r="D146" i="50" s="1"/>
  <c r="C146" i="49"/>
  <c r="L145" i="49"/>
  <c r="K145" i="49"/>
  <c r="J145" i="49"/>
  <c r="I145" i="49"/>
  <c r="D145" i="49"/>
  <c r="D145" i="50" s="1"/>
  <c r="C145" i="49"/>
  <c r="L144" i="49"/>
  <c r="K144" i="49"/>
  <c r="J144" i="49"/>
  <c r="I144" i="49"/>
  <c r="D144" i="49"/>
  <c r="D144" i="50" s="1"/>
  <c r="C144" i="49"/>
  <c r="L143" i="49"/>
  <c r="K143" i="49"/>
  <c r="J143" i="49"/>
  <c r="I143" i="49"/>
  <c r="D143" i="49"/>
  <c r="D143" i="50" s="1"/>
  <c r="C143" i="49"/>
  <c r="L142" i="49"/>
  <c r="K142" i="49"/>
  <c r="J142" i="49"/>
  <c r="I142" i="49"/>
  <c r="D142" i="49"/>
  <c r="D142" i="50" s="1"/>
  <c r="C142" i="49"/>
  <c r="L141" i="49"/>
  <c r="K141" i="49"/>
  <c r="J141" i="49"/>
  <c r="I141" i="49"/>
  <c r="D141" i="49"/>
  <c r="D141" i="50" s="1"/>
  <c r="C141" i="49"/>
  <c r="L140" i="49"/>
  <c r="K140" i="49"/>
  <c r="J140" i="49"/>
  <c r="I140" i="49"/>
  <c r="D140" i="49"/>
  <c r="D140" i="50" s="1"/>
  <c r="C140" i="49"/>
  <c r="L139" i="49"/>
  <c r="K139" i="49"/>
  <c r="J139" i="49"/>
  <c r="I139" i="49"/>
  <c r="D139" i="49"/>
  <c r="D139" i="50" s="1"/>
  <c r="C139" i="49"/>
  <c r="L138" i="49"/>
  <c r="K138" i="49"/>
  <c r="J138" i="49"/>
  <c r="I138" i="49"/>
  <c r="D138" i="49"/>
  <c r="D138" i="50" s="1"/>
  <c r="C138" i="49"/>
  <c r="L137" i="49"/>
  <c r="K137" i="49"/>
  <c r="J137" i="49"/>
  <c r="I137" i="49"/>
  <c r="D137" i="49"/>
  <c r="D137" i="50" s="1"/>
  <c r="C137" i="49"/>
  <c r="L136" i="49"/>
  <c r="K136" i="49"/>
  <c r="J136" i="49"/>
  <c r="I136" i="49"/>
  <c r="D136" i="49"/>
  <c r="D136" i="50" s="1"/>
  <c r="C136" i="49"/>
  <c r="L135" i="49"/>
  <c r="K135" i="49"/>
  <c r="J135" i="49"/>
  <c r="I135" i="49"/>
  <c r="D135" i="49"/>
  <c r="D135" i="50" s="1"/>
  <c r="C135" i="49"/>
  <c r="L134" i="49"/>
  <c r="K134" i="49"/>
  <c r="J134" i="49"/>
  <c r="I134" i="49"/>
  <c r="D134" i="49"/>
  <c r="D134" i="50" s="1"/>
  <c r="C134" i="49"/>
  <c r="L133" i="49"/>
  <c r="K133" i="49"/>
  <c r="J133" i="49"/>
  <c r="I133" i="49"/>
  <c r="D133" i="49"/>
  <c r="D133" i="50" s="1"/>
  <c r="C133" i="49"/>
  <c r="L132" i="49"/>
  <c r="K132" i="49"/>
  <c r="J132" i="49"/>
  <c r="I132" i="49"/>
  <c r="D132" i="49"/>
  <c r="D132" i="50" s="1"/>
  <c r="C132" i="49"/>
  <c r="L131" i="49"/>
  <c r="K131" i="49"/>
  <c r="J131" i="49"/>
  <c r="I131" i="49"/>
  <c r="D131" i="49"/>
  <c r="D131" i="50" s="1"/>
  <c r="C131" i="49"/>
  <c r="L130" i="49"/>
  <c r="K130" i="49"/>
  <c r="J130" i="49"/>
  <c r="I130" i="49"/>
  <c r="D130" i="49"/>
  <c r="D130" i="50" s="1"/>
  <c r="C130" i="49"/>
  <c r="L129" i="49"/>
  <c r="K129" i="49"/>
  <c r="J129" i="49"/>
  <c r="I129" i="49"/>
  <c r="D129" i="49"/>
  <c r="D129" i="50" s="1"/>
  <c r="C129" i="49"/>
  <c r="L128" i="49"/>
  <c r="K128" i="49"/>
  <c r="J128" i="49"/>
  <c r="I128" i="49"/>
  <c r="D128" i="49"/>
  <c r="D128" i="50" s="1"/>
  <c r="C128" i="49"/>
  <c r="L127" i="49"/>
  <c r="K127" i="49"/>
  <c r="J127" i="49"/>
  <c r="I127" i="49"/>
  <c r="D127" i="49"/>
  <c r="D127" i="50" s="1"/>
  <c r="C127" i="49"/>
  <c r="L126" i="49"/>
  <c r="K126" i="49"/>
  <c r="J126" i="49"/>
  <c r="I126" i="49"/>
  <c r="D126" i="49"/>
  <c r="D126" i="50" s="1"/>
  <c r="C126" i="49"/>
  <c r="L125" i="49"/>
  <c r="K125" i="49"/>
  <c r="J125" i="49"/>
  <c r="I125" i="49"/>
  <c r="D125" i="49"/>
  <c r="D125" i="50" s="1"/>
  <c r="C125" i="49"/>
  <c r="L124" i="49"/>
  <c r="K124" i="49"/>
  <c r="J124" i="49"/>
  <c r="I124" i="49"/>
  <c r="D124" i="49"/>
  <c r="D124" i="50" s="1"/>
  <c r="C124" i="49"/>
  <c r="L123" i="49"/>
  <c r="K123" i="49"/>
  <c r="J123" i="49"/>
  <c r="I123" i="49"/>
  <c r="D123" i="49"/>
  <c r="D123" i="50" s="1"/>
  <c r="C123" i="49"/>
  <c r="L122" i="49"/>
  <c r="K122" i="49"/>
  <c r="J122" i="49"/>
  <c r="I122" i="49"/>
  <c r="D122" i="49"/>
  <c r="D122" i="50" s="1"/>
  <c r="C122" i="49"/>
  <c r="L121" i="49"/>
  <c r="K121" i="49"/>
  <c r="J121" i="49"/>
  <c r="I121" i="49"/>
  <c r="D121" i="49"/>
  <c r="D121" i="50" s="1"/>
  <c r="C121" i="49"/>
  <c r="L120" i="49"/>
  <c r="K120" i="49"/>
  <c r="J120" i="49"/>
  <c r="I120" i="49"/>
  <c r="D120" i="49"/>
  <c r="D120" i="50" s="1"/>
  <c r="C120" i="49"/>
  <c r="L119" i="49"/>
  <c r="K119" i="49"/>
  <c r="J119" i="49"/>
  <c r="I119" i="49"/>
  <c r="D119" i="49"/>
  <c r="D119" i="50" s="1"/>
  <c r="C119" i="49"/>
  <c r="L118" i="49"/>
  <c r="K118" i="49"/>
  <c r="J118" i="49"/>
  <c r="I118" i="49"/>
  <c r="D118" i="49"/>
  <c r="D118" i="50" s="1"/>
  <c r="C118" i="49"/>
  <c r="L117" i="49"/>
  <c r="K117" i="49"/>
  <c r="J117" i="49"/>
  <c r="I117" i="49"/>
  <c r="D117" i="49"/>
  <c r="D117" i="50" s="1"/>
  <c r="C117" i="49"/>
  <c r="L116" i="49"/>
  <c r="K116" i="49"/>
  <c r="J116" i="49"/>
  <c r="I116" i="49"/>
  <c r="D116" i="49"/>
  <c r="D116" i="50" s="1"/>
  <c r="C116" i="49"/>
  <c r="L115" i="49"/>
  <c r="K115" i="49"/>
  <c r="J115" i="49"/>
  <c r="I115" i="49"/>
  <c r="D115" i="49"/>
  <c r="D115" i="50" s="1"/>
  <c r="C115" i="49"/>
  <c r="L114" i="49"/>
  <c r="K114" i="49"/>
  <c r="J114" i="49"/>
  <c r="I114" i="49"/>
  <c r="D114" i="49"/>
  <c r="D114" i="50" s="1"/>
  <c r="C114" i="49"/>
  <c r="L113" i="49"/>
  <c r="K113" i="49"/>
  <c r="J113" i="49"/>
  <c r="I113" i="49"/>
  <c r="D113" i="49"/>
  <c r="D113" i="50" s="1"/>
  <c r="C113" i="49"/>
  <c r="L112" i="49"/>
  <c r="K112" i="49"/>
  <c r="J112" i="49"/>
  <c r="I112" i="49"/>
  <c r="D112" i="49"/>
  <c r="D112" i="50" s="1"/>
  <c r="C112" i="49"/>
  <c r="L111" i="49"/>
  <c r="K111" i="49"/>
  <c r="J111" i="49"/>
  <c r="I111" i="49"/>
  <c r="D111" i="49"/>
  <c r="D111" i="50" s="1"/>
  <c r="C111" i="49"/>
  <c r="L110" i="49"/>
  <c r="K110" i="49"/>
  <c r="J110" i="49"/>
  <c r="I110" i="49"/>
  <c r="D110" i="49"/>
  <c r="D110" i="50" s="1"/>
  <c r="C110" i="49"/>
  <c r="L109" i="49"/>
  <c r="K109" i="49"/>
  <c r="J109" i="49"/>
  <c r="I109" i="49"/>
  <c r="D109" i="49"/>
  <c r="D109" i="50" s="1"/>
  <c r="C109" i="49"/>
  <c r="L108" i="49"/>
  <c r="K108" i="49"/>
  <c r="J108" i="49"/>
  <c r="I108" i="49"/>
  <c r="D108" i="49"/>
  <c r="D108" i="50" s="1"/>
  <c r="C108" i="49"/>
  <c r="L107" i="49"/>
  <c r="K107" i="49"/>
  <c r="J107" i="49"/>
  <c r="I107" i="49"/>
  <c r="D107" i="49"/>
  <c r="D107" i="50" s="1"/>
  <c r="C107" i="49"/>
  <c r="L106" i="49"/>
  <c r="K106" i="49"/>
  <c r="J106" i="49"/>
  <c r="I106" i="49"/>
  <c r="D106" i="49"/>
  <c r="D106" i="50" s="1"/>
  <c r="C106" i="49"/>
  <c r="L105" i="49"/>
  <c r="K105" i="49"/>
  <c r="J105" i="49"/>
  <c r="I105" i="49"/>
  <c r="D105" i="49"/>
  <c r="D105" i="50" s="1"/>
  <c r="C105" i="49"/>
  <c r="L104" i="49"/>
  <c r="K104" i="49"/>
  <c r="J104" i="49"/>
  <c r="I104" i="49"/>
  <c r="D104" i="49"/>
  <c r="D104" i="50" s="1"/>
  <c r="C104" i="49"/>
  <c r="L103" i="49"/>
  <c r="K103" i="49"/>
  <c r="J103" i="49"/>
  <c r="I103" i="49"/>
  <c r="D103" i="49"/>
  <c r="D103" i="50" s="1"/>
  <c r="C103" i="49"/>
  <c r="L102" i="49"/>
  <c r="K102" i="49"/>
  <c r="J102" i="49"/>
  <c r="I102" i="49"/>
  <c r="D102" i="49"/>
  <c r="D102" i="50" s="1"/>
  <c r="C102" i="49"/>
  <c r="L101" i="49"/>
  <c r="K101" i="49"/>
  <c r="J101" i="49"/>
  <c r="I101" i="49"/>
  <c r="D101" i="49"/>
  <c r="D101" i="50" s="1"/>
  <c r="C101" i="49"/>
  <c r="L100" i="49"/>
  <c r="K100" i="49"/>
  <c r="J100" i="49"/>
  <c r="I100" i="49"/>
  <c r="D100" i="49"/>
  <c r="D100" i="50" s="1"/>
  <c r="C100" i="49"/>
  <c r="L99" i="49"/>
  <c r="K99" i="49"/>
  <c r="J99" i="49"/>
  <c r="I99" i="49"/>
  <c r="D99" i="49"/>
  <c r="D99" i="50" s="1"/>
  <c r="C99" i="49"/>
  <c r="L98" i="49"/>
  <c r="K98" i="49"/>
  <c r="J98" i="49"/>
  <c r="I98" i="49"/>
  <c r="D98" i="49"/>
  <c r="D98" i="50" s="1"/>
  <c r="C98" i="49"/>
  <c r="L97" i="49"/>
  <c r="K97" i="49"/>
  <c r="J97" i="49"/>
  <c r="I97" i="49"/>
  <c r="D97" i="49"/>
  <c r="D97" i="50" s="1"/>
  <c r="C97" i="49"/>
  <c r="L96" i="49"/>
  <c r="K96" i="49"/>
  <c r="J96" i="49"/>
  <c r="I96" i="49"/>
  <c r="D96" i="49"/>
  <c r="D96" i="50" s="1"/>
  <c r="C96" i="49"/>
  <c r="L95" i="49"/>
  <c r="K95" i="49"/>
  <c r="J95" i="49"/>
  <c r="I95" i="49"/>
  <c r="D95" i="49"/>
  <c r="D95" i="50" s="1"/>
  <c r="C95" i="49"/>
  <c r="L94" i="49"/>
  <c r="K94" i="49"/>
  <c r="J94" i="49"/>
  <c r="I94" i="49"/>
  <c r="D94" i="49"/>
  <c r="D94" i="50" s="1"/>
  <c r="C94" i="49"/>
  <c r="L93" i="49"/>
  <c r="K93" i="49"/>
  <c r="J93" i="49"/>
  <c r="I93" i="49"/>
  <c r="D93" i="49"/>
  <c r="D93" i="50" s="1"/>
  <c r="C93" i="49"/>
  <c r="L92" i="49"/>
  <c r="K92" i="49"/>
  <c r="J92" i="49"/>
  <c r="I92" i="49"/>
  <c r="D92" i="49"/>
  <c r="D92" i="50" s="1"/>
  <c r="C92" i="49"/>
  <c r="L91" i="49"/>
  <c r="K91" i="49"/>
  <c r="J91" i="49"/>
  <c r="I91" i="49"/>
  <c r="D91" i="49"/>
  <c r="D91" i="50" s="1"/>
  <c r="C91" i="49"/>
  <c r="L90" i="49"/>
  <c r="K90" i="49"/>
  <c r="J90" i="49"/>
  <c r="I90" i="49"/>
  <c r="D90" i="49"/>
  <c r="D90" i="50" s="1"/>
  <c r="C90" i="49"/>
  <c r="L89" i="49"/>
  <c r="K89" i="49"/>
  <c r="J89" i="49"/>
  <c r="I89" i="49"/>
  <c r="D89" i="49"/>
  <c r="D89" i="50" s="1"/>
  <c r="C89" i="49"/>
  <c r="L88" i="49"/>
  <c r="K88" i="49"/>
  <c r="J88" i="49"/>
  <c r="I88" i="49"/>
  <c r="D88" i="49"/>
  <c r="D88" i="50" s="1"/>
  <c r="C88" i="49"/>
  <c r="L87" i="49"/>
  <c r="K87" i="49"/>
  <c r="J87" i="49"/>
  <c r="I87" i="49"/>
  <c r="D87" i="49"/>
  <c r="D87" i="50" s="1"/>
  <c r="C87" i="49"/>
  <c r="L86" i="49"/>
  <c r="K86" i="49"/>
  <c r="J86" i="49"/>
  <c r="I86" i="49"/>
  <c r="D86" i="49"/>
  <c r="D86" i="50" s="1"/>
  <c r="C86" i="49"/>
  <c r="L85" i="49"/>
  <c r="K85" i="49"/>
  <c r="J85" i="49"/>
  <c r="I85" i="49"/>
  <c r="D85" i="49"/>
  <c r="D85" i="50" s="1"/>
  <c r="C85" i="49"/>
  <c r="L84" i="49"/>
  <c r="K84" i="49"/>
  <c r="J84" i="49"/>
  <c r="I84" i="49"/>
  <c r="D84" i="49"/>
  <c r="D84" i="50" s="1"/>
  <c r="C84" i="49"/>
  <c r="L83" i="49"/>
  <c r="K83" i="49"/>
  <c r="J83" i="49"/>
  <c r="I83" i="49"/>
  <c r="D83" i="49"/>
  <c r="D83" i="50" s="1"/>
  <c r="C83" i="49"/>
  <c r="L82" i="49"/>
  <c r="K82" i="49"/>
  <c r="J82" i="49"/>
  <c r="I82" i="49"/>
  <c r="D82" i="49"/>
  <c r="D82" i="50" s="1"/>
  <c r="C82" i="49"/>
  <c r="L81" i="49"/>
  <c r="K81" i="49"/>
  <c r="J81" i="49"/>
  <c r="I81" i="49"/>
  <c r="D81" i="49"/>
  <c r="D81" i="50" s="1"/>
  <c r="C81" i="49"/>
  <c r="L80" i="49"/>
  <c r="K80" i="49"/>
  <c r="J80" i="49"/>
  <c r="I80" i="49"/>
  <c r="D80" i="49"/>
  <c r="D80" i="50" s="1"/>
  <c r="C80" i="49"/>
  <c r="L79" i="49"/>
  <c r="K79" i="49"/>
  <c r="J79" i="49"/>
  <c r="I79" i="49"/>
  <c r="D79" i="49"/>
  <c r="D79" i="50" s="1"/>
  <c r="C79" i="49"/>
  <c r="L78" i="49"/>
  <c r="K78" i="49"/>
  <c r="J78" i="49"/>
  <c r="I78" i="49"/>
  <c r="D78" i="49"/>
  <c r="D78" i="50" s="1"/>
  <c r="C78" i="49"/>
  <c r="L77" i="49"/>
  <c r="K77" i="49"/>
  <c r="J77" i="49"/>
  <c r="I77" i="49"/>
  <c r="D77" i="49"/>
  <c r="D77" i="50" s="1"/>
  <c r="C77" i="49"/>
  <c r="L76" i="49"/>
  <c r="K76" i="49"/>
  <c r="J76" i="49"/>
  <c r="I76" i="49"/>
  <c r="D76" i="49"/>
  <c r="D76" i="50" s="1"/>
  <c r="C76" i="49"/>
  <c r="L75" i="49"/>
  <c r="K75" i="49"/>
  <c r="J75" i="49"/>
  <c r="I75" i="49"/>
  <c r="D75" i="49"/>
  <c r="D75" i="50" s="1"/>
  <c r="C75" i="49"/>
  <c r="L74" i="49"/>
  <c r="K74" i="49"/>
  <c r="J74" i="49"/>
  <c r="I74" i="49"/>
  <c r="D74" i="49"/>
  <c r="D74" i="50" s="1"/>
  <c r="C74" i="49"/>
  <c r="L73" i="49"/>
  <c r="K73" i="49"/>
  <c r="J73" i="49"/>
  <c r="I73" i="49"/>
  <c r="D73" i="49"/>
  <c r="D73" i="50" s="1"/>
  <c r="C73" i="49"/>
  <c r="L72" i="49"/>
  <c r="K72" i="49"/>
  <c r="J72" i="49"/>
  <c r="I72" i="49"/>
  <c r="D72" i="49"/>
  <c r="D72" i="50" s="1"/>
  <c r="C72" i="49"/>
  <c r="L71" i="49"/>
  <c r="K71" i="49"/>
  <c r="J71" i="49"/>
  <c r="I71" i="49"/>
  <c r="D71" i="49"/>
  <c r="D71" i="50" s="1"/>
  <c r="C71" i="49"/>
  <c r="L70" i="49"/>
  <c r="K70" i="49"/>
  <c r="J70" i="49"/>
  <c r="I70" i="49"/>
  <c r="D70" i="49"/>
  <c r="D70" i="50" s="1"/>
  <c r="C70" i="49"/>
  <c r="L69" i="49"/>
  <c r="K69" i="49"/>
  <c r="J69" i="49"/>
  <c r="I69" i="49"/>
  <c r="D69" i="49"/>
  <c r="D69" i="50" s="1"/>
  <c r="C69" i="49"/>
  <c r="L68" i="49"/>
  <c r="K68" i="49"/>
  <c r="J68" i="49"/>
  <c r="I68" i="49"/>
  <c r="D68" i="49"/>
  <c r="D68" i="50" s="1"/>
  <c r="C68" i="49"/>
  <c r="L67" i="49"/>
  <c r="K67" i="49"/>
  <c r="J67" i="49"/>
  <c r="I67" i="49"/>
  <c r="D67" i="49"/>
  <c r="D67" i="50" s="1"/>
  <c r="C67" i="49"/>
  <c r="L66" i="49"/>
  <c r="K66" i="49"/>
  <c r="J66" i="49"/>
  <c r="I66" i="49"/>
  <c r="D66" i="49"/>
  <c r="D66" i="50" s="1"/>
  <c r="C66" i="49"/>
  <c r="L65" i="49"/>
  <c r="K65" i="49"/>
  <c r="J65" i="49"/>
  <c r="I65" i="49"/>
  <c r="D65" i="49"/>
  <c r="D65" i="50" s="1"/>
  <c r="C65" i="49"/>
  <c r="L64" i="49"/>
  <c r="K64" i="49"/>
  <c r="J64" i="49"/>
  <c r="I64" i="49"/>
  <c r="D64" i="49"/>
  <c r="D64" i="50" s="1"/>
  <c r="C64" i="49"/>
  <c r="L63" i="49"/>
  <c r="K63" i="49"/>
  <c r="J63" i="49"/>
  <c r="I63" i="49"/>
  <c r="D63" i="49"/>
  <c r="D63" i="50" s="1"/>
  <c r="C63" i="49"/>
  <c r="L62" i="49"/>
  <c r="K62" i="49"/>
  <c r="J62" i="49"/>
  <c r="I62" i="49"/>
  <c r="D62" i="49"/>
  <c r="D62" i="50" s="1"/>
  <c r="C62" i="49"/>
  <c r="L61" i="49"/>
  <c r="K61" i="49"/>
  <c r="J61" i="49"/>
  <c r="I61" i="49"/>
  <c r="D61" i="49"/>
  <c r="D61" i="50" s="1"/>
  <c r="C61" i="49"/>
  <c r="L60" i="49"/>
  <c r="K60" i="49"/>
  <c r="J60" i="49"/>
  <c r="I60" i="49"/>
  <c r="D60" i="49"/>
  <c r="D60" i="50" s="1"/>
  <c r="C60" i="49"/>
  <c r="L59" i="49"/>
  <c r="K59" i="49"/>
  <c r="J59" i="49"/>
  <c r="I59" i="49"/>
  <c r="D59" i="49"/>
  <c r="D59" i="50" s="1"/>
  <c r="C59" i="49"/>
  <c r="L58" i="49"/>
  <c r="K58" i="49"/>
  <c r="J58" i="49"/>
  <c r="I58" i="49"/>
  <c r="D58" i="49"/>
  <c r="D58" i="50" s="1"/>
  <c r="C58" i="49"/>
  <c r="L57" i="49"/>
  <c r="K57" i="49"/>
  <c r="J57" i="49"/>
  <c r="I57" i="49"/>
  <c r="D57" i="49"/>
  <c r="D57" i="50" s="1"/>
  <c r="C57" i="49"/>
  <c r="L56" i="49"/>
  <c r="K56" i="49"/>
  <c r="J56" i="49"/>
  <c r="I56" i="49"/>
  <c r="D56" i="49"/>
  <c r="D56" i="50" s="1"/>
  <c r="C56" i="49"/>
  <c r="L55" i="49"/>
  <c r="K55" i="49"/>
  <c r="J55" i="49"/>
  <c r="I55" i="49"/>
  <c r="D55" i="49"/>
  <c r="D55" i="50" s="1"/>
  <c r="C55" i="49"/>
  <c r="L54" i="49"/>
  <c r="K54" i="49"/>
  <c r="J54" i="49"/>
  <c r="I54" i="49"/>
  <c r="D54" i="49"/>
  <c r="D54" i="50" s="1"/>
  <c r="C54" i="49"/>
  <c r="L53" i="49"/>
  <c r="K53" i="49"/>
  <c r="J53" i="49"/>
  <c r="I53" i="49"/>
  <c r="D53" i="49"/>
  <c r="D53" i="50" s="1"/>
  <c r="C53" i="49"/>
  <c r="L52" i="49"/>
  <c r="K52" i="49"/>
  <c r="J52" i="49"/>
  <c r="I52" i="49"/>
  <c r="D52" i="49"/>
  <c r="D52" i="50" s="1"/>
  <c r="C52" i="49"/>
  <c r="L51" i="49"/>
  <c r="K51" i="49"/>
  <c r="J51" i="49"/>
  <c r="I51" i="49"/>
  <c r="D51" i="49"/>
  <c r="D51" i="50" s="1"/>
  <c r="C51" i="49"/>
  <c r="L50" i="49"/>
  <c r="K50" i="49"/>
  <c r="J50" i="49"/>
  <c r="I50" i="49"/>
  <c r="D50" i="49"/>
  <c r="D50" i="50" s="1"/>
  <c r="C50" i="49"/>
  <c r="L49" i="49"/>
  <c r="K49" i="49"/>
  <c r="J49" i="49"/>
  <c r="I49" i="49"/>
  <c r="D49" i="49"/>
  <c r="D49" i="50" s="1"/>
  <c r="C49" i="49"/>
  <c r="L48" i="49"/>
  <c r="K48" i="49"/>
  <c r="J48" i="49"/>
  <c r="I48" i="49"/>
  <c r="D48" i="49"/>
  <c r="D48" i="50" s="1"/>
  <c r="C48" i="49"/>
  <c r="L47" i="49"/>
  <c r="K47" i="49"/>
  <c r="J47" i="49"/>
  <c r="I47" i="49"/>
  <c r="D47" i="49"/>
  <c r="D47" i="50" s="1"/>
  <c r="C47" i="49"/>
  <c r="L46" i="49"/>
  <c r="K46" i="49"/>
  <c r="J46" i="49"/>
  <c r="I46" i="49"/>
  <c r="D46" i="49"/>
  <c r="D46" i="50" s="1"/>
  <c r="C46" i="49"/>
  <c r="L45" i="49"/>
  <c r="K45" i="49"/>
  <c r="J45" i="49"/>
  <c r="I45" i="49"/>
  <c r="D45" i="49"/>
  <c r="D45" i="50" s="1"/>
  <c r="C45" i="49"/>
  <c r="L44" i="49"/>
  <c r="K44" i="49"/>
  <c r="J44" i="49"/>
  <c r="I44" i="49"/>
  <c r="D44" i="49"/>
  <c r="D44" i="50" s="1"/>
  <c r="C44" i="49"/>
  <c r="L43" i="49"/>
  <c r="K43" i="49"/>
  <c r="J43" i="49"/>
  <c r="I43" i="49"/>
  <c r="D43" i="49"/>
  <c r="D43" i="50" s="1"/>
  <c r="C43" i="49"/>
  <c r="L42" i="49"/>
  <c r="K42" i="49"/>
  <c r="J42" i="49"/>
  <c r="I42" i="49"/>
  <c r="D42" i="49"/>
  <c r="D42" i="50" s="1"/>
  <c r="C42" i="49"/>
  <c r="L41" i="49"/>
  <c r="K41" i="49"/>
  <c r="J41" i="49"/>
  <c r="I41" i="49"/>
  <c r="D41" i="49"/>
  <c r="D41" i="50" s="1"/>
  <c r="C41" i="49"/>
  <c r="L40" i="49"/>
  <c r="K40" i="49"/>
  <c r="J40" i="49"/>
  <c r="I40" i="49"/>
  <c r="D40" i="49"/>
  <c r="D40" i="50" s="1"/>
  <c r="C40" i="49"/>
  <c r="L39" i="49"/>
  <c r="K39" i="49"/>
  <c r="J39" i="49"/>
  <c r="I39" i="49"/>
  <c r="D39" i="49"/>
  <c r="D39" i="50" s="1"/>
  <c r="C39" i="49"/>
  <c r="L38" i="49"/>
  <c r="K38" i="49"/>
  <c r="J38" i="49"/>
  <c r="I38" i="49"/>
  <c r="D38" i="49"/>
  <c r="D38" i="50" s="1"/>
  <c r="C38" i="49"/>
  <c r="L37" i="49"/>
  <c r="K37" i="49"/>
  <c r="J37" i="49"/>
  <c r="I37" i="49"/>
  <c r="D37" i="49"/>
  <c r="D37" i="50" s="1"/>
  <c r="C37" i="49"/>
  <c r="L36" i="49"/>
  <c r="K36" i="49"/>
  <c r="J36" i="49"/>
  <c r="I36" i="49"/>
  <c r="D36" i="49"/>
  <c r="D36" i="50" s="1"/>
  <c r="C36" i="49"/>
  <c r="L35" i="49"/>
  <c r="K35" i="49"/>
  <c r="J35" i="49"/>
  <c r="I35" i="49"/>
  <c r="D35" i="49"/>
  <c r="D35" i="50" s="1"/>
  <c r="C35" i="49"/>
  <c r="L34" i="49"/>
  <c r="K34" i="49"/>
  <c r="J34" i="49"/>
  <c r="I34" i="49"/>
  <c r="D34" i="49"/>
  <c r="D34" i="50" s="1"/>
  <c r="C34" i="49"/>
  <c r="L33" i="49"/>
  <c r="K33" i="49"/>
  <c r="J33" i="49"/>
  <c r="I33" i="49"/>
  <c r="D33" i="49"/>
  <c r="D33" i="50" s="1"/>
  <c r="C33" i="49"/>
  <c r="L32" i="49"/>
  <c r="K32" i="49"/>
  <c r="J32" i="49"/>
  <c r="I32" i="49"/>
  <c r="D32" i="49"/>
  <c r="D32" i="50" s="1"/>
  <c r="C32" i="49"/>
  <c r="L31" i="49"/>
  <c r="K31" i="49"/>
  <c r="J31" i="49"/>
  <c r="I31" i="49"/>
  <c r="D31" i="49"/>
  <c r="D31" i="50" s="1"/>
  <c r="C31" i="49"/>
  <c r="L30" i="49"/>
  <c r="K30" i="49"/>
  <c r="J30" i="49"/>
  <c r="I30" i="49"/>
  <c r="D30" i="49"/>
  <c r="D30" i="50" s="1"/>
  <c r="C30" i="49"/>
  <c r="L29" i="49"/>
  <c r="K29" i="49"/>
  <c r="J29" i="49"/>
  <c r="I29" i="49"/>
  <c r="D29" i="49"/>
  <c r="D29" i="50" s="1"/>
  <c r="C29" i="49"/>
  <c r="L28" i="49"/>
  <c r="K28" i="49"/>
  <c r="J28" i="49"/>
  <c r="I28" i="49"/>
  <c r="D28" i="49"/>
  <c r="D28" i="50" s="1"/>
  <c r="C28" i="49"/>
  <c r="L27" i="49"/>
  <c r="K27" i="49"/>
  <c r="J27" i="49"/>
  <c r="I27" i="49"/>
  <c r="D27" i="49"/>
  <c r="D27" i="50" s="1"/>
  <c r="C27" i="49"/>
  <c r="L26" i="49"/>
  <c r="K26" i="49"/>
  <c r="J26" i="49"/>
  <c r="I26" i="49"/>
  <c r="D26" i="49"/>
  <c r="D26" i="50" s="1"/>
  <c r="C26" i="49"/>
  <c r="L25" i="49"/>
  <c r="K25" i="49"/>
  <c r="J25" i="49"/>
  <c r="I25" i="49"/>
  <c r="D25" i="49"/>
  <c r="D25" i="50" s="1"/>
  <c r="C25" i="49"/>
  <c r="L24" i="49"/>
  <c r="K24" i="49"/>
  <c r="J24" i="49"/>
  <c r="I24" i="49"/>
  <c r="D24" i="49"/>
  <c r="D24" i="50" s="1"/>
  <c r="C24" i="49"/>
  <c r="L23" i="49"/>
  <c r="K23" i="49"/>
  <c r="J23" i="49"/>
  <c r="I23" i="49"/>
  <c r="D23" i="49"/>
  <c r="D23" i="50" s="1"/>
  <c r="C23" i="49"/>
  <c r="L22" i="49"/>
  <c r="K22" i="49"/>
  <c r="J22" i="49"/>
  <c r="I22" i="49"/>
  <c r="D22" i="49"/>
  <c r="D22" i="50" s="1"/>
  <c r="C22" i="49"/>
  <c r="L21" i="49"/>
  <c r="K21" i="49"/>
  <c r="J21" i="49"/>
  <c r="I21" i="49"/>
  <c r="D21" i="49"/>
  <c r="D21" i="50" s="1"/>
  <c r="C21" i="49"/>
  <c r="L20" i="49"/>
  <c r="K20" i="49"/>
  <c r="J20" i="49"/>
  <c r="I20" i="49"/>
  <c r="D20" i="49"/>
  <c r="D20" i="50" s="1"/>
  <c r="C20" i="49"/>
  <c r="L19" i="49"/>
  <c r="K19" i="49"/>
  <c r="J19" i="49"/>
  <c r="I19" i="49"/>
  <c r="D19" i="49"/>
  <c r="D19" i="50" s="1"/>
  <c r="C19" i="49"/>
  <c r="L18" i="49"/>
  <c r="K18" i="49"/>
  <c r="J18" i="49"/>
  <c r="I18" i="49"/>
  <c r="D18" i="49"/>
  <c r="D18" i="50" s="1"/>
  <c r="C18" i="49"/>
  <c r="L17" i="49"/>
  <c r="K17" i="49"/>
  <c r="J17" i="49"/>
  <c r="I17" i="49"/>
  <c r="D17" i="49"/>
  <c r="D17" i="50" s="1"/>
  <c r="C17" i="49"/>
  <c r="L16" i="49"/>
  <c r="K16" i="49"/>
  <c r="J16" i="49"/>
  <c r="I16" i="49"/>
  <c r="D16" i="49"/>
  <c r="D16" i="50" s="1"/>
  <c r="C16" i="49"/>
  <c r="L15" i="49"/>
  <c r="K15" i="49"/>
  <c r="J15" i="49"/>
  <c r="I15" i="49"/>
  <c r="D15" i="49"/>
  <c r="D15" i="50" s="1"/>
  <c r="C15" i="49"/>
  <c r="L14" i="49"/>
  <c r="K14" i="49"/>
  <c r="J14" i="49"/>
  <c r="I14" i="49"/>
  <c r="D14" i="49"/>
  <c r="D14" i="50" s="1"/>
  <c r="C14" i="49"/>
  <c r="L13" i="49"/>
  <c r="K13" i="49"/>
  <c r="J13" i="49"/>
  <c r="I13" i="49"/>
  <c r="D13" i="49"/>
  <c r="D13" i="50" s="1"/>
  <c r="C13" i="49"/>
  <c r="L12" i="49"/>
  <c r="K12" i="49"/>
  <c r="J12" i="49"/>
  <c r="I12" i="49"/>
  <c r="D12" i="49"/>
  <c r="D12" i="50" s="1"/>
  <c r="C12" i="49"/>
  <c r="L11" i="49"/>
  <c r="K11" i="49"/>
  <c r="J11" i="49"/>
  <c r="I11" i="49"/>
  <c r="D11" i="49"/>
  <c r="D11" i="50" s="1"/>
  <c r="C11" i="49"/>
  <c r="L10" i="49"/>
  <c r="K10" i="49"/>
  <c r="J10" i="49"/>
  <c r="I10" i="49"/>
  <c r="D10" i="49"/>
  <c r="D10" i="50" s="1"/>
  <c r="C10" i="49"/>
  <c r="L9" i="49"/>
  <c r="K9" i="49"/>
  <c r="J9" i="49"/>
  <c r="I9" i="49"/>
  <c r="D9" i="49"/>
  <c r="D9" i="50" s="1"/>
  <c r="C9" i="49"/>
  <c r="L8" i="49"/>
  <c r="K8" i="49"/>
  <c r="J8" i="49"/>
  <c r="I8" i="49"/>
  <c r="D8" i="49"/>
  <c r="D8" i="50" s="1"/>
  <c r="C8" i="49"/>
  <c r="L7" i="49"/>
  <c r="K7" i="49"/>
  <c r="J7" i="49"/>
  <c r="I7" i="49"/>
  <c r="D7" i="49"/>
  <c r="D7" i="50" s="1"/>
  <c r="C7" i="49"/>
  <c r="L6" i="49"/>
  <c r="K6" i="49"/>
  <c r="J6" i="49"/>
  <c r="I6" i="49"/>
  <c r="D6" i="49"/>
  <c r="D6" i="50" s="1"/>
  <c r="C6" i="49"/>
  <c r="L5" i="49"/>
  <c r="K5" i="49"/>
  <c r="J5" i="49"/>
  <c r="I5" i="49"/>
  <c r="D5" i="49"/>
  <c r="D5" i="50" s="1"/>
  <c r="C5" i="49"/>
  <c r="L3" i="49"/>
  <c r="K3" i="49"/>
  <c r="J3" i="49"/>
  <c r="I3" i="49"/>
  <c r="D3" i="49"/>
  <c r="D3" i="50" s="1"/>
  <c r="C3" i="49"/>
  <c r="B2" i="49"/>
  <c r="A2" i="49"/>
  <c r="L2" i="49"/>
  <c r="K2" i="49"/>
  <c r="J2" i="49"/>
  <c r="I2" i="49"/>
  <c r="D2" i="49"/>
  <c r="D2" i="50" s="1"/>
  <c r="C2" i="49"/>
  <c r="H5" i="40"/>
  <c r="G5" i="40"/>
  <c r="F5" i="40"/>
  <c r="E5" i="40"/>
  <c r="C5" i="40"/>
  <c r="B5" i="40"/>
  <c r="A4" i="40"/>
  <c r="H4" i="40"/>
  <c r="G4" i="40"/>
  <c r="F4" i="40"/>
  <c r="E4" i="40"/>
  <c r="C4" i="40"/>
  <c r="B4" i="40"/>
  <c r="H3" i="40"/>
  <c r="G3" i="40"/>
  <c r="F3" i="40"/>
  <c r="E3" i="40"/>
  <c r="D3" i="40"/>
  <c r="I3" i="40" s="1"/>
  <c r="C3" i="40"/>
  <c r="B3" i="40"/>
  <c r="A3" i="40"/>
  <c r="A3" i="41"/>
  <c r="B3" i="41"/>
  <c r="E3" i="41"/>
  <c r="G3" i="41"/>
  <c r="J3" i="41"/>
  <c r="K3" i="41"/>
  <c r="N3" i="41"/>
  <c r="A4" i="41"/>
  <c r="B4" i="41"/>
  <c r="E4" i="41"/>
  <c r="G4" i="41"/>
  <c r="J4" i="41"/>
  <c r="K4" i="41"/>
  <c r="N4" i="41"/>
  <c r="A5" i="41"/>
  <c r="B5" i="41"/>
  <c r="E5" i="41"/>
  <c r="G5" i="41"/>
  <c r="J5" i="41"/>
  <c r="K5" i="41"/>
  <c r="N5" i="41"/>
  <c r="A6" i="41"/>
  <c r="B6" i="41"/>
  <c r="E6" i="41"/>
  <c r="G6" i="41"/>
  <c r="J6" i="41"/>
  <c r="K6" i="41"/>
  <c r="N6" i="41"/>
  <c r="A7" i="41"/>
  <c r="B7" i="41"/>
  <c r="E7" i="41"/>
  <c r="G7" i="41"/>
  <c r="J7" i="41"/>
  <c r="K7" i="41"/>
  <c r="N7" i="41"/>
  <c r="A8" i="41"/>
  <c r="B8" i="41"/>
  <c r="E8" i="41"/>
  <c r="G8" i="41"/>
  <c r="J8" i="41"/>
  <c r="K8" i="41"/>
  <c r="N8" i="41"/>
  <c r="A9" i="41"/>
  <c r="B9" i="41"/>
  <c r="E9" i="41"/>
  <c r="G9" i="41"/>
  <c r="J9" i="41"/>
  <c r="K9" i="41"/>
  <c r="N9" i="41"/>
  <c r="A10" i="41"/>
  <c r="B10" i="41"/>
  <c r="E10" i="41"/>
  <c r="G10" i="41"/>
  <c r="J10" i="41"/>
  <c r="K10" i="41"/>
  <c r="N10" i="41"/>
  <c r="A11" i="41"/>
  <c r="B11" i="41"/>
  <c r="E11" i="41"/>
  <c r="G11" i="41"/>
  <c r="J11" i="41"/>
  <c r="K11" i="41"/>
  <c r="N11" i="41"/>
  <c r="A12" i="41"/>
  <c r="B12" i="41"/>
  <c r="E12" i="41"/>
  <c r="G12" i="41"/>
  <c r="J12" i="41"/>
  <c r="K12" i="41"/>
  <c r="N12" i="41"/>
  <c r="A13" i="41"/>
  <c r="B13" i="41"/>
  <c r="E13" i="41"/>
  <c r="G13" i="41"/>
  <c r="J13" i="41"/>
  <c r="K13" i="41"/>
  <c r="N13" i="41"/>
  <c r="A14" i="41"/>
  <c r="B14" i="41"/>
  <c r="E14" i="41"/>
  <c r="G14" i="41"/>
  <c r="J14" i="41"/>
  <c r="K14" i="41"/>
  <c r="N14" i="41"/>
  <c r="A15" i="41"/>
  <c r="B15" i="41"/>
  <c r="E15" i="41"/>
  <c r="G15" i="41"/>
  <c r="J15" i="41"/>
  <c r="K15" i="41"/>
  <c r="N15" i="41"/>
  <c r="A16" i="41"/>
  <c r="B16" i="41"/>
  <c r="E16" i="41"/>
  <c r="G16" i="41"/>
  <c r="J16" i="41"/>
  <c r="K16" i="41"/>
  <c r="N16" i="41"/>
  <c r="A17" i="41"/>
  <c r="B17" i="41"/>
  <c r="E17" i="41"/>
  <c r="G17" i="41"/>
  <c r="J17" i="41"/>
  <c r="K17" i="41"/>
  <c r="N17" i="41"/>
  <c r="A18" i="41"/>
  <c r="B18" i="41"/>
  <c r="E18" i="41"/>
  <c r="G18" i="41"/>
  <c r="J18" i="41"/>
  <c r="K18" i="41"/>
  <c r="N18" i="41"/>
  <c r="A19" i="41"/>
  <c r="B19" i="41"/>
  <c r="E19" i="41"/>
  <c r="G19" i="41"/>
  <c r="J19" i="41"/>
  <c r="K19" i="41"/>
  <c r="N19" i="41"/>
  <c r="A20" i="41"/>
  <c r="B20" i="41"/>
  <c r="E20" i="41"/>
  <c r="G20" i="41"/>
  <c r="J20" i="41"/>
  <c r="K20" i="41"/>
  <c r="N20" i="41"/>
  <c r="A21" i="41"/>
  <c r="B21" i="41"/>
  <c r="E21" i="41"/>
  <c r="G21" i="41"/>
  <c r="J21" i="41"/>
  <c r="K21" i="41"/>
  <c r="N21" i="41"/>
  <c r="A22" i="41"/>
  <c r="B22" i="41"/>
  <c r="E22" i="41"/>
  <c r="G22" i="41"/>
  <c r="J22" i="41"/>
  <c r="K22" i="41"/>
  <c r="N22" i="41"/>
  <c r="A23" i="41"/>
  <c r="B23" i="41"/>
  <c r="E23" i="41"/>
  <c r="G23" i="41"/>
  <c r="J23" i="41"/>
  <c r="K23" i="41"/>
  <c r="N23" i="41"/>
  <c r="A24" i="41"/>
  <c r="B24" i="41"/>
  <c r="E24" i="41"/>
  <c r="G24" i="41"/>
  <c r="J24" i="41"/>
  <c r="K24" i="41"/>
  <c r="N24" i="41"/>
  <c r="A25" i="41"/>
  <c r="B25" i="41"/>
  <c r="E25" i="41"/>
  <c r="G25" i="41"/>
  <c r="J25" i="41"/>
  <c r="K25" i="41"/>
  <c r="N25" i="41"/>
  <c r="A26" i="41"/>
  <c r="B26" i="41"/>
  <c r="E26" i="41"/>
  <c r="G26" i="41"/>
  <c r="J26" i="41"/>
  <c r="K26" i="41"/>
  <c r="N26" i="41"/>
  <c r="A27" i="41"/>
  <c r="B27" i="41"/>
  <c r="E27" i="41"/>
  <c r="G27" i="41"/>
  <c r="J27" i="41"/>
  <c r="K27" i="41"/>
  <c r="N27" i="41"/>
  <c r="A28" i="41"/>
  <c r="B28" i="41"/>
  <c r="E28" i="41"/>
  <c r="G28" i="41"/>
  <c r="J28" i="41"/>
  <c r="K28" i="41"/>
  <c r="N28" i="41"/>
  <c r="A29" i="41"/>
  <c r="B29" i="41"/>
  <c r="E29" i="41"/>
  <c r="G29" i="41"/>
  <c r="J29" i="41"/>
  <c r="K29" i="41"/>
  <c r="N29" i="41"/>
  <c r="A30" i="41"/>
  <c r="B30" i="41"/>
  <c r="E30" i="41"/>
  <c r="G30" i="41"/>
  <c r="J30" i="41"/>
  <c r="K30" i="41"/>
  <c r="N30" i="41"/>
  <c r="A31" i="41"/>
  <c r="B31" i="41"/>
  <c r="E31" i="41"/>
  <c r="G31" i="41"/>
  <c r="J31" i="41"/>
  <c r="K31" i="41"/>
  <c r="N31" i="41"/>
  <c r="A32" i="41"/>
  <c r="B32" i="41"/>
  <c r="E32" i="41"/>
  <c r="G32" i="41"/>
  <c r="J32" i="41"/>
  <c r="K32" i="41"/>
  <c r="N32" i="41"/>
  <c r="A33" i="41"/>
  <c r="B33" i="41"/>
  <c r="E33" i="41"/>
  <c r="G33" i="41"/>
  <c r="J33" i="41"/>
  <c r="K33" i="41"/>
  <c r="N33" i="41"/>
  <c r="A34" i="41"/>
  <c r="B34" i="41"/>
  <c r="E34" i="41"/>
  <c r="G34" i="41"/>
  <c r="J34" i="41"/>
  <c r="K34" i="41"/>
  <c r="N34" i="41"/>
  <c r="A35" i="41"/>
  <c r="B35" i="41"/>
  <c r="E35" i="41"/>
  <c r="G35" i="41"/>
  <c r="J35" i="41"/>
  <c r="K35" i="41"/>
  <c r="N35" i="41"/>
  <c r="A36" i="41"/>
  <c r="B36" i="41"/>
  <c r="E36" i="41"/>
  <c r="G36" i="41"/>
  <c r="J36" i="41"/>
  <c r="K36" i="41"/>
  <c r="N36" i="41"/>
  <c r="A37" i="41"/>
  <c r="B37" i="41"/>
  <c r="E37" i="41"/>
  <c r="G37" i="41"/>
  <c r="J37" i="41"/>
  <c r="K37" i="41"/>
  <c r="N37" i="41"/>
  <c r="A38" i="41"/>
  <c r="B38" i="41"/>
  <c r="E38" i="41"/>
  <c r="G38" i="41"/>
  <c r="J38" i="41"/>
  <c r="K38" i="41"/>
  <c r="N38" i="41"/>
  <c r="A39" i="41"/>
  <c r="B39" i="41"/>
  <c r="E39" i="41"/>
  <c r="G39" i="41"/>
  <c r="J39" i="41"/>
  <c r="K39" i="41"/>
  <c r="N39" i="41"/>
  <c r="A40" i="41"/>
  <c r="B40" i="41"/>
  <c r="E40" i="41"/>
  <c r="G40" i="41"/>
  <c r="J40" i="41"/>
  <c r="K40" i="41"/>
  <c r="N40" i="41"/>
  <c r="A41" i="41"/>
  <c r="B41" i="41"/>
  <c r="E41" i="41"/>
  <c r="G41" i="41"/>
  <c r="J41" i="41"/>
  <c r="K41" i="41"/>
  <c r="N41" i="41"/>
  <c r="A42" i="41"/>
  <c r="B42" i="41"/>
  <c r="E42" i="41"/>
  <c r="G42" i="41"/>
  <c r="J42" i="41"/>
  <c r="K42" i="41"/>
  <c r="N42" i="41"/>
  <c r="A43" i="41"/>
  <c r="B43" i="41"/>
  <c r="E43" i="41"/>
  <c r="G43" i="41"/>
  <c r="J43" i="41"/>
  <c r="K43" i="41"/>
  <c r="N43" i="41"/>
  <c r="A44" i="41"/>
  <c r="B44" i="41"/>
  <c r="E44" i="41"/>
  <c r="G44" i="41"/>
  <c r="J44" i="41"/>
  <c r="K44" i="41"/>
  <c r="N44" i="41"/>
  <c r="A45" i="41"/>
  <c r="B45" i="41"/>
  <c r="E45" i="41"/>
  <c r="G45" i="41"/>
  <c r="J45" i="41"/>
  <c r="K45" i="41"/>
  <c r="N45" i="41"/>
  <c r="A46" i="41"/>
  <c r="B46" i="41"/>
  <c r="E46" i="41"/>
  <c r="G46" i="41"/>
  <c r="J46" i="41"/>
  <c r="K46" i="41"/>
  <c r="N46" i="41"/>
  <c r="A47" i="41"/>
  <c r="B47" i="41"/>
  <c r="E47" i="41"/>
  <c r="G47" i="41"/>
  <c r="J47" i="41"/>
  <c r="K47" i="41"/>
  <c r="N47" i="41"/>
  <c r="A48" i="41"/>
  <c r="B48" i="41"/>
  <c r="E48" i="41"/>
  <c r="G48" i="41"/>
  <c r="J48" i="41"/>
  <c r="K48" i="41"/>
  <c r="N48" i="41"/>
  <c r="A49" i="41"/>
  <c r="B49" i="41"/>
  <c r="E49" i="41"/>
  <c r="G49" i="41"/>
  <c r="J49" i="41"/>
  <c r="K49" i="41"/>
  <c r="N49" i="41"/>
  <c r="A50" i="41"/>
  <c r="B50" i="41"/>
  <c r="E50" i="41"/>
  <c r="G50" i="41"/>
  <c r="J50" i="41"/>
  <c r="K50" i="41"/>
  <c r="N50" i="41"/>
  <c r="A51" i="41"/>
  <c r="B51" i="41"/>
  <c r="E51" i="41"/>
  <c r="G51" i="41"/>
  <c r="J51" i="41"/>
  <c r="K51" i="41"/>
  <c r="N51" i="41"/>
  <c r="A52" i="41"/>
  <c r="B52" i="41"/>
  <c r="E52" i="41"/>
  <c r="G52" i="41"/>
  <c r="J52" i="41"/>
  <c r="K52" i="41"/>
  <c r="N52" i="41"/>
  <c r="A53" i="41"/>
  <c r="B53" i="41"/>
  <c r="E53" i="41"/>
  <c r="G53" i="41"/>
  <c r="J53" i="41"/>
  <c r="K53" i="41"/>
  <c r="N53" i="41"/>
  <c r="A54" i="41"/>
  <c r="B54" i="41"/>
  <c r="E54" i="41"/>
  <c r="G54" i="41"/>
  <c r="J54" i="41"/>
  <c r="K54" i="41"/>
  <c r="N54" i="41"/>
  <c r="A55" i="41"/>
  <c r="B55" i="41"/>
  <c r="E55" i="41"/>
  <c r="G55" i="41"/>
  <c r="J55" i="41"/>
  <c r="K55" i="41"/>
  <c r="N55" i="41"/>
  <c r="A56" i="41"/>
  <c r="B56" i="41"/>
  <c r="E56" i="41"/>
  <c r="G56" i="41"/>
  <c r="J56" i="41"/>
  <c r="K56" i="41"/>
  <c r="N56" i="41"/>
  <c r="A57" i="41"/>
  <c r="B57" i="41"/>
  <c r="E57" i="41"/>
  <c r="G57" i="41"/>
  <c r="J57" i="41"/>
  <c r="K57" i="41"/>
  <c r="N57" i="41"/>
  <c r="A58" i="41"/>
  <c r="B58" i="41"/>
  <c r="E58" i="41"/>
  <c r="G58" i="41"/>
  <c r="J58" i="41"/>
  <c r="K58" i="41"/>
  <c r="N58" i="41"/>
  <c r="A59" i="41"/>
  <c r="B59" i="41"/>
  <c r="E59" i="41"/>
  <c r="G59" i="41"/>
  <c r="J59" i="41"/>
  <c r="K59" i="41"/>
  <c r="N59" i="41"/>
  <c r="A60" i="41"/>
  <c r="B60" i="41"/>
  <c r="E60" i="41"/>
  <c r="G60" i="41"/>
  <c r="J60" i="41"/>
  <c r="K60" i="41"/>
  <c r="N60" i="41"/>
  <c r="A61" i="41"/>
  <c r="B61" i="41"/>
  <c r="E61" i="41"/>
  <c r="G61" i="41"/>
  <c r="J61" i="41"/>
  <c r="K61" i="41"/>
  <c r="N61" i="41"/>
  <c r="A62" i="41"/>
  <c r="B62" i="41"/>
  <c r="E62" i="41"/>
  <c r="G62" i="41"/>
  <c r="J62" i="41"/>
  <c r="K62" i="41"/>
  <c r="N62" i="41"/>
  <c r="A63" i="41"/>
  <c r="B63" i="41"/>
  <c r="E63" i="41"/>
  <c r="G63" i="41"/>
  <c r="J63" i="41"/>
  <c r="K63" i="41"/>
  <c r="N63" i="41"/>
  <c r="A64" i="41"/>
  <c r="B64" i="41"/>
  <c r="E64" i="41"/>
  <c r="G64" i="41"/>
  <c r="J64" i="41"/>
  <c r="K64" i="41"/>
  <c r="N64" i="41"/>
  <c r="A65" i="41"/>
  <c r="B65" i="41"/>
  <c r="E65" i="41"/>
  <c r="G65" i="41"/>
  <c r="J65" i="41"/>
  <c r="K65" i="41"/>
  <c r="N65" i="41"/>
  <c r="A66" i="41"/>
  <c r="B66" i="41"/>
  <c r="E66" i="41"/>
  <c r="G66" i="41"/>
  <c r="J66" i="41"/>
  <c r="K66" i="41"/>
  <c r="N66" i="41"/>
  <c r="A67" i="41"/>
  <c r="B67" i="41"/>
  <c r="E67" i="41"/>
  <c r="G67" i="41"/>
  <c r="J67" i="41"/>
  <c r="K67" i="41"/>
  <c r="N67" i="41"/>
  <c r="A68" i="41"/>
  <c r="B68" i="41"/>
  <c r="E68" i="41"/>
  <c r="G68" i="41"/>
  <c r="J68" i="41"/>
  <c r="K68" i="41"/>
  <c r="N68" i="41"/>
  <c r="A69" i="41"/>
  <c r="B69" i="41"/>
  <c r="E69" i="41"/>
  <c r="G69" i="41"/>
  <c r="J69" i="41"/>
  <c r="K69" i="41"/>
  <c r="N69" i="41"/>
  <c r="A70" i="41"/>
  <c r="B70" i="41"/>
  <c r="E70" i="41"/>
  <c r="G70" i="41"/>
  <c r="J70" i="41"/>
  <c r="K70" i="41"/>
  <c r="N70" i="41"/>
  <c r="A71" i="41"/>
  <c r="B71" i="41"/>
  <c r="E71" i="41"/>
  <c r="G71" i="41"/>
  <c r="J71" i="41"/>
  <c r="K71" i="41"/>
  <c r="N71" i="41"/>
  <c r="A72" i="41"/>
  <c r="B72" i="41"/>
  <c r="E72" i="41"/>
  <c r="G72" i="41"/>
  <c r="J72" i="41"/>
  <c r="K72" i="41"/>
  <c r="N72" i="41"/>
  <c r="A73" i="41"/>
  <c r="B73" i="41"/>
  <c r="E73" i="41"/>
  <c r="G73" i="41"/>
  <c r="J73" i="41"/>
  <c r="K73" i="41"/>
  <c r="N73" i="41"/>
  <c r="A74" i="41"/>
  <c r="B74" i="41"/>
  <c r="E74" i="41"/>
  <c r="G74" i="41"/>
  <c r="J74" i="41"/>
  <c r="K74" i="41"/>
  <c r="N74" i="41"/>
  <c r="A75" i="41"/>
  <c r="B75" i="41"/>
  <c r="E75" i="41"/>
  <c r="G75" i="41"/>
  <c r="J75" i="41"/>
  <c r="K75" i="41"/>
  <c r="N75" i="41"/>
  <c r="A76" i="41"/>
  <c r="B76" i="41"/>
  <c r="E76" i="41"/>
  <c r="G76" i="41"/>
  <c r="J76" i="41"/>
  <c r="K76" i="41"/>
  <c r="N76" i="41"/>
  <c r="A77" i="41"/>
  <c r="B77" i="41"/>
  <c r="E77" i="41"/>
  <c r="G77" i="41"/>
  <c r="J77" i="41"/>
  <c r="K77" i="41"/>
  <c r="N77" i="41"/>
  <c r="A78" i="41"/>
  <c r="B78" i="41"/>
  <c r="E78" i="41"/>
  <c r="G78" i="41"/>
  <c r="J78" i="41"/>
  <c r="K78" i="41"/>
  <c r="N78" i="41"/>
  <c r="A79" i="41"/>
  <c r="B79" i="41"/>
  <c r="E79" i="41"/>
  <c r="G79" i="41"/>
  <c r="J79" i="41"/>
  <c r="K79" i="41"/>
  <c r="N79" i="41"/>
  <c r="A80" i="41"/>
  <c r="B80" i="41"/>
  <c r="E80" i="41"/>
  <c r="G80" i="41"/>
  <c r="J80" i="41"/>
  <c r="K80" i="41"/>
  <c r="N80" i="41"/>
  <c r="A81" i="41"/>
  <c r="B81" i="41"/>
  <c r="E81" i="41"/>
  <c r="G81" i="41"/>
  <c r="J81" i="41"/>
  <c r="K81" i="41"/>
  <c r="N81" i="41"/>
  <c r="A82" i="41"/>
  <c r="B82" i="41"/>
  <c r="E82" i="41"/>
  <c r="G82" i="41"/>
  <c r="J82" i="41"/>
  <c r="K82" i="41"/>
  <c r="N82" i="41"/>
  <c r="A83" i="41"/>
  <c r="B83" i="41"/>
  <c r="E83" i="41"/>
  <c r="G83" i="41"/>
  <c r="J83" i="41"/>
  <c r="K83" i="41"/>
  <c r="N83" i="41"/>
  <c r="A84" i="41"/>
  <c r="B84" i="41"/>
  <c r="E84" i="41"/>
  <c r="G84" i="41"/>
  <c r="J84" i="41"/>
  <c r="K84" i="41"/>
  <c r="N84" i="41"/>
  <c r="A85" i="41"/>
  <c r="B85" i="41"/>
  <c r="E85" i="41"/>
  <c r="G85" i="41"/>
  <c r="J85" i="41"/>
  <c r="K85" i="41"/>
  <c r="N85" i="41"/>
  <c r="A86" i="41"/>
  <c r="B86" i="41"/>
  <c r="E86" i="41"/>
  <c r="G86" i="41"/>
  <c r="J86" i="41"/>
  <c r="K86" i="41"/>
  <c r="N86" i="41"/>
  <c r="A87" i="41"/>
  <c r="B87" i="41"/>
  <c r="E87" i="41"/>
  <c r="G87" i="41"/>
  <c r="J87" i="41"/>
  <c r="K87" i="41"/>
  <c r="N87" i="41"/>
  <c r="A88" i="41"/>
  <c r="B88" i="41"/>
  <c r="E88" i="41"/>
  <c r="G88" i="41"/>
  <c r="J88" i="41"/>
  <c r="K88" i="41"/>
  <c r="N88" i="41"/>
  <c r="A89" i="41"/>
  <c r="B89" i="41"/>
  <c r="E89" i="41"/>
  <c r="G89" i="41"/>
  <c r="J89" i="41"/>
  <c r="K89" i="41"/>
  <c r="N89" i="41"/>
  <c r="A90" i="41"/>
  <c r="B90" i="41"/>
  <c r="E90" i="41"/>
  <c r="G90" i="41"/>
  <c r="J90" i="41"/>
  <c r="K90" i="41"/>
  <c r="N90" i="41"/>
  <c r="A91" i="41"/>
  <c r="B91" i="41"/>
  <c r="E91" i="41"/>
  <c r="G91" i="41"/>
  <c r="J91" i="41"/>
  <c r="K91" i="41"/>
  <c r="N91" i="41"/>
  <c r="A92" i="41"/>
  <c r="B92" i="41"/>
  <c r="E92" i="41"/>
  <c r="G92" i="41"/>
  <c r="J92" i="41"/>
  <c r="K92" i="41"/>
  <c r="N92" i="41"/>
  <c r="A93" i="41"/>
  <c r="B93" i="41"/>
  <c r="E93" i="41"/>
  <c r="G93" i="41"/>
  <c r="J93" i="41"/>
  <c r="K93" i="41"/>
  <c r="N93" i="41"/>
  <c r="A94" i="41"/>
  <c r="B94" i="41"/>
  <c r="E94" i="41"/>
  <c r="G94" i="41"/>
  <c r="J94" i="41"/>
  <c r="K94" i="41"/>
  <c r="N94" i="41"/>
  <c r="A95" i="41"/>
  <c r="B95" i="41"/>
  <c r="E95" i="41"/>
  <c r="G95" i="41"/>
  <c r="J95" i="41"/>
  <c r="K95" i="41"/>
  <c r="N95" i="41"/>
  <c r="A96" i="41"/>
  <c r="B96" i="41"/>
  <c r="E96" i="41"/>
  <c r="G96" i="41"/>
  <c r="J96" i="41"/>
  <c r="K96" i="41"/>
  <c r="N96" i="41"/>
  <c r="A97" i="41"/>
  <c r="B97" i="41"/>
  <c r="E97" i="41"/>
  <c r="G97" i="41"/>
  <c r="J97" i="41"/>
  <c r="K97" i="41"/>
  <c r="N97" i="41"/>
  <c r="A98" i="41"/>
  <c r="B98" i="41"/>
  <c r="E98" i="41"/>
  <c r="G98" i="41"/>
  <c r="J98" i="41"/>
  <c r="K98" i="41"/>
  <c r="N98" i="41"/>
  <c r="A99" i="41"/>
  <c r="B99" i="41"/>
  <c r="E99" i="41"/>
  <c r="G99" i="41"/>
  <c r="J99" i="41"/>
  <c r="K99" i="41"/>
  <c r="N99" i="41"/>
  <c r="A100" i="41"/>
  <c r="B100" i="41"/>
  <c r="E100" i="41"/>
  <c r="G100" i="41"/>
  <c r="J100" i="41"/>
  <c r="K100" i="41"/>
  <c r="N100" i="41"/>
  <c r="A101" i="41"/>
  <c r="B101" i="41"/>
  <c r="E101" i="41"/>
  <c r="G101" i="41"/>
  <c r="J101" i="41"/>
  <c r="K101" i="41"/>
  <c r="N101" i="41"/>
  <c r="A102" i="41"/>
  <c r="B102" i="41"/>
  <c r="E102" i="41"/>
  <c r="G102" i="41"/>
  <c r="J102" i="41"/>
  <c r="K102" i="41"/>
  <c r="N102" i="41"/>
  <c r="A103" i="41"/>
  <c r="B103" i="41"/>
  <c r="E103" i="41"/>
  <c r="G103" i="41"/>
  <c r="J103" i="41"/>
  <c r="K103" i="41"/>
  <c r="N103" i="41"/>
  <c r="A104" i="41"/>
  <c r="B104" i="41"/>
  <c r="E104" i="41"/>
  <c r="G104" i="41"/>
  <c r="J104" i="41"/>
  <c r="K104" i="41"/>
  <c r="N104" i="41"/>
  <c r="A105" i="41"/>
  <c r="B105" i="41"/>
  <c r="E105" i="41"/>
  <c r="G105" i="41"/>
  <c r="J105" i="41"/>
  <c r="K105" i="41"/>
  <c r="N105" i="41"/>
  <c r="A106" i="41"/>
  <c r="B106" i="41"/>
  <c r="E106" i="41"/>
  <c r="G106" i="41"/>
  <c r="J106" i="41"/>
  <c r="K106" i="41"/>
  <c r="N106" i="41"/>
  <c r="A107" i="41"/>
  <c r="B107" i="41"/>
  <c r="E107" i="41"/>
  <c r="G107" i="41"/>
  <c r="J107" i="41"/>
  <c r="K107" i="41"/>
  <c r="N107" i="41"/>
  <c r="A108" i="41"/>
  <c r="B108" i="41"/>
  <c r="E108" i="41"/>
  <c r="G108" i="41"/>
  <c r="J108" i="41"/>
  <c r="K108" i="41"/>
  <c r="N108" i="41"/>
  <c r="A109" i="41"/>
  <c r="B109" i="41"/>
  <c r="E109" i="41"/>
  <c r="G109" i="41"/>
  <c r="J109" i="41"/>
  <c r="K109" i="41"/>
  <c r="N109" i="41"/>
  <c r="A110" i="41"/>
  <c r="B110" i="41"/>
  <c r="E110" i="41"/>
  <c r="G110" i="41"/>
  <c r="J110" i="41"/>
  <c r="K110" i="41"/>
  <c r="N110" i="41"/>
  <c r="A111" i="41"/>
  <c r="B111" i="41"/>
  <c r="E111" i="41"/>
  <c r="G111" i="41"/>
  <c r="J111" i="41"/>
  <c r="K111" i="41"/>
  <c r="N111" i="41"/>
  <c r="A112" i="41"/>
  <c r="B112" i="41"/>
  <c r="E112" i="41"/>
  <c r="G112" i="41"/>
  <c r="J112" i="41"/>
  <c r="K112" i="41"/>
  <c r="N112" i="41"/>
  <c r="A113" i="41"/>
  <c r="B113" i="41"/>
  <c r="E113" i="41"/>
  <c r="G113" i="41"/>
  <c r="J113" i="41"/>
  <c r="K113" i="41"/>
  <c r="N113" i="41"/>
  <c r="A114" i="41"/>
  <c r="B114" i="41"/>
  <c r="E114" i="41"/>
  <c r="G114" i="41"/>
  <c r="J114" i="41"/>
  <c r="K114" i="41"/>
  <c r="N114" i="41"/>
  <c r="N2" i="41"/>
  <c r="K2" i="41"/>
  <c r="J2" i="41"/>
  <c r="G2" i="41"/>
  <c r="B2" i="41"/>
  <c r="A2" i="41"/>
  <c r="J1136" i="4" l="1"/>
  <c r="J1144" i="4"/>
  <c r="J1152" i="4"/>
  <c r="J1160" i="4"/>
  <c r="J1168" i="4"/>
  <c r="J1176" i="4"/>
  <c r="J1184" i="4"/>
  <c r="J1192" i="4"/>
  <c r="J1200" i="4"/>
  <c r="J1208" i="4"/>
  <c r="J1216" i="4"/>
  <c r="J1224" i="4"/>
  <c r="J1232" i="4"/>
  <c r="J1240" i="4"/>
  <c r="J1248" i="4"/>
  <c r="J1256" i="4"/>
  <c r="J1264" i="4"/>
  <c r="J1272" i="4"/>
  <c r="J1280" i="4"/>
  <c r="J1288" i="4"/>
  <c r="J1296" i="4"/>
  <c r="J1304" i="4"/>
  <c r="J1312" i="4"/>
  <c r="J1320" i="4"/>
  <c r="J1328" i="4"/>
  <c r="J1336" i="4"/>
  <c r="J1344" i="4"/>
  <c r="J1352" i="4"/>
  <c r="J1360" i="4"/>
  <c r="J1368" i="4"/>
  <c r="J1376" i="4"/>
  <c r="J1384" i="4"/>
  <c r="J1392" i="4"/>
  <c r="J1400" i="4"/>
  <c r="J1408" i="4"/>
  <c r="J1416" i="4"/>
  <c r="J1424" i="4"/>
  <c r="J1432" i="4"/>
  <c r="J1440" i="4"/>
  <c r="J1448" i="4"/>
  <c r="J1137" i="4"/>
  <c r="J1145" i="4"/>
  <c r="J1153" i="4"/>
  <c r="J1161" i="4"/>
  <c r="J1169" i="4"/>
  <c r="J1177" i="4"/>
  <c r="J1185" i="4"/>
  <c r="J1193" i="4"/>
  <c r="J1201" i="4"/>
  <c r="J1209" i="4"/>
  <c r="J1217" i="4"/>
  <c r="J1225" i="4"/>
  <c r="J1233" i="4"/>
  <c r="J1241" i="4"/>
  <c r="J1249" i="4"/>
  <c r="J1257" i="4"/>
  <c r="J1265" i="4"/>
  <c r="J1273" i="4"/>
  <c r="J1281" i="4"/>
  <c r="J1289" i="4"/>
  <c r="J1297" i="4"/>
  <c r="J1305" i="4"/>
  <c r="J1313" i="4"/>
  <c r="J1321" i="4"/>
  <c r="J1329" i="4"/>
  <c r="J1337" i="4"/>
  <c r="J1345" i="4"/>
  <c r="J1353" i="4"/>
  <c r="J1361" i="4"/>
  <c r="J1369" i="4"/>
  <c r="J1377" i="4"/>
  <c r="J1385" i="4"/>
  <c r="J1393" i="4"/>
  <c r="J1401" i="4"/>
  <c r="J1409" i="4"/>
  <c r="J1417" i="4"/>
  <c r="J1425" i="4"/>
  <c r="J1433" i="4"/>
  <c r="J1441" i="4"/>
  <c r="J1449" i="4"/>
  <c r="J1138" i="4"/>
  <c r="J1146" i="4"/>
  <c r="J1154" i="4"/>
  <c r="J1162" i="4"/>
  <c r="J1170" i="4"/>
  <c r="J1178" i="4"/>
  <c r="J1186" i="4"/>
  <c r="J1194" i="4"/>
  <c r="J1202" i="4"/>
  <c r="J1210" i="4"/>
  <c r="J1218" i="4"/>
  <c r="J1226" i="4"/>
  <c r="J1234" i="4"/>
  <c r="J1242" i="4"/>
  <c r="J1250" i="4"/>
  <c r="J1258" i="4"/>
  <c r="J1266" i="4"/>
  <c r="J1274" i="4"/>
  <c r="J1282" i="4"/>
  <c r="J1290" i="4"/>
  <c r="J1298" i="4"/>
  <c r="J1306" i="4"/>
  <c r="J1314" i="4"/>
  <c r="J1322" i="4"/>
  <c r="J1330" i="4"/>
  <c r="J1338" i="4"/>
  <c r="J1346" i="4"/>
  <c r="J1354" i="4"/>
  <c r="J1362" i="4"/>
  <c r="J1370" i="4"/>
  <c r="J1378" i="4"/>
  <c r="J1386" i="4"/>
  <c r="J1394" i="4"/>
  <c r="J1402" i="4"/>
  <c r="J1410" i="4"/>
  <c r="J1418" i="4"/>
  <c r="J1426" i="4"/>
  <c r="J1434" i="4"/>
  <c r="J1442" i="4"/>
  <c r="J1450" i="4"/>
  <c r="J1139" i="4"/>
  <c r="J1147" i="4"/>
  <c r="J1155" i="4"/>
  <c r="J1163" i="4"/>
  <c r="J1171" i="4"/>
  <c r="J1179" i="4"/>
  <c r="J1187" i="4"/>
  <c r="J1195" i="4"/>
  <c r="J1203" i="4"/>
  <c r="J1211" i="4"/>
  <c r="J1219" i="4"/>
  <c r="J1227" i="4"/>
  <c r="J1235" i="4"/>
  <c r="J1243" i="4"/>
  <c r="J1251" i="4"/>
  <c r="J1259" i="4"/>
  <c r="J1267" i="4"/>
  <c r="J1275" i="4"/>
  <c r="J1283" i="4"/>
  <c r="J1291" i="4"/>
  <c r="J1299" i="4"/>
  <c r="J1307" i="4"/>
  <c r="J1315" i="4"/>
  <c r="J1323" i="4"/>
  <c r="J1331" i="4"/>
  <c r="J1339" i="4"/>
  <c r="J1347" i="4"/>
  <c r="J1355" i="4"/>
  <c r="J1363" i="4"/>
  <c r="J1371" i="4"/>
  <c r="J1379" i="4"/>
  <c r="J1387" i="4"/>
  <c r="J1395" i="4"/>
  <c r="J1403" i="4"/>
  <c r="J1411" i="4"/>
  <c r="J1419" i="4"/>
  <c r="J1427" i="4"/>
  <c r="J1435" i="4"/>
  <c r="J1443" i="4"/>
  <c r="J1451" i="4"/>
  <c r="J1140" i="4"/>
  <c r="J1148" i="4"/>
  <c r="J1156" i="4"/>
  <c r="J1164" i="4"/>
  <c r="J1172" i="4"/>
  <c r="J1180" i="4"/>
  <c r="J1188" i="4"/>
  <c r="J1196" i="4"/>
  <c r="J1204" i="4"/>
  <c r="J1212" i="4"/>
  <c r="J1220" i="4"/>
  <c r="J1228" i="4"/>
  <c r="J1236" i="4"/>
  <c r="J1244" i="4"/>
  <c r="J1252" i="4"/>
  <c r="J1260" i="4"/>
  <c r="J1268" i="4"/>
  <c r="J1276" i="4"/>
  <c r="J1284" i="4"/>
  <c r="J1292" i="4"/>
  <c r="J1300" i="4"/>
  <c r="J1308" i="4"/>
  <c r="J1316" i="4"/>
  <c r="J1324" i="4"/>
  <c r="J1332" i="4"/>
  <c r="J1340" i="4"/>
  <c r="J1348" i="4"/>
  <c r="J1356" i="4"/>
  <c r="J1364" i="4"/>
  <c r="J1372" i="4"/>
  <c r="J1380" i="4"/>
  <c r="J1388" i="4"/>
  <c r="J1396" i="4"/>
  <c r="J1404" i="4"/>
  <c r="J1412" i="4"/>
  <c r="J1420" i="4"/>
  <c r="J1428" i="4"/>
  <c r="J1436" i="4"/>
  <c r="J1444" i="4"/>
  <c r="J1452" i="4"/>
  <c r="J1141" i="4"/>
  <c r="J1149" i="4"/>
  <c r="J1157" i="4"/>
  <c r="J1165" i="4"/>
  <c r="J1173" i="4"/>
  <c r="J1181" i="4"/>
  <c r="J1189" i="4"/>
  <c r="J1197" i="4"/>
  <c r="J1205" i="4"/>
  <c r="J1213" i="4"/>
  <c r="J1221" i="4"/>
  <c r="J1229" i="4"/>
  <c r="J1237" i="4"/>
  <c r="J1245" i="4"/>
  <c r="J1253" i="4"/>
  <c r="J1261" i="4"/>
  <c r="J1269" i="4"/>
  <c r="J1277" i="4"/>
  <c r="J1285" i="4"/>
  <c r="J1293" i="4"/>
  <c r="J1301" i="4"/>
  <c r="J1309" i="4"/>
  <c r="J1317" i="4"/>
  <c r="J1325" i="4"/>
  <c r="J1333" i="4"/>
  <c r="J1341" i="4"/>
  <c r="J1349" i="4"/>
  <c r="J1357" i="4"/>
  <c r="J1365" i="4"/>
  <c r="J1373" i="4"/>
  <c r="J1381" i="4"/>
  <c r="J1389" i="4"/>
  <c r="J1397" i="4"/>
  <c r="J1405" i="4"/>
  <c r="J1413" i="4"/>
  <c r="J1421" i="4"/>
  <c r="J1429" i="4"/>
  <c r="J1437" i="4"/>
  <c r="J1445" i="4"/>
  <c r="J1453" i="4"/>
  <c r="J1142" i="4"/>
  <c r="J1150" i="4"/>
  <c r="J1158" i="4"/>
  <c r="J1166" i="4"/>
  <c r="J1174" i="4"/>
  <c r="J1182" i="4"/>
  <c r="J1190" i="4"/>
  <c r="J1198" i="4"/>
  <c r="J1206" i="4"/>
  <c r="J1214" i="4"/>
  <c r="J1222" i="4"/>
  <c r="J1230" i="4"/>
  <c r="J1238" i="4"/>
  <c r="J1246" i="4"/>
  <c r="J1254" i="4"/>
  <c r="J1262" i="4"/>
  <c r="J1270" i="4"/>
  <c r="J1278" i="4"/>
  <c r="J1286" i="4"/>
  <c r="J1294" i="4"/>
  <c r="J1302" i="4"/>
  <c r="J1310" i="4"/>
  <c r="J1318" i="4"/>
  <c r="J1326" i="4"/>
  <c r="J1334" i="4"/>
  <c r="J1342" i="4"/>
  <c r="J1350" i="4"/>
  <c r="J1358" i="4"/>
  <c r="J1366" i="4"/>
  <c r="J1374" i="4"/>
  <c r="J1382" i="4"/>
  <c r="J1390" i="4"/>
  <c r="J1398" i="4"/>
  <c r="J1406" i="4"/>
  <c r="J1414" i="4"/>
  <c r="J1422" i="4"/>
  <c r="J1430" i="4"/>
  <c r="J1438" i="4"/>
  <c r="J1446" i="4"/>
  <c r="J1134" i="4"/>
  <c r="J1135" i="4"/>
  <c r="J1143" i="4"/>
  <c r="J1151" i="4"/>
  <c r="J1159" i="4"/>
  <c r="J1167" i="4"/>
  <c r="J1175" i="4"/>
  <c r="J1183" i="4"/>
  <c r="J1191" i="4"/>
  <c r="J1199" i="4"/>
  <c r="J1207" i="4"/>
  <c r="J1215" i="4"/>
  <c r="J1223" i="4"/>
  <c r="J1231" i="4"/>
  <c r="J1239" i="4"/>
  <c r="J1247" i="4"/>
  <c r="J1255" i="4"/>
  <c r="J1263" i="4"/>
  <c r="J1271" i="4"/>
  <c r="J1279" i="4"/>
  <c r="J1287" i="4"/>
  <c r="J1295" i="4"/>
  <c r="J1303" i="4"/>
  <c r="J1311" i="4"/>
  <c r="J1319" i="4"/>
  <c r="J1327" i="4"/>
  <c r="J1335" i="4"/>
  <c r="J1343" i="4"/>
  <c r="J1351" i="4"/>
  <c r="J1359" i="4"/>
  <c r="J1367" i="4"/>
  <c r="J1375" i="4"/>
  <c r="J1383" i="4"/>
  <c r="J1391" i="4"/>
  <c r="J1399" i="4"/>
  <c r="J1407" i="4"/>
  <c r="J1415" i="4"/>
  <c r="J1423" i="4"/>
  <c r="J1431" i="4"/>
  <c r="J1439" i="4"/>
  <c r="J1447" i="4"/>
  <c r="A112" i="49"/>
  <c r="B112" i="49"/>
  <c r="A240" i="49"/>
  <c r="B240" i="49"/>
  <c r="A79" i="49"/>
  <c r="B79" i="49"/>
  <c r="A175" i="49"/>
  <c r="B175" i="49"/>
  <c r="B181" i="49"/>
  <c r="A181" i="49"/>
  <c r="B207" i="49"/>
  <c r="A207" i="49"/>
  <c r="B220" i="49"/>
  <c r="A220" i="49"/>
  <c r="B33" i="49"/>
  <c r="A33" i="49"/>
  <c r="B41" i="49"/>
  <c r="A41" i="49"/>
  <c r="B49" i="49"/>
  <c r="A49" i="49"/>
  <c r="B57" i="49"/>
  <c r="A57" i="49"/>
  <c r="B65" i="49"/>
  <c r="A65" i="49"/>
  <c r="B73" i="49"/>
  <c r="A73" i="49"/>
  <c r="B81" i="49"/>
  <c r="A81" i="49"/>
  <c r="B89" i="49"/>
  <c r="A89" i="49"/>
  <c r="B97" i="49"/>
  <c r="A97" i="49"/>
  <c r="B105" i="49"/>
  <c r="A105" i="49"/>
  <c r="B113" i="49"/>
  <c r="A113" i="49"/>
  <c r="B121" i="49"/>
  <c r="A121" i="49"/>
  <c r="B129" i="49"/>
  <c r="A129" i="49"/>
  <c r="B137" i="49"/>
  <c r="A137" i="49"/>
  <c r="B145" i="49"/>
  <c r="A145" i="49"/>
  <c r="B153" i="49"/>
  <c r="A153" i="49"/>
  <c r="B161" i="49"/>
  <c r="A161" i="49"/>
  <c r="B169" i="49"/>
  <c r="A169" i="49"/>
  <c r="B177" i="49"/>
  <c r="A177" i="49"/>
  <c r="A183" i="49"/>
  <c r="B183" i="49"/>
  <c r="B189" i="49"/>
  <c r="A189" i="49"/>
  <c r="B196" i="49"/>
  <c r="A196" i="49"/>
  <c r="A215" i="49"/>
  <c r="B215" i="49"/>
  <c r="B221" i="49"/>
  <c r="A221" i="49"/>
  <c r="B228" i="49"/>
  <c r="A228" i="49"/>
  <c r="A80" i="49"/>
  <c r="B80" i="49"/>
  <c r="B245" i="49"/>
  <c r="A245" i="49"/>
  <c r="A135" i="49"/>
  <c r="B135" i="49"/>
  <c r="B143" i="49"/>
  <c r="A143" i="49"/>
  <c r="A151" i="49"/>
  <c r="B151" i="49"/>
  <c r="A128" i="49"/>
  <c r="B128" i="49"/>
  <c r="B182" i="49"/>
  <c r="A182" i="49"/>
  <c r="A55" i="49"/>
  <c r="B55" i="49"/>
  <c r="A63" i="49"/>
  <c r="B63" i="49"/>
  <c r="A71" i="49"/>
  <c r="B71" i="49"/>
  <c r="A95" i="49"/>
  <c r="B95" i="49"/>
  <c r="A159" i="49"/>
  <c r="B159" i="49"/>
  <c r="A167" i="49"/>
  <c r="B167" i="49"/>
  <c r="B188" i="49"/>
  <c r="A188" i="49"/>
  <c r="B30" i="49"/>
  <c r="A30" i="49"/>
  <c r="B38" i="49"/>
  <c r="A38" i="49"/>
  <c r="B46" i="49"/>
  <c r="A46" i="49"/>
  <c r="B54" i="49"/>
  <c r="A54" i="49"/>
  <c r="B62" i="49"/>
  <c r="A62" i="49"/>
  <c r="B70" i="49"/>
  <c r="A70" i="49"/>
  <c r="B78" i="49"/>
  <c r="A78" i="49"/>
  <c r="B86" i="49"/>
  <c r="A86" i="49"/>
  <c r="B94" i="49"/>
  <c r="A94" i="49"/>
  <c r="B102" i="49"/>
  <c r="A102" i="49"/>
  <c r="B110" i="49"/>
  <c r="A110" i="49"/>
  <c r="B118" i="49"/>
  <c r="A118" i="49"/>
  <c r="B126" i="49"/>
  <c r="A126" i="49"/>
  <c r="B134" i="49"/>
  <c r="A134" i="49"/>
  <c r="B142" i="49"/>
  <c r="A142" i="49"/>
  <c r="B150" i="49"/>
  <c r="A150" i="49"/>
  <c r="B158" i="49"/>
  <c r="A158" i="49"/>
  <c r="B166" i="49"/>
  <c r="A166" i="49"/>
  <c r="B174" i="49"/>
  <c r="A174" i="49"/>
  <c r="B194" i="49"/>
  <c r="A194" i="49"/>
  <c r="A200" i="49"/>
  <c r="B200" i="49"/>
  <c r="B206" i="49"/>
  <c r="A206" i="49"/>
  <c r="B226" i="49"/>
  <c r="A226" i="49"/>
  <c r="A232" i="49"/>
  <c r="B232" i="49"/>
  <c r="B238" i="49"/>
  <c r="A238" i="49"/>
  <c r="B244" i="49"/>
  <c r="A244" i="49"/>
  <c r="A48" i="49"/>
  <c r="B48" i="49"/>
  <c r="B208" i="49"/>
  <c r="A208" i="49"/>
  <c r="A103" i="49"/>
  <c r="B103" i="49"/>
  <c r="A111" i="49"/>
  <c r="B111" i="49"/>
  <c r="A119" i="49"/>
  <c r="B119" i="49"/>
  <c r="B213" i="49"/>
  <c r="A213" i="49"/>
  <c r="A1134" i="4"/>
  <c r="A2" i="50"/>
  <c r="B29" i="49"/>
  <c r="A29" i="49"/>
  <c r="B37" i="49"/>
  <c r="A37" i="49"/>
  <c r="B45" i="49"/>
  <c r="A45" i="49"/>
  <c r="B53" i="49"/>
  <c r="A53" i="49"/>
  <c r="B61" i="49"/>
  <c r="A61" i="49"/>
  <c r="B69" i="49"/>
  <c r="A69" i="49"/>
  <c r="B77" i="49"/>
  <c r="A77" i="49"/>
  <c r="B85" i="49"/>
  <c r="A85" i="49"/>
  <c r="B93" i="49"/>
  <c r="A93" i="49"/>
  <c r="B101" i="49"/>
  <c r="A101" i="49"/>
  <c r="B109" i="49"/>
  <c r="A109" i="49"/>
  <c r="B117" i="49"/>
  <c r="A117" i="49"/>
  <c r="B125" i="49"/>
  <c r="A125" i="49"/>
  <c r="B133" i="49"/>
  <c r="A133" i="49"/>
  <c r="B141" i="49"/>
  <c r="A141" i="49"/>
  <c r="B149" i="49"/>
  <c r="A149" i="49"/>
  <c r="B157" i="49"/>
  <c r="A157" i="49"/>
  <c r="B165" i="49"/>
  <c r="A165" i="49"/>
  <c r="B173" i="49"/>
  <c r="A173" i="49"/>
  <c r="B180" i="49"/>
  <c r="A180" i="49"/>
  <c r="A199" i="49"/>
  <c r="B199" i="49"/>
  <c r="B205" i="49"/>
  <c r="A205" i="49"/>
  <c r="B212" i="49"/>
  <c r="A212" i="49"/>
  <c r="A231" i="49"/>
  <c r="B231" i="49"/>
  <c r="B237" i="49"/>
  <c r="A237" i="49"/>
  <c r="A72" i="49"/>
  <c r="B72" i="49"/>
  <c r="A96" i="49"/>
  <c r="B96" i="49"/>
  <c r="A104" i="49"/>
  <c r="B104" i="49"/>
  <c r="A120" i="49"/>
  <c r="B120" i="49"/>
  <c r="A152" i="49"/>
  <c r="B152" i="49"/>
  <c r="A160" i="49"/>
  <c r="B160" i="49"/>
  <c r="B214" i="49"/>
  <c r="A214" i="49"/>
  <c r="A127" i="49"/>
  <c r="B127" i="49"/>
  <c r="A239" i="49"/>
  <c r="B239" i="49"/>
  <c r="B1134" i="4"/>
  <c r="B2" i="50"/>
  <c r="B3" i="49"/>
  <c r="A3" i="49"/>
  <c r="B5" i="49"/>
  <c r="A5" i="49"/>
  <c r="B6" i="49"/>
  <c r="A6" i="49"/>
  <c r="A7" i="49"/>
  <c r="B7" i="49"/>
  <c r="A8" i="49"/>
  <c r="B8" i="49"/>
  <c r="B9" i="49"/>
  <c r="A9" i="49"/>
  <c r="B10" i="49"/>
  <c r="A10" i="49"/>
  <c r="B11" i="49"/>
  <c r="A11" i="49"/>
  <c r="B12" i="49"/>
  <c r="A12" i="49"/>
  <c r="B13" i="49"/>
  <c r="A13" i="49"/>
  <c r="B14" i="49"/>
  <c r="A14" i="49"/>
  <c r="A15" i="49"/>
  <c r="B15" i="49"/>
  <c r="A16" i="49"/>
  <c r="B16" i="49"/>
  <c r="B17" i="49"/>
  <c r="A17" i="49"/>
  <c r="B18" i="49"/>
  <c r="A18" i="49"/>
  <c r="A19" i="49"/>
  <c r="B19" i="49"/>
  <c r="B20" i="49"/>
  <c r="A20" i="49"/>
  <c r="B21" i="49"/>
  <c r="A21" i="49"/>
  <c r="B22" i="49"/>
  <c r="A22" i="49"/>
  <c r="A23" i="49"/>
  <c r="B23" i="49"/>
  <c r="A24" i="49"/>
  <c r="B24" i="49"/>
  <c r="B25" i="49"/>
  <c r="A25" i="49"/>
  <c r="B26" i="49"/>
  <c r="A26" i="49"/>
  <c r="B27" i="49"/>
  <c r="A27" i="49"/>
  <c r="B28" i="49"/>
  <c r="A28" i="49"/>
  <c r="B36" i="49"/>
  <c r="A36" i="49"/>
  <c r="B44" i="49"/>
  <c r="A44" i="49"/>
  <c r="B52" i="49"/>
  <c r="A52" i="49"/>
  <c r="B60" i="49"/>
  <c r="A60" i="49"/>
  <c r="B68" i="49"/>
  <c r="A68" i="49"/>
  <c r="B76" i="49"/>
  <c r="A76" i="49"/>
  <c r="B84" i="49"/>
  <c r="A84" i="49"/>
  <c r="B92" i="49"/>
  <c r="A92" i="49"/>
  <c r="B100" i="49"/>
  <c r="A100" i="49"/>
  <c r="B108" i="49"/>
  <c r="A108" i="49"/>
  <c r="B116" i="49"/>
  <c r="A116" i="49"/>
  <c r="B124" i="49"/>
  <c r="A124" i="49"/>
  <c r="B132" i="49"/>
  <c r="A132" i="49"/>
  <c r="B140" i="49"/>
  <c r="A140" i="49"/>
  <c r="B148" i="49"/>
  <c r="A148" i="49"/>
  <c r="B156" i="49"/>
  <c r="A156" i="49"/>
  <c r="A164" i="49"/>
  <c r="B164" i="49"/>
  <c r="B172" i="49"/>
  <c r="A172" i="49"/>
  <c r="B186" i="49"/>
  <c r="A186" i="49"/>
  <c r="A192" i="49"/>
  <c r="B192" i="49"/>
  <c r="B198" i="49"/>
  <c r="A198" i="49"/>
  <c r="B218" i="49"/>
  <c r="A218" i="49"/>
  <c r="A224" i="49"/>
  <c r="B224" i="49"/>
  <c r="B230" i="49"/>
  <c r="A230" i="49"/>
  <c r="A32" i="49"/>
  <c r="B32" i="49"/>
  <c r="A56" i="49"/>
  <c r="B56" i="49"/>
  <c r="A88" i="49"/>
  <c r="B88" i="49"/>
  <c r="B144" i="49"/>
  <c r="A144" i="49"/>
  <c r="A176" i="49"/>
  <c r="B176" i="49"/>
  <c r="B202" i="49"/>
  <c r="A202" i="49"/>
  <c r="B234" i="49"/>
  <c r="A234" i="49"/>
  <c r="A31" i="49"/>
  <c r="B31" i="49"/>
  <c r="A35" i="49"/>
  <c r="B35" i="49"/>
  <c r="B43" i="49"/>
  <c r="A43" i="49"/>
  <c r="A51" i="49"/>
  <c r="B51" i="49"/>
  <c r="B59" i="49"/>
  <c r="A59" i="49"/>
  <c r="A67" i="49"/>
  <c r="B67" i="49"/>
  <c r="B75" i="49"/>
  <c r="A75" i="49"/>
  <c r="A83" i="49"/>
  <c r="B83" i="49"/>
  <c r="B91" i="49"/>
  <c r="A91" i="49"/>
  <c r="A99" i="49"/>
  <c r="B99" i="49"/>
  <c r="B107" i="49"/>
  <c r="A107" i="49"/>
  <c r="A115" i="49"/>
  <c r="B115" i="49"/>
  <c r="B123" i="49"/>
  <c r="A123" i="49"/>
  <c r="B131" i="49"/>
  <c r="A131" i="49"/>
  <c r="A139" i="49"/>
  <c r="B139" i="49"/>
  <c r="B147" i="49"/>
  <c r="A147" i="49"/>
  <c r="A155" i="49"/>
  <c r="B155" i="49"/>
  <c r="B163" i="49"/>
  <c r="A163" i="49"/>
  <c r="B171" i="49"/>
  <c r="A171" i="49"/>
  <c r="A191" i="49"/>
  <c r="B191" i="49"/>
  <c r="B197" i="49"/>
  <c r="A197" i="49"/>
  <c r="B204" i="49"/>
  <c r="A204" i="49"/>
  <c r="A223" i="49"/>
  <c r="B223" i="49"/>
  <c r="B229" i="49"/>
  <c r="A229" i="49"/>
  <c r="B236" i="49"/>
  <c r="A236" i="49"/>
  <c r="A40" i="49"/>
  <c r="B40" i="49"/>
  <c r="A64" i="49"/>
  <c r="B64" i="49"/>
  <c r="A136" i="49"/>
  <c r="B136" i="49"/>
  <c r="B168" i="49"/>
  <c r="A168" i="49"/>
  <c r="A39" i="49"/>
  <c r="B39" i="49"/>
  <c r="A47" i="49"/>
  <c r="B47" i="49"/>
  <c r="A87" i="49"/>
  <c r="B87" i="49"/>
  <c r="B34" i="49"/>
  <c r="A34" i="49"/>
  <c r="B42" i="49"/>
  <c r="A42" i="49"/>
  <c r="B50" i="49"/>
  <c r="A50" i="49"/>
  <c r="B58" i="49"/>
  <c r="A58" i="49"/>
  <c r="B66" i="49"/>
  <c r="A66" i="49"/>
  <c r="B74" i="49"/>
  <c r="A74" i="49"/>
  <c r="B82" i="49"/>
  <c r="A82" i="49"/>
  <c r="B90" i="49"/>
  <c r="A90" i="49"/>
  <c r="B98" i="49"/>
  <c r="A98" i="49"/>
  <c r="B106" i="49"/>
  <c r="A106" i="49"/>
  <c r="B114" i="49"/>
  <c r="A114" i="49"/>
  <c r="B122" i="49"/>
  <c r="A122" i="49"/>
  <c r="B130" i="49"/>
  <c r="A130" i="49"/>
  <c r="B138" i="49"/>
  <c r="A138" i="49"/>
  <c r="B146" i="49"/>
  <c r="A146" i="49"/>
  <c r="B154" i="49"/>
  <c r="A154" i="49"/>
  <c r="B162" i="49"/>
  <c r="A162" i="49"/>
  <c r="B170" i="49"/>
  <c r="A170" i="49"/>
  <c r="B178" i="49"/>
  <c r="A178" i="49"/>
  <c r="A184" i="49"/>
  <c r="B184" i="49"/>
  <c r="B190" i="49"/>
  <c r="A190" i="49"/>
  <c r="B210" i="49"/>
  <c r="A210" i="49"/>
  <c r="A216" i="49"/>
  <c r="B216" i="49"/>
  <c r="B222" i="49"/>
  <c r="A222" i="49"/>
  <c r="A179" i="49"/>
  <c r="B179" i="49"/>
  <c r="B187" i="49"/>
  <c r="A187" i="49"/>
  <c r="B195" i="49"/>
  <c r="A195" i="49"/>
  <c r="A203" i="49"/>
  <c r="B203" i="49"/>
  <c r="B211" i="49"/>
  <c r="A211" i="49"/>
  <c r="B219" i="49"/>
  <c r="A219" i="49"/>
  <c r="B227" i="49"/>
  <c r="A227" i="49"/>
  <c r="B235" i="49"/>
  <c r="A235" i="49"/>
  <c r="B243" i="49"/>
  <c r="A243" i="49"/>
  <c r="B242" i="49"/>
  <c r="A242" i="49"/>
  <c r="B185" i="49"/>
  <c r="A185" i="49"/>
  <c r="B193" i="49"/>
  <c r="A193" i="49"/>
  <c r="B201" i="49"/>
  <c r="A201" i="49"/>
  <c r="B209" i="49"/>
  <c r="A209" i="49"/>
  <c r="A217" i="49"/>
  <c r="B217" i="49"/>
  <c r="A225" i="49"/>
  <c r="B225" i="49"/>
  <c r="A233" i="49"/>
  <c r="B233" i="49"/>
  <c r="A241" i="49"/>
  <c r="B241" i="49"/>
  <c r="B322" i="49"/>
  <c r="A322" i="49"/>
  <c r="B326" i="49"/>
  <c r="A326" i="49"/>
  <c r="B330" i="49"/>
  <c r="A330" i="49"/>
  <c r="B334" i="49"/>
  <c r="A334" i="49"/>
  <c r="B338" i="49"/>
  <c r="A338" i="49"/>
  <c r="B342" i="49"/>
  <c r="A342" i="49"/>
  <c r="B346" i="49"/>
  <c r="A346" i="49"/>
  <c r="B350" i="49"/>
  <c r="A350" i="49"/>
  <c r="B354" i="49"/>
  <c r="A354" i="49"/>
  <c r="B358" i="49"/>
  <c r="A358" i="49"/>
  <c r="B362" i="49"/>
  <c r="A362" i="49"/>
  <c r="B366" i="49"/>
  <c r="A366" i="49"/>
  <c r="B370" i="49"/>
  <c r="A370" i="49"/>
  <c r="B374" i="49"/>
  <c r="A374" i="49"/>
  <c r="B378" i="49"/>
  <c r="A378" i="49"/>
  <c r="B382" i="49"/>
  <c r="A382" i="49"/>
  <c r="B386" i="49"/>
  <c r="A386" i="49"/>
  <c r="B390" i="49"/>
  <c r="A390" i="49"/>
  <c r="B394" i="49"/>
  <c r="A394" i="49"/>
  <c r="B398" i="49"/>
  <c r="A398" i="49"/>
  <c r="B402" i="49"/>
  <c r="A402" i="49"/>
  <c r="B406" i="49"/>
  <c r="A406" i="49"/>
  <c r="B410" i="49"/>
  <c r="A410" i="49"/>
  <c r="B414" i="49"/>
  <c r="A414" i="49"/>
  <c r="B418" i="49"/>
  <c r="A418" i="49"/>
  <c r="B422" i="49"/>
  <c r="A422" i="49"/>
  <c r="B426" i="49"/>
  <c r="A426" i="49"/>
  <c r="B430" i="49"/>
  <c r="A430" i="49"/>
  <c r="B434" i="49"/>
  <c r="A434" i="49"/>
  <c r="B438" i="49"/>
  <c r="A438" i="49"/>
  <c r="B442" i="49"/>
  <c r="A442" i="49"/>
  <c r="B446" i="49"/>
  <c r="A446" i="49"/>
  <c r="B450" i="49"/>
  <c r="A450" i="49"/>
  <c r="B454" i="49"/>
  <c r="A454" i="49"/>
  <c r="B458" i="49"/>
  <c r="A458" i="49"/>
  <c r="B462" i="49"/>
  <c r="A462" i="49"/>
  <c r="B466" i="49"/>
  <c r="A466" i="49"/>
  <c r="B470" i="49"/>
  <c r="A470" i="49"/>
  <c r="B474" i="49"/>
  <c r="A474" i="49"/>
  <c r="B478" i="49"/>
  <c r="A478" i="49"/>
  <c r="B482" i="49"/>
  <c r="A482" i="49"/>
  <c r="B486" i="49"/>
  <c r="A486" i="49"/>
  <c r="B490" i="49"/>
  <c r="A490" i="49"/>
  <c r="B494" i="49"/>
  <c r="A494" i="49"/>
  <c r="B498" i="49"/>
  <c r="A498" i="49"/>
  <c r="B246" i="49"/>
  <c r="A246" i="49"/>
  <c r="A247" i="49"/>
  <c r="B247" i="49"/>
  <c r="A248" i="49"/>
  <c r="B248" i="49"/>
  <c r="A249" i="49"/>
  <c r="B249" i="49"/>
  <c r="B250" i="49"/>
  <c r="A250" i="49"/>
  <c r="B251" i="49"/>
  <c r="A251" i="49"/>
  <c r="B252" i="49"/>
  <c r="A252" i="49"/>
  <c r="B253" i="49"/>
  <c r="A253" i="49"/>
  <c r="B254" i="49"/>
  <c r="A254" i="49"/>
  <c r="A255" i="49"/>
  <c r="B255" i="49"/>
  <c r="A256" i="49"/>
  <c r="B256" i="49"/>
  <c r="A257" i="49"/>
  <c r="B257" i="49"/>
  <c r="B258" i="49"/>
  <c r="A258" i="49"/>
  <c r="B259" i="49"/>
  <c r="A259" i="49"/>
  <c r="B260" i="49"/>
  <c r="A260" i="49"/>
  <c r="B261" i="49"/>
  <c r="A261" i="49"/>
  <c r="B262" i="49"/>
  <c r="A262" i="49"/>
  <c r="A263" i="49"/>
  <c r="B263" i="49"/>
  <c r="A264" i="49"/>
  <c r="B264" i="49"/>
  <c r="A265" i="49"/>
  <c r="B265" i="49"/>
  <c r="B266" i="49"/>
  <c r="A266" i="49"/>
  <c r="B267" i="49"/>
  <c r="A267" i="49"/>
  <c r="B268" i="49"/>
  <c r="A268" i="49"/>
  <c r="B269" i="49"/>
  <c r="A269" i="49"/>
  <c r="B270" i="49"/>
  <c r="A270" i="49"/>
  <c r="A271" i="49"/>
  <c r="B271" i="49"/>
  <c r="A272" i="49"/>
  <c r="B272" i="49"/>
  <c r="A273" i="49"/>
  <c r="B273" i="49"/>
  <c r="B274" i="49"/>
  <c r="A274" i="49"/>
  <c r="B275" i="49"/>
  <c r="A275" i="49"/>
  <c r="B276" i="49"/>
  <c r="A276" i="49"/>
  <c r="B277" i="49"/>
  <c r="A277" i="49"/>
  <c r="B278" i="49"/>
  <c r="A278" i="49"/>
  <c r="A279" i="49"/>
  <c r="B279" i="49"/>
  <c r="A280" i="49"/>
  <c r="B280" i="49"/>
  <c r="A281" i="49"/>
  <c r="B281" i="49"/>
  <c r="B282" i="49"/>
  <c r="A282" i="49"/>
  <c r="B283" i="49"/>
  <c r="A283" i="49"/>
  <c r="B284" i="49"/>
  <c r="A284" i="49"/>
  <c r="B285" i="49"/>
  <c r="A285" i="49"/>
  <c r="B286" i="49"/>
  <c r="A286" i="49"/>
  <c r="A287" i="49"/>
  <c r="B287" i="49"/>
  <c r="A288" i="49"/>
  <c r="B288" i="49"/>
  <c r="A289" i="49"/>
  <c r="B289" i="49"/>
  <c r="B290" i="49"/>
  <c r="A290" i="49"/>
  <c r="B291" i="49"/>
  <c r="A291" i="49"/>
  <c r="B292" i="49"/>
  <c r="A292" i="49"/>
  <c r="B293" i="49"/>
  <c r="A293" i="49"/>
  <c r="B294" i="49"/>
  <c r="A294" i="49"/>
  <c r="A295" i="49"/>
  <c r="B295" i="49"/>
  <c r="A296" i="49"/>
  <c r="B296" i="49"/>
  <c r="A297" i="49"/>
  <c r="B297" i="49"/>
  <c r="B298" i="49"/>
  <c r="A298" i="49"/>
  <c r="B299" i="49"/>
  <c r="A299" i="49"/>
  <c r="B300" i="49"/>
  <c r="B1432" i="4" s="1"/>
  <c r="A300" i="49"/>
  <c r="A1432" i="4" s="1"/>
  <c r="B301" i="49"/>
  <c r="B1433" i="4" s="1"/>
  <c r="A301" i="49"/>
  <c r="A1433" i="4" s="1"/>
  <c r="B302" i="49"/>
  <c r="B1434" i="4" s="1"/>
  <c r="A302" i="49"/>
  <c r="A1434" i="4" s="1"/>
  <c r="A303" i="49"/>
  <c r="A1435" i="4" s="1"/>
  <c r="B303" i="49"/>
  <c r="B1435" i="4" s="1"/>
  <c r="A304" i="49"/>
  <c r="A1436" i="4" s="1"/>
  <c r="B304" i="49"/>
  <c r="B1436" i="4" s="1"/>
  <c r="A305" i="49"/>
  <c r="A1437" i="4" s="1"/>
  <c r="B305" i="49"/>
  <c r="B1437" i="4" s="1"/>
  <c r="B306" i="49"/>
  <c r="B1438" i="4" s="1"/>
  <c r="A306" i="49"/>
  <c r="A1438" i="4" s="1"/>
  <c r="B307" i="49"/>
  <c r="B1439" i="4" s="1"/>
  <c r="A307" i="49"/>
  <c r="A1439" i="4" s="1"/>
  <c r="B308" i="49"/>
  <c r="B1440" i="4" s="1"/>
  <c r="A308" i="49"/>
  <c r="A1440" i="4" s="1"/>
  <c r="B309" i="49"/>
  <c r="B1441" i="4" s="1"/>
  <c r="A309" i="49"/>
  <c r="A1441" i="4" s="1"/>
  <c r="B310" i="49"/>
  <c r="B1442" i="4" s="1"/>
  <c r="A310" i="49"/>
  <c r="A1442" i="4" s="1"/>
  <c r="A311" i="49"/>
  <c r="A1443" i="4" s="1"/>
  <c r="B311" i="49"/>
  <c r="B1443" i="4" s="1"/>
  <c r="A312" i="49"/>
  <c r="A1444" i="4" s="1"/>
  <c r="B312" i="49"/>
  <c r="B1444" i="4" s="1"/>
  <c r="A313" i="49"/>
  <c r="A1445" i="4" s="1"/>
  <c r="B313" i="49"/>
  <c r="B1445" i="4" s="1"/>
  <c r="B314" i="49"/>
  <c r="B1446" i="4" s="1"/>
  <c r="A314" i="49"/>
  <c r="A1446" i="4" s="1"/>
  <c r="B315" i="49"/>
  <c r="B1447" i="4" s="1"/>
  <c r="A315" i="49"/>
  <c r="A1447" i="4" s="1"/>
  <c r="B316" i="49"/>
  <c r="B1448" i="4" s="1"/>
  <c r="A316" i="49"/>
  <c r="A1448" i="4" s="1"/>
  <c r="B317" i="49"/>
  <c r="B1449" i="4" s="1"/>
  <c r="A317" i="49"/>
  <c r="A1449" i="4" s="1"/>
  <c r="B318" i="49"/>
  <c r="B1450" i="4" s="1"/>
  <c r="A318" i="49"/>
  <c r="A1450" i="4" s="1"/>
  <c r="A319" i="49"/>
  <c r="A1451" i="4" s="1"/>
  <c r="B319" i="49"/>
  <c r="B1451" i="4" s="1"/>
  <c r="A320" i="49"/>
  <c r="A1452" i="4" s="1"/>
  <c r="B320" i="49"/>
  <c r="B1452" i="4" s="1"/>
  <c r="A321" i="49"/>
  <c r="A1453" i="4" s="1"/>
  <c r="B321" i="49"/>
  <c r="B1453" i="4" s="1"/>
  <c r="B325" i="49"/>
  <c r="A325" i="49"/>
  <c r="A329" i="49"/>
  <c r="B329" i="49"/>
  <c r="B333" i="49"/>
  <c r="A333" i="49"/>
  <c r="A337" i="49"/>
  <c r="B337" i="49"/>
  <c r="B341" i="49"/>
  <c r="A341" i="49"/>
  <c r="A345" i="49"/>
  <c r="B345" i="49"/>
  <c r="B349" i="49"/>
  <c r="A349" i="49"/>
  <c r="A353" i="49"/>
  <c r="B353" i="49"/>
  <c r="B357" i="49"/>
  <c r="A357" i="49"/>
  <c r="A361" i="49"/>
  <c r="B361" i="49"/>
  <c r="B365" i="49"/>
  <c r="A365" i="49"/>
  <c r="A369" i="49"/>
  <c r="B369" i="49"/>
  <c r="B373" i="49"/>
  <c r="A373" i="49"/>
  <c r="A377" i="49"/>
  <c r="B377" i="49"/>
  <c r="B381" i="49"/>
  <c r="A381" i="49"/>
  <c r="A385" i="49"/>
  <c r="B385" i="49"/>
  <c r="B389" i="49"/>
  <c r="A389" i="49"/>
  <c r="A393" i="49"/>
  <c r="B393" i="49"/>
  <c r="B397" i="49"/>
  <c r="A397" i="49"/>
  <c r="A401" i="49"/>
  <c r="B401" i="49"/>
  <c r="B405" i="49"/>
  <c r="A405" i="49"/>
  <c r="A409" i="49"/>
  <c r="B409" i="49"/>
  <c r="B413" i="49"/>
  <c r="A413" i="49"/>
  <c r="A417" i="49"/>
  <c r="B417" i="49"/>
  <c r="B421" i="49"/>
  <c r="A421" i="49"/>
  <c r="A425" i="49"/>
  <c r="B425" i="49"/>
  <c r="B429" i="49"/>
  <c r="A429" i="49"/>
  <c r="A433" i="49"/>
  <c r="B433" i="49"/>
  <c r="B437" i="49"/>
  <c r="A437" i="49"/>
  <c r="A441" i="49"/>
  <c r="B441" i="49"/>
  <c r="B445" i="49"/>
  <c r="A445" i="49"/>
  <c r="A449" i="49"/>
  <c r="B449" i="49"/>
  <c r="B453" i="49"/>
  <c r="A453" i="49"/>
  <c r="A457" i="49"/>
  <c r="B457" i="49"/>
  <c r="B461" i="49"/>
  <c r="A461" i="49"/>
  <c r="A465" i="49"/>
  <c r="B465" i="49"/>
  <c r="B469" i="49"/>
  <c r="A469" i="49"/>
  <c r="A473" i="49"/>
  <c r="B473" i="49"/>
  <c r="B477" i="49"/>
  <c r="A477" i="49"/>
  <c r="A481" i="49"/>
  <c r="B481" i="49"/>
  <c r="B485" i="49"/>
  <c r="A485" i="49"/>
  <c r="A489" i="49"/>
  <c r="B489" i="49"/>
  <c r="B493" i="49"/>
  <c r="A493" i="49"/>
  <c r="A497" i="49"/>
  <c r="B497" i="49"/>
  <c r="B501" i="49"/>
  <c r="A501" i="49"/>
  <c r="B324" i="49"/>
  <c r="A324" i="49"/>
  <c r="A328" i="49"/>
  <c r="B328" i="49"/>
  <c r="B332" i="49"/>
  <c r="A332" i="49"/>
  <c r="A336" i="49"/>
  <c r="B336" i="49"/>
  <c r="B340" i="49"/>
  <c r="A340" i="49"/>
  <c r="A344" i="49"/>
  <c r="B344" i="49"/>
  <c r="B348" i="49"/>
  <c r="A348" i="49"/>
  <c r="A352" i="49"/>
  <c r="B352" i="49"/>
  <c r="B356" i="49"/>
  <c r="A356" i="49"/>
  <c r="A360" i="49"/>
  <c r="B360" i="49"/>
  <c r="B364" i="49"/>
  <c r="A364" i="49"/>
  <c r="A368" i="49"/>
  <c r="B368" i="49"/>
  <c r="B372" i="49"/>
  <c r="A372" i="49"/>
  <c r="A376" i="49"/>
  <c r="B376" i="49"/>
  <c r="B380" i="49"/>
  <c r="A380" i="49"/>
  <c r="A384" i="49"/>
  <c r="B384" i="49"/>
  <c r="B388" i="49"/>
  <c r="A388" i="49"/>
  <c r="A392" i="49"/>
  <c r="B392" i="49"/>
  <c r="B396" i="49"/>
  <c r="A396" i="49"/>
  <c r="A400" i="49"/>
  <c r="B400" i="49"/>
  <c r="B404" i="49"/>
  <c r="A404" i="49"/>
  <c r="A408" i="49"/>
  <c r="B408" i="49"/>
  <c r="B412" i="49"/>
  <c r="A412" i="49"/>
  <c r="A416" i="49"/>
  <c r="B416" i="49"/>
  <c r="B420" i="49"/>
  <c r="A420" i="49"/>
  <c r="A424" i="49"/>
  <c r="B424" i="49"/>
  <c r="B428" i="49"/>
  <c r="A428" i="49"/>
  <c r="A432" i="49"/>
  <c r="B432" i="49"/>
  <c r="B436" i="49"/>
  <c r="A436" i="49"/>
  <c r="A440" i="49"/>
  <c r="B440" i="49"/>
  <c r="B444" i="49"/>
  <c r="A444" i="49"/>
  <c r="A448" i="49"/>
  <c r="B448" i="49"/>
  <c r="B452" i="49"/>
  <c r="A452" i="49"/>
  <c r="A456" i="49"/>
  <c r="B456" i="49"/>
  <c r="B460" i="49"/>
  <c r="A460" i="49"/>
  <c r="A464" i="49"/>
  <c r="B464" i="49"/>
  <c r="B468" i="49"/>
  <c r="A468" i="49"/>
  <c r="A472" i="49"/>
  <c r="B472" i="49"/>
  <c r="B476" i="49"/>
  <c r="A476" i="49"/>
  <c r="A480" i="49"/>
  <c r="B480" i="49"/>
  <c r="B484" i="49"/>
  <c r="A484" i="49"/>
  <c r="A488" i="49"/>
  <c r="B488" i="49"/>
  <c r="B492" i="49"/>
  <c r="A492" i="49"/>
  <c r="A496" i="49"/>
  <c r="B496" i="49"/>
  <c r="B500" i="49"/>
  <c r="A500" i="49"/>
  <c r="B323" i="49"/>
  <c r="A323" i="49"/>
  <c r="A327" i="49"/>
  <c r="B327" i="49"/>
  <c r="B331" i="49"/>
  <c r="A331" i="49"/>
  <c r="A335" i="49"/>
  <c r="B335" i="49"/>
  <c r="B339" i="49"/>
  <c r="A339" i="49"/>
  <c r="A343" i="49"/>
  <c r="B343" i="49"/>
  <c r="B347" i="49"/>
  <c r="A347" i="49"/>
  <c r="A351" i="49"/>
  <c r="B351" i="49"/>
  <c r="B355" i="49"/>
  <c r="A355" i="49"/>
  <c r="A359" i="49"/>
  <c r="B359" i="49"/>
  <c r="B363" i="49"/>
  <c r="A363" i="49"/>
  <c r="A367" i="49"/>
  <c r="B367" i="49"/>
  <c r="B371" i="49"/>
  <c r="A371" i="49"/>
  <c r="A375" i="49"/>
  <c r="B375" i="49"/>
  <c r="B379" i="49"/>
  <c r="A379" i="49"/>
  <c r="A383" i="49"/>
  <c r="B383" i="49"/>
  <c r="B387" i="49"/>
  <c r="A387" i="49"/>
  <c r="A391" i="49"/>
  <c r="B391" i="49"/>
  <c r="B395" i="49"/>
  <c r="A395" i="49"/>
  <c r="A399" i="49"/>
  <c r="B399" i="49"/>
  <c r="B403" i="49"/>
  <c r="A403" i="49"/>
  <c r="A407" i="49"/>
  <c r="B407" i="49"/>
  <c r="B411" i="49"/>
  <c r="A411" i="49"/>
  <c r="A415" i="49"/>
  <c r="B415" i="49"/>
  <c r="B419" i="49"/>
  <c r="A419" i="49"/>
  <c r="A423" i="49"/>
  <c r="B423" i="49"/>
  <c r="B427" i="49"/>
  <c r="A427" i="49"/>
  <c r="A431" i="49"/>
  <c r="B431" i="49"/>
  <c r="B435" i="49"/>
  <c r="A435" i="49"/>
  <c r="A439" i="49"/>
  <c r="B439" i="49"/>
  <c r="B443" i="49"/>
  <c r="A443" i="49"/>
  <c r="A447" i="49"/>
  <c r="B447" i="49"/>
  <c r="B451" i="49"/>
  <c r="A451" i="49"/>
  <c r="A455" i="49"/>
  <c r="B455" i="49"/>
  <c r="B459" i="49"/>
  <c r="A459" i="49"/>
  <c r="A463" i="49"/>
  <c r="B463" i="49"/>
  <c r="B467" i="49"/>
  <c r="A467" i="49"/>
  <c r="A471" i="49"/>
  <c r="B471" i="49"/>
  <c r="B475" i="49"/>
  <c r="A475" i="49"/>
  <c r="A479" i="49"/>
  <c r="B479" i="49"/>
  <c r="B483" i="49"/>
  <c r="A483" i="49"/>
  <c r="A487" i="49"/>
  <c r="B487" i="49"/>
  <c r="B491" i="49"/>
  <c r="A491" i="49"/>
  <c r="A495" i="49"/>
  <c r="B495" i="49"/>
  <c r="B499" i="49"/>
  <c r="A499" i="49"/>
  <c r="F7" i="41"/>
  <c r="F15" i="41"/>
  <c r="F23" i="41"/>
  <c r="F31" i="41"/>
  <c r="F39" i="41"/>
  <c r="F47" i="41"/>
  <c r="F55" i="41"/>
  <c r="F63" i="41"/>
  <c r="F71" i="41"/>
  <c r="F79" i="41"/>
  <c r="F87" i="41"/>
  <c r="F95" i="41"/>
  <c r="F103" i="41"/>
  <c r="F111" i="41"/>
  <c r="F8" i="41"/>
  <c r="F16" i="41"/>
  <c r="F24" i="41"/>
  <c r="F32" i="41"/>
  <c r="F40" i="41"/>
  <c r="F48" i="41"/>
  <c r="F56" i="41"/>
  <c r="F64" i="41"/>
  <c r="F72" i="41"/>
  <c r="F80" i="41"/>
  <c r="F88" i="41"/>
  <c r="F96" i="41"/>
  <c r="F104" i="41"/>
  <c r="F112" i="41"/>
  <c r="F9" i="41"/>
  <c r="F17" i="41"/>
  <c r="F25" i="41"/>
  <c r="F33" i="41"/>
  <c r="F41" i="41"/>
  <c r="F49" i="41"/>
  <c r="F57" i="41"/>
  <c r="F65" i="41"/>
  <c r="F73" i="41"/>
  <c r="F81" i="41"/>
  <c r="F89" i="41"/>
  <c r="F97" i="41"/>
  <c r="F105" i="41"/>
  <c r="F113" i="41"/>
  <c r="F10" i="41"/>
  <c r="F18" i="41"/>
  <c r="F26" i="41"/>
  <c r="F34" i="41"/>
  <c r="F42" i="41"/>
  <c r="F50" i="41"/>
  <c r="F58" i="41"/>
  <c r="F66" i="41"/>
  <c r="F74" i="41"/>
  <c r="F82" i="41"/>
  <c r="F90" i="41"/>
  <c r="F98" i="41"/>
  <c r="F106" i="41"/>
  <c r="F114" i="41"/>
  <c r="F14" i="41"/>
  <c r="F46" i="41"/>
  <c r="F78" i="41"/>
  <c r="F110" i="41"/>
  <c r="F3" i="41"/>
  <c r="F11" i="41"/>
  <c r="F19" i="41"/>
  <c r="F27" i="41"/>
  <c r="F35" i="41"/>
  <c r="F43" i="41"/>
  <c r="F51" i="41"/>
  <c r="F59" i="41"/>
  <c r="F67" i="41"/>
  <c r="F75" i="41"/>
  <c r="F83" i="41"/>
  <c r="F91" i="41"/>
  <c r="F99" i="41"/>
  <c r="F107" i="41"/>
  <c r="F2" i="41"/>
  <c r="F22" i="41"/>
  <c r="F54" i="41"/>
  <c r="F86" i="41"/>
  <c r="F4" i="41"/>
  <c r="F12" i="41"/>
  <c r="F20" i="41"/>
  <c r="F28" i="41"/>
  <c r="F36" i="41"/>
  <c r="F44" i="41"/>
  <c r="F52" i="41"/>
  <c r="F60" i="41"/>
  <c r="F68" i="41"/>
  <c r="F76" i="41"/>
  <c r="F84" i="41"/>
  <c r="F92" i="41"/>
  <c r="F100" i="41"/>
  <c r="F108" i="41"/>
  <c r="F30" i="41"/>
  <c r="F62" i="41"/>
  <c r="F94" i="41"/>
  <c r="F5" i="41"/>
  <c r="F13" i="41"/>
  <c r="F21" i="41"/>
  <c r="F29" i="41"/>
  <c r="F37" i="41"/>
  <c r="F45" i="41"/>
  <c r="F53" i="41"/>
  <c r="F61" i="41"/>
  <c r="F69" i="41"/>
  <c r="F77" i="41"/>
  <c r="F85" i="41"/>
  <c r="F93" i="41"/>
  <c r="F101" i="41"/>
  <c r="F109" i="41"/>
  <c r="F6" i="41"/>
  <c r="F38" i="41"/>
  <c r="F70" i="41"/>
  <c r="F102" i="41"/>
  <c r="C5" i="50"/>
  <c r="C12" i="50"/>
  <c r="I992" i="4" s="1"/>
  <c r="C15" i="50"/>
  <c r="C995" i="4" s="1"/>
  <c r="C20" i="50"/>
  <c r="I1000" i="4" s="1"/>
  <c r="C28" i="50"/>
  <c r="C1008" i="4" s="1"/>
  <c r="C35" i="50"/>
  <c r="I1015" i="4" s="1"/>
  <c r="C42" i="50"/>
  <c r="I1022" i="4" s="1"/>
  <c r="C49" i="50"/>
  <c r="I1029" i="4" s="1"/>
  <c r="C54" i="50"/>
  <c r="C61" i="50"/>
  <c r="I1041" i="4" s="1"/>
  <c r="C69" i="50"/>
  <c r="I1049" i="4" s="1"/>
  <c r="C76" i="50"/>
  <c r="C83" i="50"/>
  <c r="I1063" i="4" s="1"/>
  <c r="C88" i="50"/>
  <c r="I1068" i="4" s="1"/>
  <c r="C95" i="50"/>
  <c r="C1075" i="4" s="1"/>
  <c r="C103" i="50"/>
  <c r="C109" i="50"/>
  <c r="C115" i="50"/>
  <c r="C1095" i="4" s="1"/>
  <c r="C122" i="50"/>
  <c r="I1102" i="4" s="1"/>
  <c r="C129" i="50"/>
  <c r="I1109" i="4" s="1"/>
  <c r="C135" i="50"/>
  <c r="C1115" i="4" s="1"/>
  <c r="C141" i="50"/>
  <c r="I1121" i="4" s="1"/>
  <c r="C146" i="50"/>
  <c r="I1126" i="4" s="1"/>
  <c r="C153" i="50"/>
  <c r="C160" i="50"/>
  <c r="C166" i="50"/>
  <c r="C172" i="50"/>
  <c r="C179" i="50"/>
  <c r="C185" i="50"/>
  <c r="C191" i="50"/>
  <c r="C198" i="50"/>
  <c r="C206" i="50"/>
  <c r="C212" i="50"/>
  <c r="C217" i="50"/>
  <c r="C222" i="50"/>
  <c r="C227" i="50"/>
  <c r="C231" i="50"/>
  <c r="C237" i="50"/>
  <c r="C242" i="50"/>
  <c r="C248" i="50"/>
  <c r="C252" i="50"/>
  <c r="C257" i="50"/>
  <c r="C262" i="50"/>
  <c r="C267" i="50"/>
  <c r="C272" i="50"/>
  <c r="C276" i="50"/>
  <c r="C281" i="50"/>
  <c r="C286" i="50"/>
  <c r="C292" i="50"/>
  <c r="C297" i="50"/>
  <c r="F303" i="50"/>
  <c r="F307" i="50"/>
  <c r="F311" i="50"/>
  <c r="F315" i="50"/>
  <c r="F319" i="50"/>
  <c r="F323" i="50"/>
  <c r="F327" i="50"/>
  <c r="F331" i="50"/>
  <c r="F335" i="50"/>
  <c r="F339" i="50"/>
  <c r="F343" i="50"/>
  <c r="F347" i="50"/>
  <c r="F351" i="50"/>
  <c r="F355" i="50"/>
  <c r="F359" i="50"/>
  <c r="F363" i="50"/>
  <c r="F367" i="50"/>
  <c r="F371" i="50"/>
  <c r="F375" i="50"/>
  <c r="F379" i="50"/>
  <c r="F383" i="50"/>
  <c r="F387" i="50"/>
  <c r="F391" i="50"/>
  <c r="F395" i="50"/>
  <c r="F399" i="50"/>
  <c r="F403" i="50"/>
  <c r="F407" i="50"/>
  <c r="F411" i="50"/>
  <c r="F415" i="50"/>
  <c r="F419" i="50"/>
  <c r="F423" i="50"/>
  <c r="F427" i="50"/>
  <c r="F304" i="50"/>
  <c r="F308" i="50"/>
  <c r="F312" i="50"/>
  <c r="F316" i="50"/>
  <c r="F320" i="50"/>
  <c r="F324" i="50"/>
  <c r="F328" i="50"/>
  <c r="F332" i="50"/>
  <c r="F336" i="50"/>
  <c r="F340" i="50"/>
  <c r="F344" i="50"/>
  <c r="F348" i="50"/>
  <c r="F352" i="50"/>
  <c r="F356" i="50"/>
  <c r="F360" i="50"/>
  <c r="F364" i="50"/>
  <c r="F368" i="50"/>
  <c r="F372" i="50"/>
  <c r="F376" i="50"/>
  <c r="F380" i="50"/>
  <c r="F384" i="50"/>
  <c r="F388" i="50"/>
  <c r="F392" i="50"/>
  <c r="F396" i="50"/>
  <c r="F400" i="50"/>
  <c r="F404" i="50"/>
  <c r="F408" i="50"/>
  <c r="F412" i="50"/>
  <c r="F416" i="50"/>
  <c r="F420" i="50"/>
  <c r="F424" i="50"/>
  <c r="F428" i="50"/>
  <c r="F429" i="50"/>
  <c r="F305" i="50"/>
  <c r="F309" i="50"/>
  <c r="F313" i="50"/>
  <c r="F317" i="50"/>
  <c r="F321" i="50"/>
  <c r="F325" i="50"/>
  <c r="F329" i="50"/>
  <c r="F333" i="50"/>
  <c r="F337" i="50"/>
  <c r="F341" i="50"/>
  <c r="F345" i="50"/>
  <c r="F349" i="50"/>
  <c r="F353" i="50"/>
  <c r="F357" i="50"/>
  <c r="F361" i="50"/>
  <c r="F365" i="50"/>
  <c r="F369" i="50"/>
  <c r="F373" i="50"/>
  <c r="F377" i="50"/>
  <c r="F381" i="50"/>
  <c r="F430" i="50"/>
  <c r="F306" i="50"/>
  <c r="F310" i="50"/>
  <c r="F314" i="50"/>
  <c r="F318" i="50"/>
  <c r="F322" i="50"/>
  <c r="F326" i="50"/>
  <c r="F330" i="50"/>
  <c r="F334" i="50"/>
  <c r="F338" i="50"/>
  <c r="F342" i="50"/>
  <c r="F346" i="50"/>
  <c r="F350" i="50"/>
  <c r="F354" i="50"/>
  <c r="F358" i="50"/>
  <c r="F362" i="50"/>
  <c r="F366" i="50"/>
  <c r="F370" i="50"/>
  <c r="F374" i="50"/>
  <c r="F378" i="50"/>
  <c r="F382" i="50"/>
  <c r="F389" i="50"/>
  <c r="F394" i="50"/>
  <c r="F405" i="50"/>
  <c r="F410" i="50"/>
  <c r="F421" i="50"/>
  <c r="F426" i="50"/>
  <c r="F409" i="50"/>
  <c r="F385" i="50"/>
  <c r="F390" i="50"/>
  <c r="F401" i="50"/>
  <c r="F406" i="50"/>
  <c r="F417" i="50"/>
  <c r="F422" i="50"/>
  <c r="F398" i="50"/>
  <c r="F425" i="50"/>
  <c r="F302" i="50"/>
  <c r="F393" i="50"/>
  <c r="F386" i="50"/>
  <c r="F397" i="50"/>
  <c r="F402" i="50"/>
  <c r="F413" i="50"/>
  <c r="F418" i="50"/>
  <c r="F414" i="50"/>
  <c r="C8" i="50"/>
  <c r="C16" i="50"/>
  <c r="C996" i="4" s="1"/>
  <c r="C24" i="50"/>
  <c r="C1004" i="4" s="1"/>
  <c r="C30" i="50"/>
  <c r="C1010" i="4" s="1"/>
  <c r="C38" i="50"/>
  <c r="C1018" i="4" s="1"/>
  <c r="C45" i="50"/>
  <c r="C51" i="50"/>
  <c r="I1031" i="4" s="1"/>
  <c r="C59" i="50"/>
  <c r="C1039" i="4" s="1"/>
  <c r="C65" i="50"/>
  <c r="I1045" i="4" s="1"/>
  <c r="C71" i="50"/>
  <c r="C1051" i="4" s="1"/>
  <c r="C78" i="50"/>
  <c r="I1058" i="4" s="1"/>
  <c r="C85" i="50"/>
  <c r="I1065" i="4" s="1"/>
  <c r="C93" i="50"/>
  <c r="C99" i="50"/>
  <c r="C105" i="50"/>
  <c r="I1085" i="4" s="1"/>
  <c r="C112" i="50"/>
  <c r="I1092" i="4" s="1"/>
  <c r="C118" i="50"/>
  <c r="C126" i="50"/>
  <c r="C1106" i="4" s="1"/>
  <c r="C133" i="50"/>
  <c r="I1113" i="4" s="1"/>
  <c r="C137" i="50"/>
  <c r="I1117" i="4" s="1"/>
  <c r="C144" i="50"/>
  <c r="C1124" i="4" s="1"/>
  <c r="C152" i="50"/>
  <c r="C159" i="50"/>
  <c r="C163" i="50"/>
  <c r="C170" i="50"/>
  <c r="C176" i="50"/>
  <c r="C183" i="50"/>
  <c r="C188" i="50"/>
  <c r="C193" i="50"/>
  <c r="C200" i="50"/>
  <c r="C205" i="50"/>
  <c r="C211" i="50"/>
  <c r="C214" i="50"/>
  <c r="C218" i="50"/>
  <c r="C224" i="50"/>
  <c r="C229" i="50"/>
  <c r="C233" i="50"/>
  <c r="C238" i="50"/>
  <c r="C243" i="50"/>
  <c r="C250" i="50"/>
  <c r="C254" i="50"/>
  <c r="C259" i="50"/>
  <c r="C264" i="50"/>
  <c r="C269" i="50"/>
  <c r="C273" i="50"/>
  <c r="C277" i="50"/>
  <c r="C282" i="50"/>
  <c r="C287" i="50"/>
  <c r="C291" i="50"/>
  <c r="C298" i="50"/>
  <c r="C3" i="50"/>
  <c r="I983" i="4" s="1"/>
  <c r="C10" i="50"/>
  <c r="C990" i="4" s="1"/>
  <c r="C13" i="50"/>
  <c r="C21" i="50"/>
  <c r="C27" i="50"/>
  <c r="I1007" i="4" s="1"/>
  <c r="C34" i="50"/>
  <c r="C1014" i="4" s="1"/>
  <c r="C41" i="50"/>
  <c r="I1021" i="4" s="1"/>
  <c r="C46" i="50"/>
  <c r="C1026" i="4" s="1"/>
  <c r="C52" i="50"/>
  <c r="C1032" i="4" s="1"/>
  <c r="C57" i="50"/>
  <c r="I1037" i="4" s="1"/>
  <c r="C63" i="50"/>
  <c r="C68" i="50"/>
  <c r="C75" i="50"/>
  <c r="C1055" i="4" s="1"/>
  <c r="C82" i="50"/>
  <c r="C1062" i="4" s="1"/>
  <c r="C87" i="50"/>
  <c r="C94" i="50"/>
  <c r="C1074" i="4" s="1"/>
  <c r="C101" i="50"/>
  <c r="I1081" i="4" s="1"/>
  <c r="C104" i="50"/>
  <c r="C1084" i="4" s="1"/>
  <c r="C111" i="50"/>
  <c r="C1091" i="4" s="1"/>
  <c r="C120" i="50"/>
  <c r="C127" i="50"/>
  <c r="C1107" i="4" s="1"/>
  <c r="C136" i="50"/>
  <c r="I1116" i="4" s="1"/>
  <c r="C145" i="50"/>
  <c r="I1125" i="4" s="1"/>
  <c r="C151" i="50"/>
  <c r="C1131" i="4" s="1"/>
  <c r="C158" i="50"/>
  <c r="C167" i="50"/>
  <c r="C174" i="50"/>
  <c r="C180" i="50"/>
  <c r="C187" i="50"/>
  <c r="C194" i="50"/>
  <c r="C199" i="50"/>
  <c r="C204" i="50"/>
  <c r="C209" i="50"/>
  <c r="C216" i="50"/>
  <c r="C221" i="50"/>
  <c r="C225" i="50"/>
  <c r="C230" i="50"/>
  <c r="C235" i="50"/>
  <c r="C241" i="50"/>
  <c r="C246" i="50"/>
  <c r="C251" i="50"/>
  <c r="C256" i="50"/>
  <c r="C261" i="50"/>
  <c r="C265" i="50"/>
  <c r="C270" i="50"/>
  <c r="C275" i="50"/>
  <c r="C280" i="50"/>
  <c r="C284" i="50"/>
  <c r="C289" i="50"/>
  <c r="C294" i="50"/>
  <c r="C11" i="50"/>
  <c r="C991" i="4" s="1"/>
  <c r="C14" i="50"/>
  <c r="C22" i="50"/>
  <c r="I1002" i="4" s="1"/>
  <c r="C29" i="50"/>
  <c r="I1009" i="4" s="1"/>
  <c r="C36" i="50"/>
  <c r="C43" i="50"/>
  <c r="I1023" i="4" s="1"/>
  <c r="C50" i="50"/>
  <c r="I1030" i="4" s="1"/>
  <c r="C55" i="50"/>
  <c r="C1035" i="4" s="1"/>
  <c r="C62" i="50"/>
  <c r="C1042" i="4" s="1"/>
  <c r="C70" i="50"/>
  <c r="C77" i="50"/>
  <c r="I1057" i="4" s="1"/>
  <c r="C84" i="50"/>
  <c r="C1064" i="4" s="1"/>
  <c r="C89" i="50"/>
  <c r="C96" i="50"/>
  <c r="I1076" i="4" s="1"/>
  <c r="C102" i="50"/>
  <c r="I1082" i="4" s="1"/>
  <c r="C110" i="50"/>
  <c r="I1090" i="4" s="1"/>
  <c r="C114" i="50"/>
  <c r="I1094" i="4" s="1"/>
  <c r="C121" i="50"/>
  <c r="C128" i="50"/>
  <c r="C1108" i="4" s="1"/>
  <c r="C134" i="50"/>
  <c r="I1114" i="4" s="1"/>
  <c r="C142" i="50"/>
  <c r="I1122" i="4" s="1"/>
  <c r="C149" i="50"/>
  <c r="I1129" i="4" s="1"/>
  <c r="C154" i="50"/>
  <c r="C161" i="50"/>
  <c r="C168" i="50"/>
  <c r="C175" i="50"/>
  <c r="C181" i="50"/>
  <c r="C189" i="50"/>
  <c r="C195" i="50"/>
  <c r="C203" i="50"/>
  <c r="C245" i="50"/>
  <c r="C2" i="50"/>
  <c r="I982" i="4" s="1"/>
  <c r="C6" i="50"/>
  <c r="I986" i="4" s="1"/>
  <c r="C18" i="50"/>
  <c r="C25" i="50"/>
  <c r="C1005" i="4" s="1"/>
  <c r="C32" i="50"/>
  <c r="I1012" i="4" s="1"/>
  <c r="C39" i="50"/>
  <c r="C1019" i="4" s="1"/>
  <c r="C47" i="50"/>
  <c r="C1027" i="4" s="1"/>
  <c r="C56" i="50"/>
  <c r="C1036" i="4" s="1"/>
  <c r="C66" i="50"/>
  <c r="I1046" i="4" s="1"/>
  <c r="C73" i="50"/>
  <c r="I1053" i="4" s="1"/>
  <c r="C81" i="50"/>
  <c r="C91" i="50"/>
  <c r="I1071" i="4" s="1"/>
  <c r="C97" i="50"/>
  <c r="I1077" i="4" s="1"/>
  <c r="C107" i="50"/>
  <c r="C1087" i="4" s="1"/>
  <c r="C116" i="50"/>
  <c r="I1096" i="4" s="1"/>
  <c r="C124" i="50"/>
  <c r="C1104" i="4" s="1"/>
  <c r="C130" i="50"/>
  <c r="C1110" i="4" s="1"/>
  <c r="C139" i="50"/>
  <c r="C1119" i="4" s="1"/>
  <c r="C148" i="50"/>
  <c r="C156" i="50"/>
  <c r="C164" i="50"/>
  <c r="C173" i="50"/>
  <c r="C182" i="50"/>
  <c r="C192" i="50"/>
  <c r="C236" i="50"/>
  <c r="C7" i="50"/>
  <c r="C19" i="50"/>
  <c r="C26" i="50"/>
  <c r="I1006" i="4" s="1"/>
  <c r="C33" i="50"/>
  <c r="C1013" i="4" s="1"/>
  <c r="C40" i="50"/>
  <c r="C48" i="50"/>
  <c r="C1028" i="4" s="1"/>
  <c r="C58" i="50"/>
  <c r="I1038" i="4" s="1"/>
  <c r="C67" i="50"/>
  <c r="C1047" i="4" s="1"/>
  <c r="C74" i="50"/>
  <c r="C80" i="50"/>
  <c r="C90" i="50"/>
  <c r="C1070" i="4" s="1"/>
  <c r="C98" i="50"/>
  <c r="C1078" i="4" s="1"/>
  <c r="C106" i="50"/>
  <c r="C117" i="50"/>
  <c r="I1097" i="4" s="1"/>
  <c r="C123" i="50"/>
  <c r="I1103" i="4" s="1"/>
  <c r="C131" i="50"/>
  <c r="C1111" i="4" s="1"/>
  <c r="C140" i="50"/>
  <c r="I1120" i="4" s="1"/>
  <c r="C147" i="50"/>
  <c r="C155" i="50"/>
  <c r="C162" i="50"/>
  <c r="C169" i="50"/>
  <c r="C178" i="50"/>
  <c r="C186" i="50"/>
  <c r="C196" i="50"/>
  <c r="C201" i="50"/>
  <c r="C208" i="50"/>
  <c r="C213" i="50"/>
  <c r="C220" i="50"/>
  <c r="C226" i="50"/>
  <c r="C232" i="50"/>
  <c r="C240" i="50"/>
  <c r="C247" i="50"/>
  <c r="C253" i="50"/>
  <c r="C260" i="50"/>
  <c r="C266" i="50"/>
  <c r="C271" i="50"/>
  <c r="C279" i="50"/>
  <c r="C285" i="50"/>
  <c r="C290" i="50"/>
  <c r="C295" i="50"/>
  <c r="C299" i="50"/>
  <c r="C9" i="50"/>
  <c r="C17" i="50"/>
  <c r="I997" i="4" s="1"/>
  <c r="C23" i="50"/>
  <c r="I1003" i="4" s="1"/>
  <c r="C31" i="50"/>
  <c r="C1011" i="4" s="1"/>
  <c r="C37" i="50"/>
  <c r="C1017" i="4" s="1"/>
  <c r="C44" i="50"/>
  <c r="I1024" i="4" s="1"/>
  <c r="C53" i="50"/>
  <c r="I1033" i="4" s="1"/>
  <c r="C60" i="50"/>
  <c r="I1040" i="4" s="1"/>
  <c r="C64" i="50"/>
  <c r="C72" i="50"/>
  <c r="C1052" i="4" s="1"/>
  <c r="C79" i="50"/>
  <c r="C1059" i="4" s="1"/>
  <c r="C86" i="50"/>
  <c r="C92" i="50"/>
  <c r="I1072" i="4" s="1"/>
  <c r="C100" i="50"/>
  <c r="C1080" i="4" s="1"/>
  <c r="C108" i="50"/>
  <c r="C1088" i="4" s="1"/>
  <c r="C113" i="50"/>
  <c r="C119" i="50"/>
  <c r="C125" i="50"/>
  <c r="I1105" i="4" s="1"/>
  <c r="C132" i="50"/>
  <c r="I1112" i="4" s="1"/>
  <c r="C138" i="50"/>
  <c r="C143" i="50"/>
  <c r="C1123" i="4" s="1"/>
  <c r="C150" i="50"/>
  <c r="I1130" i="4" s="1"/>
  <c r="C157" i="50"/>
  <c r="C165" i="50"/>
  <c r="C171" i="50"/>
  <c r="C177" i="50"/>
  <c r="C184" i="50"/>
  <c r="C190" i="50"/>
  <c r="C197" i="50"/>
  <c r="C202" i="50"/>
  <c r="C207" i="50"/>
  <c r="C210" i="50"/>
  <c r="C215" i="50"/>
  <c r="C219" i="50"/>
  <c r="C223" i="50"/>
  <c r="C228" i="50"/>
  <c r="C234" i="50"/>
  <c r="C239" i="50"/>
  <c r="C244" i="50"/>
  <c r="C249" i="50"/>
  <c r="C255" i="50"/>
  <c r="C258" i="50"/>
  <c r="C263" i="50"/>
  <c r="C268" i="50"/>
  <c r="C274" i="50"/>
  <c r="C278" i="50"/>
  <c r="C283" i="50"/>
  <c r="C288" i="50"/>
  <c r="C293" i="50"/>
  <c r="C296" i="50"/>
  <c r="C1135" i="4"/>
  <c r="C1141" i="4"/>
  <c r="C1149" i="4"/>
  <c r="C1158" i="4"/>
  <c r="C1166" i="4"/>
  <c r="C1174" i="4"/>
  <c r="C1180" i="4"/>
  <c r="C1188" i="4"/>
  <c r="C1195" i="4"/>
  <c r="C1203" i="4"/>
  <c r="C1209" i="4"/>
  <c r="C1218" i="4"/>
  <c r="C1224" i="4"/>
  <c r="C1229" i="4"/>
  <c r="C1236" i="4"/>
  <c r="C1242" i="4"/>
  <c r="C1249" i="4"/>
  <c r="C1254" i="4"/>
  <c r="C1261" i="4"/>
  <c r="C1267" i="4"/>
  <c r="C1272" i="4"/>
  <c r="C1277" i="4"/>
  <c r="C1284" i="4"/>
  <c r="C1290" i="4"/>
  <c r="C1296" i="4"/>
  <c r="C1302" i="4"/>
  <c r="C1306" i="4"/>
  <c r="C1313" i="4"/>
  <c r="C1320" i="4"/>
  <c r="C1326" i="4"/>
  <c r="C1331" i="4"/>
  <c r="C1335" i="4"/>
  <c r="C1342" i="4"/>
  <c r="C1348" i="4"/>
  <c r="C1353" i="4"/>
  <c r="C1358" i="4"/>
  <c r="C1365" i="4"/>
  <c r="C1369" i="4"/>
  <c r="C1374" i="4"/>
  <c r="C1380" i="4"/>
  <c r="C1386" i="4"/>
  <c r="C1392" i="4"/>
  <c r="C1398" i="4"/>
  <c r="C1404" i="4"/>
  <c r="C1408" i="4"/>
  <c r="C1415" i="4"/>
  <c r="C1421" i="4"/>
  <c r="C1426" i="4"/>
  <c r="C1432" i="4"/>
  <c r="C1438" i="4"/>
  <c r="C1444" i="4"/>
  <c r="C1447" i="4"/>
  <c r="C1453" i="4"/>
  <c r="I1581" i="4"/>
  <c r="I1573" i="4"/>
  <c r="I1565" i="4"/>
  <c r="I1557" i="4"/>
  <c r="I1549" i="4"/>
  <c r="I1541" i="4"/>
  <c r="I1533" i="4"/>
  <c r="I1525" i="4"/>
  <c r="I1517" i="4"/>
  <c r="I1509" i="4"/>
  <c r="I1501" i="4"/>
  <c r="I1493" i="4"/>
  <c r="I1485" i="4"/>
  <c r="I1477" i="4"/>
  <c r="I1469" i="4"/>
  <c r="I1461" i="4"/>
  <c r="I1584" i="4"/>
  <c r="I1576" i="4"/>
  <c r="I1568" i="4"/>
  <c r="I1560" i="4"/>
  <c r="I1552" i="4"/>
  <c r="I1544" i="4"/>
  <c r="I1536" i="4"/>
  <c r="I1528" i="4"/>
  <c r="I1520" i="4"/>
  <c r="I1512" i="4"/>
  <c r="I1504" i="4"/>
  <c r="I1496" i="4"/>
  <c r="I1488" i="4"/>
  <c r="I1480" i="4"/>
  <c r="I1472" i="4"/>
  <c r="I1464" i="4"/>
  <c r="I1582" i="4"/>
  <c r="I1574" i="4"/>
  <c r="I1566" i="4"/>
  <c r="I1558" i="4"/>
  <c r="I1550" i="4"/>
  <c r="I1542" i="4"/>
  <c r="I1534" i="4"/>
  <c r="I1526" i="4"/>
  <c r="I1518" i="4"/>
  <c r="I1510" i="4"/>
  <c r="I1502" i="4"/>
  <c r="I1494" i="4"/>
  <c r="I1486" i="4"/>
  <c r="I1478" i="4"/>
  <c r="I1470" i="4"/>
  <c r="I1462" i="4"/>
  <c r="I1585" i="4"/>
  <c r="I1577" i="4"/>
  <c r="I1569" i="4"/>
  <c r="I1561" i="4"/>
  <c r="I1553" i="4"/>
  <c r="I1545" i="4"/>
  <c r="I1537" i="4"/>
  <c r="I1529" i="4"/>
  <c r="I1521" i="4"/>
  <c r="I1513" i="4"/>
  <c r="I1505" i="4"/>
  <c r="I1497" i="4"/>
  <c r="I1489" i="4"/>
  <c r="I1481" i="4"/>
  <c r="I1473" i="4"/>
  <c r="I1465" i="4"/>
  <c r="I1457" i="4"/>
  <c r="I1580" i="4"/>
  <c r="I1572" i="4"/>
  <c r="I1564" i="4"/>
  <c r="I1556" i="4"/>
  <c r="I1548" i="4"/>
  <c r="I1540" i="4"/>
  <c r="I1532" i="4"/>
  <c r="I1524" i="4"/>
  <c r="I1516" i="4"/>
  <c r="I1508" i="4"/>
  <c r="I1500" i="4"/>
  <c r="I1492" i="4"/>
  <c r="I1484" i="4"/>
  <c r="I1476" i="4"/>
  <c r="I1468" i="4"/>
  <c r="I1460" i="4"/>
  <c r="I1555" i="4"/>
  <c r="I1523" i="4"/>
  <c r="I1491" i="4"/>
  <c r="I1459" i="4"/>
  <c r="I1563" i="4"/>
  <c r="I1531" i="4"/>
  <c r="I1499" i="4"/>
  <c r="I1467" i="4"/>
  <c r="I1539" i="4"/>
  <c r="I1578" i="4"/>
  <c r="I1567" i="4"/>
  <c r="I1546" i="4"/>
  <c r="I1535" i="4"/>
  <c r="I1514" i="4"/>
  <c r="I1503" i="4"/>
  <c r="I1482" i="4"/>
  <c r="I1471" i="4"/>
  <c r="I1571" i="4"/>
  <c r="I1507" i="4"/>
  <c r="I1475" i="4"/>
  <c r="I1575" i="4"/>
  <c r="I1554" i="4"/>
  <c r="I1543" i="4"/>
  <c r="I1522" i="4"/>
  <c r="I1511" i="4"/>
  <c r="I1490" i="4"/>
  <c r="I1479" i="4"/>
  <c r="I1458" i="4"/>
  <c r="I1527" i="4"/>
  <c r="I1506" i="4"/>
  <c r="I1579" i="4"/>
  <c r="I1547" i="4"/>
  <c r="I1515" i="4"/>
  <c r="I1483" i="4"/>
  <c r="I1495" i="4"/>
  <c r="I1583" i="4"/>
  <c r="I1562" i="4"/>
  <c r="I1551" i="4"/>
  <c r="I1530" i="4"/>
  <c r="I1519" i="4"/>
  <c r="I1498" i="4"/>
  <c r="I1487" i="4"/>
  <c r="I1466" i="4"/>
  <c r="I1570" i="4"/>
  <c r="I1559" i="4"/>
  <c r="I1538" i="4"/>
  <c r="I1474" i="4"/>
  <c r="I1463" i="4"/>
  <c r="C1139" i="4"/>
  <c r="C1146" i="4"/>
  <c r="C1154" i="4"/>
  <c r="C1159" i="4"/>
  <c r="C1167" i="4"/>
  <c r="C1175" i="4"/>
  <c r="C1183" i="4"/>
  <c r="C1189" i="4"/>
  <c r="C1198" i="4"/>
  <c r="C1205" i="4"/>
  <c r="C1214" i="4"/>
  <c r="C1247" i="4"/>
  <c r="C1134" i="4"/>
  <c r="C1142" i="4"/>
  <c r="C1151" i="4"/>
  <c r="C1164" i="4"/>
  <c r="C1171" i="4"/>
  <c r="C1182" i="4"/>
  <c r="C1191" i="4"/>
  <c r="C1202" i="4"/>
  <c r="C1212" i="4"/>
  <c r="C1241" i="4"/>
  <c r="C1143" i="4"/>
  <c r="C1150" i="4"/>
  <c r="C1157" i="4"/>
  <c r="C1165" i="4"/>
  <c r="C1173" i="4"/>
  <c r="C1179" i="4"/>
  <c r="C1187" i="4"/>
  <c r="C1196" i="4"/>
  <c r="C1204" i="4"/>
  <c r="C1211" i="4"/>
  <c r="C1217" i="4"/>
  <c r="C1223" i="4"/>
  <c r="C1230" i="4"/>
  <c r="C1235" i="4"/>
  <c r="C1240" i="4"/>
  <c r="C1248" i="4"/>
  <c r="C1255" i="4"/>
  <c r="C1260" i="4"/>
  <c r="C1266" i="4"/>
  <c r="C1271" i="4"/>
  <c r="C1278" i="4"/>
  <c r="C1283" i="4"/>
  <c r="C1289" i="4"/>
  <c r="C1295" i="4"/>
  <c r="C1300" i="4"/>
  <c r="C1307" i="4"/>
  <c r="C1312" i="4"/>
  <c r="C1318" i="4"/>
  <c r="C1324" i="4"/>
  <c r="C1330" i="4"/>
  <c r="C1336" i="4"/>
  <c r="C1341" i="4"/>
  <c r="C1347" i="4"/>
  <c r="C1352" i="4"/>
  <c r="C1359" i="4"/>
  <c r="C1364" i="4"/>
  <c r="C1368" i="4"/>
  <c r="C1373" i="4"/>
  <c r="C1379" i="4"/>
  <c r="C1385" i="4"/>
  <c r="C1391" i="4"/>
  <c r="C1397" i="4"/>
  <c r="C1403" i="4"/>
  <c r="C1409" i="4"/>
  <c r="C1414" i="4"/>
  <c r="C1420" i="4"/>
  <c r="C1425" i="4"/>
  <c r="C1431" i="4"/>
  <c r="C1437" i="4"/>
  <c r="C1443" i="4"/>
  <c r="C1446" i="4"/>
  <c r="C1452" i="4"/>
  <c r="C1138" i="4"/>
  <c r="C1145" i="4"/>
  <c r="C1153" i="4"/>
  <c r="C1160" i="4"/>
  <c r="C1168" i="4"/>
  <c r="C1176" i="4"/>
  <c r="C1184" i="4"/>
  <c r="C1190" i="4"/>
  <c r="C1197" i="4"/>
  <c r="C1206" i="4"/>
  <c r="C1213" i="4"/>
  <c r="C1220" i="4"/>
  <c r="C1225" i="4"/>
  <c r="C1231" i="4"/>
  <c r="C1237" i="4"/>
  <c r="C1244" i="4"/>
  <c r="C1251" i="4"/>
  <c r="C1256" i="4"/>
  <c r="C1262" i="4"/>
  <c r="C1268" i="4"/>
  <c r="C1274" i="4"/>
  <c r="C1279" i="4"/>
  <c r="C1285" i="4"/>
  <c r="C1291" i="4"/>
  <c r="C1297" i="4"/>
  <c r="C1303" i="4"/>
  <c r="C1308" i="4"/>
  <c r="C1314" i="4"/>
  <c r="C1319" i="4"/>
  <c r="C1325" i="4"/>
  <c r="C1332" i="4"/>
  <c r="C1337" i="4"/>
  <c r="C1343" i="4"/>
  <c r="C1349" i="4"/>
  <c r="C1355" i="4"/>
  <c r="C1360" i="4"/>
  <c r="C1366" i="4"/>
  <c r="C1372" i="4"/>
  <c r="C1376" i="4"/>
  <c r="C1381" i="4"/>
  <c r="C1388" i="4"/>
  <c r="C1393" i="4"/>
  <c r="C1399" i="4"/>
  <c r="C1405" i="4"/>
  <c r="C1411" i="4"/>
  <c r="C1416" i="4"/>
  <c r="C1422" i="4"/>
  <c r="C1428" i="4"/>
  <c r="C1434" i="4"/>
  <c r="C1439" i="4"/>
  <c r="C1445" i="4"/>
  <c r="C1451" i="4"/>
  <c r="I1141" i="4"/>
  <c r="I1149" i="4"/>
  <c r="I1157" i="4"/>
  <c r="I1165" i="4"/>
  <c r="I1173" i="4"/>
  <c r="I1181" i="4"/>
  <c r="I1189" i="4"/>
  <c r="I1197" i="4"/>
  <c r="I1205" i="4"/>
  <c r="I1213" i="4"/>
  <c r="I1221" i="4"/>
  <c r="I1229" i="4"/>
  <c r="I1237" i="4"/>
  <c r="I1245" i="4"/>
  <c r="I1253" i="4"/>
  <c r="I1261" i="4"/>
  <c r="I1269" i="4"/>
  <c r="I1277" i="4"/>
  <c r="I1285" i="4"/>
  <c r="I1293" i="4"/>
  <c r="I1301" i="4"/>
  <c r="I1309" i="4"/>
  <c r="I1317" i="4"/>
  <c r="I1142" i="4"/>
  <c r="I1150" i="4"/>
  <c r="I1158" i="4"/>
  <c r="I1166" i="4"/>
  <c r="I1174" i="4"/>
  <c r="I1182" i="4"/>
  <c r="I1190" i="4"/>
  <c r="I1198" i="4"/>
  <c r="I1206" i="4"/>
  <c r="I1214" i="4"/>
  <c r="I1222" i="4"/>
  <c r="I1230" i="4"/>
  <c r="I1238" i="4"/>
  <c r="I1246" i="4"/>
  <c r="I1254" i="4"/>
  <c r="I1262" i="4"/>
  <c r="I1270" i="4"/>
  <c r="I1278" i="4"/>
  <c r="I1286" i="4"/>
  <c r="I1294" i="4"/>
  <c r="I1302" i="4"/>
  <c r="I1136" i="4"/>
  <c r="I1144" i="4"/>
  <c r="I1152" i="4"/>
  <c r="I1160" i="4"/>
  <c r="I1168" i="4"/>
  <c r="I1176" i="4"/>
  <c r="I1184" i="4"/>
  <c r="I1192" i="4"/>
  <c r="I1200" i="4"/>
  <c r="I1208" i="4"/>
  <c r="I1216" i="4"/>
  <c r="I1224" i="4"/>
  <c r="I1232" i="4"/>
  <c r="I1240" i="4"/>
  <c r="I1248" i="4"/>
  <c r="I1256" i="4"/>
  <c r="I1264" i="4"/>
  <c r="I1272" i="4"/>
  <c r="I1280" i="4"/>
  <c r="I1288" i="4"/>
  <c r="I1296" i="4"/>
  <c r="I1304" i="4"/>
  <c r="I1312" i="4"/>
  <c r="I1320" i="4"/>
  <c r="I1137" i="4"/>
  <c r="I1145" i="4"/>
  <c r="I1153" i="4"/>
  <c r="I1161" i="4"/>
  <c r="I1169" i="4"/>
  <c r="I1177" i="4"/>
  <c r="I1185" i="4"/>
  <c r="I1193" i="4"/>
  <c r="I1201" i="4"/>
  <c r="I1209" i="4"/>
  <c r="I1217" i="4"/>
  <c r="I1225" i="4"/>
  <c r="I1233" i="4"/>
  <c r="I1241" i="4"/>
  <c r="I1249" i="4"/>
  <c r="I1257" i="4"/>
  <c r="I1265" i="4"/>
  <c r="I1273" i="4"/>
  <c r="I1281" i="4"/>
  <c r="I1289" i="4"/>
  <c r="I1297" i="4"/>
  <c r="I1305" i="4"/>
  <c r="I1313" i="4"/>
  <c r="I1321" i="4"/>
  <c r="I1148" i="4"/>
  <c r="I1164" i="4"/>
  <c r="I1180" i="4"/>
  <c r="I1196" i="4"/>
  <c r="I1212" i="4"/>
  <c r="I1228" i="4"/>
  <c r="I1244" i="4"/>
  <c r="I1260" i="4"/>
  <c r="I1276" i="4"/>
  <c r="I1292" i="4"/>
  <c r="I1308" i="4"/>
  <c r="I1322" i="4"/>
  <c r="I1330" i="4"/>
  <c r="I1338" i="4"/>
  <c r="I1346" i="4"/>
  <c r="I1354" i="4"/>
  <c r="I1362" i="4"/>
  <c r="I1370" i="4"/>
  <c r="I1378" i="4"/>
  <c r="I1386" i="4"/>
  <c r="I1394" i="4"/>
  <c r="I1402" i="4"/>
  <c r="I1410" i="4"/>
  <c r="I1418" i="4"/>
  <c r="I1426" i="4"/>
  <c r="I1434" i="4"/>
  <c r="I1442" i="4"/>
  <c r="I1450" i="4"/>
  <c r="I1183" i="4"/>
  <c r="I1247" i="4"/>
  <c r="I1310" i="4"/>
  <c r="I1347" i="4"/>
  <c r="I1379" i="4"/>
  <c r="I1411" i="4"/>
  <c r="I1443" i="4"/>
  <c r="I1138" i="4"/>
  <c r="I1154" i="4"/>
  <c r="I1170" i="4"/>
  <c r="I1186" i="4"/>
  <c r="I1202" i="4"/>
  <c r="I1218" i="4"/>
  <c r="I1234" i="4"/>
  <c r="I1250" i="4"/>
  <c r="I1266" i="4"/>
  <c r="I1282" i="4"/>
  <c r="I1298" i="4"/>
  <c r="I1311" i="4"/>
  <c r="I1324" i="4"/>
  <c r="I1332" i="4"/>
  <c r="I1340" i="4"/>
  <c r="I1348" i="4"/>
  <c r="I1356" i="4"/>
  <c r="I1364" i="4"/>
  <c r="I1372" i="4"/>
  <c r="I1380" i="4"/>
  <c r="I1388" i="4"/>
  <c r="I1396" i="4"/>
  <c r="I1404" i="4"/>
  <c r="I1412" i="4"/>
  <c r="I1420" i="4"/>
  <c r="I1428" i="4"/>
  <c r="I1436" i="4"/>
  <c r="I1444" i="4"/>
  <c r="I1452" i="4"/>
  <c r="I1156" i="4"/>
  <c r="I1204" i="4"/>
  <c r="I1252" i="4"/>
  <c r="I1300" i="4"/>
  <c r="I1342" i="4"/>
  <c r="I1366" i="4"/>
  <c r="I1390" i="4"/>
  <c r="I1414" i="4"/>
  <c r="I1438" i="4"/>
  <c r="I1139" i="4"/>
  <c r="I1155" i="4"/>
  <c r="I1171" i="4"/>
  <c r="I1187" i="4"/>
  <c r="I1203" i="4"/>
  <c r="I1219" i="4"/>
  <c r="I1235" i="4"/>
  <c r="I1251" i="4"/>
  <c r="I1267" i="4"/>
  <c r="I1283" i="4"/>
  <c r="I1299" i="4"/>
  <c r="I1314" i="4"/>
  <c r="I1325" i="4"/>
  <c r="I1333" i="4"/>
  <c r="I1341" i="4"/>
  <c r="I1349" i="4"/>
  <c r="I1357" i="4"/>
  <c r="I1365" i="4"/>
  <c r="I1373" i="4"/>
  <c r="I1381" i="4"/>
  <c r="I1389" i="4"/>
  <c r="I1397" i="4"/>
  <c r="I1405" i="4"/>
  <c r="I1413" i="4"/>
  <c r="I1421" i="4"/>
  <c r="I1429" i="4"/>
  <c r="I1437" i="4"/>
  <c r="I1445" i="4"/>
  <c r="I1453" i="4"/>
  <c r="I1140" i="4"/>
  <c r="I1188" i="4"/>
  <c r="I1236" i="4"/>
  <c r="I1284" i="4"/>
  <c r="I1326" i="4"/>
  <c r="I1350" i="4"/>
  <c r="I1374" i="4"/>
  <c r="I1406" i="4"/>
  <c r="I1430" i="4"/>
  <c r="I1134" i="4"/>
  <c r="I1172" i="4"/>
  <c r="I1220" i="4"/>
  <c r="I1268" i="4"/>
  <c r="I1315" i="4"/>
  <c r="I1334" i="4"/>
  <c r="I1358" i="4"/>
  <c r="I1382" i="4"/>
  <c r="I1398" i="4"/>
  <c r="I1422" i="4"/>
  <c r="I1446" i="4"/>
  <c r="I1143" i="4"/>
  <c r="I1159" i="4"/>
  <c r="I1175" i="4"/>
  <c r="I1191" i="4"/>
  <c r="I1207" i="4"/>
  <c r="I1223" i="4"/>
  <c r="I1239" i="4"/>
  <c r="I1255" i="4"/>
  <c r="I1271" i="4"/>
  <c r="I1287" i="4"/>
  <c r="I1303" i="4"/>
  <c r="I1316" i="4"/>
  <c r="I1327" i="4"/>
  <c r="I1335" i="4"/>
  <c r="I1343" i="4"/>
  <c r="I1351" i="4"/>
  <c r="I1359" i="4"/>
  <c r="I1367" i="4"/>
  <c r="I1375" i="4"/>
  <c r="I1383" i="4"/>
  <c r="I1391" i="4"/>
  <c r="I1399" i="4"/>
  <c r="I1407" i="4"/>
  <c r="I1415" i="4"/>
  <c r="I1423" i="4"/>
  <c r="I1431" i="4"/>
  <c r="I1439" i="4"/>
  <c r="I1447" i="4"/>
  <c r="I1167" i="4"/>
  <c r="I1231" i="4"/>
  <c r="I1295" i="4"/>
  <c r="I1339" i="4"/>
  <c r="I1371" i="4"/>
  <c r="I1403" i="4"/>
  <c r="I1435" i="4"/>
  <c r="I1146" i="4"/>
  <c r="I1162" i="4"/>
  <c r="I1178" i="4"/>
  <c r="I1194" i="4"/>
  <c r="I1210" i="4"/>
  <c r="I1226" i="4"/>
  <c r="I1242" i="4"/>
  <c r="I1258" i="4"/>
  <c r="I1274" i="4"/>
  <c r="I1290" i="4"/>
  <c r="I1306" i="4"/>
  <c r="I1318" i="4"/>
  <c r="I1328" i="4"/>
  <c r="I1336" i="4"/>
  <c r="I1344" i="4"/>
  <c r="I1352" i="4"/>
  <c r="I1360" i="4"/>
  <c r="I1368" i="4"/>
  <c r="I1376" i="4"/>
  <c r="I1384" i="4"/>
  <c r="I1392" i="4"/>
  <c r="I1400" i="4"/>
  <c r="I1408" i="4"/>
  <c r="I1416" i="4"/>
  <c r="I1424" i="4"/>
  <c r="I1432" i="4"/>
  <c r="I1440" i="4"/>
  <c r="I1448" i="4"/>
  <c r="I1135" i="4"/>
  <c r="I1199" i="4"/>
  <c r="I1263" i="4"/>
  <c r="I1323" i="4"/>
  <c r="I1355" i="4"/>
  <c r="I1387" i="4"/>
  <c r="I1419" i="4"/>
  <c r="I1451" i="4"/>
  <c r="I1147" i="4"/>
  <c r="I1163" i="4"/>
  <c r="I1179" i="4"/>
  <c r="I1195" i="4"/>
  <c r="I1211" i="4"/>
  <c r="I1227" i="4"/>
  <c r="I1243" i="4"/>
  <c r="I1259" i="4"/>
  <c r="I1275" i="4"/>
  <c r="I1291" i="4"/>
  <c r="I1307" i="4"/>
  <c r="I1319" i="4"/>
  <c r="I1329" i="4"/>
  <c r="I1337" i="4"/>
  <c r="I1345" i="4"/>
  <c r="I1353" i="4"/>
  <c r="I1361" i="4"/>
  <c r="I1369" i="4"/>
  <c r="I1377" i="4"/>
  <c r="I1385" i="4"/>
  <c r="I1393" i="4"/>
  <c r="I1401" i="4"/>
  <c r="I1409" i="4"/>
  <c r="I1417" i="4"/>
  <c r="I1425" i="4"/>
  <c r="I1433" i="4"/>
  <c r="I1441" i="4"/>
  <c r="I1449" i="4"/>
  <c r="I1151" i="4"/>
  <c r="I1215" i="4"/>
  <c r="I1279" i="4"/>
  <c r="I1331" i="4"/>
  <c r="I1363" i="4"/>
  <c r="I1395" i="4"/>
  <c r="I1427" i="4"/>
  <c r="C1137" i="4"/>
  <c r="C1147" i="4"/>
  <c r="C1155" i="4"/>
  <c r="C1162" i="4"/>
  <c r="C1169" i="4"/>
  <c r="C1177" i="4"/>
  <c r="C1185" i="4"/>
  <c r="C1193" i="4"/>
  <c r="C1199" i="4"/>
  <c r="C1208" i="4"/>
  <c r="C1216" i="4"/>
  <c r="C1221" i="4"/>
  <c r="C1227" i="4"/>
  <c r="C1232" i="4"/>
  <c r="C1238" i="4"/>
  <c r="C1245" i="4"/>
  <c r="C1252" i="4"/>
  <c r="C1257" i="4"/>
  <c r="C1263" i="4"/>
  <c r="C1269" i="4"/>
  <c r="C1275" i="4"/>
  <c r="C1281" i="4"/>
  <c r="C1286" i="4"/>
  <c r="C1292" i="4"/>
  <c r="C1298" i="4"/>
  <c r="C1304" i="4"/>
  <c r="C1310" i="4"/>
  <c r="C1316" i="4"/>
  <c r="C1321" i="4"/>
  <c r="C1327" i="4"/>
  <c r="C1334" i="4"/>
  <c r="C1339" i="4"/>
  <c r="C1344" i="4"/>
  <c r="C1350" i="4"/>
  <c r="C1357" i="4"/>
  <c r="C1363" i="4"/>
  <c r="C1371" i="4"/>
  <c r="C1377" i="4"/>
  <c r="C1383" i="4"/>
  <c r="C1387" i="4"/>
  <c r="C1394" i="4"/>
  <c r="C1401" i="4"/>
  <c r="C1406" i="4"/>
  <c r="C1413" i="4"/>
  <c r="C1418" i="4"/>
  <c r="C1423" i="4"/>
  <c r="C1429" i="4"/>
  <c r="C1436" i="4"/>
  <c r="C1441" i="4"/>
  <c r="C1448" i="4"/>
  <c r="C6" i="52"/>
  <c r="C14" i="52"/>
  <c r="C22" i="52"/>
  <c r="C30" i="52"/>
  <c r="C38" i="52"/>
  <c r="C46" i="52"/>
  <c r="C54" i="52"/>
  <c r="C62" i="52"/>
  <c r="C70" i="52"/>
  <c r="C78" i="52"/>
  <c r="C86" i="52"/>
  <c r="C94" i="52"/>
  <c r="C102" i="52"/>
  <c r="C110" i="52"/>
  <c r="C118" i="52"/>
  <c r="C126" i="52"/>
  <c r="C134" i="52"/>
  <c r="C142" i="52"/>
  <c r="C150" i="52"/>
  <c r="C7" i="52"/>
  <c r="C15" i="52"/>
  <c r="C23" i="52"/>
  <c r="C31" i="52"/>
  <c r="C39" i="52"/>
  <c r="C47" i="52"/>
  <c r="C55" i="52"/>
  <c r="C63" i="52"/>
  <c r="C71" i="52"/>
  <c r="C79" i="52"/>
  <c r="C87" i="52"/>
  <c r="C95" i="52"/>
  <c r="C103" i="52"/>
  <c r="C111" i="52"/>
  <c r="C119" i="52"/>
  <c r="C127" i="52"/>
  <c r="C135" i="52"/>
  <c r="C143" i="52"/>
  <c r="C151" i="52"/>
  <c r="C9" i="52"/>
  <c r="C17" i="52"/>
  <c r="C25" i="52"/>
  <c r="C33" i="52"/>
  <c r="C41" i="52"/>
  <c r="C49" i="52"/>
  <c r="C57" i="52"/>
  <c r="C65" i="52"/>
  <c r="C73" i="52"/>
  <c r="C81" i="52"/>
  <c r="C89" i="52"/>
  <c r="C97" i="52"/>
  <c r="C13" i="52"/>
  <c r="C27" i="52"/>
  <c r="C40" i="52"/>
  <c r="C52" i="52"/>
  <c r="C66" i="52"/>
  <c r="C77" i="52"/>
  <c r="C91" i="52"/>
  <c r="C104" i="52"/>
  <c r="C114" i="52"/>
  <c r="C124" i="52"/>
  <c r="C136" i="52"/>
  <c r="C146" i="52"/>
  <c r="C2" i="52"/>
  <c r="C3" i="52"/>
  <c r="C16" i="52"/>
  <c r="C28" i="52"/>
  <c r="C42" i="52"/>
  <c r="C53" i="52"/>
  <c r="C67" i="52"/>
  <c r="C80" i="52"/>
  <c r="C92" i="52"/>
  <c r="C105" i="52"/>
  <c r="C115" i="52"/>
  <c r="C125" i="52"/>
  <c r="C137" i="52"/>
  <c r="C147" i="52"/>
  <c r="C5" i="52"/>
  <c r="C19" i="52"/>
  <c r="C32" i="52"/>
  <c r="C44" i="52"/>
  <c r="C58" i="52"/>
  <c r="C69" i="52"/>
  <c r="C83" i="52"/>
  <c r="C96" i="52"/>
  <c r="C107" i="52"/>
  <c r="C117" i="52"/>
  <c r="C129" i="52"/>
  <c r="C139" i="52"/>
  <c r="C149" i="52"/>
  <c r="C8" i="52"/>
  <c r="C20" i="52"/>
  <c r="C34" i="52"/>
  <c r="C45" i="52"/>
  <c r="C59" i="52"/>
  <c r="C72" i="52"/>
  <c r="C84" i="52"/>
  <c r="C98" i="52"/>
  <c r="C108" i="52"/>
  <c r="C120" i="52"/>
  <c r="C130" i="52"/>
  <c r="C140" i="52"/>
  <c r="C152" i="52"/>
  <c r="C10" i="52"/>
  <c r="C21" i="52"/>
  <c r="C35" i="52"/>
  <c r="C48" i="52"/>
  <c r="C60" i="52"/>
  <c r="C74" i="52"/>
  <c r="C85" i="52"/>
  <c r="C99" i="52"/>
  <c r="C109" i="52"/>
  <c r="C121" i="52"/>
  <c r="C131" i="52"/>
  <c r="C141" i="52"/>
  <c r="C153" i="52"/>
  <c r="C11" i="52"/>
  <c r="C43" i="52"/>
  <c r="C76" i="52"/>
  <c r="C112" i="52"/>
  <c r="C138" i="52"/>
  <c r="C12" i="52"/>
  <c r="C113" i="52"/>
  <c r="C18" i="52"/>
  <c r="C51" i="52"/>
  <c r="C88" i="52"/>
  <c r="C116" i="52"/>
  <c r="C145" i="52"/>
  <c r="C24" i="52"/>
  <c r="C56" i="52"/>
  <c r="C90" i="52"/>
  <c r="C122" i="52"/>
  <c r="C148" i="52"/>
  <c r="C61" i="52"/>
  <c r="C93" i="52"/>
  <c r="C154" i="52"/>
  <c r="C26" i="52"/>
  <c r="C123" i="52"/>
  <c r="C29" i="52"/>
  <c r="C64" i="52"/>
  <c r="C100" i="52"/>
  <c r="C128" i="52"/>
  <c r="C155" i="52"/>
  <c r="C50" i="52"/>
  <c r="C144" i="52"/>
  <c r="C36" i="52"/>
  <c r="C68" i="52"/>
  <c r="C101" i="52"/>
  <c r="C132" i="52"/>
  <c r="C4" i="52"/>
  <c r="C37" i="52"/>
  <c r="C75" i="52"/>
  <c r="C106" i="52"/>
  <c r="C133" i="52"/>
  <c r="C82" i="52"/>
  <c r="C1140" i="4"/>
  <c r="C1148" i="4"/>
  <c r="C1156" i="4"/>
  <c r="C1161" i="4"/>
  <c r="C1170" i="4"/>
  <c r="C1178" i="4"/>
  <c r="C1186" i="4"/>
  <c r="C1194" i="4"/>
  <c r="C1200" i="4"/>
  <c r="C1207" i="4"/>
  <c r="C1215" i="4"/>
  <c r="C1222" i="4"/>
  <c r="C1228" i="4"/>
  <c r="C1233" i="4"/>
  <c r="C1239" i="4"/>
  <c r="C1246" i="4"/>
  <c r="C1253" i="4"/>
  <c r="C1258" i="4"/>
  <c r="C1264" i="4"/>
  <c r="C1270" i="4"/>
  <c r="C1276" i="4"/>
  <c r="C1282" i="4"/>
  <c r="C1288" i="4"/>
  <c r="C1293" i="4"/>
  <c r="C1299" i="4"/>
  <c r="C1305" i="4"/>
  <c r="C1311" i="4"/>
  <c r="C1317" i="4"/>
  <c r="C1322" i="4"/>
  <c r="C1328" i="4"/>
  <c r="C1333" i="4"/>
  <c r="C1340" i="4"/>
  <c r="C1345" i="4"/>
  <c r="C1351" i="4"/>
  <c r="C1356" i="4"/>
  <c r="C1362" i="4"/>
  <c r="C1370" i="4"/>
  <c r="C1378" i="4"/>
  <c r="C1382" i="4"/>
  <c r="C1389" i="4"/>
  <c r="C1395" i="4"/>
  <c r="C1400" i="4"/>
  <c r="C1407" i="4"/>
  <c r="C1412" i="4"/>
  <c r="C1417" i="4"/>
  <c r="C1424" i="4"/>
  <c r="C1430" i="4"/>
  <c r="C1435" i="4"/>
  <c r="C1442" i="4"/>
  <c r="C1450" i="4"/>
  <c r="C1144" i="4"/>
  <c r="C1152" i="4"/>
  <c r="C1163" i="4"/>
  <c r="C1172" i="4"/>
  <c r="C1181" i="4"/>
  <c r="C1192" i="4"/>
  <c r="C1201" i="4"/>
  <c r="C1210" i="4"/>
  <c r="C1219" i="4"/>
  <c r="C1226" i="4"/>
  <c r="C1234" i="4"/>
  <c r="C1243" i="4"/>
  <c r="C1250" i="4"/>
  <c r="C1259" i="4"/>
  <c r="C1265" i="4"/>
  <c r="C1273" i="4"/>
  <c r="C1280" i="4"/>
  <c r="C1287" i="4"/>
  <c r="C1294" i="4"/>
  <c r="C1301" i="4"/>
  <c r="C1309" i="4"/>
  <c r="C1315" i="4"/>
  <c r="C1323" i="4"/>
  <c r="C1329" i="4"/>
  <c r="C1338" i="4"/>
  <c r="C1346" i="4"/>
  <c r="C1354" i="4"/>
  <c r="C1361" i="4"/>
  <c r="C1367" i="4"/>
  <c r="C1375" i="4"/>
  <c r="C1384" i="4"/>
  <c r="C1390" i="4"/>
  <c r="C1396" i="4"/>
  <c r="C1402" i="4"/>
  <c r="C1410" i="4"/>
  <c r="C1419" i="4"/>
  <c r="C1427" i="4"/>
  <c r="C1433" i="4"/>
  <c r="C1440" i="4"/>
  <c r="C1449" i="4"/>
  <c r="A982" i="4"/>
  <c r="A984" i="4"/>
  <c r="B982" i="4"/>
  <c r="B984" i="4"/>
  <c r="I1078" i="4"/>
  <c r="I1070" i="4"/>
  <c r="I998" i="4"/>
  <c r="C998" i="4"/>
  <c r="I1101" i="4"/>
  <c r="C1101" i="4"/>
  <c r="I1061" i="4"/>
  <c r="C1061" i="4"/>
  <c r="I1013" i="4"/>
  <c r="C997" i="4"/>
  <c r="I989" i="4"/>
  <c r="C989" i="4"/>
  <c r="C1100" i="4"/>
  <c r="I1100" i="4"/>
  <c r="C1092" i="4"/>
  <c r="I1060" i="4"/>
  <c r="C1060" i="4"/>
  <c r="I1052" i="4"/>
  <c r="C1044" i="4"/>
  <c r="I1044" i="4"/>
  <c r="C1012" i="4"/>
  <c r="C1099" i="4"/>
  <c r="I1099" i="4"/>
  <c r="C1083" i="4"/>
  <c r="I1083" i="4"/>
  <c r="C1003" i="4"/>
  <c r="I995" i="4"/>
  <c r="C987" i="4"/>
  <c r="I987" i="4"/>
  <c r="C1050" i="4"/>
  <c r="I1050" i="4"/>
  <c r="C1034" i="4"/>
  <c r="I1034" i="4"/>
  <c r="I994" i="4"/>
  <c r="C994" i="4"/>
  <c r="I1089" i="4"/>
  <c r="C1089" i="4"/>
  <c r="C1049" i="4"/>
  <c r="C1041" i="4"/>
  <c r="I1025" i="4"/>
  <c r="C1025" i="4"/>
  <c r="C1001" i="4"/>
  <c r="I1001" i="4"/>
  <c r="I985" i="4"/>
  <c r="C985" i="4"/>
  <c r="C1128" i="4"/>
  <c r="I1128" i="4"/>
  <c r="I1048" i="4"/>
  <c r="C1048" i="4"/>
  <c r="I984" i="4"/>
  <c r="C984" i="4"/>
  <c r="C1127" i="4"/>
  <c r="I1127" i="4"/>
  <c r="I1119" i="4"/>
  <c r="C1079" i="4"/>
  <c r="I1079" i="4"/>
  <c r="C1071" i="4"/>
  <c r="I1055" i="4"/>
  <c r="C1031" i="4"/>
  <c r="C999" i="4"/>
  <c r="I999" i="4"/>
  <c r="I991" i="4"/>
  <c r="E2" i="41"/>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46" i="4"/>
  <c r="V95" i="4"/>
  <c r="U95" i="4"/>
  <c r="T95" i="4"/>
  <c r="M95" i="4"/>
  <c r="L95" i="4"/>
  <c r="K95" i="4"/>
  <c r="J95" i="4"/>
  <c r="I95" i="4"/>
  <c r="H95" i="4"/>
  <c r="F95" i="4"/>
  <c r="E95" i="4"/>
  <c r="D95" i="4"/>
  <c r="C95" i="4"/>
  <c r="B95" i="4"/>
  <c r="A95" i="4"/>
  <c r="V94" i="4"/>
  <c r="U94" i="4"/>
  <c r="T94" i="4"/>
  <c r="M94" i="4"/>
  <c r="L94" i="4"/>
  <c r="K94" i="4"/>
  <c r="J94" i="4"/>
  <c r="I94" i="4"/>
  <c r="H94" i="4"/>
  <c r="F94" i="4"/>
  <c r="E94" i="4"/>
  <c r="D94" i="4"/>
  <c r="C94" i="4"/>
  <c r="B94" i="4"/>
  <c r="A94" i="4"/>
  <c r="V93" i="4"/>
  <c r="U93" i="4"/>
  <c r="T93" i="4"/>
  <c r="M93" i="4"/>
  <c r="L93" i="4"/>
  <c r="K93" i="4"/>
  <c r="J93" i="4"/>
  <c r="I93" i="4"/>
  <c r="H93" i="4"/>
  <c r="F93" i="4"/>
  <c r="E93" i="4"/>
  <c r="D93" i="4"/>
  <c r="C93" i="4"/>
  <c r="B93" i="4"/>
  <c r="A93" i="4"/>
  <c r="V92" i="4"/>
  <c r="U92" i="4"/>
  <c r="T92" i="4"/>
  <c r="M92" i="4"/>
  <c r="L92" i="4"/>
  <c r="K92" i="4"/>
  <c r="J92" i="4"/>
  <c r="I92" i="4"/>
  <c r="H92" i="4"/>
  <c r="F92" i="4"/>
  <c r="E92" i="4"/>
  <c r="D92" i="4"/>
  <c r="C92" i="4"/>
  <c r="B92" i="4"/>
  <c r="A92" i="4"/>
  <c r="V91" i="4"/>
  <c r="U91" i="4"/>
  <c r="T91" i="4"/>
  <c r="M91" i="4"/>
  <c r="L91" i="4"/>
  <c r="K91" i="4"/>
  <c r="J91" i="4"/>
  <c r="I91" i="4"/>
  <c r="H91" i="4"/>
  <c r="F91" i="4"/>
  <c r="E91" i="4"/>
  <c r="D91" i="4"/>
  <c r="C91" i="4"/>
  <c r="B91" i="4"/>
  <c r="A91" i="4"/>
  <c r="V90" i="4"/>
  <c r="U90" i="4"/>
  <c r="T90" i="4"/>
  <c r="M90" i="4"/>
  <c r="L90" i="4"/>
  <c r="K90" i="4"/>
  <c r="J90" i="4"/>
  <c r="I90" i="4"/>
  <c r="H90" i="4"/>
  <c r="F90" i="4"/>
  <c r="E90" i="4"/>
  <c r="D90" i="4"/>
  <c r="C90" i="4"/>
  <c r="B90" i="4"/>
  <c r="A90" i="4"/>
  <c r="V89" i="4"/>
  <c r="U89" i="4"/>
  <c r="T89" i="4"/>
  <c r="M89" i="4"/>
  <c r="L89" i="4"/>
  <c r="K89" i="4"/>
  <c r="J89" i="4"/>
  <c r="I89" i="4"/>
  <c r="H89" i="4"/>
  <c r="F89" i="4"/>
  <c r="E89" i="4"/>
  <c r="D89" i="4"/>
  <c r="C89" i="4"/>
  <c r="B89" i="4"/>
  <c r="A89" i="4"/>
  <c r="V88" i="4"/>
  <c r="U88" i="4"/>
  <c r="T88" i="4"/>
  <c r="M88" i="4"/>
  <c r="L88" i="4"/>
  <c r="K88" i="4"/>
  <c r="J88" i="4"/>
  <c r="I88" i="4"/>
  <c r="H88" i="4"/>
  <c r="F88" i="4"/>
  <c r="E88" i="4"/>
  <c r="D88" i="4"/>
  <c r="C88" i="4"/>
  <c r="B88" i="4"/>
  <c r="A88" i="4"/>
  <c r="V87" i="4"/>
  <c r="U87" i="4"/>
  <c r="T87" i="4"/>
  <c r="M87" i="4"/>
  <c r="L87" i="4"/>
  <c r="K87" i="4"/>
  <c r="J87" i="4"/>
  <c r="I87" i="4"/>
  <c r="H87" i="4"/>
  <c r="F87" i="4"/>
  <c r="E87" i="4"/>
  <c r="D87" i="4"/>
  <c r="C87" i="4"/>
  <c r="B87" i="4"/>
  <c r="A87" i="4"/>
  <c r="V86" i="4"/>
  <c r="U86" i="4"/>
  <c r="T86" i="4"/>
  <c r="M86" i="4"/>
  <c r="L86" i="4"/>
  <c r="K86" i="4"/>
  <c r="J86" i="4"/>
  <c r="I86" i="4"/>
  <c r="H86" i="4"/>
  <c r="F86" i="4"/>
  <c r="E86" i="4"/>
  <c r="D86" i="4"/>
  <c r="C86" i="4"/>
  <c r="B86" i="4"/>
  <c r="A86" i="4"/>
  <c r="V85" i="4"/>
  <c r="U85" i="4"/>
  <c r="T85" i="4"/>
  <c r="M85" i="4"/>
  <c r="L85" i="4"/>
  <c r="K85" i="4"/>
  <c r="J85" i="4"/>
  <c r="I85" i="4"/>
  <c r="H85" i="4"/>
  <c r="F85" i="4"/>
  <c r="E85" i="4"/>
  <c r="D85" i="4"/>
  <c r="C85" i="4"/>
  <c r="B85" i="4"/>
  <c r="A85" i="4"/>
  <c r="V84" i="4"/>
  <c r="U84" i="4"/>
  <c r="T84" i="4"/>
  <c r="M84" i="4"/>
  <c r="L84" i="4"/>
  <c r="K84" i="4"/>
  <c r="J84" i="4"/>
  <c r="I84" i="4"/>
  <c r="H84" i="4"/>
  <c r="F84" i="4"/>
  <c r="E84" i="4"/>
  <c r="D84" i="4"/>
  <c r="C84" i="4"/>
  <c r="B84" i="4"/>
  <c r="A84" i="4"/>
  <c r="V83" i="4"/>
  <c r="U83" i="4"/>
  <c r="T83" i="4"/>
  <c r="M83" i="4"/>
  <c r="L83" i="4"/>
  <c r="K83" i="4"/>
  <c r="J83" i="4"/>
  <c r="I83" i="4"/>
  <c r="H83" i="4"/>
  <c r="F83" i="4"/>
  <c r="E83" i="4"/>
  <c r="D83" i="4"/>
  <c r="C83" i="4"/>
  <c r="B83" i="4"/>
  <c r="A83" i="4"/>
  <c r="V82" i="4"/>
  <c r="U82" i="4"/>
  <c r="T82" i="4"/>
  <c r="M82" i="4"/>
  <c r="L82" i="4"/>
  <c r="K82" i="4"/>
  <c r="J82" i="4"/>
  <c r="I82" i="4"/>
  <c r="H82" i="4"/>
  <c r="F82" i="4"/>
  <c r="E82" i="4"/>
  <c r="D82" i="4"/>
  <c r="C82" i="4"/>
  <c r="B82" i="4"/>
  <c r="A82" i="4"/>
  <c r="V81" i="4"/>
  <c r="U81" i="4"/>
  <c r="T81" i="4"/>
  <c r="M81" i="4"/>
  <c r="L81" i="4"/>
  <c r="K81" i="4"/>
  <c r="J81" i="4"/>
  <c r="I81" i="4"/>
  <c r="H81" i="4"/>
  <c r="F81" i="4"/>
  <c r="E81" i="4"/>
  <c r="D81" i="4"/>
  <c r="C81" i="4"/>
  <c r="B81" i="4"/>
  <c r="A81" i="4"/>
  <c r="V80" i="4"/>
  <c r="U80" i="4"/>
  <c r="T80" i="4"/>
  <c r="M80" i="4"/>
  <c r="L80" i="4"/>
  <c r="K80" i="4"/>
  <c r="J80" i="4"/>
  <c r="I80" i="4"/>
  <c r="H80" i="4"/>
  <c r="F80" i="4"/>
  <c r="E80" i="4"/>
  <c r="D80" i="4"/>
  <c r="C80" i="4"/>
  <c r="B80" i="4"/>
  <c r="A80" i="4"/>
  <c r="V79" i="4"/>
  <c r="U79" i="4"/>
  <c r="T79" i="4"/>
  <c r="M79" i="4"/>
  <c r="L79" i="4"/>
  <c r="K79" i="4"/>
  <c r="J79" i="4"/>
  <c r="I79" i="4"/>
  <c r="H79" i="4"/>
  <c r="F79" i="4"/>
  <c r="E79" i="4"/>
  <c r="D79" i="4"/>
  <c r="C79" i="4"/>
  <c r="B79" i="4"/>
  <c r="A79" i="4"/>
  <c r="V78" i="4"/>
  <c r="U78" i="4"/>
  <c r="T78" i="4"/>
  <c r="M78" i="4"/>
  <c r="L78" i="4"/>
  <c r="K78" i="4"/>
  <c r="J78" i="4"/>
  <c r="I78" i="4"/>
  <c r="H78" i="4"/>
  <c r="F78" i="4"/>
  <c r="E78" i="4"/>
  <c r="D78" i="4"/>
  <c r="C78" i="4"/>
  <c r="B78" i="4"/>
  <c r="A78" i="4"/>
  <c r="V77" i="4"/>
  <c r="U77" i="4"/>
  <c r="T77" i="4"/>
  <c r="M77" i="4"/>
  <c r="L77" i="4"/>
  <c r="K77" i="4"/>
  <c r="J77" i="4"/>
  <c r="I77" i="4"/>
  <c r="H77" i="4"/>
  <c r="F77" i="4"/>
  <c r="E77" i="4"/>
  <c r="D77" i="4"/>
  <c r="C77" i="4"/>
  <c r="B77" i="4"/>
  <c r="A77" i="4"/>
  <c r="V76" i="4"/>
  <c r="U76" i="4"/>
  <c r="T76" i="4"/>
  <c r="M76" i="4"/>
  <c r="L76" i="4"/>
  <c r="K76" i="4"/>
  <c r="J76" i="4"/>
  <c r="I76" i="4"/>
  <c r="H76" i="4"/>
  <c r="F76" i="4"/>
  <c r="E76" i="4"/>
  <c r="D76" i="4"/>
  <c r="C76" i="4"/>
  <c r="B76" i="4"/>
  <c r="A76" i="4"/>
  <c r="V75" i="4"/>
  <c r="U75" i="4"/>
  <c r="T75" i="4"/>
  <c r="M75" i="4"/>
  <c r="L75" i="4"/>
  <c r="K75" i="4"/>
  <c r="J75" i="4"/>
  <c r="I75" i="4"/>
  <c r="H75" i="4"/>
  <c r="F75" i="4"/>
  <c r="E75" i="4"/>
  <c r="D75" i="4"/>
  <c r="C75" i="4"/>
  <c r="B75" i="4"/>
  <c r="A75" i="4"/>
  <c r="V74" i="4"/>
  <c r="U74" i="4"/>
  <c r="T74" i="4"/>
  <c r="M74" i="4"/>
  <c r="L74" i="4"/>
  <c r="K74" i="4"/>
  <c r="J74" i="4"/>
  <c r="I74" i="4"/>
  <c r="H74" i="4"/>
  <c r="F74" i="4"/>
  <c r="E74" i="4"/>
  <c r="D74" i="4"/>
  <c r="C74" i="4"/>
  <c r="B74" i="4"/>
  <c r="A74" i="4"/>
  <c r="V73" i="4"/>
  <c r="U73" i="4"/>
  <c r="T73" i="4"/>
  <c r="M73" i="4"/>
  <c r="L73" i="4"/>
  <c r="K73" i="4"/>
  <c r="J73" i="4"/>
  <c r="I73" i="4"/>
  <c r="H73" i="4"/>
  <c r="F73" i="4"/>
  <c r="E73" i="4"/>
  <c r="D73" i="4"/>
  <c r="C73" i="4"/>
  <c r="B73" i="4"/>
  <c r="A73" i="4"/>
  <c r="V72" i="4"/>
  <c r="U72" i="4"/>
  <c r="T72" i="4"/>
  <c r="M72" i="4"/>
  <c r="L72" i="4"/>
  <c r="K72" i="4"/>
  <c r="J72" i="4"/>
  <c r="I72" i="4"/>
  <c r="H72" i="4"/>
  <c r="F72" i="4"/>
  <c r="E72" i="4"/>
  <c r="D72" i="4"/>
  <c r="C72" i="4"/>
  <c r="B72" i="4"/>
  <c r="A72" i="4"/>
  <c r="V71" i="4"/>
  <c r="U71" i="4"/>
  <c r="T71" i="4"/>
  <c r="M71" i="4"/>
  <c r="L71" i="4"/>
  <c r="K71" i="4"/>
  <c r="J71" i="4"/>
  <c r="I71" i="4"/>
  <c r="H71" i="4"/>
  <c r="F71" i="4"/>
  <c r="E71" i="4"/>
  <c r="D71" i="4"/>
  <c r="C71" i="4"/>
  <c r="B71" i="4"/>
  <c r="A71" i="4"/>
  <c r="V70" i="4"/>
  <c r="U70" i="4"/>
  <c r="T70" i="4"/>
  <c r="M70" i="4"/>
  <c r="L70" i="4"/>
  <c r="K70" i="4"/>
  <c r="J70" i="4"/>
  <c r="I70" i="4"/>
  <c r="H70" i="4"/>
  <c r="F70" i="4"/>
  <c r="E70" i="4"/>
  <c r="D70" i="4"/>
  <c r="C70" i="4"/>
  <c r="B70" i="4"/>
  <c r="A70" i="4"/>
  <c r="V69" i="4"/>
  <c r="U69" i="4"/>
  <c r="T69" i="4"/>
  <c r="M69" i="4"/>
  <c r="L69" i="4"/>
  <c r="K69" i="4"/>
  <c r="J69" i="4"/>
  <c r="I69" i="4"/>
  <c r="H69" i="4"/>
  <c r="F69" i="4"/>
  <c r="E69" i="4"/>
  <c r="D69" i="4"/>
  <c r="C69" i="4"/>
  <c r="B69" i="4"/>
  <c r="A69" i="4"/>
  <c r="V68" i="4"/>
  <c r="U68" i="4"/>
  <c r="T68" i="4"/>
  <c r="M68" i="4"/>
  <c r="L68" i="4"/>
  <c r="K68" i="4"/>
  <c r="J68" i="4"/>
  <c r="I68" i="4"/>
  <c r="H68" i="4"/>
  <c r="F68" i="4"/>
  <c r="E68" i="4"/>
  <c r="D68" i="4"/>
  <c r="C68" i="4"/>
  <c r="B68" i="4"/>
  <c r="A68" i="4"/>
  <c r="V67" i="4"/>
  <c r="U67" i="4"/>
  <c r="T67" i="4"/>
  <c r="M67" i="4"/>
  <c r="L67" i="4"/>
  <c r="K67" i="4"/>
  <c r="J67" i="4"/>
  <c r="I67" i="4"/>
  <c r="H67" i="4"/>
  <c r="F67" i="4"/>
  <c r="E67" i="4"/>
  <c r="D67" i="4"/>
  <c r="C67" i="4"/>
  <c r="B67" i="4"/>
  <c r="A67" i="4"/>
  <c r="V66" i="4"/>
  <c r="U66" i="4"/>
  <c r="T66" i="4"/>
  <c r="M66" i="4"/>
  <c r="L66" i="4"/>
  <c r="K66" i="4"/>
  <c r="J66" i="4"/>
  <c r="I66" i="4"/>
  <c r="H66" i="4"/>
  <c r="F66" i="4"/>
  <c r="E66" i="4"/>
  <c r="D66" i="4"/>
  <c r="C66" i="4"/>
  <c r="B66" i="4"/>
  <c r="A66" i="4"/>
  <c r="V65" i="4"/>
  <c r="U65" i="4"/>
  <c r="T65" i="4"/>
  <c r="M65" i="4"/>
  <c r="L65" i="4"/>
  <c r="K65" i="4"/>
  <c r="J65" i="4"/>
  <c r="I65" i="4"/>
  <c r="H65" i="4"/>
  <c r="F65" i="4"/>
  <c r="E65" i="4"/>
  <c r="D65" i="4"/>
  <c r="C65" i="4"/>
  <c r="B65" i="4"/>
  <c r="A65" i="4"/>
  <c r="V64" i="4"/>
  <c r="U64" i="4"/>
  <c r="T64" i="4"/>
  <c r="M64" i="4"/>
  <c r="L64" i="4"/>
  <c r="K64" i="4"/>
  <c r="J64" i="4"/>
  <c r="I64" i="4"/>
  <c r="H64" i="4"/>
  <c r="F64" i="4"/>
  <c r="E64" i="4"/>
  <c r="D64" i="4"/>
  <c r="C64" i="4"/>
  <c r="B64" i="4"/>
  <c r="A64" i="4"/>
  <c r="V63" i="4"/>
  <c r="U63" i="4"/>
  <c r="T63" i="4"/>
  <c r="M63" i="4"/>
  <c r="L63" i="4"/>
  <c r="K63" i="4"/>
  <c r="J63" i="4"/>
  <c r="I63" i="4"/>
  <c r="H63" i="4"/>
  <c r="F63" i="4"/>
  <c r="E63" i="4"/>
  <c r="D63" i="4"/>
  <c r="C63" i="4"/>
  <c r="B63" i="4"/>
  <c r="A63" i="4"/>
  <c r="V62" i="4"/>
  <c r="U62" i="4"/>
  <c r="T62" i="4"/>
  <c r="M62" i="4"/>
  <c r="L62" i="4"/>
  <c r="K62" i="4"/>
  <c r="J62" i="4"/>
  <c r="I62" i="4"/>
  <c r="H62" i="4"/>
  <c r="F62" i="4"/>
  <c r="E62" i="4"/>
  <c r="D62" i="4"/>
  <c r="C62" i="4"/>
  <c r="B62" i="4"/>
  <c r="A62" i="4"/>
  <c r="V61" i="4"/>
  <c r="U61" i="4"/>
  <c r="T61" i="4"/>
  <c r="M61" i="4"/>
  <c r="L61" i="4"/>
  <c r="K61" i="4"/>
  <c r="J61" i="4"/>
  <c r="I61" i="4"/>
  <c r="H61" i="4"/>
  <c r="F61" i="4"/>
  <c r="E61" i="4"/>
  <c r="D61" i="4"/>
  <c r="C61" i="4"/>
  <c r="B61" i="4"/>
  <c r="A61" i="4"/>
  <c r="V60" i="4"/>
  <c r="U60" i="4"/>
  <c r="T60" i="4"/>
  <c r="M60" i="4"/>
  <c r="L60" i="4"/>
  <c r="K60" i="4"/>
  <c r="J60" i="4"/>
  <c r="I60" i="4"/>
  <c r="H60" i="4"/>
  <c r="F60" i="4"/>
  <c r="E60" i="4"/>
  <c r="D60" i="4"/>
  <c r="C60" i="4"/>
  <c r="B60" i="4"/>
  <c r="A60" i="4"/>
  <c r="V59" i="4"/>
  <c r="U59" i="4"/>
  <c r="T59" i="4"/>
  <c r="M59" i="4"/>
  <c r="L59" i="4"/>
  <c r="K59" i="4"/>
  <c r="J59" i="4"/>
  <c r="I59" i="4"/>
  <c r="H59" i="4"/>
  <c r="F59" i="4"/>
  <c r="E59" i="4"/>
  <c r="D59" i="4"/>
  <c r="C59" i="4"/>
  <c r="B59" i="4"/>
  <c r="A59" i="4"/>
  <c r="V58" i="4"/>
  <c r="U58" i="4"/>
  <c r="T58" i="4"/>
  <c r="M58" i="4"/>
  <c r="L58" i="4"/>
  <c r="K58" i="4"/>
  <c r="J58" i="4"/>
  <c r="I58" i="4"/>
  <c r="H58" i="4"/>
  <c r="F58" i="4"/>
  <c r="E58" i="4"/>
  <c r="D58" i="4"/>
  <c r="C58" i="4"/>
  <c r="B58" i="4"/>
  <c r="A58" i="4"/>
  <c r="V57" i="4"/>
  <c r="U57" i="4"/>
  <c r="T57" i="4"/>
  <c r="M57" i="4"/>
  <c r="L57" i="4"/>
  <c r="K57" i="4"/>
  <c r="J57" i="4"/>
  <c r="I57" i="4"/>
  <c r="H57" i="4"/>
  <c r="F57" i="4"/>
  <c r="E57" i="4"/>
  <c r="D57" i="4"/>
  <c r="C57" i="4"/>
  <c r="B57" i="4"/>
  <c r="A57" i="4"/>
  <c r="V56" i="4"/>
  <c r="U56" i="4"/>
  <c r="T56" i="4"/>
  <c r="M56" i="4"/>
  <c r="L56" i="4"/>
  <c r="K56" i="4"/>
  <c r="J56" i="4"/>
  <c r="I56" i="4"/>
  <c r="H56" i="4"/>
  <c r="F56" i="4"/>
  <c r="E56" i="4"/>
  <c r="D56" i="4"/>
  <c r="C56" i="4"/>
  <c r="B56" i="4"/>
  <c r="A56" i="4"/>
  <c r="V55" i="4"/>
  <c r="U55" i="4"/>
  <c r="T55" i="4"/>
  <c r="M55" i="4"/>
  <c r="L55" i="4"/>
  <c r="K55" i="4"/>
  <c r="J55" i="4"/>
  <c r="I55" i="4"/>
  <c r="H55" i="4"/>
  <c r="F55" i="4"/>
  <c r="E55" i="4"/>
  <c r="D55" i="4"/>
  <c r="C55" i="4"/>
  <c r="B55" i="4"/>
  <c r="A55" i="4"/>
  <c r="V54" i="4"/>
  <c r="U54" i="4"/>
  <c r="T54" i="4"/>
  <c r="M54" i="4"/>
  <c r="L54" i="4"/>
  <c r="K54" i="4"/>
  <c r="J54" i="4"/>
  <c r="I54" i="4"/>
  <c r="H54" i="4"/>
  <c r="F54" i="4"/>
  <c r="E54" i="4"/>
  <c r="D54" i="4"/>
  <c r="C54" i="4"/>
  <c r="B54" i="4"/>
  <c r="A54" i="4"/>
  <c r="V53" i="4"/>
  <c r="U53" i="4"/>
  <c r="T53" i="4"/>
  <c r="M53" i="4"/>
  <c r="L53" i="4"/>
  <c r="K53" i="4"/>
  <c r="J53" i="4"/>
  <c r="I53" i="4"/>
  <c r="H53" i="4"/>
  <c r="F53" i="4"/>
  <c r="E53" i="4"/>
  <c r="D53" i="4"/>
  <c r="C53" i="4"/>
  <c r="B53" i="4"/>
  <c r="A53" i="4"/>
  <c r="V52" i="4"/>
  <c r="U52" i="4"/>
  <c r="T52" i="4"/>
  <c r="M52" i="4"/>
  <c r="L52" i="4"/>
  <c r="K52" i="4"/>
  <c r="J52" i="4"/>
  <c r="I52" i="4"/>
  <c r="H52" i="4"/>
  <c r="F52" i="4"/>
  <c r="E52" i="4"/>
  <c r="D52" i="4"/>
  <c r="C52" i="4"/>
  <c r="B52" i="4"/>
  <c r="A52" i="4"/>
  <c r="V51" i="4"/>
  <c r="U51" i="4"/>
  <c r="T51" i="4"/>
  <c r="M51" i="4"/>
  <c r="L51" i="4"/>
  <c r="K51" i="4"/>
  <c r="J51" i="4"/>
  <c r="I51" i="4"/>
  <c r="H51" i="4"/>
  <c r="F51" i="4"/>
  <c r="E51" i="4"/>
  <c r="D51" i="4"/>
  <c r="C51" i="4"/>
  <c r="B51" i="4"/>
  <c r="A51" i="4"/>
  <c r="V50" i="4"/>
  <c r="U50" i="4"/>
  <c r="T50" i="4"/>
  <c r="M50" i="4"/>
  <c r="L50" i="4"/>
  <c r="K50" i="4"/>
  <c r="J50" i="4"/>
  <c r="I50" i="4"/>
  <c r="H50" i="4"/>
  <c r="F50" i="4"/>
  <c r="E50" i="4"/>
  <c r="D50" i="4"/>
  <c r="C50" i="4"/>
  <c r="B50" i="4"/>
  <c r="A50" i="4"/>
  <c r="V49" i="4"/>
  <c r="U49" i="4"/>
  <c r="T49" i="4"/>
  <c r="M49" i="4"/>
  <c r="L49" i="4"/>
  <c r="K49" i="4"/>
  <c r="J49" i="4"/>
  <c r="I49" i="4"/>
  <c r="H49" i="4"/>
  <c r="F49" i="4"/>
  <c r="E49" i="4"/>
  <c r="D49" i="4"/>
  <c r="C49" i="4"/>
  <c r="B49" i="4"/>
  <c r="A49" i="4"/>
  <c r="V48" i="4"/>
  <c r="U48" i="4"/>
  <c r="T48" i="4"/>
  <c r="M48" i="4"/>
  <c r="L48" i="4"/>
  <c r="K48" i="4"/>
  <c r="J48" i="4"/>
  <c r="I48" i="4"/>
  <c r="H48" i="4"/>
  <c r="F48" i="4"/>
  <c r="E48" i="4"/>
  <c r="D48" i="4"/>
  <c r="C48" i="4"/>
  <c r="B48" i="4"/>
  <c r="A48" i="4"/>
  <c r="V47" i="4"/>
  <c r="U47" i="4"/>
  <c r="T47" i="4"/>
  <c r="M47" i="4"/>
  <c r="L47" i="4"/>
  <c r="K47" i="4"/>
  <c r="J47" i="4"/>
  <c r="I47" i="4"/>
  <c r="H47" i="4"/>
  <c r="F47" i="4"/>
  <c r="E47" i="4"/>
  <c r="D47" i="4"/>
  <c r="C47" i="4"/>
  <c r="B47" i="4"/>
  <c r="A47" i="4"/>
  <c r="V46" i="4"/>
  <c r="T46" i="4"/>
  <c r="U46" i="4"/>
  <c r="M46" i="4"/>
  <c r="L46" i="4"/>
  <c r="K46" i="4"/>
  <c r="J46" i="4"/>
  <c r="I46" i="4"/>
  <c r="H46" i="4"/>
  <c r="F46" i="4"/>
  <c r="E46" i="4"/>
  <c r="D46" i="4"/>
  <c r="C46" i="4"/>
  <c r="B46" i="4"/>
  <c r="A46" i="4"/>
  <c r="M2" i="44"/>
  <c r="L2" i="44"/>
  <c r="K37" i="44"/>
  <c r="J37" i="44"/>
  <c r="I37" i="44"/>
  <c r="H37" i="44"/>
  <c r="G37" i="44"/>
  <c r="F37" i="44"/>
  <c r="E37" i="44"/>
  <c r="D37" i="44"/>
  <c r="B37" i="44"/>
  <c r="A37" i="44"/>
  <c r="K36" i="44"/>
  <c r="J36" i="44"/>
  <c r="I36" i="44"/>
  <c r="H36" i="44"/>
  <c r="G36" i="44"/>
  <c r="F36" i="44"/>
  <c r="E36" i="44"/>
  <c r="D36" i="44"/>
  <c r="B36" i="44"/>
  <c r="A36" i="44"/>
  <c r="K35" i="44"/>
  <c r="J35" i="44"/>
  <c r="I35" i="44"/>
  <c r="H35" i="44"/>
  <c r="G35" i="44"/>
  <c r="F35" i="44"/>
  <c r="E35" i="44"/>
  <c r="D35" i="44"/>
  <c r="B35" i="44"/>
  <c r="A35" i="44"/>
  <c r="K34" i="44"/>
  <c r="J34" i="44"/>
  <c r="I34" i="44"/>
  <c r="H34" i="44"/>
  <c r="G34" i="44"/>
  <c r="F34" i="44"/>
  <c r="E34" i="44"/>
  <c r="D34" i="44"/>
  <c r="B34" i="44"/>
  <c r="A34" i="44"/>
  <c r="K33" i="44"/>
  <c r="J33" i="44"/>
  <c r="I33" i="44"/>
  <c r="H33" i="44"/>
  <c r="G33" i="44"/>
  <c r="F33" i="44"/>
  <c r="E33" i="44"/>
  <c r="D33" i="44"/>
  <c r="B33" i="44"/>
  <c r="A33" i="44"/>
  <c r="K32" i="44"/>
  <c r="J32" i="44"/>
  <c r="I32" i="44"/>
  <c r="H32" i="44"/>
  <c r="G32" i="44"/>
  <c r="F32" i="44"/>
  <c r="E32" i="44"/>
  <c r="D32" i="44"/>
  <c r="B32" i="44"/>
  <c r="A32" i="44"/>
  <c r="K31" i="44"/>
  <c r="J31" i="44"/>
  <c r="I31" i="44"/>
  <c r="H31" i="44"/>
  <c r="G31" i="44"/>
  <c r="F31" i="44"/>
  <c r="E31" i="44"/>
  <c r="D31" i="44"/>
  <c r="B31" i="44"/>
  <c r="A31" i="44"/>
  <c r="K30" i="44"/>
  <c r="J30" i="44"/>
  <c r="I30" i="44"/>
  <c r="H30" i="44"/>
  <c r="G30" i="44"/>
  <c r="F30" i="44"/>
  <c r="E30" i="44"/>
  <c r="D30" i="44"/>
  <c r="B30" i="44"/>
  <c r="A30" i="44"/>
  <c r="K29" i="44"/>
  <c r="J29" i="44"/>
  <c r="I29" i="44"/>
  <c r="H29" i="44"/>
  <c r="G29" i="44"/>
  <c r="F29" i="44"/>
  <c r="E29" i="44"/>
  <c r="D29" i="44"/>
  <c r="B29" i="44"/>
  <c r="A29" i="44"/>
  <c r="K28" i="44"/>
  <c r="J28" i="44"/>
  <c r="I28" i="44"/>
  <c r="H28" i="44"/>
  <c r="G28" i="44"/>
  <c r="F28" i="44"/>
  <c r="E28" i="44"/>
  <c r="D28" i="44"/>
  <c r="B28" i="44"/>
  <c r="A28" i="44"/>
  <c r="K27" i="44"/>
  <c r="J27" i="44"/>
  <c r="I27" i="44"/>
  <c r="H27" i="44"/>
  <c r="G27" i="44"/>
  <c r="F27" i="44"/>
  <c r="E27" i="44"/>
  <c r="D27" i="44"/>
  <c r="B27" i="44"/>
  <c r="A27" i="44"/>
  <c r="K26" i="44"/>
  <c r="J26" i="44"/>
  <c r="I26" i="44"/>
  <c r="H26" i="44"/>
  <c r="G26" i="44"/>
  <c r="F26" i="44"/>
  <c r="E26" i="44"/>
  <c r="D26" i="44"/>
  <c r="B26" i="44"/>
  <c r="A26" i="44"/>
  <c r="K25" i="44"/>
  <c r="J25" i="44"/>
  <c r="I25" i="44"/>
  <c r="H25" i="44"/>
  <c r="G25" i="44"/>
  <c r="F25" i="44"/>
  <c r="E25" i="44"/>
  <c r="D25" i="44"/>
  <c r="B25" i="44"/>
  <c r="A25" i="44"/>
  <c r="K24" i="44"/>
  <c r="J24" i="44"/>
  <c r="I24" i="44"/>
  <c r="H24" i="44"/>
  <c r="G24" i="44"/>
  <c r="F24" i="44"/>
  <c r="E24" i="44"/>
  <c r="D24" i="44"/>
  <c r="B24" i="44"/>
  <c r="A24" i="44"/>
  <c r="K23" i="44"/>
  <c r="J23" i="44"/>
  <c r="I23" i="44"/>
  <c r="H23" i="44"/>
  <c r="G23" i="44"/>
  <c r="F23" i="44"/>
  <c r="E23" i="44"/>
  <c r="D23" i="44"/>
  <c r="B23" i="44"/>
  <c r="A23" i="44"/>
  <c r="K22" i="44"/>
  <c r="J22" i="44"/>
  <c r="I22" i="44"/>
  <c r="H22" i="44"/>
  <c r="G22" i="44"/>
  <c r="F22" i="44"/>
  <c r="E22" i="44"/>
  <c r="D22" i="44"/>
  <c r="B22" i="44"/>
  <c r="A22" i="44"/>
  <c r="K21" i="44"/>
  <c r="J21" i="44"/>
  <c r="I21" i="44"/>
  <c r="H21" i="44"/>
  <c r="G21" i="44"/>
  <c r="F21" i="44"/>
  <c r="E21" i="44"/>
  <c r="D21" i="44"/>
  <c r="B21" i="44"/>
  <c r="A21" i="44"/>
  <c r="K20" i="44"/>
  <c r="J20" i="44"/>
  <c r="I20" i="44"/>
  <c r="H20" i="44"/>
  <c r="G20" i="44"/>
  <c r="F20" i="44"/>
  <c r="E20" i="44"/>
  <c r="D20" i="44"/>
  <c r="B20" i="44"/>
  <c r="A20" i="44"/>
  <c r="K19" i="44"/>
  <c r="J19" i="44"/>
  <c r="I19" i="44"/>
  <c r="H19" i="44"/>
  <c r="G19" i="44"/>
  <c r="F19" i="44"/>
  <c r="E19" i="44"/>
  <c r="D19" i="44"/>
  <c r="B19" i="44"/>
  <c r="A19" i="44"/>
  <c r="K18" i="44"/>
  <c r="J18" i="44"/>
  <c r="I18" i="44"/>
  <c r="H18" i="44"/>
  <c r="G18" i="44"/>
  <c r="F18" i="44"/>
  <c r="E18" i="44"/>
  <c r="D18" i="44"/>
  <c r="B18" i="44"/>
  <c r="A18" i="44"/>
  <c r="K17" i="44"/>
  <c r="J17" i="44"/>
  <c r="I17" i="44"/>
  <c r="H17" i="44"/>
  <c r="G17" i="44"/>
  <c r="F17" i="44"/>
  <c r="E17" i="44"/>
  <c r="D17" i="44"/>
  <c r="B17" i="44"/>
  <c r="A17" i="44"/>
  <c r="K16" i="44"/>
  <c r="J16" i="44"/>
  <c r="I16" i="44"/>
  <c r="H16" i="44"/>
  <c r="G16" i="44"/>
  <c r="F16" i="44"/>
  <c r="E16" i="44"/>
  <c r="D16" i="44"/>
  <c r="B16" i="44"/>
  <c r="A16" i="44"/>
  <c r="K15" i="44"/>
  <c r="J15" i="44"/>
  <c r="I15" i="44"/>
  <c r="H15" i="44"/>
  <c r="G15" i="44"/>
  <c r="F15" i="44"/>
  <c r="E15" i="44"/>
  <c r="D15" i="44"/>
  <c r="B15" i="44"/>
  <c r="A15" i="44"/>
  <c r="K14" i="44"/>
  <c r="J14" i="44"/>
  <c r="I14" i="44"/>
  <c r="H14" i="44"/>
  <c r="G14" i="44"/>
  <c r="F14" i="44"/>
  <c r="E14" i="44"/>
  <c r="D14" i="44"/>
  <c r="B14" i="44"/>
  <c r="A14" i="44"/>
  <c r="K13" i="44"/>
  <c r="J13" i="44"/>
  <c r="I13" i="44"/>
  <c r="H13" i="44"/>
  <c r="G13" i="44"/>
  <c r="F13" i="44"/>
  <c r="E13" i="44"/>
  <c r="D13" i="44"/>
  <c r="B13" i="44"/>
  <c r="A13" i="44"/>
  <c r="K12" i="44"/>
  <c r="J12" i="44"/>
  <c r="I12" i="44"/>
  <c r="H12" i="44"/>
  <c r="G12" i="44"/>
  <c r="F12" i="44"/>
  <c r="E12" i="44"/>
  <c r="D12" i="44"/>
  <c r="B12" i="44"/>
  <c r="A12" i="44"/>
  <c r="K11" i="44"/>
  <c r="J11" i="44"/>
  <c r="I11" i="44"/>
  <c r="H11" i="44"/>
  <c r="G11" i="44"/>
  <c r="F11" i="44"/>
  <c r="E11" i="44"/>
  <c r="D11" i="44"/>
  <c r="B11" i="44"/>
  <c r="A11" i="44"/>
  <c r="K10" i="44"/>
  <c r="J10" i="44"/>
  <c r="I10" i="44"/>
  <c r="H10" i="44"/>
  <c r="G10" i="44"/>
  <c r="F10" i="44"/>
  <c r="E10" i="44"/>
  <c r="D10" i="44"/>
  <c r="B10" i="44"/>
  <c r="A10" i="44"/>
  <c r="K9" i="44"/>
  <c r="J9" i="44"/>
  <c r="I9" i="44"/>
  <c r="H9" i="44"/>
  <c r="G9" i="44"/>
  <c r="F9" i="44"/>
  <c r="E9" i="44"/>
  <c r="D9" i="44"/>
  <c r="B9" i="44"/>
  <c r="A9" i="44"/>
  <c r="K8" i="44"/>
  <c r="J8" i="44"/>
  <c r="I8" i="44"/>
  <c r="H8" i="44"/>
  <c r="G8" i="44"/>
  <c r="F8" i="44"/>
  <c r="E8" i="44"/>
  <c r="D8" i="44"/>
  <c r="B8" i="44"/>
  <c r="A8" i="44"/>
  <c r="K7" i="44"/>
  <c r="J7" i="44"/>
  <c r="I7" i="44"/>
  <c r="G7" i="44"/>
  <c r="F7" i="44"/>
  <c r="E7" i="44"/>
  <c r="D7" i="44"/>
  <c r="B7" i="44"/>
  <c r="A7" i="44"/>
  <c r="K6" i="44"/>
  <c r="J6" i="44"/>
  <c r="I6" i="44"/>
  <c r="F6" i="44"/>
  <c r="E6" i="44"/>
  <c r="D6" i="44"/>
  <c r="B6" i="44"/>
  <c r="A6" i="44"/>
  <c r="K5" i="44"/>
  <c r="J5" i="44"/>
  <c r="I5" i="44"/>
  <c r="D5" i="44"/>
  <c r="B5" i="44"/>
  <c r="A5" i="44"/>
  <c r="K4" i="44"/>
  <c r="J4" i="44"/>
  <c r="I4" i="44"/>
  <c r="D4" i="44"/>
  <c r="B4" i="44"/>
  <c r="A4" i="44"/>
  <c r="K3" i="44"/>
  <c r="J3" i="44"/>
  <c r="I3" i="44"/>
  <c r="D3" i="44"/>
  <c r="B3" i="44"/>
  <c r="A3" i="44"/>
  <c r="U42" i="4"/>
  <c r="T42" i="4"/>
  <c r="N42" i="4"/>
  <c r="M42" i="4"/>
  <c r="J42" i="4"/>
  <c r="F42" i="4"/>
  <c r="E42" i="4"/>
  <c r="D42" i="4"/>
  <c r="C42" i="4"/>
  <c r="I42" i="4" s="1"/>
  <c r="B42" i="4"/>
  <c r="A42" i="4"/>
  <c r="U38" i="4"/>
  <c r="T38" i="4"/>
  <c r="M38" i="4"/>
  <c r="J38" i="4"/>
  <c r="I38" i="4"/>
  <c r="F38" i="4"/>
  <c r="E38" i="4"/>
  <c r="D38" i="4"/>
  <c r="B38" i="4"/>
  <c r="A38" i="4"/>
  <c r="U37" i="4"/>
  <c r="T37" i="4"/>
  <c r="M37" i="4"/>
  <c r="J37" i="4"/>
  <c r="I37" i="4"/>
  <c r="F37" i="4"/>
  <c r="E37" i="4"/>
  <c r="D37" i="4"/>
  <c r="B37" i="4"/>
  <c r="A37" i="4"/>
  <c r="U36" i="4"/>
  <c r="T36" i="4"/>
  <c r="M36" i="4"/>
  <c r="J36" i="4"/>
  <c r="I36" i="4"/>
  <c r="F36" i="4"/>
  <c r="E36" i="4"/>
  <c r="D36" i="4"/>
  <c r="B36" i="4"/>
  <c r="A36" i="4"/>
  <c r="U35" i="4"/>
  <c r="T35" i="4"/>
  <c r="M35" i="4"/>
  <c r="J35" i="4"/>
  <c r="I35" i="4"/>
  <c r="F35" i="4"/>
  <c r="E35" i="4"/>
  <c r="D35" i="4"/>
  <c r="B35" i="4"/>
  <c r="A35" i="4"/>
  <c r="U34" i="4"/>
  <c r="T34" i="4"/>
  <c r="M34" i="4"/>
  <c r="J34" i="4"/>
  <c r="I34" i="4"/>
  <c r="F34" i="4"/>
  <c r="E34" i="4"/>
  <c r="D34" i="4"/>
  <c r="B34" i="4"/>
  <c r="A34" i="4"/>
  <c r="U33" i="4"/>
  <c r="T33" i="4"/>
  <c r="M33" i="4"/>
  <c r="J33" i="4"/>
  <c r="I33" i="4"/>
  <c r="F33" i="4"/>
  <c r="E33" i="4"/>
  <c r="D33" i="4"/>
  <c r="B33" i="4"/>
  <c r="A33" i="4"/>
  <c r="U32" i="4"/>
  <c r="T32" i="4"/>
  <c r="M32" i="4"/>
  <c r="J32" i="4"/>
  <c r="I32" i="4"/>
  <c r="F32" i="4"/>
  <c r="E32" i="4"/>
  <c r="D32" i="4"/>
  <c r="B32" i="4"/>
  <c r="A32" i="4"/>
  <c r="U31" i="4"/>
  <c r="T31" i="4"/>
  <c r="M31" i="4"/>
  <c r="J31" i="4"/>
  <c r="I31" i="4"/>
  <c r="F31" i="4"/>
  <c r="E31" i="4"/>
  <c r="D31" i="4"/>
  <c r="B31" i="4"/>
  <c r="A31" i="4"/>
  <c r="U30" i="4"/>
  <c r="T30" i="4"/>
  <c r="M30" i="4"/>
  <c r="J30" i="4"/>
  <c r="I30" i="4"/>
  <c r="F30" i="4"/>
  <c r="E30" i="4"/>
  <c r="D30" i="4"/>
  <c r="B30" i="4"/>
  <c r="A30" i="4"/>
  <c r="U29" i="4"/>
  <c r="T29" i="4"/>
  <c r="M29" i="4"/>
  <c r="J29" i="4"/>
  <c r="I29" i="4"/>
  <c r="F29" i="4"/>
  <c r="E29" i="4"/>
  <c r="D29" i="4"/>
  <c r="B29" i="4"/>
  <c r="A29" i="4"/>
  <c r="U28" i="4"/>
  <c r="T28" i="4"/>
  <c r="M28" i="4"/>
  <c r="J28" i="4"/>
  <c r="I28" i="4"/>
  <c r="F28" i="4"/>
  <c r="E28" i="4"/>
  <c r="D28" i="4"/>
  <c r="B28" i="4"/>
  <c r="A28" i="4"/>
  <c r="U27" i="4"/>
  <c r="T27" i="4"/>
  <c r="M27" i="4"/>
  <c r="J27" i="4"/>
  <c r="I27" i="4"/>
  <c r="F27" i="4"/>
  <c r="E27" i="4"/>
  <c r="D27" i="4"/>
  <c r="B27" i="4"/>
  <c r="A27" i="4"/>
  <c r="U26" i="4"/>
  <c r="T26" i="4"/>
  <c r="M26" i="4"/>
  <c r="J26" i="4"/>
  <c r="I26" i="4"/>
  <c r="F26" i="4"/>
  <c r="E26" i="4"/>
  <c r="D26" i="4"/>
  <c r="B26" i="4"/>
  <c r="A26" i="4"/>
  <c r="U25" i="4"/>
  <c r="T25" i="4"/>
  <c r="M25" i="4"/>
  <c r="J25" i="4"/>
  <c r="I25" i="4"/>
  <c r="F25" i="4"/>
  <c r="E25" i="4"/>
  <c r="D25" i="4"/>
  <c r="B25" i="4"/>
  <c r="A25" i="4"/>
  <c r="U24" i="4"/>
  <c r="T24" i="4"/>
  <c r="M24" i="4"/>
  <c r="J24" i="4"/>
  <c r="I24" i="4"/>
  <c r="F24" i="4"/>
  <c r="E24" i="4"/>
  <c r="D24" i="4"/>
  <c r="B24" i="4"/>
  <c r="A24" i="4"/>
  <c r="U23" i="4"/>
  <c r="T23" i="4"/>
  <c r="M23" i="4"/>
  <c r="J23" i="4"/>
  <c r="I23" i="4"/>
  <c r="F23" i="4"/>
  <c r="E23" i="4"/>
  <c r="D23" i="4"/>
  <c r="B23" i="4"/>
  <c r="A23" i="4"/>
  <c r="U22" i="4"/>
  <c r="T22" i="4"/>
  <c r="M22" i="4"/>
  <c r="J22" i="4"/>
  <c r="I22" i="4"/>
  <c r="F22" i="4"/>
  <c r="E22" i="4"/>
  <c r="D22" i="4"/>
  <c r="B22" i="4"/>
  <c r="A22" i="4"/>
  <c r="U21" i="4"/>
  <c r="T21" i="4"/>
  <c r="M21" i="4"/>
  <c r="J21" i="4"/>
  <c r="I21" i="4"/>
  <c r="F21" i="4"/>
  <c r="E21" i="4"/>
  <c r="D21" i="4"/>
  <c r="B21" i="4"/>
  <c r="A21" i="4"/>
  <c r="U20" i="4"/>
  <c r="T20" i="4"/>
  <c r="M20" i="4"/>
  <c r="J20" i="4"/>
  <c r="I20" i="4"/>
  <c r="F20" i="4"/>
  <c r="E20" i="4"/>
  <c r="D20" i="4"/>
  <c r="B20" i="4"/>
  <c r="A20" i="4"/>
  <c r="U19" i="4"/>
  <c r="T19" i="4"/>
  <c r="M19" i="4"/>
  <c r="J19" i="4"/>
  <c r="I19" i="4"/>
  <c r="F19" i="4"/>
  <c r="E19" i="4"/>
  <c r="D19" i="4"/>
  <c r="B19" i="4"/>
  <c r="A19" i="4"/>
  <c r="U18" i="4"/>
  <c r="T18" i="4"/>
  <c r="M18" i="4"/>
  <c r="J18" i="4"/>
  <c r="I18" i="4"/>
  <c r="F18" i="4"/>
  <c r="E18" i="4"/>
  <c r="D18" i="4"/>
  <c r="B18" i="4"/>
  <c r="A18" i="4"/>
  <c r="U17" i="4"/>
  <c r="T17" i="4"/>
  <c r="M17" i="4"/>
  <c r="J17" i="4"/>
  <c r="I17" i="4"/>
  <c r="F17" i="4"/>
  <c r="E17" i="4"/>
  <c r="D17" i="4"/>
  <c r="B17" i="4"/>
  <c r="A17" i="4"/>
  <c r="U16" i="4"/>
  <c r="T16" i="4"/>
  <c r="M16" i="4"/>
  <c r="J16" i="4"/>
  <c r="I16" i="4"/>
  <c r="F16" i="4"/>
  <c r="E16" i="4"/>
  <c r="D16" i="4"/>
  <c r="B16" i="4"/>
  <c r="A16" i="4"/>
  <c r="U15" i="4"/>
  <c r="T15" i="4"/>
  <c r="M15" i="4"/>
  <c r="J15" i="4"/>
  <c r="I15" i="4"/>
  <c r="F15" i="4"/>
  <c r="E15" i="4"/>
  <c r="D15" i="4"/>
  <c r="B15" i="4"/>
  <c r="A15" i="4"/>
  <c r="U14" i="4"/>
  <c r="T14" i="4"/>
  <c r="M14" i="4"/>
  <c r="J14" i="4"/>
  <c r="I14" i="4"/>
  <c r="F14" i="4"/>
  <c r="E14" i="4"/>
  <c r="D14" i="4"/>
  <c r="B14" i="4"/>
  <c r="A14" i="4"/>
  <c r="U13" i="4"/>
  <c r="T13" i="4"/>
  <c r="M13" i="4"/>
  <c r="J13" i="4"/>
  <c r="I13" i="4"/>
  <c r="F13" i="4"/>
  <c r="E13" i="4"/>
  <c r="D13" i="4"/>
  <c r="B13" i="4"/>
  <c r="A13" i="4"/>
  <c r="U12" i="4"/>
  <c r="T12" i="4"/>
  <c r="M12" i="4"/>
  <c r="J12" i="4"/>
  <c r="I12" i="4"/>
  <c r="F12" i="4"/>
  <c r="E12" i="4"/>
  <c r="D12" i="4"/>
  <c r="B12" i="4"/>
  <c r="A12" i="4"/>
  <c r="U11" i="4"/>
  <c r="T11" i="4"/>
  <c r="M11" i="4"/>
  <c r="J11" i="4"/>
  <c r="I11" i="4"/>
  <c r="F11" i="4"/>
  <c r="E11" i="4"/>
  <c r="D11" i="4"/>
  <c r="B11" i="4"/>
  <c r="A11" i="4"/>
  <c r="U10" i="4"/>
  <c r="T10" i="4"/>
  <c r="M10" i="4"/>
  <c r="J10" i="4"/>
  <c r="I10" i="4"/>
  <c r="F10" i="4"/>
  <c r="E10" i="4"/>
  <c r="D10" i="4"/>
  <c r="B10" i="4"/>
  <c r="A10" i="4"/>
  <c r="U9" i="4"/>
  <c r="T9" i="4"/>
  <c r="M9" i="4"/>
  <c r="J9" i="4"/>
  <c r="I9" i="4"/>
  <c r="F9" i="4"/>
  <c r="E9" i="4"/>
  <c r="D9" i="4"/>
  <c r="B9" i="4"/>
  <c r="A9" i="4"/>
  <c r="U8" i="4"/>
  <c r="T8" i="4"/>
  <c r="M8" i="4"/>
  <c r="J8" i="4"/>
  <c r="I8" i="4"/>
  <c r="F8" i="4"/>
  <c r="E8" i="4"/>
  <c r="D8" i="4"/>
  <c r="B8" i="4"/>
  <c r="A8" i="4"/>
  <c r="U7" i="4"/>
  <c r="T7" i="4"/>
  <c r="M7" i="4"/>
  <c r="J7" i="4"/>
  <c r="I7" i="4"/>
  <c r="F7" i="4"/>
  <c r="E7" i="4"/>
  <c r="D7" i="4"/>
  <c r="B7" i="4"/>
  <c r="A7" i="4"/>
  <c r="U6" i="4"/>
  <c r="T6" i="4"/>
  <c r="M6" i="4"/>
  <c r="J6" i="4"/>
  <c r="I6" i="4"/>
  <c r="F6" i="4"/>
  <c r="E6" i="4"/>
  <c r="D6" i="4"/>
  <c r="B6" i="4"/>
  <c r="A6" i="4"/>
  <c r="U5" i="4"/>
  <c r="T5" i="4"/>
  <c r="M5" i="4"/>
  <c r="J5" i="4"/>
  <c r="I5" i="4"/>
  <c r="F5" i="4"/>
  <c r="E5" i="4"/>
  <c r="D5" i="4"/>
  <c r="B5" i="4"/>
  <c r="A5" i="4"/>
  <c r="J4" i="4"/>
  <c r="M4" i="4"/>
  <c r="U4" i="4"/>
  <c r="T4" i="4"/>
  <c r="I4" i="4"/>
  <c r="F4" i="4"/>
  <c r="E4" i="4"/>
  <c r="D4" i="4"/>
  <c r="B4" i="4"/>
  <c r="A4" i="4"/>
  <c r="B3" i="42"/>
  <c r="H3" i="42"/>
  <c r="I3" i="42"/>
  <c r="J3" i="42"/>
  <c r="K3" i="42"/>
  <c r="L3" i="42"/>
  <c r="A4" i="42"/>
  <c r="B4" i="42"/>
  <c r="H4" i="42"/>
  <c r="I4" i="42"/>
  <c r="J4" i="42"/>
  <c r="K4" i="42"/>
  <c r="L4" i="42"/>
  <c r="B5" i="42"/>
  <c r="H5" i="42"/>
  <c r="I5" i="42"/>
  <c r="J5" i="42"/>
  <c r="K5" i="42"/>
  <c r="L5" i="42"/>
  <c r="B6" i="42"/>
  <c r="H6" i="42"/>
  <c r="I6" i="42"/>
  <c r="J6" i="42"/>
  <c r="K6" i="42"/>
  <c r="L6" i="42"/>
  <c r="B7" i="42"/>
  <c r="H7" i="42"/>
  <c r="I7" i="42"/>
  <c r="J7" i="42"/>
  <c r="K7" i="42"/>
  <c r="L7" i="42"/>
  <c r="B8" i="42"/>
  <c r="H8" i="42"/>
  <c r="I8" i="42"/>
  <c r="J8" i="42"/>
  <c r="K8" i="42"/>
  <c r="L8" i="42"/>
  <c r="B9" i="42"/>
  <c r="H9" i="42"/>
  <c r="I9" i="42"/>
  <c r="J9" i="42"/>
  <c r="K9" i="42"/>
  <c r="L9" i="42"/>
  <c r="B10" i="42"/>
  <c r="H10" i="42"/>
  <c r="I10" i="42"/>
  <c r="J10" i="42"/>
  <c r="K10" i="42"/>
  <c r="L10" i="42"/>
  <c r="B11" i="42"/>
  <c r="H11" i="42"/>
  <c r="I11" i="42"/>
  <c r="J11" i="42"/>
  <c r="K11" i="42"/>
  <c r="L11" i="42"/>
  <c r="A12" i="42"/>
  <c r="B12" i="42"/>
  <c r="H12" i="42"/>
  <c r="I12" i="42"/>
  <c r="J12" i="42"/>
  <c r="K12" i="42"/>
  <c r="L12" i="42"/>
  <c r="B13" i="42"/>
  <c r="H13" i="42"/>
  <c r="I13" i="42"/>
  <c r="J13" i="42"/>
  <c r="K13" i="42"/>
  <c r="L13" i="42"/>
  <c r="B14" i="42"/>
  <c r="H14" i="42"/>
  <c r="I14" i="42"/>
  <c r="J14" i="42"/>
  <c r="K14" i="42"/>
  <c r="L14" i="42"/>
  <c r="B15" i="42"/>
  <c r="H15" i="42"/>
  <c r="I15" i="42"/>
  <c r="J15" i="42"/>
  <c r="K15" i="42"/>
  <c r="L15" i="42"/>
  <c r="B16" i="42"/>
  <c r="H16" i="42"/>
  <c r="I16" i="42"/>
  <c r="J16" i="42"/>
  <c r="K16" i="42"/>
  <c r="L16" i="42"/>
  <c r="B17" i="42"/>
  <c r="H17" i="42"/>
  <c r="I17" i="42"/>
  <c r="J17" i="42"/>
  <c r="K17" i="42"/>
  <c r="L17" i="42"/>
  <c r="B18" i="42"/>
  <c r="H18" i="42"/>
  <c r="I18" i="42"/>
  <c r="J18" i="42"/>
  <c r="K18" i="42"/>
  <c r="L18" i="42"/>
  <c r="B19" i="42"/>
  <c r="H19" i="42"/>
  <c r="I19" i="42"/>
  <c r="J19" i="42"/>
  <c r="K19" i="42"/>
  <c r="L19" i="42"/>
  <c r="A20" i="42"/>
  <c r="B20" i="42"/>
  <c r="H20" i="42"/>
  <c r="I20" i="42"/>
  <c r="J20" i="42"/>
  <c r="K20" i="42"/>
  <c r="L20" i="42"/>
  <c r="B21" i="42"/>
  <c r="H21" i="42"/>
  <c r="I21" i="42"/>
  <c r="J21" i="42"/>
  <c r="K21" i="42"/>
  <c r="L21" i="42"/>
  <c r="B22" i="42"/>
  <c r="H22" i="42"/>
  <c r="I22" i="42"/>
  <c r="J22" i="42"/>
  <c r="K22" i="42"/>
  <c r="L22" i="42"/>
  <c r="B23" i="42"/>
  <c r="H23" i="42"/>
  <c r="I23" i="42"/>
  <c r="J23" i="42"/>
  <c r="K23" i="42"/>
  <c r="L23" i="42"/>
  <c r="B24" i="42"/>
  <c r="H24" i="42"/>
  <c r="I24" i="42"/>
  <c r="J24" i="42"/>
  <c r="K24" i="42"/>
  <c r="L24" i="42"/>
  <c r="B25" i="42"/>
  <c r="H25" i="42"/>
  <c r="I25" i="42"/>
  <c r="J25" i="42"/>
  <c r="K25" i="42"/>
  <c r="L25" i="42"/>
  <c r="B26" i="42"/>
  <c r="H26" i="42"/>
  <c r="I26" i="42"/>
  <c r="J26" i="42"/>
  <c r="K26" i="42"/>
  <c r="L26" i="42"/>
  <c r="B27" i="42"/>
  <c r="H27" i="42"/>
  <c r="I27" i="42"/>
  <c r="J27" i="42"/>
  <c r="K27" i="42"/>
  <c r="L27" i="42"/>
  <c r="B28" i="42"/>
  <c r="H28" i="42"/>
  <c r="I28" i="42"/>
  <c r="J28" i="42"/>
  <c r="K28" i="42"/>
  <c r="L28" i="42"/>
  <c r="B29" i="42"/>
  <c r="H29" i="42"/>
  <c r="I29" i="42"/>
  <c r="J29" i="42"/>
  <c r="K29" i="42"/>
  <c r="L29" i="42"/>
  <c r="B30" i="42"/>
  <c r="H30" i="42"/>
  <c r="I30" i="42"/>
  <c r="J30" i="42"/>
  <c r="K30" i="42"/>
  <c r="L30" i="42"/>
  <c r="B2" i="42"/>
  <c r="K2" i="42"/>
  <c r="L2" i="42"/>
  <c r="H2" i="42"/>
  <c r="I2" i="42"/>
  <c r="J2" i="42"/>
  <c r="B2" i="40"/>
  <c r="H2" i="40"/>
  <c r="G2" i="40"/>
  <c r="F2" i="40"/>
  <c r="E2" i="40"/>
  <c r="C2" i="40"/>
  <c r="K2" i="44"/>
  <c r="J2" i="44"/>
  <c r="I2" i="44"/>
  <c r="C2" i="44"/>
  <c r="B2" i="44"/>
  <c r="A2" i="44"/>
  <c r="A33" i="43"/>
  <c r="A34" i="43" s="1"/>
  <c r="A35" i="43" s="1"/>
  <c r="A36" i="43" s="1"/>
  <c r="A37" i="43" s="1"/>
  <c r="A38" i="43" s="1"/>
  <c r="A39" i="43" s="1"/>
  <c r="A40" i="43" s="1"/>
  <c r="A41" i="43" s="1"/>
  <c r="A42" i="43" s="1"/>
  <c r="A43" i="43" s="1"/>
  <c r="A44" i="43" s="1"/>
  <c r="A45" i="43" s="1"/>
  <c r="A46" i="43" s="1"/>
  <c r="A47" i="43" s="1"/>
  <c r="A48" i="43" s="1"/>
  <c r="A29" i="37"/>
  <c r="A30" i="37" s="1"/>
  <c r="A31" i="37" s="1"/>
  <c r="A32" i="37" s="1"/>
  <c r="A33" i="37" s="1"/>
  <c r="A34" i="37" s="1"/>
  <c r="A35" i="37" s="1"/>
  <c r="A36" i="37" s="1"/>
  <c r="A37" i="37" s="1"/>
  <c r="A38" i="37" s="1"/>
  <c r="A39" i="37" s="1"/>
  <c r="A40" i="37" s="1"/>
  <c r="A41" i="37" s="1"/>
  <c r="A42" i="37" s="1"/>
  <c r="A43" i="37" s="1"/>
  <c r="A44" i="37" s="1"/>
  <c r="A45" i="37" s="1"/>
  <c r="A46" i="37" s="1"/>
  <c r="A47" i="37" s="1"/>
  <c r="A48" i="37" s="1"/>
  <c r="A49" i="37" s="1"/>
  <c r="A50" i="37" s="1"/>
  <c r="A51" i="37" s="1"/>
  <c r="A52" i="37" s="1"/>
  <c r="A53" i="37" s="1"/>
  <c r="A54" i="37" s="1"/>
  <c r="A55" i="37" s="1"/>
  <c r="A56" i="37" s="1"/>
  <c r="A57" i="37" s="1"/>
  <c r="A58" i="37" s="1"/>
  <c r="A59" i="37" s="1"/>
  <c r="A60" i="37" s="1"/>
  <c r="A61" i="37" s="1"/>
  <c r="A62" i="37" s="1"/>
  <c r="A63" i="37" s="1"/>
  <c r="A64" i="37" s="1"/>
  <c r="A65" i="37" s="1"/>
  <c r="A66" i="37" s="1"/>
  <c r="A67" i="37" s="1"/>
  <c r="A68" i="37" s="1"/>
  <c r="A69" i="37" s="1"/>
  <c r="A70" i="37" s="1"/>
  <c r="A71" i="37" s="1"/>
  <c r="A72" i="37" s="1"/>
  <c r="A73" i="37" s="1"/>
  <c r="A74" i="37" s="1"/>
  <c r="A75" i="37" s="1"/>
  <c r="A76" i="37" s="1"/>
  <c r="A77" i="37" s="1"/>
  <c r="A78" i="37" s="1"/>
  <c r="A79" i="37" s="1"/>
  <c r="A80" i="37" s="1"/>
  <c r="A81" i="37" s="1"/>
  <c r="A82" i="37" s="1"/>
  <c r="A83" i="37" s="1"/>
  <c r="A84" i="37" s="1"/>
  <c r="A85" i="37" s="1"/>
  <c r="A86" i="37" s="1"/>
  <c r="A87" i="37" s="1"/>
  <c r="A88" i="37" s="1"/>
  <c r="A89" i="37" s="1"/>
  <c r="A90" i="37" s="1"/>
  <c r="A91" i="37" s="1"/>
  <c r="A92" i="37" s="1"/>
  <c r="A93" i="37" s="1"/>
  <c r="A94" i="37" s="1"/>
  <c r="A95" i="37" s="1"/>
  <c r="A96" i="37" s="1"/>
  <c r="A97" i="37" s="1"/>
  <c r="A98" i="37" s="1"/>
  <c r="A99" i="37" s="1"/>
  <c r="A100" i="37" s="1"/>
  <c r="A101" i="37" s="1"/>
  <c r="A102" i="37" s="1"/>
  <c r="A103" i="37" s="1"/>
  <c r="A104" i="37" s="1"/>
  <c r="A105" i="37" s="1"/>
  <c r="A106" i="37" s="1"/>
  <c r="A107" i="37" s="1"/>
  <c r="A108" i="37" s="1"/>
  <c r="A109" i="37" s="1"/>
  <c r="A110" i="37" s="1"/>
  <c r="A111" i="37" s="1"/>
  <c r="A112" i="37" s="1"/>
  <c r="A113" i="37" s="1"/>
  <c r="A114" i="37" s="1"/>
  <c r="A115" i="37" s="1"/>
  <c r="A116" i="37" s="1"/>
  <c r="A117" i="37" s="1"/>
  <c r="A118" i="37" s="1"/>
  <c r="A119" i="37" s="1"/>
  <c r="A120" i="37" s="1"/>
  <c r="A121" i="37" s="1"/>
  <c r="A122" i="37" s="1"/>
  <c r="A123" i="37" s="1"/>
  <c r="A21" i="37"/>
  <c r="A22" i="37" s="1"/>
  <c r="A23" i="37" s="1"/>
  <c r="A24" i="37" s="1"/>
  <c r="A25" i="37" s="1"/>
  <c r="A26" i="37" s="1"/>
  <c r="A27" i="37" s="1"/>
  <c r="A28" i="37" s="1"/>
  <c r="AT5" i="37"/>
  <c r="AT4" i="37"/>
  <c r="AT3" i="37"/>
  <c r="AT2" i="37"/>
  <c r="A29" i="36"/>
  <c r="A30" i="36" s="1"/>
  <c r="A31" i="36" s="1"/>
  <c r="A32" i="36" s="1"/>
  <c r="A33" i="36" s="1"/>
  <c r="A34" i="36" s="1"/>
  <c r="A35" i="36" s="1"/>
  <c r="A36" i="36" s="1"/>
  <c r="A37" i="36" s="1"/>
  <c r="A38" i="36" s="1"/>
  <c r="A39" i="36" s="1"/>
  <c r="A40" i="36" s="1"/>
  <c r="A41" i="36" s="1"/>
  <c r="A42" i="36" s="1"/>
  <c r="BB29" i="35"/>
  <c r="BB30" i="35" s="1"/>
  <c r="BB31" i="35" s="1"/>
  <c r="BB32" i="35" s="1"/>
  <c r="BB33" i="35" s="1"/>
  <c r="A29" i="35"/>
  <c r="A30" i="35" s="1"/>
  <c r="A31" i="35" s="1"/>
  <c r="A32" i="35" s="1"/>
  <c r="A33" i="35" s="1"/>
  <c r="A34" i="35" s="1"/>
  <c r="A35" i="35" s="1"/>
  <c r="A36" i="35" s="1"/>
  <c r="A37" i="35" s="1"/>
  <c r="A38" i="35" s="1"/>
  <c r="A39" i="35" s="1"/>
  <c r="A40" i="35" s="1"/>
  <c r="A41" i="35" s="1"/>
  <c r="A42" i="35" s="1"/>
  <c r="A43" i="35" s="1"/>
  <c r="A44" i="35" s="1"/>
  <c r="A45" i="35" s="1"/>
  <c r="A46" i="35" s="1"/>
  <c r="A47" i="35" s="1"/>
  <c r="A48" i="35" s="1"/>
  <c r="A49" i="35" s="1"/>
  <c r="A50" i="35" s="1"/>
  <c r="A51" i="35" s="1"/>
  <c r="A52" i="35" s="1"/>
  <c r="A53" i="35" s="1"/>
  <c r="A54" i="35" s="1"/>
  <c r="A55" i="35" s="1"/>
  <c r="A56" i="35" s="1"/>
  <c r="A57" i="35" s="1"/>
  <c r="BB28" i="35"/>
  <c r="A30" i="33"/>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29" i="33"/>
  <c r="A22" i="29"/>
  <c r="A23" i="29" s="1"/>
  <c r="A24" i="29" s="1"/>
  <c r="A25" i="29" s="1"/>
  <c r="A26" i="29" s="1"/>
  <c r="A27" i="29" s="1"/>
  <c r="A28" i="29" s="1"/>
  <c r="A29" i="29" s="1"/>
  <c r="A30" i="29" s="1"/>
  <c r="A31" i="29" s="1"/>
  <c r="A32" i="29" s="1"/>
  <c r="A33" i="29" s="1"/>
  <c r="A34" i="29" s="1"/>
  <c r="A35" i="29" s="1"/>
  <c r="A36" i="29" s="1"/>
  <c r="A37" i="29" s="1"/>
  <c r="A38" i="29" s="1"/>
  <c r="A39" i="29" s="1"/>
  <c r="A40" i="29" s="1"/>
  <c r="A41" i="29" s="1"/>
  <c r="A42" i="29" s="1"/>
  <c r="A43" i="29" s="1"/>
  <c r="A44" i="29" s="1"/>
  <c r="A45" i="29" s="1"/>
  <c r="A46" i="29" s="1"/>
  <c r="A47" i="29" s="1"/>
  <c r="A48" i="29" s="1"/>
  <c r="A49" i="29" s="1"/>
  <c r="A50" i="29" s="1"/>
  <c r="A51" i="29" s="1"/>
  <c r="A52" i="29" s="1"/>
  <c r="A53" i="29" s="1"/>
  <c r="A54" i="29" s="1"/>
  <c r="A55" i="29" s="1"/>
  <c r="A56" i="29" s="1"/>
  <c r="A57" i="29" s="1"/>
  <c r="A58" i="29" s="1"/>
  <c r="A59" i="29" s="1"/>
  <c r="A60" i="29" s="1"/>
  <c r="A61" i="29" s="1"/>
  <c r="A62" i="29" s="1"/>
  <c r="A63" i="29" s="1"/>
  <c r="A64" i="29" s="1"/>
  <c r="A65" i="29" s="1"/>
  <c r="A66" i="29" s="1"/>
  <c r="A67" i="29" s="1"/>
  <c r="A68" i="29" s="1"/>
  <c r="A69" i="29" s="1"/>
  <c r="A70" i="29" s="1"/>
  <c r="A71" i="29" s="1"/>
  <c r="A72" i="29" s="1"/>
  <c r="A73" i="29" s="1"/>
  <c r="A74" i="29" s="1"/>
  <c r="A75" i="29" s="1"/>
  <c r="A76" i="29" s="1"/>
  <c r="A77" i="29" s="1"/>
  <c r="A78" i="29" s="1"/>
  <c r="A79" i="29" s="1"/>
  <c r="A80" i="29" s="1"/>
  <c r="A81" i="29" s="1"/>
  <c r="A82" i="29" s="1"/>
  <c r="A83" i="29" s="1"/>
  <c r="A84" i="29" s="1"/>
  <c r="A85" i="29" s="1"/>
  <c r="A86" i="29" s="1"/>
  <c r="A87" i="29" s="1"/>
  <c r="A88" i="29" s="1"/>
  <c r="A89" i="29" s="1"/>
  <c r="A90" i="29" s="1"/>
  <c r="A91" i="29" s="1"/>
  <c r="A92" i="29" s="1"/>
  <c r="A93" i="29" s="1"/>
  <c r="A94" i="29" s="1"/>
  <c r="A95" i="29" s="1"/>
  <c r="A96" i="29" s="1"/>
  <c r="A97" i="29" s="1"/>
  <c r="A98" i="29" s="1"/>
  <c r="A99" i="29" s="1"/>
  <c r="A100" i="29" s="1"/>
  <c r="A101" i="29" s="1"/>
  <c r="A102" i="29" s="1"/>
  <c r="A103" i="29" s="1"/>
  <c r="A104" i="29" s="1"/>
  <c r="A105" i="29" s="1"/>
  <c r="A106" i="29" s="1"/>
  <c r="A107" i="29" s="1"/>
  <c r="A108" i="29" s="1"/>
  <c r="A109" i="29" s="1"/>
  <c r="A110" i="29" s="1"/>
  <c r="A111" i="29" s="1"/>
  <c r="A112" i="29" s="1"/>
  <c r="A113" i="29" s="1"/>
  <c r="A114" i="29" s="1"/>
  <c r="A115" i="29" s="1"/>
  <c r="A116" i="29" s="1"/>
  <c r="A117" i="29" s="1"/>
  <c r="A118" i="29" s="1"/>
  <c r="A119" i="29" s="1"/>
  <c r="A120" i="29" s="1"/>
  <c r="A121" i="29" s="1"/>
  <c r="A122" i="29" s="1"/>
  <c r="A32" i="28"/>
  <c r="A35" i="28" s="1"/>
  <c r="A38" i="28" s="1"/>
  <c r="A41" i="28" s="1"/>
  <c r="A44" i="28" s="1"/>
  <c r="A47" i="28" s="1"/>
  <c r="A50" i="28" s="1"/>
  <c r="A53" i="28" s="1"/>
  <c r="A56" i="28" s="1"/>
  <c r="A59" i="28" s="1"/>
  <c r="A62" i="28" s="1"/>
  <c r="A65" i="28" s="1"/>
  <c r="A68" i="28" s="1"/>
  <c r="A71" i="28" s="1"/>
  <c r="A74" i="28" s="1"/>
  <c r="A77" i="28" s="1"/>
  <c r="A80" i="28" s="1"/>
  <c r="A83" i="28" s="1"/>
  <c r="A86" i="28" s="1"/>
  <c r="A89" i="28" s="1"/>
  <c r="A92" i="28" s="1"/>
  <c r="A95" i="28" s="1"/>
  <c r="A98" i="28" s="1"/>
  <c r="A101" i="28" s="1"/>
  <c r="A104" i="28" s="1"/>
  <c r="A107" i="28" s="1"/>
  <c r="A110" i="28" s="1"/>
  <c r="A113" i="28" s="1"/>
  <c r="A116" i="28" s="1"/>
  <c r="A119" i="28" s="1"/>
  <c r="A122" i="28" s="1"/>
  <c r="A125" i="28" s="1"/>
  <c r="A26" i="28"/>
  <c r="A29" i="28" s="1"/>
  <c r="BH27" i="27"/>
  <c r="A24" i="27"/>
  <c r="A25" i="27" s="1"/>
  <c r="A26" i="27" s="1"/>
  <c r="A27" i="27" s="1"/>
  <c r="A28" i="27" s="1"/>
  <c r="A29" i="27" s="1"/>
  <c r="A30" i="27" s="1"/>
  <c r="A31" i="27" s="1"/>
  <c r="A32" i="27" s="1"/>
  <c r="A33" i="27" s="1"/>
  <c r="A34" i="27" s="1"/>
  <c r="A35" i="27" s="1"/>
  <c r="A36" i="27" s="1"/>
  <c r="A37" i="27" s="1"/>
  <c r="A38" i="27" s="1"/>
  <c r="A39" i="27" s="1"/>
  <c r="A40" i="27" s="1"/>
  <c r="A41" i="27" s="1"/>
  <c r="A42" i="27" s="1"/>
  <c r="A43" i="27" s="1"/>
  <c r="A44" i="27" s="1"/>
  <c r="A45" i="27" s="1"/>
  <c r="A46" i="27" s="1"/>
  <c r="A47" i="27" s="1"/>
  <c r="A48" i="27" s="1"/>
  <c r="A49" i="27" s="1"/>
  <c r="A50" i="27" s="1"/>
  <c r="A51" i="27" s="1"/>
  <c r="A52" i="27" s="1"/>
  <c r="A53" i="27" s="1"/>
  <c r="A54" i="27" s="1"/>
  <c r="A55" i="27" s="1"/>
  <c r="A56" i="27" s="1"/>
  <c r="A57" i="27" s="1"/>
  <c r="A58" i="27" s="1"/>
  <c r="A59" i="27" s="1"/>
  <c r="A60" i="27" s="1"/>
  <c r="A61" i="27" s="1"/>
  <c r="A62" i="27" s="1"/>
  <c r="A63" i="27" s="1"/>
  <c r="A64" i="27" s="1"/>
  <c r="A65" i="27" s="1"/>
  <c r="A66" i="27" s="1"/>
  <c r="A67" i="27" s="1"/>
  <c r="A68" i="27" s="1"/>
  <c r="A69" i="27" s="1"/>
  <c r="A70" i="27" s="1"/>
  <c r="A71" i="27" s="1"/>
  <c r="A72" i="27" s="1"/>
  <c r="A73" i="27" s="1"/>
  <c r="A74" i="27" s="1"/>
  <c r="A75" i="27" s="1"/>
  <c r="A76" i="27" s="1"/>
  <c r="A77" i="27" s="1"/>
  <c r="A78" i="27" s="1"/>
  <c r="A79" i="27" s="1"/>
  <c r="A80" i="27" s="1"/>
  <c r="A81" i="27" s="1"/>
  <c r="A82" i="27" s="1"/>
  <c r="A83" i="27" s="1"/>
  <c r="A84" i="27" s="1"/>
  <c r="A85" i="27" s="1"/>
  <c r="A86" i="27" s="1"/>
  <c r="A87" i="27" s="1"/>
  <c r="A88" i="27" s="1"/>
  <c r="A89" i="27" s="1"/>
  <c r="A90" i="27" s="1"/>
  <c r="A91" i="27" s="1"/>
  <c r="A92" i="27" s="1"/>
  <c r="A93" i="27" s="1"/>
  <c r="A94" i="27" s="1"/>
  <c r="A95" i="27" s="1"/>
  <c r="A96" i="27" s="1"/>
  <c r="A97" i="27" s="1"/>
  <c r="A98" i="27" s="1"/>
  <c r="A99" i="27" s="1"/>
  <c r="A100" i="27" s="1"/>
  <c r="A101" i="27" s="1"/>
  <c r="A102" i="27" s="1"/>
  <c r="A103" i="27" s="1"/>
  <c r="A104" i="27" s="1"/>
  <c r="A105" i="27" s="1"/>
  <c r="A106" i="27" s="1"/>
  <c r="A107" i="27" s="1"/>
  <c r="A108" i="27" s="1"/>
  <c r="A109" i="27" s="1"/>
  <c r="A110" i="27" s="1"/>
  <c r="A111" i="27" s="1"/>
  <c r="A112" i="27" s="1"/>
  <c r="A113" i="27" s="1"/>
  <c r="A114" i="27" s="1"/>
  <c r="A115" i="27" s="1"/>
  <c r="A116" i="27" s="1"/>
  <c r="A117" i="27" s="1"/>
  <c r="A118" i="27" s="1"/>
  <c r="A119" i="27" s="1"/>
  <c r="A120" i="27" s="1"/>
  <c r="A121" i="27" s="1"/>
  <c r="A122" i="27" s="1"/>
  <c r="A123" i="27" s="1"/>
  <c r="A124" i="27" s="1"/>
  <c r="A125" i="27" s="1"/>
  <c r="A126" i="27" s="1"/>
  <c r="A26" i="26"/>
  <c r="A29" i="26" s="1"/>
  <c r="A32" i="26" s="1"/>
  <c r="A35" i="26" s="1"/>
  <c r="A38" i="26" s="1"/>
  <c r="A41" i="26" s="1"/>
  <c r="A44" i="26" s="1"/>
  <c r="A47" i="26" s="1"/>
  <c r="A50" i="26" s="1"/>
  <c r="A53" i="26" s="1"/>
  <c r="A56" i="26" s="1"/>
  <c r="A59" i="26" s="1"/>
  <c r="A62" i="26" s="1"/>
  <c r="A65" i="26" s="1"/>
  <c r="A68" i="26" s="1"/>
  <c r="A71" i="26" s="1"/>
  <c r="A74" i="26" s="1"/>
  <c r="A77" i="26" s="1"/>
  <c r="A80" i="26" s="1"/>
  <c r="A83" i="26" s="1"/>
  <c r="A86" i="26" s="1"/>
  <c r="A89" i="26" s="1"/>
  <c r="A92" i="26" s="1"/>
  <c r="A95" i="26" s="1"/>
  <c r="A98" i="26" s="1"/>
  <c r="A101" i="26" s="1"/>
  <c r="A104" i="26" s="1"/>
  <c r="A107" i="26" s="1"/>
  <c r="A110" i="26" s="1"/>
  <c r="A113" i="26" s="1"/>
  <c r="A116" i="26" s="1"/>
  <c r="A119" i="26" s="1"/>
  <c r="A122" i="26" s="1"/>
  <c r="A125" i="26" s="1"/>
  <c r="A128" i="26" s="1"/>
  <c r="A131" i="26" s="1"/>
  <c r="A134" i="26" s="1"/>
  <c r="A137" i="26" s="1"/>
  <c r="A140" i="26" s="1"/>
  <c r="A143" i="26" s="1"/>
  <c r="A146" i="26" s="1"/>
  <c r="A149" i="26" s="1"/>
  <c r="A152" i="26" s="1"/>
  <c r="A155" i="26" s="1"/>
  <c r="A158" i="26" s="1"/>
  <c r="A161" i="26" s="1"/>
  <c r="A164" i="26" s="1"/>
  <c r="A167" i="26" s="1"/>
  <c r="A170" i="26" s="1"/>
  <c r="A173" i="26" s="1"/>
  <c r="A176" i="26" s="1"/>
  <c r="A179" i="26" s="1"/>
  <c r="A182" i="26" s="1"/>
  <c r="A185" i="26" s="1"/>
  <c r="A188" i="26" s="1"/>
  <c r="A191" i="26" s="1"/>
  <c r="A194" i="26" s="1"/>
  <c r="A197" i="26" s="1"/>
  <c r="A200" i="26" s="1"/>
  <c r="A203" i="26" s="1"/>
  <c r="A206" i="26" s="1"/>
  <c r="A209" i="26" s="1"/>
  <c r="A212" i="26" s="1"/>
  <c r="A215" i="26" s="1"/>
  <c r="A218" i="26" s="1"/>
  <c r="A221" i="26" s="1"/>
  <c r="A224" i="26" s="1"/>
  <c r="A227" i="26" s="1"/>
  <c r="A230" i="26" s="1"/>
  <c r="A233" i="26" s="1"/>
  <c r="A236" i="26" s="1"/>
  <c r="A239" i="26" s="1"/>
  <c r="A242" i="26" s="1"/>
  <c r="A245" i="26" s="1"/>
  <c r="A248" i="26" s="1"/>
  <c r="A251" i="26" s="1"/>
  <c r="A254" i="26" s="1"/>
  <c r="A257" i="26" s="1"/>
  <c r="A260" i="26" s="1"/>
  <c r="A263" i="26" s="1"/>
  <c r="A266" i="26" s="1"/>
  <c r="A269" i="26" s="1"/>
  <c r="A272" i="26" s="1"/>
  <c r="A275" i="26" s="1"/>
  <c r="A278" i="26" s="1"/>
  <c r="A281" i="26" s="1"/>
  <c r="A284" i="26" s="1"/>
  <c r="A287" i="26" s="1"/>
  <c r="A290" i="26" s="1"/>
  <c r="A293" i="26" s="1"/>
  <c r="A296" i="26" s="1"/>
  <c r="A299" i="26" s="1"/>
  <c r="A302" i="26" s="1"/>
  <c r="A305" i="26" s="1"/>
  <c r="A308" i="26" s="1"/>
  <c r="A311" i="26" s="1"/>
  <c r="A314" i="26" s="1"/>
  <c r="A317" i="26" s="1"/>
  <c r="A320" i="26" s="1"/>
  <c r="A15" i="25"/>
  <c r="A16" i="25" s="1"/>
  <c r="A17" i="25" s="1"/>
  <c r="A18" i="25" s="1"/>
  <c r="A19" i="25" s="1"/>
  <c r="A20" i="25" s="1"/>
  <c r="A21" i="25" s="1"/>
  <c r="A22" i="25" s="1"/>
  <c r="A23" i="25" s="1"/>
  <c r="A24" i="25" s="1"/>
  <c r="A25" i="25" s="1"/>
  <c r="A26" i="25" s="1"/>
  <c r="A27" i="25" s="1"/>
  <c r="A28" i="25" s="1"/>
  <c r="A29" i="25" s="1"/>
  <c r="A30" i="25" s="1"/>
  <c r="A31" i="25" s="1"/>
  <c r="A32" i="25" s="1"/>
  <c r="A33" i="25" s="1"/>
  <c r="A34" i="25" s="1"/>
  <c r="A35" i="25" s="1"/>
  <c r="A36" i="25" s="1"/>
  <c r="A37" i="25" s="1"/>
  <c r="A38" i="25" s="1"/>
  <c r="A39" i="25" s="1"/>
  <c r="A40" i="25" s="1"/>
  <c r="A41" i="25" s="1"/>
  <c r="A42" i="25" s="1"/>
  <c r="A43" i="25" s="1"/>
  <c r="A44" i="25" s="1"/>
  <c r="A45" i="25" s="1"/>
  <c r="A46" i="25" s="1"/>
  <c r="A47" i="25" s="1"/>
  <c r="A48" i="25" s="1"/>
  <c r="A14" i="25"/>
  <c r="A16" i="24"/>
  <c r="A17" i="24" s="1"/>
  <c r="A18" i="24" s="1"/>
  <c r="A19" i="24" s="1"/>
  <c r="A20" i="24" s="1"/>
  <c r="A21" i="24" s="1"/>
  <c r="A22" i="24" s="1"/>
  <c r="A23" i="24" s="1"/>
  <c r="A24" i="24" s="1"/>
  <c r="A25" i="24" s="1"/>
  <c r="A26" i="24" s="1"/>
  <c r="A27" i="24" s="1"/>
  <c r="A28" i="24" s="1"/>
  <c r="A29" i="24" s="1"/>
  <c r="A30" i="24" s="1"/>
  <c r="A31" i="24" s="1"/>
  <c r="A32" i="24" s="1"/>
  <c r="A33" i="24" s="1"/>
  <c r="A34" i="24" s="1"/>
  <c r="A35" i="24" s="1"/>
  <c r="A36" i="24" s="1"/>
  <c r="A37" i="24" s="1"/>
  <c r="A38" i="24" s="1"/>
  <c r="A39" i="24" s="1"/>
  <c r="A40" i="24" s="1"/>
  <c r="A41" i="24" s="1"/>
  <c r="A42" i="24" s="1"/>
  <c r="A43" i="24" s="1"/>
  <c r="A44" i="24" s="1"/>
  <c r="A45" i="24" s="1"/>
  <c r="A46" i="24" s="1"/>
  <c r="A47" i="24" s="1"/>
  <c r="A48" i="24" s="1"/>
  <c r="A49" i="24" s="1"/>
  <c r="A50" i="24" s="1"/>
  <c r="A51" i="24" s="1"/>
  <c r="A52" i="24" s="1"/>
  <c r="A53" i="24" s="1"/>
  <c r="A54" i="24" s="1"/>
  <c r="A55" i="24" s="1"/>
  <c r="A56" i="24" s="1"/>
  <c r="A57" i="24" s="1"/>
  <c r="A58" i="24" s="1"/>
  <c r="A59" i="24" s="1"/>
  <c r="A60" i="24" s="1"/>
  <c r="A61" i="24" s="1"/>
  <c r="A62" i="24" s="1"/>
  <c r="A63" i="24" s="1"/>
  <c r="A64" i="24" s="1"/>
  <c r="A65" i="24" s="1"/>
  <c r="A66" i="24" s="1"/>
  <c r="A67" i="24" s="1"/>
  <c r="A68" i="24" s="1"/>
  <c r="A69" i="24" s="1"/>
  <c r="A70" i="24" s="1"/>
  <c r="A71" i="24" s="1"/>
  <c r="A72" i="24" s="1"/>
  <c r="A73" i="24" s="1"/>
  <c r="A74" i="24" s="1"/>
  <c r="A75" i="24" s="1"/>
  <c r="A76" i="24" s="1"/>
  <c r="A77" i="24" s="1"/>
  <c r="A78" i="24" s="1"/>
  <c r="A79" i="24" s="1"/>
  <c r="A80" i="24" s="1"/>
  <c r="A81" i="24" s="1"/>
  <c r="A82" i="24" s="1"/>
  <c r="A83" i="24" s="1"/>
  <c r="A84" i="24" s="1"/>
  <c r="A85" i="24" s="1"/>
  <c r="A86" i="24" s="1"/>
  <c r="A87" i="24" s="1"/>
  <c r="A88" i="24" s="1"/>
  <c r="A89" i="24" s="1"/>
  <c r="A90" i="24" s="1"/>
  <c r="A91" i="24" s="1"/>
  <c r="A92" i="24" s="1"/>
  <c r="A93" i="24" s="1"/>
  <c r="A94" i="24" s="1"/>
  <c r="A95" i="24" s="1"/>
  <c r="A96" i="24" s="1"/>
  <c r="A97" i="24" s="1"/>
  <c r="A98" i="24" s="1"/>
  <c r="A99" i="24" s="1"/>
  <c r="A100" i="24" s="1"/>
  <c r="A101" i="24" s="1"/>
  <c r="A102" i="24" s="1"/>
  <c r="A103" i="24" s="1"/>
  <c r="A104" i="24" s="1"/>
  <c r="A105" i="24" s="1"/>
  <c r="A106" i="24" s="1"/>
  <c r="A107" i="24" s="1"/>
  <c r="A108" i="24" s="1"/>
  <c r="A109" i="24" s="1"/>
  <c r="A110" i="24" s="1"/>
  <c r="A111" i="24" s="1"/>
  <c r="A112" i="24" s="1"/>
  <c r="A113" i="24" s="1"/>
  <c r="A114" i="24" s="1"/>
  <c r="A115" i="24" s="1"/>
  <c r="A116" i="24" s="1"/>
  <c r="A117" i="24" s="1"/>
  <c r="A118" i="24" s="1"/>
  <c r="A119" i="24" s="1"/>
  <c r="A120" i="24" s="1"/>
  <c r="A121" i="24" s="1"/>
  <c r="A122" i="24" s="1"/>
  <c r="A123" i="24" s="1"/>
  <c r="A124" i="24" s="1"/>
  <c r="A125" i="24" s="1"/>
  <c r="A126" i="24" s="1"/>
  <c r="A127" i="24" s="1"/>
  <c r="A128" i="24" s="1"/>
  <c r="A129" i="24" s="1"/>
  <c r="A130" i="24" s="1"/>
  <c r="A131" i="24" s="1"/>
  <c r="A132" i="24" s="1"/>
  <c r="A133" i="24" s="1"/>
  <c r="A134" i="24" s="1"/>
  <c r="A135" i="24" s="1"/>
  <c r="A136" i="24" s="1"/>
  <c r="A137" i="24" s="1"/>
  <c r="A138" i="24" s="1"/>
  <c r="A139" i="24" s="1"/>
  <c r="A140" i="24" s="1"/>
  <c r="A141" i="24" s="1"/>
  <c r="A142" i="24" s="1"/>
  <c r="A143" i="24" s="1"/>
  <c r="A144" i="24" s="1"/>
  <c r="A145" i="24" s="1"/>
  <c r="A146" i="24" s="1"/>
  <c r="A147" i="24" s="1"/>
  <c r="A148" i="24" s="1"/>
  <c r="A149" i="24" s="1"/>
  <c r="A150" i="24" s="1"/>
  <c r="A151" i="24" s="1"/>
  <c r="A152" i="24" s="1"/>
  <c r="A153" i="24" s="1"/>
  <c r="A154" i="24" s="1"/>
  <c r="A155" i="24" s="1"/>
  <c r="A156" i="24" s="1"/>
  <c r="A157" i="24" s="1"/>
  <c r="A158" i="24" s="1"/>
  <c r="A159" i="24" s="1"/>
  <c r="A160" i="24" s="1"/>
  <c r="A161" i="24" s="1"/>
  <c r="A162" i="24" s="1"/>
  <c r="A163" i="24" s="1"/>
  <c r="A164" i="24" s="1"/>
  <c r="A165" i="24" s="1"/>
  <c r="A166" i="24" s="1"/>
  <c r="A167" i="24" s="1"/>
  <c r="A168" i="24" s="1"/>
  <c r="A169" i="24" s="1"/>
  <c r="A20" i="22"/>
  <c r="A21" i="22" s="1"/>
  <c r="A22" i="22" s="1"/>
  <c r="A23" i="22" s="1"/>
  <c r="A24" i="22" s="1"/>
  <c r="A25" i="22" s="1"/>
  <c r="A26" i="22" s="1"/>
  <c r="A27" i="22" s="1"/>
  <c r="A28" i="22" s="1"/>
  <c r="A29" i="22" s="1"/>
  <c r="A30" i="22" s="1"/>
  <c r="A31" i="22" s="1"/>
  <c r="A32" i="22" s="1"/>
  <c r="A33" i="22" s="1"/>
  <c r="A34" i="22" s="1"/>
  <c r="A35" i="22" s="1"/>
  <c r="A36" i="22" s="1"/>
  <c r="A37" i="22" s="1"/>
  <c r="A38" i="22" s="1"/>
  <c r="A39" i="22" s="1"/>
  <c r="A40" i="22" s="1"/>
  <c r="A41" i="22" s="1"/>
  <c r="A42" i="22" s="1"/>
  <c r="A43" i="22" s="1"/>
  <c r="A44" i="22" s="1"/>
  <c r="A45" i="22" s="1"/>
  <c r="A46" i="22" s="1"/>
  <c r="A47" i="22" s="1"/>
  <c r="A48" i="22" s="1"/>
  <c r="A49" i="22" s="1"/>
  <c r="A50" i="22" s="1"/>
  <c r="A51" i="22" s="1"/>
  <c r="A52" i="22" s="1"/>
  <c r="A53" i="22" s="1"/>
  <c r="A54" i="22" s="1"/>
  <c r="A55" i="22" s="1"/>
  <c r="A56" i="22" s="1"/>
  <c r="A57" i="22" s="1"/>
  <c r="A58" i="22" s="1"/>
  <c r="A59" i="22" s="1"/>
  <c r="A60" i="22" s="1"/>
  <c r="A61" i="22" s="1"/>
  <c r="A62" i="22" s="1"/>
  <c r="A63" i="22" s="1"/>
  <c r="A64" i="22" s="1"/>
  <c r="A65" i="22" s="1"/>
  <c r="A66" i="22" s="1"/>
  <c r="A67" i="22" s="1"/>
  <c r="A68" i="22" s="1"/>
  <c r="A69" i="22" s="1"/>
  <c r="A70" i="22" s="1"/>
  <c r="A71" i="22" s="1"/>
  <c r="A72" i="22" s="1"/>
  <c r="A73" i="22" s="1"/>
  <c r="A74" i="22" s="1"/>
  <c r="A75" i="22" s="1"/>
  <c r="A76" i="22" s="1"/>
  <c r="A77" i="22" s="1"/>
  <c r="A78" i="22" s="1"/>
  <c r="I1039" i="4" l="1"/>
  <c r="C1112" i="4"/>
  <c r="C1009" i="4"/>
  <c r="C1116" i="4"/>
  <c r="C1077" i="4"/>
  <c r="I1062" i="4"/>
  <c r="I1064" i="4"/>
  <c r="C1102" i="4"/>
  <c r="C1114" i="4"/>
  <c r="I1059" i="4"/>
  <c r="I1014" i="4"/>
  <c r="A3" i="42"/>
  <c r="A71" i="42"/>
  <c r="A63" i="42"/>
  <c r="A55" i="42"/>
  <c r="A47" i="42"/>
  <c r="A39" i="42"/>
  <c r="A31" i="42"/>
  <c r="A76" i="42"/>
  <c r="A68" i="42"/>
  <c r="A60" i="42"/>
  <c r="A52" i="42"/>
  <c r="A44" i="42"/>
  <c r="A73" i="42"/>
  <c r="A65" i="42"/>
  <c r="A57" i="42"/>
  <c r="A49" i="42"/>
  <c r="A41" i="42"/>
  <c r="A33" i="42"/>
  <c r="A70" i="42"/>
  <c r="A62" i="42"/>
  <c r="A54" i="42"/>
  <c r="A46" i="42"/>
  <c r="A38" i="42"/>
  <c r="A75" i="42"/>
  <c r="A67" i="42"/>
  <c r="A59" i="42"/>
  <c r="A51" i="42"/>
  <c r="A43" i="42"/>
  <c r="A35" i="42"/>
  <c r="A72" i="42"/>
  <c r="A64" i="42"/>
  <c r="A56" i="42"/>
  <c r="A48" i="42"/>
  <c r="A40" i="42"/>
  <c r="A32" i="42"/>
  <c r="A69" i="42"/>
  <c r="A61" i="42"/>
  <c r="A53" i="42"/>
  <c r="A45" i="42"/>
  <c r="A37" i="42"/>
  <c r="A74" i="42"/>
  <c r="A36" i="42"/>
  <c r="A66" i="42"/>
  <c r="A58" i="42"/>
  <c r="A50" i="42"/>
  <c r="A42" i="42"/>
  <c r="A34" i="42"/>
  <c r="C1068" i="4"/>
  <c r="I1104" i="4"/>
  <c r="C1121" i="4"/>
  <c r="I1004" i="4"/>
  <c r="C1058" i="4"/>
  <c r="C983" i="4"/>
  <c r="I1032" i="4"/>
  <c r="C1081" i="4"/>
  <c r="C1130" i="4"/>
  <c r="C1103" i="4"/>
  <c r="C1129" i="4"/>
  <c r="I1017" i="4"/>
  <c r="C1082" i="4"/>
  <c r="I1036" i="4"/>
  <c r="I1124" i="4"/>
  <c r="C1030" i="4"/>
  <c r="C1015" i="4"/>
  <c r="C1076" i="4"/>
  <c r="C1094" i="4"/>
  <c r="C1024" i="4"/>
  <c r="I1080" i="4"/>
  <c r="C1113" i="4"/>
  <c r="C1038" i="4"/>
  <c r="C1023" i="4"/>
  <c r="I1042" i="4"/>
  <c r="I1115" i="4"/>
  <c r="I1051" i="4"/>
  <c r="C1063" i="4"/>
  <c r="C1072" i="4"/>
  <c r="I1074" i="4"/>
  <c r="I1027" i="4"/>
  <c r="I996" i="4"/>
  <c r="I1087" i="4"/>
  <c r="C1096" i="4"/>
  <c r="C1097" i="4"/>
  <c r="I1106" i="4"/>
  <c r="I1123" i="4"/>
  <c r="I1008" i="4"/>
  <c r="I1026" i="4"/>
  <c r="I1131" i="4"/>
  <c r="I1028" i="4"/>
  <c r="C1109" i="4"/>
  <c r="I1019" i="4"/>
  <c r="C1045" i="4"/>
  <c r="A292" i="50"/>
  <c r="A1424" i="4"/>
  <c r="A276" i="50"/>
  <c r="A1408" i="4"/>
  <c r="B256" i="50"/>
  <c r="B1388" i="4"/>
  <c r="A187" i="50"/>
  <c r="A1319" i="4"/>
  <c r="B39" i="50"/>
  <c r="B1019" i="4" s="1"/>
  <c r="B1171" i="4"/>
  <c r="B99" i="50"/>
  <c r="B1079" i="4" s="1"/>
  <c r="B1231" i="4"/>
  <c r="B32" i="50"/>
  <c r="B1012" i="4" s="1"/>
  <c r="B1164" i="4"/>
  <c r="A36" i="50"/>
  <c r="A1016" i="4" s="1"/>
  <c r="A1168" i="4"/>
  <c r="A13" i="50"/>
  <c r="A993" i="4" s="1"/>
  <c r="A1145" i="4"/>
  <c r="A237" i="50"/>
  <c r="A1369" i="4"/>
  <c r="A125" i="50"/>
  <c r="A1105" i="4" s="1"/>
  <c r="A1257" i="4"/>
  <c r="B111" i="50"/>
  <c r="B1091" i="4" s="1"/>
  <c r="B1243" i="4"/>
  <c r="A166" i="50"/>
  <c r="A1298" i="4"/>
  <c r="A38" i="50"/>
  <c r="A1018" i="4" s="1"/>
  <c r="A1170" i="4"/>
  <c r="A143" i="50"/>
  <c r="A1123" i="4" s="1"/>
  <c r="A1275" i="4"/>
  <c r="A161" i="50"/>
  <c r="A1293" i="4"/>
  <c r="B175" i="50"/>
  <c r="B1307" i="4"/>
  <c r="I1095" i="4"/>
  <c r="C1057" i="4"/>
  <c r="C1105" i="4"/>
  <c r="I1107" i="4"/>
  <c r="I1108" i="4"/>
  <c r="A296" i="50"/>
  <c r="A1428" i="4"/>
  <c r="B292" i="50"/>
  <c r="B1424" i="4"/>
  <c r="A288" i="50"/>
  <c r="A1420" i="4"/>
  <c r="B284" i="50"/>
  <c r="B1416" i="4"/>
  <c r="A280" i="50"/>
  <c r="A1412" i="4"/>
  <c r="B276" i="50"/>
  <c r="B1408" i="4"/>
  <c r="A272" i="50"/>
  <c r="A1404" i="4"/>
  <c r="B268" i="50"/>
  <c r="B1400" i="4"/>
  <c r="A264" i="50"/>
  <c r="A1396" i="4"/>
  <c r="B260" i="50"/>
  <c r="B1392" i="4"/>
  <c r="A256" i="50"/>
  <c r="A1388" i="4"/>
  <c r="B252" i="50"/>
  <c r="B1384" i="4"/>
  <c r="A248" i="50"/>
  <c r="A1380" i="4"/>
  <c r="A241" i="50"/>
  <c r="A1373" i="4"/>
  <c r="B209" i="50"/>
  <c r="B1341" i="4"/>
  <c r="B242" i="50"/>
  <c r="B1374" i="4"/>
  <c r="B219" i="50"/>
  <c r="B1351" i="4"/>
  <c r="B187" i="50"/>
  <c r="B1319" i="4"/>
  <c r="B210" i="50"/>
  <c r="B1342" i="4"/>
  <c r="B170" i="50"/>
  <c r="B1302" i="4"/>
  <c r="B138" i="50"/>
  <c r="B1118" i="4" s="1"/>
  <c r="B1270" i="4"/>
  <c r="B106" i="50"/>
  <c r="B1086" i="4" s="1"/>
  <c r="B1238" i="4"/>
  <c r="B74" i="50"/>
  <c r="B1054" i="4" s="1"/>
  <c r="B1206" i="4"/>
  <c r="B42" i="50"/>
  <c r="B1022" i="4" s="1"/>
  <c r="B1174" i="4"/>
  <c r="A39" i="50"/>
  <c r="A1019" i="4" s="1"/>
  <c r="A1171" i="4"/>
  <c r="A40" i="50"/>
  <c r="A1020" i="4" s="1"/>
  <c r="A1172" i="4"/>
  <c r="B204" i="50"/>
  <c r="B1336" i="4"/>
  <c r="B163" i="50"/>
  <c r="B1295" i="4"/>
  <c r="B131" i="50"/>
  <c r="B1111" i="4" s="1"/>
  <c r="B1263" i="4"/>
  <c r="A99" i="50"/>
  <c r="A1079" i="4" s="1"/>
  <c r="A1231" i="4"/>
  <c r="A67" i="50"/>
  <c r="A1047" i="4" s="1"/>
  <c r="A1199" i="4"/>
  <c r="A35" i="50"/>
  <c r="A1015" i="4" s="1"/>
  <c r="A1167" i="4"/>
  <c r="A176" i="50"/>
  <c r="A1308" i="4"/>
  <c r="A32" i="50"/>
  <c r="A1012" i="4" s="1"/>
  <c r="A1164" i="4"/>
  <c r="B198" i="50"/>
  <c r="B1330" i="4"/>
  <c r="A164" i="50"/>
  <c r="A1296" i="4"/>
  <c r="B132" i="50"/>
  <c r="B1112" i="4" s="1"/>
  <c r="B1264" i="4"/>
  <c r="B100" i="50"/>
  <c r="B1080" i="4" s="1"/>
  <c r="B1232" i="4"/>
  <c r="B68" i="50"/>
  <c r="B1048" i="4" s="1"/>
  <c r="B1200" i="4"/>
  <c r="B36" i="50"/>
  <c r="B1016" i="4" s="1"/>
  <c r="B1168" i="4"/>
  <c r="B25" i="50"/>
  <c r="B1005" i="4" s="1"/>
  <c r="B1157" i="4"/>
  <c r="B21" i="50"/>
  <c r="B1001" i="4" s="1"/>
  <c r="B1153" i="4"/>
  <c r="B17" i="50"/>
  <c r="B997" i="4" s="1"/>
  <c r="B1149" i="4"/>
  <c r="B13" i="50"/>
  <c r="B993" i="4" s="1"/>
  <c r="B1145" i="4"/>
  <c r="B9" i="50"/>
  <c r="B989" i="4" s="1"/>
  <c r="B1141" i="4"/>
  <c r="B5" i="50"/>
  <c r="B985" i="4" s="1"/>
  <c r="B1137" i="4"/>
  <c r="A127" i="50"/>
  <c r="A1107" i="4" s="1"/>
  <c r="A1259" i="4"/>
  <c r="A120" i="50"/>
  <c r="A1100" i="4" s="1"/>
  <c r="A1252" i="4"/>
  <c r="B237" i="50"/>
  <c r="B1369" i="4"/>
  <c r="A199" i="50"/>
  <c r="A1331" i="4"/>
  <c r="B157" i="50"/>
  <c r="B1289" i="4"/>
  <c r="B125" i="50"/>
  <c r="B1105" i="4" s="1"/>
  <c r="B1257" i="4"/>
  <c r="B93" i="50"/>
  <c r="B1073" i="4" s="1"/>
  <c r="B1225" i="4"/>
  <c r="B61" i="50"/>
  <c r="B1041" i="4" s="1"/>
  <c r="B1193" i="4"/>
  <c r="B29" i="50"/>
  <c r="B1009" i="4" s="1"/>
  <c r="B1161" i="4"/>
  <c r="A111" i="50"/>
  <c r="A1091" i="4" s="1"/>
  <c r="A1243" i="4"/>
  <c r="B244" i="50"/>
  <c r="B1376" i="4"/>
  <c r="B206" i="50"/>
  <c r="B1338" i="4"/>
  <c r="B166" i="50"/>
  <c r="B1298" i="4"/>
  <c r="B134" i="50"/>
  <c r="B1114" i="4" s="1"/>
  <c r="B1266" i="4"/>
  <c r="B102" i="50"/>
  <c r="B1082" i="4" s="1"/>
  <c r="B1234" i="4"/>
  <c r="B70" i="50"/>
  <c r="B1050" i="4" s="1"/>
  <c r="B1202" i="4"/>
  <c r="B38" i="50"/>
  <c r="B1018" i="4" s="1"/>
  <c r="B1170" i="4"/>
  <c r="A159" i="50"/>
  <c r="A1291" i="4"/>
  <c r="A55" i="50"/>
  <c r="A1035" i="4" s="1"/>
  <c r="A1187" i="4"/>
  <c r="B143" i="50"/>
  <c r="B1123" i="4" s="1"/>
  <c r="B1275" i="4"/>
  <c r="B228" i="50"/>
  <c r="B1360" i="4"/>
  <c r="B189" i="50"/>
  <c r="B1321" i="4"/>
  <c r="B161" i="50"/>
  <c r="B1293" i="4"/>
  <c r="B129" i="50"/>
  <c r="B1109" i="4" s="1"/>
  <c r="B1261" i="4"/>
  <c r="B97" i="50"/>
  <c r="B1077" i="4" s="1"/>
  <c r="B1229" i="4"/>
  <c r="B65" i="50"/>
  <c r="B1045" i="4" s="1"/>
  <c r="B1197" i="4"/>
  <c r="B33" i="50"/>
  <c r="B1013" i="4" s="1"/>
  <c r="B1165" i="4"/>
  <c r="A175" i="50"/>
  <c r="A1307" i="4"/>
  <c r="B296" i="50"/>
  <c r="B1428" i="4"/>
  <c r="B280" i="50"/>
  <c r="B1412" i="4"/>
  <c r="B264" i="50"/>
  <c r="B1396" i="4"/>
  <c r="B248" i="50"/>
  <c r="B1380" i="4"/>
  <c r="B241" i="50"/>
  <c r="B1373" i="4"/>
  <c r="A219" i="50"/>
  <c r="A1351" i="4"/>
  <c r="A42" i="50"/>
  <c r="A1022" i="4" s="1"/>
  <c r="A1174" i="4"/>
  <c r="A163" i="50"/>
  <c r="A1295" i="4"/>
  <c r="B35" i="50"/>
  <c r="B1015" i="4" s="1"/>
  <c r="B1167" i="4"/>
  <c r="A198" i="50"/>
  <c r="A1330" i="4"/>
  <c r="A100" i="50"/>
  <c r="A1080" i="4" s="1"/>
  <c r="A1232" i="4"/>
  <c r="A21" i="50"/>
  <c r="A1001" i="4" s="1"/>
  <c r="A1153" i="4"/>
  <c r="A9" i="50"/>
  <c r="A989" i="4" s="1"/>
  <c r="A1141" i="4"/>
  <c r="B120" i="50"/>
  <c r="B1100" i="4" s="1"/>
  <c r="B1252" i="4"/>
  <c r="A157" i="50"/>
  <c r="A1289" i="4"/>
  <c r="A29" i="50"/>
  <c r="A1009" i="4" s="1"/>
  <c r="A1161" i="4"/>
  <c r="A244" i="50"/>
  <c r="A1376" i="4"/>
  <c r="A134" i="50"/>
  <c r="A1114" i="4" s="1"/>
  <c r="A1266" i="4"/>
  <c r="A70" i="50"/>
  <c r="A1050" i="4" s="1"/>
  <c r="A1202" i="4"/>
  <c r="B55" i="50"/>
  <c r="B1035" i="4" s="1"/>
  <c r="B1187" i="4"/>
  <c r="A228" i="50"/>
  <c r="A1360" i="4"/>
  <c r="A129" i="50"/>
  <c r="A1109" i="4" s="1"/>
  <c r="A1261" i="4"/>
  <c r="A33" i="50"/>
  <c r="A1013" i="4" s="1"/>
  <c r="A1165" i="4"/>
  <c r="C992" i="4"/>
  <c r="I1005" i="4"/>
  <c r="C1006" i="4"/>
  <c r="A299" i="50"/>
  <c r="A1431" i="4"/>
  <c r="B295" i="50"/>
  <c r="B1427" i="4"/>
  <c r="A291" i="50"/>
  <c r="A1423" i="4"/>
  <c r="B287" i="50"/>
  <c r="B1419" i="4"/>
  <c r="A283" i="50"/>
  <c r="A1415" i="4"/>
  <c r="B279" i="50"/>
  <c r="B1411" i="4"/>
  <c r="A275" i="50"/>
  <c r="A1407" i="4"/>
  <c r="B271" i="50"/>
  <c r="B1403" i="4"/>
  <c r="A267" i="50"/>
  <c r="A1399" i="4"/>
  <c r="B263" i="50"/>
  <c r="B1395" i="4"/>
  <c r="A259" i="50"/>
  <c r="A1391" i="4"/>
  <c r="B255" i="50"/>
  <c r="B1387" i="4"/>
  <c r="A251" i="50"/>
  <c r="A1383" i="4"/>
  <c r="B247" i="50"/>
  <c r="B1379" i="4"/>
  <c r="B233" i="50"/>
  <c r="B1365" i="4"/>
  <c r="A201" i="50"/>
  <c r="A1333" i="4"/>
  <c r="A243" i="50"/>
  <c r="A1375" i="4"/>
  <c r="A211" i="50"/>
  <c r="A1343" i="4"/>
  <c r="B179" i="50"/>
  <c r="B1311" i="4"/>
  <c r="A190" i="50"/>
  <c r="A1322" i="4"/>
  <c r="A162" i="50"/>
  <c r="A1294" i="4"/>
  <c r="A130" i="50"/>
  <c r="A1110" i="4" s="1"/>
  <c r="A1262" i="4"/>
  <c r="A98" i="50"/>
  <c r="A1078" i="4" s="1"/>
  <c r="A1230" i="4"/>
  <c r="A66" i="50"/>
  <c r="A1046" i="4" s="1"/>
  <c r="A1198" i="4"/>
  <c r="A34" i="50"/>
  <c r="A1014" i="4" s="1"/>
  <c r="A1166" i="4"/>
  <c r="A168" i="50"/>
  <c r="A1300" i="4"/>
  <c r="A236" i="50"/>
  <c r="A1368" i="4"/>
  <c r="A197" i="50"/>
  <c r="A1329" i="4"/>
  <c r="B155" i="50"/>
  <c r="B1287" i="4"/>
  <c r="A123" i="50"/>
  <c r="A1103" i="4" s="1"/>
  <c r="A1255" i="4"/>
  <c r="A91" i="50"/>
  <c r="A1071" i="4" s="1"/>
  <c r="A1223" i="4"/>
  <c r="A59" i="50"/>
  <c r="A1039" i="4" s="1"/>
  <c r="A1191" i="4"/>
  <c r="B31" i="50"/>
  <c r="B1011" i="4" s="1"/>
  <c r="B1163" i="4"/>
  <c r="A144" i="50"/>
  <c r="A1124" i="4" s="1"/>
  <c r="A1276" i="4"/>
  <c r="A230" i="50"/>
  <c r="A1362" i="4"/>
  <c r="B192" i="50"/>
  <c r="B1324" i="4"/>
  <c r="A156" i="50"/>
  <c r="A1288" i="4"/>
  <c r="A124" i="50"/>
  <c r="A1104" i="4" s="1"/>
  <c r="A1256" i="4"/>
  <c r="A92" i="50"/>
  <c r="A1072" i="4" s="1"/>
  <c r="A1224" i="4"/>
  <c r="A60" i="50"/>
  <c r="A1040" i="4" s="1"/>
  <c r="A1192" i="4"/>
  <c r="A28" i="50"/>
  <c r="A1008" i="4" s="1"/>
  <c r="A1160" i="4"/>
  <c r="B24" i="50"/>
  <c r="B1004" i="4" s="1"/>
  <c r="B1156" i="4"/>
  <c r="A20" i="50"/>
  <c r="A1000" i="4" s="1"/>
  <c r="A1152" i="4"/>
  <c r="B16" i="50"/>
  <c r="B996" i="4" s="1"/>
  <c r="B1148" i="4"/>
  <c r="A12" i="50"/>
  <c r="A992" i="4" s="1"/>
  <c r="A1144" i="4"/>
  <c r="B8" i="50"/>
  <c r="B988" i="4" s="1"/>
  <c r="B1140" i="4"/>
  <c r="A3" i="50"/>
  <c r="A983" i="4" s="1"/>
  <c r="A1135" i="4"/>
  <c r="A214" i="50"/>
  <c r="A1346" i="4"/>
  <c r="B104" i="50"/>
  <c r="B1084" i="4" s="1"/>
  <c r="B1236" i="4"/>
  <c r="B231" i="50"/>
  <c r="B1363" i="4"/>
  <c r="A180" i="50"/>
  <c r="A1312" i="4"/>
  <c r="A149" i="50"/>
  <c r="A1129" i="4" s="1"/>
  <c r="A1281" i="4"/>
  <c r="A117" i="50"/>
  <c r="A1097" i="4" s="1"/>
  <c r="A1249" i="4"/>
  <c r="A85" i="50"/>
  <c r="A1065" i="4" s="1"/>
  <c r="A1217" i="4"/>
  <c r="A53" i="50"/>
  <c r="A1033" i="4" s="1"/>
  <c r="A1185" i="4"/>
  <c r="B103" i="50"/>
  <c r="B1083" i="4" s="1"/>
  <c r="B1235" i="4"/>
  <c r="A238" i="50"/>
  <c r="A1370" i="4"/>
  <c r="B200" i="50"/>
  <c r="B1332" i="4"/>
  <c r="A158" i="50"/>
  <c r="A1290" i="4"/>
  <c r="A126" i="50"/>
  <c r="A1106" i="4" s="1"/>
  <c r="A1258" i="4"/>
  <c r="A94" i="50"/>
  <c r="A1074" i="4" s="1"/>
  <c r="A1226" i="4"/>
  <c r="A62" i="50"/>
  <c r="A1042" i="4" s="1"/>
  <c r="A1194" i="4"/>
  <c r="A30" i="50"/>
  <c r="A1010" i="4" s="1"/>
  <c r="A1162" i="4"/>
  <c r="B95" i="50"/>
  <c r="B1075" i="4" s="1"/>
  <c r="B1227" i="4"/>
  <c r="A182" i="50"/>
  <c r="A1314" i="4"/>
  <c r="B135" i="50"/>
  <c r="B1115" i="4" s="1"/>
  <c r="B1267" i="4"/>
  <c r="A221" i="50"/>
  <c r="A1353" i="4"/>
  <c r="B183" i="50"/>
  <c r="B1315" i="4"/>
  <c r="A153" i="50"/>
  <c r="A1285" i="4"/>
  <c r="A121" i="50"/>
  <c r="A1101" i="4" s="1"/>
  <c r="A1253" i="4"/>
  <c r="A89" i="50"/>
  <c r="A1069" i="4" s="1"/>
  <c r="A1221" i="4"/>
  <c r="A57" i="50"/>
  <c r="A1037" i="4" s="1"/>
  <c r="A1189" i="4"/>
  <c r="A220" i="50"/>
  <c r="A1352" i="4"/>
  <c r="B79" i="50"/>
  <c r="B1059" i="4" s="1"/>
  <c r="B1211" i="4"/>
  <c r="B288" i="50"/>
  <c r="B1420" i="4"/>
  <c r="B272" i="50"/>
  <c r="B1404" i="4"/>
  <c r="A260" i="50"/>
  <c r="A1392" i="4"/>
  <c r="A209" i="50"/>
  <c r="A1341" i="4"/>
  <c r="A210" i="50"/>
  <c r="A1342" i="4"/>
  <c r="B40" i="50"/>
  <c r="B1020" i="4" s="1"/>
  <c r="B1172" i="4"/>
  <c r="A131" i="50"/>
  <c r="A1111" i="4" s="1"/>
  <c r="A1263" i="4"/>
  <c r="B176" i="50"/>
  <c r="B1308" i="4"/>
  <c r="A132" i="50"/>
  <c r="A1112" i="4" s="1"/>
  <c r="A1264" i="4"/>
  <c r="A25" i="50"/>
  <c r="A1005" i="4" s="1"/>
  <c r="A1157" i="4"/>
  <c r="A5" i="50"/>
  <c r="A985" i="4" s="1"/>
  <c r="A1137" i="4"/>
  <c r="A61" i="50"/>
  <c r="A1041" i="4" s="1"/>
  <c r="A1193" i="4"/>
  <c r="A97" i="50"/>
  <c r="A1077" i="4" s="1"/>
  <c r="A1229" i="4"/>
  <c r="C1002" i="4"/>
  <c r="C1085" i="4"/>
  <c r="B299" i="50"/>
  <c r="B1431" i="4"/>
  <c r="A295" i="50"/>
  <c r="A1427" i="4"/>
  <c r="B291" i="50"/>
  <c r="B1423" i="4"/>
  <c r="A287" i="50"/>
  <c r="A1419" i="4"/>
  <c r="B283" i="50"/>
  <c r="B1415" i="4"/>
  <c r="A279" i="50"/>
  <c r="A1411" i="4"/>
  <c r="B275" i="50"/>
  <c r="B1407" i="4"/>
  <c r="A271" i="50"/>
  <c r="A1403" i="4"/>
  <c r="B267" i="50"/>
  <c r="B1399" i="4"/>
  <c r="A263" i="50"/>
  <c r="A1395" i="4"/>
  <c r="B259" i="50"/>
  <c r="B1391" i="4"/>
  <c r="A255" i="50"/>
  <c r="A1387" i="4"/>
  <c r="B251" i="50"/>
  <c r="B1383" i="4"/>
  <c r="A247" i="50"/>
  <c r="A1379" i="4"/>
  <c r="A233" i="50"/>
  <c r="A1365" i="4"/>
  <c r="B201" i="50"/>
  <c r="B1333" i="4"/>
  <c r="B243" i="50"/>
  <c r="B1375" i="4"/>
  <c r="B211" i="50"/>
  <c r="B1343" i="4"/>
  <c r="A179" i="50"/>
  <c r="A1311" i="4"/>
  <c r="B190" i="50"/>
  <c r="B1322" i="4"/>
  <c r="B162" i="50"/>
  <c r="B1294" i="4"/>
  <c r="B130" i="50"/>
  <c r="B1110" i="4" s="1"/>
  <c r="B1262" i="4"/>
  <c r="B98" i="50"/>
  <c r="B1078" i="4" s="1"/>
  <c r="B1230" i="4"/>
  <c r="B66" i="50"/>
  <c r="B1046" i="4" s="1"/>
  <c r="B1198" i="4"/>
  <c r="B34" i="50"/>
  <c r="B1014" i="4" s="1"/>
  <c r="B1166" i="4"/>
  <c r="B168" i="50"/>
  <c r="B1300" i="4"/>
  <c r="B236" i="50"/>
  <c r="B1368" i="4"/>
  <c r="B197" i="50"/>
  <c r="B1329" i="4"/>
  <c r="A155" i="50"/>
  <c r="A1287" i="4"/>
  <c r="B123" i="50"/>
  <c r="B1103" i="4" s="1"/>
  <c r="B1255" i="4"/>
  <c r="B91" i="50"/>
  <c r="B1071" i="4" s="1"/>
  <c r="B1223" i="4"/>
  <c r="B59" i="50"/>
  <c r="B1039" i="4" s="1"/>
  <c r="B1191" i="4"/>
  <c r="A31" i="50"/>
  <c r="A1011" i="4" s="1"/>
  <c r="A1163" i="4"/>
  <c r="B144" i="50"/>
  <c r="B1124" i="4" s="1"/>
  <c r="B1276" i="4"/>
  <c r="B230" i="50"/>
  <c r="B1362" i="4"/>
  <c r="A192" i="50"/>
  <c r="A1324" i="4"/>
  <c r="B156" i="50"/>
  <c r="B1288" i="4"/>
  <c r="B124" i="50"/>
  <c r="B1104" i="4" s="1"/>
  <c r="B1256" i="4"/>
  <c r="B92" i="50"/>
  <c r="B1072" i="4" s="1"/>
  <c r="B1224" i="4"/>
  <c r="B60" i="50"/>
  <c r="B1040" i="4" s="1"/>
  <c r="B1192" i="4"/>
  <c r="B28" i="50"/>
  <c r="B1008" i="4" s="1"/>
  <c r="B1160" i="4"/>
  <c r="A24" i="50"/>
  <c r="A1004" i="4" s="1"/>
  <c r="A1156" i="4"/>
  <c r="B20" i="50"/>
  <c r="B1000" i="4" s="1"/>
  <c r="B1152" i="4"/>
  <c r="A16" i="50"/>
  <c r="A996" i="4" s="1"/>
  <c r="A1148" i="4"/>
  <c r="B12" i="50"/>
  <c r="B992" i="4" s="1"/>
  <c r="B1144" i="4"/>
  <c r="A8" i="50"/>
  <c r="A988" i="4" s="1"/>
  <c r="A1140" i="4"/>
  <c r="B3" i="50"/>
  <c r="B983" i="4" s="1"/>
  <c r="B1135" i="4"/>
  <c r="B214" i="50"/>
  <c r="B1346" i="4"/>
  <c r="A104" i="50"/>
  <c r="A1084" i="4" s="1"/>
  <c r="A1236" i="4"/>
  <c r="A231" i="50"/>
  <c r="A1363" i="4"/>
  <c r="B180" i="50"/>
  <c r="B1312" i="4"/>
  <c r="B149" i="50"/>
  <c r="B1129" i="4" s="1"/>
  <c r="B1281" i="4"/>
  <c r="B117" i="50"/>
  <c r="B1097" i="4" s="1"/>
  <c r="B1249" i="4"/>
  <c r="B85" i="50"/>
  <c r="B1065" i="4" s="1"/>
  <c r="B1217" i="4"/>
  <c r="B53" i="50"/>
  <c r="B1033" i="4" s="1"/>
  <c r="B1185" i="4"/>
  <c r="A103" i="50"/>
  <c r="A1083" i="4" s="1"/>
  <c r="A1235" i="4"/>
  <c r="B238" i="50"/>
  <c r="B1370" i="4"/>
  <c r="A200" i="50"/>
  <c r="A1332" i="4"/>
  <c r="B158" i="50"/>
  <c r="B1290" i="4"/>
  <c r="B126" i="50"/>
  <c r="B1106" i="4" s="1"/>
  <c r="B1258" i="4"/>
  <c r="B94" i="50"/>
  <c r="B1074" i="4" s="1"/>
  <c r="B1226" i="4"/>
  <c r="B62" i="50"/>
  <c r="B1042" i="4" s="1"/>
  <c r="B1194" i="4"/>
  <c r="B30" i="50"/>
  <c r="B1010" i="4" s="1"/>
  <c r="B1162" i="4"/>
  <c r="A95" i="50"/>
  <c r="A1075" i="4" s="1"/>
  <c r="A1227" i="4"/>
  <c r="B182" i="50"/>
  <c r="B1314" i="4"/>
  <c r="A135" i="50"/>
  <c r="A1115" i="4" s="1"/>
  <c r="A1267" i="4"/>
  <c r="B221" i="50"/>
  <c r="B1353" i="4"/>
  <c r="A183" i="50"/>
  <c r="A1315" i="4"/>
  <c r="B153" i="50"/>
  <c r="B1285" i="4"/>
  <c r="B121" i="50"/>
  <c r="B1101" i="4" s="1"/>
  <c r="B1253" i="4"/>
  <c r="B89" i="50"/>
  <c r="B1069" i="4" s="1"/>
  <c r="B1221" i="4"/>
  <c r="B57" i="50"/>
  <c r="B1037" i="4" s="1"/>
  <c r="B1189" i="4"/>
  <c r="B220" i="50"/>
  <c r="B1352" i="4"/>
  <c r="A79" i="50"/>
  <c r="A1059" i="4" s="1"/>
  <c r="A1211" i="4"/>
  <c r="A284" i="50"/>
  <c r="A1416" i="4"/>
  <c r="A268" i="50"/>
  <c r="A1400" i="4"/>
  <c r="A252" i="50"/>
  <c r="A1384" i="4"/>
  <c r="A242" i="50"/>
  <c r="A1374" i="4"/>
  <c r="A106" i="50"/>
  <c r="A1086" i="4" s="1"/>
  <c r="A1238" i="4"/>
  <c r="A204" i="50"/>
  <c r="A1336" i="4"/>
  <c r="B67" i="50"/>
  <c r="B1047" i="4" s="1"/>
  <c r="B1199" i="4"/>
  <c r="B164" i="50"/>
  <c r="B1296" i="4"/>
  <c r="A68" i="50"/>
  <c r="A1048" i="4" s="1"/>
  <c r="A1200" i="4"/>
  <c r="A17" i="50"/>
  <c r="A997" i="4" s="1"/>
  <c r="A1149" i="4"/>
  <c r="B127" i="50"/>
  <c r="B1107" i="4" s="1"/>
  <c r="B1259" i="4"/>
  <c r="B199" i="50"/>
  <c r="B1331" i="4"/>
  <c r="A93" i="50"/>
  <c r="A1073" i="4" s="1"/>
  <c r="A1225" i="4"/>
  <c r="A206" i="50"/>
  <c r="A1338" i="4"/>
  <c r="A102" i="50"/>
  <c r="A1082" i="4" s="1"/>
  <c r="A1234" i="4"/>
  <c r="B159" i="50"/>
  <c r="B1291" i="4"/>
  <c r="A189" i="50"/>
  <c r="A1321" i="4"/>
  <c r="A65" i="50"/>
  <c r="A1045" i="4" s="1"/>
  <c r="A1197" i="4"/>
  <c r="A298" i="50"/>
  <c r="A1430" i="4"/>
  <c r="A294" i="50"/>
  <c r="A1426" i="4"/>
  <c r="A290" i="50"/>
  <c r="A1422" i="4"/>
  <c r="A286" i="50"/>
  <c r="A1418" i="4"/>
  <c r="A282" i="50"/>
  <c r="A1414" i="4"/>
  <c r="A278" i="50"/>
  <c r="A1410" i="4"/>
  <c r="A274" i="50"/>
  <c r="A1406" i="4"/>
  <c r="A270" i="50"/>
  <c r="A1402" i="4"/>
  <c r="A266" i="50"/>
  <c r="A1398" i="4"/>
  <c r="A262" i="50"/>
  <c r="A1394" i="4"/>
  <c r="A258" i="50"/>
  <c r="A1390" i="4"/>
  <c r="A254" i="50"/>
  <c r="A1386" i="4"/>
  <c r="A250" i="50"/>
  <c r="A1382" i="4"/>
  <c r="A246" i="50"/>
  <c r="A1378" i="4"/>
  <c r="B225" i="50"/>
  <c r="B1357" i="4"/>
  <c r="A193" i="50"/>
  <c r="A1325" i="4"/>
  <c r="A235" i="50"/>
  <c r="A1367" i="4"/>
  <c r="B203" i="50"/>
  <c r="B1335" i="4"/>
  <c r="A222" i="50"/>
  <c r="A1354" i="4"/>
  <c r="B184" i="50"/>
  <c r="B1316" i="4"/>
  <c r="A154" i="50"/>
  <c r="A1286" i="4"/>
  <c r="A122" i="50"/>
  <c r="A1102" i="4" s="1"/>
  <c r="A1254" i="4"/>
  <c r="A90" i="50"/>
  <c r="A1070" i="4" s="1"/>
  <c r="A1222" i="4"/>
  <c r="A58" i="50"/>
  <c r="A1038" i="4" s="1"/>
  <c r="A1190" i="4"/>
  <c r="B87" i="50"/>
  <c r="B1067" i="4" s="1"/>
  <c r="B1219" i="4"/>
  <c r="B136" i="50"/>
  <c r="B1116" i="4" s="1"/>
  <c r="B1268" i="4"/>
  <c r="A229" i="50"/>
  <c r="A1361" i="4"/>
  <c r="B191" i="50"/>
  <c r="B1323" i="4"/>
  <c r="A147" i="50"/>
  <c r="A1127" i="4" s="1"/>
  <c r="A1279" i="4"/>
  <c r="B115" i="50"/>
  <c r="B1095" i="4" s="1"/>
  <c r="B1247" i="4"/>
  <c r="B83" i="50"/>
  <c r="B1063" i="4" s="1"/>
  <c r="B1215" i="4"/>
  <c r="B51" i="50"/>
  <c r="B1031" i="4" s="1"/>
  <c r="B1183" i="4"/>
  <c r="A234" i="50"/>
  <c r="A1366" i="4"/>
  <c r="B88" i="50"/>
  <c r="B1068" i="4" s="1"/>
  <c r="B1220" i="4"/>
  <c r="B224" i="50"/>
  <c r="B1356" i="4"/>
  <c r="A186" i="50"/>
  <c r="A1318" i="4"/>
  <c r="A148" i="50"/>
  <c r="A1128" i="4" s="1"/>
  <c r="A1280" i="4"/>
  <c r="A116" i="50"/>
  <c r="A1096" i="4" s="1"/>
  <c r="A1248" i="4"/>
  <c r="A84" i="50"/>
  <c r="A1064" i="4" s="1"/>
  <c r="A1216" i="4"/>
  <c r="A52" i="50"/>
  <c r="A1032" i="4" s="1"/>
  <c r="A1184" i="4"/>
  <c r="A27" i="50"/>
  <c r="A1007" i="4" s="1"/>
  <c r="A1159" i="4"/>
  <c r="B23" i="50"/>
  <c r="B1003" i="4" s="1"/>
  <c r="B1155" i="4"/>
  <c r="B19" i="50"/>
  <c r="B999" i="4" s="1"/>
  <c r="B1151" i="4"/>
  <c r="B15" i="50"/>
  <c r="B995" i="4" s="1"/>
  <c r="B1147" i="4"/>
  <c r="A11" i="50"/>
  <c r="A991" i="4" s="1"/>
  <c r="A1143" i="4"/>
  <c r="B7" i="50"/>
  <c r="B987" i="4" s="1"/>
  <c r="B1139" i="4"/>
  <c r="B160" i="50"/>
  <c r="B1292" i="4"/>
  <c r="B96" i="50"/>
  <c r="B1076" i="4" s="1"/>
  <c r="B1228" i="4"/>
  <c r="A212" i="50"/>
  <c r="A1344" i="4"/>
  <c r="A173" i="50"/>
  <c r="A1305" i="4"/>
  <c r="A141" i="50"/>
  <c r="A1121" i="4" s="1"/>
  <c r="A1273" i="4"/>
  <c r="A109" i="50"/>
  <c r="A1089" i="4" s="1"/>
  <c r="A1241" i="4"/>
  <c r="A77" i="50"/>
  <c r="A1057" i="4" s="1"/>
  <c r="A1209" i="4"/>
  <c r="A45" i="50"/>
  <c r="A1025" i="4" s="1"/>
  <c r="A1177" i="4"/>
  <c r="A213" i="50"/>
  <c r="A1345" i="4"/>
  <c r="A208" i="50"/>
  <c r="A1340" i="4"/>
  <c r="B232" i="50"/>
  <c r="B1364" i="4"/>
  <c r="A194" i="50"/>
  <c r="A1326" i="4"/>
  <c r="A150" i="50"/>
  <c r="A1130" i="4" s="1"/>
  <c r="A1282" i="4"/>
  <c r="A118" i="50"/>
  <c r="A1098" i="4" s="1"/>
  <c r="A1250" i="4"/>
  <c r="A86" i="50"/>
  <c r="A1066" i="4" s="1"/>
  <c r="A1218" i="4"/>
  <c r="A54" i="50"/>
  <c r="A1034" i="4" s="1"/>
  <c r="A1186" i="4"/>
  <c r="A188" i="50"/>
  <c r="A1320" i="4"/>
  <c r="B71" i="50"/>
  <c r="B1051" i="4" s="1"/>
  <c r="B1203" i="4"/>
  <c r="B128" i="50"/>
  <c r="B1108" i="4" s="1"/>
  <c r="B1260" i="4"/>
  <c r="A245" i="50"/>
  <c r="A1377" i="4"/>
  <c r="B215" i="50"/>
  <c r="B1347" i="4"/>
  <c r="A177" i="50"/>
  <c r="A1309" i="4"/>
  <c r="A145" i="50"/>
  <c r="A1125" i="4" s="1"/>
  <c r="A1277" i="4"/>
  <c r="A113" i="50"/>
  <c r="A1093" i="4" s="1"/>
  <c r="A1245" i="4"/>
  <c r="A81" i="50"/>
  <c r="A1061" i="4" s="1"/>
  <c r="A1213" i="4"/>
  <c r="A49" i="50"/>
  <c r="A1029" i="4" s="1"/>
  <c r="A1181" i="4"/>
  <c r="A207" i="50"/>
  <c r="A1339" i="4"/>
  <c r="B240" i="50"/>
  <c r="B1372" i="4"/>
  <c r="A138" i="50"/>
  <c r="A1118" i="4" s="1"/>
  <c r="A1270" i="4"/>
  <c r="B298" i="50"/>
  <c r="B1430" i="4"/>
  <c r="B294" i="50"/>
  <c r="B1426" i="4"/>
  <c r="B290" i="50"/>
  <c r="B1422" i="4"/>
  <c r="B286" i="50"/>
  <c r="B1418" i="4"/>
  <c r="B282" i="50"/>
  <c r="B1414" i="4"/>
  <c r="B278" i="50"/>
  <c r="B1410" i="4"/>
  <c r="B274" i="50"/>
  <c r="B1406" i="4"/>
  <c r="B270" i="50"/>
  <c r="B1402" i="4"/>
  <c r="B266" i="50"/>
  <c r="B1398" i="4"/>
  <c r="B262" i="50"/>
  <c r="B1394" i="4"/>
  <c r="B258" i="50"/>
  <c r="B1390" i="4"/>
  <c r="B254" i="50"/>
  <c r="B1386" i="4"/>
  <c r="B250" i="50"/>
  <c r="B1382" i="4"/>
  <c r="B246" i="50"/>
  <c r="B1378" i="4"/>
  <c r="A225" i="50"/>
  <c r="A1357" i="4"/>
  <c r="B193" i="50"/>
  <c r="B1325" i="4"/>
  <c r="B235" i="50"/>
  <c r="B1367" i="4"/>
  <c r="A203" i="50"/>
  <c r="A1335" i="4"/>
  <c r="B222" i="50"/>
  <c r="B1354" i="4"/>
  <c r="A184" i="50"/>
  <c r="A1316" i="4"/>
  <c r="B154" i="50"/>
  <c r="B1286" i="4"/>
  <c r="B122" i="50"/>
  <c r="B1102" i="4" s="1"/>
  <c r="B1254" i="4"/>
  <c r="B90" i="50"/>
  <c r="B1070" i="4" s="1"/>
  <c r="B1222" i="4"/>
  <c r="B58" i="50"/>
  <c r="B1038" i="4" s="1"/>
  <c r="B1190" i="4"/>
  <c r="A87" i="50"/>
  <c r="A1067" i="4" s="1"/>
  <c r="A1219" i="4"/>
  <c r="A136" i="50"/>
  <c r="A1116" i="4" s="1"/>
  <c r="A1268" i="4"/>
  <c r="B229" i="50"/>
  <c r="B1361" i="4"/>
  <c r="A191" i="50"/>
  <c r="A1323" i="4"/>
  <c r="B147" i="50"/>
  <c r="B1127" i="4" s="1"/>
  <c r="B1279" i="4"/>
  <c r="A115" i="50"/>
  <c r="A1095" i="4" s="1"/>
  <c r="A1247" i="4"/>
  <c r="A83" i="50"/>
  <c r="A1063" i="4" s="1"/>
  <c r="A1215" i="4"/>
  <c r="A51" i="50"/>
  <c r="A1031" i="4" s="1"/>
  <c r="A1183" i="4"/>
  <c r="B234" i="50"/>
  <c r="B1366" i="4"/>
  <c r="A88" i="50"/>
  <c r="A1068" i="4" s="1"/>
  <c r="A1220" i="4"/>
  <c r="A224" i="50"/>
  <c r="A1356" i="4"/>
  <c r="B186" i="50"/>
  <c r="B1318" i="4"/>
  <c r="B148" i="50"/>
  <c r="B1128" i="4" s="1"/>
  <c r="B1280" i="4"/>
  <c r="B116" i="50"/>
  <c r="B1096" i="4" s="1"/>
  <c r="B1248" i="4"/>
  <c r="B84" i="50"/>
  <c r="B1064" i="4" s="1"/>
  <c r="B1216" i="4"/>
  <c r="B52" i="50"/>
  <c r="B1032" i="4" s="1"/>
  <c r="B1184" i="4"/>
  <c r="B27" i="50"/>
  <c r="B1007" i="4" s="1"/>
  <c r="B1159" i="4"/>
  <c r="A23" i="50"/>
  <c r="A1003" i="4" s="1"/>
  <c r="A1155" i="4"/>
  <c r="A19" i="50"/>
  <c r="A999" i="4" s="1"/>
  <c r="A1151" i="4"/>
  <c r="A15" i="50"/>
  <c r="A995" i="4" s="1"/>
  <c r="A1147" i="4"/>
  <c r="B11" i="50"/>
  <c r="B991" i="4" s="1"/>
  <c r="B1143" i="4"/>
  <c r="A7" i="50"/>
  <c r="A987" i="4" s="1"/>
  <c r="A1139" i="4"/>
  <c r="A160" i="50"/>
  <c r="A1292" i="4"/>
  <c r="A96" i="50"/>
  <c r="A1076" i="4" s="1"/>
  <c r="A1228" i="4"/>
  <c r="B212" i="50"/>
  <c r="B1344" i="4"/>
  <c r="B173" i="50"/>
  <c r="B1305" i="4"/>
  <c r="B141" i="50"/>
  <c r="B1121" i="4" s="1"/>
  <c r="B1273" i="4"/>
  <c r="B109" i="50"/>
  <c r="B1089" i="4" s="1"/>
  <c r="B1241" i="4"/>
  <c r="B77" i="50"/>
  <c r="B1057" i="4" s="1"/>
  <c r="B1209" i="4"/>
  <c r="B45" i="50"/>
  <c r="B1025" i="4" s="1"/>
  <c r="B1177" i="4"/>
  <c r="B213" i="50"/>
  <c r="B1345" i="4"/>
  <c r="B208" i="50"/>
  <c r="B1340" i="4"/>
  <c r="A232" i="50"/>
  <c r="A1364" i="4"/>
  <c r="B194" i="50"/>
  <c r="B1326" i="4"/>
  <c r="B150" i="50"/>
  <c r="B1130" i="4" s="1"/>
  <c r="B1282" i="4"/>
  <c r="B118" i="50"/>
  <c r="B1098" i="4" s="1"/>
  <c r="B1250" i="4"/>
  <c r="B86" i="50"/>
  <c r="B1066" i="4" s="1"/>
  <c r="B1218" i="4"/>
  <c r="B54" i="50"/>
  <c r="B1034" i="4" s="1"/>
  <c r="B1186" i="4"/>
  <c r="B188" i="50"/>
  <c r="B1320" i="4"/>
  <c r="A71" i="50"/>
  <c r="A1051" i="4" s="1"/>
  <c r="A1203" i="4"/>
  <c r="A128" i="50"/>
  <c r="A1108" i="4" s="1"/>
  <c r="A1260" i="4"/>
  <c r="B245" i="50"/>
  <c r="B1377" i="4"/>
  <c r="A215" i="50"/>
  <c r="A1347" i="4"/>
  <c r="B177" i="50"/>
  <c r="B1309" i="4"/>
  <c r="B145" i="50"/>
  <c r="B1125" i="4" s="1"/>
  <c r="B1277" i="4"/>
  <c r="B113" i="50"/>
  <c r="B1093" i="4" s="1"/>
  <c r="B1245" i="4"/>
  <c r="B81" i="50"/>
  <c r="B1061" i="4" s="1"/>
  <c r="B1213" i="4"/>
  <c r="B49" i="50"/>
  <c r="B1029" i="4" s="1"/>
  <c r="B1181" i="4"/>
  <c r="B207" i="50"/>
  <c r="B1339" i="4"/>
  <c r="A240" i="50"/>
  <c r="A1372" i="4"/>
  <c r="A74" i="50"/>
  <c r="A1054" i="4" s="1"/>
  <c r="A1206" i="4"/>
  <c r="C1007" i="4"/>
  <c r="B297" i="50"/>
  <c r="B1429" i="4"/>
  <c r="A293" i="50"/>
  <c r="A1425" i="4"/>
  <c r="B289" i="50"/>
  <c r="B1421" i="4"/>
  <c r="A285" i="50"/>
  <c r="A1417" i="4"/>
  <c r="B281" i="50"/>
  <c r="B1413" i="4"/>
  <c r="A277" i="50"/>
  <c r="A1409" i="4"/>
  <c r="B273" i="50"/>
  <c r="B1405" i="4"/>
  <c r="A269" i="50"/>
  <c r="A1401" i="4"/>
  <c r="B265" i="50"/>
  <c r="B1397" i="4"/>
  <c r="A261" i="50"/>
  <c r="A1393" i="4"/>
  <c r="B257" i="50"/>
  <c r="B1389" i="4"/>
  <c r="A253" i="50"/>
  <c r="A1385" i="4"/>
  <c r="B249" i="50"/>
  <c r="B1381" i="4"/>
  <c r="B217" i="50"/>
  <c r="B1349" i="4"/>
  <c r="A185" i="50"/>
  <c r="A1317" i="4"/>
  <c r="A227" i="50"/>
  <c r="A1359" i="4"/>
  <c r="A195" i="50"/>
  <c r="A1327" i="4"/>
  <c r="B216" i="50"/>
  <c r="B1348" i="4"/>
  <c r="A178" i="50"/>
  <c r="A1310" i="4"/>
  <c r="A146" i="50"/>
  <c r="A1126" i="4" s="1"/>
  <c r="A1278" i="4"/>
  <c r="A114" i="50"/>
  <c r="A1094" i="4" s="1"/>
  <c r="A1246" i="4"/>
  <c r="A82" i="50"/>
  <c r="A1062" i="4" s="1"/>
  <c r="A1214" i="4"/>
  <c r="A50" i="50"/>
  <c r="A1030" i="4" s="1"/>
  <c r="A1182" i="4"/>
  <c r="B47" i="50"/>
  <c r="B1027" i="4" s="1"/>
  <c r="B1179" i="4"/>
  <c r="B64" i="50"/>
  <c r="B1044" i="4" s="1"/>
  <c r="B1196" i="4"/>
  <c r="B223" i="50"/>
  <c r="B1355" i="4"/>
  <c r="A171" i="50"/>
  <c r="A1303" i="4"/>
  <c r="B139" i="50"/>
  <c r="B1119" i="4" s="1"/>
  <c r="B1271" i="4"/>
  <c r="A107" i="50"/>
  <c r="A1087" i="4" s="1"/>
  <c r="A1239" i="4"/>
  <c r="A75" i="50"/>
  <c r="A1055" i="4" s="1"/>
  <c r="A1207" i="4"/>
  <c r="A43" i="50"/>
  <c r="A1023" i="4" s="1"/>
  <c r="A1175" i="4"/>
  <c r="A202" i="50"/>
  <c r="A1334" i="4"/>
  <c r="B56" i="50"/>
  <c r="B1036" i="4" s="1"/>
  <c r="B1188" i="4"/>
  <c r="A218" i="50"/>
  <c r="A1350" i="4"/>
  <c r="A172" i="50"/>
  <c r="A1304" i="4"/>
  <c r="A140" i="50"/>
  <c r="A1120" i="4" s="1"/>
  <c r="A1272" i="4"/>
  <c r="A108" i="50"/>
  <c r="A1088" i="4" s="1"/>
  <c r="A1240" i="4"/>
  <c r="A76" i="50"/>
  <c r="A1056" i="4" s="1"/>
  <c r="A1208" i="4"/>
  <c r="A44" i="50"/>
  <c r="A1024" i="4" s="1"/>
  <c r="A1176" i="4"/>
  <c r="A26" i="50"/>
  <c r="A1006" i="4" s="1"/>
  <c r="A1158" i="4"/>
  <c r="A22" i="50"/>
  <c r="A1002" i="4" s="1"/>
  <c r="A1154" i="4"/>
  <c r="A18" i="50"/>
  <c r="A998" i="4" s="1"/>
  <c r="A1150" i="4"/>
  <c r="A14" i="50"/>
  <c r="A994" i="4" s="1"/>
  <c r="A1146" i="4"/>
  <c r="A10" i="50"/>
  <c r="A990" i="4" s="1"/>
  <c r="A1142" i="4"/>
  <c r="A6" i="50"/>
  <c r="A986" i="4" s="1"/>
  <c r="A1138" i="4"/>
  <c r="B239" i="50"/>
  <c r="B1371" i="4"/>
  <c r="B152" i="50"/>
  <c r="B1284" i="4"/>
  <c r="B72" i="50"/>
  <c r="B1052" i="4" s="1"/>
  <c r="B1204" i="4"/>
  <c r="A205" i="50"/>
  <c r="A1337" i="4"/>
  <c r="A165" i="50"/>
  <c r="A1297" i="4"/>
  <c r="A133" i="50"/>
  <c r="A1113" i="4" s="1"/>
  <c r="A1265" i="4"/>
  <c r="A101" i="50"/>
  <c r="A1081" i="4" s="1"/>
  <c r="A1233" i="4"/>
  <c r="A69" i="50"/>
  <c r="A1049" i="4" s="1"/>
  <c r="A1201" i="4"/>
  <c r="A37" i="50"/>
  <c r="A1017" i="4" s="1"/>
  <c r="A1169" i="4"/>
  <c r="B119" i="50"/>
  <c r="B1099" i="4" s="1"/>
  <c r="B1251" i="4"/>
  <c r="B48" i="50"/>
  <c r="B1028" i="4" s="1"/>
  <c r="B1180" i="4"/>
  <c r="A226" i="50"/>
  <c r="A1358" i="4"/>
  <c r="A174" i="50"/>
  <c r="A1306" i="4"/>
  <c r="A142" i="50"/>
  <c r="A1122" i="4" s="1"/>
  <c r="A1274" i="4"/>
  <c r="A110" i="50"/>
  <c r="A1090" i="4" s="1"/>
  <c r="A1242" i="4"/>
  <c r="A78" i="50"/>
  <c r="A1058" i="4" s="1"/>
  <c r="A1210" i="4"/>
  <c r="A46" i="50"/>
  <c r="A1026" i="4" s="1"/>
  <c r="A1178" i="4"/>
  <c r="B167" i="50"/>
  <c r="B1299" i="4"/>
  <c r="B63" i="50"/>
  <c r="B1043" i="4" s="1"/>
  <c r="B1195" i="4"/>
  <c r="B151" i="50"/>
  <c r="B1131" i="4" s="1"/>
  <c r="B1283" i="4"/>
  <c r="B80" i="50"/>
  <c r="B1060" i="4" s="1"/>
  <c r="B1212" i="4"/>
  <c r="A196" i="50"/>
  <c r="A1328" i="4"/>
  <c r="A169" i="50"/>
  <c r="A1301" i="4"/>
  <c r="A137" i="50"/>
  <c r="A1117" i="4" s="1"/>
  <c r="A1269" i="4"/>
  <c r="A105" i="50"/>
  <c r="A1085" i="4" s="1"/>
  <c r="A1237" i="4"/>
  <c r="A73" i="50"/>
  <c r="A1053" i="4" s="1"/>
  <c r="A1205" i="4"/>
  <c r="A41" i="50"/>
  <c r="A1021" i="4" s="1"/>
  <c r="A1173" i="4"/>
  <c r="A181" i="50"/>
  <c r="A1313" i="4"/>
  <c r="B112" i="50"/>
  <c r="B1092" i="4" s="1"/>
  <c r="B1244" i="4"/>
  <c r="A170" i="50"/>
  <c r="A1302" i="4"/>
  <c r="A297" i="50"/>
  <c r="A1429" i="4"/>
  <c r="B293" i="50"/>
  <c r="B1425" i="4"/>
  <c r="A289" i="50"/>
  <c r="A1421" i="4"/>
  <c r="B285" i="50"/>
  <c r="B1417" i="4"/>
  <c r="A281" i="50"/>
  <c r="A1413" i="4"/>
  <c r="B277" i="50"/>
  <c r="B1409" i="4"/>
  <c r="A273" i="50"/>
  <c r="A1405" i="4"/>
  <c r="B269" i="50"/>
  <c r="B1401" i="4"/>
  <c r="A265" i="50"/>
  <c r="A1397" i="4"/>
  <c r="B261" i="50"/>
  <c r="B1393" i="4"/>
  <c r="A257" i="50"/>
  <c r="A1389" i="4"/>
  <c r="B253" i="50"/>
  <c r="B1385" i="4"/>
  <c r="A249" i="50"/>
  <c r="A1381" i="4"/>
  <c r="A217" i="50"/>
  <c r="A1349" i="4"/>
  <c r="B185" i="50"/>
  <c r="B1317" i="4"/>
  <c r="B227" i="50"/>
  <c r="B1359" i="4"/>
  <c r="B195" i="50"/>
  <c r="B1327" i="4"/>
  <c r="A216" i="50"/>
  <c r="A1348" i="4"/>
  <c r="B178" i="50"/>
  <c r="B1310" i="4"/>
  <c r="B146" i="50"/>
  <c r="B1126" i="4" s="1"/>
  <c r="B1278" i="4"/>
  <c r="B114" i="50"/>
  <c r="B1094" i="4" s="1"/>
  <c r="B1246" i="4"/>
  <c r="B82" i="50"/>
  <c r="B1062" i="4" s="1"/>
  <c r="B1214" i="4"/>
  <c r="B50" i="50"/>
  <c r="B1030" i="4" s="1"/>
  <c r="B1182" i="4"/>
  <c r="A47" i="50"/>
  <c r="A1027" i="4" s="1"/>
  <c r="A1179" i="4"/>
  <c r="A64" i="50"/>
  <c r="A1044" i="4" s="1"/>
  <c r="A1196" i="4"/>
  <c r="A223" i="50"/>
  <c r="A1355" i="4"/>
  <c r="B171" i="50"/>
  <c r="B1303" i="4"/>
  <c r="A139" i="50"/>
  <c r="A1119" i="4" s="1"/>
  <c r="A1271" i="4"/>
  <c r="B107" i="50"/>
  <c r="B1087" i="4" s="1"/>
  <c r="B1239" i="4"/>
  <c r="B75" i="50"/>
  <c r="B1055" i="4" s="1"/>
  <c r="B1207" i="4"/>
  <c r="B43" i="50"/>
  <c r="B1023" i="4" s="1"/>
  <c r="B1175" i="4"/>
  <c r="B202" i="50"/>
  <c r="B1334" i="4"/>
  <c r="A56" i="50"/>
  <c r="A1036" i="4" s="1"/>
  <c r="A1188" i="4"/>
  <c r="B218" i="50"/>
  <c r="B1350" i="4"/>
  <c r="B172" i="50"/>
  <c r="B1304" i="4"/>
  <c r="B140" i="50"/>
  <c r="B1120" i="4" s="1"/>
  <c r="B1272" i="4"/>
  <c r="B108" i="50"/>
  <c r="B1088" i="4" s="1"/>
  <c r="B1240" i="4"/>
  <c r="B76" i="50"/>
  <c r="B1056" i="4" s="1"/>
  <c r="B1208" i="4"/>
  <c r="B44" i="50"/>
  <c r="B1024" i="4" s="1"/>
  <c r="B1176" i="4"/>
  <c r="B26" i="50"/>
  <c r="B1006" i="4" s="1"/>
  <c r="B1158" i="4"/>
  <c r="B22" i="50"/>
  <c r="B1002" i="4" s="1"/>
  <c r="B1154" i="4"/>
  <c r="B18" i="50"/>
  <c r="B998" i="4" s="1"/>
  <c r="B1150" i="4"/>
  <c r="B14" i="50"/>
  <c r="B994" i="4" s="1"/>
  <c r="B1146" i="4"/>
  <c r="B10" i="50"/>
  <c r="B990" i="4" s="1"/>
  <c r="B1142" i="4"/>
  <c r="B6" i="50"/>
  <c r="B986" i="4" s="1"/>
  <c r="B1138" i="4"/>
  <c r="A239" i="50"/>
  <c r="A1371" i="4"/>
  <c r="A152" i="50"/>
  <c r="A1284" i="4"/>
  <c r="A72" i="50"/>
  <c r="A1052" i="4" s="1"/>
  <c r="A1204" i="4"/>
  <c r="B205" i="50"/>
  <c r="B1337" i="4"/>
  <c r="B165" i="50"/>
  <c r="B1297" i="4"/>
  <c r="B133" i="50"/>
  <c r="B1113" i="4" s="1"/>
  <c r="B1265" i="4"/>
  <c r="B101" i="50"/>
  <c r="B1081" i="4" s="1"/>
  <c r="B1233" i="4"/>
  <c r="B69" i="50"/>
  <c r="B1049" i="4" s="1"/>
  <c r="B1201" i="4"/>
  <c r="B37" i="50"/>
  <c r="B1017" i="4" s="1"/>
  <c r="B1169" i="4"/>
  <c r="A119" i="50"/>
  <c r="A1099" i="4" s="1"/>
  <c r="A1251" i="4"/>
  <c r="A48" i="50"/>
  <c r="A1028" i="4" s="1"/>
  <c r="A1180" i="4"/>
  <c r="B226" i="50"/>
  <c r="B1358" i="4"/>
  <c r="B174" i="50"/>
  <c r="B1306" i="4"/>
  <c r="B142" i="50"/>
  <c r="B1122" i="4" s="1"/>
  <c r="B1274" i="4"/>
  <c r="B110" i="50"/>
  <c r="B1090" i="4" s="1"/>
  <c r="B1242" i="4"/>
  <c r="B78" i="50"/>
  <c r="B1058" i="4" s="1"/>
  <c r="B1210" i="4"/>
  <c r="B46" i="50"/>
  <c r="B1026" i="4" s="1"/>
  <c r="B1178" i="4"/>
  <c r="A167" i="50"/>
  <c r="A1299" i="4"/>
  <c r="A63" i="50"/>
  <c r="A1043" i="4" s="1"/>
  <c r="A1195" i="4"/>
  <c r="A151" i="50"/>
  <c r="A1131" i="4" s="1"/>
  <c r="A1283" i="4"/>
  <c r="A80" i="50"/>
  <c r="A1060" i="4" s="1"/>
  <c r="A1212" i="4"/>
  <c r="B196" i="50"/>
  <c r="B1328" i="4"/>
  <c r="B169" i="50"/>
  <c r="B1301" i="4"/>
  <c r="B137" i="50"/>
  <c r="B1117" i="4" s="1"/>
  <c r="B1269" i="4"/>
  <c r="B105" i="50"/>
  <c r="B1085" i="4" s="1"/>
  <c r="B1237" i="4"/>
  <c r="B73" i="50"/>
  <c r="B1053" i="4" s="1"/>
  <c r="B1205" i="4"/>
  <c r="B41" i="50"/>
  <c r="B1021" i="4" s="1"/>
  <c r="B1173" i="4"/>
  <c r="B181" i="50"/>
  <c r="B1313" i="4"/>
  <c r="A112" i="50"/>
  <c r="A1092" i="4" s="1"/>
  <c r="A1244" i="4"/>
  <c r="I1110" i="4"/>
  <c r="C1037" i="4"/>
  <c r="C1033" i="4"/>
  <c r="C1065" i="4"/>
  <c r="C1126" i="4"/>
  <c r="I1111" i="4"/>
  <c r="I1088" i="4"/>
  <c r="I1075" i="4"/>
  <c r="I1047" i="4"/>
  <c r="C1090" i="4"/>
  <c r="C1117" i="4"/>
  <c r="C1046" i="4"/>
  <c r="C982" i="4"/>
  <c r="I1010" i="4"/>
  <c r="I1035" i="4"/>
  <c r="I1084" i="4"/>
  <c r="I990" i="4"/>
  <c r="C1022" i="4"/>
  <c r="C1000" i="4"/>
  <c r="C1040" i="4"/>
  <c r="C1073" i="4"/>
  <c r="I1018" i="4"/>
  <c r="I1091" i="4"/>
  <c r="C1021" i="4"/>
  <c r="C1053" i="4"/>
  <c r="I1073" i="4"/>
  <c r="C986" i="4"/>
  <c r="C1016" i="4"/>
  <c r="C1122" i="4"/>
  <c r="I1067" i="4"/>
  <c r="C1029" i="4"/>
  <c r="C1093" i="4"/>
  <c r="C1125" i="4"/>
  <c r="I1016" i="4"/>
  <c r="C1067" i="4"/>
  <c r="I1093" i="4"/>
  <c r="C1056" i="4"/>
  <c r="C993" i="4"/>
  <c r="C1066" i="4"/>
  <c r="C1098" i="4"/>
  <c r="I1043" i="4"/>
  <c r="C988" i="4"/>
  <c r="I1020" i="4"/>
  <c r="C1069" i="4"/>
  <c r="I1054" i="4"/>
  <c r="C1086" i="4"/>
  <c r="C1118" i="4"/>
  <c r="I1056" i="4"/>
  <c r="C1120" i="4"/>
  <c r="I993" i="4"/>
  <c r="I1066" i="4"/>
  <c r="I1098" i="4"/>
  <c r="I1011" i="4"/>
  <c r="C1043" i="4"/>
  <c r="I988" i="4"/>
  <c r="C1020" i="4"/>
  <c r="I1069" i="4"/>
  <c r="C1054" i="4"/>
  <c r="I1086" i="4"/>
  <c r="I1118" i="4"/>
  <c r="A28" i="42"/>
  <c r="A29" i="42"/>
  <c r="A21" i="42"/>
  <c r="A13" i="42"/>
  <c r="A5" i="42"/>
  <c r="A2" i="42"/>
  <c r="A23" i="42"/>
  <c r="A15" i="42"/>
  <c r="A7" i="42"/>
  <c r="A30" i="42"/>
  <c r="A22" i="42"/>
  <c r="A14" i="42"/>
  <c r="A6" i="42"/>
  <c r="A24" i="42"/>
  <c r="A16" i="42"/>
  <c r="A8" i="42"/>
  <c r="A2" i="40"/>
  <c r="A25" i="42"/>
  <c r="A17" i="42"/>
  <c r="A9" i="42"/>
  <c r="A26" i="42"/>
  <c r="A18" i="42"/>
  <c r="A10" i="42"/>
  <c r="A27" i="42"/>
  <c r="A19" i="42"/>
  <c r="A11" i="4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75F0020-9FEF-4408-B50A-B081F33CE919}" keepAlive="1" name="Query - Table1" description="Connection to the 'Table1' query in the workbook." type="5" refreshedVersion="0"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<sst xmlns="http://schemas.openxmlformats.org/spreadsheetml/2006/main" count="35004" uniqueCount="4315">
  <si>
    <t>admin_distrito</t>
  </si>
  <si>
    <t>locali_fk</t>
  </si>
  <si>
    <t>Ancuabe</t>
  </si>
  <si>
    <t>Alto Molócuè</t>
  </si>
  <si>
    <t>ZAMBÉZIA</t>
  </si>
  <si>
    <t>Campine</t>
  </si>
  <si>
    <t>CABO DELGADO</t>
  </si>
  <si>
    <t>Balama</t>
  </si>
  <si>
    <t>Chiote</t>
  </si>
  <si>
    <t>Angoche</t>
  </si>
  <si>
    <t>NAMPULA</t>
  </si>
  <si>
    <t>Chiúre</t>
  </si>
  <si>
    <t>Metoro</t>
  </si>
  <si>
    <t>Angónia</t>
  </si>
  <si>
    <t>TETE</t>
  </si>
  <si>
    <t>Ibo</t>
  </si>
  <si>
    <t>Meza</t>
  </si>
  <si>
    <t>Macomia</t>
  </si>
  <si>
    <t>Minheuene</t>
  </si>
  <si>
    <t>Báruè</t>
  </si>
  <si>
    <t>MANICA</t>
  </si>
  <si>
    <t>Mecúfi</t>
  </si>
  <si>
    <t>Nacuale</t>
  </si>
  <si>
    <t>Beira</t>
  </si>
  <si>
    <t>SOFALA</t>
  </si>
  <si>
    <t>Meluco</t>
  </si>
  <si>
    <t>Nanjua</t>
  </si>
  <si>
    <t>Bilene</t>
  </si>
  <si>
    <t>GAZA</t>
  </si>
  <si>
    <t>Metuge</t>
  </si>
  <si>
    <t>Boane</t>
  </si>
  <si>
    <t>MAPUTO</t>
  </si>
  <si>
    <t>Mocímboa da Praia</t>
  </si>
  <si>
    <t>Impiiri</t>
  </si>
  <si>
    <t>Búzi</t>
  </si>
  <si>
    <t>Montepuez</t>
  </si>
  <si>
    <t>Jamira</t>
  </si>
  <si>
    <t>Cahora Bassa</t>
  </si>
  <si>
    <t>Mueda</t>
  </si>
  <si>
    <t>Kuékué</t>
  </si>
  <si>
    <t>Caia</t>
  </si>
  <si>
    <t>Namuno</t>
  </si>
  <si>
    <t>Mavala</t>
  </si>
  <si>
    <t>Changara</t>
  </si>
  <si>
    <t>Nangade</t>
  </si>
  <si>
    <t>Mpaka</t>
  </si>
  <si>
    <t>Chemba</t>
  </si>
  <si>
    <t>Palma</t>
  </si>
  <si>
    <t>Muripa</t>
  </si>
  <si>
    <t>Cheringoma</t>
  </si>
  <si>
    <t>Pemba</t>
  </si>
  <si>
    <t>Namara</t>
  </si>
  <si>
    <t>Chibabava</t>
  </si>
  <si>
    <t>Quissanga</t>
  </si>
  <si>
    <t>Ntete</t>
  </si>
  <si>
    <t>Chibuto</t>
  </si>
  <si>
    <t>Estrangeiro</t>
  </si>
  <si>
    <t>Sivaca</t>
  </si>
  <si>
    <t>Chicualacuala</t>
  </si>
  <si>
    <t>Tauane</t>
  </si>
  <si>
    <t>Chifunde</t>
  </si>
  <si>
    <t>Namogelia</t>
  </si>
  <si>
    <t>Chigubo</t>
  </si>
  <si>
    <t>Chimbunila</t>
  </si>
  <si>
    <t>NIASSA</t>
  </si>
  <si>
    <t>Chiúre Velho</t>
  </si>
  <si>
    <t>Chimoio</t>
  </si>
  <si>
    <t>Chókwè</t>
  </si>
  <si>
    <t>Jonga</t>
  </si>
  <si>
    <t>Chinde</t>
  </si>
  <si>
    <t>Chongoene</t>
  </si>
  <si>
    <t>Katapua</t>
  </si>
  <si>
    <t>Guijá</t>
  </si>
  <si>
    <t>Meculane</t>
  </si>
  <si>
    <t>Chiuta</t>
  </si>
  <si>
    <t>Limpopo</t>
  </si>
  <si>
    <t>Micolene</t>
  </si>
  <si>
    <t>Mabalane</t>
  </si>
  <si>
    <t>Milamba</t>
  </si>
  <si>
    <t>Mandlakazi</t>
  </si>
  <si>
    <t>Salave</t>
  </si>
  <si>
    <t>Cuamba</t>
  </si>
  <si>
    <t>Mapai</t>
  </si>
  <si>
    <t>Ocua</t>
  </si>
  <si>
    <t>Derre</t>
  </si>
  <si>
    <t>Massangena</t>
  </si>
  <si>
    <t>Dôa</t>
  </si>
  <si>
    <t>Massingir</t>
  </si>
  <si>
    <t>Matemo</t>
  </si>
  <si>
    <t>Dondo</t>
  </si>
  <si>
    <t>Xai Xai</t>
  </si>
  <si>
    <t>Quirimba</t>
  </si>
  <si>
    <t>Eráti</t>
  </si>
  <si>
    <t>Funhalouro</t>
  </si>
  <si>
    <t>Chai</t>
  </si>
  <si>
    <t>ESTRANGEIRO</t>
  </si>
  <si>
    <t>Govuro</t>
  </si>
  <si>
    <t>INHAMBANE</t>
  </si>
  <si>
    <t>Homoíne</t>
  </si>
  <si>
    <t>Manica</t>
  </si>
  <si>
    <t>Gilé</t>
  </si>
  <si>
    <t>Inhambane</t>
  </si>
  <si>
    <t>Mucojo</t>
  </si>
  <si>
    <t>Gondola</t>
  </si>
  <si>
    <t>Inharrime</t>
  </si>
  <si>
    <t>Nacate</t>
  </si>
  <si>
    <t>Gorongoza</t>
  </si>
  <si>
    <t>Inhassoro</t>
  </si>
  <si>
    <t>Naunde</t>
  </si>
  <si>
    <t>Jangamo</t>
  </si>
  <si>
    <t>Nguida</t>
  </si>
  <si>
    <t>Mabote</t>
  </si>
  <si>
    <t>Nkoe</t>
  </si>
  <si>
    <t>Guro</t>
  </si>
  <si>
    <t>Massinga</t>
  </si>
  <si>
    <t>Pangane</t>
  </si>
  <si>
    <t>Gurué</t>
  </si>
  <si>
    <t>Maxixe</t>
  </si>
  <si>
    <t>Quiterajo</t>
  </si>
  <si>
    <t>Morrumbene</t>
  </si>
  <si>
    <t>Panda</t>
  </si>
  <si>
    <t>Juravo</t>
  </si>
  <si>
    <t>Ile</t>
  </si>
  <si>
    <t>Vilankulo</t>
  </si>
  <si>
    <t>Murocue</t>
  </si>
  <si>
    <t>Ilha de Moçambique</t>
  </si>
  <si>
    <t>Zavala</t>
  </si>
  <si>
    <t>Murrébuè</t>
  </si>
  <si>
    <t>Naueia</t>
  </si>
  <si>
    <t>Sambane</t>
  </si>
  <si>
    <t>Inhassunge</t>
  </si>
  <si>
    <t>Citate</t>
  </si>
  <si>
    <t>Macate</t>
  </si>
  <si>
    <t>Iba</t>
  </si>
  <si>
    <t>MAPUTO CIDADE</t>
  </si>
  <si>
    <t>Machaze</t>
  </si>
  <si>
    <t>Minhanha</t>
  </si>
  <si>
    <t>KaMaxakeni</t>
  </si>
  <si>
    <t>Macossa</t>
  </si>
  <si>
    <t>Mitemba</t>
  </si>
  <si>
    <t>KaMphumu</t>
  </si>
  <si>
    <t>Mitepo</t>
  </si>
  <si>
    <t>KaMubukwana</t>
  </si>
  <si>
    <t>Mossurize</t>
  </si>
  <si>
    <t>Muaguide</t>
  </si>
  <si>
    <t>KaNyaka</t>
  </si>
  <si>
    <t>Sussundenga</t>
  </si>
  <si>
    <t>Katembe</t>
  </si>
  <si>
    <t>Tambara</t>
  </si>
  <si>
    <t>Messanja</t>
  </si>
  <si>
    <t>Lago</t>
  </si>
  <si>
    <t>Vanduzi</t>
  </si>
  <si>
    <t>Mieze</t>
  </si>
  <si>
    <t>Lalaua</t>
  </si>
  <si>
    <t>Nacuta</t>
  </si>
  <si>
    <t>Larde</t>
  </si>
  <si>
    <t>Magude</t>
  </si>
  <si>
    <t>Nanlia</t>
  </si>
  <si>
    <t>Lichinga</t>
  </si>
  <si>
    <t>Manhiça</t>
  </si>
  <si>
    <t>Marracuene</t>
  </si>
  <si>
    <t>Diaca</t>
  </si>
  <si>
    <t>Liúpo</t>
  </si>
  <si>
    <t>Matola</t>
  </si>
  <si>
    <t>Marere</t>
  </si>
  <si>
    <t>Luabo</t>
  </si>
  <si>
    <t>Matutuíne</t>
  </si>
  <si>
    <t>Mbau</t>
  </si>
  <si>
    <t>Lugela</t>
  </si>
  <si>
    <t>Moamba</t>
  </si>
  <si>
    <t>Nnango</t>
  </si>
  <si>
    <t>Namaacha</t>
  </si>
  <si>
    <t>Quelimane, Mocimboa</t>
  </si>
  <si>
    <t>Mirate</t>
  </si>
  <si>
    <t>Macanga</t>
  </si>
  <si>
    <t>Massingir, Cabo Delgado</t>
  </si>
  <si>
    <t>Chipembe</t>
  </si>
  <si>
    <t>Machanga</t>
  </si>
  <si>
    <t>Mapupulo</t>
  </si>
  <si>
    <t>Mararange</t>
  </si>
  <si>
    <t>Mputo</t>
  </si>
  <si>
    <t>Nlhamankulu</t>
  </si>
  <si>
    <t>Nairoto</t>
  </si>
  <si>
    <t>Maganja da Costa</t>
  </si>
  <si>
    <t>Unidade</t>
  </si>
  <si>
    <t>Mágoè</t>
  </si>
  <si>
    <t>Nacocolo</t>
  </si>
  <si>
    <t>Namanhumbir</t>
  </si>
  <si>
    <t>Majune</t>
  </si>
  <si>
    <t>MPupene</t>
  </si>
  <si>
    <t>Malema</t>
  </si>
  <si>
    <t>Mandimba</t>
  </si>
  <si>
    <t>Chapa</t>
  </si>
  <si>
    <t>Chipingo</t>
  </si>
  <si>
    <t>Meconta</t>
  </si>
  <si>
    <t>Imbuhu</t>
  </si>
  <si>
    <t>Mecubúri</t>
  </si>
  <si>
    <t>Lipelua</t>
  </si>
  <si>
    <t>Memba</t>
  </si>
  <si>
    <t>Litembo</t>
  </si>
  <si>
    <t>Marara</t>
  </si>
  <si>
    <t>Mogincual</t>
  </si>
  <si>
    <t>Miula</t>
  </si>
  <si>
    <t>Marávia</t>
  </si>
  <si>
    <t>Mogovolas</t>
  </si>
  <si>
    <t>Mpeme</t>
  </si>
  <si>
    <t>Marínguè</t>
  </si>
  <si>
    <t>Moma</t>
  </si>
  <si>
    <t>Namaua</t>
  </si>
  <si>
    <t>Monapo</t>
  </si>
  <si>
    <t>Natsenge</t>
  </si>
  <si>
    <t>Marromeu</t>
  </si>
  <si>
    <t>Morrupula</t>
  </si>
  <si>
    <t>Negomano</t>
  </si>
  <si>
    <t>Marrupa</t>
  </si>
  <si>
    <t>Mossuril</t>
  </si>
  <si>
    <t>Ngapa</t>
  </si>
  <si>
    <t>Muecate</t>
  </si>
  <si>
    <t>Nonge</t>
  </si>
  <si>
    <t>Nacala a Velha</t>
  </si>
  <si>
    <t>Nacarôa</t>
  </si>
  <si>
    <t>Luli</t>
  </si>
  <si>
    <t>Nampula</t>
  </si>
  <si>
    <t>Macheremele</t>
  </si>
  <si>
    <t>Rapale</t>
  </si>
  <si>
    <t>Machoca</t>
  </si>
  <si>
    <t>Maúa</t>
  </si>
  <si>
    <t>Ribáuè</t>
  </si>
  <si>
    <t>Meloco</t>
  </si>
  <si>
    <t>Mavago</t>
  </si>
  <si>
    <t>Muatuca</t>
  </si>
  <si>
    <t>Ncumpe</t>
  </si>
  <si>
    <t>Mecanhelas</t>
  </si>
  <si>
    <t>Pambara</t>
  </si>
  <si>
    <t>Mahussiine</t>
  </si>
  <si>
    <t>Milipone</t>
  </si>
  <si>
    <t>Nicane</t>
  </si>
  <si>
    <t>Mecula</t>
  </si>
  <si>
    <t>Nicuita</t>
  </si>
  <si>
    <t>Hucula</t>
  </si>
  <si>
    <t>Mavo</t>
  </si>
  <si>
    <t>Metarica</t>
  </si>
  <si>
    <t>Itanda</t>
  </si>
  <si>
    <t>Milange</t>
  </si>
  <si>
    <t>Litingina</t>
  </si>
  <si>
    <t>Muembe</t>
  </si>
  <si>
    <t>Mualela</t>
  </si>
  <si>
    <t>Moatize</t>
  </si>
  <si>
    <t>Ngauma</t>
  </si>
  <si>
    <t>Nambedo</t>
  </si>
  <si>
    <t>Nipepe</t>
  </si>
  <si>
    <t>Ntamba</t>
  </si>
  <si>
    <t>Mocuba</t>
  </si>
  <si>
    <t>Sanga</t>
  </si>
  <si>
    <t>Mocubela</t>
  </si>
  <si>
    <t>Mute</t>
  </si>
  <si>
    <t>Nhica Rovuma</t>
  </si>
  <si>
    <t>Olumbe</t>
  </si>
  <si>
    <t>Molumbo</t>
  </si>
  <si>
    <t>Pundanhar</t>
  </si>
  <si>
    <t>Quionga</t>
  </si>
  <si>
    <t>Quirinde</t>
  </si>
  <si>
    <t>Quissengue</t>
  </si>
  <si>
    <t>Mopeia</t>
  </si>
  <si>
    <t>Morrumbala</t>
  </si>
  <si>
    <t>Bilibiza</t>
  </si>
  <si>
    <t>Cagembe</t>
  </si>
  <si>
    <t>Muanza</t>
  </si>
  <si>
    <t>Mahate</t>
  </si>
  <si>
    <t>Nhamatanda</t>
  </si>
  <si>
    <t>Namaluco</t>
  </si>
  <si>
    <t>Ntapuate</t>
  </si>
  <si>
    <t>Tororo</t>
  </si>
  <si>
    <t>Incaia</t>
  </si>
  <si>
    <t>Mulevala</t>
  </si>
  <si>
    <t>Mutarara</t>
  </si>
  <si>
    <t>Chichango</t>
  </si>
  <si>
    <t>Macia</t>
  </si>
  <si>
    <t>Macuane</t>
  </si>
  <si>
    <t>Magul</t>
  </si>
  <si>
    <t>Namacurra</t>
  </si>
  <si>
    <t>Manonho</t>
  </si>
  <si>
    <t>Namarroi</t>
  </si>
  <si>
    <t>Messano</t>
  </si>
  <si>
    <t>Praia do Bilene</t>
  </si>
  <si>
    <t>Tete</t>
  </si>
  <si>
    <t>Tuane Oriental</t>
  </si>
  <si>
    <t>Tsangano</t>
  </si>
  <si>
    <t>Mazivila</t>
  </si>
  <si>
    <t>Zumbo</t>
  </si>
  <si>
    <t>Olombe</t>
  </si>
  <si>
    <t>Zimbene</t>
  </si>
  <si>
    <t>Nicoadala</t>
  </si>
  <si>
    <t>Mucotuene</t>
  </si>
  <si>
    <t>Tchaimite</t>
  </si>
  <si>
    <t>Tlhatlene</t>
  </si>
  <si>
    <t>Alto Changane</t>
  </si>
  <si>
    <t>Banbane</t>
  </si>
  <si>
    <t>Pebane</t>
  </si>
  <si>
    <t>Changanine</t>
  </si>
  <si>
    <t>Quelimane</t>
  </si>
  <si>
    <t>Chikhakhate</t>
  </si>
  <si>
    <t>Chipadje</t>
  </si>
  <si>
    <t>Funguane</t>
  </si>
  <si>
    <t>Godide</t>
  </si>
  <si>
    <t>Hate Hate</t>
  </si>
  <si>
    <t>Koca Missava</t>
  </si>
  <si>
    <t>Maivene</t>
  </si>
  <si>
    <t>Malehice</t>
  </si>
  <si>
    <t>Maniquenique</t>
  </si>
  <si>
    <t>Maqueze</t>
  </si>
  <si>
    <t>Canhavane</t>
  </si>
  <si>
    <t>Magume</t>
  </si>
  <si>
    <t>Muxaxane</t>
  </si>
  <si>
    <t>Chicualacuala B</t>
  </si>
  <si>
    <t>Chicualacuala Rio</t>
  </si>
  <si>
    <t>Eduardo Mondlane, CC</t>
  </si>
  <si>
    <t>Litlatlha</t>
  </si>
  <si>
    <t>Mahatlane</t>
  </si>
  <si>
    <t>Chitanga, Gaza</t>
  </si>
  <si>
    <t>Mungumbane</t>
  </si>
  <si>
    <t>Mbuzi</t>
  </si>
  <si>
    <t>Ndindiza</t>
  </si>
  <si>
    <t>Nhanale</t>
  </si>
  <si>
    <t>Machaila</t>
  </si>
  <si>
    <t>Macarretane</t>
  </si>
  <si>
    <t>Machinho</t>
  </si>
  <si>
    <t>Malau</t>
  </si>
  <si>
    <t>Manjangue</t>
  </si>
  <si>
    <t>Xilembene</t>
  </si>
  <si>
    <t>Conhane</t>
  </si>
  <si>
    <t>Chiduachine</t>
  </si>
  <si>
    <t>Lionde</t>
  </si>
  <si>
    <t>Matuba</t>
  </si>
  <si>
    <t>Banhine</t>
  </si>
  <si>
    <t>Chicuangue, Chongoene</t>
  </si>
  <si>
    <t>Cumbane</t>
  </si>
  <si>
    <t>Nhama</t>
  </si>
  <si>
    <t>Chikavane</t>
  </si>
  <si>
    <t>Mazucane</t>
  </si>
  <si>
    <t>Maciene</t>
  </si>
  <si>
    <t>Nguzene</t>
  </si>
  <si>
    <t>Mangunze</t>
  </si>
  <si>
    <t>Nhancutse</t>
  </si>
  <si>
    <t>Caniçado</t>
  </si>
  <si>
    <t>Mbala Vela</t>
  </si>
  <si>
    <t>Mubangoene</t>
  </si>
  <si>
    <t>Nalazi</t>
  </si>
  <si>
    <t>Chibabel</t>
  </si>
  <si>
    <t>Chivonguene, Guijá</t>
  </si>
  <si>
    <t>Mpelane</t>
  </si>
  <si>
    <t>Tomanine</t>
  </si>
  <si>
    <t>Chikotane</t>
  </si>
  <si>
    <t>Chimonzo</t>
  </si>
  <si>
    <t>Chiridzene</t>
  </si>
  <si>
    <t>Chissano</t>
  </si>
  <si>
    <t>Languene</t>
  </si>
  <si>
    <t>Licilo</t>
  </si>
  <si>
    <t>Muamuasse</t>
  </si>
  <si>
    <t>Muzingane</t>
  </si>
  <si>
    <t>Nuvungueni</t>
  </si>
  <si>
    <t>Chicumbane</t>
  </si>
  <si>
    <t>Chilaulane</t>
  </si>
  <si>
    <t>Nhambanga</t>
  </si>
  <si>
    <t>Novela</t>
  </si>
  <si>
    <t>Zongoene</t>
  </si>
  <si>
    <t>Chipswane</t>
  </si>
  <si>
    <t>Combomune Rio</t>
  </si>
  <si>
    <t>Nhatimamba</t>
  </si>
  <si>
    <t>Ntlavene</t>
  </si>
  <si>
    <t>Tsocate</t>
  </si>
  <si>
    <t>Combomune Estacão</t>
  </si>
  <si>
    <t>Chicuangue, Mandlakazi</t>
  </si>
  <si>
    <t>Banze</t>
  </si>
  <si>
    <t>Dengoine</t>
  </si>
  <si>
    <t>Chidenguele</t>
  </si>
  <si>
    <t>Betula</t>
  </si>
  <si>
    <t>Chizavane</t>
  </si>
  <si>
    <t>Macuacua</t>
  </si>
  <si>
    <t>Ponjuane</t>
  </si>
  <si>
    <t>Chalala</t>
  </si>
  <si>
    <t>Mussengue, Mandlakazi</t>
  </si>
  <si>
    <t>Chibonzane</t>
  </si>
  <si>
    <t>Chilatanhane</t>
  </si>
  <si>
    <t>Mapai Rio</t>
  </si>
  <si>
    <t>Mepuzi</t>
  </si>
  <si>
    <t>16 de Junho</t>
  </si>
  <si>
    <t>Chidulo</t>
  </si>
  <si>
    <t>Hariane</t>
  </si>
  <si>
    <t>Machaila, Mapai</t>
  </si>
  <si>
    <t>Chicumbo</t>
  </si>
  <si>
    <t>Cufamune</t>
  </si>
  <si>
    <t>Mabonzo</t>
  </si>
  <si>
    <t>Maniange</t>
  </si>
  <si>
    <t>Chizumbane</t>
  </si>
  <si>
    <t>Mapanhe</t>
  </si>
  <si>
    <t>Mbocoda</t>
  </si>
  <si>
    <t>Mavue</t>
  </si>
  <si>
    <t>Muzamane</t>
  </si>
  <si>
    <t>Siquete</t>
  </si>
  <si>
    <t>Mucambene</t>
  </si>
  <si>
    <t>Tihovene</t>
  </si>
  <si>
    <t>Chissenguele</t>
  </si>
  <si>
    <t>Chitar</t>
  </si>
  <si>
    <t>Chibotane</t>
  </si>
  <si>
    <t>Massingir, Gaza</t>
  </si>
  <si>
    <t>Machamba</t>
  </si>
  <si>
    <t>Mucatine</t>
  </si>
  <si>
    <t>Mavodze</t>
  </si>
  <si>
    <t>Ringane</t>
  </si>
  <si>
    <t>Zulo</t>
  </si>
  <si>
    <t>Tome</t>
  </si>
  <si>
    <t>Manhiça, Funhalouro</t>
  </si>
  <si>
    <t>Mavume</t>
  </si>
  <si>
    <t>Tsenane</t>
  </si>
  <si>
    <t>Cupo</t>
  </si>
  <si>
    <t>Mucuine</t>
  </si>
  <si>
    <t>Luido</t>
  </si>
  <si>
    <t>Pande</t>
  </si>
  <si>
    <t>Save, Govuro</t>
  </si>
  <si>
    <t>Nova Mambone</t>
  </si>
  <si>
    <t>Jofane</t>
  </si>
  <si>
    <t>Machacame</t>
  </si>
  <si>
    <t>Manhica</t>
  </si>
  <si>
    <t>Chindjinguir</t>
  </si>
  <si>
    <t>Mubecua</t>
  </si>
  <si>
    <t>Nhaulane</t>
  </si>
  <si>
    <t>Pembe</t>
  </si>
  <si>
    <t>Chizapela</t>
  </si>
  <si>
    <t>Golo</t>
  </si>
  <si>
    <t>Inhamussua</t>
  </si>
  <si>
    <t>Mocumbi</t>
  </si>
  <si>
    <t>Nhepadiane</t>
  </si>
  <si>
    <t>Chacane</t>
  </si>
  <si>
    <t>Dongane</t>
  </si>
  <si>
    <t>Nhanombe</t>
  </si>
  <si>
    <t>Mahalamba, Inharrime</t>
  </si>
  <si>
    <t>Bazaruto</t>
  </si>
  <si>
    <t>Nhapele</t>
  </si>
  <si>
    <t>Cometela</t>
  </si>
  <si>
    <t>Maimelane</t>
  </si>
  <si>
    <t>Massavana</t>
  </si>
  <si>
    <t>Bambela</t>
  </si>
  <si>
    <t>Cumbana</t>
  </si>
  <si>
    <t>Ligogo</t>
  </si>
  <si>
    <t>Mussengue, Mabote</t>
  </si>
  <si>
    <t>Benzane</t>
  </si>
  <si>
    <t>Chitanga</t>
  </si>
  <si>
    <t>Zimane</t>
  </si>
  <si>
    <t>Maculuve</t>
  </si>
  <si>
    <t>Papatane</t>
  </si>
  <si>
    <t>Tanguane</t>
  </si>
  <si>
    <t>Zinave</t>
  </si>
  <si>
    <t>Guma</t>
  </si>
  <si>
    <t>Chicomo</t>
  </si>
  <si>
    <t>Rovene</t>
  </si>
  <si>
    <t>Liondzuane</t>
  </si>
  <si>
    <t>Malamba, Massinga</t>
  </si>
  <si>
    <t>Gotite</t>
  </si>
  <si>
    <t>Cambine</t>
  </si>
  <si>
    <t>Malaia</t>
  </si>
  <si>
    <t>Mocodoene</t>
  </si>
  <si>
    <t>Sitila</t>
  </si>
  <si>
    <t>Macavelane</t>
  </si>
  <si>
    <t>Mawayela</t>
  </si>
  <si>
    <t>Bilanhane</t>
  </si>
  <si>
    <t>Chivalo, Panda</t>
  </si>
  <si>
    <t>Djodjo</t>
  </si>
  <si>
    <t>Machokwe</t>
  </si>
  <si>
    <t>Massalane</t>
  </si>
  <si>
    <t>Urrene</t>
  </si>
  <si>
    <t>Belane</t>
  </si>
  <si>
    <t>Muabsa</t>
  </si>
  <si>
    <t>Mapinhane</t>
  </si>
  <si>
    <t>Quewene</t>
  </si>
  <si>
    <t>Maculuva</t>
  </si>
  <si>
    <t>Muane</t>
  </si>
  <si>
    <t>Quissico</t>
  </si>
  <si>
    <t>Zandamela</t>
  </si>
  <si>
    <t>Chivalo, Bárue</t>
  </si>
  <si>
    <t>Catandica</t>
  </si>
  <si>
    <t>Choa</t>
  </si>
  <si>
    <t>Inhazonia</t>
  </si>
  <si>
    <t>NFudzi</t>
  </si>
  <si>
    <t>Nhampassa</t>
  </si>
  <si>
    <t>Nhanssacara</t>
  </si>
  <si>
    <t>Nhauroa</t>
  </si>
  <si>
    <t>Tsacale</t>
  </si>
  <si>
    <t>Chiongo</t>
  </si>
  <si>
    <t>Nhambonda</t>
  </si>
  <si>
    <t>Pindanganga</t>
  </si>
  <si>
    <t>Amatongas</t>
  </si>
  <si>
    <t>Cafumpe</t>
  </si>
  <si>
    <t>Cuzuana</t>
  </si>
  <si>
    <t>Doeroi</t>
  </si>
  <si>
    <t>Inchope</t>
  </si>
  <si>
    <t>Muda Serração</t>
  </si>
  <si>
    <t>Bamba Chitondo</t>
  </si>
  <si>
    <t>Bunga</t>
  </si>
  <si>
    <t>Chivuli</t>
  </si>
  <si>
    <t>Demaufe</t>
  </si>
  <si>
    <t>Mandie</t>
  </si>
  <si>
    <t>Massangano</t>
  </si>
  <si>
    <t>Mungari</t>
  </si>
  <si>
    <t>Nhacaduzuduzu</t>
  </si>
  <si>
    <t>Nhamassonge</t>
  </si>
  <si>
    <t>Thanda</t>
  </si>
  <si>
    <t>Boavista</t>
  </si>
  <si>
    <t>Charonga</t>
  </si>
  <si>
    <t>Chissassa</t>
  </si>
  <si>
    <t>Maconha</t>
  </si>
  <si>
    <t>Marera</t>
  </si>
  <si>
    <t>Zembe</t>
  </si>
  <si>
    <t>Mavende</t>
  </si>
  <si>
    <t>Mavissanga</t>
  </si>
  <si>
    <t>Sambassoca</t>
  </si>
  <si>
    <t>Save, Machaze</t>
  </si>
  <si>
    <t>Bassane</t>
  </si>
  <si>
    <t>Chimbia</t>
  </si>
  <si>
    <t>Chipudje</t>
  </si>
  <si>
    <t>Mutanda</t>
  </si>
  <si>
    <t>Nguawala</t>
  </si>
  <si>
    <t>Dunda</t>
  </si>
  <si>
    <t>Nhamangua</t>
  </si>
  <si>
    <t>Messica</t>
  </si>
  <si>
    <t>Bandula</t>
  </si>
  <si>
    <t>Chinhambuzi</t>
  </si>
  <si>
    <t>Chitunga</t>
  </si>
  <si>
    <t>Machipanda</t>
  </si>
  <si>
    <t>Maridza</t>
  </si>
  <si>
    <t>Mavonde</t>
  </si>
  <si>
    <t>Muzongo, Manica</t>
  </si>
  <si>
    <t>Nhaucaca</t>
  </si>
  <si>
    <t>Espungabera</t>
  </si>
  <si>
    <t>Chicaluete</t>
  </si>
  <si>
    <t>Chirera</t>
  </si>
  <si>
    <t>Chiurairue</t>
  </si>
  <si>
    <t>Dacata</t>
  </si>
  <si>
    <t>Macuvo</t>
  </si>
  <si>
    <t>Mowe</t>
  </si>
  <si>
    <t>Javera</t>
  </si>
  <si>
    <t>Mabaia, Dombe</t>
  </si>
  <si>
    <t>Matarara</t>
  </si>
  <si>
    <t>Matica</t>
  </si>
  <si>
    <t>Munhinga</t>
  </si>
  <si>
    <t>Muoco</t>
  </si>
  <si>
    <t>Mussapa</t>
  </si>
  <si>
    <t>Nhaurombe</t>
  </si>
  <si>
    <t>Rotanda</t>
  </si>
  <si>
    <t>Muoha</t>
  </si>
  <si>
    <t>Mupandea</t>
  </si>
  <si>
    <t>Mafunda</t>
  </si>
  <si>
    <t>Nhacafula</t>
  </si>
  <si>
    <t>Nhacolo</t>
  </si>
  <si>
    <t>Sabeta</t>
  </si>
  <si>
    <t>Buzua</t>
  </si>
  <si>
    <t>Marmanau</t>
  </si>
  <si>
    <t>Matsinho</t>
  </si>
  <si>
    <t>Chigodore</t>
  </si>
  <si>
    <t>Pungué Sul</t>
  </si>
  <si>
    <t>Mulotane</t>
  </si>
  <si>
    <t>Eduardo Mondlane, Boane</t>
  </si>
  <si>
    <t>Gueguegue</t>
  </si>
  <si>
    <t>Matola Rio</t>
  </si>
  <si>
    <t>Chichuco</t>
  </si>
  <si>
    <t>Chicutso</t>
  </si>
  <si>
    <t>Inhongane</t>
  </si>
  <si>
    <t>Macubulane</t>
  </si>
  <si>
    <t>Chivonguene</t>
  </si>
  <si>
    <t>Maguiguana, Magude</t>
  </si>
  <si>
    <t>Mahele</t>
  </si>
  <si>
    <t>Mangondzo</t>
  </si>
  <si>
    <t>Mapulanguene</t>
  </si>
  <si>
    <t>Marrule</t>
  </si>
  <si>
    <t>Matchabe</t>
  </si>
  <si>
    <t>Matsandzane</t>
  </si>
  <si>
    <t>Moine</t>
  </si>
  <si>
    <t>Motaze</t>
  </si>
  <si>
    <t>Mulhavane</t>
  </si>
  <si>
    <t>Nwambjwana</t>
  </si>
  <si>
    <t>Panjane</t>
  </si>
  <si>
    <t>Mulelemane</t>
  </si>
  <si>
    <t>25 de Setembro, Manhiça</t>
  </si>
  <si>
    <t>Calanga</t>
  </si>
  <si>
    <t>Checua</t>
  </si>
  <si>
    <t>Chichongue</t>
  </si>
  <si>
    <t>Ilha Josina Machel</t>
  </si>
  <si>
    <t>Lago Pate</t>
  </si>
  <si>
    <t>Maciana</t>
  </si>
  <si>
    <t>Maguiguana, Manhiça</t>
  </si>
  <si>
    <t>Mangoine</t>
  </si>
  <si>
    <t>Nzonguene</t>
  </si>
  <si>
    <t>Maluana</t>
  </si>
  <si>
    <t>Xinavane</t>
  </si>
  <si>
    <t>Machiana</t>
  </si>
  <si>
    <t>Nwamatibyane</t>
  </si>
  <si>
    <t>Taninga</t>
  </si>
  <si>
    <t>3 de Fevereiro</t>
  </si>
  <si>
    <t>Macaneta</t>
  </si>
  <si>
    <t>Machubo</t>
  </si>
  <si>
    <t>Macandza</t>
  </si>
  <si>
    <t>Matalane</t>
  </si>
  <si>
    <t>Nhomgonhama</t>
  </si>
  <si>
    <t>Ngalunde</t>
  </si>
  <si>
    <t>Thaula</t>
  </si>
  <si>
    <t>Michafutene</t>
  </si>
  <si>
    <t>Infulene</t>
  </si>
  <si>
    <t>Machava</t>
  </si>
  <si>
    <t>Manhangane</t>
  </si>
  <si>
    <t>Manhoca</t>
  </si>
  <si>
    <t>Pazimane, Catuane</t>
  </si>
  <si>
    <t>Madjuva</t>
  </si>
  <si>
    <t>Missevene</t>
  </si>
  <si>
    <t>Zitundo</t>
  </si>
  <si>
    <t>Machangulo</t>
  </si>
  <si>
    <t>Ndelane</t>
  </si>
  <si>
    <t>Nhonguane</t>
  </si>
  <si>
    <t>Mungazine</t>
  </si>
  <si>
    <t>Salamanga</t>
  </si>
  <si>
    <t>Tinonganine</t>
  </si>
  <si>
    <t>Mahulana</t>
  </si>
  <si>
    <t>Muzongo, Moamba</t>
  </si>
  <si>
    <t>Pessene</t>
  </si>
  <si>
    <t>Regue</t>
  </si>
  <si>
    <t>Ressano Garcia</t>
  </si>
  <si>
    <t>Macaene</t>
  </si>
  <si>
    <t>Vundissa</t>
  </si>
  <si>
    <t>Matunganhane</t>
  </si>
  <si>
    <t>Malengane</t>
  </si>
  <si>
    <t>Sabie</t>
  </si>
  <si>
    <t>Impaputo</t>
  </si>
  <si>
    <t>Goba Estação</t>
  </si>
  <si>
    <t>Changalane</t>
  </si>
  <si>
    <t>Michangulene</t>
  </si>
  <si>
    <t>Chimuchuanine</t>
  </si>
  <si>
    <t>Mahelane</t>
  </si>
  <si>
    <t>Mafuiane</t>
  </si>
  <si>
    <t>Matsequenha</t>
  </si>
  <si>
    <t>KaMavota</t>
  </si>
  <si>
    <t>KaTembe</t>
  </si>
  <si>
    <t>Boila</t>
  </si>
  <si>
    <t>Malapa</t>
  </si>
  <si>
    <t>Nabruma</t>
  </si>
  <si>
    <t>Namaponda</t>
  </si>
  <si>
    <t>Aube</t>
  </si>
  <si>
    <t>Catambo</t>
  </si>
  <si>
    <t>Namapa</t>
  </si>
  <si>
    <t>Odinepa</t>
  </si>
  <si>
    <t>Muanona</t>
  </si>
  <si>
    <t>Namiroa</t>
  </si>
  <si>
    <t>Alua</t>
  </si>
  <si>
    <t>Namapa Eráti</t>
  </si>
  <si>
    <t>Samora Machel</t>
  </si>
  <si>
    <t>Lúrio</t>
  </si>
  <si>
    <t>Meti</t>
  </si>
  <si>
    <t>Naquessa 2</t>
  </si>
  <si>
    <t>Mucuali</t>
  </si>
  <si>
    <t>Najaca</t>
  </si>
  <si>
    <t>Nampilane</t>
  </si>
  <si>
    <t>Topuito</t>
  </si>
  <si>
    <t>Cululo</t>
  </si>
  <si>
    <t>Mocone</t>
  </si>
  <si>
    <t>Namitanari</t>
  </si>
  <si>
    <t>Quinga</t>
  </si>
  <si>
    <t>Chipaca</t>
  </si>
  <si>
    <t>Muralelo</t>
  </si>
  <si>
    <t>Nataleia</t>
  </si>
  <si>
    <t>Nioce</t>
  </si>
  <si>
    <t>Mutuali</t>
  </si>
  <si>
    <t>Chuhulo</t>
  </si>
  <si>
    <t>Namialo</t>
  </si>
  <si>
    <t>7 de Abril</t>
  </si>
  <si>
    <t>Corrane</t>
  </si>
  <si>
    <t>Jabir</t>
  </si>
  <si>
    <t>Mecua 1</t>
  </si>
  <si>
    <t>Namina</t>
  </si>
  <si>
    <t>Milhana</t>
  </si>
  <si>
    <t>Muite</t>
  </si>
  <si>
    <t>Napai</t>
  </si>
  <si>
    <t>Ratane</t>
  </si>
  <si>
    <t>Issipe</t>
  </si>
  <si>
    <t>Momane</t>
  </si>
  <si>
    <t>Nahipa Marririmue</t>
  </si>
  <si>
    <t>Natala Popue</t>
  </si>
  <si>
    <t>Chipene</t>
  </si>
  <si>
    <t>Miaja</t>
  </si>
  <si>
    <t>Niaca</t>
  </si>
  <si>
    <t>Tropene</t>
  </si>
  <si>
    <t>Cavá</t>
  </si>
  <si>
    <t>Mazua</t>
  </si>
  <si>
    <t>Simuco</t>
  </si>
  <si>
    <t>Naminane</t>
  </si>
  <si>
    <t>Namige</t>
  </si>
  <si>
    <t>Quixaxe</t>
  </si>
  <si>
    <t>Nametil</t>
  </si>
  <si>
    <t>Calipo</t>
  </si>
  <si>
    <t>Ilute</t>
  </si>
  <si>
    <t>Muatua</t>
  </si>
  <si>
    <t>Nanhupo Rio</t>
  </si>
  <si>
    <t>Chalaua</t>
  </si>
  <si>
    <t>Jacoma</t>
  </si>
  <si>
    <t>Macone</t>
  </si>
  <si>
    <t>Mirripi</t>
  </si>
  <si>
    <t>Mpago</t>
  </si>
  <si>
    <t>Naicole</t>
  </si>
  <si>
    <t>Nailocne</t>
  </si>
  <si>
    <t>Namiwi</t>
  </si>
  <si>
    <t>Pilivili</t>
  </si>
  <si>
    <t>Piqueira</t>
  </si>
  <si>
    <t>Canacue</t>
  </si>
  <si>
    <t>Itoculo</t>
  </si>
  <si>
    <t>Murruto</t>
  </si>
  <si>
    <t>Nacololo</t>
  </si>
  <si>
    <t>Netia</t>
  </si>
  <si>
    <t>Murrupula</t>
  </si>
  <si>
    <t>Mulhaniua</t>
  </si>
  <si>
    <t>Nihessiue</t>
  </si>
  <si>
    <t>Chinga</t>
  </si>
  <si>
    <t>Gazuzu</t>
  </si>
  <si>
    <t>Namilasse</t>
  </si>
  <si>
    <t>Namitotelane</t>
  </si>
  <si>
    <t>Lunga</t>
  </si>
  <si>
    <t>Matibane</t>
  </si>
  <si>
    <t>Namitatari</t>
  </si>
  <si>
    <t>Imala</t>
  </si>
  <si>
    <t>Napala</t>
  </si>
  <si>
    <t>Mucoluone</t>
  </si>
  <si>
    <t>Covo</t>
  </si>
  <si>
    <t>Namiope</t>
  </si>
  <si>
    <t>Intete</t>
  </si>
  <si>
    <t>Naputha</t>
  </si>
  <si>
    <t>Muchico</t>
  </si>
  <si>
    <t>1º de Maio</t>
  </si>
  <si>
    <t>Muatala</t>
  </si>
  <si>
    <t>Mutauhanha</t>
  </si>
  <si>
    <t>Muahivire</t>
  </si>
  <si>
    <t>Muhala</t>
  </si>
  <si>
    <t>Namutaqueliua</t>
  </si>
  <si>
    <t>Carrupeia</t>
  </si>
  <si>
    <t>Napipine</t>
  </si>
  <si>
    <t>Marrere</t>
  </si>
  <si>
    <t>Marrupaniua</t>
  </si>
  <si>
    <t>Natikire</t>
  </si>
  <si>
    <t>Bombeiros</t>
  </si>
  <si>
    <t>Liberdade</t>
  </si>
  <si>
    <t>Limoeiros</t>
  </si>
  <si>
    <t>Militar</t>
  </si>
  <si>
    <t>Urbano Central</t>
  </si>
  <si>
    <t>Mutava Rex</t>
  </si>
  <si>
    <t>Namikopo</t>
  </si>
  <si>
    <t>Anchilo</t>
  </si>
  <si>
    <t>Namachilo</t>
  </si>
  <si>
    <t>Namigonha</t>
  </si>
  <si>
    <t>Napuri</t>
  </si>
  <si>
    <t>Saua Saua</t>
  </si>
  <si>
    <t>Caramaja Napome</t>
  </si>
  <si>
    <t>Tchaiane</t>
  </si>
  <si>
    <t>Mutivaze</t>
  </si>
  <si>
    <t>Namaita</t>
  </si>
  <si>
    <t>Cunle</t>
  </si>
  <si>
    <t>Iapala</t>
  </si>
  <si>
    <t>Norre</t>
  </si>
  <si>
    <t>Chica</t>
  </si>
  <si>
    <t>Namuanica</t>
  </si>
  <si>
    <t>Chala</t>
  </si>
  <si>
    <t>Lione</t>
  </si>
  <si>
    <t>Lumbi</t>
  </si>
  <si>
    <t>Machomane</t>
  </si>
  <si>
    <t>Mussa</t>
  </si>
  <si>
    <t>Choulue</t>
  </si>
  <si>
    <t>Napacala</t>
  </si>
  <si>
    <t>Mitucue</t>
  </si>
  <si>
    <t>Rimbane</t>
  </si>
  <si>
    <t>Titimane</t>
  </si>
  <si>
    <t>Etarara</t>
  </si>
  <si>
    <t>Muetetere</t>
  </si>
  <si>
    <t>Chigoma</t>
  </si>
  <si>
    <t>Chwindi</t>
  </si>
  <si>
    <t>Lupilichi</t>
  </si>
  <si>
    <t>Ngofi</t>
  </si>
  <si>
    <t>Lunho</t>
  </si>
  <si>
    <t>Maniamba</t>
  </si>
  <si>
    <t>Metangula</t>
  </si>
  <si>
    <t>Tulo</t>
  </si>
  <si>
    <t>Cobué</t>
  </si>
  <si>
    <t>Nairrubi</t>
  </si>
  <si>
    <t>Malanga</t>
  </si>
  <si>
    <t>Mecuinha</t>
  </si>
  <si>
    <t>Nambilange</t>
  </si>
  <si>
    <t>Riate</t>
  </si>
  <si>
    <t>Meluluca</t>
  </si>
  <si>
    <t>Mitande</t>
  </si>
  <si>
    <t>Messalo</t>
  </si>
  <si>
    <t>Messenguesse</t>
  </si>
  <si>
    <t>Nungo</t>
  </si>
  <si>
    <t>Pringilane</t>
  </si>
  <si>
    <t>Marrangira</t>
  </si>
  <si>
    <t>Nantete</t>
  </si>
  <si>
    <t>Maiaca</t>
  </si>
  <si>
    <t>Muapula</t>
  </si>
  <si>
    <t>Mugoma</t>
  </si>
  <si>
    <t>Nkalapa Mavago</t>
  </si>
  <si>
    <t>Msawisze</t>
  </si>
  <si>
    <t>Entre Lagos</t>
  </si>
  <si>
    <t>Matequesso</t>
  </si>
  <si>
    <t>Chissaua</t>
  </si>
  <si>
    <t>Intaria</t>
  </si>
  <si>
    <t>Insaca</t>
  </si>
  <si>
    <t>Matondovela</t>
  </si>
  <si>
    <t>Mbamba</t>
  </si>
  <si>
    <t>Naulala Gomba</t>
  </si>
  <si>
    <t>Muhemele</t>
  </si>
  <si>
    <t>Nacumua</t>
  </si>
  <si>
    <t>Namicunde</t>
  </si>
  <si>
    <t>Chiconono</t>
  </si>
  <si>
    <t>Chiuanjota</t>
  </si>
  <si>
    <t>Ligogolo</t>
  </si>
  <si>
    <t>Lutuesse</t>
  </si>
  <si>
    <t>Nzinzi</t>
  </si>
  <si>
    <t>Massangulo</t>
  </si>
  <si>
    <t>Chissimbir</t>
  </si>
  <si>
    <t>Chitanda</t>
  </si>
  <si>
    <t>Itepela</t>
  </si>
  <si>
    <t>Lupalane</t>
  </si>
  <si>
    <t>Cheia Muipite</t>
  </si>
  <si>
    <t>Muipite</t>
  </si>
  <si>
    <t>Muluco</t>
  </si>
  <si>
    <t>Mutumar</t>
  </si>
  <si>
    <t>Tamica</t>
  </si>
  <si>
    <t>Macaloge</t>
  </si>
  <si>
    <t>Matchedje</t>
  </si>
  <si>
    <t>Njesse</t>
  </si>
  <si>
    <t>Unango</t>
  </si>
  <si>
    <t>Luchimua</t>
  </si>
  <si>
    <t>Lussimbeze</t>
  </si>
  <si>
    <t>Nsauca, Cajamba</t>
  </si>
  <si>
    <t>Bândua</t>
  </si>
  <si>
    <t>Grudja</t>
  </si>
  <si>
    <t>Ampara</t>
  </si>
  <si>
    <t>Nova Sofala</t>
  </si>
  <si>
    <t>Chissinguana</t>
  </si>
  <si>
    <t>Estaquinha</t>
  </si>
  <si>
    <t>Murraça</t>
  </si>
  <si>
    <t>Sena</t>
  </si>
  <si>
    <t>3 de Fevereiro, Chemba</t>
  </si>
  <si>
    <t>Chiramba</t>
  </si>
  <si>
    <t>Goe</t>
  </si>
  <si>
    <t>Mulima</t>
  </si>
  <si>
    <t>Inhaminga</t>
  </si>
  <si>
    <t>Inhamitanga</t>
  </si>
  <si>
    <t>Goonda</t>
  </si>
  <si>
    <t>Mucheve</t>
  </si>
  <si>
    <t>Muxungue</t>
  </si>
  <si>
    <t>Tronga</t>
  </si>
  <si>
    <t>Chinamacondo</t>
  </si>
  <si>
    <t>Mafambisse</t>
  </si>
  <si>
    <t>Mutua</t>
  </si>
  <si>
    <t>Savane</t>
  </si>
  <si>
    <t>Nhamadzi</t>
  </si>
  <si>
    <t>Vunduzi</t>
  </si>
  <si>
    <t>Pungué</t>
  </si>
  <si>
    <t>Tambarara</t>
  </si>
  <si>
    <t>Gorongosa</t>
  </si>
  <si>
    <t>Chiloane</t>
  </si>
  <si>
    <t>Inharingue</t>
  </si>
  <si>
    <t>Divinhe</t>
  </si>
  <si>
    <t>Maropanhe</t>
  </si>
  <si>
    <t>Djavane</t>
  </si>
  <si>
    <t>Zimuala</t>
  </si>
  <si>
    <t>Mavinga</t>
  </si>
  <si>
    <t>Buéne</t>
  </si>
  <si>
    <t>Gumbalaçai</t>
  </si>
  <si>
    <t>Subui</t>
  </si>
  <si>
    <t>Canxixe</t>
  </si>
  <si>
    <t>Senga Senga</t>
  </si>
  <si>
    <t>Chupanga</t>
  </si>
  <si>
    <t>Quama</t>
  </si>
  <si>
    <t>Galinha</t>
  </si>
  <si>
    <t>Tica</t>
  </si>
  <si>
    <t>Nhampoca</t>
  </si>
  <si>
    <t>Binga</t>
  </si>
  <si>
    <t>Domué</t>
  </si>
  <si>
    <t>Khombe</t>
  </si>
  <si>
    <t>Liranga</t>
  </si>
  <si>
    <t>Mpandula</t>
  </si>
  <si>
    <t>Ndaula</t>
  </si>
  <si>
    <t>Nkhame</t>
  </si>
  <si>
    <t>Seze</t>
  </si>
  <si>
    <t>Chimwala</t>
  </si>
  <si>
    <t>Dzuanga</t>
  </si>
  <si>
    <t>Kalomwe</t>
  </si>
  <si>
    <t>Mangane</t>
  </si>
  <si>
    <t>Mawonekera</t>
  </si>
  <si>
    <t>Namigoha</t>
  </si>
  <si>
    <t>Ulongué</t>
  </si>
  <si>
    <t>Caphessa</t>
  </si>
  <si>
    <t>Catondo</t>
  </si>
  <si>
    <t>Chifumbe</t>
  </si>
  <si>
    <t>Chitholo</t>
  </si>
  <si>
    <t>Mulinje</t>
  </si>
  <si>
    <t>Chibagadigo</t>
  </si>
  <si>
    <t>Chitima</t>
  </si>
  <si>
    <t>Dzunsa</t>
  </si>
  <si>
    <t>Nhabando</t>
  </si>
  <si>
    <t>Nhacapirere</t>
  </si>
  <si>
    <t>Songo</t>
  </si>
  <si>
    <t>Chicoa Nova</t>
  </si>
  <si>
    <t>Luenha</t>
  </si>
  <si>
    <t>Chioco</t>
  </si>
  <si>
    <t>Chipembere</t>
  </si>
  <si>
    <t>Mazue</t>
  </si>
  <si>
    <t>NChenga</t>
  </si>
  <si>
    <t>Nhautenga</t>
  </si>
  <si>
    <t>Dzunga</t>
  </si>
  <si>
    <t>Bolimo</t>
  </si>
  <si>
    <t>Mualadzi</t>
  </si>
  <si>
    <t>NSadzo</t>
  </si>
  <si>
    <t>Camwenje</t>
  </si>
  <si>
    <t>Caunda</t>
  </si>
  <si>
    <t>Chipiri</t>
  </si>
  <si>
    <t>Kazula</t>
  </si>
  <si>
    <t>Lumadzi</t>
  </si>
  <si>
    <t>Manje</t>
  </si>
  <si>
    <t>Matenje</t>
  </si>
  <si>
    <t>Nfigo</t>
  </si>
  <si>
    <t>Muchena</t>
  </si>
  <si>
    <t>Salima</t>
  </si>
  <si>
    <t>Ancuaze</t>
  </si>
  <si>
    <t>Chueza</t>
  </si>
  <si>
    <t>Namadende</t>
  </si>
  <si>
    <t>Bawe</t>
  </si>
  <si>
    <t>Campala</t>
  </si>
  <si>
    <t>Chidzolomondo</t>
  </si>
  <si>
    <t>Furancungo</t>
  </si>
  <si>
    <t>Gandala</t>
  </si>
  <si>
    <t>Kassupe</t>
  </si>
  <si>
    <t>Cazindira</t>
  </si>
  <si>
    <t>Chitete</t>
  </si>
  <si>
    <t>Daque</t>
  </si>
  <si>
    <t>Dewetewe</t>
  </si>
  <si>
    <t>Mphende</t>
  </si>
  <si>
    <t>Mukumbura</t>
  </si>
  <si>
    <t>Mussenguezi</t>
  </si>
  <si>
    <t>Chinthopo</t>
  </si>
  <si>
    <t>Mufa Boroma</t>
  </si>
  <si>
    <t>Chococoma</t>
  </si>
  <si>
    <t>Kachembe</t>
  </si>
  <si>
    <t>Mufa Conde</t>
  </si>
  <si>
    <t>Ntayansupa</t>
  </si>
  <si>
    <t>Chipungo</t>
  </si>
  <si>
    <t>Chiputo</t>
  </si>
  <si>
    <t>Chizane</t>
  </si>
  <si>
    <t>Angombe</t>
  </si>
  <si>
    <t>Fingoé</t>
  </si>
  <si>
    <t>Mazeze</t>
  </si>
  <si>
    <t>Nhenda</t>
  </si>
  <si>
    <t>Cassuende</t>
  </si>
  <si>
    <t>Molowera</t>
  </si>
  <si>
    <t>Nhacanha</t>
  </si>
  <si>
    <t>Chipera</t>
  </si>
  <si>
    <t>Chiringa</t>
  </si>
  <si>
    <t>Chissete</t>
  </si>
  <si>
    <t>Benga</t>
  </si>
  <si>
    <t>Mhpanzo</t>
  </si>
  <si>
    <t>Msungo</t>
  </si>
  <si>
    <t>Kambulatsitsi</t>
  </si>
  <si>
    <t>Necungas</t>
  </si>
  <si>
    <t>Caphiridzange</t>
  </si>
  <si>
    <t>Nkondedzi</t>
  </si>
  <si>
    <t>Zobué</t>
  </si>
  <si>
    <t>Charre</t>
  </si>
  <si>
    <t>Vila Nova da Fronteira</t>
  </si>
  <si>
    <t>Sinjal</t>
  </si>
  <si>
    <t>Canhungue</t>
  </si>
  <si>
    <t>Inhangoma</t>
  </si>
  <si>
    <t>Jardim (Canamua</t>
  </si>
  <si>
    <t>Nhamayabué</t>
  </si>
  <si>
    <t>Chiandame</t>
  </si>
  <si>
    <t>Maconje</t>
  </si>
  <si>
    <t>Chivano</t>
  </si>
  <si>
    <t>Banga</t>
  </si>
  <si>
    <t>Ntengo Wambalane</t>
  </si>
  <si>
    <t>Chawalo</t>
  </si>
  <si>
    <t>Kasenga</t>
  </si>
  <si>
    <t>Mazamba</t>
  </si>
  <si>
    <t>Minga</t>
  </si>
  <si>
    <t>Muze</t>
  </si>
  <si>
    <t>Zambue</t>
  </si>
  <si>
    <t>Mirula</t>
  </si>
  <si>
    <t>Mukangadzi</t>
  </si>
  <si>
    <t>Chapala</t>
  </si>
  <si>
    <t>Ecole</t>
  </si>
  <si>
    <t>Muhiua</t>
  </si>
  <si>
    <t>Nauela</t>
  </si>
  <si>
    <t>Nimala</t>
  </si>
  <si>
    <t>Malua</t>
  </si>
  <si>
    <t>Mutala</t>
  </si>
  <si>
    <t>Nacuaca</t>
  </si>
  <si>
    <t>Caiaia</t>
  </si>
  <si>
    <t>Nivava</t>
  </si>
  <si>
    <t>Novanana</t>
  </si>
  <si>
    <t>Arijuane</t>
  </si>
  <si>
    <t>Magaza</t>
  </si>
  <si>
    <t>Matilde</t>
  </si>
  <si>
    <t>Micaune</t>
  </si>
  <si>
    <t>Mitange</t>
  </si>
  <si>
    <t>Mucuandaia</t>
  </si>
  <si>
    <t>Nhamatamanga</t>
  </si>
  <si>
    <t>Pambane</t>
  </si>
  <si>
    <t>Machindo</t>
  </si>
  <si>
    <t>Guerissa</t>
  </si>
  <si>
    <t>Alto Ligonha</t>
  </si>
  <si>
    <t>Mirali</t>
  </si>
  <si>
    <t>Muiane</t>
  </si>
  <si>
    <t>Namihali</t>
  </si>
  <si>
    <t>Namireco</t>
  </si>
  <si>
    <t>Inxotcha</t>
  </si>
  <si>
    <t>Khayane</t>
  </si>
  <si>
    <t>Mamala</t>
  </si>
  <si>
    <t>Manhope</t>
  </si>
  <si>
    <t>Moniea</t>
  </si>
  <si>
    <t>Naheche</t>
  </si>
  <si>
    <t>Pury</t>
  </si>
  <si>
    <t>Uape</t>
  </si>
  <si>
    <t>Incize</t>
  </si>
  <si>
    <t>Magige</t>
  </si>
  <si>
    <t>Mepuagiua</t>
  </si>
  <si>
    <t>Mualijane</t>
  </si>
  <si>
    <t>Mugaveia</t>
  </si>
  <si>
    <t>Nicoropale</t>
  </si>
  <si>
    <t>Nintulo</t>
  </si>
  <si>
    <t>Nipive</t>
  </si>
  <si>
    <t>Lioma</t>
  </si>
  <si>
    <t>Calaia</t>
  </si>
  <si>
    <t>Curruane, Macopola</t>
  </si>
  <si>
    <t>Mungulama, Hatxue</t>
  </si>
  <si>
    <t>Namanda</t>
  </si>
  <si>
    <t>Nampevo</t>
  </si>
  <si>
    <t>Nipiode</t>
  </si>
  <si>
    <t>Palane, Vieirua</t>
  </si>
  <si>
    <t>Socone</t>
  </si>
  <si>
    <t>Gonhane</t>
  </si>
  <si>
    <t>Chirimane</t>
  </si>
  <si>
    <t>Ilova</t>
  </si>
  <si>
    <t>Mucupia</t>
  </si>
  <si>
    <t>Chimbazo</t>
  </si>
  <si>
    <t>25 de Setembro</t>
  </si>
  <si>
    <t>Mangige</t>
  </si>
  <si>
    <t>Nzama</t>
  </si>
  <si>
    <t>Rovuma</t>
  </si>
  <si>
    <t>Alto Lugela</t>
  </si>
  <si>
    <t>Cuba</t>
  </si>
  <si>
    <t>Ebide</t>
  </si>
  <si>
    <t>Mabu</t>
  </si>
  <si>
    <t>Mulide</t>
  </si>
  <si>
    <t>Munhamade</t>
  </si>
  <si>
    <t>Mussengane</t>
  </si>
  <si>
    <t>Nagobo</t>
  </si>
  <si>
    <t>Phutine</t>
  </si>
  <si>
    <t>Taba</t>
  </si>
  <si>
    <t>Tacuane</t>
  </si>
  <si>
    <t>Tenede</t>
  </si>
  <si>
    <t>Comone</t>
  </si>
  <si>
    <t>MPemula</t>
  </si>
  <si>
    <t>Muabanama</t>
  </si>
  <si>
    <t>Bala</t>
  </si>
  <si>
    <t>Cabuir</t>
  </si>
  <si>
    <t>Cariua</t>
  </si>
  <si>
    <t>Alto Mutola</t>
  </si>
  <si>
    <t>Moneia</t>
  </si>
  <si>
    <t>Muôloa</t>
  </si>
  <si>
    <t>Nante</t>
  </si>
  <si>
    <t>Nomiua</t>
  </si>
  <si>
    <t>Chitambo</t>
  </si>
  <si>
    <t>Dachudua</t>
  </si>
  <si>
    <t>Dulanha</t>
  </si>
  <si>
    <t>Liciro</t>
  </si>
  <si>
    <t>Majaua</t>
  </si>
  <si>
    <t>Mongue</t>
  </si>
  <si>
    <t>Sabelua</t>
  </si>
  <si>
    <t>Tengua</t>
  </si>
  <si>
    <t>Vulalo</t>
  </si>
  <si>
    <t>Zalimba</t>
  </si>
  <si>
    <t>Alto Benfica</t>
  </si>
  <si>
    <t>Namanjavira</t>
  </si>
  <si>
    <t>Muaquiua</t>
  </si>
  <si>
    <t>Mugeba</t>
  </si>
  <si>
    <t>Munhiba</t>
  </si>
  <si>
    <t>Município de Mocuba</t>
  </si>
  <si>
    <t>Bajone</t>
  </si>
  <si>
    <t>Maneia</t>
  </si>
  <si>
    <t>Missal</t>
  </si>
  <si>
    <t>Muzo</t>
  </si>
  <si>
    <t>Nacuda</t>
  </si>
  <si>
    <t>Naico</t>
  </si>
  <si>
    <t>Capitão Mor Muhalo</t>
  </si>
  <si>
    <t>Nangoma</t>
  </si>
  <si>
    <t>Tetete</t>
  </si>
  <si>
    <t>Corromana</t>
  </si>
  <si>
    <t>Campo</t>
  </si>
  <si>
    <t>Catale</t>
  </si>
  <si>
    <t>Chimuara</t>
  </si>
  <si>
    <t>Luala, Lua-Lua</t>
  </si>
  <si>
    <t>Mungane</t>
  </si>
  <si>
    <t>Nzanza</t>
  </si>
  <si>
    <t>Boroma</t>
  </si>
  <si>
    <t>Chilomo</t>
  </si>
  <si>
    <t>Chire</t>
  </si>
  <si>
    <t>Gorro</t>
  </si>
  <si>
    <t>Megaza</t>
  </si>
  <si>
    <t>Mepinha</t>
  </si>
  <si>
    <t>Muandiua</t>
  </si>
  <si>
    <t>Pinda</t>
  </si>
  <si>
    <t>Sabe</t>
  </si>
  <si>
    <t>Micalane</t>
  </si>
  <si>
    <t>Mucata</t>
  </si>
  <si>
    <t>Ruge</t>
  </si>
  <si>
    <t>Tebo</t>
  </si>
  <si>
    <t>Chiraco</t>
  </si>
  <si>
    <t>Muebele</t>
  </si>
  <si>
    <t>Mutange</t>
  </si>
  <si>
    <t>Pida</t>
  </si>
  <si>
    <t>Malei</t>
  </si>
  <si>
    <t>Furquia</t>
  </si>
  <si>
    <t>Macusse</t>
  </si>
  <si>
    <t>Mbaua</t>
  </si>
  <si>
    <t>Mixixine</t>
  </si>
  <si>
    <t>Lipilali</t>
  </si>
  <si>
    <t>Marea</t>
  </si>
  <si>
    <t>Mudine</t>
  </si>
  <si>
    <t>Muemue</t>
  </si>
  <si>
    <t>Mutatala</t>
  </si>
  <si>
    <t>Regone</t>
  </si>
  <si>
    <t>Munhonha</t>
  </si>
  <si>
    <t>Namacata</t>
  </si>
  <si>
    <t>Nhafuba</t>
  </si>
  <si>
    <t>Alto Maganha</t>
  </si>
  <si>
    <t>Mucocoro</t>
  </si>
  <si>
    <t>Mulela Mualama</t>
  </si>
  <si>
    <t>Namanla</t>
  </si>
  <si>
    <t>Impaca</t>
  </si>
  <si>
    <t>Magiga</t>
  </si>
  <si>
    <t>Mihecue</t>
  </si>
  <si>
    <t>Naburi</t>
  </si>
  <si>
    <t>Namahipe</t>
  </si>
  <si>
    <t>Nicadine</t>
  </si>
  <si>
    <t>Tomeia</t>
  </si>
  <si>
    <t>Txalalane</t>
  </si>
  <si>
    <t>#</t>
  </si>
  <si>
    <t>Local</t>
  </si>
  <si>
    <t>id</t>
  </si>
  <si>
    <t>Sanga, Guro</t>
  </si>
  <si>
    <t>Chiremera</t>
  </si>
  <si>
    <t>Alto Maé A</t>
  </si>
  <si>
    <t>Alto Maé B</t>
  </si>
  <si>
    <t>Central A</t>
  </si>
  <si>
    <t>Central B</t>
  </si>
  <si>
    <t>Central C</t>
  </si>
  <si>
    <t>Coop</t>
  </si>
  <si>
    <t>Malhangalene A</t>
  </si>
  <si>
    <t>Malhangalene B</t>
  </si>
  <si>
    <t>Polana-Cimento A</t>
  </si>
  <si>
    <t>Polana-Cimento B</t>
  </si>
  <si>
    <t>Sommerschield</t>
  </si>
  <si>
    <t>AeroportoA</t>
  </si>
  <si>
    <t>Aeroporto B</t>
  </si>
  <si>
    <t>Chamanculo A</t>
  </si>
  <si>
    <t>Chamanculo B</t>
  </si>
  <si>
    <t>Chamanculo C</t>
  </si>
  <si>
    <t>ChamanculoD</t>
  </si>
  <si>
    <t>Minkadjuine</t>
  </si>
  <si>
    <t>Munhuana</t>
  </si>
  <si>
    <t>Unidade 7</t>
  </si>
  <si>
    <t>Xipamanine</t>
  </si>
  <si>
    <t>Mafalala</t>
  </si>
  <si>
    <t>Maxaquene A</t>
  </si>
  <si>
    <t>Maxaquene B</t>
  </si>
  <si>
    <t>Maxaquene C</t>
  </si>
  <si>
    <t>Maxaquene D</t>
  </si>
  <si>
    <t>Polana Caniço A</t>
  </si>
  <si>
    <t>Polana Caniço B</t>
  </si>
  <si>
    <t>Urbanização</t>
  </si>
  <si>
    <t>Albazine</t>
  </si>
  <si>
    <t>Costa do Sol</t>
  </si>
  <si>
    <t>Ferroviário</t>
  </si>
  <si>
    <t>Hulene A</t>
  </si>
  <si>
    <t>Hulene B</t>
  </si>
  <si>
    <t>Laulane</t>
  </si>
  <si>
    <t>Mahotas</t>
  </si>
  <si>
    <t>Mavalane A</t>
  </si>
  <si>
    <t>Mavalane B</t>
  </si>
  <si>
    <t>25 de Junho A</t>
  </si>
  <si>
    <t>25 de Junho B</t>
  </si>
  <si>
    <t>Bagamoyo</t>
  </si>
  <si>
    <t>George Dimitrov.</t>
  </si>
  <si>
    <t>Inhagóia A</t>
  </si>
  <si>
    <t>Inhagóia B</t>
  </si>
  <si>
    <t>Jardim</t>
  </si>
  <si>
    <t>Magoanine A</t>
  </si>
  <si>
    <t>Magoanine B</t>
  </si>
  <si>
    <t>Magoanine C</t>
  </si>
  <si>
    <t>Nsalene</t>
  </si>
  <si>
    <t>Zimpeto</t>
  </si>
  <si>
    <t>Inguide</t>
  </si>
  <si>
    <t>Incassane</t>
  </si>
  <si>
    <t>Guachene</t>
  </si>
  <si>
    <t>Chali</t>
  </si>
  <si>
    <t>Chamissava</t>
  </si>
  <si>
    <t>Ribzwene</t>
  </si>
  <si>
    <t>Inguane</t>
  </si>
  <si>
    <t>Nhanquene</t>
  </si>
  <si>
    <t>Malhazine</t>
  </si>
  <si>
    <t>Luís Cabral</t>
  </si>
  <si>
    <t>FPLM</t>
  </si>
  <si>
    <t>localidade</t>
  </si>
  <si>
    <t>distrito</t>
  </si>
  <si>
    <t>provincia</t>
  </si>
  <si>
    <t>Nome</t>
  </si>
  <si>
    <t>Contacto</t>
  </si>
  <si>
    <t>TIPOS DE DEFICIÊNCIA</t>
  </si>
  <si>
    <t>TIPOS DE VULNERABILIDADE</t>
  </si>
  <si>
    <t>PESSOAS COM DEFICIÊNCIA OU VULNERABILIDADE</t>
  </si>
  <si>
    <t>Auditiva</t>
  </si>
  <si>
    <t>Aprendizagem</t>
  </si>
  <si>
    <t>Mulher solteira</t>
  </si>
  <si>
    <t>A</t>
  </si>
  <si>
    <t>O próprio</t>
  </si>
  <si>
    <t>F</t>
  </si>
  <si>
    <t>Enteada</t>
  </si>
  <si>
    <t>K</t>
  </si>
  <si>
    <t>Irmã</t>
  </si>
  <si>
    <t>P</t>
  </si>
  <si>
    <t>Cunhada</t>
  </si>
  <si>
    <t>U</t>
  </si>
  <si>
    <t>Sobrinho</t>
  </si>
  <si>
    <t>Z</t>
  </si>
  <si>
    <t>Outro membro</t>
  </si>
  <si>
    <t>Física</t>
  </si>
  <si>
    <t>Psicosocial</t>
  </si>
  <si>
    <t>Deslocado de calamidade Naturais</t>
  </si>
  <si>
    <t>Mulher viúva</t>
  </si>
  <si>
    <t>B</t>
  </si>
  <si>
    <t>Pai</t>
  </si>
  <si>
    <t>G</t>
  </si>
  <si>
    <t>Primo</t>
  </si>
  <si>
    <t>L</t>
  </si>
  <si>
    <t>Q</t>
  </si>
  <si>
    <t>Nora</t>
  </si>
  <si>
    <t>V</t>
  </si>
  <si>
    <t>Sobrinha</t>
  </si>
  <si>
    <t>AA</t>
  </si>
  <si>
    <t>Sogro</t>
  </si>
  <si>
    <t>Mental</t>
  </si>
  <si>
    <t>Albinismo</t>
  </si>
  <si>
    <t>Criança chefe de família</t>
  </si>
  <si>
    <t>c/ doença crónica</t>
  </si>
  <si>
    <t>C</t>
  </si>
  <si>
    <t>Mãe</t>
  </si>
  <si>
    <t>H</t>
  </si>
  <si>
    <t>Avó</t>
  </si>
  <si>
    <t>M</t>
  </si>
  <si>
    <t>Tia</t>
  </si>
  <si>
    <t>R</t>
  </si>
  <si>
    <t>Genro</t>
  </si>
  <si>
    <t>W</t>
  </si>
  <si>
    <t>Enteado</t>
  </si>
  <si>
    <t>AB</t>
  </si>
  <si>
    <t>Sogra</t>
  </si>
  <si>
    <t>Fala</t>
  </si>
  <si>
    <t>Múltipla</t>
  </si>
  <si>
    <t>Criança órfã</t>
  </si>
  <si>
    <t>Mulher divorciada</t>
  </si>
  <si>
    <t>D</t>
  </si>
  <si>
    <t>Filho</t>
  </si>
  <si>
    <t>I</t>
  </si>
  <si>
    <t>Avô</t>
  </si>
  <si>
    <t>N</t>
  </si>
  <si>
    <t>Tio</t>
  </si>
  <si>
    <t>S</t>
  </si>
  <si>
    <t>Neto</t>
  </si>
  <si>
    <t>X</t>
  </si>
  <si>
    <t>Cônjuge</t>
  </si>
  <si>
    <t>AC</t>
  </si>
  <si>
    <t>Madrasta</t>
  </si>
  <si>
    <t>Visual</t>
  </si>
  <si>
    <t>Outras</t>
  </si>
  <si>
    <t>Mulher chefe de família</t>
  </si>
  <si>
    <t>E</t>
  </si>
  <si>
    <t>Filha</t>
  </si>
  <si>
    <t>J</t>
  </si>
  <si>
    <t>Irmão</t>
  </si>
  <si>
    <t>O</t>
  </si>
  <si>
    <t>Cunhado</t>
  </si>
  <si>
    <t>T</t>
  </si>
  <si>
    <t>Neta</t>
  </si>
  <si>
    <t>Y</t>
  </si>
  <si>
    <t>Prima</t>
  </si>
  <si>
    <t>AD</t>
  </si>
  <si>
    <t>Padrasto</t>
  </si>
  <si>
    <t>PROVENIÊNCIA</t>
  </si>
  <si>
    <t>CÓDIGO (NUIPA)</t>
  </si>
  <si>
    <t>ANO DE NASC.</t>
  </si>
  <si>
    <t>POVOADO</t>
  </si>
  <si>
    <t>CONTACTO</t>
  </si>
  <si>
    <t>C/ DEFICIÊNCIA</t>
  </si>
  <si>
    <t>NOME DA ORGANIZAÇÃO</t>
  </si>
  <si>
    <t>LATITUDE (Y)</t>
  </si>
  <si>
    <t>LONGITUDE (X)</t>
  </si>
  <si>
    <t>Horticultura</t>
  </si>
  <si>
    <t>Mandioca</t>
  </si>
  <si>
    <t>Leguminosas</t>
  </si>
  <si>
    <t>Carnes Vermelhas</t>
  </si>
  <si>
    <t>Avicultura</t>
  </si>
  <si>
    <t>Galinha Landim</t>
  </si>
  <si>
    <t>Alface</t>
  </si>
  <si>
    <t>Algodão</t>
  </si>
  <si>
    <t>Alho</t>
  </si>
  <si>
    <t>Amendoim</t>
  </si>
  <si>
    <t>Arroz</t>
  </si>
  <si>
    <t>Batata Doce</t>
  </si>
  <si>
    <t>Batata Reno</t>
  </si>
  <si>
    <t>Cajú</t>
  </si>
  <si>
    <t>Cebola</t>
  </si>
  <si>
    <t>Cenoura</t>
  </si>
  <si>
    <t>Couve</t>
  </si>
  <si>
    <t>Feijão Boer</t>
  </si>
  <si>
    <t>Feijão Jugo</t>
  </si>
  <si>
    <t>Feijão Nhemba</t>
  </si>
  <si>
    <t>Feijão Verde</t>
  </si>
  <si>
    <t>Feijão Vulgar</t>
  </si>
  <si>
    <t>Gergelim</t>
  </si>
  <si>
    <t>Girassol</t>
  </si>
  <si>
    <t>Macadâmia</t>
  </si>
  <si>
    <t>Mapira</t>
  </si>
  <si>
    <t>Mexoeira</t>
  </si>
  <si>
    <t>Milho</t>
  </si>
  <si>
    <t>Pepino</t>
  </si>
  <si>
    <t>Pimento</t>
  </si>
  <si>
    <t>Piri Piri</t>
  </si>
  <si>
    <t>Quiabo</t>
  </si>
  <si>
    <t>Repolho</t>
  </si>
  <si>
    <t>Salsa</t>
  </si>
  <si>
    <t>Soja</t>
  </si>
  <si>
    <t>Tomate</t>
  </si>
  <si>
    <t>cadeias_valor</t>
  </si>
  <si>
    <t>Bolbos (kg)</t>
  </si>
  <si>
    <t>Manivas</t>
  </si>
  <si>
    <t>Plântulas</t>
  </si>
  <si>
    <t>kg</t>
  </si>
  <si>
    <t>Socas</t>
  </si>
  <si>
    <t>Variedade</t>
  </si>
  <si>
    <t>Culturas</t>
  </si>
  <si>
    <t>Commandant</t>
  </si>
  <si>
    <t>Commander</t>
  </si>
  <si>
    <t>Great lakes</t>
  </si>
  <si>
    <t>Lorciva</t>
  </si>
  <si>
    <t>Musketeer</t>
  </si>
  <si>
    <t>Não conheço</t>
  </si>
  <si>
    <t>Outra variedade</t>
  </si>
  <si>
    <t>Amarante</t>
  </si>
  <si>
    <t>BRS Hozan</t>
  </si>
  <si>
    <t>Nacional</t>
  </si>
  <si>
    <t>Amena - 018</t>
  </si>
  <si>
    <t>AMM - 018</t>
  </si>
  <si>
    <t>Bebiano branco</t>
  </si>
  <si>
    <t>CG-7</t>
  </si>
  <si>
    <t>ICGM 285</t>
  </si>
  <si>
    <t>ICGV – SM 1513</t>
  </si>
  <si>
    <t>ICGV-SM 01514</t>
  </si>
  <si>
    <t>ICGV-SM 99541</t>
  </si>
  <si>
    <t>ICGV-SM 99568</t>
  </si>
  <si>
    <t>JL-24</t>
  </si>
  <si>
    <t>Mamane</t>
  </si>
  <si>
    <t>Mapupulo-18</t>
  </si>
  <si>
    <t>Otitela</t>
  </si>
  <si>
    <t>RMP 12</t>
  </si>
  <si>
    <t>Sellie</t>
  </si>
  <si>
    <t>Agulha</t>
  </si>
  <si>
    <t>BR IRGA 409</t>
  </si>
  <si>
    <t>BR IRGA 417</t>
  </si>
  <si>
    <t>BRS Alvorada</t>
  </si>
  <si>
    <t>C4-63</t>
  </si>
  <si>
    <t>Chibiga</t>
  </si>
  <si>
    <t>Chupa</t>
  </si>
  <si>
    <t>Farox</t>
  </si>
  <si>
    <t>IR 52</t>
  </si>
  <si>
    <t>IR 64</t>
  </si>
  <si>
    <t>ITA 212</t>
  </si>
  <si>
    <t>ITA 312</t>
  </si>
  <si>
    <t>Macassane</t>
  </si>
  <si>
    <t>Mamima</t>
  </si>
  <si>
    <t>Muia Muriangani</t>
  </si>
  <si>
    <t>Amelia</t>
  </si>
  <si>
    <t>Batata_Doce</t>
  </si>
  <si>
    <t>Batata-doce</t>
  </si>
  <si>
    <t>Bela</t>
  </si>
  <si>
    <t>Cecília</t>
  </si>
  <si>
    <t>Délvia</t>
  </si>
  <si>
    <t>Devries</t>
  </si>
  <si>
    <t>Érica</t>
  </si>
  <si>
    <t>Esther</t>
  </si>
  <si>
    <t>Gaba-gaba</t>
  </si>
  <si>
    <t>Glória</t>
  </si>
  <si>
    <t>Ininda</t>
  </si>
  <si>
    <t>Irene</t>
  </si>
  <si>
    <t>Jan</t>
  </si>
  <si>
    <t>Jane</t>
  </si>
  <si>
    <t>Kakamega</t>
  </si>
  <si>
    <t>Kiegea</t>
  </si>
  <si>
    <t>Lourdes</t>
  </si>
  <si>
    <t>Mataya</t>
  </si>
  <si>
    <t>Melinda</t>
  </si>
  <si>
    <t>Moderada Ester</t>
  </si>
  <si>
    <t>Namanga</t>
  </si>
  <si>
    <t>Sumaia</t>
  </si>
  <si>
    <t>Tio Joe</t>
  </si>
  <si>
    <t>Batata_Reno</t>
  </si>
  <si>
    <t>BP1</t>
  </si>
  <si>
    <t>Calinga</t>
  </si>
  <si>
    <t>Chitukoko</t>
  </si>
  <si>
    <t>Everest</t>
  </si>
  <si>
    <t>Kholophethe</t>
  </si>
  <si>
    <t>Laldas</t>
  </si>
  <si>
    <t>Lulimile</t>
  </si>
  <si>
    <t>Mundial</t>
  </si>
  <si>
    <t>Rosita</t>
  </si>
  <si>
    <t>Wakaya</t>
  </si>
  <si>
    <t>Annika F1</t>
  </si>
  <si>
    <t>Capricorn</t>
  </si>
  <si>
    <t>Charlize</t>
  </si>
  <si>
    <t>Early Goal</t>
  </si>
  <si>
    <t>Gold Medal</t>
  </si>
  <si>
    <t>IPA 10</t>
  </si>
  <si>
    <t>Red Creole</t>
  </si>
  <si>
    <t>STAR 5516</t>
  </si>
  <si>
    <t>STAR 5517</t>
  </si>
  <si>
    <t>STAR 5519</t>
  </si>
  <si>
    <t>Texas Grano</t>
  </si>
  <si>
    <t>Exelso F1</t>
  </si>
  <si>
    <t>Javelin F1</t>
  </si>
  <si>
    <t>Kuroda</t>
  </si>
  <si>
    <t>Nativa F1</t>
  </si>
  <si>
    <t>Scarlet Nantes</t>
  </si>
  <si>
    <t>Soprano F1</t>
  </si>
  <si>
    <t>Tentacion F6</t>
  </si>
  <si>
    <t>China</t>
  </si>
  <si>
    <t>Couve Flor</t>
  </si>
  <si>
    <t>Galega</t>
  </si>
  <si>
    <t>Tronchuda</t>
  </si>
  <si>
    <t>CG 7</t>
  </si>
  <si>
    <t>Feijao_Boer</t>
  </si>
  <si>
    <t>ICEAP 00020</t>
  </si>
  <si>
    <t>ICEAP 00040</t>
  </si>
  <si>
    <t>ICEAP 00554</t>
  </si>
  <si>
    <t>ICEAP 00557</t>
  </si>
  <si>
    <t>ICGV-SM 01513</t>
  </si>
  <si>
    <t>JL 24</t>
  </si>
  <si>
    <t>Chiúre-18</t>
  </si>
  <si>
    <t>Feijao_Jugo</t>
  </si>
  <si>
    <t>Jugo PAN</t>
  </si>
  <si>
    <t>11855</t>
  </si>
  <si>
    <t>Feijao_Nhemba</t>
  </si>
  <si>
    <t>INIA 16</t>
  </si>
  <si>
    <t>INIA 36</t>
  </si>
  <si>
    <t>INIA 41</t>
  </si>
  <si>
    <t>INIA 46</t>
  </si>
  <si>
    <t>INIA 73</t>
  </si>
  <si>
    <t>IT 00K-1263</t>
  </si>
  <si>
    <t>IT 18</t>
  </si>
  <si>
    <t>IT 812</t>
  </si>
  <si>
    <t>IT 82 E-16</t>
  </si>
  <si>
    <t>IT 97K-1069-6</t>
  </si>
  <si>
    <t>IT 97K-1069-8</t>
  </si>
  <si>
    <t>IT16</t>
  </si>
  <si>
    <t>IT18</t>
  </si>
  <si>
    <t>IT97K-390-2</t>
  </si>
  <si>
    <t>IT98K-962</t>
  </si>
  <si>
    <t>Nhassenje</t>
  </si>
  <si>
    <t>PAN 311</t>
  </si>
  <si>
    <t>Timbawene creme</t>
  </si>
  <si>
    <t>Timbawene moteado</t>
  </si>
  <si>
    <t>Timbawene violeta</t>
  </si>
  <si>
    <t>Class Act</t>
  </si>
  <si>
    <t>Feijao_Verde</t>
  </si>
  <si>
    <t>STAR 2000</t>
  </si>
  <si>
    <t>STAR 2001</t>
  </si>
  <si>
    <t>Valentino</t>
  </si>
  <si>
    <t>A222</t>
  </si>
  <si>
    <t>Feijao_Vulgar</t>
  </si>
  <si>
    <t>AFR 703</t>
  </si>
  <si>
    <t>AP 82 (encarnado raiado)</t>
  </si>
  <si>
    <t>AP 89 (encarnado grande)</t>
  </si>
  <si>
    <t>APR 703</t>
  </si>
  <si>
    <t>Bonus</t>
  </si>
  <si>
    <t>Cal 143 (Calima)</t>
  </si>
  <si>
    <t>CAL 96</t>
  </si>
  <si>
    <t>Capicajã</t>
  </si>
  <si>
    <t>Carioca</t>
  </si>
  <si>
    <t>Catarina (Raiado)</t>
  </si>
  <si>
    <t>Diacol Calima</t>
  </si>
  <si>
    <t>DRK 47</t>
  </si>
  <si>
    <t>Encarnado</t>
  </si>
  <si>
    <t>Enselini</t>
  </si>
  <si>
    <t>ESN 2</t>
  </si>
  <si>
    <t>Feijão Branco</t>
  </si>
  <si>
    <t>ICA Pijão</t>
  </si>
  <si>
    <t>INIA 10</t>
  </si>
  <si>
    <t>INIA 12</t>
  </si>
  <si>
    <t>Kufuna</t>
  </si>
  <si>
    <t>LPA 31 (creme raiado)</t>
  </si>
  <si>
    <t>Matica 2</t>
  </si>
  <si>
    <t>Matina</t>
  </si>
  <si>
    <t>MR 13557-16-7</t>
  </si>
  <si>
    <t>Multi-manteiga</t>
  </si>
  <si>
    <t>NUA 45</t>
  </si>
  <si>
    <t>PVA 773</t>
  </si>
  <si>
    <t>Sugar 131</t>
  </si>
  <si>
    <t>Tiyela</t>
  </si>
  <si>
    <t>Unvoti</t>
  </si>
  <si>
    <t>VITT 923/10-3</t>
  </si>
  <si>
    <t>VITT 925/9-1-2</t>
  </si>
  <si>
    <t>VT1T 924/4-4</t>
  </si>
  <si>
    <t>VTTT 924/2-4-2-1</t>
  </si>
  <si>
    <t>ICEAP004</t>
  </si>
  <si>
    <t>Lindi</t>
  </si>
  <si>
    <t>Black record</t>
  </si>
  <si>
    <t>Soana</t>
  </si>
  <si>
    <t>Chinhembwe</t>
  </si>
  <si>
    <t>Clone 1</t>
  </si>
  <si>
    <t>Clone 3</t>
  </si>
  <si>
    <t>Clone 4</t>
  </si>
  <si>
    <t>Colicanana</t>
  </si>
  <si>
    <t>Cucci</t>
  </si>
  <si>
    <t>Eyope</t>
  </si>
  <si>
    <t>Likonde</t>
  </si>
  <si>
    <t>Manguiza 2 (Local)</t>
  </si>
  <si>
    <t>Mistura 1 (Creminha)</t>
  </si>
  <si>
    <t>Mokhalana</t>
  </si>
  <si>
    <t>Mz040248</t>
  </si>
  <si>
    <t>Mz04045</t>
  </si>
  <si>
    <t>Mz0430920</t>
  </si>
  <si>
    <t>Nikwaha</t>
  </si>
  <si>
    <t>Nomtjapela</t>
  </si>
  <si>
    <t>Nulane</t>
  </si>
  <si>
    <t>Nziva</t>
  </si>
  <si>
    <t>Okhumelela</t>
  </si>
  <si>
    <t>Orera</t>
  </si>
  <si>
    <t>R. Macia</t>
  </si>
  <si>
    <t>Tapioca</t>
  </si>
  <si>
    <t>Umbelúzi 2</t>
  </si>
  <si>
    <t>Umbelúzi 6</t>
  </si>
  <si>
    <t>Varuiaya</t>
  </si>
  <si>
    <t>Matica 1</t>
  </si>
  <si>
    <t>Mucuvea</t>
  </si>
  <si>
    <t>Mussequesse</t>
  </si>
  <si>
    <t>Otela</t>
  </si>
  <si>
    <t>SHMOZ084</t>
  </si>
  <si>
    <t>SHMOZ103</t>
  </si>
  <si>
    <t>SHMOZ150</t>
  </si>
  <si>
    <t>SHOZ138</t>
  </si>
  <si>
    <t>Sima</t>
  </si>
  <si>
    <t>SV 2</t>
  </si>
  <si>
    <t>Tocole</t>
  </si>
  <si>
    <t>Kuphanjala 1</t>
  </si>
  <si>
    <t>Kuphanjala 2</t>
  </si>
  <si>
    <t>Angonia</t>
  </si>
  <si>
    <t>Baby Corn</t>
  </si>
  <si>
    <t>Chinaca</t>
  </si>
  <si>
    <t>Dimba</t>
  </si>
  <si>
    <t>Djanza</t>
  </si>
  <si>
    <t>Gema</t>
  </si>
  <si>
    <t>Gogoma</t>
  </si>
  <si>
    <t>Hluvukane</t>
  </si>
  <si>
    <t>IIAM 1001</t>
  </si>
  <si>
    <t>IIAM 1002</t>
  </si>
  <si>
    <t>INIA-Umbeluzi</t>
  </si>
  <si>
    <t>IWDC2SYNF2</t>
  </si>
  <si>
    <t>M096-7</t>
  </si>
  <si>
    <t>M1026-10</t>
  </si>
  <si>
    <t>Manica SR</t>
  </si>
  <si>
    <t>Molócuè</t>
  </si>
  <si>
    <t>Namuli</t>
  </si>
  <si>
    <t>Olipa</t>
  </si>
  <si>
    <t>PAN 53</t>
  </si>
  <si>
    <t>PAN 6243</t>
  </si>
  <si>
    <t>PAN 63</t>
  </si>
  <si>
    <t>PAN 67</t>
  </si>
  <si>
    <t>PAN 6777</t>
  </si>
  <si>
    <t>R 201</t>
  </si>
  <si>
    <t>SC 403</t>
  </si>
  <si>
    <t>Sc 407</t>
  </si>
  <si>
    <t>SC 501</t>
  </si>
  <si>
    <t>SC 513</t>
  </si>
  <si>
    <t>SC 621</t>
  </si>
  <si>
    <t>Sc 627</t>
  </si>
  <si>
    <t>SEMOC 1</t>
  </si>
  <si>
    <t>SM 401</t>
  </si>
  <si>
    <t>SM 402</t>
  </si>
  <si>
    <t>SM 404</t>
  </si>
  <si>
    <t>SM 612</t>
  </si>
  <si>
    <t>SM 652</t>
  </si>
  <si>
    <t>SP 1</t>
  </si>
  <si>
    <t>SR 52</t>
  </si>
  <si>
    <t>Sussuma</t>
  </si>
  <si>
    <t>TL2COMP-lx</t>
  </si>
  <si>
    <t>ZM 523</t>
  </si>
  <si>
    <t>ZM2-40</t>
  </si>
  <si>
    <t>ZM523</t>
  </si>
  <si>
    <t>Asley</t>
  </si>
  <si>
    <t>Melissa F1</t>
  </si>
  <si>
    <t>Nagano</t>
  </si>
  <si>
    <t>Special Rust Resistant</t>
  </si>
  <si>
    <t>California Wonder</t>
  </si>
  <si>
    <t>Nikita</t>
  </si>
  <si>
    <t>Malagueta</t>
  </si>
  <si>
    <t>Piri_Piri</t>
  </si>
  <si>
    <t>Clamsson spinalass</t>
  </si>
  <si>
    <t>Conquistador</t>
  </si>
  <si>
    <t>Copenhagen Market</t>
  </si>
  <si>
    <t>Gloria F1</t>
  </si>
  <si>
    <t>Green STAR</t>
  </si>
  <si>
    <t>Green Sunrise</t>
  </si>
  <si>
    <t>Optima</t>
  </si>
  <si>
    <t>STAR 3311</t>
  </si>
  <si>
    <t>Tropicana</t>
  </si>
  <si>
    <t>2F</t>
  </si>
  <si>
    <t>427/5/7</t>
  </si>
  <si>
    <t>BRS 257</t>
  </si>
  <si>
    <t>BRS Go 8360</t>
  </si>
  <si>
    <t>BRS Jiripoca</t>
  </si>
  <si>
    <t>H17</t>
  </si>
  <si>
    <t>H7</t>
  </si>
  <si>
    <t>Jiripoca</t>
  </si>
  <si>
    <t>Ocepara-4</t>
  </si>
  <si>
    <t>Olima (TGX1904-1F)</t>
  </si>
  <si>
    <t>Sana (TGX-1485-1D)</t>
  </si>
  <si>
    <t>Serenade</t>
  </si>
  <si>
    <t>Storm</t>
  </si>
  <si>
    <t>TGx 1485-1D</t>
  </si>
  <si>
    <t>TGx 1937-1F</t>
  </si>
  <si>
    <t>TGX 1963-3F</t>
  </si>
  <si>
    <t>TGX 1987-20F</t>
  </si>
  <si>
    <t>TGX 1987-62F</t>
  </si>
  <si>
    <t>TGx 427/5/7</t>
  </si>
  <si>
    <t>TGx Ocepara-4</t>
  </si>
  <si>
    <t>TGX-1385-10E</t>
  </si>
  <si>
    <t>TGX-1740F</t>
  </si>
  <si>
    <t>TGX1835-10E</t>
  </si>
  <si>
    <t>TGX-1937-1F</t>
  </si>
  <si>
    <t>Wamini (TGX-1740-2F)</t>
  </si>
  <si>
    <t>Wima (TGX 1908-8F)</t>
  </si>
  <si>
    <t>Zamboane (TGX 1904-6F)</t>
  </si>
  <si>
    <t>Cal J</t>
  </si>
  <si>
    <t>HTX 14</t>
  </si>
  <si>
    <t>Kiara F1</t>
  </si>
  <si>
    <t>Mariana F1</t>
  </si>
  <si>
    <t>Monica</t>
  </si>
  <si>
    <t>Qwanto</t>
  </si>
  <si>
    <t>Rio Fuego</t>
  </si>
  <si>
    <t>Roma VF</t>
  </si>
  <si>
    <t>STAR 9011</t>
  </si>
  <si>
    <t>Super Chief</t>
  </si>
  <si>
    <t>Adaptação às Mudanças Climáticas Resiliência</t>
  </si>
  <si>
    <t>TECTRAIN-01</t>
  </si>
  <si>
    <t>Agronegócio e ligação de mercados</t>
  </si>
  <si>
    <t>TECTRAIN-02</t>
  </si>
  <si>
    <t>Aspectos de Género</t>
  </si>
  <si>
    <t>TECTRAIN-03</t>
  </si>
  <si>
    <t>Assistência Integral às Famílias</t>
  </si>
  <si>
    <t>TECTRAIN-04</t>
  </si>
  <si>
    <t>Boas Práticas de Maneio Pecuário</t>
  </si>
  <si>
    <t>TECTRAIN-05</t>
  </si>
  <si>
    <t>Boas Práticas de Produção das Culturas</t>
  </si>
  <si>
    <t>TECTRAIN-06</t>
  </si>
  <si>
    <t>Coaching na Gestão de Equipas e como gerir  stress</t>
  </si>
  <si>
    <t>TECTRAIN-07</t>
  </si>
  <si>
    <t>Comunicação/Desenvolvimento da Eficácia Comunicacional</t>
  </si>
  <si>
    <t>TECTRAIN-08</t>
  </si>
  <si>
    <t>Conceitos Básicos de Acompanhamento do Processo Produtivo</t>
  </si>
  <si>
    <t>TECTRAIN-09</t>
  </si>
  <si>
    <t>Conceitos Básicos de Salvaguardas Ambientais e Sociais</t>
  </si>
  <si>
    <t>TECTRAIN-10</t>
  </si>
  <si>
    <t>Desenvolvimento de Organizações  de Produtores</t>
  </si>
  <si>
    <t>TECTRAIN-11</t>
  </si>
  <si>
    <t>Desenvolvimento Participativo de Sistemas de Mercados</t>
  </si>
  <si>
    <t>TECTRAIN-12</t>
  </si>
  <si>
    <t>Desenvolvimento Pessoal</t>
  </si>
  <si>
    <t>TECTRAIN-13</t>
  </si>
  <si>
    <t>Fiscalização e Gestão de Contratos de Obras</t>
  </si>
  <si>
    <t>TECTRAIN-14</t>
  </si>
  <si>
    <t>Gestão Sustentável dos Recursos Naturais</t>
  </si>
  <si>
    <t>TECTRAIN-15</t>
  </si>
  <si>
    <t>Inspecção e Certificação de Insumos e/ou Produtos Agrários</t>
  </si>
  <si>
    <t>TECTRAIN-16</t>
  </si>
  <si>
    <t>Interpretação de Informação Climática</t>
  </si>
  <si>
    <t>TECTRAIN-17</t>
  </si>
  <si>
    <t>Maneio da Doença da Newcastle</t>
  </si>
  <si>
    <t>TECTRAIN-18</t>
  </si>
  <si>
    <t>Manuseamento Pós Colheita</t>
  </si>
  <si>
    <t>TECTRAIN-19</t>
  </si>
  <si>
    <t>Manutenção e condução de tratores e motorizadas</t>
  </si>
  <si>
    <t>TECTRAIN-20</t>
  </si>
  <si>
    <t>Mecanização Agrária</t>
  </si>
  <si>
    <t>TECTRAIN-21</t>
  </si>
  <si>
    <t>Normas de Produção e Agronegócio de Semente</t>
  </si>
  <si>
    <t>TECTRAIN-22</t>
  </si>
  <si>
    <t>Nutrição e Processamento de Alimentos</t>
  </si>
  <si>
    <t>TECTRAIN-23</t>
  </si>
  <si>
    <t>Operação e Manutenção de Infraestruturas Agrárias</t>
  </si>
  <si>
    <t>TECTRAIN-24</t>
  </si>
  <si>
    <t>Organização e Gestão de Vendas Conjuntas</t>
  </si>
  <si>
    <t>TECTRAIN-25</t>
  </si>
  <si>
    <t>Planificação e Gestão de Agronegócios</t>
  </si>
  <si>
    <t>TECTRAIN-26</t>
  </si>
  <si>
    <t>Planificação e Monitoria da Segurança Alimentar e Nutricional</t>
  </si>
  <si>
    <t>TECTRAIN-27</t>
  </si>
  <si>
    <t>Planificação, monitoria, repórter e gestão de serviços de extensão</t>
  </si>
  <si>
    <t>TECTRAIN-28</t>
  </si>
  <si>
    <t>Procedimentos e Custos de Aquisição de DUAT</t>
  </si>
  <si>
    <t>TECTRAIN-29</t>
  </si>
  <si>
    <t>Sistema de Aviso Prévio</t>
  </si>
  <si>
    <t>TECTRAIN-30</t>
  </si>
  <si>
    <t>Sistemas, Metodologias, Métodos de Comunicação em Extensão  Rural</t>
  </si>
  <si>
    <t>TECTRAIN-31</t>
  </si>
  <si>
    <t>Técnicas de Suplementação Alimentar de Animais</t>
  </si>
  <si>
    <t>TECTRAIN-32</t>
  </si>
  <si>
    <t>Uso de Pacotes Tecnológicos (Kits de insumos de  produção)</t>
  </si>
  <si>
    <t>TECTRAIN-33</t>
  </si>
  <si>
    <t>Agronegócios e Organizações de Produtores</t>
  </si>
  <si>
    <t>BENTRAIN-01</t>
  </si>
  <si>
    <t>Agrotecnia das Culturas</t>
  </si>
  <si>
    <t>BENTRAIN-02</t>
  </si>
  <si>
    <t>Atração e Gestão de Clientes</t>
  </si>
  <si>
    <t>BENTRAIN-03</t>
  </si>
  <si>
    <t>Construção de Capoeiras Melhoradas</t>
  </si>
  <si>
    <t>BENTRAIN-04</t>
  </si>
  <si>
    <t>Construção de Capris Melhorados</t>
  </si>
  <si>
    <t>BENTRAIN-05</t>
  </si>
  <si>
    <t>Construção de Celeiros Melhorados</t>
  </si>
  <si>
    <t>BENTRAIN-06</t>
  </si>
  <si>
    <t>Contabilidade Simplificada</t>
  </si>
  <si>
    <t>BENTRAIN-07</t>
  </si>
  <si>
    <t>Cooperativismo e Associativismo</t>
  </si>
  <si>
    <t>BENTRAIN-08</t>
  </si>
  <si>
    <t>Desenho e Construção de Sistemas de Irrigação</t>
  </si>
  <si>
    <t>BENTRAIN-09</t>
  </si>
  <si>
    <t>Desenho e Execução de Construções Rurais</t>
  </si>
  <si>
    <t>BENTRAIN-10</t>
  </si>
  <si>
    <t>Desenvolvimento Participativo de Mercados</t>
  </si>
  <si>
    <t>BENTRAIN-11</t>
  </si>
  <si>
    <t>Desparasitação</t>
  </si>
  <si>
    <t>BENTRAIN-12</t>
  </si>
  <si>
    <t>Educação Financeira</t>
  </si>
  <si>
    <t>BENTRAIN-13</t>
  </si>
  <si>
    <t>Elaboração de Regulamento Interno, Estatuto, Políticas</t>
  </si>
  <si>
    <t>BENTRAIN-14</t>
  </si>
  <si>
    <t>Estabelecimento de Bancos Forrageiros</t>
  </si>
  <si>
    <t>BENTRAIN-15</t>
  </si>
  <si>
    <t>BENTRAIN-16</t>
  </si>
  <si>
    <t>Gestão de Sistemas de Irrigação</t>
  </si>
  <si>
    <t>BENTRAIN-17</t>
  </si>
  <si>
    <t>BENTRAIN-18</t>
  </si>
  <si>
    <t>Inclusão da Deficiência</t>
  </si>
  <si>
    <t>BENTRAIN-19</t>
  </si>
  <si>
    <t>Inclusão da Vulnerabilidade</t>
  </si>
  <si>
    <t>BENTRAIN-20</t>
  </si>
  <si>
    <t>Inclusão do Gênero e Juventude</t>
  </si>
  <si>
    <t>BENTRAIN-21</t>
  </si>
  <si>
    <t>BENTRAIN-22</t>
  </si>
  <si>
    <t>Liderança e Participação</t>
  </si>
  <si>
    <t>BENTRAIN-23</t>
  </si>
  <si>
    <t>Maneio Reprodutivo do Gado</t>
  </si>
  <si>
    <t>BENTRAIN-24</t>
  </si>
  <si>
    <t>Maneio Sanitário dos Animais</t>
  </si>
  <si>
    <t>BENTRAIN-25</t>
  </si>
  <si>
    <t>Manuseamento Pós-colheita</t>
  </si>
  <si>
    <t>BENTRAIN-26</t>
  </si>
  <si>
    <t>Normas Básicas de Gestão Ambiental</t>
  </si>
  <si>
    <t>BENTRAIN-27</t>
  </si>
  <si>
    <t>BENTRAIN-28</t>
  </si>
  <si>
    <t>Nutrição e Processamento Caseiro</t>
  </si>
  <si>
    <t>BENTRAIN-29</t>
  </si>
  <si>
    <t>Operação e Manutenção de Infraestruturas</t>
  </si>
  <si>
    <t>BENTRAIN-30</t>
  </si>
  <si>
    <t>Organização e Gestão de Eleições</t>
  </si>
  <si>
    <t>BENTRAIN-31</t>
  </si>
  <si>
    <t>BENTRAIN-32</t>
  </si>
  <si>
    <t>Organizações de Produtores</t>
  </si>
  <si>
    <t>BENTRAIN-33</t>
  </si>
  <si>
    <t>Planificação e Gestão de Negócios</t>
  </si>
  <si>
    <t>BENTRAIN-34</t>
  </si>
  <si>
    <t>Planificação Estratégica, Visionagem e GALS</t>
  </si>
  <si>
    <t>BENTRAIN-35</t>
  </si>
  <si>
    <t>Preparação de Plano de Negócios</t>
  </si>
  <si>
    <t>BENTRAIN-36</t>
  </si>
  <si>
    <t>BENTRAIN-37</t>
  </si>
  <si>
    <t>Processamento e Etiquetagem dos Produtos</t>
  </si>
  <si>
    <t>BENTRAIN-38</t>
  </si>
  <si>
    <t>Procurement e Gestão Financeira</t>
  </si>
  <si>
    <t>BENTRAIN-39</t>
  </si>
  <si>
    <t>Qualidade Higiene e Processamento de Alimentos</t>
  </si>
  <si>
    <t>BENTRAIN-40</t>
  </si>
  <si>
    <t>Registos de Entradas e Saídas</t>
  </si>
  <si>
    <t>BENTRAIN-41</t>
  </si>
  <si>
    <t>Reunião de Planificação / Coordenação</t>
  </si>
  <si>
    <t>BENTRAIN-42</t>
  </si>
  <si>
    <t>Técnicas de blending para produção de pão</t>
  </si>
  <si>
    <t>BENTRAIN-43</t>
  </si>
  <si>
    <t>Técnicas de Suplementação de Animais</t>
  </si>
  <si>
    <t>BENTRAIN-44</t>
  </si>
  <si>
    <t>Vacinação contra NewCastle</t>
  </si>
  <si>
    <t>BENTRAIN-45</t>
  </si>
  <si>
    <t>Workshop de Partilha de Experiências</t>
  </si>
  <si>
    <t>BENTRAIN-46</t>
  </si>
  <si>
    <t>Outros (Agronegócios)</t>
  </si>
  <si>
    <t>BENTRAIN-47</t>
  </si>
  <si>
    <t>Outros (Agrotecnia das Culturas)</t>
  </si>
  <si>
    <t>BENTRAIN-48</t>
  </si>
  <si>
    <t>Outros (Produção Animal)</t>
  </si>
  <si>
    <t>BENTRAIN-49</t>
  </si>
  <si>
    <t>Outros</t>
  </si>
  <si>
    <t>BENTRAIN-50</t>
  </si>
  <si>
    <t>topic</t>
  </si>
  <si>
    <t>CIP</t>
  </si>
  <si>
    <t>DCM</t>
  </si>
  <si>
    <t>DNAAF</t>
  </si>
  <si>
    <t>DNDAF</t>
  </si>
  <si>
    <t>DNDP</t>
  </si>
  <si>
    <t>DNSAB</t>
  </si>
  <si>
    <t>DPAP</t>
  </si>
  <si>
    <t>DPTA</t>
  </si>
  <si>
    <t>DUAT</t>
  </si>
  <si>
    <t>FAEF</t>
  </si>
  <si>
    <t>FAR, FP</t>
  </si>
  <si>
    <t>FIDA</t>
  </si>
  <si>
    <t>GCF</t>
  </si>
  <si>
    <t>GdM</t>
  </si>
  <si>
    <t>IIAM</t>
  </si>
  <si>
    <t>INNOQ</t>
  </si>
  <si>
    <t>MADER</t>
  </si>
  <si>
    <t>MEF</t>
  </si>
  <si>
    <t>MOPHRH</t>
  </si>
  <si>
    <t>MTA</t>
  </si>
  <si>
    <t>NPMU</t>
  </si>
  <si>
    <t>PROCAVA</t>
  </si>
  <si>
    <t>REFP</t>
  </si>
  <si>
    <t>RPMU</t>
  </si>
  <si>
    <t>SDAE</t>
  </si>
  <si>
    <t>SDPI</t>
  </si>
  <si>
    <t>SPAE</t>
  </si>
  <si>
    <t>UEM</t>
  </si>
  <si>
    <t>description</t>
  </si>
  <si>
    <t>PAC - Pequenos Agricultores de Contacto</t>
  </si>
  <si>
    <t>PCC - Pequenos Criadores de Contacto</t>
  </si>
  <si>
    <t>VCO - Vacinadores Comunitários</t>
  </si>
  <si>
    <t>PLS - Produtores Locais de Semente</t>
  </si>
  <si>
    <t>PRON - Promotores de Nutrição</t>
  </si>
  <si>
    <t>audience</t>
  </si>
  <si>
    <t>Líderes das Organizações de Produtores</t>
  </si>
  <si>
    <t>Gestores de Equipamento de Mecanização</t>
  </si>
  <si>
    <t>Comités de Gestão de Infraestruturas</t>
  </si>
  <si>
    <t>Associações de Regantes</t>
  </si>
  <si>
    <t>admin_id</t>
  </si>
  <si>
    <t>sexo</t>
  </si>
  <si>
    <t>ano</t>
  </si>
  <si>
    <t>date_started</t>
  </si>
  <si>
    <t>latitude</t>
  </si>
  <si>
    <t>longitude</t>
  </si>
  <si>
    <t>role</t>
  </si>
  <si>
    <t>povoado</t>
  </si>
  <si>
    <t>nome</t>
  </si>
  <si>
    <t>apelido</t>
  </si>
  <si>
    <t>category</t>
  </si>
  <si>
    <t>topic_id</t>
  </si>
  <si>
    <t>day_1</t>
  </si>
  <si>
    <t>day_2</t>
  </si>
  <si>
    <t>day_3</t>
  </si>
  <si>
    <t>day_4</t>
  </si>
  <si>
    <t>day_5</t>
  </si>
  <si>
    <t>contacts</t>
  </si>
  <si>
    <t>pwv</t>
  </si>
  <si>
    <t>pwd</t>
  </si>
  <si>
    <t>Assuntos Sociais</t>
  </si>
  <si>
    <t>Beneficiário singular</t>
  </si>
  <si>
    <t>Chefe de Higiene</t>
  </si>
  <si>
    <t>Chefe de Manutenção</t>
  </si>
  <si>
    <t>Chefe de Produção</t>
  </si>
  <si>
    <t>Comissão Técnica</t>
  </si>
  <si>
    <t>Conselheiro(a)</t>
  </si>
  <si>
    <t>Facilitador ou Organizador</t>
  </si>
  <si>
    <t>Operador</t>
  </si>
  <si>
    <t>PAC - Pequeno Agricultor de Contacto</t>
  </si>
  <si>
    <t>PCC - Pequeno Criador de Contacto</t>
  </si>
  <si>
    <t>Presidente da Mesa da Assembleia Geral</t>
  </si>
  <si>
    <t>Presidente do Conselho de Direcção</t>
  </si>
  <si>
    <t>Presidente do Conselho Fiscal</t>
  </si>
  <si>
    <t>Responsável da Comissão de Produção</t>
  </si>
  <si>
    <t>Responsável da Comissão de Vendas</t>
  </si>
  <si>
    <t>Secretário de Assembleia Geral</t>
  </si>
  <si>
    <t>Secretário de Direcção</t>
  </si>
  <si>
    <t>Técnico da ONG</t>
  </si>
  <si>
    <t>Técnico do SDAE</t>
  </si>
  <si>
    <t>Técnico do SDPI</t>
  </si>
  <si>
    <t>Técnico do SDSMAS</t>
  </si>
  <si>
    <t>Tesoureiro(a) / Contabilista</t>
  </si>
  <si>
    <t>Vice-presidente</t>
  </si>
  <si>
    <t>Outras Posições de Liderança</t>
  </si>
  <si>
    <t>Presidente</t>
  </si>
  <si>
    <t>social_roles</t>
  </si>
  <si>
    <t>Secretário</t>
  </si>
  <si>
    <t>VCO - Vacinador Comunitário</t>
  </si>
  <si>
    <t>PRON - Promotor de Nutrição</t>
  </si>
  <si>
    <t>people_admin_id</t>
  </si>
  <si>
    <t>Ponta do Ouro</t>
  </si>
  <si>
    <t>Catembe MSime</t>
  </si>
  <si>
    <t>URGPN</t>
  </si>
  <si>
    <t>URGPC</t>
  </si>
  <si>
    <t>URGPS</t>
  </si>
  <si>
    <t>UNGP</t>
  </si>
  <si>
    <t>UPGPN</t>
  </si>
  <si>
    <t>NUIT</t>
  </si>
  <si>
    <t>Distrito</t>
  </si>
  <si>
    <t>Localidade</t>
  </si>
  <si>
    <t>IDENTIFICAÇÃO DO TÉCNICO</t>
  </si>
  <si>
    <t>ASSINATURA</t>
  </si>
  <si>
    <t>NOME</t>
  </si>
  <si>
    <t>APELIDO</t>
  </si>
  <si>
    <t>DISTRITO</t>
  </si>
  <si>
    <t>LOCALIDADE</t>
  </si>
  <si>
    <t>LATITUDE</t>
  </si>
  <si>
    <t>LONGITUDE</t>
  </si>
  <si>
    <t>SEXO</t>
  </si>
  <si>
    <t>TÉRMINO</t>
  </si>
  <si>
    <t>NOTAS E OBSERVAÇÕES</t>
  </si>
  <si>
    <t>NUIT/NUIPA</t>
  </si>
  <si>
    <t>FUNÇÃO</t>
  </si>
  <si>
    <t>DADOS DO EXTENSIONISTA SUPERVISOR</t>
  </si>
  <si>
    <t>REPÚBLICA DE MOÇAMBIQUE</t>
  </si>
  <si>
    <t>___</t>
  </si>
  <si>
    <t>MINISTÉRIO DA AGRICULTURA E DESENVOLVIMENTO RURAL</t>
  </si>
  <si>
    <t>FUNDO DE FOMENTO AGRÁRIO E EXTENSÃO RURAL, FUNDO PÚBLICO (FAR, FP)</t>
  </si>
  <si>
    <r>
      <rPr>
        <b/>
        <sz val="12"/>
        <color rgb="FFFF0000"/>
        <rFont val="Arial Black"/>
        <family val="2"/>
      </rPr>
      <t xml:space="preserve">MODELO 001 - </t>
    </r>
    <r>
      <rPr>
        <b/>
        <sz val="12"/>
        <rFont val="Arial Black"/>
        <family val="2"/>
      </rPr>
      <t>LISTA DE PARTICIPANTES NAS PALESTRAS</t>
    </r>
  </si>
  <si>
    <t>LOCAL DA PALESTRA</t>
  </si>
  <si>
    <t>DURAÇÃO (HORAS)</t>
  </si>
  <si>
    <t>DATA DO EVENTO</t>
  </si>
  <si>
    <t>COMUNIDADE</t>
  </si>
  <si>
    <t>INÍCIO</t>
  </si>
  <si>
    <t>TIPO</t>
  </si>
  <si>
    <t>COORDENADAS</t>
  </si>
  <si>
    <t>TOTAL</t>
  </si>
  <si>
    <t>ADULTOS</t>
  </si>
  <si>
    <t>JOVENS</t>
  </si>
  <si>
    <t>PcD</t>
  </si>
  <si>
    <t>LAT</t>
  </si>
  <si>
    <t>LONG</t>
  </si>
  <si>
    <t>DADOS DO EXTENSIONISTA</t>
  </si>
  <si>
    <t xml:space="preserve">Nome </t>
  </si>
  <si>
    <t>TÓPICOS DA PALESTRA</t>
  </si>
  <si>
    <t>PESSOAS C/</t>
  </si>
  <si>
    <t>DEFICIÊNCIA</t>
  </si>
  <si>
    <t>Maneio Integrado de Pragas</t>
  </si>
  <si>
    <t>Compasso de Sementeira</t>
  </si>
  <si>
    <t>Sistemas de Produção Integrados</t>
  </si>
  <si>
    <t>Tecnologia de Agricultura de Conservação</t>
  </si>
  <si>
    <t>BENTRAIN-51</t>
  </si>
  <si>
    <t>BENTRAIN-52</t>
  </si>
  <si>
    <t>BENTRAIN-53</t>
  </si>
  <si>
    <t>BENTRAIN-54</t>
  </si>
  <si>
    <t>BENTRAIN-55</t>
  </si>
  <si>
    <t>BENTRAIN-56</t>
  </si>
  <si>
    <t>BENTRAIN-57</t>
  </si>
  <si>
    <t>BENTRAIN-58</t>
  </si>
  <si>
    <t>Identificação de Pragas e Inimigos Naturais</t>
  </si>
  <si>
    <t>Calibração de Equipamento de Maneio de Pragas</t>
  </si>
  <si>
    <t>Manuseamento e Aplicação de Pesticidas</t>
  </si>
  <si>
    <t>Medição de Áreas de Produção</t>
  </si>
  <si>
    <t>BENTRAIN-59</t>
  </si>
  <si>
    <t>Ordenamento Produtivo</t>
  </si>
  <si>
    <t>Operação de Equipamento de Mecanização</t>
  </si>
  <si>
    <t>Operação de Equipamento de Agro-processamento</t>
  </si>
  <si>
    <t>BENTRAIN-60</t>
  </si>
  <si>
    <t>BENTRAIN-61</t>
  </si>
  <si>
    <t>TECTRAIN-34</t>
  </si>
  <si>
    <t>TECTRAIN-35</t>
  </si>
  <si>
    <t>TECTRAIN-36</t>
  </si>
  <si>
    <t>TECTRAIN-37</t>
  </si>
  <si>
    <t>TECTRAIN-38</t>
  </si>
  <si>
    <t>TECTRAIN-39</t>
  </si>
  <si>
    <t>TECTRAIN-40</t>
  </si>
  <si>
    <t>TECTRAIN-41</t>
  </si>
  <si>
    <t>TECTRAIN-42</t>
  </si>
  <si>
    <t>TECTRAIN-43</t>
  </si>
  <si>
    <t>TECTRAIN-44</t>
  </si>
  <si>
    <r>
      <t>LOCALIDADE</t>
    </r>
    <r>
      <rPr>
        <sz val="8"/>
        <color rgb="FFFF0000"/>
        <rFont val="Arial Nova Cond Light"/>
        <family val="2"/>
      </rPr>
      <t>*</t>
    </r>
  </si>
  <si>
    <r>
      <t>APELIDO</t>
    </r>
    <r>
      <rPr>
        <sz val="8"/>
        <color rgb="FFFF0000"/>
        <rFont val="Arial Nova Cond Light"/>
        <family val="2"/>
      </rPr>
      <t>*</t>
    </r>
  </si>
  <si>
    <r>
      <t>NOME</t>
    </r>
    <r>
      <rPr>
        <sz val="8"/>
        <color rgb="FFFF0000"/>
        <rFont val="Arial Nova Cond Light"/>
        <family val="2"/>
      </rPr>
      <t>*</t>
    </r>
  </si>
  <si>
    <r>
      <t>NUIT</t>
    </r>
    <r>
      <rPr>
        <sz val="9"/>
        <color rgb="FFFF0000"/>
        <rFont val="Arial Nova Cond Light"/>
        <family val="2"/>
      </rPr>
      <t>*</t>
    </r>
  </si>
  <si>
    <t>event_types</t>
  </si>
  <si>
    <t>Treinamento de Técnicos</t>
  </si>
  <si>
    <t>Reunião de Coordenação</t>
  </si>
  <si>
    <t>Reunião de Planificação</t>
  </si>
  <si>
    <t>Missão de Supervisão</t>
  </si>
  <si>
    <t>Missão de Apoio à Implementação</t>
  </si>
  <si>
    <t>Sessão do Conselho Consultivo</t>
  </si>
  <si>
    <t>Plataforma de Inovação</t>
  </si>
  <si>
    <t>Comité de Coordenação</t>
  </si>
  <si>
    <t>Capacitação de Beneficiários</t>
  </si>
  <si>
    <t>Plataforma da Cadeia de Valor</t>
  </si>
  <si>
    <t>type</t>
  </si>
  <si>
    <t>QUANTIDADE</t>
  </si>
  <si>
    <t>Metical</t>
  </si>
  <si>
    <t>MZN</t>
  </si>
  <si>
    <t>Zambian Kwacha</t>
  </si>
  <si>
    <t>ZMW</t>
  </si>
  <si>
    <t>Malawian Kwacha</t>
  </si>
  <si>
    <t>MWK</t>
  </si>
  <si>
    <t>USD</t>
  </si>
  <si>
    <t>American Dollar</t>
  </si>
  <si>
    <t>Rand</t>
  </si>
  <si>
    <t>ZAR</t>
  </si>
  <si>
    <t>Tanzanian Shilling</t>
  </si>
  <si>
    <t>TZS</t>
  </si>
  <si>
    <t>currency</t>
  </si>
  <si>
    <t>abreviation</t>
  </si>
  <si>
    <t>Swazi Lilangeni</t>
  </si>
  <si>
    <t>SZL</t>
  </si>
  <si>
    <t>Euro</t>
  </si>
  <si>
    <t>EUR</t>
  </si>
  <si>
    <t>Pound</t>
  </si>
  <si>
    <t>GBP</t>
  </si>
  <si>
    <t>UNIDADE</t>
  </si>
  <si>
    <t>platforms</t>
  </si>
  <si>
    <t>Multiplicadores de Semente</t>
  </si>
  <si>
    <t>Pequenos Agricultores de Contacto</t>
  </si>
  <si>
    <t>Pequenos Criadores de Contacto</t>
  </si>
  <si>
    <t>Talhantes e Marchantes</t>
  </si>
  <si>
    <t>Comerciantes Agrícolas</t>
  </si>
  <si>
    <t>Plataforma Provincial de Coordenação</t>
  </si>
  <si>
    <t>Plataforma Regional de Coordenação</t>
  </si>
  <si>
    <t>Plataforma Provincial da Cadeia de Valor</t>
  </si>
  <si>
    <t>Plataforma Regional da Cadeia de Valor</t>
  </si>
  <si>
    <t>Plataforma Distrital da Cadeia de Valor</t>
  </si>
  <si>
    <t>Plataforma Distrital de Coordenação</t>
  </si>
  <si>
    <t>Comité Nacional de Supervisão</t>
  </si>
  <si>
    <t>Vacinadores Comunitários</t>
  </si>
  <si>
    <t>Plataforma Nacional da Cadeia de Valor</t>
  </si>
  <si>
    <t>Bacharelato</t>
  </si>
  <si>
    <t>Licenciatura</t>
  </si>
  <si>
    <t>Mestrado</t>
  </si>
  <si>
    <t>Doutoramento</t>
  </si>
  <si>
    <t>Formal sem Certificado</t>
  </si>
  <si>
    <t>Em Serviço</t>
  </si>
  <si>
    <t>Informal</t>
  </si>
  <si>
    <t>Certificado Profissional</t>
  </si>
  <si>
    <t>Certificado</t>
  </si>
  <si>
    <t>Pós-Graduação</t>
  </si>
  <si>
    <t>Pós-Doutoramento</t>
  </si>
  <si>
    <t>tipos_treino</t>
  </si>
  <si>
    <t>Reunião</t>
  </si>
  <si>
    <t>Visita</t>
  </si>
  <si>
    <r>
      <t>NUIT</t>
    </r>
    <r>
      <rPr>
        <sz val="8"/>
        <color rgb="FFFF0000"/>
        <rFont val="Arial Nova Cond Light"/>
        <family val="2"/>
      </rPr>
      <t>*</t>
    </r>
  </si>
  <si>
    <r>
      <t>Distrito</t>
    </r>
    <r>
      <rPr>
        <sz val="8"/>
        <color rgb="FFFF0000"/>
        <rFont val="Arial Nova Cond Light"/>
        <family val="2"/>
      </rPr>
      <t>*</t>
    </r>
  </si>
  <si>
    <r>
      <t>Localidade</t>
    </r>
    <r>
      <rPr>
        <sz val="8"/>
        <color rgb="FFFF0000"/>
        <rFont val="Arial Nova Cond Light"/>
        <family val="2"/>
      </rPr>
      <t>*</t>
    </r>
  </si>
  <si>
    <t>Extensionista Técnico Ramal</t>
  </si>
  <si>
    <t>Extensionista Supervisor</t>
  </si>
  <si>
    <t>Extensionista Coordenador</t>
  </si>
  <si>
    <t>Extensionista Técnico de Campo</t>
  </si>
  <si>
    <t>Técnico de Ambiente</t>
  </si>
  <si>
    <t>Técnico de Obras Públicas</t>
  </si>
  <si>
    <t>Técnico de Hidráulica</t>
  </si>
  <si>
    <t>Pontos Focais de Gênero</t>
  </si>
  <si>
    <t>tipos_tecnicos</t>
  </si>
  <si>
    <t>Director do SDAE</t>
  </si>
  <si>
    <t>Director do SDPI</t>
  </si>
  <si>
    <t>Secretário Permanente</t>
  </si>
  <si>
    <t>Administrador Distrital</t>
  </si>
  <si>
    <t>Chefe da Localidade</t>
  </si>
  <si>
    <t>Chefe do Posto Administrativo</t>
  </si>
  <si>
    <t>Director do SDMAS</t>
  </si>
  <si>
    <t>Director do SDEJT</t>
  </si>
  <si>
    <t>Técnicos da Delegação Provincial</t>
  </si>
  <si>
    <t>Técnicos do SPAE</t>
  </si>
  <si>
    <t>Inspectores de Semente</t>
  </si>
  <si>
    <t>Técnicos e Investigadores do IIAM</t>
  </si>
  <si>
    <t>Membros do Comité Nacional de Coordenação</t>
  </si>
  <si>
    <t>Membros do Comité Provincial de Coordenação</t>
  </si>
  <si>
    <t>Directores Provinciais</t>
  </si>
  <si>
    <t>Directores Nacionais</t>
  </si>
  <si>
    <t>Outros Dirigentes Nacionais</t>
  </si>
  <si>
    <t>Outros Dirigentes Provinciais</t>
  </si>
  <si>
    <t>Técnicos de Nível Nacional</t>
  </si>
  <si>
    <t>Técnicos de Nível Provincial</t>
  </si>
  <si>
    <t>Técnicos do PROCAVA</t>
  </si>
  <si>
    <t>Coordenador Provincial</t>
  </si>
  <si>
    <t>Técnicos das ONG</t>
  </si>
  <si>
    <t>Técnicos do Sector Privado</t>
  </si>
  <si>
    <t>staff_id</t>
  </si>
  <si>
    <t>ENTREGA DE ANIMAIS</t>
  </si>
  <si>
    <r>
      <rPr>
        <sz val="7"/>
        <color rgb="FF833C0C"/>
        <rFont val="Arial Nova Cond"/>
        <family val="2"/>
      </rPr>
      <t>MODELO</t>
    </r>
    <r>
      <rPr>
        <sz val="8"/>
        <color rgb="FF833C0C"/>
        <rFont val="Arial Nova Cond"/>
        <family val="2"/>
      </rPr>
      <t xml:space="preserve">
</t>
    </r>
    <r>
      <rPr>
        <b/>
        <sz val="11"/>
        <color rgb="FF833C0C"/>
        <rFont val="Arial Nova Cond"/>
        <family val="2"/>
      </rPr>
      <t xml:space="preserve">
</t>
    </r>
    <r>
      <rPr>
        <b/>
        <u/>
        <sz val="19"/>
        <color rgb="FFFF0000"/>
        <rFont val="Arial Nova Cond"/>
        <family val="2"/>
      </rPr>
      <t>036</t>
    </r>
  </si>
  <si>
    <t xml:space="preserve">DADOS DO EXTENSIONISTA </t>
  </si>
  <si>
    <r>
      <t xml:space="preserve">VISTO
O Extensionista Coordenador
</t>
    </r>
    <r>
      <rPr>
        <sz val="7"/>
        <color theme="5" tint="-0.499984740745262"/>
        <rFont val="Arial Nova Cond Light"/>
        <family val="2"/>
      </rPr>
      <t>(Assinatura Legível e Carimbo)</t>
    </r>
  </si>
  <si>
    <t>DIRECÇÃO NACIONAL DE DESENVOLVIMENTO PECUÁRIO</t>
  </si>
  <si>
    <t>(DNDP)</t>
  </si>
  <si>
    <t>Nome do Grupo</t>
  </si>
  <si>
    <t>PESSOAS C/ DEFICIÊNCIA/ VULNERABILIDADE</t>
  </si>
  <si>
    <t>Deslocado de guerra</t>
  </si>
  <si>
    <t>Pessoa c/ doença crónica</t>
  </si>
  <si>
    <t>IDENTIFICAÇÃO DO BENEFICIÁRIO</t>
  </si>
  <si>
    <t>PESSOAS COM</t>
  </si>
  <si>
    <t>ANIMAIS ENTREGUES</t>
  </si>
  <si>
    <t>DATA DE RECEPÇÃO</t>
  </si>
  <si>
    <r>
      <t xml:space="preserve">ASSINATURA
</t>
    </r>
    <r>
      <rPr>
        <i/>
        <sz val="6"/>
        <color theme="5" tint="-0.499984740745262"/>
        <rFont val="Arial Nova Cond Light"/>
        <family val="2"/>
      </rPr>
      <t>(Confirmo a recepção de animais conforme aquí especificado)</t>
    </r>
  </si>
  <si>
    <t>NUIPA / N.º DA CADERNETA</t>
  </si>
  <si>
    <t>VULNERABILIDADE</t>
  </si>
  <si>
    <t>COORDENADA</t>
  </si>
  <si>
    <t>ESPÉCIE</t>
  </si>
  <si>
    <t>RAÇA</t>
  </si>
  <si>
    <t>CLASSE / CATEGORIA</t>
  </si>
  <si>
    <t>GERAÇÃO</t>
  </si>
  <si>
    <t>QUANT.</t>
  </si>
  <si>
    <t>NÚMEROS DOS BRINCOS</t>
  </si>
  <si>
    <t>Bovino</t>
  </si>
  <si>
    <t>Touro</t>
  </si>
  <si>
    <t>Cruza</t>
  </si>
  <si>
    <t>Daniel Gulule</t>
  </si>
  <si>
    <t>Daniel</t>
  </si>
  <si>
    <t>Gulule</t>
  </si>
  <si>
    <t>Mamelane</t>
  </si>
  <si>
    <t>Chimanaje</t>
  </si>
  <si>
    <t>FOMENTADOR, LOCAL E DATA</t>
  </si>
  <si>
    <r>
      <t xml:space="preserve">VISTO
</t>
    </r>
    <r>
      <rPr>
        <i/>
        <sz val="8"/>
        <color theme="9" tint="-0.499984740745262"/>
        <rFont val="Arial Nova Cond Light"/>
        <family val="2"/>
      </rPr>
      <t>Extensionista Coordenador
Assinatura legível e carimbo</t>
    </r>
  </si>
  <si>
    <t>Latitude</t>
  </si>
  <si>
    <t>Longitude</t>
  </si>
  <si>
    <t>Eu mesmo / o próprio</t>
  </si>
  <si>
    <t>Meu avó</t>
  </si>
  <si>
    <t>Minha tia</t>
  </si>
  <si>
    <t>Meu irmão</t>
  </si>
  <si>
    <t>Meu genro</t>
  </si>
  <si>
    <t>Meu pai</t>
  </si>
  <si>
    <t>Minha avó</t>
  </si>
  <si>
    <t>Meu tio</t>
  </si>
  <si>
    <t>Meu cunhado</t>
  </si>
  <si>
    <t>Meu neto</t>
  </si>
  <si>
    <t>Minha mãe</t>
  </si>
  <si>
    <t>Minha cunhada</t>
  </si>
  <si>
    <t>Minha neta</t>
  </si>
  <si>
    <t>Divorciada</t>
  </si>
  <si>
    <t>Meu filho</t>
  </si>
  <si>
    <t>Minha irmã</t>
  </si>
  <si>
    <t>Minha nora</t>
  </si>
  <si>
    <t>Meu sobrinho</t>
  </si>
  <si>
    <t>Minha filha</t>
  </si>
  <si>
    <t>Meu primo</t>
  </si>
  <si>
    <t>Minha sobrinha</t>
  </si>
  <si>
    <t>CODIFICAÇÃO DOS INSUMOS</t>
  </si>
  <si>
    <t>PACOTES TECNOLÓGICOS</t>
  </si>
  <si>
    <t>CULTURAS</t>
  </si>
  <si>
    <t>ÁREA (HECTARES)</t>
  </si>
  <si>
    <t>CUSTO DO PACOTE (MT)</t>
  </si>
  <si>
    <t>OUTROS INSUMOS</t>
  </si>
  <si>
    <t>Quantid.</t>
  </si>
  <si>
    <t>Cultura 1</t>
  </si>
  <si>
    <t>Cultura 3</t>
  </si>
  <si>
    <t>Cultura 2</t>
  </si>
  <si>
    <t>IDENTIFICAÇÃO DO PEQUENO AGRICULTOR (PA)</t>
  </si>
  <si>
    <t>ITENS RECEBIDOS</t>
  </si>
  <si>
    <r>
      <t xml:space="preserve">ASSINATURA
</t>
    </r>
    <r>
      <rPr>
        <i/>
        <sz val="7"/>
        <color theme="9" tint="-0.499984740745262"/>
        <rFont val="Arial Nova Cond Light"/>
        <family val="2"/>
      </rPr>
      <t>(Confirmo a recepção dos insumos conforme aquí especificado)</t>
    </r>
  </si>
  <si>
    <t>NUIPA</t>
  </si>
  <si>
    <t>PACOTE TECNOLÓGICO</t>
  </si>
  <si>
    <t>SEMENTES</t>
  </si>
  <si>
    <t>FERTILIZANTES (kg)</t>
  </si>
  <si>
    <t>PESTICIDAS (L, kg)</t>
  </si>
  <si>
    <t>CULTURA</t>
  </si>
  <si>
    <t>VARIEDADE</t>
  </si>
  <si>
    <t>NPK</t>
  </si>
  <si>
    <t>UREIA</t>
  </si>
  <si>
    <t>SUPERFOSFATO SIMPLES</t>
  </si>
  <si>
    <t>SUPERFOSFATO TRIPLO</t>
  </si>
  <si>
    <t>INSECTICIDA</t>
  </si>
  <si>
    <t>FUNGICIDA</t>
  </si>
  <si>
    <t>HERBICIDA</t>
  </si>
  <si>
    <t>INOCULANTE</t>
  </si>
  <si>
    <t>PROPOSTA DE BENEFICIÁRIOS DE INSUMOS</t>
  </si>
  <si>
    <r>
      <rPr>
        <sz val="8"/>
        <color rgb="FF003300"/>
        <rFont val="Arial Nova Cond Light"/>
        <family val="2"/>
      </rPr>
      <t xml:space="preserve">MODELO
</t>
    </r>
    <r>
      <rPr>
        <b/>
        <u/>
        <sz val="22"/>
        <color rgb="FFFF0000"/>
        <rFont val="Arial Nova Cond"/>
        <family val="2"/>
      </rPr>
      <t>006</t>
    </r>
  </si>
  <si>
    <t>DADOS DO EXTENSIONISTA / FOMENTADOR</t>
  </si>
  <si>
    <r>
      <rPr>
        <b/>
        <sz val="9"/>
        <color rgb="FF003300"/>
        <rFont val="Arial Nova Cond Light"/>
        <family val="2"/>
      </rPr>
      <t>VISTO</t>
    </r>
    <r>
      <rPr>
        <sz val="9"/>
        <color rgb="FF003300"/>
        <rFont val="Arial Nova Cond Light"/>
        <family val="2"/>
      </rPr>
      <t xml:space="preserve">
</t>
    </r>
    <r>
      <rPr>
        <sz val="7"/>
        <color rgb="FF003300"/>
        <rFont val="Arial Nova Cond Light"/>
        <family val="2"/>
      </rPr>
      <t>O Extensionista Coordenador</t>
    </r>
    <r>
      <rPr>
        <sz val="9"/>
        <color rgb="FF003300"/>
        <rFont val="Arial Nova Cond Light"/>
        <family val="2"/>
      </rPr>
      <t xml:space="preserve">
</t>
    </r>
    <r>
      <rPr>
        <i/>
        <sz val="9"/>
        <color rgb="FF003300"/>
        <rFont val="Arial Nova Cond Light"/>
        <family val="2"/>
      </rPr>
      <t xml:space="preserve">
</t>
    </r>
    <r>
      <rPr>
        <i/>
        <sz val="7"/>
        <color rgb="FF003300"/>
        <rFont val="Arial Nova Cond Light"/>
        <family val="2"/>
      </rPr>
      <t>Assinatura legível e carimbo</t>
    </r>
  </si>
  <si>
    <t>Posto Administrativo</t>
  </si>
  <si>
    <t>Campanha</t>
  </si>
  <si>
    <t>2022/2023</t>
  </si>
  <si>
    <t>SISTEMA DE PRODUÇÂO</t>
  </si>
  <si>
    <t>AGREGADO</t>
  </si>
  <si>
    <t>CULTURAS PROPOSTAS E ÁREAS (HECTARES)</t>
  </si>
  <si>
    <t>ASSINATURA PA</t>
  </si>
  <si>
    <t>MEMBROS</t>
  </si>
  <si>
    <t>VULNERÁVEIS</t>
  </si>
  <si>
    <t>CÓDIGO DO PACOTE</t>
  </si>
  <si>
    <t># DE PACOTES</t>
  </si>
  <si>
    <t>VALOR (MT)</t>
  </si>
  <si>
    <t>Consociação</t>
  </si>
  <si>
    <t>BENEFICIÁRIOS  PROPOSTOS P/ EQUIPAMENTO</t>
  </si>
  <si>
    <r>
      <rPr>
        <sz val="7"/>
        <color rgb="FF375623"/>
        <rFont val="Arial Nova Cond"/>
        <family val="2"/>
      </rPr>
      <t xml:space="preserve">MODELO
</t>
    </r>
    <r>
      <rPr>
        <b/>
        <sz val="11"/>
        <color rgb="FF375623"/>
        <rFont val="Arial Nova Cond"/>
        <family val="2"/>
      </rPr>
      <t xml:space="preserve">
</t>
    </r>
    <r>
      <rPr>
        <b/>
        <sz val="9"/>
        <color rgb="FF375623"/>
        <rFont val="Arial Nova Cond"/>
        <family val="2"/>
      </rPr>
      <t xml:space="preserve">
</t>
    </r>
    <r>
      <rPr>
        <b/>
        <sz val="11"/>
        <color rgb="FF375623"/>
        <rFont val="Arial Nova Cond"/>
        <family val="2"/>
      </rPr>
      <t xml:space="preserve">
</t>
    </r>
    <r>
      <rPr>
        <b/>
        <u/>
        <sz val="18"/>
        <color rgb="FFFF0000"/>
        <rFont val="Arial Nova Cond"/>
        <family val="2"/>
      </rPr>
      <t>007</t>
    </r>
  </si>
  <si>
    <r>
      <rPr>
        <sz val="7"/>
        <color theme="9" tint="-0.499984740745262"/>
        <rFont val="Arial Nova Cond Light"/>
        <family val="2"/>
      </rPr>
      <t xml:space="preserve">VISTO
O Extensionista Coordenador
</t>
    </r>
    <r>
      <rPr>
        <i/>
        <sz val="7"/>
        <color theme="9" tint="-0.499984740745262"/>
        <rFont val="Arial Nova Cond Light"/>
        <family val="2"/>
      </rPr>
      <t xml:space="preserve">
Assinatura legível e carimbo</t>
    </r>
  </si>
  <si>
    <t>Data de actualização</t>
  </si>
  <si>
    <t>ORGANIZAÇÃO BENEFICIÁRIA</t>
  </si>
  <si>
    <t>REPRESENTANTE</t>
  </si>
  <si>
    <t>NÚMERO DE ITENS PROPOSTOS PARA ALOCAÇÃO</t>
  </si>
  <si>
    <t>ACTIVIDADE PRINCIPAL</t>
  </si>
  <si>
    <t>TRACTOR AGRÍCOLA</t>
  </si>
  <si>
    <t>MOTOCULTIVADORA</t>
  </si>
  <si>
    <t>DEBULHADORA</t>
  </si>
  <si>
    <t>ENFARDADEIRA MANUAL</t>
  </si>
  <si>
    <t>ENFARDADEIRA TRACTORIZADA</t>
  </si>
  <si>
    <t>TRITURADOR DE FENO</t>
  </si>
  <si>
    <t>SEMEADORA MANUAL DE HORTÍCOLAS</t>
  </si>
  <si>
    <t>SEMEADORA MANUAL DE GERGELIM</t>
  </si>
  <si>
    <t>SEMEADORA MANUAL DE GRÃOS</t>
  </si>
  <si>
    <t>CAIXAS PLÁSTICAS</t>
  </si>
  <si>
    <t>PALESTES</t>
  </si>
  <si>
    <t>EMBALAGENS ('000)</t>
  </si>
  <si>
    <t>SACOS HERM.</t>
  </si>
  <si>
    <t>HOMENS</t>
  </si>
  <si>
    <t>MULHERES</t>
  </si>
  <si>
    <t>MANDIOCA</t>
  </si>
  <si>
    <t>BATATA</t>
  </si>
  <si>
    <t>CEBOLA</t>
  </si>
  <si>
    <t>FEIJÃO</t>
  </si>
  <si>
    <t>PACOTES TECNOLÓGICOS (SUSTENTA)</t>
  </si>
  <si>
    <t>Girassol+Milho+F.Nhemba</t>
  </si>
  <si>
    <t>B1</t>
  </si>
  <si>
    <t>Gergelim+Milho+F.Boer</t>
  </si>
  <si>
    <t>Arroz + F.Nhemba</t>
  </si>
  <si>
    <t>A1</t>
  </si>
  <si>
    <t>Girassol+Mapira+F.Nhemba</t>
  </si>
  <si>
    <t>B3</t>
  </si>
  <si>
    <t>Gergelim+Milho+F.Vulgar</t>
  </si>
  <si>
    <t>D1</t>
  </si>
  <si>
    <t>Arroz+F.Vulgar</t>
  </si>
  <si>
    <t>A2</t>
  </si>
  <si>
    <t>Girassol+Milho+F.Boer</t>
  </si>
  <si>
    <t>Soja+Milho+F.Nhemba</t>
  </si>
  <si>
    <t>Milho + F. Nhemba</t>
  </si>
  <si>
    <t>A3</t>
  </si>
  <si>
    <t>Girassol+Mapira+F.Boer</t>
  </si>
  <si>
    <t>C1</t>
  </si>
  <si>
    <t>Soja+Milho+F.Vulgar</t>
  </si>
  <si>
    <t>Outro</t>
  </si>
  <si>
    <t>Gergelim+Milho+F.Nhemba</t>
  </si>
  <si>
    <t>C2</t>
  </si>
  <si>
    <t>Soja+Milho+F.Boer</t>
  </si>
  <si>
    <t>ENTREGA DE SEMENTE, ESTACAS, PLÂNTULAS E/OU PROPÁGULOS</t>
  </si>
  <si>
    <t>DADOS DO FOMENTADOR</t>
  </si>
  <si>
    <t>VISTO</t>
  </si>
  <si>
    <t>O Extensionista Coordenador</t>
  </si>
  <si>
    <t>Assinatura legível e carimbo</t>
  </si>
  <si>
    <t>DADOS DO CONTRATO</t>
  </si>
  <si>
    <t>Na data indicada na tabela abaixo, na presença da comissão de recepção receptora, representada pelos signatários no final, procedeu-se à verificação, recepção e entrega dos bens contratados e distribuídos conforme a tabela abaixo, no âmbito da execução do contrato supra e nos termos do artigo 128 do Regulamento de Contratação de Empreitada de Obras Públicas, Fornecimento de Bens e Prestação de Serviços ao Estado, aprovado pelo Decreto n° 70/2022 de 8 de Março. Na ocasião foi feita a verificação dos bens tendo-se constatado que os mesmos estão em conformidade com o contrato e em condições de serem recebidos, tendo-se lavrado o presente auto que vai assinado pelos presentes em três exemplares de igual teor.</t>
  </si>
  <si>
    <t>SEMENTE ENTREGUE</t>
  </si>
  <si>
    <t>OBSERVAÇÕES</t>
  </si>
  <si>
    <t>ENTREGA DE INSUMOS AOS FOMENTADORES</t>
  </si>
  <si>
    <r>
      <rPr>
        <sz val="8"/>
        <color rgb="FF375623"/>
        <rFont val="Arial Nova Cond"/>
        <family val="2"/>
      </rPr>
      <t xml:space="preserve">MODELO
</t>
    </r>
    <r>
      <rPr>
        <b/>
        <sz val="11"/>
        <color rgb="FF375623"/>
        <rFont val="Arial Nova Cond"/>
        <family val="2"/>
      </rPr>
      <t xml:space="preserve">
</t>
    </r>
    <r>
      <rPr>
        <b/>
        <u/>
        <sz val="20"/>
        <color rgb="FFFF0000"/>
        <rFont val="Arial Nova Cond"/>
        <family val="2"/>
      </rPr>
      <t>018</t>
    </r>
  </si>
  <si>
    <t>DADOS DO FORNECEDOR E LOCAL DE ENTREGA</t>
  </si>
  <si>
    <r>
      <t xml:space="preserve">VISTO
</t>
    </r>
    <r>
      <rPr>
        <i/>
        <sz val="9"/>
        <color theme="9" tint="-0.499984740745262"/>
        <rFont val="Arial Nova Cond Light"/>
        <family val="2"/>
      </rPr>
      <t>Extensionista Coordenador
Assinatura legível e carimbo</t>
    </r>
  </si>
  <si>
    <t>Posto Admin</t>
  </si>
  <si>
    <t>IDENTIFICAÇÃO DO FOMENTADOR</t>
  </si>
  <si>
    <t>INTEGRADOS</t>
  </si>
  <si>
    <r>
      <t xml:space="preserve">ASSINATURA
</t>
    </r>
    <r>
      <rPr>
        <i/>
        <sz val="8"/>
        <color theme="9" tint="-0.499984740745262"/>
        <rFont val="Arial Nova Cond Light"/>
        <family val="2"/>
      </rPr>
      <t>(Confirmo a recepção dos insumos conforme aquí especificado)</t>
    </r>
  </si>
  <si>
    <t>MODELO</t>
  </si>
  <si>
    <t>NÚMERO DE KITS</t>
  </si>
  <si>
    <t>OUTROS</t>
  </si>
  <si>
    <t>DADOS DO EXTENSIONISTA / TÉCNICO</t>
  </si>
  <si>
    <r>
      <t xml:space="preserve">VISTO
</t>
    </r>
    <r>
      <rPr>
        <i/>
        <sz val="7"/>
        <color theme="9" tint="-0.499984740745262"/>
        <rFont val="Arial Nova Cond Light"/>
        <family val="2"/>
      </rPr>
      <t>O Extensionista Coordenador</t>
    </r>
    <r>
      <rPr>
        <i/>
        <sz val="8"/>
        <color theme="9" tint="-0.499984740745262"/>
        <rFont val="Arial Nova Cond Light"/>
        <family val="2"/>
      </rPr>
      <t xml:space="preserve">
</t>
    </r>
    <r>
      <rPr>
        <i/>
        <sz val="6"/>
        <color theme="9" tint="-0.499984740745262"/>
        <rFont val="Arial Nova Cond Light"/>
        <family val="2"/>
      </rPr>
      <t xml:space="preserve">
Assinatura legível e carimbo</t>
    </r>
  </si>
  <si>
    <t>Espécie/Cadeia Valor</t>
  </si>
  <si>
    <t>RECEPTOR DOS BENS</t>
  </si>
  <si>
    <t>PROVENIÊCIA</t>
  </si>
  <si>
    <t>Selecione o tipo de kit (ou escreva nas colunas os bens entregues)</t>
  </si>
  <si>
    <r>
      <t xml:space="preserve">ASSINATURA
</t>
    </r>
    <r>
      <rPr>
        <i/>
        <sz val="6"/>
        <color theme="9" tint="-0.499984740745262"/>
        <rFont val="Arial Nova Cond Light"/>
        <family val="2"/>
      </rPr>
      <t>(Recebi os bens especificados em bom estado)</t>
    </r>
  </si>
  <si>
    <t>ANO DE NASCIMENTO</t>
  </si>
  <si>
    <t>ORGANIZAÇÃO</t>
  </si>
  <si>
    <t>PAPEL NA ORGANIZAÇÃO</t>
  </si>
  <si>
    <t>DADOS DO CONTRATO / FONTE DOS BENS</t>
  </si>
  <si>
    <t>Contrato n.º</t>
  </si>
  <si>
    <t>Objecto</t>
  </si>
  <si>
    <t>Entidade contratada</t>
  </si>
  <si>
    <t>Entidade contratante</t>
  </si>
  <si>
    <t>Fonte de recursos</t>
  </si>
  <si>
    <t>ALOCAÇÃO DE COMBUSTÍVEL E RECARGAS</t>
  </si>
  <si>
    <r>
      <rPr>
        <sz val="8"/>
        <color rgb="FF375623"/>
        <rFont val="Arial Nova Cond Light"/>
        <family val="2"/>
      </rPr>
      <t xml:space="preserve">MODELO
</t>
    </r>
    <r>
      <rPr>
        <sz val="11"/>
        <color rgb="FF375623"/>
        <rFont val="Arial Nova Cond Light"/>
        <family val="2"/>
      </rPr>
      <t xml:space="preserve">
</t>
    </r>
    <r>
      <rPr>
        <b/>
        <u/>
        <sz val="20"/>
        <color rgb="FFFF0000"/>
        <rFont val="Arial Nova Cond"/>
        <family val="2"/>
      </rPr>
      <t>055</t>
    </r>
  </si>
  <si>
    <r>
      <rPr>
        <b/>
        <sz val="8"/>
        <color theme="9" tint="-0.499984740745262"/>
        <rFont val="Arial Nova Cond Light"/>
        <family val="2"/>
      </rPr>
      <t>VISTO</t>
    </r>
    <r>
      <rPr>
        <sz val="8"/>
        <color theme="9" tint="-0.499984740745262"/>
        <rFont val="Arial Nova Cond Light"/>
        <family val="2"/>
      </rPr>
      <t xml:space="preserve">
O Director do SDAE
</t>
    </r>
    <r>
      <rPr>
        <sz val="9"/>
        <color theme="9" tint="-0.499984740745262"/>
        <rFont val="Arial Nova Cond Light"/>
        <family val="2"/>
      </rPr>
      <t xml:space="preserve">
</t>
    </r>
    <r>
      <rPr>
        <sz val="6"/>
        <color theme="9" tint="-0.499984740745262"/>
        <rFont val="Arial Nova Cond Light"/>
        <family val="2"/>
      </rPr>
      <t xml:space="preserve">
</t>
    </r>
    <r>
      <rPr>
        <i/>
        <sz val="6"/>
        <color theme="9" tint="-0.499984740745262"/>
        <rFont val="Arial Nova Cond Light"/>
        <family val="2"/>
      </rPr>
      <t xml:space="preserve">
Assinatura legível e carimbo</t>
    </r>
  </si>
  <si>
    <t>RESPONSÁVEL PELA ORGANIZAÇÃO</t>
  </si>
  <si>
    <t>IDENTIFICAÇÃO DO RECEPTOR</t>
  </si>
  <si>
    <t>COMBUSTÍVEL</t>
  </si>
  <si>
    <t>RECARGA</t>
  </si>
  <si>
    <t>DATA DE ENTREGA</t>
  </si>
  <si>
    <r>
      <rPr>
        <b/>
        <sz val="8"/>
        <color theme="9" tint="-0.499984740745262"/>
        <rFont val="Arial Nova Cond Light"/>
        <family val="2"/>
      </rPr>
      <t>ASSINATURA</t>
    </r>
    <r>
      <rPr>
        <sz val="8"/>
        <color theme="9" tint="-0.499984740745262"/>
        <rFont val="Arial Nova Cond Light"/>
        <family val="2"/>
      </rPr>
      <t xml:space="preserve">
</t>
    </r>
    <r>
      <rPr>
        <i/>
        <sz val="6"/>
        <color theme="9" tint="-0.499984740745262"/>
        <rFont val="Arial Nova Cond Light"/>
        <family val="2"/>
      </rPr>
      <t>(Confirmo ter recebido a recarga e/ou combustível conforme especificado)</t>
    </r>
  </si>
  <si>
    <t>CÓDIGO (NUIT/NUIPA)</t>
  </si>
  <si>
    <t>CÓDIGO DA SENHA/ CARTÃO</t>
  </si>
  <si>
    <t>LITROS</t>
  </si>
  <si>
    <t>FINALIDADE</t>
  </si>
  <si>
    <t>FONTE</t>
  </si>
  <si>
    <t>VALOR</t>
  </si>
  <si>
    <t>ALOCAÇÃO DE KIT DE EXTENSIONISTA</t>
  </si>
  <si>
    <r>
      <rPr>
        <sz val="8"/>
        <color rgb="FF375623"/>
        <rFont val="Arial Nova Cond Light"/>
        <family val="2"/>
      </rPr>
      <t xml:space="preserve">MODELO
</t>
    </r>
    <r>
      <rPr>
        <sz val="11"/>
        <color rgb="FF000000"/>
        <rFont val="Arial Nova Cond Light"/>
        <family val="2"/>
      </rPr>
      <t xml:space="preserve">
</t>
    </r>
    <r>
      <rPr>
        <b/>
        <u/>
        <sz val="22"/>
        <color rgb="FFFF0000"/>
        <rFont val="Arial Nova Cond"/>
        <family val="2"/>
      </rPr>
      <t>056</t>
    </r>
  </si>
  <si>
    <t>O Director do SDAE</t>
  </si>
  <si>
    <t>GENÊRICO</t>
  </si>
  <si>
    <t>KIT PECUÁRIO</t>
  </si>
  <si>
    <t>KIT AGRÍCOLA</t>
  </si>
  <si>
    <t>Prancheta c/ mola</t>
  </si>
  <si>
    <t>Pulverizador dorsal</t>
  </si>
  <si>
    <t>Calças caqui</t>
  </si>
  <si>
    <t>Camisa manga comprida</t>
  </si>
  <si>
    <t>Camisa manga curta</t>
  </si>
  <si>
    <t>Cantil plástico</t>
  </si>
  <si>
    <t>Capa de chuva</t>
  </si>
  <si>
    <t>Chapéu (aba larga)</t>
  </si>
  <si>
    <t>Cinto de cabedal</t>
  </si>
  <si>
    <t>Diário do extensionista</t>
  </si>
  <si>
    <t>Fato macaco</t>
  </si>
  <si>
    <t>Casaco (Jacket) de napa</t>
  </si>
  <si>
    <t>Lanterna</t>
  </si>
  <si>
    <t>Máscara c/ filtros</t>
  </si>
  <si>
    <t>Mochila de costas</t>
  </si>
  <si>
    <t>Botas de borracha</t>
  </si>
  <si>
    <t>Botas de cabedal</t>
  </si>
  <si>
    <t>Luvas de borracha</t>
  </si>
  <si>
    <t>Luvas de cabedal</t>
  </si>
  <si>
    <t>Óculos protectores</t>
  </si>
  <si>
    <t>Agulhas p/ seringas</t>
  </si>
  <si>
    <t>Burdizzo</t>
  </si>
  <si>
    <t>Bisturi</t>
  </si>
  <si>
    <t>Cabo bisturi</t>
  </si>
  <si>
    <t>Caixa isotérmica</t>
  </si>
  <si>
    <t>Conta-gotas</t>
  </si>
  <si>
    <t>Luvas latéx (embalagem)</t>
  </si>
  <si>
    <t>Fita zoométrica</t>
  </si>
  <si>
    <t>Oxitetraciclina</t>
  </si>
  <si>
    <t>Seringas plásticas</t>
  </si>
  <si>
    <t>Seringas semí-automática</t>
  </si>
  <si>
    <t>Termómetro rectal</t>
  </si>
  <si>
    <t>Vidros para as seringas</t>
  </si>
  <si>
    <t>Balança (25kg)</t>
  </si>
  <si>
    <t>Kit de enxertia</t>
  </si>
  <si>
    <t>Kit de análise de fertilidade</t>
  </si>
  <si>
    <t>Lupa</t>
  </si>
  <si>
    <t>Calculadora de 8 dígitos</t>
  </si>
  <si>
    <t>Corda (100 m)</t>
  </si>
  <si>
    <t>Fita métrica</t>
  </si>
  <si>
    <t>ENTREGA DE DISPOSITIVOS MÓVEIS</t>
  </si>
  <si>
    <r>
      <rPr>
        <sz val="8"/>
        <color rgb="FF375623"/>
        <rFont val="Arial Nova Cond Light"/>
        <family val="2"/>
      </rPr>
      <t xml:space="preserve">MODELO
</t>
    </r>
    <r>
      <rPr>
        <sz val="11"/>
        <color rgb="FF375623"/>
        <rFont val="Arial Nova Cond Light"/>
        <family val="2"/>
      </rPr>
      <t xml:space="preserve">
</t>
    </r>
    <r>
      <rPr>
        <b/>
        <u/>
        <sz val="20"/>
        <color rgb="FFFF0000"/>
        <rFont val="Arial Nova Cond"/>
        <family val="2"/>
      </rPr>
      <t>057</t>
    </r>
  </si>
  <si>
    <r>
      <rPr>
        <b/>
        <sz val="9"/>
        <color theme="9" tint="-0.499984740745262"/>
        <rFont val="Arial Nova Cond Light"/>
        <family val="2"/>
      </rPr>
      <t>VISTO</t>
    </r>
    <r>
      <rPr>
        <sz val="9"/>
        <color theme="9" tint="-0.499984740745262"/>
        <rFont val="Arial Nova Cond Light"/>
        <family val="2"/>
      </rPr>
      <t xml:space="preserve">
O Director do SDAE
</t>
    </r>
    <r>
      <rPr>
        <i/>
        <sz val="9"/>
        <color theme="9" tint="-0.499984740745262"/>
        <rFont val="Arial Nova Cond Light"/>
        <family val="2"/>
      </rPr>
      <t xml:space="preserve">
</t>
    </r>
    <r>
      <rPr>
        <i/>
        <sz val="8"/>
        <color theme="9" tint="-0.499984740745262"/>
        <rFont val="Arial Nova Cond Light"/>
        <family val="2"/>
      </rPr>
      <t>Assinatura legível e carimbo</t>
    </r>
  </si>
  <si>
    <t>BAPTISTA ZUNGUZE</t>
  </si>
  <si>
    <t>Distritio</t>
  </si>
  <si>
    <t>TIPO DE DISPOSITIVO</t>
  </si>
  <si>
    <t>IDENTIFICAÇÃO DO DISPOSITIVO</t>
  </si>
  <si>
    <t>ESTADO DO DISPOSITIVO</t>
  </si>
  <si>
    <t>NUIT / NUIPA</t>
  </si>
  <si>
    <t>INSTITUIÇÃO</t>
  </si>
  <si>
    <t>MARCA</t>
  </si>
  <si>
    <t>NÚMERO DE SÉRIE</t>
  </si>
  <si>
    <t>ANA</t>
  </si>
  <si>
    <t>SILVA</t>
  </si>
  <si>
    <t>Oficial da Cadeia de Valor de Carnes</t>
  </si>
  <si>
    <t>Computador Portátil</t>
  </si>
  <si>
    <t>HP</t>
  </si>
  <si>
    <t>X360 G9</t>
  </si>
  <si>
    <t>NOVO</t>
  </si>
  <si>
    <t>GIL</t>
  </si>
  <si>
    <t>NHANTUMBO</t>
  </si>
  <si>
    <t>Especialista da Cadeia de Valor de Carnes</t>
  </si>
  <si>
    <t>JERÓNIMO</t>
  </si>
  <si>
    <t>FRANCISCO</t>
  </si>
  <si>
    <t>Especialista de Nutrição</t>
  </si>
  <si>
    <t>RACHIDA</t>
  </si>
  <si>
    <t>ABDUL</t>
  </si>
  <si>
    <t>Assistente Nacional</t>
  </si>
  <si>
    <t>ERNESTO</t>
  </si>
  <si>
    <t>WANE</t>
  </si>
  <si>
    <t>MOTORISTA</t>
  </si>
  <si>
    <t>X360 G9, core i5</t>
  </si>
  <si>
    <t>5CG3237OFI i5</t>
  </si>
  <si>
    <t>X360 G9  1040 9G</t>
  </si>
  <si>
    <t>5CG32370DY</t>
  </si>
  <si>
    <t>5G32370DZ</t>
  </si>
  <si>
    <t>ENTREGA DE MEIOS CIRCULANTES</t>
  </si>
  <si>
    <r>
      <rPr>
        <sz val="8"/>
        <color rgb="FF375623"/>
        <rFont val="Arial Nova Cond Light"/>
        <family val="2"/>
      </rPr>
      <t xml:space="preserve">MODELO
</t>
    </r>
    <r>
      <rPr>
        <sz val="11"/>
        <color rgb="FF375623"/>
        <rFont val="Arial Nova Cond Light"/>
        <family val="2"/>
      </rPr>
      <t xml:space="preserve">
</t>
    </r>
    <r>
      <rPr>
        <b/>
        <u/>
        <sz val="20"/>
        <color rgb="FFFF0000"/>
        <rFont val="Arial Nova Cond"/>
        <family val="2"/>
      </rPr>
      <t>058</t>
    </r>
  </si>
  <si>
    <t>DADOS DA ENTIDADE QUE ADQUIRIU</t>
  </si>
  <si>
    <r>
      <rPr>
        <b/>
        <sz val="9"/>
        <color theme="9" tint="-0.499984740745262"/>
        <rFont val="Arial Nova Cond Light"/>
        <family val="2"/>
      </rPr>
      <t>VISTO</t>
    </r>
    <r>
      <rPr>
        <sz val="9"/>
        <color theme="9" tint="-0.499984740745262"/>
        <rFont val="Arial Nova Cond Light"/>
        <family val="2"/>
      </rPr>
      <t xml:space="preserve">
A Supervisão
</t>
    </r>
    <r>
      <rPr>
        <i/>
        <sz val="9"/>
        <color theme="9" tint="-0.499984740745262"/>
        <rFont val="Arial Nova Cond Light"/>
        <family val="2"/>
      </rPr>
      <t xml:space="preserve">
</t>
    </r>
    <r>
      <rPr>
        <i/>
        <sz val="8"/>
        <color theme="9" tint="-0.499984740745262"/>
        <rFont val="Arial Nova Cond Light"/>
        <family val="2"/>
      </rPr>
      <t>Assinatura Legível e Carimbo</t>
    </r>
  </si>
  <si>
    <t>TIPO DE MEIO</t>
  </si>
  <si>
    <t>IDENTIFICAÇÃO DO MEIO</t>
  </si>
  <si>
    <t>ESTADO DO MEIO</t>
  </si>
  <si>
    <t>N.º DO CHASSIS / QUADRO</t>
  </si>
  <si>
    <t>N.º DO MOTOR</t>
  </si>
  <si>
    <t>ACESSÓRIOS</t>
  </si>
  <si>
    <t>MATRÍCULA</t>
  </si>
  <si>
    <t>GUIA DE ENTREGA GENÉRICA</t>
  </si>
  <si>
    <r>
      <rPr>
        <sz val="6"/>
        <color rgb="FF375623"/>
        <rFont val="Arial Nova Cond"/>
        <family val="2"/>
      </rPr>
      <t xml:space="preserve">MODELO
</t>
    </r>
    <r>
      <rPr>
        <b/>
        <sz val="11"/>
        <color rgb="FF375623"/>
        <rFont val="Arial Nova Cond"/>
        <family val="2"/>
      </rPr>
      <t xml:space="preserve">
</t>
    </r>
    <r>
      <rPr>
        <b/>
        <u/>
        <sz val="20"/>
        <color rgb="FFFF0000"/>
        <rFont val="Arial Nova Cond"/>
        <family val="2"/>
      </rPr>
      <t>060</t>
    </r>
  </si>
  <si>
    <t>DADOS DO TÉCNICO</t>
  </si>
  <si>
    <t>ITENS ENTREGUES</t>
  </si>
  <si>
    <r>
      <t xml:space="preserve">ASSINATURA
</t>
    </r>
    <r>
      <rPr>
        <i/>
        <sz val="8"/>
        <color theme="9" tint="-0.499984740745262"/>
        <rFont val="Arial Nova Cond Light"/>
        <family val="2"/>
      </rPr>
      <t>(Confirmo a recepção dos itens conforme aquí especificado)</t>
    </r>
  </si>
  <si>
    <t>DESIGNAÇÃO DO ITEM</t>
  </si>
  <si>
    <t>ESPECIFICAÇÃO DO ITEM</t>
  </si>
  <si>
    <t>Na data indicada na tabela abaixo, na presença da comissão de recepção receptora, representada pelos signatários no final, procedeu-se à verificação, recepção e entrega de ANIMAIS e distribuídos conforme a tabela abaixo, no âmbito da execução do contrato supra e nos termos do artigo 128 do Regulamento de Contratação de Empreitada de Obras Públicas, Fornecimento de Bens e Prestação de Serviços ao Estado, aprovado pelo Decreto n° 70/2022 de 8 de Março. Na ocasião foi feita a verificação dos bens tendo-se constatado que os mesmos estão em conformidade com o contrato e em condições de serem recebidos, tendo-se lavrado o presente auto que vai assinado pelos presentes em três exemplares de igual teor.</t>
  </si>
  <si>
    <t>NÚMERO DO CURRAL</t>
  </si>
  <si>
    <t>Deslocado calamidade Naturais</t>
  </si>
  <si>
    <t>PESSOAS COM DEFICIÊNCIA / VULNERABILIDADE</t>
  </si>
  <si>
    <t>01</t>
  </si>
  <si>
    <t>02</t>
  </si>
  <si>
    <t>03</t>
  </si>
  <si>
    <t>04</t>
  </si>
  <si>
    <t>05</t>
  </si>
  <si>
    <t>06</t>
  </si>
  <si>
    <t>07</t>
  </si>
  <si>
    <t>08</t>
  </si>
  <si>
    <t>09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</si>
  <si>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</si>
  <si>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</si>
  <si>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</si>
  <si>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</si>
  <si>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</si>
  <si>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</si>
  <si>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</si>
  <si>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</si>
  <si>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</si>
  <si>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</si>
  <si>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</si>
  <si>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</si>
  <si>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</si>
  <si>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</si>
  <si>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</si>
  <si>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</si>
  <si>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</si>
  <si>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</si>
  <si>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</si>
  <si>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</si>
  <si>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</si>
  <si>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</si>
  <si>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</si>
  <si>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</si>
  <si>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</si>
  <si>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</si>
  <si>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</si>
  <si>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</si>
  <si>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</si>
  <si>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</si>
  <si>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</si>
  <si>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</si>
  <si>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</si>
  <si>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</si>
  <si>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</si>
  <si>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</si>
  <si>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</si>
  <si>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</si>
  <si>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</si>
  <si>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</si>
  <si>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</si>
  <si>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</si>
  <si>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</si>
  <si>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</si>
  <si>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</si>
  <si>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</si>
  <si>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</si>
  <si>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</si>
  <si>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</si>
  <si>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</si>
  <si>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</si>
  <si>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</si>
  <si>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</si>
  <si>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</si>
  <si>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</si>
  <si>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</si>
  <si>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</si>
  <si>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</si>
  <si>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</si>
  <si>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</si>
  <si>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</si>
  <si>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</si>
  <si>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</si>
  <si>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</si>
  <si>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</si>
  <si>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</si>
  <si>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</si>
  <si>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</si>
  <si>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</si>
  <si>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</si>
  <si>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</si>
  <si>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</si>
  <si>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</si>
  <si>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</si>
  <si>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</si>
  <si>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</si>
  <si>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</si>
  <si>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</si>
  <si>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</si>
  <si>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</si>
  <si>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</si>
  <si>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</si>
  <si>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</si>
  <si>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</si>
  <si>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</si>
  <si>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</si>
  <si>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</si>
  <si>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</si>
  <si>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</si>
  <si>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</si>
  <si>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</si>
  <si>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</si>
  <si>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</si>
  <si>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</si>
  <si>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</si>
  <si>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</si>
  <si>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</si>
  <si>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</si>
  <si>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</si>
  <si>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</si>
  <si>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</si>
  <si>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</si>
  <si>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</si>
  <si>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</si>
  <si>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ENTREGA D' ANIMAIS</t>
  </si>
  <si>
    <r>
      <t xml:space="preserve">ASSINATURA
</t>
    </r>
    <r>
      <rPr>
        <i/>
        <sz val="6"/>
        <color rgb="FF3A0000"/>
        <rFont val="Arial Nova Cond Light"/>
        <family val="2"/>
      </rPr>
      <t>(Confirmo a recepção de animais conforme aquí especificado)</t>
    </r>
  </si>
  <si>
    <t>O TÉCNICO, DATA E LOCAL DE ENTREGA</t>
  </si>
  <si>
    <r>
      <t xml:space="preserve">VISTO
O Extensionista Coordenador
</t>
    </r>
    <r>
      <rPr>
        <i/>
        <sz val="7"/>
        <color rgb="FF3A0000"/>
        <rFont val="Arial Nova Cond Light"/>
        <family val="2"/>
      </rPr>
      <t>(Assinatura Legível e Carimbo)</t>
    </r>
  </si>
  <si>
    <t>VULNERABI - LIDADE</t>
  </si>
  <si>
    <t>DEFICIÊN - CIA</t>
  </si>
  <si>
    <t>delivery_date</t>
  </si>
  <si>
    <t>quantity</t>
  </si>
  <si>
    <t>units</t>
  </si>
  <si>
    <t>VISTO
O Extensionista Coordenador
(Assinatura Legível e Carimbo)</t>
  </si>
  <si>
    <t>Povoado</t>
  </si>
  <si>
    <r>
      <t>NOME</t>
    </r>
    <r>
      <rPr>
        <sz val="9"/>
        <color rgb="FFFF0000"/>
        <rFont val="Arial Nova Cond Light"/>
        <family val="2"/>
      </rPr>
      <t>*</t>
    </r>
  </si>
  <si>
    <r>
      <t>APELIDO</t>
    </r>
    <r>
      <rPr>
        <sz val="9"/>
        <color rgb="FFFF0000"/>
        <rFont val="Arial Nova Cond Light"/>
        <family val="2"/>
      </rPr>
      <t>*</t>
    </r>
  </si>
  <si>
    <r>
      <t>Data de entrega</t>
    </r>
    <r>
      <rPr>
        <sz val="8"/>
        <color rgb="FFFF0000"/>
        <rFont val="Arial Nova Cond Light"/>
        <family val="2"/>
      </rPr>
      <t>*</t>
    </r>
  </si>
  <si>
    <r>
      <t>CULTURA</t>
    </r>
    <r>
      <rPr>
        <sz val="8"/>
        <color rgb="FFFF0000"/>
        <rFont val="Arial Nova Cond Light"/>
        <family val="2"/>
      </rPr>
      <t>*</t>
    </r>
  </si>
  <si>
    <r>
      <t>VARIEDADE</t>
    </r>
    <r>
      <rPr>
        <sz val="8"/>
        <color rgb="FFFF0000"/>
        <rFont val="Arial Nova Cond Light"/>
        <family val="2"/>
      </rPr>
      <t>*</t>
    </r>
  </si>
  <si>
    <r>
      <t>QUANT</t>
    </r>
    <r>
      <rPr>
        <sz val="8"/>
        <color rgb="FFFF0000"/>
        <rFont val="Arial Nova Cond Light"/>
        <family val="2"/>
      </rPr>
      <t>.*</t>
    </r>
  </si>
  <si>
    <r>
      <t>ASSINATURA</t>
    </r>
    <r>
      <rPr>
        <sz val="8"/>
        <color rgb="FFFF0000"/>
        <rFont val="Arial Nova Cond Light"/>
        <family val="2"/>
      </rPr>
      <t>*</t>
    </r>
    <r>
      <rPr>
        <sz val="8"/>
        <color theme="9" tint="-0.499984740745262"/>
        <rFont val="Arial Nova Cond Light"/>
        <family val="2"/>
      </rPr>
      <t xml:space="preserve">
</t>
    </r>
    <r>
      <rPr>
        <i/>
        <sz val="6"/>
        <color theme="9" tint="-0.499984740745262"/>
        <rFont val="Arial Nova Cond Light"/>
        <family val="2"/>
      </rPr>
      <t>(Confirmo a recepção dos insumos conforme aquí especificado)</t>
    </r>
  </si>
  <si>
    <t>Deslocado de calamidades</t>
  </si>
  <si>
    <t>fertilizers</t>
  </si>
  <si>
    <t>pesticides</t>
  </si>
  <si>
    <t>ENTREGA D' INSUMOS AOS PA</t>
  </si>
  <si>
    <r>
      <t>Distrito</t>
    </r>
    <r>
      <rPr>
        <sz val="7"/>
        <color rgb="FFFF0000"/>
        <rFont val="Arial Nova Cond Light"/>
        <family val="2"/>
      </rPr>
      <t>*</t>
    </r>
  </si>
  <si>
    <r>
      <t>NUIT</t>
    </r>
    <r>
      <rPr>
        <sz val="7"/>
        <color rgb="FFFF0000"/>
        <rFont val="Arial Nova Cond Light"/>
        <family val="2"/>
      </rPr>
      <t>*</t>
    </r>
  </si>
  <si>
    <r>
      <t>Data Entrega</t>
    </r>
    <r>
      <rPr>
        <sz val="7"/>
        <color rgb="FFFF0000"/>
        <rFont val="Arial Nova Cond Light"/>
        <family val="2"/>
      </rPr>
      <t>*</t>
    </r>
  </si>
  <si>
    <r>
      <t>NOME</t>
    </r>
    <r>
      <rPr>
        <sz val="7"/>
        <color rgb="FFFF0000"/>
        <rFont val="Arial Nova Cond Light"/>
        <family val="2"/>
      </rPr>
      <t>*</t>
    </r>
  </si>
  <si>
    <r>
      <t>APELIDO</t>
    </r>
    <r>
      <rPr>
        <sz val="7"/>
        <color rgb="FFFF0000"/>
        <rFont val="Arial Nova Cond Light"/>
        <family val="2"/>
      </rPr>
      <t>*</t>
    </r>
  </si>
  <si>
    <r>
      <t>CULTURA</t>
    </r>
    <r>
      <rPr>
        <sz val="7"/>
        <color rgb="FFFF0000"/>
        <rFont val="Arial Nova Cond Light"/>
        <family val="2"/>
      </rPr>
      <t>*</t>
    </r>
  </si>
  <si>
    <r>
      <t>VARIEDADE</t>
    </r>
    <r>
      <rPr>
        <sz val="7"/>
        <color rgb="FFFF0000"/>
        <rFont val="Arial Nova Cond Light"/>
        <family val="2"/>
      </rPr>
      <t>*</t>
    </r>
  </si>
  <si>
    <r>
      <t>QUANT.</t>
    </r>
    <r>
      <rPr>
        <sz val="7"/>
        <color rgb="FFFF0000"/>
        <rFont val="Arial Nova Cond Light"/>
        <family val="2"/>
      </rPr>
      <t>*</t>
    </r>
  </si>
  <si>
    <t>DEFI-CIÊNCIA</t>
  </si>
  <si>
    <t>VULNERA-BILIDADE</t>
  </si>
  <si>
    <t>DEFENSIVOS / PESTICIDAS (L, kg)</t>
  </si>
  <si>
    <t>specs</t>
  </si>
  <si>
    <r>
      <t>Localidade</t>
    </r>
    <r>
      <rPr>
        <sz val="7"/>
        <color rgb="FFFF0000"/>
        <rFont val="Arial Nova Cond Light"/>
        <family val="2"/>
      </rPr>
      <t>*</t>
    </r>
  </si>
  <si>
    <r>
      <t>Data de Entrega</t>
    </r>
    <r>
      <rPr>
        <sz val="7"/>
        <color rgb="FFFF0000"/>
        <rFont val="Arial Nova Cond Light"/>
        <family val="2"/>
      </rPr>
      <t>*</t>
    </r>
  </si>
  <si>
    <t>REPRESENTANTE DO BENEFICIÁRIO</t>
  </si>
  <si>
    <t>Tipo de Kit</t>
  </si>
  <si>
    <t>DESCRIÇÃO DAS ESPECIFICAÇÕES</t>
  </si>
  <si>
    <t>UNIDADES</t>
  </si>
  <si>
    <t>Cadeia de Valor</t>
  </si>
  <si>
    <r>
      <t xml:space="preserve">VISTO
</t>
    </r>
    <r>
      <rPr>
        <i/>
        <sz val="7"/>
        <color theme="9" tint="-0.499984740745262"/>
        <rFont val="Arial Nova Cond Light"/>
        <family val="2"/>
      </rPr>
      <t>O Extensionista Coordenador</t>
    </r>
    <r>
      <rPr>
        <i/>
        <sz val="8"/>
        <color theme="9" tint="-0.499984740745262"/>
        <rFont val="Arial Nova Cond Light"/>
        <family val="2"/>
      </rPr>
      <t xml:space="preserve">
</t>
    </r>
    <r>
      <rPr>
        <i/>
        <sz val="6"/>
        <color theme="9" tint="-0.499984740745262"/>
        <rFont val="Arial Nova Cond Light"/>
        <family val="2"/>
      </rPr>
      <t xml:space="preserve">
Assinatura legível e carimbo</t>
    </r>
  </si>
  <si>
    <t>IDENTIFICAÇÃO DOS ITENS ENTREGUES</t>
  </si>
  <si>
    <t>PAPEL / ÁREA DE INTERVENÇÂO</t>
  </si>
  <si>
    <r>
      <t>CÓDIGO (NUIPA)</t>
    </r>
    <r>
      <rPr>
        <sz val="8"/>
        <color rgb="FF00B050"/>
        <rFont val="Arial Nova Cond Light"/>
        <family val="2"/>
      </rPr>
      <t>*</t>
    </r>
  </si>
  <si>
    <r>
      <t>DESIGNAÇÃO DO ITEM</t>
    </r>
    <r>
      <rPr>
        <sz val="8"/>
        <color rgb="FFFF0000"/>
        <rFont val="Arial Nova Cond Light"/>
        <family val="2"/>
      </rPr>
      <t>*</t>
    </r>
  </si>
  <si>
    <r>
      <t>PREVISTA</t>
    </r>
    <r>
      <rPr>
        <sz val="8"/>
        <color rgb="FFFF0000"/>
        <rFont val="Arial Nova Cond Light"/>
        <family val="2"/>
      </rPr>
      <t>*</t>
    </r>
  </si>
  <si>
    <r>
      <t>RECEBIDA</t>
    </r>
    <r>
      <rPr>
        <sz val="8"/>
        <color rgb="FFFF0000"/>
        <rFont val="Arial Nova Cond Light"/>
        <family val="2"/>
      </rPr>
      <t>*</t>
    </r>
  </si>
  <si>
    <t>ORGANIZAÇÃO (CÓDIGO)</t>
  </si>
  <si>
    <t>Número</t>
  </si>
  <si>
    <t>Contratada</t>
  </si>
  <si>
    <t>Contratante</t>
  </si>
  <si>
    <t>Na data indicada acima, na presença da comissão de recepção receptora, representada pelos signatários no final, procedeu-se à verificação, recepção e entrega dos bens contratados e distribuídos conforme a tabela abaixo, no âmbito da execução do contrato supra e nos termos do artigo 128 do Regulamento de Contratação de Empreitada de Obras Públicas, Fornecimento de Bens e Prestação de Serviços ao Estado, aprovado pelo Decreto n° 70/2022 de 8 de Março. Na ocasião foi feita a verificação dos bens tendo-se constatado que os mesmos estão em conformidade com o contrato e em condições de serem recebidos, tendo-se lavrado o presente auto que vai assinado pelos presentes em três exemplares de igual teor.</t>
  </si>
  <si>
    <t>kit</t>
  </si>
  <si>
    <t>nome_rep</t>
  </si>
  <si>
    <t>apelido_rep</t>
  </si>
  <si>
    <t>rep_contact</t>
  </si>
  <si>
    <t>group_id</t>
  </si>
  <si>
    <t>Local de entrega</t>
  </si>
  <si>
    <t>delivery_location</t>
  </si>
  <si>
    <t>kit_id</t>
  </si>
  <si>
    <t>social_objectives</t>
  </si>
  <si>
    <t>DELIVEY OF KITS</t>
  </si>
  <si>
    <t>ENTREGA KIT INDIVIDUAL</t>
  </si>
  <si>
    <t>Entrega de Equipamento</t>
  </si>
  <si>
    <t>Representante</t>
  </si>
  <si>
    <t>men</t>
  </si>
  <si>
    <t>women</t>
  </si>
  <si>
    <t>youth</t>
  </si>
  <si>
    <t>PcV</t>
  </si>
  <si>
    <t>LIVESTOCK DELIVERY</t>
  </si>
  <si>
    <t>species</t>
  </si>
  <si>
    <t>breed</t>
  </si>
  <si>
    <t>items</t>
  </si>
  <si>
    <t>Insumos</t>
  </si>
  <si>
    <t>objectivo</t>
  </si>
  <si>
    <t>seeds</t>
  </si>
  <si>
    <t>Sementes</t>
  </si>
  <si>
    <t>staff_name</t>
  </si>
  <si>
    <t>staff_contact</t>
  </si>
  <si>
    <t>AGROQUÍMICOS E QUANTIDADES ENTREGUES</t>
  </si>
  <si>
    <t>ENTREGA DE AGROQUÍMICOS AOS PA</t>
  </si>
  <si>
    <r>
      <t xml:space="preserve">VISTO
</t>
    </r>
    <r>
      <rPr>
        <i/>
        <sz val="8"/>
        <color theme="9" tint="-0.499984740745262"/>
        <rFont val="Arial Nova Cond Light"/>
        <family val="2"/>
      </rPr>
      <t>Extensionista Coordenador
Assinatura legível e carimbo</t>
    </r>
  </si>
  <si>
    <t>Agroquímicos</t>
  </si>
  <si>
    <r>
      <rPr>
        <sz val="8"/>
        <color theme="9" tint="-0.499984740745262"/>
        <rFont val="Arial Nova Cond"/>
        <family val="2"/>
      </rPr>
      <t xml:space="preserve">MODELO
</t>
    </r>
    <r>
      <rPr>
        <b/>
        <sz val="11"/>
        <color theme="9" tint="-0.499984740745262"/>
        <rFont val="Arial Nova Cond"/>
        <family val="2"/>
      </rPr>
      <t xml:space="preserve">
</t>
    </r>
    <r>
      <rPr>
        <b/>
        <sz val="8"/>
        <color theme="9" tint="-0.499984740745262"/>
        <rFont val="Arial Nova Cond"/>
        <family val="2"/>
      </rPr>
      <t xml:space="preserve">
</t>
    </r>
    <r>
      <rPr>
        <b/>
        <sz val="11"/>
        <color theme="9" tint="-0.499984740745262"/>
        <rFont val="Arial Nova Cond"/>
        <family val="2"/>
      </rPr>
      <t xml:space="preserve">
</t>
    </r>
    <r>
      <rPr>
        <b/>
        <u/>
        <sz val="18"/>
        <color rgb="FFFF0000"/>
        <rFont val="Arial Nova Cond"/>
        <family val="2"/>
      </rPr>
      <t>403</t>
    </r>
  </si>
  <si>
    <r>
      <rPr>
        <sz val="8"/>
        <color theme="9" tint="-0.499984740745262"/>
        <rFont val="Arial Nova Cond"/>
        <family val="2"/>
      </rPr>
      <t xml:space="preserve">MODELO
</t>
    </r>
    <r>
      <rPr>
        <b/>
        <sz val="11"/>
        <color theme="9" tint="-0.499984740745262"/>
        <rFont val="Arial Nova Cond"/>
        <family val="2"/>
      </rPr>
      <t xml:space="preserve">
</t>
    </r>
    <r>
      <rPr>
        <b/>
        <u/>
        <sz val="18"/>
        <color rgb="FFFF0000"/>
        <rFont val="Arial Nova Cond"/>
        <family val="2"/>
      </rPr>
      <t>404</t>
    </r>
  </si>
  <si>
    <r>
      <rPr>
        <sz val="8"/>
        <color rgb="FF375623"/>
        <rFont val="Arial Nova Cond"/>
        <family val="2"/>
      </rPr>
      <t xml:space="preserve">MODELO
</t>
    </r>
    <r>
      <rPr>
        <b/>
        <sz val="11"/>
        <color rgb="FF375623"/>
        <rFont val="Arial Nova Cond"/>
        <family val="2"/>
      </rPr>
      <t xml:space="preserve">
</t>
    </r>
    <r>
      <rPr>
        <b/>
        <u/>
        <sz val="20"/>
        <color rgb="FFFF0000"/>
        <rFont val="Arial Nova Cond"/>
        <family val="2"/>
      </rPr>
      <t>406</t>
    </r>
  </si>
  <si>
    <r>
      <rPr>
        <sz val="8"/>
        <color rgb="FF375623"/>
        <rFont val="Arial Nova Cond"/>
        <family val="2"/>
      </rPr>
      <t xml:space="preserve">MODELO
</t>
    </r>
    <r>
      <rPr>
        <b/>
        <sz val="11"/>
        <color rgb="FF375623"/>
        <rFont val="Arial Nova Cond"/>
        <family val="2"/>
      </rPr>
      <t xml:space="preserve">
</t>
    </r>
    <r>
      <rPr>
        <b/>
        <u/>
        <sz val="20"/>
        <color rgb="FFFF0000"/>
        <rFont val="Arial Nova Cond"/>
        <family val="2"/>
      </rPr>
      <t>407</t>
    </r>
  </si>
  <si>
    <r>
      <t xml:space="preserve">ENTREGA DE EQUIPAMENTO E KITS DE TRABALHO </t>
    </r>
    <r>
      <rPr>
        <b/>
        <i/>
        <sz val="20"/>
        <color theme="2" tint="-0.249977111117893"/>
        <rFont val="Arial Nova Cond"/>
        <family val="2"/>
      </rPr>
      <t>(UM RECEPTOR)</t>
    </r>
  </si>
  <si>
    <t>Local de Entrega</t>
  </si>
  <si>
    <r>
      <t xml:space="preserve">ENTREGA DE EQUIPAMENTO E KITS DE TRABALHO </t>
    </r>
    <r>
      <rPr>
        <b/>
        <i/>
        <sz val="20"/>
        <color theme="2" tint="-0.249977111117893"/>
        <rFont val="Arial Nova Cond"/>
        <family val="2"/>
      </rPr>
      <t>(VÁRIOS RECEPTORES)</t>
    </r>
  </si>
  <si>
    <t>Caprinos</t>
  </si>
  <si>
    <t>Ovinos</t>
  </si>
  <si>
    <t>Bovinos</t>
  </si>
  <si>
    <t>Frango de Corte</t>
  </si>
  <si>
    <t>Frango (Ovos)</t>
  </si>
  <si>
    <t>Piri-Piri</t>
  </si>
  <si>
    <t>Leucaena</t>
  </si>
  <si>
    <t>Moringa</t>
  </si>
  <si>
    <t>Tephrosia</t>
  </si>
  <si>
    <t>Capim elefante</t>
  </si>
  <si>
    <t>Amoreiras</t>
  </si>
  <si>
    <t>crops_list</t>
  </si>
  <si>
    <t>Unidades</t>
  </si>
  <si>
    <t>Sacos de 5 kg</t>
  </si>
  <si>
    <t>Sacos 10 kg</t>
  </si>
  <si>
    <t>Sacos 12,5 kg</t>
  </si>
  <si>
    <t>Sacos 25 kg</t>
  </si>
  <si>
    <t>Baldes 20 kg</t>
  </si>
  <si>
    <t>Baldes 25 kg</t>
  </si>
  <si>
    <t>Baldes de 10 kg</t>
  </si>
  <si>
    <t>Baldes de 12,5 kg</t>
  </si>
  <si>
    <t>Baldes de 15 litros</t>
  </si>
  <si>
    <t>Molhos de 100 g</t>
  </si>
  <si>
    <t>Molhos de 200 g</t>
  </si>
  <si>
    <t>Molhos de 500 g</t>
  </si>
  <si>
    <t>Molhos de 1,000 g</t>
  </si>
  <si>
    <t>Molhos de 2,000 g</t>
  </si>
  <si>
    <t>Molhos de 5,000 g</t>
  </si>
  <si>
    <t>Canteiros</t>
  </si>
  <si>
    <t>Metros</t>
  </si>
  <si>
    <t>Hectares</t>
  </si>
  <si>
    <t>Acres</t>
  </si>
  <si>
    <t>seed_units</t>
  </si>
  <si>
    <t>Litros</t>
  </si>
  <si>
    <t>Estacas (25 cm)</t>
  </si>
  <si>
    <t>Metros cúbicos</t>
  </si>
  <si>
    <t>Mudas</t>
  </si>
  <si>
    <t>Canecas de 5 litros</t>
  </si>
  <si>
    <t>Canecas de 1 litro</t>
  </si>
  <si>
    <t>Canecas de 2 litros</t>
  </si>
  <si>
    <t>Canecas de 250 ml</t>
  </si>
  <si>
    <t>Canecas de 500 ml</t>
  </si>
  <si>
    <t>Canecas de 750 ml</t>
  </si>
  <si>
    <t>agrochemicals</t>
  </si>
  <si>
    <t>LAN (kg)</t>
  </si>
  <si>
    <t>Kufula</t>
  </si>
  <si>
    <r>
      <t>Espécie</t>
    </r>
    <r>
      <rPr>
        <sz val="7"/>
        <color rgb="FFFF0000"/>
        <rFont val="Arial Nova Cond Light"/>
        <family val="2"/>
      </rPr>
      <t>*</t>
    </r>
  </si>
  <si>
    <r>
      <t>LOCALIDADE</t>
    </r>
    <r>
      <rPr>
        <sz val="7"/>
        <color rgb="FFFF0000"/>
        <rFont val="Arial Nova Cond Light"/>
        <family val="2"/>
      </rPr>
      <t>*</t>
    </r>
  </si>
  <si>
    <r>
      <t>RAÇA</t>
    </r>
    <r>
      <rPr>
        <sz val="7"/>
        <color rgb="FFFF0000"/>
        <rFont val="Arial Nova Cond Light"/>
        <family val="2"/>
      </rPr>
      <t>*</t>
    </r>
  </si>
  <si>
    <t>generation</t>
  </si>
  <si>
    <t>curral</t>
  </si>
  <si>
    <t>Boran</t>
  </si>
  <si>
    <t>Afrikaner</t>
  </si>
  <si>
    <t>Angoni</t>
  </si>
  <si>
    <t>Bonsmara (carne)</t>
  </si>
  <si>
    <t>Drakensberger</t>
  </si>
  <si>
    <t>Brahman</t>
  </si>
  <si>
    <t>Angora</t>
  </si>
  <si>
    <t>Boer</t>
  </si>
  <si>
    <t>Pafuri</t>
  </si>
  <si>
    <t>Red Kalahari</t>
  </si>
  <si>
    <t>Saanen (Leite)</t>
  </si>
  <si>
    <t>Podeiras</t>
  </si>
  <si>
    <t>Sasso</t>
  </si>
  <si>
    <t>Galinhas</t>
  </si>
  <si>
    <t>Pintos</t>
  </si>
  <si>
    <t>Landim</t>
  </si>
  <si>
    <t>Nguni</t>
  </si>
  <si>
    <t>Frango</t>
  </si>
  <si>
    <t>Simmental</t>
  </si>
  <si>
    <t>Brown Swiss</t>
  </si>
  <si>
    <t>Plymouth rock</t>
  </si>
  <si>
    <t>Boschveld</t>
  </si>
  <si>
    <t>Bovino de Tete</t>
  </si>
  <si>
    <t>Jersey (Leiteiro)</t>
  </si>
  <si>
    <t>Touros</t>
  </si>
  <si>
    <t>Bois</t>
  </si>
  <si>
    <t>Vacas</t>
  </si>
  <si>
    <t>Bezerros</t>
  </si>
  <si>
    <t>Novilhos</t>
  </si>
  <si>
    <t>Chibatos</t>
  </si>
  <si>
    <t>Chibatas</t>
  </si>
  <si>
    <t>Caprino</t>
  </si>
  <si>
    <t>Galos</t>
  </si>
  <si>
    <t>Ovos</t>
  </si>
  <si>
    <t>Frangos</t>
  </si>
  <si>
    <t>Cabritos</t>
  </si>
  <si>
    <t>Cabritas</t>
  </si>
  <si>
    <t>Cabras</t>
  </si>
  <si>
    <t>Bodes</t>
  </si>
  <si>
    <t>plural</t>
  </si>
  <si>
    <t>singular</t>
  </si>
  <si>
    <t>variable</t>
  </si>
  <si>
    <t>agent</t>
  </si>
  <si>
    <t>variable_label</t>
  </si>
  <si>
    <t>subclass</t>
  </si>
  <si>
    <t>PALETES</t>
  </si>
  <si>
    <t>paletes</t>
  </si>
  <si>
    <t>Comerciante</t>
  </si>
  <si>
    <t>Paletes</t>
  </si>
  <si>
    <t>Kit de Manuseamento Pós-colheita</t>
  </si>
  <si>
    <t>KIT DE COMERCIALIZAÇÃO</t>
  </si>
  <si>
    <t>KIT DE AGROPROCESSAMENTO</t>
  </si>
  <si>
    <t>agroprocessamento</t>
  </si>
  <si>
    <t>CAIXAS DE HORTÍCOLAS</t>
  </si>
  <si>
    <t>caixasdehorticolas</t>
  </si>
  <si>
    <t>Caixas de Hortícolas</t>
  </si>
  <si>
    <t>comercializacao</t>
  </si>
  <si>
    <t>SACOS HERMÉTICOS</t>
  </si>
  <si>
    <t>sacoshermeticos</t>
  </si>
  <si>
    <t>Sacos Herméticos (50 Kg)</t>
  </si>
  <si>
    <t>Sacos para Conservação da Produção</t>
  </si>
  <si>
    <t>KIT DE MECANIZAÇÃO</t>
  </si>
  <si>
    <t>mecanizacao</t>
  </si>
  <si>
    <t>EMBALAGENS FEIJÃO (MIL)</t>
  </si>
  <si>
    <t>Embalagens de Feijão (MIL)</t>
  </si>
  <si>
    <t>Embalagens para a Produção</t>
  </si>
  <si>
    <t>KIT DE MECANIZAÇÃO + COMERCIALIZAÇÃO</t>
  </si>
  <si>
    <t>comercializacaomecanizacao</t>
  </si>
  <si>
    <t>EMBALAGENS MANDIOCA (MIL)</t>
  </si>
  <si>
    <t>Embalagens de Mandioca (MIL)</t>
  </si>
  <si>
    <t>KIT DE PAC</t>
  </si>
  <si>
    <t>pac</t>
  </si>
  <si>
    <t>SACOS BATATA (MIL)</t>
  </si>
  <si>
    <t>Sacos de Batata (MIL)</t>
  </si>
  <si>
    <t>KIT DE PROMOTOR PECUÁRIO</t>
  </si>
  <si>
    <t>promotor</t>
  </si>
  <si>
    <t>SACOS CEBOLA (MIL)</t>
  </si>
  <si>
    <t>Sacos de Cebola (MIL)</t>
  </si>
  <si>
    <t>KIT DE TRACÇÃO ANIMAL</t>
  </si>
  <si>
    <t>traccaoanimal</t>
  </si>
  <si>
    <t>REFRACTÓMETRO</t>
  </si>
  <si>
    <t>refractometro</t>
  </si>
  <si>
    <t>Refractómetro Portátil</t>
  </si>
  <si>
    <t>Ferramentas de Medição</t>
  </si>
  <si>
    <t>KIT DE VACINADOR COMUNITÁRIO</t>
  </si>
  <si>
    <t>vacinadorcomunitario</t>
  </si>
  <si>
    <t>TRACTOR</t>
  </si>
  <si>
    <t>Mecanização</t>
  </si>
  <si>
    <t>Tractor</t>
  </si>
  <si>
    <t>Equipamento de Mecanização de Operações Culturais</t>
  </si>
  <si>
    <t>CHARRUA MECANIZADA</t>
  </si>
  <si>
    <t>Charrua Mecanizada</t>
  </si>
  <si>
    <t>GRADE DE 16 DISCOS</t>
  </si>
  <si>
    <t>Grade de 16 Discos</t>
  </si>
  <si>
    <t>SEMEADORA MECANIZADA</t>
  </si>
  <si>
    <t>Semeadora Mecanizada</t>
  </si>
  <si>
    <t>Motocultivadora</t>
  </si>
  <si>
    <t>Debulhadora</t>
  </si>
  <si>
    <t>Equipamento de Mecanização de Operações Pós-colheita</t>
  </si>
  <si>
    <t>SEMEADORA DE GRÃOS</t>
  </si>
  <si>
    <t>Semeadora de Grãos</t>
  </si>
  <si>
    <t>SEMEADORA DE HORTÍCOLA</t>
  </si>
  <si>
    <t>Semeadora de Hortícolas</t>
  </si>
  <si>
    <t>SEMEADORA DE GERGELIM</t>
  </si>
  <si>
    <t>Semeadora de Gergelim</t>
  </si>
  <si>
    <t>SACHADORA MANUAL</t>
  </si>
  <si>
    <t>Sachadora Manual</t>
  </si>
  <si>
    <t>CADERNO DE REGISTOS</t>
  </si>
  <si>
    <t>Caderno de registos</t>
  </si>
  <si>
    <t>Ferramentas de Registo e Partilha de Informação</t>
  </si>
  <si>
    <t>BICICLETA</t>
  </si>
  <si>
    <t>Promotor Pecuário</t>
  </si>
  <si>
    <t>Bicicleta</t>
  </si>
  <si>
    <t>Meios de Transporte</t>
  </si>
  <si>
    <t>MOCHILA</t>
  </si>
  <si>
    <t>Mochila</t>
  </si>
  <si>
    <t>Ferramentas e Kits de Trabalho</t>
  </si>
  <si>
    <t>PULVERIZADOR DORSAL</t>
  </si>
  <si>
    <t>Pulverizador Dorsal</t>
  </si>
  <si>
    <t>FATO-MACACO</t>
  </si>
  <si>
    <t>Fato Macaco</t>
  </si>
  <si>
    <t>Equipamento de Protecção Individual</t>
  </si>
  <si>
    <t>ÓCULOS PROTECTORES</t>
  </si>
  <si>
    <t>Óculos Protectores</t>
  </si>
  <si>
    <t>PAR DE LUVAS</t>
  </si>
  <si>
    <t>Par de Luvas</t>
  </si>
  <si>
    <t>BOTAS (GALOCHAS)</t>
  </si>
  <si>
    <t>Botas</t>
  </si>
  <si>
    <t>CAPA DE CHUVA</t>
  </si>
  <si>
    <t>Capa de Chuva</t>
  </si>
  <si>
    <t>MÁSCARA PROTECTORA</t>
  </si>
  <si>
    <t>Máscara Protectora</t>
  </si>
  <si>
    <t>SERINGAS DESC. 20ML</t>
  </si>
  <si>
    <t>Seringas Descartáveis 20 ml</t>
  </si>
  <si>
    <t>LUVAS CIRÚRGICAS</t>
  </si>
  <si>
    <t>Luvas cirúrgicas</t>
  </si>
  <si>
    <t>AGULHAS SUBCUTÂNEAS</t>
  </si>
  <si>
    <t>Agulhas subcutâneas</t>
  </si>
  <si>
    <t>AGULHAS INTRAMUSCUL.</t>
  </si>
  <si>
    <t>Agulhas intramusculares</t>
  </si>
  <si>
    <t>AGULHAS ENDOVENOSAS</t>
  </si>
  <si>
    <t>Agulhas endovenosas</t>
  </si>
  <si>
    <t>AGULHAS DESCARTÁVEIS</t>
  </si>
  <si>
    <t>Agulhas descartáveis</t>
  </si>
  <si>
    <t>ANÉIS DE CASTRAÇÃO</t>
  </si>
  <si>
    <t>Anéis de castração</t>
  </si>
  <si>
    <t>BURDIZO</t>
  </si>
  <si>
    <t>Burdizo</t>
  </si>
  <si>
    <t>ALICATE ELASTRADOR</t>
  </si>
  <si>
    <t>Alicate elastrador</t>
  </si>
  <si>
    <t>LÂMINAS DE BISTURI</t>
  </si>
  <si>
    <t>Lâminas de Bisturi</t>
  </si>
  <si>
    <t>TERMÓMETRO</t>
  </si>
  <si>
    <t>Termómetro</t>
  </si>
  <si>
    <t>MEDICAMENTOS VETERIN.</t>
  </si>
  <si>
    <t>Medicamentos Veterinários</t>
  </si>
  <si>
    <t>PLUVIÓMETRO</t>
  </si>
  <si>
    <t>Pluviómetro</t>
  </si>
  <si>
    <t>Instrumentos de Observação Agro-meteorológica</t>
  </si>
  <si>
    <t>Vacinador Comunitário</t>
  </si>
  <si>
    <t>COLMAN</t>
  </si>
  <si>
    <t>Colman</t>
  </si>
  <si>
    <t>CONTA-GOTAS</t>
  </si>
  <si>
    <t>MEGAFONE</t>
  </si>
  <si>
    <t>Megafone</t>
  </si>
  <si>
    <t>Material Publicitário</t>
  </si>
  <si>
    <t>CAMISETE</t>
  </si>
  <si>
    <t>Camisete</t>
  </si>
  <si>
    <t>BONÉ</t>
  </si>
  <si>
    <t>Boné</t>
  </si>
  <si>
    <t>Mecanização e Comercialização</t>
  </si>
  <si>
    <t>tractor</t>
  </si>
  <si>
    <t>charruamecanizada</t>
  </si>
  <si>
    <t>gradede16discos</t>
  </si>
  <si>
    <t>semeadoramecanizada</t>
  </si>
  <si>
    <t>motocultivadora</t>
  </si>
  <si>
    <t>debulhadora</t>
  </si>
  <si>
    <t>semeadoradegraos</t>
  </si>
  <si>
    <t>semeadoradehorticolas</t>
  </si>
  <si>
    <t>semeadoradegergelim</t>
  </si>
  <si>
    <t>sachadoramanual</t>
  </si>
  <si>
    <t>cadernoderegistos</t>
  </si>
  <si>
    <t>BALANÇA MANUAL (25 KG)</t>
  </si>
  <si>
    <t>Pequeno Agricultor de Contacto</t>
  </si>
  <si>
    <t>Balança Manual (25 kg)</t>
  </si>
  <si>
    <t>CARRINHO</t>
  </si>
  <si>
    <t>Carrinho</t>
  </si>
  <si>
    <t>CHAPÉU</t>
  </si>
  <si>
    <t>Chapéu</t>
  </si>
  <si>
    <t>CORDA</t>
  </si>
  <si>
    <t>Corda</t>
  </si>
  <si>
    <t>FACTO MACACO</t>
  </si>
  <si>
    <t>FITA MÉTRICA</t>
  </si>
  <si>
    <t>Fita Métrica</t>
  </si>
  <si>
    <t>GALOCHAS (BOTAS)</t>
  </si>
  <si>
    <t>Galochas (Botas)</t>
  </si>
  <si>
    <t>KIT INSUMOS</t>
  </si>
  <si>
    <t>Kit Insumos</t>
  </si>
  <si>
    <t>RESPIRADOR</t>
  </si>
  <si>
    <t>Respirador</t>
  </si>
  <si>
    <t>ASSISTÊNCIA TÉCNICA</t>
  </si>
  <si>
    <t>Assistência Técnica</t>
  </si>
  <si>
    <t>TAMBOR DE 200 L</t>
  </si>
  <si>
    <t>Tambor de 200 L</t>
  </si>
  <si>
    <t>BALANÇA INDUST.100 KG</t>
  </si>
  <si>
    <t>Balança Industrial (100 kg)</t>
  </si>
  <si>
    <t>AVENTAL</t>
  </si>
  <si>
    <t>Avental</t>
  </si>
  <si>
    <t>BOVINO (MACHO)</t>
  </si>
  <si>
    <t>Tracção Animal</t>
  </si>
  <si>
    <t>Bovino (Macho)</t>
  </si>
  <si>
    <t>Animais de Tracção</t>
  </si>
  <si>
    <t>BOVINO (FÊMEA)</t>
  </si>
  <si>
    <t>Bovino (Fêmea)</t>
  </si>
  <si>
    <t>Animais de Reprodução</t>
  </si>
  <si>
    <t>CARROÇA TRAÇÃO ANIMAL</t>
  </si>
  <si>
    <t>Carroça de Tracção Animal</t>
  </si>
  <si>
    <t>Ferramentas e Implementos de Tracção Animal</t>
  </si>
  <si>
    <t>CHARRUA TRACÇÃO ANIMAL</t>
  </si>
  <si>
    <t>Charrua de Tracção Animal</t>
  </si>
  <si>
    <t>ACESSÓRIOS DE TA</t>
  </si>
  <si>
    <t>Acessórios de TA</t>
  </si>
  <si>
    <t>CANGAS E CANGALHOS</t>
  </si>
  <si>
    <t>Cangas e cangalhos</t>
  </si>
  <si>
    <t>LUVAS</t>
  </si>
  <si>
    <t>Luvas</t>
  </si>
  <si>
    <t>FATO MACACO</t>
  </si>
  <si>
    <t>RESPIRADORES</t>
  </si>
  <si>
    <t>Respiradores</t>
  </si>
  <si>
    <t>RASPADOR</t>
  </si>
  <si>
    <t>raspador</t>
  </si>
  <si>
    <t>Agroprocessamento</t>
  </si>
  <si>
    <t>Raspador/esfaqueador motorizado de raízes de mandioca</t>
  </si>
  <si>
    <t>LIXADEIRA/ MOINHO</t>
  </si>
  <si>
    <t>lixadeiramoinho</t>
  </si>
  <si>
    <t>Lixadeira/Moinho (Desintegrador)</t>
  </si>
  <si>
    <t>MANJEDORA/ TRITURADOR</t>
  </si>
  <si>
    <t>manjedoratriturador</t>
  </si>
  <si>
    <t>Manjedoura/torrador para guardar a massa ou farinha</t>
  </si>
  <si>
    <t>BANDEJAS DE SECA</t>
  </si>
  <si>
    <t>bandejasdeseca</t>
  </si>
  <si>
    <t>Bandejas para a secagem do chips de mandioca</t>
  </si>
  <si>
    <t>KIT DE FERRAMENTAS</t>
  </si>
  <si>
    <t>kitdeferramentas</t>
  </si>
  <si>
    <t>Kits de ferramentas</t>
  </si>
  <si>
    <t>CORTADORA DE BATATA</t>
  </si>
  <si>
    <t>cortadorabatata</t>
  </si>
  <si>
    <t>Máquina de corte de batatas fritas </t>
  </si>
  <si>
    <t>CORTADORA DE BOLACHAS</t>
  </si>
  <si>
    <t>cortadorabolachas</t>
  </si>
  <si>
    <t>Máquina de bolachas de batata operada manualmente</t>
  </si>
  <si>
    <t>FRITADEIRA DE BATATA</t>
  </si>
  <si>
    <t>fritadeirabatata</t>
  </si>
  <si>
    <t>Máquina de fritar batatas</t>
  </si>
  <si>
    <t>CORTADORA DE FORRAGEM</t>
  </si>
  <si>
    <t>cortadoraforragem</t>
  </si>
  <si>
    <t>Máquina de corte de forragem</t>
  </si>
  <si>
    <t>MOINHO DE MANDIOCA</t>
  </si>
  <si>
    <t>moinhodemandioca</t>
  </si>
  <si>
    <t>Trituradora/moinho de mandioca</t>
  </si>
  <si>
    <t>TRITURADO DE MANDIOCA</t>
  </si>
  <si>
    <t>trituradomandioca</t>
  </si>
  <si>
    <t>Trituradora para massa de mandioca prensada/ massa</t>
  </si>
  <si>
    <t>PENEIRA MANUAL</t>
  </si>
  <si>
    <t>peneiramanual</t>
  </si>
  <si>
    <t>Peneira manual para massa/ massa prensada</t>
  </si>
  <si>
    <t>PRENSA MANUAL DUPLA</t>
  </si>
  <si>
    <t>prensamanualdupla</t>
  </si>
  <si>
    <t>Prensa manual, com coluna dupla</t>
  </si>
  <si>
    <t>PRENSA DE 1 BARRIL</t>
  </si>
  <si>
    <t>prensa1barril</t>
  </si>
  <si>
    <t>Prensa manual de um barril</t>
  </si>
  <si>
    <t>TORRADEIRA EM MASSA</t>
  </si>
  <si>
    <t>torradeiraemmassa</t>
  </si>
  <si>
    <t>Torrefador em massa</t>
  </si>
  <si>
    <t>BALANÇA ELECTRÓNICA</t>
  </si>
  <si>
    <t>balancaelectronica</t>
  </si>
  <si>
    <t>Balança electrónica (digital)</t>
  </si>
  <si>
    <t>contract_id</t>
  </si>
  <si>
    <t>supplier</t>
  </si>
  <si>
    <t>subject</t>
  </si>
  <si>
    <t>quantidade</t>
  </si>
  <si>
    <t>unidade</t>
  </si>
  <si>
    <t>variedade</t>
  </si>
  <si>
    <t>cultura</t>
  </si>
  <si>
    <t>unidades</t>
  </si>
  <si>
    <t>comentarios</t>
  </si>
  <si>
    <t>equipment</t>
  </si>
  <si>
    <t>Moinho de alimentos</t>
  </si>
  <si>
    <t>Mini processador de sumos manual</t>
  </si>
  <si>
    <t>Luvas de vinil descartáveis e transparentes</t>
  </si>
  <si>
    <t>Descascador de legumes</t>
  </si>
  <si>
    <t>Embalagem de garrafas de vidro</t>
  </si>
  <si>
    <t>Embalagem de garrafas de plástico</t>
  </si>
  <si>
    <t>Saco de plástico para embalar legumes</t>
  </si>
  <si>
    <t>Garrafas de plástico, com 350 ml de capacidade</t>
  </si>
  <si>
    <t>Garrafas de plástico com tampa, com capacidade de 200 ml</t>
  </si>
  <si>
    <t>Prato de isopor com capacidade para 500ml</t>
  </si>
  <si>
    <t>Bacias redondas de aço inoxidável, com 50 litros de capacidade</t>
  </si>
  <si>
    <t>Bacias redondas de aço inoxidável, com 20 litros de capacidade</t>
  </si>
  <si>
    <t>Bacias redondas de aço inoxidável, com 15 litros de capacidade</t>
  </si>
  <si>
    <t>Panelas de aço inoxidável com tampa metálica, pegas laterais com 10 litros de capacidade</t>
  </si>
  <si>
    <t>Tachos de aço inoxidável com tampa, pegas laterais, de 6 litros de capacidade</t>
  </si>
  <si>
    <t>Escumadeira metálica em aço inoxidável</t>
  </si>
  <si>
    <t>Colher de madeira</t>
  </si>
  <si>
    <t>Base para cortar legumes</t>
  </si>
  <si>
    <t>Fogão poupa carvão</t>
  </si>
  <si>
    <t>Funil em material PVC de alta resistência,</t>
  </si>
  <si>
    <t>Caneca com capacidade para 500 ml</t>
  </si>
  <si>
    <t>Cadeira de plástico</t>
  </si>
  <si>
    <t>Aço inoxidável</t>
  </si>
  <si>
    <t>Conjunto de facas de aço inoxidável</t>
  </si>
  <si>
    <t>Copo medidor de vidro multiusos</t>
  </si>
  <si>
    <t>Rolo de película plástica</t>
  </si>
  <si>
    <t>Prato de aço inoxidável</t>
  </si>
  <si>
    <t>Embalagem de 100 tampas descartáveis de polipropileno</t>
  </si>
  <si>
    <t>Avental de cozinha</t>
  </si>
  <si>
    <t>Espremedor de fruta manual</t>
  </si>
  <si>
    <t>Jarra de vidro com capacidade para 2 litros</t>
  </si>
  <si>
    <t>Taças de plástico com 10 litros de profundidade</t>
  </si>
  <si>
    <t>Taças de plástico de 6 litros</t>
  </si>
  <si>
    <t>Cobertura de mesa à prova de água</t>
  </si>
  <si>
    <t>Rolo de guardanapos</t>
  </si>
  <si>
    <t>Mesa dobrável com base em fibra e suporte metálico</t>
  </si>
  <si>
    <t>Caixote do lixo acionado por pedal</t>
  </si>
  <si>
    <t>Balança eletrónica de precisão</t>
  </si>
  <si>
    <t>Pratos de metal</t>
  </si>
  <si>
    <t>Copos de alumínio com capacidade para 300 ml</t>
  </si>
  <si>
    <t>Moedor de carne manual</t>
  </si>
  <si>
    <t>Enchedor de carne</t>
  </si>
  <si>
    <t>Gancho metálico para secar carne</t>
  </si>
  <si>
    <t>Caixa de madeira</t>
  </si>
  <si>
    <t>Secador solar de legumes</t>
  </si>
  <si>
    <t>Máquina de selar (a pilha)</t>
  </si>
  <si>
    <t>Forma de bolo em alumínio, tamanho 20 cm, diâmetro máximo 7 cm de altura</t>
  </si>
  <si>
    <t>Tabuleiro redondo em alumínio polido</t>
  </si>
  <si>
    <t>Gazebos</t>
  </si>
  <si>
    <t>Frigideira de alumínio</t>
  </si>
  <si>
    <t>Concha funda de aço inoxidável, com 10 a 12 cm de comprimento</t>
  </si>
  <si>
    <t>Bases de bolo em alumínio, planas, com 30 a 40 cm de diâmetro</t>
  </si>
  <si>
    <t>Cartucho com base em papel caqui</t>
  </si>
  <si>
    <t>Colher de sopa de alumínio</t>
  </si>
  <si>
    <t>Caixas de transporte de plástico com tampa</t>
  </si>
  <si>
    <t>Nutrição</t>
  </si>
  <si>
    <t>Processador manual de sumo</t>
  </si>
  <si>
    <t>Luvas descartáveis transparentes</t>
  </si>
  <si>
    <t>Garrafas de vidro</t>
  </si>
  <si>
    <t>Garrafas de plástico</t>
  </si>
  <si>
    <t>Saco de plástico para legumes</t>
  </si>
  <si>
    <t>Escumadeira metálica em aço-inox</t>
  </si>
  <si>
    <t>Funil em material PVC</t>
  </si>
  <si>
    <t>Caneca de 500 ml</t>
  </si>
  <si>
    <t>Cadeira plástica</t>
  </si>
  <si>
    <t>Cacas de aço-inox</t>
  </si>
  <si>
    <t>Embalagem de 100 tampas</t>
  </si>
  <si>
    <t>Mesa dobrável com base</t>
  </si>
  <si>
    <t>Caixote do lixo</t>
  </si>
  <si>
    <t>Copos de alumínio, 300 ml</t>
  </si>
  <si>
    <t>Máquina de selar</t>
  </si>
  <si>
    <t>Forma de bolo em alumínio</t>
  </si>
  <si>
    <t>Tabuleiro redondo</t>
  </si>
  <si>
    <t>Concha funda de aço-inoxidável</t>
  </si>
  <si>
    <t>Bases de bolo em alumínio</t>
  </si>
  <si>
    <t>Cartucho em papel caqui</t>
  </si>
  <si>
    <t>Colher de sopa</t>
  </si>
  <si>
    <t>MOINHO DE ALIMENTOS</t>
  </si>
  <si>
    <t>PROCESSADOR MANUAL DE SUMO</t>
  </si>
  <si>
    <t>LUVAS DESCARTÁVEIS TRANSPARENTES</t>
  </si>
  <si>
    <t>DESCASCADOR DE LEGUMES</t>
  </si>
  <si>
    <t>GARRAFAS DE VIDRO</t>
  </si>
  <si>
    <t>GARRAFAS DE PLÁSTICO</t>
  </si>
  <si>
    <t>SACO DE PLÁSTICO PARA LEGUMES</t>
  </si>
  <si>
    <t>GARRAFAS PLÁSTICAS (350 ML)</t>
  </si>
  <si>
    <t>GARRAFAS PLÁSTICAS COM TAMPA (200 ML)</t>
  </si>
  <si>
    <t>PRATO DE ISOPOR 500 ML</t>
  </si>
  <si>
    <t>BACIAS AÇO-INOX 50 L</t>
  </si>
  <si>
    <t>BACIAS AÇO-INOX 20 L</t>
  </si>
  <si>
    <t>BACIAS AÇO-INOX 15 L</t>
  </si>
  <si>
    <t>PANELAS AÇO-INOX 10 L</t>
  </si>
  <si>
    <t>TACHOS AÇO-INOX 10 L</t>
  </si>
  <si>
    <t>ESCUMADEIRA METÁLICA EM AÇO-INOX</t>
  </si>
  <si>
    <t>COLHER DE MADEIRA</t>
  </si>
  <si>
    <t>BASE PARA CORTAR LEGUMES</t>
  </si>
  <si>
    <t>FOGÃO POUPA CARVÃO</t>
  </si>
  <si>
    <t>FUNIL EM MATERIAL PVC</t>
  </si>
  <si>
    <t>CANECA DE 500 ML</t>
  </si>
  <si>
    <t>CADEIRA PLÁSTICA</t>
  </si>
  <si>
    <t>AÇO INOXIDÁVEL</t>
  </si>
  <si>
    <t>CACAS DE AÇO-INOX</t>
  </si>
  <si>
    <t>COPO MEDIDOR DE VIDRO MULTIUSOS</t>
  </si>
  <si>
    <t>ROLO DE PELÍCULA PLÁSTICA</t>
  </si>
  <si>
    <t>PRATO DE AÇO INOXIDÁVEL</t>
  </si>
  <si>
    <t>EMBALAGEM DE 100 TAMPAS</t>
  </si>
  <si>
    <t>AVENTAL DE COZINHA</t>
  </si>
  <si>
    <t>ESPREMEDOR DE FRUTA MANUAL</t>
  </si>
  <si>
    <t>JARRA DE VIDRO, 2 L</t>
  </si>
  <si>
    <t>TAÇAS PLÁSTICAS, 10 L</t>
  </si>
  <si>
    <t>COBERTURA DE MESA À PROVA DE ÁGUA</t>
  </si>
  <si>
    <t>ROLO DE GUARDANAPOS</t>
  </si>
  <si>
    <t>MESA DOBRÁVEL COM BASE</t>
  </si>
  <si>
    <t>CAIXOTE DO LIXO</t>
  </si>
  <si>
    <t>BALANÇA ELETRÓNICA DE PRECISÃO</t>
  </si>
  <si>
    <t>PRATOS DE METAL</t>
  </si>
  <si>
    <t>COPOS DE ALUMÍNIO, 300 ML</t>
  </si>
  <si>
    <t>MOEDOR DE CARNE MANUAL</t>
  </si>
  <si>
    <t>ENCHEDOR DE CARNE</t>
  </si>
  <si>
    <t>GANCHO METÁLICO PARA SECAR CARNE</t>
  </si>
  <si>
    <t>CAIXA DE MADEIRA</t>
  </si>
  <si>
    <t>SECADOR SOLAR DE LEGUMES</t>
  </si>
  <si>
    <t>MÁQUINA DE SELAR</t>
  </si>
  <si>
    <t>FORMA DE BOLO EM ALUMÍNIO</t>
  </si>
  <si>
    <t>TABULEIRO REDONDO</t>
  </si>
  <si>
    <t>GAZEBOS</t>
  </si>
  <si>
    <t>FRIGIDEIRA DE ALUMÍNIO</t>
  </si>
  <si>
    <t>CONCHA FUNDA DE AÇO-INOXIDÁVEL</t>
  </si>
  <si>
    <t>BASES DE BOLO EM ALUMÍNIO</t>
  </si>
  <si>
    <t>CARTUCHO EM PAPEL CAQUI</t>
  </si>
  <si>
    <t>COLHER DE SOPA</t>
  </si>
  <si>
    <t>CAIXAS DE TRANSPORTE</t>
  </si>
  <si>
    <t>gazebos</t>
  </si>
  <si>
    <t>NUTRIÇÃO E DEMONSTRAÇÃO CULINÁRIA</t>
  </si>
  <si>
    <t>demonstracaoculinaria</t>
  </si>
  <si>
    <t>VACINAÇÃO CONTRA A NEWCASTLE</t>
  </si>
  <si>
    <r>
      <rPr>
        <b/>
        <sz val="9"/>
        <color rgb="FF663300"/>
        <rFont val="Arial Nova Cond Light"/>
        <family val="2"/>
      </rPr>
      <t xml:space="preserve">VISTO
</t>
    </r>
    <r>
      <rPr>
        <sz val="8"/>
        <color rgb="FF663300"/>
        <rFont val="Arial Nova Cond Light"/>
        <family val="2"/>
      </rPr>
      <t xml:space="preserve">O Extensionista Coordenador
</t>
    </r>
    <r>
      <rPr>
        <sz val="9"/>
        <color rgb="FF663300"/>
        <rFont val="Arial Nova Cond Light"/>
        <family val="2"/>
      </rPr>
      <t xml:space="preserve">
</t>
    </r>
    <r>
      <rPr>
        <i/>
        <sz val="8"/>
        <color rgb="FF663300"/>
        <rFont val="Arial Nova Cond Light"/>
        <family val="2"/>
      </rPr>
      <t xml:space="preserve">
Assinatura legível e carimbo</t>
    </r>
  </si>
  <si>
    <t>MODELO 001 - LISTA DE PARTICIPANTES NAS PALESTRAS</t>
  </si>
  <si>
    <t>IDENTIFICAÇÃO DO VACINADOR</t>
  </si>
  <si>
    <t>ESTIRPE/VACINA RECEBIDA</t>
  </si>
  <si>
    <t>NÚMERO DE DOSES</t>
  </si>
  <si>
    <t>RECEBIDAS</t>
  </si>
  <si>
    <t>APLICADAS</t>
  </si>
  <si>
    <t>PERDIDAS</t>
  </si>
  <si>
    <t>ESTOQUE</t>
  </si>
  <si>
    <t>IDENTIFICAÇÃO DO BENEFICIÁRIOS</t>
  </si>
  <si>
    <t>MEMBROS DO AGREGADO C/</t>
  </si>
  <si>
    <t>COBERTURA VACINAL</t>
  </si>
  <si>
    <t>CUSTO (MT)</t>
  </si>
  <si>
    <t>BICOS ARROLADOS</t>
  </si>
  <si>
    <t>PREÇO UNITÁRIO</t>
  </si>
  <si>
    <t>VALOR D' BICOS VACINADOS</t>
  </si>
  <si>
    <t>VALOR PAGO AO VACINADOR</t>
  </si>
  <si>
    <t>VACINAÇÃO OBRIGATÓRIA</t>
  </si>
  <si>
    <t>IDENTIFICAÇÃO DO CRIADOR</t>
  </si>
  <si>
    <t>CÓDIGO DO CRIADOR (CADERNETA)</t>
  </si>
  <si>
    <t>NÚMERO DE ANIMAIS</t>
  </si>
  <si>
    <t>BOVINOS</t>
  </si>
  <si>
    <t>RAIVA</t>
  </si>
  <si>
    <t>CARBÚNCULO HEMÁTICO</t>
  </si>
  <si>
    <t>CARBÚNCULO SINTOMATICO</t>
  </si>
  <si>
    <t>FÉBRE  AFTOSA</t>
  </si>
  <si>
    <t xml:space="preserve">DERMATOSE NODULAR </t>
  </si>
  <si>
    <t>BRUCELOSE</t>
  </si>
  <si>
    <t>CANINOS</t>
  </si>
  <si>
    <t>FELINOS</t>
  </si>
  <si>
    <t>ARROLADOS</t>
  </si>
  <si>
    <t>VACINADOS</t>
  </si>
  <si>
    <t>DIREÇÃO NACIONAL DO DESENVOLVIMENTO PECUÁRIO</t>
  </si>
  <si>
    <t>Corredor Convencional Comunitário</t>
  </si>
  <si>
    <t>Corredor Convencional Privado</t>
  </si>
  <si>
    <t>Tanque Carracicida</t>
  </si>
  <si>
    <t>Corredor Comunitário de Material Local</t>
  </si>
  <si>
    <t>Corredor do Criador de Material Local</t>
  </si>
  <si>
    <t>Outra</t>
  </si>
  <si>
    <t>infraestruturas_sanitarias</t>
  </si>
  <si>
    <t>Centro de Maneio de Caprinos</t>
  </si>
  <si>
    <r>
      <t>BICOS VACINADOS</t>
    </r>
    <r>
      <rPr>
        <sz val="8"/>
        <color rgb="FFFF0000"/>
        <rFont val="Arial Nova Cond Light"/>
        <family val="2"/>
      </rPr>
      <t>*</t>
    </r>
  </si>
  <si>
    <t>NEWCASTLE</t>
  </si>
  <si>
    <t>Newcastle</t>
  </si>
  <si>
    <t>OBRIGATORIA</t>
  </si>
  <si>
    <t>Vacinação Obrigatória</t>
  </si>
  <si>
    <t>arroladas_newcastle</t>
  </si>
  <si>
    <t>vacinadas_newcastle</t>
  </si>
  <si>
    <t>classe</t>
  </si>
  <si>
    <t>carbunculo_hematico</t>
  </si>
  <si>
    <t>carbunculo_sintomatico</t>
  </si>
  <si>
    <t>febre_aftosa</t>
  </si>
  <si>
    <t>dermatose_nodular</t>
  </si>
  <si>
    <t>brucelose</t>
  </si>
  <si>
    <t>caninos</t>
  </si>
  <si>
    <t>felinos</t>
  </si>
  <si>
    <t>newcastle_preco</t>
  </si>
  <si>
    <t>newcastle_valor</t>
  </si>
  <si>
    <t>newcastle_pago</t>
  </si>
  <si>
    <r>
      <t>Data</t>
    </r>
    <r>
      <rPr>
        <sz val="8"/>
        <color rgb="FFFF0000"/>
        <rFont val="Arial Nova Cond Light"/>
        <family val="2"/>
      </rPr>
      <t>*</t>
    </r>
  </si>
  <si>
    <t>Vacinação contra a Newcastle</t>
  </si>
  <si>
    <t>variavel</t>
  </si>
  <si>
    <t>Kit de agroprocessamento</t>
  </si>
  <si>
    <t>Kit de comercialização</t>
  </si>
  <si>
    <t>Kit de mecanização</t>
  </si>
  <si>
    <t>Kit de mecanização + comercialização</t>
  </si>
  <si>
    <t>Kit de promotor pecuário</t>
  </si>
  <si>
    <t>Kit de tracção animal</t>
  </si>
  <si>
    <t>Kit de vacinador comunitário</t>
  </si>
  <si>
    <t>Kit de nutrição e demonstração culinária</t>
  </si>
  <si>
    <t>Kit de PAC</t>
  </si>
  <si>
    <t>Kit não especificado</t>
  </si>
  <si>
    <t>brincos</t>
  </si>
  <si>
    <t>contacto_rep</t>
  </si>
  <si>
    <t>Oleaginosas</t>
  </si>
  <si>
    <t>procava</t>
  </si>
  <si>
    <t>cadeia_mader</t>
  </si>
  <si>
    <t>seca</t>
  </si>
  <si>
    <t>nutricao</t>
  </si>
  <si>
    <t>mercado</t>
  </si>
  <si>
    <t>Híbrido</t>
  </si>
  <si>
    <t>OPV</t>
  </si>
  <si>
    <t>Melhorado</t>
  </si>
  <si>
    <t>INSERT INTO commodities.variedades(id, tipo, especie) VALUES</t>
  </si>
  <si>
    <t>INSUMOS</t>
  </si>
  <si>
    <t>npk</t>
  </si>
  <si>
    <t>ureia</t>
  </si>
  <si>
    <t>lan</t>
  </si>
  <si>
    <t>inoculante</t>
  </si>
  <si>
    <t>maconzeb</t>
  </si>
  <si>
    <t>imidacloprid</t>
  </si>
  <si>
    <t>propinend</t>
  </si>
  <si>
    <t>lambdacyhalotrin</t>
  </si>
  <si>
    <t>designacao</t>
  </si>
  <si>
    <t>apelido_agente</t>
  </si>
  <si>
    <t>nome_agente</t>
  </si>
  <si>
    <t>last_updated</t>
  </si>
  <si>
    <t>contacto</t>
  </si>
  <si>
    <t>VCO</t>
  </si>
  <si>
    <t>LATUTUDE</t>
  </si>
  <si>
    <t>DATA</t>
  </si>
  <si>
    <t>PROMOTOR OU AGENTE COMUNITÁRIO</t>
  </si>
  <si>
    <t>INFRAESTRUTURA UTILIZADA</t>
  </si>
  <si>
    <t>PCC</t>
  </si>
  <si>
    <t>tarefa</t>
  </si>
  <si>
    <t>tipo</t>
  </si>
  <si>
    <t>text</t>
  </si>
  <si>
    <t>date</t>
  </si>
  <si>
    <t>numeric</t>
  </si>
  <si>
    <t>superfosfatosimples</t>
  </si>
  <si>
    <t>superfosfatotriplo</t>
  </si>
  <si>
    <t>Fosfato Diamónio (DAP)</t>
  </si>
  <si>
    <t>Glifosato (Litros)</t>
  </si>
  <si>
    <t>Ridomil (kg)</t>
  </si>
  <si>
    <t>Abamectin  (Litros)</t>
  </si>
  <si>
    <t>Bacillus thuringiensis (kg)</t>
  </si>
  <si>
    <t>Deltametrina ou Carbaril (kg)</t>
  </si>
  <si>
    <t>Captan/Tiran (Litros)</t>
  </si>
  <si>
    <t>Nitrato de Amónio (kg)</t>
  </si>
  <si>
    <t>Fosfato Monoamônio (kg)</t>
  </si>
  <si>
    <t>Nitrato de Amónio Cálcico (kg)</t>
  </si>
  <si>
    <t>Superfosfato Triplo (kg)</t>
  </si>
  <si>
    <t>Sulfato de Potássio (kg)</t>
  </si>
  <si>
    <t>Nitrato de Cálcio (kg)</t>
  </si>
  <si>
    <t>Dolomite (kg)</t>
  </si>
  <si>
    <t>Sulfato de Magnésio (kg)</t>
  </si>
  <si>
    <t>Multi MAP 12-61-0 (kg)</t>
  </si>
  <si>
    <t>Multi-K 13-0-46 (kg)</t>
  </si>
  <si>
    <t>Magnisal (kg)</t>
  </si>
  <si>
    <t>Nitrato de Potássio (kg)</t>
  </si>
  <si>
    <t>Cloreto de Potássio (kg)</t>
  </si>
  <si>
    <t>Sulfato de Amónio (kg)</t>
  </si>
  <si>
    <t>Sulfato de Cobre (kg)</t>
  </si>
  <si>
    <t>Borax (kg)</t>
  </si>
  <si>
    <t>Molibdato de Amónio (kg)</t>
  </si>
  <si>
    <t>Molibdato de Sódio (kg)</t>
  </si>
  <si>
    <t>Cloreto de Cálcio (kg)</t>
  </si>
  <si>
    <t>Mix de Micro-nutrientes (kg)</t>
  </si>
  <si>
    <t>Sodium Nitrate (kg)</t>
  </si>
  <si>
    <t>Sulfato de Cálcio (kg)</t>
  </si>
  <si>
    <t>Calmabon Plus (Litros)</t>
  </si>
  <si>
    <t>fertilizante2e3e4</t>
  </si>
  <si>
    <t>fertilizante1e0e1</t>
  </si>
  <si>
    <t>dolomite</t>
  </si>
  <si>
    <t>multimap12e61e0</t>
  </si>
  <si>
    <t>multiek13e0e46</t>
  </si>
  <si>
    <t>multical</t>
  </si>
  <si>
    <t>magnisal</t>
  </si>
  <si>
    <t>sulfatodecobre</t>
  </si>
  <si>
    <t>borax</t>
  </si>
  <si>
    <t>calmabonplus</t>
  </si>
  <si>
    <t>mixdemicroenutrientes</t>
  </si>
  <si>
    <t>sodiumnitrate</t>
  </si>
  <si>
    <t>glifosato</t>
  </si>
  <si>
    <t>ridomil</t>
  </si>
  <si>
    <t>abamectin</t>
  </si>
  <si>
    <t>bacillusthuringiensis</t>
  </si>
  <si>
    <t>deltametrinaoucarbaril</t>
  </si>
  <si>
    <t>captantiran</t>
  </si>
  <si>
    <t>fosfatodiamonio</t>
  </si>
  <si>
    <t>estrumedecurral</t>
  </si>
  <si>
    <t>fosfatomonoamonio</t>
  </si>
  <si>
    <t>nitratodeamonio</t>
  </si>
  <si>
    <t>sulfatodepotassio</t>
  </si>
  <si>
    <t>nitratodecalcio</t>
  </si>
  <si>
    <t>sulfatodemagnesio</t>
  </si>
  <si>
    <t>nitratodeamoniocolcico</t>
  </si>
  <si>
    <t>nitratodepotassio</t>
  </si>
  <si>
    <t>cloretodepotassio</t>
  </si>
  <si>
    <t>sulfatodeamanio</t>
  </si>
  <si>
    <t>molibdatodeamonio</t>
  </si>
  <si>
    <t>molibdatodesodio</t>
  </si>
  <si>
    <t>cloretodecalcio</t>
  </si>
  <si>
    <t>calcariodolomitico</t>
  </si>
  <si>
    <t>sulfatodecalcio</t>
  </si>
  <si>
    <t>Superfosfato Simples (kg)</t>
  </si>
  <si>
    <t>Superfosfato triplo (kg)</t>
  </si>
  <si>
    <t>Inoculante (Frascos 100g)</t>
  </si>
  <si>
    <t>Maconzeb (kg)</t>
  </si>
  <si>
    <t>Propineb (L)</t>
  </si>
  <si>
    <t>Imidacloprid (L)</t>
  </si>
  <si>
    <t>Lambda Cyhalotrin (L)</t>
  </si>
  <si>
    <t>NPK 12:24:12 (kg)</t>
  </si>
  <si>
    <t>Ureia 46% (kg)</t>
  </si>
  <si>
    <t>NPK 2:3:4 (kg)</t>
  </si>
  <si>
    <t>NPK 1:0:1 (kg)</t>
  </si>
  <si>
    <t>Multical (kg)</t>
  </si>
  <si>
    <t>Calcário Dolomítico (kg)</t>
  </si>
  <si>
    <t>Estrume de Curral (kg)</t>
  </si>
  <si>
    <t>Fosfato Diamónio (kg)</t>
  </si>
  <si>
    <t>Frascos 100g</t>
  </si>
  <si>
    <t>event_admin_id</t>
  </si>
  <si>
    <t>embalagensdefeijaomil</t>
  </si>
  <si>
    <t>embalagensdemandiocamil</t>
  </si>
  <si>
    <t>sacosdebatatamil</t>
  </si>
  <si>
    <t>sacosdecebolamil</t>
  </si>
  <si>
    <t>tractormec</t>
  </si>
  <si>
    <t>charruamecanizadamec</t>
  </si>
  <si>
    <t>gradede16discosmec</t>
  </si>
  <si>
    <t>semeadoramecanizadamec</t>
  </si>
  <si>
    <t>motocultivadoramec</t>
  </si>
  <si>
    <t>debulhadoramec</t>
  </si>
  <si>
    <t>semeadoradegraosmec</t>
  </si>
  <si>
    <t>semeadoradehorticolasmec</t>
  </si>
  <si>
    <t>semeadoradegergelimmec</t>
  </si>
  <si>
    <t>sachadoramanualmec</t>
  </si>
  <si>
    <t>cadernoderegistosmec</t>
  </si>
  <si>
    <t>bicicletapcc</t>
  </si>
  <si>
    <t>mochilapcc</t>
  </si>
  <si>
    <t>pulverizadordorsalpcc</t>
  </si>
  <si>
    <t>fatomacacopcc</t>
  </si>
  <si>
    <t>oculosdeproteccaopcc</t>
  </si>
  <si>
    <t>pardeluvaspcc</t>
  </si>
  <si>
    <t>botaspcc</t>
  </si>
  <si>
    <t>capadechuvapcc</t>
  </si>
  <si>
    <t>mascaraprotectorapcc</t>
  </si>
  <si>
    <t>seringasdescartaveis20mlpcc</t>
  </si>
  <si>
    <t>luvascirurgicapcc</t>
  </si>
  <si>
    <t>agulhassubcutaneaspcc</t>
  </si>
  <si>
    <t>agulhasintramuscularespcc</t>
  </si>
  <si>
    <t>agulhasendovenosaspcc</t>
  </si>
  <si>
    <t>agulhasdescartaveispcc</t>
  </si>
  <si>
    <t>aneisdecastracaocaprinapcc</t>
  </si>
  <si>
    <t>burdizopcc</t>
  </si>
  <si>
    <t>alicateelastradorpcc</t>
  </si>
  <si>
    <t>laminasdebisturipcc</t>
  </si>
  <si>
    <t>termometropcc</t>
  </si>
  <si>
    <t>cadernoderegistospcc</t>
  </si>
  <si>
    <t>medicamentosveterinariospcc</t>
  </si>
  <si>
    <t>pluviometropcc</t>
  </si>
  <si>
    <t>bicicletavco</t>
  </si>
  <si>
    <t>colmanvco</t>
  </si>
  <si>
    <t>contagotasvco</t>
  </si>
  <si>
    <t>megafonevco</t>
  </si>
  <si>
    <t>mochilavco</t>
  </si>
  <si>
    <t>camisetevco</t>
  </si>
  <si>
    <t>bonevco</t>
  </si>
  <si>
    <t>cadernoderegistosvco</t>
  </si>
  <si>
    <t>balancamanual25kgpac</t>
  </si>
  <si>
    <t>bicicletapac</t>
  </si>
  <si>
    <t>capadechuvapac</t>
  </si>
  <si>
    <t>carrinhopac</t>
  </si>
  <si>
    <t>chapeupac</t>
  </si>
  <si>
    <t>cordapac</t>
  </si>
  <si>
    <t>factomacacopac</t>
  </si>
  <si>
    <t>fitametricapac</t>
  </si>
  <si>
    <t>galochaspac</t>
  </si>
  <si>
    <t>kitinsumospac</t>
  </si>
  <si>
    <t>pardeluvaspac</t>
  </si>
  <si>
    <t>oculosprotectorespac</t>
  </si>
  <si>
    <t>pulverizadordorsalpac</t>
  </si>
  <si>
    <t>respiradorpac</t>
  </si>
  <si>
    <t>assistenciatecnicapac</t>
  </si>
  <si>
    <t>tamborde200lpac</t>
  </si>
  <si>
    <t>balancaindustrial100kgpac</t>
  </si>
  <si>
    <t>mascaraprotectorapac</t>
  </si>
  <si>
    <t>aventalpac</t>
  </si>
  <si>
    <t>cadernoderegistospac</t>
  </si>
  <si>
    <t>pluviometropac</t>
  </si>
  <si>
    <t>megafonepac</t>
  </si>
  <si>
    <t>bovinomachota</t>
  </si>
  <si>
    <t>bovinofemeata</t>
  </si>
  <si>
    <t>carrocadetraccaoanimalta</t>
  </si>
  <si>
    <t>charruadetraccaoanimalta</t>
  </si>
  <si>
    <t>acessoriosdetata</t>
  </si>
  <si>
    <t>medicamentosveterinariosta</t>
  </si>
  <si>
    <t>cangasecangalhosta</t>
  </si>
  <si>
    <t>pulverizadordorsalta</t>
  </si>
  <si>
    <t>luvasta</t>
  </si>
  <si>
    <t>fatomacacota</t>
  </si>
  <si>
    <t>respiradoresta</t>
  </si>
  <si>
    <t>oculosprotectoresta</t>
  </si>
  <si>
    <t>chapeuta</t>
  </si>
  <si>
    <t>cadernoderegistosta</t>
  </si>
  <si>
    <t>moinhodealimentos</t>
  </si>
  <si>
    <t>processadormanualdesumo</t>
  </si>
  <si>
    <t>luvasdescartaveistransparentes</t>
  </si>
  <si>
    <t>descascadordelegumes</t>
  </si>
  <si>
    <t>garrafasdevidro</t>
  </si>
  <si>
    <t>garrafasdeplastico</t>
  </si>
  <si>
    <t>sacodeplasticoparalegumes</t>
  </si>
  <si>
    <t>garrafasplasticas350ml</t>
  </si>
  <si>
    <t>garrafasplasticascomtampa200ml</t>
  </si>
  <si>
    <t>pratodeisopor500ml</t>
  </si>
  <si>
    <t>baciasacoinox50l</t>
  </si>
  <si>
    <t>baciasacoinox20l</t>
  </si>
  <si>
    <t>baciasacoinox15l</t>
  </si>
  <si>
    <t>panelasacoinox10l</t>
  </si>
  <si>
    <t>tachosacoinox10l</t>
  </si>
  <si>
    <t>escumadeirametalicaemacoinox</t>
  </si>
  <si>
    <t>colherdemadeira</t>
  </si>
  <si>
    <t>baseparacortarlegumes</t>
  </si>
  <si>
    <t>fogaopoupacarvao</t>
  </si>
  <si>
    <t>funilemmaterialpvc</t>
  </si>
  <si>
    <t>canecade500ml</t>
  </si>
  <si>
    <t>cadeiraplastica</t>
  </si>
  <si>
    <t>acoinoxidavel</t>
  </si>
  <si>
    <t>cacasdeacoinox</t>
  </si>
  <si>
    <t>copomedidordevidromultiusos</t>
  </si>
  <si>
    <t>rolodepeliculaplastica</t>
  </si>
  <si>
    <t>pratodeacoinoxidavel</t>
  </si>
  <si>
    <t>embalagemde100tampas</t>
  </si>
  <si>
    <t>aventaldecozinha</t>
  </si>
  <si>
    <t>espremedordefrutamanual</t>
  </si>
  <si>
    <t>jarradevidro2l</t>
  </si>
  <si>
    <t>tacasplasticas10l</t>
  </si>
  <si>
    <t>coberturademesaaprovadeagua</t>
  </si>
  <si>
    <t>rolodeguardanapos</t>
  </si>
  <si>
    <t>mesadobravelcombase</t>
  </si>
  <si>
    <t>caixotedolixo</t>
  </si>
  <si>
    <t>balancaeletronicadeprecisao</t>
  </si>
  <si>
    <t>pratosdemetal</t>
  </si>
  <si>
    <t>coposdealuminio300ml</t>
  </si>
  <si>
    <t>moedordecarnemanual</t>
  </si>
  <si>
    <t>enchedordecarne</t>
  </si>
  <si>
    <t>ganchometalicoparasecarcarne</t>
  </si>
  <si>
    <t>caixademadeira</t>
  </si>
  <si>
    <t>secadorsolardelegumes</t>
  </si>
  <si>
    <t>maquinadeselar</t>
  </si>
  <si>
    <t>formadeboloemaluminio</t>
  </si>
  <si>
    <t>tabuleiroredondo</t>
  </si>
  <si>
    <t>frigideiradealuminio</t>
  </si>
  <si>
    <t>conchafundadeacoinoxidavel</t>
  </si>
  <si>
    <t>basesdeboloemaluminio</t>
  </si>
  <si>
    <t>cartuchoempapelcaqui</t>
  </si>
  <si>
    <t>colherdesopa</t>
  </si>
  <si>
    <t>caixasdetransporte</t>
  </si>
  <si>
    <t>Caixas de transporte de itens culinários</t>
  </si>
  <si>
    <t>Paletes de armazenamento</t>
  </si>
  <si>
    <t>Tractor agrícola</t>
  </si>
  <si>
    <t>Embalagens de Mandioca (milhares)</t>
  </si>
  <si>
    <t>Embalagens de Feijão (milhares)</t>
  </si>
  <si>
    <t>Sacos de Batata (milhares)</t>
  </si>
  <si>
    <t>Sacos de Cebola (milhares)</t>
  </si>
  <si>
    <t>Seringas Descartáveis de 20 ml</t>
  </si>
  <si>
    <t>Sacos Herméticos de 50 kg</t>
  </si>
  <si>
    <t>Balança Manual de 25 kg</t>
  </si>
  <si>
    <t>Tambor de 200 Litros</t>
  </si>
  <si>
    <t>Balança Industrial de 100 kg</t>
  </si>
  <si>
    <t>Boi de tracção</t>
  </si>
  <si>
    <t>Carroça de tracção animal</t>
  </si>
  <si>
    <t>Vaca de tracção e reprodução</t>
  </si>
  <si>
    <t>Charrua de tracção animal</t>
  </si>
  <si>
    <t>Acessórios de tracção animal</t>
  </si>
  <si>
    <t>Medicamentos veterinários</t>
  </si>
  <si>
    <t>Pulverizador dorsal de 16 litros</t>
  </si>
  <si>
    <t>Raspador ou esfaqueador motorizado de raízes de mandioca</t>
  </si>
  <si>
    <t>Lixadeira ou Moinho (Desintegrador)</t>
  </si>
  <si>
    <t>Manjedoura ou torrador para guardar a massa ou farinha</t>
  </si>
  <si>
    <t>Trituradora ou moinho de mandioca</t>
  </si>
  <si>
    <t>Peneira manual para massa ou massa prensada</t>
  </si>
  <si>
    <t>Balança electrónica digital</t>
  </si>
  <si>
    <t>Garrafas plásticas de 350 ml</t>
  </si>
  <si>
    <t>Garrafas plásticas com tampa de 200 ml</t>
  </si>
  <si>
    <t>Prato de isopor de 500 ml</t>
  </si>
  <si>
    <t>Bacias aço-inox de 50 litros</t>
  </si>
  <si>
    <t>Bacias aço-inox de 20 litros</t>
  </si>
  <si>
    <t>Bacias aço-inox de 15 litros</t>
  </si>
  <si>
    <t>Panelas aço-inox de 10 litros</t>
  </si>
  <si>
    <t>Tachos aço-inox de 10 litros</t>
  </si>
  <si>
    <t>Jarra de vidro, 2 litros</t>
  </si>
  <si>
    <t>Taças plásticas, 10 litros</t>
  </si>
  <si>
    <t>equipamento</t>
  </si>
  <si>
    <r>
      <rPr>
        <sz val="8"/>
        <color rgb="FF3A0000"/>
        <rFont val="Arial Nova Cond Light"/>
        <family val="2"/>
      </rPr>
      <t>MODELO</t>
    </r>
    <r>
      <rPr>
        <sz val="8"/>
        <color rgb="FF3A0000"/>
        <rFont val="Arial Nova Cond"/>
        <family val="2"/>
      </rPr>
      <t xml:space="preserve">
</t>
    </r>
    <r>
      <rPr>
        <b/>
        <sz val="11"/>
        <color rgb="FF3A0000"/>
        <rFont val="Arial Nova Cond"/>
        <family val="2"/>
      </rPr>
      <t xml:space="preserve">
</t>
    </r>
    <r>
      <rPr>
        <b/>
        <u/>
        <sz val="26"/>
        <color rgb="FFFF0000"/>
        <rFont val="Arial Nova Cond"/>
        <family val="2"/>
      </rPr>
      <t>405</t>
    </r>
  </si>
  <si>
    <t>cadeia_valor</t>
  </si>
  <si>
    <r>
      <t>Cadeia de Valor</t>
    </r>
    <r>
      <rPr>
        <sz val="8"/>
        <color rgb="FFFF0000"/>
        <rFont val="Arial Nova Cond Light"/>
        <family val="2"/>
      </rPr>
      <t>*</t>
    </r>
  </si>
  <si>
    <r>
      <t>Cadeia de Valor</t>
    </r>
    <r>
      <rPr>
        <sz val="7"/>
        <color rgb="FFFF0000"/>
        <rFont val="Arial Nova Cond Light"/>
        <family val="2"/>
      </rPr>
      <t>*</t>
    </r>
  </si>
  <si>
    <r>
      <t>Cadeia d' Valor</t>
    </r>
    <r>
      <rPr>
        <sz val="8"/>
        <color rgb="FFFF0000"/>
        <rFont val="Arial Nova Cond Light"/>
        <family val="2"/>
      </rPr>
      <t>*</t>
    </r>
  </si>
  <si>
    <r>
      <rPr>
        <sz val="8"/>
        <color theme="9" tint="-0.499984740745262"/>
        <rFont val="Arial Nova Cond"/>
        <family val="2"/>
      </rPr>
      <t>MODELO</t>
    </r>
    <r>
      <rPr>
        <sz val="20"/>
        <color theme="9" tint="-0.499984740745262"/>
        <rFont val="Arial Nova Cond"/>
        <family val="2"/>
      </rPr>
      <t xml:space="preserve">
</t>
    </r>
    <r>
      <rPr>
        <sz val="8"/>
        <color theme="9" tint="-0.499984740745262"/>
        <rFont val="Arial Nova Cond"/>
        <family val="2"/>
      </rPr>
      <t xml:space="preserve">
</t>
    </r>
    <r>
      <rPr>
        <sz val="20"/>
        <color theme="9" tint="-0.499984740745262"/>
        <rFont val="Arial Nova Cond"/>
        <family val="2"/>
      </rPr>
      <t xml:space="preserve">
</t>
    </r>
    <r>
      <rPr>
        <b/>
        <sz val="20"/>
        <color rgb="FFFF0000"/>
        <rFont val="Arial Nova Cond"/>
        <family val="2"/>
      </rPr>
      <t>402</t>
    </r>
  </si>
  <si>
    <t>TESTE</t>
  </si>
  <si>
    <t>C0</t>
  </si>
  <si>
    <t>A0</t>
  </si>
  <si>
    <t>D0</t>
  </si>
  <si>
    <r>
      <rPr>
        <sz val="9"/>
        <color rgb="FF663300"/>
        <rFont val="Arial Nova Cond Light"/>
        <family val="2"/>
      </rPr>
      <t>MODELO</t>
    </r>
    <r>
      <rPr>
        <sz val="11"/>
        <color rgb="FF663300"/>
        <rFont val="Arial Nova Cond Light"/>
        <family val="2"/>
      </rPr>
      <t xml:space="preserve">
</t>
    </r>
    <r>
      <rPr>
        <b/>
        <sz val="24"/>
        <color rgb="FFFF0000"/>
        <rFont val="Arial Nova Cond"/>
        <family val="2"/>
      </rPr>
      <t>408</t>
    </r>
  </si>
  <si>
    <r>
      <t xml:space="preserve">MODELO
</t>
    </r>
    <r>
      <rPr>
        <b/>
        <sz val="26"/>
        <color rgb="FFFF0000"/>
        <rFont val="Arial Nova Cond"/>
        <family val="2"/>
      </rPr>
      <t>409</t>
    </r>
  </si>
  <si>
    <t>MODELO
037</t>
  </si>
  <si>
    <t>VISTO
O Extensionista Coordenador
Assinatura legível e carimbo</t>
  </si>
  <si>
    <t>LOCALIZAÇÃO DO VACINADOR</t>
  </si>
  <si>
    <t>I-2</t>
  </si>
  <si>
    <t>MEMBROS DO AGREGADO COM</t>
  </si>
  <si>
    <t>BICOS VACINADOS</t>
  </si>
  <si>
    <t>VALOR DOS BICOS VACINADOS</t>
  </si>
  <si>
    <t>Salvador</t>
  </si>
  <si>
    <t>Fulane</t>
  </si>
  <si>
    <t>Argentina</t>
  </si>
  <si>
    <t>Matavel</t>
  </si>
  <si>
    <t>Rafael</t>
  </si>
  <si>
    <t>Matsolo</t>
  </si>
  <si>
    <t>Maria</t>
  </si>
  <si>
    <t>Maibasso</t>
  </si>
  <si>
    <t>Deolinda Francisco</t>
  </si>
  <si>
    <t>Adelaide</t>
  </si>
  <si>
    <t>Mula</t>
  </si>
  <si>
    <t>Rainha</t>
  </si>
  <si>
    <t>Nostina</t>
  </si>
  <si>
    <t>David</t>
  </si>
  <si>
    <t>Alcina</t>
  </si>
  <si>
    <t>Mucavele</t>
  </si>
  <si>
    <t>Emilia</t>
  </si>
  <si>
    <t>Ngomane</t>
  </si>
  <si>
    <t>Jose</t>
  </si>
  <si>
    <t>Ngoma</t>
  </si>
  <si>
    <t>Malhieie</t>
  </si>
  <si>
    <t>Sandra</t>
  </si>
  <si>
    <t>Hobjane</t>
  </si>
  <si>
    <t>Elisa</t>
  </si>
  <si>
    <t>Cristina</t>
  </si>
  <si>
    <t>Mazole</t>
  </si>
  <si>
    <t>Flora</t>
  </si>
  <si>
    <t>Sive</t>
  </si>
  <si>
    <t>Felismina</t>
  </si>
  <si>
    <t>Mandlate</t>
  </si>
  <si>
    <t>Catarina</t>
  </si>
  <si>
    <t>Mavui</t>
  </si>
  <si>
    <t>Mathe</t>
  </si>
  <si>
    <t>Rosalia</t>
  </si>
  <si>
    <t>Lhaisso</t>
  </si>
  <si>
    <t>Izaida</t>
  </si>
  <si>
    <t>Zitha</t>
  </si>
  <si>
    <t>Faizal</t>
  </si>
  <si>
    <t>Atumane</t>
  </si>
  <si>
    <t>Delson</t>
  </si>
  <si>
    <t>Aderito</t>
  </si>
  <si>
    <t>Armando</t>
  </si>
  <si>
    <t>Tendai</t>
  </si>
  <si>
    <t>Assane</t>
  </si>
  <si>
    <t>Adil</t>
  </si>
  <si>
    <t>Edmilson</t>
  </si>
  <si>
    <t>Austen</t>
  </si>
  <si>
    <t>Miguel</t>
  </si>
  <si>
    <t>Aiden</t>
  </si>
  <si>
    <t>Bongani</t>
  </si>
  <si>
    <t>Devlin</t>
  </si>
  <si>
    <t>Crimildo</t>
  </si>
  <si>
    <t>Chaniel</t>
  </si>
  <si>
    <t>Chilton</t>
  </si>
  <si>
    <t>Emidio</t>
  </si>
  <si>
    <t>Delton</t>
  </si>
  <si>
    <t>Anil</t>
  </si>
  <si>
    <t>Blessing</t>
  </si>
  <si>
    <t>Cliften</t>
  </si>
  <si>
    <t>Abubakar</t>
  </si>
  <si>
    <t>Alick</t>
  </si>
  <si>
    <t>Asraf</t>
  </si>
  <si>
    <t>Dinho</t>
  </si>
  <si>
    <t>Benildo</t>
  </si>
  <si>
    <t>Elon</t>
  </si>
  <si>
    <t>Afzal</t>
  </si>
  <si>
    <t>Aurio</t>
  </si>
  <si>
    <t>Donaciano</t>
  </si>
  <si>
    <t>Agner</t>
  </si>
  <si>
    <t>Aurélio</t>
  </si>
  <si>
    <t>Daude</t>
  </si>
  <si>
    <t>Amancio</t>
  </si>
  <si>
    <t>Bernio</t>
  </si>
  <si>
    <t>Chelton</t>
  </si>
  <si>
    <t>Elzo</t>
  </si>
  <si>
    <t>Emerson</t>
  </si>
  <si>
    <t>Enam</t>
  </si>
  <si>
    <t>Dru</t>
  </si>
  <si>
    <t>Andel</t>
  </si>
  <si>
    <t>Bilal</t>
  </si>
  <si>
    <t>Bilale</t>
  </si>
  <si>
    <t>Chuma</t>
  </si>
  <si>
    <t>Rabia</t>
  </si>
  <si>
    <t>Alima</t>
  </si>
  <si>
    <t>Zubaida</t>
  </si>
  <si>
    <t>Ancha</t>
  </si>
  <si>
    <t>Maimuna</t>
  </si>
  <si>
    <t>Sifa</t>
  </si>
  <si>
    <t>Fauzia</t>
  </si>
  <si>
    <t>Saquina</t>
  </si>
  <si>
    <t>Zuraida</t>
  </si>
  <si>
    <t>Anifa</t>
  </si>
  <si>
    <t>Halima</t>
  </si>
  <si>
    <t>Nelma</t>
  </si>
  <si>
    <t>Arlete</t>
  </si>
  <si>
    <t>Abiba</t>
  </si>
  <si>
    <t>Arsenia</t>
  </si>
  <si>
    <t>Suneila</t>
  </si>
  <si>
    <t>Nilsa</t>
  </si>
  <si>
    <t>Orpa</t>
  </si>
  <si>
    <t>Faiza</t>
  </si>
  <si>
    <t>Azelia</t>
  </si>
  <si>
    <t>Emelina</t>
  </si>
  <si>
    <t>Herminia</t>
  </si>
  <si>
    <t>Almina</t>
  </si>
  <si>
    <t>Milagrosa</t>
  </si>
  <si>
    <t>Julia</t>
  </si>
  <si>
    <t>Elina</t>
  </si>
  <si>
    <t>Ivania</t>
  </si>
  <si>
    <t>Madina</t>
  </si>
  <si>
    <t>Chamila</t>
  </si>
  <si>
    <t>Ilda</t>
  </si>
  <si>
    <t>Nelia</t>
  </si>
  <si>
    <t>Oliveira</t>
  </si>
  <si>
    <t>Joaquina</t>
  </si>
  <si>
    <t>Marinela</t>
  </si>
  <si>
    <t>Aida</t>
  </si>
  <si>
    <t>Janicia</t>
  </si>
  <si>
    <t>Fazila</t>
  </si>
  <si>
    <t>Sancha</t>
  </si>
  <si>
    <t>Dianora</t>
  </si>
  <si>
    <t>Arnia</t>
  </si>
  <si>
    <t>Nafisa</t>
  </si>
  <si>
    <t>Melba</t>
  </si>
  <si>
    <t>Enia</t>
  </si>
  <si>
    <t>Ernestina</t>
  </si>
  <si>
    <t>Rufina</t>
  </si>
  <si>
    <t>Benilde</t>
  </si>
  <si>
    <t>Cesia</t>
  </si>
  <si>
    <t>Laurinda</t>
  </si>
  <si>
    <t>Lucrecia</t>
  </si>
  <si>
    <t>Rachida</t>
  </si>
  <si>
    <t>Marnela</t>
  </si>
  <si>
    <t>Aira</t>
  </si>
  <si>
    <t>Aissa</t>
  </si>
  <si>
    <t>Charifa</t>
  </si>
  <si>
    <t>Milda</t>
  </si>
  <si>
    <t>Zita</t>
  </si>
  <si>
    <t>Corona</t>
  </si>
  <si>
    <t>Charmila</t>
  </si>
  <si>
    <t>Cainara</t>
  </si>
  <si>
    <t>Mandisa</t>
  </si>
  <si>
    <t>Camila</t>
  </si>
  <si>
    <t>Arona</t>
  </si>
  <si>
    <t>Chelsea</t>
  </si>
  <si>
    <t>Leontina</t>
  </si>
  <si>
    <t>Danisha</t>
  </si>
  <si>
    <t>Darcia</t>
  </si>
  <si>
    <t>Kimara</t>
  </si>
  <si>
    <t>Marilia</t>
  </si>
  <si>
    <t>Alfredo</t>
  </si>
  <si>
    <t>Cossa</t>
  </si>
  <si>
    <t>Muchanga</t>
  </si>
  <si>
    <t>Ernesto</t>
  </si>
  <si>
    <t>Mondlane</t>
  </si>
  <si>
    <t>Tembe</t>
  </si>
  <si>
    <t>Sitoe</t>
  </si>
  <si>
    <t>Abdul</t>
  </si>
  <si>
    <t>Esmenia</t>
  </si>
  <si>
    <t>Pedro</t>
  </si>
  <si>
    <t>António</t>
  </si>
  <si>
    <t>Manuel</t>
  </si>
  <si>
    <t>Carlos</t>
  </si>
  <si>
    <t>André</t>
  </si>
  <si>
    <t>Xavier</t>
  </si>
  <si>
    <t>Alfeu</t>
  </si>
  <si>
    <t>Row Labels</t>
  </si>
  <si>
    <t>Grand Total</t>
  </si>
  <si>
    <t>Count of nome</t>
  </si>
  <si>
    <t>Manjate</t>
  </si>
  <si>
    <t>Silva</t>
  </si>
  <si>
    <t>Nhantumbo</t>
  </si>
  <si>
    <t>Junior</t>
  </si>
  <si>
    <t>Macamo</t>
  </si>
  <si>
    <t>Matsinhe</t>
  </si>
  <si>
    <t>Domingos</t>
  </si>
  <si>
    <t>Pereira</t>
  </si>
  <si>
    <t>Muianga</t>
  </si>
  <si>
    <t>Munguambe</t>
  </si>
  <si>
    <t>Fernandes</t>
  </si>
  <si>
    <t>Rodriguês</t>
  </si>
  <si>
    <t>Manhique</t>
  </si>
  <si>
    <t>Ferreira</t>
  </si>
  <si>
    <t>Bila</t>
  </si>
  <si>
    <t>Simbine</t>
  </si>
  <si>
    <t>Sousa</t>
  </si>
  <si>
    <t>Guambe</t>
  </si>
  <si>
    <t>Costa</t>
  </si>
  <si>
    <t>Francisco</t>
  </si>
  <si>
    <t>Dias</t>
  </si>
  <si>
    <t>Fernando</t>
  </si>
  <si>
    <t>Martins</t>
  </si>
  <si>
    <t>Cumbe</t>
  </si>
  <si>
    <t>Joao</t>
  </si>
  <si>
    <t>Fumo</t>
  </si>
  <si>
    <t>Magaia</t>
  </si>
  <si>
    <t>Almeida</t>
  </si>
  <si>
    <t>Lopes</t>
  </si>
  <si>
    <t>Vilanculos</t>
  </si>
  <si>
    <t>Gomes</t>
  </si>
  <si>
    <t>Ribeiro</t>
  </si>
  <si>
    <t>Zacarias</t>
  </si>
  <si>
    <t>Pinto</t>
  </si>
  <si>
    <t>Paulo</t>
  </si>
  <si>
    <t>Tamele</t>
  </si>
  <si>
    <t>Luís</t>
  </si>
  <si>
    <t>Ibraimo</t>
  </si>
  <si>
    <t>Chauque</t>
  </si>
  <si>
    <t>Monteiro</t>
  </si>
  <si>
    <t>Amade</t>
  </si>
  <si>
    <t>Cuna</t>
  </si>
  <si>
    <t>Cardoso</t>
  </si>
  <si>
    <t>Mendes</t>
  </si>
  <si>
    <t>Alberto</t>
  </si>
  <si>
    <t>Gonçalves</t>
  </si>
  <si>
    <t>Nelson</t>
  </si>
  <si>
    <t>Joaquim</t>
  </si>
  <si>
    <t>Sambo</t>
  </si>
  <si>
    <t>Afonso</t>
  </si>
  <si>
    <t>Matusse</t>
  </si>
  <si>
    <t>Chemane</t>
  </si>
  <si>
    <t>Mabunda</t>
  </si>
  <si>
    <t>Mahomed</t>
  </si>
  <si>
    <t>Lourenço</t>
  </si>
  <si>
    <t>Massango</t>
  </si>
  <si>
    <t>Madeira</t>
  </si>
  <si>
    <t>Marquês</t>
  </si>
  <si>
    <t>Mahumane</t>
  </si>
  <si>
    <t>Jorge</t>
  </si>
  <si>
    <t>Chongo</t>
  </si>
  <si>
    <t>Correia</t>
  </si>
  <si>
    <t>Samuel</t>
  </si>
  <si>
    <t>Neves</t>
  </si>
  <si>
    <t>Duarte</t>
  </si>
  <si>
    <t>Agostinho</t>
  </si>
  <si>
    <t>Caetano</t>
  </si>
  <si>
    <t>Macaringue</t>
  </si>
  <si>
    <t>Carvalho</t>
  </si>
  <si>
    <t>Mate</t>
  </si>
  <si>
    <t>Dos santos</t>
  </si>
  <si>
    <t>Da silva</t>
  </si>
  <si>
    <t>Ferrão</t>
  </si>
  <si>
    <t>Augusto</t>
  </si>
  <si>
    <t>Dimande</t>
  </si>
  <si>
    <t>Filipe</t>
  </si>
  <si>
    <t>Baptista</t>
  </si>
  <si>
    <t>Fonsêca</t>
  </si>
  <si>
    <t>Conceição</t>
  </si>
  <si>
    <t>Bernardo</t>
  </si>
  <si>
    <t>Amaral</t>
  </si>
  <si>
    <t>Buque</t>
  </si>
  <si>
    <t>Abdula</t>
  </si>
  <si>
    <t>Bambo</t>
  </si>
  <si>
    <t>Araújo</t>
  </si>
  <si>
    <t>Bento</t>
  </si>
  <si>
    <t>Andrade</t>
  </si>
  <si>
    <t>Cruz</t>
  </si>
  <si>
    <t>Bacar</t>
  </si>
  <si>
    <t>Alves</t>
  </si>
  <si>
    <t>Dinis</t>
  </si>
  <si>
    <t>Albino</t>
  </si>
  <si>
    <t>Coelho</t>
  </si>
  <si>
    <t>Brito</t>
  </si>
  <si>
    <t>Jaime</t>
  </si>
  <si>
    <t>Ali</t>
  </si>
  <si>
    <t>Cândido</t>
  </si>
  <si>
    <t>Barros</t>
  </si>
  <si>
    <t>Estevão</t>
  </si>
  <si>
    <t>Alexandre</t>
  </si>
  <si>
    <t>Adamo</t>
  </si>
  <si>
    <t>Gabriel</t>
  </si>
  <si>
    <t>Banda</t>
  </si>
  <si>
    <t>Baloi</t>
  </si>
  <si>
    <t>Canda</t>
  </si>
  <si>
    <t>Abdala</t>
  </si>
  <si>
    <t>Abreu</t>
  </si>
  <si>
    <t>Bata</t>
  </si>
  <si>
    <t>Dava</t>
  </si>
  <si>
    <t>Figueiredo</t>
  </si>
  <si>
    <t>Castro</t>
  </si>
  <si>
    <t>Chale</t>
  </si>
  <si>
    <t>Cipriano</t>
  </si>
  <si>
    <t>Amisse</t>
  </si>
  <si>
    <t>Adriano</t>
  </si>
  <si>
    <t>Antunes</t>
  </si>
  <si>
    <t>Ricardo</t>
  </si>
  <si>
    <t>Constantino</t>
  </si>
  <si>
    <t>Custódio</t>
  </si>
  <si>
    <t>Campos</t>
  </si>
  <si>
    <t>Bie</t>
  </si>
  <si>
    <t>Cabral</t>
  </si>
  <si>
    <t>Faria</t>
  </si>
  <si>
    <t>Cumba</t>
  </si>
  <si>
    <t>Cunha</t>
  </si>
  <si>
    <t>Eduardo</t>
  </si>
  <si>
    <t>Faife</t>
  </si>
  <si>
    <t>Elias</t>
  </si>
  <si>
    <t>Bule</t>
  </si>
  <si>
    <t>Faquir</t>
  </si>
  <si>
    <t>Cuco</t>
  </si>
  <si>
    <t>Azevedo</t>
  </si>
  <si>
    <t>Dengo</t>
  </si>
  <si>
    <t>Felisberto</t>
  </si>
  <si>
    <t>Barbosa</t>
  </si>
  <si>
    <t>Faustino</t>
  </si>
  <si>
    <t>Boaventura</t>
  </si>
  <si>
    <t>Adam</t>
  </si>
  <si>
    <t>Coutinho</t>
  </si>
  <si>
    <t>Basílio</t>
  </si>
  <si>
    <t>Come</t>
  </si>
  <si>
    <t>Charles</t>
  </si>
  <si>
    <t>Casimiro</t>
  </si>
  <si>
    <t>Diogo</t>
  </si>
  <si>
    <t>Arnaldo</t>
  </si>
  <si>
    <t>Freitas</t>
  </si>
  <si>
    <t>Bastos</t>
  </si>
  <si>
    <t>Chau</t>
  </si>
  <si>
    <t>Americo</t>
  </si>
  <si>
    <t>Borges</t>
  </si>
  <si>
    <t>Boa</t>
  </si>
  <si>
    <t>Abubacar</t>
  </si>
  <si>
    <t>Branco</t>
  </si>
  <si>
    <t>Anselmo</t>
  </si>
  <si>
    <t>Couto</t>
  </si>
  <si>
    <t>Botha</t>
  </si>
  <si>
    <t>Calu</t>
  </si>
  <si>
    <t>Artur</t>
  </si>
  <si>
    <t>Fondo</t>
  </si>
  <si>
    <t>Chaguala</t>
  </si>
  <si>
    <t>Chavane</t>
  </si>
  <si>
    <t>Bande</t>
  </si>
  <si>
    <t>Bene</t>
  </si>
  <si>
    <t>Chiluvane</t>
  </si>
  <si>
    <t>Feliciano</t>
  </si>
  <si>
    <t>Celestino</t>
  </si>
  <si>
    <t>Belchior</t>
  </si>
  <si>
    <t>Braga</t>
  </si>
  <si>
    <t>Eugenio</t>
  </si>
  <si>
    <t>Aleixo</t>
  </si>
  <si>
    <t>Carneiro</t>
  </si>
  <si>
    <t>Barreto</t>
  </si>
  <si>
    <t>Chambe</t>
  </si>
  <si>
    <t>Bernardino</t>
  </si>
  <si>
    <t>Anjos</t>
  </si>
  <si>
    <t>Baltazar</t>
  </si>
  <si>
    <t>Fortes</t>
  </si>
  <si>
    <t>Barca</t>
  </si>
  <si>
    <t>Bembele</t>
  </si>
  <si>
    <t>Chipanga</t>
  </si>
  <si>
    <t>Amado</t>
  </si>
  <si>
    <t>Calisto</t>
  </si>
  <si>
    <t>Das</t>
  </si>
  <si>
    <t>Boca</t>
  </si>
  <si>
    <t>Chico</t>
  </si>
  <si>
    <t>Franco</t>
  </si>
  <si>
    <t>Dique</t>
  </si>
  <si>
    <t>Boene</t>
  </si>
  <si>
    <t>Conde</t>
  </si>
  <si>
    <t>Clemente</t>
  </si>
  <si>
    <t>Chivite</t>
  </si>
  <si>
    <t>Amorim</t>
  </si>
  <si>
    <t>Abrantes</t>
  </si>
  <si>
    <t>Chaves</t>
  </si>
  <si>
    <t>Arone</t>
  </si>
  <si>
    <t>Bazar</t>
  </si>
  <si>
    <t>Fazenda</t>
  </si>
  <si>
    <t>Amiel</t>
  </si>
  <si>
    <t>Castelo</t>
  </si>
  <si>
    <t>Bandeira</t>
  </si>
  <si>
    <t>Alvaro</t>
  </si>
  <si>
    <t>Ana</t>
  </si>
  <si>
    <t>Abel</t>
  </si>
  <si>
    <t>Felix</t>
  </si>
  <si>
    <t>Diniz</t>
  </si>
  <si>
    <t>Atanasio</t>
  </si>
  <si>
    <t>Chone</t>
  </si>
  <si>
    <t>Chamo</t>
  </si>
  <si>
    <t>Checo</t>
  </si>
  <si>
    <t>Carrilho</t>
  </si>
  <si>
    <t>Zaida </t>
  </si>
  <si>
    <t>Victoria </t>
  </si>
  <si>
    <t>Vanessa </t>
  </si>
  <si>
    <t>Vanda </t>
  </si>
  <si>
    <t>Teresa </t>
  </si>
  <si>
    <t>Telma </t>
  </si>
  <si>
    <t>Tatiana </t>
  </si>
  <si>
    <t>Suzete </t>
  </si>
  <si>
    <t>Suzana </t>
  </si>
  <si>
    <t>Susana </t>
  </si>
  <si>
    <t>Sonia </t>
  </si>
  <si>
    <t>Sofia </t>
  </si>
  <si>
    <t>Selma </t>
  </si>
  <si>
    <t>Ruth </t>
  </si>
  <si>
    <t>Rosa </t>
  </si>
  <si>
    <t>Regina </t>
  </si>
  <si>
    <t>Palmira </t>
  </si>
  <si>
    <t>Otilia </t>
  </si>
  <si>
    <t>Olivia </t>
  </si>
  <si>
    <t>Olinda </t>
  </si>
  <si>
    <t>Olga </t>
  </si>
  <si>
    <t>Odete </t>
  </si>
  <si>
    <t>Nilza </t>
  </si>
  <si>
    <t>Nilsa </t>
  </si>
  <si>
    <t>Neusa </t>
  </si>
  <si>
    <t>Nadia </t>
  </si>
  <si>
    <t>Mussa </t>
  </si>
  <si>
    <t>Monica </t>
  </si>
  <si>
    <t>Marisa </t>
  </si>
  <si>
    <t>Marina </t>
  </si>
  <si>
    <t>Mariana </t>
  </si>
  <si>
    <t>Maria </t>
  </si>
  <si>
    <t>Margarida </t>
  </si>
  <si>
    <t>Marcia </t>
  </si>
  <si>
    <t>Manuela </t>
  </si>
  <si>
    <t>Madalena </t>
  </si>
  <si>
    <t>Luisa </t>
  </si>
  <si>
    <t>Linda </t>
  </si>
  <si>
    <t>Lina </t>
  </si>
  <si>
    <t>Laura </t>
  </si>
  <si>
    <t>Lara </t>
  </si>
  <si>
    <t>Katia </t>
  </si>
  <si>
    <t>Julieta </t>
  </si>
  <si>
    <t>Judite </t>
  </si>
  <si>
    <t>Joaquina </t>
  </si>
  <si>
    <t>Joana </t>
  </si>
  <si>
    <t>Ivone </t>
  </si>
  <si>
    <t>Ivete </t>
  </si>
  <si>
    <t>Iva </t>
  </si>
  <si>
    <t>Isaura </t>
  </si>
  <si>
    <t>Isabel </t>
  </si>
  <si>
    <t>Irene </t>
  </si>
  <si>
    <t>Inocencia </t>
  </si>
  <si>
    <t>Ines </t>
  </si>
  <si>
    <t>Ilda </t>
  </si>
  <si>
    <t>Hortencia </t>
  </si>
  <si>
    <t>Helena </t>
  </si>
  <si>
    <t>Gisela </t>
  </si>
  <si>
    <t>Gina </t>
  </si>
  <si>
    <t>Gilda </t>
  </si>
  <si>
    <t>Francisca </t>
  </si>
  <si>
    <t>Filomena </t>
  </si>
  <si>
    <t>Fernanda </t>
  </si>
  <si>
    <t>Fatima </t>
  </si>
  <si>
    <t>Eva </t>
  </si>
  <si>
    <t>Eulalia </t>
  </si>
  <si>
    <t>Eugenia </t>
  </si>
  <si>
    <t>Ester </t>
  </si>
  <si>
    <t>Esmeralda </t>
  </si>
  <si>
    <t>Ermelinda </t>
  </si>
  <si>
    <t>Ema </t>
  </si>
  <si>
    <t>Elsa </t>
  </si>
  <si>
    <t>Deolinda </t>
  </si>
  <si>
    <t>Delfina </t>
  </si>
  <si>
    <t>Daniela </t>
  </si>
  <si>
    <t>Dalila </t>
  </si>
  <si>
    <t>Cristina </t>
  </si>
  <si>
    <t>Clara </t>
  </si>
  <si>
    <t>Celina </t>
  </si>
  <si>
    <t>Celeste </t>
  </si>
  <si>
    <t>Catarina </t>
  </si>
  <si>
    <t>Carolina </t>
  </si>
  <si>
    <t>Carmen </t>
  </si>
  <si>
    <t>Carla </t>
  </si>
  <si>
    <t>Candida </t>
  </si>
  <si>
    <t>Berta </t>
  </si>
  <si>
    <t>Benilde </t>
  </si>
  <si>
    <t>Beatriz </t>
  </si>
  <si>
    <t>Aurora </t>
  </si>
  <si>
    <t>Arlete </t>
  </si>
  <si>
    <t>Angelina </t>
  </si>
  <si>
    <t>Angela </t>
  </si>
  <si>
    <t>Anabela </t>
  </si>
  <si>
    <t>Ana </t>
  </si>
  <si>
    <t>Amina </t>
  </si>
  <si>
    <t>Alzira </t>
  </si>
  <si>
    <t>Alice </t>
  </si>
  <si>
    <t>Alda </t>
  </si>
  <si>
    <t>Albertina </t>
  </si>
  <si>
    <t>Aissa </t>
  </si>
  <si>
    <t>Aida </t>
  </si>
  <si>
    <t>Adelina </t>
  </si>
  <si>
    <t>Adelaide </t>
  </si>
  <si>
    <t>Dossantos</t>
  </si>
  <si>
    <t>Desousa</t>
  </si>
  <si>
    <t>Dejesus</t>
  </si>
  <si>
    <t>Dealmeida</t>
  </si>
  <si>
    <t>Dasilva</t>
  </si>
  <si>
    <t>Dagraça</t>
  </si>
  <si>
    <t>Dacruz</t>
  </si>
  <si>
    <t>Dacosta</t>
  </si>
  <si>
    <t>Ze </t>
  </si>
  <si>
    <t>Zacarias </t>
  </si>
  <si>
    <t>Xavier </t>
  </si>
  <si>
    <t>Vitor </t>
  </si>
  <si>
    <t>Victor </t>
  </si>
  <si>
    <t>Vicente </t>
  </si>
  <si>
    <t>Veronica </t>
  </si>
  <si>
    <t>Vasco </t>
  </si>
  <si>
    <t>Tome </t>
  </si>
  <si>
    <t>Tomas </t>
  </si>
  <si>
    <t>Tito </t>
  </si>
  <si>
    <t>Timoteo </t>
  </si>
  <si>
    <t>Tiago </t>
  </si>
  <si>
    <t>Thomas </t>
  </si>
  <si>
    <t>Simon </t>
  </si>
  <si>
    <t>Silvestre </t>
  </si>
  <si>
    <t>Silva </t>
  </si>
  <si>
    <t>Sidonio </t>
  </si>
  <si>
    <t>Sergio </t>
  </si>
  <si>
    <t>Sara </t>
  </si>
  <si>
    <t>Santos </t>
  </si>
  <si>
    <t>Sandro </t>
  </si>
  <si>
    <t>Samuel </t>
  </si>
  <si>
    <t>Salvador </t>
  </si>
  <si>
    <t>Rui </t>
  </si>
  <si>
    <t>Ruben </t>
  </si>
  <si>
    <t>Rosario </t>
  </si>
  <si>
    <t>Rogerio </t>
  </si>
  <si>
    <t>Rodrigo </t>
  </si>
  <si>
    <t>Roberto </t>
  </si>
  <si>
    <t>Richard </t>
  </si>
  <si>
    <t>Ricardo </t>
  </si>
  <si>
    <t>Renato </t>
  </si>
  <si>
    <t>Reinaldo </t>
  </si>
  <si>
    <t>Reginaldo </t>
  </si>
  <si>
    <t>Raul </t>
  </si>
  <si>
    <t>Raquel </t>
  </si>
  <si>
    <t>Raimundo </t>
  </si>
  <si>
    <t>Rafael </t>
  </si>
  <si>
    <t>Peter </t>
  </si>
  <si>
    <t>Pedro </t>
  </si>
  <si>
    <t>Paulo </t>
  </si>
  <si>
    <t>Paulino </t>
  </si>
  <si>
    <t>Paula </t>
  </si>
  <si>
    <t>Paul </t>
  </si>
  <si>
    <t>Patrick </t>
  </si>
  <si>
    <t>Osvaldo </t>
  </si>
  <si>
    <t>Orlando </t>
  </si>
  <si>
    <t>Omar </t>
  </si>
  <si>
    <t>Nuno </t>
  </si>
  <si>
    <t>Nilton </t>
  </si>
  <si>
    <t>Nicolau </t>
  </si>
  <si>
    <t>Nelson </t>
  </si>
  <si>
    <t>Narciso </t>
  </si>
  <si>
    <t>Muhammad </t>
  </si>
  <si>
    <t>Moises </t>
  </si>
  <si>
    <t>Mohamed </t>
  </si>
  <si>
    <t>Milton </t>
  </si>
  <si>
    <t>Miguel </t>
  </si>
  <si>
    <t>Michel </t>
  </si>
  <si>
    <t>Michael </t>
  </si>
  <si>
    <t>Mauro </t>
  </si>
  <si>
    <t>Matias </t>
  </si>
  <si>
    <t>Mateus </t>
  </si>
  <si>
    <t>Martins </t>
  </si>
  <si>
    <t>Martinho </t>
  </si>
  <si>
    <t>Martin </t>
  </si>
  <si>
    <t>Marta </t>
  </si>
  <si>
    <t>Mario </t>
  </si>
  <si>
    <t>Mariano </t>
  </si>
  <si>
    <t>Marcos </t>
  </si>
  <si>
    <t>Marco </t>
  </si>
  <si>
    <t>Marcio </t>
  </si>
  <si>
    <t>Marcelo </t>
  </si>
  <si>
    <t>Marcelino </t>
  </si>
  <si>
    <t>Manuel </t>
  </si>
  <si>
    <t>Lurdes </t>
  </si>
  <si>
    <t>Luiz </t>
  </si>
  <si>
    <t>Luis </t>
  </si>
  <si>
    <t>Luciano </t>
  </si>
  <si>
    <t>Lucas </t>
  </si>
  <si>
    <t>Lino </t>
  </si>
  <si>
    <t>Leonor </t>
  </si>
  <si>
    <t>Leonel </t>
  </si>
  <si>
    <t>Leonardo </t>
  </si>
  <si>
    <t>Lazaro </t>
  </si>
  <si>
    <t>Juvencio </t>
  </si>
  <si>
    <t>Justino </t>
  </si>
  <si>
    <t>Joseph </t>
  </si>
  <si>
    <t>Jose </t>
  </si>
  <si>
    <t>Jorge </t>
  </si>
  <si>
    <t>Jone </t>
  </si>
  <si>
    <t>Jonas </t>
  </si>
  <si>
    <t>John </t>
  </si>
  <si>
    <t>Johan </t>
  </si>
  <si>
    <t>Joel </t>
  </si>
  <si>
    <t>Joaquim </t>
  </si>
  <si>
    <t>Joao </t>
  </si>
  <si>
    <t>Jeremias </t>
  </si>
  <si>
    <t>Jean </t>
  </si>
  <si>
    <t>James </t>
  </si>
  <si>
    <t>Jamal </t>
  </si>
  <si>
    <t>Jaime </t>
  </si>
  <si>
    <t>Jacob </t>
  </si>
  <si>
    <t>Jacinto </t>
  </si>
  <si>
    <t>Ismael </t>
  </si>
  <si>
    <t>Isidro </t>
  </si>
  <si>
    <t>Isaias </t>
  </si>
  <si>
    <t>Isac </t>
  </si>
  <si>
    <t>Iris </t>
  </si>
  <si>
    <t>Inocencio </t>
  </si>
  <si>
    <t>Inacio </t>
  </si>
  <si>
    <t>Ilidio </t>
  </si>
  <si>
    <t>Humberto </t>
  </si>
  <si>
    <t>Hugo </t>
  </si>
  <si>
    <t>Hilario </t>
  </si>
  <si>
    <t>Herminio </t>
  </si>
  <si>
    <t>Hermenegildo </t>
  </si>
  <si>
    <t>Henrique </t>
  </si>
  <si>
    <t>Helio </t>
  </si>
  <si>
    <t>Helder </t>
  </si>
  <si>
    <t>Guilherme </t>
  </si>
  <si>
    <t>Gildo </t>
  </si>
  <si>
    <t>Gilberto </t>
  </si>
  <si>
    <t>Gil </t>
  </si>
  <si>
    <t>Gertrudes </t>
  </si>
  <si>
    <t>Gerson </t>
  </si>
  <si>
    <t>Geraldo </t>
  </si>
  <si>
    <t>George </t>
  </si>
  <si>
    <t>Gabriel </t>
  </si>
  <si>
    <t>Frederico </t>
  </si>
  <si>
    <t>Fred </t>
  </si>
  <si>
    <t>Frank </t>
  </si>
  <si>
    <t>Francisco </t>
  </si>
  <si>
    <t>Filipe </t>
  </si>
  <si>
    <t>Fidel </t>
  </si>
  <si>
    <t>Fernando </t>
  </si>
  <si>
    <t>Felix </t>
  </si>
  <si>
    <t>Felisberto </t>
  </si>
  <si>
    <t>Feliciano </t>
  </si>
  <si>
    <t>Fausto </t>
  </si>
  <si>
    <t>Faruk </t>
  </si>
  <si>
    <t>Fabio </t>
  </si>
  <si>
    <t>Ezequiel </t>
  </si>
  <si>
    <t>Evaristo </t>
  </si>
  <si>
    <t>Eurico </t>
  </si>
  <si>
    <t>Eunice </t>
  </si>
  <si>
    <t>Euclides </t>
  </si>
  <si>
    <t>Ernesto </t>
  </si>
  <si>
    <t>Eric </t>
  </si>
  <si>
    <t>Emmanuel </t>
  </si>
  <si>
    <t>Emidio </t>
  </si>
  <si>
    <t>Emerson </t>
  </si>
  <si>
    <t>Emanuel </t>
  </si>
  <si>
    <t>Elton </t>
  </si>
  <si>
    <t>Elisio </t>
  </si>
  <si>
    <t>Elias </t>
  </si>
  <si>
    <t>Eduardo </t>
  </si>
  <si>
    <t>Edson </t>
  </si>
  <si>
    <t>Edmundo </t>
  </si>
  <si>
    <t>Edgar </t>
  </si>
  <si>
    <t>Dulce </t>
  </si>
  <si>
    <t>Douglas </t>
  </si>
  <si>
    <t>Domingos </t>
  </si>
  <si>
    <t>Dionisio </t>
  </si>
  <si>
    <t>Diogo </t>
  </si>
  <si>
    <t>Dinis </t>
  </si>
  <si>
    <t>Denise </t>
  </si>
  <si>
    <t>Delfim </t>
  </si>
  <si>
    <t>David </t>
  </si>
  <si>
    <t>Dario </t>
  </si>
  <si>
    <t>Danilo </t>
  </si>
  <si>
    <t>Daniel </t>
  </si>
  <si>
    <t>Cristovao </t>
  </si>
  <si>
    <t>Cristiano </t>
  </si>
  <si>
    <t>Constantino </t>
  </si>
  <si>
    <t>Claudio </t>
  </si>
  <si>
    <t>Charles </t>
  </si>
  <si>
    <t>Celso </t>
  </si>
  <si>
    <t>Celio </t>
  </si>
  <si>
    <t>Celestino </t>
  </si>
  <si>
    <t>Casimiro </t>
  </si>
  <si>
    <t>Carlos </t>
  </si>
  <si>
    <t>Carlitos </t>
  </si>
  <si>
    <t>Candido </t>
  </si>
  <si>
    <t>Camilo </t>
  </si>
  <si>
    <t>Bute </t>
  </si>
  <si>
    <t>Buque </t>
  </si>
  <si>
    <t>Bulo </t>
  </si>
  <si>
    <t>Bule </t>
  </si>
  <si>
    <t>Bruno </t>
  </si>
  <si>
    <t>Brito </t>
  </si>
  <si>
    <t>Brites </t>
  </si>
  <si>
    <t>Braz </t>
  </si>
  <si>
    <t>Bravo </t>
  </si>
  <si>
    <t>Bras </t>
  </si>
  <si>
    <t>Branquinho </t>
  </si>
  <si>
    <t>Brandão </t>
  </si>
  <si>
    <t>Branco </t>
  </si>
  <si>
    <t>Braga </t>
  </si>
  <si>
    <t>Botha </t>
  </si>
  <si>
    <t>Botelho </t>
  </si>
  <si>
    <t>Botas </t>
  </si>
  <si>
    <t>Bota </t>
  </si>
  <si>
    <t>Boss </t>
  </si>
  <si>
    <t>Borges </t>
  </si>
  <si>
    <t>Boque </t>
  </si>
  <si>
    <t>Bonifácio </t>
  </si>
  <si>
    <t>Bonifacio </t>
  </si>
  <si>
    <t>Bonga </t>
  </si>
  <si>
    <t>Bone </t>
  </si>
  <si>
    <t>Bonde </t>
  </si>
  <si>
    <t>Bombi </t>
  </si>
  <si>
    <t>Bomba </t>
  </si>
  <si>
    <t>Boene </t>
  </si>
  <si>
    <t>Boca </t>
  </si>
  <si>
    <t>Bobo </t>
  </si>
  <si>
    <t>Boavida </t>
  </si>
  <si>
    <t>Boaventura </t>
  </si>
  <si>
    <t>Boa </t>
  </si>
  <si>
    <t>Biza </t>
  </si>
  <si>
    <t>Bispo </t>
  </si>
  <si>
    <t>Bique </t>
  </si>
  <si>
    <t>Bila </t>
  </si>
  <si>
    <t>Bie </t>
  </si>
  <si>
    <t>Bia </t>
  </si>
  <si>
    <t>Bhikha </t>
  </si>
  <si>
    <t>Bhatt </t>
  </si>
  <si>
    <t>Bhai </t>
  </si>
  <si>
    <t>Bettencourt </t>
  </si>
  <si>
    <t>Beto </t>
  </si>
  <si>
    <t>Bernardo </t>
  </si>
  <si>
    <t>Bernardino </t>
  </si>
  <si>
    <t>Bento </t>
  </si>
  <si>
    <t>Bennett </t>
  </si>
  <si>
    <t>Benjamin </t>
  </si>
  <si>
    <t>Benedito </t>
  </si>
  <si>
    <t>Benedetti </t>
  </si>
  <si>
    <t>Bene </t>
  </si>
  <si>
    <t>Bembele </t>
  </si>
  <si>
    <t>Belo </t>
  </si>
  <si>
    <t>Belmiro </t>
  </si>
  <si>
    <t>Belchior </t>
  </si>
  <si>
    <t>Belarmino </t>
  </si>
  <si>
    <t>Bela </t>
  </si>
  <si>
    <t>Bekker </t>
  </si>
  <si>
    <t>Beira </t>
  </si>
  <si>
    <t>Beca </t>
  </si>
  <si>
    <t>Bebane </t>
  </si>
  <si>
    <t>Bazo </t>
  </si>
  <si>
    <t>Bazar </t>
  </si>
  <si>
    <t>Baule </t>
  </si>
  <si>
    <t>Batista </t>
  </si>
  <si>
    <t>Bata </t>
  </si>
  <si>
    <t>Bastos </t>
  </si>
  <si>
    <t>Basílio </t>
  </si>
  <si>
    <t>Bartolomeu </t>
  </si>
  <si>
    <t>Barroso </t>
  </si>
  <si>
    <t>Barros </t>
  </si>
  <si>
    <t>Barreto </t>
  </si>
  <si>
    <t>Barreiros </t>
  </si>
  <si>
    <t>Barradas </t>
  </si>
  <si>
    <t>Barnard </t>
  </si>
  <si>
    <t>Barca </t>
  </si>
  <si>
    <t>Barbosa </t>
  </si>
  <si>
    <t>Barata </t>
  </si>
  <si>
    <t>Baraca </t>
  </si>
  <si>
    <t>Baptista </t>
  </si>
  <si>
    <t>Banze </t>
  </si>
  <si>
    <t>Bandeira </t>
  </si>
  <si>
    <t>Bande </t>
  </si>
  <si>
    <t>Banda </t>
  </si>
  <si>
    <t>Bambo </t>
  </si>
  <si>
    <t>Baltazar </t>
  </si>
  <si>
    <t>Baloi </t>
  </si>
  <si>
    <t>Bahane </t>
  </si>
  <si>
    <t>Bah </t>
  </si>
  <si>
    <t>Bachir </t>
  </si>
  <si>
    <t>Bacar </t>
  </si>
  <si>
    <t>Babu </t>
  </si>
  <si>
    <t>Azarias </t>
  </si>
  <si>
    <t>Avelino </t>
  </si>
  <si>
    <t>Augusto </t>
  </si>
  <si>
    <t>Assane </t>
  </si>
  <si>
    <t>Artur </t>
  </si>
  <si>
    <t>Arsenio </t>
  </si>
  <si>
    <t>Arnaldo </t>
  </si>
  <si>
    <t>Armindo </t>
  </si>
  <si>
    <t>Armando </t>
  </si>
  <si>
    <t>Arlindo </t>
  </si>
  <si>
    <t>Aristides </t>
  </si>
  <si>
    <t>Antonio </t>
  </si>
  <si>
    <t>Anselmo </t>
  </si>
  <si>
    <t>Anisio </t>
  </si>
  <si>
    <t>Aniceto </t>
  </si>
  <si>
    <t>Anibal </t>
  </si>
  <si>
    <t>Angelo </t>
  </si>
  <si>
    <t>Andre </t>
  </si>
  <si>
    <t>Amos </t>
  </si>
  <si>
    <t>Amilcar </t>
  </si>
  <si>
    <t>Ali </t>
  </si>
  <si>
    <t>Alfredo </t>
  </si>
  <si>
    <t>Alexandre </t>
  </si>
  <si>
    <t>Alcino </t>
  </si>
  <si>
    <t>Alcides </t>
  </si>
  <si>
    <t>Albino </t>
  </si>
  <si>
    <t>Alberto </t>
  </si>
  <si>
    <t>Aires </t>
  </si>
  <si>
    <t>Agostinho </t>
  </si>
  <si>
    <t>Afonso </t>
  </si>
  <si>
    <t>Adriano </t>
  </si>
  <si>
    <t>Adolfo </t>
  </si>
  <si>
    <t>Adilson </t>
  </si>
  <si>
    <t>Adelino </t>
  </si>
  <si>
    <t>Adam </t>
  </si>
  <si>
    <t>Acacio </t>
  </si>
  <si>
    <t>Abilio </t>
  </si>
  <si>
    <t>Abel </t>
  </si>
  <si>
    <t>Abdul </t>
  </si>
  <si>
    <t>Santos</t>
  </si>
  <si>
    <t>Amiro</t>
  </si>
  <si>
    <t>Arménia</t>
  </si>
  <si>
    <t>Gilda</t>
  </si>
  <si>
    <t>Célia</t>
  </si>
  <si>
    <t>Celeste</t>
  </si>
  <si>
    <t>Mulheres</t>
  </si>
  <si>
    <t>Homens</t>
  </si>
  <si>
    <t>district</t>
  </si>
  <si>
    <t>districts</t>
  </si>
  <si>
    <t>number</t>
  </si>
  <si>
    <t>carb_hematicoplan</t>
  </si>
  <si>
    <t>carb_hematicoactual</t>
  </si>
  <si>
    <t>carb_sintomaticoplan</t>
  </si>
  <si>
    <t>carb_sintomaticoactual</t>
  </si>
  <si>
    <t>bruceloseplan</t>
  </si>
  <si>
    <t>febre_aftosaplan</t>
  </si>
  <si>
    <t>dermatose_nodularplan</t>
  </si>
  <si>
    <t>dermatose_nodularactual</t>
  </si>
  <si>
    <t>raivaplan</t>
  </si>
  <si>
    <t>raivaactual</t>
  </si>
  <si>
    <t>newcastleplan</t>
  </si>
  <si>
    <t>newcastleactual</t>
  </si>
  <si>
    <t>Matuituíne</t>
  </si>
  <si>
    <t>carbunculo_mematico_actual</t>
  </si>
  <si>
    <t>carbunculo_sintomatico_actual</t>
  </si>
  <si>
    <t>dermatose_nodular_actual</t>
  </si>
  <si>
    <t>raiva_actual</t>
  </si>
  <si>
    <t>newcastle_actual</t>
  </si>
  <si>
    <t>Vilanculo</t>
  </si>
  <si>
    <t>carbunculo_hematicoplan</t>
  </si>
  <si>
    <t>carbunculo_hematicoplan_actual</t>
  </si>
  <si>
    <t>carbunculo_sintomaticoplan</t>
  </si>
  <si>
    <t>carbunculo_sintomaticoplan_actual</t>
  </si>
  <si>
    <t>Chiguno</t>
  </si>
  <si>
    <t>carbunculo_hematico_plan</t>
  </si>
  <si>
    <t>carbunculo_hematico_actual</t>
  </si>
  <si>
    <t>carbunculo_sintomatico_plan</t>
  </si>
  <si>
    <t>Chimbunula</t>
  </si>
  <si>
    <t>Total</t>
  </si>
  <si>
    <t>Metade</t>
  </si>
  <si>
    <t>W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</si>
</sst>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43" formatCode="_(* #,##0.00_);_(* \(#,##0.00\);_(* &quot;-&quot;??_);_(@_)"/>
    <numFmt numFmtId="164" formatCode="[$-409]d\-mmm\-yyyy;@"/>
    <numFmt numFmtId="165" formatCode="m/d/yyyy;@"/>
    <numFmt numFmtId="166" formatCode="_-* #,##0.00_-;\-* #,##0.00_-;_-* &quot;-&quot;??_-;_-@_-"/>
    <numFmt numFmtId="167" formatCode="_-* #,##0.00\ _€_-;\-* #,##0.00\ _€_-;_-* &quot;-&quot;??\ _€_-;_-@_-"/>
    <numFmt numFmtId="168" formatCode="0.000"/>
    <numFmt numFmtId="169" formatCode="#,##0.0"/>
    <numFmt numFmtId="170" formatCode="0_);\(0\)"/>
    <numFmt numFmtId="171" formatCode="_(* #,##0_);_(* \(#,##0\);_(* &quot;-&quot;??_);_(@_)"/>
    <numFmt numFmtId="172" formatCode="[$-409]dd\-mmm\-yy;@"/>
    <numFmt numFmtId="173" formatCode="0.00000"/>
    <numFmt numFmtId="174" formatCode="0.000000"/>
  </numFmts>
  <fonts count="178" x14ac:knownFonts="1">
    <font>
      <sz val="11"/>
      <color theme="1"/>
      <name val="Calibri"/>
      <family val="2"/>
      <scheme val="minor"/>
    </font>
    <font>
      <b/>
      <sz val="11"/>
      <color theme="1"/>
      <name val="Calibri"/>
      <family val="2"/>
      <scheme val="minor"/>
    </font>
    <font>
      <sz val="11"/>
      <color theme="9" tint="-0.499984740745262"/>
      <name val="Arial Nova Cond Light"/>
      <family val="2"/>
    </font>
    <font>
      <sz val="11"/>
      <color rgb="FF375623"/>
      <name val="Arial Nova Cond Light"/>
      <family val="2"/>
    </font>
    <font>
      <b/>
      <u/>
      <sz val="20"/>
      <color rgb="FFFF0000"/>
      <name val="Arial Nova Cond"/>
      <family val="2"/>
    </font>
    <font>
      <sz val="10"/>
      <color theme="9" tint="-0.499984740745262"/>
      <name val="Arial Nova Cond Light"/>
      <family val="2"/>
    </font>
    <font>
      <sz val="8"/>
      <color theme="9" tint="-0.499984740745262"/>
      <name val="Arial Nova Cond Light"/>
      <family val="2"/>
    </font>
    <font>
      <b/>
      <sz val="8"/>
      <color theme="9" tint="-0.499984740745262"/>
      <name val="Arial Nova Cond Light"/>
      <family val="2"/>
    </font>
    <font>
      <i/>
      <sz val="8"/>
      <color theme="9" tint="-0.499984740745262"/>
      <name val="Arial Nova Cond Light"/>
      <family val="2"/>
    </font>
    <font>
      <b/>
      <sz val="9"/>
      <color theme="9" tint="-0.499984740745262"/>
      <name val="Arial Nova Cond Light"/>
      <family val="2"/>
    </font>
    <font>
      <b/>
      <sz val="11"/>
      <color theme="1"/>
      <name val="Arial Nova Cond Light"/>
      <family val="2"/>
    </font>
    <font>
      <b/>
      <sz val="10"/>
      <color theme="9" tint="-0.499984740745262"/>
      <name val="Arial Nova Cond Light"/>
      <family val="2"/>
    </font>
    <font>
      <b/>
      <sz val="8"/>
      <name val="Arial Narrow"/>
      <family val="2"/>
    </font>
    <font>
      <sz val="7"/>
      <color theme="9" tint="-0.499984740745262"/>
      <name val="Arial Nova Cond Light"/>
      <family val="2"/>
    </font>
    <font>
      <sz val="9"/>
      <color theme="9" tint="-0.499984740745262"/>
      <name val="Arial Nova Cond Light"/>
      <family val="2"/>
    </font>
    <font>
      <sz val="6"/>
      <color theme="9" tint="-0.499984740745262"/>
      <name val="Arial Nova Cond Light"/>
      <family val="2"/>
    </font>
    <font>
      <b/>
      <sz val="11"/>
      <color theme="9" tint="-0.499984740745262"/>
      <name val="Arial Nova Cond Light"/>
      <family val="2"/>
    </font>
    <font>
      <sz val="11"/>
      <color theme="1"/>
      <name val="Arial Nova Cond Light"/>
      <family val="2"/>
    </font>
    <font>
      <sz val="8"/>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1"/>
      <name val="Arial Narrow"/>
      <family val="2"/>
    </font>
    <font>
      <sz val="11"/>
      <name val="Arial Narrow"/>
      <family val="2"/>
    </font>
    <font>
      <sz val="11"/>
      <color indexed="8"/>
      <name val="Calibri"/>
      <family val="2"/>
      <scheme val="minor"/>
    </font>
    <font>
      <sz val="10"/>
      <name val="Arial"/>
      <family val="2"/>
    </font>
    <font>
      <sz val="10"/>
      <color rgb="FF000000"/>
      <name val="Times New Roman"/>
      <family val="1"/>
    </font>
    <font>
      <b/>
      <sz val="22"/>
      <color theme="9" tint="-0.499984740745262"/>
      <name val="Arial Nova Cond"/>
      <family val="2"/>
    </font>
    <font>
      <sz val="8"/>
      <color rgb="FF375623"/>
      <name val="Arial Nova Cond Light"/>
      <family val="2"/>
    </font>
    <font>
      <b/>
      <sz val="18"/>
      <color theme="9" tint="-0.499984740745262"/>
      <name val="Arial Nova Cond"/>
      <family val="2"/>
    </font>
    <font>
      <b/>
      <sz val="20"/>
      <color theme="9" tint="-0.499984740745262"/>
      <name val="Arial Nova Cond"/>
      <family val="2"/>
    </font>
    <font>
      <sz val="8"/>
      <color rgb="FF375623"/>
      <name val="Arial Nova Cond"/>
      <family val="2"/>
    </font>
    <font>
      <b/>
      <sz val="20"/>
      <color rgb="FFFF0000"/>
      <name val="Arial Nova Cond"/>
      <family val="2"/>
    </font>
    <font>
      <i/>
      <sz val="6"/>
      <color theme="9" tint="-0.499984740745262"/>
      <name val="Arial Nova Cond Light"/>
      <family val="2"/>
    </font>
    <font>
      <b/>
      <sz val="24"/>
      <color theme="9" tint="-0.499984740745262"/>
      <name val="Arial Nova Cond"/>
      <family val="2"/>
    </font>
    <font>
      <b/>
      <sz val="28"/>
      <color theme="9" tint="-0.499984740745262"/>
      <name val="Arial Nova Cond"/>
      <family val="2"/>
    </font>
    <font>
      <i/>
      <sz val="9"/>
      <color theme="9" tint="-0.499984740745262"/>
      <name val="Arial Nova Cond Light"/>
      <family val="2"/>
    </font>
    <font>
      <b/>
      <sz val="10"/>
      <color theme="1"/>
      <name val="Arial Nova Cond Light"/>
      <family val="2"/>
    </font>
    <font>
      <b/>
      <sz val="12"/>
      <color theme="9" tint="-0.499984740745262"/>
      <name val="Arial Black"/>
      <family val="2"/>
    </font>
    <font>
      <b/>
      <sz val="12"/>
      <color rgb="FFFF0000"/>
      <name val="Arial Black"/>
      <family val="2"/>
    </font>
    <font>
      <b/>
      <sz val="12"/>
      <name val="Arial Black"/>
      <family val="2"/>
    </font>
    <font>
      <b/>
      <sz val="8"/>
      <color rgb="FF002060"/>
      <name val="Arial Nova Cond Light"/>
      <family val="2"/>
    </font>
    <font>
      <sz val="8"/>
      <color rgb="FF002060"/>
      <name val="Arial Nova Cond Light"/>
      <family val="2"/>
    </font>
    <font>
      <sz val="10"/>
      <color theme="1"/>
      <name val="Arial Nova Cond Light"/>
      <family val="2"/>
    </font>
    <font>
      <sz val="8"/>
      <color theme="2" tint="-0.499984740745262"/>
      <name val="Arial Nova Cond Light"/>
      <family val="2"/>
    </font>
    <font>
      <sz val="8"/>
      <color theme="2" tint="-0.249977111117893"/>
      <name val="Arial Nova Cond Light"/>
      <family val="2"/>
    </font>
    <font>
      <sz val="8"/>
      <color theme="1"/>
      <name val="Arial Nova Cond Light"/>
      <family val="2"/>
    </font>
    <font>
      <sz val="8"/>
      <color rgb="FFFF0000"/>
      <name val="Arial Nova Cond Light"/>
      <family val="2"/>
    </font>
    <font>
      <sz val="9"/>
      <color rgb="FFFF0000"/>
      <name val="Arial Nova Cond Light"/>
      <family val="2"/>
    </font>
    <font>
      <sz val="11"/>
      <name val="Arial Nova Cond Light"/>
      <family val="2"/>
    </font>
    <font>
      <b/>
      <sz val="8"/>
      <name val="Arial Nova Cond Light"/>
      <family val="2"/>
    </font>
    <font>
      <b/>
      <sz val="11"/>
      <name val="Arial Nova Cond Light"/>
      <family val="2"/>
    </font>
    <font>
      <b/>
      <sz val="9"/>
      <name val="Arial Nova Cond Light"/>
      <family val="2"/>
    </font>
    <font>
      <b/>
      <sz val="7"/>
      <color theme="9" tint="-0.499984740745262"/>
      <name val="Arial Nova Cond Light"/>
      <family val="2"/>
    </font>
    <font>
      <b/>
      <sz val="10"/>
      <name val="Arial Nova Cond Light"/>
      <family val="2"/>
    </font>
    <font>
      <b/>
      <u/>
      <sz val="22"/>
      <color rgb="FFFF0000"/>
      <name val="Arial Nova Cond"/>
      <family val="2"/>
    </font>
    <font>
      <sz val="11"/>
      <color theme="5" tint="-0.499984740745262"/>
      <name val="Arial Nova Cond Light"/>
      <family val="2"/>
    </font>
    <font>
      <b/>
      <sz val="8"/>
      <color theme="5" tint="-0.499984740745262"/>
      <name val="Arial Nova Cond Light"/>
      <family val="2"/>
    </font>
    <font>
      <b/>
      <sz val="24"/>
      <color theme="5" tint="-0.499984740745262"/>
      <name val="Arial Nova Cond"/>
      <family val="2"/>
    </font>
    <font>
      <b/>
      <sz val="36"/>
      <color theme="5" tint="-0.499984740745262"/>
      <name val="Arial Nova Cond"/>
      <family val="2"/>
    </font>
    <font>
      <b/>
      <sz val="11"/>
      <color theme="5" tint="-0.499984740745262"/>
      <name val="Arial Nova Cond"/>
      <family val="2"/>
    </font>
    <font>
      <sz val="7"/>
      <color rgb="FF833C0C"/>
      <name val="Arial Nova Cond"/>
      <family val="2"/>
    </font>
    <font>
      <sz val="8"/>
      <color rgb="FF833C0C"/>
      <name val="Arial Nova Cond"/>
      <family val="2"/>
    </font>
    <font>
      <b/>
      <sz val="11"/>
      <color rgb="FF833C0C"/>
      <name val="Arial Nova Cond"/>
      <family val="2"/>
    </font>
    <font>
      <b/>
      <u/>
      <sz val="19"/>
      <color rgb="FFFF0000"/>
      <name val="Arial Nova Cond"/>
      <family val="2"/>
    </font>
    <font>
      <sz val="9"/>
      <color theme="5" tint="-0.499984740745262"/>
      <name val="Arial Nova Cond Light"/>
      <family val="2"/>
    </font>
    <font>
      <sz val="8"/>
      <color theme="5" tint="-0.499984740745262"/>
      <name val="Arial Nova Cond Light"/>
      <family val="2"/>
    </font>
    <font>
      <sz val="7"/>
      <color theme="5" tint="-0.499984740745262"/>
      <name val="Arial Nova Cond Light"/>
      <family val="2"/>
    </font>
    <font>
      <b/>
      <sz val="10"/>
      <color theme="5" tint="-0.499984740745262"/>
      <name val="Arial Nova Cond Light"/>
      <family val="2"/>
    </font>
    <font>
      <b/>
      <sz val="7"/>
      <color theme="5" tint="-0.499984740745262"/>
      <name val="Arial Nova Cond Light"/>
      <family val="2"/>
    </font>
    <font>
      <i/>
      <sz val="6"/>
      <color theme="5" tint="-0.499984740745262"/>
      <name val="Arial Nova Cond Light"/>
      <family val="2"/>
    </font>
    <font>
      <sz val="6"/>
      <color theme="5" tint="-0.499984740745262"/>
      <name val="Arial Nova Cond Light"/>
      <family val="2"/>
    </font>
    <font>
      <b/>
      <sz val="11"/>
      <color theme="9" tint="-0.499984740745262"/>
      <name val="Arial Nova Cond"/>
      <family val="2"/>
    </font>
    <font>
      <b/>
      <sz val="11"/>
      <color rgb="FF375623"/>
      <name val="Arial Nova Cond"/>
      <family val="2"/>
    </font>
    <font>
      <b/>
      <u/>
      <sz val="18"/>
      <color rgb="FFFF0000"/>
      <name val="Arial Nova Cond"/>
      <family val="2"/>
    </font>
    <font>
      <b/>
      <i/>
      <sz val="9"/>
      <color theme="9" tint="-0.499984740745262"/>
      <name val="Arial Nova Cond Light"/>
      <family val="2"/>
    </font>
    <font>
      <i/>
      <sz val="7"/>
      <color theme="9" tint="-0.499984740745262"/>
      <name val="Arial Nova Cond Light"/>
      <family val="2"/>
    </font>
    <font>
      <sz val="11"/>
      <color rgb="FF003300"/>
      <name val="Arial Nova Cond Light"/>
      <family val="2"/>
    </font>
    <font>
      <sz val="8"/>
      <color rgb="FF003300"/>
      <name val="Arial Nova Cond Light"/>
      <family val="2"/>
    </font>
    <font>
      <b/>
      <sz val="8"/>
      <color rgb="FF003300"/>
      <name val="Arial Nova Cond Light"/>
      <family val="2"/>
    </font>
    <font>
      <sz val="9"/>
      <color rgb="FF003300"/>
      <name val="Arial Nova Cond Light"/>
      <family val="2"/>
    </font>
    <font>
      <b/>
      <sz val="9"/>
      <color rgb="FF003300"/>
      <name val="Arial Nova Cond Light"/>
      <family val="2"/>
    </font>
    <font>
      <sz val="7"/>
      <color rgb="FF003300"/>
      <name val="Arial Nova Cond Light"/>
      <family val="2"/>
    </font>
    <font>
      <i/>
      <sz val="9"/>
      <color rgb="FF003300"/>
      <name val="Arial Nova Cond Light"/>
      <family val="2"/>
    </font>
    <font>
      <i/>
      <sz val="7"/>
      <color rgb="FF003300"/>
      <name val="Arial Nova Cond Light"/>
      <family val="2"/>
    </font>
    <font>
      <sz val="6"/>
      <color rgb="FF003300"/>
      <name val="Arial Nova Cond Light"/>
      <family val="2"/>
    </font>
    <font>
      <sz val="6"/>
      <color theme="9" tint="-0.249977111117893"/>
      <name val="Arial Nova Cond Light"/>
      <family val="2"/>
    </font>
    <font>
      <b/>
      <sz val="16"/>
      <color theme="9" tint="-0.499984740745262"/>
      <name val="Arial Nova Cond"/>
      <family val="2"/>
    </font>
    <font>
      <sz val="7"/>
      <color rgb="FF375623"/>
      <name val="Arial Nova Cond"/>
      <family val="2"/>
    </font>
    <font>
      <b/>
      <sz val="9"/>
      <color rgb="FF375623"/>
      <name val="Arial Nova Cond"/>
      <family val="2"/>
    </font>
    <font>
      <b/>
      <i/>
      <sz val="8"/>
      <color theme="9" tint="-0.499984740745262"/>
      <name val="Arial Nova Cond Light"/>
      <family val="2"/>
    </font>
    <font>
      <sz val="6.5"/>
      <color theme="9" tint="-0.499984740745262"/>
      <name val="Arial Nova Cond Light"/>
      <family val="2"/>
    </font>
    <font>
      <sz val="6"/>
      <color rgb="FF375623"/>
      <name val="Arial Nova Cond"/>
      <family val="2"/>
    </font>
    <font>
      <b/>
      <sz val="26"/>
      <color theme="9" tint="-0.499984740745262"/>
      <name val="Arial Nova Cond"/>
      <family val="2"/>
    </font>
    <font>
      <sz val="11"/>
      <color rgb="FF000000"/>
      <name val="Arial Nova Cond Light"/>
      <family val="2"/>
    </font>
    <font>
      <i/>
      <sz val="8"/>
      <color theme="1"/>
      <name val="Arial Nova Cond Light"/>
      <family val="2"/>
    </font>
    <font>
      <i/>
      <sz val="7"/>
      <color theme="1"/>
      <name val="Arial Nova Cond Light"/>
      <family val="2"/>
    </font>
    <font>
      <b/>
      <sz val="21"/>
      <color theme="9" tint="-0.499984740745262"/>
      <name val="Arial Nova Cond"/>
      <family val="2"/>
    </font>
    <font>
      <sz val="7"/>
      <color rgb="FFFF0000"/>
      <name val="Arial Nova Cond Light"/>
      <family val="2"/>
    </font>
    <font>
      <sz val="8"/>
      <color rgb="FF3A0000"/>
      <name val="Arial Nova Cond Light"/>
      <family val="2"/>
    </font>
    <font>
      <sz val="7"/>
      <color rgb="FF3A0000"/>
      <name val="Arial Nova Cond Light"/>
      <family val="2"/>
    </font>
    <font>
      <sz val="11"/>
      <color rgb="FF3A0000"/>
      <name val="Arial Nova Cond Light"/>
      <family val="2"/>
    </font>
    <font>
      <b/>
      <sz val="8"/>
      <color rgb="FF3A0000"/>
      <name val="Arial Nova Cond Light"/>
      <family val="2"/>
    </font>
    <font>
      <b/>
      <sz val="11"/>
      <color rgb="FF3A0000"/>
      <name val="Arial Nova Cond"/>
      <family val="2"/>
    </font>
    <font>
      <sz val="8"/>
      <color rgb="FF3A0000"/>
      <name val="Arial Nova Cond"/>
      <family val="2"/>
    </font>
    <font>
      <sz val="9"/>
      <color rgb="FF3A0000"/>
      <name val="Arial Nova Cond Light"/>
      <family val="2"/>
    </font>
    <font>
      <i/>
      <sz val="7"/>
      <color rgb="FF3A0000"/>
      <name val="Arial Nova Cond Light"/>
      <family val="2"/>
    </font>
    <font>
      <b/>
      <sz val="10"/>
      <color rgb="FF3A0000"/>
      <name val="Arial Nova Cond Light"/>
      <family val="2"/>
    </font>
    <font>
      <i/>
      <sz val="6"/>
      <color rgb="FF3A0000"/>
      <name val="Arial Nova Cond Light"/>
      <family val="2"/>
    </font>
    <font>
      <b/>
      <sz val="7"/>
      <color rgb="FF3A0000"/>
      <name val="Arial Nova Cond Light"/>
      <family val="2"/>
    </font>
    <font>
      <sz val="6"/>
      <color rgb="FF3A0000"/>
      <name val="Arial Nova Cond Light"/>
      <family val="2"/>
    </font>
    <font>
      <sz val="10"/>
      <color rgb="FF3A0000"/>
      <name val="Arial Nova Cond Light"/>
      <family val="2"/>
    </font>
    <font>
      <sz val="20"/>
      <color theme="9" tint="-0.499984740745262"/>
      <name val="Arial Nova Cond"/>
      <family val="2"/>
    </font>
    <font>
      <sz val="8"/>
      <color theme="9" tint="-0.499984740745262"/>
      <name val="Arial Nova Cond"/>
      <family val="2"/>
    </font>
    <font>
      <b/>
      <sz val="34"/>
      <color theme="9" tint="-0.499984740745262"/>
      <name val="Arial Nova Cond"/>
      <family val="2"/>
    </font>
    <font>
      <sz val="8"/>
      <color rgb="FF00B050"/>
      <name val="Arial Nova Cond Light"/>
      <family val="2"/>
    </font>
    <font>
      <b/>
      <sz val="8"/>
      <color theme="9" tint="-0.499984740745262"/>
      <name val="Arial Nova Cond"/>
      <family val="2"/>
    </font>
    <font>
      <b/>
      <sz val="32"/>
      <color theme="9" tint="-0.499984740745262"/>
      <name val="Arial Nova Cond"/>
      <family val="2"/>
    </font>
    <font>
      <b/>
      <i/>
      <sz val="20"/>
      <color theme="2" tint="-0.249977111117893"/>
      <name val="Arial Nova Cond"/>
      <family val="2"/>
    </font>
    <font>
      <b/>
      <sz val="11"/>
      <color rgb="FFFF0000"/>
      <name val="Arial Nova Cond Light"/>
      <family val="2"/>
    </font>
    <font>
      <i/>
      <sz val="10"/>
      <color theme="9" tint="-0.499984740745262"/>
      <name val="Arial Nova Cond Light"/>
      <family val="2"/>
    </font>
    <font>
      <sz val="11"/>
      <name val="Calibri"/>
      <family val="2"/>
      <scheme val="minor"/>
    </font>
    <font>
      <sz val="11"/>
      <color rgb="FF663300"/>
      <name val="Arial Nova Cond Light"/>
      <family val="2"/>
    </font>
    <font>
      <sz val="9"/>
      <color rgb="FF663300"/>
      <name val="Arial Nova Cond Light"/>
      <family val="2"/>
    </font>
    <font>
      <b/>
      <sz val="8"/>
      <color rgb="FF663300"/>
      <name val="Arial Nova Cond Light"/>
      <family val="2"/>
    </font>
    <font>
      <b/>
      <sz val="9"/>
      <color rgb="FF663300"/>
      <name val="Arial Nova Cond Light"/>
      <family val="2"/>
    </font>
    <font>
      <sz val="8"/>
      <color rgb="FF663300"/>
      <name val="Arial Nova Cond Light"/>
      <family val="2"/>
    </font>
    <font>
      <i/>
      <sz val="8"/>
      <color rgb="FF663300"/>
      <name val="Arial Nova Cond Light"/>
      <family val="2"/>
    </font>
    <font>
      <sz val="6"/>
      <color rgb="FF663300"/>
      <name val="Arial Nova Cond Light"/>
      <family val="2"/>
    </font>
    <font>
      <b/>
      <sz val="10"/>
      <color rgb="FF663300"/>
      <name val="Arial Nova Cond Light"/>
      <family val="2"/>
    </font>
    <font>
      <b/>
      <sz val="11"/>
      <color rgb="FF663300"/>
      <name val="Arial Nova Cond Light"/>
      <family val="2"/>
    </font>
    <font>
      <b/>
      <sz val="6"/>
      <color rgb="FF663300"/>
      <name val="Arial Nova Cond Light"/>
      <family val="2"/>
    </font>
    <font>
      <b/>
      <sz val="12"/>
      <color rgb="FF663300"/>
      <name val="Arial Black"/>
      <family val="2"/>
    </font>
    <font>
      <sz val="10"/>
      <color rgb="FF663300"/>
      <name val="Arial Nova Cond Light"/>
      <family val="2"/>
    </font>
    <font>
      <sz val="10"/>
      <color rgb="FF480000"/>
      <name val="Arial Nova Cond Light"/>
      <family val="2"/>
    </font>
    <font>
      <b/>
      <sz val="10"/>
      <color rgb="FF480000"/>
      <name val="Arial Nova Cond Light"/>
      <family val="2"/>
    </font>
    <font>
      <sz val="7"/>
      <color rgb="FF663300"/>
      <name val="Arial Nova Cond Light"/>
      <family val="2"/>
    </font>
    <font>
      <b/>
      <sz val="26"/>
      <color rgb="FFFF0000"/>
      <name val="Arial Nova Cond"/>
      <family val="2"/>
    </font>
    <font>
      <b/>
      <sz val="10"/>
      <name val="Arial Nova Cond"/>
      <family val="2"/>
    </font>
    <font>
      <b/>
      <sz val="10"/>
      <color theme="1"/>
      <name val="Arial Nova Cond"/>
      <family val="2"/>
    </font>
    <font>
      <b/>
      <sz val="11"/>
      <color theme="1"/>
      <name val="Arial Nova Cond"/>
      <family val="2"/>
    </font>
    <font>
      <b/>
      <sz val="11"/>
      <name val="Arial Nova Cond"/>
      <family val="2"/>
    </font>
    <font>
      <b/>
      <sz val="8"/>
      <color theme="1"/>
      <name val="Century Gothic"/>
      <family val="2"/>
    </font>
    <font>
      <b/>
      <i/>
      <sz val="11"/>
      <color theme="1"/>
      <name val="Arial Nova Cond Light"/>
      <family val="2"/>
    </font>
    <font>
      <b/>
      <sz val="11"/>
      <color rgb="FFFF0000"/>
      <name val="Arial Narrow"/>
      <family val="2"/>
    </font>
    <font>
      <b/>
      <sz val="8"/>
      <color theme="1"/>
      <name val="Arial Nova Cond Light"/>
      <family val="2"/>
    </font>
    <font>
      <b/>
      <u/>
      <sz val="26"/>
      <color rgb="FFFF0000"/>
      <name val="Arial Nova Cond"/>
      <family val="2"/>
    </font>
    <font>
      <i/>
      <sz val="11"/>
      <name val="Arial Narrow"/>
      <family val="2"/>
    </font>
    <font>
      <b/>
      <sz val="9"/>
      <color rgb="FFFF0000"/>
      <name val="Arial Nova Cond Light"/>
      <family val="2"/>
    </font>
    <font>
      <sz val="9"/>
      <name val="Arial Nova Cond Light"/>
      <family val="2"/>
    </font>
    <font>
      <sz val="6"/>
      <name val="Arial Nova Cond Light"/>
      <family val="2"/>
    </font>
    <font>
      <sz val="7"/>
      <name val="Arial Nova Cond Light"/>
      <family val="2"/>
    </font>
    <font>
      <sz val="8"/>
      <name val="Arial Nova Cond Light"/>
      <family val="2"/>
    </font>
    <font>
      <b/>
      <sz val="6"/>
      <color theme="9" tint="-0.499984740745262"/>
      <name val="Arial Nova Cond Light"/>
      <family val="2"/>
    </font>
    <font>
      <i/>
      <sz val="48"/>
      <name val="Arial Narrow"/>
      <family val="2"/>
    </font>
    <font>
      <sz val="11"/>
      <color rgb="FFFF0000"/>
      <name val="Arial Narrow"/>
      <family val="2"/>
    </font>
    <font>
      <sz val="10"/>
      <name val="Times New Roman"/>
      <family val="1"/>
    </font>
    <font>
      <b/>
      <sz val="24"/>
      <color rgb="FFFF0000"/>
      <name val="Arial Nova Cond"/>
      <family val="2"/>
    </font>
    <font>
      <b/>
      <sz val="24"/>
      <color rgb="FF3A0000"/>
      <name val="Arial Nova Cond"/>
      <family val="2"/>
    </font>
    <font>
      <b/>
      <sz val="30"/>
      <color rgb="FF3A0000"/>
      <name val="Arial Nova Cond"/>
      <family val="2"/>
    </font>
    <font>
      <b/>
      <sz val="40"/>
      <color rgb="FF3A0000"/>
      <name val="Arial Nova Cond"/>
      <family val="2"/>
    </font>
    <font>
      <sz val="10"/>
      <color theme="1"/>
      <name val="Arial"/>
      <family val="2"/>
    </font>
    <font>
      <b/>
      <sz val="10"/>
      <color rgb="FF333333"/>
      <name val="Arial"/>
      <family val="2"/>
    </font>
    <font>
      <sz val="10"/>
      <color rgb="FF212529"/>
      <name val="Arial"/>
      <family val="2"/>
    </font>
    <font>
      <sz val="11"/>
      <color rgb="FF212529"/>
      <name val="Arial"/>
      <family val="2"/>
    </font>
  </fonts>
  <fills count="43">
    <fill>
      <patternFill patternType="none"/>
    </fill>
    <fill>
      <patternFill patternType="gray125"/>
    </fill>
    <fill>
      <patternFill patternType="solid">
        <fgColor theme="9"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2EFDA"/>
        <bgColor indexed="64"/>
      </patternFill>
    </fill>
    <fill>
      <patternFill patternType="solid">
        <fgColor rgb="FFE1EEDA"/>
      </patternFill>
    </fill>
    <fill>
      <patternFill patternType="solid">
        <fgColor rgb="FFFFFFFF"/>
        <bgColor indexed="64"/>
      </patternFill>
    </fill>
    <fill>
      <patternFill patternType="solid">
        <fgColor rgb="FFFCE4D6"/>
        <bgColor indexed="64"/>
      </patternFill>
    </fill>
    <fill>
      <patternFill patternType="solid">
        <fgColor rgb="FFFFFF00"/>
        <bgColor indexed="64"/>
      </patternFill>
    </fill>
    <fill>
      <patternFill patternType="solid">
        <fgColor theme="3" tint="0.59999389629810485"/>
        <bgColor indexed="64"/>
      </patternFill>
    </fill>
    <fill>
      <patternFill patternType="solid">
        <fgColor rgb="FFFF0000"/>
        <bgColor indexed="64"/>
      </patternFill>
    </fill>
  </fills>
  <borders count="555">
    <border>
      <left/>
      <right/>
      <top/>
      <bottom/>
      <diagonal/>
    </border>
    <border>
      <left style="thin">
        <color theme="9" tint="-0.499984740745262"/>
      </left>
      <right/>
      <top style="thin">
        <color theme="9" tint="-0.499984740745262"/>
      </top>
      <bottom/>
      <diagonal/>
    </border>
    <border>
      <left/>
      <right/>
      <top style="thin">
        <color theme="9" tint="-0.499984740745262"/>
      </top>
      <bottom/>
      <diagonal/>
    </border>
    <border>
      <left style="hair">
        <color indexed="64"/>
      </left>
      <right/>
      <top style="thin">
        <color theme="9" tint="-0.499984740745262"/>
      </top>
      <bottom/>
      <diagonal/>
    </border>
    <border>
      <left/>
      <right style="hair">
        <color indexed="64"/>
      </right>
      <top style="thin">
        <color theme="9" tint="-0.499984740745262"/>
      </top>
      <bottom/>
      <diagonal/>
    </border>
    <border>
      <left/>
      <right style="hair">
        <color theme="9" tint="-0.499984740745262"/>
      </right>
      <top style="thin">
        <color theme="9" tint="-0.499984740745262"/>
      </top>
      <bottom/>
      <diagonal/>
    </border>
    <border>
      <left style="hair">
        <color theme="9" tint="-0.499984740745262"/>
      </left>
      <right/>
      <top style="thin">
        <color theme="9" tint="-0.499984740745262"/>
      </top>
      <bottom/>
      <diagonal/>
    </border>
    <border>
      <left/>
      <right style="thin">
        <color theme="9" tint="-0.499984740745262"/>
      </right>
      <top style="thin">
        <color theme="9" tint="-0.499984740745262"/>
      </top>
      <bottom/>
      <diagonal/>
    </border>
    <border>
      <left style="thin">
        <color theme="9" tint="-0.499984740745262"/>
      </left>
      <right/>
      <top/>
      <bottom/>
      <diagonal/>
    </border>
    <border>
      <left style="hair">
        <color indexed="64"/>
      </left>
      <right/>
      <top/>
      <bottom/>
      <diagonal/>
    </border>
    <border>
      <left/>
      <right style="hair">
        <color indexed="64"/>
      </right>
      <top/>
      <bottom/>
      <diagonal/>
    </border>
    <border>
      <left/>
      <right style="thin">
        <color theme="9" tint="-0.499984740745262"/>
      </right>
      <top/>
      <bottom/>
      <diagonal/>
    </border>
    <border>
      <left/>
      <right/>
      <top style="hair">
        <color theme="5" tint="-0.499984740745262"/>
      </top>
      <bottom style="hair">
        <color theme="5" tint="-0.499984740745262"/>
      </bottom>
      <diagonal/>
    </border>
    <border>
      <left style="hair">
        <color theme="9" tint="-0.499984740745262"/>
      </left>
      <right/>
      <top/>
      <bottom/>
      <diagonal/>
    </border>
    <border>
      <left style="thin">
        <color theme="9" tint="-0.499984740745262"/>
      </left>
      <right/>
      <top/>
      <bottom style="thin">
        <color theme="9" tint="-0.499984740745262"/>
      </bottom>
      <diagonal/>
    </border>
    <border>
      <left/>
      <right/>
      <top/>
      <bottom style="thin">
        <color theme="9" tint="-0.499984740745262"/>
      </bottom>
      <diagonal/>
    </border>
    <border>
      <left style="hair">
        <color indexed="64"/>
      </left>
      <right/>
      <top/>
      <bottom style="thin">
        <color theme="9" tint="-0.499984740745262"/>
      </bottom>
      <diagonal/>
    </border>
    <border>
      <left/>
      <right style="hair">
        <color indexed="64"/>
      </right>
      <top/>
      <bottom style="thin">
        <color theme="9" tint="-0.499984740745262"/>
      </bottom>
      <diagonal/>
    </border>
    <border>
      <left/>
      <right style="thin">
        <color theme="9" tint="-0.499984740745262"/>
      </right>
      <top/>
      <bottom style="thin">
        <color theme="9" tint="-0.499984740745262"/>
      </bottom>
      <diagonal/>
    </border>
    <border>
      <left style="hair">
        <color theme="9" tint="-0.499984740745262"/>
      </left>
      <right/>
      <top/>
      <bottom style="thin">
        <color theme="9" tint="-0.499984740745262"/>
      </bottom>
      <diagonal/>
    </border>
    <border>
      <left style="hair">
        <color theme="9" tint="-0.499984740745262"/>
      </left>
      <right/>
      <top style="hair">
        <color theme="9" tint="-0.499984740745262"/>
      </top>
      <bottom style="hair">
        <color theme="9" tint="-0.499984740745262"/>
      </bottom>
      <diagonal/>
    </border>
    <border>
      <left/>
      <right/>
      <top style="hair">
        <color theme="9" tint="-0.499984740745262"/>
      </top>
      <bottom style="hair">
        <color theme="9" tint="-0.499984740745262"/>
      </bottom>
      <diagonal/>
    </border>
    <border>
      <left/>
      <right style="hair">
        <color theme="9" tint="-0.499984740745262"/>
      </right>
      <top style="hair">
        <color theme="9" tint="-0.499984740745262"/>
      </top>
      <bottom style="hair">
        <color theme="9" tint="-0.499984740745262"/>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thin">
        <color indexed="64"/>
      </left>
      <right/>
      <top style="thin">
        <color indexed="64"/>
      </top>
      <bottom style="hair">
        <color theme="9" tint="-0.499984740745262"/>
      </bottom>
      <diagonal/>
    </border>
    <border>
      <left/>
      <right/>
      <top style="thin">
        <color indexed="64"/>
      </top>
      <bottom style="hair">
        <color theme="9" tint="-0.499984740745262"/>
      </bottom>
      <diagonal/>
    </border>
    <border>
      <left style="hair">
        <color indexed="64"/>
      </left>
      <right/>
      <top style="thin">
        <color indexed="64"/>
      </top>
      <bottom/>
      <diagonal/>
    </border>
    <border>
      <left/>
      <right/>
      <top style="thin">
        <color indexed="64"/>
      </top>
      <bottom/>
      <diagonal/>
    </border>
    <border>
      <left/>
      <right style="hair">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hair">
        <color indexed="64"/>
      </right>
      <top/>
      <bottom style="thin">
        <color indexed="64"/>
      </bottom>
      <diagonal/>
    </border>
    <border>
      <left style="hair">
        <color indexed="64"/>
      </left>
      <right/>
      <top/>
      <bottom style="thin">
        <color indexed="64"/>
      </bottom>
      <diagonal/>
    </border>
    <border>
      <left/>
      <right style="thin">
        <color indexed="64"/>
      </right>
      <top/>
      <bottom style="thin">
        <color indexed="64"/>
      </bottom>
      <diagonal/>
    </border>
    <border>
      <left style="thin">
        <color indexed="64"/>
      </left>
      <right style="hair">
        <color indexed="64"/>
      </right>
      <top style="thin">
        <color indexed="64"/>
      </top>
      <bottom style="hair">
        <color indexed="64"/>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style="hair">
        <color indexed="64"/>
      </left>
      <right style="hair">
        <color indexed="64"/>
      </right>
      <top style="thin">
        <color indexed="64"/>
      </top>
      <bottom style="hair">
        <color indexed="64"/>
      </bottom>
      <diagonal/>
    </border>
    <border>
      <left style="hair">
        <color indexed="64"/>
      </left>
      <right style="thin">
        <color indexed="64"/>
      </right>
      <top style="thin">
        <color indexed="64"/>
      </top>
      <bottom style="hair">
        <color indexed="64"/>
      </bottom>
      <diagonal/>
    </border>
    <border>
      <left/>
      <right style="hair">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style="hair">
        <color indexed="64"/>
      </right>
      <top style="hair">
        <color indexed="64"/>
      </top>
      <bottom style="hair">
        <color indexed="64"/>
      </bottom>
      <diagonal/>
    </border>
    <border>
      <left style="thin">
        <color theme="9" tint="-0.499984740745262"/>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style="hair">
        <color indexed="64"/>
      </right>
      <top style="hair">
        <color indexed="64"/>
      </top>
      <bottom/>
      <diagonal/>
    </border>
    <border>
      <left style="hair">
        <color indexed="64"/>
      </left>
      <right/>
      <top style="hair">
        <color indexed="64"/>
      </top>
      <bottom/>
      <diagonal/>
    </border>
    <border>
      <left style="thin">
        <color indexed="64"/>
      </left>
      <right/>
      <top style="hair">
        <color indexed="64"/>
      </top>
      <bottom/>
      <diagonal/>
    </border>
    <border>
      <left/>
      <right style="thin">
        <color indexed="64"/>
      </right>
      <top style="hair">
        <color indexed="64"/>
      </top>
      <bottom/>
      <diagonal/>
    </border>
    <border>
      <left style="hair">
        <color indexed="64"/>
      </left>
      <right style="hair">
        <color indexed="64"/>
      </right>
      <top style="thin">
        <color theme="9" tint="-0.499984740745262"/>
      </top>
      <bottom style="hair">
        <color indexed="64"/>
      </bottom>
      <diagonal/>
    </border>
    <border>
      <left style="hair">
        <color theme="9" tint="-0.499984740745262"/>
      </left>
      <right style="thin">
        <color theme="9" tint="-0.499984740745262"/>
      </right>
      <top style="hair">
        <color theme="9" tint="-0.499984740745262"/>
      </top>
      <bottom style="hair">
        <color theme="9" tint="-0.499984740745262"/>
      </bottom>
      <diagonal/>
    </border>
    <border>
      <left style="thin">
        <color theme="9" tint="-0.499984740745262"/>
      </left>
      <right style="hair">
        <color theme="9" tint="-0.499984740745262"/>
      </right>
      <top style="hair">
        <color theme="9" tint="-0.499984740745262"/>
      </top>
      <bottom style="hair">
        <color theme="9" tint="-0.499984740745262"/>
      </bottom>
      <diagonal/>
    </border>
    <border>
      <left style="hair">
        <color theme="9" tint="-0.499984740745262"/>
      </left>
      <right style="thin">
        <color indexed="64"/>
      </right>
      <top style="hair">
        <color theme="9" tint="-0.499984740745262"/>
      </top>
      <bottom style="hair">
        <color theme="9" tint="-0.499984740745262"/>
      </bottom>
      <diagonal/>
    </border>
    <border>
      <left style="thin">
        <color theme="9" tint="-0.499984740745262"/>
      </left>
      <right/>
      <top style="thin">
        <color theme="9" tint="-0.499984740745262"/>
      </top>
      <bottom style="hair">
        <color theme="9" tint="-0.499984740745262"/>
      </bottom>
      <diagonal/>
    </border>
    <border>
      <left style="hair">
        <color indexed="64"/>
      </left>
      <right style="thin">
        <color theme="9" tint="-0.499984740745262"/>
      </right>
      <top style="thin">
        <color theme="9" tint="-0.499984740745262"/>
      </top>
      <bottom style="hair">
        <color indexed="64"/>
      </bottom>
      <diagonal/>
    </border>
    <border>
      <left style="thin">
        <color theme="9" tint="-0.499984740745262"/>
      </left>
      <right/>
      <top style="hair">
        <color theme="9" tint="-0.499984740745262"/>
      </top>
      <bottom style="hair">
        <color theme="9" tint="-0.499984740745262"/>
      </bottom>
      <diagonal/>
    </border>
    <border>
      <left style="hair">
        <color indexed="64"/>
      </left>
      <right style="thin">
        <color theme="9" tint="-0.499984740745262"/>
      </right>
      <top style="hair">
        <color indexed="64"/>
      </top>
      <bottom style="hair">
        <color indexed="64"/>
      </bottom>
      <diagonal/>
    </border>
    <border>
      <left/>
      <right style="hair">
        <color theme="9" tint="-0.499984740745262"/>
      </right>
      <top style="hair">
        <color theme="9" tint="-0.499984740745262"/>
      </top>
      <bottom style="thin">
        <color theme="9" tint="-0.499984740745262"/>
      </bottom>
      <diagonal/>
    </border>
    <border>
      <left style="hair">
        <color theme="9" tint="-0.499984740745262"/>
      </left>
      <right/>
      <top style="hair">
        <color theme="9" tint="-0.499984740745262"/>
      </top>
      <bottom style="thin">
        <color theme="9" tint="-0.499984740745262"/>
      </bottom>
      <diagonal/>
    </border>
    <border>
      <left style="hair">
        <color theme="9" tint="-0.499984740745262"/>
      </left>
      <right style="hair">
        <color theme="9" tint="-0.499984740745262"/>
      </right>
      <top style="hair">
        <color theme="9" tint="-0.499984740745262"/>
      </top>
      <bottom style="thin">
        <color theme="9" tint="-0.499984740745262"/>
      </bottom>
      <diagonal/>
    </border>
    <border>
      <left style="hair">
        <color theme="9" tint="-0.499984740745262"/>
      </left>
      <right style="thin">
        <color theme="9" tint="-0.499984740745262"/>
      </right>
      <top style="hair">
        <color theme="9" tint="-0.499984740745262"/>
      </top>
      <bottom style="thin">
        <color theme="9" tint="-0.499984740745262"/>
      </bottom>
      <diagonal/>
    </border>
    <border>
      <left style="hair">
        <color indexed="64"/>
      </left>
      <right style="hair">
        <color indexed="64"/>
      </right>
      <top style="hair">
        <color indexed="64"/>
      </top>
      <bottom style="thin">
        <color theme="9" tint="-0.499984740745262"/>
      </bottom>
      <diagonal/>
    </border>
    <border>
      <left style="hair">
        <color indexed="64"/>
      </left>
      <right style="thin">
        <color theme="9" tint="-0.499984740745262"/>
      </right>
      <top style="hair">
        <color indexed="64"/>
      </top>
      <bottom style="thin">
        <color theme="9" tint="-0.499984740745262"/>
      </bottom>
      <diagonal/>
    </border>
    <border>
      <left style="thin">
        <color theme="9" tint="-0.499984740745262"/>
      </left>
      <right style="hair">
        <color theme="9" tint="-0.499984740745262"/>
      </right>
      <top style="hair">
        <color theme="9" tint="-0.499984740745262"/>
      </top>
      <bottom style="thin">
        <color theme="9" tint="-0.499984740745262"/>
      </bottom>
      <diagonal/>
    </border>
    <border>
      <left/>
      <right/>
      <top style="hair">
        <color indexed="64"/>
      </top>
      <bottom style="thin">
        <color theme="9" tint="-0.499984740745262"/>
      </bottom>
      <diagonal/>
    </border>
    <border>
      <left/>
      <right style="hair">
        <color indexed="64"/>
      </right>
      <top style="hair">
        <color indexed="64"/>
      </top>
      <bottom style="thin">
        <color theme="9" tint="-0.499984740745262"/>
      </bottom>
      <diagonal/>
    </border>
    <border>
      <left style="hair">
        <color indexed="64"/>
      </left>
      <right/>
      <top style="hair">
        <color indexed="64"/>
      </top>
      <bottom style="thin">
        <color theme="9" tint="-0.499984740745262"/>
      </bottom>
      <diagonal/>
    </border>
    <border>
      <left/>
      <right style="thin">
        <color indexed="64"/>
      </right>
      <top style="hair">
        <color theme="9" tint="-0.499984740745262"/>
      </top>
      <bottom/>
      <diagonal/>
    </border>
    <border>
      <left/>
      <right style="thin">
        <color indexed="64"/>
      </right>
      <top style="thin">
        <color indexed="64"/>
      </top>
      <bottom/>
      <diagonal/>
    </border>
    <border>
      <left/>
      <right/>
      <top style="hair">
        <color theme="9" tint="-0.499984740745262"/>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hair">
        <color indexed="64"/>
      </right>
      <top style="hair">
        <color indexed="64"/>
      </top>
      <bottom style="thin">
        <color indexed="64"/>
      </bottom>
      <diagonal/>
    </border>
    <border>
      <left/>
      <right style="hair">
        <color indexed="64"/>
      </right>
      <top/>
      <bottom style="hair">
        <color indexed="64"/>
      </bottom>
      <diagonal/>
    </border>
    <border>
      <left style="hair">
        <color indexed="64"/>
      </left>
      <right/>
      <top/>
      <bottom style="hair">
        <color indexed="64"/>
      </bottom>
      <diagonal/>
    </border>
    <border>
      <left/>
      <right/>
      <top/>
      <bottom style="hair">
        <color indexed="64"/>
      </bottom>
      <diagonal/>
    </border>
    <border>
      <left/>
      <right style="hair">
        <color theme="9" tint="-0.499984740745262"/>
      </right>
      <top/>
      <bottom style="hair">
        <color theme="9" tint="-0.499984740745262"/>
      </bottom>
      <diagonal/>
    </border>
    <border>
      <left style="hair">
        <color theme="9" tint="-0.499984740745262"/>
      </left>
      <right style="hair">
        <color theme="9" tint="-0.499984740745262"/>
      </right>
      <top/>
      <bottom style="hair">
        <color theme="9" tint="-0.499984740745262"/>
      </bottom>
      <diagonal/>
    </border>
    <border>
      <left style="hair">
        <color theme="9" tint="-0.499984740745262"/>
      </left>
      <right style="thin">
        <color theme="9" tint="-0.499984740745262"/>
      </right>
      <top/>
      <bottom style="hair">
        <color theme="9" tint="-0.499984740745262"/>
      </bottom>
      <diagonal/>
    </border>
    <border>
      <left style="thin">
        <color theme="9" tint="-0.499984740745262"/>
      </left>
      <right style="hair">
        <color theme="9" tint="-0.499984740745262"/>
      </right>
      <top/>
      <bottom style="hair">
        <color theme="9" tint="-0.499984740745262"/>
      </bottom>
      <diagonal/>
    </border>
    <border>
      <left style="hair">
        <color theme="9" tint="-0.499984740745262"/>
      </left>
      <right/>
      <top/>
      <bottom style="hair">
        <color theme="9" tint="-0.499984740745262"/>
      </bottom>
      <diagonal/>
    </border>
    <border>
      <left style="thin">
        <color theme="9" tint="-0.499984740745262"/>
      </left>
      <right style="hair">
        <color indexed="64"/>
      </right>
      <top style="hair">
        <color indexed="64"/>
      </top>
      <bottom style="thin">
        <color indexed="64"/>
      </bottom>
      <diagonal/>
    </border>
    <border>
      <left style="hair">
        <color theme="9" tint="-0.499984740745262"/>
      </left>
      <right style="hair">
        <color theme="9" tint="-0.499984740745262"/>
      </right>
      <top style="thin">
        <color indexed="64"/>
      </top>
      <bottom style="hair">
        <color theme="9" tint="-0.499984740745262"/>
      </bottom>
      <diagonal/>
    </border>
    <border>
      <left style="thin">
        <color indexed="64"/>
      </left>
      <right style="hair">
        <color theme="9" tint="-0.499984740745262"/>
      </right>
      <top style="hair">
        <color theme="9" tint="-0.499984740745262"/>
      </top>
      <bottom style="hair">
        <color theme="9" tint="-0.499984740745262"/>
      </bottom>
      <diagonal/>
    </border>
    <border>
      <left style="hair">
        <color theme="9" tint="-0.499984740745262"/>
      </left>
      <right/>
      <top style="hair">
        <color theme="9" tint="-0.499984740745262"/>
      </top>
      <bottom style="thin">
        <color indexed="64"/>
      </bottom>
      <diagonal/>
    </border>
    <border>
      <left/>
      <right/>
      <top style="hair">
        <color theme="9" tint="-0.499984740745262"/>
      </top>
      <bottom style="thin">
        <color indexed="64"/>
      </bottom>
      <diagonal/>
    </border>
    <border>
      <left/>
      <right style="hair">
        <color theme="9" tint="-0.499984740745262"/>
      </right>
      <top style="hair">
        <color theme="9" tint="-0.499984740745262"/>
      </top>
      <bottom style="thin">
        <color indexed="64"/>
      </bottom>
      <diagonal/>
    </border>
    <border>
      <left style="hair">
        <color theme="9" tint="-0.499984740745262"/>
      </left>
      <right style="hair">
        <color theme="9" tint="-0.499984740745262"/>
      </right>
      <top style="hair">
        <color theme="9" tint="-0.499984740745262"/>
      </top>
      <bottom style="thin">
        <color indexed="64"/>
      </bottom>
      <diagonal/>
    </border>
    <border>
      <left style="hair">
        <color theme="9" tint="-0.499984740745262"/>
      </left>
      <right style="thin">
        <color indexed="64"/>
      </right>
      <top style="thin">
        <color indexed="64"/>
      </top>
      <bottom style="hair">
        <color theme="9" tint="-0.499984740745262"/>
      </bottom>
      <diagonal/>
    </border>
    <border>
      <left style="hair">
        <color theme="9" tint="-0.499984740745262"/>
      </left>
      <right style="thin">
        <color indexed="64"/>
      </right>
      <top/>
      <bottom style="hair">
        <color theme="9" tint="-0.499984740745262"/>
      </bottom>
      <diagonal/>
    </border>
    <border>
      <left style="thin">
        <color indexed="64"/>
      </left>
      <right/>
      <top style="hair">
        <color theme="9" tint="-0.499984740745262"/>
      </top>
      <bottom style="hair">
        <color theme="9" tint="-0.499984740745262"/>
      </bottom>
      <diagonal/>
    </border>
    <border>
      <left style="thin">
        <color indexed="64"/>
      </left>
      <right/>
      <top style="hair">
        <color theme="9" tint="-0.499984740745262"/>
      </top>
      <bottom style="thin">
        <color indexed="64"/>
      </bottom>
      <diagonal/>
    </border>
    <border>
      <left style="thin">
        <color indexed="64"/>
      </left>
      <right style="hair">
        <color indexed="64"/>
      </right>
      <top/>
      <bottom style="hair">
        <color indexed="64"/>
      </bottom>
      <diagonal/>
    </border>
    <border>
      <left style="thin">
        <color theme="9" tint="-0.499984740745262"/>
      </left>
      <right style="hair">
        <color indexed="64"/>
      </right>
      <top style="thin">
        <color indexed="64"/>
      </top>
      <bottom style="hair">
        <color indexed="64"/>
      </bottom>
      <diagonal/>
    </border>
    <border>
      <left style="hair">
        <color indexed="64"/>
      </left>
      <right style="thin">
        <color theme="9" tint="-0.499984740745262"/>
      </right>
      <top style="thin">
        <color indexed="64"/>
      </top>
      <bottom style="hair">
        <color indexed="64"/>
      </bottom>
      <diagonal/>
    </border>
    <border>
      <left style="hair">
        <color indexed="64"/>
      </left>
      <right style="thin">
        <color theme="9" tint="-0.499984740745262"/>
      </right>
      <top style="hair">
        <color indexed="64"/>
      </top>
      <bottom style="thin">
        <color indexed="64"/>
      </bottom>
      <diagonal/>
    </border>
    <border>
      <left style="hair">
        <color theme="9" tint="-0.499984740745262"/>
      </left>
      <right style="hair">
        <color theme="9" tint="-0.499984740745262"/>
      </right>
      <top style="hair">
        <color theme="9" tint="-0.499984740745262"/>
      </top>
      <bottom/>
      <diagonal/>
    </border>
    <border>
      <left style="hair">
        <color theme="9" tint="-0.499984740745262"/>
      </left>
      <right style="hair">
        <color theme="9" tint="-0.499984740745262"/>
      </right>
      <top style="thin">
        <color theme="9" tint="-0.499984740745262"/>
      </top>
      <bottom style="hair">
        <color theme="9" tint="-0.499984740745262"/>
      </bottom>
      <diagonal/>
    </border>
    <border>
      <left style="hair">
        <color theme="9" tint="-0.499984740745262"/>
      </left>
      <right/>
      <top style="thin">
        <color theme="9" tint="-0.499984740745262"/>
      </top>
      <bottom style="hair">
        <color theme="9" tint="-0.499984740745262"/>
      </bottom>
      <diagonal/>
    </border>
    <border>
      <left/>
      <right style="hair">
        <color theme="9" tint="-0.499984740745262"/>
      </right>
      <top/>
      <bottom/>
      <diagonal/>
    </border>
    <border>
      <left style="hair">
        <color theme="9" tint="-0.499984740745262"/>
      </left>
      <right/>
      <top style="hair">
        <color theme="9" tint="-0.499984740745262"/>
      </top>
      <bottom/>
      <diagonal/>
    </border>
    <border>
      <left style="thin">
        <color theme="9" tint="-0.499984740745262"/>
      </left>
      <right style="hair">
        <color theme="9" tint="-0.499984740745262"/>
      </right>
      <top style="thin">
        <color theme="9" tint="-0.499984740745262"/>
      </top>
      <bottom style="hair">
        <color theme="9" tint="-0.499984740745262"/>
      </bottom>
      <diagonal/>
    </border>
    <border>
      <left style="hair">
        <color theme="9" tint="-0.499984740745262"/>
      </left>
      <right style="thin">
        <color theme="9" tint="-0.499984740745262"/>
      </right>
      <top style="thin">
        <color theme="9" tint="-0.499984740745262"/>
      </top>
      <bottom style="hair">
        <color theme="9" tint="-0.499984740745262"/>
      </bottom>
      <diagonal/>
    </border>
    <border>
      <left/>
      <right style="hair">
        <color theme="9" tint="-0.499984740745262"/>
      </right>
      <top style="thin">
        <color theme="9" tint="-0.499984740745262"/>
      </top>
      <bottom style="hair">
        <color theme="9" tint="-0.499984740745262"/>
      </bottom>
      <diagonal/>
    </border>
    <border>
      <left/>
      <right style="hair">
        <color theme="9" tint="-0.499984740745262"/>
      </right>
      <top style="hair">
        <color theme="9" tint="-0.499984740745262"/>
      </top>
      <bottom/>
      <diagonal/>
    </border>
    <border>
      <left/>
      <right/>
      <top style="thin">
        <color theme="9" tint="-0.499984740745262"/>
      </top>
      <bottom style="hair">
        <color theme="9" tint="-0.499984740745262"/>
      </bottom>
      <diagonal/>
    </border>
    <border>
      <left/>
      <right/>
      <top style="hair">
        <color theme="9" tint="-0.499984740745262"/>
      </top>
      <bottom style="thin">
        <color theme="9" tint="-0.499984740745262"/>
      </bottom>
      <diagonal/>
    </border>
    <border>
      <left style="thin">
        <color indexed="64"/>
      </left>
      <right style="hair">
        <color theme="9" tint="-0.499984740745262"/>
      </right>
      <top style="thin">
        <color indexed="64"/>
      </top>
      <bottom style="hair">
        <color theme="9" tint="-0.499984740745262"/>
      </bottom>
      <diagonal/>
    </border>
    <border>
      <left style="hair">
        <color theme="9" tint="-0.499984740745262"/>
      </left>
      <right/>
      <top style="thin">
        <color indexed="64"/>
      </top>
      <bottom style="hair">
        <color theme="9" tint="-0.499984740745262"/>
      </bottom>
      <diagonal/>
    </border>
    <border>
      <left style="thin">
        <color theme="9" tint="-0.499984740745262"/>
      </left>
      <right style="hair">
        <color theme="9" tint="-0.499984740745262"/>
      </right>
      <top style="thin">
        <color indexed="64"/>
      </top>
      <bottom style="hair">
        <color theme="9" tint="-0.499984740745262"/>
      </bottom>
      <diagonal/>
    </border>
    <border>
      <left/>
      <right style="hair">
        <color theme="9" tint="-0.499984740745262"/>
      </right>
      <top style="thin">
        <color indexed="64"/>
      </top>
      <bottom style="hair">
        <color theme="9" tint="-0.499984740745262"/>
      </bottom>
      <diagonal/>
    </border>
    <border>
      <left style="hair">
        <color theme="9" tint="-0.499984740745262"/>
      </left>
      <right style="thin">
        <color theme="9" tint="-0.499984740745262"/>
      </right>
      <top style="thin">
        <color indexed="64"/>
      </top>
      <bottom style="hair">
        <color theme="9" tint="-0.499984740745262"/>
      </bottom>
      <diagonal/>
    </border>
    <border>
      <left style="thin">
        <color indexed="64"/>
      </left>
      <right style="hair">
        <color theme="9" tint="-0.499984740745262"/>
      </right>
      <top style="hair">
        <color theme="9" tint="-0.499984740745262"/>
      </top>
      <bottom style="thin">
        <color indexed="64"/>
      </bottom>
      <diagonal/>
    </border>
    <border>
      <left style="thin">
        <color theme="9" tint="-0.499984740745262"/>
      </left>
      <right style="hair">
        <color theme="9" tint="-0.499984740745262"/>
      </right>
      <top style="hair">
        <color theme="9" tint="-0.499984740745262"/>
      </top>
      <bottom style="thin">
        <color indexed="64"/>
      </bottom>
      <diagonal/>
    </border>
    <border>
      <left style="hair">
        <color theme="9" tint="-0.499984740745262"/>
      </left>
      <right style="thin">
        <color theme="9" tint="-0.499984740745262"/>
      </right>
      <top style="hair">
        <color theme="9" tint="-0.499984740745262"/>
      </top>
      <bottom style="thin">
        <color indexed="64"/>
      </bottom>
      <diagonal/>
    </border>
    <border>
      <left style="hair">
        <color theme="9" tint="-0.499984740745262"/>
      </left>
      <right style="thin">
        <color indexed="64"/>
      </right>
      <top style="hair">
        <color theme="9" tint="-0.499984740745262"/>
      </top>
      <bottom style="thin">
        <color indexed="64"/>
      </bottom>
      <diagonal/>
    </border>
    <border>
      <left style="thin">
        <color indexed="64"/>
      </left>
      <right style="hair">
        <color theme="9" tint="-0.499984740745262"/>
      </right>
      <top/>
      <bottom style="hair">
        <color theme="9" tint="-0.499984740745262"/>
      </bottom>
      <diagonal/>
    </border>
    <border>
      <left/>
      <right/>
      <top/>
      <bottom style="hair">
        <color theme="9" tint="-0.499984740745262"/>
      </bottom>
      <diagonal/>
    </border>
    <border>
      <left style="thin">
        <color theme="9" tint="-0.499984740745262"/>
      </left>
      <right/>
      <top/>
      <bottom style="hair">
        <color theme="9" tint="-0.499984740745262"/>
      </bottom>
      <diagonal/>
    </border>
    <border>
      <left style="thin">
        <color indexed="64"/>
      </left>
      <right/>
      <top style="thin">
        <color indexed="64"/>
      </top>
      <bottom/>
      <diagonal/>
    </border>
    <border>
      <left style="thin">
        <color indexed="64"/>
      </left>
      <right/>
      <top/>
      <bottom style="hair">
        <color theme="9" tint="-0.499984740745262"/>
      </bottom>
      <diagonal/>
    </border>
    <border>
      <left/>
      <right style="thin">
        <color theme="9" tint="-0.499984740745262"/>
      </right>
      <top/>
      <bottom style="hair">
        <color theme="9" tint="-0.499984740745262"/>
      </bottom>
      <diagonal/>
    </border>
    <border>
      <left/>
      <right style="thin">
        <color theme="9" tint="-0.499984740745262"/>
      </right>
      <top style="hair">
        <color theme="9" tint="-0.499984740745262"/>
      </top>
      <bottom style="hair">
        <color theme="9" tint="-0.499984740745262"/>
      </bottom>
      <diagonal/>
    </border>
    <border>
      <left/>
      <right style="thin">
        <color theme="9" tint="-0.499984740745262"/>
      </right>
      <top style="hair">
        <color theme="9" tint="-0.499984740745262"/>
      </top>
      <bottom style="thin">
        <color theme="9" tint="-0.499984740745262"/>
      </bottom>
      <diagonal/>
    </border>
    <border>
      <left style="hair">
        <color indexed="64"/>
      </left>
      <right style="thin">
        <color indexed="64"/>
      </right>
      <top style="hair">
        <color indexed="64"/>
      </top>
      <bottom style="thin">
        <color indexed="64"/>
      </bottom>
      <diagonal/>
    </border>
    <border>
      <left style="thin">
        <color indexed="64"/>
      </left>
      <right/>
      <top style="hair">
        <color indexed="64"/>
      </top>
      <bottom style="thin">
        <color indexed="64"/>
      </bottom>
      <diagonal/>
    </border>
    <border>
      <left/>
      <right/>
      <top style="hair">
        <color indexed="64"/>
      </top>
      <bottom style="thin">
        <color indexed="64"/>
      </bottom>
      <diagonal/>
    </border>
    <border>
      <left style="hair">
        <color indexed="64"/>
      </left>
      <right style="thin">
        <color indexed="64"/>
      </right>
      <top style="hair">
        <color indexed="64"/>
      </top>
      <bottom style="hair">
        <color indexed="64"/>
      </bottom>
      <diagonal/>
    </border>
    <border>
      <left style="thin">
        <color indexed="64"/>
      </left>
      <right/>
      <top style="hair">
        <color indexed="64"/>
      </top>
      <bottom style="hair">
        <color indexed="64"/>
      </bottom>
      <diagonal/>
    </border>
    <border>
      <left/>
      <right style="thin">
        <color indexed="64"/>
      </right>
      <top/>
      <bottom style="hair">
        <color indexed="64"/>
      </bottom>
      <diagonal/>
    </border>
    <border>
      <left/>
      <right style="hair">
        <color theme="9" tint="-0.499984740745262"/>
      </right>
      <top/>
      <bottom style="thin">
        <color theme="9" tint="-0.499984740745262"/>
      </bottom>
      <diagonal/>
    </border>
    <border>
      <left/>
      <right style="hair">
        <color theme="9" tint="-0.499984740745262"/>
      </right>
      <top/>
      <bottom style="hair">
        <color indexed="64"/>
      </bottom>
      <diagonal/>
    </border>
    <border>
      <left style="hair">
        <color theme="9" tint="-0.499984740745262"/>
      </left>
      <right/>
      <top/>
      <bottom style="hair">
        <color indexed="64"/>
      </bottom>
      <diagonal/>
    </border>
    <border>
      <left style="hair">
        <color theme="9" tint="-0.499984740745262"/>
      </left>
      <right/>
      <top/>
      <bottom style="thin">
        <color indexed="64"/>
      </bottom>
      <diagonal/>
    </border>
    <border>
      <left/>
      <right style="thin">
        <color indexed="64"/>
      </right>
      <top style="hair">
        <color indexed="64"/>
      </top>
      <bottom style="hair">
        <color indexed="64"/>
      </bottom>
      <diagonal/>
    </border>
    <border>
      <left/>
      <right style="thin">
        <color indexed="64"/>
      </right>
      <top style="hair">
        <color indexed="64"/>
      </top>
      <bottom style="thin">
        <color indexed="64"/>
      </bottom>
      <diagonal/>
    </border>
    <border>
      <left/>
      <right style="hair">
        <color theme="9" tint="-0.499984740745262"/>
      </right>
      <top/>
      <bottom style="thin">
        <color indexed="64"/>
      </bottom>
      <diagonal/>
    </border>
    <border>
      <left style="thin">
        <color indexed="64"/>
      </left>
      <right/>
      <top/>
      <bottom style="hair">
        <color indexed="64"/>
      </bottom>
      <diagonal/>
    </border>
    <border>
      <left style="thin">
        <color theme="9" tint="-0.249977111117893"/>
      </left>
      <right style="thin">
        <color theme="9" tint="-0.249977111117893"/>
      </right>
      <top style="thin">
        <color theme="9" tint="-0.249977111117893"/>
      </top>
      <bottom style="thin">
        <color theme="9" tint="-0.249977111117893"/>
      </bottom>
      <diagonal/>
    </border>
    <border>
      <left/>
      <right style="thin">
        <color theme="9" tint="-0.499984740745262"/>
      </right>
      <top style="thin">
        <color theme="9" tint="-0.499984740745262"/>
      </top>
      <bottom style="hair">
        <color theme="9" tint="-0.499984740745262"/>
      </bottom>
      <diagonal/>
    </border>
    <border>
      <left/>
      <right style="thin">
        <color theme="9" tint="-0.499984740745262"/>
      </right>
      <top style="hair">
        <color theme="9" tint="-0.499984740745262"/>
      </top>
      <bottom/>
      <diagonal/>
    </border>
    <border>
      <left style="hair">
        <color theme="9" tint="-0.249977111117893"/>
      </left>
      <right/>
      <top style="hair">
        <color theme="9" tint="-0.249977111117893"/>
      </top>
      <bottom style="hair">
        <color theme="9" tint="-0.249977111117893"/>
      </bottom>
      <diagonal/>
    </border>
    <border>
      <left style="thin">
        <color theme="9" tint="-0.499984740745262"/>
      </left>
      <right style="hair">
        <color theme="9" tint="-0.249977111117893"/>
      </right>
      <top style="hair">
        <color theme="9" tint="-0.249977111117893"/>
      </top>
      <bottom style="hair">
        <color theme="9" tint="-0.249977111117893"/>
      </bottom>
      <diagonal/>
    </border>
    <border>
      <left style="hair">
        <color theme="9" tint="-0.249977111117893"/>
      </left>
      <right style="hair">
        <color theme="9" tint="-0.249977111117893"/>
      </right>
      <top style="hair">
        <color theme="9" tint="-0.249977111117893"/>
      </top>
      <bottom style="hair">
        <color theme="9" tint="-0.249977111117893"/>
      </bottom>
      <diagonal/>
    </border>
    <border>
      <left/>
      <right style="hair">
        <color theme="9" tint="-0.249977111117893"/>
      </right>
      <top style="hair">
        <color theme="9" tint="-0.249977111117893"/>
      </top>
      <bottom style="hair">
        <color theme="9" tint="-0.249977111117893"/>
      </bottom>
      <diagonal/>
    </border>
    <border>
      <left style="hair">
        <color theme="9" tint="-0.249977111117893"/>
      </left>
      <right style="hair">
        <color theme="9" tint="-0.249977111117893"/>
      </right>
      <top/>
      <bottom style="hair">
        <color theme="9" tint="-0.249977111117893"/>
      </bottom>
      <diagonal/>
    </border>
    <border>
      <left style="hair">
        <color theme="9" tint="-0.249977111117893"/>
      </left>
      <right style="thin">
        <color theme="9" tint="-0.499984740745262"/>
      </right>
      <top/>
      <bottom style="hair">
        <color theme="9" tint="-0.249977111117893"/>
      </bottom>
      <diagonal/>
    </border>
    <border>
      <left/>
      <right style="hair">
        <color theme="9" tint="-0.249977111117893"/>
      </right>
      <top/>
      <bottom style="hair">
        <color theme="9" tint="-0.249977111117893"/>
      </bottom>
      <diagonal/>
    </border>
    <border>
      <left style="thin">
        <color theme="9" tint="-0.499984740745262"/>
      </left>
      <right style="hair">
        <color theme="9" tint="-0.249977111117893"/>
      </right>
      <top style="hair">
        <color theme="9" tint="-0.249977111117893"/>
      </top>
      <bottom style="thin">
        <color theme="9" tint="-0.499984740745262"/>
      </bottom>
      <diagonal/>
    </border>
    <border>
      <left style="hair">
        <color theme="9" tint="-0.249977111117893"/>
      </left>
      <right/>
      <top style="hair">
        <color theme="9" tint="-0.249977111117893"/>
      </top>
      <bottom style="thin">
        <color theme="9" tint="-0.499984740745262"/>
      </bottom>
      <diagonal/>
    </border>
    <border>
      <left style="hair">
        <color theme="9" tint="-0.249977111117893"/>
      </left>
      <right style="hair">
        <color theme="9" tint="-0.249977111117893"/>
      </right>
      <top style="hair">
        <color theme="9" tint="-0.249977111117893"/>
      </top>
      <bottom style="thin">
        <color theme="9" tint="-0.499984740745262"/>
      </bottom>
      <diagonal/>
    </border>
    <border>
      <left/>
      <right style="hair">
        <color theme="9" tint="-0.249977111117893"/>
      </right>
      <top style="hair">
        <color theme="9" tint="-0.249977111117893"/>
      </top>
      <bottom style="thin">
        <color theme="9" tint="-0.499984740745262"/>
      </bottom>
      <diagonal/>
    </border>
    <border>
      <left style="hair">
        <color theme="9" tint="-0.249977111117893"/>
      </left>
      <right style="thin">
        <color theme="9" tint="-0.499984740745262"/>
      </right>
      <top style="hair">
        <color theme="9" tint="-0.249977111117893"/>
      </top>
      <bottom style="hair">
        <color theme="9" tint="-0.249977111117893"/>
      </bottom>
      <diagonal/>
    </border>
    <border>
      <left style="hair">
        <color theme="9" tint="-0.249977111117893"/>
      </left>
      <right style="thin">
        <color theme="9" tint="-0.499984740745262"/>
      </right>
      <top style="hair">
        <color theme="9" tint="-0.249977111117893"/>
      </top>
      <bottom style="thin">
        <color theme="9" tint="-0.499984740745262"/>
      </bottom>
      <diagonal/>
    </border>
    <border>
      <left/>
      <right style="thin">
        <color indexed="64"/>
      </right>
      <top style="thin">
        <color indexed="64"/>
      </top>
      <bottom style="hair">
        <color theme="9" tint="-0.499984740745262"/>
      </bottom>
      <diagonal/>
    </border>
    <border>
      <left style="hair">
        <color theme="9" tint="-0.499984740745262"/>
      </left>
      <right style="hair">
        <color theme="9" tint="-0.499984740745262"/>
      </right>
      <top/>
      <bottom style="thin">
        <color indexed="64"/>
      </bottom>
      <diagonal/>
    </border>
    <border>
      <left style="thin">
        <color theme="9" tint="-0.499984740745262"/>
      </left>
      <right style="hair">
        <color indexed="64"/>
      </right>
      <top style="thin">
        <color theme="9" tint="-0.499984740745262"/>
      </top>
      <bottom style="hair">
        <color indexed="64"/>
      </bottom>
      <diagonal/>
    </border>
    <border>
      <left style="hair">
        <color theme="9" tint="-0.499984740745262"/>
      </left>
      <right style="hair">
        <color theme="9" tint="-0.499984740745262"/>
      </right>
      <top style="thin">
        <color theme="9" tint="-0.499984740745262"/>
      </top>
      <bottom/>
      <diagonal/>
    </border>
    <border>
      <left style="thin">
        <color indexed="64"/>
      </left>
      <right style="hair">
        <color theme="9" tint="-0.499984740745262"/>
      </right>
      <top style="hair">
        <color theme="9" tint="-0.499984740745262"/>
      </top>
      <bottom style="thin">
        <color theme="9" tint="-0.499984740745262"/>
      </bottom>
      <diagonal/>
    </border>
    <border>
      <left style="thin">
        <color indexed="64"/>
      </left>
      <right/>
      <top style="hair">
        <color indexed="64"/>
      </top>
      <bottom style="thin">
        <color theme="9" tint="-0.499984740745262"/>
      </bottom>
      <diagonal/>
    </border>
    <border>
      <left style="thin">
        <color theme="5" tint="-0.499984740745262"/>
      </left>
      <right/>
      <top style="thin">
        <color theme="5" tint="-0.499984740745262"/>
      </top>
      <bottom/>
      <diagonal/>
    </border>
    <border>
      <left/>
      <right/>
      <top style="thin">
        <color theme="5" tint="-0.499984740745262"/>
      </top>
      <bottom/>
      <diagonal/>
    </border>
    <border>
      <left style="hair">
        <color theme="5" tint="-0.499984740745262"/>
      </left>
      <right/>
      <top style="thin">
        <color theme="5" tint="-0.499984740745262"/>
      </top>
      <bottom/>
      <diagonal/>
    </border>
    <border>
      <left/>
      <right style="hair">
        <color theme="5" tint="-0.499984740745262"/>
      </right>
      <top style="thin">
        <color theme="5" tint="-0.499984740745262"/>
      </top>
      <bottom/>
      <diagonal/>
    </border>
    <border>
      <left/>
      <right style="thin">
        <color theme="5" tint="-0.499984740745262"/>
      </right>
      <top style="thin">
        <color theme="5" tint="-0.499984740745262"/>
      </top>
      <bottom/>
      <diagonal/>
    </border>
    <border>
      <left style="thin">
        <color theme="5" tint="-0.499984740745262"/>
      </left>
      <right/>
      <top/>
      <bottom/>
      <diagonal/>
    </border>
    <border>
      <left style="hair">
        <color theme="5" tint="-0.499984740745262"/>
      </left>
      <right/>
      <top/>
      <bottom/>
      <diagonal/>
    </border>
    <border>
      <left/>
      <right style="hair">
        <color theme="5" tint="-0.499984740745262"/>
      </right>
      <top/>
      <bottom/>
      <diagonal/>
    </border>
    <border>
      <left style="hair">
        <color theme="5" tint="-0.499984740745262"/>
      </left>
      <right/>
      <top style="hair">
        <color theme="5" tint="-0.499984740745262"/>
      </top>
      <bottom style="hair">
        <color theme="5" tint="-0.499984740745262"/>
      </bottom>
      <diagonal/>
    </border>
    <border>
      <left/>
      <right style="thin">
        <color theme="5" tint="-0.499984740745262"/>
      </right>
      <top/>
      <bottom/>
      <diagonal/>
    </border>
    <border>
      <left style="thin">
        <color theme="5" tint="-0.499984740745262"/>
      </left>
      <right/>
      <top/>
      <bottom style="thin">
        <color theme="5" tint="-0.499984740745262"/>
      </bottom>
      <diagonal/>
    </border>
    <border>
      <left/>
      <right/>
      <top/>
      <bottom style="thin">
        <color theme="5" tint="-0.499984740745262"/>
      </bottom>
      <diagonal/>
    </border>
    <border>
      <left style="hair">
        <color theme="5" tint="-0.499984740745262"/>
      </left>
      <right/>
      <top/>
      <bottom style="thin">
        <color theme="5" tint="-0.499984740745262"/>
      </bottom>
      <diagonal/>
    </border>
    <border>
      <left/>
      <right style="hair">
        <color theme="5" tint="-0.499984740745262"/>
      </right>
      <top/>
      <bottom style="thin">
        <color theme="5" tint="-0.499984740745262"/>
      </bottom>
      <diagonal/>
    </border>
    <border>
      <left style="hair">
        <color theme="5" tint="-0.499984740745262"/>
      </left>
      <right/>
      <top style="hair">
        <color theme="5" tint="-0.499984740745262"/>
      </top>
      <bottom style="thin">
        <color theme="5" tint="-0.499984740745262"/>
      </bottom>
      <diagonal/>
    </border>
    <border>
      <left/>
      <right/>
      <top style="hair">
        <color theme="5" tint="-0.499984740745262"/>
      </top>
      <bottom style="thin">
        <color theme="5" tint="-0.499984740745262"/>
      </bottom>
      <diagonal/>
    </border>
    <border>
      <left/>
      <right style="thin">
        <color theme="5" tint="-0.499984740745262"/>
      </right>
      <top/>
      <bottom style="thin">
        <color theme="5" tint="-0.499984740745262"/>
      </bottom>
      <diagonal/>
    </border>
    <border>
      <left style="thin">
        <color theme="5" tint="-0.499984740745262"/>
      </left>
      <right style="hair">
        <color theme="5" tint="-0.499984740745262"/>
      </right>
      <top style="thin">
        <color theme="5" tint="-0.499984740745262"/>
      </top>
      <bottom style="hair">
        <color theme="5" tint="-0.499984740745262"/>
      </bottom>
      <diagonal/>
    </border>
    <border>
      <left style="hair">
        <color theme="5" tint="-0.499984740745262"/>
      </left>
      <right style="hair">
        <color theme="5" tint="-0.499984740745262"/>
      </right>
      <top style="thin">
        <color theme="5" tint="-0.499984740745262"/>
      </top>
      <bottom style="hair">
        <color theme="5" tint="-0.499984740745262"/>
      </bottom>
      <diagonal/>
    </border>
    <border>
      <left style="hair">
        <color theme="5" tint="-0.499984740745262"/>
      </left>
      <right/>
      <top style="thin">
        <color theme="5" tint="-0.499984740745262"/>
      </top>
      <bottom style="hair">
        <color theme="5" tint="-0.499984740745262"/>
      </bottom>
      <diagonal/>
    </border>
    <border>
      <left style="hair">
        <color theme="5" tint="-0.499984740745262"/>
      </left>
      <right style="thin">
        <color theme="5" tint="-0.499984740745262"/>
      </right>
      <top style="thin">
        <color theme="5" tint="-0.499984740745262"/>
      </top>
      <bottom style="hair">
        <color theme="5" tint="-0.499984740745262"/>
      </bottom>
      <diagonal/>
    </border>
    <border>
      <left style="thin">
        <color theme="5" tint="-0.499984740745262"/>
      </left>
      <right/>
      <top style="thin">
        <color theme="5" tint="-0.499984740745262"/>
      </top>
      <bottom style="hair">
        <color theme="5" tint="-0.499984740745262"/>
      </bottom>
      <diagonal/>
    </border>
    <border>
      <left/>
      <right/>
      <top style="thin">
        <color theme="5" tint="-0.499984740745262"/>
      </top>
      <bottom style="hair">
        <color theme="5" tint="-0.499984740745262"/>
      </bottom>
      <diagonal/>
    </border>
    <border>
      <left/>
      <right style="thin">
        <color theme="5" tint="-0.499984740745262"/>
      </right>
      <top style="thin">
        <color theme="5" tint="-0.499984740745262"/>
      </top>
      <bottom style="hair">
        <color theme="5" tint="-0.499984740745262"/>
      </bottom>
      <diagonal/>
    </border>
    <border>
      <left style="thin">
        <color theme="5" tint="-0.499984740745262"/>
      </left>
      <right style="hair">
        <color theme="5" tint="-0.499984740745262"/>
      </right>
      <top style="hair">
        <color theme="5" tint="-0.499984740745262"/>
      </top>
      <bottom style="hair">
        <color theme="5" tint="-0.499984740745262"/>
      </bottom>
      <diagonal/>
    </border>
    <border>
      <left style="hair">
        <color theme="5" tint="-0.499984740745262"/>
      </left>
      <right style="hair">
        <color theme="5" tint="-0.499984740745262"/>
      </right>
      <top style="hair">
        <color theme="5" tint="-0.499984740745262"/>
      </top>
      <bottom style="hair">
        <color theme="5" tint="-0.499984740745262"/>
      </bottom>
      <diagonal/>
    </border>
    <border>
      <left style="hair">
        <color theme="5" tint="-0.499984740745262"/>
      </left>
      <right/>
      <top style="hair">
        <color theme="5" tint="-0.499984740745262"/>
      </top>
      <bottom/>
      <diagonal/>
    </border>
    <border>
      <left/>
      <right/>
      <top style="hair">
        <color theme="5" tint="-0.499984740745262"/>
      </top>
      <bottom/>
      <diagonal/>
    </border>
    <border>
      <left/>
      <right style="hair">
        <color theme="5" tint="-0.499984740745262"/>
      </right>
      <top style="hair">
        <color theme="5" tint="-0.499984740745262"/>
      </top>
      <bottom/>
      <diagonal/>
    </border>
    <border>
      <left/>
      <right style="thin">
        <color theme="5" tint="-0.499984740745262"/>
      </right>
      <top style="hair">
        <color theme="5" tint="-0.499984740745262"/>
      </top>
      <bottom style="hair">
        <color theme="5" tint="-0.499984740745262"/>
      </bottom>
      <diagonal/>
    </border>
    <border>
      <left/>
      <right style="hair">
        <color theme="5" tint="-0.499984740745262"/>
      </right>
      <top style="hair">
        <color theme="5" tint="-0.499984740745262"/>
      </top>
      <bottom style="hair">
        <color theme="5" tint="-0.499984740745262"/>
      </bottom>
      <diagonal/>
    </border>
    <border>
      <left/>
      <right style="thin">
        <color theme="5" tint="-0.499984740745262"/>
      </right>
      <top style="hair">
        <color theme="5" tint="-0.499984740745262"/>
      </top>
      <bottom/>
      <diagonal/>
    </border>
    <border>
      <left style="thin">
        <color theme="5" tint="-0.499984740745262"/>
      </left>
      <right/>
      <top style="hair">
        <color theme="5" tint="-0.499984740745262"/>
      </top>
      <bottom/>
      <diagonal/>
    </border>
    <border>
      <left style="thin">
        <color theme="5" tint="-0.499984740745262"/>
      </left>
      <right style="hair">
        <color theme="5" tint="-0.499984740745262"/>
      </right>
      <top style="hair">
        <color theme="5" tint="-0.499984740745262"/>
      </top>
      <bottom style="thin">
        <color theme="5" tint="-0.499984740745262"/>
      </bottom>
      <diagonal/>
    </border>
    <border>
      <left style="hair">
        <color theme="5" tint="-0.499984740745262"/>
      </left>
      <right style="hair">
        <color theme="5" tint="-0.499984740745262"/>
      </right>
      <top style="hair">
        <color theme="5" tint="-0.499984740745262"/>
      </top>
      <bottom style="thin">
        <color theme="5" tint="-0.499984740745262"/>
      </bottom>
      <diagonal/>
    </border>
    <border>
      <left/>
      <right style="hair">
        <color theme="5" tint="-0.499984740745262"/>
      </right>
      <top style="hair">
        <color theme="5" tint="-0.499984740745262"/>
      </top>
      <bottom style="thin">
        <color theme="5" tint="-0.499984740745262"/>
      </bottom>
      <diagonal/>
    </border>
    <border>
      <left/>
      <right style="thin">
        <color theme="5" tint="-0.499984740745262"/>
      </right>
      <top style="hair">
        <color theme="5" tint="-0.499984740745262"/>
      </top>
      <bottom style="thin">
        <color theme="5" tint="-0.499984740745262"/>
      </bottom>
      <diagonal/>
    </border>
    <border>
      <left style="thin">
        <color theme="7" tint="-0.499984740745262"/>
      </left>
      <right/>
      <top style="thin">
        <color theme="7" tint="-0.499984740745262"/>
      </top>
      <bottom style="hair">
        <color theme="5" tint="-0.499984740745262"/>
      </bottom>
      <diagonal/>
    </border>
    <border>
      <left style="thin">
        <color theme="7" tint="-0.499984740745262"/>
      </left>
      <right style="hair">
        <color theme="5" tint="-0.499984740745262"/>
      </right>
      <top style="thin">
        <color theme="7" tint="-0.499984740745262"/>
      </top>
      <bottom style="hair">
        <color theme="5" tint="-0.499984740745262"/>
      </bottom>
      <diagonal/>
    </border>
    <border>
      <left style="hair">
        <color theme="5" tint="-0.499984740745262"/>
      </left>
      <right style="hair">
        <color theme="5" tint="-0.499984740745262"/>
      </right>
      <top style="thin">
        <color theme="7" tint="-0.499984740745262"/>
      </top>
      <bottom style="hair">
        <color theme="5" tint="-0.499984740745262"/>
      </bottom>
      <diagonal/>
    </border>
    <border>
      <left style="hair">
        <color theme="5" tint="-0.499984740745262"/>
      </left>
      <right style="thin">
        <color theme="7" tint="-0.499984740745262"/>
      </right>
      <top style="thin">
        <color theme="7" tint="-0.499984740745262"/>
      </top>
      <bottom style="hair">
        <color theme="5" tint="-0.499984740745262"/>
      </bottom>
      <diagonal/>
    </border>
    <border>
      <left/>
      <right style="hair">
        <color theme="5" tint="-0.499984740745262"/>
      </right>
      <top style="thin">
        <color theme="7" tint="-0.499984740745262"/>
      </top>
      <bottom style="hair">
        <color theme="5" tint="-0.499984740745262"/>
      </bottom>
      <diagonal/>
    </border>
    <border>
      <left style="hair">
        <color theme="5" tint="-0.499984740745262"/>
      </left>
      <right/>
      <top style="thin">
        <color theme="7" tint="-0.499984740745262"/>
      </top>
      <bottom style="hair">
        <color theme="5" tint="-0.499984740745262"/>
      </bottom>
      <diagonal/>
    </border>
    <border>
      <left style="hair">
        <color theme="5" tint="-0.499984740745262"/>
      </left>
      <right style="hair">
        <color theme="5" tint="-0.499984740745262"/>
      </right>
      <top style="thin">
        <color theme="7" tint="-0.499984740745262"/>
      </top>
      <bottom/>
      <diagonal/>
    </border>
    <border>
      <left style="hair">
        <color theme="5" tint="-0.499984740745262"/>
      </left>
      <right/>
      <top style="thin">
        <color theme="7" tint="-0.499984740745262"/>
      </top>
      <bottom/>
      <diagonal/>
    </border>
    <border>
      <left/>
      <right/>
      <top style="thin">
        <color theme="7" tint="-0.499984740745262"/>
      </top>
      <bottom style="hair">
        <color theme="5" tint="-0.499984740745262"/>
      </bottom>
      <diagonal/>
    </border>
    <border>
      <left style="thin">
        <color theme="7" tint="-0.499984740745262"/>
      </left>
      <right/>
      <top style="hair">
        <color theme="5" tint="-0.499984740745262"/>
      </top>
      <bottom style="hair">
        <color theme="5" tint="-0.499984740745262"/>
      </bottom>
      <diagonal/>
    </border>
    <border>
      <left style="thin">
        <color theme="7" tint="-0.499984740745262"/>
      </left>
      <right style="hair">
        <color theme="5" tint="-0.499984740745262"/>
      </right>
      <top style="hair">
        <color theme="5" tint="-0.499984740745262"/>
      </top>
      <bottom style="hair">
        <color theme="5" tint="-0.499984740745262"/>
      </bottom>
      <diagonal/>
    </border>
    <border>
      <left style="hair">
        <color theme="5" tint="-0.499984740745262"/>
      </left>
      <right style="thin">
        <color theme="7" tint="-0.499984740745262"/>
      </right>
      <top style="hair">
        <color theme="5" tint="-0.499984740745262"/>
      </top>
      <bottom style="hair">
        <color theme="5" tint="-0.499984740745262"/>
      </bottom>
      <diagonal/>
    </border>
    <border>
      <left style="hair">
        <color theme="7" tint="-0.499984740745262"/>
      </left>
      <right style="hair">
        <color theme="5" tint="-0.499984740745262"/>
      </right>
      <top style="hair">
        <color theme="7" tint="-0.499984740745262"/>
      </top>
      <bottom style="hair">
        <color theme="5" tint="-0.499984740745262"/>
      </bottom>
      <diagonal/>
    </border>
    <border>
      <left style="hair">
        <color theme="5" tint="-0.499984740745262"/>
      </left>
      <right style="hair">
        <color theme="7" tint="-0.499984740745262"/>
      </right>
      <top style="hair">
        <color theme="7" tint="-0.499984740745262"/>
      </top>
      <bottom style="hair">
        <color theme="5" tint="-0.499984740745262"/>
      </bottom>
      <diagonal/>
    </border>
    <border>
      <left/>
      <right style="thin">
        <color theme="7" tint="-0.499984740745262"/>
      </right>
      <top style="hair">
        <color theme="5" tint="-0.499984740745262"/>
      </top>
      <bottom/>
      <diagonal/>
    </border>
    <border>
      <left style="thin">
        <color theme="7" tint="-0.499984740745262"/>
      </left>
      <right/>
      <top style="hair">
        <color theme="5" tint="-0.499984740745262"/>
      </top>
      <bottom/>
      <diagonal/>
    </border>
    <border>
      <left style="thin">
        <color theme="7" tint="-0.499984740745262"/>
      </left>
      <right style="hair">
        <color theme="5" tint="-0.499984740745262"/>
      </right>
      <top style="hair">
        <color theme="5" tint="-0.499984740745262"/>
      </top>
      <bottom/>
      <diagonal/>
    </border>
    <border>
      <left style="hair">
        <color theme="5" tint="-0.499984740745262"/>
      </left>
      <right style="hair">
        <color theme="5" tint="-0.499984740745262"/>
      </right>
      <top style="hair">
        <color theme="5" tint="-0.499984740745262"/>
      </top>
      <bottom/>
      <diagonal/>
    </border>
    <border>
      <left style="hair">
        <color theme="5" tint="-0.499984740745262"/>
      </left>
      <right style="thin">
        <color theme="7" tint="-0.499984740745262"/>
      </right>
      <top style="hair">
        <color theme="5" tint="-0.499984740745262"/>
      </top>
      <bottom/>
      <diagonal/>
    </border>
    <border>
      <left style="hair">
        <color theme="7" tint="-0.499984740745262"/>
      </left>
      <right style="hair">
        <color theme="5" tint="-0.499984740745262"/>
      </right>
      <top style="hair">
        <color theme="5" tint="-0.499984740745262"/>
      </top>
      <bottom/>
      <diagonal/>
    </border>
    <border>
      <left style="hair">
        <color theme="5" tint="-0.499984740745262"/>
      </left>
      <right style="hair">
        <color theme="7" tint="-0.499984740745262"/>
      </right>
      <top style="hair">
        <color theme="5" tint="-0.499984740745262"/>
      </top>
      <bottom/>
      <diagonal/>
    </border>
    <border>
      <left/>
      <right style="thin">
        <color theme="7" tint="-0.499984740745262"/>
      </right>
      <top/>
      <bottom style="thin">
        <color theme="7" tint="-0.499984740745262"/>
      </bottom>
      <diagonal/>
    </border>
    <border>
      <left style="thin">
        <color theme="7" tint="-0.499984740745262"/>
      </left>
      <right/>
      <top style="thin">
        <color theme="7" tint="-0.499984740745262"/>
      </top>
      <bottom style="hair">
        <color theme="7" tint="-0.499984740745262"/>
      </bottom>
      <diagonal/>
    </border>
    <border>
      <left style="thin">
        <color theme="7" tint="-0.499984740745262"/>
      </left>
      <right style="hair">
        <color theme="7" tint="-0.499984740745262"/>
      </right>
      <top style="thin">
        <color theme="7" tint="-0.499984740745262"/>
      </top>
      <bottom style="hair">
        <color theme="7" tint="-0.499984740745262"/>
      </bottom>
      <diagonal/>
    </border>
    <border>
      <left style="hair">
        <color theme="7" tint="-0.499984740745262"/>
      </left>
      <right style="hair">
        <color theme="7" tint="-0.499984740745262"/>
      </right>
      <top style="thin">
        <color theme="7" tint="-0.499984740745262"/>
      </top>
      <bottom style="hair">
        <color theme="7" tint="-0.499984740745262"/>
      </bottom>
      <diagonal/>
    </border>
    <border>
      <left style="hair">
        <color theme="7" tint="-0.499984740745262"/>
      </left>
      <right style="thin">
        <color theme="7" tint="-0.499984740745262"/>
      </right>
      <top style="thin">
        <color theme="7" tint="-0.499984740745262"/>
      </top>
      <bottom style="hair">
        <color theme="7" tint="-0.499984740745262"/>
      </bottom>
      <diagonal/>
    </border>
    <border>
      <left/>
      <right style="hair">
        <color theme="7" tint="-0.499984740745262"/>
      </right>
      <top style="thin">
        <color theme="7" tint="-0.499984740745262"/>
      </top>
      <bottom style="hair">
        <color theme="7" tint="-0.499984740745262"/>
      </bottom>
      <diagonal/>
    </border>
    <border>
      <left style="hair">
        <color theme="7" tint="-0.499984740745262"/>
      </left>
      <right/>
      <top style="thin">
        <color theme="7" tint="-0.499984740745262"/>
      </top>
      <bottom style="hair">
        <color theme="7" tint="-0.499984740745262"/>
      </bottom>
      <diagonal/>
    </border>
    <border>
      <left/>
      <right/>
      <top style="thin">
        <color theme="7" tint="-0.499984740745262"/>
      </top>
      <bottom style="hair">
        <color theme="7" tint="-0.499984740745262"/>
      </bottom>
      <diagonal/>
    </border>
    <border>
      <left style="thin">
        <color theme="7" tint="-0.499984740745262"/>
      </left>
      <right/>
      <top style="hair">
        <color theme="7" tint="-0.499984740745262"/>
      </top>
      <bottom style="hair">
        <color theme="7" tint="-0.499984740745262"/>
      </bottom>
      <diagonal/>
    </border>
    <border>
      <left style="thin">
        <color theme="7" tint="-0.499984740745262"/>
      </left>
      <right style="hair">
        <color theme="7" tint="-0.499984740745262"/>
      </right>
      <top style="hair">
        <color theme="7" tint="-0.499984740745262"/>
      </top>
      <bottom style="hair">
        <color theme="7" tint="-0.499984740745262"/>
      </bottom>
      <diagonal/>
    </border>
    <border>
      <left style="hair">
        <color theme="7" tint="-0.499984740745262"/>
      </left>
      <right style="hair">
        <color theme="7" tint="-0.499984740745262"/>
      </right>
      <top style="hair">
        <color theme="7" tint="-0.499984740745262"/>
      </top>
      <bottom style="hair">
        <color theme="7" tint="-0.499984740745262"/>
      </bottom>
      <diagonal/>
    </border>
    <border>
      <left style="hair">
        <color theme="7" tint="-0.499984740745262"/>
      </left>
      <right style="thin">
        <color theme="7" tint="-0.499984740745262"/>
      </right>
      <top style="hair">
        <color theme="7" tint="-0.499984740745262"/>
      </top>
      <bottom style="hair">
        <color theme="7" tint="-0.499984740745262"/>
      </bottom>
      <diagonal/>
    </border>
    <border>
      <left/>
      <right style="hair">
        <color theme="7" tint="-0.499984740745262"/>
      </right>
      <top style="hair">
        <color theme="7" tint="-0.499984740745262"/>
      </top>
      <bottom style="hair">
        <color theme="7" tint="-0.499984740745262"/>
      </bottom>
      <diagonal/>
    </border>
    <border>
      <left style="hair">
        <color theme="7" tint="-0.499984740745262"/>
      </left>
      <right/>
      <top style="hair">
        <color theme="7" tint="-0.499984740745262"/>
      </top>
      <bottom style="hair">
        <color theme="7" tint="-0.499984740745262"/>
      </bottom>
      <diagonal/>
    </border>
    <border>
      <left/>
      <right/>
      <top style="hair">
        <color theme="7" tint="-0.499984740745262"/>
      </top>
      <bottom style="hair">
        <color theme="7" tint="-0.499984740745262"/>
      </bottom>
      <diagonal/>
    </border>
    <border>
      <left style="thin">
        <color theme="7" tint="-0.499984740745262"/>
      </left>
      <right/>
      <top style="hair">
        <color theme="7" tint="-0.499984740745262"/>
      </top>
      <bottom style="thin">
        <color theme="7" tint="-0.499984740745262"/>
      </bottom>
      <diagonal/>
    </border>
    <border>
      <left style="thin">
        <color theme="7" tint="-0.499984740745262"/>
      </left>
      <right style="hair">
        <color theme="7" tint="-0.499984740745262"/>
      </right>
      <top style="hair">
        <color theme="7" tint="-0.499984740745262"/>
      </top>
      <bottom style="thin">
        <color theme="7" tint="-0.499984740745262"/>
      </bottom>
      <diagonal/>
    </border>
    <border>
      <left style="hair">
        <color theme="7" tint="-0.499984740745262"/>
      </left>
      <right style="hair">
        <color theme="7" tint="-0.499984740745262"/>
      </right>
      <top style="hair">
        <color theme="7" tint="-0.499984740745262"/>
      </top>
      <bottom style="thin">
        <color theme="7" tint="-0.499984740745262"/>
      </bottom>
      <diagonal/>
    </border>
    <border>
      <left style="hair">
        <color theme="7" tint="-0.499984740745262"/>
      </left>
      <right style="thin">
        <color theme="7" tint="-0.499984740745262"/>
      </right>
      <top style="hair">
        <color theme="7" tint="-0.499984740745262"/>
      </top>
      <bottom style="thin">
        <color theme="7" tint="-0.499984740745262"/>
      </bottom>
      <diagonal/>
    </border>
    <border>
      <left/>
      <right style="hair">
        <color theme="7" tint="-0.499984740745262"/>
      </right>
      <top style="hair">
        <color theme="7" tint="-0.499984740745262"/>
      </top>
      <bottom style="thin">
        <color theme="7" tint="-0.499984740745262"/>
      </bottom>
      <diagonal/>
    </border>
    <border>
      <left style="hair">
        <color theme="7" tint="-0.499984740745262"/>
      </left>
      <right/>
      <top style="hair">
        <color theme="7" tint="-0.499984740745262"/>
      </top>
      <bottom style="thin">
        <color theme="7" tint="-0.499984740745262"/>
      </bottom>
      <diagonal/>
    </border>
    <border>
      <left/>
      <right/>
      <top style="hair">
        <color theme="7" tint="-0.499984740745262"/>
      </top>
      <bottom style="thin">
        <color theme="7" tint="-0.499984740745262"/>
      </bottom>
      <diagonal/>
    </border>
    <border>
      <left style="thin">
        <color theme="7" tint="-0.499984740745262"/>
      </left>
      <right/>
      <top/>
      <bottom style="hair">
        <color theme="7" tint="-0.499984740745262"/>
      </bottom>
      <diagonal/>
    </border>
    <border>
      <left style="thin">
        <color theme="7" tint="-0.499984740745262"/>
      </left>
      <right style="hair">
        <color theme="7" tint="-0.499984740745262"/>
      </right>
      <top/>
      <bottom style="hair">
        <color theme="7" tint="-0.499984740745262"/>
      </bottom>
      <diagonal/>
    </border>
    <border>
      <left style="hair">
        <color theme="7" tint="-0.499984740745262"/>
      </left>
      <right style="hair">
        <color theme="7" tint="-0.499984740745262"/>
      </right>
      <top/>
      <bottom style="hair">
        <color theme="7" tint="-0.499984740745262"/>
      </bottom>
      <diagonal/>
    </border>
    <border>
      <left style="hair">
        <color theme="7" tint="-0.499984740745262"/>
      </left>
      <right style="thin">
        <color theme="7" tint="-0.499984740745262"/>
      </right>
      <top/>
      <bottom style="hair">
        <color theme="7" tint="-0.499984740745262"/>
      </bottom>
      <diagonal/>
    </border>
    <border>
      <left/>
      <right style="hair">
        <color theme="7" tint="-0.499984740745262"/>
      </right>
      <top/>
      <bottom style="hair">
        <color theme="7" tint="-0.499984740745262"/>
      </bottom>
      <diagonal/>
    </border>
    <border>
      <left style="hair">
        <color theme="7" tint="-0.499984740745262"/>
      </left>
      <right/>
      <top/>
      <bottom style="hair">
        <color theme="7" tint="-0.499984740745262"/>
      </bottom>
      <diagonal/>
    </border>
    <border>
      <left/>
      <right/>
      <top/>
      <bottom style="hair">
        <color theme="7" tint="-0.499984740745262"/>
      </bottom>
      <diagonal/>
    </border>
    <border>
      <left style="thin">
        <color theme="5" tint="-0.499984740745262"/>
      </left>
      <right/>
      <top/>
      <bottom style="hair">
        <color indexed="64"/>
      </bottom>
      <diagonal/>
    </border>
    <border>
      <left style="thin">
        <color theme="5" tint="-0.499984740745262"/>
      </left>
      <right style="hair">
        <color indexed="64"/>
      </right>
      <top/>
      <bottom style="hair">
        <color indexed="64"/>
      </bottom>
      <diagonal/>
    </border>
    <border>
      <left/>
      <right style="thin">
        <color theme="5" tint="-0.499984740745262"/>
      </right>
      <top/>
      <bottom style="hair">
        <color indexed="64"/>
      </bottom>
      <diagonal/>
    </border>
    <border>
      <left/>
      <right style="hair">
        <color theme="5" tint="-0.499984740745262"/>
      </right>
      <top/>
      <bottom style="hair">
        <color theme="5" tint="-0.499984740745262"/>
      </bottom>
      <diagonal/>
    </border>
    <border>
      <left style="hair">
        <color theme="5" tint="-0.499984740745262"/>
      </left>
      <right style="hair">
        <color theme="5" tint="-0.499984740745262"/>
      </right>
      <top/>
      <bottom style="hair">
        <color theme="5" tint="-0.499984740745262"/>
      </bottom>
      <diagonal/>
    </border>
    <border>
      <left style="hair">
        <color indexed="64"/>
      </left>
      <right style="thin">
        <color indexed="64"/>
      </right>
      <top/>
      <bottom style="hair">
        <color indexed="64"/>
      </bottom>
      <diagonal/>
    </border>
    <border>
      <left style="thin">
        <color theme="5" tint="-0.499984740745262"/>
      </left>
      <right/>
      <top style="hair">
        <color indexed="64"/>
      </top>
      <bottom style="hair">
        <color indexed="64"/>
      </bottom>
      <diagonal/>
    </border>
    <border>
      <left style="thin">
        <color theme="5" tint="-0.499984740745262"/>
      </left>
      <right style="hair">
        <color indexed="64"/>
      </right>
      <top style="hair">
        <color indexed="64"/>
      </top>
      <bottom style="hair">
        <color indexed="64"/>
      </bottom>
      <diagonal/>
    </border>
    <border>
      <left/>
      <right style="thin">
        <color theme="5" tint="-0.499984740745262"/>
      </right>
      <top style="hair">
        <color indexed="64"/>
      </top>
      <bottom style="hair">
        <color indexed="64"/>
      </bottom>
      <diagonal/>
    </border>
    <border>
      <left style="thin">
        <color theme="5" tint="-0.499984740745262"/>
      </left>
      <right/>
      <top style="hair">
        <color theme="5" tint="-0.499984740745262"/>
      </top>
      <bottom style="hair">
        <color theme="5" tint="-0.499984740745262"/>
      </bottom>
      <diagonal/>
    </border>
    <border>
      <left style="hair">
        <color theme="5" tint="-0.499984740745262"/>
      </left>
      <right/>
      <top style="hair">
        <color indexed="64"/>
      </top>
      <bottom style="hair">
        <color indexed="64"/>
      </bottom>
      <diagonal/>
    </border>
    <border>
      <left style="thin">
        <color theme="5" tint="-0.499984740745262"/>
      </left>
      <right/>
      <top style="hair">
        <color indexed="64"/>
      </top>
      <bottom style="thin">
        <color theme="5" tint="-0.499984740745262"/>
      </bottom>
      <diagonal/>
    </border>
    <border>
      <left/>
      <right/>
      <top style="hair">
        <color indexed="64"/>
      </top>
      <bottom style="thin">
        <color theme="5" tint="-0.499984740745262"/>
      </bottom>
      <diagonal/>
    </border>
    <border>
      <left/>
      <right style="hair">
        <color indexed="64"/>
      </right>
      <top style="hair">
        <color indexed="64"/>
      </top>
      <bottom style="thin">
        <color theme="5" tint="-0.499984740745262"/>
      </bottom>
      <diagonal/>
    </border>
    <border>
      <left style="hair">
        <color indexed="64"/>
      </left>
      <right/>
      <top style="hair">
        <color indexed="64"/>
      </top>
      <bottom style="thin">
        <color theme="5" tint="-0.499984740745262"/>
      </bottom>
      <diagonal/>
    </border>
    <border>
      <left/>
      <right style="thin">
        <color theme="5" tint="-0.499984740745262"/>
      </right>
      <top style="hair">
        <color indexed="64"/>
      </top>
      <bottom style="thin">
        <color theme="5" tint="-0.499984740745262"/>
      </bottom>
      <diagonal/>
    </border>
    <border>
      <left style="thin">
        <color theme="5" tint="-0.499984740745262"/>
      </left>
      <right/>
      <top style="hair">
        <color theme="5" tint="-0.499984740745262"/>
      </top>
      <bottom style="thin">
        <color theme="5" tint="-0.499984740745262"/>
      </bottom>
      <diagonal/>
    </border>
    <border>
      <left style="hair">
        <color theme="5" tint="-0.499984740745262"/>
      </left>
      <right/>
      <top style="hair">
        <color indexed="64"/>
      </top>
      <bottom style="thin">
        <color theme="5" tint="-0.499984740745262"/>
      </bottom>
      <diagonal/>
    </border>
    <border>
      <left/>
      <right style="thin">
        <color indexed="64"/>
      </right>
      <top style="hair">
        <color indexed="64"/>
      </top>
      <bottom style="thin">
        <color theme="5" tint="-0.499984740745262"/>
      </bottom>
      <diagonal/>
    </border>
    <border>
      <left style="thin">
        <color indexed="64"/>
      </left>
      <right/>
      <top style="hair">
        <color indexed="64"/>
      </top>
      <bottom style="thin">
        <color theme="5" tint="-0.499984740745262"/>
      </bottom>
      <diagonal/>
    </border>
    <border>
      <left style="hair">
        <color indexed="64"/>
      </left>
      <right style="hair">
        <color theme="9" tint="-0.499984740745262"/>
      </right>
      <top style="hair">
        <color indexed="64"/>
      </top>
      <bottom style="hair">
        <color theme="9" tint="-0.499984740745262"/>
      </bottom>
      <diagonal/>
    </border>
    <border>
      <left style="hair">
        <color theme="9" tint="-0.499984740745262"/>
      </left>
      <right style="hair">
        <color theme="9" tint="-0.499984740745262"/>
      </right>
      <top style="hair">
        <color indexed="64"/>
      </top>
      <bottom style="hair">
        <color theme="9" tint="-0.499984740745262"/>
      </bottom>
      <diagonal/>
    </border>
    <border>
      <left style="hair">
        <color indexed="64"/>
      </left>
      <right style="hair">
        <color theme="9" tint="-0.499984740745262"/>
      </right>
      <top style="hair">
        <color theme="9" tint="-0.499984740745262"/>
      </top>
      <bottom style="hair">
        <color theme="9" tint="-0.499984740745262"/>
      </bottom>
      <diagonal/>
    </border>
    <border>
      <left style="thin">
        <color theme="9" tint="-0.499984740745262"/>
      </left>
      <right style="hair">
        <color theme="2" tint="-0.499984740745262"/>
      </right>
      <top style="hair">
        <color theme="2" tint="-0.499984740745262"/>
      </top>
      <bottom style="hair">
        <color theme="2" tint="-0.499984740745262"/>
      </bottom>
      <diagonal/>
    </border>
    <border>
      <left style="hair">
        <color theme="2" tint="-0.499984740745262"/>
      </left>
      <right style="hair">
        <color theme="2" tint="-0.499984740745262"/>
      </right>
      <top style="hair">
        <color theme="2" tint="-0.499984740745262"/>
      </top>
      <bottom style="hair">
        <color theme="2" tint="-0.499984740745262"/>
      </bottom>
      <diagonal/>
    </border>
    <border>
      <left style="hair">
        <color theme="2" tint="-0.499984740745262"/>
      </left>
      <right style="thin">
        <color theme="9" tint="-0.499984740745262"/>
      </right>
      <top style="hair">
        <color theme="2" tint="-0.499984740745262"/>
      </top>
      <bottom style="hair">
        <color theme="2" tint="-0.499984740745262"/>
      </bottom>
      <diagonal/>
    </border>
    <border>
      <left/>
      <right style="hair">
        <color theme="2" tint="-0.499984740745262"/>
      </right>
      <top style="hair">
        <color theme="2" tint="-0.499984740745262"/>
      </top>
      <bottom style="hair">
        <color theme="2" tint="-0.499984740745262"/>
      </bottom>
      <diagonal/>
    </border>
    <border>
      <left style="hair">
        <color theme="2" tint="-0.499984740745262"/>
      </left>
      <right/>
      <top style="hair">
        <color theme="2" tint="-0.499984740745262"/>
      </top>
      <bottom style="hair">
        <color theme="2" tint="-0.499984740745262"/>
      </bottom>
      <diagonal/>
    </border>
    <border>
      <left/>
      <right/>
      <top style="hair">
        <color theme="2" tint="-0.499984740745262"/>
      </top>
      <bottom style="hair">
        <color theme="2" tint="-0.499984740745262"/>
      </bottom>
      <diagonal/>
    </border>
    <border>
      <left style="hair">
        <color theme="2" tint="-0.499984740745262"/>
      </left>
      <right style="hair">
        <color theme="2" tint="-0.499984740745262"/>
      </right>
      <top style="hair">
        <color theme="2" tint="-0.499984740745262"/>
      </top>
      <bottom/>
      <diagonal/>
    </border>
    <border>
      <left style="hair">
        <color theme="9" tint="-0.499984740745262"/>
      </left>
      <right style="hair">
        <color indexed="64"/>
      </right>
      <top/>
      <bottom style="hair">
        <color theme="9" tint="-0.499984740745262"/>
      </bottom>
      <diagonal/>
    </border>
    <border>
      <left style="hair">
        <color theme="9" tint="-0.499984740745262"/>
      </left>
      <right style="hair">
        <color indexed="64"/>
      </right>
      <top style="hair">
        <color theme="9" tint="-0.499984740745262"/>
      </top>
      <bottom style="hair">
        <color theme="9" tint="-0.499984740745262"/>
      </bottom>
      <diagonal/>
    </border>
    <border>
      <left style="hair">
        <color theme="9" tint="-0.499984740745262"/>
      </left>
      <right/>
      <top style="thin">
        <color indexed="64"/>
      </top>
      <bottom/>
      <diagonal/>
    </border>
    <border>
      <left/>
      <right style="hair">
        <color theme="9" tint="-0.499984740745262"/>
      </right>
      <top style="thin">
        <color indexed="64"/>
      </top>
      <bottom/>
      <diagonal/>
    </border>
    <border>
      <left style="hair">
        <color theme="9" tint="-0.499984740745262"/>
      </left>
      <right style="hair">
        <color indexed="64"/>
      </right>
      <top style="hair">
        <color indexed="64"/>
      </top>
      <bottom style="hair">
        <color theme="9" tint="-0.499984740745262"/>
      </bottom>
      <diagonal/>
    </border>
    <border>
      <left style="hair">
        <color indexed="64"/>
      </left>
      <right style="hair">
        <color theme="9" tint="-0.499984740745262"/>
      </right>
      <top style="hair">
        <color theme="9" tint="-0.499984740745262"/>
      </top>
      <bottom style="thin">
        <color indexed="64"/>
      </bottom>
      <diagonal/>
    </border>
    <border>
      <left style="hair">
        <color theme="9" tint="-0.499984740745262"/>
      </left>
      <right style="hair">
        <color indexed="64"/>
      </right>
      <top style="hair">
        <color theme="9" tint="-0.499984740745262"/>
      </top>
      <bottom style="thin">
        <color indexed="64"/>
      </bottom>
      <diagonal/>
    </border>
    <border>
      <left style="hair">
        <color indexed="64"/>
      </left>
      <right style="hair">
        <color theme="9" tint="-0.499984740745262"/>
      </right>
      <top/>
      <bottom style="hair">
        <color theme="9" tint="-0.499984740745262"/>
      </bottom>
      <diagonal/>
    </border>
    <border>
      <left style="hair">
        <color indexed="64"/>
      </left>
      <right style="hair">
        <color theme="9" tint="-0.499984740745262"/>
      </right>
      <top/>
      <bottom style="hair">
        <color indexed="64"/>
      </bottom>
      <diagonal/>
    </border>
    <border>
      <left style="hair">
        <color theme="9" tint="-0.499984740745262"/>
      </left>
      <right style="hair">
        <color theme="9" tint="-0.499984740745262"/>
      </right>
      <top/>
      <bottom style="hair">
        <color indexed="64"/>
      </bottom>
      <diagonal/>
    </border>
    <border>
      <left style="hair">
        <color indexed="64"/>
      </left>
      <right style="hair">
        <color theme="9" tint="-0.499984740745262"/>
      </right>
      <top/>
      <bottom style="thin">
        <color indexed="64"/>
      </bottom>
      <diagonal/>
    </border>
    <border>
      <left style="hair">
        <color theme="9" tint="-0.499984740745262"/>
      </left>
      <right style="hair">
        <color indexed="64"/>
      </right>
      <top/>
      <bottom style="thin">
        <color indexed="64"/>
      </bottom>
      <diagonal/>
    </border>
    <border>
      <left style="hair">
        <color theme="9" tint="-0.499984740745262"/>
      </left>
      <right style="thin">
        <color indexed="64"/>
      </right>
      <top/>
      <bottom style="thin">
        <color indexed="64"/>
      </bottom>
      <diagonal/>
    </border>
    <border>
      <left style="hair">
        <color theme="9" tint="-0.499984740745262"/>
      </left>
      <right style="thin">
        <color theme="9" tint="-0.499984740745262"/>
      </right>
      <top/>
      <bottom style="hair">
        <color indexed="64"/>
      </bottom>
      <diagonal/>
    </border>
    <border>
      <left style="thin">
        <color theme="9" tint="-0.499984740745262"/>
      </left>
      <right style="hair">
        <color theme="9" tint="-0.499984740745262"/>
      </right>
      <top/>
      <bottom style="hair">
        <color indexed="64"/>
      </bottom>
      <diagonal/>
    </border>
    <border>
      <left style="thin">
        <color indexed="64"/>
      </left>
      <right style="hair">
        <color theme="9" tint="-0.499984740745262"/>
      </right>
      <top/>
      <bottom style="hair">
        <color indexed="64"/>
      </bottom>
      <diagonal/>
    </border>
    <border>
      <left style="hair">
        <color theme="9" tint="-0.499984740745262"/>
      </left>
      <right style="hair">
        <color indexed="64"/>
      </right>
      <top/>
      <bottom style="hair">
        <color indexed="64"/>
      </bottom>
      <diagonal/>
    </border>
    <border>
      <left style="thin">
        <color theme="9" tint="-0.499984740745262"/>
      </left>
      <right/>
      <top style="thin">
        <color theme="9" tint="-0.499984740745262"/>
      </top>
      <bottom style="hair">
        <color theme="2" tint="-0.499984740745262"/>
      </bottom>
      <diagonal/>
    </border>
    <border>
      <left style="thin">
        <color theme="9" tint="-0.499984740745262"/>
      </left>
      <right style="hair">
        <color theme="2" tint="-0.499984740745262"/>
      </right>
      <top style="thin">
        <color theme="9" tint="-0.499984740745262"/>
      </top>
      <bottom style="hair">
        <color theme="2" tint="-0.499984740745262"/>
      </bottom>
      <diagonal/>
    </border>
    <border>
      <left style="hair">
        <color theme="2" tint="-0.499984740745262"/>
      </left>
      <right style="hair">
        <color theme="2" tint="-0.499984740745262"/>
      </right>
      <top style="thin">
        <color theme="9" tint="-0.499984740745262"/>
      </top>
      <bottom style="hair">
        <color theme="2" tint="-0.499984740745262"/>
      </bottom>
      <diagonal/>
    </border>
    <border>
      <left style="hair">
        <color theme="2" tint="-0.499984740745262"/>
      </left>
      <right style="thin">
        <color theme="9" tint="-0.499984740745262"/>
      </right>
      <top style="thin">
        <color theme="9" tint="-0.499984740745262"/>
      </top>
      <bottom style="hair">
        <color theme="2" tint="-0.499984740745262"/>
      </bottom>
      <diagonal/>
    </border>
    <border>
      <left/>
      <right/>
      <top style="thin">
        <color theme="9" tint="-0.499984740745262"/>
      </top>
      <bottom style="hair">
        <color theme="2" tint="-0.499984740745262"/>
      </bottom>
      <diagonal/>
    </border>
    <border>
      <left style="thin">
        <color theme="9" tint="-0.499984740745262"/>
      </left>
      <right/>
      <top style="hair">
        <color theme="2" tint="-0.499984740745262"/>
      </top>
      <bottom style="hair">
        <color theme="2" tint="-0.499984740745262"/>
      </bottom>
      <diagonal/>
    </border>
    <border>
      <left style="thin">
        <color theme="9" tint="-0.499984740745262"/>
      </left>
      <right/>
      <top style="hair">
        <color theme="2" tint="-0.499984740745262"/>
      </top>
      <bottom/>
      <diagonal/>
    </border>
    <border>
      <left/>
      <right style="hair">
        <color theme="2" tint="-0.499984740745262"/>
      </right>
      <top style="hair">
        <color theme="2" tint="-0.499984740745262"/>
      </top>
      <bottom/>
      <diagonal/>
    </border>
    <border>
      <left style="hair">
        <color theme="2" tint="-0.499984740745262"/>
      </left>
      <right/>
      <top style="hair">
        <color theme="2" tint="-0.499984740745262"/>
      </top>
      <bottom/>
      <diagonal/>
    </border>
    <border>
      <left/>
      <right/>
      <top style="hair">
        <color theme="2" tint="-0.499984740745262"/>
      </top>
      <bottom/>
      <diagonal/>
    </border>
    <border>
      <left style="thin">
        <color indexed="64"/>
      </left>
      <right/>
      <top style="hair">
        <color theme="9" tint="-0.499984740745262"/>
      </top>
      <bottom style="thin">
        <color theme="9" tint="-0.499984740745262"/>
      </bottom>
      <diagonal/>
    </border>
    <border>
      <left/>
      <right style="hair">
        <color theme="2" tint="-0.499984740745262"/>
      </right>
      <top/>
      <bottom/>
      <diagonal/>
    </border>
    <border>
      <left/>
      <right style="hair">
        <color theme="2" tint="-0.499984740745262"/>
      </right>
      <top/>
      <bottom style="thin">
        <color theme="9" tint="-0.499984740745262"/>
      </bottom>
      <diagonal/>
    </border>
    <border>
      <left style="hair">
        <color theme="2" tint="-0.499984740745262"/>
      </left>
      <right/>
      <top style="hair">
        <color theme="2" tint="-0.499984740745262"/>
      </top>
      <bottom style="thin">
        <color theme="9" tint="-0.499984740745262"/>
      </bottom>
      <diagonal/>
    </border>
    <border>
      <left/>
      <right/>
      <top style="hair">
        <color theme="2" tint="-0.499984740745262"/>
      </top>
      <bottom style="thin">
        <color theme="9" tint="-0.499984740745262"/>
      </bottom>
      <diagonal/>
    </border>
    <border>
      <left/>
      <right style="hair">
        <color theme="2" tint="-0.499984740745262"/>
      </right>
      <top style="hair">
        <color theme="2" tint="-0.499984740745262"/>
      </top>
      <bottom style="thin">
        <color theme="9" tint="-0.499984740745262"/>
      </bottom>
      <diagonal/>
    </border>
    <border>
      <left/>
      <right style="hair">
        <color theme="2" tint="-0.499984740745262"/>
      </right>
      <top style="thin">
        <color theme="9" tint="-0.499984740745262"/>
      </top>
      <bottom style="hair">
        <color theme="2" tint="-0.499984740745262"/>
      </bottom>
      <diagonal/>
    </border>
    <border>
      <left style="hair">
        <color theme="2" tint="-0.499984740745262"/>
      </left>
      <right/>
      <top style="thin">
        <color theme="9" tint="-0.499984740745262"/>
      </top>
      <bottom style="hair">
        <color theme="2" tint="-0.499984740745262"/>
      </bottom>
      <diagonal/>
    </border>
    <border>
      <left style="hair">
        <color theme="2" tint="-0.499984740745262"/>
      </left>
      <right style="thin">
        <color theme="2" tint="-0.499984740745262"/>
      </right>
      <top style="thin">
        <color theme="9" tint="-0.499984740745262"/>
      </top>
      <bottom style="hair">
        <color theme="2" tint="-0.499984740745262"/>
      </bottom>
      <diagonal/>
    </border>
    <border>
      <left style="hair">
        <color theme="2" tint="-0.499984740745262"/>
      </left>
      <right style="thin">
        <color theme="2" tint="-0.499984740745262"/>
      </right>
      <top style="hair">
        <color theme="2" tint="-0.499984740745262"/>
      </top>
      <bottom style="hair">
        <color theme="2" tint="-0.499984740745262"/>
      </bottom>
      <diagonal/>
    </border>
    <border>
      <left style="thin">
        <color theme="9" tint="-0.499984740745262"/>
      </left>
      <right/>
      <top style="hair">
        <color theme="2" tint="-0.499984740745262"/>
      </top>
      <bottom style="thin">
        <color theme="9" tint="-0.499984740745262"/>
      </bottom>
      <diagonal/>
    </border>
    <border>
      <left style="hair">
        <color theme="2" tint="-0.499984740745262"/>
      </left>
      <right style="hair">
        <color theme="2" tint="-0.499984740745262"/>
      </right>
      <top style="hair">
        <color theme="2" tint="-0.499984740745262"/>
      </top>
      <bottom style="thin">
        <color theme="9" tint="-0.499984740745262"/>
      </bottom>
      <diagonal/>
    </border>
    <border>
      <left style="hair">
        <color theme="2" tint="-0.499984740745262"/>
      </left>
      <right/>
      <top/>
      <bottom style="thin">
        <color theme="9" tint="-0.499984740745262"/>
      </bottom>
      <diagonal/>
    </border>
    <border>
      <left style="thin">
        <color theme="9" tint="-0.499984740745262"/>
      </left>
      <right style="hair">
        <color theme="2" tint="-0.499984740745262"/>
      </right>
      <top style="hair">
        <color theme="2" tint="-0.499984740745262"/>
      </top>
      <bottom style="thin">
        <color theme="9" tint="-0.499984740745262"/>
      </bottom>
      <diagonal/>
    </border>
    <border>
      <left style="hair">
        <color theme="2" tint="-0.499984740745262"/>
      </left>
      <right style="thin">
        <color theme="9" tint="-0.499984740745262"/>
      </right>
      <top style="hair">
        <color theme="2" tint="-0.499984740745262"/>
      </top>
      <bottom style="thin">
        <color theme="9" tint="-0.499984740745262"/>
      </bottom>
      <diagonal/>
    </border>
    <border>
      <left style="hair">
        <color theme="2" tint="-0.499984740745262"/>
      </left>
      <right style="thin">
        <color theme="2" tint="-0.499984740745262"/>
      </right>
      <top style="hair">
        <color theme="2" tint="-0.499984740745262"/>
      </top>
      <bottom style="thin">
        <color theme="9" tint="-0.499984740745262"/>
      </bottom>
      <diagonal/>
    </border>
    <border>
      <left style="thin">
        <color theme="9" tint="-0.499984740745262"/>
      </left>
      <right/>
      <top/>
      <bottom style="hair">
        <color theme="2" tint="-0.499984740745262"/>
      </bottom>
      <diagonal/>
    </border>
    <border>
      <left/>
      <right style="hair">
        <color theme="2" tint="-0.499984740745262"/>
      </right>
      <top/>
      <bottom style="hair">
        <color theme="2" tint="-0.499984740745262"/>
      </bottom>
      <diagonal/>
    </border>
    <border>
      <left style="hair">
        <color theme="2" tint="-0.499984740745262"/>
      </left>
      <right/>
      <top/>
      <bottom style="hair">
        <color theme="2" tint="-0.499984740745262"/>
      </bottom>
      <diagonal/>
    </border>
    <border>
      <left style="hair">
        <color theme="2" tint="-0.499984740745262"/>
      </left>
      <right style="hair">
        <color theme="2" tint="-0.499984740745262"/>
      </right>
      <top/>
      <bottom style="hair">
        <color theme="2" tint="-0.499984740745262"/>
      </bottom>
      <diagonal/>
    </border>
    <border>
      <left style="hair">
        <color theme="2" tint="-0.499984740745262"/>
      </left>
      <right style="thin">
        <color theme="2" tint="-0.499984740745262"/>
      </right>
      <top/>
      <bottom style="hair">
        <color theme="2" tint="-0.499984740745262"/>
      </bottom>
      <diagonal/>
    </border>
    <border>
      <left style="hair">
        <color theme="2" tint="-0.499984740745262"/>
      </left>
      <right style="thin">
        <color theme="9" tint="-0.499984740745262"/>
      </right>
      <top/>
      <bottom style="hair">
        <color theme="2" tint="-0.499984740745262"/>
      </bottom>
      <diagonal/>
    </border>
    <border>
      <left/>
      <right style="hair">
        <color indexed="64"/>
      </right>
      <top style="hair">
        <color theme="9" tint="-0.499984740745262"/>
      </top>
      <bottom style="hair">
        <color theme="9" tint="-0.499984740745262"/>
      </bottom>
      <diagonal/>
    </border>
    <border>
      <left/>
      <right style="hair">
        <color indexed="64"/>
      </right>
      <top style="hair">
        <color theme="9" tint="-0.499984740745262"/>
      </top>
      <bottom style="thin">
        <color indexed="64"/>
      </bottom>
      <diagonal/>
    </border>
    <border>
      <left style="thin">
        <color indexed="64"/>
      </left>
      <right/>
      <top style="thin">
        <color indexed="64"/>
      </top>
      <bottom style="hair">
        <color theme="2" tint="-0.499984740745262"/>
      </bottom>
      <diagonal/>
    </border>
    <border>
      <left style="thin">
        <color indexed="64"/>
      </left>
      <right style="hair">
        <color theme="2" tint="-0.499984740745262"/>
      </right>
      <top style="thin">
        <color indexed="64"/>
      </top>
      <bottom style="hair">
        <color theme="2" tint="-0.499984740745262"/>
      </bottom>
      <diagonal/>
    </border>
    <border>
      <left style="hair">
        <color theme="2" tint="-0.499984740745262"/>
      </left>
      <right style="hair">
        <color theme="2" tint="-0.499984740745262"/>
      </right>
      <top style="thin">
        <color indexed="64"/>
      </top>
      <bottom style="hair">
        <color theme="2" tint="-0.499984740745262"/>
      </bottom>
      <diagonal/>
    </border>
    <border>
      <left style="thin">
        <color indexed="64"/>
      </left>
      <right/>
      <top/>
      <bottom style="hair">
        <color theme="2" tint="-0.499984740745262"/>
      </bottom>
      <diagonal/>
    </border>
    <border>
      <left style="thin">
        <color indexed="64"/>
      </left>
      <right/>
      <top style="hair">
        <color theme="2" tint="-0.499984740745262"/>
      </top>
      <bottom/>
      <diagonal/>
    </border>
    <border>
      <left style="thin">
        <color indexed="64"/>
      </left>
      <right/>
      <top style="hair">
        <color theme="2" tint="-0.499984740745262"/>
      </top>
      <bottom style="hair">
        <color theme="2" tint="-0.499984740745262"/>
      </bottom>
      <diagonal/>
    </border>
    <border>
      <left style="hair">
        <color theme="2" tint="-0.499984740745262"/>
      </left>
      <right/>
      <top/>
      <bottom/>
      <diagonal/>
    </border>
    <border>
      <left style="thin">
        <color indexed="64"/>
      </left>
      <right/>
      <top style="hair">
        <color theme="2" tint="-0.499984740745262"/>
      </top>
      <bottom style="thin">
        <color indexed="64"/>
      </bottom>
      <diagonal/>
    </border>
    <border>
      <left/>
      <right style="hair">
        <color theme="2" tint="-0.499984740745262"/>
      </right>
      <top/>
      <bottom style="thin">
        <color indexed="64"/>
      </bottom>
      <diagonal/>
    </border>
    <border>
      <left style="hair">
        <color theme="2" tint="-0.499984740745262"/>
      </left>
      <right/>
      <top/>
      <bottom style="thin">
        <color indexed="64"/>
      </bottom>
      <diagonal/>
    </border>
    <border>
      <left style="thin">
        <color theme="9" tint="-0.499984740745262"/>
      </left>
      <right/>
      <top/>
      <bottom style="hair">
        <color indexed="64"/>
      </bottom>
      <diagonal/>
    </border>
    <border>
      <left style="hair">
        <color indexed="64"/>
      </left>
      <right style="thin">
        <color theme="9" tint="-0.499984740745262"/>
      </right>
      <top/>
      <bottom style="hair">
        <color indexed="64"/>
      </bottom>
      <diagonal/>
    </border>
    <border>
      <left style="thin">
        <color theme="9" tint="-0.499984740745262"/>
      </left>
      <right style="hair">
        <color indexed="64"/>
      </right>
      <top/>
      <bottom style="hair">
        <color indexed="64"/>
      </bottom>
      <diagonal/>
    </border>
    <border>
      <left style="thin">
        <color theme="9" tint="-0.499984740745262"/>
      </left>
      <right/>
      <top style="hair">
        <color indexed="64"/>
      </top>
      <bottom style="hair">
        <color indexed="64"/>
      </bottom>
      <diagonal/>
    </border>
    <border>
      <left style="thin">
        <color theme="9" tint="-0.499984740745262"/>
      </left>
      <right style="hair">
        <color indexed="64"/>
      </right>
      <top style="hair">
        <color indexed="64"/>
      </top>
      <bottom style="thin">
        <color theme="9" tint="-0.499984740745262"/>
      </bottom>
      <diagonal/>
    </border>
    <border>
      <left style="thin">
        <color theme="9" tint="-0.499984740745262"/>
      </left>
      <right style="hair">
        <color theme="9" tint="-0.249977111117893"/>
      </right>
      <top style="thin">
        <color theme="9" tint="-0.499984740745262"/>
      </top>
      <bottom style="hair">
        <color theme="9" tint="-0.249977111117893"/>
      </bottom>
      <diagonal/>
    </border>
    <border>
      <left style="hair">
        <color theme="9" tint="-0.249977111117893"/>
      </left>
      <right style="hair">
        <color theme="9" tint="-0.249977111117893"/>
      </right>
      <top style="thin">
        <color theme="9" tint="-0.499984740745262"/>
      </top>
      <bottom style="hair">
        <color theme="9" tint="-0.249977111117893"/>
      </bottom>
      <diagonal/>
    </border>
    <border>
      <left style="hair">
        <color theme="9" tint="-0.249977111117893"/>
      </left>
      <right style="thin">
        <color theme="9" tint="-0.499984740745262"/>
      </right>
      <top style="thin">
        <color theme="9" tint="-0.499984740745262"/>
      </top>
      <bottom style="hair">
        <color theme="9" tint="-0.249977111117893"/>
      </bottom>
      <diagonal/>
    </border>
    <border>
      <left/>
      <right style="thin">
        <color theme="9" tint="-0.499984740745262"/>
      </right>
      <top style="thin">
        <color theme="9" tint="-0.499984740745262"/>
      </top>
      <bottom style="hair">
        <color theme="2" tint="-0.499984740745262"/>
      </bottom>
      <diagonal/>
    </border>
    <border>
      <left/>
      <right style="thin">
        <color theme="9" tint="-0.499984740745262"/>
      </right>
      <top style="hair">
        <color theme="2" tint="-0.499984740745262"/>
      </top>
      <bottom style="hair">
        <color theme="2" tint="-0.499984740745262"/>
      </bottom>
      <diagonal/>
    </border>
    <border>
      <left/>
      <right style="thin">
        <color theme="9" tint="-0.499984740745262"/>
      </right>
      <top style="hair">
        <color theme="2" tint="-0.499984740745262"/>
      </top>
      <bottom style="thin">
        <color theme="9" tint="-0.499984740745262"/>
      </bottom>
      <diagonal/>
    </border>
    <border>
      <left style="hair">
        <color theme="5" tint="-0.499984740745262"/>
      </left>
      <right style="thin">
        <color theme="5" tint="-0.499984740745262"/>
      </right>
      <top style="hair">
        <color theme="5" tint="-0.499984740745262"/>
      </top>
      <bottom style="hair">
        <color theme="5" tint="-0.499984740745262"/>
      </bottom>
      <diagonal/>
    </border>
    <border>
      <left/>
      <right style="hair">
        <color theme="5" tint="-0.499984740745262"/>
      </right>
      <top style="thin">
        <color theme="5" tint="-0.499984740745262"/>
      </top>
      <bottom style="hair">
        <color theme="5" tint="-0.499984740745262"/>
      </bottom>
      <diagonal/>
    </border>
    <border>
      <left style="hair">
        <color theme="5" tint="-0.499984740745262"/>
      </left>
      <right style="thin">
        <color theme="5" tint="-0.499984740745262"/>
      </right>
      <top style="hair">
        <color theme="5" tint="-0.499984740745262"/>
      </top>
      <bottom style="thin">
        <color theme="5" tint="-0.499984740745262"/>
      </bottom>
      <diagonal/>
    </border>
    <border>
      <left style="hair">
        <color theme="7" tint="-0.499984740745262"/>
      </left>
      <right style="thin">
        <color theme="7" tint="-0.499984740745262"/>
      </right>
      <top style="hair">
        <color theme="7" tint="-0.499984740745262"/>
      </top>
      <bottom/>
      <diagonal/>
    </border>
    <border>
      <left style="hair">
        <color indexed="64"/>
      </left>
      <right/>
      <top style="thin">
        <color theme="9" tint="-0.499984740745262"/>
      </top>
      <bottom style="hair">
        <color indexed="64"/>
      </bottom>
      <diagonal/>
    </border>
    <border>
      <left style="thin">
        <color indexed="64"/>
      </left>
      <right/>
      <top style="thin">
        <color theme="9" tint="-0.499984740745262"/>
      </top>
      <bottom style="hair">
        <color indexed="64"/>
      </bottom>
      <diagonal/>
    </border>
    <border>
      <left/>
      <right/>
      <top style="thin">
        <color theme="9" tint="-0.499984740745262"/>
      </top>
      <bottom style="hair">
        <color indexed="64"/>
      </bottom>
      <diagonal/>
    </border>
    <border>
      <left/>
      <right style="thin">
        <color indexed="64"/>
      </right>
      <top style="thin">
        <color theme="9" tint="-0.499984740745262"/>
      </top>
      <bottom style="hair">
        <color indexed="64"/>
      </bottom>
      <diagonal/>
    </border>
    <border>
      <left/>
      <right style="hair">
        <color indexed="64"/>
      </right>
      <top style="thin">
        <color theme="9" tint="-0.499984740745262"/>
      </top>
      <bottom style="hair">
        <color indexed="64"/>
      </bottom>
      <diagonal/>
    </border>
    <border>
      <left style="hair">
        <color indexed="64"/>
      </left>
      <right style="thin">
        <color indexed="64"/>
      </right>
      <top style="thin">
        <color theme="9" tint="-0.499984740745262"/>
      </top>
      <bottom style="hair">
        <color indexed="64"/>
      </bottom>
      <diagonal/>
    </border>
    <border>
      <left style="thin">
        <color indexed="64"/>
      </left>
      <right style="hair">
        <color indexed="64"/>
      </right>
      <top style="thin">
        <color theme="9" tint="-0.499984740745262"/>
      </top>
      <bottom style="hair">
        <color indexed="64"/>
      </bottom>
      <diagonal/>
    </border>
    <border>
      <left/>
      <right style="hair">
        <color theme="2" tint="-0.499984740745262"/>
      </right>
      <top style="thin">
        <color theme="9" tint="-0.499984740745262"/>
      </top>
      <bottom/>
      <diagonal/>
    </border>
    <border>
      <left style="hair">
        <color theme="2" tint="-0.499984740745262"/>
      </left>
      <right/>
      <top style="thin">
        <color theme="9" tint="-0.499984740745262"/>
      </top>
      <bottom/>
      <diagonal/>
    </border>
    <border>
      <left style="thin">
        <color theme="9" tint="-0.499984740745262"/>
      </left>
      <right/>
      <top style="thin">
        <color theme="2" tint="-0.499984740745262"/>
      </top>
      <bottom/>
      <diagonal/>
    </border>
    <border>
      <left/>
      <right/>
      <top style="thin">
        <color theme="2" tint="-0.499984740745262"/>
      </top>
      <bottom/>
      <diagonal/>
    </border>
    <border>
      <left/>
      <right style="thin">
        <color theme="2" tint="-0.499984740745262"/>
      </right>
      <top style="thin">
        <color theme="2" tint="-0.499984740745262"/>
      </top>
      <bottom/>
      <diagonal/>
    </border>
    <border>
      <left/>
      <right style="thin">
        <color theme="9" tint="-0.499984740745262"/>
      </right>
      <top style="hair">
        <color theme="2" tint="-0.499984740745262"/>
      </top>
      <bottom/>
      <diagonal/>
    </border>
    <border>
      <left/>
      <right style="thin">
        <color theme="2" tint="-0.499984740745262"/>
      </right>
      <top style="hair">
        <color theme="2" tint="-0.499984740745262"/>
      </top>
      <bottom/>
      <diagonal/>
    </border>
    <border>
      <left/>
      <right style="thin">
        <color theme="2" tint="-0.499984740745262"/>
      </right>
      <top style="hair">
        <color theme="2" tint="-0.499984740745262"/>
      </top>
      <bottom style="thin">
        <color theme="9" tint="-0.499984740745262"/>
      </bottom>
      <diagonal/>
    </border>
    <border>
      <left style="hair">
        <color theme="2" tint="-0.499984740745262"/>
      </left>
      <right style="hair">
        <color theme="2" tint="-0.499984740745262"/>
      </right>
      <top/>
      <bottom style="thin">
        <color theme="9" tint="-0.499984740745262"/>
      </bottom>
      <diagonal/>
    </border>
    <border>
      <left style="thin">
        <color theme="9" tint="-0.499984740745262"/>
      </left>
      <right style="hair">
        <color theme="2" tint="-0.499984740745262"/>
      </right>
      <top/>
      <bottom style="hair">
        <color theme="2" tint="-0.499984740745262"/>
      </bottom>
      <diagonal/>
    </border>
    <border>
      <left/>
      <right/>
      <top/>
      <bottom style="hair">
        <color theme="2" tint="-0.499984740745262"/>
      </bottom>
      <diagonal/>
    </border>
    <border>
      <left/>
      <right style="thin">
        <color theme="9" tint="-0.499984740745262"/>
      </right>
      <top/>
      <bottom style="hair">
        <color theme="2" tint="-0.499984740745262"/>
      </bottom>
      <diagonal/>
    </border>
    <border>
      <left/>
      <right style="hair">
        <color theme="9" tint="-0.249977111117893"/>
      </right>
      <top style="thin">
        <color theme="9" tint="-0.499984740745262"/>
      </top>
      <bottom style="hair">
        <color theme="9" tint="-0.249977111117893"/>
      </bottom>
      <diagonal/>
    </border>
    <border>
      <left style="thin">
        <color theme="9" tint="-0.499984740745262"/>
      </left>
      <right/>
      <top style="hair">
        <color indexed="64"/>
      </top>
      <bottom/>
      <diagonal/>
    </border>
    <border>
      <left style="hair">
        <color theme="9" tint="-0.249977111117893"/>
      </left>
      <right/>
      <top style="thin">
        <color theme="9" tint="-0.499984740745262"/>
      </top>
      <bottom style="hair">
        <color theme="9" tint="-0.249977111117893"/>
      </bottom>
      <diagonal/>
    </border>
    <border>
      <left style="thin">
        <color theme="9" tint="-0.499984740745262"/>
      </left>
      <right/>
      <top style="thin">
        <color theme="9" tint="-0.499984740745262"/>
      </top>
      <bottom style="hair">
        <color indexed="64"/>
      </bottom>
      <diagonal/>
    </border>
    <border>
      <left style="thin">
        <color theme="9" tint="-0.499984740745262"/>
      </left>
      <right/>
      <top style="thin">
        <color theme="9" tint="-0.499984740745262"/>
      </top>
      <bottom style="thin">
        <color theme="9" tint="-0.499984740745262"/>
      </bottom>
      <diagonal/>
    </border>
    <border>
      <left/>
      <right/>
      <top style="thin">
        <color theme="9" tint="-0.499984740745262"/>
      </top>
      <bottom style="thin">
        <color theme="9" tint="-0.499984740745262"/>
      </bottom>
      <diagonal/>
    </border>
    <border>
      <left/>
      <right style="thin">
        <color theme="9" tint="-0.499984740745262"/>
      </right>
      <top style="thin">
        <color theme="9" tint="-0.499984740745262"/>
      </top>
      <bottom style="thin">
        <color theme="9" tint="-0.499984740745262"/>
      </bottom>
      <diagonal/>
    </border>
    <border>
      <left style="thin">
        <color theme="9" tint="-0.499984740745262"/>
      </left>
      <right/>
      <top style="hair">
        <color indexed="64"/>
      </top>
      <bottom style="thin">
        <color theme="9" tint="-0.499984740745262"/>
      </bottom>
      <diagonal/>
    </border>
    <border>
      <left style="hair">
        <color theme="7" tint="-0.499984740745262"/>
      </left>
      <right style="hair">
        <color theme="7" tint="-0.499984740745262"/>
      </right>
      <top/>
      <bottom/>
      <diagonal/>
    </border>
    <border>
      <left/>
      <right style="thin">
        <color theme="7" tint="-0.499984740745262"/>
      </right>
      <top/>
      <bottom style="hair">
        <color theme="7" tint="-0.499984740745262"/>
      </bottom>
      <diagonal/>
    </border>
    <border>
      <left/>
      <right style="thin">
        <color theme="7" tint="-0.499984740745262"/>
      </right>
      <top style="hair">
        <color theme="7" tint="-0.499984740745262"/>
      </top>
      <bottom style="hair">
        <color theme="7" tint="-0.499984740745262"/>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hair">
        <color theme="5" tint="-0.499984740745262"/>
      </left>
      <right/>
      <top style="hair">
        <color theme="9" tint="-0.499984740745262"/>
      </top>
      <bottom/>
      <diagonal/>
    </border>
    <border>
      <left/>
      <right/>
      <top style="hair">
        <color indexed="64"/>
      </top>
      <bottom style="hair">
        <color theme="9" tint="-0.499984740745262"/>
      </bottom>
      <diagonal/>
    </border>
    <border>
      <left/>
      <right style="hair">
        <color theme="9" tint="-0.499984740745262"/>
      </right>
      <top style="hair">
        <color indexed="64"/>
      </top>
      <bottom style="hair">
        <color theme="9" tint="-0.499984740745262"/>
      </bottom>
      <diagonal/>
    </border>
    <border>
      <left style="hair">
        <color theme="9" tint="-0.499984740745262"/>
      </left>
      <right/>
      <top style="hair">
        <color indexed="64"/>
      </top>
      <bottom style="hair">
        <color theme="9" tint="-0.499984740745262"/>
      </bottom>
      <diagonal/>
    </border>
    <border>
      <left/>
      <right style="thin">
        <color theme="9" tint="-0.499984740745262"/>
      </right>
      <top style="hair">
        <color indexed="64"/>
      </top>
      <bottom style="hair">
        <color indexed="64"/>
      </bottom>
      <diagonal/>
    </border>
    <border>
      <left style="thin">
        <color theme="9" tint="-0.499984740745262"/>
      </left>
      <right/>
      <top style="hair">
        <color indexed="64"/>
      </top>
      <bottom style="hair">
        <color theme="9" tint="-0.499984740745262"/>
      </bottom>
      <diagonal/>
    </border>
    <border>
      <left/>
      <right style="thin">
        <color theme="9" tint="-0.499984740745262"/>
      </right>
      <top style="hair">
        <color indexed="64"/>
      </top>
      <bottom style="hair">
        <color theme="9" tint="-0.499984740745262"/>
      </bottom>
      <diagonal/>
    </border>
    <border>
      <left style="hair">
        <color theme="9" tint="-0.499984740745262"/>
      </left>
      <right/>
      <top style="hair">
        <color indexed="64"/>
      </top>
      <bottom style="thin">
        <color theme="9" tint="-0.499984740745262"/>
      </bottom>
      <diagonal/>
    </border>
    <border>
      <left/>
      <right style="thin">
        <color theme="9" tint="-0.499984740745262"/>
      </right>
      <top/>
      <bottom style="hair">
        <color indexed="64"/>
      </bottom>
      <diagonal/>
    </border>
    <border>
      <left/>
      <right style="hair">
        <color indexed="64"/>
      </right>
      <top style="hair">
        <color theme="9" tint="-0.499984740745262"/>
      </top>
      <bottom style="thin">
        <color theme="9" tint="-0.499984740745262"/>
      </bottom>
      <diagonal/>
    </border>
    <border>
      <left/>
      <right style="hair">
        <color theme="9" tint="-0.499984740745262"/>
      </right>
      <top style="thin">
        <color theme="9" tint="-0.499984740745262"/>
      </top>
      <bottom style="hair">
        <color indexed="64"/>
      </bottom>
      <diagonal/>
    </border>
    <border>
      <left style="hair">
        <color theme="9" tint="-0.499984740745262"/>
      </left>
      <right/>
      <top style="hair">
        <color indexed="64"/>
      </top>
      <bottom style="hair">
        <color indexed="64"/>
      </bottom>
      <diagonal/>
    </border>
    <border>
      <left style="hair">
        <color theme="9" tint="-0.499984740745262"/>
      </left>
      <right/>
      <top style="thin">
        <color theme="5" tint="-0.499984740745262"/>
      </top>
      <bottom/>
      <diagonal/>
    </border>
    <border>
      <left style="hair">
        <color theme="9" tint="-0.499984740745262"/>
      </left>
      <right/>
      <top/>
      <bottom style="thin">
        <color theme="5" tint="-0.499984740745262"/>
      </bottom>
      <diagonal/>
    </border>
    <border>
      <left style="hair">
        <color theme="5" tint="-0.499984740745262"/>
      </left>
      <right/>
      <top/>
      <bottom style="hair">
        <color theme="5" tint="-0.499984740745262"/>
      </bottom>
      <diagonal/>
    </border>
    <border>
      <left/>
      <right/>
      <top/>
      <bottom style="hair">
        <color theme="5" tint="-0.499984740745262"/>
      </bottom>
      <diagonal/>
    </border>
    <border>
      <left style="hair">
        <color theme="7" tint="-0.499984740745262"/>
      </left>
      <right style="thin">
        <color theme="7" tint="-0.499984740745262"/>
      </right>
      <top/>
      <bottom style="hair">
        <color theme="5" tint="-0.499984740745262"/>
      </bottom>
      <diagonal/>
    </border>
    <border>
      <left style="hair">
        <color theme="5" tint="-0.499984740745262"/>
      </left>
      <right/>
      <top/>
      <bottom style="hair">
        <color theme="7" tint="-0.499984740745262"/>
      </bottom>
      <diagonal/>
    </border>
    <border>
      <left style="hair">
        <color theme="7" tint="-0.499984740745262"/>
      </left>
      <right style="hair">
        <color theme="5" tint="-0.499984740745262"/>
      </right>
      <top/>
      <bottom style="hair">
        <color theme="7" tint="-0.499984740745262"/>
      </bottom>
      <diagonal/>
    </border>
    <border>
      <left style="hair">
        <color theme="7" tint="-0.499984740745262"/>
      </left>
      <right style="hair">
        <color theme="5" tint="-0.499984740745262"/>
      </right>
      <top style="hair">
        <color theme="7" tint="-0.499984740745262"/>
      </top>
      <bottom style="hair">
        <color theme="7" tint="-0.499984740745262"/>
      </bottom>
      <diagonal/>
    </border>
    <border>
      <left style="thin">
        <color theme="7" tint="-0.499984740745262"/>
      </left>
      <right style="hair">
        <color theme="7" tint="-0.499984740745262"/>
      </right>
      <top style="hair">
        <color theme="7" tint="-0.499984740745262"/>
      </top>
      <bottom style="hair">
        <color theme="5" tint="-0.499984740745262"/>
      </bottom>
      <diagonal/>
    </border>
    <border>
      <left style="hair">
        <color theme="7" tint="-0.499984740745262"/>
      </left>
      <right style="hair">
        <color theme="7" tint="-0.499984740745262"/>
      </right>
      <top style="hair">
        <color theme="7" tint="-0.499984740745262"/>
      </top>
      <bottom style="hair">
        <color theme="5" tint="-0.499984740745262"/>
      </bottom>
      <diagonal/>
    </border>
    <border>
      <left style="hair">
        <color theme="7" tint="-0.499984740745262"/>
      </left>
      <right style="thin">
        <color theme="7" tint="-0.499984740745262"/>
      </right>
      <top style="hair">
        <color theme="7" tint="-0.499984740745262"/>
      </top>
      <bottom style="hair">
        <color theme="5" tint="-0.499984740745262"/>
      </bottom>
      <diagonal/>
    </border>
    <border>
      <left/>
      <right style="hair">
        <color theme="7" tint="-0.499984740745262"/>
      </right>
      <top style="hair">
        <color theme="7" tint="-0.499984740745262"/>
      </top>
      <bottom style="hair">
        <color theme="5" tint="-0.499984740745262"/>
      </bottom>
      <diagonal/>
    </border>
    <border>
      <left style="hair">
        <color theme="7" tint="-0.499984740745262"/>
      </left>
      <right/>
      <top style="hair">
        <color theme="7" tint="-0.499984740745262"/>
      </top>
      <bottom style="hair">
        <color theme="5" tint="-0.499984740745262"/>
      </bottom>
      <diagonal/>
    </border>
    <border>
      <left/>
      <right/>
      <top style="hair">
        <color theme="7" tint="-0.499984740745262"/>
      </top>
      <bottom style="hair">
        <color theme="5" tint="-0.499984740745262"/>
      </bottom>
      <diagonal/>
    </border>
    <border>
      <left style="hair">
        <color indexed="64"/>
      </left>
      <right style="hair">
        <color indexed="64"/>
      </right>
      <top style="hair">
        <color indexed="64"/>
      </top>
      <bottom style="hair">
        <color theme="5" tint="-0.499984740745262"/>
      </bottom>
      <diagonal/>
    </border>
    <border>
      <left style="hair">
        <color indexed="64"/>
      </left>
      <right/>
      <top style="hair">
        <color indexed="64"/>
      </top>
      <bottom style="hair">
        <color theme="5" tint="-0.499984740745262"/>
      </bottom>
      <diagonal/>
    </border>
    <border>
      <left/>
      <right/>
      <top style="hair">
        <color indexed="64"/>
      </top>
      <bottom style="hair">
        <color theme="5" tint="-0.499984740745262"/>
      </bottom>
      <diagonal/>
    </border>
    <border>
      <left/>
      <right style="hair">
        <color indexed="64"/>
      </right>
      <top style="hair">
        <color indexed="64"/>
      </top>
      <bottom style="hair">
        <color theme="5" tint="-0.499984740745262"/>
      </bottom>
      <diagonal/>
    </border>
    <border>
      <left/>
      <right style="thin">
        <color theme="7" tint="-0.499984740745262"/>
      </right>
      <top style="hair">
        <color theme="7" tint="-0.499984740745262"/>
      </top>
      <bottom style="hair">
        <color theme="5" tint="-0.499984740745262"/>
      </bottom>
      <diagonal/>
    </border>
    <border>
      <left style="thin">
        <color theme="5" tint="-0.499984740745262"/>
      </left>
      <right/>
      <top/>
      <bottom style="hair">
        <color theme="5" tint="-0.499984740745262"/>
      </bottom>
      <diagonal/>
    </border>
    <border>
      <left style="thin">
        <color theme="1"/>
      </left>
      <right style="thin">
        <color theme="1"/>
      </right>
      <top style="thin">
        <color theme="1"/>
      </top>
      <bottom style="thin">
        <color theme="1"/>
      </bottom>
      <diagonal/>
    </border>
    <border>
      <left style="hair">
        <color theme="1"/>
      </left>
      <right style="hair">
        <color theme="1"/>
      </right>
      <top style="hair">
        <color theme="1"/>
      </top>
      <bottom style="hair">
        <color theme="1"/>
      </bottom>
      <diagonal/>
    </border>
    <border>
      <left style="hair">
        <color theme="1"/>
      </left>
      <right/>
      <top style="hair">
        <color theme="1"/>
      </top>
      <bottom style="hair">
        <color theme="1"/>
      </bottom>
      <diagonal/>
    </border>
    <border>
      <left/>
      <right style="hair">
        <color theme="1"/>
      </right>
      <top style="hair">
        <color theme="1"/>
      </top>
      <bottom style="hair">
        <color theme="1"/>
      </bottom>
      <diagonal/>
    </border>
    <border>
      <left style="hair">
        <color theme="1"/>
      </left>
      <right/>
      <top/>
      <bottom/>
      <diagonal/>
    </border>
    <border>
      <left/>
      <right style="hair">
        <color theme="1"/>
      </right>
      <top/>
      <bottom/>
      <diagonal/>
    </border>
    <border>
      <left style="thin">
        <color theme="1"/>
      </left>
      <right/>
      <top style="thin">
        <color theme="1"/>
      </top>
      <bottom style="hair">
        <color theme="1"/>
      </bottom>
      <diagonal/>
    </border>
    <border>
      <left/>
      <right/>
      <top style="thin">
        <color theme="1"/>
      </top>
      <bottom style="hair">
        <color theme="1"/>
      </bottom>
      <diagonal/>
    </border>
    <border>
      <left style="hair">
        <color theme="1"/>
      </left>
      <right/>
      <top style="thin">
        <color theme="1"/>
      </top>
      <bottom style="hair">
        <color theme="1"/>
      </bottom>
      <diagonal/>
    </border>
    <border>
      <left/>
      <right style="hair">
        <color theme="1"/>
      </right>
      <top style="thin">
        <color theme="1"/>
      </top>
      <bottom style="hair">
        <color theme="1"/>
      </bottom>
      <diagonal/>
    </border>
    <border>
      <left/>
      <right/>
      <top style="thin">
        <color theme="1"/>
      </top>
      <bottom/>
      <diagonal/>
    </border>
    <border>
      <left/>
      <right style="thin">
        <color theme="1"/>
      </right>
      <top style="thin">
        <color theme="1"/>
      </top>
      <bottom/>
      <diagonal/>
    </border>
    <border>
      <left style="thin">
        <color theme="1"/>
      </left>
      <right/>
      <top/>
      <bottom/>
      <diagonal/>
    </border>
    <border>
      <left style="hair">
        <color theme="1"/>
      </left>
      <right style="thin">
        <color theme="1"/>
      </right>
      <top style="hair">
        <color theme="1"/>
      </top>
      <bottom style="hair">
        <color theme="1"/>
      </bottom>
      <diagonal/>
    </border>
    <border>
      <left style="thin">
        <color theme="1"/>
      </left>
      <right/>
      <top/>
      <bottom style="thin">
        <color theme="1"/>
      </bottom>
      <diagonal/>
    </border>
    <border>
      <left/>
      <right/>
      <top/>
      <bottom style="thin">
        <color theme="1"/>
      </bottom>
      <diagonal/>
    </border>
    <border>
      <left style="hair">
        <color theme="1"/>
      </left>
      <right/>
      <top/>
      <bottom style="thin">
        <color theme="1"/>
      </bottom>
      <diagonal/>
    </border>
    <border>
      <left/>
      <right style="hair">
        <color theme="1"/>
      </right>
      <top/>
      <bottom style="thin">
        <color theme="1"/>
      </bottom>
      <diagonal/>
    </border>
    <border>
      <left style="hair">
        <color theme="1"/>
      </left>
      <right style="hair">
        <color theme="1"/>
      </right>
      <top style="hair">
        <color theme="1"/>
      </top>
      <bottom style="thin">
        <color theme="1"/>
      </bottom>
      <diagonal/>
    </border>
    <border>
      <left style="hair">
        <color theme="1"/>
      </left>
      <right style="thin">
        <color theme="1"/>
      </right>
      <top style="hair">
        <color theme="1"/>
      </top>
      <bottom style="thin">
        <color theme="1"/>
      </bottom>
      <diagonal/>
    </border>
    <border>
      <left style="hair">
        <color theme="1"/>
      </left>
      <right style="hair">
        <color theme="1"/>
      </right>
      <top style="thin">
        <color theme="1"/>
      </top>
      <bottom style="hair">
        <color theme="1"/>
      </bottom>
      <diagonal/>
    </border>
    <border>
      <left/>
      <right style="thin">
        <color theme="1"/>
      </right>
      <top/>
      <bottom style="thin">
        <color theme="1"/>
      </bottom>
      <diagonal/>
    </border>
    <border>
      <left style="thin">
        <color theme="1"/>
      </left>
      <right style="hair">
        <color theme="1"/>
      </right>
      <top style="thin">
        <color theme="1"/>
      </top>
      <bottom style="hair">
        <color theme="1"/>
      </bottom>
      <diagonal/>
    </border>
    <border>
      <left style="hair">
        <color theme="1"/>
      </left>
      <right style="thin">
        <color theme="1"/>
      </right>
      <top style="thin">
        <color theme="1"/>
      </top>
      <bottom style="hair">
        <color theme="1"/>
      </bottom>
      <diagonal/>
    </border>
    <border>
      <left style="thin">
        <color theme="1"/>
      </left>
      <right style="hair">
        <color theme="1"/>
      </right>
      <top style="hair">
        <color theme="1"/>
      </top>
      <bottom style="hair">
        <color theme="1"/>
      </bottom>
      <diagonal/>
    </border>
    <border>
      <left style="thin">
        <color theme="1"/>
      </left>
      <right style="hair">
        <color theme="1"/>
      </right>
      <top style="hair">
        <color theme="1"/>
      </top>
      <bottom style="thin">
        <color theme="1"/>
      </bottom>
      <diagonal/>
    </border>
    <border>
      <left style="thin">
        <color theme="1"/>
      </left>
      <right/>
      <top style="hair">
        <color theme="1"/>
      </top>
      <bottom style="hair">
        <color theme="1"/>
      </bottom>
      <diagonal/>
    </border>
    <border>
      <left/>
      <right style="thin">
        <color theme="1"/>
      </right>
      <top style="thin">
        <color theme="1"/>
      </top>
      <bottom style="hair">
        <color theme="1"/>
      </bottom>
      <diagonal/>
    </border>
    <border>
      <left style="hair">
        <color indexed="64"/>
      </left>
      <right style="hair">
        <color indexed="64"/>
      </right>
      <top style="hair">
        <color indexed="64"/>
      </top>
      <bottom/>
      <diagonal/>
    </border>
    <border>
      <left style="hair">
        <color theme="2" tint="-0.499984740745262"/>
      </left>
      <right/>
      <top style="thin">
        <color indexed="64"/>
      </top>
      <bottom style="hair">
        <color theme="2" tint="-0.499984740745262"/>
      </bottom>
      <diagonal/>
    </border>
    <border>
      <left style="thin">
        <color theme="1"/>
      </left>
      <right/>
      <top style="thin">
        <color theme="1"/>
      </top>
      <bottom style="hair">
        <color indexed="64"/>
      </bottom>
      <diagonal/>
    </border>
    <border>
      <left/>
      <right/>
      <top style="thin">
        <color theme="1"/>
      </top>
      <bottom style="hair">
        <color indexed="64"/>
      </bottom>
      <diagonal/>
    </border>
    <border>
      <left/>
      <right style="thin">
        <color theme="1"/>
      </right>
      <top style="thin">
        <color theme="1"/>
      </top>
      <bottom style="hair">
        <color indexed="64"/>
      </bottom>
      <diagonal/>
    </border>
    <border>
      <left style="thin">
        <color theme="1"/>
      </left>
      <right style="hair">
        <color indexed="64"/>
      </right>
      <top style="hair">
        <color indexed="64"/>
      </top>
      <bottom style="hair">
        <color indexed="64"/>
      </bottom>
      <diagonal/>
    </border>
    <border>
      <left/>
      <right style="thin">
        <color theme="1"/>
      </right>
      <top style="hair">
        <color indexed="64"/>
      </top>
      <bottom style="hair">
        <color indexed="64"/>
      </bottom>
      <diagonal/>
    </border>
    <border>
      <left/>
      <right style="thin">
        <color theme="1"/>
      </right>
      <top style="hair">
        <color indexed="64"/>
      </top>
      <bottom/>
      <diagonal/>
    </border>
    <border>
      <left style="thin">
        <color theme="1"/>
      </left>
      <right style="hair">
        <color indexed="64"/>
      </right>
      <top style="hair">
        <color indexed="64"/>
      </top>
      <bottom style="thin">
        <color theme="1"/>
      </bottom>
      <diagonal/>
    </border>
    <border>
      <left style="hair">
        <color indexed="64"/>
      </left>
      <right style="hair">
        <color indexed="64"/>
      </right>
      <top style="hair">
        <color indexed="64"/>
      </top>
      <bottom style="thin">
        <color theme="1"/>
      </bottom>
      <diagonal/>
    </border>
    <border>
      <left style="hair">
        <color indexed="64"/>
      </left>
      <right/>
      <top style="hair">
        <color indexed="64"/>
      </top>
      <bottom style="thin">
        <color theme="1"/>
      </bottom>
      <diagonal/>
    </border>
    <border>
      <left style="hair">
        <color indexed="64"/>
      </left>
      <right/>
      <top/>
      <bottom style="thin">
        <color theme="1"/>
      </bottom>
      <diagonal/>
    </border>
    <border>
      <left/>
      <right style="hair">
        <color indexed="64"/>
      </right>
      <top/>
      <bottom style="thin">
        <color theme="1"/>
      </bottom>
      <diagonal/>
    </border>
    <border>
      <left style="thin">
        <color theme="1"/>
      </left>
      <right style="hair">
        <color indexed="64"/>
      </right>
      <top style="thin">
        <color theme="1"/>
      </top>
      <bottom style="hair">
        <color indexed="64"/>
      </bottom>
      <diagonal/>
    </border>
    <border>
      <left style="hair">
        <color indexed="64"/>
      </left>
      <right style="hair">
        <color indexed="64"/>
      </right>
      <top style="thin">
        <color theme="1"/>
      </top>
      <bottom style="hair">
        <color indexed="64"/>
      </bottom>
      <diagonal/>
    </border>
    <border>
      <left style="hair">
        <color indexed="64"/>
      </left>
      <right style="thin">
        <color theme="1"/>
      </right>
      <top style="thin">
        <color theme="1"/>
      </top>
      <bottom style="hair">
        <color indexed="64"/>
      </bottom>
      <diagonal/>
    </border>
    <border>
      <left style="hair">
        <color indexed="64"/>
      </left>
      <right style="thin">
        <color theme="1"/>
      </right>
      <top style="hair">
        <color indexed="64"/>
      </top>
      <bottom style="hair">
        <color indexed="64"/>
      </bottom>
      <diagonal/>
    </border>
    <border>
      <left style="hair">
        <color theme="1"/>
      </left>
      <right style="hair">
        <color theme="1"/>
      </right>
      <top style="thin">
        <color theme="1"/>
      </top>
      <bottom/>
      <diagonal/>
    </border>
    <border>
      <left style="hair">
        <color theme="1"/>
      </left>
      <right style="thin">
        <color theme="1"/>
      </right>
      <top style="thin">
        <color theme="1"/>
      </top>
      <bottom/>
      <diagonal/>
    </border>
    <border>
      <left/>
      <right style="hair">
        <color theme="1"/>
      </right>
      <top style="thin">
        <color theme="1"/>
      </top>
      <bottom/>
      <diagonal/>
    </border>
    <border>
      <left style="hair">
        <color theme="5" tint="-0.499984740745262"/>
      </left>
      <right style="thin">
        <color indexed="64"/>
      </right>
      <top style="thin">
        <color theme="5" tint="-0.499984740745262"/>
      </top>
      <bottom style="thin">
        <color indexed="64"/>
      </bottom>
      <diagonal/>
    </border>
    <border>
      <left style="thin">
        <color indexed="64"/>
      </left>
      <right style="thin">
        <color indexed="64"/>
      </right>
      <top style="thin">
        <color theme="5" tint="-0.499984740745262"/>
      </top>
      <bottom style="thin">
        <color indexed="64"/>
      </bottom>
      <diagonal/>
    </border>
    <border>
      <left style="thin">
        <color indexed="64"/>
      </left>
      <right style="hair">
        <color theme="5" tint="-0.499984740745262"/>
      </right>
      <top style="thin">
        <color theme="5" tint="-0.499984740745262"/>
      </top>
      <bottom style="thin">
        <color indexed="64"/>
      </bottom>
      <diagonal/>
    </border>
    <border>
      <left style="hair">
        <color theme="5" tint="-0.499984740745262"/>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hair">
        <color theme="5" tint="-0.499984740745262"/>
      </right>
      <top style="thin">
        <color indexed="64"/>
      </top>
      <bottom style="thin">
        <color indexed="64"/>
      </bottom>
      <diagonal/>
    </border>
    <border>
      <left style="hair">
        <color theme="5" tint="-0.499984740745262"/>
      </left>
      <right style="thin">
        <color indexed="64"/>
      </right>
      <top style="thin">
        <color indexed="64"/>
      </top>
      <bottom style="thin">
        <color theme="5" tint="-0.499984740745262"/>
      </bottom>
      <diagonal/>
    </border>
    <border>
      <left style="thin">
        <color indexed="64"/>
      </left>
      <right style="thin">
        <color indexed="64"/>
      </right>
      <top style="thin">
        <color indexed="64"/>
      </top>
      <bottom style="thin">
        <color theme="5" tint="-0.499984740745262"/>
      </bottom>
      <diagonal/>
    </border>
    <border>
      <left style="thin">
        <color indexed="64"/>
      </left>
      <right style="hair">
        <color theme="5" tint="-0.499984740745262"/>
      </right>
      <top style="thin">
        <color indexed="64"/>
      </top>
      <bottom style="thin">
        <color theme="5" tint="-0.499984740745262"/>
      </bottom>
      <diagonal/>
    </border>
    <border>
      <left style="thin">
        <color theme="5" tint="-0.499984740745262"/>
      </left>
      <right style="hair">
        <color theme="5" tint="-0.499984740745262"/>
      </right>
      <top/>
      <bottom style="hair">
        <color theme="5" tint="-0.499984740745262"/>
      </bottom>
      <diagonal/>
    </border>
    <border>
      <left style="hair">
        <color theme="5" tint="-0.499984740745262"/>
      </left>
      <right style="thin">
        <color theme="5" tint="-0.499984740745262"/>
      </right>
      <top/>
      <bottom style="hair">
        <color theme="5" tint="-0.499984740745262"/>
      </bottom>
      <diagonal/>
    </border>
    <border>
      <left style="hair">
        <color theme="1"/>
      </left>
      <right style="hair">
        <color theme="1"/>
      </right>
      <top style="thin">
        <color theme="5" tint="-0.499984740745262"/>
      </top>
      <bottom style="hair">
        <color theme="1"/>
      </bottom>
      <diagonal/>
    </border>
    <border>
      <left style="hair">
        <color theme="1"/>
      </left>
      <right style="hair">
        <color theme="1"/>
      </right>
      <top style="hair">
        <color theme="1"/>
      </top>
      <bottom style="thin">
        <color theme="5" tint="-0.499984740745262"/>
      </bottom>
      <diagonal/>
    </border>
    <border>
      <left style="thin">
        <color theme="5" tint="-0.499984740745262"/>
      </left>
      <right style="hair">
        <color theme="1"/>
      </right>
      <top style="hair">
        <color theme="1"/>
      </top>
      <bottom style="thin">
        <color theme="5" tint="-0.499984740745262"/>
      </bottom>
      <diagonal/>
    </border>
    <border>
      <left style="thin">
        <color theme="5" tint="-0.499984740745262"/>
      </left>
      <right style="hair">
        <color theme="1"/>
      </right>
      <top style="hair">
        <color theme="1"/>
      </top>
      <bottom style="hair">
        <color theme="1"/>
      </bottom>
      <diagonal/>
    </border>
    <border>
      <left/>
      <right style="hair">
        <color theme="1"/>
      </right>
      <top/>
      <bottom style="thin">
        <color theme="5" tint="-0.499984740745262"/>
      </bottom>
      <diagonal/>
    </border>
    <border>
      <left style="hair">
        <color theme="5" tint="-0.499984740745262"/>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hair">
        <color theme="5" tint="-0.499984740745262"/>
      </right>
      <top style="thin">
        <color indexed="64"/>
      </top>
      <bottom/>
      <diagonal/>
    </border>
    <border>
      <left style="hair">
        <color indexed="64"/>
      </left>
      <right style="thin">
        <color indexed="64"/>
      </right>
      <top style="hair">
        <color indexed="64"/>
      </top>
      <bottom style="thin">
        <color theme="9" tint="-0.499984740745262"/>
      </bottom>
      <diagonal/>
    </border>
    <border>
      <left style="thin">
        <color theme="9" tint="-0.499984740745262"/>
      </left>
      <right/>
      <top style="hair">
        <color indexed="64"/>
      </top>
      <bottom style="thin">
        <color indexed="64"/>
      </bottom>
      <diagonal/>
    </border>
    <border>
      <left/>
      <right style="hair">
        <color theme="9" tint="-0.499984740745262"/>
      </right>
      <top style="hair">
        <color indexed="64"/>
      </top>
      <bottom style="thin">
        <color indexed="64"/>
      </bottom>
      <diagonal/>
    </border>
    <border>
      <left style="hair">
        <color theme="9" tint="-0.499984740745262"/>
      </left>
      <right/>
      <top style="hair">
        <color indexed="64"/>
      </top>
      <bottom style="thin">
        <color indexed="64"/>
      </bottom>
      <diagonal/>
    </border>
    <border>
      <left/>
      <right style="thin">
        <color theme="9" tint="-0.499984740745262"/>
      </right>
      <top style="hair">
        <color indexed="64"/>
      </top>
      <bottom style="thin">
        <color indexed="64"/>
      </bottom>
      <diagonal/>
    </border>
    <border>
      <left style="thin">
        <color theme="9" tint="-0.499984740745262"/>
      </left>
      <right style="hair">
        <color indexed="64"/>
      </right>
      <top/>
      <bottom style="thin">
        <color indexed="64"/>
      </bottom>
      <diagonal/>
    </border>
    <border>
      <left style="hair">
        <color indexed="64"/>
      </left>
      <right style="hair">
        <color indexed="64"/>
      </right>
      <top/>
      <bottom style="thin">
        <color indexed="64"/>
      </bottom>
      <diagonal/>
    </border>
    <border>
      <left style="hair">
        <color indexed="64"/>
      </left>
      <right style="thin">
        <color indexed="64"/>
      </right>
      <top/>
      <bottom style="thin">
        <color indexed="64"/>
      </bottom>
      <diagonal/>
    </border>
    <border>
      <left/>
      <right/>
      <top style="thin">
        <color indexed="64"/>
      </top>
      <bottom style="thin">
        <color indexed="64"/>
      </bottom>
      <diagonal/>
    </border>
    <border>
      <left style="thin">
        <color theme="5" tint="-0.499984740745262"/>
      </left>
      <right style="hair">
        <color indexed="64"/>
      </right>
      <top style="thin">
        <color theme="5" tint="-0.499984740745262"/>
      </top>
      <bottom style="hair">
        <color indexed="64"/>
      </bottom>
      <diagonal/>
    </border>
    <border>
      <left style="hair">
        <color indexed="64"/>
      </left>
      <right style="hair">
        <color indexed="64"/>
      </right>
      <top style="thin">
        <color theme="5" tint="-0.499984740745262"/>
      </top>
      <bottom style="hair">
        <color indexed="64"/>
      </bottom>
      <diagonal/>
    </border>
    <border>
      <left style="hair">
        <color indexed="64"/>
      </left>
      <right style="thin">
        <color theme="5" tint="-0.499984740745262"/>
      </right>
      <top style="thin">
        <color theme="5" tint="-0.499984740745262"/>
      </top>
      <bottom style="hair">
        <color indexed="64"/>
      </bottom>
      <diagonal/>
    </border>
    <border>
      <left style="hair">
        <color indexed="64"/>
      </left>
      <right style="thin">
        <color theme="5" tint="-0.499984740745262"/>
      </right>
      <top style="hair">
        <color indexed="64"/>
      </top>
      <bottom style="hair">
        <color indexed="64"/>
      </bottom>
      <diagonal/>
    </border>
    <border>
      <left style="hair">
        <color indexed="64"/>
      </left>
      <right style="thin">
        <color theme="5" tint="-0.499984740745262"/>
      </right>
      <top/>
      <bottom style="hair">
        <color indexed="64"/>
      </bottom>
      <diagonal/>
    </border>
    <border>
      <left style="thin">
        <color theme="5" tint="-0.499984740745262"/>
      </left>
      <right style="hair">
        <color indexed="64"/>
      </right>
      <top style="hair">
        <color indexed="64"/>
      </top>
      <bottom style="thin">
        <color theme="5" tint="-0.499984740745262"/>
      </bottom>
      <diagonal/>
    </border>
    <border>
      <left style="hair">
        <color indexed="64"/>
      </left>
      <right style="hair">
        <color indexed="64"/>
      </right>
      <top style="hair">
        <color indexed="64"/>
      </top>
      <bottom style="thin">
        <color theme="5" tint="-0.499984740745262"/>
      </bottom>
      <diagonal/>
    </border>
    <border>
      <left style="hair">
        <color indexed="64"/>
      </left>
      <right style="thin">
        <color theme="5" tint="-0.499984740745262"/>
      </right>
      <top style="hair">
        <color indexed="64"/>
      </top>
      <bottom style="thin">
        <color theme="5" tint="-0.499984740745262"/>
      </bottom>
      <diagonal/>
    </border>
    <border>
      <left/>
      <right style="hair">
        <color indexed="64"/>
      </right>
      <top style="thin">
        <color theme="5" tint="-0.499984740745262"/>
      </top>
      <bottom style="hair">
        <color indexed="64"/>
      </bottom>
      <diagonal/>
    </border>
    <border>
      <left style="hair">
        <color theme="1"/>
      </left>
      <right/>
      <top style="hair">
        <color theme="1"/>
      </top>
      <bottom/>
      <diagonal/>
    </border>
    <border>
      <left/>
      <right/>
      <top style="hair">
        <color theme="1"/>
      </top>
      <bottom/>
      <diagonal/>
    </border>
    <border>
      <left/>
      <right style="hair">
        <color theme="1"/>
      </right>
      <top style="hair">
        <color theme="1"/>
      </top>
      <bottom/>
      <diagonal/>
    </border>
    <border>
      <left/>
      <right/>
      <top style="hair">
        <color theme="1"/>
      </top>
      <bottom style="hair">
        <color theme="1"/>
      </bottom>
      <diagonal/>
    </border>
    <border>
      <left style="hair">
        <color theme="1"/>
      </left>
      <right style="hair">
        <color theme="1"/>
      </right>
      <top style="hair">
        <color theme="1"/>
      </top>
      <bottom style="thin">
        <color indexed="64"/>
      </bottom>
      <diagonal/>
    </border>
    <border>
      <left style="thin">
        <color theme="1"/>
      </left>
      <right/>
      <top style="hair">
        <color theme="1"/>
      </top>
      <bottom/>
      <diagonal/>
    </border>
    <border>
      <left style="thin">
        <color theme="1"/>
      </left>
      <right style="hair">
        <color theme="1"/>
      </right>
      <top style="hair">
        <color theme="1"/>
      </top>
      <bottom/>
      <diagonal/>
    </border>
    <border>
      <left style="hair">
        <color theme="1"/>
      </left>
      <right style="hair">
        <color theme="1"/>
      </right>
      <top style="hair">
        <color theme="1"/>
      </top>
      <bottom/>
      <diagonal/>
    </border>
    <border>
      <left style="hair">
        <color theme="1"/>
      </left>
      <right style="thin">
        <color theme="1"/>
      </right>
      <top style="hair">
        <color theme="1"/>
      </top>
      <bottom/>
      <diagonal/>
    </border>
    <border>
      <left style="thin">
        <color indexed="64"/>
      </left>
      <right/>
      <top style="thin">
        <color indexed="64"/>
      </top>
      <bottom style="hair">
        <color theme="1"/>
      </bottom>
      <diagonal/>
    </border>
    <border>
      <left style="thin">
        <color theme="1"/>
      </left>
      <right style="hair">
        <color theme="1"/>
      </right>
      <top style="thin">
        <color indexed="64"/>
      </top>
      <bottom style="hair">
        <color theme="1"/>
      </bottom>
      <diagonal/>
    </border>
    <border>
      <left style="hair">
        <color theme="1"/>
      </left>
      <right style="hair">
        <color theme="1"/>
      </right>
      <top style="thin">
        <color indexed="64"/>
      </top>
      <bottom style="hair">
        <color theme="1"/>
      </bottom>
      <diagonal/>
    </border>
    <border>
      <left style="hair">
        <color theme="1"/>
      </left>
      <right/>
      <top style="thin">
        <color indexed="64"/>
      </top>
      <bottom style="hair">
        <color theme="1"/>
      </bottom>
      <diagonal/>
    </border>
    <border>
      <left/>
      <right/>
      <top style="thin">
        <color indexed="64"/>
      </top>
      <bottom style="hair">
        <color theme="1"/>
      </bottom>
      <diagonal/>
    </border>
    <border>
      <left/>
      <right style="hair">
        <color theme="1"/>
      </right>
      <top style="thin">
        <color indexed="64"/>
      </top>
      <bottom style="hair">
        <color theme="1"/>
      </bottom>
      <diagonal/>
    </border>
    <border>
      <left style="hair">
        <color theme="1"/>
      </left>
      <right style="thin">
        <color theme="1"/>
      </right>
      <top style="thin">
        <color indexed="64"/>
      </top>
      <bottom style="hair">
        <color theme="1"/>
      </bottom>
      <diagonal/>
    </border>
    <border>
      <left style="hair">
        <color theme="1"/>
      </left>
      <right style="thin">
        <color indexed="64"/>
      </right>
      <top style="thin">
        <color indexed="64"/>
      </top>
      <bottom style="hair">
        <color theme="1"/>
      </bottom>
      <diagonal/>
    </border>
    <border>
      <left style="thin">
        <color indexed="64"/>
      </left>
      <right/>
      <top style="hair">
        <color theme="1"/>
      </top>
      <bottom style="hair">
        <color theme="1"/>
      </bottom>
      <diagonal/>
    </border>
    <border>
      <left style="hair">
        <color theme="1"/>
      </left>
      <right style="thin">
        <color indexed="64"/>
      </right>
      <top style="hair">
        <color theme="1"/>
      </top>
      <bottom style="hair">
        <color theme="1"/>
      </bottom>
      <diagonal/>
    </border>
    <border>
      <left style="thin">
        <color indexed="64"/>
      </left>
      <right/>
      <top style="hair">
        <color theme="1"/>
      </top>
      <bottom style="thin">
        <color indexed="64"/>
      </bottom>
      <diagonal/>
    </border>
    <border>
      <left style="thin">
        <color theme="1"/>
      </left>
      <right style="hair">
        <color theme="1"/>
      </right>
      <top style="hair">
        <color theme="1"/>
      </top>
      <bottom style="thin">
        <color indexed="64"/>
      </bottom>
      <diagonal/>
    </border>
    <border>
      <left style="hair">
        <color theme="1"/>
      </left>
      <right/>
      <top style="hair">
        <color theme="1"/>
      </top>
      <bottom style="thin">
        <color indexed="64"/>
      </bottom>
      <diagonal/>
    </border>
    <border>
      <left/>
      <right/>
      <top style="hair">
        <color theme="1"/>
      </top>
      <bottom style="thin">
        <color indexed="64"/>
      </bottom>
      <diagonal/>
    </border>
    <border>
      <left/>
      <right style="hair">
        <color theme="1"/>
      </right>
      <top style="hair">
        <color theme="1"/>
      </top>
      <bottom style="thin">
        <color indexed="64"/>
      </bottom>
      <diagonal/>
    </border>
    <border>
      <left style="hair">
        <color theme="1"/>
      </left>
      <right style="thin">
        <color theme="1"/>
      </right>
      <top style="hair">
        <color theme="1"/>
      </top>
      <bottom style="thin">
        <color indexed="64"/>
      </bottom>
      <diagonal/>
    </border>
    <border>
      <left style="hair">
        <color theme="1"/>
      </left>
      <right style="thin">
        <color indexed="64"/>
      </right>
      <top style="hair">
        <color theme="1"/>
      </top>
      <bottom style="thin">
        <color indexed="64"/>
      </bottom>
      <diagonal/>
    </border>
    <border>
      <left style="thin">
        <color theme="1"/>
      </left>
      <right/>
      <top style="thin">
        <color theme="1"/>
      </top>
      <bottom style="thin">
        <color theme="1"/>
      </bottom>
      <diagonal/>
    </border>
    <border>
      <left style="thin">
        <color theme="5" tint="-0.499984740745262"/>
      </left>
      <right style="thin">
        <color theme="5" tint="-0.499984740745262"/>
      </right>
      <top/>
      <bottom style="thin">
        <color theme="5" tint="-0.499984740745262"/>
      </bottom>
      <diagonal/>
    </border>
    <border>
      <left style="thin">
        <color indexed="64"/>
      </left>
      <right/>
      <top style="thin">
        <color theme="9" tint="-0.499984740745262"/>
      </top>
      <bottom style="hair">
        <color theme="9" tint="-0.499984740745262"/>
      </bottom>
      <diagonal/>
    </border>
    <border>
      <left style="thin">
        <color theme="9" tint="-0.499984740745262"/>
      </left>
      <right/>
      <top style="hair">
        <color theme="9" tint="-0.499984740745262"/>
      </top>
      <bottom style="thin">
        <color theme="9" tint="-0.499984740745262"/>
      </bottom>
      <diagonal/>
    </border>
    <border>
      <left style="thin">
        <color theme="9" tint="-0.499984740745262"/>
      </left>
      <right/>
      <top style="hair">
        <color theme="9" tint="-0.499984740745262"/>
      </top>
      <bottom/>
      <diagonal/>
    </border>
    <border>
      <left style="thin">
        <color theme="9" tint="-0.499984740745262"/>
      </left>
      <right style="hair">
        <color theme="9" tint="-0.499984740745262"/>
      </right>
      <top style="hair">
        <color theme="9" tint="-0.499984740745262"/>
      </top>
      <bottom/>
      <diagonal/>
    </border>
    <border>
      <left style="thin">
        <color indexed="64"/>
      </left>
      <right style="hair">
        <color indexed="64"/>
      </right>
      <top style="hair">
        <color indexed="64"/>
      </top>
      <bottom style="thin">
        <color theme="9" tint="-0.499984740745262"/>
      </bottom>
      <diagonal/>
    </border>
    <border>
      <left style="hair">
        <color theme="2" tint="-0.499984740745262"/>
      </left>
      <right style="hair">
        <color theme="9" tint="-0.499984740745262"/>
      </right>
      <top style="hair">
        <color theme="2" tint="-0.499984740745262"/>
      </top>
      <bottom style="thin">
        <color theme="9" tint="-0.499984740745262"/>
      </bottom>
      <diagonal/>
    </border>
    <border>
      <left style="hair">
        <color theme="2" tint="-0.499984740745262"/>
      </left>
      <right style="hair">
        <color theme="9" tint="-0.499984740745262"/>
      </right>
      <top/>
      <bottom style="hair">
        <color theme="2" tint="-0.499984740745262"/>
      </bottom>
      <diagonal/>
    </border>
    <border>
      <left style="thin">
        <color theme="9" tint="-0.499984740745262"/>
      </left>
      <right style="hair">
        <color theme="2" tint="-0.499984740745262"/>
      </right>
      <top style="thin">
        <color theme="9" tint="-0.499984740745262"/>
      </top>
      <bottom style="hair">
        <color theme="9" tint="-0.499984740745262"/>
      </bottom>
      <diagonal/>
    </border>
    <border>
      <left style="hair">
        <color theme="2" tint="-0.499984740745262"/>
      </left>
      <right style="hair">
        <color theme="2" tint="-0.499984740745262"/>
      </right>
      <top style="thin">
        <color theme="9" tint="-0.499984740745262"/>
      </top>
      <bottom style="hair">
        <color theme="9" tint="-0.499984740745262"/>
      </bottom>
      <diagonal/>
    </border>
    <border>
      <left style="hair">
        <color theme="2" tint="-0.499984740745262"/>
      </left>
      <right style="thin">
        <color theme="9" tint="-0.499984740745262"/>
      </right>
      <top style="thin">
        <color theme="9" tint="-0.499984740745262"/>
      </top>
      <bottom style="hair">
        <color theme="9" tint="-0.499984740745262"/>
      </bottom>
      <diagonal/>
    </border>
  </borders>
  <cellStyleXfs count="52">
    <xf numFmtId="0" fontId="0" fillId="0" borderId="0"/>
    <xf numFmtId="0" fontId="20" fillId="0" borderId="0" applyNumberFormat="0" applyFill="0" applyBorder="0" applyAlignment="0" applyProtection="0"/>
    <xf numFmtId="0" fontId="21" fillId="0" borderId="75" applyNumberFormat="0" applyFill="0" applyAlignment="0" applyProtection="0"/>
    <xf numFmtId="0" fontId="22" fillId="0" borderId="76" applyNumberFormat="0" applyFill="0" applyAlignment="0" applyProtection="0"/>
    <xf numFmtId="0" fontId="23" fillId="0" borderId="77" applyNumberFormat="0" applyFill="0" applyAlignment="0" applyProtection="0"/>
    <xf numFmtId="0" fontId="23" fillId="0" borderId="0" applyNumberFormat="0" applyFill="0" applyBorder="0" applyAlignment="0" applyProtection="0"/>
    <xf numFmtId="0" fontId="24" fillId="5" borderId="0" applyNumberFormat="0" applyBorder="0" applyAlignment="0" applyProtection="0"/>
    <xf numFmtId="0" fontId="25" fillId="6" borderId="0" applyNumberFormat="0" applyBorder="0" applyAlignment="0" applyProtection="0"/>
    <xf numFmtId="0" fontId="26" fillId="7" borderId="0" applyNumberFormat="0" applyBorder="0" applyAlignment="0" applyProtection="0"/>
    <xf numFmtId="0" fontId="27" fillId="8" borderId="78" applyNumberFormat="0" applyAlignment="0" applyProtection="0"/>
    <xf numFmtId="0" fontId="28" fillId="9" borderId="79" applyNumberFormat="0" applyAlignment="0" applyProtection="0"/>
    <xf numFmtId="0" fontId="29" fillId="9" borderId="78" applyNumberFormat="0" applyAlignment="0" applyProtection="0"/>
    <xf numFmtId="0" fontId="30" fillId="0" borderId="80" applyNumberFormat="0" applyFill="0" applyAlignment="0" applyProtection="0"/>
    <xf numFmtId="0" fontId="31" fillId="10" borderId="81" applyNumberFormat="0" applyAlignment="0" applyProtection="0"/>
    <xf numFmtId="0" fontId="32" fillId="0" borderId="0" applyNumberFormat="0" applyFill="0" applyBorder="0" applyAlignment="0" applyProtection="0"/>
    <xf numFmtId="0" fontId="19" fillId="11" borderId="82" applyNumberFormat="0" applyFont="0" applyAlignment="0" applyProtection="0"/>
    <xf numFmtId="0" fontId="33" fillId="0" borderId="0" applyNumberFormat="0" applyFill="0" applyBorder="0" applyAlignment="0" applyProtection="0"/>
    <xf numFmtId="0" fontId="1" fillId="0" borderId="83" applyNumberFormat="0" applyFill="0" applyAlignment="0" applyProtection="0"/>
    <xf numFmtId="0" fontId="34" fillId="12"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34" fillId="16"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34" fillId="20" borderId="0" applyNumberFormat="0" applyBorder="0" applyAlignment="0" applyProtection="0"/>
    <xf numFmtId="0" fontId="19" fillId="21" borderId="0" applyNumberFormat="0" applyBorder="0" applyAlignment="0" applyProtection="0"/>
    <xf numFmtId="0" fontId="19" fillId="22" borderId="0" applyNumberFormat="0" applyBorder="0" applyAlignment="0" applyProtection="0"/>
    <xf numFmtId="0" fontId="19" fillId="23" borderId="0" applyNumberFormat="0" applyBorder="0" applyAlignment="0" applyProtection="0"/>
    <xf numFmtId="0" fontId="34" fillId="24" borderId="0" applyNumberFormat="0" applyBorder="0" applyAlignment="0" applyProtection="0"/>
    <xf numFmtId="0" fontId="19" fillId="25" borderId="0" applyNumberFormat="0" applyBorder="0" applyAlignment="0" applyProtection="0"/>
    <xf numFmtId="0" fontId="19" fillId="26" borderId="0" applyNumberFormat="0" applyBorder="0" applyAlignment="0" applyProtection="0"/>
    <xf numFmtId="0" fontId="19" fillId="27" borderId="0" applyNumberFormat="0" applyBorder="0" applyAlignment="0" applyProtection="0"/>
    <xf numFmtId="0" fontId="34" fillId="28" borderId="0" applyNumberFormat="0" applyBorder="0" applyAlignment="0" applyProtection="0"/>
    <xf numFmtId="0" fontId="19" fillId="29" borderId="0" applyNumberFormat="0" applyBorder="0" applyAlignment="0" applyProtection="0"/>
    <xf numFmtId="0" fontId="19" fillId="30" borderId="0" applyNumberFormat="0" applyBorder="0" applyAlignment="0" applyProtection="0"/>
    <xf numFmtId="0" fontId="19" fillId="31" borderId="0" applyNumberFormat="0" applyBorder="0" applyAlignment="0" applyProtection="0"/>
    <xf numFmtId="0" fontId="34" fillId="32" borderId="0" applyNumberFormat="0" applyBorder="0" applyAlignment="0" applyProtection="0"/>
    <xf numFmtId="0" fontId="19" fillId="33" borderId="0" applyNumberFormat="0" applyBorder="0" applyAlignment="0" applyProtection="0"/>
    <xf numFmtId="0" fontId="19" fillId="34" borderId="0" applyNumberFormat="0" applyBorder="0" applyAlignment="0" applyProtection="0"/>
    <xf numFmtId="0" fontId="19" fillId="35" borderId="0" applyNumberFormat="0" applyBorder="0" applyAlignment="0" applyProtection="0"/>
    <xf numFmtId="0" fontId="19" fillId="0" borderId="0"/>
    <xf numFmtId="0" fontId="37" fillId="0" borderId="0"/>
    <xf numFmtId="0" fontId="38" fillId="0" borderId="0"/>
    <xf numFmtId="167" fontId="19" fillId="0" borderId="0" applyFont="0" applyFill="0" applyBorder="0" applyAlignment="0" applyProtection="0"/>
    <xf numFmtId="166" fontId="19" fillId="0" borderId="0" applyFont="0" applyFill="0" applyBorder="0" applyAlignment="0" applyProtection="0"/>
    <xf numFmtId="0" fontId="19" fillId="0" borderId="0"/>
    <xf numFmtId="0" fontId="39" fillId="0" borderId="0"/>
    <xf numFmtId="43" fontId="19" fillId="0" borderId="0" applyFont="0" applyFill="0" applyBorder="0" applyAlignment="0" applyProtection="0"/>
    <xf numFmtId="0" fontId="38" fillId="0" borderId="0"/>
    <xf numFmtId="9" fontId="19" fillId="0" borderId="0" applyFont="0" applyFill="0" applyBorder="0" applyAlignment="0" applyProtection="0"/>
  </cellStyleXfs>
  <cellXfs count="2891">
    <xf numFmtId="0" fontId="0" fillId="0" borderId="0" xfId="0"/>
    <xf numFmtId="0" fontId="0" fillId="0" borderId="0" xfId="0" applyAlignment="1">
      <alignment horizontal="center"/>
    </xf>
    <xf numFmtId="0" fontId="2" fillId="2" borderId="2" xfId="0" applyFont="1" applyFill="1" applyBorder="1" applyAlignment="1">
      <alignment horizontal="center" vertical="center"/>
    </xf>
    <xf numFmtId="0" fontId="2" fillId="2" borderId="8" xfId="0" applyFont="1" applyFill="1" applyBorder="1"/>
    <xf numFmtId="0" fontId="2" fillId="2" borderId="0" xfId="0" applyFont="1" applyFill="1"/>
    <xf numFmtId="0" fontId="2" fillId="2" borderId="0" xfId="0" applyFont="1" applyFill="1" applyAlignment="1">
      <alignment horizontal="center" vertical="center"/>
    </xf>
    <xf numFmtId="0" fontId="9" fillId="2" borderId="0" xfId="0" applyFont="1" applyFill="1"/>
    <xf numFmtId="0" fontId="9" fillId="2" borderId="0" xfId="0" applyFont="1" applyFill="1" applyAlignment="1">
      <alignment horizontal="center"/>
    </xf>
    <xf numFmtId="0" fontId="9" fillId="2" borderId="8" xfId="0" applyFont="1" applyFill="1" applyBorder="1"/>
    <xf numFmtId="0" fontId="9" fillId="2" borderId="0" xfId="0" applyFont="1" applyFill="1" applyAlignment="1">
      <alignment vertical="center"/>
    </xf>
    <xf numFmtId="0" fontId="6" fillId="0" borderId="0" xfId="0" applyFont="1" applyAlignment="1">
      <alignment vertical="center"/>
    </xf>
    <xf numFmtId="0" fontId="6" fillId="0" borderId="0" xfId="0" applyFont="1" applyAlignment="1">
      <alignment horizontal="center" vertical="center"/>
    </xf>
    <xf numFmtId="0" fontId="13" fillId="0" borderId="0" xfId="0" applyFont="1" applyAlignment="1">
      <alignment vertical="center"/>
    </xf>
    <xf numFmtId="0" fontId="17" fillId="0" borderId="0" xfId="0" applyFont="1"/>
    <xf numFmtId="0" fontId="9" fillId="2" borderId="34" xfId="0" applyFont="1" applyFill="1" applyBorder="1"/>
    <xf numFmtId="0" fontId="9" fillId="2" borderId="35" xfId="0" applyFont="1" applyFill="1" applyBorder="1"/>
    <xf numFmtId="0" fontId="9" fillId="2" borderId="32" xfId="0" applyFont="1" applyFill="1" applyBorder="1"/>
    <xf numFmtId="0" fontId="14" fillId="0" borderId="0" xfId="0" applyFont="1" applyAlignment="1">
      <alignment horizontal="center" vertical="center"/>
    </xf>
    <xf numFmtId="0" fontId="2" fillId="2" borderId="1" xfId="0" applyFont="1" applyFill="1" applyBorder="1"/>
    <xf numFmtId="0" fontId="2" fillId="2" borderId="2" xfId="0" applyFont="1" applyFill="1" applyBorder="1"/>
    <xf numFmtId="0" fontId="17" fillId="2" borderId="2" xfId="0" applyFont="1" applyFill="1" applyBorder="1" applyAlignment="1">
      <alignment horizontal="center" vertical="center"/>
    </xf>
    <xf numFmtId="0" fontId="17" fillId="0" borderId="0" xfId="0" applyFont="1" applyAlignment="1">
      <alignment horizontal="center" vertical="center"/>
    </xf>
    <xf numFmtId="0" fontId="17" fillId="2" borderId="0" xfId="0" applyFont="1" applyFill="1" applyAlignment="1">
      <alignment horizontal="center" vertical="center"/>
    </xf>
    <xf numFmtId="0" fontId="50" fillId="0" borderId="0" xfId="0" applyFont="1" applyAlignment="1">
      <alignment horizontal="center" vertical="center"/>
    </xf>
    <xf numFmtId="0" fontId="10" fillId="0" borderId="0" xfId="0" applyFont="1" applyAlignment="1">
      <alignment horizontal="center" vertical="center"/>
    </xf>
    <xf numFmtId="0" fontId="55" fillId="3" borderId="154" xfId="0" applyFont="1" applyFill="1" applyBorder="1" applyAlignment="1">
      <alignment horizontal="center" vertical="center"/>
    </xf>
    <xf numFmtId="0" fontId="55" fillId="0" borderId="154" xfId="0" applyFont="1" applyBorder="1" applyAlignment="1">
      <alignment horizontal="center" vertical="center"/>
    </xf>
    <xf numFmtId="0" fontId="56" fillId="0" borderId="0" xfId="0" applyFont="1" applyAlignment="1">
      <alignment horizontal="center" vertical="center"/>
    </xf>
    <xf numFmtId="0" fontId="57" fillId="0" borderId="0" xfId="0" applyFont="1" applyAlignment="1">
      <alignment horizontal="center" vertical="center"/>
    </xf>
    <xf numFmtId="0" fontId="17" fillId="2" borderId="1" xfId="0" applyFont="1" applyFill="1" applyBorder="1" applyAlignment="1">
      <alignment horizontal="center" vertical="center"/>
    </xf>
    <xf numFmtId="0" fontId="17" fillId="0" borderId="0" xfId="0" applyFont="1" applyAlignment="1">
      <alignment vertical="center"/>
    </xf>
    <xf numFmtId="0" fontId="13" fillId="0" borderId="115" xfId="0" applyFont="1" applyBorder="1" applyAlignment="1">
      <alignment vertical="center"/>
    </xf>
    <xf numFmtId="0" fontId="13" fillId="0" borderId="15" xfId="0" applyFont="1" applyBorder="1" applyAlignment="1">
      <alignment horizontal="left" vertical="center"/>
    </xf>
    <xf numFmtId="0" fontId="13" fillId="0" borderId="15" xfId="0" applyFont="1" applyBorder="1" applyAlignment="1">
      <alignment vertical="center"/>
    </xf>
    <xf numFmtId="0" fontId="13" fillId="0" borderId="146" xfId="0" applyFont="1" applyBorder="1" applyAlignment="1">
      <alignment vertical="center"/>
    </xf>
    <xf numFmtId="0" fontId="11" fillId="2" borderId="0" xfId="0" applyFont="1" applyFill="1" applyAlignment="1">
      <alignment vertical="center"/>
    </xf>
    <xf numFmtId="0" fontId="59" fillId="0" borderId="0" xfId="0" applyFont="1" applyAlignment="1">
      <alignment vertical="center"/>
    </xf>
    <xf numFmtId="0" fontId="9" fillId="2" borderId="14" xfId="0" applyFont="1" applyFill="1" applyBorder="1"/>
    <xf numFmtId="0" fontId="9" fillId="2" borderId="15" xfId="0" applyFont="1" applyFill="1" applyBorder="1"/>
    <xf numFmtId="14" fontId="0" fillId="0" borderId="0" xfId="0" applyNumberFormat="1" applyAlignment="1">
      <alignment horizontal="center"/>
    </xf>
    <xf numFmtId="0" fontId="6" fillId="2" borderId="24" xfId="0" applyFont="1" applyFill="1" applyBorder="1" applyAlignment="1">
      <alignment horizontal="center" vertical="center"/>
    </xf>
    <xf numFmtId="0" fontId="6" fillId="0" borderId="25" xfId="0" applyFont="1" applyBorder="1" applyAlignment="1">
      <alignment horizontal="center" vertical="center" wrapText="1"/>
    </xf>
    <xf numFmtId="0" fontId="15" fillId="2" borderId="56" xfId="0" applyFont="1" applyFill="1" applyBorder="1" applyAlignment="1">
      <alignment horizontal="center" vertical="center"/>
    </xf>
    <xf numFmtId="0" fontId="15" fillId="2" borderId="68" xfId="0" applyFont="1" applyFill="1" applyBorder="1" applyAlignment="1">
      <alignment horizontal="center" vertical="center"/>
    </xf>
    <xf numFmtId="0" fontId="6" fillId="2" borderId="22" xfId="0" applyFont="1" applyFill="1" applyBorder="1" applyAlignment="1">
      <alignment horizontal="center" vertical="center"/>
    </xf>
    <xf numFmtId="0" fontId="6" fillId="2" borderId="62" xfId="0" applyFont="1" applyFill="1" applyBorder="1" applyAlignment="1">
      <alignment horizontal="center" vertical="center"/>
    </xf>
    <xf numFmtId="0" fontId="69" fillId="4" borderId="176" xfId="0" applyFont="1" applyFill="1" applyBorder="1"/>
    <xf numFmtId="0" fontId="69" fillId="4" borderId="177" xfId="0" applyFont="1" applyFill="1" applyBorder="1"/>
    <xf numFmtId="0" fontId="70" fillId="4" borderId="177" xfId="0" applyFont="1" applyFill="1" applyBorder="1"/>
    <xf numFmtId="0" fontId="71" fillId="4" borderId="177" xfId="0" applyFont="1" applyFill="1" applyBorder="1" applyAlignment="1">
      <alignment vertical="center" wrapText="1"/>
    </xf>
    <xf numFmtId="0" fontId="78" fillId="4" borderId="177" xfId="0" applyFont="1" applyFill="1" applyBorder="1" applyAlignment="1">
      <alignment horizontal="center"/>
    </xf>
    <xf numFmtId="0" fontId="69" fillId="0" borderId="0" xfId="0" applyFont="1"/>
    <xf numFmtId="0" fontId="69" fillId="4" borderId="181" xfId="0" applyFont="1" applyFill="1" applyBorder="1"/>
    <xf numFmtId="0" fontId="81" fillId="4" borderId="0" xfId="0" applyFont="1" applyFill="1" applyAlignment="1">
      <alignment vertical="center"/>
    </xf>
    <xf numFmtId="0" fontId="70" fillId="4" borderId="0" xfId="0" applyFont="1" applyFill="1"/>
    <xf numFmtId="0" fontId="71" fillId="4" borderId="0" xfId="0" applyFont="1" applyFill="1" applyAlignment="1">
      <alignment vertical="center" wrapText="1"/>
    </xf>
    <xf numFmtId="0" fontId="81" fillId="0" borderId="0" xfId="0" applyFont="1" applyAlignment="1">
      <alignment horizontal="left"/>
    </xf>
    <xf numFmtId="0" fontId="81" fillId="0" borderId="187" xfId="0" applyFont="1" applyBorder="1" applyAlignment="1">
      <alignment horizontal="left"/>
    </xf>
    <xf numFmtId="0" fontId="79" fillId="4" borderId="200" xfId="0" applyFont="1" applyFill="1" applyBorder="1" applyAlignment="1">
      <alignment horizontal="center" vertical="center"/>
    </xf>
    <xf numFmtId="0" fontId="79" fillId="4" borderId="201" xfId="0" applyFont="1" applyFill="1" applyBorder="1" applyAlignment="1">
      <alignment horizontal="center" vertical="center"/>
    </xf>
    <xf numFmtId="0" fontId="79" fillId="4" borderId="200" xfId="0" applyFont="1" applyFill="1" applyBorder="1" applyAlignment="1">
      <alignment horizontal="center" vertical="center" wrapText="1"/>
    </xf>
    <xf numFmtId="0" fontId="79" fillId="4" borderId="201" xfId="0" applyFont="1" applyFill="1" applyBorder="1" applyAlignment="1">
      <alignment horizontal="center" vertical="center" wrapText="1"/>
    </xf>
    <xf numFmtId="0" fontId="79" fillId="0" borderId="202" xfId="0" applyFont="1" applyBorder="1" applyAlignment="1">
      <alignment vertical="center"/>
    </xf>
    <xf numFmtId="0" fontId="79" fillId="0" borderId="203" xfId="0" applyFont="1" applyBorder="1" applyAlignment="1">
      <alignment vertical="center"/>
    </xf>
    <xf numFmtId="0" fontId="79" fillId="0" borderId="204" xfId="0" applyFont="1" applyBorder="1" applyAlignment="1">
      <alignment vertical="center"/>
    </xf>
    <xf numFmtId="0" fontId="79" fillId="4" borderId="201" xfId="0" applyFont="1" applyFill="1" applyBorder="1" applyAlignment="1">
      <alignment horizontal="left" vertical="center"/>
    </xf>
    <xf numFmtId="0" fontId="79" fillId="0" borderId="0" xfId="0" applyFont="1" applyAlignment="1">
      <alignment vertical="center"/>
    </xf>
    <xf numFmtId="0" fontId="79" fillId="4" borderId="209" xfId="0" applyFont="1" applyFill="1" applyBorder="1" applyAlignment="1">
      <alignment horizontal="center" vertical="center"/>
    </xf>
    <xf numFmtId="0" fontId="79" fillId="4" borderId="210" xfId="0" applyFont="1" applyFill="1" applyBorder="1" applyAlignment="1">
      <alignment horizontal="center" vertical="center"/>
    </xf>
    <xf numFmtId="0" fontId="79" fillId="4" borderId="209" xfId="0" applyFont="1" applyFill="1" applyBorder="1" applyAlignment="1">
      <alignment horizontal="center" vertical="center" wrapText="1"/>
    </xf>
    <xf numFmtId="0" fontId="79" fillId="4" borderId="210" xfId="0" applyFont="1" applyFill="1" applyBorder="1" applyAlignment="1">
      <alignment horizontal="center" vertical="center" wrapText="1"/>
    </xf>
    <xf numFmtId="0" fontId="79" fillId="0" borderId="190" xfId="0" applyFont="1" applyBorder="1" applyAlignment="1">
      <alignment vertical="center"/>
    </xf>
    <xf numFmtId="0" fontId="79" fillId="0" borderId="191" xfId="0" applyFont="1" applyBorder="1" applyAlignment="1">
      <alignment vertical="center"/>
    </xf>
    <xf numFmtId="0" fontId="79" fillId="0" borderId="211" xfId="0" applyFont="1" applyBorder="1" applyAlignment="1">
      <alignment vertical="center"/>
    </xf>
    <xf numFmtId="0" fontId="79" fillId="4" borderId="210" xfId="0" applyFont="1" applyFill="1" applyBorder="1" applyAlignment="1">
      <alignment horizontal="left" vertical="center"/>
    </xf>
    <xf numFmtId="0" fontId="80" fillId="4" borderId="221" xfId="0" applyFont="1" applyFill="1" applyBorder="1" applyAlignment="1">
      <alignment horizontal="center" vertical="center"/>
    </xf>
    <xf numFmtId="0" fontId="78" fillId="0" borderId="0" xfId="0" applyFont="1" applyAlignment="1">
      <alignment vertical="center"/>
    </xf>
    <xf numFmtId="0" fontId="84" fillId="4" borderId="235" xfId="0" applyFont="1" applyFill="1" applyBorder="1" applyAlignment="1">
      <alignment horizontal="center" vertical="center"/>
    </xf>
    <xf numFmtId="0" fontId="79" fillId="0" borderId="240" xfId="0" applyFont="1" applyBorder="1" applyAlignment="1">
      <alignment horizontal="center" vertical="center"/>
    </xf>
    <xf numFmtId="0" fontId="79" fillId="0" borderId="241" xfId="0" applyFont="1" applyBorder="1" applyAlignment="1">
      <alignment horizontal="center" vertical="center"/>
    </xf>
    <xf numFmtId="0" fontId="84" fillId="4" borderId="242" xfId="0" applyFont="1" applyFill="1" applyBorder="1" applyAlignment="1">
      <alignment horizontal="center" vertical="center"/>
    </xf>
    <xf numFmtId="0" fontId="79" fillId="0" borderId="244" xfId="0" applyFont="1" applyBorder="1" applyAlignment="1">
      <alignment horizontal="center" vertical="center"/>
    </xf>
    <xf numFmtId="0" fontId="79" fillId="0" borderId="247" xfId="0" applyFont="1" applyBorder="1" applyAlignment="1">
      <alignment horizontal="center" vertical="center"/>
    </xf>
    <xf numFmtId="0" fontId="79" fillId="0" borderId="248" xfId="0" applyFont="1" applyBorder="1" applyAlignment="1">
      <alignment horizontal="center" vertical="center"/>
    </xf>
    <xf numFmtId="0" fontId="84" fillId="4" borderId="249" xfId="0" applyFont="1" applyFill="1" applyBorder="1" applyAlignment="1">
      <alignment horizontal="center" vertical="center"/>
    </xf>
    <xf numFmtId="0" fontId="79" fillId="0" borderId="251" xfId="0" applyFont="1" applyBorder="1" applyAlignment="1">
      <alignment horizontal="center" vertical="center"/>
    </xf>
    <xf numFmtId="0" fontId="79" fillId="0" borderId="254" xfId="0" applyFont="1" applyBorder="1" applyAlignment="1">
      <alignment horizontal="center" vertical="center"/>
    </xf>
    <xf numFmtId="0" fontId="79" fillId="0" borderId="255" xfId="0" applyFont="1" applyBorder="1" applyAlignment="1">
      <alignment horizontal="center" vertical="center"/>
    </xf>
    <xf numFmtId="0" fontId="84" fillId="4" borderId="256" xfId="0" applyFont="1" applyFill="1" applyBorder="1" applyAlignment="1">
      <alignment horizontal="center" vertical="center"/>
    </xf>
    <xf numFmtId="0" fontId="79" fillId="0" borderId="258" xfId="0" applyFont="1" applyBorder="1" applyAlignment="1">
      <alignment horizontal="center" vertical="center"/>
    </xf>
    <xf numFmtId="0" fontId="79" fillId="0" borderId="262" xfId="0" applyFont="1" applyBorder="1" applyAlignment="1">
      <alignment horizontal="center" vertical="center"/>
    </xf>
    <xf numFmtId="0" fontId="84" fillId="4" borderId="263" xfId="0" applyFont="1" applyFill="1" applyBorder="1" applyAlignment="1">
      <alignment horizontal="center" vertical="center"/>
    </xf>
    <xf numFmtId="0" fontId="79" fillId="0" borderId="91" xfId="0" applyFont="1" applyBorder="1" applyAlignment="1">
      <alignment horizontal="center" vertical="center"/>
    </xf>
    <xf numFmtId="0" fontId="79" fillId="0" borderId="267" xfId="0" applyFont="1" applyBorder="1" applyAlignment="1">
      <alignment horizontal="center" vertical="center"/>
    </xf>
    <xf numFmtId="0" fontId="79" fillId="0" borderId="84" xfId="0" applyFont="1" applyBorder="1" applyAlignment="1">
      <alignment horizontal="center" vertical="center" wrapText="1"/>
    </xf>
    <xf numFmtId="0" fontId="84" fillId="4" borderId="269" xfId="0" applyFont="1" applyFill="1" applyBorder="1" applyAlignment="1">
      <alignment horizontal="center" vertical="center"/>
    </xf>
    <xf numFmtId="0" fontId="79" fillId="0" borderId="24" xfId="0" applyFont="1" applyBorder="1" applyAlignment="1">
      <alignment horizontal="center" vertical="center"/>
    </xf>
    <xf numFmtId="0" fontId="79" fillId="0" borderId="201" xfId="0" applyFont="1" applyBorder="1" applyAlignment="1">
      <alignment horizontal="center" vertical="center"/>
    </xf>
    <xf numFmtId="0" fontId="79" fillId="0" borderId="48" xfId="0" applyFont="1" applyBorder="1" applyAlignment="1">
      <alignment horizontal="center" vertical="center" wrapText="1"/>
    </xf>
    <xf numFmtId="0" fontId="79" fillId="0" borderId="24" xfId="0" applyFont="1" applyBorder="1" applyAlignment="1">
      <alignment horizontal="center" vertical="center" wrapText="1"/>
    </xf>
    <xf numFmtId="0" fontId="84" fillId="4" borderId="274" xfId="0" applyFont="1" applyFill="1" applyBorder="1" applyAlignment="1">
      <alignment horizontal="center" vertical="center"/>
    </xf>
    <xf numFmtId="0" fontId="78" fillId="0" borderId="275" xfId="0" applyFont="1" applyBorder="1" applyAlignment="1">
      <alignment horizontal="center" vertical="center" wrapText="1"/>
    </xf>
    <xf numFmtId="0" fontId="79" fillId="0" borderId="142" xfId="0" applyFont="1" applyBorder="1" applyAlignment="1">
      <alignment horizontal="center" vertical="center"/>
    </xf>
    <xf numFmtId="0" fontId="7" fillId="2" borderId="2" xfId="0" applyFont="1" applyFill="1" applyBorder="1"/>
    <xf numFmtId="0" fontId="43" fillId="2" borderId="2" xfId="0" applyFont="1" applyFill="1" applyBorder="1" applyAlignment="1">
      <alignment vertical="center" wrapText="1"/>
    </xf>
    <xf numFmtId="0" fontId="2" fillId="0" borderId="0" xfId="0" applyFont="1"/>
    <xf numFmtId="0" fontId="7" fillId="2" borderId="0" xfId="0" applyFont="1" applyFill="1"/>
    <xf numFmtId="0" fontId="2" fillId="0" borderId="0" xfId="0" applyFont="1" applyAlignment="1">
      <alignment horizontal="center"/>
    </xf>
    <xf numFmtId="0" fontId="7" fillId="2" borderId="8" xfId="0" applyFont="1" applyFill="1" applyBorder="1" applyAlignment="1">
      <alignment horizontal="center"/>
    </xf>
    <xf numFmtId="0" fontId="7" fillId="2" borderId="14" xfId="0" applyFont="1" applyFill="1" applyBorder="1" applyAlignment="1">
      <alignment horizontal="center"/>
    </xf>
    <xf numFmtId="0" fontId="7" fillId="2" borderId="15" xfId="0" applyFont="1" applyFill="1" applyBorder="1" applyAlignment="1">
      <alignment horizontal="center"/>
    </xf>
    <xf numFmtId="0" fontId="43" fillId="2" borderId="15" xfId="0" applyFont="1" applyFill="1" applyBorder="1" applyAlignment="1">
      <alignment vertical="center" wrapText="1"/>
    </xf>
    <xf numFmtId="0" fontId="2" fillId="0" borderId="15" xfId="0" applyFont="1" applyBorder="1" applyAlignment="1">
      <alignment horizontal="center"/>
    </xf>
    <xf numFmtId="0" fontId="2" fillId="0" borderId="15" xfId="0" applyFont="1" applyBorder="1"/>
    <xf numFmtId="0" fontId="6" fillId="0" borderId="0" xfId="0" applyFont="1" applyAlignment="1">
      <alignment horizontal="center"/>
    </xf>
    <xf numFmtId="0" fontId="6" fillId="0" borderId="0" xfId="0" applyFont="1" applyAlignment="1">
      <alignment horizontal="right" vertical="center"/>
    </xf>
    <xf numFmtId="0" fontId="6" fillId="0" borderId="0" xfId="0" applyFont="1" applyAlignment="1">
      <alignment horizontal="left" vertical="center"/>
    </xf>
    <xf numFmtId="0" fontId="6" fillId="0" borderId="0" xfId="0" applyFont="1"/>
    <xf numFmtId="0" fontId="8" fillId="0" borderId="0" xfId="0" applyFont="1" applyAlignment="1">
      <alignment horizontal="center" vertical="center" wrapText="1"/>
    </xf>
    <xf numFmtId="0" fontId="11" fillId="0" borderId="0" xfId="0" applyFont="1"/>
    <xf numFmtId="0" fontId="6" fillId="2" borderId="26" xfId="0" applyFont="1" applyFill="1" applyBorder="1" applyAlignment="1">
      <alignment horizontal="center"/>
    </xf>
    <xf numFmtId="0" fontId="13" fillId="2" borderId="26" xfId="0" applyFont="1" applyFill="1" applyBorder="1" applyAlignment="1">
      <alignment horizontal="center" vertical="center" wrapText="1"/>
    </xf>
    <xf numFmtId="0" fontId="6" fillId="2" borderId="26" xfId="0" applyFont="1" applyFill="1" applyBorder="1" applyAlignment="1">
      <alignment horizontal="center" vertical="top" wrapText="1"/>
    </xf>
    <xf numFmtId="0" fontId="14" fillId="0" borderId="0" xfId="0" applyFont="1"/>
    <xf numFmtId="0" fontId="16" fillId="0" borderId="0" xfId="0" applyFont="1"/>
    <xf numFmtId="0" fontId="14" fillId="2" borderId="117" xfId="0" applyFont="1" applyFill="1" applyBorder="1" applyAlignment="1">
      <alignment horizontal="center" vertical="center"/>
    </xf>
    <xf numFmtId="0" fontId="13" fillId="2" borderId="56" xfId="0" applyFont="1" applyFill="1" applyBorder="1" applyAlignment="1">
      <alignment horizontal="center" vertical="center"/>
    </xf>
    <xf numFmtId="0" fontId="14" fillId="0" borderId="22" xfId="0" applyFont="1" applyBorder="1" applyAlignment="1">
      <alignment horizontal="center" vertical="center"/>
    </xf>
    <xf numFmtId="0" fontId="14" fillId="0" borderId="26" xfId="0" applyFont="1" applyBorder="1" applyAlignment="1">
      <alignment horizontal="center" vertical="center"/>
    </xf>
    <xf numFmtId="0" fontId="2" fillId="0" borderId="0" xfId="0" applyFont="1" applyAlignment="1">
      <alignment vertical="center"/>
    </xf>
    <xf numFmtId="0" fontId="13" fillId="2" borderId="68" xfId="0" applyFont="1" applyFill="1" applyBorder="1" applyAlignment="1">
      <alignment horizontal="center" vertical="center"/>
    </xf>
    <xf numFmtId="0" fontId="2" fillId="0" borderId="14" xfId="0" applyFont="1" applyBorder="1"/>
    <xf numFmtId="0" fontId="15" fillId="0" borderId="15" xfId="0" applyFont="1" applyBorder="1" applyAlignment="1">
      <alignment horizontal="center"/>
    </xf>
    <xf numFmtId="0" fontId="2" fillId="0" borderId="18" xfId="0" applyFont="1" applyBorder="1"/>
    <xf numFmtId="0" fontId="66" fillId="0" borderId="0" xfId="0" applyFont="1" applyAlignment="1">
      <alignment vertical="center"/>
    </xf>
    <xf numFmtId="0" fontId="14" fillId="0" borderId="93" xfId="0" applyFont="1" applyBorder="1" applyAlignment="1">
      <alignment horizontal="center" vertical="center"/>
    </xf>
    <xf numFmtId="0" fontId="14" fillId="0" borderId="92" xfId="0" applyFont="1" applyBorder="1" applyAlignment="1">
      <alignment horizontal="center" vertical="center"/>
    </xf>
    <xf numFmtId="0" fontId="5" fillId="0" borderId="0" xfId="0" applyFont="1" applyAlignment="1">
      <alignment vertical="center"/>
    </xf>
    <xf numFmtId="0" fontId="90" fillId="2" borderId="135" xfId="0" applyFont="1" applyFill="1" applyBorder="1" applyAlignment="1">
      <alignment horizontal="center" vertical="center"/>
    </xf>
    <xf numFmtId="0" fontId="90" fillId="2" borderId="30" xfId="0" applyFont="1" applyFill="1" applyBorder="1" applyAlignment="1">
      <alignment horizontal="center" vertical="center"/>
    </xf>
    <xf numFmtId="0" fontId="90" fillId="0" borderId="0" xfId="0" applyFont="1" applyAlignment="1">
      <alignment horizontal="center" vertical="center"/>
    </xf>
    <xf numFmtId="0" fontId="90" fillId="2" borderId="32" xfId="0" applyFont="1" applyFill="1" applyBorder="1"/>
    <xf numFmtId="0" fontId="90" fillId="2" borderId="0" xfId="0" applyFont="1" applyFill="1"/>
    <xf numFmtId="0" fontId="90" fillId="2" borderId="0" xfId="0" applyFont="1" applyFill="1" applyAlignment="1">
      <alignment horizontal="center" vertical="center"/>
    </xf>
    <xf numFmtId="0" fontId="90" fillId="2" borderId="32" xfId="0" applyFont="1" applyFill="1" applyBorder="1" applyAlignment="1">
      <alignment vertical="center"/>
    </xf>
    <xf numFmtId="0" fontId="90" fillId="2" borderId="0" xfId="0" applyFont="1" applyFill="1" applyAlignment="1">
      <alignment vertical="center"/>
    </xf>
    <xf numFmtId="0" fontId="90" fillId="2" borderId="34" xfId="0" applyFont="1" applyFill="1" applyBorder="1"/>
    <xf numFmtId="0" fontId="90" fillId="2" borderId="35" xfId="0" applyFont="1" applyFill="1" applyBorder="1"/>
    <xf numFmtId="0" fontId="90" fillId="0" borderId="35" xfId="0" applyFont="1" applyBorder="1" applyAlignment="1">
      <alignment horizontal="center"/>
    </xf>
    <xf numFmtId="0" fontId="90" fillId="0" borderId="38" xfId="0" applyFont="1" applyBorder="1" applyAlignment="1">
      <alignment horizontal="center"/>
    </xf>
    <xf numFmtId="0" fontId="90" fillId="0" borderId="0" xfId="0" applyFont="1" applyAlignment="1">
      <alignment horizontal="center"/>
    </xf>
    <xf numFmtId="0" fontId="91" fillId="0" borderId="0" xfId="0" applyFont="1" applyAlignment="1">
      <alignment horizontal="center" vertical="center"/>
    </xf>
    <xf numFmtId="0" fontId="6" fillId="2" borderId="103" xfId="0" applyFont="1" applyFill="1" applyBorder="1" applyAlignment="1">
      <alignment horizontal="center" vertical="center" textRotation="90"/>
    </xf>
    <xf numFmtId="0" fontId="98" fillId="0" borderId="93" xfId="0" applyFont="1" applyBorder="1" applyAlignment="1">
      <alignment horizontal="center" vertical="center" wrapText="1"/>
    </xf>
    <xf numFmtId="0" fontId="98" fillId="0" borderId="0" xfId="0" applyFont="1" applyAlignment="1">
      <alignment horizontal="center" vertical="center"/>
    </xf>
    <xf numFmtId="0" fontId="98" fillId="0" borderId="93" xfId="0" applyFont="1" applyBorder="1" applyAlignment="1">
      <alignment horizontal="center"/>
    </xf>
    <xf numFmtId="0" fontId="98" fillId="0" borderId="96" xfId="0" applyFont="1" applyBorder="1" applyAlignment="1">
      <alignment horizontal="center"/>
    </xf>
    <xf numFmtId="0" fontId="98" fillId="0" borderId="93" xfId="0" applyFont="1" applyBorder="1"/>
    <xf numFmtId="4" fontId="99" fillId="0" borderId="132" xfId="0" applyNumberFormat="1" applyFont="1" applyBorder="1" applyAlignment="1">
      <alignment horizontal="center" vertical="center"/>
    </xf>
    <xf numFmtId="4" fontId="99" fillId="0" borderId="93" xfId="0" applyNumberFormat="1" applyFont="1" applyBorder="1" applyAlignment="1">
      <alignment horizontal="center" vertical="center" wrapText="1"/>
    </xf>
    <xf numFmtId="4" fontId="98" fillId="0" borderId="93" xfId="0" applyNumberFormat="1" applyFont="1" applyBorder="1" applyAlignment="1">
      <alignment horizontal="center" wrapText="1"/>
    </xf>
    <xf numFmtId="4" fontId="98" fillId="0" borderId="96" xfId="0" applyNumberFormat="1" applyFont="1" applyBorder="1" applyAlignment="1">
      <alignment horizontal="center" wrapText="1"/>
    </xf>
    <xf numFmtId="4" fontId="98" fillId="0" borderId="293" xfId="0" applyNumberFormat="1" applyFont="1" applyBorder="1" applyAlignment="1">
      <alignment horizontal="center" wrapText="1"/>
    </xf>
    <xf numFmtId="0" fontId="98" fillId="0" borderId="302" xfId="0" applyFont="1" applyBorder="1" applyAlignment="1">
      <alignment horizontal="center" vertical="center" wrapText="1"/>
    </xf>
    <xf numFmtId="0" fontId="98" fillId="0" borderId="302" xfId="0" applyFont="1" applyBorder="1" applyAlignment="1">
      <alignment horizontal="center"/>
    </xf>
    <xf numFmtId="0" fontId="98" fillId="0" borderId="148" xfId="0" applyFont="1" applyBorder="1" applyAlignment="1">
      <alignment horizontal="center"/>
    </xf>
    <xf numFmtId="0" fontId="98" fillId="0" borderId="302" xfId="0" applyFont="1" applyBorder="1"/>
    <xf numFmtId="4" fontId="99" fillId="0" borderId="308" xfId="0" applyNumberFormat="1" applyFont="1" applyBorder="1" applyAlignment="1">
      <alignment horizontal="center" vertical="center"/>
    </xf>
    <xf numFmtId="4" fontId="99" fillId="0" borderId="302" xfId="0" applyNumberFormat="1" applyFont="1" applyBorder="1" applyAlignment="1">
      <alignment horizontal="center" vertical="center" wrapText="1"/>
    </xf>
    <xf numFmtId="4" fontId="98" fillId="0" borderId="302" xfId="0" applyNumberFormat="1" applyFont="1" applyBorder="1" applyAlignment="1">
      <alignment horizontal="center" wrapText="1"/>
    </xf>
    <xf numFmtId="4" fontId="98" fillId="0" borderId="148" xfId="0" applyNumberFormat="1" applyFont="1" applyBorder="1" applyAlignment="1">
      <alignment horizontal="center" wrapText="1"/>
    </xf>
    <xf numFmtId="4" fontId="98" fillId="0" borderId="309" xfId="0" applyNumberFormat="1" applyFont="1" applyBorder="1" applyAlignment="1">
      <alignment horizontal="center" wrapText="1"/>
    </xf>
    <xf numFmtId="0" fontId="16" fillId="2" borderId="135" xfId="0" applyFont="1" applyFill="1" applyBorder="1"/>
    <xf numFmtId="0" fontId="11" fillId="2" borderId="30" xfId="0" applyFont="1" applyFill="1" applyBorder="1" applyAlignment="1">
      <alignment vertical="center"/>
    </xf>
    <xf numFmtId="0" fontId="9" fillId="2" borderId="30" xfId="0" applyFont="1" applyFill="1" applyBorder="1"/>
    <xf numFmtId="0" fontId="42" fillId="2" borderId="30" xfId="0" applyFont="1" applyFill="1" applyBorder="1" applyAlignment="1">
      <alignment vertical="center" wrapText="1"/>
    </xf>
    <xf numFmtId="0" fontId="16" fillId="2" borderId="32" xfId="0" applyFont="1" applyFill="1" applyBorder="1"/>
    <xf numFmtId="0" fontId="16" fillId="2" borderId="0" xfId="0" applyFont="1" applyFill="1"/>
    <xf numFmtId="0" fontId="42" fillId="2" borderId="0" xfId="0" applyFont="1" applyFill="1" applyAlignment="1">
      <alignment vertical="center" wrapText="1"/>
    </xf>
    <xf numFmtId="0" fontId="42" fillId="2" borderId="35" xfId="0" applyFont="1" applyFill="1" applyBorder="1" applyAlignment="1">
      <alignment vertical="center" wrapText="1"/>
    </xf>
    <xf numFmtId="0" fontId="13" fillId="0" borderId="171" xfId="0" applyFont="1" applyBorder="1" applyAlignment="1">
      <alignment horizontal="center" vertical="center" textRotation="90" wrapText="1"/>
    </xf>
    <xf numFmtId="0" fontId="104" fillId="2" borderId="132" xfId="0" applyFont="1" applyFill="1" applyBorder="1" applyAlignment="1">
      <alignment horizontal="center" vertical="center"/>
    </xf>
    <xf numFmtId="0" fontId="14" fillId="0" borderId="93" xfId="0" applyFont="1" applyBorder="1" applyAlignment="1">
      <alignment vertical="center"/>
    </xf>
    <xf numFmtId="0" fontId="14" fillId="0" borderId="96" xfId="0" applyFont="1" applyBorder="1" applyAlignment="1">
      <alignment vertical="center"/>
    </xf>
    <xf numFmtId="0" fontId="14" fillId="0" borderId="132" xfId="0" applyFont="1" applyBorder="1" applyAlignment="1">
      <alignment vertical="center"/>
    </xf>
    <xf numFmtId="0" fontId="14" fillId="0" borderId="105" xfId="0" applyFont="1" applyBorder="1" applyAlignment="1">
      <alignment vertical="center"/>
    </xf>
    <xf numFmtId="0" fontId="104" fillId="2" borderId="99" xfId="0" applyFont="1" applyFill="1" applyBorder="1" applyAlignment="1">
      <alignment horizontal="center" vertical="center"/>
    </xf>
    <xf numFmtId="0" fontId="14" fillId="0" borderId="26" xfId="0" applyFont="1" applyBorder="1" applyAlignment="1">
      <alignment vertical="center"/>
    </xf>
    <xf numFmtId="0" fontId="14" fillId="0" borderId="20" xfId="0" applyFont="1" applyBorder="1" applyAlignment="1">
      <alignment vertical="center"/>
    </xf>
    <xf numFmtId="0" fontId="14" fillId="0" borderId="99" xfId="0" applyFont="1" applyBorder="1" applyAlignment="1">
      <alignment vertical="center"/>
    </xf>
    <xf numFmtId="0" fontId="14" fillId="0" borderId="57" xfId="0" applyFont="1" applyBorder="1" applyAlignment="1">
      <alignment vertical="center"/>
    </xf>
    <xf numFmtId="0" fontId="104" fillId="2" borderId="128" xfId="0" applyFont="1" applyFill="1" applyBorder="1" applyAlignment="1">
      <alignment horizontal="center" vertical="center"/>
    </xf>
    <xf numFmtId="0" fontId="14" fillId="0" borderId="103" xfId="0" applyFont="1" applyBorder="1" applyAlignment="1">
      <alignment horizontal="center" vertical="center"/>
    </xf>
    <xf numFmtId="0" fontId="14" fillId="0" borderId="102" xfId="0" applyFont="1" applyBorder="1" applyAlignment="1">
      <alignment horizontal="center" vertical="center"/>
    </xf>
    <xf numFmtId="0" fontId="14" fillId="0" borderId="103" xfId="0" applyFont="1" applyBorder="1" applyAlignment="1">
      <alignment vertical="center"/>
    </xf>
    <xf numFmtId="0" fontId="14" fillId="0" borderId="100" xfId="0" applyFont="1" applyBorder="1" applyAlignment="1">
      <alignment vertical="center"/>
    </xf>
    <xf numFmtId="0" fontId="14" fillId="0" borderId="128" xfId="0" applyFont="1" applyBorder="1" applyAlignment="1">
      <alignment vertical="center"/>
    </xf>
    <xf numFmtId="0" fontId="14" fillId="0" borderId="131" xfId="0" applyFont="1" applyBorder="1" applyAlignment="1">
      <alignment vertical="center"/>
    </xf>
    <xf numFmtId="0" fontId="2" fillId="2" borderId="1" xfId="0" applyFont="1" applyFill="1" applyBorder="1" applyAlignment="1">
      <alignment horizontal="center"/>
    </xf>
    <xf numFmtId="0" fontId="2" fillId="2" borderId="8" xfId="0" applyFont="1" applyFill="1" applyBorder="1" applyAlignment="1">
      <alignment horizontal="center"/>
    </xf>
    <xf numFmtId="0" fontId="6" fillId="0" borderId="13" xfId="0" applyFont="1" applyBorder="1" applyAlignment="1">
      <alignment horizontal="center" vertical="top"/>
    </xf>
    <xf numFmtId="0" fontId="6" fillId="0" borderId="0" xfId="0" applyFont="1" applyAlignment="1">
      <alignment horizontal="center" vertical="top"/>
    </xf>
    <xf numFmtId="0" fontId="6" fillId="0" borderId="11" xfId="0" applyFont="1" applyBorder="1" applyAlignment="1">
      <alignment horizontal="center" vertical="top"/>
    </xf>
    <xf numFmtId="0" fontId="9" fillId="2" borderId="8" xfId="0" applyFont="1" applyFill="1" applyBorder="1" applyAlignment="1">
      <alignment horizontal="center"/>
    </xf>
    <xf numFmtId="0" fontId="9" fillId="0" borderId="0" xfId="0" applyFont="1"/>
    <xf numFmtId="0" fontId="43" fillId="0" borderId="0" xfId="0" applyFont="1" applyAlignment="1">
      <alignment horizontal="center" vertical="center" wrapText="1"/>
    </xf>
    <xf numFmtId="0" fontId="85" fillId="0" borderId="0" xfId="0" applyFont="1" applyAlignment="1">
      <alignment horizontal="center" vertical="center" wrapText="1"/>
    </xf>
    <xf numFmtId="0" fontId="8" fillId="0" borderId="0" xfId="0" applyFont="1" applyAlignment="1">
      <alignment horizontal="center" vertical="center"/>
    </xf>
    <xf numFmtId="0" fontId="13" fillId="2" borderId="56" xfId="0" applyFont="1" applyFill="1" applyBorder="1" applyAlignment="1">
      <alignment horizontal="center" vertical="center" wrapText="1"/>
    </xf>
    <xf numFmtId="0" fontId="14" fillId="2" borderId="26" xfId="0" applyFont="1" applyFill="1" applyBorder="1" applyAlignment="1">
      <alignment horizontal="left" vertical="center"/>
    </xf>
    <xf numFmtId="0" fontId="14" fillId="0" borderId="0" xfId="0" applyFont="1" applyAlignment="1">
      <alignment vertical="center"/>
    </xf>
    <xf numFmtId="0" fontId="15" fillId="2" borderId="136" xfId="0" applyFont="1" applyFill="1" applyBorder="1" applyAlignment="1">
      <alignment horizontal="center" vertical="center"/>
    </xf>
    <xf numFmtId="14" fontId="2" fillId="0" borderId="0" xfId="0" applyNumberFormat="1" applyFont="1"/>
    <xf numFmtId="0" fontId="100" fillId="2" borderId="2" xfId="0" applyFont="1" applyFill="1" applyBorder="1" applyAlignment="1">
      <alignment vertical="center" wrapText="1"/>
    </xf>
    <xf numFmtId="0" fontId="100" fillId="2" borderId="5" xfId="0" applyFont="1" applyFill="1" applyBorder="1" applyAlignment="1">
      <alignment vertical="center" wrapText="1"/>
    </xf>
    <xf numFmtId="0" fontId="100" fillId="2" borderId="0" xfId="0" applyFont="1" applyFill="1" applyAlignment="1">
      <alignment vertical="center" wrapText="1"/>
    </xf>
    <xf numFmtId="0" fontId="100" fillId="2" borderId="115" xfId="0" applyFont="1" applyFill="1" applyBorder="1" applyAlignment="1">
      <alignment vertical="center" wrapText="1"/>
    </xf>
    <xf numFmtId="0" fontId="6" fillId="2" borderId="331" xfId="0" applyFont="1" applyFill="1" applyBorder="1" applyAlignment="1">
      <alignment horizontal="center" vertical="center" textRotation="90" wrapText="1"/>
    </xf>
    <xf numFmtId="0" fontId="6" fillId="2" borderId="331" xfId="0" applyFont="1" applyFill="1" applyBorder="1" applyAlignment="1">
      <alignment horizontal="center" vertical="center" textRotation="90"/>
    </xf>
    <xf numFmtId="0" fontId="15" fillId="2" borderId="337" xfId="0" applyFont="1" applyFill="1" applyBorder="1" applyAlignment="1">
      <alignment horizontal="center" vertical="center"/>
    </xf>
    <xf numFmtId="0" fontId="14" fillId="0" borderId="339" xfId="0" applyFont="1" applyBorder="1" applyAlignment="1">
      <alignment horizontal="center" vertical="center"/>
    </xf>
    <xf numFmtId="0" fontId="15" fillId="2" borderId="289" xfId="0" applyFont="1" applyFill="1" applyBorder="1" applyAlignment="1">
      <alignment horizontal="center" vertical="center"/>
    </xf>
    <xf numFmtId="0" fontId="14" fillId="0" borderId="287" xfId="0" applyFont="1" applyBorder="1" applyAlignment="1">
      <alignment horizontal="center" vertical="center"/>
    </xf>
    <xf numFmtId="0" fontId="15" fillId="2" borderId="325" xfId="0" applyFont="1" applyFill="1" applyBorder="1" applyAlignment="1">
      <alignment horizontal="center" vertical="center"/>
    </xf>
    <xf numFmtId="0" fontId="14" fillId="0" borderId="331" xfId="0" applyFont="1" applyBorder="1" applyAlignment="1">
      <alignment horizontal="center" vertical="center"/>
    </xf>
    <xf numFmtId="0" fontId="9" fillId="2" borderId="32" xfId="0" applyFont="1" applyFill="1" applyBorder="1" applyAlignment="1">
      <alignment horizontal="center"/>
    </xf>
    <xf numFmtId="0" fontId="9" fillId="2" borderId="115" xfId="0" applyFont="1" applyFill="1" applyBorder="1" applyAlignment="1">
      <alignment horizontal="center"/>
    </xf>
    <xf numFmtId="0" fontId="15" fillId="2" borderId="48" xfId="0" applyFont="1" applyFill="1" applyBorder="1" applyAlignment="1">
      <alignment horizontal="center" vertical="center" wrapText="1"/>
    </xf>
    <xf numFmtId="0" fontId="13" fillId="2" borderId="153" xfId="0" applyFont="1" applyFill="1" applyBorder="1" applyAlignment="1">
      <alignment horizontal="center" vertical="center" wrapText="1"/>
    </xf>
    <xf numFmtId="0" fontId="6" fillId="0" borderId="84" xfId="0" applyFont="1" applyBorder="1" applyAlignment="1">
      <alignment horizontal="center" vertical="center" wrapText="1"/>
    </xf>
    <xf numFmtId="0" fontId="5" fillId="0" borderId="0" xfId="0" applyFont="1" applyAlignment="1">
      <alignment vertical="center" wrapText="1"/>
    </xf>
    <xf numFmtId="0" fontId="13" fillId="2" borderId="144" xfId="0" applyFont="1" applyFill="1" applyBorder="1" applyAlignment="1">
      <alignment horizontal="center" vertical="center" wrapText="1"/>
    </xf>
    <xf numFmtId="0" fontId="6" fillId="0" borderId="48" xfId="0" applyFont="1" applyBorder="1" applyAlignment="1">
      <alignment horizontal="center" vertical="center" wrapText="1"/>
    </xf>
    <xf numFmtId="0" fontId="13" fillId="2" borderId="141" xfId="0" applyFont="1" applyFill="1" applyBorder="1" applyAlignment="1">
      <alignment horizontal="center" vertical="center" wrapText="1"/>
    </xf>
    <xf numFmtId="0" fontId="13" fillId="2" borderId="354" xfId="0" applyFont="1" applyFill="1" applyBorder="1" applyAlignment="1">
      <alignment horizontal="center" vertical="center" wrapText="1"/>
    </xf>
    <xf numFmtId="0" fontId="6" fillId="0" borderId="89" xfId="0" applyFont="1" applyBorder="1" applyAlignment="1">
      <alignment horizontal="center" vertical="center" wrapText="1"/>
    </xf>
    <xf numFmtId="0" fontId="6" fillId="0" borderId="355" xfId="0" applyFont="1" applyBorder="1" applyAlignment="1">
      <alignment horizontal="center" vertical="center" wrapText="1"/>
    </xf>
    <xf numFmtId="0" fontId="13" fillId="2" borderId="357" xfId="0" applyFont="1" applyFill="1" applyBorder="1" applyAlignment="1">
      <alignment horizontal="center" vertical="center" wrapText="1"/>
    </xf>
    <xf numFmtId="0" fontId="6" fillId="0" borderId="61" xfId="0" applyFont="1" applyBorder="1" applyAlignment="1">
      <alignment horizontal="center" vertical="center" wrapText="1"/>
    </xf>
    <xf numFmtId="0" fontId="6" fillId="0" borderId="70" xfId="0" applyFont="1" applyBorder="1" applyAlignment="1">
      <alignment horizontal="center" vertical="center" wrapText="1"/>
    </xf>
    <xf numFmtId="0" fontId="6" fillId="0" borderId="66" xfId="0" applyFont="1" applyBorder="1" applyAlignment="1">
      <alignment horizontal="center" vertical="center" wrapText="1"/>
    </xf>
    <xf numFmtId="0" fontId="6" fillId="0" borderId="67" xfId="0" applyFont="1" applyBorder="1" applyAlignment="1">
      <alignment horizontal="center" vertical="center" wrapText="1"/>
    </xf>
    <xf numFmtId="0" fontId="9" fillId="2" borderId="14" xfId="0" applyFont="1" applyFill="1" applyBorder="1" applyAlignment="1">
      <alignment horizontal="center"/>
    </xf>
    <xf numFmtId="0" fontId="9" fillId="2" borderId="15" xfId="0" applyFont="1" applyFill="1" applyBorder="1" applyAlignment="1">
      <alignment horizontal="center"/>
    </xf>
    <xf numFmtId="0" fontId="17" fillId="2" borderId="0" xfId="0" applyFont="1" applyFill="1" applyAlignment="1">
      <alignment vertical="center"/>
    </xf>
    <xf numFmtId="0" fontId="2" fillId="2" borderId="1" xfId="0" applyFont="1" applyFill="1" applyBorder="1" applyAlignment="1">
      <alignment horizontal="left" indent="1"/>
    </xf>
    <xf numFmtId="0" fontId="2" fillId="2" borderId="2" xfId="0" applyFont="1" applyFill="1" applyBorder="1" applyAlignment="1">
      <alignment horizontal="left" indent="1"/>
    </xf>
    <xf numFmtId="0" fontId="17" fillId="2" borderId="2" xfId="0" applyFont="1" applyFill="1" applyBorder="1" applyAlignment="1">
      <alignment horizontal="left" vertical="center" indent="1"/>
    </xf>
    <xf numFmtId="0" fontId="17" fillId="2" borderId="5" xfId="0" applyFont="1" applyFill="1" applyBorder="1" applyAlignment="1">
      <alignment horizontal="left" vertical="center" indent="1"/>
    </xf>
    <xf numFmtId="0" fontId="2" fillId="2" borderId="8" xfId="0" applyFont="1" applyFill="1" applyBorder="1" applyAlignment="1">
      <alignment horizontal="left" indent="1"/>
    </xf>
    <xf numFmtId="0" fontId="2" fillId="2" borderId="0" xfId="0" applyFont="1" applyFill="1" applyAlignment="1">
      <alignment horizontal="left" indent="1"/>
    </xf>
    <xf numFmtId="0" fontId="17" fillId="2" borderId="0" xfId="0" applyFont="1" applyFill="1" applyAlignment="1">
      <alignment horizontal="left" vertical="center" indent="1"/>
    </xf>
    <xf numFmtId="0" fontId="17" fillId="2" borderId="115" xfId="0" applyFont="1" applyFill="1" applyBorder="1" applyAlignment="1">
      <alignment horizontal="left" vertical="center" indent="1"/>
    </xf>
    <xf numFmtId="0" fontId="17" fillId="0" borderId="11" xfId="0" applyFont="1" applyBorder="1" applyAlignment="1">
      <alignment horizontal="center" vertical="center"/>
    </xf>
    <xf numFmtId="0" fontId="17" fillId="0" borderId="385" xfId="0" applyFont="1" applyBorder="1" applyAlignment="1">
      <alignment horizontal="center" vertical="center"/>
    </xf>
    <xf numFmtId="0" fontId="17" fillId="0" borderId="339" xfId="0" applyFont="1" applyBorder="1" applyAlignment="1">
      <alignment horizontal="center" vertical="center"/>
    </xf>
    <xf numFmtId="0" fontId="17" fillId="0" borderId="341" xfId="0" applyFont="1" applyBorder="1" applyAlignment="1">
      <alignment horizontal="center" vertical="center"/>
    </xf>
    <xf numFmtId="0" fontId="17" fillId="0" borderId="338" xfId="0" applyFont="1" applyBorder="1" applyAlignment="1">
      <alignment horizontal="center" vertical="center"/>
    </xf>
    <xf numFmtId="0" fontId="17" fillId="0" borderId="286" xfId="0" applyFont="1" applyBorder="1" applyAlignment="1">
      <alignment horizontal="center" vertical="center"/>
    </xf>
    <xf numFmtId="0" fontId="17" fillId="0" borderId="287" xfId="0" applyFont="1" applyBorder="1" applyAlignment="1">
      <alignment horizontal="center" vertical="center"/>
    </xf>
    <xf numFmtId="0" fontId="17" fillId="0" borderId="288" xfId="0" applyFont="1" applyBorder="1" applyAlignment="1">
      <alignment horizontal="center" vertical="center"/>
    </xf>
    <xf numFmtId="0" fontId="17" fillId="0" borderId="290" xfId="0" applyFont="1" applyBorder="1" applyAlignment="1">
      <alignment horizontal="center" vertical="center"/>
    </xf>
    <xf numFmtId="0" fontId="17" fillId="0" borderId="333" xfId="0" applyFont="1" applyBorder="1" applyAlignment="1">
      <alignment horizontal="center" vertical="center"/>
    </xf>
    <xf numFmtId="0" fontId="17" fillId="0" borderId="331" xfId="0" applyFont="1" applyBorder="1" applyAlignment="1">
      <alignment horizontal="center" vertical="center"/>
    </xf>
    <xf numFmtId="0" fontId="17" fillId="0" borderId="334" xfId="0" applyFont="1" applyBorder="1" applyAlignment="1">
      <alignment horizontal="center" vertical="center"/>
    </xf>
    <xf numFmtId="0" fontId="17" fillId="0" borderId="323" xfId="0" applyFont="1" applyBorder="1" applyAlignment="1">
      <alignment horizontal="center" vertical="center"/>
    </xf>
    <xf numFmtId="0" fontId="6" fillId="2" borderId="56" xfId="0" applyFont="1" applyFill="1" applyBorder="1" applyAlignment="1">
      <alignment horizontal="center"/>
    </xf>
    <xf numFmtId="0" fontId="6" fillId="2" borderId="68" xfId="0" applyFont="1" applyFill="1" applyBorder="1" applyAlignment="1">
      <alignment horizontal="center"/>
    </xf>
    <xf numFmtId="0" fontId="6" fillId="2" borderId="64" xfId="0" applyFont="1" applyFill="1" applyBorder="1" applyAlignment="1">
      <alignment horizontal="center"/>
    </xf>
    <xf numFmtId="0" fontId="13" fillId="2" borderId="68" xfId="0" applyFont="1" applyFill="1" applyBorder="1" applyAlignment="1">
      <alignment horizontal="center" vertical="center" wrapText="1"/>
    </xf>
    <xf numFmtId="0" fontId="13" fillId="2" borderId="64" xfId="0" applyFont="1" applyFill="1" applyBorder="1" applyAlignment="1">
      <alignment horizontal="center" vertical="center" wrapText="1"/>
    </xf>
    <xf numFmtId="0" fontId="6" fillId="2" borderId="64" xfId="0" applyFont="1" applyFill="1" applyBorder="1" applyAlignment="1">
      <alignment horizontal="center" vertical="top" wrapText="1"/>
    </xf>
    <xf numFmtId="0" fontId="14" fillId="2" borderId="64" xfId="0" applyFont="1" applyFill="1" applyBorder="1" applyAlignment="1">
      <alignment horizontal="left" vertical="center"/>
    </xf>
    <xf numFmtId="0" fontId="14" fillId="0" borderId="84" xfId="0" applyFont="1" applyBorder="1" applyAlignment="1">
      <alignment vertical="center"/>
    </xf>
    <xf numFmtId="0" fontId="14" fillId="0" borderId="48" xfId="0" applyFont="1" applyBorder="1" applyAlignment="1">
      <alignment vertical="center"/>
    </xf>
    <xf numFmtId="0" fontId="15" fillId="2" borderId="34" xfId="0" applyFont="1" applyFill="1" applyBorder="1" applyAlignment="1">
      <alignment horizontal="center" vertical="center"/>
    </xf>
    <xf numFmtId="0" fontId="14" fillId="0" borderId="86" xfId="0" applyFont="1" applyBorder="1" applyAlignment="1">
      <alignment vertical="center"/>
    </xf>
    <xf numFmtId="0" fontId="13" fillId="2" borderId="13" xfId="0" applyFont="1" applyFill="1" applyBorder="1" applyAlignment="1">
      <alignment horizontal="right" vertical="center" wrapText="1"/>
    </xf>
    <xf numFmtId="0" fontId="13" fillId="2" borderId="0" xfId="0" applyFont="1" applyFill="1" applyAlignment="1">
      <alignment horizontal="right" vertical="center" wrapText="1"/>
    </xf>
    <xf numFmtId="0" fontId="6" fillId="2" borderId="26" xfId="0" applyFont="1" applyFill="1" applyBorder="1" applyAlignment="1">
      <alignment horizontal="center" vertical="center" wrapText="1"/>
    </xf>
    <xf numFmtId="0" fontId="79" fillId="0" borderId="0" xfId="0" applyFont="1" applyAlignment="1">
      <alignment horizontal="center" vertical="center"/>
    </xf>
    <xf numFmtId="0" fontId="113" fillId="0" borderId="74" xfId="0" applyFont="1" applyBorder="1" applyAlignment="1">
      <alignment horizontal="left" vertical="center"/>
    </xf>
    <xf numFmtId="0" fontId="112" fillId="0" borderId="0" xfId="0" applyFont="1" applyAlignment="1">
      <alignment vertical="center"/>
    </xf>
    <xf numFmtId="0" fontId="113" fillId="0" borderId="74" xfId="0" applyFont="1" applyBorder="1" applyAlignment="1">
      <alignment vertical="center"/>
    </xf>
    <xf numFmtId="0" fontId="112" fillId="0" borderId="183" xfId="0" applyFont="1" applyBorder="1" applyAlignment="1">
      <alignment vertical="center"/>
    </xf>
    <xf numFmtId="0" fontId="114" fillId="4" borderId="176" xfId="0" applyFont="1" applyFill="1" applyBorder="1"/>
    <xf numFmtId="0" fontId="114" fillId="4" borderId="177" xfId="0" applyFont="1" applyFill="1" applyBorder="1"/>
    <xf numFmtId="0" fontId="115" fillId="4" borderId="177" xfId="0" applyFont="1" applyFill="1" applyBorder="1"/>
    <xf numFmtId="0" fontId="114" fillId="0" borderId="0" xfId="0" applyFont="1"/>
    <xf numFmtId="0" fontId="114" fillId="4" borderId="181" xfId="0" applyFont="1" applyFill="1" applyBorder="1"/>
    <xf numFmtId="0" fontId="120" fillId="4" borderId="0" xfId="0" applyFont="1" applyFill="1" applyAlignment="1">
      <alignment vertical="center"/>
    </xf>
    <xf numFmtId="0" fontId="115" fillId="4" borderId="0" xfId="0" applyFont="1" applyFill="1"/>
    <xf numFmtId="0" fontId="115" fillId="4" borderId="181" xfId="0" applyFont="1" applyFill="1" applyBorder="1" applyAlignment="1">
      <alignment horizontal="center" vertical="top"/>
    </xf>
    <xf numFmtId="0" fontId="115" fillId="4" borderId="0" xfId="0" applyFont="1" applyFill="1" applyAlignment="1">
      <alignment horizontal="center" vertical="top"/>
    </xf>
    <xf numFmtId="0" fontId="113" fillId="0" borderId="0" xfId="0" applyFont="1"/>
    <xf numFmtId="0" fontId="118" fillId="0" borderId="0" xfId="0" applyFont="1" applyAlignment="1">
      <alignment vertical="center"/>
    </xf>
    <xf numFmtId="0" fontId="113" fillId="4" borderId="74" xfId="0" applyFont="1" applyFill="1" applyBorder="1" applyAlignment="1">
      <alignment horizontal="center" vertical="center"/>
    </xf>
    <xf numFmtId="0" fontId="113" fillId="4" borderId="400" xfId="0" applyFont="1" applyFill="1" applyBorder="1" applyAlignment="1">
      <alignment horizontal="center" vertical="center"/>
    </xf>
    <xf numFmtId="0" fontId="113" fillId="4" borderId="182" xfId="0" applyFont="1" applyFill="1" applyBorder="1" applyAlignment="1">
      <alignment horizontal="center" vertical="center"/>
    </xf>
    <xf numFmtId="0" fontId="113" fillId="0" borderId="183" xfId="0" applyFont="1" applyBorder="1" applyAlignment="1">
      <alignment vertical="center"/>
    </xf>
    <xf numFmtId="0" fontId="124" fillId="0" borderId="84" xfId="0" applyFont="1" applyBorder="1" applyAlignment="1">
      <alignment horizontal="center" vertical="center"/>
    </xf>
    <xf numFmtId="0" fontId="124" fillId="0" borderId="48" xfId="0" applyFont="1" applyBorder="1" applyAlignment="1">
      <alignment horizontal="center" vertical="center"/>
    </xf>
    <xf numFmtId="0" fontId="10" fillId="0" borderId="0" xfId="0" applyFont="1" applyAlignment="1">
      <alignment vertical="center"/>
    </xf>
    <xf numFmtId="0" fontId="17" fillId="0" borderId="0" xfId="0" applyFont="1" applyAlignment="1">
      <alignment horizontal="center"/>
    </xf>
    <xf numFmtId="0" fontId="15" fillId="0" borderId="115" xfId="0" applyFont="1" applyBorder="1" applyAlignment="1">
      <alignment horizontal="left" vertical="center"/>
    </xf>
    <xf numFmtId="0" fontId="15" fillId="0" borderId="115" xfId="0" applyFont="1" applyBorder="1" applyAlignment="1">
      <alignment vertical="center"/>
    </xf>
    <xf numFmtId="0" fontId="15" fillId="0" borderId="15" xfId="0" applyFont="1" applyBorder="1" applyAlignment="1">
      <alignment horizontal="left" vertical="center"/>
    </xf>
    <xf numFmtId="0" fontId="15" fillId="0" borderId="15" xfId="0" applyFont="1" applyBorder="1" applyAlignment="1">
      <alignment vertical="center"/>
    </xf>
    <xf numFmtId="0" fontId="15" fillId="0" borderId="146" xfId="0" applyFont="1" applyBorder="1" applyAlignment="1">
      <alignment vertical="center"/>
    </xf>
    <xf numFmtId="0" fontId="15" fillId="2" borderId="0" xfId="0" applyFont="1" applyFill="1" applyAlignment="1">
      <alignment horizontal="center" vertical="center"/>
    </xf>
    <xf numFmtId="0" fontId="15" fillId="0" borderId="0" xfId="0" applyFont="1" applyAlignment="1">
      <alignment vertical="center"/>
    </xf>
    <xf numFmtId="0" fontId="7" fillId="2" borderId="0" xfId="0" applyFont="1" applyFill="1" applyAlignment="1">
      <alignment horizontal="center"/>
    </xf>
    <xf numFmtId="0" fontId="15" fillId="2" borderId="15" xfId="0" applyFont="1" applyFill="1" applyBorder="1" applyAlignment="1">
      <alignment horizontal="center" vertical="center"/>
    </xf>
    <xf numFmtId="0" fontId="15" fillId="2" borderId="13" xfId="0" applyFont="1" applyFill="1" applyBorder="1" applyAlignment="1">
      <alignment horizontal="center" vertical="center"/>
    </xf>
    <xf numFmtId="0" fontId="15" fillId="2" borderId="19" xfId="0" applyFont="1" applyFill="1" applyBorder="1" applyAlignment="1">
      <alignment horizontal="center" vertical="center"/>
    </xf>
    <xf numFmtId="0" fontId="13" fillId="2" borderId="13" xfId="0" applyFont="1" applyFill="1" applyBorder="1" applyAlignment="1">
      <alignment horizontal="center" vertical="center"/>
    </xf>
    <xf numFmtId="0" fontId="13" fillId="2" borderId="19" xfId="0" applyFont="1" applyFill="1" applyBorder="1" applyAlignment="1">
      <alignment horizontal="center" vertical="center"/>
    </xf>
    <xf numFmtId="0" fontId="13" fillId="2" borderId="15" xfId="0" applyFont="1" applyFill="1" applyBorder="1" applyAlignment="1">
      <alignment horizontal="center" vertical="center"/>
    </xf>
    <xf numFmtId="0" fontId="43" fillId="2" borderId="0" xfId="0" applyFont="1" applyFill="1" applyAlignment="1">
      <alignment vertical="center" wrapText="1"/>
    </xf>
    <xf numFmtId="0" fontId="13" fillId="2" borderId="15" xfId="0" applyFont="1" applyFill="1" applyBorder="1" applyAlignment="1">
      <alignment vertical="center"/>
    </xf>
    <xf numFmtId="0" fontId="6" fillId="2" borderId="119" xfId="0" applyFont="1" applyFill="1" applyBorder="1"/>
    <xf numFmtId="0" fontId="6" fillId="2" borderId="113" xfId="0" applyFont="1" applyFill="1" applyBorder="1"/>
    <xf numFmtId="0" fontId="13" fillId="2" borderId="8" xfId="0" applyFont="1" applyFill="1" applyBorder="1" applyAlignment="1">
      <alignment horizontal="center" vertical="center"/>
    </xf>
    <xf numFmtId="0" fontId="13" fillId="2" borderId="14" xfId="0" applyFont="1" applyFill="1" applyBorder="1" applyAlignment="1">
      <alignment horizontal="center" vertical="center"/>
    </xf>
    <xf numFmtId="0" fontId="15" fillId="2" borderId="8" xfId="0" applyFont="1" applyFill="1" applyBorder="1" applyAlignment="1">
      <alignment horizontal="center" vertical="center"/>
    </xf>
    <xf numFmtId="0" fontId="15" fillId="0" borderId="0" xfId="0" applyFont="1" applyAlignment="1">
      <alignment horizontal="left" vertical="center"/>
    </xf>
    <xf numFmtId="0" fontId="15" fillId="2" borderId="0" xfId="0" applyFont="1" applyFill="1" applyAlignment="1">
      <alignment vertical="center"/>
    </xf>
    <xf numFmtId="0" fontId="15" fillId="2" borderId="14" xfId="0" applyFont="1" applyFill="1" applyBorder="1" applyAlignment="1">
      <alignment horizontal="center" vertical="center"/>
    </xf>
    <xf numFmtId="0" fontId="15" fillId="2" borderId="15" xfId="0" applyFont="1" applyFill="1" applyBorder="1" applyAlignment="1">
      <alignment vertical="center"/>
    </xf>
    <xf numFmtId="0" fontId="6" fillId="2" borderId="0" xfId="0" applyFont="1" applyFill="1" applyAlignment="1">
      <alignment vertical="center"/>
    </xf>
    <xf numFmtId="0" fontId="15" fillId="3" borderId="0" xfId="0" applyFont="1" applyFill="1" applyAlignment="1">
      <alignment horizontal="center" vertical="center"/>
    </xf>
    <xf numFmtId="0" fontId="15" fillId="0" borderId="0" xfId="0" applyFont="1" applyAlignment="1">
      <alignment horizontal="center" vertical="center"/>
    </xf>
    <xf numFmtId="0" fontId="15" fillId="3" borderId="0" xfId="0" applyFont="1" applyFill="1" applyAlignment="1">
      <alignment vertical="center"/>
    </xf>
    <xf numFmtId="0" fontId="15" fillId="0" borderId="0" xfId="0" applyFont="1" applyAlignment="1">
      <alignment horizontal="center"/>
    </xf>
    <xf numFmtId="0" fontId="13" fillId="2" borderId="386" xfId="0" applyFont="1" applyFill="1" applyBorder="1" applyAlignment="1">
      <alignment vertical="center"/>
    </xf>
    <xf numFmtId="0" fontId="13" fillId="2" borderId="337" xfId="0" applyFont="1" applyFill="1" applyBorder="1" applyAlignment="1">
      <alignment vertical="center"/>
    </xf>
    <xf numFmtId="0" fontId="13" fillId="2" borderId="337" xfId="0" applyFont="1" applyFill="1" applyBorder="1" applyAlignment="1">
      <alignment horizontal="center" vertical="center"/>
    </xf>
    <xf numFmtId="0" fontId="62" fillId="0" borderId="0" xfId="0" applyFont="1"/>
    <xf numFmtId="0" fontId="17" fillId="0" borderId="0" xfId="0" applyFont="1" applyAlignment="1">
      <alignment horizontal="left"/>
    </xf>
    <xf numFmtId="0" fontId="62" fillId="0" borderId="0" xfId="0" applyFont="1" applyAlignment="1">
      <alignment horizontal="left" vertical="center" wrapText="1"/>
    </xf>
    <xf numFmtId="0" fontId="62" fillId="0" borderId="0" xfId="0" applyFont="1" applyAlignment="1">
      <alignment vertical="center" wrapText="1"/>
    </xf>
    <xf numFmtId="0" fontId="64" fillId="0" borderId="0" xfId="0" applyFont="1"/>
    <xf numFmtId="0" fontId="6" fillId="0" borderId="0" xfId="0" applyFont="1" applyAlignment="1">
      <alignment vertical="center" wrapText="1"/>
    </xf>
    <xf numFmtId="0" fontId="47" fillId="2" borderId="0" xfId="0" applyFont="1" applyFill="1" applyAlignment="1">
      <alignment vertical="center" wrapText="1"/>
    </xf>
    <xf numFmtId="0" fontId="6" fillId="2" borderId="66" xfId="0" applyFont="1" applyFill="1" applyBorder="1" applyAlignment="1">
      <alignment horizontal="center" vertical="center"/>
    </xf>
    <xf numFmtId="0" fontId="6" fillId="2" borderId="66" xfId="0" applyFont="1" applyFill="1" applyBorder="1" applyAlignment="1">
      <alignment vertical="center"/>
    </xf>
    <xf numFmtId="0" fontId="6" fillId="2" borderId="71" xfId="0" applyFont="1" applyFill="1" applyBorder="1" applyAlignment="1">
      <alignment horizontal="center" vertical="center"/>
    </xf>
    <xf numFmtId="0" fontId="16" fillId="2" borderId="1" xfId="0" applyFont="1" applyFill="1" applyBorder="1"/>
    <xf numFmtId="0" fontId="11" fillId="2" borderId="2" xfId="0" applyFont="1" applyFill="1" applyBorder="1" applyAlignment="1">
      <alignment vertical="center"/>
    </xf>
    <xf numFmtId="0" fontId="9" fillId="2" borderId="2" xfId="0" applyFont="1" applyFill="1" applyBorder="1"/>
    <xf numFmtId="0" fontId="47" fillId="2" borderId="2" xfId="0" applyFont="1" applyFill="1" applyBorder="1" applyAlignment="1">
      <alignment vertical="center" wrapText="1"/>
    </xf>
    <xf numFmtId="0" fontId="16" fillId="2" borderId="8" xfId="0" applyFont="1" applyFill="1" applyBorder="1"/>
    <xf numFmtId="0" fontId="47" fillId="2" borderId="15" xfId="0" applyFont="1" applyFill="1" applyBorder="1" applyAlignment="1">
      <alignment vertical="center" wrapText="1"/>
    </xf>
    <xf numFmtId="0" fontId="17" fillId="0" borderId="26" xfId="0" applyFont="1" applyBorder="1" applyAlignment="1">
      <alignment horizontal="center" vertical="center"/>
    </xf>
    <xf numFmtId="0" fontId="10" fillId="3" borderId="26" xfId="0" applyFont="1" applyFill="1" applyBorder="1" applyAlignment="1">
      <alignment horizontal="center" vertical="center"/>
    </xf>
    <xf numFmtId="0" fontId="13" fillId="2" borderId="26" xfId="0" applyFont="1" applyFill="1" applyBorder="1" applyAlignment="1">
      <alignment vertical="center" wrapText="1"/>
    </xf>
    <xf numFmtId="0" fontId="13" fillId="2" borderId="55" xfId="0" applyFont="1" applyFill="1" applyBorder="1" applyAlignment="1">
      <alignment vertical="center" wrapText="1"/>
    </xf>
    <xf numFmtId="0" fontId="123" fillId="4" borderId="417" xfId="0" quotePrefix="1" applyFont="1" applyFill="1" applyBorder="1" applyAlignment="1">
      <alignment horizontal="center" vertical="center"/>
    </xf>
    <xf numFmtId="0" fontId="123" fillId="4" borderId="414" xfId="0" quotePrefix="1" applyFont="1" applyFill="1" applyBorder="1" applyAlignment="1">
      <alignment horizontal="center" vertical="center"/>
    </xf>
    <xf numFmtId="0" fontId="124" fillId="0" borderId="426" xfId="0" applyFont="1" applyBorder="1" applyAlignment="1">
      <alignment horizontal="center" vertical="center"/>
    </xf>
    <xf numFmtId="0" fontId="113" fillId="0" borderId="0" xfId="0" applyFont="1" applyAlignment="1">
      <alignment vertical="center"/>
    </xf>
    <xf numFmtId="0" fontId="113" fillId="4" borderId="0" xfId="0" applyFont="1" applyFill="1" applyAlignment="1">
      <alignment horizontal="center" vertical="center"/>
    </xf>
    <xf numFmtId="0" fontId="113" fillId="0" borderId="0" xfId="0" applyFont="1" applyAlignment="1">
      <alignment horizontal="left" vertical="center"/>
    </xf>
    <xf numFmtId="0" fontId="113" fillId="4" borderId="414" xfId="0" applyFont="1" applyFill="1" applyBorder="1" applyAlignment="1">
      <alignment horizontal="center" vertical="center"/>
    </xf>
    <xf numFmtId="0" fontId="113" fillId="0" borderId="415" xfId="0" applyFont="1" applyBorder="1" applyAlignment="1">
      <alignment vertical="center"/>
    </xf>
    <xf numFmtId="0" fontId="113" fillId="4" borderId="415" xfId="0" applyFont="1" applyFill="1" applyBorder="1" applyAlignment="1">
      <alignment horizontal="center" vertical="center"/>
    </xf>
    <xf numFmtId="0" fontId="113" fillId="0" borderId="266" xfId="0" applyFont="1" applyBorder="1" applyAlignment="1">
      <alignment vertical="center"/>
    </xf>
    <xf numFmtId="0" fontId="113" fillId="0" borderId="415" xfId="0" applyFont="1" applyBorder="1" applyAlignment="1">
      <alignment horizontal="left" vertical="center"/>
    </xf>
    <xf numFmtId="0" fontId="112" fillId="0" borderId="415" xfId="0" applyFont="1" applyBorder="1" applyAlignment="1">
      <alignment vertical="center"/>
    </xf>
    <xf numFmtId="0" fontId="112" fillId="0" borderId="266" xfId="0" applyFont="1" applyBorder="1" applyAlignment="1">
      <alignment vertical="center"/>
    </xf>
    <xf numFmtId="0" fontId="63" fillId="3" borderId="433" xfId="0" applyFont="1" applyFill="1" applyBorder="1" applyAlignment="1">
      <alignment horizontal="center" vertical="center"/>
    </xf>
    <xf numFmtId="0" fontId="59" fillId="0" borderId="433" xfId="0" applyFont="1" applyBorder="1" applyAlignment="1">
      <alignment horizontal="center"/>
    </xf>
    <xf numFmtId="3" fontId="59" fillId="0" borderId="433" xfId="0" applyNumberFormat="1" applyFont="1" applyBorder="1" applyAlignment="1">
      <alignment horizontal="center"/>
    </xf>
    <xf numFmtId="0" fontId="59" fillId="0" borderId="433" xfId="0" applyFont="1" applyBorder="1"/>
    <xf numFmtId="0" fontId="59" fillId="0" borderId="0" xfId="0" applyFont="1"/>
    <xf numFmtId="4" fontId="59" fillId="0" borderId="433" xfId="0" applyNumberFormat="1" applyFont="1" applyBorder="1" applyAlignment="1">
      <alignment horizontal="center"/>
    </xf>
    <xf numFmtId="0" fontId="59" fillId="0" borderId="0" xfId="0" applyFont="1" applyAlignment="1">
      <alignment horizontal="center"/>
    </xf>
    <xf numFmtId="0" fontId="59" fillId="3" borderId="433" xfId="0" applyFont="1" applyFill="1" applyBorder="1" applyAlignment="1">
      <alignment horizontal="center" vertical="center"/>
    </xf>
    <xf numFmtId="0" fontId="59" fillId="3" borderId="433" xfId="0" applyFont="1" applyFill="1" applyBorder="1" applyAlignment="1">
      <alignment vertical="center"/>
    </xf>
    <xf numFmtId="0" fontId="6" fillId="0" borderId="0" xfId="0" applyFont="1" applyAlignment="1">
      <alignment wrapText="1"/>
    </xf>
    <xf numFmtId="0" fontId="15" fillId="2" borderId="121" xfId="0" applyFont="1" applyFill="1" applyBorder="1" applyAlignment="1">
      <alignment vertical="center" wrapText="1"/>
    </xf>
    <xf numFmtId="0" fontId="15" fillId="2" borderId="119" xfId="0" applyFont="1" applyFill="1" applyBorder="1" applyAlignment="1">
      <alignment vertical="center" wrapText="1"/>
    </xf>
    <xf numFmtId="0" fontId="6" fillId="2" borderId="114" xfId="0" applyFont="1" applyFill="1" applyBorder="1" applyAlignment="1">
      <alignment vertical="center"/>
    </xf>
    <xf numFmtId="0" fontId="6" fillId="2" borderId="121" xfId="0" applyFont="1" applyFill="1" applyBorder="1" applyAlignment="1">
      <alignment vertical="center"/>
    </xf>
    <xf numFmtId="0" fontId="2" fillId="0" borderId="433" xfId="0" applyFont="1" applyBorder="1"/>
    <xf numFmtId="0" fontId="15" fillId="2" borderId="436" xfId="0" applyFont="1" applyFill="1" applyBorder="1" applyAlignment="1">
      <alignment horizontal="center" vertical="center"/>
    </xf>
    <xf numFmtId="0" fontId="15" fillId="0" borderId="437" xfId="0" applyFont="1" applyBorder="1" applyAlignment="1">
      <alignment vertical="center"/>
    </xf>
    <xf numFmtId="0" fontId="15" fillId="2" borderId="444" xfId="0" applyFont="1" applyFill="1" applyBorder="1" applyAlignment="1">
      <alignment horizontal="center" vertical="center"/>
    </xf>
    <xf numFmtId="0" fontId="15" fillId="2" borderId="446" xfId="0" applyFont="1" applyFill="1" applyBorder="1" applyAlignment="1">
      <alignment horizontal="center" vertical="center"/>
    </xf>
    <xf numFmtId="0" fontId="15" fillId="0" borderId="447" xfId="0" applyFont="1" applyBorder="1" applyAlignment="1">
      <alignment vertical="center"/>
    </xf>
    <xf numFmtId="0" fontId="15" fillId="2" borderId="447" xfId="0" applyFont="1" applyFill="1" applyBorder="1" applyAlignment="1">
      <alignment horizontal="center" vertical="center"/>
    </xf>
    <xf numFmtId="0" fontId="15" fillId="2" borderId="448" xfId="0" applyFont="1" applyFill="1" applyBorder="1" applyAlignment="1">
      <alignment horizontal="center" vertical="center"/>
    </xf>
    <xf numFmtId="0" fontId="15" fillId="0" borderId="449" xfId="0" applyFont="1" applyBorder="1" applyAlignment="1">
      <alignment vertical="center"/>
    </xf>
    <xf numFmtId="0" fontId="15" fillId="0" borderId="447" xfId="0" applyFont="1" applyBorder="1" applyAlignment="1">
      <alignment horizontal="left" vertical="center"/>
    </xf>
    <xf numFmtId="0" fontId="6" fillId="2" borderId="466" xfId="0" applyFont="1" applyFill="1" applyBorder="1" applyAlignment="1">
      <alignment horizontal="center" vertical="center"/>
    </xf>
    <xf numFmtId="0" fontId="15" fillId="2" borderId="465" xfId="0" applyFont="1" applyFill="1" applyBorder="1" applyAlignment="1">
      <alignment horizontal="center" vertical="center" wrapText="1"/>
    </xf>
    <xf numFmtId="0" fontId="15" fillId="2" borderId="476" xfId="0" applyFont="1" applyFill="1" applyBorder="1" applyAlignment="1">
      <alignment horizontal="center" vertical="center" wrapText="1"/>
    </xf>
    <xf numFmtId="0" fontId="62" fillId="0" borderId="0" xfId="44" applyFont="1" applyAlignment="1">
      <alignment horizontal="left"/>
    </xf>
    <xf numFmtId="0" fontId="62" fillId="0" borderId="0" xfId="44" applyFont="1"/>
    <xf numFmtId="0" fontId="0" fillId="0" borderId="0" xfId="0" applyAlignment="1">
      <alignment horizontal="left"/>
    </xf>
    <xf numFmtId="0" fontId="63" fillId="0" borderId="108" xfId="0" applyFont="1" applyBorder="1" applyAlignment="1">
      <alignment horizontal="center" vertical="center" wrapText="1"/>
    </xf>
    <xf numFmtId="0" fontId="63" fillId="0" borderId="84" xfId="0" applyFont="1" applyBorder="1" applyAlignment="1">
      <alignment horizontal="center" vertical="center" wrapText="1"/>
    </xf>
    <xf numFmtId="0" fontId="67" fillId="0" borderId="0" xfId="0" applyFont="1" applyAlignment="1">
      <alignment vertical="center" wrapText="1"/>
    </xf>
    <xf numFmtId="0" fontId="63" fillId="0" borderId="268" xfId="0" applyFont="1" applyBorder="1" applyAlignment="1">
      <alignment horizontal="center" vertical="center" wrapText="1"/>
    </xf>
    <xf numFmtId="0" fontId="63" fillId="0" borderId="46" xfId="0" applyFont="1" applyBorder="1" applyAlignment="1">
      <alignment horizontal="center" vertical="center" wrapText="1"/>
    </xf>
    <xf numFmtId="0" fontId="63" fillId="0" borderId="48" xfId="0" applyFont="1" applyBorder="1" applyAlignment="1">
      <alignment horizontal="center" vertical="center" wrapText="1"/>
    </xf>
    <xf numFmtId="0" fontId="63" fillId="0" borderId="143" xfId="0" applyFont="1" applyBorder="1" applyAlignment="1">
      <alignment horizontal="center" vertical="center" wrapText="1"/>
    </xf>
    <xf numFmtId="0" fontId="63" fillId="0" borderId="85" xfId="0" applyFont="1" applyBorder="1" applyAlignment="1">
      <alignment horizontal="center" vertical="center" wrapText="1"/>
    </xf>
    <xf numFmtId="0" fontId="63" fillId="0" borderId="86" xfId="0" applyFont="1" applyBorder="1" applyAlignment="1">
      <alignment horizontal="center" vertical="center" wrapText="1"/>
    </xf>
    <xf numFmtId="0" fontId="63" fillId="0" borderId="140" xfId="0" applyFont="1" applyBorder="1" applyAlignment="1">
      <alignment horizontal="center" vertical="center" wrapText="1"/>
    </xf>
    <xf numFmtId="0" fontId="64" fillId="0" borderId="64" xfId="0" applyFont="1" applyBorder="1" applyAlignment="1">
      <alignment horizontal="center" vertical="center"/>
    </xf>
    <xf numFmtId="0" fontId="64" fillId="0" borderId="0" xfId="0" applyFont="1" applyAlignment="1">
      <alignment vertical="center"/>
    </xf>
    <xf numFmtId="0" fontId="64" fillId="0" borderId="65" xfId="0" applyFont="1" applyBorder="1" applyAlignment="1">
      <alignment horizontal="center" vertical="center"/>
    </xf>
    <xf numFmtId="0" fontId="62" fillId="0" borderId="93" xfId="0" applyFont="1" applyBorder="1" applyAlignment="1">
      <alignment vertical="center" wrapText="1"/>
    </xf>
    <xf numFmtId="14" fontId="17" fillId="0" borderId="0" xfId="0" applyNumberFormat="1" applyFont="1" applyAlignment="1">
      <alignment horizontal="center"/>
    </xf>
    <xf numFmtId="14" fontId="59" fillId="0" borderId="433" xfId="0" applyNumberFormat="1" applyFont="1" applyBorder="1" applyAlignment="1">
      <alignment horizontal="center"/>
    </xf>
    <xf numFmtId="14" fontId="59" fillId="0" borderId="0" xfId="0" applyNumberFormat="1" applyFont="1" applyAlignment="1">
      <alignment horizontal="center"/>
    </xf>
    <xf numFmtId="14" fontId="63" fillId="3" borderId="433" xfId="0" applyNumberFormat="1" applyFont="1" applyFill="1" applyBorder="1" applyAlignment="1">
      <alignment horizontal="center" vertical="center"/>
    </xf>
    <xf numFmtId="14" fontId="59" fillId="3" borderId="433" xfId="0" applyNumberFormat="1" applyFont="1" applyFill="1" applyBorder="1" applyAlignment="1">
      <alignment horizontal="center" vertical="center"/>
    </xf>
    <xf numFmtId="0" fontId="0" fillId="3" borderId="0" xfId="0" applyFill="1"/>
    <xf numFmtId="0" fontId="135" fillId="4" borderId="176" xfId="0" applyFont="1" applyFill="1" applyBorder="1" applyAlignment="1">
      <alignment horizontal="center" vertical="center"/>
    </xf>
    <xf numFmtId="0" fontId="135" fillId="4" borderId="177" xfId="0" applyFont="1" applyFill="1" applyBorder="1" applyAlignment="1">
      <alignment horizontal="center" vertical="center"/>
    </xf>
    <xf numFmtId="0" fontId="135" fillId="0" borderId="0" xfId="0" applyFont="1" applyAlignment="1">
      <alignment horizontal="center" vertical="center"/>
    </xf>
    <xf numFmtId="0" fontId="135" fillId="4" borderId="181" xfId="0" applyFont="1" applyFill="1" applyBorder="1" applyAlignment="1">
      <alignment horizontal="center" vertical="center"/>
    </xf>
    <xf numFmtId="0" fontId="139" fillId="4" borderId="181" xfId="0" applyFont="1" applyFill="1" applyBorder="1" applyAlignment="1">
      <alignment horizontal="center"/>
    </xf>
    <xf numFmtId="0" fontId="139" fillId="4" borderId="183" xfId="0" applyFont="1" applyFill="1" applyBorder="1" applyAlignment="1">
      <alignment horizontal="center"/>
    </xf>
    <xf numFmtId="0" fontId="141" fillId="0" borderId="0" xfId="0" applyFont="1" applyAlignment="1">
      <alignment horizontal="center" vertical="center"/>
    </xf>
    <xf numFmtId="0" fontId="142" fillId="0" borderId="0" xfId="0" applyFont="1" applyAlignment="1">
      <alignment horizontal="center" vertical="center"/>
    </xf>
    <xf numFmtId="0" fontId="143" fillId="0" borderId="0" xfId="0" applyFont="1" applyAlignment="1">
      <alignment horizontal="center" vertical="center"/>
    </xf>
    <xf numFmtId="0" fontId="144" fillId="0" borderId="0" xfId="0" applyFont="1" applyAlignment="1">
      <alignment horizontal="center" vertical="center"/>
    </xf>
    <xf numFmtId="0" fontId="141" fillId="3" borderId="154" xfId="0" applyFont="1" applyFill="1" applyBorder="1" applyAlignment="1">
      <alignment horizontal="center" vertical="center"/>
    </xf>
    <xf numFmtId="0" fontId="146" fillId="0" borderId="0" xfId="0" applyFont="1" applyAlignment="1">
      <alignment horizontal="center" vertical="center"/>
    </xf>
    <xf numFmtId="0" fontId="141" fillId="0" borderId="154" xfId="0" applyFont="1" applyBorder="1" applyAlignment="1">
      <alignment horizontal="center" vertical="center"/>
    </xf>
    <xf numFmtId="0" fontId="139" fillId="38" borderId="0" xfId="0" applyFont="1" applyFill="1" applyAlignment="1">
      <alignment horizontal="center" vertical="center"/>
    </xf>
    <xf numFmtId="0" fontId="141" fillId="38" borderId="0" xfId="0" applyFont="1" applyFill="1" applyAlignment="1">
      <alignment horizontal="center" vertical="center"/>
    </xf>
    <xf numFmtId="0" fontId="141" fillId="38" borderId="0" xfId="0" applyFont="1" applyFill="1" applyAlignment="1">
      <alignment horizontal="center" vertical="center" wrapText="1"/>
    </xf>
    <xf numFmtId="0" fontId="139" fillId="38" borderId="0" xfId="0" applyFont="1" applyFill="1" applyAlignment="1">
      <alignment horizontal="center" vertical="center" wrapText="1"/>
    </xf>
    <xf numFmtId="0" fontId="137" fillId="38" borderId="0" xfId="0" applyFont="1" applyFill="1" applyAlignment="1">
      <alignment horizontal="center" vertical="center"/>
    </xf>
    <xf numFmtId="0" fontId="81" fillId="0" borderId="0" xfId="0" applyFont="1" applyAlignment="1">
      <alignment horizontal="center" vertical="center"/>
    </xf>
    <xf numFmtId="0" fontId="139" fillId="4" borderId="209" xfId="0" applyFont="1" applyFill="1" applyBorder="1" applyAlignment="1">
      <alignment horizontal="center" vertical="center"/>
    </xf>
    <xf numFmtId="0" fontId="139" fillId="0" borderId="0" xfId="0" applyFont="1" applyAlignment="1">
      <alignment horizontal="center" vertical="center"/>
    </xf>
    <xf numFmtId="0" fontId="139" fillId="0" borderId="0" xfId="0" applyFont="1" applyAlignment="1">
      <alignment vertical="center"/>
    </xf>
    <xf numFmtId="0" fontId="141" fillId="0" borderId="0" xfId="0" applyFont="1" applyAlignment="1">
      <alignment vertical="center"/>
    </xf>
    <xf numFmtId="0" fontId="79" fillId="0" borderId="0" xfId="0" applyFont="1" applyAlignment="1">
      <alignment horizontal="center" vertical="center" wrapText="1"/>
    </xf>
    <xf numFmtId="0" fontId="147" fillId="0" borderId="0" xfId="0" applyFont="1" applyAlignment="1">
      <alignment horizontal="center" vertical="center"/>
    </xf>
    <xf numFmtId="0" fontId="80" fillId="4" borderId="181" xfId="0" applyFont="1" applyFill="1" applyBorder="1" applyAlignment="1">
      <alignment horizontal="center" vertical="center"/>
    </xf>
    <xf numFmtId="0" fontId="80" fillId="0" borderId="0" xfId="0" applyFont="1" applyAlignment="1">
      <alignment horizontal="left" vertical="center"/>
    </xf>
    <xf numFmtId="0" fontId="80" fillId="4" borderId="0" xfId="0" applyFont="1" applyFill="1" applyAlignment="1">
      <alignment horizontal="center" vertical="center"/>
    </xf>
    <xf numFmtId="0" fontId="80" fillId="4" borderId="182" xfId="0" applyFont="1" applyFill="1" applyBorder="1" applyAlignment="1">
      <alignment horizontal="center" vertical="center"/>
    </xf>
    <xf numFmtId="0" fontId="80" fillId="0" borderId="0" xfId="0" applyFont="1" applyAlignment="1">
      <alignment vertical="center"/>
    </xf>
    <xf numFmtId="0" fontId="80" fillId="0" borderId="183" xfId="0" applyFont="1" applyBorder="1" applyAlignment="1">
      <alignment vertical="center"/>
    </xf>
    <xf numFmtId="0" fontId="80" fillId="0" borderId="185" xfId="0" applyFont="1" applyBorder="1" applyAlignment="1">
      <alignment vertical="center"/>
    </xf>
    <xf numFmtId="0" fontId="148" fillId="0" borderId="0" xfId="0" applyFont="1" applyAlignment="1">
      <alignment horizontal="center" vertical="center"/>
    </xf>
    <xf numFmtId="0" fontId="80" fillId="4" borderId="186" xfId="0" applyFont="1" applyFill="1" applyBorder="1" applyAlignment="1">
      <alignment horizontal="center" vertical="center"/>
    </xf>
    <xf numFmtId="0" fontId="80" fillId="0" borderId="187" xfId="0" applyFont="1" applyBorder="1" applyAlignment="1">
      <alignment horizontal="left" vertical="center"/>
    </xf>
    <xf numFmtId="0" fontId="81" fillId="0" borderId="187" xfId="0" applyFont="1" applyBorder="1" applyAlignment="1">
      <alignment horizontal="center" vertical="center"/>
    </xf>
    <xf numFmtId="0" fontId="80" fillId="4" borderId="187" xfId="0" applyFont="1" applyFill="1" applyBorder="1" applyAlignment="1">
      <alignment horizontal="center" vertical="center"/>
    </xf>
    <xf numFmtId="0" fontId="80" fillId="4" borderId="188" xfId="0" applyFont="1" applyFill="1" applyBorder="1" applyAlignment="1">
      <alignment horizontal="center" vertical="center"/>
    </xf>
    <xf numFmtId="0" fontId="80" fillId="0" borderId="187" xfId="0" applyFont="1" applyBorder="1" applyAlignment="1">
      <alignment horizontal="center" vertical="center"/>
    </xf>
    <xf numFmtId="0" fontId="80" fillId="0" borderId="187" xfId="0" applyFont="1" applyBorder="1" applyAlignment="1">
      <alignment vertical="center"/>
    </xf>
    <xf numFmtId="0" fontId="80" fillId="0" borderId="189" xfId="0" applyFont="1" applyBorder="1" applyAlignment="1">
      <alignment vertical="center"/>
    </xf>
    <xf numFmtId="0" fontId="80" fillId="0" borderId="192" xfId="0" applyFont="1" applyBorder="1" applyAlignment="1">
      <alignment vertical="center"/>
    </xf>
    <xf numFmtId="0" fontId="139" fillId="0" borderId="0" xfId="0" applyFont="1" applyAlignment="1">
      <alignment horizontal="center" vertical="center" wrapText="1"/>
    </xf>
    <xf numFmtId="0" fontId="69" fillId="4" borderId="176" xfId="0" applyFont="1" applyFill="1" applyBorder="1" applyAlignment="1">
      <alignment horizontal="center" vertical="center"/>
    </xf>
    <xf numFmtId="0" fontId="69" fillId="4" borderId="177" xfId="0" applyFont="1" applyFill="1" applyBorder="1" applyAlignment="1">
      <alignment horizontal="center" vertical="center"/>
    </xf>
    <xf numFmtId="0" fontId="81" fillId="0" borderId="0" xfId="0" applyFont="1" applyAlignment="1">
      <alignment vertical="center"/>
    </xf>
    <xf numFmtId="0" fontId="142" fillId="0" borderId="183" xfId="0" applyFont="1" applyBorder="1" applyAlignment="1">
      <alignment horizontal="center" vertical="center"/>
    </xf>
    <xf numFmtId="0" fontId="142" fillId="0" borderId="185" xfId="0" applyFont="1" applyBorder="1" applyAlignment="1">
      <alignment horizontal="center" vertical="center"/>
    </xf>
    <xf numFmtId="0" fontId="142" fillId="0" borderId="187" xfId="0" applyFont="1" applyBorder="1" applyAlignment="1">
      <alignment horizontal="center" vertical="center"/>
    </xf>
    <xf numFmtId="0" fontId="142" fillId="0" borderId="189" xfId="0" applyFont="1" applyBorder="1" applyAlignment="1">
      <alignment horizontal="center" vertical="center"/>
    </xf>
    <xf numFmtId="0" fontId="142" fillId="0" borderId="192" xfId="0" applyFont="1" applyBorder="1" applyAlignment="1">
      <alignment horizontal="center" vertical="center"/>
    </xf>
    <xf numFmtId="0" fontId="69" fillId="4" borderId="0" xfId="0" applyFont="1" applyFill="1"/>
    <xf numFmtId="0" fontId="69" fillId="4" borderId="0" xfId="0" applyFont="1" applyFill="1" applyAlignment="1">
      <alignment horizontal="center" vertical="center"/>
    </xf>
    <xf numFmtId="0" fontId="62" fillId="0" borderId="0" xfId="0" applyFont="1" applyAlignment="1">
      <alignment horizontal="left"/>
    </xf>
    <xf numFmtId="0" fontId="142" fillId="0" borderId="0" xfId="0" applyFont="1" applyAlignment="1">
      <alignment horizontal="left" vertical="center"/>
    </xf>
    <xf numFmtId="0" fontId="35" fillId="0" borderId="0" xfId="0" applyFont="1" applyAlignment="1">
      <alignment vertical="center"/>
    </xf>
    <xf numFmtId="0" fontId="36" fillId="0" borderId="0" xfId="0" applyFont="1" applyAlignment="1">
      <alignment horizontal="left" vertical="center"/>
    </xf>
    <xf numFmtId="165" fontId="36" fillId="0" borderId="0" xfId="0" applyNumberFormat="1" applyFont="1" applyAlignment="1">
      <alignment horizontal="left" vertical="center"/>
    </xf>
    <xf numFmtId="0" fontId="36" fillId="0" borderId="0" xfId="0" applyFont="1" applyAlignment="1">
      <alignment vertical="center"/>
    </xf>
    <xf numFmtId="0" fontId="36" fillId="0" borderId="0" xfId="0" applyFont="1" applyAlignment="1">
      <alignment horizontal="center" vertical="center"/>
    </xf>
    <xf numFmtId="0" fontId="17" fillId="0" borderId="484" xfId="0" applyFont="1" applyBorder="1"/>
    <xf numFmtId="0" fontId="6" fillId="2" borderId="42" xfId="0" applyFont="1" applyFill="1" applyBorder="1" applyAlignment="1">
      <alignment vertical="center"/>
    </xf>
    <xf numFmtId="0" fontId="6" fillId="2" borderId="40" xfId="0" applyFont="1" applyFill="1" applyBorder="1" applyAlignment="1">
      <alignment vertical="center"/>
    </xf>
    <xf numFmtId="0" fontId="13" fillId="2" borderId="153" xfId="0" quotePrefix="1" applyFont="1" applyFill="1" applyBorder="1" applyAlignment="1">
      <alignment horizontal="center" vertical="center" wrapText="1"/>
    </xf>
    <xf numFmtId="0" fontId="13" fillId="2" borderId="34" xfId="0" applyFont="1" applyFill="1" applyBorder="1" applyAlignment="1">
      <alignment horizontal="center" vertical="center" wrapText="1"/>
    </xf>
    <xf numFmtId="0" fontId="62" fillId="0" borderId="171" xfId="0" applyFont="1" applyBorder="1" applyAlignment="1">
      <alignment vertical="center" wrapText="1"/>
    </xf>
    <xf numFmtId="0" fontId="35" fillId="3" borderId="507" xfId="0" applyFont="1" applyFill="1" applyBorder="1" applyAlignment="1">
      <alignment horizontal="center" vertical="center"/>
    </xf>
    <xf numFmtId="165" fontId="35" fillId="3" borderId="507" xfId="0" applyNumberFormat="1" applyFont="1" applyFill="1" applyBorder="1" applyAlignment="1">
      <alignment horizontal="left" vertical="center"/>
    </xf>
    <xf numFmtId="0" fontId="35" fillId="3" borderId="507" xfId="0" applyFont="1" applyFill="1" applyBorder="1" applyAlignment="1">
      <alignment horizontal="left" vertical="center"/>
    </xf>
    <xf numFmtId="0" fontId="36" fillId="0" borderId="35" xfId="0" applyFont="1" applyBorder="1" applyAlignment="1">
      <alignment horizontal="center" vertical="center"/>
    </xf>
    <xf numFmtId="165" fontId="36" fillId="0" borderId="35" xfId="0" applyNumberFormat="1" applyFont="1" applyBorder="1" applyAlignment="1">
      <alignment horizontal="left" vertical="center"/>
    </xf>
    <xf numFmtId="0" fontId="36" fillId="0" borderId="35" xfId="0" applyFont="1" applyBorder="1" applyAlignment="1">
      <alignment horizontal="left" vertical="center"/>
    </xf>
    <xf numFmtId="171" fontId="36" fillId="0" borderId="35" xfId="49" applyNumberFormat="1" applyFont="1" applyBorder="1" applyAlignment="1">
      <alignment horizontal="left" vertical="center"/>
    </xf>
    <xf numFmtId="0" fontId="36" fillId="0" borderId="0" xfId="0" applyFont="1"/>
    <xf numFmtId="0" fontId="36" fillId="0" borderId="0" xfId="0" applyFont="1" applyAlignment="1">
      <alignment horizontal="center"/>
    </xf>
    <xf numFmtId="0" fontId="36" fillId="0" borderId="0" xfId="0" applyFont="1" applyAlignment="1">
      <alignment horizontal="right"/>
    </xf>
    <xf numFmtId="0" fontId="36" fillId="0" borderId="0" xfId="0" applyFont="1" applyAlignment="1">
      <alignment horizontal="left"/>
    </xf>
    <xf numFmtId="0" fontId="36" fillId="0" borderId="399" xfId="0" applyFont="1" applyBorder="1"/>
    <xf numFmtId="0" fontId="36" fillId="0" borderId="399" xfId="0" applyFont="1" applyBorder="1" applyAlignment="1">
      <alignment horizontal="center"/>
    </xf>
    <xf numFmtId="0" fontId="36" fillId="0" borderId="399" xfId="0" applyFont="1" applyBorder="1" applyAlignment="1">
      <alignment horizontal="right"/>
    </xf>
    <xf numFmtId="0" fontId="36" fillId="0" borderId="399" xfId="0" applyFont="1" applyBorder="1" applyAlignment="1">
      <alignment horizontal="left"/>
    </xf>
    <xf numFmtId="0" fontId="35" fillId="40" borderId="26" xfId="0" applyFont="1" applyFill="1" applyBorder="1" applyAlignment="1">
      <alignment vertical="center"/>
    </xf>
    <xf numFmtId="0" fontId="35" fillId="40" borderId="26" xfId="0" applyFont="1" applyFill="1" applyBorder="1" applyAlignment="1">
      <alignment horizontal="center" vertical="center"/>
    </xf>
    <xf numFmtId="0" fontId="35" fillId="40" borderId="26" xfId="0" applyFont="1" applyFill="1" applyBorder="1" applyAlignment="1">
      <alignment horizontal="right" vertical="center"/>
    </xf>
    <xf numFmtId="0" fontId="35" fillId="40" borderId="26" xfId="0" applyFont="1" applyFill="1" applyBorder="1" applyAlignment="1">
      <alignment horizontal="left" vertical="center"/>
    </xf>
    <xf numFmtId="0" fontId="36" fillId="40" borderId="0" xfId="0" applyFont="1" applyFill="1"/>
    <xf numFmtId="0" fontId="36" fillId="40" borderId="0" xfId="0" applyFont="1" applyFill="1" applyAlignment="1">
      <alignment horizontal="center"/>
    </xf>
    <xf numFmtId="0" fontId="154" fillId="0" borderId="0" xfId="0" applyFont="1" applyAlignment="1">
      <alignment horizontal="center" vertical="center"/>
    </xf>
    <xf numFmtId="0" fontId="153" fillId="0" borderId="512" xfId="0" applyFont="1" applyBorder="1" applyAlignment="1">
      <alignment vertical="center"/>
    </xf>
    <xf numFmtId="0" fontId="153" fillId="0" borderId="511" xfId="0" applyFont="1" applyBorder="1" applyAlignment="1">
      <alignment vertical="center"/>
    </xf>
    <xf numFmtId="0" fontId="153" fillId="0" borderId="515" xfId="0" applyFont="1" applyBorder="1" applyAlignment="1">
      <alignment vertical="center"/>
    </xf>
    <xf numFmtId="0" fontId="153" fillId="0" borderId="89" xfId="0" applyFont="1" applyBorder="1" applyAlignment="1">
      <alignment vertical="center"/>
    </xf>
    <xf numFmtId="0" fontId="153" fillId="0" borderId="25" xfId="0" applyFont="1" applyBorder="1" applyAlignment="1">
      <alignment vertical="center"/>
    </xf>
    <xf numFmtId="0" fontId="153" fillId="0" borderId="276" xfId="0" applyFont="1" applyBorder="1" applyAlignment="1">
      <alignment vertical="center"/>
    </xf>
    <xf numFmtId="0" fontId="0" fillId="0" borderId="399" xfId="0" applyBorder="1" applyAlignment="1">
      <alignment horizontal="left"/>
    </xf>
    <xf numFmtId="14" fontId="0" fillId="0" borderId="399" xfId="0" applyNumberFormat="1" applyBorder="1" applyAlignment="1">
      <alignment horizontal="left"/>
    </xf>
    <xf numFmtId="14" fontId="0" fillId="0" borderId="0" xfId="0" applyNumberFormat="1" applyAlignment="1">
      <alignment horizontal="left"/>
    </xf>
    <xf numFmtId="173" fontId="0" fillId="0" borderId="399" xfId="0" applyNumberFormat="1" applyBorder="1" applyAlignment="1">
      <alignment horizontal="left"/>
    </xf>
    <xf numFmtId="43" fontId="0" fillId="0" borderId="0" xfId="49" applyFont="1"/>
    <xf numFmtId="3" fontId="155" fillId="0" borderId="0" xfId="0" applyNumberFormat="1" applyFont="1"/>
    <xf numFmtId="0" fontId="62" fillId="0" borderId="484" xfId="0" applyFont="1" applyBorder="1" applyAlignment="1">
      <alignment horizontal="left"/>
    </xf>
    <xf numFmtId="0" fontId="64" fillId="41" borderId="484" xfId="0" applyFont="1" applyFill="1" applyBorder="1" applyAlignment="1">
      <alignment horizontal="left"/>
    </xf>
    <xf numFmtId="0" fontId="64" fillId="41" borderId="484" xfId="0" applyFont="1" applyFill="1" applyBorder="1"/>
    <xf numFmtId="0" fontId="127" fillId="2" borderId="0" xfId="0" applyFont="1" applyFill="1" applyAlignment="1">
      <alignment vertical="center" wrapText="1"/>
    </xf>
    <xf numFmtId="0" fontId="106" fillId="2" borderId="0" xfId="0" applyFont="1" applyFill="1" applyAlignment="1">
      <alignment vertical="center" wrapText="1"/>
    </xf>
    <xf numFmtId="0" fontId="2" fillId="2" borderId="135" xfId="0" applyFont="1" applyFill="1" applyBorder="1"/>
    <xf numFmtId="0" fontId="2" fillId="2" borderId="30" xfId="0" applyFont="1" applyFill="1" applyBorder="1"/>
    <xf numFmtId="0" fontId="7" fillId="2" borderId="30" xfId="0" applyFont="1" applyFill="1" applyBorder="1"/>
    <xf numFmtId="0" fontId="127" fillId="2" borderId="30" xfId="0" applyFont="1" applyFill="1" applyBorder="1" applyAlignment="1">
      <alignment vertical="center" wrapText="1"/>
    </xf>
    <xf numFmtId="0" fontId="106" fillId="2" borderId="30" xfId="0" applyFont="1" applyFill="1" applyBorder="1" applyAlignment="1">
      <alignment vertical="center" wrapText="1"/>
    </xf>
    <xf numFmtId="0" fontId="2" fillId="2" borderId="32" xfId="0" applyFont="1" applyFill="1" applyBorder="1"/>
    <xf numFmtId="0" fontId="7" fillId="2" borderId="32" xfId="0" applyFont="1" applyFill="1" applyBorder="1"/>
    <xf numFmtId="0" fontId="7" fillId="2" borderId="32" xfId="0" applyFont="1" applyFill="1" applyBorder="1" applyAlignment="1">
      <alignment horizontal="center"/>
    </xf>
    <xf numFmtId="0" fontId="7" fillId="2" borderId="34" xfId="0" applyFont="1" applyFill="1" applyBorder="1" applyAlignment="1">
      <alignment horizontal="center"/>
    </xf>
    <xf numFmtId="0" fontId="7" fillId="2" borderId="35" xfId="0" applyFont="1" applyFill="1" applyBorder="1" applyAlignment="1">
      <alignment horizontal="center"/>
    </xf>
    <xf numFmtId="0" fontId="127" fillId="2" borderId="35" xfId="0" applyFont="1" applyFill="1" applyBorder="1" applyAlignment="1">
      <alignment vertical="center" wrapText="1"/>
    </xf>
    <xf numFmtId="0" fontId="106" fillId="2" borderId="35" xfId="0" applyFont="1" applyFill="1" applyBorder="1" applyAlignment="1">
      <alignment vertical="center" wrapText="1"/>
    </xf>
    <xf numFmtId="0" fontId="13" fillId="2" borderId="526" xfId="0" applyFont="1" applyFill="1" applyBorder="1" applyAlignment="1">
      <alignment horizontal="center" vertical="center"/>
    </xf>
    <xf numFmtId="0" fontId="13" fillId="2" borderId="534" xfId="0" applyFont="1" applyFill="1" applyBorder="1" applyAlignment="1">
      <alignment horizontal="center" vertical="center"/>
    </xf>
    <xf numFmtId="0" fontId="13" fillId="2" borderId="536" xfId="0" applyFont="1" applyFill="1" applyBorder="1" applyAlignment="1">
      <alignment horizontal="center" vertical="center"/>
    </xf>
    <xf numFmtId="0" fontId="2" fillId="0" borderId="0" xfId="0" applyFont="1" applyAlignment="1">
      <alignment horizontal="left"/>
    </xf>
    <xf numFmtId="0" fontId="17" fillId="0" borderId="0" xfId="49" applyNumberFormat="1" applyFont="1" applyAlignment="1">
      <alignment horizontal="center"/>
    </xf>
    <xf numFmtId="0" fontId="156" fillId="0" borderId="0" xfId="0" applyFont="1"/>
    <xf numFmtId="170" fontId="35" fillId="3" borderId="507" xfId="49" applyNumberFormat="1" applyFont="1" applyFill="1" applyBorder="1" applyAlignment="1">
      <alignment horizontal="right" vertical="center"/>
    </xf>
    <xf numFmtId="170" fontId="36" fillId="0" borderId="0" xfId="49" applyNumberFormat="1" applyFont="1" applyFill="1" applyBorder="1" applyAlignment="1">
      <alignment horizontal="right" vertical="center"/>
    </xf>
    <xf numFmtId="170" fontId="36" fillId="0" borderId="35" xfId="49" applyNumberFormat="1" applyFont="1" applyFill="1" applyBorder="1" applyAlignment="1">
      <alignment horizontal="right" vertical="center"/>
    </xf>
    <xf numFmtId="14" fontId="35" fillId="3" borderId="507" xfId="0" applyNumberFormat="1" applyFont="1" applyFill="1" applyBorder="1" applyAlignment="1">
      <alignment horizontal="right" vertical="center"/>
    </xf>
    <xf numFmtId="14" fontId="36" fillId="0" borderId="0" xfId="0" applyNumberFormat="1" applyFont="1" applyAlignment="1">
      <alignment horizontal="right" vertical="center"/>
    </xf>
    <xf numFmtId="14" fontId="36" fillId="0" borderId="35" xfId="0" applyNumberFormat="1" applyFont="1" applyBorder="1" applyAlignment="1">
      <alignment horizontal="right" vertical="center"/>
    </xf>
    <xf numFmtId="0" fontId="35" fillId="3" borderId="507" xfId="0" applyFont="1" applyFill="1" applyBorder="1" applyAlignment="1">
      <alignment horizontal="right" vertical="center"/>
    </xf>
    <xf numFmtId="0" fontId="36" fillId="0" borderId="0" xfId="0" applyFont="1" applyAlignment="1">
      <alignment horizontal="right" vertical="center"/>
    </xf>
    <xf numFmtId="0" fontId="36" fillId="0" borderId="35" xfId="0" applyFont="1" applyBorder="1" applyAlignment="1">
      <alignment horizontal="right" vertical="center"/>
    </xf>
    <xf numFmtId="0" fontId="64" fillId="3" borderId="484" xfId="0" applyFont="1" applyFill="1" applyBorder="1" applyAlignment="1">
      <alignment horizontal="center" vertical="center"/>
    </xf>
    <xf numFmtId="0" fontId="0" fillId="0" borderId="484" xfId="0" applyBorder="1"/>
    <xf numFmtId="14" fontId="64" fillId="3" borderId="484" xfId="0" applyNumberFormat="1" applyFont="1" applyFill="1" applyBorder="1" applyAlignment="1">
      <alignment horizontal="center" vertical="center"/>
    </xf>
    <xf numFmtId="0" fontId="64" fillId="3" borderId="484" xfId="0" applyFont="1" applyFill="1" applyBorder="1" applyAlignment="1">
      <alignment horizontal="left" vertical="center"/>
    </xf>
    <xf numFmtId="0" fontId="62" fillId="0" borderId="484" xfId="0" applyFont="1" applyBorder="1" applyAlignment="1">
      <alignment horizontal="center"/>
    </xf>
    <xf numFmtId="14" fontId="62" fillId="0" borderId="484" xfId="0" applyNumberFormat="1" applyFont="1" applyBorder="1" applyAlignment="1">
      <alignment horizontal="center"/>
    </xf>
    <xf numFmtId="1" fontId="62" fillId="0" borderId="484" xfId="0" applyNumberFormat="1" applyFont="1" applyBorder="1" applyAlignment="1">
      <alignment horizontal="center"/>
    </xf>
    <xf numFmtId="0" fontId="134" fillId="0" borderId="484" xfId="0" applyFont="1" applyBorder="1" applyAlignment="1">
      <alignment horizontal="left"/>
    </xf>
    <xf numFmtId="0" fontId="134" fillId="0" borderId="484" xfId="0" applyFont="1" applyBorder="1" applyAlignment="1">
      <alignment horizontal="center"/>
    </xf>
    <xf numFmtId="0" fontId="0" fillId="0" borderId="484" xfId="0" applyBorder="1" applyAlignment="1">
      <alignment horizontal="left"/>
    </xf>
    <xf numFmtId="1" fontId="0" fillId="0" borderId="0" xfId="0" applyNumberFormat="1" applyAlignment="1">
      <alignment horizontal="center"/>
    </xf>
    <xf numFmtId="0" fontId="17" fillId="40" borderId="0" xfId="0" applyFont="1" applyFill="1" applyAlignment="1">
      <alignment horizontal="center"/>
    </xf>
    <xf numFmtId="0" fontId="17" fillId="40" borderId="0" xfId="49" applyNumberFormat="1" applyFont="1" applyFill="1" applyAlignment="1">
      <alignment horizontal="center"/>
    </xf>
    <xf numFmtId="0" fontId="17" fillId="40" borderId="0" xfId="0" applyFont="1" applyFill="1" applyAlignment="1">
      <alignment horizontal="left"/>
    </xf>
    <xf numFmtId="0" fontId="59" fillId="0" borderId="433" xfId="49" applyNumberFormat="1" applyFont="1" applyBorder="1" applyAlignment="1">
      <alignment horizontal="center"/>
    </xf>
    <xf numFmtId="0" fontId="59" fillId="0" borderId="0" xfId="49" applyNumberFormat="1" applyFont="1" applyAlignment="1">
      <alignment horizontal="center"/>
    </xf>
    <xf numFmtId="0" fontId="63" fillId="4" borderId="433" xfId="0" applyFont="1" applyFill="1" applyBorder="1" applyAlignment="1">
      <alignment horizontal="center" vertical="center"/>
    </xf>
    <xf numFmtId="14" fontId="63" fillId="4" borderId="433" xfId="0" applyNumberFormat="1" applyFont="1" applyFill="1" applyBorder="1" applyAlignment="1">
      <alignment horizontal="center" vertical="center"/>
    </xf>
    <xf numFmtId="0" fontId="158" fillId="4" borderId="433" xfId="0" applyFont="1" applyFill="1" applyBorder="1" applyAlignment="1">
      <alignment horizontal="center" vertical="center"/>
    </xf>
    <xf numFmtId="0" fontId="158" fillId="4" borderId="0" xfId="49" applyNumberFormat="1" applyFont="1" applyFill="1" applyAlignment="1">
      <alignment horizontal="center" vertical="center"/>
    </xf>
    <xf numFmtId="0" fontId="158" fillId="0" borderId="0" xfId="0" applyFont="1" applyAlignment="1">
      <alignment vertical="center"/>
    </xf>
    <xf numFmtId="0" fontId="60" fillId="0" borderId="0" xfId="0" applyFont="1" applyAlignment="1">
      <alignment horizontal="center"/>
    </xf>
    <xf numFmtId="14" fontId="60" fillId="0" borderId="0" xfId="0" applyNumberFormat="1" applyFont="1" applyAlignment="1">
      <alignment horizontal="center"/>
    </xf>
    <xf numFmtId="0" fontId="60" fillId="0" borderId="0" xfId="49" applyNumberFormat="1" applyFont="1" applyAlignment="1">
      <alignment horizontal="center"/>
    </xf>
    <xf numFmtId="0" fontId="60" fillId="0" borderId="0" xfId="0" applyFont="1"/>
    <xf numFmtId="0" fontId="35" fillId="0" borderId="0" xfId="0" applyFont="1" applyAlignment="1">
      <alignment horizontal="left"/>
    </xf>
    <xf numFmtId="14" fontId="36" fillId="0" borderId="399" xfId="0" applyNumberFormat="1" applyFont="1" applyBorder="1" applyAlignment="1">
      <alignment horizontal="left"/>
    </xf>
    <xf numFmtId="14" fontId="36" fillId="0" borderId="0" xfId="0" applyNumberFormat="1" applyFont="1" applyAlignment="1">
      <alignment horizontal="left"/>
    </xf>
    <xf numFmtId="0" fontId="36" fillId="0" borderId="544" xfId="0" applyFont="1" applyBorder="1" applyAlignment="1">
      <alignment horizontal="left"/>
    </xf>
    <xf numFmtId="14" fontId="36" fillId="0" borderId="544" xfId="0" applyNumberFormat="1" applyFont="1" applyBorder="1" applyAlignment="1">
      <alignment horizontal="left"/>
    </xf>
    <xf numFmtId="0" fontId="35" fillId="40" borderId="484" xfId="0" applyFont="1" applyFill="1" applyBorder="1" applyAlignment="1">
      <alignment horizontal="left" vertical="center"/>
    </xf>
    <xf numFmtId="14" fontId="35" fillId="40" borderId="484" xfId="0" applyNumberFormat="1" applyFont="1" applyFill="1" applyBorder="1" applyAlignment="1">
      <alignment horizontal="left" vertical="center"/>
    </xf>
    <xf numFmtId="0" fontId="35" fillId="40" borderId="484" xfId="0" applyFont="1" applyFill="1" applyBorder="1" applyAlignment="1">
      <alignment horizontal="left"/>
    </xf>
    <xf numFmtId="0" fontId="124" fillId="0" borderId="421" xfId="0" applyFont="1" applyBorder="1" applyAlignment="1">
      <alignment horizontal="left" vertical="center"/>
    </xf>
    <xf numFmtId="0" fontId="124" fillId="0" borderId="244" xfId="0" applyFont="1" applyBorder="1" applyAlignment="1">
      <alignment horizontal="left" vertical="center"/>
    </xf>
    <xf numFmtId="0" fontId="124" fillId="0" borderId="258" xfId="0" applyFont="1" applyBorder="1" applyAlignment="1">
      <alignment horizontal="left" vertical="center"/>
    </xf>
    <xf numFmtId="0" fontId="64" fillId="3" borderId="543" xfId="0" applyFont="1" applyFill="1" applyBorder="1" applyAlignment="1">
      <alignment horizontal="left" vertical="center"/>
    </xf>
    <xf numFmtId="0" fontId="62" fillId="0" borderId="543" xfId="0" applyFont="1" applyBorder="1" applyAlignment="1">
      <alignment horizontal="left"/>
    </xf>
    <xf numFmtId="0" fontId="114" fillId="0" borderId="0" xfId="0" applyFont="1" applyAlignment="1">
      <alignment horizontal="left"/>
    </xf>
    <xf numFmtId="0" fontId="113" fillId="0" borderId="397" xfId="0" applyFont="1" applyBorder="1" applyAlignment="1">
      <alignment horizontal="left" vertical="center" wrapText="1"/>
    </xf>
    <xf numFmtId="0" fontId="124" fillId="0" borderId="398" xfId="0" applyFont="1" applyBorder="1" applyAlignment="1">
      <alignment horizontal="left" vertical="center"/>
    </xf>
    <xf numFmtId="0" fontId="124" fillId="0" borderId="430" xfId="0" applyFont="1" applyBorder="1" applyAlignment="1">
      <alignment horizontal="left" vertical="center"/>
    </xf>
    <xf numFmtId="0" fontId="124" fillId="0" borderId="397" xfId="0" applyFont="1" applyBorder="1" applyAlignment="1">
      <alignment horizontal="left" vertical="center"/>
    </xf>
    <xf numFmtId="0" fontId="160" fillId="0" borderId="0" xfId="0" applyFont="1" applyAlignment="1">
      <alignment horizontal="left"/>
    </xf>
    <xf numFmtId="0" fontId="157" fillId="40" borderId="484" xfId="0" applyFont="1" applyFill="1" applyBorder="1" applyAlignment="1">
      <alignment horizontal="left"/>
    </xf>
    <xf numFmtId="0" fontId="10" fillId="3" borderId="0" xfId="0" applyFont="1" applyFill="1" applyAlignment="1">
      <alignment horizontal="center" vertical="center"/>
    </xf>
    <xf numFmtId="14" fontId="10" fillId="3" borderId="0" xfId="0" applyNumberFormat="1" applyFont="1" applyFill="1" applyAlignment="1">
      <alignment horizontal="center" vertical="center"/>
    </xf>
    <xf numFmtId="0" fontId="10" fillId="3" borderId="0" xfId="0" applyFont="1" applyFill="1" applyAlignment="1">
      <alignment horizontal="left" vertical="center"/>
    </xf>
    <xf numFmtId="0" fontId="64" fillId="3" borderId="432" xfId="0" applyFont="1" applyFill="1" applyBorder="1" applyAlignment="1">
      <alignment horizontal="left" vertical="center"/>
    </xf>
    <xf numFmtId="14" fontId="64" fillId="3" borderId="432" xfId="0" applyNumberFormat="1" applyFont="1" applyFill="1" applyBorder="1" applyAlignment="1">
      <alignment horizontal="left" vertical="center"/>
    </xf>
    <xf numFmtId="0" fontId="132" fillId="3" borderId="432" xfId="0" applyFont="1" applyFill="1" applyBorder="1" applyAlignment="1">
      <alignment horizontal="left" vertical="center"/>
    </xf>
    <xf numFmtId="0" fontId="10" fillId="0" borderId="0" xfId="0" applyFont="1" applyAlignment="1">
      <alignment horizontal="left" vertical="center"/>
    </xf>
    <xf numFmtId="0" fontId="62" fillId="0" borderId="432" xfId="0" applyFont="1" applyBorder="1" applyAlignment="1">
      <alignment horizontal="left"/>
    </xf>
    <xf numFmtId="14" fontId="62" fillId="0" borderId="432" xfId="0" applyNumberFormat="1" applyFont="1" applyBorder="1" applyAlignment="1">
      <alignment horizontal="left"/>
    </xf>
    <xf numFmtId="14" fontId="17" fillId="0" borderId="0" xfId="0" applyNumberFormat="1" applyFont="1" applyAlignment="1">
      <alignment horizontal="left"/>
    </xf>
    <xf numFmtId="0" fontId="10" fillId="3" borderId="20" xfId="0" applyFont="1" applyFill="1" applyBorder="1" applyAlignment="1">
      <alignment horizontal="center" vertical="center"/>
    </xf>
    <xf numFmtId="0" fontId="17" fillId="0" borderId="20" xfId="0" applyFont="1" applyBorder="1" applyAlignment="1">
      <alignment horizontal="center" vertical="center"/>
    </xf>
    <xf numFmtId="0" fontId="10" fillId="0" borderId="484" xfId="0" applyFont="1" applyBorder="1" applyAlignment="1">
      <alignment vertical="center"/>
    </xf>
    <xf numFmtId="0" fontId="17" fillId="0" borderId="484" xfId="0" applyFont="1" applyBorder="1" applyAlignment="1">
      <alignment vertical="center"/>
    </xf>
    <xf numFmtId="0" fontId="135" fillId="4" borderId="0" xfId="0" applyFont="1" applyFill="1" applyAlignment="1">
      <alignment horizontal="center" vertical="center"/>
    </xf>
    <xf numFmtId="0" fontId="137" fillId="4" borderId="0" xfId="0" applyFont="1" applyFill="1"/>
    <xf numFmtId="0" fontId="139" fillId="4" borderId="0" xfId="0" applyFont="1" applyFill="1" applyAlignment="1">
      <alignment horizontal="center"/>
    </xf>
    <xf numFmtId="0" fontId="13" fillId="2" borderId="0" xfId="0" applyFont="1" applyFill="1" applyAlignment="1">
      <alignment horizontal="center" vertical="center"/>
    </xf>
    <xf numFmtId="0" fontId="15" fillId="2" borderId="134" xfId="0" applyFont="1" applyFill="1" applyBorder="1" applyAlignment="1">
      <alignment horizontal="center" vertical="center"/>
    </xf>
    <xf numFmtId="0" fontId="15" fillId="2" borderId="60" xfId="0" applyFont="1" applyFill="1" applyBorder="1" applyAlignment="1">
      <alignment horizontal="center" vertical="center"/>
    </xf>
    <xf numFmtId="0" fontId="15" fillId="2" borderId="546" xfId="0" applyFont="1" applyFill="1" applyBorder="1" applyAlignment="1">
      <alignment horizontal="center" vertical="center"/>
    </xf>
    <xf numFmtId="0" fontId="13" fillId="0" borderId="0" xfId="0" applyFont="1" applyAlignment="1">
      <alignment horizontal="left" vertical="center"/>
    </xf>
    <xf numFmtId="0" fontId="13" fillId="2" borderId="0" xfId="0" applyFont="1" applyFill="1" applyAlignment="1">
      <alignment vertical="center"/>
    </xf>
    <xf numFmtId="0" fontId="162" fillId="0" borderId="93" xfId="0" applyFont="1" applyBorder="1" applyAlignment="1">
      <alignment horizontal="center" vertical="center"/>
    </xf>
    <xf numFmtId="0" fontId="162" fillId="0" borderId="26" xfId="0" applyFont="1" applyBorder="1" applyAlignment="1">
      <alignment horizontal="center" vertical="center"/>
    </xf>
    <xf numFmtId="0" fontId="15" fillId="2" borderId="92" xfId="0" applyFont="1" applyFill="1" applyBorder="1" applyAlignment="1">
      <alignment horizontal="center" vertical="center"/>
    </xf>
    <xf numFmtId="0" fontId="15" fillId="2" borderId="22" xfId="0" applyFont="1" applyFill="1" applyBorder="1" applyAlignment="1">
      <alignment horizontal="center" vertical="center"/>
    </xf>
    <xf numFmtId="0" fontId="13" fillId="2" borderId="325" xfId="0" applyFont="1" applyFill="1" applyBorder="1" applyAlignment="1">
      <alignment horizontal="center" vertical="center" textRotation="90"/>
    </xf>
    <xf numFmtId="0" fontId="15" fillId="0" borderId="64" xfId="0" applyFont="1" applyBorder="1" applyAlignment="1">
      <alignment horizontal="center" vertical="center" textRotation="90" wrapText="1"/>
    </xf>
    <xf numFmtId="0" fontId="15" fillId="0" borderId="65" xfId="0" applyFont="1" applyBorder="1" applyAlignment="1">
      <alignment horizontal="center" vertical="center" textRotation="90" wrapText="1"/>
    </xf>
    <xf numFmtId="0" fontId="15" fillId="0" borderId="331" xfId="0" applyFont="1" applyBorder="1" applyAlignment="1">
      <alignment horizontal="center" vertical="center" textRotation="90" wrapText="1"/>
    </xf>
    <xf numFmtId="0" fontId="15" fillId="0" borderId="334" xfId="0" applyFont="1" applyBorder="1" applyAlignment="1">
      <alignment horizontal="center" vertical="center" textRotation="90" wrapText="1"/>
    </xf>
    <xf numFmtId="0" fontId="13" fillId="2" borderId="325" xfId="0" applyFont="1" applyFill="1" applyBorder="1" applyAlignment="1">
      <alignment horizontal="center" vertical="center" textRotation="90" wrapText="1"/>
    </xf>
    <xf numFmtId="0" fontId="13" fillId="2" borderId="331" xfId="0" applyFont="1" applyFill="1" applyBorder="1" applyAlignment="1">
      <alignment horizontal="center" vertical="center" textRotation="90" wrapText="1"/>
    </xf>
    <xf numFmtId="14" fontId="35" fillId="40" borderId="26" xfId="0" applyNumberFormat="1" applyFont="1" applyFill="1" applyBorder="1" applyAlignment="1">
      <alignment horizontal="center" vertical="center"/>
    </xf>
    <xf numFmtId="14" fontId="36" fillId="0" borderId="0" xfId="0" applyNumberFormat="1" applyFont="1" applyAlignment="1">
      <alignment horizontal="center"/>
    </xf>
    <xf numFmtId="14" fontId="36" fillId="0" borderId="399" xfId="0" applyNumberFormat="1" applyFont="1" applyBorder="1" applyAlignment="1">
      <alignment horizontal="center"/>
    </xf>
    <xf numFmtId="0" fontId="35" fillId="0" borderId="0" xfId="0" applyFont="1" applyAlignment="1">
      <alignment horizontal="center"/>
    </xf>
    <xf numFmtId="0" fontId="36" fillId="42" borderId="0" xfId="0" applyFont="1" applyFill="1"/>
    <xf numFmtId="0" fontId="36" fillId="42" borderId="0" xfId="0" applyFont="1" applyFill="1" applyAlignment="1">
      <alignment horizontal="center"/>
    </xf>
    <xf numFmtId="0" fontId="36" fillId="42" borderId="0" xfId="0" applyFont="1" applyFill="1" applyAlignment="1">
      <alignment horizontal="right"/>
    </xf>
    <xf numFmtId="14" fontId="36" fillId="42" borderId="0" xfId="0" applyNumberFormat="1" applyFont="1" applyFill="1" applyAlignment="1">
      <alignment horizontal="center"/>
    </xf>
    <xf numFmtId="39" fontId="167" fillId="0" borderId="0" xfId="49" applyNumberFormat="1" applyFont="1"/>
    <xf numFmtId="0" fontId="12" fillId="0" borderId="0" xfId="0" applyFont="1" applyAlignment="1">
      <alignment horizontal="left"/>
    </xf>
    <xf numFmtId="0" fontId="36" fillId="42" borderId="0" xfId="0" applyFont="1" applyFill="1" applyAlignment="1">
      <alignment horizontal="left"/>
    </xf>
    <xf numFmtId="0" fontId="35" fillId="40" borderId="0" xfId="0" applyFont="1" applyFill="1" applyAlignment="1">
      <alignment horizontal="center" vertical="center"/>
    </xf>
    <xf numFmtId="0" fontId="35" fillId="40" borderId="0" xfId="0" applyFont="1" applyFill="1" applyAlignment="1">
      <alignment horizontal="center"/>
    </xf>
    <xf numFmtId="0" fontId="157" fillId="3" borderId="507" xfId="0" applyFont="1" applyFill="1" applyBorder="1" applyAlignment="1">
      <alignment horizontal="left" vertical="center"/>
    </xf>
    <xf numFmtId="165" fontId="168" fillId="0" borderId="0" xfId="0" applyNumberFormat="1" applyFont="1" applyAlignment="1">
      <alignment horizontal="left" vertical="center"/>
    </xf>
    <xf numFmtId="0" fontId="168" fillId="0" borderId="0" xfId="0" applyFont="1" applyAlignment="1">
      <alignment horizontal="left" vertical="center"/>
    </xf>
    <xf numFmtId="165" fontId="168" fillId="0" borderId="35" xfId="0" applyNumberFormat="1" applyFont="1" applyBorder="1" applyAlignment="1">
      <alignment horizontal="left" vertical="center"/>
    </xf>
    <xf numFmtId="0" fontId="64" fillId="0" borderId="0" xfId="0" applyFont="1" applyAlignment="1">
      <alignment horizontal="center"/>
    </xf>
    <xf numFmtId="0" fontId="62" fillId="0" borderId="0" xfId="0" applyFont="1" applyAlignment="1">
      <alignment horizontal="right"/>
    </xf>
    <xf numFmtId="0" fontId="64" fillId="3" borderId="0" xfId="0" applyFont="1" applyFill="1"/>
    <xf numFmtId="0" fontId="64" fillId="0" borderId="0" xfId="0" applyFont="1" applyAlignment="1">
      <alignment horizontal="left"/>
    </xf>
    <xf numFmtId="0" fontId="64" fillId="0" borderId="484" xfId="0" applyFont="1" applyBorder="1" applyAlignment="1">
      <alignment horizontal="left"/>
    </xf>
    <xf numFmtId="0" fontId="62" fillId="0" borderId="0" xfId="0" applyFont="1" applyAlignment="1">
      <alignment horizontal="center"/>
    </xf>
    <xf numFmtId="0" fontId="62" fillId="0" borderId="0" xfId="0" applyFont="1" applyAlignment="1">
      <alignment horizontal="left" vertical="center"/>
    </xf>
    <xf numFmtId="0" fontId="62" fillId="0" borderId="0" xfId="43" applyFont="1"/>
    <xf numFmtId="0" fontId="62" fillId="3" borderId="0" xfId="0" applyFont="1" applyFill="1"/>
    <xf numFmtId="0" fontId="62" fillId="0" borderId="484" xfId="0" applyFont="1" applyBorder="1"/>
    <xf numFmtId="0" fontId="62" fillId="0" borderId="0" xfId="0" applyFont="1" applyAlignment="1">
      <alignment vertical="center"/>
    </xf>
    <xf numFmtId="0" fontId="169" fillId="0" borderId="0" xfId="50" applyFont="1" applyAlignment="1">
      <alignment vertical="center"/>
    </xf>
    <xf numFmtId="0" fontId="80" fillId="0" borderId="0" xfId="0" applyFont="1" applyAlignment="1">
      <alignment horizontal="center" vertical="center"/>
    </xf>
    <xf numFmtId="0" fontId="148" fillId="0" borderId="187" xfId="0" applyFont="1" applyBorder="1" applyAlignment="1">
      <alignment horizontal="center" vertical="center"/>
    </xf>
    <xf numFmtId="0" fontId="36" fillId="0" borderId="484" xfId="0" applyFont="1" applyBorder="1"/>
    <xf numFmtId="0" fontId="36" fillId="0" borderId="484" xfId="0" applyFont="1" applyBorder="1" applyAlignment="1">
      <alignment horizontal="left"/>
    </xf>
    <xf numFmtId="0" fontId="36" fillId="0" borderId="484" xfId="0" applyFont="1" applyBorder="1" applyAlignment="1">
      <alignment horizontal="center"/>
    </xf>
    <xf numFmtId="0" fontId="36" fillId="0" borderId="484" xfId="0" applyFont="1" applyBorder="1" applyAlignment="1">
      <alignment horizontal="right"/>
    </xf>
    <xf numFmtId="14" fontId="36" fillId="0" borderId="484" xfId="0" applyNumberFormat="1" applyFont="1" applyBorder="1" applyAlignment="1">
      <alignment horizontal="center"/>
    </xf>
    <xf numFmtId="0" fontId="0" fillId="0" borderId="0" xfId="0" pivotButton="1"/>
    <xf numFmtId="9" fontId="0" fillId="0" borderId="0" xfId="51" applyFont="1"/>
    <xf numFmtId="10" fontId="0" fillId="0" borderId="0" xfId="51" applyNumberFormat="1" applyFont="1"/>
    <xf numFmtId="0" fontId="174" fillId="0" borderId="0" xfId="0" applyFont="1"/>
    <xf numFmtId="0" fontId="38" fillId="0" borderId="0" xfId="0" applyFont="1"/>
    <xf numFmtId="0" fontId="38" fillId="0" borderId="0" xfId="0" applyFont="1" applyAlignment="1">
      <alignment horizontal="center"/>
    </xf>
    <xf numFmtId="0" fontId="174" fillId="0" borderId="0" xfId="0" applyFont="1" applyAlignment="1">
      <alignment horizontal="center"/>
    </xf>
    <xf numFmtId="0" fontId="176" fillId="0" borderId="0" xfId="0" applyFont="1" applyAlignment="1">
      <alignment vertical="top" wrapText="1"/>
    </xf>
    <xf numFmtId="15" fontId="176" fillId="0" borderId="0" xfId="0" applyNumberFormat="1" applyFont="1" applyAlignment="1">
      <alignment horizontal="center" vertical="top" wrapText="1"/>
    </xf>
    <xf numFmtId="0" fontId="177" fillId="0" borderId="0" xfId="0" applyFont="1" applyAlignment="1">
      <alignment vertical="top" wrapText="1"/>
    </xf>
    <xf numFmtId="0" fontId="175" fillId="0" borderId="0" xfId="0" applyFont="1" applyAlignment="1">
      <alignment vertical="center"/>
    </xf>
    <xf numFmtId="0" fontId="174" fillId="42" borderId="0" xfId="0" applyFont="1" applyFill="1"/>
    <xf numFmtId="0" fontId="176" fillId="42" borderId="0" xfId="0" applyFont="1" applyFill="1" applyAlignment="1">
      <alignment vertical="top" wrapText="1"/>
    </xf>
    <xf numFmtId="0" fontId="38" fillId="42" borderId="0" xfId="0" applyFont="1" applyFill="1" applyAlignment="1">
      <alignment horizontal="center"/>
    </xf>
    <xf numFmtId="15" fontId="176" fillId="42" borderId="0" xfId="0" applyNumberFormat="1" applyFont="1" applyFill="1" applyAlignment="1">
      <alignment horizontal="center" vertical="top" wrapText="1"/>
    </xf>
    <xf numFmtId="165" fontId="36" fillId="42" borderId="0" xfId="0" applyNumberFormat="1" applyFont="1" applyFill="1" applyAlignment="1">
      <alignment horizontal="left" vertical="center"/>
    </xf>
    <xf numFmtId="0" fontId="0" fillId="0" borderId="0" xfId="0" applyAlignment="1">
      <alignment horizontal="right"/>
    </xf>
    <xf numFmtId="0" fontId="70" fillId="4" borderId="181" xfId="0" applyFont="1" applyFill="1" applyBorder="1" applyAlignment="1">
      <alignment horizontal="center" vertical="top"/>
    </xf>
    <xf numFmtId="0" fontId="70" fillId="4" borderId="0" xfId="0" applyFont="1" applyFill="1" applyAlignment="1">
      <alignment horizontal="center" vertical="top"/>
    </xf>
    <xf numFmtId="0" fontId="80" fillId="4" borderId="182" xfId="0" applyFont="1" applyFill="1" applyBorder="1" applyAlignment="1">
      <alignment horizontal="right" vertical="center"/>
    </xf>
    <xf numFmtId="0" fontId="80" fillId="4" borderId="0" xfId="0" applyFont="1" applyFill="1" applyAlignment="1">
      <alignment horizontal="right" vertical="center"/>
    </xf>
    <xf numFmtId="0" fontId="80" fillId="4" borderId="183" xfId="0" applyFont="1" applyFill="1" applyBorder="1" applyAlignment="1">
      <alignment horizontal="right" vertical="center"/>
    </xf>
    <xf numFmtId="0" fontId="81" fillId="0" borderId="184" xfId="0" applyFont="1" applyBorder="1" applyAlignment="1">
      <alignment horizontal="left"/>
    </xf>
    <xf numFmtId="0" fontId="81" fillId="0" borderId="12" xfId="0" applyFont="1" applyBorder="1" applyAlignment="1">
      <alignment horizontal="left"/>
    </xf>
    <xf numFmtId="0" fontId="70" fillId="4" borderId="186" xfId="0" applyFont="1" applyFill="1" applyBorder="1" applyAlignment="1">
      <alignment horizontal="center" vertical="top"/>
    </xf>
    <xf numFmtId="0" fontId="70" fillId="4" borderId="187" xfId="0" applyFont="1" applyFill="1" applyBorder="1" applyAlignment="1">
      <alignment horizontal="center" vertical="top"/>
    </xf>
    <xf numFmtId="0" fontId="80" fillId="4" borderId="188" xfId="0" applyFont="1" applyFill="1" applyBorder="1" applyAlignment="1">
      <alignment horizontal="right" vertical="center"/>
    </xf>
    <xf numFmtId="0" fontId="80" fillId="4" borderId="187" xfId="0" applyFont="1" applyFill="1" applyBorder="1" applyAlignment="1">
      <alignment horizontal="right" vertical="center"/>
    </xf>
    <xf numFmtId="0" fontId="80" fillId="4" borderId="189" xfId="0" applyFont="1" applyFill="1" applyBorder="1" applyAlignment="1">
      <alignment horizontal="right" vertical="center"/>
    </xf>
    <xf numFmtId="0" fontId="81" fillId="0" borderId="190" xfId="0" applyFont="1" applyBorder="1" applyAlignment="1">
      <alignment horizontal="left"/>
    </xf>
    <xf numFmtId="0" fontId="81" fillId="0" borderId="191" xfId="0" applyFont="1" applyBorder="1" applyAlignment="1">
      <alignment horizontal="left"/>
    </xf>
    <xf numFmtId="0" fontId="70" fillId="4" borderId="181" xfId="0" applyFont="1" applyFill="1" applyBorder="1" applyAlignment="1">
      <alignment horizontal="center"/>
    </xf>
    <xf numFmtId="0" fontId="70" fillId="4" borderId="0" xfId="0" applyFont="1" applyFill="1" applyAlignment="1">
      <alignment horizontal="center"/>
    </xf>
    <xf numFmtId="0" fontId="72" fillId="4" borderId="178" xfId="0" applyFont="1" applyFill="1" applyBorder="1" applyAlignment="1">
      <alignment horizontal="center" vertical="center" wrapText="1"/>
    </xf>
    <xf numFmtId="0" fontId="72" fillId="4" borderId="177" xfId="0" applyFont="1" applyFill="1" applyBorder="1" applyAlignment="1">
      <alignment horizontal="center" vertical="center" wrapText="1"/>
    </xf>
    <xf numFmtId="0" fontId="72" fillId="4" borderId="179" xfId="0" applyFont="1" applyFill="1" applyBorder="1" applyAlignment="1">
      <alignment horizontal="center" vertical="center" wrapText="1"/>
    </xf>
    <xf numFmtId="0" fontId="72" fillId="4" borderId="182" xfId="0" applyFont="1" applyFill="1" applyBorder="1" applyAlignment="1">
      <alignment horizontal="center" vertical="center" wrapText="1"/>
    </xf>
    <xf numFmtId="0" fontId="72" fillId="4" borderId="0" xfId="0" applyFont="1" applyFill="1" applyAlignment="1">
      <alignment horizontal="center" vertical="center" wrapText="1"/>
    </xf>
    <xf numFmtId="0" fontId="72" fillId="4" borderId="183" xfId="0" applyFont="1" applyFill="1" applyBorder="1" applyAlignment="1">
      <alignment horizontal="center" vertical="center" wrapText="1"/>
    </xf>
    <xf numFmtId="0" fontId="72" fillId="4" borderId="188" xfId="0" applyFont="1" applyFill="1" applyBorder="1" applyAlignment="1">
      <alignment horizontal="center" vertical="center" wrapText="1"/>
    </xf>
    <xf numFmtId="0" fontId="72" fillId="4" borderId="187" xfId="0" applyFont="1" applyFill="1" applyBorder="1" applyAlignment="1">
      <alignment horizontal="center" vertical="center" wrapText="1"/>
    </xf>
    <xf numFmtId="0" fontId="72" fillId="4" borderId="189" xfId="0" applyFont="1" applyFill="1" applyBorder="1" applyAlignment="1">
      <alignment horizontal="center" vertical="center" wrapText="1"/>
    </xf>
    <xf numFmtId="0" fontId="73" fillId="4" borderId="177" xfId="0" applyFont="1" applyFill="1" applyBorder="1" applyAlignment="1">
      <alignment horizontal="center" vertical="center" wrapText="1"/>
    </xf>
    <xf numFmtId="0" fontId="73" fillId="4" borderId="179" xfId="0" applyFont="1" applyFill="1" applyBorder="1" applyAlignment="1">
      <alignment horizontal="center" vertical="center" wrapText="1"/>
    </xf>
    <xf numFmtId="0" fontId="73" fillId="4" borderId="0" xfId="0" applyFont="1" applyFill="1" applyAlignment="1">
      <alignment horizontal="center" vertical="center" wrapText="1"/>
    </xf>
    <xf numFmtId="0" fontId="73" fillId="4" borderId="183" xfId="0" applyFont="1" applyFill="1" applyBorder="1" applyAlignment="1">
      <alignment horizontal="center" vertical="center" wrapText="1"/>
    </xf>
    <xf numFmtId="0" fontId="73" fillId="4" borderId="187" xfId="0" applyFont="1" applyFill="1" applyBorder="1" applyAlignment="1">
      <alignment horizontal="center" vertical="center" wrapText="1"/>
    </xf>
    <xf numFmtId="0" fontId="73" fillId="4" borderId="189" xfId="0" applyFont="1" applyFill="1" applyBorder="1" applyAlignment="1">
      <alignment horizontal="center" vertical="center" wrapText="1"/>
    </xf>
    <xf numFmtId="0" fontId="78" fillId="4" borderId="178" xfId="0" applyFont="1" applyFill="1" applyBorder="1" applyAlignment="1">
      <alignment horizontal="center"/>
    </xf>
    <xf numFmtId="0" fontId="78" fillId="4" borderId="177" xfId="0" applyFont="1" applyFill="1" applyBorder="1" applyAlignment="1">
      <alignment horizontal="center"/>
    </xf>
    <xf numFmtId="0" fontId="79" fillId="0" borderId="178" xfId="0" applyFont="1" applyBorder="1" applyAlignment="1">
      <alignment horizontal="center" vertical="top" wrapText="1"/>
    </xf>
    <xf numFmtId="0" fontId="79" fillId="0" borderId="177" xfId="0" applyFont="1" applyBorder="1" applyAlignment="1">
      <alignment horizontal="center" vertical="top" wrapText="1"/>
    </xf>
    <xf numFmtId="0" fontId="79" fillId="0" borderId="180" xfId="0" applyFont="1" applyBorder="1" applyAlignment="1">
      <alignment horizontal="center" vertical="top" wrapText="1"/>
    </xf>
    <xf numFmtId="0" fontId="79" fillId="0" borderId="182" xfId="0" applyFont="1" applyBorder="1" applyAlignment="1">
      <alignment horizontal="center" vertical="top" wrapText="1"/>
    </xf>
    <xf numFmtId="0" fontId="79" fillId="0" borderId="0" xfId="0" applyFont="1" applyAlignment="1">
      <alignment horizontal="center" vertical="top" wrapText="1"/>
    </xf>
    <xf numFmtId="0" fontId="79" fillId="0" borderId="185" xfId="0" applyFont="1" applyBorder="1" applyAlignment="1">
      <alignment horizontal="center" vertical="top" wrapText="1"/>
    </xf>
    <xf numFmtId="0" fontId="79" fillId="0" borderId="188" xfId="0" applyFont="1" applyBorder="1" applyAlignment="1">
      <alignment horizontal="center" vertical="top" wrapText="1"/>
    </xf>
    <xf numFmtId="0" fontId="79" fillId="0" borderId="187" xfId="0" applyFont="1" applyBorder="1" applyAlignment="1">
      <alignment horizontal="center" vertical="top" wrapText="1"/>
    </xf>
    <xf numFmtId="0" fontId="79" fillId="0" borderId="192" xfId="0" applyFont="1" applyBorder="1" applyAlignment="1">
      <alignment horizontal="center" vertical="top" wrapText="1"/>
    </xf>
    <xf numFmtId="0" fontId="79" fillId="0" borderId="202" xfId="0" applyFont="1" applyBorder="1" applyAlignment="1">
      <alignment horizontal="left" vertical="center"/>
    </xf>
    <xf numFmtId="0" fontId="79" fillId="0" borderId="203" xfId="0" applyFont="1" applyBorder="1" applyAlignment="1">
      <alignment horizontal="left" vertical="center"/>
    </xf>
    <xf numFmtId="0" fontId="79" fillId="0" borderId="204" xfId="0" applyFont="1" applyBorder="1" applyAlignment="1">
      <alignment horizontal="left" vertical="center"/>
    </xf>
    <xf numFmtId="0" fontId="79" fillId="0" borderId="207" xfId="0" applyFont="1" applyBorder="1" applyAlignment="1">
      <alignment horizontal="left" vertical="center"/>
    </xf>
    <xf numFmtId="0" fontId="79" fillId="0" borderId="208" xfId="0" applyFont="1" applyBorder="1" applyAlignment="1">
      <alignment horizontal="center" vertical="center"/>
    </xf>
    <xf numFmtId="0" fontId="79" fillId="0" borderId="203" xfId="0" applyFont="1" applyBorder="1" applyAlignment="1">
      <alignment horizontal="center" vertical="center"/>
    </xf>
    <xf numFmtId="0" fontId="79" fillId="0" borderId="207" xfId="0" applyFont="1" applyBorder="1" applyAlignment="1">
      <alignment horizontal="center" vertical="center"/>
    </xf>
    <xf numFmtId="0" fontId="79" fillId="0" borderId="181" xfId="0" applyFont="1" applyBorder="1" applyAlignment="1">
      <alignment horizontal="center" vertical="center"/>
    </xf>
    <xf numFmtId="0" fontId="79" fillId="0" borderId="0" xfId="0" applyFont="1" applyAlignment="1">
      <alignment horizontal="center" vertical="center"/>
    </xf>
    <xf numFmtId="0" fontId="79" fillId="0" borderId="185" xfId="0" applyFont="1" applyBorder="1" applyAlignment="1">
      <alignment horizontal="center" vertical="center"/>
    </xf>
    <xf numFmtId="0" fontId="79" fillId="0" borderId="186" xfId="0" applyFont="1" applyBorder="1" applyAlignment="1">
      <alignment horizontal="center" vertical="center"/>
    </xf>
    <xf numFmtId="0" fontId="79" fillId="0" borderId="187" xfId="0" applyFont="1" applyBorder="1" applyAlignment="1">
      <alignment horizontal="center" vertical="center"/>
    </xf>
    <xf numFmtId="0" fontId="79" fillId="0" borderId="192" xfId="0" applyFont="1" applyBorder="1" applyAlignment="1">
      <alignment horizontal="center" vertical="center"/>
    </xf>
    <xf numFmtId="0" fontId="79" fillId="0" borderId="201" xfId="0" applyFont="1" applyBorder="1" applyAlignment="1">
      <alignment horizontal="left" vertical="center"/>
    </xf>
    <xf numFmtId="0" fontId="79" fillId="0" borderId="184" xfId="0" applyFont="1" applyBorder="1" applyAlignment="1">
      <alignment horizontal="left" vertical="center"/>
    </xf>
    <xf numFmtId="0" fontId="79" fillId="0" borderId="202" xfId="0" applyFont="1" applyBorder="1" applyAlignment="1">
      <alignment horizontal="left" vertical="center" wrapText="1"/>
    </xf>
    <xf numFmtId="0" fontId="79" fillId="0" borderId="203" xfId="0" applyFont="1" applyBorder="1" applyAlignment="1">
      <alignment horizontal="left" vertical="center" wrapText="1"/>
    </xf>
    <xf numFmtId="0" fontId="79" fillId="0" borderId="204" xfId="0" applyFont="1" applyBorder="1" applyAlignment="1">
      <alignment horizontal="left" vertical="center" wrapText="1"/>
    </xf>
    <xf numFmtId="0" fontId="79" fillId="0" borderId="184" xfId="0" applyFont="1" applyBorder="1" applyAlignment="1">
      <alignment horizontal="left" vertical="center" wrapText="1"/>
    </xf>
    <xf numFmtId="0" fontId="79" fillId="0" borderId="12" xfId="0" applyFont="1" applyBorder="1" applyAlignment="1">
      <alignment horizontal="left" vertical="center" wrapText="1"/>
    </xf>
    <xf numFmtId="0" fontId="79" fillId="0" borderId="205" xfId="0" applyFont="1" applyBorder="1" applyAlignment="1">
      <alignment horizontal="left" vertical="center" wrapText="1"/>
    </xf>
    <xf numFmtId="0" fontId="79" fillId="0" borderId="12" xfId="0" applyFont="1" applyBorder="1" applyAlignment="1">
      <alignment horizontal="left" vertical="center"/>
    </xf>
    <xf numFmtId="0" fontId="79" fillId="0" borderId="206" xfId="0" applyFont="1" applyBorder="1" applyAlignment="1">
      <alignment horizontal="left" vertical="center"/>
    </xf>
    <xf numFmtId="0" fontId="70" fillId="4" borderId="193" xfId="0" applyFont="1" applyFill="1" applyBorder="1" applyAlignment="1">
      <alignment horizontal="left"/>
    </xf>
    <xf numFmtId="0" fontId="70" fillId="4" borderId="194" xfId="0" applyFont="1" applyFill="1" applyBorder="1" applyAlignment="1">
      <alignment horizontal="left"/>
    </xf>
    <xf numFmtId="0" fontId="70" fillId="4" borderId="195" xfId="0" applyFont="1" applyFill="1" applyBorder="1" applyAlignment="1">
      <alignment horizontal="left"/>
    </xf>
    <xf numFmtId="0" fontId="70" fillId="4" borderId="196" xfId="0" applyFont="1" applyFill="1" applyBorder="1" applyAlignment="1">
      <alignment horizontal="left"/>
    </xf>
    <xf numFmtId="0" fontId="70" fillId="4" borderId="197" xfId="0" applyFont="1" applyFill="1" applyBorder="1" applyAlignment="1">
      <alignment horizontal="center" vertical="center" wrapText="1"/>
    </xf>
    <xf numFmtId="0" fontId="70" fillId="4" borderId="198" xfId="0" applyFont="1" applyFill="1" applyBorder="1" applyAlignment="1">
      <alignment horizontal="center" vertical="center" wrapText="1"/>
    </xf>
    <xf numFmtId="0" fontId="70" fillId="4" borderId="199" xfId="0" applyFont="1" applyFill="1" applyBorder="1" applyAlignment="1">
      <alignment horizontal="center" vertical="center" wrapText="1"/>
    </xf>
    <xf numFmtId="0" fontId="79" fillId="0" borderId="210" xfId="0" applyFont="1" applyBorder="1" applyAlignment="1">
      <alignment horizontal="left" vertical="center"/>
    </xf>
    <xf numFmtId="0" fontId="79" fillId="0" borderId="190" xfId="0" applyFont="1" applyBorder="1" applyAlignment="1">
      <alignment horizontal="left" vertical="center"/>
    </xf>
    <xf numFmtId="0" fontId="79" fillId="0" borderId="190" xfId="0" applyFont="1" applyBorder="1" applyAlignment="1">
      <alignment horizontal="left" vertical="center" wrapText="1"/>
    </xf>
    <xf numFmtId="0" fontId="79" fillId="0" borderId="191" xfId="0" applyFont="1" applyBorder="1" applyAlignment="1">
      <alignment horizontal="left" vertical="center" wrapText="1"/>
    </xf>
    <xf numFmtId="0" fontId="79" fillId="0" borderId="211" xfId="0" applyFont="1" applyBorder="1" applyAlignment="1">
      <alignment horizontal="left" vertical="center" wrapText="1"/>
    </xf>
    <xf numFmtId="0" fontId="79" fillId="0" borderId="212" xfId="0" applyFont="1" applyBorder="1" applyAlignment="1">
      <alignment horizontal="left" vertical="center" wrapText="1"/>
    </xf>
    <xf numFmtId="0" fontId="79" fillId="0" borderId="191" xfId="0" applyFont="1" applyBorder="1" applyAlignment="1">
      <alignment horizontal="left" vertical="center"/>
    </xf>
    <xf numFmtId="0" fontId="79" fillId="0" borderId="211" xfId="0" applyFont="1" applyBorder="1" applyAlignment="1">
      <alignment horizontal="left" vertical="center"/>
    </xf>
    <xf numFmtId="0" fontId="79" fillId="0" borderId="212" xfId="0" applyFont="1" applyBorder="1" applyAlignment="1">
      <alignment horizontal="left" vertical="center"/>
    </xf>
    <xf numFmtId="0" fontId="79" fillId="4" borderId="215" xfId="0" applyFont="1" applyFill="1" applyBorder="1" applyAlignment="1">
      <alignment horizontal="center" vertical="center" wrapText="1"/>
    </xf>
    <xf numFmtId="0" fontId="79" fillId="4" borderId="216" xfId="0" applyFont="1" applyFill="1" applyBorder="1" applyAlignment="1">
      <alignment horizontal="center" vertical="center" wrapText="1"/>
    </xf>
    <xf numFmtId="0" fontId="79" fillId="4" borderId="201" xfId="0" applyFont="1" applyFill="1" applyBorder="1" applyAlignment="1">
      <alignment horizontal="center" vertical="center" wrapText="1"/>
    </xf>
    <xf numFmtId="0" fontId="79" fillId="4" borderId="224" xfId="0" applyFont="1" applyFill="1" applyBorder="1" applyAlignment="1">
      <alignment horizontal="center" vertical="center" wrapText="1"/>
    </xf>
    <xf numFmtId="0" fontId="79" fillId="4" borderId="230" xfId="0" applyFont="1" applyFill="1" applyBorder="1" applyAlignment="1">
      <alignment horizontal="center" vertical="center" wrapText="1"/>
    </xf>
    <xf numFmtId="0" fontId="79" fillId="4" borderId="231" xfId="0" applyFont="1" applyFill="1" applyBorder="1" applyAlignment="1">
      <alignment horizontal="center" vertical="center" wrapText="1"/>
    </xf>
    <xf numFmtId="0" fontId="80" fillId="4" borderId="223" xfId="0" applyFont="1" applyFill="1" applyBorder="1" applyAlignment="1">
      <alignment horizontal="center" vertical="center"/>
    </xf>
    <xf numFmtId="0" fontId="80" fillId="4" borderId="201" xfId="0" applyFont="1" applyFill="1" applyBorder="1" applyAlignment="1">
      <alignment horizontal="center" vertical="center"/>
    </xf>
    <xf numFmtId="0" fontId="80" fillId="4" borderId="229" xfId="0" applyFont="1" applyFill="1" applyBorder="1" applyAlignment="1">
      <alignment horizontal="center" vertical="center"/>
    </xf>
    <xf numFmtId="0" fontId="80" fillId="4" borderId="230" xfId="0" applyFont="1" applyFill="1" applyBorder="1" applyAlignment="1">
      <alignment horizontal="center" vertical="center"/>
    </xf>
    <xf numFmtId="0" fontId="80" fillId="4" borderId="201" xfId="0" applyFont="1" applyFill="1" applyBorder="1" applyAlignment="1">
      <alignment horizontal="center" vertical="center" textRotation="90"/>
    </xf>
    <xf numFmtId="0" fontId="80" fillId="4" borderId="230" xfId="0" applyFont="1" applyFill="1" applyBorder="1" applyAlignment="1">
      <alignment horizontal="center" vertical="center" textRotation="90"/>
    </xf>
    <xf numFmtId="0" fontId="80" fillId="4" borderId="201" xfId="0" applyFont="1" applyFill="1" applyBorder="1" applyAlignment="1">
      <alignment horizontal="center" vertical="center" textRotation="90" wrapText="1"/>
    </xf>
    <xf numFmtId="0" fontId="80" fillId="4" borderId="230" xfId="0" applyFont="1" applyFill="1" applyBorder="1" applyAlignment="1">
      <alignment horizontal="center" vertical="center" textRotation="90" wrapText="1"/>
    </xf>
    <xf numFmtId="0" fontId="80" fillId="4" borderId="201" xfId="0" applyFont="1" applyFill="1" applyBorder="1" applyAlignment="1">
      <alignment horizontal="center" vertical="center" wrapText="1"/>
    </xf>
    <xf numFmtId="0" fontId="80" fillId="4" borderId="230" xfId="0" applyFont="1" applyFill="1" applyBorder="1" applyAlignment="1">
      <alignment horizontal="center" vertical="center" wrapText="1"/>
    </xf>
    <xf numFmtId="0" fontId="80" fillId="4" borderId="224" xfId="0" applyFont="1" applyFill="1" applyBorder="1" applyAlignment="1">
      <alignment horizontal="center" vertical="center"/>
    </xf>
    <xf numFmtId="0" fontId="80" fillId="4" borderId="231" xfId="0" applyFont="1" applyFill="1" applyBorder="1" applyAlignment="1">
      <alignment horizontal="center" vertical="center"/>
    </xf>
    <xf numFmtId="0" fontId="80" fillId="4" borderId="206" xfId="0" applyFont="1" applyFill="1" applyBorder="1" applyAlignment="1">
      <alignment horizontal="center" vertical="center" wrapText="1"/>
    </xf>
    <xf numFmtId="0" fontId="80" fillId="4" borderId="204" xfId="0" applyFont="1" applyFill="1" applyBorder="1" applyAlignment="1">
      <alignment horizontal="center" vertical="center" wrapText="1"/>
    </xf>
    <xf numFmtId="0" fontId="80" fillId="4" borderId="184" xfId="0" applyFont="1" applyFill="1" applyBorder="1" applyAlignment="1">
      <alignment horizontal="center" vertical="center" wrapText="1"/>
    </xf>
    <xf numFmtId="0" fontId="80" fillId="4" borderId="202" xfId="0" applyFont="1" applyFill="1" applyBorder="1" applyAlignment="1">
      <alignment horizontal="center" vertical="center" wrapText="1"/>
    </xf>
    <xf numFmtId="0" fontId="80" fillId="4" borderId="223" xfId="0" applyFont="1" applyFill="1" applyBorder="1" applyAlignment="1">
      <alignment horizontal="center" vertical="center" wrapText="1"/>
    </xf>
    <xf numFmtId="0" fontId="80" fillId="4" borderId="229" xfId="0" applyFont="1" applyFill="1" applyBorder="1" applyAlignment="1">
      <alignment horizontal="center" vertical="center" wrapText="1"/>
    </xf>
    <xf numFmtId="0" fontId="82" fillId="4" borderId="213" xfId="0" applyFont="1" applyFill="1" applyBorder="1" applyAlignment="1">
      <alignment horizontal="center" vertical="center"/>
    </xf>
    <xf numFmtId="0" fontId="82" fillId="4" borderId="222" xfId="0" applyFont="1" applyFill="1" applyBorder="1" applyAlignment="1">
      <alignment horizontal="center" vertical="center"/>
    </xf>
    <xf numFmtId="0" fontId="82" fillId="4" borderId="228" xfId="0" applyFont="1" applyFill="1" applyBorder="1" applyAlignment="1">
      <alignment horizontal="center" vertical="center"/>
    </xf>
    <xf numFmtId="0" fontId="80" fillId="4" borderId="214" xfId="0" applyFont="1" applyFill="1" applyBorder="1" applyAlignment="1">
      <alignment horizontal="center" vertical="center"/>
    </xf>
    <xf numFmtId="0" fontId="80" fillId="4" borderId="215" xfId="0" applyFont="1" applyFill="1" applyBorder="1" applyAlignment="1">
      <alignment horizontal="center" vertical="center"/>
    </xf>
    <xf numFmtId="0" fontId="80" fillId="4" borderId="216" xfId="0" applyFont="1" applyFill="1" applyBorder="1" applyAlignment="1">
      <alignment horizontal="center" vertical="center"/>
    </xf>
    <xf numFmtId="0" fontId="80" fillId="4" borderId="217" xfId="0" applyFont="1" applyFill="1" applyBorder="1" applyAlignment="1">
      <alignment horizontal="center" vertical="center"/>
    </xf>
    <xf numFmtId="0" fontId="80" fillId="4" borderId="218" xfId="0" applyFont="1" applyFill="1" applyBorder="1" applyAlignment="1">
      <alignment horizontal="center" vertical="center"/>
    </xf>
    <xf numFmtId="0" fontId="80" fillId="4" borderId="219" xfId="0" applyFont="1" applyFill="1" applyBorder="1" applyAlignment="1">
      <alignment horizontal="center" vertical="center"/>
    </xf>
    <xf numFmtId="0" fontId="80" fillId="4" borderId="220" xfId="0" applyFont="1" applyFill="1" applyBorder="1" applyAlignment="1">
      <alignment horizontal="center" vertical="center"/>
    </xf>
    <xf numFmtId="0" fontId="80" fillId="4" borderId="214" xfId="0" applyFont="1" applyFill="1" applyBorder="1" applyAlignment="1">
      <alignment horizontal="center" vertical="center" wrapText="1"/>
    </xf>
    <xf numFmtId="0" fontId="80" fillId="4" borderId="215" xfId="0" applyFont="1" applyFill="1" applyBorder="1" applyAlignment="1">
      <alignment horizontal="center" vertical="center" wrapText="1"/>
    </xf>
    <xf numFmtId="0" fontId="80" fillId="4" borderId="206" xfId="0" applyFont="1" applyFill="1" applyBorder="1" applyAlignment="1">
      <alignment horizontal="center" vertical="center"/>
    </xf>
    <xf numFmtId="0" fontId="80" fillId="4" borderId="204" xfId="0" applyFont="1" applyFill="1" applyBorder="1" applyAlignment="1">
      <alignment horizontal="center" vertical="center"/>
    </xf>
    <xf numFmtId="0" fontId="79" fillId="0" borderId="239" xfId="0" applyFont="1" applyBorder="1" applyAlignment="1">
      <alignment horizontal="center" vertical="center"/>
    </xf>
    <xf numFmtId="0" fontId="79" fillId="0" borderId="237" xfId="0" applyFont="1" applyBorder="1" applyAlignment="1">
      <alignment horizontal="center" vertical="center"/>
    </xf>
    <xf numFmtId="0" fontId="79" fillId="0" borderId="240" xfId="0" applyFont="1" applyBorder="1" applyAlignment="1">
      <alignment horizontal="center" vertical="center"/>
    </xf>
    <xf numFmtId="0" fontId="79" fillId="0" borderId="236" xfId="0" applyFont="1" applyBorder="1" applyAlignment="1">
      <alignment horizontal="left" vertical="center"/>
    </xf>
    <xf numFmtId="0" fontId="79" fillId="0" borderId="237" xfId="0" applyFont="1" applyBorder="1" applyAlignment="1">
      <alignment horizontal="left" vertical="center"/>
    </xf>
    <xf numFmtId="0" fontId="79" fillId="0" borderId="237" xfId="0" applyFont="1" applyBorder="1" applyAlignment="1">
      <alignment horizontal="left" vertical="center" wrapText="1"/>
    </xf>
    <xf numFmtId="0" fontId="79" fillId="0" borderId="237" xfId="0" applyFont="1" applyBorder="1" applyAlignment="1">
      <alignment horizontal="center" vertical="center" wrapText="1"/>
    </xf>
    <xf numFmtId="168" fontId="79" fillId="0" borderId="237" xfId="0" applyNumberFormat="1" applyFont="1" applyBorder="1" applyAlignment="1">
      <alignment horizontal="center" vertical="center" wrapText="1"/>
    </xf>
    <xf numFmtId="0" fontId="79" fillId="0" borderId="236" xfId="0" applyFont="1" applyBorder="1" applyAlignment="1">
      <alignment horizontal="center" vertical="center"/>
    </xf>
    <xf numFmtId="0" fontId="79" fillId="0" borderId="238" xfId="0" applyFont="1" applyBorder="1" applyAlignment="1">
      <alignment horizontal="center" vertical="center"/>
    </xf>
    <xf numFmtId="0" fontId="80" fillId="4" borderId="184" xfId="0" applyFont="1" applyFill="1" applyBorder="1" applyAlignment="1">
      <alignment horizontal="center" vertical="center" textRotation="90" wrapText="1"/>
    </xf>
    <xf numFmtId="0" fontId="80" fillId="4" borderId="202" xfId="0" applyFont="1" applyFill="1" applyBorder="1" applyAlignment="1">
      <alignment horizontal="center" vertical="center" textRotation="90" wrapText="1"/>
    </xf>
    <xf numFmtId="0" fontId="80" fillId="4" borderId="225" xfId="0" applyFont="1" applyFill="1" applyBorder="1" applyAlignment="1">
      <alignment horizontal="center" vertical="center" textRotation="90"/>
    </xf>
    <xf numFmtId="0" fontId="80" fillId="4" borderId="226" xfId="0" applyFont="1" applyFill="1" applyBorder="1" applyAlignment="1">
      <alignment horizontal="center" vertical="center" textRotation="90"/>
    </xf>
    <xf numFmtId="0" fontId="80" fillId="4" borderId="232" xfId="0" applyFont="1" applyFill="1" applyBorder="1" applyAlignment="1">
      <alignment horizontal="center" vertical="center" textRotation="90"/>
    </xf>
    <xf numFmtId="0" fontId="80" fillId="4" borderId="233" xfId="0" applyFont="1" applyFill="1" applyBorder="1" applyAlignment="1">
      <alignment horizontal="center" vertical="center" textRotation="90"/>
    </xf>
    <xf numFmtId="0" fontId="80" fillId="4" borderId="227" xfId="0" applyFont="1" applyFill="1" applyBorder="1" applyAlignment="1">
      <alignment horizontal="center" vertical="center" wrapText="1"/>
    </xf>
    <xf numFmtId="0" fontId="80" fillId="4" borderId="234" xfId="0" applyFont="1" applyFill="1" applyBorder="1" applyAlignment="1">
      <alignment horizontal="center" vertical="center" wrapText="1"/>
    </xf>
    <xf numFmtId="0" fontId="80" fillId="4" borderId="231" xfId="0" applyFont="1" applyFill="1" applyBorder="1" applyAlignment="1">
      <alignment horizontal="center" vertical="center" wrapText="1"/>
    </xf>
    <xf numFmtId="0" fontId="79" fillId="0" borderId="244" xfId="0" applyFont="1" applyBorder="1" applyAlignment="1">
      <alignment horizontal="center" vertical="center"/>
    </xf>
    <xf numFmtId="164" fontId="84" fillId="0" borderId="243" xfId="0" applyNumberFormat="1" applyFont="1" applyBorder="1" applyAlignment="1">
      <alignment horizontal="center" vertical="center" wrapText="1"/>
    </xf>
    <xf numFmtId="164" fontId="84" fillId="0" borderId="244" xfId="0" applyNumberFormat="1" applyFont="1" applyBorder="1" applyAlignment="1">
      <alignment horizontal="center" vertical="center" wrapText="1"/>
    </xf>
    <xf numFmtId="0" fontId="79" fillId="0" borderId="245" xfId="0" applyFont="1" applyBorder="1" applyAlignment="1">
      <alignment horizontal="center" vertical="center"/>
    </xf>
    <xf numFmtId="0" fontId="79" fillId="0" borderId="243" xfId="0" applyFont="1" applyBorder="1" applyAlignment="1">
      <alignment horizontal="center" vertical="center"/>
    </xf>
    <xf numFmtId="0" fontId="79" fillId="0" borderId="244" xfId="0" applyFont="1" applyBorder="1" applyAlignment="1">
      <alignment horizontal="left" vertical="center" wrapText="1"/>
    </xf>
    <xf numFmtId="0" fontId="79" fillId="0" borderId="244" xfId="0" applyFont="1" applyBorder="1" applyAlignment="1">
      <alignment horizontal="center" vertical="center" wrapText="1"/>
    </xf>
    <xf numFmtId="168" fontId="79" fillId="0" borderId="244" xfId="0" applyNumberFormat="1" applyFont="1" applyBorder="1" applyAlignment="1">
      <alignment horizontal="center" vertical="center" wrapText="1"/>
    </xf>
    <xf numFmtId="168" fontId="79" fillId="0" borderId="245" xfId="0" applyNumberFormat="1" applyFont="1" applyBorder="1" applyAlignment="1">
      <alignment horizontal="center" vertical="center" wrapText="1"/>
    </xf>
    <xf numFmtId="0" fontId="79" fillId="0" borderId="246" xfId="0" applyFont="1" applyBorder="1" applyAlignment="1">
      <alignment horizontal="center" vertical="center"/>
    </xf>
    <xf numFmtId="0" fontId="79" fillId="0" borderId="247" xfId="0" applyFont="1" applyBorder="1" applyAlignment="1">
      <alignment horizontal="center" vertical="center"/>
    </xf>
    <xf numFmtId="0" fontId="79" fillId="0" borderId="243" xfId="0" applyFont="1" applyBorder="1" applyAlignment="1">
      <alignment horizontal="left" vertical="center"/>
    </xf>
    <xf numFmtId="0" fontId="79" fillId="0" borderId="244" xfId="0" applyFont="1" applyBorder="1" applyAlignment="1">
      <alignment horizontal="left" vertical="center"/>
    </xf>
    <xf numFmtId="168" fontId="79" fillId="0" borderId="238" xfId="0" applyNumberFormat="1" applyFont="1" applyBorder="1" applyAlignment="1">
      <alignment horizontal="center" vertical="center" wrapText="1"/>
    </xf>
    <xf numFmtId="164" fontId="84" fillId="0" borderId="236" xfId="0" applyNumberFormat="1" applyFont="1" applyBorder="1" applyAlignment="1">
      <alignment horizontal="center" vertical="center" wrapText="1"/>
    </xf>
    <xf numFmtId="164" fontId="84" fillId="0" borderId="237" xfId="0" applyNumberFormat="1" applyFont="1" applyBorder="1" applyAlignment="1">
      <alignment horizontal="center" vertical="center" wrapText="1"/>
    </xf>
    <xf numFmtId="0" fontId="79" fillId="0" borderId="251" xfId="0" applyFont="1" applyBorder="1" applyAlignment="1">
      <alignment horizontal="center" vertical="center"/>
    </xf>
    <xf numFmtId="164" fontId="84" fillId="0" borderId="250" xfId="0" applyNumberFormat="1" applyFont="1" applyBorder="1" applyAlignment="1">
      <alignment horizontal="center" vertical="center" wrapText="1"/>
    </xf>
    <xf numFmtId="164" fontId="84" fillId="0" borderId="251" xfId="0" applyNumberFormat="1" applyFont="1" applyBorder="1" applyAlignment="1">
      <alignment horizontal="center" vertical="center" wrapText="1"/>
    </xf>
    <xf numFmtId="0" fontId="79" fillId="0" borderId="252" xfId="0" applyFont="1" applyBorder="1" applyAlignment="1">
      <alignment horizontal="center" vertical="center"/>
    </xf>
    <xf numFmtId="0" fontId="79" fillId="0" borderId="257" xfId="0" applyFont="1" applyBorder="1" applyAlignment="1">
      <alignment horizontal="center" vertical="center"/>
    </xf>
    <xf numFmtId="0" fontId="79" fillId="0" borderId="258" xfId="0" applyFont="1" applyBorder="1" applyAlignment="1">
      <alignment horizontal="center" vertical="center"/>
    </xf>
    <xf numFmtId="0" fontId="79" fillId="0" borderId="259" xfId="0" applyFont="1" applyBorder="1" applyAlignment="1">
      <alignment horizontal="center" vertical="center"/>
    </xf>
    <xf numFmtId="0" fontId="79" fillId="0" borderId="251" xfId="0" applyFont="1" applyBorder="1" applyAlignment="1">
      <alignment horizontal="left" vertical="center" wrapText="1"/>
    </xf>
    <xf numFmtId="0" fontId="79" fillId="0" borderId="251" xfId="0" applyFont="1" applyBorder="1" applyAlignment="1">
      <alignment horizontal="center" vertical="center" wrapText="1"/>
    </xf>
    <xf numFmtId="168" fontId="79" fillId="0" borderId="251" xfId="0" applyNumberFormat="1" applyFont="1" applyBorder="1" applyAlignment="1">
      <alignment horizontal="center" vertical="center" wrapText="1"/>
    </xf>
    <xf numFmtId="168" fontId="79" fillId="0" borderId="252" xfId="0" applyNumberFormat="1" applyFont="1" applyBorder="1" applyAlignment="1">
      <alignment horizontal="center" vertical="center" wrapText="1"/>
    </xf>
    <xf numFmtId="0" fontId="79" fillId="0" borderId="253" xfId="0" applyFont="1" applyBorder="1" applyAlignment="1">
      <alignment horizontal="center" vertical="center"/>
    </xf>
    <xf numFmtId="0" fontId="79" fillId="0" borderId="250" xfId="0" applyFont="1" applyBorder="1" applyAlignment="1">
      <alignment horizontal="center" vertical="center"/>
    </xf>
    <xf numFmtId="0" fontId="79" fillId="0" borderId="254" xfId="0" applyFont="1" applyBorder="1" applyAlignment="1">
      <alignment horizontal="center" vertical="center"/>
    </xf>
    <xf numFmtId="0" fontId="79" fillId="0" borderId="250" xfId="0" applyFont="1" applyBorder="1" applyAlignment="1">
      <alignment horizontal="left" vertical="center"/>
    </xf>
    <xf numFmtId="0" fontId="79" fillId="0" borderId="251" xfId="0" applyFont="1" applyBorder="1" applyAlignment="1">
      <alignment horizontal="left" vertical="center"/>
    </xf>
    <xf numFmtId="168" fontId="79" fillId="0" borderId="258" xfId="0" applyNumberFormat="1" applyFont="1" applyBorder="1" applyAlignment="1">
      <alignment horizontal="center" vertical="center" wrapText="1"/>
    </xf>
    <xf numFmtId="168" fontId="79" fillId="0" borderId="259" xfId="0" applyNumberFormat="1" applyFont="1" applyBorder="1" applyAlignment="1">
      <alignment horizontal="center" vertical="center" wrapText="1"/>
    </xf>
    <xf numFmtId="0" fontId="79" fillId="0" borderId="260" xfId="0" applyFont="1" applyBorder="1" applyAlignment="1">
      <alignment horizontal="center" vertical="center"/>
    </xf>
    <xf numFmtId="0" fontId="79" fillId="0" borderId="261" xfId="0" applyFont="1" applyBorder="1" applyAlignment="1">
      <alignment horizontal="center" vertical="center"/>
    </xf>
    <xf numFmtId="164" fontId="84" fillId="0" borderId="257" xfId="0" applyNumberFormat="1" applyFont="1" applyBorder="1" applyAlignment="1">
      <alignment horizontal="center" vertical="center" wrapText="1"/>
    </xf>
    <xf numFmtId="164" fontId="84" fillId="0" borderId="258" xfId="0" applyNumberFormat="1" applyFont="1" applyBorder="1" applyAlignment="1">
      <alignment horizontal="center" vertical="center" wrapText="1"/>
    </xf>
    <xf numFmtId="0" fontId="79" fillId="0" borderId="257" xfId="0" applyFont="1" applyBorder="1" applyAlignment="1">
      <alignment horizontal="left" vertical="center"/>
    </xf>
    <xf numFmtId="0" fontId="79" fillId="0" borderId="258" xfId="0" applyFont="1" applyBorder="1" applyAlignment="1">
      <alignment horizontal="left" vertical="center"/>
    </xf>
    <xf numFmtId="0" fontId="79" fillId="0" borderId="258" xfId="0" applyFont="1" applyBorder="1" applyAlignment="1">
      <alignment horizontal="left" vertical="center" wrapText="1"/>
    </xf>
    <xf numFmtId="0" fontId="79" fillId="0" borderId="258" xfId="0" applyFont="1" applyBorder="1" applyAlignment="1">
      <alignment horizontal="center" vertical="center" wrapText="1"/>
    </xf>
    <xf numFmtId="0" fontId="79" fillId="0" borderId="264" xfId="0" applyFont="1" applyBorder="1" applyAlignment="1">
      <alignment horizontal="center" vertical="center"/>
    </xf>
    <xf numFmtId="0" fontId="79" fillId="0" borderId="84" xfId="0" applyFont="1" applyBorder="1" applyAlignment="1">
      <alignment horizontal="center" vertical="center"/>
    </xf>
    <xf numFmtId="0" fontId="79" fillId="0" borderId="90" xfId="0" applyFont="1" applyBorder="1" applyAlignment="1">
      <alignment horizontal="center" vertical="center"/>
    </xf>
    <xf numFmtId="0" fontId="79" fillId="0" borderId="91" xfId="0" applyFont="1" applyBorder="1" applyAlignment="1">
      <alignment horizontal="center" vertical="center"/>
    </xf>
    <xf numFmtId="0" fontId="79" fillId="0" borderId="265" xfId="0" applyFont="1" applyBorder="1" applyAlignment="1">
      <alignment horizontal="center" vertical="center"/>
    </xf>
    <xf numFmtId="0" fontId="79" fillId="0" borderId="266" xfId="0" applyFont="1" applyBorder="1" applyAlignment="1">
      <alignment horizontal="center" vertical="center"/>
    </xf>
    <xf numFmtId="0" fontId="79" fillId="0" borderId="267" xfId="0" applyFont="1" applyBorder="1" applyAlignment="1">
      <alignment horizontal="center" vertical="center"/>
    </xf>
    <xf numFmtId="0" fontId="79" fillId="0" borderId="48" xfId="0" applyFont="1" applyBorder="1" applyAlignment="1">
      <alignment horizontal="center" vertical="center"/>
    </xf>
    <xf numFmtId="0" fontId="79" fillId="0" borderId="143" xfId="0" applyFont="1" applyBorder="1" applyAlignment="1">
      <alignment horizontal="center" vertical="center"/>
    </xf>
    <xf numFmtId="164" fontId="80" fillId="0" borderId="46" xfId="0" applyNumberFormat="1" applyFont="1" applyBorder="1" applyAlignment="1">
      <alignment horizontal="center" vertical="center" wrapText="1"/>
    </xf>
    <xf numFmtId="164" fontId="80" fillId="0" borderId="143" xfId="0" applyNumberFormat="1" applyFont="1" applyBorder="1" applyAlignment="1">
      <alignment horizontal="center" vertical="center" wrapText="1"/>
    </xf>
    <xf numFmtId="0" fontId="79" fillId="0" borderId="24" xfId="0" applyFont="1" applyBorder="1" applyAlignment="1">
      <alignment horizontal="center" vertical="center"/>
    </xf>
    <xf numFmtId="0" fontId="79" fillId="0" borderId="271" xfId="0" applyFont="1" applyBorder="1" applyAlignment="1">
      <alignment horizontal="center" vertical="center"/>
    </xf>
    <xf numFmtId="0" fontId="79" fillId="0" borderId="270" xfId="0" applyFont="1" applyBorder="1" applyAlignment="1">
      <alignment horizontal="center" vertical="center"/>
    </xf>
    <xf numFmtId="0" fontId="79" fillId="0" borderId="23" xfId="0" applyFont="1" applyBorder="1" applyAlignment="1">
      <alignment horizontal="center" vertical="center"/>
    </xf>
    <xf numFmtId="0" fontId="79" fillId="0" borderId="206" xfId="0" applyFont="1" applyBorder="1" applyAlignment="1">
      <alignment horizontal="center" vertical="center"/>
    </xf>
    <xf numFmtId="0" fontId="79" fillId="0" borderId="201" xfId="0" applyFont="1" applyBorder="1" applyAlignment="1">
      <alignment horizontal="center" vertical="center"/>
    </xf>
    <xf numFmtId="0" fontId="79" fillId="0" borderId="25" xfId="0" applyFont="1" applyBorder="1" applyAlignment="1">
      <alignment horizontal="center" vertical="center" wrapText="1"/>
    </xf>
    <xf numFmtId="0" fontId="79" fillId="0" borderId="48" xfId="0" applyFont="1" applyBorder="1" applyAlignment="1">
      <alignment horizontal="center" vertical="center" wrapText="1"/>
    </xf>
    <xf numFmtId="168" fontId="79" fillId="0" borderId="48" xfId="0" applyNumberFormat="1" applyFont="1" applyBorder="1" applyAlignment="1">
      <alignment horizontal="center" vertical="center" wrapText="1"/>
    </xf>
    <xf numFmtId="168" fontId="79" fillId="0" borderId="23" xfId="0" applyNumberFormat="1" applyFont="1" applyBorder="1" applyAlignment="1">
      <alignment horizontal="center" vertical="center" wrapText="1"/>
    </xf>
    <xf numFmtId="0" fontId="79" fillId="0" borderId="46" xfId="0" applyFont="1" applyBorder="1" applyAlignment="1">
      <alignment horizontal="center" vertical="center"/>
    </xf>
    <xf numFmtId="0" fontId="79" fillId="0" borderId="268" xfId="0" applyFont="1" applyBorder="1" applyAlignment="1">
      <alignment horizontal="center" vertical="center"/>
    </xf>
    <xf numFmtId="164" fontId="80" fillId="0" borderId="108" xfId="0" applyNumberFormat="1" applyFont="1" applyBorder="1" applyAlignment="1">
      <alignment horizontal="center" vertical="center" wrapText="1"/>
    </xf>
    <xf numFmtId="164" fontId="80" fillId="0" borderId="268" xfId="0" applyNumberFormat="1" applyFont="1" applyBorder="1" applyAlignment="1">
      <alignment horizontal="center" vertical="center" wrapText="1"/>
    </xf>
    <xf numFmtId="0" fontId="79" fillId="0" borderId="89" xfId="0" applyFont="1" applyBorder="1" applyAlignment="1">
      <alignment horizontal="center" vertical="center" wrapText="1"/>
    </xf>
    <xf numFmtId="0" fontId="79" fillId="0" borderId="84" xfId="0" applyFont="1" applyBorder="1" applyAlignment="1">
      <alignment horizontal="center" vertical="center" wrapText="1"/>
    </xf>
    <xf numFmtId="168" fontId="79" fillId="0" borderId="84" xfId="0" applyNumberFormat="1" applyFont="1" applyBorder="1" applyAlignment="1">
      <alignment horizontal="center" vertical="center" wrapText="1"/>
    </xf>
    <xf numFmtId="168" fontId="79" fillId="0" borderId="90" xfId="0" applyNumberFormat="1" applyFont="1" applyBorder="1" applyAlignment="1">
      <alignment horizontal="center" vertical="center" wrapText="1"/>
    </xf>
    <xf numFmtId="0" fontId="79" fillId="0" borderId="108" xfId="0" applyFont="1" applyBorder="1" applyAlignment="1">
      <alignment horizontal="center" vertical="center"/>
    </xf>
    <xf numFmtId="0" fontId="79" fillId="0" borderId="46" xfId="0" applyFont="1" applyBorder="1" applyAlignment="1">
      <alignment horizontal="center" vertical="center" wrapText="1"/>
    </xf>
    <xf numFmtId="0" fontId="79" fillId="0" borderId="143" xfId="0" applyFont="1" applyBorder="1" applyAlignment="1">
      <alignment horizontal="center" vertical="center" wrapText="1"/>
    </xf>
    <xf numFmtId="0" fontId="79" fillId="0" borderId="25" xfId="0" applyFont="1" applyBorder="1" applyAlignment="1">
      <alignment horizontal="center" vertical="center"/>
    </xf>
    <xf numFmtId="0" fontId="79" fillId="0" borderId="150" xfId="0" applyFont="1" applyBorder="1" applyAlignment="1">
      <alignment horizontal="center" vertical="center"/>
    </xf>
    <xf numFmtId="0" fontId="79" fillId="0" borderId="144" xfId="0" applyFont="1" applyBorder="1" applyAlignment="1">
      <alignment horizontal="center" vertical="center" wrapText="1"/>
    </xf>
    <xf numFmtId="0" fontId="79" fillId="0" borderId="150" xfId="0" applyFont="1" applyBorder="1" applyAlignment="1">
      <alignment horizontal="center" vertical="center" wrapText="1"/>
    </xf>
    <xf numFmtId="0" fontId="79" fillId="0" borderId="144" xfId="0" applyFont="1" applyBorder="1" applyAlignment="1">
      <alignment horizontal="center" vertical="center"/>
    </xf>
    <xf numFmtId="0" fontId="79" fillId="0" borderId="269" xfId="0" applyFont="1" applyBorder="1" applyAlignment="1">
      <alignment horizontal="center" vertical="center"/>
    </xf>
    <xf numFmtId="0" fontId="79" fillId="0" borderId="272" xfId="0" applyFont="1" applyBorder="1" applyAlignment="1">
      <alignment horizontal="center" vertical="center"/>
    </xf>
    <xf numFmtId="0" fontId="79" fillId="0" borderId="12" xfId="0" applyFont="1" applyBorder="1" applyAlignment="1">
      <alignment horizontal="center" vertical="center"/>
    </xf>
    <xf numFmtId="0" fontId="79" fillId="0" borderId="273" xfId="0" applyFont="1" applyBorder="1" applyAlignment="1">
      <alignment horizontal="center" vertical="center" wrapText="1"/>
    </xf>
    <xf numFmtId="0" fontId="79" fillId="0" borderId="24" xfId="0" applyFont="1" applyBorder="1" applyAlignment="1">
      <alignment horizontal="center" vertical="center" wrapText="1"/>
    </xf>
    <xf numFmtId="168" fontId="79" fillId="0" borderId="25" xfId="0" applyNumberFormat="1" applyFont="1" applyBorder="1" applyAlignment="1">
      <alignment horizontal="center" vertical="center" wrapText="1"/>
    </xf>
    <xf numFmtId="168" fontId="79" fillId="0" borderId="24" xfId="0" applyNumberFormat="1" applyFont="1" applyBorder="1" applyAlignment="1">
      <alignment horizontal="center" vertical="center" wrapText="1"/>
    </xf>
    <xf numFmtId="168" fontId="79" fillId="0" borderId="150" xfId="0" applyNumberFormat="1" applyFont="1" applyBorder="1" applyAlignment="1">
      <alignment horizontal="center" vertical="center" wrapText="1"/>
    </xf>
    <xf numFmtId="0" fontId="79" fillId="0" borderId="87" xfId="0" applyFont="1" applyBorder="1" applyAlignment="1">
      <alignment horizontal="center" vertical="center"/>
    </xf>
    <xf numFmtId="0" fontId="79" fillId="0" borderId="142" xfId="0" applyFont="1" applyBorder="1" applyAlignment="1">
      <alignment horizontal="center" vertical="center"/>
    </xf>
    <xf numFmtId="0" fontId="79" fillId="0" borderId="88" xfId="0" applyFont="1" applyBorder="1" applyAlignment="1">
      <alignment horizontal="center" vertical="center"/>
    </xf>
    <xf numFmtId="0" fontId="79" fillId="0" borderId="151" xfId="0" applyFont="1" applyBorder="1" applyAlignment="1">
      <alignment horizontal="center" vertical="center"/>
    </xf>
    <xf numFmtId="0" fontId="79" fillId="0" borderId="141" xfId="0" applyFont="1" applyBorder="1" applyAlignment="1">
      <alignment horizontal="center" vertical="center" wrapText="1"/>
    </xf>
    <xf numFmtId="0" fontId="79" fillId="0" borderId="151" xfId="0" applyFont="1" applyBorder="1" applyAlignment="1">
      <alignment horizontal="center" vertical="center" wrapText="1"/>
    </xf>
    <xf numFmtId="0" fontId="79" fillId="0" borderId="282" xfId="0" applyFont="1" applyBorder="1" applyAlignment="1">
      <alignment horizontal="center" vertical="center"/>
    </xf>
    <xf numFmtId="0" fontId="79" fillId="0" borderId="275" xfId="0" applyFont="1" applyBorder="1" applyAlignment="1">
      <alignment horizontal="center" vertical="center"/>
    </xf>
    <xf numFmtId="0" fontId="79" fillId="0" borderId="278" xfId="0" applyFont="1" applyBorder="1" applyAlignment="1">
      <alignment horizontal="center" vertical="center"/>
    </xf>
    <xf numFmtId="0" fontId="78" fillId="0" borderId="277" xfId="0" applyFont="1" applyBorder="1" applyAlignment="1">
      <alignment horizontal="center" vertical="center"/>
    </xf>
    <xf numFmtId="0" fontId="78" fillId="0" borderId="275" xfId="0" applyFont="1" applyBorder="1" applyAlignment="1">
      <alignment horizontal="center" vertical="center"/>
    </xf>
    <xf numFmtId="0" fontId="78" fillId="0" borderId="278" xfId="0" applyFont="1" applyBorder="1" applyAlignment="1">
      <alignment horizontal="center" vertical="center"/>
    </xf>
    <xf numFmtId="0" fontId="78" fillId="0" borderId="279" xfId="0" applyFont="1" applyBorder="1" applyAlignment="1">
      <alignment horizontal="center" vertical="center"/>
    </xf>
    <xf numFmtId="0" fontId="78" fillId="0" borderId="191" xfId="0" applyFont="1" applyBorder="1" applyAlignment="1">
      <alignment horizontal="center" vertical="center"/>
    </xf>
    <xf numFmtId="0" fontId="78" fillId="0" borderId="211" xfId="0" applyFont="1" applyBorder="1" applyAlignment="1">
      <alignment horizontal="center" vertical="center"/>
    </xf>
    <xf numFmtId="0" fontId="78" fillId="0" borderId="280" xfId="0" applyFont="1" applyBorder="1" applyAlignment="1">
      <alignment horizontal="center" vertical="center" wrapText="1"/>
    </xf>
    <xf numFmtId="0" fontId="78" fillId="0" borderId="275" xfId="0" applyFont="1" applyBorder="1" applyAlignment="1">
      <alignment horizontal="center" vertical="center" wrapText="1"/>
    </xf>
    <xf numFmtId="0" fontId="78" fillId="0" borderId="276" xfId="0" applyFont="1" applyBorder="1" applyAlignment="1">
      <alignment horizontal="center" vertical="center" wrapText="1"/>
    </xf>
    <xf numFmtId="168" fontId="80" fillId="0" borderId="277" xfId="0" applyNumberFormat="1" applyFont="1" applyBorder="1" applyAlignment="1">
      <alignment horizontal="center" vertical="center" wrapText="1"/>
    </xf>
    <xf numFmtId="168" fontId="80" fillId="0" borderId="276" xfId="0" applyNumberFormat="1" applyFont="1" applyBorder="1" applyAlignment="1">
      <alignment horizontal="center" vertical="center" wrapText="1"/>
    </xf>
    <xf numFmtId="168" fontId="80" fillId="0" borderId="275" xfId="0" applyNumberFormat="1" applyFont="1" applyBorder="1" applyAlignment="1">
      <alignment horizontal="center" vertical="center" wrapText="1"/>
    </xf>
    <xf numFmtId="168" fontId="80" fillId="0" borderId="281" xfId="0" applyNumberFormat="1" applyFont="1" applyBorder="1" applyAlignment="1">
      <alignment horizontal="center" vertical="center" wrapText="1"/>
    </xf>
    <xf numFmtId="0" fontId="79" fillId="0" borderId="141" xfId="0" applyFont="1" applyBorder="1" applyAlignment="1">
      <alignment horizontal="center" vertical="center"/>
    </xf>
    <xf numFmtId="0" fontId="78" fillId="0" borderId="274" xfId="0" applyFont="1" applyBorder="1" applyAlignment="1">
      <alignment horizontal="center" vertical="center"/>
    </xf>
    <xf numFmtId="0" fontId="78" fillId="0" borderId="276" xfId="0" applyFont="1" applyBorder="1" applyAlignment="1">
      <alignment horizontal="center" vertical="center"/>
    </xf>
    <xf numFmtId="0" fontId="95" fillId="2" borderId="13" xfId="0" applyFont="1" applyFill="1" applyBorder="1" applyAlignment="1">
      <alignment horizontal="right"/>
    </xf>
    <xf numFmtId="0" fontId="95" fillId="2" borderId="0" xfId="0" applyFont="1" applyFill="1" applyAlignment="1">
      <alignment horizontal="right"/>
    </xf>
    <xf numFmtId="0" fontId="95" fillId="2" borderId="33" xfId="0" applyFont="1" applyFill="1" applyBorder="1" applyAlignment="1">
      <alignment horizontal="right"/>
    </xf>
    <xf numFmtId="0" fontId="93" fillId="0" borderId="21" xfId="0" applyFont="1" applyBorder="1" applyAlignment="1">
      <alignment horizontal="left" vertical="center"/>
    </xf>
    <xf numFmtId="0" fontId="93" fillId="0" borderId="22" xfId="0" applyFont="1" applyBorder="1" applyAlignment="1">
      <alignment horizontal="left" vertical="center"/>
    </xf>
    <xf numFmtId="0" fontId="43" fillId="2" borderId="295" xfId="0" applyFont="1" applyFill="1" applyBorder="1" applyAlignment="1">
      <alignment horizontal="center" vertical="center" wrapText="1"/>
    </xf>
    <xf numFmtId="0" fontId="43" fillId="2" borderId="30" xfId="0" applyFont="1" applyFill="1" applyBorder="1" applyAlignment="1">
      <alignment horizontal="center" vertical="center" wrapText="1"/>
    </xf>
    <xf numFmtId="0" fontId="43" fillId="2" borderId="296" xfId="0" applyFont="1" applyFill="1" applyBorder="1" applyAlignment="1">
      <alignment horizontal="center" vertical="center" wrapText="1"/>
    </xf>
    <xf numFmtId="0" fontId="43" fillId="2" borderId="13" xfId="0" applyFont="1" applyFill="1" applyBorder="1" applyAlignment="1">
      <alignment horizontal="center" vertical="center" wrapText="1"/>
    </xf>
    <xf numFmtId="0" fontId="43" fillId="2" borderId="0" xfId="0" applyFont="1" applyFill="1" applyAlignment="1">
      <alignment horizontal="center" vertical="center" wrapText="1"/>
    </xf>
    <xf numFmtId="0" fontId="43" fillId="2" borderId="115" xfId="0" applyFont="1" applyFill="1" applyBorder="1" applyAlignment="1">
      <alignment horizontal="center" vertical="center" wrapText="1"/>
    </xf>
    <xf numFmtId="0" fontId="43" fillId="2" borderId="149" xfId="0" applyFont="1" applyFill="1" applyBorder="1" applyAlignment="1">
      <alignment horizontal="center" vertical="center" wrapText="1"/>
    </xf>
    <xf numFmtId="0" fontId="43" fillId="2" borderId="35" xfId="0" applyFont="1" applyFill="1" applyBorder="1" applyAlignment="1">
      <alignment horizontal="center" vertical="center" wrapText="1"/>
    </xf>
    <xf numFmtId="0" fontId="43" fillId="2" borderId="152" xfId="0" applyFont="1" applyFill="1" applyBorder="1" applyAlignment="1">
      <alignment horizontal="center" vertical="center" wrapText="1"/>
    </xf>
    <xf numFmtId="0" fontId="90" fillId="2" borderId="295" xfId="0" applyFont="1" applyFill="1" applyBorder="1" applyAlignment="1">
      <alignment horizontal="center" vertical="center" wrapText="1"/>
    </xf>
    <xf numFmtId="0" fontId="90" fillId="2" borderId="30" xfId="0" applyFont="1" applyFill="1" applyBorder="1" applyAlignment="1">
      <alignment horizontal="center" vertical="center" wrapText="1"/>
    </xf>
    <xf numFmtId="0" fontId="90" fillId="2" borderId="296" xfId="0" applyFont="1" applyFill="1" applyBorder="1" applyAlignment="1">
      <alignment horizontal="center" vertical="center" wrapText="1"/>
    </xf>
    <xf numFmtId="0" fontId="90" fillId="2" borderId="13" xfId="0" applyFont="1" applyFill="1" applyBorder="1" applyAlignment="1">
      <alignment horizontal="center" vertical="center" wrapText="1"/>
    </xf>
    <xf numFmtId="0" fontId="90" fillId="2" borderId="0" xfId="0" applyFont="1" applyFill="1" applyAlignment="1">
      <alignment horizontal="center" vertical="center" wrapText="1"/>
    </xf>
    <xf numFmtId="0" fontId="90" fillId="2" borderId="115" xfId="0" applyFont="1" applyFill="1" applyBorder="1" applyAlignment="1">
      <alignment horizontal="center" vertical="center" wrapText="1"/>
    </xf>
    <xf numFmtId="0" fontId="90" fillId="2" borderId="149" xfId="0" applyFont="1" applyFill="1" applyBorder="1" applyAlignment="1">
      <alignment horizontal="center" vertical="center" wrapText="1"/>
    </xf>
    <xf numFmtId="0" fontId="90" fillId="2" borderId="35" xfId="0" applyFont="1" applyFill="1" applyBorder="1" applyAlignment="1">
      <alignment horizontal="center" vertical="center" wrapText="1"/>
    </xf>
    <xf numFmtId="0" fontId="90" fillId="2" borderId="152" xfId="0" applyFont="1" applyFill="1" applyBorder="1" applyAlignment="1">
      <alignment horizontal="center" vertical="center" wrapText="1"/>
    </xf>
    <xf numFmtId="0" fontId="92" fillId="2" borderId="295" xfId="0" applyFont="1" applyFill="1" applyBorder="1" applyAlignment="1">
      <alignment horizontal="center" vertical="center"/>
    </xf>
    <xf numFmtId="0" fontId="92" fillId="2" borderId="30" xfId="0" applyFont="1" applyFill="1" applyBorder="1" applyAlignment="1">
      <alignment horizontal="center" vertical="center"/>
    </xf>
    <xf numFmtId="0" fontId="93" fillId="0" borderId="30" xfId="0" applyFont="1" applyBorder="1" applyAlignment="1">
      <alignment horizontal="center" vertical="center" wrapText="1"/>
    </xf>
    <xf numFmtId="0" fontId="93" fillId="0" borderId="73" xfId="0" applyFont="1" applyBorder="1" applyAlignment="1">
      <alignment horizontal="center" vertical="center" wrapText="1"/>
    </xf>
    <xf numFmtId="0" fontId="93" fillId="0" borderId="0" xfId="0" applyFont="1" applyAlignment="1">
      <alignment horizontal="center" vertical="center" wrapText="1"/>
    </xf>
    <xf numFmtId="0" fontId="93" fillId="0" borderId="33" xfId="0" applyFont="1" applyBorder="1" applyAlignment="1">
      <alignment horizontal="center" vertical="center" wrapText="1"/>
    </xf>
    <xf numFmtId="0" fontId="93" fillId="0" borderId="35" xfId="0" applyFont="1" applyBorder="1" applyAlignment="1">
      <alignment horizontal="center" vertical="center" wrapText="1"/>
    </xf>
    <xf numFmtId="0" fontId="93" fillId="0" borderId="38" xfId="0" applyFont="1" applyBorder="1" applyAlignment="1">
      <alignment horizontal="center" vertical="center" wrapText="1"/>
    </xf>
    <xf numFmtId="0" fontId="91" fillId="2" borderId="74" xfId="0" applyFont="1" applyFill="1" applyBorder="1" applyAlignment="1">
      <alignment horizontal="center" vertical="center" textRotation="90" wrapText="1"/>
    </xf>
    <xf numFmtId="0" fontId="91" fillId="2" borderId="120" xfId="0" applyFont="1" applyFill="1" applyBorder="1" applyAlignment="1">
      <alignment horizontal="center" vertical="center" textRotation="90" wrapText="1"/>
    </xf>
    <xf numFmtId="0" fontId="91" fillId="2" borderId="0" xfId="0" applyFont="1" applyFill="1" applyAlignment="1">
      <alignment horizontal="center" vertical="center" textRotation="90" wrapText="1"/>
    </xf>
    <xf numFmtId="0" fontId="91" fillId="2" borderId="115" xfId="0" applyFont="1" applyFill="1" applyBorder="1" applyAlignment="1">
      <alignment horizontal="center" vertical="center" textRotation="90" wrapText="1"/>
    </xf>
    <xf numFmtId="0" fontId="91" fillId="2" borderId="35" xfId="0" applyFont="1" applyFill="1" applyBorder="1" applyAlignment="1">
      <alignment horizontal="center" vertical="center" textRotation="90" wrapText="1"/>
    </xf>
    <xf numFmtId="0" fontId="91" fillId="2" borderId="152" xfId="0" applyFont="1" applyFill="1" applyBorder="1" applyAlignment="1">
      <alignment horizontal="center" vertical="center" textRotation="90" wrapText="1"/>
    </xf>
    <xf numFmtId="0" fontId="6" fillId="2" borderId="26" xfId="0" applyFont="1" applyFill="1" applyBorder="1" applyAlignment="1">
      <alignment horizontal="center" vertical="center" textRotation="90"/>
    </xf>
    <xf numFmtId="0" fontId="6" fillId="2" borderId="103" xfId="0" applyFont="1" applyFill="1" applyBorder="1" applyAlignment="1">
      <alignment horizontal="center" vertical="center" textRotation="90"/>
    </xf>
    <xf numFmtId="0" fontId="6" fillId="2" borderId="20" xfId="0" applyFont="1" applyFill="1" applyBorder="1" applyAlignment="1">
      <alignment horizontal="center" vertical="center" textRotation="90"/>
    </xf>
    <xf numFmtId="0" fontId="6" fillId="2" borderId="100" xfId="0" applyFont="1" applyFill="1" applyBorder="1" applyAlignment="1">
      <alignment horizontal="center" vertical="center" textRotation="90"/>
    </xf>
    <xf numFmtId="0" fontId="6" fillId="2" borderId="56" xfId="0" applyFont="1" applyFill="1" applyBorder="1" applyAlignment="1">
      <alignment horizontal="center" vertical="center" textRotation="90" wrapText="1"/>
    </xf>
    <xf numFmtId="0" fontId="6" fillId="2" borderId="26" xfId="0" applyFont="1" applyFill="1" applyBorder="1" applyAlignment="1">
      <alignment horizontal="center" vertical="center" textRotation="90" wrapText="1"/>
    </xf>
    <xf numFmtId="0" fontId="6" fillId="2" borderId="129" xfId="0" applyFont="1" applyFill="1" applyBorder="1" applyAlignment="1">
      <alignment horizontal="center" vertical="center" textRotation="90" wrapText="1"/>
    </xf>
    <xf numFmtId="0" fontId="6" fillId="2" borderId="103" xfId="0" applyFont="1" applyFill="1" applyBorder="1" applyAlignment="1">
      <alignment horizontal="center" vertical="center" textRotation="90" wrapText="1"/>
    </xf>
    <xf numFmtId="0" fontId="6" fillId="2" borderId="20" xfId="0" applyFont="1" applyFill="1" applyBorder="1" applyAlignment="1">
      <alignment horizontal="center" vertical="center" textRotation="90" wrapText="1"/>
    </xf>
    <xf numFmtId="0" fontId="6" fillId="2" borderId="100" xfId="0" applyFont="1" applyFill="1" applyBorder="1" applyAlignment="1">
      <alignment horizontal="center" vertical="center" textRotation="90" wrapText="1"/>
    </xf>
    <xf numFmtId="0" fontId="6" fillId="2" borderId="119" xfId="0" applyFont="1" applyFill="1" applyBorder="1" applyAlignment="1">
      <alignment horizontal="center" vertical="center" wrapText="1"/>
    </xf>
    <xf numFmtId="0" fontId="6" fillId="2" borderId="113" xfId="0" applyFont="1" applyFill="1" applyBorder="1" applyAlignment="1">
      <alignment horizontal="center" vertical="center" wrapText="1"/>
    </xf>
    <xf numFmtId="0" fontId="6" fillId="2" borderId="118" xfId="0" applyFont="1" applyFill="1" applyBorder="1" applyAlignment="1">
      <alignment horizontal="center" vertical="center" wrapText="1"/>
    </xf>
    <xf numFmtId="0" fontId="6" fillId="2" borderId="22" xfId="0" applyFont="1" applyFill="1" applyBorder="1" applyAlignment="1">
      <alignment horizontal="center" vertical="center" wrapText="1"/>
    </xf>
    <xf numFmtId="0" fontId="6" fillId="2" borderId="26" xfId="0" applyFont="1" applyFill="1" applyBorder="1" applyAlignment="1">
      <alignment horizontal="center" vertical="center" wrapText="1"/>
    </xf>
    <xf numFmtId="0" fontId="6" fillId="2" borderId="55" xfId="0" applyFont="1" applyFill="1" applyBorder="1" applyAlignment="1">
      <alignment horizontal="center" vertical="center" wrapText="1"/>
    </xf>
    <xf numFmtId="0" fontId="6" fillId="2" borderId="62" xfId="0" applyFont="1" applyFill="1" applyBorder="1" applyAlignment="1">
      <alignment horizontal="center" vertical="center" wrapText="1"/>
    </xf>
    <xf numFmtId="0" fontId="6" fillId="2" borderId="64" xfId="0" applyFont="1" applyFill="1" applyBorder="1" applyAlignment="1">
      <alignment horizontal="center" vertical="center" wrapText="1"/>
    </xf>
    <xf numFmtId="0" fontId="6" fillId="2" borderId="65" xfId="0" applyFont="1" applyFill="1" applyBorder="1" applyAlignment="1">
      <alignment horizontal="center" vertical="center" wrapText="1"/>
    </xf>
    <xf numFmtId="0" fontId="95" fillId="2" borderId="149" xfId="0" applyFont="1" applyFill="1" applyBorder="1" applyAlignment="1">
      <alignment horizontal="right"/>
    </xf>
    <xf numFmtId="0" fontId="95" fillId="2" borderId="35" xfId="0" applyFont="1" applyFill="1" applyBorder="1" applyAlignment="1">
      <alignment horizontal="right"/>
    </xf>
    <xf numFmtId="0" fontId="95" fillId="2" borderId="38" xfId="0" applyFont="1" applyFill="1" applyBorder="1" applyAlignment="1">
      <alignment horizontal="right"/>
    </xf>
    <xf numFmtId="0" fontId="93" fillId="0" borderId="101" xfId="0" applyFont="1" applyBorder="1" applyAlignment="1">
      <alignment horizontal="left" vertical="center"/>
    </xf>
    <xf numFmtId="0" fontId="93" fillId="0" borderId="102" xfId="0" applyFont="1" applyBorder="1" applyAlignment="1">
      <alignment horizontal="left" vertical="center"/>
    </xf>
    <xf numFmtId="0" fontId="98" fillId="0" borderId="92" xfId="0" applyFont="1" applyBorder="1" applyAlignment="1">
      <alignment horizontal="center" wrapText="1"/>
    </xf>
    <xf numFmtId="0" fontId="98" fillId="0" borderId="93" xfId="0" applyFont="1" applyBorder="1" applyAlignment="1">
      <alignment horizontal="center" wrapText="1"/>
    </xf>
    <xf numFmtId="0" fontId="98" fillId="0" borderId="94" xfId="0" applyFont="1" applyBorder="1" applyAlignment="1">
      <alignment horizontal="center" wrapText="1"/>
    </xf>
    <xf numFmtId="0" fontId="98" fillId="0" borderId="300" xfId="0" applyFont="1" applyBorder="1" applyAlignment="1">
      <alignment horizontal="center" vertical="center"/>
    </xf>
    <xf numFmtId="0" fontId="98" fillId="0" borderId="93" xfId="0" applyFont="1" applyBorder="1" applyAlignment="1">
      <alignment horizontal="center" vertical="center"/>
    </xf>
    <xf numFmtId="0" fontId="98" fillId="0" borderId="93" xfId="0" applyFont="1" applyBorder="1" applyAlignment="1">
      <alignment horizontal="center" vertical="center" wrapText="1"/>
    </xf>
    <xf numFmtId="0" fontId="98" fillId="0" borderId="96" xfId="0" applyFont="1" applyBorder="1" applyAlignment="1">
      <alignment horizontal="center" vertical="center" wrapText="1"/>
    </xf>
    <xf numFmtId="0" fontId="98" fillId="0" borderId="52" xfId="0" applyFont="1" applyBorder="1" applyAlignment="1">
      <alignment horizontal="center" vertical="center"/>
    </xf>
    <xf numFmtId="0" fontId="98" fillId="0" borderId="49" xfId="0" applyFont="1" applyBorder="1" applyAlignment="1">
      <alignment horizontal="center" vertical="center"/>
    </xf>
    <xf numFmtId="0" fontId="98" fillId="0" borderId="50" xfId="0" applyFont="1" applyBorder="1" applyAlignment="1">
      <alignment horizontal="center" vertical="center"/>
    </xf>
    <xf numFmtId="0" fontId="98" fillId="0" borderId="293" xfId="0" applyFont="1" applyBorder="1" applyAlignment="1">
      <alignment horizontal="center" vertical="center"/>
    </xf>
    <xf numFmtId="0" fontId="98" fillId="0" borderId="92" xfId="0" applyFont="1" applyBorder="1" applyAlignment="1">
      <alignment horizontal="center" vertical="center"/>
    </xf>
    <xf numFmtId="0" fontId="98" fillId="0" borderId="105" xfId="0" applyFont="1" applyBorder="1" applyAlignment="1">
      <alignment horizontal="center" vertical="center"/>
    </xf>
    <xf numFmtId="0" fontId="98" fillId="0" borderId="94" xfId="0" applyFont="1" applyBorder="1" applyAlignment="1">
      <alignment horizontal="center" vertical="center"/>
    </xf>
    <xf numFmtId="0" fontId="98" fillId="0" borderId="92" xfId="0" applyFont="1" applyBorder="1" applyAlignment="1">
      <alignment horizontal="center"/>
    </xf>
    <xf numFmtId="0" fontId="98" fillId="0" borderId="93" xfId="0" applyFont="1" applyBorder="1" applyAlignment="1">
      <alignment horizontal="center"/>
    </xf>
    <xf numFmtId="0" fontId="98" fillId="0" borderId="95" xfId="0" applyFont="1" applyBorder="1" applyAlignment="1">
      <alignment horizontal="center"/>
    </xf>
    <xf numFmtId="0" fontId="6" fillId="0" borderId="26" xfId="0" applyFont="1" applyBorder="1" applyAlignment="1">
      <alignment horizontal="center" vertical="center" textRotation="90" wrapText="1"/>
    </xf>
    <xf numFmtId="0" fontId="6" fillId="0" borderId="103" xfId="0" applyFont="1" applyBorder="1" applyAlignment="1">
      <alignment horizontal="center" vertical="center" textRotation="90" wrapText="1"/>
    </xf>
    <xf numFmtId="0" fontId="6" fillId="0" borderId="57" xfId="0" applyFont="1" applyBorder="1" applyAlignment="1">
      <alignment horizontal="center" vertical="center" textRotation="90" wrapText="1"/>
    </xf>
    <xf numFmtId="0" fontId="6" fillId="0" borderId="131" xfId="0" applyFont="1" applyBorder="1" applyAlignment="1">
      <alignment horizontal="center" vertical="center" textRotation="90" wrapText="1"/>
    </xf>
    <xf numFmtId="0" fontId="91" fillId="2" borderId="123" xfId="0" applyFont="1" applyFill="1" applyBorder="1" applyAlignment="1">
      <alignment horizontal="center" vertical="center"/>
    </xf>
    <xf numFmtId="0" fontId="91" fillId="2" borderId="98" xfId="0" applyFont="1" applyFill="1" applyBorder="1" applyAlignment="1">
      <alignment horizontal="center" vertical="center"/>
    </xf>
    <xf numFmtId="0" fontId="91" fillId="2" borderId="99" xfId="0" applyFont="1" applyFill="1" applyBorder="1" applyAlignment="1">
      <alignment horizontal="center" vertical="center"/>
    </xf>
    <xf numFmtId="0" fontId="91" fillId="2" borderId="26" xfId="0" applyFont="1" applyFill="1" applyBorder="1" applyAlignment="1">
      <alignment horizontal="center" vertical="center"/>
    </xf>
    <xf numFmtId="0" fontId="91" fillId="2" borderId="128" xfId="0" applyFont="1" applyFill="1" applyBorder="1" applyAlignment="1">
      <alignment horizontal="center" vertical="center"/>
    </xf>
    <xf numFmtId="0" fontId="91" fillId="2" borderId="103" xfId="0" applyFont="1" applyFill="1" applyBorder="1" applyAlignment="1">
      <alignment horizontal="center" vertical="center"/>
    </xf>
    <xf numFmtId="0" fontId="91" fillId="2" borderId="124" xfId="0" applyFont="1" applyFill="1" applyBorder="1" applyAlignment="1">
      <alignment horizontal="center" vertical="center"/>
    </xf>
    <xf numFmtId="0" fontId="91" fillId="2" borderId="135" xfId="0" applyFont="1" applyFill="1" applyBorder="1" applyAlignment="1">
      <alignment horizontal="center" vertical="center" wrapText="1"/>
    </xf>
    <xf numFmtId="0" fontId="91" fillId="2" borderId="30" xfId="0" applyFont="1" applyFill="1" applyBorder="1" applyAlignment="1">
      <alignment horizontal="center" vertical="center" wrapText="1"/>
    </xf>
    <xf numFmtId="0" fontId="91" fillId="2" borderId="73" xfId="0" applyFont="1" applyFill="1" applyBorder="1" applyAlignment="1">
      <alignment horizontal="center" vertical="center" wrapText="1"/>
    </xf>
    <xf numFmtId="0" fontId="91" fillId="2" borderId="126" xfId="0" applyFont="1" applyFill="1" applyBorder="1" applyAlignment="1">
      <alignment horizontal="center" vertical="center" textRotation="90" wrapText="1"/>
    </xf>
    <xf numFmtId="0" fontId="91" fillId="2" borderId="98" xfId="0" applyFont="1" applyFill="1" applyBorder="1" applyAlignment="1">
      <alignment horizontal="center" vertical="center" textRotation="90" wrapText="1"/>
    </xf>
    <xf numFmtId="0" fontId="91" fillId="2" borderId="127" xfId="0" applyFont="1" applyFill="1" applyBorder="1" applyAlignment="1">
      <alignment horizontal="center" vertical="center" textRotation="90" wrapText="1"/>
    </xf>
    <xf numFmtId="0" fontId="91" fillId="2" borderId="22" xfId="0" applyFont="1" applyFill="1" applyBorder="1" applyAlignment="1">
      <alignment horizontal="center" vertical="center" textRotation="90" wrapText="1"/>
    </xf>
    <xf numFmtId="0" fontId="91" fillId="2" borderId="26" xfId="0" applyFont="1" applyFill="1" applyBorder="1" applyAlignment="1">
      <alignment horizontal="center" vertical="center" textRotation="90" wrapText="1"/>
    </xf>
    <xf numFmtId="0" fontId="91" fillId="2" borderId="55" xfId="0" applyFont="1" applyFill="1" applyBorder="1" applyAlignment="1">
      <alignment horizontal="center" vertical="center" textRotation="90" wrapText="1"/>
    </xf>
    <xf numFmtId="0" fontId="91" fillId="2" borderId="102" xfId="0" applyFont="1" applyFill="1" applyBorder="1" applyAlignment="1">
      <alignment horizontal="center" vertical="center" textRotation="90" wrapText="1"/>
    </xf>
    <xf numFmtId="0" fontId="91" fillId="2" borderId="103" xfId="0" applyFont="1" applyFill="1" applyBorder="1" applyAlignment="1">
      <alignment horizontal="center" vertical="center" textRotation="90" wrapText="1"/>
    </xf>
    <xf numFmtId="0" fontId="91" fillId="2" borderId="130" xfId="0" applyFont="1" applyFill="1" applyBorder="1" applyAlignment="1">
      <alignment horizontal="center" vertical="center" textRotation="90" wrapText="1"/>
    </xf>
    <xf numFmtId="0" fontId="91" fillId="2" borderId="126" xfId="0" applyFont="1" applyFill="1" applyBorder="1" applyAlignment="1">
      <alignment horizontal="center" vertical="center" wrapText="1"/>
    </xf>
    <xf numFmtId="0" fontId="91" fillId="2" borderId="98" xfId="0" applyFont="1" applyFill="1" applyBorder="1" applyAlignment="1">
      <alignment horizontal="center" vertical="center" wrapText="1"/>
    </xf>
    <xf numFmtId="0" fontId="91" fillId="2" borderId="124" xfId="0" applyFont="1" applyFill="1" applyBorder="1" applyAlignment="1">
      <alignment horizontal="center" vertical="center" wrapText="1"/>
    </xf>
    <xf numFmtId="0" fontId="6" fillId="2" borderId="125" xfId="0" applyFont="1" applyFill="1" applyBorder="1" applyAlignment="1">
      <alignment horizontal="center" vertical="center" wrapText="1"/>
    </xf>
    <xf numFmtId="0" fontId="6" fillId="2" borderId="98" xfId="0" applyFont="1" applyFill="1" applyBorder="1" applyAlignment="1">
      <alignment horizontal="center" vertical="center" wrapText="1"/>
    </xf>
    <xf numFmtId="0" fontId="6" fillId="2" borderId="124" xfId="0" applyFont="1" applyFill="1" applyBorder="1" applyAlignment="1">
      <alignment horizontal="center" vertical="center" wrapText="1"/>
    </xf>
    <xf numFmtId="0" fontId="6" fillId="2" borderId="123" xfId="0" applyFont="1" applyFill="1" applyBorder="1" applyAlignment="1">
      <alignment horizontal="center" wrapText="1"/>
    </xf>
    <xf numFmtId="0" fontId="6" fillId="2" borderId="98" xfId="0" applyFont="1" applyFill="1" applyBorder="1" applyAlignment="1">
      <alignment horizontal="center" wrapText="1"/>
    </xf>
    <xf numFmtId="0" fontId="6" fillId="2" borderId="124" xfId="0" applyFont="1" applyFill="1" applyBorder="1" applyAlignment="1">
      <alignment horizontal="center" wrapText="1"/>
    </xf>
    <xf numFmtId="0" fontId="6" fillId="2" borderId="104" xfId="0" applyFont="1" applyFill="1" applyBorder="1" applyAlignment="1">
      <alignment horizontal="center" wrapText="1"/>
    </xf>
    <xf numFmtId="0" fontId="91" fillId="2" borderId="57" xfId="0" applyFont="1" applyFill="1" applyBorder="1" applyAlignment="1">
      <alignment horizontal="center" vertical="center" textRotation="90" wrapText="1"/>
    </xf>
    <xf numFmtId="0" fontId="91" fillId="2" borderId="131" xfId="0" applyFont="1" applyFill="1" applyBorder="1" applyAlignment="1">
      <alignment horizontal="center" vertical="center" textRotation="90" wrapText="1"/>
    </xf>
    <xf numFmtId="0" fontId="98" fillId="0" borderId="32" xfId="0" applyFont="1" applyBorder="1" applyAlignment="1">
      <alignment horizontal="center" vertical="center"/>
    </xf>
    <xf numFmtId="0" fontId="98" fillId="0" borderId="0" xfId="0" applyFont="1" applyAlignment="1">
      <alignment horizontal="center" vertical="center"/>
    </xf>
    <xf numFmtId="0" fontId="98" fillId="0" borderId="10" xfId="0" applyFont="1" applyBorder="1" applyAlignment="1">
      <alignment horizontal="center" vertical="center"/>
    </xf>
    <xf numFmtId="0" fontId="6" fillId="0" borderId="99" xfId="0" applyFont="1" applyBorder="1" applyAlignment="1">
      <alignment horizontal="center" vertical="center" textRotation="90" wrapText="1"/>
    </xf>
    <xf numFmtId="0" fontId="6" fillId="0" borderId="128" xfId="0" applyFont="1" applyBorder="1" applyAlignment="1">
      <alignment horizontal="center" vertical="center" textRotation="90" wrapText="1"/>
    </xf>
    <xf numFmtId="0" fontId="98" fillId="0" borderId="96" xfId="0" applyFont="1" applyBorder="1" applyAlignment="1">
      <alignment horizontal="center"/>
    </xf>
    <xf numFmtId="0" fontId="91" fillId="2" borderId="26" xfId="0" applyFont="1" applyFill="1" applyBorder="1" applyAlignment="1">
      <alignment horizontal="center" vertical="center" wrapText="1"/>
    </xf>
    <xf numFmtId="0" fontId="91" fillId="2" borderId="103" xfId="0" applyFont="1" applyFill="1" applyBorder="1" applyAlignment="1">
      <alignment horizontal="center" vertical="center" wrapText="1"/>
    </xf>
    <xf numFmtId="0" fontId="91" fillId="2" borderId="26" xfId="0" applyFont="1" applyFill="1" applyBorder="1" applyAlignment="1">
      <alignment horizontal="center" vertical="center" textRotation="90"/>
    </xf>
    <xf numFmtId="0" fontId="91" fillId="2" borderId="103" xfId="0" applyFont="1" applyFill="1" applyBorder="1" applyAlignment="1">
      <alignment horizontal="center" vertical="center" textRotation="90"/>
    </xf>
    <xf numFmtId="0" fontId="91" fillId="2" borderId="20" xfId="0" applyFont="1" applyFill="1" applyBorder="1" applyAlignment="1">
      <alignment horizontal="center" vertical="center" textRotation="90" wrapText="1"/>
    </xf>
    <xf numFmtId="0" fontId="91" fillId="2" borderId="100" xfId="0" applyFont="1" applyFill="1" applyBorder="1" applyAlignment="1">
      <alignment horizontal="center" vertical="center" textRotation="90" wrapText="1"/>
    </xf>
    <xf numFmtId="0" fontId="91" fillId="2" borderId="52" xfId="0" applyFont="1" applyFill="1" applyBorder="1" applyAlignment="1">
      <alignment horizontal="center" vertical="center"/>
    </xf>
    <xf numFmtId="0" fontId="91" fillId="2" borderId="49" xfId="0" applyFont="1" applyFill="1" applyBorder="1" applyAlignment="1">
      <alignment horizontal="center" vertical="center"/>
    </xf>
    <xf numFmtId="0" fontId="91" fillId="2" borderId="50" xfId="0" applyFont="1" applyFill="1" applyBorder="1" applyAlignment="1">
      <alignment horizontal="center" vertical="center"/>
    </xf>
    <xf numFmtId="0" fontId="91" fillId="2" borderId="32" xfId="0" applyFont="1" applyFill="1" applyBorder="1" applyAlignment="1">
      <alignment horizontal="center" vertical="center"/>
    </xf>
    <xf numFmtId="0" fontId="91" fillId="2" borderId="0" xfId="0" applyFont="1" applyFill="1" applyAlignment="1">
      <alignment horizontal="center" vertical="center"/>
    </xf>
    <xf numFmtId="0" fontId="91" fillId="2" borderId="10" xfId="0" applyFont="1" applyFill="1" applyBorder="1" applyAlignment="1">
      <alignment horizontal="center" vertical="center"/>
    </xf>
    <xf numFmtId="0" fontId="91" fillId="2" borderId="34" xfId="0" applyFont="1" applyFill="1" applyBorder="1" applyAlignment="1">
      <alignment horizontal="center" vertical="center"/>
    </xf>
    <xf numFmtId="0" fontId="91" fillId="2" borderId="35" xfId="0" applyFont="1" applyFill="1" applyBorder="1" applyAlignment="1">
      <alignment horizontal="center" vertical="center"/>
    </xf>
    <xf numFmtId="0" fontId="91" fillId="2" borderId="36" xfId="0" applyFont="1" applyFill="1" applyBorder="1" applyAlignment="1">
      <alignment horizontal="center" vertical="center"/>
    </xf>
    <xf numFmtId="0" fontId="91" fillId="2" borderId="283" xfId="0" applyFont="1" applyFill="1" applyBorder="1" applyAlignment="1">
      <alignment horizontal="center" vertical="center" wrapText="1"/>
    </xf>
    <xf numFmtId="0" fontId="91" fillId="2" borderId="284" xfId="0" applyFont="1" applyFill="1" applyBorder="1" applyAlignment="1">
      <alignment horizontal="center" vertical="center" wrapText="1"/>
    </xf>
    <xf numFmtId="0" fontId="91" fillId="2" borderId="297" xfId="0" applyFont="1" applyFill="1" applyBorder="1" applyAlignment="1">
      <alignment horizontal="center" vertical="center" wrapText="1"/>
    </xf>
    <xf numFmtId="0" fontId="91" fillId="2" borderId="285" xfId="0" applyFont="1" applyFill="1" applyBorder="1" applyAlignment="1">
      <alignment horizontal="center" vertical="center" wrapText="1"/>
    </xf>
    <xf numFmtId="0" fontId="91" fillId="2" borderId="294" xfId="0" applyFont="1" applyFill="1" applyBorder="1" applyAlignment="1">
      <alignment horizontal="center" vertical="center" wrapText="1"/>
    </xf>
    <xf numFmtId="0" fontId="91" fillId="2" borderId="298" xfId="0" applyFont="1" applyFill="1" applyBorder="1" applyAlignment="1">
      <alignment horizontal="center" vertical="center" wrapText="1"/>
    </xf>
    <xf numFmtId="0" fontId="91" fillId="2" borderId="299" xfId="0" applyFont="1" applyFill="1" applyBorder="1" applyAlignment="1">
      <alignment horizontal="center" vertical="center" wrapText="1"/>
    </xf>
    <xf numFmtId="0" fontId="98" fillId="0" borderId="171" xfId="0" applyFont="1" applyBorder="1" applyAlignment="1">
      <alignment horizontal="center" vertical="center"/>
    </xf>
    <xf numFmtId="0" fontId="98" fillId="0" borderId="305" xfId="0" applyFont="1" applyBorder="1" applyAlignment="1">
      <alignment horizontal="center" vertical="center"/>
    </xf>
    <xf numFmtId="0" fontId="98" fillId="0" borderId="147" xfId="0" applyFont="1" applyBorder="1" applyAlignment="1">
      <alignment horizontal="center" vertical="center"/>
    </xf>
    <xf numFmtId="0" fontId="98" fillId="0" borderId="302" xfId="0" applyFont="1" applyBorder="1" applyAlignment="1">
      <alignment horizontal="center" vertical="center"/>
    </xf>
    <xf numFmtId="0" fontId="98" fillId="0" borderId="306" xfId="0" applyFont="1" applyBorder="1" applyAlignment="1">
      <alignment horizontal="center" vertical="center"/>
    </xf>
    <xf numFmtId="0" fontId="98" fillId="0" borderId="147" xfId="0" applyFont="1" applyBorder="1" applyAlignment="1">
      <alignment horizontal="center"/>
    </xf>
    <xf numFmtId="0" fontId="98" fillId="0" borderId="302" xfId="0" applyFont="1" applyBorder="1" applyAlignment="1">
      <alignment horizontal="center"/>
    </xf>
    <xf numFmtId="0" fontId="98" fillId="0" borderId="307" xfId="0" applyFont="1" applyBorder="1" applyAlignment="1">
      <alignment horizontal="center"/>
    </xf>
    <xf numFmtId="0" fontId="98" fillId="0" borderId="148" xfId="0" applyFont="1" applyBorder="1" applyAlignment="1">
      <alignment horizontal="center"/>
    </xf>
    <xf numFmtId="0" fontId="98" fillId="0" borderId="301" xfId="0" applyFont="1" applyBorder="1" applyAlignment="1">
      <alignment horizontal="center" vertical="center"/>
    </xf>
    <xf numFmtId="0" fontId="98" fillId="0" borderId="302" xfId="0" applyFont="1" applyBorder="1" applyAlignment="1">
      <alignment horizontal="center" vertical="center" wrapText="1"/>
    </xf>
    <xf numFmtId="0" fontId="98" fillId="0" borderId="148" xfId="0" applyFont="1" applyBorder="1" applyAlignment="1">
      <alignment horizontal="center" vertical="center" wrapText="1"/>
    </xf>
    <xf numFmtId="0" fontId="98" fillId="0" borderId="141" xfId="0" applyFont="1" applyBorder="1" applyAlignment="1">
      <alignment horizontal="center" vertical="center"/>
    </xf>
    <xf numFmtId="0" fontId="98" fillId="0" borderId="142" xfId="0" applyFont="1" applyBorder="1" applyAlignment="1">
      <alignment horizontal="center" vertical="center"/>
    </xf>
    <xf numFmtId="0" fontId="98" fillId="0" borderId="88" xfId="0" applyFont="1" applyBorder="1" applyAlignment="1">
      <alignment horizontal="center" vertical="center"/>
    </xf>
    <xf numFmtId="0" fontId="98" fillId="0" borderId="303" xfId="0" applyFont="1" applyBorder="1" applyAlignment="1">
      <alignment horizontal="center" vertical="center"/>
    </xf>
    <xf numFmtId="0" fontId="98" fillId="0" borderId="304" xfId="0" applyFont="1" applyBorder="1" applyAlignment="1">
      <alignment horizontal="center" vertical="center"/>
    </xf>
    <xf numFmtId="0" fontId="98" fillId="0" borderId="152" xfId="0" applyFont="1" applyBorder="1" applyAlignment="1">
      <alignment horizontal="center" vertical="center"/>
    </xf>
    <xf numFmtId="0" fontId="7" fillId="2" borderId="123" xfId="0" applyFont="1" applyFill="1" applyBorder="1" applyAlignment="1">
      <alignment horizontal="center" vertical="center"/>
    </xf>
    <xf numFmtId="0" fontId="7" fillId="2" borderId="99" xfId="0" applyFont="1" applyFill="1" applyBorder="1" applyAlignment="1">
      <alignment horizontal="center" vertical="center"/>
    </xf>
    <xf numFmtId="0" fontId="7" fillId="2" borderId="128" xfId="0" applyFont="1" applyFill="1" applyBorder="1" applyAlignment="1">
      <alignment horizontal="center" vertical="center"/>
    </xf>
    <xf numFmtId="0" fontId="6" fillId="2" borderId="98" xfId="0" applyFont="1" applyFill="1" applyBorder="1" applyAlignment="1">
      <alignment horizontal="center" vertical="center"/>
    </xf>
    <xf numFmtId="0" fontId="6" fillId="2" borderId="124" xfId="0" applyFont="1" applyFill="1" applyBorder="1" applyAlignment="1">
      <alignment horizontal="center" vertical="center"/>
    </xf>
    <xf numFmtId="0" fontId="6" fillId="2" borderId="39" xfId="0" applyFont="1" applyFill="1" applyBorder="1" applyAlignment="1">
      <alignment horizontal="center" vertical="center"/>
    </xf>
    <xf numFmtId="0" fontId="6" fillId="2" borderId="42" xfId="0" applyFont="1" applyFill="1" applyBorder="1" applyAlignment="1">
      <alignment horizontal="center" vertical="center"/>
    </xf>
    <xf numFmtId="0" fontId="6" fillId="2" borderId="43" xfId="0" applyFont="1" applyFill="1" applyBorder="1" applyAlignment="1">
      <alignment horizontal="center" vertical="center"/>
    </xf>
    <xf numFmtId="0" fontId="6" fillId="2" borderId="126" xfId="0" applyFont="1" applyFill="1" applyBorder="1" applyAlignment="1">
      <alignment horizontal="center" vertical="center"/>
    </xf>
    <xf numFmtId="0" fontId="13" fillId="2" borderId="27" xfId="0" applyFont="1" applyFill="1" applyBorder="1" applyAlignment="1">
      <alignment horizontal="center" vertical="center"/>
    </xf>
    <xf numFmtId="0" fontId="13" fillId="2" borderId="28" xfId="0" applyFont="1" applyFill="1" applyBorder="1" applyAlignment="1">
      <alignment horizontal="center" vertical="center"/>
    </xf>
    <xf numFmtId="0" fontId="13" fillId="2" borderId="30" xfId="0" applyFont="1" applyFill="1" applyBorder="1" applyAlignment="1">
      <alignment horizontal="center" vertical="center"/>
    </xf>
    <xf numFmtId="0" fontId="13" fillId="2" borderId="170" xfId="0" applyFont="1" applyFill="1" applyBorder="1" applyAlignment="1">
      <alignment horizontal="center" vertical="center"/>
    </xf>
    <xf numFmtId="0" fontId="6" fillId="2" borderId="103" xfId="0" applyFont="1" applyFill="1" applyBorder="1" applyAlignment="1">
      <alignment horizontal="center" vertical="center" wrapText="1"/>
    </xf>
    <xf numFmtId="0" fontId="13" fillId="2" borderId="0" xfId="0" applyFont="1" applyFill="1" applyAlignment="1">
      <alignment horizontal="right" vertical="center" wrapText="1"/>
    </xf>
    <xf numFmtId="0" fontId="13" fillId="0" borderId="48" xfId="0" applyFont="1" applyBorder="1" applyAlignment="1">
      <alignment horizontal="center" vertical="center" wrapText="1"/>
    </xf>
    <xf numFmtId="0" fontId="100" fillId="2" borderId="29" xfId="0" applyFont="1" applyFill="1" applyBorder="1" applyAlignment="1">
      <alignment horizontal="center" vertical="center" wrapText="1"/>
    </xf>
    <xf numFmtId="0" fontId="100" fillId="2" borderId="30" xfId="0" applyFont="1" applyFill="1" applyBorder="1" applyAlignment="1">
      <alignment horizontal="center" vertical="center" wrapText="1"/>
    </xf>
    <xf numFmtId="0" fontId="100" fillId="2" borderId="31" xfId="0" applyFont="1" applyFill="1" applyBorder="1" applyAlignment="1">
      <alignment horizontal="center" vertical="center" wrapText="1"/>
    </xf>
    <xf numFmtId="0" fontId="100" fillId="2" borderId="9" xfId="0" applyFont="1" applyFill="1" applyBorder="1" applyAlignment="1">
      <alignment horizontal="center" vertical="center" wrapText="1"/>
    </xf>
    <xf numFmtId="0" fontId="100" fillId="2" borderId="0" xfId="0" applyFont="1" applyFill="1" applyAlignment="1">
      <alignment horizontal="center" vertical="center" wrapText="1"/>
    </xf>
    <xf numFmtId="0" fontId="100" fillId="2" borderId="10" xfId="0" applyFont="1" applyFill="1" applyBorder="1" applyAlignment="1">
      <alignment horizontal="center" vertical="center" wrapText="1"/>
    </xf>
    <xf numFmtId="0" fontId="100" fillId="2" borderId="37" xfId="0" applyFont="1" applyFill="1" applyBorder="1" applyAlignment="1">
      <alignment horizontal="center" vertical="center" wrapText="1"/>
    </xf>
    <xf numFmtId="0" fontId="100" fillId="2" borderId="35" xfId="0" applyFont="1" applyFill="1" applyBorder="1" applyAlignment="1">
      <alignment horizontal="center" vertical="center" wrapText="1"/>
    </xf>
    <xf numFmtId="0" fontId="100" fillId="2" borderId="36" xfId="0" applyFont="1" applyFill="1" applyBorder="1" applyAlignment="1">
      <alignment horizontal="center" vertical="center" wrapText="1"/>
    </xf>
    <xf numFmtId="0" fontId="85" fillId="2" borderId="42" xfId="0" applyFont="1" applyFill="1" applyBorder="1" applyAlignment="1">
      <alignment horizontal="center" vertical="center" wrapText="1"/>
    </xf>
    <xf numFmtId="0" fontId="85" fillId="2" borderId="48" xfId="0" applyFont="1" applyFill="1" applyBorder="1" applyAlignment="1">
      <alignment horizontal="center" vertical="center" wrapText="1"/>
    </xf>
    <xf numFmtId="0" fontId="85" fillId="2" borderId="86" xfId="0" applyFont="1" applyFill="1" applyBorder="1" applyAlignment="1">
      <alignment horizontal="center" vertical="center" wrapText="1"/>
    </xf>
    <xf numFmtId="0" fontId="7" fillId="36" borderId="30" xfId="0" applyFont="1" applyFill="1" applyBorder="1" applyAlignment="1">
      <alignment horizontal="center"/>
    </xf>
    <xf numFmtId="0" fontId="7" fillId="36" borderId="296" xfId="0" applyFont="1" applyFill="1" applyBorder="1" applyAlignment="1">
      <alignment horizontal="center"/>
    </xf>
    <xf numFmtId="0" fontId="89" fillId="0" borderId="30" xfId="0" applyFont="1" applyBorder="1" applyAlignment="1">
      <alignment horizontal="center" vertical="center" wrapText="1"/>
    </xf>
    <xf numFmtId="0" fontId="103" fillId="0" borderId="30" xfId="0" applyFont="1" applyBorder="1" applyAlignment="1">
      <alignment horizontal="center" vertical="center" wrapText="1"/>
    </xf>
    <xf numFmtId="0" fontId="103" fillId="0" borderId="73" xfId="0" applyFont="1" applyBorder="1" applyAlignment="1">
      <alignment horizontal="center" vertical="center" wrapText="1"/>
    </xf>
    <xf numFmtId="0" fontId="103" fillId="0" borderId="0" xfId="0" applyFont="1" applyAlignment="1">
      <alignment horizontal="center" vertical="center" wrapText="1"/>
    </xf>
    <xf numFmtId="0" fontId="103" fillId="0" borderId="33" xfId="0" applyFont="1" applyBorder="1" applyAlignment="1">
      <alignment horizontal="center" vertical="center" wrapText="1"/>
    </xf>
    <xf numFmtId="0" fontId="103" fillId="0" borderId="35" xfId="0" applyFont="1" applyBorder="1" applyAlignment="1">
      <alignment horizontal="center" vertical="center" wrapText="1"/>
    </xf>
    <xf numFmtId="0" fontId="103" fillId="0" borderId="38" xfId="0" applyFont="1" applyBorder="1" applyAlignment="1">
      <alignment horizontal="center" vertical="center" wrapText="1"/>
    </xf>
    <xf numFmtId="0" fontId="13" fillId="2" borderId="35" xfId="0" applyFont="1" applyFill="1" applyBorder="1" applyAlignment="1">
      <alignment horizontal="right" vertical="center" wrapText="1"/>
    </xf>
    <xf numFmtId="0" fontId="13" fillId="0" borderId="86" xfId="0" applyFont="1" applyBorder="1" applyAlignment="1">
      <alignment horizontal="center" vertical="center" wrapText="1"/>
    </xf>
    <xf numFmtId="0" fontId="6" fillId="0" borderId="0" xfId="0" applyFont="1" applyAlignment="1">
      <alignment horizontal="center" vertical="center"/>
    </xf>
    <xf numFmtId="0" fontId="13" fillId="2" borderId="26" xfId="0" applyFont="1" applyFill="1" applyBorder="1" applyAlignment="1">
      <alignment horizontal="center" vertical="center" textRotation="90" wrapText="1"/>
    </xf>
    <xf numFmtId="0" fontId="13" fillId="2" borderId="103" xfId="0" applyFont="1" applyFill="1" applyBorder="1" applyAlignment="1">
      <alignment horizontal="center" vertical="center" textRotation="90" wrapText="1"/>
    </xf>
    <xf numFmtId="0" fontId="13" fillId="2" borderId="26" xfId="0" applyFont="1" applyFill="1" applyBorder="1" applyAlignment="1">
      <alignment horizontal="center" vertical="center" textRotation="90"/>
    </xf>
    <xf numFmtId="0" fontId="13" fillId="2" borderId="103" xfId="0" applyFont="1" applyFill="1" applyBorder="1" applyAlignment="1">
      <alignment horizontal="center" vertical="center" textRotation="90"/>
    </xf>
    <xf numFmtId="0" fontId="13" fillId="2" borderId="20" xfId="0" applyFont="1" applyFill="1" applyBorder="1" applyAlignment="1">
      <alignment horizontal="center" vertical="center" textRotation="90"/>
    </xf>
    <xf numFmtId="0" fontId="13" fillId="2" borderId="23" xfId="0" applyFont="1" applyFill="1" applyBorder="1" applyAlignment="1">
      <alignment horizontal="center" vertical="center" wrapText="1"/>
    </xf>
    <xf numFmtId="0" fontId="13" fillId="2" borderId="24" xfId="0" applyFont="1" applyFill="1" applyBorder="1" applyAlignment="1">
      <alignment horizontal="center" vertical="center" wrapText="1"/>
    </xf>
    <xf numFmtId="0" fontId="13" fillId="2" borderId="25" xfId="0" applyFont="1" applyFill="1" applyBorder="1" applyAlignment="1">
      <alignment horizontal="center" vertical="center" wrapText="1"/>
    </xf>
    <xf numFmtId="0" fontId="13" fillId="2" borderId="72" xfId="0" applyFont="1" applyFill="1" applyBorder="1" applyAlignment="1">
      <alignment horizontal="center" vertical="center" textRotation="90" wrapText="1"/>
    </xf>
    <xf numFmtId="0" fontId="13" fillId="2" borderId="38" xfId="0" applyFont="1" applyFill="1" applyBorder="1" applyAlignment="1">
      <alignment horizontal="center" vertical="center" textRotation="90" wrapText="1"/>
    </xf>
    <xf numFmtId="0" fontId="13" fillId="2" borderId="112" xfId="0" applyFont="1" applyFill="1" applyBorder="1" applyAlignment="1">
      <alignment horizontal="center" vertical="center" textRotation="90" wrapText="1"/>
    </xf>
    <xf numFmtId="0" fontId="13" fillId="2" borderId="171" xfId="0" applyFont="1" applyFill="1" applyBorder="1" applyAlignment="1">
      <alignment horizontal="center" vertical="center" textRotation="90" wrapText="1"/>
    </xf>
    <xf numFmtId="0" fontId="6" fillId="2" borderId="20" xfId="0" applyFont="1" applyFill="1" applyBorder="1" applyAlignment="1">
      <alignment horizontal="center" vertical="center"/>
    </xf>
    <xf numFmtId="0" fontId="6" fillId="2" borderId="22" xfId="0" applyFont="1" applyFill="1" applyBorder="1" applyAlignment="1">
      <alignment horizontal="center" vertical="center"/>
    </xf>
    <xf numFmtId="0" fontId="6" fillId="2" borderId="26" xfId="0" applyFont="1" applyFill="1" applyBorder="1" applyAlignment="1">
      <alignment horizontal="center" vertical="center"/>
    </xf>
    <xf numFmtId="0" fontId="13" fillId="2" borderId="99" xfId="0" applyFont="1" applyFill="1" applyBorder="1" applyAlignment="1">
      <alignment horizontal="center" vertical="center" textRotation="90" wrapText="1"/>
    </xf>
    <xf numFmtId="0" fontId="13" fillId="2" borderId="128" xfId="0" applyFont="1" applyFill="1" applyBorder="1" applyAlignment="1">
      <alignment horizontal="center" vertical="center" textRotation="90" wrapText="1"/>
    </xf>
    <xf numFmtId="0" fontId="6" fillId="2" borderId="52" xfId="0" applyFont="1" applyFill="1" applyBorder="1" applyAlignment="1">
      <alignment horizontal="center" vertical="center"/>
    </xf>
    <xf numFmtId="0" fontId="6" fillId="2" borderId="49" xfId="0" applyFont="1" applyFill="1" applyBorder="1" applyAlignment="1">
      <alignment horizontal="center" vertical="center"/>
    </xf>
    <xf numFmtId="0" fontId="6" fillId="2" borderId="50" xfId="0" applyFont="1" applyFill="1" applyBorder="1" applyAlignment="1">
      <alignment horizontal="center" vertical="center"/>
    </xf>
    <xf numFmtId="0" fontId="6" fillId="2" borderId="34" xfId="0" applyFont="1" applyFill="1" applyBorder="1" applyAlignment="1">
      <alignment horizontal="center" vertical="center"/>
    </xf>
    <xf numFmtId="0" fontId="6" fillId="2" borderId="35" xfId="0" applyFont="1" applyFill="1" applyBorder="1" applyAlignment="1">
      <alignment horizontal="center" vertical="center"/>
    </xf>
    <xf numFmtId="0" fontId="6" fillId="2" borderId="36" xfId="0" applyFont="1" applyFill="1" applyBorder="1" applyAlignment="1">
      <alignment horizontal="center" vertical="center"/>
    </xf>
    <xf numFmtId="0" fontId="14" fillId="0" borderId="26" xfId="0" applyFont="1" applyBorder="1" applyAlignment="1">
      <alignment horizontal="center" vertical="center"/>
    </xf>
    <xf numFmtId="0" fontId="14" fillId="0" borderId="20" xfId="0" applyFont="1" applyBorder="1" applyAlignment="1">
      <alignment horizontal="center" vertical="center"/>
    </xf>
    <xf numFmtId="0" fontId="14" fillId="0" borderId="144" xfId="0" applyFont="1" applyBorder="1" applyAlignment="1">
      <alignment horizontal="center" vertical="center"/>
    </xf>
    <xf numFmtId="0" fontId="14" fillId="0" borderId="24" xfId="0" applyFont="1" applyBorder="1" applyAlignment="1">
      <alignment horizontal="center" vertical="center"/>
    </xf>
    <xf numFmtId="0" fontId="14" fillId="0" borderId="25" xfId="0" applyFont="1" applyBorder="1" applyAlignment="1">
      <alignment horizontal="center" vertical="center"/>
    </xf>
    <xf numFmtId="0" fontId="14" fillId="0" borderId="23" xfId="0" applyFont="1" applyBorder="1" applyAlignment="1">
      <alignment horizontal="center" vertical="center"/>
    </xf>
    <xf numFmtId="0" fontId="14" fillId="0" borderId="150" xfId="0" applyFont="1" applyBorder="1" applyAlignment="1">
      <alignment horizontal="center" vertical="center"/>
    </xf>
    <xf numFmtId="0" fontId="14" fillId="0" borderId="93" xfId="0" applyFont="1" applyBorder="1" applyAlignment="1">
      <alignment horizontal="center" vertical="center"/>
    </xf>
    <xf numFmtId="0" fontId="14" fillId="0" borderId="96" xfId="0" applyFont="1" applyBorder="1" applyAlignment="1">
      <alignment horizontal="center" vertical="center"/>
    </xf>
    <xf numFmtId="0" fontId="14" fillId="0" borderId="153" xfId="0" applyFont="1" applyBorder="1" applyAlignment="1">
      <alignment horizontal="center" vertical="center"/>
    </xf>
    <xf numFmtId="0" fontId="14" fillId="0" borderId="91" xfId="0" applyFont="1" applyBorder="1" applyAlignment="1">
      <alignment horizontal="center" vertical="center"/>
    </xf>
    <xf numFmtId="0" fontId="14" fillId="0" borderId="89" xfId="0" applyFont="1" applyBorder="1" applyAlignment="1">
      <alignment horizontal="center" vertical="center"/>
    </xf>
    <xf numFmtId="0" fontId="6" fillId="2" borderId="51" xfId="0" applyFont="1" applyFill="1" applyBorder="1" applyAlignment="1">
      <alignment horizontal="center" vertical="center"/>
    </xf>
    <xf numFmtId="0" fontId="6" fillId="2" borderId="37" xfId="0" applyFont="1" applyFill="1" applyBorder="1" applyAlignment="1">
      <alignment horizontal="center" vertical="center"/>
    </xf>
    <xf numFmtId="0" fontId="6" fillId="2" borderId="53" xfId="0" applyFont="1" applyFill="1" applyBorder="1" applyAlignment="1">
      <alignment horizontal="center" vertical="center"/>
    </xf>
    <xf numFmtId="0" fontId="6" fillId="2" borderId="38" xfId="0" applyFont="1" applyFill="1" applyBorder="1" applyAlignment="1">
      <alignment horizontal="center" vertical="center"/>
    </xf>
    <xf numFmtId="0" fontId="6" fillId="2" borderId="22" xfId="0" applyFont="1" applyFill="1" applyBorder="1" applyAlignment="1">
      <alignment horizontal="center" vertical="center" textRotation="90"/>
    </xf>
    <xf numFmtId="0" fontId="6" fillId="2" borderId="102" xfId="0" applyFont="1" applyFill="1" applyBorder="1" applyAlignment="1">
      <alignment horizontal="center" vertical="center" textRotation="90"/>
    </xf>
    <xf numFmtId="0" fontId="14" fillId="0" borderId="90" xfId="0" applyFont="1" applyBorder="1" applyAlignment="1">
      <alignment horizontal="center" vertical="center"/>
    </xf>
    <xf numFmtId="0" fontId="14" fillId="0" borderId="145" xfId="0" applyFont="1" applyBorder="1" applyAlignment="1">
      <alignment horizontal="center" vertical="center"/>
    </xf>
    <xf numFmtId="0" fontId="14" fillId="0" borderId="103" xfId="0" applyFont="1" applyBorder="1" applyAlignment="1">
      <alignment horizontal="center" vertical="center"/>
    </xf>
    <xf numFmtId="0" fontId="14" fillId="0" borderId="100" xfId="0" applyFont="1" applyBorder="1" applyAlignment="1">
      <alignment horizontal="center" vertical="center"/>
    </xf>
    <xf numFmtId="0" fontId="14" fillId="0" borderId="141" xfId="0" applyFont="1" applyBorder="1" applyAlignment="1">
      <alignment horizontal="center" vertical="center"/>
    </xf>
    <xf numFmtId="0" fontId="14" fillId="0" borderId="142" xfId="0" applyFont="1" applyBorder="1" applyAlignment="1">
      <alignment horizontal="center" vertical="center"/>
    </xf>
    <xf numFmtId="0" fontId="14" fillId="0" borderId="88" xfId="0" applyFont="1" applyBorder="1" applyAlignment="1">
      <alignment horizontal="center" vertical="center"/>
    </xf>
    <xf numFmtId="0" fontId="14" fillId="0" borderId="87" xfId="0" applyFont="1" applyBorder="1" applyAlignment="1">
      <alignment horizontal="center" vertical="center"/>
    </xf>
    <xf numFmtId="0" fontId="14" fillId="0" borderId="151" xfId="0" applyFont="1" applyBorder="1" applyAlignment="1">
      <alignment horizontal="center" vertical="center"/>
    </xf>
    <xf numFmtId="0" fontId="5" fillId="0" borderId="1" xfId="0" applyFont="1" applyBorder="1" applyAlignment="1">
      <alignment horizontal="center" vertical="center"/>
    </xf>
    <xf numFmtId="0" fontId="5" fillId="0" borderId="2" xfId="0" applyFont="1" applyBorder="1" applyAlignment="1">
      <alignment horizontal="center" vertical="center"/>
    </xf>
    <xf numFmtId="0" fontId="5" fillId="0" borderId="7" xfId="0" applyFont="1" applyBorder="1" applyAlignment="1">
      <alignment horizontal="center" vertical="center"/>
    </xf>
    <xf numFmtId="0" fontId="13" fillId="2" borderId="117" xfId="0" applyFont="1" applyFill="1" applyBorder="1" applyAlignment="1">
      <alignment horizontal="center" vertical="center"/>
    </xf>
    <xf numFmtId="0" fontId="13" fillId="2" borderId="56" xfId="0" applyFont="1" applyFill="1" applyBorder="1" applyAlignment="1">
      <alignment horizontal="center" vertical="center"/>
    </xf>
    <xf numFmtId="0" fontId="13" fillId="2" borderId="113" xfId="0" applyFont="1" applyFill="1" applyBorder="1" applyAlignment="1">
      <alignment horizontal="center" vertical="center"/>
    </xf>
    <xf numFmtId="0" fontId="13" fillId="2" borderId="26" xfId="0" applyFont="1" applyFill="1" applyBorder="1" applyAlignment="1">
      <alignment horizontal="center" vertical="center"/>
    </xf>
    <xf numFmtId="0" fontId="13" fillId="2" borderId="113" xfId="0" applyFont="1" applyFill="1" applyBorder="1" applyAlignment="1">
      <alignment horizontal="center" vertical="center" wrapText="1"/>
    </xf>
    <xf numFmtId="0" fontId="13" fillId="2" borderId="118" xfId="0" applyFont="1" applyFill="1" applyBorder="1" applyAlignment="1">
      <alignment horizontal="center" vertical="center" wrapText="1"/>
    </xf>
    <xf numFmtId="0" fontId="13" fillId="2" borderId="26" xfId="0" applyFont="1" applyFill="1" applyBorder="1" applyAlignment="1">
      <alignment horizontal="center" vertical="center" wrapText="1"/>
    </xf>
    <xf numFmtId="0" fontId="13" fillId="2" borderId="55" xfId="0" applyFont="1" applyFill="1" applyBorder="1" applyAlignment="1">
      <alignment horizontal="center" vertical="center" wrapText="1"/>
    </xf>
    <xf numFmtId="0" fontId="14" fillId="2" borderId="114" xfId="0" applyFont="1" applyFill="1" applyBorder="1" applyAlignment="1">
      <alignment horizontal="center" vertical="center"/>
    </xf>
    <xf numFmtId="0" fontId="14" fillId="2" borderId="121" xfId="0" applyFont="1" applyFill="1" applyBorder="1" applyAlignment="1">
      <alignment horizontal="center" vertical="center"/>
    </xf>
    <xf numFmtId="0" fontId="14" fillId="2" borderId="119" xfId="0" applyFont="1" applyFill="1" applyBorder="1" applyAlignment="1">
      <alignment horizontal="center" vertical="center"/>
    </xf>
    <xf numFmtId="0" fontId="14" fillId="2" borderId="113" xfId="0" applyFont="1" applyFill="1" applyBorder="1" applyAlignment="1">
      <alignment horizontal="center" vertical="center"/>
    </xf>
    <xf numFmtId="0" fontId="14" fillId="2" borderId="118" xfId="0" applyFont="1" applyFill="1" applyBorder="1" applyAlignment="1">
      <alignment horizontal="center" vertical="center"/>
    </xf>
    <xf numFmtId="0" fontId="13" fillId="2" borderId="20" xfId="0" applyFont="1" applyFill="1" applyBorder="1" applyAlignment="1">
      <alignment horizontal="center" vertical="center"/>
    </xf>
    <xf numFmtId="0" fontId="13" fillId="2" borderId="21" xfId="0" applyFont="1" applyFill="1" applyBorder="1" applyAlignment="1">
      <alignment horizontal="center" vertical="center"/>
    </xf>
    <xf numFmtId="0" fontId="13" fillId="2" borderId="22" xfId="0" applyFont="1" applyFill="1" applyBorder="1" applyAlignment="1">
      <alignment horizontal="center" vertical="center"/>
    </xf>
    <xf numFmtId="0" fontId="6" fillId="2" borderId="8" xfId="0" applyFont="1" applyFill="1" applyBorder="1" applyAlignment="1">
      <alignment horizontal="center"/>
    </xf>
    <xf numFmtId="0" fontId="6" fillId="2" borderId="0" xfId="0" applyFont="1" applyFill="1" applyAlignment="1">
      <alignment horizontal="center"/>
    </xf>
    <xf numFmtId="0" fontId="6" fillId="2" borderId="115" xfId="0" applyFont="1" applyFill="1" applyBorder="1" applyAlignment="1">
      <alignment horizontal="center"/>
    </xf>
    <xf numFmtId="0" fontId="6" fillId="36" borderId="13" xfId="0" applyFont="1" applyFill="1" applyBorder="1" applyAlignment="1">
      <alignment horizontal="right" vertical="center"/>
    </xf>
    <xf numFmtId="0" fontId="6" fillId="36" borderId="0" xfId="0" applyFont="1" applyFill="1" applyAlignment="1">
      <alignment horizontal="right" vertical="center"/>
    </xf>
    <xf numFmtId="0" fontId="6" fillId="36" borderId="321" xfId="0" applyFont="1" applyFill="1" applyBorder="1" applyAlignment="1">
      <alignment horizontal="right" vertical="center"/>
    </xf>
    <xf numFmtId="0" fontId="6" fillId="0" borderId="290" xfId="0" applyFont="1" applyBorder="1" applyAlignment="1">
      <alignment horizontal="center" vertical="center"/>
    </xf>
    <xf numFmtId="0" fontId="6" fillId="0" borderId="291" xfId="0" applyFont="1" applyBorder="1" applyAlignment="1">
      <alignment horizontal="center" vertical="center"/>
    </xf>
    <xf numFmtId="0" fontId="6" fillId="0" borderId="289" xfId="0" applyFont="1" applyBorder="1" applyAlignment="1">
      <alignment horizontal="center" vertical="center"/>
    </xf>
    <xf numFmtId="0" fontId="6" fillId="2" borderId="14" xfId="0" applyFont="1" applyFill="1" applyBorder="1" applyAlignment="1">
      <alignment horizontal="center"/>
    </xf>
    <xf numFmtId="0" fontId="6" fillId="2" borderId="15" xfId="0" applyFont="1" applyFill="1" applyBorder="1" applyAlignment="1">
      <alignment horizontal="center"/>
    </xf>
    <xf numFmtId="0" fontId="6" fillId="2" borderId="146" xfId="0" applyFont="1" applyFill="1" applyBorder="1" applyAlignment="1">
      <alignment horizontal="center"/>
    </xf>
    <xf numFmtId="0" fontId="6" fillId="36" borderId="19" xfId="0" applyFont="1" applyFill="1" applyBorder="1" applyAlignment="1">
      <alignment horizontal="right" vertical="center"/>
    </xf>
    <xf numFmtId="0" fontId="6" fillId="36" borderId="15" xfId="0" applyFont="1" applyFill="1" applyBorder="1" applyAlignment="1">
      <alignment horizontal="right" vertical="center"/>
    </xf>
    <xf numFmtId="0" fontId="6" fillId="36" borderId="322" xfId="0" applyFont="1" applyFill="1" applyBorder="1" applyAlignment="1">
      <alignment horizontal="right" vertical="center"/>
    </xf>
    <xf numFmtId="0" fontId="6" fillId="0" borderId="323" xfId="0" applyFont="1" applyBorder="1" applyAlignment="1">
      <alignment horizontal="center" vertical="center"/>
    </xf>
    <xf numFmtId="0" fontId="6" fillId="0" borderId="324" xfId="0" applyFont="1" applyBorder="1" applyAlignment="1">
      <alignment horizontal="center" vertical="center"/>
    </xf>
    <xf numFmtId="0" fontId="6" fillId="0" borderId="325" xfId="0" applyFont="1" applyBorder="1" applyAlignment="1">
      <alignment horizontal="center" vertical="center"/>
    </xf>
    <xf numFmtId="0" fontId="43" fillId="2" borderId="6" xfId="0" applyFont="1" applyFill="1" applyBorder="1" applyAlignment="1">
      <alignment horizontal="center" vertical="center" wrapText="1"/>
    </xf>
    <xf numFmtId="0" fontId="43" fillId="2" borderId="2" xfId="0" applyFont="1" applyFill="1" applyBorder="1" applyAlignment="1">
      <alignment horizontal="center" vertical="center" wrapText="1"/>
    </xf>
    <xf numFmtId="0" fontId="43" fillId="2" borderId="5" xfId="0" applyFont="1" applyFill="1" applyBorder="1" applyAlignment="1">
      <alignment horizontal="center" vertical="center" wrapText="1"/>
    </xf>
    <xf numFmtId="0" fontId="43" fillId="2" borderId="19" xfId="0" applyFont="1" applyFill="1" applyBorder="1" applyAlignment="1">
      <alignment horizontal="center" vertical="center" wrapText="1"/>
    </xf>
    <xf numFmtId="0" fontId="43" fillId="2" borderId="15" xfId="0" applyFont="1" applyFill="1" applyBorder="1" applyAlignment="1">
      <alignment horizontal="center" vertical="center" wrapText="1"/>
    </xf>
    <xf numFmtId="0" fontId="43" fillId="2" borderId="146" xfId="0" applyFont="1" applyFill="1" applyBorder="1" applyAlignment="1">
      <alignment horizontal="center" vertical="center" wrapText="1"/>
    </xf>
    <xf numFmtId="0" fontId="85" fillId="2" borderId="2" xfId="0" applyFont="1" applyFill="1" applyBorder="1" applyAlignment="1">
      <alignment horizontal="center" vertical="center" wrapText="1"/>
    </xf>
    <xf numFmtId="0" fontId="85" fillId="2" borderId="5" xfId="0" applyFont="1" applyFill="1" applyBorder="1" applyAlignment="1">
      <alignment horizontal="center" vertical="center" wrapText="1"/>
    </xf>
    <xf numFmtId="0" fontId="85" fillId="2" borderId="0" xfId="0" applyFont="1" applyFill="1" applyAlignment="1">
      <alignment horizontal="center" vertical="center" wrapText="1"/>
    </xf>
    <xf numFmtId="0" fontId="85" fillId="2" borderId="115" xfId="0" applyFont="1" applyFill="1" applyBorder="1" applyAlignment="1">
      <alignment horizontal="center" vertical="center" wrapText="1"/>
    </xf>
    <xf numFmtId="0" fontId="85" fillId="2" borderId="15" xfId="0" applyFont="1" applyFill="1" applyBorder="1" applyAlignment="1">
      <alignment horizontal="center" vertical="center" wrapText="1"/>
    </xf>
    <xf numFmtId="0" fontId="85" fillId="2" borderId="146" xfId="0" applyFont="1" applyFill="1" applyBorder="1" applyAlignment="1">
      <alignment horizontal="center" vertical="center" wrapText="1"/>
    </xf>
    <xf numFmtId="0" fontId="14" fillId="2" borderId="6" xfId="0" applyFont="1" applyFill="1" applyBorder="1" applyAlignment="1">
      <alignment horizontal="center" vertical="center"/>
    </xf>
    <xf numFmtId="0" fontId="14" fillId="2" borderId="2" xfId="0" applyFont="1" applyFill="1" applyBorder="1" applyAlignment="1">
      <alignment horizontal="center" vertical="center"/>
    </xf>
    <xf numFmtId="0" fontId="14" fillId="2" borderId="5" xfId="0" applyFont="1" applyFill="1" applyBorder="1" applyAlignment="1">
      <alignment horizontal="center" vertical="center"/>
    </xf>
    <xf numFmtId="0" fontId="88" fillId="0" borderId="6" xfId="0" applyFont="1" applyBorder="1" applyAlignment="1">
      <alignment horizontal="center" vertical="center" wrapText="1"/>
    </xf>
    <xf numFmtId="0" fontId="88" fillId="0" borderId="2" xfId="0" applyFont="1" applyBorder="1" applyAlignment="1">
      <alignment horizontal="center" vertical="center"/>
    </xf>
    <xf numFmtId="0" fontId="88" fillId="0" borderId="7" xfId="0" applyFont="1" applyBorder="1" applyAlignment="1">
      <alignment horizontal="center" vertical="center"/>
    </xf>
    <xf numFmtId="0" fontId="88" fillId="0" borderId="0" xfId="0" applyFont="1" applyAlignment="1">
      <alignment horizontal="center" vertical="center"/>
    </xf>
    <xf numFmtId="0" fontId="88" fillId="0" borderId="11" xfId="0" applyFont="1" applyBorder="1" applyAlignment="1">
      <alignment horizontal="center" vertical="center"/>
    </xf>
    <xf numFmtId="0" fontId="88" fillId="0" borderId="15" xfId="0" applyFont="1" applyBorder="1" applyAlignment="1">
      <alignment horizontal="center" vertical="center"/>
    </xf>
    <xf numFmtId="0" fontId="88" fillId="0" borderId="18" xfId="0" applyFont="1" applyBorder="1" applyAlignment="1">
      <alignment horizontal="center" vertical="center"/>
    </xf>
    <xf numFmtId="0" fontId="14" fillId="0" borderId="21" xfId="0" applyFont="1" applyBorder="1" applyAlignment="1">
      <alignment horizontal="center" vertical="center"/>
    </xf>
    <xf numFmtId="0" fontId="14" fillId="0" borderId="22" xfId="0" applyFont="1" applyBorder="1" applyAlignment="1">
      <alignment horizontal="center" vertical="center"/>
    </xf>
    <xf numFmtId="0" fontId="2" fillId="0" borderId="26" xfId="0" applyFont="1" applyBorder="1" applyAlignment="1">
      <alignment horizontal="center" vertical="center"/>
    </xf>
    <xf numFmtId="0" fontId="2" fillId="0" borderId="55" xfId="0" applyFont="1" applyBorder="1" applyAlignment="1">
      <alignment horizontal="center" vertical="center"/>
    </xf>
    <xf numFmtId="0" fontId="14" fillId="0" borderId="55" xfId="0" applyFont="1" applyBorder="1" applyAlignment="1">
      <alignment horizontal="center" vertical="center"/>
    </xf>
    <xf numFmtId="0" fontId="2" fillId="0" borderId="64" xfId="0" applyFont="1" applyBorder="1" applyAlignment="1">
      <alignment horizontal="center" vertical="center"/>
    </xf>
    <xf numFmtId="0" fontId="2" fillId="0" borderId="65" xfId="0" applyFont="1" applyBorder="1" applyAlignment="1">
      <alignment horizontal="center" vertical="center"/>
    </xf>
    <xf numFmtId="0" fontId="14" fillId="0" borderId="63" xfId="0" applyFont="1" applyBorder="1" applyAlignment="1">
      <alignment horizontal="center" vertical="center"/>
    </xf>
    <xf numFmtId="0" fontId="14" fillId="0" borderId="122" xfId="0" applyFont="1" applyBorder="1" applyAlignment="1">
      <alignment horizontal="center" vertical="center"/>
    </xf>
    <xf numFmtId="0" fontId="14" fillId="0" borderId="62" xfId="0" applyFont="1" applyBorder="1" applyAlignment="1">
      <alignment horizontal="center" vertical="center"/>
    </xf>
    <xf numFmtId="0" fontId="7" fillId="2" borderId="310" xfId="0" applyFont="1" applyFill="1" applyBorder="1" applyAlignment="1">
      <alignment horizontal="center" vertical="center"/>
    </xf>
    <xf numFmtId="0" fontId="7" fillId="2" borderId="315" xfId="0" applyFont="1" applyFill="1" applyBorder="1" applyAlignment="1">
      <alignment horizontal="center" vertical="center"/>
    </xf>
    <xf numFmtId="0" fontId="7" fillId="2" borderId="330" xfId="0" applyFont="1" applyFill="1" applyBorder="1" applyAlignment="1">
      <alignment horizontal="center" vertical="center"/>
    </xf>
    <xf numFmtId="0" fontId="6" fillId="2" borderId="117" xfId="0" applyFont="1" applyFill="1" applyBorder="1" applyAlignment="1">
      <alignment horizontal="center" vertical="center"/>
    </xf>
    <xf numFmtId="0" fontId="6" fillId="2" borderId="113" xfId="0" applyFont="1" applyFill="1" applyBorder="1" applyAlignment="1">
      <alignment horizontal="center" vertical="center"/>
    </xf>
    <xf numFmtId="0" fontId="6" fillId="2" borderId="114" xfId="0" applyFont="1" applyFill="1" applyBorder="1" applyAlignment="1">
      <alignment horizontal="center" vertical="center"/>
    </xf>
    <xf numFmtId="0" fontId="6" fillId="2" borderId="118" xfId="0" applyFont="1" applyFill="1" applyBorder="1" applyAlignment="1">
      <alignment horizontal="center" vertical="center"/>
    </xf>
    <xf numFmtId="0" fontId="6" fillId="2" borderId="326" xfId="0" applyFont="1" applyFill="1" applyBorder="1" applyAlignment="1">
      <alignment horizontal="center" vertical="center"/>
    </xf>
    <xf numFmtId="0" fontId="6" fillId="2" borderId="312" xfId="0" applyFont="1" applyFill="1" applyBorder="1" applyAlignment="1">
      <alignment horizontal="center" vertical="center"/>
    </xf>
    <xf numFmtId="0" fontId="6" fillId="2" borderId="327" xfId="0" applyFont="1" applyFill="1" applyBorder="1" applyAlignment="1">
      <alignment horizontal="center" vertical="center"/>
    </xf>
    <xf numFmtId="0" fontId="6" fillId="2" borderId="311" xfId="0" applyFont="1" applyFill="1" applyBorder="1" applyAlignment="1">
      <alignment horizontal="center" vertical="center" textRotation="90" wrapText="1"/>
    </xf>
    <xf numFmtId="0" fontId="6" fillId="2" borderId="313" xfId="0" applyFont="1" applyFill="1" applyBorder="1" applyAlignment="1">
      <alignment horizontal="center" vertical="center" textRotation="90" wrapText="1"/>
    </xf>
    <xf numFmtId="0" fontId="6" fillId="2" borderId="286" xfId="0" applyFont="1" applyFill="1" applyBorder="1" applyAlignment="1">
      <alignment horizontal="center" vertical="center" textRotation="90" wrapText="1"/>
    </xf>
    <xf numFmtId="0" fontId="6" fillId="2" borderId="288" xfId="0" applyFont="1" applyFill="1" applyBorder="1" applyAlignment="1">
      <alignment horizontal="center" vertical="center" textRotation="90" wrapText="1"/>
    </xf>
    <xf numFmtId="0" fontId="6" fillId="2" borderId="333" xfId="0" applyFont="1" applyFill="1" applyBorder="1" applyAlignment="1">
      <alignment horizontal="center" vertical="center" textRotation="90" wrapText="1"/>
    </xf>
    <xf numFmtId="0" fontId="6" fillId="2" borderId="334" xfId="0" applyFont="1" applyFill="1" applyBorder="1" applyAlignment="1">
      <alignment horizontal="center" vertical="center" textRotation="90" wrapText="1"/>
    </xf>
    <xf numFmtId="0" fontId="6" fillId="2" borderId="326" xfId="0" applyFont="1" applyFill="1" applyBorder="1" applyAlignment="1">
      <alignment horizontal="center" vertical="center" textRotation="90"/>
    </xf>
    <xf numFmtId="0" fontId="6" fillId="2" borderId="312" xfId="0" applyFont="1" applyFill="1" applyBorder="1" applyAlignment="1">
      <alignment horizontal="center" vertical="center" textRotation="90"/>
    </xf>
    <xf numFmtId="0" fontId="6" fillId="2" borderId="328" xfId="0" applyFont="1" applyFill="1" applyBorder="1" applyAlignment="1">
      <alignment horizontal="center" vertical="center" textRotation="90"/>
    </xf>
    <xf numFmtId="0" fontId="6" fillId="2" borderId="289" xfId="0" applyFont="1" applyFill="1" applyBorder="1" applyAlignment="1">
      <alignment horizontal="center" vertical="center" textRotation="90"/>
    </xf>
    <xf numFmtId="0" fontId="6" fillId="2" borderId="287" xfId="0" applyFont="1" applyFill="1" applyBorder="1" applyAlignment="1">
      <alignment horizontal="center" vertical="center" textRotation="90"/>
    </xf>
    <xf numFmtId="0" fontId="6" fillId="2" borderId="329" xfId="0" applyFont="1" applyFill="1" applyBorder="1" applyAlignment="1">
      <alignment horizontal="center" vertical="center" textRotation="90"/>
    </xf>
    <xf numFmtId="0" fontId="6" fillId="2" borderId="325" xfId="0" applyFont="1" applyFill="1" applyBorder="1" applyAlignment="1">
      <alignment horizontal="center" vertical="center" textRotation="90"/>
    </xf>
    <xf numFmtId="0" fontId="6" fillId="2" borderId="331" xfId="0" applyFont="1" applyFill="1" applyBorder="1" applyAlignment="1">
      <alignment horizontal="center" vertical="center" textRotation="90"/>
    </xf>
    <xf numFmtId="0" fontId="6" fillId="2" borderId="335" xfId="0" applyFont="1" applyFill="1" applyBorder="1" applyAlignment="1">
      <alignment horizontal="center" vertical="center" textRotation="90"/>
    </xf>
    <xf numFmtId="0" fontId="6" fillId="2" borderId="55" xfId="0" applyFont="1" applyFill="1" applyBorder="1" applyAlignment="1">
      <alignment horizontal="center" vertical="center" textRotation="90" wrapText="1"/>
    </xf>
    <xf numFmtId="0" fontId="6" fillId="2" borderId="64" xfId="0" applyFont="1" applyFill="1" applyBorder="1" applyAlignment="1">
      <alignment horizontal="center" vertical="center" textRotation="90" wrapText="1"/>
    </xf>
    <xf numFmtId="0" fontId="6" fillId="2" borderId="65" xfId="0" applyFont="1" applyFill="1" applyBorder="1" applyAlignment="1">
      <alignment horizontal="center" vertical="center" textRotation="90" wrapText="1"/>
    </xf>
    <xf numFmtId="0" fontId="6" fillId="2" borderId="289" xfId="0" applyFont="1" applyFill="1" applyBorder="1" applyAlignment="1">
      <alignment horizontal="center" vertical="center" textRotation="90" wrapText="1"/>
    </xf>
    <xf numFmtId="0" fontId="6" fillId="2" borderId="287" xfId="0" applyFont="1" applyFill="1" applyBorder="1" applyAlignment="1">
      <alignment horizontal="center" vertical="center" textRotation="90" wrapText="1"/>
    </xf>
    <xf numFmtId="0" fontId="6" fillId="2" borderId="325" xfId="0" applyFont="1" applyFill="1" applyBorder="1" applyAlignment="1">
      <alignment horizontal="center" vertical="center" textRotation="90" wrapText="1"/>
    </xf>
    <xf numFmtId="0" fontId="6" fillId="2" borderId="331" xfId="0" applyFont="1" applyFill="1" applyBorder="1" applyAlignment="1">
      <alignment horizontal="center" vertical="center" textRotation="90" wrapText="1"/>
    </xf>
    <xf numFmtId="0" fontId="6" fillId="2" borderId="318" xfId="0" applyFont="1" applyFill="1" applyBorder="1" applyAlignment="1">
      <alignment horizontal="center" vertical="center" textRotation="90" wrapText="1"/>
    </xf>
    <xf numFmtId="0" fontId="6" fillId="2" borderId="319" xfId="0" applyFont="1" applyFill="1" applyBorder="1" applyAlignment="1">
      <alignment horizontal="center" vertical="center" textRotation="90" wrapText="1"/>
    </xf>
    <xf numFmtId="0" fontId="6" fillId="2" borderId="332" xfId="0" applyFont="1" applyFill="1" applyBorder="1" applyAlignment="1">
      <alignment horizontal="center" vertical="center" textRotation="90" wrapText="1"/>
    </xf>
    <xf numFmtId="0" fontId="6" fillId="2" borderId="15" xfId="0" applyFont="1" applyFill="1" applyBorder="1" applyAlignment="1">
      <alignment horizontal="center" vertical="center" textRotation="90" wrapText="1"/>
    </xf>
    <xf numFmtId="0" fontId="6" fillId="2" borderId="287" xfId="0" applyFont="1" applyFill="1" applyBorder="1" applyAlignment="1">
      <alignment horizontal="center" vertical="center"/>
    </xf>
    <xf numFmtId="0" fontId="14" fillId="0" borderId="64" xfId="0" applyFont="1" applyBorder="1" applyAlignment="1">
      <alignment horizontal="center" vertical="center"/>
    </xf>
    <xf numFmtId="0" fontId="14" fillId="0" borderId="65" xfId="0" applyFont="1" applyBorder="1" applyAlignment="1">
      <alignment horizontal="center" vertical="center"/>
    </xf>
    <xf numFmtId="0" fontId="6" fillId="2" borderId="290" xfId="0" applyFont="1" applyFill="1" applyBorder="1" applyAlignment="1">
      <alignment horizontal="center" vertical="center"/>
    </xf>
    <xf numFmtId="0" fontId="6" fillId="2" borderId="291" xfId="0" applyFont="1" applyFill="1" applyBorder="1" applyAlignment="1">
      <alignment horizontal="center" vertical="center"/>
    </xf>
    <xf numFmtId="0" fontId="6" fillId="2" borderId="289" xfId="0" applyFont="1" applyFill="1" applyBorder="1" applyAlignment="1">
      <alignment horizontal="center" vertical="center"/>
    </xf>
    <xf numFmtId="0" fontId="6" fillId="2" borderId="287" xfId="0" applyFont="1" applyFill="1" applyBorder="1" applyAlignment="1">
      <alignment horizontal="center" vertical="center" wrapText="1"/>
    </xf>
    <xf numFmtId="0" fontId="6" fillId="2" borderId="290" xfId="0" applyFont="1" applyFill="1" applyBorder="1" applyAlignment="1">
      <alignment horizontal="center" vertical="center" wrapText="1"/>
    </xf>
    <xf numFmtId="0" fontId="6" fillId="2" borderId="331" xfId="0" applyFont="1" applyFill="1" applyBorder="1" applyAlignment="1">
      <alignment horizontal="center" vertical="center" wrapText="1"/>
    </xf>
    <xf numFmtId="0" fontId="6" fillId="2" borderId="323" xfId="0" applyFont="1" applyFill="1" applyBorder="1" applyAlignment="1">
      <alignment horizontal="center" vertical="center" wrapText="1"/>
    </xf>
    <xf numFmtId="0" fontId="6" fillId="2" borderId="331" xfId="0" applyFont="1" applyFill="1" applyBorder="1" applyAlignment="1">
      <alignment horizontal="center" vertical="center"/>
    </xf>
    <xf numFmtId="0" fontId="14" fillId="0" borderId="339" xfId="0" applyFont="1" applyBorder="1" applyAlignment="1">
      <alignment horizontal="center" vertical="center"/>
    </xf>
    <xf numFmtId="0" fontId="14" fillId="0" borderId="338" xfId="0" applyFont="1" applyBorder="1" applyAlignment="1">
      <alignment horizontal="center" vertical="center"/>
    </xf>
    <xf numFmtId="0" fontId="6" fillId="2" borderId="326" xfId="0" applyFont="1" applyFill="1" applyBorder="1" applyAlignment="1">
      <alignment horizontal="center" vertical="center" wrapText="1"/>
    </xf>
    <xf numFmtId="0" fontId="6" fillId="2" borderId="312" xfId="0" applyFont="1" applyFill="1" applyBorder="1" applyAlignment="1">
      <alignment horizontal="center" vertical="center" wrapText="1"/>
    </xf>
    <xf numFmtId="0" fontId="6" fillId="2" borderId="313" xfId="0" applyFont="1" applyFill="1" applyBorder="1" applyAlignment="1">
      <alignment horizontal="center" vertical="center" wrapText="1"/>
    </xf>
    <xf numFmtId="0" fontId="6" fillId="2" borderId="289" xfId="0" applyFont="1" applyFill="1" applyBorder="1" applyAlignment="1">
      <alignment horizontal="center" vertical="center" wrapText="1"/>
    </xf>
    <xf numFmtId="0" fontId="6" fillId="2" borderId="288" xfId="0" applyFont="1" applyFill="1" applyBorder="1" applyAlignment="1">
      <alignment horizontal="center" vertical="center" wrapText="1"/>
    </xf>
    <xf numFmtId="0" fontId="6" fillId="2" borderId="325" xfId="0" applyFont="1" applyFill="1" applyBorder="1" applyAlignment="1">
      <alignment horizontal="center" vertical="center" wrapText="1"/>
    </xf>
    <xf numFmtId="0" fontId="6" fillId="2" borderId="334" xfId="0" applyFont="1" applyFill="1" applyBorder="1" applyAlignment="1">
      <alignment horizontal="center" vertical="center" wrapText="1"/>
    </xf>
    <xf numFmtId="0" fontId="6" fillId="2" borderId="56" xfId="0" applyFont="1" applyFill="1" applyBorder="1" applyAlignment="1">
      <alignment horizontal="center" vertical="center"/>
    </xf>
    <xf numFmtId="0" fontId="6" fillId="2" borderId="68" xfId="0" applyFont="1" applyFill="1" applyBorder="1" applyAlignment="1">
      <alignment horizontal="center" vertical="center"/>
    </xf>
    <xf numFmtId="0" fontId="6" fillId="2" borderId="64" xfId="0" applyFont="1" applyFill="1" applyBorder="1" applyAlignment="1">
      <alignment horizontal="center" vertical="center"/>
    </xf>
    <xf numFmtId="0" fontId="6" fillId="2" borderId="64" xfId="0" applyFont="1" applyFill="1" applyBorder="1" applyAlignment="1">
      <alignment horizontal="center" vertical="center" textRotation="90"/>
    </xf>
    <xf numFmtId="0" fontId="6" fillId="2" borderId="63" xfId="0" applyFont="1" applyFill="1" applyBorder="1" applyAlignment="1">
      <alignment horizontal="center" vertical="center"/>
    </xf>
    <xf numFmtId="0" fontId="6" fillId="2" borderId="56" xfId="0" applyFont="1" applyFill="1" applyBorder="1" applyAlignment="1">
      <alignment horizontal="center" vertical="center" textRotation="90"/>
    </xf>
    <xf numFmtId="0" fontId="6" fillId="2" borderId="68" xfId="0" applyFont="1" applyFill="1" applyBorder="1" applyAlignment="1">
      <alignment horizontal="center" vertical="center" textRotation="90"/>
    </xf>
    <xf numFmtId="0" fontId="14" fillId="0" borderId="95" xfId="0" applyFont="1" applyBorder="1" applyAlignment="1">
      <alignment horizontal="center" vertical="center"/>
    </xf>
    <xf numFmtId="0" fontId="14" fillId="0" borderId="56" xfId="0" applyFont="1" applyBorder="1" applyAlignment="1">
      <alignment horizontal="center" vertical="center"/>
    </xf>
    <xf numFmtId="0" fontId="14" fillId="0" borderId="13" xfId="0" applyFont="1" applyBorder="1" applyAlignment="1">
      <alignment horizontal="center" vertical="center"/>
    </xf>
    <xf numFmtId="0" fontId="14" fillId="0" borderId="115" xfId="0" applyFont="1" applyBorder="1" applyAlignment="1">
      <alignment horizontal="center" vertical="center"/>
    </xf>
    <xf numFmtId="0" fontId="14" fillId="0" borderId="92" xfId="0" applyFont="1" applyBorder="1" applyAlignment="1">
      <alignment horizontal="center" vertical="center"/>
    </xf>
    <xf numFmtId="0" fontId="14" fillId="0" borderId="0" xfId="0" applyFont="1" applyAlignment="1">
      <alignment horizontal="center" vertical="center"/>
    </xf>
    <xf numFmtId="0" fontId="14" fillId="0" borderId="11" xfId="0" applyFont="1" applyBorder="1" applyAlignment="1">
      <alignment horizontal="center" vertical="center"/>
    </xf>
    <xf numFmtId="0" fontId="14" fillId="0" borderId="133" xfId="0" applyFont="1" applyBorder="1" applyAlignment="1">
      <alignment horizontal="center" vertical="center"/>
    </xf>
    <xf numFmtId="0" fontId="14" fillId="0" borderId="137" xfId="0" applyFont="1" applyBorder="1" applyAlignment="1">
      <alignment horizontal="center" vertical="center"/>
    </xf>
    <xf numFmtId="0" fontId="14" fillId="0" borderId="337" xfId="0" applyFont="1" applyBorder="1" applyAlignment="1">
      <alignment horizontal="center" vertical="center"/>
    </xf>
    <xf numFmtId="0" fontId="14" fillId="0" borderId="289" xfId="0" applyFont="1" applyBorder="1" applyAlignment="1">
      <alignment horizontal="center" vertical="center"/>
    </xf>
    <xf numFmtId="0" fontId="14" fillId="0" borderId="290" xfId="0" applyFont="1" applyBorder="1" applyAlignment="1">
      <alignment horizontal="center" vertical="center"/>
    </xf>
    <xf numFmtId="0" fontId="14" fillId="0" borderId="287" xfId="0" applyFont="1" applyBorder="1" applyAlignment="1">
      <alignment horizontal="center" vertical="center"/>
    </xf>
    <xf numFmtId="0" fontId="14" fillId="0" borderId="94" xfId="0" applyFont="1" applyBorder="1" applyAlignment="1">
      <alignment horizontal="center" vertical="center"/>
    </xf>
    <xf numFmtId="0" fontId="14" fillId="0" borderId="340" xfId="0" applyFont="1" applyBorder="1" applyAlignment="1">
      <alignment horizontal="center" vertical="center"/>
    </xf>
    <xf numFmtId="0" fontId="14" fillId="0" borderId="329" xfId="0" applyFont="1" applyBorder="1" applyAlignment="1">
      <alignment horizontal="center" vertical="center"/>
    </xf>
    <xf numFmtId="0" fontId="14" fillId="0" borderId="341" xfId="0" applyFont="1" applyBorder="1" applyAlignment="1">
      <alignment horizontal="center" vertical="center"/>
    </xf>
    <xf numFmtId="0" fontId="14" fillId="0" borderId="288" xfId="0" applyFont="1" applyBorder="1" applyAlignment="1">
      <alignment horizontal="center" vertical="center"/>
    </xf>
    <xf numFmtId="0" fontId="13" fillId="2" borderId="336" xfId="0" applyFont="1" applyFill="1" applyBorder="1" applyAlignment="1">
      <alignment horizontal="center" vertical="center"/>
    </xf>
    <xf numFmtId="0" fontId="13" fillId="2" borderId="315" xfId="0" applyFont="1" applyFill="1" applyBorder="1" applyAlignment="1">
      <alignment horizontal="center" vertical="center"/>
    </xf>
    <xf numFmtId="0" fontId="14" fillId="0" borderId="116" xfId="0" applyFont="1" applyBorder="1" applyAlignment="1">
      <alignment horizontal="center" vertical="center"/>
    </xf>
    <xf numFmtId="0" fontId="14" fillId="0" borderId="120" xfId="0" applyFont="1" applyBorder="1" applyAlignment="1">
      <alignment horizontal="center" vertical="center"/>
    </xf>
    <xf numFmtId="0" fontId="14" fillId="0" borderId="74" xfId="0" applyFont="1" applyBorder="1" applyAlignment="1">
      <alignment horizontal="center" vertical="center"/>
    </xf>
    <xf numFmtId="0" fontId="14" fillId="0" borderId="156" xfId="0" applyFont="1" applyBorder="1" applyAlignment="1">
      <alignment horizontal="center" vertical="center"/>
    </xf>
    <xf numFmtId="0" fontId="14" fillId="0" borderId="68" xfId="0" applyFont="1" applyBorder="1" applyAlignment="1">
      <alignment horizontal="center" vertical="center"/>
    </xf>
    <xf numFmtId="0" fontId="14" fillId="0" borderId="325" xfId="0" applyFont="1" applyBorder="1" applyAlignment="1">
      <alignment horizontal="center" vertical="center"/>
    </xf>
    <xf numFmtId="0" fontId="14" fillId="0" borderId="331" xfId="0" applyFont="1" applyBorder="1" applyAlignment="1">
      <alignment horizontal="center" vertical="center"/>
    </xf>
    <xf numFmtId="0" fontId="14" fillId="0" borderId="335" xfId="0" applyFont="1" applyBorder="1" applyAlignment="1">
      <alignment horizontal="center" vertical="center"/>
    </xf>
    <xf numFmtId="0" fontId="14" fillId="0" borderId="334" xfId="0" applyFont="1" applyBorder="1" applyAlignment="1">
      <alignment horizontal="center" vertical="center"/>
    </xf>
    <xf numFmtId="0" fontId="13" fillId="2" borderId="330" xfId="0" applyFont="1" applyFill="1" applyBorder="1" applyAlignment="1">
      <alignment horizontal="center" vertical="center"/>
    </xf>
    <xf numFmtId="0" fontId="14" fillId="0" borderId="19" xfId="0" applyFont="1" applyBorder="1" applyAlignment="1">
      <alignment horizontal="center" vertical="center"/>
    </xf>
    <xf numFmtId="0" fontId="14" fillId="0" borderId="146" xfId="0" applyFont="1" applyBorder="1" applyAlignment="1">
      <alignment horizontal="center" vertical="center"/>
    </xf>
    <xf numFmtId="0" fontId="14" fillId="0" borderId="15" xfId="0" applyFont="1" applyBorder="1" applyAlignment="1">
      <alignment horizontal="center" vertical="center"/>
    </xf>
    <xf numFmtId="0" fontId="14" fillId="0" borderId="18" xfId="0" applyFont="1" applyBorder="1" applyAlignment="1">
      <alignment horizontal="center" vertical="center"/>
    </xf>
    <xf numFmtId="0" fontId="14" fillId="0" borderId="323" xfId="0" applyFont="1" applyBorder="1" applyAlignment="1">
      <alignment horizontal="center" vertical="center"/>
    </xf>
    <xf numFmtId="0" fontId="50" fillId="0" borderId="0" xfId="0" applyFont="1" applyAlignment="1">
      <alignment horizontal="center" vertical="center"/>
    </xf>
    <xf numFmtId="0" fontId="51" fillId="0" borderId="0" xfId="0" applyFont="1" applyAlignment="1">
      <alignment horizontal="center" vertical="center"/>
    </xf>
    <xf numFmtId="0" fontId="14" fillId="2" borderId="8" xfId="0" applyFont="1" applyFill="1" applyBorder="1" applyAlignment="1">
      <alignment horizontal="center" vertical="center"/>
    </xf>
    <xf numFmtId="0" fontId="14" fillId="2" borderId="0" xfId="0" applyFont="1" applyFill="1" applyAlignment="1">
      <alignment horizontal="center" vertical="center"/>
    </xf>
    <xf numFmtId="0" fontId="6" fillId="2" borderId="13" xfId="0" applyFont="1" applyFill="1" applyBorder="1" applyAlignment="1">
      <alignment horizontal="right" vertical="center"/>
    </xf>
    <xf numFmtId="0" fontId="6" fillId="2" borderId="0" xfId="0" applyFont="1" applyFill="1" applyAlignment="1">
      <alignment horizontal="right" vertical="center"/>
    </xf>
    <xf numFmtId="0" fontId="16" fillId="0" borderId="26" xfId="0" applyFont="1" applyBorder="1" applyAlignment="1">
      <alignment horizontal="left" vertical="center" wrapText="1"/>
    </xf>
    <xf numFmtId="0" fontId="16" fillId="0" borderId="20" xfId="0" applyFont="1" applyBorder="1" applyAlignment="1">
      <alignment horizontal="left" vertical="center" wrapText="1"/>
    </xf>
    <xf numFmtId="0" fontId="14" fillId="2" borderId="14" xfId="0" applyFont="1" applyFill="1" applyBorder="1" applyAlignment="1">
      <alignment horizontal="center" vertical="top"/>
    </xf>
    <xf numFmtId="0" fontId="14" fillId="2" borderId="15" xfId="0" applyFont="1" applyFill="1" applyBorder="1" applyAlignment="1">
      <alignment horizontal="center" vertical="top"/>
    </xf>
    <xf numFmtId="0" fontId="6" fillId="2" borderId="19" xfId="0" applyFont="1" applyFill="1" applyBorder="1" applyAlignment="1">
      <alignment horizontal="right" vertical="center"/>
    </xf>
    <xf numFmtId="0" fontId="6" fillId="2" borderId="15" xfId="0" applyFont="1" applyFill="1" applyBorder="1" applyAlignment="1">
      <alignment horizontal="right" vertical="center"/>
    </xf>
    <xf numFmtId="0" fontId="16" fillId="0" borderId="64" xfId="0" applyFont="1" applyBorder="1" applyAlignment="1">
      <alignment horizontal="left" vertical="center" wrapText="1"/>
    </xf>
    <xf numFmtId="0" fontId="16" fillId="0" borderId="63" xfId="0" applyFont="1" applyBorder="1" applyAlignment="1">
      <alignment horizontal="left" vertical="center" wrapText="1"/>
    </xf>
    <xf numFmtId="0" fontId="14" fillId="0" borderId="113" xfId="0" applyFont="1" applyBorder="1" applyAlignment="1">
      <alignment horizontal="center" vertical="center" wrapText="1"/>
    </xf>
    <xf numFmtId="0" fontId="14" fillId="0" borderId="118" xfId="0" applyFont="1" applyBorder="1" applyAlignment="1">
      <alignment horizontal="center" vertical="center" wrapText="1"/>
    </xf>
    <xf numFmtId="0" fontId="14" fillId="0" borderId="26" xfId="0" applyFont="1" applyBorder="1" applyAlignment="1">
      <alignment horizontal="center" vertical="center" wrapText="1"/>
    </xf>
    <xf numFmtId="0" fontId="14" fillId="0" borderId="55" xfId="0" applyFont="1" applyBorder="1" applyAlignment="1">
      <alignment horizontal="center" vertical="center" wrapText="1"/>
    </xf>
    <xf numFmtId="0" fontId="14" fillId="0" borderId="64" xfId="0" applyFont="1" applyBorder="1" applyAlignment="1">
      <alignment horizontal="center" vertical="center" wrapText="1"/>
    </xf>
    <xf numFmtId="0" fontId="14" fillId="0" borderId="65" xfId="0" applyFont="1" applyBorder="1" applyAlignment="1">
      <alignment horizontal="center" vertical="center" wrapText="1"/>
    </xf>
    <xf numFmtId="0" fontId="14" fillId="2" borderId="8" xfId="0" applyFont="1" applyFill="1" applyBorder="1" applyAlignment="1">
      <alignment horizontal="center"/>
    </xf>
    <xf numFmtId="0" fontId="14" fillId="2" borderId="0" xfId="0" applyFont="1" applyFill="1" applyAlignment="1">
      <alignment horizontal="center"/>
    </xf>
    <xf numFmtId="0" fontId="40" fillId="2" borderId="113" xfId="0" applyFont="1" applyFill="1" applyBorder="1" applyAlignment="1">
      <alignment horizontal="center" vertical="center" wrapText="1"/>
    </xf>
    <xf numFmtId="0" fontId="40" fillId="2" borderId="26" xfId="0" applyFont="1" applyFill="1" applyBorder="1" applyAlignment="1">
      <alignment horizontal="center" vertical="center" wrapText="1"/>
    </xf>
    <xf numFmtId="0" fontId="40" fillId="2" borderId="64" xfId="0" applyFont="1" applyFill="1" applyBorder="1" applyAlignment="1">
      <alignment horizontal="center" vertical="center" wrapText="1"/>
    </xf>
    <xf numFmtId="0" fontId="2" fillId="2" borderId="113" xfId="0" applyFont="1" applyFill="1" applyBorder="1" applyAlignment="1">
      <alignment horizontal="center" vertical="center" wrapText="1"/>
    </xf>
    <xf numFmtId="0" fontId="2" fillId="2" borderId="26" xfId="0" applyFont="1" applyFill="1" applyBorder="1" applyAlignment="1">
      <alignment horizontal="center" vertical="center" wrapText="1"/>
    </xf>
    <xf numFmtId="0" fontId="2" fillId="2" borderId="64" xfId="0" applyFont="1" applyFill="1" applyBorder="1" applyAlignment="1">
      <alignment horizontal="center" vertical="center" wrapText="1"/>
    </xf>
    <xf numFmtId="0" fontId="5" fillId="2" borderId="6" xfId="0" applyFont="1" applyFill="1" applyBorder="1" applyAlignment="1">
      <alignment horizontal="center" vertical="center"/>
    </xf>
    <xf numFmtId="0" fontId="5" fillId="2" borderId="2" xfId="0" applyFont="1" applyFill="1" applyBorder="1" applyAlignment="1">
      <alignment horizontal="center" vertical="center"/>
    </xf>
    <xf numFmtId="0" fontId="17" fillId="0" borderId="0" xfId="0" applyFont="1" applyAlignment="1">
      <alignment horizontal="center" vertical="center"/>
    </xf>
    <xf numFmtId="0" fontId="55" fillId="3" borderId="154" xfId="0" applyFont="1" applyFill="1" applyBorder="1" applyAlignment="1">
      <alignment horizontal="center" vertical="center"/>
    </xf>
    <xf numFmtId="0" fontId="55" fillId="0" borderId="154" xfId="0" applyFont="1" applyBorder="1" applyAlignment="1">
      <alignment horizontal="center" vertical="center"/>
    </xf>
    <xf numFmtId="0" fontId="55" fillId="3" borderId="154" xfId="0" applyFont="1" applyFill="1" applyBorder="1" applyAlignment="1">
      <alignment horizontal="center" vertical="center" wrapText="1"/>
    </xf>
    <xf numFmtId="0" fontId="10" fillId="0" borderId="0" xfId="0" applyFont="1" applyAlignment="1">
      <alignment horizontal="center"/>
    </xf>
    <xf numFmtId="0" fontId="55" fillId="0" borderId="154" xfId="0" applyFont="1" applyBorder="1" applyAlignment="1">
      <alignment horizontal="center" vertical="center" wrapText="1"/>
    </xf>
    <xf numFmtId="0" fontId="54" fillId="0" borderId="154" xfId="0" applyFont="1" applyBorder="1" applyAlignment="1">
      <alignment horizontal="center" vertical="center"/>
    </xf>
    <xf numFmtId="0" fontId="54" fillId="3" borderId="154" xfId="0" applyFont="1" applyFill="1" applyBorder="1" applyAlignment="1">
      <alignment horizontal="center" vertical="center"/>
    </xf>
    <xf numFmtId="0" fontId="54" fillId="3" borderId="154" xfId="0" applyFont="1" applyFill="1" applyBorder="1" applyAlignment="1">
      <alignment horizontal="center" vertical="center" wrapText="1"/>
    </xf>
    <xf numFmtId="0" fontId="7" fillId="2" borderId="172" xfId="0" applyFont="1" applyFill="1" applyBorder="1" applyAlignment="1">
      <alignment horizontal="center" vertical="center"/>
    </xf>
    <xf numFmtId="0" fontId="7" fillId="2" borderId="369" xfId="0" applyFont="1" applyFill="1" applyBorder="1" applyAlignment="1">
      <alignment horizontal="center" vertical="center"/>
    </xf>
    <xf numFmtId="0" fontId="7" fillId="2" borderId="47" xfId="0" applyFont="1" applyFill="1" applyBorder="1" applyAlignment="1">
      <alignment horizontal="center" vertical="center"/>
    </xf>
    <xf numFmtId="0" fontId="7" fillId="2" borderId="23" xfId="0" applyFont="1" applyFill="1" applyBorder="1" applyAlignment="1">
      <alignment horizontal="center" vertical="center"/>
    </xf>
    <xf numFmtId="0" fontId="7" fillId="2" borderId="97" xfId="0" applyFont="1" applyFill="1" applyBorder="1" applyAlignment="1">
      <alignment horizontal="center" vertical="center"/>
    </xf>
    <xf numFmtId="0" fontId="7" fillId="2" borderId="87" xfId="0" applyFont="1" applyFill="1" applyBorder="1" applyAlignment="1">
      <alignment horizontal="center" vertical="center"/>
    </xf>
    <xf numFmtId="0" fontId="6" fillId="2" borderId="370" xfId="0" applyFont="1" applyFill="1" applyBorder="1" applyAlignment="1">
      <alignment horizontal="center" vertical="center"/>
    </xf>
    <xf numFmtId="0" fontId="6" fillId="2" borderId="371" xfId="0" applyFont="1" applyFill="1" applyBorder="1" applyAlignment="1">
      <alignment horizontal="center" vertical="center"/>
    </xf>
    <xf numFmtId="0" fontId="6" fillId="2" borderId="372" xfId="0" applyFont="1" applyFill="1" applyBorder="1" applyAlignment="1">
      <alignment horizontal="center" vertical="center"/>
    </xf>
    <xf numFmtId="0" fontId="6" fillId="2" borderId="373" xfId="0" applyFont="1" applyFill="1" applyBorder="1" applyAlignment="1">
      <alignment horizontal="center" vertical="center"/>
    </xf>
    <xf numFmtId="0" fontId="6" fillId="2" borderId="54" xfId="0" applyFont="1" applyFill="1" applyBorder="1" applyAlignment="1">
      <alignment horizontal="center" vertical="center"/>
    </xf>
    <xf numFmtId="0" fontId="6" fillId="2" borderId="374" xfId="0" applyFont="1" applyFill="1" applyBorder="1" applyAlignment="1">
      <alignment horizontal="center" vertical="center"/>
    </xf>
    <xf numFmtId="0" fontId="6" fillId="2" borderId="369" xfId="0" applyFont="1" applyFill="1" applyBorder="1" applyAlignment="1">
      <alignment horizontal="center" vertical="center"/>
    </xf>
    <xf numFmtId="0" fontId="6" fillId="2" borderId="375" xfId="0" applyFont="1" applyFill="1" applyBorder="1" applyAlignment="1">
      <alignment horizontal="center" vertical="center" wrapText="1"/>
    </xf>
    <xf numFmtId="0" fontId="6" fillId="2" borderId="54" xfId="0" applyFont="1" applyFill="1" applyBorder="1" applyAlignment="1">
      <alignment horizontal="center" vertical="center" wrapText="1"/>
    </xf>
    <xf numFmtId="0" fontId="6" fillId="2" borderId="374" xfId="0" applyFont="1" applyFill="1" applyBorder="1" applyAlignment="1">
      <alignment horizontal="center" vertical="center" wrapText="1"/>
    </xf>
    <xf numFmtId="0" fontId="6" fillId="2" borderId="46" xfId="0" applyFont="1" applyFill="1" applyBorder="1" applyAlignment="1">
      <alignment horizontal="center" vertical="center" wrapText="1"/>
    </xf>
    <xf numFmtId="0" fontId="6" fillId="2" borderId="48" xfId="0" applyFont="1" applyFill="1" applyBorder="1" applyAlignment="1">
      <alignment horizontal="center" vertical="center" wrapText="1"/>
    </xf>
    <xf numFmtId="0" fontId="6" fillId="2" borderId="143" xfId="0" applyFont="1" applyFill="1" applyBorder="1" applyAlignment="1">
      <alignment horizontal="center" vertical="center" wrapText="1"/>
    </xf>
    <xf numFmtId="0" fontId="6" fillId="2" borderId="85" xfId="0" applyFont="1" applyFill="1" applyBorder="1" applyAlignment="1">
      <alignment horizontal="center" vertical="center" wrapText="1"/>
    </xf>
    <xf numFmtId="0" fontId="6" fillId="2" borderId="86" xfId="0" applyFont="1" applyFill="1" applyBorder="1" applyAlignment="1">
      <alignment horizontal="center" vertical="center" wrapText="1"/>
    </xf>
    <xf numFmtId="0" fontId="6" fillId="2" borderId="140" xfId="0" applyFont="1" applyFill="1" applyBorder="1" applyAlignment="1">
      <alignment horizontal="center" vertical="center" wrapText="1"/>
    </xf>
    <xf numFmtId="0" fontId="6" fillId="2" borderId="51" xfId="0" applyFont="1" applyFill="1" applyBorder="1" applyAlignment="1">
      <alignment horizontal="center" vertical="center" wrapText="1"/>
    </xf>
    <xf numFmtId="0" fontId="6" fillId="2" borderId="50" xfId="0" applyFont="1" applyFill="1" applyBorder="1" applyAlignment="1">
      <alignment horizontal="center" vertical="center" wrapText="1"/>
    </xf>
    <xf numFmtId="0" fontId="6" fillId="2" borderId="37" xfId="0" applyFont="1" applyFill="1" applyBorder="1" applyAlignment="1">
      <alignment horizontal="center" vertical="center" wrapText="1"/>
    </xf>
    <xf numFmtId="0" fontId="6" fillId="2" borderId="36" xfId="0" applyFont="1" applyFill="1" applyBorder="1" applyAlignment="1">
      <alignment horizontal="center" vertical="center" wrapText="1"/>
    </xf>
    <xf numFmtId="0" fontId="6" fillId="2" borderId="25" xfId="0" applyFont="1" applyFill="1" applyBorder="1" applyAlignment="1">
      <alignment horizontal="center" vertical="center" wrapText="1"/>
    </xf>
    <xf numFmtId="0" fontId="6" fillId="2" borderId="88" xfId="0" applyFont="1" applyFill="1" applyBorder="1" applyAlignment="1">
      <alignment horizontal="center" vertical="center" wrapText="1"/>
    </xf>
    <xf numFmtId="0" fontId="6" fillId="2" borderId="23" xfId="0" applyFont="1" applyFill="1" applyBorder="1" applyAlignment="1">
      <alignment horizontal="center" vertical="center" wrapText="1"/>
    </xf>
    <xf numFmtId="0" fontId="6" fillId="2" borderId="87" xfId="0" applyFont="1" applyFill="1" applyBorder="1" applyAlignment="1">
      <alignment horizontal="center" vertical="center" wrapText="1"/>
    </xf>
    <xf numFmtId="0" fontId="6" fillId="2" borderId="373" xfId="0" applyFont="1" applyFill="1" applyBorder="1" applyAlignment="1">
      <alignment horizontal="center" vertical="center" wrapText="1"/>
    </xf>
    <xf numFmtId="0" fontId="6" fillId="2" borderId="59" xfId="0" applyFont="1" applyFill="1" applyBorder="1" applyAlignment="1">
      <alignment horizontal="center" vertical="center" wrapText="1"/>
    </xf>
    <xf numFmtId="0" fontId="6" fillId="2" borderId="61" xfId="0" applyFont="1" applyFill="1" applyBorder="1" applyAlignment="1">
      <alignment horizontal="center" vertical="center" wrapText="1"/>
    </xf>
    <xf numFmtId="0" fontId="6" fillId="2" borderId="111" xfId="0" applyFont="1" applyFill="1" applyBorder="1" applyAlignment="1">
      <alignment horizontal="center" vertical="center" wrapText="1"/>
    </xf>
    <xf numFmtId="0" fontId="6" fillId="2" borderId="46" xfId="0" applyFont="1" applyFill="1" applyBorder="1" applyAlignment="1">
      <alignment horizontal="center" vertical="center"/>
    </xf>
    <xf numFmtId="0" fontId="6" fillId="2" borderId="48" xfId="0" applyFont="1" applyFill="1" applyBorder="1" applyAlignment="1">
      <alignment horizontal="center" vertical="center"/>
    </xf>
    <xf numFmtId="0" fontId="6" fillId="2" borderId="85" xfId="0" applyFont="1" applyFill="1" applyBorder="1" applyAlignment="1">
      <alignment horizontal="center" vertical="center"/>
    </xf>
    <xf numFmtId="0" fontId="6" fillId="2" borderId="86" xfId="0" applyFont="1" applyFill="1" applyBorder="1" applyAlignment="1">
      <alignment horizontal="center" vertical="center"/>
    </xf>
    <xf numFmtId="0" fontId="6" fillId="2" borderId="48" xfId="0" applyFont="1" applyFill="1" applyBorder="1" applyAlignment="1">
      <alignment horizontal="center" vertical="center" textRotation="90"/>
    </xf>
    <xf numFmtId="0" fontId="6" fillId="2" borderId="86" xfId="0" applyFont="1" applyFill="1" applyBorder="1" applyAlignment="1">
      <alignment horizontal="center" vertical="center" textRotation="90"/>
    </xf>
    <xf numFmtId="0" fontId="13" fillId="2" borderId="51" xfId="0" applyFont="1" applyFill="1" applyBorder="1" applyAlignment="1">
      <alignment horizontal="center" vertical="center" wrapText="1"/>
    </xf>
    <xf numFmtId="0" fontId="13" fillId="2" borderId="50" xfId="0" applyFont="1" applyFill="1" applyBorder="1" applyAlignment="1">
      <alignment horizontal="center" vertical="center" wrapText="1"/>
    </xf>
    <xf numFmtId="0" fontId="13" fillId="2" borderId="37" xfId="0" applyFont="1" applyFill="1" applyBorder="1" applyAlignment="1">
      <alignment horizontal="center" vertical="center" wrapText="1"/>
    </xf>
    <xf numFmtId="0" fontId="13" fillId="2" borderId="36" xfId="0" applyFont="1" applyFill="1" applyBorder="1" applyAlignment="1">
      <alignment horizontal="center" vertical="center" wrapText="1"/>
    </xf>
    <xf numFmtId="0" fontId="58" fillId="0" borderId="42" xfId="0" applyFont="1" applyBorder="1" applyAlignment="1">
      <alignment horizontal="center" vertical="center"/>
    </xf>
    <xf numFmtId="0" fontId="58" fillId="0" borderId="40" xfId="0" applyFont="1" applyBorder="1" applyAlignment="1">
      <alignment horizontal="center" vertical="center"/>
    </xf>
    <xf numFmtId="0" fontId="6" fillId="0" borderId="39" xfId="0" applyFont="1" applyBorder="1" applyAlignment="1">
      <alignment horizontal="center" vertical="center"/>
    </xf>
    <xf numFmtId="0" fontId="6" fillId="0" borderId="42" xfId="0" applyFont="1" applyBorder="1" applyAlignment="1">
      <alignment horizontal="center" vertical="center"/>
    </xf>
    <xf numFmtId="0" fontId="6" fillId="0" borderId="43" xfId="0" applyFont="1" applyBorder="1" applyAlignment="1">
      <alignment horizontal="center" vertical="center"/>
    </xf>
    <xf numFmtId="0" fontId="6" fillId="0" borderId="44" xfId="0" applyFont="1" applyBorder="1" applyAlignment="1">
      <alignment horizontal="center" vertical="center" wrapText="1"/>
    </xf>
    <xf numFmtId="0" fontId="6" fillId="0" borderId="42" xfId="0" applyFont="1" applyBorder="1" applyAlignment="1">
      <alignment horizontal="center" vertical="center" wrapText="1"/>
    </xf>
    <xf numFmtId="0" fontId="6" fillId="0" borderId="43" xfId="0" applyFont="1" applyBorder="1" applyAlignment="1">
      <alignment horizontal="center" vertical="center" wrapText="1"/>
    </xf>
    <xf numFmtId="0" fontId="6" fillId="0" borderId="40" xfId="0" applyFont="1" applyBorder="1" applyAlignment="1">
      <alignment horizontal="center" vertical="center" wrapText="1"/>
    </xf>
    <xf numFmtId="0" fontId="6" fillId="0" borderId="41" xfId="0" applyFont="1" applyBorder="1" applyAlignment="1">
      <alignment horizontal="center" vertical="center" wrapText="1"/>
    </xf>
    <xf numFmtId="0" fontId="6" fillId="0" borderId="45" xfId="0" applyFont="1" applyBorder="1" applyAlignment="1">
      <alignment horizontal="center" vertical="center" wrapText="1"/>
    </xf>
    <xf numFmtId="0" fontId="6" fillId="2" borderId="23" xfId="0" applyFont="1" applyFill="1" applyBorder="1" applyAlignment="1">
      <alignment horizontal="center" vertical="center"/>
    </xf>
    <xf numFmtId="0" fontId="6" fillId="0" borderId="46" xfId="0" applyFont="1" applyBorder="1" applyAlignment="1">
      <alignment horizontal="center" vertical="center"/>
    </xf>
    <xf numFmtId="0" fontId="6" fillId="0" borderId="48" xfId="0" applyFont="1" applyBorder="1" applyAlignment="1">
      <alignment horizontal="center" vertical="center"/>
    </xf>
    <xf numFmtId="0" fontId="58" fillId="0" borderId="43" xfId="0" applyFont="1" applyBorder="1" applyAlignment="1">
      <alignment horizontal="center" vertical="center"/>
    </xf>
    <xf numFmtId="0" fontId="6" fillId="2" borderId="40" xfId="0" applyFont="1" applyFill="1" applyBorder="1" applyAlignment="1">
      <alignment horizontal="center" vertical="center"/>
    </xf>
    <xf numFmtId="0" fontId="58" fillId="0" borderId="48" xfId="0" applyFont="1" applyBorder="1" applyAlignment="1">
      <alignment horizontal="center" vertical="center"/>
    </xf>
    <xf numFmtId="0" fontId="58" fillId="0" borderId="143" xfId="0" applyFont="1" applyBorder="1" applyAlignment="1">
      <alignment horizontal="center" vertical="center"/>
    </xf>
    <xf numFmtId="0" fontId="6" fillId="0" borderId="25" xfId="0" applyFont="1" applyBorder="1" applyAlignment="1">
      <alignment horizontal="center" vertical="center" wrapText="1"/>
    </xf>
    <xf numFmtId="0" fontId="6" fillId="0" borderId="48" xfId="0" applyFont="1" applyBorder="1" applyAlignment="1">
      <alignment horizontal="center" vertical="center" wrapText="1"/>
    </xf>
    <xf numFmtId="0" fontId="58" fillId="0" borderId="23" xfId="0" applyFont="1" applyBorder="1" applyAlignment="1">
      <alignment horizontal="center" vertical="center"/>
    </xf>
    <xf numFmtId="0" fontId="6" fillId="0" borderId="143" xfId="0" applyFont="1" applyBorder="1" applyAlignment="1">
      <alignment horizontal="center" vertical="center"/>
    </xf>
    <xf numFmtId="0" fontId="6" fillId="0" borderId="143"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24" xfId="0" applyFont="1" applyBorder="1" applyAlignment="1">
      <alignment horizontal="center" vertical="center" wrapText="1"/>
    </xf>
    <xf numFmtId="0" fontId="6" fillId="0" borderId="144" xfId="0" applyFont="1" applyBorder="1" applyAlignment="1">
      <alignment horizontal="center" vertical="center" wrapText="1"/>
    </xf>
    <xf numFmtId="0" fontId="6" fillId="2" borderId="87" xfId="0" applyFont="1" applyFill="1" applyBorder="1" applyAlignment="1">
      <alignment horizontal="center" vertical="center"/>
    </xf>
    <xf numFmtId="0" fontId="6" fillId="0" borderId="85" xfId="0" applyFont="1" applyBorder="1" applyAlignment="1">
      <alignment horizontal="center" vertical="center"/>
    </xf>
    <xf numFmtId="0" fontId="6" fillId="0" borderId="86" xfId="0" applyFont="1" applyBorder="1" applyAlignment="1">
      <alignment horizontal="center" vertical="center"/>
    </xf>
    <xf numFmtId="0" fontId="58" fillId="0" borderId="86" xfId="0" applyFont="1" applyBorder="1" applyAlignment="1">
      <alignment horizontal="center" vertical="center"/>
    </xf>
    <xf numFmtId="0" fontId="58" fillId="0" borderId="140" xfId="0" applyFont="1" applyBorder="1" applyAlignment="1">
      <alignment horizontal="center" vertical="center"/>
    </xf>
    <xf numFmtId="0" fontId="6" fillId="0" borderId="88" xfId="0" applyFont="1" applyBorder="1" applyAlignment="1">
      <alignment horizontal="center" vertical="center" wrapText="1"/>
    </xf>
    <xf numFmtId="0" fontId="6" fillId="0" borderId="86" xfId="0" applyFont="1" applyBorder="1" applyAlignment="1">
      <alignment horizontal="center" vertical="center" wrapText="1"/>
    </xf>
    <xf numFmtId="0" fontId="58" fillId="0" borderId="87" xfId="0" applyFont="1" applyBorder="1" applyAlignment="1">
      <alignment horizontal="center" vertical="center"/>
    </xf>
    <xf numFmtId="0" fontId="6" fillId="0" borderId="140" xfId="0" applyFont="1" applyBorder="1" applyAlignment="1">
      <alignment horizontal="center" vertical="center"/>
    </xf>
    <xf numFmtId="0" fontId="6" fillId="0" borderId="140" xfId="0" applyFont="1" applyBorder="1" applyAlignment="1">
      <alignment horizontal="center" vertical="center" wrapText="1"/>
    </xf>
    <xf numFmtId="0" fontId="6" fillId="0" borderId="87" xfId="0" applyFont="1" applyBorder="1" applyAlignment="1">
      <alignment horizontal="center" vertical="center" wrapText="1"/>
    </xf>
    <xf numFmtId="0" fontId="6" fillId="0" borderId="142" xfId="0" applyFont="1" applyBorder="1" applyAlignment="1">
      <alignment horizontal="center" vertical="center" wrapText="1"/>
    </xf>
    <xf numFmtId="0" fontId="6" fillId="0" borderId="141" xfId="0" applyFont="1" applyBorder="1" applyAlignment="1">
      <alignment horizontal="center" vertical="center" wrapText="1"/>
    </xf>
    <xf numFmtId="0" fontId="9" fillId="2" borderId="8" xfId="0" applyFont="1" applyFill="1" applyBorder="1" applyAlignment="1">
      <alignment horizontal="center"/>
    </xf>
    <xf numFmtId="0" fontId="9" fillId="2" borderId="0" xfId="0" applyFont="1" applyFill="1" applyAlignment="1">
      <alignment horizontal="center"/>
    </xf>
    <xf numFmtId="0" fontId="9" fillId="2" borderId="115" xfId="0" applyFont="1" applyFill="1" applyBorder="1" applyAlignment="1">
      <alignment horizontal="center"/>
    </xf>
    <xf numFmtId="0" fontId="59" fillId="2" borderId="0" xfId="0" applyFont="1" applyFill="1" applyAlignment="1">
      <alignment horizontal="right" vertical="center"/>
    </xf>
    <xf numFmtId="0" fontId="17" fillId="0" borderId="316" xfId="0" applyFont="1" applyBorder="1" applyAlignment="1">
      <alignment horizontal="center" vertical="center"/>
    </xf>
    <xf numFmtId="0" fontId="17" fillId="0" borderId="319" xfId="0" applyFont="1" applyBorder="1" applyAlignment="1">
      <alignment horizontal="center" vertical="center"/>
    </xf>
    <xf numFmtId="0" fontId="17" fillId="0" borderId="382" xfId="0" applyFont="1" applyBorder="1" applyAlignment="1">
      <alignment horizontal="center" vertical="center"/>
    </xf>
    <xf numFmtId="0" fontId="40" fillId="2" borderId="6" xfId="0" applyFont="1" applyFill="1" applyBorder="1" applyAlignment="1">
      <alignment horizontal="center" vertical="center" wrapText="1"/>
    </xf>
    <xf numFmtId="0" fontId="40" fillId="2" borderId="2" xfId="0" applyFont="1" applyFill="1" applyBorder="1" applyAlignment="1">
      <alignment horizontal="center" vertical="center" wrapText="1"/>
    </xf>
    <xf numFmtId="0" fontId="40" fillId="2" borderId="5" xfId="0" applyFont="1" applyFill="1" applyBorder="1" applyAlignment="1">
      <alignment horizontal="center" vertical="center" wrapText="1"/>
    </xf>
    <xf numFmtId="0" fontId="40" fillId="2" borderId="13" xfId="0" applyFont="1" applyFill="1" applyBorder="1" applyAlignment="1">
      <alignment horizontal="center" vertical="center" wrapText="1"/>
    </xf>
    <xf numFmtId="0" fontId="40" fillId="2" borderId="0" xfId="0" applyFont="1" applyFill="1" applyAlignment="1">
      <alignment horizontal="center" vertical="center" wrapText="1"/>
    </xf>
    <xf numFmtId="0" fontId="40" fillId="2" borderId="115" xfId="0" applyFont="1" applyFill="1" applyBorder="1" applyAlignment="1">
      <alignment horizontal="center" vertical="center" wrapText="1"/>
    </xf>
    <xf numFmtId="0" fontId="40" fillId="2" borderId="19" xfId="0" applyFont="1" applyFill="1" applyBorder="1" applyAlignment="1">
      <alignment horizontal="center" vertical="center" wrapText="1"/>
    </xf>
    <xf numFmtId="0" fontId="40" fillId="2" borderId="15" xfId="0" applyFont="1" applyFill="1" applyBorder="1" applyAlignment="1">
      <alignment horizontal="center" vertical="center" wrapText="1"/>
    </xf>
    <xf numFmtId="0" fontId="40" fillId="2" borderId="146" xfId="0" applyFont="1" applyFill="1" applyBorder="1" applyAlignment="1">
      <alignment horizontal="center" vertical="center" wrapText="1"/>
    </xf>
    <xf numFmtId="0" fontId="17" fillId="2" borderId="6" xfId="0" applyFont="1" applyFill="1" applyBorder="1" applyAlignment="1">
      <alignment horizontal="center" vertical="center" wrapText="1"/>
    </xf>
    <xf numFmtId="0" fontId="17" fillId="2" borderId="2" xfId="0" applyFont="1" applyFill="1" applyBorder="1" applyAlignment="1">
      <alignment horizontal="center" vertical="center"/>
    </xf>
    <xf numFmtId="0" fontId="17" fillId="2" borderId="5" xfId="0" applyFont="1" applyFill="1" applyBorder="1" applyAlignment="1">
      <alignment horizontal="center" vertical="center"/>
    </xf>
    <xf numFmtId="0" fontId="17" fillId="2" borderId="13" xfId="0" applyFont="1" applyFill="1" applyBorder="1" applyAlignment="1">
      <alignment horizontal="center" vertical="center"/>
    </xf>
    <xf numFmtId="0" fontId="17" fillId="2" borderId="0" xfId="0" applyFont="1" applyFill="1" applyAlignment="1">
      <alignment horizontal="center" vertical="center"/>
    </xf>
    <xf numFmtId="0" fontId="17" fillId="2" borderId="115" xfId="0" applyFont="1" applyFill="1" applyBorder="1" applyAlignment="1">
      <alignment horizontal="center" vertical="center"/>
    </xf>
    <xf numFmtId="0" fontId="17" fillId="2" borderId="19" xfId="0" applyFont="1" applyFill="1" applyBorder="1" applyAlignment="1">
      <alignment horizontal="center" vertical="center"/>
    </xf>
    <xf numFmtId="0" fontId="17" fillId="2" borderId="15" xfId="0" applyFont="1" applyFill="1" applyBorder="1" applyAlignment="1">
      <alignment horizontal="center" vertical="center"/>
    </xf>
    <xf numFmtId="0" fontId="17" fillId="2" borderId="146" xfId="0" applyFont="1" applyFill="1" applyBorder="1" applyAlignment="1">
      <alignment horizontal="center" vertical="center"/>
    </xf>
    <xf numFmtId="0" fontId="59" fillId="2" borderId="2" xfId="0" applyFont="1" applyFill="1" applyBorder="1" applyAlignment="1">
      <alignment horizontal="center" vertical="center"/>
    </xf>
    <xf numFmtId="0" fontId="59" fillId="2" borderId="376" xfId="0" applyFont="1" applyFill="1" applyBorder="1" applyAlignment="1">
      <alignment horizontal="center" vertical="center"/>
    </xf>
    <xf numFmtId="0" fontId="109" fillId="0" borderId="15" xfId="0" applyFont="1" applyBorder="1" applyAlignment="1">
      <alignment horizontal="center" vertical="center"/>
    </xf>
    <xf numFmtId="0" fontId="108" fillId="0" borderId="15" xfId="0" applyFont="1" applyBorder="1" applyAlignment="1">
      <alignment horizontal="center" vertical="center"/>
    </xf>
    <xf numFmtId="0" fontId="108" fillId="0" borderId="18" xfId="0" applyFont="1" applyBorder="1" applyAlignment="1">
      <alignment horizontal="center" vertical="center"/>
    </xf>
    <xf numFmtId="0" fontId="59" fillId="0" borderId="377" xfId="0" applyFont="1" applyBorder="1" applyAlignment="1">
      <alignment horizontal="center"/>
    </xf>
    <xf numFmtId="0" fontId="59" fillId="0" borderId="2" xfId="0" applyFont="1" applyBorder="1" applyAlignment="1">
      <alignment horizontal="center"/>
    </xf>
    <xf numFmtId="0" fontId="59" fillId="0" borderId="7" xfId="0" applyFont="1" applyBorder="1" applyAlignment="1">
      <alignment horizontal="center"/>
    </xf>
    <xf numFmtId="0" fontId="17" fillId="0" borderId="378" xfId="0" applyFont="1" applyBorder="1" applyAlignment="1">
      <alignment horizontal="center" vertical="center"/>
    </xf>
    <xf numFmtId="0" fontId="17" fillId="0" borderId="379" xfId="0" applyFont="1" applyBorder="1" applyAlignment="1">
      <alignment horizontal="center" vertical="center"/>
    </xf>
    <xf numFmtId="0" fontId="17" fillId="0" borderId="380" xfId="0" applyFont="1" applyBorder="1" applyAlignment="1">
      <alignment horizontal="center" vertical="center"/>
    </xf>
    <xf numFmtId="0" fontId="108" fillId="0" borderId="319" xfId="0" applyFont="1" applyBorder="1" applyAlignment="1">
      <alignment horizontal="center" vertical="top"/>
    </xf>
    <xf numFmtId="0" fontId="108" fillId="0" borderId="381" xfId="0" applyFont="1" applyBorder="1" applyAlignment="1">
      <alignment horizontal="center" vertical="top"/>
    </xf>
    <xf numFmtId="0" fontId="9" fillId="2" borderId="14" xfId="0" applyFont="1" applyFill="1" applyBorder="1" applyAlignment="1">
      <alignment horizontal="center" vertical="top"/>
    </xf>
    <xf numFmtId="0" fontId="9" fillId="2" borderId="15" xfId="0" applyFont="1" applyFill="1" applyBorder="1" applyAlignment="1">
      <alignment horizontal="center" vertical="top"/>
    </xf>
    <xf numFmtId="0" fontId="9" fillId="2" borderId="146" xfId="0" applyFont="1" applyFill="1" applyBorder="1" applyAlignment="1">
      <alignment horizontal="center" vertical="top"/>
    </xf>
    <xf numFmtId="0" fontId="59" fillId="2" borderId="15" xfId="0" applyFont="1" applyFill="1" applyBorder="1" applyAlignment="1">
      <alignment horizontal="right" vertical="center"/>
    </xf>
    <xf numFmtId="0" fontId="17" fillId="0" borderId="330" xfId="0" applyFont="1" applyBorder="1" applyAlignment="1">
      <alignment horizontal="center" vertical="center"/>
    </xf>
    <xf numFmtId="0" fontId="17" fillId="0" borderId="324" xfId="0" applyFont="1" applyBorder="1" applyAlignment="1">
      <alignment horizontal="center" vertical="center"/>
    </xf>
    <xf numFmtId="0" fontId="17" fillId="0" borderId="383" xfId="0" applyFont="1" applyBorder="1" applyAlignment="1">
      <alignment horizontal="center" vertical="center"/>
    </xf>
    <xf numFmtId="0" fontId="13" fillId="37" borderId="287" xfId="0" applyFont="1" applyFill="1" applyBorder="1" applyAlignment="1">
      <alignment horizontal="center" vertical="center" textRotation="90" wrapText="1"/>
    </xf>
    <xf numFmtId="0" fontId="13" fillId="37" borderId="331" xfId="0" applyFont="1" applyFill="1" applyBorder="1" applyAlignment="1">
      <alignment horizontal="center" vertical="center" textRotation="90" wrapText="1"/>
    </xf>
    <xf numFmtId="0" fontId="13" fillId="37" borderId="292" xfId="0" applyFont="1" applyFill="1" applyBorder="1" applyAlignment="1">
      <alignment horizontal="center" vertical="center" textRotation="90" wrapText="1"/>
    </xf>
    <xf numFmtId="0" fontId="13" fillId="37" borderId="384" xfId="0" applyFont="1" applyFill="1" applyBorder="1" applyAlignment="1">
      <alignment horizontal="center" vertical="center" textRotation="90" wrapText="1"/>
    </xf>
    <xf numFmtId="0" fontId="13" fillId="37" borderId="288" xfId="0" applyFont="1" applyFill="1" applyBorder="1" applyAlignment="1">
      <alignment horizontal="center" vertical="center" textRotation="90" wrapText="1"/>
    </xf>
    <xf numFmtId="0" fontId="13" fillId="37" borderId="334" xfId="0" applyFont="1" applyFill="1" applyBorder="1" applyAlignment="1">
      <alignment horizontal="center" vertical="center" textRotation="90" wrapText="1"/>
    </xf>
    <xf numFmtId="0" fontId="6" fillId="2" borderId="311" xfId="0" applyFont="1" applyFill="1" applyBorder="1" applyAlignment="1">
      <alignment horizontal="center" vertical="center"/>
    </xf>
    <xf numFmtId="0" fontId="6" fillId="2" borderId="286" xfId="0" applyFont="1" applyFill="1" applyBorder="1" applyAlignment="1">
      <alignment horizontal="center" vertical="center"/>
    </xf>
    <xf numFmtId="0" fontId="6" fillId="2" borderId="333" xfId="0" applyFont="1" applyFill="1" applyBorder="1" applyAlignment="1">
      <alignment horizontal="center" vertical="center"/>
    </xf>
    <xf numFmtId="0" fontId="6" fillId="2" borderId="323" xfId="0" applyFont="1" applyFill="1" applyBorder="1" applyAlignment="1">
      <alignment horizontal="center" vertical="center"/>
    </xf>
    <xf numFmtId="0" fontId="6" fillId="2" borderId="313" xfId="0" applyFont="1" applyFill="1" applyBorder="1" applyAlignment="1">
      <alignment horizontal="center" vertical="center"/>
    </xf>
    <xf numFmtId="0" fontId="6" fillId="2" borderId="325" xfId="0" applyFont="1" applyFill="1" applyBorder="1" applyAlignment="1">
      <alignment horizontal="center" vertical="center"/>
    </xf>
    <xf numFmtId="0" fontId="6" fillId="2" borderId="310" xfId="0" applyFont="1" applyFill="1" applyBorder="1" applyAlignment="1">
      <alignment horizontal="center" vertical="center"/>
    </xf>
    <xf numFmtId="0" fontId="6" fillId="2" borderId="314" xfId="0" applyFont="1" applyFill="1" applyBorder="1" applyAlignment="1">
      <alignment horizontal="center" vertical="center"/>
    </xf>
    <xf numFmtId="0" fontId="6" fillId="2" borderId="362" xfId="0" applyFont="1" applyFill="1" applyBorder="1" applyAlignment="1">
      <alignment horizontal="center" vertical="center"/>
    </xf>
    <xf numFmtId="0" fontId="6" fillId="0" borderId="339" xfId="0" applyFont="1" applyBorder="1" applyAlignment="1">
      <alignment horizontal="center" vertical="center" wrapText="1"/>
    </xf>
    <xf numFmtId="0" fontId="6" fillId="0" borderId="341" xfId="0" applyFont="1" applyBorder="1" applyAlignment="1">
      <alignment horizontal="center" vertical="center" wrapText="1"/>
    </xf>
    <xf numFmtId="0" fontId="6" fillId="0" borderId="337" xfId="0" applyFont="1" applyBorder="1" applyAlignment="1">
      <alignment horizontal="center" vertical="center"/>
    </xf>
    <xf numFmtId="0" fontId="6" fillId="0" borderId="339" xfId="0" applyFont="1" applyBorder="1" applyAlignment="1">
      <alignment horizontal="center" vertical="center"/>
    </xf>
    <xf numFmtId="0" fontId="6" fillId="0" borderId="338" xfId="0" applyFont="1" applyBorder="1" applyAlignment="1">
      <alignment horizontal="center" vertical="center"/>
    </xf>
    <xf numFmtId="0" fontId="6" fillId="2" borderId="1" xfId="0" applyFont="1" applyFill="1" applyBorder="1" applyAlignment="1">
      <alignment horizontal="center" vertical="center"/>
    </xf>
    <xf numFmtId="0" fontId="6" fillId="2" borderId="2" xfId="0" applyFont="1" applyFill="1" applyBorder="1" applyAlignment="1">
      <alignment horizontal="center" vertical="center"/>
    </xf>
    <xf numFmtId="0" fontId="6" fillId="2" borderId="7" xfId="0" applyFont="1" applyFill="1" applyBorder="1" applyAlignment="1">
      <alignment horizontal="center" vertical="center"/>
    </xf>
    <xf numFmtId="0" fontId="6" fillId="2" borderId="8" xfId="0" applyFont="1" applyFill="1" applyBorder="1" applyAlignment="1">
      <alignment horizontal="center" vertical="center"/>
    </xf>
    <xf numFmtId="0" fontId="6" fillId="2" borderId="0" xfId="0" applyFont="1" applyFill="1" applyAlignment="1">
      <alignment horizontal="center" vertical="center"/>
    </xf>
    <xf numFmtId="0" fontId="6" fillId="2" borderId="11"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15" xfId="0" applyFont="1" applyFill="1" applyBorder="1" applyAlignment="1">
      <alignment horizontal="center" vertical="center"/>
    </xf>
    <xf numFmtId="0" fontId="6" fillId="2" borderId="18" xfId="0" applyFont="1" applyFill="1" applyBorder="1" applyAlignment="1">
      <alignment horizontal="center" vertical="center"/>
    </xf>
    <xf numFmtId="0" fontId="6" fillId="2" borderId="288" xfId="0" applyFont="1" applyFill="1" applyBorder="1" applyAlignment="1">
      <alignment horizontal="center" vertical="center" textRotation="90"/>
    </xf>
    <xf numFmtId="0" fontId="6" fillId="2" borderId="334" xfId="0" applyFont="1" applyFill="1" applyBorder="1" applyAlignment="1">
      <alignment horizontal="center" vertical="center" textRotation="90"/>
    </xf>
    <xf numFmtId="0" fontId="13" fillId="37" borderId="286" xfId="0" applyFont="1" applyFill="1" applyBorder="1" applyAlignment="1">
      <alignment horizontal="center" vertical="center" textRotation="90" wrapText="1"/>
    </xf>
    <xf numFmtId="0" fontId="13" fillId="37" borderId="333" xfId="0" applyFont="1" applyFill="1" applyBorder="1" applyAlignment="1">
      <alignment horizontal="center" vertical="center" textRotation="90" wrapText="1"/>
    </xf>
    <xf numFmtId="0" fontId="66" fillId="37" borderId="287" xfId="0" applyFont="1" applyFill="1" applyBorder="1" applyAlignment="1">
      <alignment horizontal="center" vertical="center" textRotation="90" wrapText="1"/>
    </xf>
    <xf numFmtId="0" fontId="66" fillId="37" borderId="331" xfId="0" applyFont="1" applyFill="1" applyBorder="1" applyAlignment="1">
      <alignment horizontal="center" vertical="center" textRotation="90" wrapText="1"/>
    </xf>
    <xf numFmtId="0" fontId="17" fillId="0" borderId="336" xfId="0" applyFont="1" applyBorder="1" applyAlignment="1">
      <alignment horizontal="center" vertical="center"/>
    </xf>
    <xf numFmtId="0" fontId="17" fillId="0" borderId="386" xfId="0" applyFont="1" applyBorder="1" applyAlignment="1">
      <alignment horizontal="center" vertical="center"/>
    </xf>
    <xf numFmtId="0" fontId="17" fillId="0" borderId="387" xfId="0" applyFont="1" applyBorder="1" applyAlignment="1">
      <alignment horizontal="center" vertical="center"/>
    </xf>
    <xf numFmtId="0" fontId="6" fillId="0" borderId="286" xfId="0" applyFont="1" applyBorder="1" applyAlignment="1">
      <alignment horizontal="center" vertical="center"/>
    </xf>
    <xf numFmtId="0" fontId="6" fillId="0" borderId="287" xfId="0" applyFont="1" applyBorder="1" applyAlignment="1">
      <alignment horizontal="center" vertical="center"/>
    </xf>
    <xf numFmtId="0" fontId="6" fillId="0" borderId="287" xfId="0" applyFont="1" applyBorder="1" applyAlignment="1">
      <alignment horizontal="center" vertical="center" wrapText="1"/>
    </xf>
    <xf numFmtId="0" fontId="6" fillId="0" borderId="288" xfId="0" applyFont="1" applyBorder="1" applyAlignment="1">
      <alignment horizontal="center" vertical="center" wrapText="1"/>
    </xf>
    <xf numFmtId="0" fontId="17" fillId="0" borderId="315" xfId="0" applyFont="1" applyBorder="1" applyAlignment="1">
      <alignment horizontal="center" vertical="center"/>
    </xf>
    <xf numFmtId="0" fontId="17" fillId="0" borderId="291" xfId="0" applyFont="1" applyBorder="1" applyAlignment="1">
      <alignment horizontal="center" vertical="center"/>
    </xf>
    <xf numFmtId="0" fontId="17" fillId="0" borderId="363" xfId="0" applyFont="1" applyBorder="1" applyAlignment="1">
      <alignment horizontal="center" vertical="center"/>
    </xf>
    <xf numFmtId="0" fontId="6" fillId="2" borderId="385" xfId="0" applyFont="1" applyFill="1" applyBorder="1" applyAlignment="1">
      <alignment horizontal="center" vertical="center"/>
    </xf>
    <xf numFmtId="0" fontId="6" fillId="2" borderId="338" xfId="0" applyFont="1" applyFill="1" applyBorder="1" applyAlignment="1">
      <alignment horizontal="center" vertical="center"/>
    </xf>
    <xf numFmtId="0" fontId="6" fillId="0" borderId="385" xfId="0" applyFont="1" applyBorder="1" applyAlignment="1">
      <alignment horizontal="center" vertical="center"/>
    </xf>
    <xf numFmtId="0" fontId="6" fillId="0" borderId="331" xfId="0" applyFont="1" applyBorder="1" applyAlignment="1">
      <alignment horizontal="center" vertical="center" wrapText="1"/>
    </xf>
    <xf numFmtId="0" fontId="6" fillId="0" borderId="334" xfId="0" applyFont="1" applyBorder="1" applyAlignment="1">
      <alignment horizontal="center" vertical="center" wrapText="1"/>
    </xf>
    <xf numFmtId="0" fontId="6" fillId="0" borderId="331" xfId="0" applyFont="1" applyBorder="1" applyAlignment="1">
      <alignment horizontal="center" vertical="center"/>
    </xf>
    <xf numFmtId="0" fontId="17" fillId="0" borderId="364" xfId="0" applyFont="1" applyBorder="1" applyAlignment="1">
      <alignment horizontal="center" vertical="center"/>
    </xf>
    <xf numFmtId="0" fontId="6" fillId="0" borderId="333" xfId="0" applyFont="1" applyBorder="1" applyAlignment="1">
      <alignment horizontal="center" vertical="center"/>
    </xf>
    <xf numFmtId="0" fontId="9" fillId="2" borderId="14" xfId="0" applyFont="1" applyFill="1" applyBorder="1" applyAlignment="1">
      <alignment horizontal="center"/>
    </xf>
    <xf numFmtId="0" fontId="9" fillId="2" borderId="15" xfId="0" applyFont="1" applyFill="1" applyBorder="1" applyAlignment="1">
      <alignment horizontal="center"/>
    </xf>
    <xf numFmtId="0" fontId="9" fillId="2" borderId="146" xfId="0" applyFont="1" applyFill="1" applyBorder="1" applyAlignment="1">
      <alignment horizontal="center"/>
    </xf>
    <xf numFmtId="0" fontId="6" fillId="2" borderId="15" xfId="0" applyFont="1" applyFill="1" applyBorder="1" applyAlignment="1">
      <alignment horizontal="right" vertical="center" wrapText="1"/>
    </xf>
    <xf numFmtId="0" fontId="63" fillId="0" borderId="64" xfId="0" applyFont="1" applyBorder="1" applyAlignment="1">
      <alignment horizontal="left" vertical="center" wrapText="1"/>
    </xf>
    <xf numFmtId="0" fontId="6" fillId="2" borderId="0" xfId="0" applyFont="1" applyFill="1" applyAlignment="1">
      <alignment horizontal="right" vertical="center" wrapText="1"/>
    </xf>
    <xf numFmtId="0" fontId="63" fillId="0" borderId="26" xfId="0" applyFont="1" applyBorder="1" applyAlignment="1">
      <alignment horizontal="left" vertical="center" wrapText="1"/>
    </xf>
    <xf numFmtId="0" fontId="15" fillId="2" borderId="0" xfId="0" applyFont="1" applyFill="1" applyAlignment="1">
      <alignment horizontal="right" vertical="center" wrapText="1"/>
    </xf>
    <xf numFmtId="0" fontId="2" fillId="2" borderId="6"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13"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115" xfId="0" applyFont="1" applyFill="1" applyBorder="1" applyAlignment="1">
      <alignment horizontal="center" vertical="center" wrapText="1"/>
    </xf>
    <xf numFmtId="0" fontId="2" fillId="2" borderId="19" xfId="0" applyFont="1" applyFill="1" applyBorder="1" applyAlignment="1">
      <alignment horizontal="center" vertical="center" wrapText="1"/>
    </xf>
    <xf numFmtId="0" fontId="2" fillId="2" borderId="15" xfId="0" applyFont="1" applyFill="1" applyBorder="1" applyAlignment="1">
      <alignment horizontal="center" vertical="center" wrapText="1"/>
    </xf>
    <xf numFmtId="0" fontId="2" fillId="2" borderId="146" xfId="0" applyFont="1" applyFill="1" applyBorder="1" applyAlignment="1">
      <alignment horizontal="center" vertical="center" wrapText="1"/>
    </xf>
    <xf numFmtId="0" fontId="14" fillId="0" borderId="388" xfId="0" applyFont="1" applyBorder="1" applyAlignment="1">
      <alignment horizontal="center" vertical="center" wrapText="1"/>
    </xf>
    <xf numFmtId="0" fontId="14" fillId="0" borderId="360" xfId="0" applyFont="1" applyBorder="1" applyAlignment="1">
      <alignment horizontal="center" vertical="center"/>
    </xf>
    <xf numFmtId="0" fontId="14" fillId="0" borderId="361" xfId="0" applyFont="1" applyBorder="1" applyAlignment="1">
      <alignment horizontal="center" vertical="center"/>
    </xf>
    <xf numFmtId="0" fontId="14" fillId="0" borderId="163" xfId="0" applyFont="1" applyBorder="1" applyAlignment="1">
      <alignment horizontal="center" vertical="center" wrapText="1"/>
    </xf>
    <xf numFmtId="0" fontId="14" fillId="0" borderId="161" xfId="0" applyFont="1" applyBorder="1" applyAlignment="1">
      <alignment horizontal="center" vertical="center"/>
    </xf>
    <xf numFmtId="0" fontId="14" fillId="0" borderId="162" xfId="0" applyFont="1" applyBorder="1" applyAlignment="1">
      <alignment horizontal="center" vertical="center"/>
    </xf>
    <xf numFmtId="0" fontId="14" fillId="0" borderId="160" xfId="0" applyFont="1" applyBorder="1" applyAlignment="1">
      <alignment horizontal="center" vertical="center"/>
    </xf>
    <xf numFmtId="0" fontId="14" fillId="0" borderId="159" xfId="0" applyFont="1" applyBorder="1" applyAlignment="1">
      <alignment horizontal="center" vertical="center"/>
    </xf>
    <xf numFmtId="0" fontId="14" fillId="0" borderId="168" xfId="0" applyFont="1" applyBorder="1" applyAlignment="1">
      <alignment horizontal="center" vertical="center"/>
    </xf>
    <xf numFmtId="0" fontId="14" fillId="0" borderId="167" xfId="0" applyFont="1" applyBorder="1" applyAlignment="1">
      <alignment horizontal="center" vertical="center"/>
    </xf>
    <xf numFmtId="0" fontId="14" fillId="0" borderId="166" xfId="0" applyFont="1" applyBorder="1" applyAlignment="1">
      <alignment horizontal="center" vertical="center"/>
    </xf>
    <xf numFmtId="0" fontId="14" fillId="0" borderId="169" xfId="0" applyFont="1" applyBorder="1" applyAlignment="1">
      <alignment horizontal="center" vertical="center"/>
    </xf>
    <xf numFmtId="0" fontId="7" fillId="2" borderId="358" xfId="0" applyFont="1" applyFill="1" applyBorder="1" applyAlignment="1">
      <alignment horizontal="center" vertical="center"/>
    </xf>
    <xf numFmtId="0" fontId="7" fillId="2" borderId="71" xfId="0" applyFont="1" applyFill="1" applyBorder="1" applyAlignment="1">
      <alignment horizontal="center" vertical="center"/>
    </xf>
    <xf numFmtId="0" fontId="6" fillId="2" borderId="114" xfId="0" applyFont="1" applyFill="1" applyBorder="1" applyAlignment="1">
      <alignment horizontal="center" vertical="center" wrapText="1"/>
    </xf>
    <xf numFmtId="0" fontId="6" fillId="2" borderId="20" xfId="0" applyFont="1" applyFill="1" applyBorder="1" applyAlignment="1">
      <alignment horizontal="center" vertical="center" wrapText="1"/>
    </xf>
    <xf numFmtId="0" fontId="6" fillId="2" borderId="63" xfId="0" applyFont="1" applyFill="1" applyBorder="1" applyAlignment="1">
      <alignment horizontal="center" vertical="center" wrapText="1"/>
    </xf>
    <xf numFmtId="0" fontId="6" fillId="2" borderId="55" xfId="0" applyFont="1" applyFill="1" applyBorder="1" applyAlignment="1">
      <alignment horizontal="center" vertical="center"/>
    </xf>
    <xf numFmtId="0" fontId="6" fillId="2" borderId="65" xfId="0" applyFont="1" applyFill="1" applyBorder="1" applyAlignment="1">
      <alignment horizontal="center" vertical="center"/>
    </xf>
    <xf numFmtId="0" fontId="6" fillId="2" borderId="56" xfId="0" applyFont="1" applyFill="1" applyBorder="1" applyAlignment="1">
      <alignment horizontal="center" vertical="center" wrapText="1"/>
    </xf>
    <xf numFmtId="0" fontId="6" fillId="2" borderId="68" xfId="0" applyFont="1" applyFill="1" applyBorder="1" applyAlignment="1">
      <alignment horizontal="center" vertical="center" wrapText="1"/>
    </xf>
    <xf numFmtId="0" fontId="6" fillId="2" borderId="117" xfId="0" applyFont="1" applyFill="1" applyBorder="1" applyAlignment="1">
      <alignment horizontal="center" vertical="center" wrapText="1"/>
    </xf>
    <xf numFmtId="0" fontId="6" fillId="2" borderId="389" xfId="0" applyFont="1" applyFill="1" applyBorder="1" applyAlignment="1">
      <alignment horizontal="center" vertical="center"/>
    </xf>
    <xf numFmtId="0" fontId="6" fillId="2" borderId="17"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49" xfId="0" applyFont="1" applyFill="1" applyBorder="1" applyAlignment="1">
      <alignment horizontal="center" vertical="center" wrapText="1"/>
    </xf>
    <xf numFmtId="0" fontId="6" fillId="2" borderId="16" xfId="0" applyFont="1" applyFill="1" applyBorder="1" applyAlignment="1">
      <alignment horizontal="center" vertical="center" wrapText="1"/>
    </xf>
    <xf numFmtId="0" fontId="6" fillId="2" borderId="15" xfId="0" applyFont="1" applyFill="1" applyBorder="1" applyAlignment="1">
      <alignment horizontal="center" vertical="center" wrapText="1"/>
    </xf>
    <xf numFmtId="0" fontId="6" fillId="2" borderId="17" xfId="0" applyFont="1" applyFill="1" applyBorder="1" applyAlignment="1">
      <alignment horizontal="center" vertical="center" wrapText="1"/>
    </xf>
    <xf numFmtId="0" fontId="6" fillId="2" borderId="49" xfId="0" applyFont="1" applyFill="1" applyBorder="1" applyAlignment="1">
      <alignment horizontal="center" vertical="center" textRotation="90"/>
    </xf>
    <xf numFmtId="0" fontId="6" fillId="2" borderId="15" xfId="0" applyFont="1" applyFill="1" applyBorder="1" applyAlignment="1">
      <alignment horizontal="center" vertical="center" textRotation="90"/>
    </xf>
    <xf numFmtId="0" fontId="63" fillId="0" borderId="114" xfId="0" applyFont="1" applyBorder="1" applyAlignment="1">
      <alignment horizontal="center" vertical="center"/>
    </xf>
    <xf numFmtId="0" fontId="63" fillId="0" borderId="121" xfId="0" applyFont="1" applyBorder="1" applyAlignment="1">
      <alignment horizontal="center" vertical="center"/>
    </xf>
    <xf numFmtId="0" fontId="63" fillId="0" borderId="155" xfId="0" applyFont="1" applyBorder="1" applyAlignment="1">
      <alignment horizontal="center" vertical="center"/>
    </xf>
    <xf numFmtId="15" fontId="63" fillId="0" borderId="119" xfId="0" applyNumberFormat="1" applyFont="1" applyBorder="1" applyAlignment="1">
      <alignment horizontal="center" vertical="center"/>
    </xf>
    <xf numFmtId="0" fontId="63" fillId="0" borderId="113" xfId="0" applyFont="1" applyBorder="1" applyAlignment="1">
      <alignment horizontal="center" vertical="center"/>
    </xf>
    <xf numFmtId="0" fontId="63" fillId="0" borderId="117" xfId="0" applyFont="1" applyBorder="1" applyAlignment="1">
      <alignment horizontal="center" vertical="center"/>
    </xf>
    <xf numFmtId="0" fontId="63" fillId="0" borderId="118" xfId="0" applyFont="1" applyBorder="1" applyAlignment="1">
      <alignment horizontal="center" vertical="center"/>
    </xf>
    <xf numFmtId="0" fontId="63" fillId="0" borderId="392" xfId="0" applyFont="1" applyBorder="1" applyAlignment="1">
      <alignment horizontal="center" vertical="center"/>
    </xf>
    <xf numFmtId="0" fontId="63" fillId="0" borderId="393" xfId="0" applyFont="1" applyBorder="1" applyAlignment="1">
      <alignment horizontal="center" vertical="center"/>
    </xf>
    <xf numFmtId="0" fontId="63" fillId="0" borderId="394" xfId="0" applyFont="1" applyBorder="1" applyAlignment="1">
      <alignment horizontal="center" vertical="center"/>
    </xf>
    <xf numFmtId="0" fontId="63" fillId="0" borderId="117" xfId="0" applyFont="1" applyBorder="1" applyAlignment="1">
      <alignment horizontal="center" vertical="center" wrapText="1"/>
    </xf>
    <xf numFmtId="0" fontId="63" fillId="0" borderId="113" xfId="0" applyFont="1" applyBorder="1" applyAlignment="1">
      <alignment horizontal="center" vertical="center" wrapText="1"/>
    </xf>
    <xf numFmtId="0" fontId="63" fillId="0" borderId="118" xfId="0" applyFont="1" applyBorder="1" applyAlignment="1">
      <alignment horizontal="center" vertical="center" wrapText="1"/>
    </xf>
    <xf numFmtId="0" fontId="13" fillId="2" borderId="158" xfId="0" applyFont="1" applyFill="1" applyBorder="1" applyAlignment="1">
      <alignment horizontal="center" vertical="center"/>
    </xf>
    <xf numFmtId="0" fontId="13" fillId="2" borderId="157" xfId="0" applyFont="1" applyFill="1" applyBorder="1" applyAlignment="1">
      <alignment horizontal="center" vertical="center"/>
    </xf>
    <xf numFmtId="0" fontId="63" fillId="0" borderId="357" xfId="0" applyFont="1" applyBorder="1" applyAlignment="1">
      <alignment horizontal="center" vertical="center"/>
    </xf>
    <xf numFmtId="0" fontId="63" fillId="0" borderId="24" xfId="0" applyFont="1" applyBorder="1" applyAlignment="1">
      <alignment horizontal="center" vertical="center"/>
    </xf>
    <xf numFmtId="0" fontId="63" fillId="0" borderId="25" xfId="0" applyFont="1" applyBorder="1" applyAlignment="1">
      <alignment horizontal="center" vertical="center"/>
    </xf>
    <xf numFmtId="0" fontId="63" fillId="0" borderId="23" xfId="0" applyFont="1" applyBorder="1" applyAlignment="1">
      <alignment horizontal="center" vertical="center"/>
    </xf>
    <xf numFmtId="0" fontId="63" fillId="0" borderId="371" xfId="0" applyFont="1" applyBorder="1" applyAlignment="1">
      <alignment horizontal="center" vertical="center" wrapText="1"/>
    </xf>
    <xf numFmtId="0" fontId="63" fillId="0" borderId="119" xfId="0" applyFont="1" applyBorder="1" applyAlignment="1">
      <alignment horizontal="center" vertical="center" wrapText="1"/>
    </xf>
    <xf numFmtId="0" fontId="63" fillId="0" borderId="114" xfId="0" applyFont="1" applyBorder="1" applyAlignment="1">
      <alignment horizontal="center" vertical="center" wrapText="1"/>
    </xf>
    <xf numFmtId="0" fontId="13" fillId="2" borderId="359" xfId="0" applyFont="1" applyFill="1" applyBorder="1" applyAlignment="1">
      <alignment horizontal="center" vertical="center"/>
    </xf>
    <xf numFmtId="0" fontId="13" fillId="2" borderId="390" xfId="0" applyFont="1" applyFill="1" applyBorder="1" applyAlignment="1">
      <alignment horizontal="center" vertical="center"/>
    </xf>
    <xf numFmtId="0" fontId="63" fillId="0" borderId="391" xfId="0" applyFont="1" applyBorder="1" applyAlignment="1">
      <alignment horizontal="center" vertical="center"/>
    </xf>
    <xf numFmtId="0" fontId="63" fillId="0" borderId="371" xfId="0" applyFont="1" applyBorder="1" applyAlignment="1">
      <alignment horizontal="center" vertical="center"/>
    </xf>
    <xf numFmtId="0" fontId="63" fillId="0" borderId="373" xfId="0" applyFont="1" applyBorder="1" applyAlignment="1">
      <alignment horizontal="center" vertical="center"/>
    </xf>
    <xf numFmtId="0" fontId="63" fillId="0" borderId="369" xfId="0" applyFont="1" applyBorder="1" applyAlignment="1">
      <alignment horizontal="center" vertical="center"/>
    </xf>
    <xf numFmtId="0" fontId="63" fillId="0" borderId="20" xfId="0" applyFont="1" applyBorder="1" applyAlignment="1">
      <alignment horizontal="center" vertical="center"/>
    </xf>
    <xf numFmtId="0" fontId="63" fillId="0" borderId="21" xfId="0" applyFont="1" applyBorder="1" applyAlignment="1">
      <alignment horizontal="center" vertical="center"/>
    </xf>
    <xf numFmtId="0" fontId="63" fillId="0" borderId="22" xfId="0" applyFont="1" applyBorder="1" applyAlignment="1">
      <alignment horizontal="center" vertical="center"/>
    </xf>
    <xf numFmtId="0" fontId="63" fillId="0" borderId="138" xfId="0" applyFont="1" applyBorder="1" applyAlignment="1">
      <alignment horizontal="center" vertical="center"/>
    </xf>
    <xf numFmtId="15" fontId="63" fillId="0" borderId="22" xfId="0" applyNumberFormat="1" applyFont="1" applyBorder="1" applyAlignment="1">
      <alignment horizontal="center" vertical="center"/>
    </xf>
    <xf numFmtId="0" fontId="63" fillId="0" borderId="26" xfId="0" applyFont="1" applyBorder="1" applyAlignment="1">
      <alignment horizontal="center" vertical="center"/>
    </xf>
    <xf numFmtId="0" fontId="63" fillId="0" borderId="56" xfId="0" applyFont="1" applyBorder="1" applyAlignment="1">
      <alignment horizontal="center" vertical="center"/>
    </xf>
    <xf numFmtId="0" fontId="63" fillId="0" borderId="55" xfId="0" applyFont="1" applyBorder="1" applyAlignment="1">
      <alignment horizontal="center" vertical="center"/>
    </xf>
    <xf numFmtId="0" fontId="63" fillId="0" borderId="56" xfId="0" applyFont="1" applyBorder="1" applyAlignment="1">
      <alignment horizontal="center" vertical="center" wrapText="1"/>
    </xf>
    <xf numFmtId="0" fontId="63" fillId="0" borderId="26" xfId="0" applyFont="1" applyBorder="1" applyAlignment="1">
      <alignment horizontal="center" vertical="center" wrapText="1"/>
    </xf>
    <xf numFmtId="0" fontId="63" fillId="0" borderId="55" xfId="0" applyFont="1" applyBorder="1" applyAlignment="1">
      <alignment horizontal="center" vertical="center" wrapText="1"/>
    </xf>
    <xf numFmtId="0" fontId="63" fillId="0" borderId="24" xfId="0" applyFont="1" applyBorder="1" applyAlignment="1">
      <alignment horizontal="center" vertical="center" wrapText="1"/>
    </xf>
    <xf numFmtId="0" fontId="63" fillId="0" borderId="22" xfId="0" applyFont="1" applyBorder="1" applyAlignment="1">
      <alignment horizontal="center" vertical="center" wrapText="1"/>
    </xf>
    <xf numFmtId="0" fontId="63" fillId="0" borderId="20" xfId="0" applyFont="1" applyBorder="1" applyAlignment="1">
      <alignment horizontal="center" vertical="center" wrapText="1"/>
    </xf>
    <xf numFmtId="0" fontId="63" fillId="0" borderId="56" xfId="0" applyFont="1" applyBorder="1" applyAlignment="1">
      <alignment horizontal="center" vertical="top"/>
    </xf>
    <xf numFmtId="0" fontId="63" fillId="0" borderId="26" xfId="0" applyFont="1" applyBorder="1" applyAlignment="1">
      <alignment horizontal="center" vertical="top"/>
    </xf>
    <xf numFmtId="0" fontId="63" fillId="0" borderId="55" xfId="0" applyFont="1" applyBorder="1" applyAlignment="1">
      <alignment horizontal="center" vertical="top"/>
    </xf>
    <xf numFmtId="0" fontId="63" fillId="0" borderId="22" xfId="0" applyFont="1" applyBorder="1" applyAlignment="1">
      <alignment horizontal="center" vertical="top"/>
    </xf>
    <xf numFmtId="0" fontId="63" fillId="0" borderId="20" xfId="0" applyFont="1" applyBorder="1" applyAlignment="1">
      <alignment horizontal="center" vertical="top"/>
    </xf>
    <xf numFmtId="0" fontId="63" fillId="0" borderId="56" xfId="0" applyFont="1" applyBorder="1" applyAlignment="1">
      <alignment horizontal="center" vertical="top" wrapText="1"/>
    </xf>
    <xf numFmtId="0" fontId="63" fillId="0" borderId="26" xfId="0" applyFont="1" applyBorder="1" applyAlignment="1">
      <alignment horizontal="center" vertical="top" wrapText="1"/>
    </xf>
    <xf numFmtId="0" fontId="63" fillId="0" borderId="55" xfId="0" applyFont="1" applyBorder="1" applyAlignment="1">
      <alignment horizontal="center" vertical="top" wrapText="1"/>
    </xf>
    <xf numFmtId="0" fontId="63" fillId="0" borderId="357" xfId="0" applyFont="1" applyBorder="1" applyAlignment="1">
      <alignment horizontal="center" vertical="top"/>
    </xf>
    <xf numFmtId="0" fontId="63" fillId="0" borderId="24" xfId="0" applyFont="1" applyBorder="1" applyAlignment="1">
      <alignment horizontal="center" vertical="top"/>
    </xf>
    <xf numFmtId="0" fontId="63" fillId="0" borderId="25" xfId="0" applyFont="1" applyBorder="1" applyAlignment="1">
      <alignment horizontal="center" vertical="top"/>
    </xf>
    <xf numFmtId="0" fontId="63" fillId="0" borderId="23" xfId="0" applyFont="1" applyBorder="1" applyAlignment="1">
      <alignment horizontal="center" vertical="top"/>
    </xf>
    <xf numFmtId="0" fontId="63" fillId="0" borderId="21" xfId="0" applyFont="1" applyBorder="1" applyAlignment="1">
      <alignment horizontal="center" vertical="center" wrapText="1"/>
    </xf>
    <xf numFmtId="0" fontId="6" fillId="0" borderId="357" xfId="0" applyFont="1" applyBorder="1" applyAlignment="1">
      <alignment horizontal="center" vertical="center"/>
    </xf>
    <xf numFmtId="0" fontId="6" fillId="0" borderId="24" xfId="0" applyFont="1" applyBorder="1" applyAlignment="1">
      <alignment horizontal="center" vertical="center"/>
    </xf>
    <xf numFmtId="0" fontId="6" fillId="0" borderId="25" xfId="0" applyFont="1" applyBorder="1" applyAlignment="1">
      <alignment horizontal="center" vertical="center"/>
    </xf>
    <xf numFmtId="0" fontId="6" fillId="0" borderId="23" xfId="0" applyFont="1" applyBorder="1" applyAlignment="1">
      <alignment horizontal="center" vertical="center"/>
    </xf>
    <xf numFmtId="0" fontId="58" fillId="0" borderId="26" xfId="0" applyFont="1" applyBorder="1" applyAlignment="1">
      <alignment horizontal="center" vertical="center"/>
    </xf>
    <xf numFmtId="0" fontId="58" fillId="0" borderId="20" xfId="0" applyFont="1" applyBorder="1" applyAlignment="1">
      <alignment horizontal="center" vertical="center"/>
    </xf>
    <xf numFmtId="0" fontId="58" fillId="0" borderId="21" xfId="0" applyFont="1" applyBorder="1" applyAlignment="1">
      <alignment horizontal="center" vertical="center"/>
    </xf>
    <xf numFmtId="0" fontId="58" fillId="0" borderId="138" xfId="0" applyFont="1" applyBorder="1" applyAlignment="1">
      <alignment horizontal="center" vertical="center"/>
    </xf>
    <xf numFmtId="0" fontId="58" fillId="0" borderId="22" xfId="0" applyFont="1" applyBorder="1" applyAlignment="1">
      <alignment horizontal="center" vertical="center"/>
    </xf>
    <xf numFmtId="0" fontId="6" fillId="0" borderId="56" xfId="0" applyFont="1" applyBorder="1" applyAlignment="1">
      <alignment horizontal="center" vertical="center"/>
    </xf>
    <xf numFmtId="0" fontId="6" fillId="0" borderId="26" xfId="0" applyFont="1" applyBorder="1" applyAlignment="1">
      <alignment horizontal="center" vertical="center"/>
    </xf>
    <xf numFmtId="0" fontId="6" fillId="0" borderId="55" xfId="0" applyFont="1" applyBorder="1" applyAlignment="1">
      <alignment horizontal="center" vertical="center"/>
    </xf>
    <xf numFmtId="0" fontId="6" fillId="0" borderId="22" xfId="0" applyFont="1" applyBorder="1" applyAlignment="1">
      <alignment horizontal="center" vertical="center"/>
    </xf>
    <xf numFmtId="0" fontId="6" fillId="0" borderId="20" xfId="0" applyFont="1" applyBorder="1" applyAlignment="1">
      <alignment horizontal="center" vertical="center"/>
    </xf>
    <xf numFmtId="0" fontId="6" fillId="0" borderId="56" xfId="0" applyFont="1" applyBorder="1" applyAlignment="1">
      <alignment horizontal="center" vertical="center" wrapText="1"/>
    </xf>
    <xf numFmtId="0" fontId="6" fillId="0" borderId="26" xfId="0" applyFont="1" applyBorder="1" applyAlignment="1">
      <alignment horizontal="center" vertical="center" wrapText="1"/>
    </xf>
    <xf numFmtId="0" fontId="6" fillId="0" borderId="55" xfId="0" applyFont="1" applyBorder="1" applyAlignment="1">
      <alignment horizontal="center" vertical="center" wrapText="1"/>
    </xf>
    <xf numFmtId="0" fontId="13" fillId="2" borderId="164" xfId="0" applyFont="1" applyFill="1" applyBorder="1" applyAlignment="1">
      <alignment horizontal="center" vertical="center"/>
    </xf>
    <xf numFmtId="0" fontId="13" fillId="2" borderId="165" xfId="0" applyFont="1" applyFill="1" applyBorder="1" applyAlignment="1">
      <alignment horizontal="center" vertical="center"/>
    </xf>
    <xf numFmtId="0" fontId="6" fillId="0" borderId="395" xfId="0" applyFont="1" applyBorder="1" applyAlignment="1">
      <alignment horizontal="center" vertical="center"/>
    </xf>
    <xf numFmtId="0" fontId="6" fillId="0" borderId="69" xfId="0" applyFont="1" applyBorder="1" applyAlignment="1">
      <alignment horizontal="center" vertical="center"/>
    </xf>
    <xf numFmtId="0" fontId="6" fillId="0" borderId="70" xfId="0" applyFont="1" applyBorder="1" applyAlignment="1">
      <alignment horizontal="center" vertical="center"/>
    </xf>
    <xf numFmtId="0" fontId="6" fillId="0" borderId="71" xfId="0" applyFont="1" applyBorder="1" applyAlignment="1">
      <alignment horizontal="center" vertical="center"/>
    </xf>
    <xf numFmtId="0" fontId="58" fillId="0" borderId="63" xfId="0" applyFont="1" applyBorder="1" applyAlignment="1">
      <alignment horizontal="center" vertical="center"/>
    </xf>
    <xf numFmtId="0" fontId="58" fillId="0" borderId="122" xfId="0" applyFont="1" applyBorder="1" applyAlignment="1">
      <alignment horizontal="center" vertical="center"/>
    </xf>
    <xf numFmtId="0" fontId="58" fillId="0" borderId="139" xfId="0" applyFont="1" applyBorder="1" applyAlignment="1">
      <alignment horizontal="center" vertical="center"/>
    </xf>
    <xf numFmtId="0" fontId="58" fillId="0" borderId="62" xfId="0" applyFont="1" applyBorder="1" applyAlignment="1">
      <alignment horizontal="center" vertical="center"/>
    </xf>
    <xf numFmtId="0" fontId="58" fillId="0" borderId="64" xfId="0" applyFont="1" applyBorder="1" applyAlignment="1">
      <alignment horizontal="center" vertical="center"/>
    </xf>
    <xf numFmtId="0" fontId="6" fillId="0" borderId="69" xfId="0" applyFont="1" applyBorder="1" applyAlignment="1">
      <alignment horizontal="center" vertical="center" wrapText="1"/>
    </xf>
    <xf numFmtId="0" fontId="6" fillId="0" borderId="64" xfId="0" applyFont="1" applyBorder="1" applyAlignment="1">
      <alignment horizontal="center" vertical="center" wrapText="1"/>
    </xf>
    <xf numFmtId="0" fontId="6" fillId="0" borderId="64" xfId="0" applyFont="1" applyBorder="1" applyAlignment="1">
      <alignment horizontal="center" vertical="center"/>
    </xf>
    <xf numFmtId="0" fontId="6" fillId="0" borderId="65" xfId="0" applyFont="1" applyBorder="1" applyAlignment="1">
      <alignment horizontal="center" vertical="center"/>
    </xf>
    <xf numFmtId="0" fontId="6" fillId="0" borderId="62" xfId="0" applyFont="1" applyBorder="1" applyAlignment="1">
      <alignment horizontal="center" vertical="center"/>
    </xf>
    <xf numFmtId="0" fontId="6" fillId="0" borderId="63" xfId="0" applyFont="1" applyBorder="1" applyAlignment="1">
      <alignment horizontal="center" vertical="center"/>
    </xf>
    <xf numFmtId="0" fontId="6" fillId="0" borderId="68" xfId="0" applyFont="1" applyBorder="1" applyAlignment="1">
      <alignment horizontal="center" vertical="center" wrapText="1"/>
    </xf>
    <xf numFmtId="0" fontId="6" fillId="0" borderId="68" xfId="0" applyFont="1" applyBorder="1" applyAlignment="1">
      <alignment horizontal="center" vertical="center"/>
    </xf>
    <xf numFmtId="0" fontId="6" fillId="0" borderId="65" xfId="0" applyFont="1" applyBorder="1" applyAlignment="1">
      <alignment horizontal="center" vertical="center" wrapText="1"/>
    </xf>
    <xf numFmtId="0" fontId="13" fillId="2" borderId="13" xfId="0" applyFont="1" applyFill="1" applyBorder="1" applyAlignment="1">
      <alignment horizontal="right" vertical="center" wrapText="1"/>
    </xf>
    <xf numFmtId="0" fontId="6" fillId="2" borderId="19" xfId="0" applyFont="1" applyFill="1" applyBorder="1" applyAlignment="1">
      <alignment horizontal="right" vertical="center" wrapText="1"/>
    </xf>
    <xf numFmtId="0" fontId="14" fillId="0" borderId="2" xfId="0" applyFont="1" applyBorder="1" applyAlignment="1">
      <alignment horizontal="center" vertical="center" wrapText="1"/>
    </xf>
    <xf numFmtId="0" fontId="14" fillId="0" borderId="7" xfId="0" applyFont="1" applyBorder="1" applyAlignment="1">
      <alignment horizontal="center" vertical="center" wrapText="1"/>
    </xf>
    <xf numFmtId="0" fontId="14" fillId="0" borderId="0" xfId="0" applyFont="1" applyAlignment="1">
      <alignment horizontal="center" vertical="center" wrapText="1"/>
    </xf>
    <xf numFmtId="0" fontId="14" fillId="0" borderId="11" xfId="0" applyFont="1" applyBorder="1" applyAlignment="1">
      <alignment horizontal="center" vertical="center" wrapText="1"/>
    </xf>
    <xf numFmtId="0" fontId="14" fillId="0" borderId="15" xfId="0" applyFont="1" applyBorder="1" applyAlignment="1">
      <alignment horizontal="center" vertical="center" wrapText="1"/>
    </xf>
    <xf numFmtId="0" fontId="14" fillId="0" borderId="18" xfId="0" applyFont="1" applyBorder="1" applyAlignment="1">
      <alignment horizontal="center" vertical="center" wrapText="1"/>
    </xf>
    <xf numFmtId="0" fontId="6" fillId="2" borderId="13" xfId="0" applyFont="1" applyFill="1" applyBorder="1" applyAlignment="1">
      <alignment horizontal="right" vertical="center" wrapText="1"/>
    </xf>
    <xf numFmtId="0" fontId="110" fillId="2" borderId="6" xfId="0" applyFont="1" applyFill="1" applyBorder="1" applyAlignment="1">
      <alignment horizontal="center" vertical="center" wrapText="1"/>
    </xf>
    <xf numFmtId="0" fontId="110" fillId="2" borderId="2" xfId="0" applyFont="1" applyFill="1" applyBorder="1" applyAlignment="1">
      <alignment horizontal="center" vertical="center" wrapText="1"/>
    </xf>
    <xf numFmtId="0" fontId="110" fillId="2" borderId="5" xfId="0" applyFont="1" applyFill="1" applyBorder="1" applyAlignment="1">
      <alignment horizontal="center" vertical="center" wrapText="1"/>
    </xf>
    <xf numFmtId="0" fontId="110" fillId="2" borderId="13" xfId="0" applyFont="1" applyFill="1" applyBorder="1" applyAlignment="1">
      <alignment horizontal="center" vertical="center" wrapText="1"/>
    </xf>
    <xf numFmtId="0" fontId="110" fillId="2" borderId="0" xfId="0" applyFont="1" applyFill="1" applyAlignment="1">
      <alignment horizontal="center" vertical="center" wrapText="1"/>
    </xf>
    <xf numFmtId="0" fontId="110" fillId="2" borderId="115" xfId="0" applyFont="1" applyFill="1" applyBorder="1" applyAlignment="1">
      <alignment horizontal="center" vertical="center" wrapText="1"/>
    </xf>
    <xf numFmtId="0" fontId="110" fillId="2" borderId="19" xfId="0" applyFont="1" applyFill="1" applyBorder="1" applyAlignment="1">
      <alignment horizontal="center" vertical="center" wrapText="1"/>
    </xf>
    <xf numFmtId="0" fontId="110" fillId="2" borderId="15" xfId="0" applyFont="1" applyFill="1" applyBorder="1" applyAlignment="1">
      <alignment horizontal="center" vertical="center" wrapText="1"/>
    </xf>
    <xf numFmtId="0" fontId="110" fillId="2" borderId="146" xfId="0" applyFont="1" applyFill="1" applyBorder="1" applyAlignment="1">
      <alignment horizontal="center" vertical="center" wrapText="1"/>
    </xf>
    <xf numFmtId="0" fontId="6" fillId="2" borderId="55" xfId="0" applyFont="1" applyFill="1" applyBorder="1" applyAlignment="1">
      <alignment horizontal="center" vertical="center" textRotation="90"/>
    </xf>
    <xf numFmtId="0" fontId="6" fillId="2" borderId="65" xfId="0" applyFont="1" applyFill="1" applyBorder="1" applyAlignment="1">
      <alignment horizontal="center" vertical="center" textRotation="90"/>
    </xf>
    <xf numFmtId="0" fontId="6" fillId="2" borderId="119" xfId="0" applyFont="1" applyFill="1" applyBorder="1" applyAlignment="1">
      <alignment horizontal="center" vertical="center"/>
    </xf>
    <xf numFmtId="0" fontId="6" fillId="2" borderId="62" xfId="0" applyFont="1" applyFill="1" applyBorder="1" applyAlignment="1">
      <alignment horizontal="center" vertical="center"/>
    </xf>
    <xf numFmtId="0" fontId="6" fillId="2" borderId="116" xfId="0" applyFont="1" applyFill="1" applyBorder="1" applyAlignment="1">
      <alignment horizontal="center" vertical="center"/>
    </xf>
    <xf numFmtId="0" fontId="6" fillId="2" borderId="120" xfId="0" applyFont="1" applyFill="1" applyBorder="1" applyAlignment="1">
      <alignment horizontal="center" vertical="center"/>
    </xf>
    <xf numFmtId="0" fontId="6" fillId="2" borderId="19" xfId="0" applyFont="1" applyFill="1" applyBorder="1" applyAlignment="1">
      <alignment horizontal="center" vertical="center"/>
    </xf>
    <xf numFmtId="0" fontId="6" fillId="2" borderId="146" xfId="0" applyFont="1" applyFill="1" applyBorder="1" applyAlignment="1">
      <alignment horizontal="center" vertical="center"/>
    </xf>
    <xf numFmtId="0" fontId="6" fillId="2" borderId="74" xfId="0" applyFont="1" applyFill="1" applyBorder="1" applyAlignment="1">
      <alignment horizontal="center" vertical="center"/>
    </xf>
    <xf numFmtId="0" fontId="6" fillId="0" borderId="117" xfId="0" applyFont="1" applyBorder="1" applyAlignment="1">
      <alignment horizontal="center" vertical="center"/>
    </xf>
    <xf numFmtId="0" fontId="6" fillId="0" borderId="113" xfId="0" applyFont="1" applyBorder="1" applyAlignment="1">
      <alignment horizontal="center" vertical="center"/>
    </xf>
    <xf numFmtId="0" fontId="6" fillId="0" borderId="113" xfId="0" applyFont="1" applyBorder="1" applyAlignment="1">
      <alignment horizontal="center" vertical="center" wrapText="1"/>
    </xf>
    <xf numFmtId="0" fontId="6" fillId="0" borderId="118" xfId="0" applyFont="1" applyBorder="1" applyAlignment="1">
      <alignment horizontal="center" vertical="center" wrapText="1"/>
    </xf>
    <xf numFmtId="0" fontId="6" fillId="0" borderId="119" xfId="0" applyFont="1" applyBorder="1" applyAlignment="1">
      <alignment horizontal="center" vertical="center"/>
    </xf>
    <xf numFmtId="0" fontId="6" fillId="0" borderId="114" xfId="0" applyFont="1" applyBorder="1" applyAlignment="1">
      <alignment horizontal="center" vertical="center"/>
    </xf>
    <xf numFmtId="0" fontId="7" fillId="2" borderId="117" xfId="0" applyFont="1" applyFill="1" applyBorder="1" applyAlignment="1">
      <alignment horizontal="center" vertical="center"/>
    </xf>
    <xf numFmtId="0" fontId="7" fillId="2" borderId="114" xfId="0" applyFont="1" applyFill="1" applyBorder="1" applyAlignment="1">
      <alignment horizontal="center" vertical="center"/>
    </xf>
    <xf numFmtId="0" fontId="7" fillId="2" borderId="56" xfId="0" applyFont="1" applyFill="1" applyBorder="1" applyAlignment="1">
      <alignment horizontal="center" vertical="center"/>
    </xf>
    <xf numFmtId="0" fontId="7" fillId="2" borderId="20" xfId="0" applyFont="1" applyFill="1" applyBorder="1" applyAlignment="1">
      <alignment horizontal="center" vertical="center"/>
    </xf>
    <xf numFmtId="0" fontId="7" fillId="2" borderId="68" xfId="0" applyFont="1" applyFill="1" applyBorder="1" applyAlignment="1">
      <alignment horizontal="center" vertical="center"/>
    </xf>
    <xf numFmtId="0" fontId="7" fillId="2" borderId="63" xfId="0" applyFont="1" applyFill="1" applyBorder="1" applyAlignment="1">
      <alignment horizontal="center" vertical="center"/>
    </xf>
    <xf numFmtId="0" fontId="58" fillId="0" borderId="119" xfId="0" applyFont="1" applyBorder="1" applyAlignment="1">
      <alignment horizontal="center" vertical="center"/>
    </xf>
    <xf numFmtId="0" fontId="58" fillId="0" borderId="113" xfId="0" applyFont="1" applyBorder="1" applyAlignment="1">
      <alignment horizontal="center" vertical="center"/>
    </xf>
    <xf numFmtId="0" fontId="6" fillId="0" borderId="117" xfId="0" applyFont="1" applyBorder="1" applyAlignment="1">
      <alignment horizontal="center" vertical="center" wrapText="1"/>
    </xf>
    <xf numFmtId="0" fontId="58" fillId="0" borderId="114" xfId="0" applyFont="1" applyBorder="1" applyAlignment="1">
      <alignment horizontal="center" vertical="center"/>
    </xf>
    <xf numFmtId="0" fontId="6" fillId="0" borderId="114" xfId="0" applyFont="1" applyBorder="1" applyAlignment="1">
      <alignment horizontal="center" vertical="center" wrapText="1"/>
    </xf>
    <xf numFmtId="0" fontId="6" fillId="0" borderId="20" xfId="0" applyFont="1" applyBorder="1" applyAlignment="1">
      <alignment horizontal="center" vertical="center" wrapText="1"/>
    </xf>
    <xf numFmtId="0" fontId="6" fillId="0" borderId="63" xfId="0" applyFont="1" applyBorder="1" applyAlignment="1">
      <alignment horizontal="center" vertical="center" wrapText="1"/>
    </xf>
    <xf numFmtId="0" fontId="11" fillId="0" borderId="26" xfId="0" applyFont="1" applyBorder="1" applyAlignment="1">
      <alignment horizontal="left" vertical="center"/>
    </xf>
    <xf numFmtId="0" fontId="6" fillId="0" borderId="13" xfId="0" applyFont="1" applyBorder="1" applyAlignment="1">
      <alignment horizontal="center" vertical="top"/>
    </xf>
    <xf numFmtId="0" fontId="6" fillId="0" borderId="0" xfId="0" applyFont="1" applyAlignment="1">
      <alignment horizontal="center" vertical="top"/>
    </xf>
    <xf numFmtId="0" fontId="6" fillId="0" borderId="11" xfId="0" applyFont="1" applyBorder="1" applyAlignment="1">
      <alignment horizontal="center" vertical="top"/>
    </xf>
    <xf numFmtId="0" fontId="11" fillId="0" borderId="64" xfId="0" applyFont="1" applyBorder="1" applyAlignment="1">
      <alignment horizontal="left" vertical="center"/>
    </xf>
    <xf numFmtId="0" fontId="8" fillId="0" borderId="19" xfId="0" applyFont="1" applyBorder="1" applyAlignment="1">
      <alignment horizontal="center" vertical="center"/>
    </xf>
    <xf numFmtId="0" fontId="48" fillId="2" borderId="6" xfId="0" applyFont="1" applyFill="1" applyBorder="1" applyAlignment="1">
      <alignment horizontal="center" vertical="center" wrapText="1"/>
    </xf>
    <xf numFmtId="0" fontId="48" fillId="2" borderId="2" xfId="0" applyFont="1" applyFill="1" applyBorder="1" applyAlignment="1">
      <alignment horizontal="center" vertical="center" wrapText="1"/>
    </xf>
    <xf numFmtId="0" fontId="48" fillId="2" borderId="5" xfId="0" applyFont="1" applyFill="1" applyBorder="1" applyAlignment="1">
      <alignment horizontal="center" vertical="center" wrapText="1"/>
    </xf>
    <xf numFmtId="0" fontId="48" fillId="2" borderId="13" xfId="0" applyFont="1" applyFill="1" applyBorder="1" applyAlignment="1">
      <alignment horizontal="center" vertical="center" wrapText="1"/>
    </xf>
    <xf numFmtId="0" fontId="48" fillId="2" borderId="0" xfId="0" applyFont="1" applyFill="1" applyAlignment="1">
      <alignment horizontal="center" vertical="center" wrapText="1"/>
    </xf>
    <xf numFmtId="0" fontId="48" fillId="2" borderId="115" xfId="0" applyFont="1" applyFill="1" applyBorder="1" applyAlignment="1">
      <alignment horizontal="center" vertical="center" wrapText="1"/>
    </xf>
    <xf numFmtId="0" fontId="48" fillId="2" borderId="19" xfId="0" applyFont="1" applyFill="1" applyBorder="1" applyAlignment="1">
      <alignment horizontal="center" vertical="center" wrapText="1"/>
    </xf>
    <xf numFmtId="0" fontId="48" fillId="2" borderId="15" xfId="0" applyFont="1" applyFill="1" applyBorder="1" applyAlignment="1">
      <alignment horizontal="center" vertical="center" wrapText="1"/>
    </xf>
    <xf numFmtId="0" fontId="48" fillId="2" borderId="146" xfId="0" applyFont="1" applyFill="1" applyBorder="1" applyAlignment="1">
      <alignment horizontal="center" vertical="center" wrapText="1"/>
    </xf>
    <xf numFmtId="0" fontId="85" fillId="2" borderId="113" xfId="0" applyFont="1" applyFill="1" applyBorder="1" applyAlignment="1">
      <alignment horizontal="center" vertical="center" wrapText="1"/>
    </xf>
    <xf numFmtId="0" fontId="85" fillId="2" borderId="26" xfId="0" applyFont="1" applyFill="1" applyBorder="1" applyAlignment="1">
      <alignment horizontal="center" vertical="center" wrapText="1"/>
    </xf>
    <xf numFmtId="0" fontId="85" fillId="2" borderId="112" xfId="0" applyFont="1" applyFill="1" applyBorder="1" applyAlignment="1">
      <alignment horizontal="center" vertical="center" wrapText="1"/>
    </xf>
    <xf numFmtId="0" fontId="85" fillId="2" borderId="64" xfId="0" applyFont="1" applyFill="1" applyBorder="1" applyAlignment="1">
      <alignment horizontal="center" vertical="center" wrapText="1"/>
    </xf>
    <xf numFmtId="0" fontId="16" fillId="2" borderId="5" xfId="0" applyFont="1" applyFill="1" applyBorder="1" applyAlignment="1">
      <alignment horizontal="center"/>
    </xf>
    <xf numFmtId="0" fontId="16" fillId="2" borderId="173" xfId="0" applyFont="1" applyFill="1" applyBorder="1" applyAlignment="1">
      <alignment horizontal="center"/>
    </xf>
    <xf numFmtId="0" fontId="16" fillId="2" borderId="113" xfId="0" applyFont="1" applyFill="1" applyBorder="1" applyAlignment="1">
      <alignment horizontal="center"/>
    </xf>
    <xf numFmtId="0" fontId="88" fillId="0" borderId="6" xfId="0" applyFont="1" applyBorder="1" applyAlignment="1">
      <alignment horizontal="center" vertical="center"/>
    </xf>
    <xf numFmtId="0" fontId="14" fillId="0" borderId="26" xfId="0" applyFont="1" applyBorder="1" applyAlignment="1">
      <alignment horizontal="left" vertical="center"/>
    </xf>
    <xf numFmtId="0" fontId="14" fillId="0" borderId="55" xfId="0" applyFont="1" applyBorder="1" applyAlignment="1">
      <alignment horizontal="left" vertical="center"/>
    </xf>
    <xf numFmtId="0" fontId="14" fillId="0" borderId="26" xfId="0" applyFont="1" applyBorder="1" applyAlignment="1">
      <alignment horizontal="left"/>
    </xf>
    <xf numFmtId="0" fontId="14" fillId="0" borderId="20" xfId="0" applyFont="1" applyBorder="1" applyAlignment="1">
      <alignment horizontal="left"/>
    </xf>
    <xf numFmtId="0" fontId="14" fillId="0" borderId="26" xfId="0" applyFont="1" applyBorder="1" applyAlignment="1">
      <alignment horizontal="left" vertical="center" wrapText="1"/>
    </xf>
    <xf numFmtId="0" fontId="14" fillId="0" borderId="55" xfId="0" applyFont="1" applyBorder="1" applyAlignment="1">
      <alignment horizontal="left" vertical="center" wrapText="1"/>
    </xf>
    <xf numFmtId="0" fontId="14" fillId="0" borderId="20" xfId="0" applyFont="1" applyBorder="1"/>
    <xf numFmtId="0" fontId="14" fillId="0" borderId="21" xfId="0" applyFont="1" applyBorder="1"/>
    <xf numFmtId="0" fontId="14" fillId="0" borderId="22" xfId="0" applyFont="1" applyBorder="1"/>
    <xf numFmtId="0" fontId="7" fillId="2" borderId="117" xfId="0" applyFont="1" applyFill="1" applyBorder="1" applyAlignment="1">
      <alignment horizontal="left"/>
    </xf>
    <xf numFmtId="0" fontId="7" fillId="2" borderId="113" xfId="0" applyFont="1" applyFill="1" applyBorder="1" applyAlignment="1">
      <alignment horizontal="left"/>
    </xf>
    <xf numFmtId="0" fontId="7" fillId="2" borderId="114" xfId="0" applyFont="1" applyFill="1" applyBorder="1" applyAlignment="1">
      <alignment horizontal="left"/>
    </xf>
    <xf numFmtId="0" fontId="7" fillId="2" borderId="118" xfId="0" applyFont="1" applyFill="1" applyBorder="1" applyAlignment="1">
      <alignment horizontal="left"/>
    </xf>
    <xf numFmtId="0" fontId="7" fillId="2" borderId="119" xfId="0" applyFont="1" applyFill="1" applyBorder="1" applyAlignment="1">
      <alignment horizontal="left" vertical="center" wrapText="1"/>
    </xf>
    <xf numFmtId="0" fontId="7" fillId="2" borderId="113" xfId="0" applyFont="1" applyFill="1" applyBorder="1" applyAlignment="1">
      <alignment horizontal="left" vertical="center" wrapText="1"/>
    </xf>
    <xf numFmtId="0" fontId="7" fillId="2" borderId="118" xfId="0" applyFont="1" applyFill="1" applyBorder="1" applyAlignment="1">
      <alignment horizontal="left" vertical="center" wrapText="1"/>
    </xf>
    <xf numFmtId="0" fontId="7" fillId="2" borderId="45" xfId="0" applyFont="1" applyFill="1" applyBorder="1" applyAlignment="1">
      <alignment horizontal="center" vertical="center"/>
    </xf>
    <xf numFmtId="0" fontId="7" fillId="2" borderId="144" xfId="0" applyFont="1" applyFill="1" applyBorder="1" applyAlignment="1">
      <alignment horizontal="center" vertical="center"/>
    </xf>
    <xf numFmtId="0" fontId="7" fillId="2" borderId="141" xfId="0" applyFont="1" applyFill="1" applyBorder="1" applyAlignment="1">
      <alignment horizontal="center" vertical="center"/>
    </xf>
    <xf numFmtId="0" fontId="6" fillId="2" borderId="135" xfId="0" applyFont="1" applyFill="1" applyBorder="1" applyAlignment="1">
      <alignment horizontal="center" vertical="center"/>
    </xf>
    <xf numFmtId="0" fontId="6" fillId="2" borderId="30" xfId="0" applyFont="1" applyFill="1" applyBorder="1" applyAlignment="1">
      <alignment horizontal="center" vertical="center"/>
    </xf>
    <xf numFmtId="0" fontId="6" fillId="2" borderId="73" xfId="0" applyFont="1" applyFill="1" applyBorder="1" applyAlignment="1">
      <alignment horizontal="center" vertical="center"/>
    </xf>
    <xf numFmtId="0" fontId="6" fillId="2" borderId="44" xfId="0" applyFont="1" applyFill="1" applyBorder="1" applyAlignment="1">
      <alignment horizontal="center" vertical="center"/>
    </xf>
    <xf numFmtId="0" fontId="6" fillId="2" borderId="44" xfId="0" applyFont="1" applyFill="1" applyBorder="1" applyAlignment="1">
      <alignment horizontal="center" vertical="center" wrapText="1"/>
    </xf>
    <xf numFmtId="0" fontId="6" fillId="2" borderId="42" xfId="0" applyFont="1" applyFill="1" applyBorder="1" applyAlignment="1">
      <alignment horizontal="center" vertical="center" wrapText="1"/>
    </xf>
    <xf numFmtId="0" fontId="6" fillId="2" borderId="40" xfId="0" applyFont="1" applyFill="1" applyBorder="1" applyAlignment="1">
      <alignment horizontal="center" vertical="center" wrapText="1"/>
    </xf>
    <xf numFmtId="0" fontId="6" fillId="2" borderId="143" xfId="0" applyFont="1" applyFill="1" applyBorder="1" applyAlignment="1">
      <alignment horizontal="center" vertical="center"/>
    </xf>
    <xf numFmtId="0" fontId="6" fillId="2" borderId="140" xfId="0" applyFont="1" applyFill="1" applyBorder="1" applyAlignment="1">
      <alignment horizontal="center" vertical="center"/>
    </xf>
    <xf numFmtId="0" fontId="6" fillId="2" borderId="43" xfId="0" applyFont="1" applyFill="1" applyBorder="1" applyAlignment="1">
      <alignment horizontal="center" vertical="center" wrapText="1"/>
    </xf>
    <xf numFmtId="0" fontId="14" fillId="0" borderId="64" xfId="0" applyFont="1" applyBorder="1" applyAlignment="1">
      <alignment horizontal="left"/>
    </xf>
    <xf numFmtId="0" fontId="14" fillId="0" borderId="63" xfId="0" applyFont="1" applyBorder="1" applyAlignment="1">
      <alignment horizontal="left"/>
    </xf>
    <xf numFmtId="0" fontId="14" fillId="0" borderId="64" xfId="0" applyFont="1" applyBorder="1" applyAlignment="1">
      <alignment horizontal="left" vertical="center" wrapText="1"/>
    </xf>
    <xf numFmtId="0" fontId="14" fillId="0" borderId="65" xfId="0" applyFont="1" applyBorder="1" applyAlignment="1">
      <alignment horizontal="left" vertical="center" wrapText="1"/>
    </xf>
    <xf numFmtId="0" fontId="14" fillId="0" borderId="64" xfId="0" applyFont="1" applyBorder="1" applyAlignment="1">
      <alignment horizontal="left" vertical="center"/>
    </xf>
    <xf numFmtId="0" fontId="6" fillId="2" borderId="86" xfId="0" applyFont="1" applyFill="1" applyBorder="1" applyAlignment="1">
      <alignment horizontal="center" vertical="center" textRotation="90" wrapText="1"/>
    </xf>
    <xf numFmtId="0" fontId="14" fillId="0" borderId="108" xfId="0" applyFont="1" applyBorder="1" applyAlignment="1">
      <alignment horizontal="center" vertical="center"/>
    </xf>
    <xf numFmtId="0" fontId="14" fillId="0" borderId="84" xfId="0" applyFont="1" applyBorder="1" applyAlignment="1">
      <alignment horizontal="center" vertical="center"/>
    </xf>
    <xf numFmtId="0" fontId="6" fillId="2" borderId="48" xfId="0" applyFont="1" applyFill="1" applyBorder="1" applyAlignment="1">
      <alignment horizontal="center" vertical="center" textRotation="90" wrapText="1"/>
    </xf>
    <xf numFmtId="0" fontId="14" fillId="0" borderId="48" xfId="0" applyFont="1" applyBorder="1" applyAlignment="1">
      <alignment horizontal="center" vertical="center"/>
    </xf>
    <xf numFmtId="0" fontId="14" fillId="0" borderId="143" xfId="0" applyFont="1" applyBorder="1" applyAlignment="1">
      <alignment horizontal="center" vertical="center"/>
    </xf>
    <xf numFmtId="0" fontId="14" fillId="0" borderId="268" xfId="0" applyFont="1" applyBorder="1" applyAlignment="1">
      <alignment horizontal="center" vertical="center"/>
    </xf>
    <xf numFmtId="0" fontId="14" fillId="0" borderId="65" xfId="0" applyFont="1" applyBorder="1" applyAlignment="1">
      <alignment horizontal="left" vertical="center"/>
    </xf>
    <xf numFmtId="0" fontId="14" fillId="0" borderId="46" xfId="0" applyFont="1" applyBorder="1" applyAlignment="1">
      <alignment horizontal="center" vertical="center"/>
    </xf>
    <xf numFmtId="4" fontId="14" fillId="0" borderId="25" xfId="0" applyNumberFormat="1" applyFont="1" applyBorder="1" applyAlignment="1">
      <alignment horizontal="center" vertical="center"/>
    </xf>
    <xf numFmtId="4" fontId="14" fillId="0" borderId="48" xfId="0" applyNumberFormat="1" applyFont="1" applyBorder="1" applyAlignment="1">
      <alignment horizontal="center" vertical="center"/>
    </xf>
    <xf numFmtId="4" fontId="14" fillId="0" borderId="23" xfId="0" applyNumberFormat="1" applyFont="1" applyBorder="1" applyAlignment="1">
      <alignment horizontal="center" vertical="center"/>
    </xf>
    <xf numFmtId="4" fontId="14" fillId="0" borderId="89" xfId="0" applyNumberFormat="1" applyFont="1" applyBorder="1" applyAlignment="1">
      <alignment horizontal="center" vertical="center"/>
    </xf>
    <xf numFmtId="4" fontId="14" fillId="0" borderId="84" xfId="0" applyNumberFormat="1" applyFont="1" applyBorder="1" applyAlignment="1">
      <alignment horizontal="center" vertical="center"/>
    </xf>
    <xf numFmtId="4" fontId="14" fillId="0" borderId="90" xfId="0" applyNumberFormat="1" applyFont="1" applyBorder="1" applyAlignment="1">
      <alignment horizontal="center" vertical="center"/>
    </xf>
    <xf numFmtId="0" fontId="14" fillId="0" borderId="86" xfId="0" applyFont="1" applyBorder="1" applyAlignment="1">
      <alignment horizontal="center" vertical="center"/>
    </xf>
    <xf numFmtId="0" fontId="14" fillId="0" borderId="140" xfId="0" applyFont="1" applyBorder="1" applyAlignment="1">
      <alignment horizontal="center" vertical="center"/>
    </xf>
    <xf numFmtId="0" fontId="14" fillId="0" borderId="85" xfId="0" applyFont="1" applyBorder="1" applyAlignment="1">
      <alignment horizontal="center" vertical="center"/>
    </xf>
    <xf numFmtId="4" fontId="14" fillId="0" borderId="88" xfId="0" applyNumberFormat="1" applyFont="1" applyBorder="1" applyAlignment="1">
      <alignment horizontal="center" vertical="center"/>
    </xf>
    <xf numFmtId="4" fontId="14" fillId="0" borderId="86" xfId="0" applyNumberFormat="1" applyFont="1" applyBorder="1" applyAlignment="1">
      <alignment horizontal="center" vertical="center"/>
    </xf>
    <xf numFmtId="4" fontId="14" fillId="0" borderId="87" xfId="0" applyNumberFormat="1" applyFont="1" applyBorder="1" applyAlignment="1">
      <alignment horizontal="center" vertical="center"/>
    </xf>
    <xf numFmtId="0" fontId="162" fillId="0" borderId="20" xfId="0" applyFont="1" applyBorder="1" applyAlignment="1">
      <alignment horizontal="left" vertical="center"/>
    </xf>
    <xf numFmtId="0" fontId="162" fillId="0" borderId="21" xfId="0" applyFont="1" applyBorder="1" applyAlignment="1">
      <alignment horizontal="left" vertical="center"/>
    </xf>
    <xf numFmtId="0" fontId="162" fillId="0" borderId="138" xfId="0" applyFont="1" applyBorder="1" applyAlignment="1">
      <alignment horizontal="left" vertical="center"/>
    </xf>
    <xf numFmtId="0" fontId="164" fillId="0" borderId="56" xfId="0" applyFont="1" applyBorder="1" applyAlignment="1">
      <alignment horizontal="center" vertical="center"/>
    </xf>
    <xf numFmtId="0" fontId="164" fillId="0" borderId="26" xfId="0" applyFont="1" applyBorder="1" applyAlignment="1">
      <alignment horizontal="center" vertical="center"/>
    </xf>
    <xf numFmtId="0" fontId="164" fillId="0" borderId="55" xfId="0" applyFont="1" applyBorder="1" applyAlignment="1">
      <alignment horizontal="center" vertical="center"/>
    </xf>
    <xf numFmtId="0" fontId="13" fillId="2" borderId="13" xfId="0" applyFont="1" applyFill="1" applyBorder="1" applyAlignment="1">
      <alignment horizontal="right" vertical="center"/>
    </xf>
    <xf numFmtId="0" fontId="13" fillId="2" borderId="0" xfId="0" applyFont="1" applyFill="1" applyAlignment="1">
      <alignment horizontal="right" vertical="center"/>
    </xf>
    <xf numFmtId="0" fontId="13" fillId="2" borderId="19" xfId="0" applyFont="1" applyFill="1" applyBorder="1" applyAlignment="1">
      <alignment horizontal="right" vertical="center"/>
    </xf>
    <xf numFmtId="0" fontId="13" fillId="2" borderId="15" xfId="0" applyFont="1" applyFill="1" applyBorder="1" applyAlignment="1">
      <alignment horizontal="right" vertical="center"/>
    </xf>
    <xf numFmtId="0" fontId="164" fillId="0" borderId="68" xfId="0" applyFont="1" applyBorder="1" applyAlignment="1">
      <alignment horizontal="center" vertical="center"/>
    </xf>
    <xf numFmtId="0" fontId="164" fillId="0" borderId="64" xfId="0" applyFont="1" applyBorder="1" applyAlignment="1">
      <alignment horizontal="center" vertical="center"/>
    </xf>
    <xf numFmtId="0" fontId="164" fillId="0" borderId="65" xfId="0" applyFont="1" applyBorder="1" applyAlignment="1">
      <alignment horizontal="center" vertical="center"/>
    </xf>
    <xf numFmtId="0" fontId="6" fillId="2" borderId="113" xfId="0" applyFont="1" applyFill="1" applyBorder="1" applyAlignment="1">
      <alignment horizontal="center"/>
    </xf>
    <xf numFmtId="0" fontId="6" fillId="2" borderId="117" xfId="0" applyFont="1" applyFill="1" applyBorder="1" applyAlignment="1">
      <alignment horizontal="center"/>
    </xf>
    <xf numFmtId="0" fontId="64" fillId="0" borderId="68" xfId="0" applyFont="1" applyBorder="1" applyAlignment="1">
      <alignment horizontal="left" vertical="center"/>
    </xf>
    <xf numFmtId="0" fontId="64" fillId="0" borderId="64" xfId="0" applyFont="1" applyBorder="1" applyAlignment="1">
      <alignment horizontal="left" vertical="center"/>
    </xf>
    <xf numFmtId="15" fontId="64" fillId="0" borderId="56" xfId="0" applyNumberFormat="1" applyFont="1" applyBorder="1" applyAlignment="1">
      <alignment horizontal="left" vertical="center"/>
    </xf>
    <xf numFmtId="0" fontId="64" fillId="0" borderId="26" xfId="0" applyFont="1" applyBorder="1" applyAlignment="1">
      <alignment horizontal="left" vertical="center"/>
    </xf>
    <xf numFmtId="0" fontId="64" fillId="0" borderId="56" xfId="0" applyFont="1" applyBorder="1" applyAlignment="1">
      <alignment horizontal="left" vertical="center"/>
    </xf>
    <xf numFmtId="0" fontId="43" fillId="2" borderId="113" xfId="0" applyFont="1" applyFill="1" applyBorder="1" applyAlignment="1">
      <alignment horizontal="center" vertical="center" wrapText="1"/>
    </xf>
    <xf numFmtId="0" fontId="43" fillId="2" borderId="26" xfId="0" applyFont="1" applyFill="1" applyBorder="1" applyAlignment="1">
      <alignment horizontal="center" vertical="center" wrapText="1"/>
    </xf>
    <xf numFmtId="0" fontId="43" fillId="2" borderId="64" xfId="0" applyFont="1" applyFill="1" applyBorder="1" applyAlignment="1">
      <alignment horizontal="center" vertical="center" wrapText="1"/>
    </xf>
    <xf numFmtId="0" fontId="125" fillId="2" borderId="113" xfId="0" applyFont="1" applyFill="1" applyBorder="1" applyAlignment="1">
      <alignment horizontal="center" vertical="center" wrapText="1"/>
    </xf>
    <xf numFmtId="0" fontId="125" fillId="2" borderId="26" xfId="0" applyFont="1" applyFill="1" applyBorder="1" applyAlignment="1">
      <alignment horizontal="center" vertical="center" wrapText="1"/>
    </xf>
    <xf numFmtId="0" fontId="125" fillId="2" borderId="64" xfId="0" applyFont="1" applyFill="1" applyBorder="1" applyAlignment="1">
      <alignment horizontal="center" vertical="center" wrapText="1"/>
    </xf>
    <xf numFmtId="0" fontId="8" fillId="0" borderId="113" xfId="0" applyFont="1" applyBorder="1" applyAlignment="1">
      <alignment horizontal="center" vertical="center" wrapText="1"/>
    </xf>
    <xf numFmtId="0" fontId="8" fillId="0" borderId="118" xfId="0" applyFont="1" applyBorder="1" applyAlignment="1">
      <alignment horizontal="center" vertical="center" wrapText="1"/>
    </xf>
    <xf numFmtId="0" fontId="8" fillId="0" borderId="26" xfId="0" applyFont="1" applyBorder="1" applyAlignment="1">
      <alignment horizontal="center" vertical="center" wrapText="1"/>
    </xf>
    <xf numFmtId="0" fontId="8" fillId="0" borderId="55" xfId="0" applyFont="1" applyBorder="1" applyAlignment="1">
      <alignment horizontal="center" vertical="center" wrapText="1"/>
    </xf>
    <xf numFmtId="0" fontId="8" fillId="0" borderId="64" xfId="0" applyFont="1" applyBorder="1" applyAlignment="1">
      <alignment horizontal="center" vertical="center" wrapText="1"/>
    </xf>
    <xf numFmtId="0" fontId="8" fillId="0" borderId="65" xfId="0" applyFont="1" applyBorder="1" applyAlignment="1">
      <alignment horizontal="center" vertical="center" wrapText="1"/>
    </xf>
    <xf numFmtId="0" fontId="2" fillId="2" borderId="6" xfId="0" applyFont="1" applyFill="1" applyBorder="1" applyAlignment="1">
      <alignment horizontal="center"/>
    </xf>
    <xf numFmtId="0" fontId="2" fillId="2" borderId="2" xfId="0" applyFont="1" applyFill="1" applyBorder="1" applyAlignment="1">
      <alignment horizontal="center"/>
    </xf>
    <xf numFmtId="0" fontId="2" fillId="2" borderId="5" xfId="0" applyFont="1" applyFill="1" applyBorder="1" applyAlignment="1">
      <alignment horizontal="center"/>
    </xf>
    <xf numFmtId="0" fontId="112" fillId="2" borderId="113" xfId="0" applyFont="1" applyFill="1" applyBorder="1" applyAlignment="1">
      <alignment horizontal="center" vertical="center" wrapText="1"/>
    </xf>
    <xf numFmtId="0" fontId="112" fillId="2" borderId="118" xfId="0" applyFont="1" applyFill="1" applyBorder="1" applyAlignment="1">
      <alignment horizontal="center" vertical="center" wrapText="1"/>
    </xf>
    <xf numFmtId="0" fontId="89" fillId="2" borderId="23" xfId="0" applyFont="1" applyFill="1" applyBorder="1" applyAlignment="1">
      <alignment horizontal="left" wrapText="1"/>
    </xf>
    <xf numFmtId="0" fontId="89" fillId="2" borderId="24" xfId="0" applyFont="1" applyFill="1" applyBorder="1" applyAlignment="1">
      <alignment horizontal="left" wrapText="1"/>
    </xf>
    <xf numFmtId="0" fontId="89" fillId="2" borderId="25" xfId="0" applyFont="1" applyFill="1" applyBorder="1" applyAlignment="1">
      <alignment horizontal="left" wrapText="1"/>
    </xf>
    <xf numFmtId="0" fontId="7" fillId="2" borderId="58" xfId="0" applyFont="1" applyFill="1" applyBorder="1" applyAlignment="1">
      <alignment horizontal="center" vertical="center"/>
    </xf>
    <xf numFmtId="0" fontId="7" fillId="2" borderId="60" xfId="0" applyFont="1" applyFill="1" applyBorder="1" applyAlignment="1">
      <alignment horizontal="center" vertical="center"/>
    </xf>
    <xf numFmtId="0" fontId="7" fillId="2" borderId="546" xfId="0" applyFont="1" applyFill="1" applyBorder="1" applyAlignment="1">
      <alignment horizontal="center" vertical="center"/>
    </xf>
    <xf numFmtId="0" fontId="6" fillId="2" borderId="545" xfId="0" applyFont="1" applyFill="1" applyBorder="1" applyAlignment="1">
      <alignment horizontal="center" vertical="center"/>
    </xf>
    <xf numFmtId="0" fontId="6" fillId="2" borderId="121" xfId="0" applyFont="1" applyFill="1" applyBorder="1" applyAlignment="1">
      <alignment horizontal="center" vertical="center"/>
    </xf>
    <xf numFmtId="0" fontId="14" fillId="2" borderId="116" xfId="0" applyFont="1" applyFill="1" applyBorder="1" applyAlignment="1">
      <alignment horizontal="center" vertical="center"/>
    </xf>
    <xf numFmtId="0" fontId="14" fillId="2" borderId="74" xfId="0" applyFont="1" applyFill="1" applyBorder="1" applyAlignment="1">
      <alignment horizontal="center" vertical="center"/>
    </xf>
    <xf numFmtId="0" fontId="14" fillId="2" borderId="120" xfId="0" applyFont="1" applyFill="1" applyBorder="1" applyAlignment="1">
      <alignment horizontal="center" vertical="center"/>
    </xf>
    <xf numFmtId="0" fontId="14" fillId="2" borderId="19" xfId="0" applyFont="1" applyFill="1" applyBorder="1" applyAlignment="1">
      <alignment horizontal="center" vertical="center"/>
    </xf>
    <xf numFmtId="0" fontId="14" fillId="2" borderId="15" xfId="0" applyFont="1" applyFill="1" applyBorder="1" applyAlignment="1">
      <alignment horizontal="center" vertical="center"/>
    </xf>
    <xf numFmtId="0" fontId="14" fillId="2" borderId="146" xfId="0" applyFont="1" applyFill="1" applyBorder="1" applyAlignment="1">
      <alignment horizontal="center" vertical="center"/>
    </xf>
    <xf numFmtId="0" fontId="6" fillId="2" borderId="56" xfId="0" applyFont="1" applyFill="1" applyBorder="1" applyAlignment="1">
      <alignment horizontal="left" vertical="center"/>
    </xf>
    <xf numFmtId="0" fontId="6" fillId="2" borderId="26" xfId="0" applyFont="1" applyFill="1" applyBorder="1" applyAlignment="1">
      <alignment horizontal="left" vertical="center"/>
    </xf>
    <xf numFmtId="0" fontId="6" fillId="2" borderId="68" xfId="0" applyFont="1" applyFill="1" applyBorder="1" applyAlignment="1">
      <alignment horizontal="left" vertical="center"/>
    </xf>
    <xf numFmtId="0" fontId="6" fillId="2" borderId="64" xfId="0" applyFont="1" applyFill="1" applyBorder="1" applyAlignment="1">
      <alignment horizontal="left" vertical="center"/>
    </xf>
    <xf numFmtId="0" fontId="6" fillId="2" borderId="116" xfId="0" applyFont="1" applyFill="1" applyBorder="1" applyAlignment="1">
      <alignment horizontal="left" vertical="center"/>
    </xf>
    <xf numFmtId="0" fontId="6" fillId="2" borderId="74" xfId="0" applyFont="1" applyFill="1" applyBorder="1" applyAlignment="1">
      <alignment horizontal="left" vertical="center"/>
    </xf>
    <xf numFmtId="0" fontId="6" fillId="2" borderId="120" xfId="0" applyFont="1" applyFill="1" applyBorder="1" applyAlignment="1">
      <alignment horizontal="left" vertical="center"/>
    </xf>
    <xf numFmtId="0" fontId="6" fillId="2" borderId="19" xfId="0" applyFont="1" applyFill="1" applyBorder="1" applyAlignment="1">
      <alignment horizontal="left" vertical="center"/>
    </xf>
    <xf numFmtId="0" fontId="6" fillId="2" borderId="15" xfId="0" applyFont="1" applyFill="1" applyBorder="1" applyAlignment="1">
      <alignment horizontal="left" vertical="center"/>
    </xf>
    <xf numFmtId="0" fontId="6" fillId="2" borderId="146" xfId="0" applyFont="1" applyFill="1" applyBorder="1" applyAlignment="1">
      <alignment horizontal="left" vertical="center"/>
    </xf>
    <xf numFmtId="0" fontId="6" fillId="2" borderId="156" xfId="0" applyFont="1" applyFill="1" applyBorder="1" applyAlignment="1">
      <alignment horizontal="center" vertical="center"/>
    </xf>
    <xf numFmtId="0" fontId="14" fillId="2" borderId="99" xfId="0" applyFont="1" applyFill="1" applyBorder="1" applyAlignment="1">
      <alignment horizontal="left" vertical="center"/>
    </xf>
    <xf numFmtId="0" fontId="14" fillId="2" borderId="26" xfId="0" applyFont="1" applyFill="1" applyBorder="1" applyAlignment="1">
      <alignment horizontal="left" vertical="center"/>
    </xf>
    <xf numFmtId="0" fontId="14" fillId="2" borderId="174" xfId="0" applyFont="1" applyFill="1" applyBorder="1" applyAlignment="1">
      <alignment horizontal="left" vertical="center"/>
    </xf>
    <xf numFmtId="0" fontId="14" fillId="2" borderId="64" xfId="0" applyFont="1" applyFill="1" applyBorder="1" applyAlignment="1">
      <alignment horizontal="left" vertical="center"/>
    </xf>
    <xf numFmtId="0" fontId="14" fillId="2" borderId="26" xfId="0" applyFont="1" applyFill="1" applyBorder="1" applyAlignment="1">
      <alignment horizontal="center" vertical="center" textRotation="90"/>
    </xf>
    <xf numFmtId="0" fontId="14" fillId="2" borderId="64" xfId="0" applyFont="1" applyFill="1" applyBorder="1" applyAlignment="1">
      <alignment horizontal="center" vertical="center" textRotation="90"/>
    </xf>
    <xf numFmtId="0" fontId="14" fillId="2" borderId="26" xfId="0" applyFont="1" applyFill="1" applyBorder="1" applyAlignment="1">
      <alignment horizontal="center" vertical="center" wrapText="1"/>
    </xf>
    <xf numFmtId="0" fontId="14" fillId="2" borderId="64" xfId="0" applyFont="1" applyFill="1" applyBorder="1" applyAlignment="1">
      <alignment horizontal="center" vertical="center" wrapText="1"/>
    </xf>
    <xf numFmtId="0" fontId="14" fillId="2" borderId="20" xfId="0" applyFont="1" applyFill="1" applyBorder="1" applyAlignment="1">
      <alignment horizontal="center" vertical="center" wrapText="1"/>
    </xf>
    <xf numFmtId="0" fontId="14" fillId="2" borderId="21" xfId="0" applyFont="1" applyFill="1" applyBorder="1" applyAlignment="1">
      <alignment horizontal="center" vertical="center" wrapText="1"/>
    </xf>
    <xf numFmtId="0" fontId="14" fillId="2" borderId="22" xfId="0" applyFont="1" applyFill="1" applyBorder="1" applyAlignment="1">
      <alignment horizontal="center" vertical="center" wrapText="1"/>
    </xf>
    <xf numFmtId="0" fontId="14" fillId="2" borderId="26" xfId="0" applyFont="1" applyFill="1" applyBorder="1" applyAlignment="1">
      <alignment horizontal="center" vertical="center"/>
    </xf>
    <xf numFmtId="0" fontId="14" fillId="2" borderId="64" xfId="0" applyFont="1" applyFill="1" applyBorder="1" applyAlignment="1">
      <alignment horizontal="center" vertical="center"/>
    </xf>
    <xf numFmtId="0" fontId="14" fillId="2" borderId="116" xfId="0" applyFont="1" applyFill="1" applyBorder="1" applyAlignment="1">
      <alignment horizontal="left" vertical="center" wrapText="1"/>
    </xf>
    <xf numFmtId="0" fontId="14" fillId="2" borderId="74" xfId="0" applyFont="1" applyFill="1" applyBorder="1" applyAlignment="1">
      <alignment horizontal="left" vertical="center" wrapText="1"/>
    </xf>
    <xf numFmtId="0" fontId="14" fillId="2" borderId="156" xfId="0" applyFont="1" applyFill="1" applyBorder="1" applyAlignment="1">
      <alignment horizontal="left" vertical="center" wrapText="1"/>
    </xf>
    <xf numFmtId="0" fontId="14" fillId="2" borderId="19" xfId="0" applyFont="1" applyFill="1" applyBorder="1" applyAlignment="1">
      <alignment horizontal="left" vertical="center" wrapText="1"/>
    </xf>
    <xf numFmtId="0" fontId="14" fillId="2" borderId="15" xfId="0" applyFont="1" applyFill="1" applyBorder="1" applyAlignment="1">
      <alignment horizontal="left" vertical="center" wrapText="1"/>
    </xf>
    <xf numFmtId="0" fontId="14" fillId="2" borderId="18" xfId="0" applyFont="1" applyFill="1" applyBorder="1" applyAlignment="1">
      <alignment horizontal="left" vertical="center" wrapText="1"/>
    </xf>
    <xf numFmtId="0" fontId="162" fillId="0" borderId="136" xfId="0" applyFont="1" applyBorder="1" applyAlignment="1">
      <alignment horizontal="left" vertical="center"/>
    </xf>
    <xf numFmtId="0" fontId="162" fillId="0" borderId="133" xfId="0" applyFont="1" applyBorder="1" applyAlignment="1">
      <alignment horizontal="left" vertical="center"/>
    </xf>
    <xf numFmtId="0" fontId="162" fillId="0" borderId="92" xfId="0" applyFont="1" applyBorder="1" applyAlignment="1">
      <alignment horizontal="left" vertical="center"/>
    </xf>
    <xf numFmtId="0" fontId="162" fillId="0" borderId="96" xfId="0" applyFont="1" applyBorder="1" applyAlignment="1">
      <alignment horizontal="left" vertical="center"/>
    </xf>
    <xf numFmtId="0" fontId="162" fillId="0" borderId="96" xfId="0" applyFont="1" applyBorder="1" applyAlignment="1">
      <alignment horizontal="center" vertical="center"/>
    </xf>
    <xf numFmtId="0" fontId="162" fillId="0" borderId="92" xfId="0" applyFont="1" applyBorder="1" applyAlignment="1">
      <alignment horizontal="center" vertical="center"/>
    </xf>
    <xf numFmtId="0" fontId="162" fillId="0" borderId="133" xfId="0" applyFont="1" applyBorder="1" applyAlignment="1">
      <alignment horizontal="center" vertical="center"/>
    </xf>
    <xf numFmtId="0" fontId="162" fillId="0" borderId="134" xfId="0" applyFont="1" applyBorder="1" applyAlignment="1">
      <alignment horizontal="left" vertical="center"/>
    </xf>
    <xf numFmtId="0" fontId="162" fillId="0" borderId="137" xfId="0" applyFont="1" applyBorder="1" applyAlignment="1">
      <alignment horizontal="left" vertical="center"/>
    </xf>
    <xf numFmtId="169" fontId="162" fillId="0" borderId="96" xfId="0" applyNumberFormat="1" applyFont="1" applyBorder="1" applyAlignment="1">
      <alignment horizontal="center" vertical="center"/>
    </xf>
    <xf numFmtId="169" fontId="162" fillId="0" borderId="137" xfId="0" applyNumberFormat="1" applyFont="1" applyBorder="1" applyAlignment="1">
      <alignment horizontal="center" vertical="center"/>
    </xf>
    <xf numFmtId="0" fontId="162" fillId="0" borderId="134" xfId="0" applyFont="1" applyBorder="1" applyAlignment="1">
      <alignment horizontal="center" vertical="center"/>
    </xf>
    <xf numFmtId="0" fontId="162" fillId="0" borderId="137" xfId="0" applyFont="1" applyBorder="1" applyAlignment="1">
      <alignment horizontal="center" vertical="center"/>
    </xf>
    <xf numFmtId="0" fontId="162" fillId="0" borderId="20" xfId="0" applyFont="1" applyBorder="1" applyAlignment="1">
      <alignment horizontal="center" vertical="center"/>
    </xf>
    <xf numFmtId="0" fontId="162" fillId="0" borderId="21" xfId="0" applyFont="1" applyBorder="1" applyAlignment="1">
      <alignment horizontal="center" vertical="center"/>
    </xf>
    <xf numFmtId="0" fontId="162" fillId="0" borderId="22" xfId="0" applyFont="1" applyBorder="1" applyAlignment="1">
      <alignment horizontal="center" vertical="center"/>
    </xf>
    <xf numFmtId="0" fontId="162" fillId="0" borderId="22" xfId="0" applyFont="1" applyBorder="1" applyAlignment="1">
      <alignment horizontal="left" vertical="center"/>
    </xf>
    <xf numFmtId="0" fontId="162" fillId="0" borderId="60" xfId="0" applyFont="1" applyBorder="1" applyAlignment="1">
      <alignment horizontal="left" vertical="center"/>
    </xf>
    <xf numFmtId="0" fontId="162" fillId="0" borderId="63" xfId="0" applyFont="1" applyBorder="1" applyAlignment="1">
      <alignment horizontal="center" vertical="center"/>
    </xf>
    <xf numFmtId="0" fontId="162" fillId="0" borderId="122" xfId="0" applyFont="1" applyBorder="1" applyAlignment="1">
      <alignment horizontal="center" vertical="center"/>
    </xf>
    <xf numFmtId="0" fontId="162" fillId="0" borderId="62" xfId="0" applyFont="1" applyBorder="1" applyAlignment="1">
      <alignment horizontal="center" vertical="center"/>
    </xf>
    <xf numFmtId="0" fontId="162" fillId="0" borderId="546" xfId="0" applyFont="1" applyBorder="1" applyAlignment="1">
      <alignment horizontal="left" vertical="center"/>
    </xf>
    <xf numFmtId="0" fontId="162" fillId="0" borderId="122" xfId="0" applyFont="1" applyBorder="1" applyAlignment="1">
      <alignment horizontal="left" vertical="center"/>
    </xf>
    <xf numFmtId="0" fontId="162" fillId="0" borderId="62" xfId="0" applyFont="1" applyBorder="1" applyAlignment="1">
      <alignment horizontal="left" vertical="center"/>
    </xf>
    <xf numFmtId="0" fontId="162" fillId="0" borderId="63" xfId="0" applyFont="1" applyBorder="1" applyAlignment="1">
      <alignment horizontal="left" vertical="center"/>
    </xf>
    <xf numFmtId="0" fontId="162" fillId="0" borderId="320" xfId="0" applyFont="1" applyBorder="1" applyAlignment="1">
      <alignment horizontal="left" vertical="center"/>
    </xf>
    <xf numFmtId="0" fontId="162" fillId="0" borderId="60" xfId="0" applyFont="1" applyBorder="1" applyAlignment="1">
      <alignment horizontal="center" vertical="center"/>
    </xf>
    <xf numFmtId="0" fontId="162" fillId="0" borderId="138" xfId="0" applyFont="1" applyBorder="1" applyAlignment="1">
      <alignment horizontal="center" vertical="center"/>
    </xf>
    <xf numFmtId="169" fontId="162" fillId="0" borderId="20" xfId="0" applyNumberFormat="1" applyFont="1" applyBorder="1" applyAlignment="1">
      <alignment horizontal="center" vertical="center"/>
    </xf>
    <xf numFmtId="169" fontId="162" fillId="0" borderId="138" xfId="0" applyNumberFormat="1" applyFont="1" applyBorder="1" applyAlignment="1">
      <alignment horizontal="center" vertical="center"/>
    </xf>
    <xf numFmtId="0" fontId="162" fillId="0" borderId="139" xfId="0" applyFont="1" applyBorder="1" applyAlignment="1">
      <alignment horizontal="left" vertical="center"/>
    </xf>
    <xf numFmtId="0" fontId="162" fillId="0" borderId="106" xfId="0" applyFont="1" applyBorder="1" applyAlignment="1">
      <alignment horizontal="left" vertical="center"/>
    </xf>
    <xf numFmtId="0" fontId="64" fillId="0" borderId="60" xfId="0" applyFont="1" applyBorder="1" applyAlignment="1">
      <alignment horizontal="left" vertical="center"/>
    </xf>
    <xf numFmtId="0" fontId="64" fillId="0" borderId="21" xfId="0" applyFont="1" applyBorder="1" applyAlignment="1">
      <alignment horizontal="left" vertical="center"/>
    </xf>
    <xf numFmtId="0" fontId="64" fillId="0" borderId="22" xfId="0" applyFont="1" applyBorder="1" applyAlignment="1">
      <alignment horizontal="left" vertical="center"/>
    </xf>
    <xf numFmtId="169" fontId="162" fillId="0" borderId="63" xfId="0" applyNumberFormat="1" applyFont="1" applyBorder="1" applyAlignment="1">
      <alignment horizontal="center" vertical="center"/>
    </xf>
    <xf numFmtId="169" fontId="162" fillId="0" borderId="139" xfId="0" applyNumberFormat="1" applyFont="1" applyBorder="1" applyAlignment="1">
      <alignment horizontal="center" vertical="center"/>
    </xf>
    <xf numFmtId="0" fontId="162" fillId="0" borderId="546" xfId="0" applyFont="1" applyBorder="1" applyAlignment="1">
      <alignment horizontal="center" vertical="center"/>
    </xf>
    <xf numFmtId="0" fontId="162" fillId="0" borderId="139" xfId="0" applyFont="1" applyBorder="1" applyAlignment="1">
      <alignment horizontal="center" vertical="center"/>
    </xf>
    <xf numFmtId="15" fontId="64" fillId="0" borderId="433" xfId="0" applyNumberFormat="1" applyFont="1" applyBorder="1" applyAlignment="1" applyProtection="1">
      <alignment horizontal="left" vertical="center" wrapText="1"/>
      <protection locked="0"/>
    </xf>
    <xf numFmtId="0" fontId="64" fillId="0" borderId="433" xfId="0" applyFont="1" applyBorder="1" applyAlignment="1" applyProtection="1">
      <alignment horizontal="left" vertical="center" wrapText="1"/>
      <protection locked="0"/>
    </xf>
    <xf numFmtId="0" fontId="13" fillId="36" borderId="13" xfId="0" applyFont="1" applyFill="1" applyBorder="1" applyAlignment="1">
      <alignment horizontal="right" vertical="center"/>
    </xf>
    <xf numFmtId="0" fontId="13" fillId="36" borderId="0" xfId="0" applyFont="1" applyFill="1" applyAlignment="1">
      <alignment horizontal="right" vertical="center"/>
    </xf>
    <xf numFmtId="0" fontId="162" fillId="0" borderId="434" xfId="0" applyFont="1" applyBorder="1" applyAlignment="1" applyProtection="1">
      <alignment horizontal="center" vertical="center"/>
      <protection locked="0"/>
    </xf>
    <xf numFmtId="0" fontId="162" fillId="0" borderId="520" xfId="0" applyFont="1" applyBorder="1" applyAlignment="1" applyProtection="1">
      <alignment horizontal="center" vertical="center"/>
      <protection locked="0"/>
    </xf>
    <xf numFmtId="0" fontId="162" fillId="0" borderId="435" xfId="0" applyFont="1" applyBorder="1" applyAlignment="1" applyProtection="1">
      <alignment horizontal="center" vertical="center"/>
      <protection locked="0"/>
    </xf>
    <xf numFmtId="0" fontId="14" fillId="0" borderId="538" xfId="0" applyFont="1" applyBorder="1" applyAlignment="1" applyProtection="1">
      <alignment horizontal="center" vertical="center"/>
      <protection locked="0"/>
    </xf>
    <xf numFmtId="0" fontId="14" fillId="0" borderId="539" xfId="0" applyFont="1" applyBorder="1" applyAlignment="1" applyProtection="1">
      <alignment horizontal="center" vertical="center"/>
      <protection locked="0"/>
    </xf>
    <xf numFmtId="0" fontId="14" fillId="0" borderId="540" xfId="0" applyFont="1" applyBorder="1" applyAlignment="1" applyProtection="1">
      <alignment horizontal="center" vertical="center"/>
      <protection locked="0"/>
    </xf>
    <xf numFmtId="0" fontId="162" fillId="0" borderId="433" xfId="0" applyFont="1" applyBorder="1" applyAlignment="1" applyProtection="1">
      <alignment horizontal="center" vertical="center"/>
      <protection locked="0"/>
    </xf>
    <xf numFmtId="0" fontId="162" fillId="0" borderId="535" xfId="0" applyFont="1" applyBorder="1" applyAlignment="1" applyProtection="1">
      <alignment horizontal="center" vertical="center"/>
      <protection locked="0"/>
    </xf>
    <xf numFmtId="0" fontId="162" fillId="0" borderId="531" xfId="0" applyFont="1" applyBorder="1" applyAlignment="1" applyProtection="1">
      <alignment horizontal="center" vertical="center"/>
      <protection locked="0"/>
    </xf>
    <xf numFmtId="0" fontId="162" fillId="0" borderId="528" xfId="0" applyFont="1" applyBorder="1" applyAlignment="1" applyProtection="1">
      <alignment horizontal="center" vertical="center"/>
      <protection locked="0"/>
    </xf>
    <xf numFmtId="0" fontId="162" fillId="0" borderId="533" xfId="0" applyFont="1" applyBorder="1" applyAlignment="1" applyProtection="1">
      <alignment horizontal="center" vertical="center"/>
      <protection locked="0"/>
    </xf>
    <xf numFmtId="0" fontId="162" fillId="0" borderId="445" xfId="0" applyFont="1" applyBorder="1" applyAlignment="1" applyProtection="1">
      <alignment horizontal="center" vertical="center"/>
      <protection locked="0"/>
    </xf>
    <xf numFmtId="0" fontId="162" fillId="0" borderId="529" xfId="0" applyFont="1" applyBorder="1" applyAlignment="1" applyProtection="1">
      <alignment horizontal="center" vertical="center"/>
      <protection locked="0"/>
    </xf>
    <xf numFmtId="0" fontId="13" fillId="2" borderId="433" xfId="0" applyFont="1" applyFill="1" applyBorder="1" applyAlignment="1">
      <alignment horizontal="center" vertical="center"/>
    </xf>
    <xf numFmtId="0" fontId="13" fillId="2" borderId="445" xfId="0" applyFont="1" applyFill="1" applyBorder="1" applyAlignment="1">
      <alignment horizontal="center" vertical="center"/>
    </xf>
    <xf numFmtId="0" fontId="13" fillId="2" borderId="524" xfId="0" applyFont="1" applyFill="1" applyBorder="1" applyAlignment="1">
      <alignment horizontal="center" vertical="center"/>
    </xf>
    <xf numFmtId="0" fontId="13" fillId="2" borderId="525" xfId="0" applyFont="1" applyFill="1" applyBorder="1" applyAlignment="1">
      <alignment horizontal="center" vertical="center"/>
    </xf>
    <xf numFmtId="0" fontId="66" fillId="2" borderId="438" xfId="0" applyFont="1" applyFill="1" applyBorder="1" applyAlignment="1">
      <alignment horizontal="center" vertical="center"/>
    </xf>
    <xf numFmtId="0" fontId="66" fillId="2" borderId="458" xfId="0" applyFont="1" applyFill="1" applyBorder="1" applyAlignment="1">
      <alignment horizontal="center" vertical="center"/>
    </xf>
    <xf numFmtId="0" fontId="66" fillId="2" borderId="522" xfId="0" applyFont="1" applyFill="1" applyBorder="1" applyAlignment="1">
      <alignment horizontal="center" vertical="center"/>
    </xf>
    <xf numFmtId="0" fontId="88" fillId="0" borderId="30" xfId="0" applyFont="1" applyBorder="1" applyAlignment="1">
      <alignment horizontal="center" vertical="center" wrapText="1"/>
    </xf>
    <xf numFmtId="0" fontId="88" fillId="0" borderId="73" xfId="0" applyFont="1" applyBorder="1" applyAlignment="1">
      <alignment horizontal="center" vertical="center" wrapText="1"/>
    </xf>
    <xf numFmtId="0" fontId="88" fillId="0" borderId="0" xfId="0" applyFont="1" applyAlignment="1">
      <alignment horizontal="center" vertical="center" wrapText="1"/>
    </xf>
    <xf numFmtId="0" fontId="88" fillId="0" borderId="33" xfId="0" applyFont="1" applyBorder="1" applyAlignment="1">
      <alignment horizontal="center" vertical="center" wrapText="1"/>
    </xf>
    <xf numFmtId="0" fontId="88" fillId="0" borderId="35" xfId="0" applyFont="1" applyBorder="1" applyAlignment="1">
      <alignment horizontal="center" vertical="center" wrapText="1"/>
    </xf>
    <xf numFmtId="0" fontId="88" fillId="0" borderId="38" xfId="0" applyFont="1" applyBorder="1" applyAlignment="1">
      <alignment horizontal="center" vertical="center" wrapText="1"/>
    </xf>
    <xf numFmtId="0" fontId="14" fillId="0" borderId="521" xfId="0" applyFont="1" applyBorder="1" applyAlignment="1" applyProtection="1">
      <alignment horizontal="center" vertical="center"/>
      <protection locked="0"/>
    </xf>
    <xf numFmtId="0" fontId="14" fillId="0" borderId="541" xfId="0" applyFont="1" applyBorder="1" applyAlignment="1" applyProtection="1">
      <alignment horizontal="center" vertical="center"/>
      <protection locked="0"/>
    </xf>
    <xf numFmtId="0" fontId="162" fillId="0" borderId="532" xfId="0" applyFont="1" applyBorder="1" applyAlignment="1" applyProtection="1">
      <alignment horizontal="center" vertical="center"/>
      <protection locked="0"/>
    </xf>
    <xf numFmtId="0" fontId="13" fillId="2" borderId="454" xfId="0" applyFont="1" applyFill="1" applyBorder="1" applyAlignment="1">
      <alignment horizontal="center" vertical="center"/>
    </xf>
    <xf numFmtId="0" fontId="13" fillId="2" borderId="452" xfId="0" applyFont="1" applyFill="1" applyBorder="1" applyAlignment="1">
      <alignment horizontal="center" vertical="center"/>
    </xf>
    <xf numFmtId="0" fontId="13" fillId="2" borderId="455" xfId="0" applyFont="1" applyFill="1" applyBorder="1" applyAlignment="1">
      <alignment horizontal="center" vertical="center"/>
    </xf>
    <xf numFmtId="2" fontId="13" fillId="0" borderId="433" xfId="0" applyNumberFormat="1" applyFont="1" applyBorder="1" applyAlignment="1" applyProtection="1">
      <alignment horizontal="center" vertical="center" textRotation="90" wrapText="1"/>
      <protection locked="0"/>
    </xf>
    <xf numFmtId="2" fontId="13" fillId="0" borderId="445" xfId="0" applyNumberFormat="1" applyFont="1" applyBorder="1" applyAlignment="1" applyProtection="1">
      <alignment horizontal="center" vertical="center" textRotation="90" wrapText="1"/>
      <protection locked="0"/>
    </xf>
    <xf numFmtId="2" fontId="13" fillId="0" borderId="524" xfId="0" applyNumberFormat="1" applyFont="1" applyBorder="1" applyAlignment="1" applyProtection="1">
      <alignment horizontal="center" vertical="center" textRotation="90" wrapText="1"/>
      <protection locked="0"/>
    </xf>
    <xf numFmtId="2" fontId="13" fillId="0" borderId="525" xfId="0" applyNumberFormat="1" applyFont="1" applyBorder="1" applyAlignment="1" applyProtection="1">
      <alignment horizontal="center" vertical="center" textRotation="90" wrapText="1"/>
      <protection locked="0"/>
    </xf>
    <xf numFmtId="0" fontId="13" fillId="2" borderId="441" xfId="0" applyFont="1" applyFill="1" applyBorder="1" applyAlignment="1">
      <alignment horizontal="center" vertical="center" wrapText="1"/>
    </xf>
    <xf numFmtId="0" fontId="13" fillId="2" borderId="452" xfId="0" applyFont="1" applyFill="1" applyBorder="1" applyAlignment="1">
      <alignment horizontal="center" vertical="center" wrapText="1"/>
    </xf>
    <xf numFmtId="0" fontId="13" fillId="2" borderId="455" xfId="0" applyFont="1" applyFill="1" applyBorder="1" applyAlignment="1">
      <alignment horizontal="center" vertical="center" wrapText="1"/>
    </xf>
    <xf numFmtId="0" fontId="13" fillId="2" borderId="435" xfId="0" applyFont="1" applyFill="1" applyBorder="1" applyAlignment="1">
      <alignment horizontal="center" vertical="center" wrapText="1"/>
    </xf>
    <xf numFmtId="0" fontId="13" fillId="2" borderId="433" xfId="0" applyFont="1" applyFill="1" applyBorder="1" applyAlignment="1">
      <alignment horizontal="center" vertical="center" wrapText="1"/>
    </xf>
    <xf numFmtId="0" fontId="13" fillId="2" borderId="445" xfId="0" applyFont="1" applyFill="1" applyBorder="1" applyAlignment="1">
      <alignment horizontal="center" vertical="center" wrapText="1"/>
    </xf>
    <xf numFmtId="0" fontId="13" fillId="2" borderId="519" xfId="0" applyFont="1" applyFill="1" applyBorder="1" applyAlignment="1">
      <alignment horizontal="center" vertical="center" wrapText="1"/>
    </xf>
    <xf numFmtId="0" fontId="13" fillId="2" borderId="524" xfId="0" applyFont="1" applyFill="1" applyBorder="1" applyAlignment="1">
      <alignment horizontal="center" vertical="center" wrapText="1"/>
    </xf>
    <xf numFmtId="0" fontId="13" fillId="2" borderId="525" xfId="0" applyFont="1" applyFill="1" applyBorder="1" applyAlignment="1">
      <alignment horizontal="center" vertical="center" wrapText="1"/>
    </xf>
    <xf numFmtId="0" fontId="162" fillId="0" borderId="527" xfId="0" applyFont="1" applyBorder="1" applyAlignment="1" applyProtection="1">
      <alignment horizontal="center" vertical="center"/>
      <protection locked="0"/>
    </xf>
    <xf numFmtId="0" fontId="13" fillId="2" borderId="441" xfId="0" applyFont="1" applyFill="1" applyBorder="1" applyAlignment="1">
      <alignment horizontal="center" vertical="center"/>
    </xf>
    <xf numFmtId="0" fontId="13" fillId="2" borderId="440" xfId="0" applyFont="1" applyFill="1" applyBorder="1" applyAlignment="1">
      <alignment horizontal="center" vertical="center"/>
    </xf>
    <xf numFmtId="0" fontId="13" fillId="2" borderId="456" xfId="0" applyFont="1" applyFill="1" applyBorder="1" applyAlignment="1">
      <alignment horizontal="center" vertical="center"/>
    </xf>
    <xf numFmtId="0" fontId="13" fillId="2" borderId="523" xfId="0" applyFont="1" applyFill="1" applyBorder="1" applyAlignment="1">
      <alignment horizontal="center" vertical="center"/>
    </xf>
    <xf numFmtId="0" fontId="13" fillId="2" borderId="433" xfId="0" applyFont="1" applyFill="1" applyBorder="1" applyAlignment="1">
      <alignment horizontal="center" vertical="center" textRotation="90"/>
    </xf>
    <xf numFmtId="0" fontId="13" fillId="2" borderId="524" xfId="0" applyFont="1" applyFill="1" applyBorder="1" applyAlignment="1">
      <alignment horizontal="center" vertical="center" textRotation="90"/>
    </xf>
    <xf numFmtId="0" fontId="13" fillId="2" borderId="434" xfId="0" applyFont="1" applyFill="1" applyBorder="1" applyAlignment="1">
      <alignment horizontal="center" vertical="center" wrapText="1"/>
    </xf>
    <xf numFmtId="0" fontId="13" fillId="2" borderId="517" xfId="0" applyFont="1" applyFill="1" applyBorder="1" applyAlignment="1">
      <alignment horizontal="center" vertical="center" wrapText="1"/>
    </xf>
    <xf numFmtId="2" fontId="13" fillId="0" borderId="456" xfId="0" applyNumberFormat="1" applyFont="1" applyBorder="1" applyAlignment="1" applyProtection="1">
      <alignment horizontal="center" vertical="center" textRotation="90" wrapText="1"/>
      <protection locked="0"/>
    </xf>
    <xf numFmtId="2" fontId="13" fillId="0" borderId="523" xfId="0" applyNumberFormat="1" applyFont="1" applyBorder="1" applyAlignment="1" applyProtection="1">
      <alignment horizontal="center" vertical="center" textRotation="90" wrapText="1"/>
      <protection locked="0"/>
    </xf>
    <xf numFmtId="0" fontId="13" fillId="2" borderId="517" xfId="0" applyFont="1" applyFill="1" applyBorder="1" applyAlignment="1">
      <alignment horizontal="center" vertical="center"/>
    </xf>
    <xf numFmtId="0" fontId="13" fillId="2" borderId="518" xfId="0" applyFont="1" applyFill="1" applyBorder="1" applyAlignment="1">
      <alignment horizontal="center" vertical="center"/>
    </xf>
    <xf numFmtId="0" fontId="13" fillId="2" borderId="519" xfId="0" applyFont="1" applyFill="1" applyBorder="1" applyAlignment="1">
      <alignment horizontal="center" vertical="center"/>
    </xf>
    <xf numFmtId="0" fontId="13" fillId="2" borderId="436" xfId="0" applyFont="1" applyFill="1" applyBorder="1" applyAlignment="1">
      <alignment horizontal="center" vertical="center"/>
    </xf>
    <xf numFmtId="0" fontId="13" fillId="2" borderId="0" xfId="0" applyFont="1" applyFill="1" applyAlignment="1">
      <alignment horizontal="center" vertical="center"/>
    </xf>
    <xf numFmtId="0" fontId="13" fillId="2" borderId="437" xfId="0" applyFont="1" applyFill="1" applyBorder="1" applyAlignment="1">
      <alignment horizontal="center" vertical="center"/>
    </xf>
    <xf numFmtId="0" fontId="162" fillId="0" borderId="530" xfId="0" applyFont="1" applyBorder="1" applyAlignment="1" applyProtection="1">
      <alignment horizontal="center" vertical="center"/>
      <protection locked="0"/>
    </xf>
    <xf numFmtId="0" fontId="162" fillId="0" borderId="456" xfId="0" applyFont="1" applyBorder="1" applyAlignment="1" applyProtection="1">
      <alignment horizontal="center" vertical="center"/>
      <protection locked="0"/>
    </xf>
    <xf numFmtId="0" fontId="14" fillId="0" borderId="537" xfId="0" applyFont="1" applyBorder="1" applyAlignment="1" applyProtection="1">
      <alignment horizontal="center" vertical="center"/>
      <protection locked="0"/>
    </xf>
    <xf numFmtId="0" fontId="14" fillId="0" borderId="542" xfId="0" applyFont="1" applyBorder="1" applyAlignment="1" applyProtection="1">
      <alignment horizontal="center" vertical="center"/>
      <protection locked="0"/>
    </xf>
    <xf numFmtId="0" fontId="89" fillId="2" borderId="20" xfId="0" applyFont="1" applyFill="1" applyBorder="1" applyAlignment="1">
      <alignment horizontal="left" vertical="top" wrapText="1"/>
    </xf>
    <xf numFmtId="0" fontId="89" fillId="2" borderId="21" xfId="0" applyFont="1" applyFill="1" applyBorder="1" applyAlignment="1">
      <alignment horizontal="left" vertical="top" wrapText="1"/>
    </xf>
    <xf numFmtId="0" fontId="89" fillId="2" borderId="22" xfId="0" applyFont="1" applyFill="1" applyBorder="1" applyAlignment="1">
      <alignment horizontal="left" vertical="top" wrapText="1"/>
    </xf>
    <xf numFmtId="0" fontId="15" fillId="2" borderId="438" xfId="0" applyFont="1" applyFill="1" applyBorder="1" applyAlignment="1">
      <alignment horizontal="center" vertical="center"/>
    </xf>
    <xf numFmtId="0" fontId="15" fillId="2" borderId="439" xfId="0" applyFont="1" applyFill="1" applyBorder="1" applyAlignment="1">
      <alignment horizontal="center" vertical="center"/>
    </xf>
    <xf numFmtId="0" fontId="13" fillId="2" borderId="438" xfId="0" applyFont="1" applyFill="1" applyBorder="1" applyAlignment="1">
      <alignment horizontal="center" vertical="center"/>
    </xf>
    <xf numFmtId="0" fontId="13" fillId="2" borderId="439" xfId="0" applyFont="1" applyFill="1" applyBorder="1" applyAlignment="1">
      <alignment horizontal="center" vertical="center"/>
    </xf>
    <xf numFmtId="0" fontId="13" fillId="2" borderId="459" xfId="0" applyFont="1" applyFill="1" applyBorder="1" applyAlignment="1">
      <alignment horizontal="center" vertical="center"/>
    </xf>
    <xf numFmtId="0" fontId="15" fillId="2" borderId="0" xfId="0" applyFont="1" applyFill="1" applyAlignment="1">
      <alignment horizontal="right" vertical="center"/>
    </xf>
    <xf numFmtId="0" fontId="163" fillId="0" borderId="433" xfId="0" applyFont="1" applyBorder="1" applyAlignment="1" applyProtection="1">
      <alignment horizontal="center" vertical="center"/>
      <protection locked="0"/>
    </xf>
    <xf numFmtId="0" fontId="163" fillId="0" borderId="445" xfId="0" applyFont="1" applyBorder="1" applyAlignment="1" applyProtection="1">
      <alignment horizontal="center" vertical="center"/>
      <protection locked="0"/>
    </xf>
    <xf numFmtId="0" fontId="15" fillId="2" borderId="447" xfId="0" applyFont="1" applyFill="1" applyBorder="1" applyAlignment="1">
      <alignment horizontal="right" vertical="center"/>
    </xf>
    <xf numFmtId="0" fontId="163" fillId="0" borderId="450" xfId="0" applyFont="1" applyBorder="1" applyAlignment="1" applyProtection="1">
      <alignment horizontal="center" vertical="center"/>
      <protection locked="0"/>
    </xf>
    <xf numFmtId="0" fontId="163" fillId="0" borderId="451" xfId="0" applyFont="1" applyBorder="1" applyAlignment="1" applyProtection="1">
      <alignment horizontal="center" vertical="center"/>
      <protection locked="0"/>
    </xf>
    <xf numFmtId="0" fontId="15" fillId="2" borderId="440" xfId="0" applyFont="1" applyFill="1" applyBorder="1" applyAlignment="1">
      <alignment horizontal="center" vertical="center" wrapText="1"/>
    </xf>
    <xf numFmtId="0" fontId="15" fillId="2" borderId="439" xfId="0" applyFont="1" applyFill="1" applyBorder="1" applyAlignment="1">
      <alignment horizontal="center" vertical="center" wrapText="1"/>
    </xf>
    <xf numFmtId="0" fontId="15" fillId="2" borderId="441" xfId="0" applyFont="1" applyFill="1" applyBorder="1" applyAlignment="1">
      <alignment horizontal="center" vertical="center" wrapText="1"/>
    </xf>
    <xf numFmtId="0" fontId="15" fillId="2" borderId="440" xfId="0" applyFont="1" applyFill="1" applyBorder="1" applyAlignment="1">
      <alignment horizontal="center" vertical="center"/>
    </xf>
    <xf numFmtId="0" fontId="15" fillId="2" borderId="441" xfId="0" applyFont="1" applyFill="1" applyBorder="1" applyAlignment="1">
      <alignment horizontal="center" vertical="center"/>
    </xf>
    <xf numFmtId="0" fontId="64" fillId="0" borderId="521" xfId="0" applyFont="1" applyBorder="1" applyAlignment="1" applyProtection="1">
      <alignment horizontal="left" vertical="center" wrapText="1"/>
      <protection locked="0"/>
    </xf>
    <xf numFmtId="0" fontId="15" fillId="2" borderId="442" xfId="0" applyFont="1" applyFill="1" applyBorder="1" applyAlignment="1">
      <alignment horizontal="center" vertical="center" wrapText="1"/>
    </xf>
    <xf numFmtId="0" fontId="15" fillId="2" borderId="443" xfId="0" applyFont="1" applyFill="1" applyBorder="1" applyAlignment="1">
      <alignment horizontal="center" vertical="center" wrapText="1"/>
    </xf>
    <xf numFmtId="0" fontId="5" fillId="2" borderId="295" xfId="0" applyFont="1" applyFill="1" applyBorder="1" applyAlignment="1">
      <alignment horizontal="center" vertical="center"/>
    </xf>
    <xf numFmtId="0" fontId="5" fillId="2" borderId="30" xfId="0" applyFont="1" applyFill="1" applyBorder="1" applyAlignment="1">
      <alignment horizontal="center" vertical="center"/>
    </xf>
    <xf numFmtId="0" fontId="13" fillId="36" borderId="149" xfId="0" applyFont="1" applyFill="1" applyBorder="1" applyAlignment="1">
      <alignment horizontal="right" vertical="center"/>
    </xf>
    <xf numFmtId="0" fontId="13" fillId="36" borderId="35" xfId="0" applyFont="1" applyFill="1" applyBorder="1" applyAlignment="1">
      <alignment horizontal="right" vertical="center"/>
    </xf>
    <xf numFmtId="0" fontId="85" fillId="2" borderId="30" xfId="0" applyFont="1" applyFill="1" applyBorder="1" applyAlignment="1">
      <alignment horizontal="center" vertical="center" wrapText="1"/>
    </xf>
    <xf numFmtId="0" fontId="85" fillId="2" borderId="296" xfId="0" applyFont="1" applyFill="1" applyBorder="1" applyAlignment="1">
      <alignment horizontal="center" vertical="center" wrapText="1"/>
    </xf>
    <xf numFmtId="0" fontId="85" fillId="2" borderId="35" xfId="0" applyFont="1" applyFill="1" applyBorder="1" applyAlignment="1">
      <alignment horizontal="center" vertical="center" wrapText="1"/>
    </xf>
    <xf numFmtId="0" fontId="85" fillId="2" borderId="152" xfId="0" applyFont="1" applyFill="1" applyBorder="1" applyAlignment="1">
      <alignment horizontal="center" vertical="center" wrapText="1"/>
    </xf>
    <xf numFmtId="0" fontId="106" fillId="2" borderId="29" xfId="0" applyFont="1" applyFill="1" applyBorder="1" applyAlignment="1">
      <alignment horizontal="center" vertical="center" wrapText="1"/>
    </xf>
    <xf numFmtId="0" fontId="106" fillId="2" borderId="30" xfId="0" applyFont="1" applyFill="1" applyBorder="1" applyAlignment="1">
      <alignment horizontal="center" vertical="center" wrapText="1"/>
    </xf>
    <xf numFmtId="0" fontId="106" fillId="2" borderId="31" xfId="0" applyFont="1" applyFill="1" applyBorder="1" applyAlignment="1">
      <alignment horizontal="center" vertical="center" wrapText="1"/>
    </xf>
    <xf numFmtId="0" fontId="106" fillId="2" borderId="9" xfId="0" applyFont="1" applyFill="1" applyBorder="1" applyAlignment="1">
      <alignment horizontal="center" vertical="center" wrapText="1"/>
    </xf>
    <xf numFmtId="0" fontId="106" fillId="2" borderId="0" xfId="0" applyFont="1" applyFill="1" applyAlignment="1">
      <alignment horizontal="center" vertical="center" wrapText="1"/>
    </xf>
    <xf numFmtId="0" fontId="106" fillId="2" borderId="10" xfId="0" applyFont="1" applyFill="1" applyBorder="1" applyAlignment="1">
      <alignment horizontal="center" vertical="center" wrapText="1"/>
    </xf>
    <xf numFmtId="0" fontId="106" fillId="2" borderId="37" xfId="0" applyFont="1" applyFill="1" applyBorder="1" applyAlignment="1">
      <alignment horizontal="center" vertical="center" wrapText="1"/>
    </xf>
    <xf numFmtId="0" fontId="106" fillId="2" borderId="35" xfId="0" applyFont="1" applyFill="1" applyBorder="1" applyAlignment="1">
      <alignment horizontal="center" vertical="center" wrapText="1"/>
    </xf>
    <xf numFmtId="0" fontId="106" fillId="2" borderId="36" xfId="0" applyFont="1" applyFill="1" applyBorder="1" applyAlignment="1">
      <alignment horizontal="center" vertical="center" wrapText="1"/>
    </xf>
    <xf numFmtId="0" fontId="115" fillId="4" borderId="181" xfId="0" applyFont="1" applyFill="1" applyBorder="1" applyAlignment="1">
      <alignment horizontal="center"/>
    </xf>
    <xf numFmtId="0" fontId="115" fillId="4" borderId="0" xfId="0" applyFont="1" applyFill="1" applyAlignment="1">
      <alignment horizontal="center"/>
    </xf>
    <xf numFmtId="0" fontId="115" fillId="4" borderId="181" xfId="0" applyFont="1" applyFill="1" applyBorder="1" applyAlignment="1">
      <alignment horizontal="center" vertical="top"/>
    </xf>
    <xf numFmtId="0" fontId="115" fillId="4" borderId="0" xfId="0" applyFont="1" applyFill="1" applyAlignment="1">
      <alignment horizontal="center" vertical="top"/>
    </xf>
    <xf numFmtId="0" fontId="115" fillId="4" borderId="186" xfId="0" applyFont="1" applyFill="1" applyBorder="1" applyAlignment="1">
      <alignment horizontal="center" vertical="top"/>
    </xf>
    <xf numFmtId="0" fontId="115" fillId="4" borderId="187" xfId="0" applyFont="1" applyFill="1" applyBorder="1" applyAlignment="1">
      <alignment horizontal="center" vertical="top"/>
    </xf>
    <xf numFmtId="0" fontId="112" fillId="0" borderId="178" xfId="0" applyFont="1" applyBorder="1" applyAlignment="1">
      <alignment horizontal="center" vertical="top" wrapText="1"/>
    </xf>
    <xf numFmtId="0" fontId="112" fillId="0" borderId="177" xfId="0" applyFont="1" applyBorder="1" applyAlignment="1">
      <alignment horizontal="center" vertical="top" wrapText="1"/>
    </xf>
    <xf numFmtId="0" fontId="112" fillId="0" borderId="180" xfId="0" applyFont="1" applyBorder="1" applyAlignment="1">
      <alignment horizontal="center" vertical="top" wrapText="1"/>
    </xf>
    <xf numFmtId="0" fontId="112" fillId="0" borderId="182" xfId="0" applyFont="1" applyBorder="1" applyAlignment="1">
      <alignment horizontal="center" vertical="top" wrapText="1"/>
    </xf>
    <xf numFmtId="0" fontId="112" fillId="0" borderId="0" xfId="0" applyFont="1" applyAlignment="1">
      <alignment horizontal="center" vertical="top" wrapText="1"/>
    </xf>
    <xf numFmtId="0" fontId="112" fillId="0" borderId="185" xfId="0" applyFont="1" applyBorder="1" applyAlignment="1">
      <alignment horizontal="center" vertical="top" wrapText="1"/>
    </xf>
    <xf numFmtId="0" fontId="112" fillId="0" borderId="188" xfId="0" applyFont="1" applyBorder="1" applyAlignment="1">
      <alignment horizontal="center" vertical="top" wrapText="1"/>
    </xf>
    <xf numFmtId="0" fontId="112" fillId="0" borderId="187" xfId="0" applyFont="1" applyBorder="1" applyAlignment="1">
      <alignment horizontal="center" vertical="top" wrapText="1"/>
    </xf>
    <xf numFmtId="0" fontId="112" fillId="0" borderId="192" xfId="0" applyFont="1" applyBorder="1" applyAlignment="1">
      <alignment horizontal="center" vertical="top" wrapText="1"/>
    </xf>
    <xf numFmtId="0" fontId="118" fillId="4" borderId="177" xfId="0" applyFont="1" applyFill="1" applyBorder="1" applyAlignment="1">
      <alignment horizontal="center"/>
    </xf>
    <xf numFmtId="0" fontId="113" fillId="4" borderId="0" xfId="0" applyFont="1" applyFill="1" applyAlignment="1">
      <alignment horizontal="right" vertical="center"/>
    </xf>
    <xf numFmtId="0" fontId="113" fillId="4" borderId="187" xfId="0" applyFont="1" applyFill="1" applyBorder="1" applyAlignment="1">
      <alignment horizontal="right" vertical="center"/>
    </xf>
    <xf numFmtId="0" fontId="116" fillId="0" borderId="200" xfId="0" applyFont="1" applyBorder="1" applyAlignment="1">
      <alignment horizontal="left" vertical="center" wrapText="1"/>
    </xf>
    <xf numFmtId="0" fontId="116" fillId="0" borderId="201" xfId="0" applyFont="1" applyBorder="1" applyAlignment="1">
      <alignment horizontal="left" vertical="center" wrapText="1"/>
    </xf>
    <xf numFmtId="15" fontId="116" fillId="0" borderId="209" xfId="0" applyNumberFormat="1" applyFont="1" applyBorder="1" applyAlignment="1">
      <alignment horizontal="left" vertical="center" wrapText="1"/>
    </xf>
    <xf numFmtId="0" fontId="116" fillId="0" borderId="210" xfId="0" applyFont="1" applyBorder="1" applyAlignment="1">
      <alignment horizontal="left" vertical="center" wrapText="1"/>
    </xf>
    <xf numFmtId="0" fontId="115" fillId="4" borderId="181" xfId="0" applyFont="1" applyFill="1" applyBorder="1" applyAlignment="1">
      <alignment horizontal="center" vertical="center"/>
    </xf>
    <xf numFmtId="0" fontId="115" fillId="4" borderId="0" xfId="0" applyFont="1" applyFill="1" applyAlignment="1">
      <alignment horizontal="center" vertical="center"/>
    </xf>
    <xf numFmtId="0" fontId="116" fillId="4" borderId="412" xfId="0" applyFont="1" applyFill="1" applyBorder="1" applyAlignment="1">
      <alignment horizontal="center" vertical="center" wrapText="1"/>
    </xf>
    <xf numFmtId="0" fontId="116" fillId="4" borderId="177" xfId="0" applyFont="1" applyFill="1" applyBorder="1" applyAlignment="1">
      <alignment horizontal="center" vertical="center" wrapText="1"/>
    </xf>
    <xf numFmtId="0" fontId="116" fillId="4" borderId="179" xfId="0" applyFont="1" applyFill="1" applyBorder="1" applyAlignment="1">
      <alignment horizontal="center" vertical="center" wrapText="1"/>
    </xf>
    <xf numFmtId="0" fontId="116" fillId="4" borderId="13" xfId="0" applyFont="1" applyFill="1" applyBorder="1" applyAlignment="1">
      <alignment horizontal="center" vertical="center" wrapText="1"/>
    </xf>
    <xf numFmtId="0" fontId="116" fillId="4" borderId="0" xfId="0" applyFont="1" applyFill="1" applyAlignment="1">
      <alignment horizontal="center" vertical="center" wrapText="1"/>
    </xf>
    <xf numFmtId="0" fontId="116" fillId="4" borderId="183" xfId="0" applyFont="1" applyFill="1" applyBorder="1" applyAlignment="1">
      <alignment horizontal="center" vertical="center" wrapText="1"/>
    </xf>
    <xf numFmtId="0" fontId="116" fillId="4" borderId="413" xfId="0" applyFont="1" applyFill="1" applyBorder="1" applyAlignment="1">
      <alignment horizontal="center" vertical="center" wrapText="1"/>
    </xf>
    <xf numFmtId="0" fontId="116" fillId="4" borderId="187" xfId="0" applyFont="1" applyFill="1" applyBorder="1" applyAlignment="1">
      <alignment horizontal="center" vertical="center" wrapText="1"/>
    </xf>
    <xf numFmtId="0" fontId="116" fillId="4" borderId="189" xfId="0" applyFont="1" applyFill="1" applyBorder="1" applyAlignment="1">
      <alignment horizontal="center" vertical="center" wrapText="1"/>
    </xf>
    <xf numFmtId="0" fontId="173" fillId="4" borderId="178" xfId="0" applyFont="1" applyFill="1" applyBorder="1" applyAlignment="1">
      <alignment horizontal="center" vertical="center" wrapText="1"/>
    </xf>
    <xf numFmtId="0" fontId="173" fillId="4" borderId="177" xfId="0" applyFont="1" applyFill="1" applyBorder="1" applyAlignment="1">
      <alignment horizontal="center" vertical="center" wrapText="1"/>
    </xf>
    <xf numFmtId="0" fontId="173" fillId="4" borderId="182" xfId="0" applyFont="1" applyFill="1" applyBorder="1" applyAlignment="1">
      <alignment horizontal="center" vertical="center" wrapText="1"/>
    </xf>
    <xf numFmtId="0" fontId="173" fillId="4" borderId="0" xfId="0" applyFont="1" applyFill="1" applyAlignment="1">
      <alignment horizontal="center" vertical="center" wrapText="1"/>
    </xf>
    <xf numFmtId="0" fontId="173" fillId="4" borderId="188" xfId="0" applyFont="1" applyFill="1" applyBorder="1" applyAlignment="1">
      <alignment horizontal="center" vertical="center" wrapText="1"/>
    </xf>
    <xf numFmtId="0" fontId="173" fillId="4" borderId="187" xfId="0" applyFont="1" applyFill="1" applyBorder="1" applyAlignment="1">
      <alignment horizontal="center" vertical="center" wrapText="1"/>
    </xf>
    <xf numFmtId="0" fontId="115" fillId="0" borderId="272" xfId="0" applyFont="1" applyBorder="1" applyAlignment="1">
      <alignment horizontal="left" vertical="center"/>
    </xf>
    <xf numFmtId="0" fontId="115" fillId="0" borderId="12" xfId="0" applyFont="1" applyBorder="1" applyAlignment="1">
      <alignment horizontal="left" vertical="center"/>
    </xf>
    <xf numFmtId="0" fontId="115" fillId="0" borderId="206" xfId="0" applyFont="1" applyBorder="1" applyAlignment="1">
      <alignment horizontal="left" vertical="center"/>
    </xf>
    <xf numFmtId="0" fontId="112" fillId="4" borderId="203" xfId="0" applyFont="1" applyFill="1" applyBorder="1" applyAlignment="1">
      <alignment horizontal="center" vertical="center" wrapText="1"/>
    </xf>
    <xf numFmtId="0" fontId="112" fillId="4" borderId="12" xfId="0" applyFont="1" applyFill="1" applyBorder="1" applyAlignment="1">
      <alignment horizontal="center" vertical="center" wrapText="1"/>
    </xf>
    <xf numFmtId="0" fontId="112" fillId="4" borderId="206" xfId="0" applyFont="1" applyFill="1" applyBorder="1" applyAlignment="1">
      <alignment horizontal="center" vertical="center" wrapText="1"/>
    </xf>
    <xf numFmtId="0" fontId="112" fillId="4" borderId="184" xfId="0" applyFont="1" applyFill="1" applyBorder="1" applyAlignment="1">
      <alignment horizontal="center"/>
    </xf>
    <xf numFmtId="0" fontId="112" fillId="4" borderId="12" xfId="0" applyFont="1" applyFill="1" applyBorder="1" applyAlignment="1">
      <alignment horizontal="center"/>
    </xf>
    <xf numFmtId="0" fontId="121" fillId="4" borderId="184" xfId="0" applyFont="1" applyFill="1" applyBorder="1" applyAlignment="1">
      <alignment horizontal="left" vertical="center" wrapText="1"/>
    </xf>
    <xf numFmtId="0" fontId="121" fillId="4" borderId="12" xfId="0" applyFont="1" applyFill="1" applyBorder="1" applyAlignment="1">
      <alignment horizontal="left" vertical="center" wrapText="1"/>
    </xf>
    <xf numFmtId="0" fontId="121" fillId="4" borderId="206" xfId="0" applyFont="1" applyFill="1" applyBorder="1" applyAlignment="1">
      <alignment horizontal="left" vertical="center" wrapText="1"/>
    </xf>
    <xf numFmtId="0" fontId="122" fillId="4" borderId="184" xfId="0" applyFont="1" applyFill="1" applyBorder="1" applyAlignment="1">
      <alignment horizontal="center" vertical="center"/>
    </xf>
    <xf numFmtId="0" fontId="113" fillId="4" borderId="201" xfId="0" applyFont="1" applyFill="1" applyBorder="1" applyAlignment="1">
      <alignment horizontal="center" vertical="center"/>
    </xf>
    <xf numFmtId="0" fontId="113" fillId="4" borderId="224" xfId="0" applyFont="1" applyFill="1" applyBorder="1" applyAlignment="1">
      <alignment horizontal="center" vertical="center"/>
    </xf>
    <xf numFmtId="0" fontId="113" fillId="4" borderId="206" xfId="0" applyFont="1" applyFill="1" applyBorder="1" applyAlignment="1">
      <alignment horizontal="center" vertical="center"/>
    </xf>
    <xf numFmtId="0" fontId="113" fillId="4" borderId="184" xfId="0" applyFont="1" applyFill="1" applyBorder="1" applyAlignment="1">
      <alignment horizontal="center" vertical="center"/>
    </xf>
    <xf numFmtId="0" fontId="112" fillId="4" borderId="201" xfId="0" applyFont="1" applyFill="1" applyBorder="1" applyAlignment="1">
      <alignment horizontal="center" vertical="center" wrapText="1"/>
    </xf>
    <xf numFmtId="0" fontId="113" fillId="4" borderId="201" xfId="0" applyFont="1" applyFill="1" applyBorder="1" applyAlignment="1">
      <alignment horizontal="left" vertical="center"/>
    </xf>
    <xf numFmtId="0" fontId="113" fillId="4" borderId="415" xfId="0" applyFont="1" applyFill="1" applyBorder="1" applyAlignment="1">
      <alignment horizontal="right" vertical="center"/>
    </xf>
    <xf numFmtId="0" fontId="115" fillId="0" borderId="431" xfId="0" applyFont="1" applyBorder="1" applyAlignment="1">
      <alignment horizontal="left" vertical="center"/>
    </xf>
    <xf numFmtId="0" fontId="115" fillId="0" borderId="415" xfId="0" applyFont="1" applyBorder="1" applyAlignment="1">
      <alignment horizontal="left" vertical="center"/>
    </xf>
    <xf numFmtId="0" fontId="115" fillId="0" borderId="266" xfId="0" applyFont="1" applyBorder="1" applyAlignment="1">
      <alignment horizontal="left" vertical="center"/>
    </xf>
    <xf numFmtId="0" fontId="113" fillId="4" borderId="203" xfId="0" applyFont="1" applyFill="1" applyBorder="1" applyAlignment="1">
      <alignment horizontal="center" vertical="center"/>
    </xf>
    <xf numFmtId="0" fontId="113" fillId="4" borderId="227" xfId="0" applyFont="1" applyFill="1" applyBorder="1" applyAlignment="1">
      <alignment horizontal="center" vertical="center"/>
    </xf>
    <xf numFmtId="0" fontId="112" fillId="4" borderId="206" xfId="0" applyFont="1" applyFill="1" applyBorder="1" applyAlignment="1">
      <alignment horizontal="center"/>
    </xf>
    <xf numFmtId="0" fontId="112" fillId="4" borderId="203" xfId="0" applyFont="1" applyFill="1" applyBorder="1" applyAlignment="1">
      <alignment horizontal="center"/>
    </xf>
    <xf numFmtId="0" fontId="113" fillId="4" borderId="201" xfId="0" applyFont="1" applyFill="1" applyBorder="1" applyAlignment="1">
      <alignment horizontal="left" vertical="center" wrapText="1"/>
    </xf>
    <xf numFmtId="0" fontId="113" fillId="4" borderId="201" xfId="0" applyFont="1" applyFill="1" applyBorder="1" applyAlignment="1">
      <alignment horizontal="center" vertical="center" textRotation="90" wrapText="1"/>
    </xf>
    <xf numFmtId="0" fontId="113" fillId="4" borderId="201" xfId="0" applyFont="1" applyFill="1" applyBorder="1" applyAlignment="1">
      <alignment horizontal="center" vertical="center" textRotation="90"/>
    </xf>
    <xf numFmtId="0" fontId="113" fillId="4" borderId="184" xfId="0" applyFont="1" applyFill="1" applyBorder="1" applyAlignment="1">
      <alignment horizontal="center" vertical="center" textRotation="90"/>
    </xf>
    <xf numFmtId="0" fontId="113" fillId="4" borderId="368" xfId="0" applyFont="1" applyFill="1" applyBorder="1" applyAlignment="1">
      <alignment horizontal="left" vertical="center" wrapText="1"/>
    </xf>
    <xf numFmtId="0" fontId="113" fillId="4" borderId="416" xfId="0" applyFont="1" applyFill="1" applyBorder="1" applyAlignment="1">
      <alignment horizontal="left" vertical="center" wrapText="1"/>
    </xf>
    <xf numFmtId="0" fontId="113" fillId="4" borderId="201" xfId="0" applyFont="1" applyFill="1" applyBorder="1" applyAlignment="1">
      <alignment horizontal="center" vertical="center" wrapText="1"/>
    </xf>
    <xf numFmtId="0" fontId="113" fillId="4" borderId="224" xfId="0" applyFont="1" applyFill="1" applyBorder="1" applyAlignment="1">
      <alignment horizontal="center" vertical="center" wrapText="1"/>
    </xf>
    <xf numFmtId="0" fontId="113" fillId="4" borderId="184" xfId="0" applyFont="1" applyFill="1" applyBorder="1" applyAlignment="1">
      <alignment horizontal="center" vertical="center" wrapText="1"/>
    </xf>
    <xf numFmtId="0" fontId="113" fillId="4" borderId="230" xfId="0" applyFont="1" applyFill="1" applyBorder="1" applyAlignment="1">
      <alignment horizontal="left" vertical="center" wrapText="1"/>
    </xf>
    <xf numFmtId="0" fontId="113" fillId="4" borderId="267" xfId="0" applyFont="1" applyFill="1" applyBorder="1" applyAlignment="1">
      <alignment horizontal="left" vertical="center" wrapText="1"/>
    </xf>
    <xf numFmtId="0" fontId="113" fillId="4" borderId="206" xfId="0" applyFont="1" applyFill="1" applyBorder="1" applyAlignment="1">
      <alignment horizontal="center" vertical="center" wrapText="1"/>
    </xf>
    <xf numFmtId="0" fontId="113" fillId="4" borderId="202" xfId="0" applyFont="1" applyFill="1" applyBorder="1" applyAlignment="1">
      <alignment horizontal="left" vertical="center" wrapText="1"/>
    </xf>
    <xf numFmtId="0" fontId="113" fillId="4" borderId="203" xfId="0" applyFont="1" applyFill="1" applyBorder="1" applyAlignment="1">
      <alignment horizontal="left" vertical="center" wrapText="1"/>
    </xf>
    <xf numFmtId="0" fontId="113" fillId="4" borderId="204" xfId="0" applyFont="1" applyFill="1" applyBorder="1" applyAlignment="1">
      <alignment horizontal="left" vertical="center" wrapText="1"/>
    </xf>
    <xf numFmtId="0" fontId="113" fillId="4" borderId="414" xfId="0" applyFont="1" applyFill="1" applyBorder="1" applyAlignment="1">
      <alignment horizontal="left" vertical="center" wrapText="1"/>
    </xf>
    <xf numFmtId="0" fontId="113" fillId="4" borderId="415" xfId="0" applyFont="1" applyFill="1" applyBorder="1" applyAlignment="1">
      <alignment horizontal="left" vertical="center" wrapText="1"/>
    </xf>
    <xf numFmtId="0" fontId="113" fillId="4" borderId="266" xfId="0" applyFont="1" applyFill="1" applyBorder="1" applyAlignment="1">
      <alignment horizontal="left" vertical="center" wrapText="1"/>
    </xf>
    <xf numFmtId="0" fontId="124" fillId="0" borderId="258" xfId="0" applyFont="1" applyBorder="1" applyAlignment="1">
      <alignment horizontal="center" vertical="center"/>
    </xf>
    <xf numFmtId="0" fontId="124" fillId="0" borderId="418" xfId="0" applyFont="1" applyBorder="1" applyAlignment="1">
      <alignment horizontal="center" vertical="center"/>
    </xf>
    <xf numFmtId="0" fontId="124" fillId="0" borderId="243" xfId="0" applyFont="1" applyBorder="1" applyAlignment="1">
      <alignment horizontal="left" vertical="center"/>
    </xf>
    <xf numFmtId="0" fontId="124" fillId="0" borderId="244" xfId="0" applyFont="1" applyBorder="1" applyAlignment="1">
      <alignment horizontal="left" vertical="center"/>
    </xf>
    <xf numFmtId="0" fontId="124" fillId="0" borderId="244" xfId="0" applyFont="1" applyBorder="1" applyAlignment="1">
      <alignment horizontal="center" vertical="center"/>
    </xf>
    <xf numFmtId="0" fontId="124" fillId="0" borderId="245" xfId="0" applyFont="1" applyBorder="1" applyAlignment="1">
      <alignment horizontal="center" vertical="center"/>
    </xf>
    <xf numFmtId="0" fontId="124" fillId="0" borderId="246" xfId="0" applyFont="1" applyBorder="1" applyAlignment="1">
      <alignment horizontal="center" vertical="center"/>
    </xf>
    <xf numFmtId="0" fontId="124" fillId="0" borderId="247" xfId="0" applyFont="1" applyBorder="1" applyAlignment="1">
      <alignment horizontal="center" vertical="center"/>
    </xf>
    <xf numFmtId="168" fontId="112" fillId="0" borderId="258" xfId="0" applyNumberFormat="1" applyFont="1" applyBorder="1" applyAlignment="1">
      <alignment horizontal="center" vertical="center" wrapText="1"/>
    </xf>
    <xf numFmtId="168" fontId="112" fillId="0" borderId="259" xfId="0" applyNumberFormat="1" applyFont="1" applyBorder="1" applyAlignment="1">
      <alignment horizontal="center" vertical="center" wrapText="1"/>
    </xf>
    <xf numFmtId="0" fontId="124" fillId="0" borderId="396" xfId="0" applyFont="1" applyBorder="1" applyAlignment="1">
      <alignment horizontal="left" vertical="center"/>
    </xf>
    <xf numFmtId="0" fontId="124" fillId="0" borderId="258" xfId="0" applyFont="1" applyBorder="1" applyAlignment="1">
      <alignment horizontal="left" vertical="center"/>
    </xf>
    <xf numFmtId="0" fontId="124" fillId="0" borderId="261" xfId="0" applyFont="1" applyBorder="1" applyAlignment="1">
      <alignment horizontal="left" vertical="center"/>
    </xf>
    <xf numFmtId="0" fontId="124" fillId="0" borderId="84" xfId="0" applyFont="1" applyBorder="1" applyAlignment="1">
      <alignment horizontal="center" vertical="center"/>
    </xf>
    <xf numFmtId="0" fontId="124" fillId="0" borderId="261" xfId="0" applyFont="1" applyBorder="1" applyAlignment="1">
      <alignment horizontal="left" vertical="center" wrapText="1"/>
    </xf>
    <xf numFmtId="0" fontId="124" fillId="0" borderId="262" xfId="0" applyFont="1" applyBorder="1" applyAlignment="1">
      <alignment horizontal="left" vertical="center" wrapText="1"/>
    </xf>
    <xf numFmtId="0" fontId="124" fillId="0" borderId="260" xfId="0" applyFont="1" applyBorder="1" applyAlignment="1">
      <alignment horizontal="left" vertical="center" wrapText="1"/>
    </xf>
    <xf numFmtId="0" fontId="124" fillId="0" borderId="247" xfId="0" applyFont="1" applyBorder="1" applyAlignment="1">
      <alignment horizontal="left" vertical="center" wrapText="1"/>
    </xf>
    <xf numFmtId="0" fontId="124" fillId="0" borderId="248" xfId="0" applyFont="1" applyBorder="1" applyAlignment="1">
      <alignment horizontal="left" vertical="center" wrapText="1"/>
    </xf>
    <xf numFmtId="0" fontId="124" fillId="0" borderId="246" xfId="0" applyFont="1" applyBorder="1" applyAlignment="1">
      <alignment horizontal="left" vertical="center" wrapText="1"/>
    </xf>
    <xf numFmtId="0" fontId="124" fillId="0" borderId="260" xfId="0" applyFont="1" applyBorder="1" applyAlignment="1">
      <alignment horizontal="center" vertical="center"/>
    </xf>
    <xf numFmtId="0" fontId="124" fillId="0" borderId="261" xfId="0" applyFont="1" applyBorder="1" applyAlignment="1">
      <alignment horizontal="center" vertical="center"/>
    </xf>
    <xf numFmtId="0" fontId="124" fillId="0" borderId="258" xfId="0" applyFont="1" applyBorder="1" applyAlignment="1">
      <alignment horizontal="left" vertical="center" wrapText="1"/>
    </xf>
    <xf numFmtId="0" fontId="124" fillId="0" borderId="257" xfId="0" applyFont="1" applyBorder="1" applyAlignment="1">
      <alignment horizontal="left" vertical="center"/>
    </xf>
    <xf numFmtId="0" fontId="124" fillId="0" borderId="259" xfId="0" applyFont="1" applyBorder="1" applyAlignment="1">
      <alignment horizontal="center" vertical="center"/>
    </xf>
    <xf numFmtId="168" fontId="112" fillId="0" borderId="244" xfId="0" applyNumberFormat="1" applyFont="1" applyBorder="1" applyAlignment="1">
      <alignment horizontal="center" vertical="center" wrapText="1"/>
    </xf>
    <xf numFmtId="168" fontId="112" fillId="0" borderId="245" xfId="0" applyNumberFormat="1" applyFont="1" applyBorder="1" applyAlignment="1">
      <alignment horizontal="center" vertical="center" wrapText="1"/>
    </xf>
    <xf numFmtId="0" fontId="124" fillId="0" borderId="48" xfId="0" applyFont="1" applyBorder="1" applyAlignment="1">
      <alignment horizontal="left" vertical="center"/>
    </xf>
    <xf numFmtId="0" fontId="124" fillId="0" borderId="246" xfId="0" applyFont="1" applyBorder="1" applyAlignment="1">
      <alignment horizontal="left" vertical="center"/>
    </xf>
    <xf numFmtId="0" fontId="124" fillId="0" borderId="247" xfId="0" applyFont="1" applyBorder="1" applyAlignment="1">
      <alignment horizontal="left" vertical="center"/>
    </xf>
    <xf numFmtId="0" fontId="124" fillId="0" borderId="23" xfId="0" applyFont="1" applyBorder="1" applyAlignment="1">
      <alignment horizontal="center" vertical="center"/>
    </xf>
    <xf numFmtId="0" fontId="124" fillId="0" borderId="24" xfId="0" applyFont="1" applyBorder="1" applyAlignment="1">
      <alignment horizontal="center" vertical="center"/>
    </xf>
    <xf numFmtId="0" fontId="124" fillId="0" borderId="25" xfId="0" applyFont="1" applyBorder="1" applyAlignment="1">
      <alignment horizontal="center" vertical="center"/>
    </xf>
    <xf numFmtId="0" fontId="124" fillId="0" borderId="244" xfId="0" applyFont="1" applyBorder="1" applyAlignment="1">
      <alignment horizontal="left" vertical="center" wrapText="1"/>
    </xf>
    <xf numFmtId="0" fontId="124" fillId="0" borderId="419" xfId="0" applyFont="1" applyBorder="1" applyAlignment="1">
      <alignment horizontal="center" vertical="center"/>
    </xf>
    <xf numFmtId="0" fontId="124" fillId="0" borderId="420" xfId="0" applyFont="1" applyBorder="1" applyAlignment="1">
      <alignment horizontal="left" vertical="center"/>
    </xf>
    <xf numFmtId="0" fontId="124" fillId="0" borderId="421" xfId="0" applyFont="1" applyBorder="1" applyAlignment="1">
      <alignment horizontal="left" vertical="center"/>
    </xf>
    <xf numFmtId="0" fontId="124" fillId="0" borderId="421" xfId="0" applyFont="1" applyBorder="1" applyAlignment="1">
      <alignment horizontal="center" vertical="center"/>
    </xf>
    <xf numFmtId="0" fontId="124" fillId="0" borderId="422" xfId="0" applyFont="1" applyBorder="1" applyAlignment="1">
      <alignment horizontal="center" vertical="center"/>
    </xf>
    <xf numFmtId="0" fontId="124" fillId="0" borderId="423" xfId="0" applyFont="1" applyBorder="1" applyAlignment="1">
      <alignment horizontal="center" vertical="center"/>
    </xf>
    <xf numFmtId="0" fontId="124" fillId="0" borderId="424" xfId="0" applyFont="1" applyBorder="1" applyAlignment="1">
      <alignment horizontal="center" vertical="center"/>
    </xf>
    <xf numFmtId="0" fontId="124" fillId="0" borderId="424" xfId="0" applyFont="1" applyBorder="1" applyAlignment="1">
      <alignment horizontal="left" vertical="center" wrapText="1"/>
    </xf>
    <xf numFmtId="0" fontId="124" fillId="0" borderId="425" xfId="0" applyFont="1" applyBorder="1" applyAlignment="1">
      <alignment horizontal="left" vertical="center" wrapText="1"/>
    </xf>
    <xf numFmtId="0" fontId="124" fillId="0" borderId="423" xfId="0" applyFont="1" applyBorder="1" applyAlignment="1">
      <alignment horizontal="left" vertical="center" wrapText="1"/>
    </xf>
    <xf numFmtId="0" fontId="124" fillId="0" borderId="84" xfId="0" applyFont="1" applyBorder="1" applyAlignment="1">
      <alignment horizontal="left" vertical="center"/>
    </xf>
    <xf numFmtId="0" fontId="124" fillId="0" borderId="260" xfId="0" applyFont="1" applyBorder="1" applyAlignment="1">
      <alignment horizontal="left" vertical="center"/>
    </xf>
    <xf numFmtId="0" fontId="124" fillId="0" borderId="90" xfId="0" applyFont="1" applyBorder="1" applyAlignment="1">
      <alignment horizontal="center" vertical="center"/>
    </xf>
    <xf numFmtId="0" fontId="124" fillId="0" borderId="91" xfId="0" applyFont="1" applyBorder="1" applyAlignment="1">
      <alignment horizontal="center" vertical="center"/>
    </xf>
    <xf numFmtId="0" fontId="124" fillId="0" borderId="89" xfId="0" applyFont="1" applyBorder="1" applyAlignment="1">
      <alignment horizontal="center" vertical="center"/>
    </xf>
    <xf numFmtId="0" fontId="124" fillId="0" borderId="423" xfId="0" applyFont="1" applyBorder="1" applyAlignment="1">
      <alignment horizontal="left" vertical="center"/>
    </xf>
    <xf numFmtId="0" fontId="124" fillId="0" borderId="424" xfId="0" applyFont="1" applyBorder="1" applyAlignment="1">
      <alignment horizontal="left" vertical="center"/>
    </xf>
    <xf numFmtId="0" fontId="124" fillId="0" borderId="427" xfId="0" applyFont="1" applyBorder="1" applyAlignment="1">
      <alignment horizontal="center" vertical="center"/>
    </xf>
    <xf numFmtId="0" fontId="124" fillId="0" borderId="428" xfId="0" applyFont="1" applyBorder="1" applyAlignment="1">
      <alignment horizontal="center" vertical="center"/>
    </xf>
    <xf numFmtId="0" fontId="124" fillId="0" borderId="429" xfId="0" applyFont="1" applyBorder="1" applyAlignment="1">
      <alignment horizontal="center" vertical="center"/>
    </xf>
    <xf numFmtId="0" fontId="124" fillId="0" borderId="225" xfId="0" applyFont="1" applyBorder="1" applyAlignment="1">
      <alignment horizontal="center" vertical="center"/>
    </xf>
    <xf numFmtId="0" fontId="124" fillId="0" borderId="421" xfId="0" applyFont="1" applyBorder="1" applyAlignment="1">
      <alignment horizontal="left" vertical="center" wrapText="1"/>
    </xf>
    <xf numFmtId="168" fontId="112" fillId="0" borderId="421" xfId="0" applyNumberFormat="1" applyFont="1" applyBorder="1" applyAlignment="1">
      <alignment horizontal="center" vertical="center" wrapText="1"/>
    </xf>
    <xf numFmtId="168" fontId="112" fillId="0" borderId="422" xfId="0" applyNumberFormat="1" applyFont="1" applyBorder="1" applyAlignment="1">
      <alignment horizontal="center" vertical="center" wrapText="1"/>
    </xf>
    <xf numFmtId="0" fontId="124" fillId="0" borderId="426" xfId="0" applyFont="1" applyBorder="1" applyAlignment="1">
      <alignment horizontal="left" vertical="center"/>
    </xf>
    <xf numFmtId="0" fontId="9" fillId="2" borderId="32" xfId="0" applyFont="1" applyFill="1" applyBorder="1" applyAlignment="1">
      <alignment horizontal="center"/>
    </xf>
    <xf numFmtId="0" fontId="9" fillId="0" borderId="106" xfId="0" applyFont="1" applyBorder="1" applyAlignment="1">
      <alignment horizontal="left" vertical="center" wrapText="1"/>
    </xf>
    <xf numFmtId="0" fontId="9" fillId="0" borderId="21" xfId="0" applyFont="1" applyBorder="1" applyAlignment="1">
      <alignment horizontal="left" vertical="center" wrapText="1"/>
    </xf>
    <xf numFmtId="0" fontId="9" fillId="0" borderId="342" xfId="0" applyFont="1" applyBorder="1" applyAlignment="1">
      <alignment horizontal="left" vertical="center" wrapText="1"/>
    </xf>
    <xf numFmtId="0" fontId="106" fillId="2" borderId="98" xfId="0" applyFont="1" applyFill="1" applyBorder="1" applyAlignment="1">
      <alignment horizontal="center" vertical="center" wrapText="1"/>
    </xf>
    <xf numFmtId="0" fontId="106" fillId="2" borderId="26" xfId="0" applyFont="1" applyFill="1" applyBorder="1" applyAlignment="1">
      <alignment horizontal="center" vertical="center" wrapText="1"/>
    </xf>
    <xf numFmtId="0" fontId="106" fillId="2" borderId="112" xfId="0" applyFont="1" applyFill="1" applyBorder="1" applyAlignment="1">
      <alignment horizontal="center" vertical="center" wrapText="1"/>
    </xf>
    <xf numFmtId="0" fontId="106" fillId="2" borderId="103" xfId="0" applyFont="1" applyFill="1" applyBorder="1" applyAlignment="1">
      <alignment horizontal="center" vertical="center" wrapText="1"/>
    </xf>
    <xf numFmtId="0" fontId="85" fillId="2" borderId="98" xfId="0" applyFont="1" applyFill="1" applyBorder="1" applyAlignment="1">
      <alignment horizontal="center" vertical="center" wrapText="1"/>
    </xf>
    <xf numFmtId="0" fontId="85" fillId="2" borderId="103" xfId="0" applyFont="1" applyFill="1" applyBorder="1" applyAlignment="1">
      <alignment horizontal="center" vertical="center" wrapText="1"/>
    </xf>
    <xf numFmtId="0" fontId="7" fillId="36" borderId="295" xfId="0" applyFont="1" applyFill="1" applyBorder="1" applyAlignment="1">
      <alignment horizontal="center"/>
    </xf>
    <xf numFmtId="0" fontId="7" fillId="36" borderId="31" xfId="0" applyFont="1" applyFill="1" applyBorder="1" applyAlignment="1">
      <alignment horizontal="center"/>
    </xf>
    <xf numFmtId="0" fontId="161" fillId="0" borderId="106" xfId="0" applyFont="1" applyBorder="1" applyAlignment="1">
      <alignment horizontal="left" vertical="center" wrapText="1"/>
    </xf>
    <xf numFmtId="0" fontId="161" fillId="0" borderId="21" xfId="0" applyFont="1" applyBorder="1" applyAlignment="1">
      <alignment horizontal="left" vertical="center" wrapText="1"/>
    </xf>
    <xf numFmtId="0" fontId="161" fillId="0" borderId="342" xfId="0" applyFont="1" applyBorder="1" applyAlignment="1">
      <alignment horizontal="left" vertical="center" wrapText="1"/>
    </xf>
    <xf numFmtId="0" fontId="14" fillId="2" borderId="348" xfId="0" applyFont="1" applyFill="1" applyBorder="1" applyAlignment="1">
      <alignment horizontal="left" vertical="center"/>
    </xf>
    <xf numFmtId="0" fontId="14" fillId="2" borderId="319" xfId="0" applyFont="1" applyFill="1" applyBorder="1" applyAlignment="1">
      <alignment horizontal="left" vertical="center"/>
    </xf>
    <xf numFmtId="0" fontId="14" fillId="2" borderId="317" xfId="0" applyFont="1" applyFill="1" applyBorder="1" applyAlignment="1">
      <alignment horizontal="left" vertical="center"/>
    </xf>
    <xf numFmtId="0" fontId="14" fillId="2" borderId="32" xfId="0" applyFont="1" applyFill="1" applyBorder="1" applyAlignment="1">
      <alignment horizontal="left" vertical="center"/>
    </xf>
    <xf numFmtId="0" fontId="14" fillId="2" borderId="0" xfId="0" applyFont="1" applyFill="1" applyAlignment="1">
      <alignment horizontal="left" vertical="center"/>
    </xf>
    <xf numFmtId="0" fontId="14" fillId="2" borderId="321" xfId="0" applyFont="1" applyFill="1" applyBorder="1" applyAlignment="1">
      <alignment horizontal="left" vertical="center"/>
    </xf>
    <xf numFmtId="0" fontId="14" fillId="2" borderId="34" xfId="0" applyFont="1" applyFill="1" applyBorder="1" applyAlignment="1">
      <alignment horizontal="left" vertical="center"/>
    </xf>
    <xf numFmtId="0" fontId="14" fillId="2" borderId="35" xfId="0" applyFont="1" applyFill="1" applyBorder="1" applyAlignment="1">
      <alignment horizontal="left" vertical="center"/>
    </xf>
    <xf numFmtId="0" fontId="14" fillId="2" borderId="352" xfId="0" applyFont="1" applyFill="1" applyBorder="1" applyAlignment="1">
      <alignment horizontal="left" vertical="center"/>
    </xf>
    <xf numFmtId="0" fontId="14" fillId="2" borderId="318" xfId="0" applyFont="1" applyFill="1" applyBorder="1" applyAlignment="1">
      <alignment horizontal="left" vertical="center"/>
    </xf>
    <xf numFmtId="0" fontId="14" fillId="2" borderId="350" xfId="0" applyFont="1" applyFill="1" applyBorder="1" applyAlignment="1">
      <alignment horizontal="left" vertical="center"/>
    </xf>
    <xf numFmtId="0" fontId="14" fillId="2" borderId="353" xfId="0" applyFont="1" applyFill="1" applyBorder="1" applyAlignment="1">
      <alignment horizontal="left" vertical="center"/>
    </xf>
    <xf numFmtId="0" fontId="14" fillId="2" borderId="318" xfId="0" applyFont="1" applyFill="1" applyBorder="1" applyAlignment="1">
      <alignment horizontal="center" vertical="center" textRotation="90"/>
    </xf>
    <xf numFmtId="0" fontId="14" fillId="2" borderId="317" xfId="0" applyFont="1" applyFill="1" applyBorder="1" applyAlignment="1">
      <alignment horizontal="center" vertical="center" textRotation="90"/>
    </xf>
    <xf numFmtId="0" fontId="14" fillId="2" borderId="350" xfId="0" applyFont="1" applyFill="1" applyBorder="1" applyAlignment="1">
      <alignment horizontal="center" vertical="center" textRotation="90"/>
    </xf>
    <xf numFmtId="0" fontId="14" fillId="2" borderId="321" xfId="0" applyFont="1" applyFill="1" applyBorder="1" applyAlignment="1">
      <alignment horizontal="center" vertical="center" textRotation="90"/>
    </xf>
    <xf numFmtId="0" fontId="14" fillId="2" borderId="353" xfId="0" applyFont="1" applyFill="1" applyBorder="1" applyAlignment="1">
      <alignment horizontal="center" vertical="center" textRotation="90"/>
    </xf>
    <xf numFmtId="0" fontId="14" fillId="2" borderId="352" xfId="0" applyFont="1" applyFill="1" applyBorder="1" applyAlignment="1">
      <alignment horizontal="center" vertical="center" textRotation="90"/>
    </xf>
    <xf numFmtId="0" fontId="6" fillId="2" borderId="317" xfId="0" applyFont="1" applyFill="1" applyBorder="1" applyAlignment="1">
      <alignment horizontal="center" vertical="center" textRotation="90" wrapText="1"/>
    </xf>
    <xf numFmtId="0" fontId="6" fillId="2" borderId="350" xfId="0" applyFont="1" applyFill="1" applyBorder="1" applyAlignment="1">
      <alignment horizontal="center" vertical="center" textRotation="90" wrapText="1"/>
    </xf>
    <xf numFmtId="0" fontId="6" fillId="2" borderId="321" xfId="0" applyFont="1" applyFill="1" applyBorder="1" applyAlignment="1">
      <alignment horizontal="center" vertical="center" textRotation="90" wrapText="1"/>
    </xf>
    <xf numFmtId="0" fontId="6" fillId="2" borderId="353" xfId="0" applyFont="1" applyFill="1" applyBorder="1" applyAlignment="1">
      <alignment horizontal="center" vertical="center" textRotation="90" wrapText="1"/>
    </xf>
    <xf numFmtId="0" fontId="6" fillId="2" borderId="352" xfId="0" applyFont="1" applyFill="1" applyBorder="1" applyAlignment="1">
      <alignment horizontal="center" vertical="center" textRotation="90" wrapText="1"/>
    </xf>
    <xf numFmtId="0" fontId="15" fillId="2" borderId="465" xfId="0" applyFont="1" applyFill="1" applyBorder="1" applyAlignment="1">
      <alignment horizontal="center" vertical="center" textRotation="90" wrapText="1"/>
    </xf>
    <xf numFmtId="0" fontId="15" fillId="2" borderId="468" xfId="0" applyFont="1" applyFill="1" applyBorder="1" applyAlignment="1">
      <alignment horizontal="center" vertical="center" textRotation="90" wrapText="1"/>
    </xf>
    <xf numFmtId="0" fontId="133" fillId="2" borderId="454" xfId="0" applyFont="1" applyFill="1" applyBorder="1" applyAlignment="1">
      <alignment horizontal="left" vertical="top" wrapText="1"/>
    </xf>
    <xf numFmtId="0" fontId="133" fillId="2" borderId="452" xfId="0" applyFont="1" applyFill="1" applyBorder="1" applyAlignment="1">
      <alignment horizontal="left" vertical="top" wrapText="1"/>
    </xf>
    <xf numFmtId="0" fontId="133" fillId="2" borderId="456" xfId="0" applyFont="1" applyFill="1" applyBorder="1" applyAlignment="1">
      <alignment horizontal="left" vertical="top" wrapText="1"/>
    </xf>
    <xf numFmtId="0" fontId="133" fillId="2" borderId="433" xfId="0" applyFont="1" applyFill="1" applyBorder="1" applyAlignment="1">
      <alignment horizontal="left" vertical="top" wrapText="1"/>
    </xf>
    <xf numFmtId="0" fontId="133" fillId="2" borderId="457" xfId="0" applyFont="1" applyFill="1" applyBorder="1" applyAlignment="1">
      <alignment horizontal="left" vertical="top" wrapText="1"/>
    </xf>
    <xf numFmtId="0" fontId="133" fillId="2" borderId="450" xfId="0" applyFont="1" applyFill="1" applyBorder="1" applyAlignment="1">
      <alignment horizontal="left" vertical="top" wrapText="1"/>
    </xf>
    <xf numFmtId="0" fontId="6" fillId="2" borderId="479" xfId="0" applyFont="1" applyFill="1" applyBorder="1" applyAlignment="1">
      <alignment horizontal="center" vertical="center"/>
    </xf>
    <xf numFmtId="0" fontId="6" fillId="2" borderId="477" xfId="0" applyFont="1" applyFill="1" applyBorder="1" applyAlignment="1">
      <alignment horizontal="center" vertical="center"/>
    </xf>
    <xf numFmtId="0" fontId="6" fillId="2" borderId="478" xfId="0" applyFont="1" applyFill="1" applyBorder="1" applyAlignment="1">
      <alignment horizontal="center" vertical="center"/>
    </xf>
    <xf numFmtId="0" fontId="6" fillId="2" borderId="447" xfId="0" applyFont="1" applyFill="1" applyBorder="1" applyAlignment="1">
      <alignment horizontal="right" vertical="center"/>
    </xf>
    <xf numFmtId="0" fontId="2" fillId="0" borderId="456" xfId="0" applyFont="1" applyBorder="1" applyAlignment="1">
      <alignment horizontal="center"/>
    </xf>
    <xf numFmtId="0" fontId="2" fillId="0" borderId="433" xfId="0" applyFont="1" applyBorder="1" applyAlignment="1">
      <alignment horizontal="center"/>
    </xf>
    <xf numFmtId="0" fontId="2" fillId="0" borderId="445" xfId="0" applyFont="1" applyBorder="1" applyAlignment="1">
      <alignment horizontal="center"/>
    </xf>
    <xf numFmtId="0" fontId="8" fillId="0" borderId="29" xfId="0" applyFont="1" applyBorder="1" applyAlignment="1">
      <alignment horizontal="center" vertical="center" wrapText="1"/>
    </xf>
    <xf numFmtId="0" fontId="8" fillId="0" borderId="30" xfId="0" applyFont="1" applyBorder="1" applyAlignment="1">
      <alignment horizontal="center" vertical="center" wrapText="1"/>
    </xf>
    <xf numFmtId="0" fontId="8" fillId="0" borderId="73" xfId="0" applyFont="1" applyBorder="1" applyAlignment="1">
      <alignment horizontal="center" vertical="center" wrapText="1"/>
    </xf>
    <xf numFmtId="0" fontId="8" fillId="0" borderId="9" xfId="0" applyFont="1" applyBorder="1" applyAlignment="1">
      <alignment horizontal="center" vertical="center" wrapText="1"/>
    </xf>
    <xf numFmtId="0" fontId="8" fillId="0" borderId="0" xfId="0" applyFont="1" applyAlignment="1">
      <alignment horizontal="center" vertical="center" wrapText="1"/>
    </xf>
    <xf numFmtId="0" fontId="8" fillId="0" borderId="33" xfId="0" applyFont="1" applyBorder="1" applyAlignment="1">
      <alignment horizontal="center" vertical="center" wrapText="1"/>
    </xf>
    <xf numFmtId="0" fontId="8" fillId="0" borderId="37" xfId="0" applyFont="1" applyBorder="1" applyAlignment="1">
      <alignment horizontal="center" vertical="center" wrapText="1"/>
    </xf>
    <xf numFmtId="0" fontId="8" fillId="0" borderId="35" xfId="0" applyFont="1" applyBorder="1" applyAlignment="1">
      <alignment horizontal="center" vertical="center" wrapText="1"/>
    </xf>
    <xf numFmtId="0" fontId="8" fillId="0" borderId="38" xfId="0" applyFont="1" applyBorder="1" applyAlignment="1">
      <alignment horizontal="center" vertical="center" wrapText="1"/>
    </xf>
    <xf numFmtId="0" fontId="9" fillId="2" borderId="34" xfId="0" applyFont="1" applyFill="1" applyBorder="1" applyAlignment="1">
      <alignment horizontal="center"/>
    </xf>
    <xf numFmtId="0" fontId="9" fillId="2" borderId="35" xfId="0" applyFont="1" applyFill="1" applyBorder="1" applyAlignment="1">
      <alignment horizontal="center"/>
    </xf>
    <xf numFmtId="0" fontId="9" fillId="2" borderId="152" xfId="0" applyFont="1" applyFill="1" applyBorder="1" applyAlignment="1">
      <alignment horizontal="center"/>
    </xf>
    <xf numFmtId="0" fontId="13" fillId="2" borderId="149" xfId="0" applyFont="1" applyFill="1" applyBorder="1" applyAlignment="1">
      <alignment horizontal="right" vertical="center" wrapText="1"/>
    </xf>
    <xf numFmtId="15" fontId="9" fillId="0" borderId="107" xfId="0" applyNumberFormat="1" applyFont="1" applyBorder="1" applyAlignment="1">
      <alignment horizontal="left" vertical="center" wrapText="1"/>
    </xf>
    <xf numFmtId="0" fontId="9" fillId="0" borderId="101" xfId="0" applyFont="1" applyBorder="1" applyAlignment="1">
      <alignment horizontal="left" vertical="center" wrapText="1"/>
    </xf>
    <xf numFmtId="0" fontId="9" fillId="0" borderId="343" xfId="0" applyFont="1" applyBorder="1" applyAlignment="1">
      <alignment horizontal="left" vertical="center" wrapText="1"/>
    </xf>
    <xf numFmtId="0" fontId="6" fillId="2" borderId="467" xfId="0" applyFont="1" applyFill="1" applyBorder="1" applyAlignment="1">
      <alignment horizontal="center" vertical="center" wrapText="1"/>
    </xf>
    <xf numFmtId="0" fontId="6" fillId="2" borderId="447" xfId="0" applyFont="1" applyFill="1" applyBorder="1" applyAlignment="1">
      <alignment horizontal="center" vertical="center" wrapText="1"/>
    </xf>
    <xf numFmtId="0" fontId="6" fillId="2" borderId="453" xfId="0" applyFont="1" applyFill="1" applyBorder="1" applyAlignment="1">
      <alignment horizontal="center" vertical="center" wrapText="1"/>
    </xf>
    <xf numFmtId="0" fontId="6" fillId="2" borderId="433" xfId="0" applyFont="1" applyFill="1" applyBorder="1" applyAlignment="1">
      <alignment horizontal="center" vertical="center" textRotation="90"/>
    </xf>
    <xf numFmtId="0" fontId="6" fillId="2" borderId="450" xfId="0" applyFont="1" applyFill="1" applyBorder="1" applyAlignment="1">
      <alignment horizontal="center" vertical="center" textRotation="90"/>
    </xf>
    <xf numFmtId="0" fontId="6" fillId="2" borderId="50" xfId="0" applyFont="1" applyFill="1" applyBorder="1" applyAlignment="1">
      <alignment horizontal="center" vertical="center" textRotation="90"/>
    </xf>
    <xf numFmtId="0" fontId="6" fillId="2" borderId="447" xfId="0" applyFont="1" applyFill="1" applyBorder="1" applyAlignment="1">
      <alignment horizontal="center" vertical="center" textRotation="90"/>
    </xf>
    <xf numFmtId="0" fontId="6" fillId="2" borderId="472" xfId="0" applyFont="1" applyFill="1" applyBorder="1" applyAlignment="1">
      <alignment horizontal="center" vertical="center" textRotation="90"/>
    </xf>
    <xf numFmtId="0" fontId="14" fillId="2" borderId="318" xfId="0" applyFont="1" applyFill="1" applyBorder="1" applyAlignment="1">
      <alignment horizontal="center" vertical="center"/>
    </xf>
    <xf numFmtId="0" fontId="14" fillId="2" borderId="319" xfId="0" applyFont="1" applyFill="1" applyBorder="1" applyAlignment="1">
      <alignment horizontal="center" vertical="center"/>
    </xf>
    <xf numFmtId="0" fontId="14" fillId="2" borderId="317" xfId="0" applyFont="1" applyFill="1" applyBorder="1" applyAlignment="1">
      <alignment horizontal="center" vertical="center"/>
    </xf>
    <xf numFmtId="0" fontId="14" fillId="2" borderId="350" xfId="0" applyFont="1" applyFill="1" applyBorder="1" applyAlignment="1">
      <alignment horizontal="center" vertical="center"/>
    </xf>
    <xf numFmtId="0" fontId="14" fillId="2" borderId="321" xfId="0" applyFont="1" applyFill="1" applyBorder="1" applyAlignment="1">
      <alignment horizontal="center" vertical="center"/>
    </xf>
    <xf numFmtId="0" fontId="14" fillId="2" borderId="353" xfId="0" applyFont="1" applyFill="1" applyBorder="1" applyAlignment="1">
      <alignment horizontal="center" vertical="center"/>
    </xf>
    <xf numFmtId="0" fontId="14" fillId="2" borderId="35" xfId="0" applyFont="1" applyFill="1" applyBorder="1" applyAlignment="1">
      <alignment horizontal="center" vertical="center"/>
    </xf>
    <xf numFmtId="0" fontId="14" fillId="2" borderId="352" xfId="0" applyFont="1" applyFill="1" applyBorder="1" applyAlignment="1">
      <alignment horizontal="center" vertical="center"/>
    </xf>
    <xf numFmtId="0" fontId="14" fillId="2" borderId="465" xfId="0" applyFont="1" applyFill="1" applyBorder="1" applyAlignment="1">
      <alignment horizontal="center" vertical="center"/>
    </xf>
    <xf numFmtId="0" fontId="14" fillId="2" borderId="48" xfId="0" applyFont="1" applyFill="1" applyBorder="1" applyAlignment="1">
      <alignment horizontal="center" vertical="center"/>
    </xf>
    <xf numFmtId="0" fontId="14" fillId="2" borderId="23" xfId="0" applyFont="1" applyFill="1" applyBorder="1" applyAlignment="1">
      <alignment horizontal="center" vertical="center"/>
    </xf>
    <xf numFmtId="0" fontId="14" fillId="2" borderId="468" xfId="0" applyFont="1" applyFill="1" applyBorder="1" applyAlignment="1">
      <alignment horizontal="center" vertical="center"/>
    </xf>
    <xf numFmtId="0" fontId="14" fillId="2" borderId="469" xfId="0" applyFont="1" applyFill="1" applyBorder="1" applyAlignment="1">
      <alignment horizontal="center" vertical="center"/>
    </xf>
    <xf numFmtId="0" fontId="14" fillId="2" borderId="470" xfId="0" applyFont="1" applyFill="1" applyBorder="1" applyAlignment="1">
      <alignment horizontal="center" vertical="center"/>
    </xf>
    <xf numFmtId="0" fontId="14" fillId="2" borderId="51" xfId="0" applyFont="1" applyFill="1" applyBorder="1" applyAlignment="1">
      <alignment horizontal="left" vertical="center"/>
    </xf>
    <xf numFmtId="0" fontId="14" fillId="2" borderId="49" xfId="0" applyFont="1" applyFill="1" applyBorder="1" applyAlignment="1">
      <alignment horizontal="left" vertical="center"/>
    </xf>
    <xf numFmtId="0" fontId="14" fillId="2" borderId="50" xfId="0" applyFont="1" applyFill="1" applyBorder="1" applyAlignment="1">
      <alignment horizontal="left" vertical="center"/>
    </xf>
    <xf numFmtId="0" fontId="14" fillId="2" borderId="9" xfId="0" applyFont="1" applyFill="1" applyBorder="1" applyAlignment="1">
      <alignment horizontal="left" vertical="center"/>
    </xf>
    <xf numFmtId="0" fontId="14" fillId="2" borderId="471" xfId="0" applyFont="1" applyFill="1" applyBorder="1" applyAlignment="1">
      <alignment horizontal="left" vertical="center"/>
    </xf>
    <xf numFmtId="0" fontId="14" fillId="2" borderId="447" xfId="0" applyFont="1" applyFill="1" applyBorder="1" applyAlignment="1">
      <alignment horizontal="left" vertical="center"/>
    </xf>
    <xf numFmtId="0" fontId="6" fillId="2" borderId="460" xfId="0" applyFont="1" applyFill="1" applyBorder="1" applyAlignment="1">
      <alignment horizontal="center" vertical="center"/>
    </xf>
    <xf numFmtId="0" fontId="6" fillId="2" borderId="48" xfId="0" applyFont="1" applyFill="1" applyBorder="1" applyAlignment="1">
      <alignment horizontal="left" vertical="center" wrapText="1"/>
    </xf>
    <xf numFmtId="0" fontId="6" fillId="2" borderId="469" xfId="0" applyFont="1" applyFill="1" applyBorder="1" applyAlignment="1">
      <alignment horizontal="left" vertical="center" wrapText="1"/>
    </xf>
    <xf numFmtId="0" fontId="7" fillId="2" borderId="344" xfId="0" applyFont="1" applyFill="1" applyBorder="1" applyAlignment="1">
      <alignment horizontal="center" vertical="center"/>
    </xf>
    <xf numFmtId="0" fontId="7" fillId="2" borderId="347" xfId="0" applyFont="1" applyFill="1" applyBorder="1" applyAlignment="1">
      <alignment horizontal="center" vertical="center"/>
    </xf>
    <xf numFmtId="0" fontId="7" fillId="2" borderId="349" xfId="0" applyFont="1" applyFill="1" applyBorder="1" applyAlignment="1">
      <alignment horizontal="center" vertical="center"/>
    </xf>
    <xf numFmtId="0" fontId="7" fillId="2" borderId="351" xfId="0" applyFont="1" applyFill="1" applyBorder="1" applyAlignment="1">
      <alignment horizontal="center" vertical="center"/>
    </xf>
    <xf numFmtId="0" fontId="6" fillId="2" borderId="345" xfId="0" applyFont="1" applyFill="1" applyBorder="1" applyAlignment="1">
      <alignment horizontal="center" vertical="center"/>
    </xf>
    <xf numFmtId="0" fontId="6" fillId="2" borderId="346" xfId="0" applyFont="1" applyFill="1" applyBorder="1" applyAlignment="1">
      <alignment horizontal="center" vertical="center"/>
    </xf>
    <xf numFmtId="0" fontId="6" fillId="2" borderId="461" xfId="0" applyFont="1" applyFill="1" applyBorder="1" applyAlignment="1">
      <alignment horizontal="center" vertical="center"/>
    </xf>
    <xf numFmtId="0" fontId="6" fillId="2" borderId="462" xfId="0" applyFont="1" applyFill="1" applyBorder="1" applyAlignment="1">
      <alignment horizontal="center" vertical="center"/>
    </xf>
    <xf numFmtId="0" fontId="6" fillId="2" borderId="463" xfId="0" applyFont="1" applyFill="1" applyBorder="1" applyAlignment="1">
      <alignment horizontal="center" vertical="center"/>
    </xf>
    <xf numFmtId="0" fontId="6" fillId="2" borderId="464" xfId="0" applyFont="1" applyFill="1" applyBorder="1" applyAlignment="1">
      <alignment horizontal="center" vertical="center"/>
    </xf>
    <xf numFmtId="0" fontId="15" fillId="0" borderId="473" xfId="0" applyFont="1" applyBorder="1" applyAlignment="1">
      <alignment horizontal="center" vertical="top" wrapText="1"/>
    </xf>
    <xf numFmtId="0" fontId="15" fillId="0" borderId="474" xfId="0" applyFont="1" applyBorder="1" applyAlignment="1">
      <alignment horizontal="center" vertical="top" wrapText="1"/>
    </xf>
    <xf numFmtId="0" fontId="15" fillId="0" borderId="475" xfId="0" applyFont="1" applyBorder="1" applyAlignment="1">
      <alignment horizontal="center" vertical="top" wrapText="1"/>
    </xf>
    <xf numFmtId="0" fontId="65" fillId="0" borderId="26" xfId="0" applyFont="1" applyBorder="1" applyAlignment="1">
      <alignment horizontal="center" vertical="center" wrapText="1"/>
    </xf>
    <xf numFmtId="0" fontId="65" fillId="0" borderId="26" xfId="0" applyFont="1" applyBorder="1" applyAlignment="1">
      <alignment horizontal="left" vertical="center" wrapText="1"/>
    </xf>
    <xf numFmtId="0" fontId="65" fillId="0" borderId="20" xfId="0" applyFont="1" applyBorder="1" applyAlignment="1">
      <alignment horizontal="center" vertical="center" wrapText="1"/>
    </xf>
    <xf numFmtId="0" fontId="65" fillId="0" borderId="46" xfId="0" applyFont="1" applyBorder="1" applyAlignment="1">
      <alignment horizontal="center" vertical="center" wrapText="1"/>
    </xf>
    <xf numFmtId="0" fontId="65" fillId="0" borderId="25" xfId="0" applyFont="1" applyBorder="1" applyAlignment="1">
      <alignment horizontal="center" vertical="center" wrapText="1"/>
    </xf>
    <xf numFmtId="0" fontId="65" fillId="0" borderId="48" xfId="0" applyFont="1" applyBorder="1" applyAlignment="1">
      <alignment horizontal="center" vertical="center" wrapText="1"/>
    </xf>
    <xf numFmtId="0" fontId="65" fillId="0" borderId="143" xfId="0" applyFont="1" applyBorder="1" applyAlignment="1">
      <alignment horizontal="center" vertical="center" wrapText="1"/>
    </xf>
    <xf numFmtId="0" fontId="65" fillId="0" borderId="108" xfId="0" applyFont="1" applyBorder="1" applyAlignment="1">
      <alignment horizontal="center" vertical="center" wrapText="1"/>
    </xf>
    <xf numFmtId="0" fontId="65" fillId="0" borderId="89" xfId="0" applyFont="1" applyBorder="1" applyAlignment="1">
      <alignment horizontal="center" vertical="center" wrapText="1"/>
    </xf>
    <xf numFmtId="0" fontId="65" fillId="0" borderId="84" xfId="0" applyFont="1" applyBorder="1" applyAlignment="1">
      <alignment horizontal="center" vertical="center" wrapText="1"/>
    </xf>
    <xf numFmtId="0" fontId="65" fillId="0" borderId="268" xfId="0" applyFont="1" applyBorder="1" applyAlignment="1">
      <alignment horizontal="center" vertical="center" wrapText="1"/>
    </xf>
    <xf numFmtId="0" fontId="65" fillId="0" borderId="99" xfId="0" applyFont="1" applyBorder="1" applyAlignment="1">
      <alignment horizontal="left" vertical="center" wrapText="1"/>
    </xf>
    <xf numFmtId="0" fontId="65" fillId="0" borderId="57" xfId="0" applyFont="1" applyBorder="1" applyAlignment="1">
      <alignment horizontal="left" vertical="center" wrapText="1"/>
    </xf>
    <xf numFmtId="0" fontId="65" fillId="0" borderId="22" xfId="0" applyFont="1" applyBorder="1" applyAlignment="1">
      <alignment horizontal="left" vertical="center" wrapText="1"/>
    </xf>
    <xf numFmtId="0" fontId="65" fillId="0" borderId="92" xfId="0" applyFont="1" applyBorder="1" applyAlignment="1">
      <alignment horizontal="left" vertical="center" wrapText="1"/>
    </xf>
    <xf numFmtId="0" fontId="65" fillId="0" borderId="93" xfId="0" applyFont="1" applyBorder="1" applyAlignment="1">
      <alignment horizontal="left" vertical="center" wrapText="1"/>
    </xf>
    <xf numFmtId="0" fontId="65" fillId="0" borderId="93" xfId="0" applyFont="1" applyBorder="1" applyAlignment="1">
      <alignment horizontal="center" vertical="center" wrapText="1"/>
    </xf>
    <xf numFmtId="0" fontId="65" fillId="0" borderId="96" xfId="0" applyFont="1" applyBorder="1" applyAlignment="1">
      <alignment horizontal="center" vertical="center" wrapText="1"/>
    </xf>
    <xf numFmtId="0" fontId="65" fillId="0" borderId="132" xfId="0" applyFont="1" applyBorder="1" applyAlignment="1">
      <alignment horizontal="left" vertical="center" wrapText="1"/>
    </xf>
    <xf numFmtId="0" fontId="65" fillId="0" borderId="105" xfId="0" applyFont="1" applyBorder="1" applyAlignment="1">
      <alignment horizontal="left" vertical="center" wrapText="1"/>
    </xf>
    <xf numFmtId="0" fontId="65" fillId="0" borderId="128" xfId="0" applyFont="1" applyBorder="1" applyAlignment="1">
      <alignment horizontal="left" vertical="center" wrapText="1"/>
    </xf>
    <xf numFmtId="0" fontId="65" fillId="0" borderId="103" xfId="0" applyFont="1" applyBorder="1" applyAlignment="1">
      <alignment horizontal="left" vertical="center" wrapText="1"/>
    </xf>
    <xf numFmtId="0" fontId="65" fillId="0" borderId="103" xfId="0" applyFont="1" applyBorder="1" applyAlignment="1">
      <alignment horizontal="center" vertical="center" wrapText="1"/>
    </xf>
    <xf numFmtId="0" fontId="65" fillId="0" borderId="131" xfId="0" applyFont="1" applyBorder="1" applyAlignment="1">
      <alignment horizontal="left" vertical="center" wrapText="1"/>
    </xf>
    <xf numFmtId="0" fontId="14" fillId="0" borderId="93" xfId="0" applyFont="1" applyBorder="1" applyAlignment="1">
      <alignment horizontal="center" vertical="center" wrapText="1"/>
    </xf>
    <xf numFmtId="0" fontId="14" fillId="0" borderId="93" xfId="0" applyFont="1" applyBorder="1" applyAlignment="1">
      <alignment horizontal="left" vertical="center" wrapText="1"/>
    </xf>
    <xf numFmtId="0" fontId="14" fillId="0" borderId="94" xfId="0" applyFont="1" applyBorder="1" applyAlignment="1">
      <alignment horizontal="center" vertical="center" wrapText="1"/>
    </xf>
    <xf numFmtId="0" fontId="14" fillId="0" borderId="356" xfId="0" applyFont="1" applyBorder="1" applyAlignment="1">
      <alignment horizontal="center" vertical="center" wrapText="1"/>
    </xf>
    <xf numFmtId="0" fontId="14" fillId="0" borderId="89" xfId="0" applyFont="1" applyBorder="1" applyAlignment="1">
      <alignment horizontal="center" vertical="center" wrapText="1"/>
    </xf>
    <xf numFmtId="0" fontId="14" fillId="0" borderId="84" xfId="0" applyFont="1" applyBorder="1" applyAlignment="1">
      <alignment horizontal="center" vertical="center" wrapText="1"/>
    </xf>
    <xf numFmtId="0" fontId="14" fillId="0" borderId="355" xfId="0" applyFont="1" applyBorder="1" applyAlignment="1">
      <alignment horizontal="center" vertical="center" wrapText="1"/>
    </xf>
    <xf numFmtId="0" fontId="14" fillId="0" borderId="56" xfId="0" applyFont="1" applyBorder="1" applyAlignment="1">
      <alignment horizontal="center" vertical="center" wrapText="1"/>
    </xf>
    <xf numFmtId="0" fontId="65" fillId="0" borderId="85" xfId="0" applyFont="1" applyBorder="1" applyAlignment="1">
      <alignment horizontal="center" vertical="center" wrapText="1"/>
    </xf>
    <xf numFmtId="0" fontId="65" fillId="0" borderId="88" xfId="0" applyFont="1" applyBorder="1" applyAlignment="1">
      <alignment horizontal="center" vertical="center" wrapText="1"/>
    </xf>
    <xf numFmtId="0" fontId="65" fillId="0" borderId="86" xfId="0" applyFont="1" applyBorder="1" applyAlignment="1">
      <alignment horizontal="center" vertical="center" wrapText="1"/>
    </xf>
    <xf numFmtId="0" fontId="65" fillId="0" borderId="140" xfId="0" applyFont="1" applyBorder="1" applyAlignment="1">
      <alignment horizontal="center" vertical="center" wrapText="1"/>
    </xf>
    <xf numFmtId="0" fontId="14" fillId="0" borderId="95" xfId="0" applyFont="1" applyBorder="1" applyAlignment="1">
      <alignment horizontal="center" vertical="center" wrapText="1"/>
    </xf>
    <xf numFmtId="0" fontId="14" fillId="0" borderId="95" xfId="0" applyFont="1" applyBorder="1" applyAlignment="1">
      <alignment horizontal="left" vertical="center" wrapText="1"/>
    </xf>
    <xf numFmtId="0" fontId="65" fillId="0" borderId="102" xfId="0" applyFont="1" applyBorder="1" applyAlignment="1">
      <alignment horizontal="left" vertical="center" wrapText="1"/>
    </xf>
    <xf numFmtId="0" fontId="65" fillId="0" borderId="100"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25" xfId="0" applyFont="1" applyBorder="1" applyAlignment="1">
      <alignment horizontal="center" vertical="center" wrapText="1"/>
    </xf>
    <xf numFmtId="0" fontId="14" fillId="0" borderId="48" xfId="0" applyFont="1" applyBorder="1" applyAlignment="1">
      <alignment horizontal="center" vertical="center" wrapText="1"/>
    </xf>
    <xf numFmtId="0" fontId="14" fillId="0" borderId="61" xfId="0" applyFont="1" applyBorder="1" applyAlignment="1">
      <alignment horizontal="center" vertical="center" wrapText="1"/>
    </xf>
    <xf numFmtId="0" fontId="14" fillId="0" borderId="56" xfId="0" applyFont="1" applyBorder="1" applyAlignment="1">
      <alignment horizontal="left" vertical="center" wrapText="1"/>
    </xf>
    <xf numFmtId="0" fontId="14" fillId="0" borderId="358" xfId="0" applyFont="1" applyBorder="1" applyAlignment="1">
      <alignment horizontal="center" vertical="center" wrapText="1"/>
    </xf>
    <xf numFmtId="0" fontId="14" fillId="0" borderId="70" xfId="0" applyFont="1" applyBorder="1" applyAlignment="1">
      <alignment horizontal="center" vertical="center" wrapText="1"/>
    </xf>
    <xf numFmtId="0" fontId="14" fillId="0" borderId="66" xfId="0" applyFont="1" applyBorder="1" applyAlignment="1">
      <alignment horizontal="center" vertical="center" wrapText="1"/>
    </xf>
    <xf numFmtId="0" fontId="14" fillId="0" borderId="67" xfId="0" applyFont="1" applyBorder="1" applyAlignment="1">
      <alignment horizontal="center" vertical="center" wrapText="1"/>
    </xf>
    <xf numFmtId="0" fontId="2" fillId="0" borderId="457" xfId="0" applyFont="1" applyBorder="1" applyAlignment="1">
      <alignment horizontal="center"/>
    </xf>
    <xf numFmtId="0" fontId="2" fillId="0" borderId="450" xfId="0" applyFont="1" applyBorder="1" applyAlignment="1">
      <alignment horizontal="center"/>
    </xf>
    <xf numFmtId="0" fontId="2" fillId="0" borderId="451" xfId="0" applyFont="1" applyBorder="1" applyAlignment="1">
      <alignment horizontal="center"/>
    </xf>
    <xf numFmtId="0" fontId="14" fillId="0" borderId="68" xfId="0" applyFont="1" applyBorder="1" applyAlignment="1">
      <alignment horizontal="center" vertical="center" wrapText="1"/>
    </xf>
    <xf numFmtId="0" fontId="14" fillId="0" borderId="68" xfId="0" applyFont="1" applyBorder="1" applyAlignment="1">
      <alignment horizontal="left" vertical="center" wrapText="1"/>
    </xf>
    <xf numFmtId="0" fontId="7" fillId="2" borderId="175" xfId="0" applyFont="1" applyFill="1" applyBorder="1" applyAlignment="1">
      <alignment horizontal="center" vertical="center"/>
    </xf>
    <xf numFmtId="0" fontId="6" fillId="2" borderId="109" xfId="0" applyFont="1" applyFill="1" applyBorder="1" applyAlignment="1">
      <alignment horizontal="center" vertical="center" wrapText="1"/>
    </xf>
    <xf numFmtId="0" fontId="6" fillId="2" borderId="358" xfId="0" applyFont="1" applyFill="1" applyBorder="1" applyAlignment="1">
      <alignment horizontal="center" vertical="center" wrapText="1"/>
    </xf>
    <xf numFmtId="0" fontId="6" fillId="2" borderId="66" xfId="0" applyFont="1" applyFill="1" applyBorder="1" applyAlignment="1">
      <alignment horizontal="center" vertical="center" wrapText="1"/>
    </xf>
    <xf numFmtId="0" fontId="6" fillId="2" borderId="499" xfId="0" applyFont="1" applyFill="1" applyBorder="1" applyAlignment="1">
      <alignment horizontal="center" vertical="center" wrapText="1"/>
    </xf>
    <xf numFmtId="0" fontId="65" fillId="0" borderId="106" xfId="0" applyFont="1" applyBorder="1" applyAlignment="1">
      <alignment horizontal="left" vertical="center" wrapText="1"/>
    </xf>
    <xf numFmtId="0" fontId="65" fillId="0" borderId="21" xfId="0" applyFont="1" applyBorder="1" applyAlignment="1">
      <alignment horizontal="left" vertical="center" wrapText="1"/>
    </xf>
    <xf numFmtId="0" fontId="65" fillId="0" borderId="342" xfId="0" applyFont="1" applyBorder="1" applyAlignment="1">
      <alignment horizontal="left" vertical="center" wrapText="1"/>
    </xf>
    <xf numFmtId="0" fontId="13" fillId="2" borderId="19" xfId="0" applyFont="1" applyFill="1" applyBorder="1" applyAlignment="1">
      <alignment horizontal="right" vertical="center" wrapText="1"/>
    </xf>
    <xf numFmtId="0" fontId="13" fillId="2" borderId="15" xfId="0" applyFont="1" applyFill="1" applyBorder="1" applyAlignment="1">
      <alignment horizontal="right" vertical="center" wrapText="1"/>
    </xf>
    <xf numFmtId="15" fontId="65" fillId="0" borderId="320" xfId="0" applyNumberFormat="1" applyFont="1" applyBorder="1" applyAlignment="1">
      <alignment horizontal="left" vertical="center" wrapText="1"/>
    </xf>
    <xf numFmtId="0" fontId="65" fillId="0" borderId="122" xfId="0" applyFont="1" applyBorder="1" applyAlignment="1">
      <alignment horizontal="left" vertical="center" wrapText="1"/>
    </xf>
    <xf numFmtId="0" fontId="65" fillId="0" borderId="409" xfId="0" applyFont="1" applyBorder="1" applyAlignment="1">
      <alignment horizontal="left" vertical="center" wrapText="1"/>
    </xf>
    <xf numFmtId="0" fontId="7" fillId="36" borderId="6" xfId="0" applyFont="1" applyFill="1" applyBorder="1" applyAlignment="1">
      <alignment horizontal="center"/>
    </xf>
    <xf numFmtId="0" fontId="7" fillId="36" borderId="2" xfId="0" applyFont="1" applyFill="1" applyBorder="1" applyAlignment="1">
      <alignment horizontal="center"/>
    </xf>
    <xf numFmtId="0" fontId="7" fillId="36" borderId="4" xfId="0" applyFont="1" applyFill="1" applyBorder="1" applyAlignment="1">
      <alignment horizontal="center"/>
    </xf>
    <xf numFmtId="0" fontId="8" fillId="0" borderId="3" xfId="0" applyFont="1" applyBorder="1" applyAlignment="1">
      <alignment horizontal="center" vertical="center" wrapText="1"/>
    </xf>
    <xf numFmtId="0" fontId="8" fillId="0" borderId="2" xfId="0" applyFont="1" applyBorder="1" applyAlignment="1">
      <alignment horizontal="center" vertical="center" wrapText="1"/>
    </xf>
    <xf numFmtId="0" fontId="8" fillId="0" borderId="7" xfId="0" applyFont="1" applyBorder="1" applyAlignment="1">
      <alignment horizontal="center" vertical="center" wrapText="1"/>
    </xf>
    <xf numFmtId="0" fontId="8" fillId="0" borderId="11" xfId="0" applyFont="1" applyBorder="1" applyAlignment="1">
      <alignment horizontal="center" vertical="center" wrapText="1"/>
    </xf>
    <xf numFmtId="0" fontId="8" fillId="0" borderId="16" xfId="0" applyFont="1" applyBorder="1" applyAlignment="1">
      <alignment horizontal="center" vertical="center" wrapText="1"/>
    </xf>
    <xf numFmtId="0" fontId="8" fillId="0" borderId="15" xfId="0" applyFont="1" applyBorder="1" applyAlignment="1">
      <alignment horizontal="center" vertical="center" wrapText="1"/>
    </xf>
    <xf numFmtId="0" fontId="8" fillId="0" borderId="18" xfId="0" applyFont="1" applyBorder="1" applyAlignment="1">
      <alignment horizontal="center" vertical="center" wrapText="1"/>
    </xf>
    <xf numFmtId="0" fontId="13" fillId="2" borderId="33" xfId="0" applyFont="1" applyFill="1" applyBorder="1" applyAlignment="1">
      <alignment horizontal="right" vertical="center" wrapText="1"/>
    </xf>
    <xf numFmtId="0" fontId="47" fillId="2" borderId="6" xfId="0" applyFont="1" applyFill="1" applyBorder="1" applyAlignment="1">
      <alignment horizontal="center" vertical="center" wrapText="1"/>
    </xf>
    <xf numFmtId="0" fontId="47" fillId="2" borderId="2" xfId="0" applyFont="1" applyFill="1" applyBorder="1" applyAlignment="1">
      <alignment horizontal="center" vertical="center" wrapText="1"/>
    </xf>
    <xf numFmtId="0" fontId="47" fillId="2" borderId="5" xfId="0" applyFont="1" applyFill="1" applyBorder="1" applyAlignment="1">
      <alignment horizontal="center" vertical="center" wrapText="1"/>
    </xf>
    <xf numFmtId="0" fontId="47" fillId="2" borderId="13" xfId="0" applyFont="1" applyFill="1" applyBorder="1" applyAlignment="1">
      <alignment horizontal="center" vertical="center" wrapText="1"/>
    </xf>
    <xf numFmtId="0" fontId="47" fillId="2" borderId="0" xfId="0" applyFont="1" applyFill="1" applyAlignment="1">
      <alignment horizontal="center" vertical="center" wrapText="1"/>
    </xf>
    <xf numFmtId="0" fontId="47" fillId="2" borderId="115" xfId="0" applyFont="1" applyFill="1" applyBorder="1" applyAlignment="1">
      <alignment horizontal="center" vertical="center" wrapText="1"/>
    </xf>
    <xf numFmtId="0" fontId="47" fillId="2" borderId="19" xfId="0" applyFont="1" applyFill="1" applyBorder="1" applyAlignment="1">
      <alignment horizontal="center" vertical="center" wrapText="1"/>
    </xf>
    <xf numFmtId="0" fontId="47" fillId="2" borderId="15" xfId="0" applyFont="1" applyFill="1" applyBorder="1" applyAlignment="1">
      <alignment horizontal="center" vertical="center" wrapText="1"/>
    </xf>
    <xf numFmtId="0" fontId="47" fillId="2" borderId="146" xfId="0" applyFont="1" applyFill="1" applyBorder="1" applyAlignment="1">
      <alignment horizontal="center" vertical="center" wrapText="1"/>
    </xf>
    <xf numFmtId="0" fontId="62" fillId="0" borderId="356" xfId="0" applyFont="1" applyBorder="1" applyAlignment="1">
      <alignment horizontal="center" vertical="center" wrapText="1"/>
    </xf>
    <xf numFmtId="0" fontId="62" fillId="0" borderId="89" xfId="0" applyFont="1" applyBorder="1" applyAlignment="1">
      <alignment horizontal="center" vertical="center" wrapText="1"/>
    </xf>
    <xf numFmtId="0" fontId="62" fillId="0" borderId="84" xfId="0" applyFont="1" applyBorder="1" applyAlignment="1">
      <alignment horizontal="center" vertical="center" wrapText="1"/>
    </xf>
    <xf numFmtId="0" fontId="62" fillId="0" borderId="268" xfId="0" applyFont="1" applyBorder="1" applyAlignment="1">
      <alignment horizontal="center" vertical="center" wrapText="1"/>
    </xf>
    <xf numFmtId="0" fontId="62" fillId="0" borderId="92" xfId="0" applyFont="1" applyBorder="1" applyAlignment="1">
      <alignment horizontal="center" vertical="center" wrapText="1"/>
    </xf>
    <xf numFmtId="0" fontId="62" fillId="0" borderId="93" xfId="0" applyFont="1" applyBorder="1" applyAlignment="1">
      <alignment horizontal="center" vertical="center" wrapText="1"/>
    </xf>
    <xf numFmtId="0" fontId="62" fillId="0" borderId="96" xfId="0" applyFont="1" applyBorder="1" applyAlignment="1">
      <alignment horizontal="center" vertical="center" wrapText="1"/>
    </xf>
    <xf numFmtId="0" fontId="62" fillId="0" borderId="91" xfId="0" applyFont="1" applyBorder="1" applyAlignment="1">
      <alignment horizontal="center" vertical="center" wrapText="1"/>
    </xf>
    <xf numFmtId="0" fontId="67" fillId="0" borderId="56" xfId="0" applyFont="1" applyBorder="1" applyAlignment="1">
      <alignment horizontal="left"/>
    </xf>
    <xf numFmtId="0" fontId="67" fillId="0" borderId="26" xfId="0" applyFont="1" applyBorder="1" applyAlignment="1">
      <alignment horizontal="left"/>
    </xf>
    <xf numFmtId="0" fontId="67" fillId="0" borderId="55" xfId="0" applyFont="1" applyBorder="1" applyAlignment="1">
      <alignment horizontal="left"/>
    </xf>
    <xf numFmtId="0" fontId="67" fillId="0" borderId="68" xfId="0" applyFont="1" applyBorder="1" applyAlignment="1">
      <alignment horizontal="left"/>
    </xf>
    <xf numFmtId="0" fontId="67" fillId="0" borderId="64" xfId="0" applyFont="1" applyBorder="1" applyAlignment="1">
      <alignment horizontal="left"/>
    </xf>
    <xf numFmtId="0" fontId="67" fillId="0" borderId="65" xfId="0" applyFont="1" applyBorder="1" applyAlignment="1">
      <alignment horizontal="left"/>
    </xf>
    <xf numFmtId="0" fontId="62" fillId="0" borderId="90" xfId="0" applyFont="1" applyBorder="1" applyAlignment="1">
      <alignment horizontal="center" vertical="center" wrapText="1"/>
    </xf>
    <xf numFmtId="0" fontId="62" fillId="0" borderId="408" xfId="0" applyFont="1" applyBorder="1" applyAlignment="1">
      <alignment horizontal="center" vertical="center" wrapText="1"/>
    </xf>
    <xf numFmtId="0" fontId="64" fillId="0" borderId="71" xfId="0" applyFont="1" applyBorder="1" applyAlignment="1">
      <alignment horizontal="center" vertical="center"/>
    </xf>
    <xf numFmtId="0" fontId="64" fillId="0" borderId="69" xfId="0" applyFont="1" applyBorder="1" applyAlignment="1">
      <alignment horizontal="center" vertical="center"/>
    </xf>
    <xf numFmtId="0" fontId="64" fillId="0" borderId="70" xfId="0" applyFont="1" applyBorder="1" applyAlignment="1">
      <alignment horizontal="center" vertical="center"/>
    </xf>
    <xf numFmtId="0" fontId="6" fillId="2" borderId="391" xfId="0" applyFont="1" applyFill="1" applyBorder="1" applyAlignment="1">
      <alignment horizontal="center" vertical="center"/>
    </xf>
    <xf numFmtId="0" fontId="6" fillId="2" borderId="24" xfId="0" applyFont="1" applyFill="1" applyBorder="1" applyAlignment="1">
      <alignment horizontal="center" vertical="center" wrapText="1"/>
    </xf>
    <xf numFmtId="0" fontId="62" fillId="0" borderId="405" xfId="0" applyFont="1" applyBorder="1" applyAlignment="1">
      <alignment horizontal="center" vertical="center" wrapText="1"/>
    </xf>
    <xf numFmtId="0" fontId="62" fillId="0" borderId="401" xfId="0" applyFont="1" applyBorder="1" applyAlignment="1">
      <alignment horizontal="center" vertical="center" wrapText="1"/>
    </xf>
    <xf numFmtId="0" fontId="62" fillId="0" borderId="402" xfId="0" applyFont="1" applyBorder="1" applyAlignment="1">
      <alignment horizontal="center" vertical="center" wrapText="1"/>
    </xf>
    <xf numFmtId="0" fontId="62" fillId="0" borderId="403" xfId="0" applyFont="1" applyBorder="1" applyAlignment="1">
      <alignment horizontal="center" vertical="center" wrapText="1"/>
    </xf>
    <xf numFmtId="0" fontId="62" fillId="0" borderId="406" xfId="0" applyFont="1" applyBorder="1" applyAlignment="1">
      <alignment horizontal="center" vertical="center" wrapText="1"/>
    </xf>
    <xf numFmtId="0" fontId="62" fillId="0" borderId="23" xfId="0" applyFont="1" applyBorder="1" applyAlignment="1">
      <alignment horizontal="center" vertical="center" wrapText="1"/>
    </xf>
    <xf numFmtId="0" fontId="62" fillId="0" borderId="24" xfId="0" applyFont="1" applyBorder="1" applyAlignment="1">
      <alignment horizontal="center" vertical="center" wrapText="1"/>
    </xf>
    <xf numFmtId="0" fontId="62" fillId="0" borderId="404" xfId="0" applyFont="1" applyBorder="1" applyAlignment="1">
      <alignment horizontal="center" vertical="center" wrapText="1"/>
    </xf>
    <xf numFmtId="0" fontId="6" fillId="2" borderId="109" xfId="0" applyFont="1" applyFill="1" applyBorder="1" applyAlignment="1">
      <alignment horizontal="center" vertical="center"/>
    </xf>
    <xf numFmtId="0" fontId="6" fillId="2" borderId="110" xfId="0" applyFont="1" applyFill="1" applyBorder="1" applyAlignment="1">
      <alignment horizontal="center" vertical="center"/>
    </xf>
    <xf numFmtId="0" fontId="6" fillId="2" borderId="66" xfId="0" applyFont="1" applyFill="1" applyBorder="1" applyAlignment="1">
      <alignment horizontal="center" vertical="center"/>
    </xf>
    <xf numFmtId="0" fontId="6" fillId="2" borderId="67" xfId="0" applyFont="1" applyFill="1" applyBorder="1" applyAlignment="1">
      <alignment horizontal="center" vertical="center"/>
    </xf>
    <xf numFmtId="0" fontId="62" fillId="0" borderId="134" xfId="0" applyFont="1" applyBorder="1" applyAlignment="1">
      <alignment horizontal="center" vertical="center" wrapText="1"/>
    </xf>
    <xf numFmtId="0" fontId="62" fillId="0" borderId="133" xfId="0" applyFont="1" applyBorder="1" applyAlignment="1">
      <alignment horizontal="center" vertical="center" wrapText="1"/>
    </xf>
    <xf numFmtId="0" fontId="62" fillId="0" borderId="137" xfId="0" applyFont="1" applyBorder="1" applyAlignment="1">
      <alignment horizontal="center" vertical="center" wrapText="1"/>
    </xf>
    <xf numFmtId="0" fontId="62" fillId="0" borderId="354" xfId="0" applyFont="1" applyBorder="1" applyAlignment="1">
      <alignment horizontal="center" vertical="center" wrapText="1"/>
    </xf>
    <xf numFmtId="0" fontId="6" fillId="2" borderId="67" xfId="0" applyFont="1" applyFill="1" applyBorder="1" applyAlignment="1">
      <alignment horizontal="center" vertical="center" wrapText="1"/>
    </xf>
    <xf numFmtId="0" fontId="6" fillId="2" borderId="44" xfId="0" applyFont="1" applyFill="1" applyBorder="1" applyAlignment="1">
      <alignment horizontal="center" vertical="top" wrapText="1"/>
    </xf>
    <xf numFmtId="0" fontId="6" fillId="2" borderId="42" xfId="0" applyFont="1" applyFill="1" applyBorder="1" applyAlignment="1">
      <alignment horizontal="center" vertical="top" wrapText="1"/>
    </xf>
    <xf numFmtId="0" fontId="6" fillId="2" borderId="40" xfId="0" applyFont="1" applyFill="1" applyBorder="1" applyAlignment="1">
      <alignment horizontal="center" vertical="top" wrapText="1"/>
    </xf>
    <xf numFmtId="0" fontId="6" fillId="2" borderId="70" xfId="0" applyFont="1" applyFill="1" applyBorder="1" applyAlignment="1">
      <alignment horizontal="center" vertical="top" wrapText="1"/>
    </xf>
    <xf numFmtId="0" fontId="6" fillId="2" borderId="66" xfId="0" applyFont="1" applyFill="1" applyBorder="1" applyAlignment="1">
      <alignment horizontal="center" vertical="top" wrapText="1"/>
    </xf>
    <xf numFmtId="0" fontId="6" fillId="2" borderId="71" xfId="0" applyFont="1" applyFill="1" applyBorder="1" applyAlignment="1">
      <alignment horizontal="center" vertical="top" wrapText="1"/>
    </xf>
    <xf numFmtId="0" fontId="6" fillId="2" borderId="358" xfId="0" applyFont="1" applyFill="1" applyBorder="1" applyAlignment="1">
      <alignment horizontal="center" vertical="center"/>
    </xf>
    <xf numFmtId="0" fontId="6" fillId="2" borderId="70" xfId="0" applyFont="1" applyFill="1" applyBorder="1" applyAlignment="1">
      <alignment horizontal="center" vertical="center"/>
    </xf>
    <xf numFmtId="0" fontId="6" fillId="2" borderId="109" xfId="0" applyFont="1" applyFill="1" applyBorder="1" applyAlignment="1">
      <alignment horizontal="center" vertical="top" wrapText="1"/>
    </xf>
    <xf numFmtId="0" fontId="6" fillId="2" borderId="110" xfId="0" applyFont="1" applyFill="1" applyBorder="1" applyAlignment="1">
      <alignment horizontal="center" vertical="top" wrapText="1"/>
    </xf>
    <xf numFmtId="0" fontId="6" fillId="2" borderId="357" xfId="0" applyFont="1" applyFill="1" applyBorder="1" applyAlignment="1">
      <alignment horizontal="center" vertical="center" wrapText="1"/>
    </xf>
    <xf numFmtId="0" fontId="64" fillId="0" borderId="395" xfId="0" applyFont="1" applyBorder="1" applyAlignment="1">
      <alignment horizontal="center" vertical="center"/>
    </xf>
    <xf numFmtId="0" fontId="6" fillId="2" borderId="411" xfId="0" applyFont="1" applyFill="1" applyBorder="1" applyAlignment="1">
      <alignment horizontal="center" vertical="center" wrapText="1"/>
    </xf>
    <xf numFmtId="0" fontId="64" fillId="0" borderId="407" xfId="0" applyFont="1" applyBorder="1" applyAlignment="1">
      <alignment horizontal="center" vertical="center"/>
    </xf>
    <xf numFmtId="0" fontId="64" fillId="0" borderId="64" xfId="0" applyFont="1" applyBorder="1" applyAlignment="1">
      <alignment horizontal="center" vertical="center"/>
    </xf>
    <xf numFmtId="0" fontId="6" fillId="2" borderId="410" xfId="0" applyFont="1" applyFill="1" applyBorder="1" applyAlignment="1">
      <alignment horizontal="center" vertical="center"/>
    </xf>
    <xf numFmtId="0" fontId="8" fillId="2" borderId="117" xfId="0" applyFont="1" applyFill="1" applyBorder="1" applyAlignment="1">
      <alignment horizontal="left" vertical="top" wrapText="1"/>
    </xf>
    <xf numFmtId="0" fontId="8" fillId="2" borderId="113" xfId="0" applyFont="1" applyFill="1" applyBorder="1" applyAlignment="1">
      <alignment horizontal="left" vertical="top" wrapText="1"/>
    </xf>
    <xf numFmtId="0" fontId="8" fillId="2" borderId="56" xfId="0" applyFont="1" applyFill="1" applyBorder="1" applyAlignment="1">
      <alignment horizontal="left" vertical="top" wrapText="1"/>
    </xf>
    <xf numFmtId="0" fontId="8" fillId="2" borderId="26" xfId="0" applyFont="1" applyFill="1" applyBorder="1" applyAlignment="1">
      <alignment horizontal="left" vertical="top" wrapText="1"/>
    </xf>
    <xf numFmtId="0" fontId="8" fillId="2" borderId="68" xfId="0" applyFont="1" applyFill="1" applyBorder="1" applyAlignment="1">
      <alignment horizontal="left" vertical="top" wrapText="1"/>
    </xf>
    <xf numFmtId="0" fontId="8" fillId="2" borderId="64" xfId="0" applyFont="1" applyFill="1" applyBorder="1" applyAlignment="1">
      <alignment horizontal="left" vertical="top" wrapText="1"/>
    </xf>
    <xf numFmtId="0" fontId="6" fillId="2" borderId="5" xfId="0" applyFont="1" applyFill="1" applyBorder="1" applyAlignment="1">
      <alignment horizontal="center" vertical="center"/>
    </xf>
    <xf numFmtId="0" fontId="6" fillId="2" borderId="173" xfId="0" applyFont="1" applyFill="1" applyBorder="1" applyAlignment="1">
      <alignment horizontal="center" vertical="center"/>
    </xf>
    <xf numFmtId="0" fontId="62" fillId="0" borderId="357" xfId="0" applyFont="1" applyBorder="1" applyAlignment="1">
      <alignment horizontal="center" vertical="center" wrapText="1"/>
    </xf>
    <xf numFmtId="0" fontId="62" fillId="0" borderId="25" xfId="0" applyFont="1" applyBorder="1" applyAlignment="1">
      <alignment horizontal="center" vertical="center" wrapText="1"/>
    </xf>
    <xf numFmtId="0" fontId="62" fillId="0" borderId="500" xfId="0" applyFont="1" applyBorder="1" applyAlignment="1">
      <alignment horizontal="center" vertical="center" wrapText="1"/>
    </xf>
    <xf numFmtId="0" fontId="62" fillId="0" borderId="142" xfId="0" applyFont="1" applyBorder="1" applyAlignment="1">
      <alignment horizontal="center" vertical="center" wrapText="1"/>
    </xf>
    <xf numFmtId="0" fontId="62" fillId="0" borderId="501" xfId="0" applyFont="1" applyBorder="1" applyAlignment="1">
      <alignment horizontal="center" vertical="center" wrapText="1"/>
    </xf>
    <xf numFmtId="0" fontId="62" fillId="0" borderId="502" xfId="0" applyFont="1" applyBorder="1" applyAlignment="1">
      <alignment horizontal="center" vertical="center" wrapText="1"/>
    </xf>
    <xf numFmtId="0" fontId="62" fillId="0" borderId="503" xfId="0" applyFont="1" applyBorder="1" applyAlignment="1">
      <alignment horizontal="center" vertical="center" wrapText="1"/>
    </xf>
    <xf numFmtId="0" fontId="62" fillId="0" borderId="152" xfId="0" applyFont="1" applyBorder="1" applyAlignment="1">
      <alignment horizontal="center" vertical="center" wrapText="1"/>
    </xf>
    <xf numFmtId="0" fontId="62" fillId="0" borderId="171" xfId="0" applyFont="1" applyBorder="1" applyAlignment="1">
      <alignment horizontal="center" vertical="center" wrapText="1"/>
    </xf>
    <xf numFmtId="0" fontId="62" fillId="0" borderId="149" xfId="0" applyFont="1" applyBorder="1" applyAlignment="1">
      <alignment horizontal="center" vertical="center" wrapText="1"/>
    </xf>
    <xf numFmtId="0" fontId="62" fillId="0" borderId="88" xfId="0" applyFont="1" applyBorder="1" applyAlignment="1">
      <alignment horizontal="center" vertical="center" wrapText="1"/>
    </xf>
    <xf numFmtId="0" fontId="62" fillId="0" borderId="87" xfId="0" applyFont="1" applyBorder="1" applyAlignment="1">
      <alignment horizontal="center" vertical="center" wrapText="1"/>
    </xf>
    <xf numFmtId="0" fontId="62" fillId="0" borderId="504" xfId="0" applyFont="1" applyBorder="1" applyAlignment="1">
      <alignment horizontal="center" vertical="center" wrapText="1"/>
    </xf>
    <xf numFmtId="0" fontId="62" fillId="0" borderId="36" xfId="0" applyFont="1" applyBorder="1" applyAlignment="1">
      <alignment horizontal="center" vertical="center" wrapText="1"/>
    </xf>
    <xf numFmtId="0" fontId="62" fillId="0" borderId="505" xfId="0" applyFont="1" applyBorder="1" applyAlignment="1">
      <alignment horizontal="center" vertical="center" wrapText="1"/>
    </xf>
    <xf numFmtId="0" fontId="62" fillId="0" borderId="506" xfId="0" applyFont="1" applyBorder="1" applyAlignment="1">
      <alignment horizontal="center" vertical="center" wrapText="1"/>
    </xf>
    <xf numFmtId="0" fontId="162" fillId="0" borderId="56" xfId="0" applyFont="1" applyBorder="1" applyAlignment="1">
      <alignment horizontal="center" vertical="center"/>
    </xf>
    <xf numFmtId="0" fontId="162" fillId="0" borderId="26" xfId="0" applyFont="1" applyBorder="1" applyAlignment="1">
      <alignment horizontal="center" vertical="center"/>
    </xf>
    <xf numFmtId="0" fontId="162" fillId="0" borderId="48" xfId="0" applyFont="1" applyBorder="1" applyAlignment="1">
      <alignment horizontal="center" vertical="center"/>
    </xf>
    <xf numFmtId="0" fontId="15" fillId="2" borderId="13" xfId="0" applyFont="1" applyFill="1" applyBorder="1" applyAlignment="1">
      <alignment horizontal="right" vertical="center"/>
    </xf>
    <xf numFmtId="0" fontId="163" fillId="0" borderId="56" xfId="0" applyFont="1" applyBorder="1" applyAlignment="1">
      <alignment horizontal="center" vertical="center"/>
    </xf>
    <xf numFmtId="0" fontId="163" fillId="0" borderId="26" xfId="0" applyFont="1" applyBorder="1" applyAlignment="1">
      <alignment horizontal="center" vertical="center"/>
    </xf>
    <xf numFmtId="0" fontId="163" fillId="0" borderId="55" xfId="0" applyFont="1" applyBorder="1" applyAlignment="1">
      <alignment horizontal="center" vertical="center"/>
    </xf>
    <xf numFmtId="0" fontId="15" fillId="2" borderId="19" xfId="0" applyFont="1" applyFill="1" applyBorder="1" applyAlignment="1">
      <alignment horizontal="right" vertical="center"/>
    </xf>
    <xf numFmtId="0" fontId="15" fillId="2" borderId="15" xfId="0" applyFont="1" applyFill="1" applyBorder="1" applyAlignment="1">
      <alignment horizontal="right" vertical="center"/>
    </xf>
    <xf numFmtId="0" fontId="163" fillId="0" borderId="68" xfId="0" applyFont="1" applyBorder="1" applyAlignment="1">
      <alignment horizontal="center" vertical="center"/>
    </xf>
    <xf numFmtId="0" fontId="163" fillId="0" borderId="64" xfId="0" applyFont="1" applyBorder="1" applyAlignment="1">
      <alignment horizontal="center" vertical="center"/>
    </xf>
    <xf numFmtId="0" fontId="163" fillId="0" borderId="65" xfId="0" applyFont="1" applyBorder="1" applyAlignment="1">
      <alignment horizontal="center" vertical="center"/>
    </xf>
    <xf numFmtId="0" fontId="13" fillId="2" borderId="386" xfId="0" applyFont="1" applyFill="1" applyBorder="1" applyAlignment="1">
      <alignment horizontal="center" vertical="center"/>
    </xf>
    <xf numFmtId="0" fontId="13" fillId="2" borderId="11" xfId="0" applyFont="1" applyFill="1" applyBorder="1" applyAlignment="1">
      <alignment horizontal="center" vertical="center"/>
    </xf>
    <xf numFmtId="0" fontId="162" fillId="0" borderId="68" xfId="0" applyFont="1" applyBorder="1" applyAlignment="1">
      <alignment horizontal="center" vertical="center"/>
    </xf>
    <xf numFmtId="0" fontId="162" fillId="0" borderId="64" xfId="0" applyFont="1" applyBorder="1" applyAlignment="1">
      <alignment horizontal="center" vertical="center"/>
    </xf>
    <xf numFmtId="0" fontId="162" fillId="0" borderId="55" xfId="0" applyFont="1" applyBorder="1" applyAlignment="1">
      <alignment horizontal="center" vertical="center"/>
    </xf>
    <xf numFmtId="0" fontId="162" fillId="0" borderId="65" xfId="0" applyFont="1" applyBorder="1" applyAlignment="1">
      <alignment horizontal="center" vertical="center"/>
    </xf>
    <xf numFmtId="0" fontId="162" fillId="0" borderId="23" xfId="0" applyFont="1" applyBorder="1" applyAlignment="1">
      <alignment horizontal="center" vertical="center"/>
    </xf>
    <xf numFmtId="0" fontId="162" fillId="0" borderId="26" xfId="0" applyFont="1" applyBorder="1" applyAlignment="1">
      <alignment horizontal="left" vertical="center"/>
    </xf>
    <xf numFmtId="0" fontId="165" fillId="0" borderId="26" xfId="0" applyFont="1" applyBorder="1" applyAlignment="1">
      <alignment horizontal="left" vertical="center"/>
    </xf>
    <xf numFmtId="3" fontId="162" fillId="0" borderId="26" xfId="0" applyNumberFormat="1" applyFont="1" applyBorder="1" applyAlignment="1">
      <alignment horizontal="center" vertical="center"/>
    </xf>
    <xf numFmtId="3" fontId="162" fillId="0" borderId="55" xfId="0" applyNumberFormat="1" applyFont="1" applyBorder="1" applyAlignment="1">
      <alignment horizontal="center" vertical="center"/>
    </xf>
    <xf numFmtId="0" fontId="162" fillId="0" borderId="95" xfId="0" applyFont="1" applyBorder="1" applyAlignment="1">
      <alignment horizontal="center" vertical="center"/>
    </xf>
    <xf numFmtId="0" fontId="162" fillId="0" borderId="93" xfId="0" applyFont="1" applyBorder="1" applyAlignment="1">
      <alignment horizontal="center" vertical="center"/>
    </xf>
    <xf numFmtId="0" fontId="162" fillId="0" borderId="94" xfId="0" applyFont="1" applyBorder="1" applyAlignment="1">
      <alignment horizontal="center" vertical="center"/>
    </xf>
    <xf numFmtId="0" fontId="15" fillId="2" borderId="60" xfId="0" applyFont="1" applyFill="1" applyBorder="1" applyAlignment="1">
      <alignment horizontal="center" vertical="center"/>
    </xf>
    <xf numFmtId="0" fontId="162" fillId="0" borderId="46" xfId="0" applyFont="1" applyBorder="1" applyAlignment="1">
      <alignment horizontal="left" vertical="center"/>
    </xf>
    <xf numFmtId="0" fontId="162" fillId="0" borderId="48" xfId="0" applyFont="1" applyBorder="1" applyAlignment="1">
      <alignment horizontal="left" vertical="center"/>
    </xf>
    <xf numFmtId="0" fontId="7" fillId="2" borderId="8" xfId="0" applyFont="1" applyFill="1" applyBorder="1" applyAlignment="1">
      <alignment horizontal="center"/>
    </xf>
    <xf numFmtId="0" fontId="7" fillId="2" borderId="0" xfId="0" applyFont="1" applyFill="1" applyAlignment="1">
      <alignment horizontal="center"/>
    </xf>
    <xf numFmtId="0" fontId="64" fillId="0" borderId="20" xfId="0" applyFont="1" applyBorder="1" applyAlignment="1">
      <alignment horizontal="left" vertical="center"/>
    </xf>
    <xf numFmtId="0" fontId="88" fillId="0" borderId="113" xfId="0" applyFont="1" applyBorder="1" applyAlignment="1">
      <alignment horizontal="center" vertical="center" wrapText="1"/>
    </xf>
    <xf numFmtId="0" fontId="88" fillId="0" borderId="118" xfId="0" applyFont="1" applyBorder="1" applyAlignment="1">
      <alignment horizontal="center" vertical="center" wrapText="1"/>
    </xf>
    <xf numFmtId="0" fontId="88" fillId="0" borderId="26" xfId="0" applyFont="1" applyBorder="1" applyAlignment="1">
      <alignment horizontal="center" vertical="center" wrapText="1"/>
    </xf>
    <xf numFmtId="0" fontId="88" fillId="0" borderId="55" xfId="0" applyFont="1" applyBorder="1" applyAlignment="1">
      <alignment horizontal="center" vertical="center" wrapText="1"/>
    </xf>
    <xf numFmtId="0" fontId="88" fillId="0" borderId="64" xfId="0" applyFont="1" applyBorder="1" applyAlignment="1">
      <alignment horizontal="center" vertical="center" wrapText="1"/>
    </xf>
    <xf numFmtId="0" fontId="88" fillId="0" borderId="65" xfId="0" applyFont="1" applyBorder="1" applyAlignment="1">
      <alignment horizontal="center" vertical="center" wrapText="1"/>
    </xf>
    <xf numFmtId="0" fontId="130" fillId="2" borderId="6" xfId="0" applyFont="1" applyFill="1" applyBorder="1" applyAlignment="1">
      <alignment horizontal="center" vertical="center" wrapText="1"/>
    </xf>
    <xf numFmtId="0" fontId="130" fillId="2" borderId="2" xfId="0" applyFont="1" applyFill="1" applyBorder="1" applyAlignment="1">
      <alignment horizontal="center" vertical="center" wrapText="1"/>
    </xf>
    <xf numFmtId="0" fontId="130" fillId="2" borderId="5" xfId="0" applyFont="1" applyFill="1" applyBorder="1" applyAlignment="1">
      <alignment horizontal="center" vertical="center" wrapText="1"/>
    </xf>
    <xf numFmtId="0" fontId="130" fillId="2" borderId="13" xfId="0" applyFont="1" applyFill="1" applyBorder="1" applyAlignment="1">
      <alignment horizontal="center" vertical="center" wrapText="1"/>
    </xf>
    <xf numFmtId="0" fontId="130" fillId="2" borderId="0" xfId="0" applyFont="1" applyFill="1" applyAlignment="1">
      <alignment horizontal="center" vertical="center" wrapText="1"/>
    </xf>
    <xf numFmtId="0" fontId="130" fillId="2" borderId="115" xfId="0" applyFont="1" applyFill="1" applyBorder="1" applyAlignment="1">
      <alignment horizontal="center" vertical="center" wrapText="1"/>
    </xf>
    <xf numFmtId="0" fontId="130" fillId="2" borderId="19" xfId="0" applyFont="1" applyFill="1" applyBorder="1" applyAlignment="1">
      <alignment horizontal="center" vertical="center" wrapText="1"/>
    </xf>
    <xf numFmtId="0" fontId="130" fillId="2" borderId="15" xfId="0" applyFont="1" applyFill="1" applyBorder="1" applyAlignment="1">
      <alignment horizontal="center" vertical="center" wrapText="1"/>
    </xf>
    <xf numFmtId="0" fontId="130" fillId="2" borderId="146" xfId="0" applyFont="1" applyFill="1" applyBorder="1" applyAlignment="1">
      <alignment horizontal="center" vertical="center" wrapText="1"/>
    </xf>
    <xf numFmtId="0" fontId="13" fillId="36" borderId="15" xfId="0" applyFont="1" applyFill="1" applyBorder="1" applyAlignment="1">
      <alignment horizontal="right" vertical="center"/>
    </xf>
    <xf numFmtId="0" fontId="64" fillId="0" borderId="63" xfId="0" applyFont="1" applyBorder="1" applyAlignment="1">
      <alignment horizontal="left" vertical="center"/>
    </xf>
    <xf numFmtId="0" fontId="6" fillId="0" borderId="0" xfId="0" applyFont="1" applyAlignment="1">
      <alignment horizontal="center" wrapText="1"/>
    </xf>
    <xf numFmtId="0" fontId="6" fillId="0" borderId="0" xfId="0" applyFont="1" applyAlignment="1">
      <alignment horizontal="center"/>
    </xf>
    <xf numFmtId="0" fontId="15" fillId="2" borderId="58" xfId="0" applyFont="1" applyFill="1" applyBorder="1" applyAlignment="1">
      <alignment horizontal="center" vertical="center"/>
    </xf>
    <xf numFmtId="0" fontId="15" fillId="2" borderId="121" xfId="0" applyFont="1" applyFill="1" applyBorder="1" applyAlignment="1">
      <alignment horizontal="center" vertical="center"/>
    </xf>
    <xf numFmtId="0" fontId="15" fillId="2" borderId="119" xfId="0" applyFont="1" applyFill="1" applyBorder="1" applyAlignment="1">
      <alignment horizontal="center" vertical="center"/>
    </xf>
    <xf numFmtId="0" fontId="13" fillId="2" borderId="46" xfId="0" applyFont="1" applyFill="1" applyBorder="1" applyAlignment="1">
      <alignment horizontal="left" vertical="center"/>
    </xf>
    <xf numFmtId="0" fontId="13" fillId="2" borderId="48" xfId="0" applyFont="1" applyFill="1" applyBorder="1" applyAlignment="1">
      <alignment horizontal="left" vertical="center"/>
    </xf>
    <xf numFmtId="0" fontId="13" fillId="2" borderId="549" xfId="0" applyFont="1" applyFill="1" applyBorder="1" applyAlignment="1">
      <alignment horizontal="left" vertical="center"/>
    </xf>
    <xf numFmtId="0" fontId="13" fillId="2" borderId="66" xfId="0" applyFont="1" applyFill="1" applyBorder="1" applyAlignment="1">
      <alignment horizontal="left" vertical="center"/>
    </xf>
    <xf numFmtId="0" fontId="13" fillId="2" borderId="48" xfId="0" applyFont="1" applyFill="1" applyBorder="1" applyAlignment="1">
      <alignment horizontal="center" vertical="center" textRotation="90"/>
    </xf>
    <xf numFmtId="0" fontId="13" fillId="2" borderId="66" xfId="0" applyFont="1" applyFill="1" applyBorder="1" applyAlignment="1">
      <alignment horizontal="center" vertical="center" textRotation="90"/>
    </xf>
    <xf numFmtId="0" fontId="13" fillId="2" borderId="48" xfId="0" applyFont="1" applyFill="1" applyBorder="1" applyAlignment="1">
      <alignment horizontal="center" vertical="center"/>
    </xf>
    <xf numFmtId="0" fontId="13" fillId="2" borderId="66" xfId="0" applyFont="1" applyFill="1" applyBorder="1" applyAlignment="1">
      <alignment horizontal="center" vertical="center"/>
    </xf>
    <xf numFmtId="0" fontId="166" fillId="2" borderId="310" xfId="0" applyFont="1" applyFill="1" applyBorder="1" applyAlignment="1">
      <alignment horizontal="center" vertical="center"/>
    </xf>
    <xf numFmtId="0" fontId="166" fillId="2" borderId="315" xfId="0" applyFont="1" applyFill="1" applyBorder="1" applyAlignment="1">
      <alignment horizontal="center" vertical="center"/>
    </xf>
    <xf numFmtId="0" fontId="166" fillId="2" borderId="330" xfId="0" applyFont="1" applyFill="1" applyBorder="1" applyAlignment="1">
      <alignment horizontal="center" vertical="center"/>
    </xf>
    <xf numFmtId="0" fontId="13" fillId="2" borderId="1" xfId="0" applyFont="1" applyFill="1" applyBorder="1" applyAlignment="1">
      <alignment horizontal="center" vertical="center"/>
    </xf>
    <xf numFmtId="0" fontId="13" fillId="2" borderId="2" xfId="0" applyFont="1" applyFill="1" applyBorder="1" applyAlignment="1">
      <alignment horizontal="center" vertical="center"/>
    </xf>
    <xf numFmtId="0" fontId="66" fillId="2" borderId="552" xfId="0" applyFont="1" applyFill="1" applyBorder="1" applyAlignment="1">
      <alignment horizontal="center" vertical="center"/>
    </xf>
    <xf numFmtId="0" fontId="66" fillId="2" borderId="553" xfId="0" applyFont="1" applyFill="1" applyBorder="1" applyAlignment="1">
      <alignment horizontal="center" vertical="center"/>
    </xf>
    <xf numFmtId="0" fontId="66" fillId="2" borderId="554" xfId="0" applyFont="1" applyFill="1" applyBorder="1" applyAlignment="1">
      <alignment horizontal="center" vertical="center"/>
    </xf>
    <xf numFmtId="0" fontId="13" fillId="2" borderId="547" xfId="0" applyFont="1" applyFill="1" applyBorder="1" applyAlignment="1">
      <alignment horizontal="center" vertical="center" wrapText="1"/>
    </xf>
    <xf numFmtId="0" fontId="13" fillId="2" borderId="120" xfId="0" applyFont="1" applyFill="1" applyBorder="1" applyAlignment="1">
      <alignment horizontal="center" vertical="center" wrapText="1"/>
    </xf>
    <xf numFmtId="0" fontId="13" fillId="2" borderId="14" xfId="0" applyFont="1" applyFill="1" applyBorder="1" applyAlignment="1">
      <alignment horizontal="center" vertical="center" wrapText="1"/>
    </xf>
    <xf numFmtId="0" fontId="13" fillId="2" borderId="146" xfId="0" applyFont="1" applyFill="1" applyBorder="1" applyAlignment="1">
      <alignment horizontal="center" vertical="center" wrapText="1"/>
    </xf>
    <xf numFmtId="0" fontId="13" fillId="2" borderId="116" xfId="0" applyFont="1" applyFill="1" applyBorder="1" applyAlignment="1">
      <alignment horizontal="center" vertical="center" wrapText="1"/>
    </xf>
    <xf numFmtId="0" fontId="13" fillId="2" borderId="74" xfId="0" applyFont="1" applyFill="1" applyBorder="1" applyAlignment="1">
      <alignment horizontal="center" vertical="center" wrapText="1"/>
    </xf>
    <xf numFmtId="0" fontId="13" fillId="2" borderId="19" xfId="0" applyFont="1" applyFill="1" applyBorder="1" applyAlignment="1">
      <alignment horizontal="center" vertical="center" wrapText="1"/>
    </xf>
    <xf numFmtId="0" fontId="13" fillId="2" borderId="15" xfId="0" applyFont="1" applyFill="1" applyBorder="1" applyAlignment="1">
      <alignment horizontal="center" vertical="center" wrapText="1"/>
    </xf>
    <xf numFmtId="0" fontId="13" fillId="2" borderId="387" xfId="0" applyFont="1" applyFill="1" applyBorder="1" applyAlignment="1">
      <alignment horizontal="center" vertical="center"/>
    </xf>
    <xf numFmtId="0" fontId="13" fillId="2" borderId="339" xfId="0" applyFont="1" applyFill="1" applyBorder="1" applyAlignment="1">
      <alignment horizontal="center" vertical="center" wrapText="1"/>
    </xf>
    <xf numFmtId="0" fontId="13" fillId="2" borderId="341" xfId="0" applyFont="1" applyFill="1" applyBorder="1" applyAlignment="1">
      <alignment horizontal="center" vertical="center" wrapText="1"/>
    </xf>
    <xf numFmtId="0" fontId="13" fillId="2" borderId="331" xfId="0" applyFont="1" applyFill="1" applyBorder="1" applyAlignment="1">
      <alignment horizontal="center" vertical="center" wrapText="1"/>
    </xf>
    <xf numFmtId="0" fontId="13" fillId="2" borderId="334" xfId="0" applyFont="1" applyFill="1" applyBorder="1" applyAlignment="1">
      <alignment horizontal="center" vertical="center" wrapText="1"/>
    </xf>
    <xf numFmtId="0" fontId="13" fillId="2" borderId="331" xfId="0" applyFont="1" applyFill="1" applyBorder="1" applyAlignment="1">
      <alignment horizontal="left" vertical="center"/>
    </xf>
    <xf numFmtId="0" fontId="13" fillId="2" borderId="331" xfId="0" applyFont="1" applyFill="1" applyBorder="1" applyAlignment="1">
      <alignment horizontal="center" vertical="center" textRotation="90"/>
    </xf>
    <xf numFmtId="0" fontId="13" fillId="2" borderId="334" xfId="0" applyFont="1" applyFill="1" applyBorder="1" applyAlignment="1">
      <alignment horizontal="center" vertical="center" textRotation="90"/>
    </xf>
    <xf numFmtId="0" fontId="15" fillId="0" borderId="330" xfId="0" applyFont="1" applyBorder="1" applyAlignment="1">
      <alignment horizontal="center" vertical="center" textRotation="90"/>
    </xf>
    <xf numFmtId="0" fontId="15" fillId="0" borderId="325" xfId="0" applyFont="1" applyBorder="1" applyAlignment="1">
      <alignment horizontal="center" vertical="center" textRotation="90"/>
    </xf>
    <xf numFmtId="0" fontId="15" fillId="0" borderId="324" xfId="0" applyFont="1" applyBorder="1" applyAlignment="1">
      <alignment horizontal="center" vertical="center" textRotation="90" wrapText="1"/>
    </xf>
    <xf numFmtId="0" fontId="15" fillId="0" borderId="325" xfId="0" applyFont="1" applyBorder="1" applyAlignment="1">
      <alignment horizontal="center" vertical="center" textRotation="90" wrapText="1"/>
    </xf>
    <xf numFmtId="0" fontId="13" fillId="2" borderId="385" xfId="0" applyFont="1" applyFill="1" applyBorder="1" applyAlignment="1">
      <alignment horizontal="center" vertical="center" wrapText="1"/>
    </xf>
    <xf numFmtId="0" fontId="13" fillId="2" borderId="551" xfId="0" applyFont="1" applyFill="1" applyBorder="1" applyAlignment="1">
      <alignment horizontal="center" vertical="center" wrapText="1"/>
    </xf>
    <xf numFmtId="0" fontId="13" fillId="2" borderId="333" xfId="0" applyFont="1" applyFill="1" applyBorder="1" applyAlignment="1">
      <alignment horizontal="center" vertical="center" wrapText="1"/>
    </xf>
    <xf numFmtId="0" fontId="13" fillId="2" borderId="550" xfId="0" applyFont="1" applyFill="1" applyBorder="1" applyAlignment="1">
      <alignment horizontal="center" vertical="center" wrapText="1"/>
    </xf>
    <xf numFmtId="0" fontId="13" fillId="2" borderId="337" xfId="0" applyFont="1" applyFill="1" applyBorder="1" applyAlignment="1">
      <alignment horizontal="center" vertical="center"/>
    </xf>
    <xf numFmtId="0" fontId="13" fillId="2" borderId="339" xfId="0" applyFont="1" applyFill="1" applyBorder="1" applyAlignment="1">
      <alignment horizontal="center" vertical="center"/>
    </xf>
    <xf numFmtId="0" fontId="13" fillId="2" borderId="341" xfId="0" applyFont="1" applyFill="1" applyBorder="1" applyAlignment="1">
      <alignment horizontal="center" vertical="center"/>
    </xf>
    <xf numFmtId="0" fontId="13" fillId="2" borderId="311" xfId="0" applyFont="1" applyFill="1" applyBorder="1" applyAlignment="1">
      <alignment horizontal="center" vertical="center" wrapText="1"/>
    </xf>
    <xf numFmtId="0" fontId="13" fillId="2" borderId="312" xfId="0" applyFont="1" applyFill="1" applyBorder="1" applyAlignment="1">
      <alignment horizontal="center" vertical="center" wrapText="1"/>
    </xf>
    <xf numFmtId="0" fontId="13" fillId="2" borderId="313" xfId="0" applyFont="1" applyFill="1" applyBorder="1" applyAlignment="1">
      <alignment horizontal="center" vertical="center" wrapText="1"/>
    </xf>
    <xf numFmtId="0" fontId="13" fillId="2" borderId="286" xfId="0" applyFont="1" applyFill="1" applyBorder="1" applyAlignment="1">
      <alignment horizontal="center" vertical="center" wrapText="1"/>
    </xf>
    <xf numFmtId="0" fontId="13" fillId="2" borderId="287" xfId="0" applyFont="1" applyFill="1" applyBorder="1" applyAlignment="1">
      <alignment horizontal="center" vertical="center" wrapText="1"/>
    </xf>
    <xf numFmtId="0" fontId="13" fillId="2" borderId="288" xfId="0" applyFont="1" applyFill="1" applyBorder="1" applyAlignment="1">
      <alignment horizontal="center" vertical="center" wrapText="1"/>
    </xf>
    <xf numFmtId="0" fontId="13" fillId="2" borderId="48" xfId="0" applyFont="1" applyFill="1" applyBorder="1" applyAlignment="1">
      <alignment horizontal="center" vertical="center" wrapText="1"/>
    </xf>
    <xf numFmtId="0" fontId="13" fillId="2" borderId="66" xfId="0" applyFont="1" applyFill="1" applyBorder="1" applyAlignment="1">
      <alignment horizontal="center" vertical="center" wrapText="1"/>
    </xf>
    <xf numFmtId="0" fontId="15" fillId="0" borderId="323" xfId="0" applyFont="1" applyBorder="1" applyAlignment="1">
      <alignment horizontal="center" vertical="center" textRotation="90" wrapText="1"/>
    </xf>
    <xf numFmtId="0" fontId="15" fillId="2" borderId="114" xfId="0" applyFont="1" applyFill="1" applyBorder="1" applyAlignment="1">
      <alignment horizontal="center" vertical="center" wrapText="1"/>
    </xf>
    <xf numFmtId="0" fontId="15" fillId="2" borderId="121" xfId="0" applyFont="1" applyFill="1" applyBorder="1" applyAlignment="1">
      <alignment horizontal="center" vertical="center" wrapText="1"/>
    </xf>
    <xf numFmtId="0" fontId="15" fillId="2" borderId="119" xfId="0" applyFont="1" applyFill="1" applyBorder="1" applyAlignment="1">
      <alignment horizontal="center" vertical="center" wrapText="1"/>
    </xf>
    <xf numFmtId="0" fontId="15" fillId="2" borderId="114" xfId="0" applyFont="1" applyFill="1" applyBorder="1" applyAlignment="1">
      <alignment horizontal="center" vertical="center"/>
    </xf>
    <xf numFmtId="0" fontId="15" fillId="2" borderId="6" xfId="0" applyFont="1" applyFill="1" applyBorder="1" applyAlignment="1">
      <alignment horizontal="center" vertical="center" wrapText="1"/>
    </xf>
    <xf numFmtId="0" fontId="15" fillId="2" borderId="2" xfId="0" applyFont="1" applyFill="1" applyBorder="1" applyAlignment="1">
      <alignment horizontal="center" vertical="center" wrapText="1"/>
    </xf>
    <xf numFmtId="0" fontId="15" fillId="2" borderId="7" xfId="0" applyFont="1" applyFill="1" applyBorder="1" applyAlignment="1">
      <alignment horizontal="center" vertical="center" wrapText="1"/>
    </xf>
    <xf numFmtId="0" fontId="13" fillId="2" borderId="375" xfId="0" applyFont="1" applyFill="1" applyBorder="1" applyAlignment="1">
      <alignment horizontal="center" vertical="center"/>
    </xf>
    <xf numFmtId="0" fontId="13" fillId="2" borderId="54" xfId="0" applyFont="1" applyFill="1" applyBorder="1" applyAlignment="1">
      <alignment horizontal="center" vertical="center"/>
    </xf>
    <xf numFmtId="0" fontId="13" fillId="2" borderId="369" xfId="0" applyFont="1" applyFill="1" applyBorder="1" applyAlignment="1">
      <alignment horizontal="center" vertical="center"/>
    </xf>
    <xf numFmtId="0" fontId="13" fillId="2" borderId="23" xfId="0" applyFont="1" applyFill="1" applyBorder="1" applyAlignment="1">
      <alignment horizontal="center" vertical="center"/>
    </xf>
    <xf numFmtId="0" fontId="13" fillId="2" borderId="71" xfId="0" applyFont="1" applyFill="1" applyBorder="1" applyAlignment="1">
      <alignment horizontal="center" vertical="center"/>
    </xf>
    <xf numFmtId="0" fontId="162" fillId="0" borderId="84" xfId="0" applyFont="1" applyBorder="1" applyAlignment="1">
      <alignment horizontal="center" vertical="center"/>
    </xf>
    <xf numFmtId="0" fontId="15" fillId="2" borderId="134" xfId="0" applyFont="1" applyFill="1" applyBorder="1" applyAlignment="1">
      <alignment horizontal="center" vertical="center"/>
    </xf>
    <xf numFmtId="0" fontId="162" fillId="0" borderId="108" xfId="0" applyFont="1" applyBorder="1" applyAlignment="1">
      <alignment horizontal="left" vertical="center"/>
    </xf>
    <xf numFmtId="0" fontId="162" fillId="0" borderId="84" xfId="0" applyFont="1" applyBorder="1" applyAlignment="1">
      <alignment horizontal="left" vertical="center"/>
    </xf>
    <xf numFmtId="0" fontId="162" fillId="0" borderId="548" xfId="0" applyFont="1" applyBorder="1" applyAlignment="1">
      <alignment horizontal="center" vertical="center"/>
    </xf>
    <xf numFmtId="0" fontId="162" fillId="0" borderId="112" xfId="0" applyFont="1" applyBorder="1" applyAlignment="1">
      <alignment horizontal="center" vertical="center"/>
    </xf>
    <xf numFmtId="0" fontId="162" fillId="0" borderId="93" xfId="0" applyFont="1" applyBorder="1" applyAlignment="1">
      <alignment horizontal="left" vertical="center"/>
    </xf>
    <xf numFmtId="0" fontId="165" fillId="0" borderId="93" xfId="0" applyFont="1" applyBorder="1" applyAlignment="1">
      <alignment horizontal="left" vertical="center"/>
    </xf>
    <xf numFmtId="3" fontId="162" fillId="0" borderId="93" xfId="0" applyNumberFormat="1" applyFont="1" applyBorder="1" applyAlignment="1">
      <alignment horizontal="center" vertical="center"/>
    </xf>
    <xf numFmtId="3" fontId="162" fillId="0" borderId="94" xfId="0" applyNumberFormat="1" applyFont="1" applyBorder="1" applyAlignment="1">
      <alignment horizontal="center" vertical="center"/>
    </xf>
    <xf numFmtId="0" fontId="162" fillId="0" borderId="90" xfId="0" applyFont="1" applyBorder="1" applyAlignment="1">
      <alignment horizontal="center" vertical="center"/>
    </xf>
    <xf numFmtId="0" fontId="139" fillId="4" borderId="186" xfId="0" applyFont="1" applyFill="1" applyBorder="1" applyAlignment="1">
      <alignment horizontal="center" vertical="top"/>
    </xf>
    <xf numFmtId="0" fontId="139" fillId="4" borderId="187" xfId="0" applyFont="1" applyFill="1" applyBorder="1" applyAlignment="1">
      <alignment horizontal="center" vertical="top"/>
    </xf>
    <xf numFmtId="0" fontId="139" fillId="4" borderId="189" xfId="0" applyFont="1" applyFill="1" applyBorder="1" applyAlignment="1">
      <alignment horizontal="center" vertical="top"/>
    </xf>
    <xf numFmtId="0" fontId="139" fillId="4" borderId="187" xfId="0" applyFont="1" applyFill="1" applyBorder="1" applyAlignment="1">
      <alignment horizontal="right" vertical="center"/>
    </xf>
    <xf numFmtId="164" fontId="151" fillId="0" borderId="279" xfId="0" applyNumberFormat="1" applyFont="1" applyBorder="1" applyAlignment="1">
      <alignment horizontal="left" vertical="center" wrapText="1"/>
    </xf>
    <xf numFmtId="164" fontId="151" fillId="0" borderId="191" xfId="0" applyNumberFormat="1" applyFont="1" applyBorder="1" applyAlignment="1">
      <alignment horizontal="left" vertical="center" wrapText="1"/>
    </xf>
    <xf numFmtId="164" fontId="151" fillId="0" borderId="211" xfId="0" applyNumberFormat="1" applyFont="1" applyBorder="1" applyAlignment="1">
      <alignment horizontal="left" vertical="center" wrapText="1"/>
    </xf>
    <xf numFmtId="0" fontId="135" fillId="0" borderId="0" xfId="0" applyFont="1" applyAlignment="1">
      <alignment horizontal="center" vertical="center"/>
    </xf>
    <xf numFmtId="0" fontId="142" fillId="0" borderId="0" xfId="0" applyFont="1" applyAlignment="1">
      <alignment horizontal="center" vertical="center"/>
    </xf>
    <xf numFmtId="0" fontId="143" fillId="0" borderId="0" xfId="0" applyFont="1" applyAlignment="1">
      <alignment horizontal="center"/>
    </xf>
    <xf numFmtId="0" fontId="139" fillId="4" borderId="181" xfId="0" applyFont="1" applyFill="1" applyBorder="1" applyAlignment="1">
      <alignment horizontal="center"/>
    </xf>
    <xf numFmtId="0" fontId="139" fillId="4" borderId="0" xfId="0" applyFont="1" applyFill="1" applyAlignment="1">
      <alignment horizontal="center"/>
    </xf>
    <xf numFmtId="0" fontId="139" fillId="4" borderId="183" xfId="0" applyFont="1" applyFill="1" applyBorder="1" applyAlignment="1">
      <alignment horizontal="center"/>
    </xf>
    <xf numFmtId="0" fontId="139" fillId="4" borderId="0" xfId="0" applyFont="1" applyFill="1" applyAlignment="1">
      <alignment horizontal="right" vertical="center"/>
    </xf>
    <xf numFmtId="0" fontId="151" fillId="0" borderId="272" xfId="0" applyFont="1" applyBorder="1" applyAlignment="1">
      <alignment horizontal="left" vertical="center" wrapText="1"/>
    </xf>
    <xf numFmtId="0" fontId="151" fillId="0" borderId="12" xfId="0" applyFont="1" applyBorder="1" applyAlignment="1">
      <alignment horizontal="left" vertical="center" wrapText="1"/>
    </xf>
    <xf numFmtId="0" fontId="151" fillId="0" borderId="206" xfId="0" applyFont="1" applyBorder="1" applyAlignment="1">
      <alignment horizontal="left" vertical="center" wrapText="1"/>
    </xf>
    <xf numFmtId="0" fontId="171" fillId="4" borderId="178" xfId="0" applyFont="1" applyFill="1" applyBorder="1" applyAlignment="1">
      <alignment horizontal="center" vertical="center" wrapText="1"/>
    </xf>
    <xf numFmtId="0" fontId="171" fillId="4" borderId="177" xfId="0" applyFont="1" applyFill="1" applyBorder="1" applyAlignment="1">
      <alignment horizontal="center" vertical="center" wrapText="1"/>
    </xf>
    <xf numFmtId="0" fontId="171" fillId="4" borderId="179" xfId="0" applyFont="1" applyFill="1" applyBorder="1" applyAlignment="1">
      <alignment horizontal="center" vertical="center" wrapText="1"/>
    </xf>
    <xf numFmtId="0" fontId="171" fillId="4" borderId="182" xfId="0" applyFont="1" applyFill="1" applyBorder="1" applyAlignment="1">
      <alignment horizontal="center" vertical="center" wrapText="1"/>
    </xf>
    <xf numFmtId="0" fontId="171" fillId="4" borderId="0" xfId="0" applyFont="1" applyFill="1" applyAlignment="1">
      <alignment horizontal="center" vertical="center" wrapText="1"/>
    </xf>
    <xf numFmtId="0" fontId="171" fillId="4" borderId="183" xfId="0" applyFont="1" applyFill="1" applyBorder="1" applyAlignment="1">
      <alignment horizontal="center" vertical="center" wrapText="1"/>
    </xf>
    <xf numFmtId="0" fontId="171" fillId="4" borderId="188" xfId="0" applyFont="1" applyFill="1" applyBorder="1" applyAlignment="1">
      <alignment horizontal="center" vertical="center" wrapText="1"/>
    </xf>
    <xf numFmtId="0" fontId="171" fillId="4" borderId="187" xfId="0" applyFont="1" applyFill="1" applyBorder="1" applyAlignment="1">
      <alignment horizontal="center" vertical="center" wrapText="1"/>
    </xf>
    <xf numFmtId="0" fontId="171" fillId="4" borderId="189" xfId="0" applyFont="1" applyFill="1" applyBorder="1" applyAlignment="1">
      <alignment horizontal="center" vertical="center" wrapText="1"/>
    </xf>
    <xf numFmtId="0" fontId="135" fillId="4" borderId="480" xfId="0" applyFont="1" applyFill="1" applyBorder="1" applyAlignment="1">
      <alignment horizontal="center" vertical="center" wrapText="1"/>
    </xf>
    <xf numFmtId="0" fontId="135" fillId="4" borderId="481" xfId="0" applyFont="1" applyFill="1" applyBorder="1" applyAlignment="1">
      <alignment horizontal="center" vertical="center" wrapText="1"/>
    </xf>
    <xf numFmtId="0" fontId="135" fillId="4" borderId="482" xfId="0" applyFont="1" applyFill="1" applyBorder="1" applyAlignment="1">
      <alignment horizontal="center" vertical="center" wrapText="1"/>
    </xf>
    <xf numFmtId="0" fontId="135" fillId="4" borderId="483" xfId="0" applyFont="1" applyFill="1" applyBorder="1" applyAlignment="1">
      <alignment horizontal="center" vertical="center" wrapText="1"/>
    </xf>
    <xf numFmtId="0" fontId="135" fillId="4" borderId="484" xfId="0" applyFont="1" applyFill="1" applyBorder="1" applyAlignment="1">
      <alignment horizontal="center" vertical="center" wrapText="1"/>
    </xf>
    <xf numFmtId="0" fontId="135" fillId="4" borderId="485" xfId="0" applyFont="1" applyFill="1" applyBorder="1" applyAlignment="1">
      <alignment horizontal="center" vertical="center" wrapText="1"/>
    </xf>
    <xf numFmtId="0" fontId="135" fillId="4" borderId="496" xfId="0" applyFont="1" applyFill="1" applyBorder="1" applyAlignment="1">
      <alignment horizontal="center" vertical="center" wrapText="1"/>
    </xf>
    <xf numFmtId="0" fontId="135" fillId="4" borderId="497" xfId="0" applyFont="1" applyFill="1" applyBorder="1" applyAlignment="1">
      <alignment horizontal="center" vertical="center" wrapText="1"/>
    </xf>
    <xf numFmtId="0" fontId="135" fillId="4" borderId="498" xfId="0" applyFont="1" applyFill="1" applyBorder="1" applyAlignment="1">
      <alignment horizontal="center" vertical="center" wrapText="1"/>
    </xf>
    <xf numFmtId="0" fontId="135" fillId="4" borderId="486" xfId="0" applyFont="1" applyFill="1" applyBorder="1" applyAlignment="1">
      <alignment horizontal="center" vertical="center" wrapText="1"/>
    </xf>
    <xf numFmtId="0" fontId="135" fillId="4" borderId="487" xfId="0" applyFont="1" applyFill="1" applyBorder="1" applyAlignment="1">
      <alignment horizontal="center" vertical="center" wrapText="1"/>
    </xf>
    <xf numFmtId="0" fontId="135" fillId="4" borderId="488" xfId="0" applyFont="1" applyFill="1" applyBorder="1" applyAlignment="1">
      <alignment horizontal="center" vertical="center" wrapText="1"/>
    </xf>
    <xf numFmtId="0" fontId="137" fillId="4" borderId="177" xfId="0" applyFont="1" applyFill="1" applyBorder="1" applyAlignment="1">
      <alignment horizontal="center" vertical="center"/>
    </xf>
    <xf numFmtId="0" fontId="136" fillId="0" borderId="177" xfId="0" applyFont="1" applyBorder="1" applyAlignment="1">
      <alignment horizontal="center" vertical="center" wrapText="1"/>
    </xf>
    <xf numFmtId="0" fontId="136" fillId="0" borderId="180" xfId="0" applyFont="1" applyBorder="1" applyAlignment="1">
      <alignment horizontal="center" vertical="center" wrapText="1"/>
    </xf>
    <xf numFmtId="0" fontId="136" fillId="0" borderId="0" xfId="0" applyFont="1" applyAlignment="1">
      <alignment horizontal="center" vertical="center" wrapText="1"/>
    </xf>
    <xf numFmtId="0" fontId="136" fillId="0" borderId="185" xfId="0" applyFont="1" applyBorder="1" applyAlignment="1">
      <alignment horizontal="center" vertical="center" wrapText="1"/>
    </xf>
    <xf numFmtId="0" fontId="136" fillId="0" borderId="187" xfId="0" applyFont="1" applyBorder="1" applyAlignment="1">
      <alignment horizontal="center" vertical="center" wrapText="1"/>
    </xf>
    <xf numFmtId="0" fontId="136" fillId="0" borderId="192" xfId="0" applyFont="1" applyBorder="1" applyAlignment="1">
      <alignment horizontal="center" vertical="center" wrapText="1"/>
    </xf>
    <xf numFmtId="0" fontId="139" fillId="3" borderId="154" xfId="0" applyFont="1" applyFill="1" applyBorder="1" applyAlignment="1">
      <alignment horizontal="center" vertical="center" wrapText="1"/>
    </xf>
    <xf numFmtId="0" fontId="139" fillId="0" borderId="154" xfId="0" applyFont="1" applyBorder="1" applyAlignment="1">
      <alignment horizontal="center" vertical="center"/>
    </xf>
    <xf numFmtId="0" fontId="141" fillId="0" borderId="154" xfId="0" applyFont="1" applyBorder="1" applyAlignment="1">
      <alignment horizontal="center" vertical="center"/>
    </xf>
    <xf numFmtId="0" fontId="139" fillId="3" borderId="154" xfId="0" applyFont="1" applyFill="1" applyBorder="1" applyAlignment="1">
      <alignment horizontal="center" vertical="center"/>
    </xf>
    <xf numFmtId="0" fontId="141" fillId="3" borderId="154" xfId="0" applyFont="1" applyFill="1" applyBorder="1" applyAlignment="1">
      <alignment horizontal="center" vertical="center"/>
    </xf>
    <xf numFmtId="0" fontId="145" fillId="0" borderId="0" xfId="0" applyFont="1" applyAlignment="1">
      <alignment horizontal="center" vertical="center"/>
    </xf>
    <xf numFmtId="0" fontId="137" fillId="3" borderId="154" xfId="0" applyFont="1" applyFill="1" applyBorder="1" applyAlignment="1">
      <alignment horizontal="center" vertical="center"/>
    </xf>
    <xf numFmtId="0" fontId="137" fillId="3" borderId="154" xfId="0" applyFont="1" applyFill="1" applyBorder="1" applyAlignment="1">
      <alignment horizontal="center" vertical="center" wrapText="1"/>
    </xf>
    <xf numFmtId="0" fontId="79" fillId="4" borderId="201" xfId="0" applyFont="1" applyFill="1" applyBorder="1" applyAlignment="1">
      <alignment horizontal="center" vertical="center"/>
    </xf>
    <xf numFmtId="0" fontId="79" fillId="4" borderId="365" xfId="0" applyFont="1" applyFill="1" applyBorder="1" applyAlignment="1">
      <alignment horizontal="center" vertical="center"/>
    </xf>
    <xf numFmtId="0" fontId="151" fillId="0" borderId="201" xfId="0" applyFont="1" applyBorder="1" applyAlignment="1">
      <alignment horizontal="left" vertical="center"/>
    </xf>
    <xf numFmtId="0" fontId="151" fillId="0" borderId="201" xfId="0" applyFont="1" applyBorder="1" applyAlignment="1">
      <alignment horizontal="center" vertical="center"/>
    </xf>
    <xf numFmtId="0" fontId="79" fillId="4" borderId="193" xfId="0" applyFont="1" applyFill="1" applyBorder="1" applyAlignment="1">
      <alignment horizontal="center" vertical="center"/>
    </xf>
    <xf numFmtId="0" fontId="79" fillId="4" borderId="194" xfId="0" applyFont="1" applyFill="1" applyBorder="1" applyAlignment="1">
      <alignment horizontal="center" vertical="center"/>
    </xf>
    <xf numFmtId="0" fontId="79" fillId="4" borderId="196" xfId="0" applyFont="1" applyFill="1" applyBorder="1" applyAlignment="1">
      <alignment horizontal="center" vertical="center"/>
    </xf>
    <xf numFmtId="0" fontId="79" fillId="4" borderId="200" xfId="0" applyFont="1" applyFill="1" applyBorder="1" applyAlignment="1">
      <alignment horizontal="center" vertical="center"/>
    </xf>
    <xf numFmtId="0" fontId="79" fillId="4" borderId="194" xfId="0" applyFont="1" applyFill="1" applyBorder="1" applyAlignment="1">
      <alignment horizontal="center" vertical="center" wrapText="1"/>
    </xf>
    <xf numFmtId="0" fontId="79" fillId="4" borderId="201" xfId="0" applyFont="1" applyFill="1" applyBorder="1" applyAlignment="1">
      <alignment horizontal="center" vertical="center" textRotation="90"/>
    </xf>
    <xf numFmtId="0" fontId="79" fillId="4" borderId="202" xfId="0" applyFont="1" applyFill="1" applyBorder="1" applyAlignment="1">
      <alignment horizontal="center" vertical="center"/>
    </xf>
    <xf numFmtId="0" fontId="79" fillId="4" borderId="203" xfId="0" applyFont="1" applyFill="1" applyBorder="1" applyAlignment="1">
      <alignment horizontal="center" vertical="center"/>
    </xf>
    <xf numFmtId="0" fontId="79" fillId="4" borderId="204" xfId="0" applyFont="1" applyFill="1" applyBorder="1" applyAlignment="1">
      <alignment horizontal="center" vertical="center"/>
    </xf>
    <xf numFmtId="0" fontId="79" fillId="4" borderId="414" xfId="0" applyFont="1" applyFill="1" applyBorder="1" applyAlignment="1">
      <alignment horizontal="center" vertical="center"/>
    </xf>
    <xf numFmtId="0" fontId="79" fillId="4" borderId="415" xfId="0" applyFont="1" applyFill="1" applyBorder="1" applyAlignment="1">
      <alignment horizontal="center" vertical="center"/>
    </xf>
    <xf numFmtId="0" fontId="79" fillId="4" borderId="266" xfId="0" applyFont="1" applyFill="1" applyBorder="1" applyAlignment="1">
      <alignment horizontal="center" vertical="center"/>
    </xf>
    <xf numFmtId="0" fontId="139" fillId="0" borderId="154" xfId="0" applyFont="1" applyBorder="1" applyAlignment="1">
      <alignment horizontal="center" vertical="center" wrapText="1"/>
    </xf>
    <xf numFmtId="0" fontId="137" fillId="0" borderId="154" xfId="0" applyFont="1" applyBorder="1" applyAlignment="1">
      <alignment horizontal="center" vertical="center"/>
    </xf>
    <xf numFmtId="0" fontId="151" fillId="0" borderId="210" xfId="0" applyFont="1" applyBorder="1" applyAlignment="1">
      <alignment horizontal="center" vertical="center" wrapText="1"/>
    </xf>
    <xf numFmtId="0" fontId="151" fillId="0" borderId="367" xfId="0" applyFont="1" applyBorder="1" applyAlignment="1">
      <alignment horizontal="center" vertical="center" wrapText="1"/>
    </xf>
    <xf numFmtId="0" fontId="79" fillId="4" borderId="197" xfId="0" applyFont="1" applyFill="1" applyBorder="1" applyAlignment="1">
      <alignment horizontal="center" vertical="center"/>
    </xf>
    <xf numFmtId="0" fontId="79" fillId="4" borderId="198" xfId="0" applyFont="1" applyFill="1" applyBorder="1" applyAlignment="1">
      <alignment horizontal="center" vertical="center"/>
    </xf>
    <xf numFmtId="0" fontId="79" fillId="4" borderId="195" xfId="0" applyFont="1" applyFill="1" applyBorder="1" applyAlignment="1">
      <alignment horizontal="center" vertical="center"/>
    </xf>
    <xf numFmtId="0" fontId="79" fillId="4" borderId="366" xfId="0" applyFont="1" applyFill="1" applyBorder="1" applyAlignment="1">
      <alignment horizontal="center" vertical="center"/>
    </xf>
    <xf numFmtId="0" fontId="79" fillId="4" borderId="199" xfId="0" applyFont="1" applyFill="1" applyBorder="1" applyAlignment="1">
      <alignment horizontal="center" vertical="center"/>
    </xf>
    <xf numFmtId="0" fontId="139" fillId="4" borderId="193" xfId="0" applyFont="1" applyFill="1" applyBorder="1" applyAlignment="1">
      <alignment horizontal="center" vertical="center"/>
    </xf>
    <xf numFmtId="0" fontId="139" fillId="4" borderId="195" xfId="0" applyFont="1" applyFill="1" applyBorder="1" applyAlignment="1">
      <alignment horizontal="center" vertical="center"/>
    </xf>
    <xf numFmtId="0" fontId="139" fillId="4" borderId="200" xfId="0" applyFont="1" applyFill="1" applyBorder="1" applyAlignment="1">
      <alignment horizontal="center" vertical="center"/>
    </xf>
    <xf numFmtId="0" fontId="139" fillId="4" borderId="184" xfId="0" applyFont="1" applyFill="1" applyBorder="1" applyAlignment="1">
      <alignment horizontal="center" vertical="center"/>
    </xf>
    <xf numFmtId="0" fontId="139" fillId="4" borderId="209" xfId="0" applyFont="1" applyFill="1" applyBorder="1" applyAlignment="1">
      <alignment horizontal="center" vertical="center"/>
    </xf>
    <xf numFmtId="0" fontId="139" fillId="4" borderId="190" xfId="0" applyFont="1" applyFill="1" applyBorder="1" applyAlignment="1">
      <alignment horizontal="center" vertical="center"/>
    </xf>
    <xf numFmtId="0" fontId="79" fillId="4" borderId="195" xfId="0" applyFont="1" applyFill="1" applyBorder="1" applyAlignment="1">
      <alignment horizontal="center" vertical="center" wrapText="1"/>
    </xf>
    <xf numFmtId="0" fontId="151" fillId="0" borderId="210" xfId="0" applyFont="1" applyBorder="1" applyAlignment="1">
      <alignment horizontal="center" vertical="center"/>
    </xf>
    <xf numFmtId="0" fontId="151" fillId="0" borderId="367" xfId="0" applyFont="1" applyBorder="1" applyAlignment="1">
      <alignment horizontal="center" vertical="center"/>
    </xf>
    <xf numFmtId="0" fontId="151" fillId="0" borderId="210" xfId="0" applyFont="1" applyBorder="1" applyAlignment="1">
      <alignment horizontal="left" vertical="center"/>
    </xf>
    <xf numFmtId="0" fontId="151" fillId="0" borderId="201" xfId="0" applyFont="1" applyBorder="1" applyAlignment="1">
      <alignment horizontal="center" vertical="center" wrapText="1"/>
    </xf>
    <xf numFmtId="0" fontId="151" fillId="0" borderId="365" xfId="0" applyFont="1" applyBorder="1" applyAlignment="1">
      <alignment horizontal="center" vertical="center" wrapText="1"/>
    </xf>
    <xf numFmtId="0" fontId="151" fillId="0" borderId="209" xfId="0" applyFont="1" applyBorder="1" applyAlignment="1">
      <alignment horizontal="center" vertical="center"/>
    </xf>
    <xf numFmtId="0" fontId="151" fillId="0" borderId="190" xfId="0" applyFont="1" applyBorder="1" applyAlignment="1">
      <alignment horizontal="center" vertical="center"/>
    </xf>
    <xf numFmtId="0" fontId="151" fillId="0" borderId="191" xfId="0" applyFont="1" applyBorder="1" applyAlignment="1">
      <alignment horizontal="center" vertical="center"/>
    </xf>
    <xf numFmtId="0" fontId="151" fillId="0" borderId="211" xfId="0" applyFont="1" applyBorder="1" applyAlignment="1">
      <alignment horizontal="center" vertical="center"/>
    </xf>
    <xf numFmtId="0" fontId="79" fillId="4" borderId="184" xfId="0" applyFont="1" applyFill="1" applyBorder="1" applyAlignment="1">
      <alignment horizontal="center" vertical="center"/>
    </xf>
    <xf numFmtId="0" fontId="79" fillId="4" borderId="12" xfId="0" applyFont="1" applyFill="1" applyBorder="1" applyAlignment="1">
      <alignment horizontal="center" vertical="center"/>
    </xf>
    <xf numFmtId="0" fontId="79" fillId="4" borderId="206" xfId="0" applyFont="1" applyFill="1" applyBorder="1" applyAlignment="1">
      <alignment horizontal="center" vertical="center"/>
    </xf>
    <xf numFmtId="0" fontId="79" fillId="4" borderId="365" xfId="0" applyFont="1" applyFill="1" applyBorder="1" applyAlignment="1">
      <alignment horizontal="center" vertical="center" wrapText="1"/>
    </xf>
    <xf numFmtId="0" fontId="79" fillId="4" borderId="210" xfId="0" applyFont="1" applyFill="1" applyBorder="1" applyAlignment="1">
      <alignment horizontal="center" vertical="center"/>
    </xf>
    <xf numFmtId="0" fontId="79" fillId="4" borderId="190" xfId="0" applyFont="1" applyFill="1" applyBorder="1" applyAlignment="1">
      <alignment horizontal="center" vertical="center"/>
    </xf>
    <xf numFmtId="0" fontId="141" fillId="4" borderId="200" xfId="0" applyFont="1" applyFill="1" applyBorder="1" applyAlignment="1">
      <alignment horizontal="center" vertical="center"/>
    </xf>
    <xf numFmtId="0" fontId="141" fillId="4" borderId="184" xfId="0" applyFont="1" applyFill="1" applyBorder="1" applyAlignment="1">
      <alignment horizontal="center" vertical="center"/>
    </xf>
    <xf numFmtId="0" fontId="152" fillId="0" borderId="200" xfId="0" applyFont="1" applyBorder="1" applyAlignment="1">
      <alignment horizontal="center" vertical="center"/>
    </xf>
    <xf numFmtId="0" fontId="152" fillId="0" borderId="201" xfId="0" applyFont="1" applyBorder="1" applyAlignment="1">
      <alignment horizontal="center" vertical="center"/>
    </xf>
    <xf numFmtId="0" fontId="152" fillId="0" borderId="365" xfId="0" applyFont="1" applyBorder="1" applyAlignment="1">
      <alignment horizontal="center" vertical="center"/>
    </xf>
    <xf numFmtId="0" fontId="152" fillId="0" borderId="206" xfId="0" applyFont="1" applyBorder="1" applyAlignment="1">
      <alignment horizontal="center" vertical="center"/>
    </xf>
    <xf numFmtId="0" fontId="79" fillId="4" borderId="201" xfId="0" applyFont="1" applyFill="1" applyBorder="1" applyAlignment="1">
      <alignment horizontal="center" vertical="center" textRotation="90" wrapText="1"/>
    </xf>
    <xf numFmtId="0" fontId="79" fillId="4" borderId="210" xfId="0" applyFont="1" applyFill="1" applyBorder="1" applyAlignment="1">
      <alignment horizontal="center" vertical="center" textRotation="90" wrapText="1"/>
    </xf>
    <xf numFmtId="0" fontId="79" fillId="4" borderId="184" xfId="0" applyFont="1" applyFill="1" applyBorder="1" applyAlignment="1">
      <alignment horizontal="center" vertical="center" textRotation="90" wrapText="1"/>
    </xf>
    <xf numFmtId="0" fontId="79" fillId="4" borderId="190" xfId="0" applyFont="1" applyFill="1" applyBorder="1" applyAlignment="1">
      <alignment horizontal="center" vertical="center" textRotation="90" wrapText="1"/>
    </xf>
    <xf numFmtId="0" fontId="79" fillId="4" borderId="200" xfId="0" applyFont="1" applyFill="1" applyBorder="1" applyAlignment="1">
      <alignment horizontal="center" vertical="center" textRotation="90" wrapText="1"/>
    </xf>
    <xf numFmtId="0" fontId="79" fillId="4" borderId="209" xfId="0" applyFont="1" applyFill="1" applyBorder="1" applyAlignment="1">
      <alignment horizontal="center" vertical="center" textRotation="90" wrapText="1"/>
    </xf>
    <xf numFmtId="0" fontId="79" fillId="4" borderId="365" xfId="0" applyFont="1" applyFill="1" applyBorder="1" applyAlignment="1">
      <alignment horizontal="center" vertical="center" textRotation="90" wrapText="1"/>
    </xf>
    <xf numFmtId="0" fontId="79" fillId="4" borderId="367" xfId="0" applyFont="1" applyFill="1" applyBorder="1" applyAlignment="1">
      <alignment horizontal="center" vertical="center" textRotation="90" wrapText="1"/>
    </xf>
    <xf numFmtId="0" fontId="79" fillId="4" borderId="366" xfId="0" applyFont="1" applyFill="1" applyBorder="1" applyAlignment="1">
      <alignment horizontal="center" vertical="center" textRotation="90" wrapText="1"/>
    </xf>
    <xf numFmtId="0" fontId="79" fillId="4" borderId="194" xfId="0" applyFont="1" applyFill="1" applyBorder="1" applyAlignment="1">
      <alignment horizontal="center" vertical="center" textRotation="90" wrapText="1"/>
    </xf>
    <xf numFmtId="0" fontId="79" fillId="4" borderId="196" xfId="0" applyFont="1" applyFill="1" applyBorder="1" applyAlignment="1">
      <alignment horizontal="center" vertical="center" textRotation="90" wrapText="1"/>
    </xf>
    <xf numFmtId="0" fontId="79" fillId="4" borderId="206" xfId="0" applyFont="1" applyFill="1" applyBorder="1" applyAlignment="1">
      <alignment horizontal="center" vertical="center" textRotation="90" wrapText="1"/>
    </xf>
    <xf numFmtId="0" fontId="79" fillId="4" borderId="211" xfId="0" applyFont="1" applyFill="1" applyBorder="1" applyAlignment="1">
      <alignment horizontal="center" vertical="center" textRotation="90" wrapText="1"/>
    </xf>
    <xf numFmtId="0" fontId="79" fillId="4" borderId="209" xfId="0" applyFont="1" applyFill="1" applyBorder="1" applyAlignment="1">
      <alignment horizontal="center" vertical="center"/>
    </xf>
    <xf numFmtId="0" fontId="79" fillId="4" borderId="210" xfId="0" applyFont="1" applyFill="1" applyBorder="1" applyAlignment="1">
      <alignment horizontal="center" vertical="center" textRotation="90"/>
    </xf>
    <xf numFmtId="0" fontId="79" fillId="39" borderId="201" xfId="0" applyFont="1" applyFill="1" applyBorder="1" applyAlignment="1">
      <alignment horizontal="center" vertical="center" wrapText="1"/>
    </xf>
    <xf numFmtId="0" fontId="79" fillId="39" borderId="210" xfId="0" applyFont="1" applyFill="1" applyBorder="1" applyAlignment="1">
      <alignment horizontal="center" vertical="center" wrapText="1"/>
    </xf>
    <xf numFmtId="0" fontId="79" fillId="4" borderId="367" xfId="0" applyFont="1" applyFill="1" applyBorder="1" applyAlignment="1">
      <alignment horizontal="center" vertical="center"/>
    </xf>
    <xf numFmtId="0" fontId="79" fillId="4" borderId="211" xfId="0" applyFont="1" applyFill="1" applyBorder="1" applyAlignment="1">
      <alignment horizontal="center" vertical="center"/>
    </xf>
    <xf numFmtId="0" fontId="79" fillId="4" borderId="210" xfId="0" applyFont="1" applyFill="1" applyBorder="1" applyAlignment="1">
      <alignment horizontal="center" vertical="center" wrapText="1"/>
    </xf>
    <xf numFmtId="0" fontId="79" fillId="4" borderId="367" xfId="0" applyFont="1" applyFill="1" applyBorder="1" applyAlignment="1">
      <alignment horizontal="center" vertical="center" wrapText="1"/>
    </xf>
    <xf numFmtId="0" fontId="152" fillId="0" borderId="184" xfId="0" applyFont="1" applyBorder="1" applyAlignment="1">
      <alignment horizontal="center" vertical="center"/>
    </xf>
    <xf numFmtId="0" fontId="79" fillId="4" borderId="193" xfId="0" applyFont="1" applyFill="1" applyBorder="1" applyAlignment="1">
      <alignment horizontal="center" vertical="center" wrapText="1"/>
    </xf>
    <xf numFmtId="0" fontId="79" fillId="4" borderId="196" xfId="0" applyFont="1" applyFill="1" applyBorder="1" applyAlignment="1">
      <alignment horizontal="center" vertical="center" wrapText="1"/>
    </xf>
    <xf numFmtId="0" fontId="79" fillId="4" borderId="200" xfId="0" applyFont="1" applyFill="1" applyBorder="1" applyAlignment="1">
      <alignment horizontal="center" vertical="center" wrapText="1"/>
    </xf>
    <xf numFmtId="0" fontId="79" fillId="4" borderId="209" xfId="0" applyFont="1" applyFill="1" applyBorder="1" applyAlignment="1">
      <alignment horizontal="center" vertical="center" wrapText="1"/>
    </xf>
    <xf numFmtId="0" fontId="153" fillId="0" borderId="264" xfId="0" applyFont="1" applyBorder="1" applyAlignment="1">
      <alignment horizontal="center" vertical="center"/>
    </xf>
    <xf numFmtId="0" fontId="153" fillId="0" borderId="84" xfId="0" applyFont="1" applyBorder="1" applyAlignment="1">
      <alignment horizontal="center" vertical="center"/>
    </xf>
    <xf numFmtId="0" fontId="153" fillId="0" borderId="512" xfId="0" applyFont="1" applyBorder="1" applyAlignment="1">
      <alignment horizontal="center" vertical="center"/>
    </xf>
    <xf numFmtId="0" fontId="153" fillId="0" borderId="270" xfId="0" applyFont="1" applyBorder="1" applyAlignment="1">
      <alignment horizontal="center" vertical="center"/>
    </xf>
    <xf numFmtId="0" fontId="153" fillId="0" borderId="48" xfId="0" applyFont="1" applyBorder="1" applyAlignment="1">
      <alignment horizontal="center" vertical="center"/>
    </xf>
    <xf numFmtId="0" fontId="153" fillId="0" borderId="511" xfId="0" applyFont="1" applyBorder="1" applyAlignment="1">
      <alignment horizontal="center" vertical="center"/>
    </xf>
    <xf numFmtId="0" fontId="79" fillId="4" borderId="270" xfId="0" applyFont="1" applyFill="1" applyBorder="1" applyAlignment="1">
      <alignment horizontal="center" vertical="center" textRotation="90" wrapText="1"/>
    </xf>
    <xf numFmtId="0" fontId="79" fillId="4" borderId="48" xfId="0" applyFont="1" applyFill="1" applyBorder="1" applyAlignment="1">
      <alignment horizontal="center" vertical="center" textRotation="90" wrapText="1"/>
    </xf>
    <xf numFmtId="0" fontId="79" fillId="4" borderId="513" xfId="0" applyFont="1" applyFill="1" applyBorder="1" applyAlignment="1">
      <alignment horizontal="center" vertical="center" textRotation="90" wrapText="1"/>
    </xf>
    <xf numFmtId="0" fontId="79" fillId="4" borderId="514" xfId="0" applyFont="1" applyFill="1" applyBorder="1" applyAlignment="1">
      <alignment horizontal="center" vertical="center" textRotation="90" wrapText="1"/>
    </xf>
    <xf numFmtId="0" fontId="79" fillId="4" borderId="511" xfId="0" applyFont="1" applyFill="1" applyBorder="1" applyAlignment="1">
      <alignment horizontal="center" vertical="center" textRotation="90" wrapText="1"/>
    </xf>
    <xf numFmtId="0" fontId="79" fillId="4" borderId="515" xfId="0" applyFont="1" applyFill="1" applyBorder="1" applyAlignment="1">
      <alignment horizontal="center" vertical="center" textRotation="90" wrapText="1"/>
    </xf>
    <xf numFmtId="0" fontId="79" fillId="4" borderId="200" xfId="0" applyFont="1" applyFill="1" applyBorder="1" applyAlignment="1">
      <alignment horizontal="left" vertical="center"/>
    </xf>
    <xf numFmtId="0" fontId="79" fillId="4" borderId="201" xfId="0" applyFont="1" applyFill="1" applyBorder="1" applyAlignment="1">
      <alignment horizontal="left" vertical="center"/>
    </xf>
    <xf numFmtId="0" fontId="79" fillId="4" borderId="209" xfId="0" applyFont="1" applyFill="1" applyBorder="1" applyAlignment="1">
      <alignment horizontal="left" vertical="center"/>
    </xf>
    <xf numFmtId="0" fontId="79" fillId="4" borderId="210" xfId="0" applyFont="1" applyFill="1" applyBorder="1" applyAlignment="1">
      <alignment horizontal="left" vertical="center"/>
    </xf>
    <xf numFmtId="0" fontId="79" fillId="4" borderId="365" xfId="0" applyFont="1" applyFill="1" applyBorder="1" applyAlignment="1">
      <alignment horizontal="left" vertical="center"/>
    </xf>
    <xf numFmtId="0" fontId="79" fillId="4" borderId="367" xfId="0" applyFont="1" applyFill="1" applyBorder="1" applyAlignment="1">
      <alignment horizontal="left" vertical="center"/>
    </xf>
    <xf numFmtId="0" fontId="79" fillId="4" borderId="366" xfId="0" applyFont="1" applyFill="1" applyBorder="1" applyAlignment="1">
      <alignment horizontal="center" vertical="center" wrapText="1"/>
    </xf>
    <xf numFmtId="0" fontId="79" fillId="4" borderId="206" xfId="0" applyFont="1" applyFill="1" applyBorder="1" applyAlignment="1">
      <alignment horizontal="center" vertical="center" wrapText="1"/>
    </xf>
    <xf numFmtId="0" fontId="79" fillId="4" borderId="184" xfId="0" applyFont="1" applyFill="1" applyBorder="1" applyAlignment="1">
      <alignment horizontal="center" vertical="center" wrapText="1"/>
    </xf>
    <xf numFmtId="0" fontId="79" fillId="4" borderId="211" xfId="0" applyFont="1" applyFill="1" applyBorder="1" applyAlignment="1">
      <alignment horizontal="center" vertical="center" wrapText="1"/>
    </xf>
    <xf numFmtId="0" fontId="79" fillId="4" borderId="190" xfId="0" applyFont="1" applyFill="1" applyBorder="1" applyAlignment="1">
      <alignment horizontal="center" vertical="center" wrapText="1"/>
    </xf>
    <xf numFmtId="0" fontId="78" fillId="4" borderId="508" xfId="0" applyFont="1" applyFill="1" applyBorder="1" applyAlignment="1">
      <alignment horizontal="center" vertical="center"/>
    </xf>
    <xf numFmtId="0" fontId="78" fillId="4" borderId="509" xfId="0" applyFont="1" applyFill="1" applyBorder="1" applyAlignment="1">
      <alignment horizontal="center" vertical="center"/>
    </xf>
    <xf numFmtId="0" fontId="78" fillId="4" borderId="510" xfId="0" applyFont="1" applyFill="1" applyBorder="1" applyAlignment="1">
      <alignment horizontal="center" vertical="center"/>
    </xf>
    <xf numFmtId="0" fontId="78" fillId="4" borderId="516" xfId="0" applyFont="1" applyFill="1" applyBorder="1" applyAlignment="1">
      <alignment horizontal="center"/>
    </xf>
    <xf numFmtId="0" fontId="78" fillId="4" borderId="510" xfId="0" applyFont="1" applyFill="1" applyBorder="1" applyAlignment="1">
      <alignment horizontal="center"/>
    </xf>
    <xf numFmtId="0" fontId="79" fillId="4" borderId="25" xfId="0" applyFont="1" applyFill="1" applyBorder="1" applyAlignment="1">
      <alignment horizontal="center" vertical="center" textRotation="90"/>
    </xf>
    <xf numFmtId="0" fontId="79" fillId="4" borderId="276" xfId="0" applyFont="1" applyFill="1" applyBorder="1" applyAlignment="1">
      <alignment horizontal="center" vertical="center" textRotation="90"/>
    </xf>
    <xf numFmtId="0" fontId="79" fillId="4" borderId="511" xfId="0" applyFont="1" applyFill="1" applyBorder="1" applyAlignment="1">
      <alignment horizontal="center" vertical="center" textRotation="90"/>
    </xf>
    <xf numFmtId="0" fontId="79" fillId="4" borderId="515" xfId="0" applyFont="1" applyFill="1" applyBorder="1" applyAlignment="1">
      <alignment horizontal="center" vertical="center" textRotation="90"/>
    </xf>
    <xf numFmtId="0" fontId="80" fillId="4" borderId="489" xfId="0" applyFont="1" applyFill="1" applyBorder="1" applyAlignment="1">
      <alignment horizontal="center" vertical="center"/>
    </xf>
    <xf numFmtId="0" fontId="80" fillId="4" borderId="414" xfId="0" applyFont="1" applyFill="1" applyBorder="1" applyAlignment="1">
      <alignment horizontal="center" vertical="center"/>
    </xf>
    <xf numFmtId="0" fontId="80" fillId="4" borderId="200" xfId="0" applyFont="1" applyFill="1" applyBorder="1" applyAlignment="1">
      <alignment horizontal="center" vertical="center"/>
    </xf>
    <xf numFmtId="0" fontId="80" fillId="4" borderId="184" xfId="0" applyFont="1" applyFill="1" applyBorder="1" applyAlignment="1">
      <alignment horizontal="center" vertical="center"/>
    </xf>
    <xf numFmtId="0" fontId="152" fillId="0" borderId="489" xfId="0" applyFont="1" applyBorder="1" applyAlignment="1">
      <alignment horizontal="left" vertical="center"/>
    </xf>
    <xf numFmtId="0" fontId="152" fillId="0" borderId="267" xfId="0" applyFont="1" applyBorder="1" applyAlignment="1">
      <alignment horizontal="left" vertical="center"/>
    </xf>
    <xf numFmtId="0" fontId="152" fillId="0" borderId="200" xfId="0" applyFont="1" applyBorder="1" applyAlignment="1">
      <alignment horizontal="left" vertical="center"/>
    </xf>
    <xf numFmtId="0" fontId="152" fillId="0" borderId="201" xfId="0" applyFont="1" applyBorder="1" applyAlignment="1">
      <alignment horizontal="left" vertical="center"/>
    </xf>
    <xf numFmtId="0" fontId="152" fillId="0" borderId="267" xfId="0" applyFont="1" applyBorder="1" applyAlignment="1">
      <alignment horizontal="center" vertical="center"/>
    </xf>
    <xf numFmtId="0" fontId="152" fillId="0" borderId="490" xfId="0" applyFont="1" applyBorder="1" applyAlignment="1">
      <alignment horizontal="center" vertical="center"/>
    </xf>
    <xf numFmtId="0" fontId="152" fillId="0" borderId="266" xfId="0" applyFont="1" applyBorder="1" applyAlignment="1">
      <alignment horizontal="left" vertical="center"/>
    </xf>
    <xf numFmtId="0" fontId="152" fillId="0" borderId="414" xfId="0" applyFont="1" applyBorder="1" applyAlignment="1">
      <alignment horizontal="left" vertical="center"/>
    </xf>
    <xf numFmtId="0" fontId="152" fillId="0" borderId="206" xfId="0" applyFont="1" applyBorder="1" applyAlignment="1">
      <alignment horizontal="left" vertical="center"/>
    </xf>
    <xf numFmtId="0" fontId="152" fillId="0" borderId="184" xfId="0" applyFont="1" applyBorder="1" applyAlignment="1">
      <alignment horizontal="left" vertical="center"/>
    </xf>
    <xf numFmtId="0" fontId="152" fillId="0" borderId="266" xfId="0" applyFont="1" applyBorder="1" applyAlignment="1">
      <alignment horizontal="center" vertical="center"/>
    </xf>
    <xf numFmtId="0" fontId="149" fillId="4" borderId="206" xfId="0" applyFont="1" applyFill="1" applyBorder="1" applyAlignment="1">
      <alignment horizontal="center" vertical="center"/>
    </xf>
    <xf numFmtId="0" fontId="149" fillId="4" borderId="201" xfId="0" applyFont="1" applyFill="1" applyBorder="1" applyAlignment="1">
      <alignment horizontal="center" vertical="center"/>
    </xf>
    <xf numFmtId="0" fontId="149" fillId="4" borderId="184" xfId="0" applyFont="1" applyFill="1" applyBorder="1" applyAlignment="1">
      <alignment horizontal="center" vertical="center"/>
    </xf>
    <xf numFmtId="0" fontId="149" fillId="4" borderId="266" xfId="0" applyFont="1" applyFill="1" applyBorder="1" applyAlignment="1">
      <alignment horizontal="center" vertical="center"/>
    </xf>
    <xf numFmtId="0" fontId="149" fillId="4" borderId="267" xfId="0" applyFont="1" applyFill="1" applyBorder="1" applyAlignment="1">
      <alignment horizontal="center" vertical="center"/>
    </xf>
    <xf numFmtId="0" fontId="149" fillId="4" borderId="414" xfId="0" applyFont="1" applyFill="1" applyBorder="1" applyAlignment="1">
      <alignment horizontal="center" vertical="center"/>
    </xf>
    <xf numFmtId="0" fontId="152" fillId="0" borderId="490" xfId="0" applyFont="1" applyBorder="1" applyAlignment="1">
      <alignment horizontal="left" vertical="center"/>
    </xf>
    <xf numFmtId="0" fontId="152" fillId="0" borderId="365" xfId="0" applyFont="1" applyBorder="1" applyAlignment="1">
      <alignment horizontal="left" vertical="center"/>
    </xf>
    <xf numFmtId="0" fontId="152" fillId="0" borderId="414" xfId="0" applyFont="1" applyBorder="1" applyAlignment="1">
      <alignment horizontal="left" vertical="center" wrapText="1"/>
    </xf>
    <xf numFmtId="0" fontId="152" fillId="0" borderId="184" xfId="0" applyFont="1" applyBorder="1" applyAlignment="1">
      <alignment horizontal="left" vertical="center" wrapText="1"/>
    </xf>
    <xf numFmtId="0" fontId="152" fillId="0" borderId="0" xfId="0" applyFont="1" applyAlignment="1">
      <alignment horizontal="left" vertical="center" wrapText="1"/>
    </xf>
    <xf numFmtId="0" fontId="152" fillId="0" borderId="183" xfId="0" applyFont="1" applyBorder="1" applyAlignment="1">
      <alignment horizontal="left" vertical="center" wrapText="1"/>
    </xf>
    <xf numFmtId="0" fontId="152" fillId="0" borderId="415" xfId="0" applyFont="1" applyBorder="1" applyAlignment="1">
      <alignment horizontal="left" vertical="center" wrapText="1"/>
    </xf>
    <xf numFmtId="0" fontId="152" fillId="0" borderId="266" xfId="0" applyFont="1" applyBorder="1" applyAlignment="1">
      <alignment horizontal="left" vertical="center" wrapText="1"/>
    </xf>
    <xf numFmtId="0" fontId="80" fillId="4" borderId="209" xfId="0" applyFont="1" applyFill="1" applyBorder="1" applyAlignment="1">
      <alignment horizontal="center" vertical="center"/>
    </xf>
    <xf numFmtId="0" fontId="80" fillId="4" borderId="190" xfId="0" applyFont="1" applyFill="1" applyBorder="1" applyAlignment="1">
      <alignment horizontal="center" vertical="center"/>
    </xf>
    <xf numFmtId="0" fontId="152" fillId="0" borderId="209" xfId="0" applyFont="1" applyBorder="1" applyAlignment="1">
      <alignment horizontal="left" vertical="center"/>
    </xf>
    <xf numFmtId="0" fontId="152" fillId="0" borderId="210" xfId="0" applyFont="1" applyBorder="1" applyAlignment="1">
      <alignment horizontal="left" vertical="center"/>
    </xf>
    <xf numFmtId="0" fontId="152" fillId="0" borderId="210" xfId="0" applyFont="1" applyBorder="1" applyAlignment="1">
      <alignment horizontal="center" vertical="center"/>
    </xf>
    <xf numFmtId="0" fontId="152" fillId="0" borderId="367" xfId="0" applyFont="1" applyBorder="1" applyAlignment="1">
      <alignment horizontal="center" vertical="center"/>
    </xf>
    <xf numFmtId="0" fontId="152" fillId="0" borderId="211" xfId="0" applyFont="1" applyBorder="1" applyAlignment="1">
      <alignment horizontal="left" vertical="center"/>
    </xf>
    <xf numFmtId="0" fontId="152" fillId="0" borderId="190" xfId="0" applyFont="1" applyBorder="1" applyAlignment="1">
      <alignment horizontal="left" vertical="center"/>
    </xf>
    <xf numFmtId="0" fontId="152" fillId="0" borderId="211" xfId="0" applyFont="1" applyBorder="1" applyAlignment="1">
      <alignment horizontal="center" vertical="center"/>
    </xf>
    <xf numFmtId="0" fontId="149" fillId="4" borderId="211" xfId="0" applyFont="1" applyFill="1" applyBorder="1" applyAlignment="1">
      <alignment horizontal="center" vertical="center"/>
    </xf>
    <xf numFmtId="0" fontId="149" fillId="4" borderId="210" xfId="0" applyFont="1" applyFill="1" applyBorder="1" applyAlignment="1">
      <alignment horizontal="center" vertical="center"/>
    </xf>
    <xf numFmtId="0" fontId="149" fillId="4" borderId="190" xfId="0" applyFont="1" applyFill="1" applyBorder="1" applyAlignment="1">
      <alignment horizontal="center" vertical="center"/>
    </xf>
    <xf numFmtId="0" fontId="153" fillId="0" borderId="513" xfId="0" applyFont="1" applyBorder="1" applyAlignment="1">
      <alignment horizontal="center" vertical="center"/>
    </xf>
    <xf numFmtId="0" fontId="153" fillId="0" borderId="514" xfId="0" applyFont="1" applyBorder="1" applyAlignment="1">
      <alignment horizontal="center" vertical="center"/>
    </xf>
    <xf numFmtId="0" fontId="153" fillId="0" borderId="515" xfId="0" applyFont="1" applyBorder="1" applyAlignment="1">
      <alignment horizontal="center" vertical="center"/>
    </xf>
    <xf numFmtId="0" fontId="152" fillId="0" borderId="367" xfId="0" applyFont="1" applyBorder="1" applyAlignment="1">
      <alignment horizontal="left" vertical="center"/>
    </xf>
    <xf numFmtId="0" fontId="152" fillId="0" borderId="190" xfId="0" applyFont="1" applyBorder="1" applyAlignment="1">
      <alignment horizontal="left" vertical="center" wrapText="1"/>
    </xf>
    <xf numFmtId="0" fontId="152" fillId="0" borderId="187" xfId="0" applyFont="1" applyBorder="1" applyAlignment="1">
      <alignment horizontal="left" vertical="center" wrapText="1"/>
    </xf>
    <xf numFmtId="0" fontId="152" fillId="0" borderId="189" xfId="0" applyFont="1" applyBorder="1" applyAlignment="1">
      <alignment horizontal="left" vertical="center" wrapText="1"/>
    </xf>
    <xf numFmtId="0" fontId="153" fillId="0" borderId="494" xfId="0" applyFont="1" applyBorder="1" applyAlignment="1">
      <alignment horizontal="left" vertical="center"/>
    </xf>
    <xf numFmtId="0" fontId="153" fillId="0" borderId="433" xfId="0" applyFont="1" applyBorder="1" applyAlignment="1">
      <alignment horizontal="left" vertical="center"/>
    </xf>
    <xf numFmtId="0" fontId="79" fillId="4" borderId="0" xfId="0" applyFont="1" applyFill="1" applyAlignment="1">
      <alignment horizontal="right" vertical="center"/>
    </xf>
    <xf numFmtId="0" fontId="172" fillId="4" borderId="491" xfId="0" applyFont="1" applyFill="1" applyBorder="1" applyAlignment="1">
      <alignment horizontal="center" vertical="center" wrapText="1"/>
    </xf>
    <xf numFmtId="0" fontId="172" fillId="4" borderId="433" xfId="0" applyFont="1" applyFill="1" applyBorder="1" applyAlignment="1">
      <alignment horizontal="center" vertical="center" wrapText="1"/>
    </xf>
    <xf numFmtId="0" fontId="172" fillId="4" borderId="492" xfId="0" applyFont="1" applyFill="1" applyBorder="1" applyAlignment="1">
      <alignment horizontal="center" vertical="center" wrapText="1"/>
    </xf>
    <xf numFmtId="0" fontId="78" fillId="4" borderId="181" xfId="0" applyFont="1" applyFill="1" applyBorder="1" applyAlignment="1">
      <alignment horizontal="center"/>
    </xf>
    <xf numFmtId="0" fontId="78" fillId="4" borderId="0" xfId="0" applyFont="1" applyFill="1" applyAlignment="1">
      <alignment horizontal="center"/>
    </xf>
    <xf numFmtId="0" fontId="78" fillId="4" borderId="181" xfId="0" applyFont="1" applyFill="1" applyBorder="1" applyAlignment="1">
      <alignment horizontal="center" vertical="center"/>
    </xf>
    <xf numFmtId="0" fontId="78" fillId="4" borderId="0" xfId="0" applyFont="1" applyFill="1" applyAlignment="1">
      <alignment horizontal="center" vertical="center"/>
    </xf>
    <xf numFmtId="0" fontId="70" fillId="4" borderId="491" xfId="0" applyFont="1" applyFill="1" applyBorder="1" applyAlignment="1">
      <alignment horizontal="center" vertical="center" wrapText="1"/>
    </xf>
    <xf numFmtId="0" fontId="70" fillId="4" borderId="433" xfId="0" applyFont="1" applyFill="1" applyBorder="1" applyAlignment="1">
      <alignment horizontal="center" vertical="center" wrapText="1"/>
    </xf>
    <xf numFmtId="0" fontId="70" fillId="4" borderId="492" xfId="0" applyFont="1" applyFill="1" applyBorder="1" applyAlignment="1">
      <alignment horizontal="center" vertical="center" wrapText="1"/>
    </xf>
    <xf numFmtId="0" fontId="70" fillId="0" borderId="177" xfId="0" applyFont="1" applyBorder="1" applyAlignment="1">
      <alignment horizontal="center" vertical="center" wrapText="1"/>
    </xf>
    <xf numFmtId="0" fontId="70" fillId="0" borderId="180" xfId="0" applyFont="1" applyBorder="1" applyAlignment="1">
      <alignment horizontal="center" vertical="center" wrapText="1"/>
    </xf>
    <xf numFmtId="0" fontId="70" fillId="0" borderId="0" xfId="0" applyFont="1" applyAlignment="1">
      <alignment horizontal="center" vertical="center" wrapText="1"/>
    </xf>
    <xf numFmtId="0" fontId="70" fillId="0" borderId="185" xfId="0" applyFont="1" applyBorder="1" applyAlignment="1">
      <alignment horizontal="center" vertical="center" wrapText="1"/>
    </xf>
    <xf numFmtId="0" fontId="70" fillId="0" borderId="187" xfId="0" applyFont="1" applyBorder="1" applyAlignment="1">
      <alignment horizontal="center" vertical="center" wrapText="1"/>
    </xf>
    <xf numFmtId="0" fontId="70" fillId="0" borderId="192" xfId="0" applyFont="1" applyBorder="1" applyAlignment="1">
      <alignment horizontal="center" vertical="center" wrapText="1"/>
    </xf>
    <xf numFmtId="0" fontId="78" fillId="4" borderId="177" xfId="0" applyFont="1" applyFill="1" applyBorder="1" applyAlignment="1">
      <alignment horizontal="center" vertical="center" wrapText="1"/>
    </xf>
    <xf numFmtId="0" fontId="69" fillId="4" borderId="186" xfId="0" applyFont="1" applyFill="1" applyBorder="1" applyAlignment="1">
      <alignment horizontal="center" vertical="top"/>
    </xf>
    <xf numFmtId="0" fontId="69" fillId="4" borderId="187" xfId="0" applyFont="1" applyFill="1" applyBorder="1" applyAlignment="1">
      <alignment horizontal="center" vertical="top"/>
    </xf>
    <xf numFmtId="0" fontId="69" fillId="4" borderId="495" xfId="0" applyFont="1" applyFill="1" applyBorder="1" applyAlignment="1">
      <alignment horizontal="center" vertical="top"/>
    </xf>
    <xf numFmtId="0" fontId="79" fillId="4" borderId="195" xfId="0" applyFont="1" applyFill="1" applyBorder="1" applyAlignment="1">
      <alignment horizontal="left" vertical="center"/>
    </xf>
    <xf numFmtId="0" fontId="79" fillId="4" borderId="198" xfId="0" applyFont="1" applyFill="1" applyBorder="1" applyAlignment="1">
      <alignment horizontal="left" vertical="center"/>
    </xf>
    <xf numFmtId="0" fontId="79" fillId="4" borderId="366" xfId="0" applyFont="1" applyFill="1" applyBorder="1" applyAlignment="1">
      <alignment horizontal="left" vertical="center"/>
    </xf>
    <xf numFmtId="0" fontId="79" fillId="4" borderId="199" xfId="0" applyFont="1" applyFill="1" applyBorder="1" applyAlignment="1">
      <alignment horizontal="left" vertical="center"/>
    </xf>
    <xf numFmtId="0" fontId="79" fillId="4" borderId="208" xfId="0" applyFont="1" applyFill="1" applyBorder="1" applyAlignment="1">
      <alignment horizontal="center" vertical="center" wrapText="1"/>
    </xf>
    <xf numFmtId="0" fontId="79" fillId="4" borderId="203" xfId="0" applyFont="1" applyFill="1" applyBorder="1" applyAlignment="1">
      <alignment horizontal="center" vertical="center" wrapText="1"/>
    </xf>
    <xf numFmtId="0" fontId="79" fillId="4" borderId="207" xfId="0" applyFont="1" applyFill="1" applyBorder="1" applyAlignment="1">
      <alignment horizontal="center" vertical="center" wrapText="1"/>
    </xf>
    <xf numFmtId="0" fontId="79" fillId="4" borderId="186" xfId="0" applyFont="1" applyFill="1" applyBorder="1" applyAlignment="1">
      <alignment horizontal="center" vertical="center" wrapText="1"/>
    </xf>
    <xf numFmtId="0" fontId="79" fillId="4" borderId="187" xfId="0" applyFont="1" applyFill="1" applyBorder="1" applyAlignment="1">
      <alignment horizontal="center" vertical="center" wrapText="1"/>
    </xf>
    <xf numFmtId="0" fontId="79" fillId="4" borderId="192" xfId="0" applyFont="1" applyFill="1" applyBorder="1" applyAlignment="1">
      <alignment horizontal="center" vertical="center" wrapText="1"/>
    </xf>
    <xf numFmtId="0" fontId="80" fillId="4" borderId="181" xfId="0" applyFont="1" applyFill="1" applyBorder="1" applyAlignment="1">
      <alignment horizontal="center" vertical="center"/>
    </xf>
    <xf numFmtId="0" fontId="80" fillId="4" borderId="0" xfId="0" applyFont="1" applyFill="1" applyAlignment="1">
      <alignment horizontal="center" vertical="center"/>
    </xf>
    <xf numFmtId="0" fontId="80" fillId="4" borderId="186" xfId="0" applyFont="1" applyFill="1" applyBorder="1" applyAlignment="1">
      <alignment horizontal="center" vertical="center"/>
    </xf>
    <xf numFmtId="0" fontId="80" fillId="4" borderId="187" xfId="0" applyFont="1" applyFill="1" applyBorder="1" applyAlignment="1">
      <alignment horizontal="center" vertical="center"/>
    </xf>
    <xf numFmtId="0" fontId="79" fillId="4" borderId="197" xfId="0" applyFont="1" applyFill="1" applyBorder="1" applyAlignment="1">
      <alignment horizontal="left" vertical="center"/>
    </xf>
    <xf numFmtId="0" fontId="79" fillId="4" borderId="187" xfId="0" applyFont="1" applyFill="1" applyBorder="1" applyAlignment="1">
      <alignment horizontal="right" vertical="center"/>
    </xf>
    <xf numFmtId="0" fontId="79" fillId="4" borderId="204" xfId="0" applyFont="1" applyFill="1" applyBorder="1" applyAlignment="1">
      <alignment horizontal="center" vertical="center" wrapText="1"/>
    </xf>
    <xf numFmtId="0" fontId="79" fillId="4" borderId="189" xfId="0" applyFont="1" applyFill="1" applyBorder="1" applyAlignment="1">
      <alignment horizontal="center" vertical="center" wrapText="1"/>
    </xf>
    <xf numFmtId="0" fontId="153" fillId="0" borderId="493" xfId="0" applyFont="1" applyBorder="1" applyAlignment="1">
      <alignment horizontal="left" vertical="center"/>
    </xf>
    <xf numFmtId="0" fontId="153" fillId="0" borderId="492" xfId="0" applyFont="1" applyBorder="1" applyAlignment="1">
      <alignment horizontal="left" vertical="center"/>
    </xf>
    <xf numFmtId="0" fontId="139" fillId="4" borderId="48" xfId="0" applyFont="1" applyFill="1" applyBorder="1" applyAlignment="1">
      <alignment horizontal="center" vertical="center"/>
    </xf>
    <xf numFmtId="0" fontId="154" fillId="0" borderId="513" xfId="0" applyFont="1" applyBorder="1" applyAlignment="1">
      <alignment horizontal="center" vertical="center"/>
    </xf>
    <xf numFmtId="0" fontId="154" fillId="0" borderId="514" xfId="0" applyFont="1" applyBorder="1" applyAlignment="1">
      <alignment horizontal="center" vertical="center"/>
    </xf>
    <xf numFmtId="0" fontId="154" fillId="0" borderId="277" xfId="0" applyFont="1" applyBorder="1" applyAlignment="1">
      <alignment horizontal="center" vertical="center"/>
    </xf>
    <xf numFmtId="0" fontId="154" fillId="0" borderId="276" xfId="0" applyFont="1" applyBorder="1" applyAlignment="1">
      <alignment horizontal="center" vertical="center"/>
    </xf>
    <xf numFmtId="0" fontId="151" fillId="0" borderId="277" xfId="0" applyFont="1" applyBorder="1" applyAlignment="1">
      <alignment horizontal="center" vertical="center"/>
    </xf>
    <xf numFmtId="0" fontId="151" fillId="0" borderId="275" xfId="0" applyFont="1" applyBorder="1" applyAlignment="1">
      <alignment horizontal="center" vertical="center"/>
    </xf>
    <xf numFmtId="0" fontId="151" fillId="0" borderId="276" xfId="0" applyFont="1" applyBorder="1" applyAlignment="1">
      <alignment horizontal="center" vertical="center"/>
    </xf>
    <xf numFmtId="174" fontId="154" fillId="0" borderId="277" xfId="0" applyNumberFormat="1" applyFont="1" applyBorder="1" applyAlignment="1">
      <alignment horizontal="center" vertical="center"/>
    </xf>
    <xf numFmtId="174" fontId="154" fillId="0" borderId="275" xfId="0" applyNumberFormat="1" applyFont="1" applyBorder="1" applyAlignment="1">
      <alignment horizontal="center" vertical="center"/>
    </xf>
    <xf numFmtId="174" fontId="154" fillId="0" borderId="276" xfId="0" applyNumberFormat="1" applyFont="1" applyBorder="1" applyAlignment="1">
      <alignment horizontal="center" vertical="center"/>
    </xf>
    <xf numFmtId="172" fontId="154" fillId="0" borderId="277" xfId="0" applyNumberFormat="1" applyFont="1" applyBorder="1" applyAlignment="1">
      <alignment horizontal="center" vertical="center"/>
    </xf>
    <xf numFmtId="172" fontId="154" fillId="0" borderId="275" xfId="0" applyNumberFormat="1" applyFont="1" applyBorder="1" applyAlignment="1">
      <alignment horizontal="center" vertical="center"/>
    </xf>
    <xf numFmtId="172" fontId="154" fillId="0" borderId="276" xfId="0" applyNumberFormat="1" applyFont="1" applyBorder="1" applyAlignment="1">
      <alignment horizontal="center" vertical="center"/>
    </xf>
    <xf numFmtId="0" fontId="154" fillId="0" borderId="277" xfId="0" applyFont="1" applyBorder="1" applyAlignment="1">
      <alignment horizontal="center" vertical="center" wrapText="1"/>
    </xf>
    <xf numFmtId="0" fontId="154" fillId="0" borderId="275" xfId="0" applyFont="1" applyBorder="1" applyAlignment="1">
      <alignment horizontal="center" vertical="center" wrapText="1"/>
    </xf>
    <xf numFmtId="0" fontId="154" fillId="0" borderId="278" xfId="0" applyFont="1" applyBorder="1" applyAlignment="1">
      <alignment horizontal="center" vertical="center" wrapText="1"/>
    </xf>
    <xf numFmtId="0" fontId="139" fillId="4" borderId="508" xfId="0" applyFont="1" applyFill="1" applyBorder="1" applyAlignment="1">
      <alignment horizontal="center" vertical="center"/>
    </xf>
    <xf numFmtId="0" fontId="139" fillId="4" borderId="509" xfId="0" applyFont="1" applyFill="1" applyBorder="1" applyAlignment="1">
      <alignment horizontal="center" vertical="center"/>
    </xf>
    <xf numFmtId="0" fontId="139" fillId="4" borderId="509" xfId="0" applyFont="1" applyFill="1" applyBorder="1" applyAlignment="1">
      <alignment horizontal="center" vertical="center" wrapText="1"/>
    </xf>
    <xf numFmtId="0" fontId="139" fillId="4" borderId="510" xfId="0" applyFont="1" applyFill="1" applyBorder="1" applyAlignment="1">
      <alignment horizontal="center" vertical="center" wrapText="1"/>
    </xf>
    <xf numFmtId="0" fontId="139" fillId="4" borderId="48" xfId="0" applyFont="1" applyFill="1" applyBorder="1" applyAlignment="1">
      <alignment horizontal="center" vertical="center" wrapText="1"/>
    </xf>
    <xf numFmtId="0" fontId="139" fillId="4" borderId="511" xfId="0" applyFont="1" applyFill="1" applyBorder="1" applyAlignment="1">
      <alignment horizontal="center" vertical="center" wrapText="1"/>
    </xf>
    <xf numFmtId="0" fontId="139" fillId="4" borderId="270" xfId="0" applyFont="1" applyFill="1" applyBorder="1" applyAlignment="1">
      <alignment horizontal="center" vertical="center"/>
    </xf>
  </cellXfs>
  <cellStyles count="5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9" builtinId="3"/>
    <cellStyle name="Comma 2" xfId="45" xr:uid="{7A070EC9-0A3A-4FB0-9723-D1952833EB97}"/>
    <cellStyle name="Comma 3" xfId="46" xr:uid="{C7053FA3-2552-42CC-9B65-E49AE01CEE95}"/>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12" xfId="42" xr:uid="{700EA3ED-7B6F-4A31-8A09-1E9BB49850B9}"/>
    <cellStyle name="Normal 2" xfId="43" xr:uid="{CE42E99B-A677-4C13-9503-162BA0195D23}"/>
    <cellStyle name="Normal 21" xfId="50" xr:uid="{E4F4661A-7F65-4EF4-BC23-3E91390CE096}"/>
    <cellStyle name="Normal 3" xfId="44" xr:uid="{8C111B17-133E-44AF-BC20-48A6812C5242}"/>
    <cellStyle name="Normal 4" xfId="48" xr:uid="{2207700E-29D1-444A-A5B2-C55706D52B50}"/>
    <cellStyle name="Normal 7" xfId="47" xr:uid="{765A2ABE-3415-43C3-A381-4E8A26BBC491}"/>
    <cellStyle name="Note" xfId="15" builtinId="10" customBuiltin="1"/>
    <cellStyle name="Output" xfId="10" builtinId="21" customBuiltin="1"/>
    <cellStyle name="Percent" xfId="51" builtinId="5"/>
    <cellStyle name="Title" xfId="1" builtinId="15" customBuiltin="1"/>
    <cellStyle name="Total" xfId="17" builtinId="25" customBuiltin="1"/>
    <cellStyle name="Warning Text" xfId="14" builtinId="11" customBuiltin="1"/>
  </cellStyles>
  <dxfs count="43">
    <dxf>
      <font>
        <color rgb="FF9C0006"/>
      </font>
      <fill>
        <patternFill>
          <bgColor rgb="FFFFC7CE"/>
        </patternFill>
      </fill>
    </dxf>
    <dxf>
      <numFmt numFmtId="175" formatCode="_-* #,##0\ _€_-;\-* #,##0\ _€_-;_-* &quot;-&quot;\ _€_-;_-@_-"/>
    </dxf>
    <dxf>
      <numFmt numFmtId="175" formatCode="_-* #,##0\ _€_-;\-* #,##0\ _€_-;_-* &quot;-&quot;\ _€_-;_-@_-"/>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B050"/>
        </patternFill>
      </fill>
    </dxf>
    <dxf>
      <font>
        <color rgb="FF9C0006"/>
      </font>
      <fill>
        <patternFill>
          <bgColor rgb="FFFFC7CE"/>
        </patternFill>
      </fill>
    </dxf>
    <dxf>
      <fill>
        <patternFill>
          <bgColor theme="9" tint="0.79998168889431442"/>
        </patternFill>
      </fill>
    </dxf>
    <dxf>
      <fill>
        <patternFill>
          <bgColor theme="9" tint="0.79998168889431442"/>
        </patternFill>
      </fill>
    </dxf>
    <dxf>
      <numFmt numFmtId="33" formatCode="_(* #,##0_);_(* \(#,##0\);_(* &quot;-&quot;_);_(@_)"/>
    </dxf>
    <dxf>
      <numFmt numFmtId="33" formatCode="_(* #,##0_);_(* \(#,##0\);_(* &quot;-&quot;_);_(@_)"/>
    </dxf>
    <dxf>
      <numFmt numFmtId="33" formatCode="_(* #,##0_);_(* \(#,##0\);_(* &quot;-&quot;_);_(@_)"/>
    </dxf>
    <dxf>
      <font>
        <color rgb="FF9C0006"/>
      </font>
      <fill>
        <patternFill>
          <bgColor rgb="FFFFC7CE"/>
        </patternFill>
      </fill>
    </dxf>
    <dxf>
      <font>
        <color rgb="FFFF0000"/>
      </font>
    </dxf>
    <dxf>
      <font>
        <b/>
        <i/>
      </font>
    </dxf>
    <dxf>
      <font>
        <b/>
        <i/>
        <color rgb="FFFF0000"/>
      </font>
    </dxf>
    <dxf>
      <fill>
        <patternFill patternType="none">
          <bgColor auto="1"/>
        </patternFill>
      </fill>
    </dxf>
    <dxf>
      <font>
        <color rgb="FFFF0000"/>
      </font>
    </dxf>
    <dxf>
      <font>
        <b/>
        <i/>
      </font>
    </dxf>
    <dxf>
      <font>
        <b/>
        <i/>
        <color rgb="FFFF0000"/>
      </font>
    </dxf>
    <dxf>
      <numFmt numFmtId="33" formatCode="_(* #,##0_);_(* \(#,##0\);_(* &quot;-&quot;_);_(@_)"/>
    </dxf>
    <dxf>
      <font>
        <color rgb="FF9C0006"/>
      </font>
      <fill>
        <patternFill>
          <bgColor rgb="FFFFC7CE"/>
        </patternFill>
      </fill>
    </dxf>
    <dxf>
      <fill>
        <patternFill>
          <bgColor theme="9" tint="0.79998168889431442"/>
        </patternFill>
      </fill>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alignment horizontal="right" vertical="bottom" textRotation="0" wrapText="0" indent="0" justifyLastLine="0" shrinkToFit="0" readingOrder="0"/>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fill>
        <patternFill patternType="none">
          <bgColor auto="1"/>
        </patternFill>
      </fill>
    </dxf>
    <dxf>
      <font>
        <strike val="0"/>
        <outline val="0"/>
        <shadow val="0"/>
        <u val="none"/>
        <vertAlign val="baseline"/>
        <sz val="10"/>
        <name val="Arial"/>
        <family val="2"/>
        <scheme val="none"/>
      </font>
      <numFmt numFmtId="0" formatCode="General"/>
      <fill>
        <patternFill patternType="none">
          <bgColor auto="1"/>
        </patternFill>
      </fill>
    </dxf>
    <dxf>
      <font>
        <b val="0"/>
        <i val="0"/>
        <strike val="0"/>
        <condense val="0"/>
        <extend val="0"/>
        <outline val="0"/>
        <shadow val="0"/>
        <u val="none"/>
        <vertAlign val="baseline"/>
        <sz val="11"/>
        <color auto="1"/>
        <name val="Arial Narrow"/>
        <family val="2"/>
        <scheme val="none"/>
      </font>
      <numFmt numFmtId="165" formatCode="m/d/yyyy;@"/>
      <alignment horizontal="left" vertical="center" textRotation="0" wrapText="0" indent="0" justifyLastLine="0" shrinkToFit="0" readingOrder="0"/>
    </dxf>
    <dxf>
      <font>
        <b val="0"/>
        <i val="0"/>
        <strike val="0"/>
        <condense val="0"/>
        <extend val="0"/>
        <outline val="0"/>
        <shadow val="0"/>
        <u val="none"/>
        <vertAlign val="baseline"/>
        <sz val="11"/>
        <color auto="1"/>
        <name val="Arial Narrow"/>
        <family val="2"/>
        <scheme val="none"/>
      </font>
      <numFmt numFmtId="165" formatCode="m/d/yyyy;@"/>
      <fill>
        <patternFill patternType="none">
          <fgColor indexed="64"/>
          <bgColor indexed="65"/>
        </patternFill>
      </fill>
      <alignment horizontal="left" vertical="center" textRotation="0" wrapText="0" indent="0" justifyLastLine="0" shrinkToFit="0" readingOrder="0"/>
    </dxf>
    <dxf>
      <font>
        <b val="0"/>
        <i val="0"/>
        <strike val="0"/>
        <condense val="0"/>
        <extend val="0"/>
        <outline val="0"/>
        <shadow val="0"/>
        <u val="none"/>
        <vertAlign val="baseline"/>
        <sz val="10"/>
        <color rgb="FF212529"/>
        <name val="Arial"/>
        <family val="2"/>
        <scheme val="none"/>
      </font>
      <numFmt numFmtId="20" formatCode="d\-mmm\-yy"/>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10"/>
        <color auto="1"/>
        <name val="Arial"/>
        <family val="2"/>
        <scheme val="none"/>
      </font>
      <fill>
        <patternFill patternType="none">
          <fgColor indexed="64"/>
          <bgColor indexed="65"/>
        </patternFill>
      </fill>
      <alignment horizontal="center" vertical="bottom" textRotation="0" wrapText="0" indent="0" justifyLastLine="0" shrinkToFit="0" readingOrder="0"/>
    </dxf>
    <dxf>
      <font>
        <strike val="0"/>
        <outline val="0"/>
        <shadow val="0"/>
        <u val="none"/>
        <vertAlign val="baseline"/>
        <sz val="10"/>
        <name val="Arial"/>
        <family val="2"/>
        <scheme val="none"/>
      </font>
      <fill>
        <patternFill patternType="none">
          <bgColor auto="1"/>
        </patternFill>
      </fill>
    </dxf>
    <dxf>
      <font>
        <b val="0"/>
        <i val="0"/>
        <strike val="0"/>
        <condense val="0"/>
        <extend val="0"/>
        <outline val="0"/>
        <shadow val="0"/>
        <u val="none"/>
        <vertAlign val="baseline"/>
        <sz val="10"/>
        <color rgb="FF212529"/>
        <name val="Arial"/>
        <family val="2"/>
        <scheme val="none"/>
      </font>
      <fill>
        <patternFill patternType="none">
          <fgColor indexed="64"/>
          <bgColor auto="1"/>
        </patternFill>
      </fill>
      <alignment horizontal="general" vertical="top" textRotation="0" wrapText="1" indent="0" justifyLastLine="0" shrinkToFit="0" readingOrder="0"/>
    </dxf>
    <dxf>
      <border>
        <top style="thin">
          <color indexed="64"/>
        </top>
      </border>
    </dxf>
    <dxf>
      <border diagonalUp="0" diagonalDown="0">
        <left style="thin">
          <color indexed="64"/>
        </left>
        <right style="thin">
          <color indexed="64"/>
        </right>
        <top style="thin">
          <color indexed="64"/>
        </top>
        <bottom style="thin">
          <color indexed="64"/>
        </bottom>
      </border>
    </dxf>
    <dxf>
      <font>
        <strike val="0"/>
        <outline val="0"/>
        <shadow val="0"/>
        <u val="none"/>
        <vertAlign val="baseline"/>
        <sz val="10"/>
        <name val="Arial"/>
        <family val="2"/>
        <scheme val="none"/>
      </font>
      <fill>
        <patternFill patternType="none">
          <bgColor auto="1"/>
        </patternFill>
      </fill>
    </dxf>
    <dxf>
      <border>
        <bottom style="thin">
          <color indexed="64"/>
        </bottom>
      </border>
    </dxf>
    <dxf>
      <font>
        <strike val="0"/>
        <outline val="0"/>
        <shadow val="0"/>
        <u val="none"/>
        <vertAlign val="baseline"/>
        <sz val="10"/>
        <name val="Arial"/>
        <family val="2"/>
        <scheme val="none"/>
      </font>
      <fill>
        <patternFill patternType="none">
          <bgColor auto="1"/>
        </patternFill>
      </fill>
      <border diagonalUp="0" diagonalDown="0" outline="0">
        <left style="thin">
          <color indexed="64"/>
        </left>
        <right style="thin">
          <color indexed="64"/>
        </right>
        <top/>
        <bottom/>
      </border>
    </dxf>
  </dxfs>
  <tableStyles count="0" defaultTableStyle="TableStyleMedium2" defaultPivotStyle="PivotStyleLight16"/>
  <colors>
    <mruColors>
      <color rgb="FF3A0000"/>
      <color rgb="FF00008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onnections" Target="connections.xml"/><Relationship Id="rId40"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1.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INDICE!A1"/></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hyperlink" Target="#INDICE!A1"/></Relationships>
</file>

<file path=xl/drawings/_rels/drawing3.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hyperlink" Target="#INDICE!A1"/></Relationships>
</file>

<file path=xl/drawings/_rels/drawing4.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hyperlink" Target="#INDICE!A1"/></Relationships>
</file>

<file path=xl/drawings/_rels/drawing5.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hyperlink" Target="#INDICE!A1"/></Relationships>
</file>

<file path=xl/drawings/_rels/drawing6.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hyperlink" Target="#INDICE!A1"/></Relationships>
</file>

<file path=xl/drawings/_rels/drawing7.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hyperlink" Target="#INDICE!A1"/></Relationships>
</file>

<file path=xl/drawings/_rels/drawing8.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hyperlink" Target="#INDICE!A1"/></Relationships>
</file>

<file path=xl/drawings/_rels/drawing9.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hyperlink" Target="#INDICE!A1"/></Relationships>
</file>

<file path=xl/drawings/_rels/drawing10.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hyperlink" Target="#INDICE!A1"/></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hyperlink" Target="#INDICE!A1"/></Relationships>
</file>

<file path=xl/drawings/_rels/drawing14.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hyperlink" Target="#INDICE!A1"/></Relationships>
</file>

<file path=xl/drawings/_rels/drawing15.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hyperlink" Target="#INDICE!A1"/></Relationships>
</file>

<file path=xl/drawings/_rels/drawing16.xml.rels><?xml version="1.0" encoding="UTF-8" standalone="yes"?>
<Relationships xmlns="http://schemas.openxmlformats.org/package/2006/relationships"><Relationship Id="rId2" Type="http://schemas.openxmlformats.org/officeDocument/2006/relationships/hyperlink" Target="#INDICE!A1"/><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2" Type="http://schemas.openxmlformats.org/officeDocument/2006/relationships/hyperlink" Target="#INDICE!A1"/><Relationship Id="rId1"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8</xdr:col>
      <xdr:colOff>105166</xdr:colOff>
      <xdr:row>4</xdr:row>
      <xdr:rowOff>21984</xdr:rowOff>
    </xdr:from>
    <xdr:to>
      <xdr:col>9</xdr:col>
      <xdr:colOff>100888</xdr:colOff>
      <xdr:row>4</xdr:row>
      <xdr:rowOff>22745</xdr:rowOff>
    </xdr:to>
    <xdr:cxnSp macro="">
      <xdr:nvCxnSpPr>
        <xdr:cNvPr id="2" name="Straight Connector 1">
          <a:extLst>
            <a:ext uri="{FF2B5EF4-FFF2-40B4-BE49-F238E27FC236}">
              <a16:creationId xmlns:a16="http://schemas.microsoft.com/office/drawing/2014/main" id="{BAF3A395-C3D2-41CB-BF73-CBF3C716727B}"/>
            </a:ext>
          </a:extLst>
        </xdr:cNvPr>
        <xdr:cNvCxnSpPr/>
      </xdr:nvCxnSpPr>
      <xdr:spPr>
        <a:xfrm>
          <a:off x="1486291" y="726834"/>
          <a:ext cx="176697" cy="761"/>
        </a:xfrm>
        <a:prstGeom prst="line">
          <a:avLst/>
        </a:prstGeom>
        <a:ln w="9525">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0</xdr:colOff>
      <xdr:row>0</xdr:row>
      <xdr:rowOff>25066</xdr:rowOff>
    </xdr:from>
    <xdr:to>
      <xdr:col>7</xdr:col>
      <xdr:colOff>77863</xdr:colOff>
      <xdr:row>1</xdr:row>
      <xdr:rowOff>45331</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3FCACB1A-C2A6-43F9-9763-892DB493B04A}"/>
            </a:ext>
          </a:extLst>
        </xdr:cNvPr>
        <xdr:cNvSpPr/>
      </xdr:nvSpPr>
      <xdr:spPr>
        <a:xfrm>
          <a:off x="0" y="25066"/>
          <a:ext cx="1278013" cy="210765"/>
        </a:xfrm>
        <a:prstGeom prst="roundRect">
          <a:avLst>
            <a:gd name="adj" fmla="val 42248"/>
          </a:avLst>
        </a:prstGeom>
        <a:solidFill>
          <a:schemeClr val="accent2">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7</xdr:col>
      <xdr:colOff>131174</xdr:colOff>
      <xdr:row>0</xdr:row>
      <xdr:rowOff>30079</xdr:rowOff>
    </xdr:from>
    <xdr:to>
      <xdr:col>12</xdr:col>
      <xdr:colOff>33476</xdr:colOff>
      <xdr:row>3</xdr:row>
      <xdr:rowOff>40105</xdr:rowOff>
    </xdr:to>
    <xdr:pic>
      <xdr:nvPicPr>
        <xdr:cNvPr id="4" name="Picture 3">
          <a:extLst>
            <a:ext uri="{FF2B5EF4-FFF2-40B4-BE49-F238E27FC236}">
              <a16:creationId xmlns:a16="http://schemas.microsoft.com/office/drawing/2014/main" id="{2EE739B2-9A64-414F-AA46-C12ADDDE08D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1324" y="30079"/>
          <a:ext cx="578577" cy="5434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0</xdr:colOff>
      <xdr:row>5</xdr:row>
      <xdr:rowOff>3302</xdr:rowOff>
    </xdr:from>
    <xdr:to>
      <xdr:col>10</xdr:col>
      <xdr:colOff>21771</xdr:colOff>
      <xdr:row>5</xdr:row>
      <xdr:rowOff>5442</xdr:rowOff>
    </xdr:to>
    <xdr:cxnSp macro="">
      <xdr:nvCxnSpPr>
        <xdr:cNvPr id="2" name="Straight Connector 1">
          <a:extLst>
            <a:ext uri="{FF2B5EF4-FFF2-40B4-BE49-F238E27FC236}">
              <a16:creationId xmlns:a16="http://schemas.microsoft.com/office/drawing/2014/main" id="{8290614F-CBFE-4F41-8ACD-D5DCBE21F845}"/>
            </a:ext>
          </a:extLst>
        </xdr:cNvPr>
        <xdr:cNvCxnSpPr/>
      </xdr:nvCxnSpPr>
      <xdr:spPr>
        <a:xfrm>
          <a:off x="1271588" y="946277"/>
          <a:ext cx="21771" cy="2140"/>
        </a:xfrm>
        <a:prstGeom prst="line">
          <a:avLst/>
        </a:prstGeom>
        <a:ln w="12700">
          <a:solidFill>
            <a:schemeClr val="accent6">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19709</xdr:colOff>
      <xdr:row>0</xdr:row>
      <xdr:rowOff>65689</xdr:rowOff>
    </xdr:from>
    <xdr:to>
      <xdr:col>11</xdr:col>
      <xdr:colOff>93019</xdr:colOff>
      <xdr:row>1</xdr:row>
      <xdr:rowOff>162049</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F086156B-FC61-4114-BD30-FEF6BB27F647}"/>
            </a:ext>
          </a:extLst>
        </xdr:cNvPr>
        <xdr:cNvSpPr/>
      </xdr:nvSpPr>
      <xdr:spPr>
        <a:xfrm>
          <a:off x="19709" y="65689"/>
          <a:ext cx="1478248" cy="277335"/>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1</xdr:col>
      <xdr:colOff>11394</xdr:colOff>
      <xdr:row>2</xdr:row>
      <xdr:rowOff>66648</xdr:rowOff>
    </xdr:from>
    <xdr:to>
      <xdr:col>32</xdr:col>
      <xdr:colOff>26081</xdr:colOff>
      <xdr:row>6</xdr:row>
      <xdr:rowOff>59532</xdr:rowOff>
    </xdr:to>
    <xdr:pic>
      <xdr:nvPicPr>
        <xdr:cNvPr id="4" name="Picture 3">
          <a:extLst>
            <a:ext uri="{FF2B5EF4-FFF2-40B4-BE49-F238E27FC236}">
              <a16:creationId xmlns:a16="http://schemas.microsoft.com/office/drawing/2014/main" id="{23FEE403-AF32-4D57-B1E1-5531E2E4DE31}"/>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82832" y="438123"/>
          <a:ext cx="3429399" cy="75488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30480</xdr:colOff>
      <xdr:row>0</xdr:row>
      <xdr:rowOff>34290</xdr:rowOff>
    </xdr:from>
    <xdr:to>
      <xdr:col>6</xdr:col>
      <xdr:colOff>163285</xdr:colOff>
      <xdr:row>1</xdr:row>
      <xdr:rowOff>62175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B3220F5-DEDC-4010-A088-87F5023014F7}"/>
            </a:ext>
          </a:extLst>
        </xdr:cNvPr>
        <xdr:cNvSpPr/>
      </xdr:nvSpPr>
      <xdr:spPr>
        <a:xfrm>
          <a:off x="30480" y="34290"/>
          <a:ext cx="1313905" cy="208860"/>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39951</xdr:colOff>
      <xdr:row>1</xdr:row>
      <xdr:rowOff>133200</xdr:rowOff>
    </xdr:from>
    <xdr:to>
      <xdr:col>24</xdr:col>
      <xdr:colOff>163286</xdr:colOff>
      <xdr:row>6</xdr:row>
      <xdr:rowOff>114301</xdr:rowOff>
    </xdr:to>
    <xdr:pic>
      <xdr:nvPicPr>
        <xdr:cNvPr id="3" name="Picture 2">
          <a:extLst>
            <a:ext uri="{FF2B5EF4-FFF2-40B4-BE49-F238E27FC236}">
              <a16:creationId xmlns:a16="http://schemas.microsoft.com/office/drawing/2014/main" id="{CB7D4F69-FFD1-4AEA-94FA-7F3C626DE2BF}"/>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l="-1"/>
        <a:stretch/>
      </xdr:blipFill>
      <xdr:spPr>
        <a:xfrm>
          <a:off x="39951" y="314175"/>
          <a:ext cx="3790460" cy="83835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70</xdr:col>
      <xdr:colOff>54429</xdr:colOff>
      <xdr:row>2</xdr:row>
      <xdr:rowOff>195481</xdr:rowOff>
    </xdr:from>
    <xdr:to>
      <xdr:col>80</xdr:col>
      <xdr:colOff>92529</xdr:colOff>
      <xdr:row>4</xdr:row>
      <xdr:rowOff>3475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38F49648-4BD8-4E20-8BB5-7D99D3EA754F}"/>
            </a:ext>
          </a:extLst>
        </xdr:cNvPr>
        <xdr:cNvSpPr/>
      </xdr:nvSpPr>
      <xdr:spPr>
        <a:xfrm>
          <a:off x="8103054" y="586006"/>
          <a:ext cx="1219200" cy="208044"/>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38966</xdr:colOff>
      <xdr:row>1</xdr:row>
      <xdr:rowOff>146122</xdr:rowOff>
    </xdr:from>
    <xdr:to>
      <xdr:col>24</xdr:col>
      <xdr:colOff>101203</xdr:colOff>
      <xdr:row>4</xdr:row>
      <xdr:rowOff>95399</xdr:rowOff>
    </xdr:to>
    <xdr:pic>
      <xdr:nvPicPr>
        <xdr:cNvPr id="3" name="Picture 2">
          <a:extLst>
            <a:ext uri="{FF2B5EF4-FFF2-40B4-BE49-F238E27FC236}">
              <a16:creationId xmlns:a16="http://schemas.microsoft.com/office/drawing/2014/main" id="{EB60D6DC-237D-4520-BEBF-55EC3307445D}"/>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38966" y="336622"/>
          <a:ext cx="2491112" cy="54935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73</xdr:col>
      <xdr:colOff>0</xdr:colOff>
      <xdr:row>8</xdr:row>
      <xdr:rowOff>0</xdr:rowOff>
    </xdr:from>
    <xdr:to>
      <xdr:col>73</xdr:col>
      <xdr:colOff>0</xdr:colOff>
      <xdr:row>14</xdr:row>
      <xdr:rowOff>29766</xdr:rowOff>
    </xdr:to>
    <xdr:sp macro="" textlink="">
      <xdr:nvSpPr>
        <xdr:cNvPr id="2" name="Rectangle 1">
          <a:extLst>
            <a:ext uri="{FF2B5EF4-FFF2-40B4-BE49-F238E27FC236}">
              <a16:creationId xmlns:a16="http://schemas.microsoft.com/office/drawing/2014/main" id="{7924BE89-9689-4C02-9684-337CB82EEFCE}"/>
            </a:ext>
          </a:extLst>
        </xdr:cNvPr>
        <xdr:cNvSpPr/>
      </xdr:nvSpPr>
      <xdr:spPr>
        <a:xfrm>
          <a:off x="9472613" y="1219200"/>
          <a:ext cx="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solidFill>
                <a:sysClr val="windowText" lastClr="000000"/>
              </a:solidFill>
              <a:latin typeface="Arial Narrow" panose="020B0606020202030204" pitchFamily="34" charset="0"/>
            </a:rPr>
            <a:t>VISTO</a:t>
          </a:r>
        </a:p>
        <a:p>
          <a:pPr algn="ctr"/>
          <a:r>
            <a:rPr lang="en-US" sz="1100" b="1" i="1">
              <a:solidFill>
                <a:sysClr val="windowText" lastClr="000000"/>
              </a:solidFill>
              <a:latin typeface="Arial Narrow" panose="020B0606020202030204" pitchFamily="34" charset="0"/>
            </a:rPr>
            <a:t>A</a:t>
          </a:r>
          <a:r>
            <a:rPr lang="en-US" sz="1100" b="1" i="1" baseline="0">
              <a:solidFill>
                <a:sysClr val="windowText" lastClr="000000"/>
              </a:solidFill>
              <a:latin typeface="Arial Narrow" panose="020B0606020202030204" pitchFamily="34" charset="0"/>
            </a:rPr>
            <a:t> Supervisão</a:t>
          </a:r>
        </a:p>
        <a:p>
          <a:pPr algn="ctr"/>
          <a:endParaRPr lang="en-US" sz="1100" baseline="0">
            <a:solidFill>
              <a:sysClr val="windowText" lastClr="000000"/>
            </a:solidFill>
            <a:latin typeface="Arial Narrow" panose="020B0606020202030204" pitchFamily="34" charset="0"/>
          </a:endParaRPr>
        </a:p>
        <a:p>
          <a:pPr algn="ctr"/>
          <a:r>
            <a:rPr lang="en-US" sz="1100" baseline="0">
              <a:solidFill>
                <a:sysClr val="windowText" lastClr="000000"/>
              </a:solidFill>
              <a:latin typeface="Arial Narrow" panose="020B0606020202030204" pitchFamily="34" charset="0"/>
            </a:rPr>
            <a:t>___________________________</a:t>
          </a:r>
        </a:p>
        <a:p>
          <a:pPr algn="ctr"/>
          <a:r>
            <a:rPr lang="en-US" sz="1100" i="1" baseline="0">
              <a:solidFill>
                <a:sysClr val="windowText" lastClr="000000"/>
              </a:solidFill>
              <a:latin typeface="Arial Narrow" panose="020B0606020202030204" pitchFamily="34" charset="0"/>
            </a:rPr>
            <a:t>(Assinatura e carimbo)</a:t>
          </a:r>
          <a:endParaRPr lang="en-US" sz="1100" i="1">
            <a:solidFill>
              <a:sysClr val="windowText" lastClr="000000"/>
            </a:solidFill>
            <a:latin typeface="Arial Narrow" panose="020B0606020202030204" pitchFamily="34" charset="0"/>
          </a:endParaRPr>
        </a:p>
      </xdr:txBody>
    </xdr:sp>
    <xdr:clientData/>
  </xdr:twoCellAnchor>
  <xdr:twoCellAnchor>
    <xdr:from>
      <xdr:col>0</xdr:col>
      <xdr:colOff>27214</xdr:colOff>
      <xdr:row>0</xdr:row>
      <xdr:rowOff>32658</xdr:rowOff>
    </xdr:from>
    <xdr:to>
      <xdr:col>8</xdr:col>
      <xdr:colOff>231</xdr:colOff>
      <xdr:row>1</xdr:row>
      <xdr:rowOff>80137</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03060534-A7B4-4C64-A9FD-2C1E2B5F588D}"/>
            </a:ext>
          </a:extLst>
        </xdr:cNvPr>
        <xdr:cNvSpPr/>
      </xdr:nvSpPr>
      <xdr:spPr>
        <a:xfrm>
          <a:off x="27214" y="32658"/>
          <a:ext cx="1201742" cy="209404"/>
        </a:xfrm>
        <a:prstGeom prst="roundRect">
          <a:avLst>
            <a:gd name="adj" fmla="val 42248"/>
          </a:avLst>
        </a:prstGeom>
        <a:solidFill>
          <a:schemeClr val="accent6">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43543</xdr:colOff>
      <xdr:row>2</xdr:row>
      <xdr:rowOff>5442</xdr:rowOff>
    </xdr:from>
    <xdr:to>
      <xdr:col>18</xdr:col>
      <xdr:colOff>5443</xdr:colOff>
      <xdr:row>5</xdr:row>
      <xdr:rowOff>47841</xdr:rowOff>
    </xdr:to>
    <xdr:pic>
      <xdr:nvPicPr>
        <xdr:cNvPr id="4" name="Picture 3">
          <a:extLst>
            <a:ext uri="{FF2B5EF4-FFF2-40B4-BE49-F238E27FC236}">
              <a16:creationId xmlns:a16="http://schemas.microsoft.com/office/drawing/2014/main" id="{3FCC7D7E-5E7B-4462-923A-BE9626C13E2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43543" y="338817"/>
          <a:ext cx="2562225" cy="5662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52191</xdr:colOff>
      <xdr:row>0</xdr:row>
      <xdr:rowOff>52192</xdr:rowOff>
    </xdr:from>
    <xdr:to>
      <xdr:col>8</xdr:col>
      <xdr:colOff>109143</xdr:colOff>
      <xdr:row>1</xdr:row>
      <xdr:rowOff>90072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EC01965-69C2-476A-806A-7963E27F98CE}"/>
            </a:ext>
          </a:extLst>
        </xdr:cNvPr>
        <xdr:cNvSpPr/>
      </xdr:nvSpPr>
      <xdr:spPr>
        <a:xfrm>
          <a:off x="52191" y="52192"/>
          <a:ext cx="1180902" cy="209330"/>
        </a:xfrm>
        <a:prstGeom prst="roundRect">
          <a:avLst>
            <a:gd name="adj" fmla="val 42248"/>
          </a:avLst>
        </a:prstGeom>
        <a:solidFill>
          <a:schemeClr val="accent6">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35720</xdr:colOff>
      <xdr:row>2</xdr:row>
      <xdr:rowOff>5954</xdr:rowOff>
    </xdr:from>
    <xdr:to>
      <xdr:col>25</xdr:col>
      <xdr:colOff>109398</xdr:colOff>
      <xdr:row>6</xdr:row>
      <xdr:rowOff>47625</xdr:rowOff>
    </xdr:to>
    <xdr:pic>
      <xdr:nvPicPr>
        <xdr:cNvPr id="3" name="Picture 2">
          <a:extLst>
            <a:ext uri="{FF2B5EF4-FFF2-40B4-BE49-F238E27FC236}">
              <a16:creationId xmlns:a16="http://schemas.microsoft.com/office/drawing/2014/main" id="{36A1E699-9A7B-4D68-BFC1-BD81934984A1}"/>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35720" y="358379"/>
          <a:ext cx="3455053" cy="765571"/>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71</xdr:col>
      <xdr:colOff>0</xdr:colOff>
      <xdr:row>8</xdr:row>
      <xdr:rowOff>0</xdr:rowOff>
    </xdr:from>
    <xdr:to>
      <xdr:col>71</xdr:col>
      <xdr:colOff>0</xdr:colOff>
      <xdr:row>14</xdr:row>
      <xdr:rowOff>29766</xdr:rowOff>
    </xdr:to>
    <xdr:sp macro="" textlink="">
      <xdr:nvSpPr>
        <xdr:cNvPr id="2" name="Rectangle 1">
          <a:extLst>
            <a:ext uri="{FF2B5EF4-FFF2-40B4-BE49-F238E27FC236}">
              <a16:creationId xmlns:a16="http://schemas.microsoft.com/office/drawing/2014/main" id="{B27F9C68-7AE8-4D6F-AA3E-F77A6C2E257B}"/>
            </a:ext>
          </a:extLst>
        </xdr:cNvPr>
        <xdr:cNvSpPr/>
      </xdr:nvSpPr>
      <xdr:spPr>
        <a:xfrm>
          <a:off x="9715500" y="1257300"/>
          <a:ext cx="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solidFill>
                <a:sysClr val="windowText" lastClr="000000"/>
              </a:solidFill>
              <a:latin typeface="Arial Narrow" panose="020B0606020202030204" pitchFamily="34" charset="0"/>
            </a:rPr>
            <a:t>VISTO</a:t>
          </a:r>
        </a:p>
        <a:p>
          <a:pPr algn="ctr"/>
          <a:r>
            <a:rPr lang="en-US" sz="1100" b="1" i="1">
              <a:solidFill>
                <a:sysClr val="windowText" lastClr="000000"/>
              </a:solidFill>
              <a:latin typeface="Arial Narrow" panose="020B0606020202030204" pitchFamily="34" charset="0"/>
            </a:rPr>
            <a:t>A</a:t>
          </a:r>
          <a:r>
            <a:rPr lang="en-US" sz="1100" b="1" i="1" baseline="0">
              <a:solidFill>
                <a:sysClr val="windowText" lastClr="000000"/>
              </a:solidFill>
              <a:latin typeface="Arial Narrow" panose="020B0606020202030204" pitchFamily="34" charset="0"/>
            </a:rPr>
            <a:t> Supervisão</a:t>
          </a:r>
        </a:p>
        <a:p>
          <a:pPr algn="ctr"/>
          <a:endParaRPr lang="en-US" sz="1100" baseline="0">
            <a:solidFill>
              <a:sysClr val="windowText" lastClr="000000"/>
            </a:solidFill>
            <a:latin typeface="Arial Narrow" panose="020B0606020202030204" pitchFamily="34" charset="0"/>
          </a:endParaRPr>
        </a:p>
        <a:p>
          <a:pPr algn="ctr"/>
          <a:r>
            <a:rPr lang="en-US" sz="1100" baseline="0">
              <a:solidFill>
                <a:sysClr val="windowText" lastClr="000000"/>
              </a:solidFill>
              <a:latin typeface="Arial Narrow" panose="020B0606020202030204" pitchFamily="34" charset="0"/>
            </a:rPr>
            <a:t>___________________________</a:t>
          </a:r>
        </a:p>
        <a:p>
          <a:pPr algn="ctr"/>
          <a:r>
            <a:rPr lang="en-US" sz="1100" i="1" baseline="0">
              <a:solidFill>
                <a:sysClr val="windowText" lastClr="000000"/>
              </a:solidFill>
              <a:latin typeface="Arial Narrow" panose="020B0606020202030204" pitchFamily="34" charset="0"/>
            </a:rPr>
            <a:t>(Assinatura e carimbo)</a:t>
          </a:r>
          <a:endParaRPr lang="en-US" sz="1100" i="1">
            <a:solidFill>
              <a:sysClr val="windowText" lastClr="000000"/>
            </a:solidFill>
            <a:latin typeface="Arial Narrow" panose="020B0606020202030204" pitchFamily="34" charset="0"/>
          </a:endParaRPr>
        </a:p>
      </xdr:txBody>
    </xdr:sp>
    <xdr:clientData/>
  </xdr:twoCellAnchor>
  <xdr:twoCellAnchor>
    <xdr:from>
      <xdr:col>0</xdr:col>
      <xdr:colOff>24299</xdr:colOff>
      <xdr:row>0</xdr:row>
      <xdr:rowOff>38877</xdr:rowOff>
    </xdr:from>
    <xdr:to>
      <xdr:col>8</xdr:col>
      <xdr:colOff>56021</xdr:colOff>
      <xdr:row>1</xdr:row>
      <xdr:rowOff>79553</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68F296D0-05E7-4566-BAB2-0D635C1AEF21}"/>
            </a:ext>
          </a:extLst>
        </xdr:cNvPr>
        <xdr:cNvSpPr/>
      </xdr:nvSpPr>
      <xdr:spPr>
        <a:xfrm>
          <a:off x="24299" y="38877"/>
          <a:ext cx="1208060" cy="212126"/>
        </a:xfrm>
        <a:prstGeom prst="roundRect">
          <a:avLst>
            <a:gd name="adj" fmla="val 42248"/>
          </a:avLst>
        </a:prstGeom>
        <a:solidFill>
          <a:schemeClr val="accent6">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1</xdr:col>
      <xdr:colOff>14654</xdr:colOff>
      <xdr:row>1</xdr:row>
      <xdr:rowOff>161193</xdr:rowOff>
    </xdr:from>
    <xdr:to>
      <xdr:col>20</xdr:col>
      <xdr:colOff>95250</xdr:colOff>
      <xdr:row>5</xdr:row>
      <xdr:rowOff>80266</xdr:rowOff>
    </xdr:to>
    <xdr:pic>
      <xdr:nvPicPr>
        <xdr:cNvPr id="4" name="Picture 3">
          <a:extLst>
            <a:ext uri="{FF2B5EF4-FFF2-40B4-BE49-F238E27FC236}">
              <a16:creationId xmlns:a16="http://schemas.microsoft.com/office/drawing/2014/main" id="{904E6531-741F-4871-A87A-135575A6EDD7}"/>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6567" y="332643"/>
          <a:ext cx="3004771" cy="642973"/>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71</xdr:col>
      <xdr:colOff>0</xdr:colOff>
      <xdr:row>8</xdr:row>
      <xdr:rowOff>0</xdr:rowOff>
    </xdr:from>
    <xdr:to>
      <xdr:col>71</xdr:col>
      <xdr:colOff>0</xdr:colOff>
      <xdr:row>14</xdr:row>
      <xdr:rowOff>29766</xdr:rowOff>
    </xdr:to>
    <xdr:sp macro="" textlink="">
      <xdr:nvSpPr>
        <xdr:cNvPr id="2" name="Rectangle 1">
          <a:extLst>
            <a:ext uri="{FF2B5EF4-FFF2-40B4-BE49-F238E27FC236}">
              <a16:creationId xmlns:a16="http://schemas.microsoft.com/office/drawing/2014/main" id="{D111F73A-006A-4723-9C7B-E40B27671FB2}"/>
            </a:ext>
          </a:extLst>
        </xdr:cNvPr>
        <xdr:cNvSpPr/>
      </xdr:nvSpPr>
      <xdr:spPr>
        <a:xfrm>
          <a:off x="9777413" y="1257300"/>
          <a:ext cx="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solidFill>
                <a:sysClr val="windowText" lastClr="000000"/>
              </a:solidFill>
              <a:latin typeface="Arial Narrow" panose="020B0606020202030204" pitchFamily="34" charset="0"/>
            </a:rPr>
            <a:t>VISTO</a:t>
          </a:r>
        </a:p>
        <a:p>
          <a:pPr algn="ctr"/>
          <a:r>
            <a:rPr lang="en-US" sz="1100" b="1" i="1">
              <a:solidFill>
                <a:sysClr val="windowText" lastClr="000000"/>
              </a:solidFill>
              <a:latin typeface="Arial Narrow" panose="020B0606020202030204" pitchFamily="34" charset="0"/>
            </a:rPr>
            <a:t>A</a:t>
          </a:r>
          <a:r>
            <a:rPr lang="en-US" sz="1100" b="1" i="1" baseline="0">
              <a:solidFill>
                <a:sysClr val="windowText" lastClr="000000"/>
              </a:solidFill>
              <a:latin typeface="Arial Narrow" panose="020B0606020202030204" pitchFamily="34" charset="0"/>
            </a:rPr>
            <a:t> Supervisão</a:t>
          </a:r>
        </a:p>
        <a:p>
          <a:pPr algn="ctr"/>
          <a:endParaRPr lang="en-US" sz="1100" baseline="0">
            <a:solidFill>
              <a:sysClr val="windowText" lastClr="000000"/>
            </a:solidFill>
            <a:latin typeface="Arial Narrow" panose="020B0606020202030204" pitchFamily="34" charset="0"/>
          </a:endParaRPr>
        </a:p>
        <a:p>
          <a:pPr algn="ctr"/>
          <a:r>
            <a:rPr lang="en-US" sz="1100" baseline="0">
              <a:solidFill>
                <a:sysClr val="windowText" lastClr="000000"/>
              </a:solidFill>
              <a:latin typeface="Arial Narrow" panose="020B0606020202030204" pitchFamily="34" charset="0"/>
            </a:rPr>
            <a:t>___________________________</a:t>
          </a:r>
        </a:p>
        <a:p>
          <a:pPr algn="ctr"/>
          <a:r>
            <a:rPr lang="en-US" sz="1100" i="1" baseline="0">
              <a:solidFill>
                <a:sysClr val="windowText" lastClr="000000"/>
              </a:solidFill>
              <a:latin typeface="Arial Narrow" panose="020B0606020202030204" pitchFamily="34" charset="0"/>
            </a:rPr>
            <a:t>(Assinatura e carimbo)</a:t>
          </a:r>
          <a:endParaRPr lang="en-US" sz="1100" i="1">
            <a:solidFill>
              <a:sysClr val="windowText" lastClr="000000"/>
            </a:solidFill>
            <a:latin typeface="Arial Narrow" panose="020B0606020202030204" pitchFamily="34" charset="0"/>
          </a:endParaRPr>
        </a:p>
      </xdr:txBody>
    </xdr:sp>
    <xdr:clientData/>
  </xdr:twoCellAnchor>
  <xdr:twoCellAnchor>
    <xdr:from>
      <xdr:col>0</xdr:col>
      <xdr:colOff>24319</xdr:colOff>
      <xdr:row>0</xdr:row>
      <xdr:rowOff>36478</xdr:rowOff>
    </xdr:from>
    <xdr:to>
      <xdr:col>9</xdr:col>
      <xdr:colOff>121595</xdr:colOff>
      <xdr:row>1</xdr:row>
      <xdr:rowOff>77009</xdr:rowOff>
    </xdr:to>
    <xdr:sp macro="" textlink="">
      <xdr:nvSpPr>
        <xdr:cNvPr id="3" name="Rectangle: Rounded Corners 2">
          <a:hlinkClick xmlns:r="http://schemas.openxmlformats.org/officeDocument/2006/relationships" r:id="rId1"/>
          <a:extLst>
            <a:ext uri="{FF2B5EF4-FFF2-40B4-BE49-F238E27FC236}">
              <a16:creationId xmlns:a16="http://schemas.microsoft.com/office/drawing/2014/main" id="{CB538A87-6BAF-4736-9457-2D761EC15578}"/>
            </a:ext>
          </a:extLst>
        </xdr:cNvPr>
        <xdr:cNvSpPr/>
      </xdr:nvSpPr>
      <xdr:spPr>
        <a:xfrm>
          <a:off x="24319" y="36478"/>
          <a:ext cx="1235514" cy="211981"/>
        </a:xfrm>
        <a:prstGeom prst="roundRect">
          <a:avLst>
            <a:gd name="adj" fmla="val 42248"/>
          </a:avLst>
        </a:prstGeom>
        <a:solidFill>
          <a:schemeClr val="accent6">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38100</xdr:colOff>
      <xdr:row>1</xdr:row>
      <xdr:rowOff>146957</xdr:rowOff>
    </xdr:from>
    <xdr:to>
      <xdr:col>24</xdr:col>
      <xdr:colOff>32657</xdr:colOff>
      <xdr:row>5</xdr:row>
      <xdr:rowOff>104054</xdr:rowOff>
    </xdr:to>
    <xdr:pic>
      <xdr:nvPicPr>
        <xdr:cNvPr id="4" name="Picture 3">
          <a:extLst>
            <a:ext uri="{FF2B5EF4-FFF2-40B4-BE49-F238E27FC236}">
              <a16:creationId xmlns:a16="http://schemas.microsoft.com/office/drawing/2014/main" id="{877F4666-9395-4BA0-985F-0673F6D2938A}"/>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38100" y="318407"/>
          <a:ext cx="3094945" cy="68099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30307</xdr:colOff>
      <xdr:row>0</xdr:row>
      <xdr:rowOff>34636</xdr:rowOff>
    </xdr:from>
    <xdr:to>
      <xdr:col>7</xdr:col>
      <xdr:colOff>145086</xdr:colOff>
      <xdr:row>1</xdr:row>
      <xdr:rowOff>54901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F52E7B1-A78D-427F-AA29-C5B0DCA30681}"/>
            </a:ext>
          </a:extLst>
        </xdr:cNvPr>
        <xdr:cNvSpPr/>
      </xdr:nvSpPr>
      <xdr:spPr>
        <a:xfrm>
          <a:off x="30307" y="34636"/>
          <a:ext cx="1214917" cy="210765"/>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70175</xdr:colOff>
      <xdr:row>2</xdr:row>
      <xdr:rowOff>97764</xdr:rowOff>
    </xdr:from>
    <xdr:to>
      <xdr:col>21</xdr:col>
      <xdr:colOff>83344</xdr:colOff>
      <xdr:row>6</xdr:row>
      <xdr:rowOff>106700</xdr:rowOff>
    </xdr:to>
    <xdr:pic>
      <xdr:nvPicPr>
        <xdr:cNvPr id="3" name="Picture 2">
          <a:extLst>
            <a:ext uri="{FF2B5EF4-FFF2-40B4-BE49-F238E27FC236}">
              <a16:creationId xmlns:a16="http://schemas.microsoft.com/office/drawing/2014/main" id="{1796DCED-35C4-4A3D-95E9-27A1426432AB}"/>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70175" y="469239"/>
          <a:ext cx="3342157" cy="73283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30307</xdr:colOff>
      <xdr:row>0</xdr:row>
      <xdr:rowOff>34636</xdr:rowOff>
    </xdr:from>
    <xdr:to>
      <xdr:col>7</xdr:col>
      <xdr:colOff>145086</xdr:colOff>
      <xdr:row>1</xdr:row>
      <xdr:rowOff>54901</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2471134-479C-4A82-9F5A-35A2BF506FA7}"/>
            </a:ext>
          </a:extLst>
        </xdr:cNvPr>
        <xdr:cNvSpPr/>
      </xdr:nvSpPr>
      <xdr:spPr>
        <a:xfrm>
          <a:off x="30307" y="34636"/>
          <a:ext cx="1553054" cy="210765"/>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107714</xdr:colOff>
      <xdr:row>2</xdr:row>
      <xdr:rowOff>9917</xdr:rowOff>
    </xdr:from>
    <xdr:to>
      <xdr:col>14</xdr:col>
      <xdr:colOff>175274</xdr:colOff>
      <xdr:row>5</xdr:row>
      <xdr:rowOff>157163</xdr:rowOff>
    </xdr:to>
    <xdr:pic>
      <xdr:nvPicPr>
        <xdr:cNvPr id="3" name="Picture 2">
          <a:extLst>
            <a:ext uri="{FF2B5EF4-FFF2-40B4-BE49-F238E27FC236}">
              <a16:creationId xmlns:a16="http://schemas.microsoft.com/office/drawing/2014/main" id="{27FE67AB-E392-4620-A5CC-49EA6EF96031}"/>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107714" y="381392"/>
          <a:ext cx="3144135" cy="69017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78938</xdr:colOff>
      <xdr:row>2</xdr:row>
      <xdr:rowOff>109140</xdr:rowOff>
    </xdr:from>
    <xdr:to>
      <xdr:col>15</xdr:col>
      <xdr:colOff>343904</xdr:colOff>
      <xdr:row>6</xdr:row>
      <xdr:rowOff>153865</xdr:rowOff>
    </xdr:to>
    <xdr:pic>
      <xdr:nvPicPr>
        <xdr:cNvPr id="3" name="Picture 2">
          <a:extLst>
            <a:ext uri="{FF2B5EF4-FFF2-40B4-BE49-F238E27FC236}">
              <a16:creationId xmlns:a16="http://schemas.microsoft.com/office/drawing/2014/main" id="{B388E1C9-6474-4D44-A8FB-10AAF7D1598F}"/>
            </a:ext>
          </a:extLst>
        </xdr:cNvPr>
        <xdr:cNvPicPr>
          <a:picLocks noChangeAspect="1"/>
        </xdr:cNvPicPr>
      </xdr:nvPicPr>
      <xdr:blipFill rotWithShape="1">
        <a:blip xmlns:r="http://schemas.openxmlformats.org/officeDocument/2006/relationships" r:embed="rId1" cstate="email">
          <a:extLst>
            <a:ext uri="{28A0092B-C50C-407E-A947-70E740481C1C}">
              <a14:useLocalDpi xmlns:a14="http://schemas.microsoft.com/office/drawing/2010/main"/>
            </a:ext>
          </a:extLst>
        </a:blip>
        <a:srcRect/>
        <a:stretch/>
      </xdr:blipFill>
      <xdr:spPr>
        <a:xfrm>
          <a:off x="78938" y="480615"/>
          <a:ext cx="3308204" cy="74811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6</xdr:col>
      <xdr:colOff>169931</xdr:colOff>
      <xdr:row>4</xdr:row>
      <xdr:rowOff>33131</xdr:rowOff>
    </xdr:from>
    <xdr:to>
      <xdr:col>8</xdr:col>
      <xdr:colOff>20706</xdr:colOff>
      <xdr:row>4</xdr:row>
      <xdr:rowOff>39259</xdr:rowOff>
    </xdr:to>
    <xdr:cxnSp macro="">
      <xdr:nvCxnSpPr>
        <xdr:cNvPr id="2" name="Straight Connector 1">
          <a:extLst>
            <a:ext uri="{FF2B5EF4-FFF2-40B4-BE49-F238E27FC236}">
              <a16:creationId xmlns:a16="http://schemas.microsoft.com/office/drawing/2014/main" id="{91B7AE1C-A181-48F1-A7D0-255AB8589EA8}"/>
            </a:ext>
          </a:extLst>
        </xdr:cNvPr>
        <xdr:cNvCxnSpPr/>
      </xdr:nvCxnSpPr>
      <xdr:spPr>
        <a:xfrm flipV="1">
          <a:off x="1304648" y="869674"/>
          <a:ext cx="198645" cy="6128"/>
        </a:xfrm>
        <a:prstGeom prst="line">
          <a:avLst/>
        </a:prstGeom>
        <a:ln w="9525">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190127</xdr:colOff>
      <xdr:row>0</xdr:row>
      <xdr:rowOff>28900</xdr:rowOff>
    </xdr:from>
    <xdr:to>
      <xdr:col>9</xdr:col>
      <xdr:colOff>100782</xdr:colOff>
      <xdr:row>3</xdr:row>
      <xdr:rowOff>37717</xdr:rowOff>
    </xdr:to>
    <xdr:pic>
      <xdr:nvPicPr>
        <xdr:cNvPr id="4" name="Picture 3">
          <a:extLst>
            <a:ext uri="{FF2B5EF4-FFF2-40B4-BE49-F238E27FC236}">
              <a16:creationId xmlns:a16="http://schemas.microsoft.com/office/drawing/2014/main" id="{1EF397C1-C80B-422E-BCF6-2A179D8B013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2225" y="28900"/>
          <a:ext cx="643666" cy="630013"/>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xdr:from>
      <xdr:col>0</xdr:col>
      <xdr:colOff>30480</xdr:colOff>
      <xdr:row>0</xdr:row>
      <xdr:rowOff>34290</xdr:rowOff>
    </xdr:from>
    <xdr:to>
      <xdr:col>6</xdr:col>
      <xdr:colOff>5674</xdr:colOff>
      <xdr:row>1</xdr:row>
      <xdr:rowOff>62175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56F78401-E2D7-4FB0-B5DE-3B167FB2D7E3}"/>
            </a:ext>
          </a:extLst>
        </xdr:cNvPr>
        <xdr:cNvSpPr/>
      </xdr:nvSpPr>
      <xdr:spPr>
        <a:xfrm>
          <a:off x="30480" y="34290"/>
          <a:ext cx="1118194" cy="208860"/>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69413</xdr:colOff>
      <xdr:row>2</xdr:row>
      <xdr:rowOff>53386</xdr:rowOff>
    </xdr:from>
    <xdr:to>
      <xdr:col>23</xdr:col>
      <xdr:colOff>33338</xdr:colOff>
      <xdr:row>5</xdr:row>
      <xdr:rowOff>153049</xdr:rowOff>
    </xdr:to>
    <xdr:pic>
      <xdr:nvPicPr>
        <xdr:cNvPr id="3" name="Picture 2">
          <a:extLst>
            <a:ext uri="{FF2B5EF4-FFF2-40B4-BE49-F238E27FC236}">
              <a16:creationId xmlns:a16="http://schemas.microsoft.com/office/drawing/2014/main" id="{901FB538-1271-4B87-8145-1B9E4EE56BF3}"/>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69413" y="405811"/>
          <a:ext cx="2845238" cy="614013"/>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0</xdr:col>
      <xdr:colOff>30480</xdr:colOff>
      <xdr:row>0</xdr:row>
      <xdr:rowOff>34290</xdr:rowOff>
    </xdr:from>
    <xdr:to>
      <xdr:col>6</xdr:col>
      <xdr:colOff>5674</xdr:colOff>
      <xdr:row>1</xdr:row>
      <xdr:rowOff>62175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B8FEEF8F-A473-486C-898D-AE3FB6DDB145}"/>
            </a:ext>
          </a:extLst>
        </xdr:cNvPr>
        <xdr:cNvSpPr/>
      </xdr:nvSpPr>
      <xdr:spPr>
        <a:xfrm>
          <a:off x="30480" y="34290"/>
          <a:ext cx="1118194" cy="208860"/>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65749</xdr:colOff>
      <xdr:row>2</xdr:row>
      <xdr:rowOff>75366</xdr:rowOff>
    </xdr:from>
    <xdr:to>
      <xdr:col>22</xdr:col>
      <xdr:colOff>86824</xdr:colOff>
      <xdr:row>6</xdr:row>
      <xdr:rowOff>2847</xdr:rowOff>
    </xdr:to>
    <xdr:pic>
      <xdr:nvPicPr>
        <xdr:cNvPr id="3" name="Picture 2">
          <a:extLst>
            <a:ext uri="{FF2B5EF4-FFF2-40B4-BE49-F238E27FC236}">
              <a16:creationId xmlns:a16="http://schemas.microsoft.com/office/drawing/2014/main" id="{64C90D60-9A26-4876-B9C3-DD8550AE2C16}"/>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65749" y="427058"/>
          <a:ext cx="2855496" cy="61621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xdr:col>
      <xdr:colOff>29502</xdr:colOff>
      <xdr:row>0</xdr:row>
      <xdr:rowOff>39564</xdr:rowOff>
    </xdr:from>
    <xdr:to>
      <xdr:col>12</xdr:col>
      <xdr:colOff>25286</xdr:colOff>
      <xdr:row>1</xdr:row>
      <xdr:rowOff>59829</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C1F51E9-C3C9-4A16-A557-F639BA7E24B0}"/>
            </a:ext>
          </a:extLst>
        </xdr:cNvPr>
        <xdr:cNvSpPr/>
      </xdr:nvSpPr>
      <xdr:spPr>
        <a:xfrm>
          <a:off x="305727" y="39564"/>
          <a:ext cx="1638847" cy="201240"/>
        </a:xfrm>
        <a:prstGeom prst="roundRect">
          <a:avLst>
            <a:gd name="adj" fmla="val 42248"/>
          </a:avLst>
        </a:prstGeom>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twoCellAnchor editAs="oneCell">
    <xdr:from>
      <xdr:col>0</xdr:col>
      <xdr:colOff>26830</xdr:colOff>
      <xdr:row>2</xdr:row>
      <xdr:rowOff>130431</xdr:rowOff>
    </xdr:from>
    <xdr:to>
      <xdr:col>19</xdr:col>
      <xdr:colOff>370909</xdr:colOff>
      <xdr:row>6</xdr:row>
      <xdr:rowOff>50427</xdr:rowOff>
    </xdr:to>
    <xdr:pic>
      <xdr:nvPicPr>
        <xdr:cNvPr id="3" name="Picture 2">
          <a:extLst>
            <a:ext uri="{FF2B5EF4-FFF2-40B4-BE49-F238E27FC236}">
              <a16:creationId xmlns:a16="http://schemas.microsoft.com/office/drawing/2014/main" id="{BF6AB801-7FE2-47ED-B3D5-A9DE4D36B398}"/>
            </a:ext>
          </a:extLst>
        </xdr:cNvPr>
        <xdr:cNvPicPr>
          <a:picLocks noChangeAspect="1"/>
        </xdr:cNvPicPr>
      </xdr:nvPicPr>
      <xdr:blipFill rotWithShape="1">
        <a:blip xmlns:r="http://schemas.openxmlformats.org/officeDocument/2006/relationships" r:embed="rId2" cstate="email">
          <a:extLst>
            <a:ext uri="{28A0092B-C50C-407E-A947-70E740481C1C}">
              <a14:useLocalDpi xmlns:a14="http://schemas.microsoft.com/office/drawing/2010/main"/>
            </a:ext>
          </a:extLst>
        </a:blip>
        <a:srcRect/>
        <a:stretch/>
      </xdr:blipFill>
      <xdr:spPr>
        <a:xfrm>
          <a:off x="26830" y="500225"/>
          <a:ext cx="3022285" cy="68199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67</xdr:col>
      <xdr:colOff>0</xdr:colOff>
      <xdr:row>9</xdr:row>
      <xdr:rowOff>0</xdr:rowOff>
    </xdr:from>
    <xdr:to>
      <xdr:col>67</xdr:col>
      <xdr:colOff>0</xdr:colOff>
      <xdr:row>15</xdr:row>
      <xdr:rowOff>29766</xdr:rowOff>
    </xdr:to>
    <xdr:sp macro="" textlink="">
      <xdr:nvSpPr>
        <xdr:cNvPr id="2" name="Rectangle 1">
          <a:extLst>
            <a:ext uri="{FF2B5EF4-FFF2-40B4-BE49-F238E27FC236}">
              <a16:creationId xmlns:a16="http://schemas.microsoft.com/office/drawing/2014/main" id="{84D69934-F055-4621-A648-66CC8440F1DA}"/>
            </a:ext>
          </a:extLst>
        </xdr:cNvPr>
        <xdr:cNvSpPr/>
      </xdr:nvSpPr>
      <xdr:spPr>
        <a:xfrm>
          <a:off x="10396538" y="1304925"/>
          <a:ext cx="0" cy="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b="1" i="1">
              <a:solidFill>
                <a:sysClr val="windowText" lastClr="000000"/>
              </a:solidFill>
              <a:latin typeface="Arial Narrow" panose="020B0606020202030204" pitchFamily="34" charset="0"/>
            </a:rPr>
            <a:t>VISTO</a:t>
          </a:r>
        </a:p>
        <a:p>
          <a:pPr algn="ctr"/>
          <a:r>
            <a:rPr lang="en-US" sz="1100" b="1" i="1">
              <a:solidFill>
                <a:sysClr val="windowText" lastClr="000000"/>
              </a:solidFill>
              <a:latin typeface="Arial Narrow" panose="020B0606020202030204" pitchFamily="34" charset="0"/>
            </a:rPr>
            <a:t>A</a:t>
          </a:r>
          <a:r>
            <a:rPr lang="en-US" sz="1100" b="1" i="1" baseline="0">
              <a:solidFill>
                <a:sysClr val="windowText" lastClr="000000"/>
              </a:solidFill>
              <a:latin typeface="Arial Narrow" panose="020B0606020202030204" pitchFamily="34" charset="0"/>
            </a:rPr>
            <a:t> Supervisão</a:t>
          </a:r>
        </a:p>
        <a:p>
          <a:pPr algn="ctr"/>
          <a:endParaRPr lang="en-US" sz="1100" baseline="0">
            <a:solidFill>
              <a:sysClr val="windowText" lastClr="000000"/>
            </a:solidFill>
            <a:latin typeface="Arial Narrow" panose="020B0606020202030204" pitchFamily="34" charset="0"/>
          </a:endParaRPr>
        </a:p>
        <a:p>
          <a:pPr algn="ctr"/>
          <a:r>
            <a:rPr lang="en-US" sz="1100" baseline="0">
              <a:solidFill>
                <a:sysClr val="windowText" lastClr="000000"/>
              </a:solidFill>
              <a:latin typeface="Arial Narrow" panose="020B0606020202030204" pitchFamily="34" charset="0"/>
            </a:rPr>
            <a:t>___________________________</a:t>
          </a:r>
        </a:p>
        <a:p>
          <a:pPr algn="ctr"/>
          <a:r>
            <a:rPr lang="en-US" sz="1100" i="1" baseline="0">
              <a:solidFill>
                <a:sysClr val="windowText" lastClr="000000"/>
              </a:solidFill>
              <a:latin typeface="Arial Narrow" panose="020B0606020202030204" pitchFamily="34" charset="0"/>
            </a:rPr>
            <a:t>(Assinatura e carimbo)</a:t>
          </a:r>
          <a:endParaRPr lang="en-US" sz="1100" i="1">
            <a:solidFill>
              <a:sysClr val="windowText" lastClr="000000"/>
            </a:solidFill>
            <a:latin typeface="Arial Narrow" panose="020B0606020202030204" pitchFamily="34" charset="0"/>
          </a:endParaRPr>
        </a:p>
      </xdr:txBody>
    </xdr:sp>
    <xdr:clientData/>
  </xdr:twoCellAnchor>
  <xdr:twoCellAnchor editAs="oneCell">
    <xdr:from>
      <xdr:col>7</xdr:col>
      <xdr:colOff>141742</xdr:colOff>
      <xdr:row>0</xdr:row>
      <xdr:rowOff>72361</xdr:rowOff>
    </xdr:from>
    <xdr:to>
      <xdr:col>11</xdr:col>
      <xdr:colOff>56311</xdr:colOff>
      <xdr:row>3</xdr:row>
      <xdr:rowOff>83249</xdr:rowOff>
    </xdr:to>
    <xdr:pic>
      <xdr:nvPicPr>
        <xdr:cNvPr id="3" name="Picture 2">
          <a:extLst>
            <a:ext uri="{FF2B5EF4-FFF2-40B4-BE49-F238E27FC236}">
              <a16:creationId xmlns:a16="http://schemas.microsoft.com/office/drawing/2014/main" id="{7B758D96-2442-4D7E-AE87-8FAC3637FD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33454" y="72361"/>
          <a:ext cx="671182" cy="626350"/>
        </a:xfrm>
        <a:prstGeom prst="rect">
          <a:avLst/>
        </a:prstGeom>
      </xdr:spPr>
    </xdr:pic>
    <xdr:clientData/>
  </xdr:twoCellAnchor>
  <xdr:twoCellAnchor>
    <xdr:from>
      <xdr:col>8</xdr:col>
      <xdr:colOff>127592</xdr:colOff>
      <xdr:row>4</xdr:row>
      <xdr:rowOff>42296</xdr:rowOff>
    </xdr:from>
    <xdr:to>
      <xdr:col>10</xdr:col>
      <xdr:colOff>42298</xdr:colOff>
      <xdr:row>4</xdr:row>
      <xdr:rowOff>43780</xdr:rowOff>
    </xdr:to>
    <xdr:cxnSp macro="">
      <xdr:nvCxnSpPr>
        <xdr:cNvPr id="4" name="Straight Connector 3">
          <a:extLst>
            <a:ext uri="{FF2B5EF4-FFF2-40B4-BE49-F238E27FC236}">
              <a16:creationId xmlns:a16="http://schemas.microsoft.com/office/drawing/2014/main" id="{AFE15750-FED3-4D59-9832-359675887396}"/>
            </a:ext>
          </a:extLst>
        </xdr:cNvPr>
        <xdr:cNvCxnSpPr/>
      </xdr:nvCxnSpPr>
      <xdr:spPr>
        <a:xfrm>
          <a:off x="1424457" y="884892"/>
          <a:ext cx="292043" cy="1484"/>
        </a:xfrm>
        <a:prstGeom prst="line">
          <a:avLst/>
        </a:prstGeom>
        <a:ln w="12700">
          <a:solidFill>
            <a:schemeClr val="accent2">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41817</xdr:colOff>
      <xdr:row>0</xdr:row>
      <xdr:rowOff>37171</xdr:rowOff>
    </xdr:from>
    <xdr:to>
      <xdr:col>11</xdr:col>
      <xdr:colOff>79086</xdr:colOff>
      <xdr:row>1</xdr:row>
      <xdr:rowOff>85314</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FD5F1F23-2FFD-475D-9182-FDD0EF5CC550}"/>
            </a:ext>
          </a:extLst>
        </xdr:cNvPr>
        <xdr:cNvSpPr/>
      </xdr:nvSpPr>
      <xdr:spPr>
        <a:xfrm>
          <a:off x="41817" y="37171"/>
          <a:ext cx="1875594" cy="210068"/>
        </a:xfrm>
        <a:prstGeom prst="roundRect">
          <a:avLst>
            <a:gd name="adj" fmla="val 42248"/>
          </a:avLst>
        </a:prstGeom>
        <a:solidFill>
          <a:schemeClr val="accent2">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wsDr>
</file>

<file path=xl/drawings/drawing17.xml><?xml version="1.0" encoding="utf-8"?>
<xdr:wsDr xmlns:xdr="http://schemas.openxmlformats.org/drawingml/2006/spreadsheetDrawing" xmlns:a="http://schemas.openxmlformats.org/drawingml/2006/main">
  <xdr:twoCellAnchor>
    <xdr:from>
      <xdr:col>8</xdr:col>
      <xdr:colOff>21351</xdr:colOff>
      <xdr:row>4</xdr:row>
      <xdr:rowOff>67849</xdr:rowOff>
    </xdr:from>
    <xdr:to>
      <xdr:col>9</xdr:col>
      <xdr:colOff>67625</xdr:colOff>
      <xdr:row>4</xdr:row>
      <xdr:rowOff>69167</xdr:rowOff>
    </xdr:to>
    <xdr:cxnSp macro="">
      <xdr:nvCxnSpPr>
        <xdr:cNvPr id="3" name="Straight Connector 2">
          <a:extLst>
            <a:ext uri="{FF2B5EF4-FFF2-40B4-BE49-F238E27FC236}">
              <a16:creationId xmlns:a16="http://schemas.microsoft.com/office/drawing/2014/main" id="{1C7C12FD-CDDD-4312-9DA3-02DFFDDBF482}"/>
            </a:ext>
          </a:extLst>
        </xdr:cNvPr>
        <xdr:cNvCxnSpPr/>
      </xdr:nvCxnSpPr>
      <xdr:spPr>
        <a:xfrm flipV="1">
          <a:off x="1421526" y="858424"/>
          <a:ext cx="184387" cy="1318"/>
        </a:xfrm>
        <a:prstGeom prst="line">
          <a:avLst/>
        </a:prstGeom>
        <a:ln w="9525">
          <a:solidFill>
            <a:schemeClr val="accent6">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82696</xdr:colOff>
      <xdr:row>0</xdr:row>
      <xdr:rowOff>0</xdr:rowOff>
    </xdr:from>
    <xdr:to>
      <xdr:col>10</xdr:col>
      <xdr:colOff>142875</xdr:colOff>
      <xdr:row>3</xdr:row>
      <xdr:rowOff>79913</xdr:rowOff>
    </xdr:to>
    <xdr:pic>
      <xdr:nvPicPr>
        <xdr:cNvPr id="4" name="Imagem 4">
          <a:extLst>
            <a:ext uri="{FF2B5EF4-FFF2-40B4-BE49-F238E27FC236}">
              <a16:creationId xmlns:a16="http://schemas.microsoft.com/office/drawing/2014/main" id="{A5BF03D4-FF13-4454-AA88-7E5AD2653B75}"/>
            </a:ext>
          </a:extLst>
        </xdr:cNvPr>
        <xdr:cNvPicPr>
          <a:picLocks noChangeAspect="1"/>
        </xdr:cNvPicPr>
      </xdr:nvPicPr>
      <xdr:blipFill>
        <a:blip xmlns:r="http://schemas.openxmlformats.org/officeDocument/2006/relationships" r:embed="rId1"/>
        <a:stretch>
          <a:fillRect/>
        </a:stretch>
      </xdr:blipFill>
      <xdr:spPr>
        <a:xfrm>
          <a:off x="1173309" y="0"/>
          <a:ext cx="698354" cy="718088"/>
        </a:xfrm>
        <a:prstGeom prst="rect">
          <a:avLst/>
        </a:prstGeom>
      </xdr:spPr>
    </xdr:pic>
    <xdr:clientData/>
  </xdr:twoCellAnchor>
  <xdr:twoCellAnchor>
    <xdr:from>
      <xdr:col>0</xdr:col>
      <xdr:colOff>49823</xdr:colOff>
      <xdr:row>0</xdr:row>
      <xdr:rowOff>23446</xdr:rowOff>
    </xdr:from>
    <xdr:to>
      <xdr:col>9</xdr:col>
      <xdr:colOff>14466</xdr:colOff>
      <xdr:row>1</xdr:row>
      <xdr:rowOff>73019</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141E2C09-3D7B-436C-BC65-6755F1465E88}"/>
            </a:ext>
          </a:extLst>
        </xdr:cNvPr>
        <xdr:cNvSpPr/>
      </xdr:nvSpPr>
      <xdr:spPr>
        <a:xfrm>
          <a:off x="49823" y="23446"/>
          <a:ext cx="1536268" cy="211498"/>
        </a:xfrm>
        <a:prstGeom prst="roundRect">
          <a:avLst>
            <a:gd name="adj" fmla="val 42248"/>
          </a:avLst>
        </a:prstGeom>
        <a:solidFill>
          <a:schemeClr val="accent2">
            <a:lumMod val="50000"/>
          </a:schemeClr>
        </a:solidFill>
        <a:ln>
          <a:noFill/>
        </a:ln>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en-US" sz="800" b="1">
              <a:solidFill>
                <a:schemeClr val="lt1"/>
              </a:solidFill>
              <a:effectLst>
                <a:glow rad="50800">
                  <a:schemeClr val="accent1">
                    <a:alpha val="40000"/>
                  </a:schemeClr>
                </a:glow>
                <a:reflection endPos="0" dist="38100" dir="5400000" sy="-100000" algn="bl" rotWithShape="0"/>
              </a:effectLst>
              <a:latin typeface="Arial Nova Cond" panose="020B0506020202020204" pitchFamily="34" charset="0"/>
            </a:rPr>
            <a:t>VOLTAR AO ÍNDICE</a:t>
          </a:r>
        </a:p>
      </xdr:txBody>
    </xdr:sp>
    <xdr:clientData fPrintsWithSheet="0"/>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Zunguze" refreshedDate="45178.676406597224" createdVersion="8" refreshedVersion="8" minRefreshableVersion="3" recordCount="1514" xr:uid="{3113DA08-4916-4518-9439-83A63FC0BCF4}">
  <cacheSource type="worksheet">
    <worksheetSource name="Table3"/>
  </cacheSource>
  <cacheFields count="10">
    <cacheField name="nome" numFmtId="0">
      <sharedItems/>
    </cacheField>
    <cacheField name="sexo" numFmtId="0">
      <sharedItems containsBlank="1" count="5">
        <s v="Mulheres"/>
        <s v="Homens"/>
        <s v="M" u="1"/>
        <s v="H" u="1"/>
        <m u="1"/>
      </sharedItems>
    </cacheField>
    <cacheField name="apelido" numFmtId="0">
      <sharedItems/>
    </cacheField>
    <cacheField name="delivery_date" numFmtId="0">
      <sharedItems containsNonDate="0" containsString="0" containsBlank="1"/>
    </cacheField>
    <cacheField name="Column1" numFmtId="0">
      <sharedItems containsNonDate="0" containsString="0" containsBlank="1"/>
    </cacheField>
    <cacheField name="admin_id" numFmtId="0">
      <sharedItems containsNonDate="0" containsString="0" containsBlank="1"/>
    </cacheField>
    <cacheField name="arrolados" numFmtId="0">
      <sharedItems containsNonDate="0" containsString="0" containsBlank="1"/>
    </cacheField>
    <cacheField name="carbunculo_hematico" numFmtId="0">
      <sharedItems containsNonDate="0" containsString="0" containsBlank="1"/>
    </cacheField>
    <cacheField name="carbunculo_sintomatico" numFmtId="0">
      <sharedItems containsNonDate="0" containsString="0" containsBlank="1"/>
    </cacheField>
    <cacheField name="febre_aftosa" numFmtId="0">
      <sharedItems containsNonDate="0" containsString="0"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4">
  <r>
    <s v="Zuraida"/>
    <x v="0"/>
    <s v="Santos"/>
    <m/>
    <m/>
    <m/>
    <m/>
    <m/>
    <m/>
    <m/>
  </r>
  <r>
    <s v="Zuraida"/>
    <x v="0"/>
    <s v="Afonso"/>
    <m/>
    <m/>
    <m/>
    <m/>
    <m/>
    <m/>
    <m/>
  </r>
  <r>
    <s v="Zubaida"/>
    <x v="0"/>
    <s v="Silva"/>
    <m/>
    <m/>
    <m/>
    <m/>
    <m/>
    <m/>
    <m/>
  </r>
  <r>
    <s v="Zubaida"/>
    <x v="0"/>
    <s v="Afonso"/>
    <m/>
    <m/>
    <m/>
    <m/>
    <m/>
    <m/>
    <m/>
  </r>
  <r>
    <s v="Zita"/>
    <x v="0"/>
    <s v="Machava"/>
    <m/>
    <m/>
    <m/>
    <m/>
    <m/>
    <m/>
    <m/>
  </r>
  <r>
    <s v="Zita"/>
    <x v="0"/>
    <s v="Afonso"/>
    <m/>
    <m/>
    <m/>
    <m/>
    <m/>
    <m/>
    <m/>
  </r>
  <r>
    <s v="Ze "/>
    <x v="1"/>
    <s v="Sousa"/>
    <m/>
    <m/>
    <m/>
    <m/>
    <m/>
    <m/>
    <m/>
  </r>
  <r>
    <s v="Ze "/>
    <x v="1"/>
    <s v="Mahumane"/>
    <m/>
    <m/>
    <m/>
    <m/>
    <m/>
    <m/>
    <m/>
  </r>
  <r>
    <s v="Zaida "/>
    <x v="0"/>
    <s v="Macuacua"/>
    <m/>
    <m/>
    <m/>
    <m/>
    <m/>
    <m/>
    <m/>
  </r>
  <r>
    <s v="Zaida "/>
    <x v="0"/>
    <s v="Afonso"/>
    <m/>
    <m/>
    <m/>
    <m/>
    <m/>
    <m/>
    <m/>
  </r>
  <r>
    <s v="Zacarias "/>
    <x v="1"/>
    <s v="Guambe"/>
    <m/>
    <m/>
    <m/>
    <m/>
    <m/>
    <m/>
    <m/>
  </r>
  <r>
    <s v="Zacarias "/>
    <x v="1"/>
    <s v="Mahumane"/>
    <m/>
    <m/>
    <m/>
    <m/>
    <m/>
    <m/>
    <m/>
  </r>
  <r>
    <s v="Xavier "/>
    <x v="1"/>
    <s v="Jose"/>
    <m/>
    <m/>
    <m/>
    <m/>
    <m/>
    <m/>
    <m/>
  </r>
  <r>
    <s v="Xavier "/>
    <x v="1"/>
    <s v="Mahumane"/>
    <m/>
    <m/>
    <m/>
    <m/>
    <m/>
    <m/>
    <m/>
  </r>
  <r>
    <s v="Vitor "/>
    <x v="1"/>
    <s v="Cumbe"/>
    <m/>
    <m/>
    <m/>
    <m/>
    <m/>
    <m/>
    <m/>
  </r>
  <r>
    <s v="Vitor "/>
    <x v="1"/>
    <s v="Manhique"/>
    <m/>
    <m/>
    <m/>
    <m/>
    <m/>
    <m/>
    <m/>
  </r>
  <r>
    <s v="Victoria "/>
    <x v="0"/>
    <s v="Macamo"/>
    <m/>
    <m/>
    <m/>
    <m/>
    <m/>
    <m/>
    <m/>
  </r>
  <r>
    <s v="Victoria "/>
    <x v="0"/>
    <s v="Afonso"/>
    <m/>
    <m/>
    <m/>
    <m/>
    <m/>
    <m/>
    <m/>
  </r>
  <r>
    <s v="Victor "/>
    <x v="1"/>
    <s v="Cumbane"/>
    <m/>
    <m/>
    <m/>
    <m/>
    <m/>
    <m/>
    <m/>
  </r>
  <r>
    <s v="Victor "/>
    <x v="1"/>
    <s v="Manhique"/>
    <m/>
    <m/>
    <m/>
    <m/>
    <m/>
    <m/>
    <m/>
  </r>
  <r>
    <s v="Vicente "/>
    <x v="1"/>
    <s v="Fumo"/>
    <m/>
    <m/>
    <m/>
    <m/>
    <m/>
    <m/>
    <m/>
  </r>
  <r>
    <s v="Vicente "/>
    <x v="1"/>
    <s v="Manhique"/>
    <m/>
    <m/>
    <m/>
    <m/>
    <m/>
    <m/>
    <m/>
  </r>
  <r>
    <s v="Veronica "/>
    <x v="1"/>
    <s v="Zacarias"/>
    <m/>
    <m/>
    <m/>
    <m/>
    <m/>
    <m/>
    <m/>
  </r>
  <r>
    <s v="Veronica "/>
    <x v="1"/>
    <s v="Manhique"/>
    <m/>
    <m/>
    <m/>
    <m/>
    <m/>
    <m/>
    <m/>
  </r>
  <r>
    <s v="Vasco "/>
    <x v="1"/>
    <s v="Chauque"/>
    <m/>
    <m/>
    <m/>
    <m/>
    <m/>
    <m/>
    <m/>
  </r>
  <r>
    <s v="Vasco "/>
    <x v="1"/>
    <s v="Manhique"/>
    <m/>
    <m/>
    <m/>
    <m/>
    <m/>
    <m/>
    <m/>
  </r>
  <r>
    <s v="Vanessa "/>
    <x v="0"/>
    <s v="Muchanga"/>
    <m/>
    <m/>
    <m/>
    <m/>
    <m/>
    <m/>
    <m/>
  </r>
  <r>
    <s v="Vanessa "/>
    <x v="0"/>
    <s v="Afonso"/>
    <m/>
    <m/>
    <m/>
    <m/>
    <m/>
    <m/>
    <m/>
  </r>
  <r>
    <s v="Vanda "/>
    <x v="0"/>
    <s v="Matsinhe"/>
    <m/>
    <m/>
    <m/>
    <m/>
    <m/>
    <m/>
    <m/>
  </r>
  <r>
    <s v="Vanda "/>
    <x v="0"/>
    <s v="Afonso"/>
    <m/>
    <m/>
    <m/>
    <m/>
    <m/>
    <m/>
    <m/>
  </r>
  <r>
    <s v="Tome "/>
    <x v="1"/>
    <s v="Cuna"/>
    <m/>
    <m/>
    <m/>
    <m/>
    <m/>
    <m/>
    <m/>
  </r>
  <r>
    <s v="Tome "/>
    <x v="1"/>
    <s v="Manhique"/>
    <m/>
    <m/>
    <m/>
    <m/>
    <m/>
    <m/>
    <m/>
  </r>
  <r>
    <s v="Tomas "/>
    <x v="1"/>
    <s v="Mendes"/>
    <m/>
    <m/>
    <m/>
    <m/>
    <m/>
    <m/>
    <m/>
  </r>
  <r>
    <s v="Tomas "/>
    <x v="1"/>
    <s v="Manhique"/>
    <m/>
    <m/>
    <m/>
    <m/>
    <m/>
    <m/>
    <m/>
  </r>
  <r>
    <s v="Tito "/>
    <x v="1"/>
    <s v="Joaquim"/>
    <m/>
    <m/>
    <m/>
    <m/>
    <m/>
    <m/>
    <m/>
  </r>
  <r>
    <s v="Tito "/>
    <x v="1"/>
    <s v="Manhique"/>
    <m/>
    <m/>
    <m/>
    <m/>
    <m/>
    <m/>
    <m/>
  </r>
  <r>
    <s v="Timoteo "/>
    <x v="1"/>
    <s v="Afonso"/>
    <m/>
    <m/>
    <m/>
    <m/>
    <m/>
    <m/>
    <m/>
  </r>
  <r>
    <s v="Timoteo "/>
    <x v="1"/>
    <s v="Manhique"/>
    <m/>
    <m/>
    <m/>
    <m/>
    <m/>
    <m/>
    <m/>
  </r>
  <r>
    <s v="Tiago "/>
    <x v="1"/>
    <s v="Matusse"/>
    <m/>
    <m/>
    <m/>
    <m/>
    <m/>
    <m/>
    <m/>
  </r>
  <r>
    <s v="Tiago "/>
    <x v="1"/>
    <s v="Manhique"/>
    <m/>
    <m/>
    <m/>
    <m/>
    <m/>
    <m/>
    <m/>
  </r>
  <r>
    <s v="Thomas "/>
    <x v="1"/>
    <s v="Mabunda"/>
    <m/>
    <m/>
    <m/>
    <m/>
    <m/>
    <m/>
    <m/>
  </r>
  <r>
    <s v="Thomas "/>
    <x v="1"/>
    <s v="Manhique"/>
    <m/>
    <m/>
    <m/>
    <m/>
    <m/>
    <m/>
    <m/>
  </r>
  <r>
    <s v="Teresa "/>
    <x v="0"/>
    <s v="Domingos"/>
    <m/>
    <m/>
    <m/>
    <m/>
    <m/>
    <m/>
    <m/>
  </r>
  <r>
    <s v="Teresa "/>
    <x v="0"/>
    <s v="Afonso"/>
    <m/>
    <m/>
    <m/>
    <m/>
    <m/>
    <m/>
    <m/>
  </r>
  <r>
    <s v="Tendai"/>
    <x v="0"/>
    <s v="Pereira"/>
    <m/>
    <m/>
    <m/>
    <m/>
    <m/>
    <m/>
    <m/>
  </r>
  <r>
    <s v="Tendai"/>
    <x v="0"/>
    <s v="Afonso"/>
    <m/>
    <m/>
    <m/>
    <m/>
    <m/>
    <m/>
    <m/>
  </r>
  <r>
    <s v="Telma "/>
    <x v="0"/>
    <s v="Muianga"/>
    <m/>
    <m/>
    <m/>
    <m/>
    <m/>
    <m/>
    <m/>
  </r>
  <r>
    <s v="Telma "/>
    <x v="0"/>
    <s v="Afonso"/>
    <m/>
    <m/>
    <m/>
    <m/>
    <m/>
    <m/>
    <m/>
  </r>
  <r>
    <s v="Tatiana "/>
    <x v="0"/>
    <s v="Munguambe"/>
    <m/>
    <m/>
    <m/>
    <m/>
    <m/>
    <m/>
    <m/>
  </r>
  <r>
    <s v="Tatiana "/>
    <x v="0"/>
    <s v="Afonso"/>
    <m/>
    <m/>
    <m/>
    <m/>
    <m/>
    <m/>
    <m/>
  </r>
  <r>
    <s v="Suzete "/>
    <x v="0"/>
    <s v="Banze"/>
    <m/>
    <m/>
    <m/>
    <m/>
    <m/>
    <m/>
    <m/>
  </r>
  <r>
    <s v="Suzete "/>
    <x v="0"/>
    <s v="Afonso"/>
    <m/>
    <m/>
    <m/>
    <m/>
    <m/>
    <m/>
    <m/>
  </r>
  <r>
    <s v="Suzana "/>
    <x v="0"/>
    <s v="Manhique"/>
    <m/>
    <m/>
    <m/>
    <m/>
    <m/>
    <m/>
    <m/>
  </r>
  <r>
    <s v="Suzana "/>
    <x v="0"/>
    <s v="Afonso"/>
    <m/>
    <m/>
    <m/>
    <m/>
    <m/>
    <m/>
    <m/>
  </r>
  <r>
    <s v="Susana "/>
    <x v="0"/>
    <s v="Simbine"/>
    <m/>
    <m/>
    <m/>
    <m/>
    <m/>
    <m/>
    <m/>
  </r>
  <r>
    <s v="Susana "/>
    <x v="0"/>
    <s v="Afonso"/>
    <m/>
    <m/>
    <m/>
    <m/>
    <m/>
    <m/>
    <m/>
  </r>
  <r>
    <s v="Suneila"/>
    <x v="0"/>
    <s v="Sousa"/>
    <m/>
    <m/>
    <m/>
    <m/>
    <m/>
    <m/>
    <m/>
  </r>
  <r>
    <s v="Suneila"/>
    <x v="0"/>
    <s v="Afonso"/>
    <m/>
    <m/>
    <m/>
    <m/>
    <m/>
    <m/>
    <m/>
  </r>
  <r>
    <s v="Sonia "/>
    <x v="0"/>
    <s v="Guambe"/>
    <m/>
    <m/>
    <m/>
    <m/>
    <m/>
    <m/>
    <m/>
  </r>
  <r>
    <s v="Sonia "/>
    <x v="0"/>
    <s v="Afonso"/>
    <m/>
    <m/>
    <m/>
    <m/>
    <m/>
    <m/>
    <m/>
  </r>
  <r>
    <s v="Sofia "/>
    <x v="0"/>
    <s v="Jose"/>
    <m/>
    <m/>
    <m/>
    <m/>
    <m/>
    <m/>
    <m/>
  </r>
  <r>
    <s v="Sofia "/>
    <x v="0"/>
    <s v="Afonso"/>
    <m/>
    <m/>
    <m/>
    <m/>
    <m/>
    <m/>
    <m/>
  </r>
  <r>
    <s v="Simon "/>
    <x v="1"/>
    <s v="Massango"/>
    <m/>
    <m/>
    <m/>
    <m/>
    <m/>
    <m/>
    <m/>
  </r>
  <r>
    <s v="Simon "/>
    <x v="1"/>
    <s v="Manhique"/>
    <m/>
    <m/>
    <m/>
    <m/>
    <m/>
    <m/>
    <m/>
  </r>
  <r>
    <s v="Silvestre "/>
    <x v="1"/>
    <s v="Madeira"/>
    <m/>
    <m/>
    <m/>
    <m/>
    <m/>
    <m/>
    <m/>
  </r>
  <r>
    <s v="Silvestre "/>
    <x v="1"/>
    <s v="Manhique"/>
    <m/>
    <m/>
    <m/>
    <m/>
    <m/>
    <m/>
    <m/>
  </r>
  <r>
    <s v="Silva "/>
    <x v="1"/>
    <s v="Mahumane"/>
    <m/>
    <m/>
    <m/>
    <m/>
    <m/>
    <m/>
    <m/>
  </r>
  <r>
    <s v="Silva "/>
    <x v="1"/>
    <s v="Manhique"/>
    <m/>
    <m/>
    <m/>
    <m/>
    <m/>
    <m/>
    <m/>
  </r>
  <r>
    <s v="Sifa"/>
    <x v="0"/>
    <s v="Cumbe"/>
    <m/>
    <m/>
    <m/>
    <m/>
    <m/>
    <m/>
    <m/>
  </r>
  <r>
    <s v="Sifa"/>
    <x v="0"/>
    <s v="Afonso"/>
    <m/>
    <m/>
    <m/>
    <m/>
    <m/>
    <m/>
    <m/>
  </r>
  <r>
    <s v="Sidonio "/>
    <x v="1"/>
    <s v="Chongo"/>
    <m/>
    <m/>
    <m/>
    <m/>
    <m/>
    <m/>
    <m/>
  </r>
  <r>
    <s v="Sidonio "/>
    <x v="1"/>
    <s v="Manhique"/>
    <m/>
    <m/>
    <m/>
    <m/>
    <m/>
    <m/>
    <m/>
  </r>
  <r>
    <s v="Sergio "/>
    <x v="1"/>
    <s v="Santos"/>
    <m/>
    <m/>
    <m/>
    <m/>
    <m/>
    <m/>
    <m/>
  </r>
  <r>
    <s v="Sergio "/>
    <x v="1"/>
    <s v="Manhique"/>
    <m/>
    <m/>
    <m/>
    <m/>
    <m/>
    <m/>
    <m/>
  </r>
  <r>
    <s v="Selma "/>
    <x v="0"/>
    <s v="Cumbane"/>
    <m/>
    <m/>
    <m/>
    <m/>
    <m/>
    <m/>
    <m/>
  </r>
  <r>
    <s v="Selma "/>
    <x v="0"/>
    <s v="Afonso"/>
    <m/>
    <m/>
    <m/>
    <m/>
    <m/>
    <m/>
    <m/>
  </r>
  <r>
    <s v="Sara "/>
    <x v="1"/>
    <s v="Silva"/>
    <m/>
    <m/>
    <m/>
    <m/>
    <m/>
    <m/>
    <m/>
  </r>
  <r>
    <s v="Sara "/>
    <x v="1"/>
    <s v="Manhique"/>
    <m/>
    <m/>
    <m/>
    <m/>
    <m/>
    <m/>
    <m/>
  </r>
  <r>
    <s v="Saquina"/>
    <x v="0"/>
    <s v="Fumo"/>
    <m/>
    <m/>
    <m/>
    <m/>
    <m/>
    <m/>
    <m/>
  </r>
  <r>
    <s v="Saquina"/>
    <x v="0"/>
    <s v="Afonso"/>
    <m/>
    <m/>
    <m/>
    <m/>
    <m/>
    <m/>
    <m/>
  </r>
  <r>
    <s v="Santos "/>
    <x v="1"/>
    <s v="Machava"/>
    <m/>
    <m/>
    <m/>
    <m/>
    <m/>
    <m/>
    <m/>
  </r>
  <r>
    <s v="Santos "/>
    <x v="1"/>
    <s v="Manhique"/>
    <m/>
    <m/>
    <m/>
    <m/>
    <m/>
    <m/>
    <m/>
  </r>
  <r>
    <s v="Sandro "/>
    <x v="1"/>
    <s v="Macuacua"/>
    <m/>
    <m/>
    <m/>
    <m/>
    <m/>
    <m/>
    <m/>
  </r>
  <r>
    <s v="Sandro "/>
    <x v="1"/>
    <s v="Manhique"/>
    <m/>
    <m/>
    <m/>
    <m/>
    <m/>
    <m/>
    <m/>
  </r>
  <r>
    <s v="Sancha"/>
    <x v="0"/>
    <s v="Zacarias"/>
    <m/>
    <m/>
    <m/>
    <m/>
    <m/>
    <m/>
    <m/>
  </r>
  <r>
    <s v="Sancha"/>
    <x v="0"/>
    <s v="Afonso"/>
    <m/>
    <m/>
    <m/>
    <m/>
    <m/>
    <m/>
    <m/>
  </r>
  <r>
    <s v="Samuel "/>
    <x v="1"/>
    <s v="Macamo"/>
    <m/>
    <m/>
    <m/>
    <m/>
    <m/>
    <m/>
    <m/>
  </r>
  <r>
    <s v="Samuel "/>
    <x v="1"/>
    <s v="Manhique"/>
    <m/>
    <m/>
    <m/>
    <m/>
    <m/>
    <m/>
    <m/>
  </r>
  <r>
    <s v="Salvador "/>
    <x v="1"/>
    <s v="Muchanga"/>
    <m/>
    <m/>
    <m/>
    <m/>
    <m/>
    <m/>
    <m/>
  </r>
  <r>
    <s v="Salvador "/>
    <x v="1"/>
    <s v="Manhique"/>
    <m/>
    <m/>
    <m/>
    <m/>
    <m/>
    <m/>
    <m/>
  </r>
  <r>
    <s v="Salima"/>
    <x v="0"/>
    <s v="Chauque"/>
    <m/>
    <m/>
    <m/>
    <m/>
    <m/>
    <m/>
    <m/>
  </r>
  <r>
    <s v="Salima"/>
    <x v="0"/>
    <s v="Afonso"/>
    <m/>
    <m/>
    <m/>
    <m/>
    <m/>
    <m/>
    <m/>
  </r>
  <r>
    <s v="Ruth "/>
    <x v="0"/>
    <s v="Cuna"/>
    <m/>
    <m/>
    <m/>
    <m/>
    <m/>
    <m/>
    <m/>
  </r>
  <r>
    <s v="Ruth "/>
    <x v="0"/>
    <s v="Banze"/>
    <m/>
    <m/>
    <m/>
    <m/>
    <m/>
    <m/>
    <m/>
  </r>
  <r>
    <s v="Rui "/>
    <x v="1"/>
    <s v="Matsinhe"/>
    <m/>
    <m/>
    <m/>
    <m/>
    <m/>
    <m/>
    <m/>
  </r>
  <r>
    <s v="Rui "/>
    <x v="1"/>
    <s v="Manhique"/>
    <m/>
    <m/>
    <m/>
    <m/>
    <m/>
    <m/>
    <m/>
  </r>
  <r>
    <s v="Rufina"/>
    <x v="0"/>
    <s v="Mendes"/>
    <m/>
    <m/>
    <m/>
    <m/>
    <m/>
    <m/>
    <m/>
  </r>
  <r>
    <s v="Rufina"/>
    <x v="0"/>
    <s v="Banze"/>
    <m/>
    <m/>
    <m/>
    <m/>
    <m/>
    <m/>
    <m/>
  </r>
  <r>
    <s v="Ruben "/>
    <x v="1"/>
    <s v="Domingos"/>
    <m/>
    <m/>
    <m/>
    <m/>
    <m/>
    <m/>
    <m/>
  </r>
  <r>
    <s v="Ruben "/>
    <x v="1"/>
    <s v="Manhique"/>
    <m/>
    <m/>
    <m/>
    <m/>
    <m/>
    <m/>
    <m/>
  </r>
  <r>
    <s v="Rosario "/>
    <x v="1"/>
    <s v="Pereira"/>
    <m/>
    <m/>
    <m/>
    <m/>
    <m/>
    <m/>
    <m/>
  </r>
  <r>
    <s v="Rosario "/>
    <x v="1"/>
    <s v="Massango"/>
    <m/>
    <m/>
    <m/>
    <m/>
    <m/>
    <m/>
    <m/>
  </r>
  <r>
    <s v="Rosalia"/>
    <x v="0"/>
    <s v="Joaquim"/>
    <m/>
    <m/>
    <m/>
    <m/>
    <m/>
    <m/>
    <m/>
  </r>
  <r>
    <s v="Rosalia"/>
    <x v="0"/>
    <s v="Banze"/>
    <m/>
    <m/>
    <m/>
    <m/>
    <m/>
    <m/>
    <m/>
  </r>
  <r>
    <s v="Rosa "/>
    <x v="0"/>
    <s v="Afonso"/>
    <m/>
    <m/>
    <m/>
    <m/>
    <m/>
    <m/>
    <m/>
  </r>
  <r>
    <s v="Rosa "/>
    <x v="0"/>
    <s v="Banze"/>
    <m/>
    <m/>
    <m/>
    <m/>
    <m/>
    <m/>
    <m/>
  </r>
  <r>
    <s v="Rogerio "/>
    <x v="1"/>
    <s v="Muianga"/>
    <m/>
    <m/>
    <m/>
    <m/>
    <m/>
    <m/>
    <m/>
  </r>
  <r>
    <s v="Rogerio "/>
    <x v="1"/>
    <s v="Massango"/>
    <m/>
    <m/>
    <m/>
    <m/>
    <m/>
    <m/>
    <m/>
  </r>
  <r>
    <s v="Rodrigo "/>
    <x v="1"/>
    <s v="Munguambe"/>
    <m/>
    <m/>
    <m/>
    <m/>
    <m/>
    <m/>
    <m/>
  </r>
  <r>
    <s v="Rodrigo "/>
    <x v="1"/>
    <s v="Massango"/>
    <m/>
    <m/>
    <m/>
    <m/>
    <m/>
    <m/>
    <m/>
  </r>
  <r>
    <s v="Roberto "/>
    <x v="1"/>
    <s v="Banze"/>
    <m/>
    <m/>
    <m/>
    <m/>
    <m/>
    <m/>
    <m/>
  </r>
  <r>
    <s v="Roberto "/>
    <x v="1"/>
    <s v="Massango"/>
    <m/>
    <m/>
    <m/>
    <m/>
    <m/>
    <m/>
    <m/>
  </r>
  <r>
    <s v="Richard "/>
    <x v="1"/>
    <s v="Manhique"/>
    <m/>
    <m/>
    <m/>
    <m/>
    <m/>
    <m/>
    <m/>
  </r>
  <r>
    <s v="Richard "/>
    <x v="1"/>
    <s v="Massango"/>
    <m/>
    <m/>
    <m/>
    <m/>
    <m/>
    <m/>
    <m/>
  </r>
  <r>
    <s v="Ricardo "/>
    <x v="1"/>
    <s v="Simbine"/>
    <m/>
    <m/>
    <m/>
    <m/>
    <m/>
    <m/>
    <m/>
  </r>
  <r>
    <s v="Ricardo "/>
    <x v="1"/>
    <s v="Massango"/>
    <m/>
    <m/>
    <m/>
    <m/>
    <m/>
    <m/>
    <m/>
  </r>
  <r>
    <s v="Renato "/>
    <x v="1"/>
    <s v="Sousa"/>
    <m/>
    <m/>
    <m/>
    <m/>
    <m/>
    <m/>
    <m/>
  </r>
  <r>
    <s v="Renato "/>
    <x v="1"/>
    <s v="Massango"/>
    <m/>
    <m/>
    <m/>
    <m/>
    <m/>
    <m/>
    <m/>
  </r>
  <r>
    <s v="Reinaldo "/>
    <x v="1"/>
    <s v="Guambe"/>
    <m/>
    <m/>
    <m/>
    <m/>
    <m/>
    <m/>
    <m/>
  </r>
  <r>
    <s v="Reinaldo "/>
    <x v="1"/>
    <s v="Massango"/>
    <m/>
    <m/>
    <m/>
    <m/>
    <m/>
    <m/>
    <m/>
  </r>
  <r>
    <s v="Reginaldo "/>
    <x v="1"/>
    <s v="Jose"/>
    <m/>
    <m/>
    <m/>
    <m/>
    <m/>
    <m/>
    <m/>
  </r>
  <r>
    <s v="Reginaldo "/>
    <x v="1"/>
    <s v="Massango"/>
    <m/>
    <m/>
    <m/>
    <m/>
    <m/>
    <m/>
    <m/>
  </r>
  <r>
    <s v="Regina "/>
    <x v="0"/>
    <s v="Matusse"/>
    <m/>
    <m/>
    <m/>
    <m/>
    <m/>
    <m/>
    <m/>
  </r>
  <r>
    <s v="Regina "/>
    <x v="0"/>
    <s v="Banze"/>
    <m/>
    <m/>
    <m/>
    <m/>
    <m/>
    <m/>
    <m/>
  </r>
  <r>
    <s v="Raul "/>
    <x v="1"/>
    <s v="Cumbe"/>
    <m/>
    <m/>
    <m/>
    <m/>
    <m/>
    <m/>
    <m/>
  </r>
  <r>
    <s v="Raul "/>
    <x v="1"/>
    <s v="Massango"/>
    <m/>
    <m/>
    <m/>
    <m/>
    <m/>
    <m/>
    <m/>
  </r>
  <r>
    <s v="Raquel "/>
    <x v="1"/>
    <s v="Cumbane"/>
    <m/>
    <m/>
    <m/>
    <m/>
    <m/>
    <m/>
    <m/>
  </r>
  <r>
    <s v="Raquel "/>
    <x v="1"/>
    <s v="Massango"/>
    <m/>
    <m/>
    <m/>
    <m/>
    <m/>
    <m/>
    <m/>
  </r>
  <r>
    <s v="Raimundo "/>
    <x v="1"/>
    <s v="Fumo"/>
    <m/>
    <m/>
    <m/>
    <m/>
    <m/>
    <m/>
    <m/>
  </r>
  <r>
    <s v="Raimundo "/>
    <x v="1"/>
    <s v="Massango"/>
    <m/>
    <m/>
    <m/>
    <m/>
    <m/>
    <m/>
    <m/>
  </r>
  <r>
    <s v="Rafael "/>
    <x v="1"/>
    <s v="Zacarias"/>
    <m/>
    <m/>
    <m/>
    <m/>
    <m/>
    <m/>
    <m/>
  </r>
  <r>
    <s v="Rafael "/>
    <x v="1"/>
    <s v="Massango"/>
    <m/>
    <m/>
    <m/>
    <m/>
    <m/>
    <m/>
    <m/>
  </r>
  <r>
    <s v="Rachida"/>
    <x v="0"/>
    <s v="Mabunda"/>
    <m/>
    <m/>
    <m/>
    <m/>
    <m/>
    <m/>
    <m/>
  </r>
  <r>
    <s v="Rachida"/>
    <x v="0"/>
    <s v="Banze"/>
    <m/>
    <m/>
    <m/>
    <m/>
    <m/>
    <m/>
    <m/>
  </r>
  <r>
    <s v="Rabia"/>
    <x v="0"/>
    <s v="Massango"/>
    <m/>
    <m/>
    <m/>
    <m/>
    <m/>
    <m/>
    <m/>
  </r>
  <r>
    <s v="Rabia"/>
    <x v="0"/>
    <s v="Banze"/>
    <m/>
    <m/>
    <m/>
    <m/>
    <m/>
    <m/>
    <m/>
  </r>
  <r>
    <s v="Peter "/>
    <x v="1"/>
    <s v="Chauque"/>
    <m/>
    <m/>
    <m/>
    <m/>
    <m/>
    <m/>
    <m/>
  </r>
  <r>
    <s v="Peter "/>
    <x v="1"/>
    <s v="Massango"/>
    <m/>
    <m/>
    <m/>
    <m/>
    <m/>
    <m/>
    <m/>
  </r>
  <r>
    <s v="Pedro "/>
    <x v="1"/>
    <s v="Cuna"/>
    <m/>
    <m/>
    <m/>
    <m/>
    <m/>
    <m/>
    <m/>
  </r>
  <r>
    <s v="Pedro "/>
    <x v="1"/>
    <s v="Massango"/>
    <m/>
    <m/>
    <m/>
    <m/>
    <m/>
    <m/>
    <m/>
  </r>
  <r>
    <s v="Paulo "/>
    <x v="1"/>
    <s v="Mendes"/>
    <m/>
    <m/>
    <m/>
    <m/>
    <m/>
    <m/>
    <m/>
  </r>
  <r>
    <s v="Paulo "/>
    <x v="1"/>
    <s v="Massango"/>
    <m/>
    <m/>
    <m/>
    <m/>
    <m/>
    <m/>
    <m/>
  </r>
  <r>
    <s v="Paulino "/>
    <x v="1"/>
    <s v="Joaquim"/>
    <m/>
    <m/>
    <m/>
    <m/>
    <m/>
    <m/>
    <m/>
  </r>
  <r>
    <s v="Paulino "/>
    <x v="1"/>
    <s v="Massango"/>
    <m/>
    <m/>
    <m/>
    <m/>
    <m/>
    <m/>
    <m/>
  </r>
  <r>
    <s v="Paula "/>
    <x v="1"/>
    <s v="Afonso"/>
    <m/>
    <m/>
    <m/>
    <m/>
    <m/>
    <m/>
    <m/>
  </r>
  <r>
    <s v="Paula "/>
    <x v="1"/>
    <s v="Massango"/>
    <m/>
    <m/>
    <m/>
    <m/>
    <m/>
    <m/>
    <m/>
  </r>
  <r>
    <s v="Paul "/>
    <x v="1"/>
    <s v="Matusse"/>
    <m/>
    <m/>
    <m/>
    <m/>
    <m/>
    <m/>
    <m/>
  </r>
  <r>
    <s v="Paul "/>
    <x v="1"/>
    <s v="Massango"/>
    <m/>
    <m/>
    <m/>
    <m/>
    <m/>
    <m/>
    <m/>
  </r>
  <r>
    <s v="Patrick "/>
    <x v="1"/>
    <s v="Mabunda"/>
    <m/>
    <m/>
    <m/>
    <m/>
    <m/>
    <m/>
    <m/>
  </r>
  <r>
    <s v="Patrick "/>
    <x v="1"/>
    <s v="Massango"/>
    <m/>
    <m/>
    <m/>
    <m/>
    <m/>
    <m/>
    <m/>
  </r>
  <r>
    <s v="Palmira "/>
    <x v="0"/>
    <s v="Madeira"/>
    <m/>
    <m/>
    <m/>
    <m/>
    <m/>
    <m/>
    <m/>
  </r>
  <r>
    <s v="Palmira "/>
    <x v="0"/>
    <s v="Banze"/>
    <m/>
    <m/>
    <m/>
    <m/>
    <m/>
    <m/>
    <m/>
  </r>
  <r>
    <s v="Otilia "/>
    <x v="0"/>
    <s v="Mahumane"/>
    <m/>
    <m/>
    <m/>
    <m/>
    <m/>
    <m/>
    <m/>
  </r>
  <r>
    <s v="Otilia "/>
    <x v="0"/>
    <s v="Banze"/>
    <m/>
    <m/>
    <m/>
    <m/>
    <m/>
    <m/>
    <m/>
  </r>
  <r>
    <s v="Osvaldo "/>
    <x v="1"/>
    <s v="Massango"/>
    <m/>
    <m/>
    <m/>
    <m/>
    <m/>
    <m/>
    <m/>
  </r>
  <r>
    <s v="Orpa"/>
    <x v="0"/>
    <s v="Chongo"/>
    <m/>
    <m/>
    <m/>
    <m/>
    <m/>
    <m/>
    <m/>
  </r>
  <r>
    <s v="Orpa"/>
    <x v="0"/>
    <s v="Banze"/>
    <m/>
    <m/>
    <m/>
    <m/>
    <m/>
    <m/>
    <m/>
  </r>
  <r>
    <s v="Orlando "/>
    <x v="1"/>
    <s v="Madeira"/>
    <m/>
    <m/>
    <m/>
    <m/>
    <m/>
    <m/>
    <m/>
  </r>
  <r>
    <s v="Orlando "/>
    <x v="1"/>
    <s v="Massango"/>
    <m/>
    <m/>
    <m/>
    <m/>
    <m/>
    <m/>
    <m/>
  </r>
  <r>
    <s v="Omar "/>
    <x v="1"/>
    <s v="Mahumane"/>
    <m/>
    <m/>
    <m/>
    <m/>
    <m/>
    <m/>
    <m/>
  </r>
  <r>
    <s v="Omar "/>
    <x v="1"/>
    <s v="Matsinhe"/>
    <m/>
    <m/>
    <m/>
    <m/>
    <m/>
    <m/>
    <m/>
  </r>
  <r>
    <s v="Olivia "/>
    <x v="0"/>
    <s v="Santos"/>
    <m/>
    <m/>
    <m/>
    <m/>
    <m/>
    <m/>
    <m/>
  </r>
  <r>
    <s v="Olivia "/>
    <x v="0"/>
    <s v="Banze"/>
    <m/>
    <m/>
    <m/>
    <m/>
    <m/>
    <m/>
    <m/>
  </r>
  <r>
    <s v="Olinda "/>
    <x v="0"/>
    <s v="Silva"/>
    <m/>
    <m/>
    <m/>
    <m/>
    <m/>
    <m/>
    <m/>
  </r>
  <r>
    <s v="Olinda "/>
    <x v="0"/>
    <s v="Banze"/>
    <m/>
    <m/>
    <m/>
    <m/>
    <m/>
    <m/>
    <m/>
  </r>
  <r>
    <s v="Olga "/>
    <x v="0"/>
    <s v="Machava"/>
    <m/>
    <m/>
    <m/>
    <m/>
    <m/>
    <m/>
    <m/>
  </r>
  <r>
    <s v="Olga "/>
    <x v="0"/>
    <s v="Banze"/>
    <m/>
    <m/>
    <m/>
    <m/>
    <m/>
    <m/>
    <m/>
  </r>
  <r>
    <s v="Odete "/>
    <x v="0"/>
    <s v="Macuacua"/>
    <m/>
    <m/>
    <m/>
    <m/>
    <m/>
    <m/>
    <m/>
  </r>
  <r>
    <s v="Odete "/>
    <x v="0"/>
    <s v="Banze"/>
    <m/>
    <m/>
    <m/>
    <m/>
    <m/>
    <m/>
    <m/>
  </r>
  <r>
    <s v="Nuno "/>
    <x v="1"/>
    <s v="Chongo"/>
    <m/>
    <m/>
    <m/>
    <m/>
    <m/>
    <m/>
    <m/>
  </r>
  <r>
    <s v="Nuno "/>
    <x v="1"/>
    <s v="Matsinhe"/>
    <m/>
    <m/>
    <m/>
    <m/>
    <m/>
    <m/>
    <m/>
  </r>
  <r>
    <s v="Nilza "/>
    <x v="0"/>
    <s v="Macamo"/>
    <m/>
    <m/>
    <m/>
    <m/>
    <m/>
    <m/>
    <m/>
  </r>
  <r>
    <s v="Nilza "/>
    <x v="0"/>
    <s v="Banze"/>
    <m/>
    <m/>
    <m/>
    <m/>
    <m/>
    <m/>
    <m/>
  </r>
  <r>
    <s v="Nilton "/>
    <x v="1"/>
    <s v="Santos"/>
    <m/>
    <m/>
    <m/>
    <m/>
    <m/>
    <m/>
    <m/>
  </r>
  <r>
    <s v="Nilton "/>
    <x v="1"/>
    <s v="Matsinhe"/>
    <m/>
    <m/>
    <m/>
    <m/>
    <m/>
    <m/>
    <m/>
  </r>
  <r>
    <s v="Nilsa "/>
    <x v="0"/>
    <s v="Muchanga"/>
    <m/>
    <m/>
    <m/>
    <m/>
    <m/>
    <m/>
    <m/>
  </r>
  <r>
    <s v="Nilsa "/>
    <x v="0"/>
    <s v="Banze"/>
    <m/>
    <m/>
    <m/>
    <m/>
    <m/>
    <m/>
    <m/>
  </r>
  <r>
    <s v="Nilsa"/>
    <x v="0"/>
    <s v="Matsinhe"/>
    <m/>
    <m/>
    <m/>
    <m/>
    <m/>
    <m/>
    <m/>
  </r>
  <r>
    <s v="Nilsa"/>
    <x v="0"/>
    <s v="Banze"/>
    <m/>
    <m/>
    <m/>
    <m/>
    <m/>
    <m/>
    <m/>
  </r>
  <r>
    <s v="Nicolau "/>
    <x v="1"/>
    <s v="Silva"/>
    <m/>
    <m/>
    <m/>
    <m/>
    <m/>
    <m/>
    <m/>
  </r>
  <r>
    <s v="Nicolau "/>
    <x v="1"/>
    <s v="Matsinhe"/>
    <m/>
    <m/>
    <m/>
    <m/>
    <m/>
    <m/>
    <m/>
  </r>
  <r>
    <s v="Neusa "/>
    <x v="0"/>
    <s v="Domingos"/>
    <m/>
    <m/>
    <m/>
    <m/>
    <m/>
    <m/>
    <m/>
  </r>
  <r>
    <s v="Neusa "/>
    <x v="0"/>
    <s v="Banze"/>
    <m/>
    <m/>
    <m/>
    <m/>
    <m/>
    <m/>
    <m/>
  </r>
  <r>
    <s v="Nelson "/>
    <x v="1"/>
    <s v="Machava"/>
    <m/>
    <m/>
    <m/>
    <m/>
    <m/>
    <m/>
    <m/>
  </r>
  <r>
    <s v="Nelson "/>
    <x v="1"/>
    <s v="Matsinhe"/>
    <m/>
    <m/>
    <m/>
    <m/>
    <m/>
    <m/>
    <m/>
  </r>
  <r>
    <s v="Nelma"/>
    <x v="0"/>
    <s v="Pereira"/>
    <m/>
    <m/>
    <m/>
    <m/>
    <m/>
    <m/>
    <m/>
  </r>
  <r>
    <s v="Nelma"/>
    <x v="0"/>
    <s v="Banze"/>
    <m/>
    <m/>
    <m/>
    <m/>
    <m/>
    <m/>
    <m/>
  </r>
  <r>
    <s v="Nelia"/>
    <x v="0"/>
    <s v="Muianga"/>
    <m/>
    <m/>
    <m/>
    <m/>
    <m/>
    <m/>
    <m/>
  </r>
  <r>
    <s v="Nelia"/>
    <x v="0"/>
    <s v="Banze"/>
    <m/>
    <m/>
    <m/>
    <m/>
    <m/>
    <m/>
    <m/>
  </r>
  <r>
    <s v="Narciso "/>
    <x v="1"/>
    <s v="Macuacua"/>
    <m/>
    <m/>
    <m/>
    <m/>
    <m/>
    <m/>
    <m/>
  </r>
  <r>
    <s v="Narciso "/>
    <x v="1"/>
    <s v="Matsinhe"/>
    <m/>
    <m/>
    <m/>
    <m/>
    <m/>
    <m/>
    <m/>
  </r>
  <r>
    <s v="Nafisa"/>
    <x v="0"/>
    <s v="Munguambe"/>
    <m/>
    <m/>
    <m/>
    <m/>
    <m/>
    <m/>
    <m/>
  </r>
  <r>
    <s v="Nafisa"/>
    <x v="0"/>
    <s v="Banze"/>
    <m/>
    <m/>
    <m/>
    <m/>
    <m/>
    <m/>
    <m/>
  </r>
  <r>
    <s v="Nadia "/>
    <x v="0"/>
    <s v="Banze"/>
    <m/>
    <m/>
    <m/>
    <m/>
    <m/>
    <m/>
    <m/>
  </r>
  <r>
    <s v="Mussa "/>
    <x v="0"/>
    <s v="Manhique"/>
    <m/>
    <m/>
    <m/>
    <m/>
    <m/>
    <m/>
    <m/>
  </r>
  <r>
    <s v="Mussa "/>
    <x v="0"/>
    <s v="Banze"/>
    <m/>
    <m/>
    <m/>
    <m/>
    <m/>
    <m/>
    <m/>
  </r>
  <r>
    <s v="Muhammad "/>
    <x v="1"/>
    <s v="Macamo"/>
    <m/>
    <m/>
    <m/>
    <m/>
    <m/>
    <m/>
    <m/>
  </r>
  <r>
    <s v="Muhammad "/>
    <x v="1"/>
    <s v="Matsinhe"/>
    <m/>
    <m/>
    <m/>
    <m/>
    <m/>
    <m/>
    <m/>
  </r>
  <r>
    <s v="Monica "/>
    <x v="0"/>
    <s v="Simbine"/>
    <m/>
    <m/>
    <m/>
    <m/>
    <m/>
    <m/>
    <m/>
  </r>
  <r>
    <s v="Monica "/>
    <x v="0"/>
    <s v="Chauque"/>
    <m/>
    <m/>
    <m/>
    <m/>
    <m/>
    <m/>
    <m/>
  </r>
  <r>
    <s v="Moises "/>
    <x v="1"/>
    <s v="Muchanga"/>
    <m/>
    <m/>
    <m/>
    <m/>
    <m/>
    <m/>
    <m/>
  </r>
  <r>
    <s v="Moises "/>
    <x v="1"/>
    <s v="Matsinhe"/>
    <m/>
    <m/>
    <m/>
    <m/>
    <m/>
    <m/>
    <m/>
  </r>
  <r>
    <s v="Mohamed "/>
    <x v="1"/>
    <s v="Matsinhe"/>
    <m/>
    <m/>
    <m/>
    <m/>
    <m/>
    <m/>
    <m/>
  </r>
  <r>
    <s v="Milton "/>
    <x v="1"/>
    <s v="Domingos"/>
    <m/>
    <m/>
    <m/>
    <m/>
    <m/>
    <m/>
    <m/>
  </r>
  <r>
    <s v="Milton "/>
    <x v="1"/>
    <s v="Matsinhe"/>
    <m/>
    <m/>
    <m/>
    <m/>
    <m/>
    <m/>
    <m/>
  </r>
  <r>
    <s v="Milda"/>
    <x v="0"/>
    <s v="Sousa"/>
    <m/>
    <m/>
    <m/>
    <m/>
    <m/>
    <m/>
    <m/>
  </r>
  <r>
    <s v="Milda"/>
    <x v="0"/>
    <s v="Chauque"/>
    <m/>
    <m/>
    <m/>
    <m/>
    <m/>
    <m/>
    <m/>
  </r>
  <r>
    <s v="Milagrosa"/>
    <x v="0"/>
    <s v="Guambe"/>
    <m/>
    <m/>
    <m/>
    <m/>
    <m/>
    <m/>
    <m/>
  </r>
  <r>
    <s v="Milagrosa"/>
    <x v="0"/>
    <s v="Chauque"/>
    <m/>
    <m/>
    <m/>
    <m/>
    <m/>
    <m/>
    <m/>
  </r>
  <r>
    <s v="Miguel "/>
    <x v="1"/>
    <s v="Pereira"/>
    <m/>
    <m/>
    <m/>
    <m/>
    <m/>
    <m/>
    <m/>
  </r>
  <r>
    <s v="Miguel "/>
    <x v="1"/>
    <s v="Matsinhe"/>
    <m/>
    <m/>
    <m/>
    <m/>
    <m/>
    <m/>
    <m/>
  </r>
  <r>
    <s v="Michel "/>
    <x v="1"/>
    <s v="Muianga"/>
    <m/>
    <m/>
    <m/>
    <m/>
    <m/>
    <m/>
    <m/>
  </r>
  <r>
    <s v="Michel "/>
    <x v="1"/>
    <s v="Matsinhe"/>
    <m/>
    <m/>
    <m/>
    <m/>
    <m/>
    <m/>
    <m/>
  </r>
  <r>
    <s v="Michael "/>
    <x v="1"/>
    <s v="Munguambe"/>
    <m/>
    <m/>
    <m/>
    <m/>
    <m/>
    <m/>
    <m/>
  </r>
  <r>
    <s v="Michael "/>
    <x v="1"/>
    <s v="Matsinhe"/>
    <m/>
    <m/>
    <m/>
    <m/>
    <m/>
    <m/>
    <m/>
  </r>
  <r>
    <s v="Melba"/>
    <x v="0"/>
    <s v="Jose"/>
    <m/>
    <m/>
    <m/>
    <m/>
    <m/>
    <m/>
    <m/>
  </r>
  <r>
    <s v="Melba"/>
    <x v="0"/>
    <s v="Chauque"/>
    <m/>
    <m/>
    <m/>
    <m/>
    <m/>
    <m/>
    <m/>
  </r>
  <r>
    <s v="Mauro "/>
    <x v="1"/>
    <s v="Banze"/>
    <m/>
    <m/>
    <m/>
    <m/>
    <m/>
    <m/>
    <m/>
  </r>
  <r>
    <s v="Mauro "/>
    <x v="1"/>
    <s v="Matsinhe"/>
    <m/>
    <m/>
    <m/>
    <m/>
    <m/>
    <m/>
    <m/>
  </r>
  <r>
    <s v="Matias "/>
    <x v="1"/>
    <s v="Manhique"/>
    <m/>
    <m/>
    <m/>
    <m/>
    <m/>
    <m/>
    <m/>
  </r>
  <r>
    <s v="Matias "/>
    <x v="1"/>
    <s v="Matsinhe"/>
    <m/>
    <m/>
    <m/>
    <m/>
    <m/>
    <m/>
    <m/>
  </r>
  <r>
    <s v="Mateus "/>
    <x v="1"/>
    <s v="Simbine"/>
    <m/>
    <m/>
    <m/>
    <m/>
    <m/>
    <m/>
    <m/>
  </r>
  <r>
    <s v="Mateus "/>
    <x v="1"/>
    <s v="Matsinhe"/>
    <m/>
    <m/>
    <m/>
    <m/>
    <m/>
    <m/>
    <m/>
  </r>
  <r>
    <s v="Martins "/>
    <x v="1"/>
    <s v="Sousa"/>
    <m/>
    <m/>
    <m/>
    <m/>
    <m/>
    <m/>
    <m/>
  </r>
  <r>
    <s v="Martins "/>
    <x v="1"/>
    <s v="Matsinhe"/>
    <m/>
    <m/>
    <m/>
    <m/>
    <m/>
    <m/>
    <m/>
  </r>
  <r>
    <s v="Martinho "/>
    <x v="1"/>
    <s v="Guambe"/>
    <m/>
    <m/>
    <m/>
    <m/>
    <m/>
    <m/>
    <m/>
  </r>
  <r>
    <s v="Martinho "/>
    <x v="1"/>
    <s v="Matsinhe"/>
    <m/>
    <m/>
    <m/>
    <m/>
    <m/>
    <m/>
    <m/>
  </r>
  <r>
    <s v="Martin "/>
    <x v="1"/>
    <s v="Jose"/>
    <m/>
    <m/>
    <m/>
    <m/>
    <m/>
    <m/>
    <m/>
  </r>
  <r>
    <s v="Martin "/>
    <x v="1"/>
    <s v="Matsinhe"/>
    <m/>
    <m/>
    <m/>
    <m/>
    <m/>
    <m/>
    <m/>
  </r>
  <r>
    <s v="Marta "/>
    <x v="1"/>
    <s v="Cumbe"/>
    <m/>
    <m/>
    <m/>
    <m/>
    <m/>
    <m/>
    <m/>
  </r>
  <r>
    <s v="Marta "/>
    <x v="1"/>
    <s v="Matsinhe"/>
    <m/>
    <m/>
    <m/>
    <m/>
    <m/>
    <m/>
    <m/>
  </r>
  <r>
    <s v="Marnela"/>
    <x v="0"/>
    <s v="Cumbe"/>
    <m/>
    <m/>
    <m/>
    <m/>
    <m/>
    <m/>
    <m/>
  </r>
  <r>
    <s v="Marnela"/>
    <x v="0"/>
    <s v="Chauque"/>
    <m/>
    <m/>
    <m/>
    <m/>
    <m/>
    <m/>
    <m/>
  </r>
  <r>
    <s v="Marisa "/>
    <x v="0"/>
    <s v="Cumbane"/>
    <m/>
    <m/>
    <m/>
    <m/>
    <m/>
    <m/>
    <m/>
  </r>
  <r>
    <s v="Marisa "/>
    <x v="0"/>
    <s v="Chauque"/>
    <m/>
    <m/>
    <m/>
    <m/>
    <m/>
    <m/>
    <m/>
  </r>
  <r>
    <s v="Mario "/>
    <x v="1"/>
    <s v="Cumbane"/>
    <m/>
    <m/>
    <m/>
    <m/>
    <m/>
    <m/>
    <m/>
  </r>
  <r>
    <s v="Mario "/>
    <x v="1"/>
    <s v="Matsinhe"/>
    <m/>
    <m/>
    <m/>
    <m/>
    <m/>
    <m/>
    <m/>
  </r>
  <r>
    <s v="Marinela"/>
    <x v="0"/>
    <s v="Fumo"/>
    <m/>
    <m/>
    <m/>
    <m/>
    <m/>
    <m/>
    <m/>
  </r>
  <r>
    <s v="Marinela"/>
    <x v="0"/>
    <s v="Chauque"/>
    <m/>
    <m/>
    <m/>
    <m/>
    <m/>
    <m/>
    <m/>
  </r>
  <r>
    <s v="Marina "/>
    <x v="0"/>
    <s v="Zacarias"/>
    <m/>
    <m/>
    <m/>
    <m/>
    <m/>
    <m/>
    <m/>
  </r>
  <r>
    <s v="Marina "/>
    <x v="0"/>
    <s v="Chauque"/>
    <m/>
    <m/>
    <m/>
    <m/>
    <m/>
    <m/>
    <m/>
  </r>
  <r>
    <s v="Marilia"/>
    <x v="0"/>
    <s v="Chauque"/>
    <m/>
    <m/>
    <m/>
    <m/>
    <m/>
    <m/>
    <m/>
  </r>
  <r>
    <s v="Mariano "/>
    <x v="1"/>
    <s v="Fumo"/>
    <m/>
    <m/>
    <m/>
    <m/>
    <m/>
    <m/>
    <m/>
  </r>
  <r>
    <s v="Mariano "/>
    <x v="1"/>
    <s v="Matsinhe"/>
    <m/>
    <m/>
    <m/>
    <m/>
    <m/>
    <m/>
    <m/>
  </r>
  <r>
    <s v="Mariana "/>
    <x v="0"/>
    <s v="Cuna"/>
    <m/>
    <m/>
    <m/>
    <m/>
    <m/>
    <m/>
    <m/>
  </r>
  <r>
    <s v="Mariana "/>
    <x v="0"/>
    <s v="Chauque"/>
    <m/>
    <m/>
    <m/>
    <m/>
    <m/>
    <m/>
    <m/>
  </r>
  <r>
    <s v="Maria "/>
    <x v="0"/>
    <s v="Mendes"/>
    <m/>
    <m/>
    <m/>
    <m/>
    <m/>
    <m/>
    <m/>
  </r>
  <r>
    <s v="Maria "/>
    <x v="0"/>
    <s v="Chauque"/>
    <m/>
    <m/>
    <m/>
    <m/>
    <m/>
    <m/>
    <m/>
  </r>
  <r>
    <s v="Margarida "/>
    <x v="0"/>
    <s v="Joaquim"/>
    <m/>
    <m/>
    <m/>
    <m/>
    <m/>
    <m/>
    <m/>
  </r>
  <r>
    <s v="Margarida "/>
    <x v="0"/>
    <s v="Chauque"/>
    <m/>
    <m/>
    <m/>
    <m/>
    <m/>
    <m/>
    <m/>
  </r>
  <r>
    <s v="Marcos "/>
    <x v="1"/>
    <s v="Zacarias"/>
    <m/>
    <m/>
    <m/>
    <m/>
    <m/>
    <m/>
    <m/>
  </r>
  <r>
    <s v="Marcos "/>
    <x v="1"/>
    <s v="Matsinhe"/>
    <m/>
    <m/>
    <m/>
    <m/>
    <m/>
    <m/>
    <m/>
  </r>
  <r>
    <s v="Marco "/>
    <x v="1"/>
    <s v="Chauque"/>
    <m/>
    <m/>
    <m/>
    <m/>
    <m/>
    <m/>
    <m/>
  </r>
  <r>
    <s v="Marco "/>
    <x v="1"/>
    <s v="Matusse"/>
    <m/>
    <m/>
    <m/>
    <m/>
    <m/>
    <m/>
    <m/>
  </r>
  <r>
    <s v="Marcio "/>
    <x v="1"/>
    <s v="Cuna"/>
    <m/>
    <m/>
    <m/>
    <m/>
    <m/>
    <m/>
    <m/>
  </r>
  <r>
    <s v="Marcio "/>
    <x v="1"/>
    <s v="Matusse"/>
    <m/>
    <m/>
    <m/>
    <m/>
    <m/>
    <m/>
    <m/>
  </r>
  <r>
    <s v="Marcia "/>
    <x v="0"/>
    <s v="Afonso"/>
    <m/>
    <m/>
    <m/>
    <m/>
    <m/>
    <m/>
    <m/>
  </r>
  <r>
    <s v="Marcia "/>
    <x v="0"/>
    <s v="Chauque"/>
    <m/>
    <m/>
    <m/>
    <m/>
    <m/>
    <m/>
    <m/>
  </r>
  <r>
    <s v="Marcelo "/>
    <x v="1"/>
    <s v="Mendes"/>
    <m/>
    <m/>
    <m/>
    <m/>
    <m/>
    <m/>
    <m/>
  </r>
  <r>
    <s v="Marcelo "/>
    <x v="1"/>
    <s v="Matusse"/>
    <m/>
    <m/>
    <m/>
    <m/>
    <m/>
    <m/>
    <m/>
  </r>
  <r>
    <s v="Marcelino "/>
    <x v="1"/>
    <s v="Joaquim"/>
    <m/>
    <m/>
    <m/>
    <m/>
    <m/>
    <m/>
    <m/>
  </r>
  <r>
    <s v="Marcelino "/>
    <x v="1"/>
    <s v="Matusse"/>
    <m/>
    <m/>
    <m/>
    <m/>
    <m/>
    <m/>
    <m/>
  </r>
  <r>
    <s v="Manuela "/>
    <x v="0"/>
    <s v="Matusse"/>
    <m/>
    <m/>
    <m/>
    <m/>
    <m/>
    <m/>
    <m/>
  </r>
  <r>
    <s v="Manuela "/>
    <x v="0"/>
    <s v="Chauque"/>
    <m/>
    <m/>
    <m/>
    <m/>
    <m/>
    <m/>
    <m/>
  </r>
  <r>
    <s v="Manuel "/>
    <x v="1"/>
    <s v="Afonso"/>
    <m/>
    <m/>
    <m/>
    <m/>
    <m/>
    <m/>
    <m/>
  </r>
  <r>
    <s v="Manuel "/>
    <x v="1"/>
    <s v="Matusse"/>
    <m/>
    <m/>
    <m/>
    <m/>
    <m/>
    <m/>
    <m/>
  </r>
  <r>
    <s v="Mandisa"/>
    <x v="0"/>
    <s v="Mabunda"/>
    <m/>
    <m/>
    <m/>
    <m/>
    <m/>
    <m/>
    <m/>
  </r>
  <r>
    <s v="Mandisa"/>
    <x v="0"/>
    <s v="Chauque"/>
    <m/>
    <m/>
    <m/>
    <m/>
    <m/>
    <m/>
    <m/>
  </r>
  <r>
    <s v="Maimuna"/>
    <x v="0"/>
    <s v="Massango"/>
    <m/>
    <m/>
    <m/>
    <m/>
    <m/>
    <m/>
    <m/>
  </r>
  <r>
    <s v="Maimuna"/>
    <x v="0"/>
    <s v="Chauque"/>
    <m/>
    <m/>
    <m/>
    <m/>
    <m/>
    <m/>
    <m/>
  </r>
  <r>
    <s v="Madina"/>
    <x v="0"/>
    <s v="Madeira"/>
    <m/>
    <m/>
    <m/>
    <m/>
    <m/>
    <m/>
    <m/>
  </r>
  <r>
    <s v="Madina"/>
    <x v="0"/>
    <s v="Chauque"/>
    <m/>
    <m/>
    <m/>
    <m/>
    <m/>
    <m/>
    <m/>
  </r>
  <r>
    <s v="Madalena "/>
    <x v="0"/>
    <s v="Mahumane"/>
    <m/>
    <m/>
    <m/>
    <m/>
    <m/>
    <m/>
    <m/>
  </r>
  <r>
    <s v="Madalena "/>
    <x v="0"/>
    <s v="Chauque"/>
    <m/>
    <m/>
    <m/>
    <m/>
    <m/>
    <m/>
    <m/>
  </r>
  <r>
    <s v="Lurdes "/>
    <x v="1"/>
    <s v="Matusse"/>
    <m/>
    <m/>
    <m/>
    <m/>
    <m/>
    <m/>
    <m/>
  </r>
  <r>
    <s v="Luiz "/>
    <x v="1"/>
    <s v="Mabunda"/>
    <m/>
    <m/>
    <m/>
    <m/>
    <m/>
    <m/>
    <m/>
  </r>
  <r>
    <s v="Luiz "/>
    <x v="1"/>
    <s v="Matusse"/>
    <m/>
    <m/>
    <m/>
    <m/>
    <m/>
    <m/>
    <m/>
  </r>
  <r>
    <s v="Luisa "/>
    <x v="0"/>
    <s v="Chongo"/>
    <m/>
    <m/>
    <m/>
    <m/>
    <m/>
    <m/>
    <m/>
  </r>
  <r>
    <s v="Luisa "/>
    <x v="0"/>
    <s v="Chauque"/>
    <m/>
    <m/>
    <m/>
    <m/>
    <m/>
    <m/>
    <m/>
  </r>
  <r>
    <s v="Luis "/>
    <x v="1"/>
    <s v="Massango"/>
    <m/>
    <m/>
    <m/>
    <m/>
    <m/>
    <m/>
    <m/>
  </r>
  <r>
    <s v="Luis "/>
    <x v="1"/>
    <s v="Matusse"/>
    <m/>
    <m/>
    <m/>
    <m/>
    <m/>
    <m/>
    <m/>
  </r>
  <r>
    <s v="Lucrecia"/>
    <x v="0"/>
    <s v="Santos"/>
    <m/>
    <m/>
    <m/>
    <m/>
    <m/>
    <m/>
    <m/>
  </r>
  <r>
    <s v="Lucrecia"/>
    <x v="0"/>
    <s v="Chauque"/>
    <m/>
    <m/>
    <m/>
    <m/>
    <m/>
    <m/>
    <m/>
  </r>
  <r>
    <s v="Luciano "/>
    <x v="1"/>
    <s v="Madeira"/>
    <m/>
    <m/>
    <m/>
    <m/>
    <m/>
    <m/>
    <m/>
  </r>
  <r>
    <s v="Luciano "/>
    <x v="1"/>
    <s v="Matusse"/>
    <m/>
    <m/>
    <m/>
    <m/>
    <m/>
    <m/>
    <m/>
  </r>
  <r>
    <s v="Lucas "/>
    <x v="1"/>
    <s v="Mahumane"/>
    <m/>
    <m/>
    <m/>
    <m/>
    <m/>
    <m/>
    <m/>
  </r>
  <r>
    <s v="Lucas "/>
    <x v="1"/>
    <s v="Matusse"/>
    <m/>
    <m/>
    <m/>
    <m/>
    <m/>
    <m/>
    <m/>
  </r>
  <r>
    <s v="Lino "/>
    <x v="1"/>
    <s v="Chongo"/>
    <m/>
    <m/>
    <m/>
    <m/>
    <m/>
    <m/>
    <m/>
  </r>
  <r>
    <s v="Lino "/>
    <x v="1"/>
    <s v="Matusse"/>
    <m/>
    <m/>
    <m/>
    <m/>
    <m/>
    <m/>
    <m/>
  </r>
  <r>
    <s v="Linda "/>
    <x v="0"/>
    <s v="Silva"/>
    <m/>
    <m/>
    <m/>
    <m/>
    <m/>
    <m/>
    <m/>
  </r>
  <r>
    <s v="Linda "/>
    <x v="0"/>
    <s v="Chauque"/>
    <m/>
    <m/>
    <m/>
    <m/>
    <m/>
    <m/>
    <m/>
  </r>
  <r>
    <s v="Lina "/>
    <x v="0"/>
    <s v="Machava"/>
    <m/>
    <m/>
    <m/>
    <m/>
    <m/>
    <m/>
    <m/>
  </r>
  <r>
    <s v="Lina "/>
    <x v="0"/>
    <s v="Chauque"/>
    <m/>
    <m/>
    <m/>
    <m/>
    <m/>
    <m/>
    <m/>
  </r>
  <r>
    <s v="Leontina"/>
    <x v="0"/>
    <s v="Macuacua"/>
    <m/>
    <m/>
    <m/>
    <m/>
    <m/>
    <m/>
    <m/>
  </r>
  <r>
    <s v="Leontina"/>
    <x v="0"/>
    <s v="Chongo"/>
    <m/>
    <m/>
    <m/>
    <m/>
    <m/>
    <m/>
    <m/>
  </r>
  <r>
    <s v="Leonor "/>
    <x v="1"/>
    <s v="Santos"/>
    <m/>
    <m/>
    <m/>
    <m/>
    <m/>
    <m/>
    <m/>
  </r>
  <r>
    <s v="Leonor "/>
    <x v="1"/>
    <s v="Matusse"/>
    <m/>
    <m/>
    <m/>
    <m/>
    <m/>
    <m/>
    <m/>
  </r>
  <r>
    <s v="Leonel "/>
    <x v="1"/>
    <s v="Silva"/>
    <m/>
    <m/>
    <m/>
    <m/>
    <m/>
    <m/>
    <m/>
  </r>
  <r>
    <s v="Leonel "/>
    <x v="1"/>
    <s v="Matusse"/>
    <m/>
    <m/>
    <m/>
    <m/>
    <m/>
    <m/>
    <m/>
  </r>
  <r>
    <s v="Leonardo "/>
    <x v="1"/>
    <s v="Machava"/>
    <m/>
    <m/>
    <m/>
    <m/>
    <m/>
    <m/>
    <m/>
  </r>
  <r>
    <s v="Leonardo "/>
    <x v="1"/>
    <s v="Matusse"/>
    <m/>
    <m/>
    <m/>
    <m/>
    <m/>
    <m/>
    <m/>
  </r>
  <r>
    <s v="Lazaro "/>
    <x v="1"/>
    <s v="Macuacua"/>
    <m/>
    <m/>
    <m/>
    <m/>
    <m/>
    <m/>
    <m/>
  </r>
  <r>
    <s v="Lazaro "/>
    <x v="1"/>
    <s v="Matusse"/>
    <m/>
    <m/>
    <m/>
    <m/>
    <m/>
    <m/>
    <m/>
  </r>
  <r>
    <s v="Laurinda"/>
    <x v="0"/>
    <s v="Macamo"/>
    <m/>
    <m/>
    <m/>
    <m/>
    <m/>
    <m/>
    <m/>
  </r>
  <r>
    <s v="Laurinda"/>
    <x v="0"/>
    <s v="Chongo"/>
    <m/>
    <m/>
    <m/>
    <m/>
    <m/>
    <m/>
    <m/>
  </r>
  <r>
    <s v="Laura "/>
    <x v="0"/>
    <s v="Muchanga"/>
    <m/>
    <m/>
    <m/>
    <m/>
    <m/>
    <m/>
    <m/>
  </r>
  <r>
    <s v="Laura "/>
    <x v="0"/>
    <s v="Chongo"/>
    <m/>
    <m/>
    <m/>
    <m/>
    <m/>
    <m/>
    <m/>
  </r>
  <r>
    <s v="Lara "/>
    <x v="0"/>
    <s v="Matsinhe"/>
    <m/>
    <m/>
    <m/>
    <m/>
    <m/>
    <m/>
    <m/>
  </r>
  <r>
    <s v="Lara "/>
    <x v="0"/>
    <s v="Chongo"/>
    <m/>
    <m/>
    <m/>
    <m/>
    <m/>
    <m/>
    <m/>
  </r>
  <r>
    <s v="Kimara"/>
    <x v="0"/>
    <s v="Domingos"/>
    <m/>
    <m/>
    <m/>
    <m/>
    <m/>
    <m/>
    <m/>
  </r>
  <r>
    <s v="Kimara"/>
    <x v="0"/>
    <s v="Chongo"/>
    <m/>
    <m/>
    <m/>
    <m/>
    <m/>
    <m/>
    <m/>
  </r>
  <r>
    <s v="Katia "/>
    <x v="0"/>
    <s v="Pereira"/>
    <m/>
    <m/>
    <m/>
    <m/>
    <m/>
    <m/>
    <m/>
  </r>
  <r>
    <s v="Katia "/>
    <x v="0"/>
    <s v="Chongo"/>
    <m/>
    <m/>
    <m/>
    <m/>
    <m/>
    <m/>
    <m/>
  </r>
  <r>
    <s v="Juvencio "/>
    <x v="1"/>
    <s v="Macamo"/>
    <m/>
    <m/>
    <m/>
    <m/>
    <m/>
    <m/>
    <m/>
  </r>
  <r>
    <s v="Juvencio "/>
    <x v="1"/>
    <s v="Matusse"/>
    <m/>
    <m/>
    <m/>
    <m/>
    <m/>
    <m/>
    <m/>
  </r>
  <r>
    <s v="Justino "/>
    <x v="1"/>
    <s v="Muchanga"/>
    <m/>
    <m/>
    <m/>
    <m/>
    <m/>
    <m/>
    <m/>
  </r>
  <r>
    <s v="Justino "/>
    <x v="1"/>
    <s v="Matusse"/>
    <m/>
    <m/>
    <m/>
    <m/>
    <m/>
    <m/>
    <m/>
  </r>
  <r>
    <s v="Julieta "/>
    <x v="0"/>
    <s v="Muianga"/>
    <m/>
    <m/>
    <m/>
    <m/>
    <m/>
    <m/>
    <m/>
  </r>
  <r>
    <s v="Julieta "/>
    <x v="0"/>
    <s v="Chongo"/>
    <m/>
    <m/>
    <m/>
    <m/>
    <m/>
    <m/>
    <m/>
  </r>
  <r>
    <s v="Julia"/>
    <x v="0"/>
    <s v="Munguambe"/>
    <m/>
    <m/>
    <m/>
    <m/>
    <m/>
    <m/>
    <m/>
  </r>
  <r>
    <s v="Julia"/>
    <x v="0"/>
    <s v="Chongo"/>
    <m/>
    <m/>
    <m/>
    <m/>
    <m/>
    <m/>
    <m/>
  </r>
  <r>
    <s v="Judite "/>
    <x v="0"/>
    <s v="Banze"/>
    <m/>
    <m/>
    <m/>
    <m/>
    <m/>
    <m/>
    <m/>
  </r>
  <r>
    <s v="Judite "/>
    <x v="0"/>
    <s v="Chongo"/>
    <m/>
    <m/>
    <m/>
    <m/>
    <m/>
    <m/>
    <m/>
  </r>
  <r>
    <s v="Joseph "/>
    <x v="1"/>
    <s v="Matsinhe"/>
    <m/>
    <m/>
    <m/>
    <m/>
    <m/>
    <m/>
    <m/>
  </r>
  <r>
    <s v="Joseph "/>
    <x v="1"/>
    <s v="Matusse"/>
    <m/>
    <m/>
    <m/>
    <m/>
    <m/>
    <m/>
    <m/>
  </r>
  <r>
    <s v="Jose "/>
    <x v="1"/>
    <s v="Domingos"/>
    <m/>
    <m/>
    <m/>
    <m/>
    <m/>
    <m/>
    <m/>
  </r>
  <r>
    <s v="Jose "/>
    <x v="1"/>
    <s v="Matusse"/>
    <m/>
    <m/>
    <m/>
    <m/>
    <m/>
    <m/>
    <m/>
  </r>
  <r>
    <s v="Jorge "/>
    <x v="1"/>
    <s v="Pereira"/>
    <m/>
    <m/>
    <m/>
    <m/>
    <m/>
    <m/>
    <m/>
  </r>
  <r>
    <s v="Jorge "/>
    <x v="1"/>
    <s v="Matusse"/>
    <m/>
    <m/>
    <m/>
    <m/>
    <m/>
    <m/>
    <m/>
  </r>
  <r>
    <s v="Jone "/>
    <x v="1"/>
    <s v="Muianga"/>
    <m/>
    <m/>
    <m/>
    <m/>
    <m/>
    <m/>
    <m/>
  </r>
  <r>
    <s v="Jone "/>
    <x v="1"/>
    <s v="Matusse"/>
    <m/>
    <m/>
    <m/>
    <m/>
    <m/>
    <m/>
    <m/>
  </r>
  <r>
    <s v="Jonas "/>
    <x v="1"/>
    <s v="Munguambe"/>
    <m/>
    <m/>
    <m/>
    <m/>
    <m/>
    <m/>
    <m/>
  </r>
  <r>
    <s v="Jonas "/>
    <x v="1"/>
    <s v="Matusse"/>
    <m/>
    <m/>
    <m/>
    <m/>
    <m/>
    <m/>
    <m/>
  </r>
  <r>
    <s v="John "/>
    <x v="1"/>
    <s v="Banze"/>
    <m/>
    <m/>
    <m/>
    <m/>
    <m/>
    <m/>
    <m/>
  </r>
  <r>
    <s v="John "/>
    <x v="1"/>
    <s v="Mendes"/>
    <m/>
    <m/>
    <m/>
    <m/>
    <m/>
    <m/>
    <m/>
  </r>
  <r>
    <s v="Johan "/>
    <x v="1"/>
    <s v="Manhique"/>
    <m/>
    <m/>
    <m/>
    <m/>
    <m/>
    <m/>
    <m/>
  </r>
  <r>
    <s v="Johan "/>
    <x v="1"/>
    <s v="Mendes"/>
    <m/>
    <m/>
    <m/>
    <m/>
    <m/>
    <m/>
    <m/>
  </r>
  <r>
    <s v="Joel "/>
    <x v="1"/>
    <s v="Simbine"/>
    <m/>
    <m/>
    <m/>
    <m/>
    <m/>
    <m/>
    <m/>
  </r>
  <r>
    <s v="Joel "/>
    <x v="1"/>
    <s v="Mendes"/>
    <m/>
    <m/>
    <m/>
    <m/>
    <m/>
    <m/>
    <m/>
  </r>
  <r>
    <s v="Joaquina "/>
    <x v="0"/>
    <s v="Manhique"/>
    <m/>
    <m/>
    <m/>
    <m/>
    <m/>
    <m/>
    <m/>
  </r>
  <r>
    <s v="Joaquina "/>
    <x v="0"/>
    <s v="Chongo"/>
    <m/>
    <m/>
    <m/>
    <m/>
    <m/>
    <m/>
    <m/>
  </r>
  <r>
    <s v="Joaquina"/>
    <x v="0"/>
    <s v="Simbine"/>
    <m/>
    <m/>
    <m/>
    <m/>
    <m/>
    <m/>
    <m/>
  </r>
  <r>
    <s v="Joaquina"/>
    <x v="0"/>
    <s v="Chongo"/>
    <m/>
    <m/>
    <m/>
    <m/>
    <m/>
    <m/>
    <m/>
  </r>
  <r>
    <s v="Joaquim "/>
    <x v="1"/>
    <s v="Sousa"/>
    <m/>
    <m/>
    <m/>
    <m/>
    <m/>
    <m/>
    <m/>
  </r>
  <r>
    <s v="Joaquim "/>
    <x v="1"/>
    <s v="Mendes"/>
    <m/>
    <m/>
    <m/>
    <m/>
    <m/>
    <m/>
    <m/>
  </r>
  <r>
    <s v="Joao "/>
    <x v="1"/>
    <s v="Guambe"/>
    <m/>
    <m/>
    <m/>
    <m/>
    <m/>
    <m/>
    <m/>
  </r>
  <r>
    <s v="Joao "/>
    <x v="1"/>
    <s v="Mendes"/>
    <m/>
    <m/>
    <m/>
    <m/>
    <m/>
    <m/>
    <m/>
  </r>
  <r>
    <s v="Joana "/>
    <x v="0"/>
    <s v="Sousa"/>
    <m/>
    <m/>
    <m/>
    <m/>
    <m/>
    <m/>
    <m/>
  </r>
  <r>
    <s v="Joana "/>
    <x v="0"/>
    <s v="Chongo"/>
    <m/>
    <m/>
    <m/>
    <m/>
    <m/>
    <m/>
    <m/>
  </r>
  <r>
    <s v="Jeremias "/>
    <x v="1"/>
    <s v="Jose"/>
    <m/>
    <m/>
    <m/>
    <m/>
    <m/>
    <m/>
    <m/>
  </r>
  <r>
    <s v="Jeremias "/>
    <x v="1"/>
    <s v="Mendes"/>
    <m/>
    <m/>
    <m/>
    <m/>
    <m/>
    <m/>
    <m/>
  </r>
  <r>
    <s v="Jean "/>
    <x v="1"/>
    <s v="Cumbe"/>
    <m/>
    <m/>
    <m/>
    <m/>
    <m/>
    <m/>
    <m/>
  </r>
  <r>
    <s v="Jean "/>
    <x v="1"/>
    <s v="Mendes"/>
    <m/>
    <m/>
    <m/>
    <m/>
    <m/>
    <m/>
    <m/>
  </r>
  <r>
    <s v="Janicia"/>
    <x v="0"/>
    <s v="Guambe"/>
    <m/>
    <m/>
    <m/>
    <m/>
    <m/>
    <m/>
    <m/>
  </r>
  <r>
    <s v="Janicia"/>
    <x v="0"/>
    <s v="Chongo"/>
    <m/>
    <m/>
    <m/>
    <m/>
    <m/>
    <m/>
    <m/>
  </r>
  <r>
    <s v="James "/>
    <x v="1"/>
    <s v="Cumbane"/>
    <m/>
    <m/>
    <m/>
    <m/>
    <m/>
    <m/>
    <m/>
  </r>
  <r>
    <s v="James "/>
    <x v="1"/>
    <s v="Mendes"/>
    <m/>
    <m/>
    <m/>
    <m/>
    <m/>
    <m/>
    <m/>
  </r>
  <r>
    <s v="Jamal "/>
    <x v="1"/>
    <s v="Fumo"/>
    <m/>
    <m/>
    <m/>
    <m/>
    <m/>
    <m/>
    <m/>
  </r>
  <r>
    <s v="Jamal "/>
    <x v="1"/>
    <s v="Mendes"/>
    <m/>
    <m/>
    <m/>
    <m/>
    <m/>
    <m/>
    <m/>
  </r>
  <r>
    <s v="Jaime "/>
    <x v="1"/>
    <s v="Zacarias"/>
    <m/>
    <m/>
    <m/>
    <m/>
    <m/>
    <m/>
    <m/>
  </r>
  <r>
    <s v="Jaime "/>
    <x v="1"/>
    <s v="Mendes"/>
    <m/>
    <m/>
    <m/>
    <m/>
    <m/>
    <m/>
    <m/>
  </r>
  <r>
    <s v="Jacob "/>
    <x v="1"/>
    <s v="Chauque"/>
    <m/>
    <m/>
    <m/>
    <m/>
    <m/>
    <m/>
    <m/>
  </r>
  <r>
    <s v="Jacob "/>
    <x v="1"/>
    <s v="Mendes"/>
    <m/>
    <m/>
    <m/>
    <m/>
    <m/>
    <m/>
    <m/>
  </r>
  <r>
    <s v="Jacinto "/>
    <x v="1"/>
    <s v="Cuna"/>
    <m/>
    <m/>
    <m/>
    <m/>
    <m/>
    <m/>
    <m/>
  </r>
  <r>
    <s v="Jacinto "/>
    <x v="1"/>
    <s v="Mendes"/>
    <m/>
    <m/>
    <m/>
    <m/>
    <m/>
    <m/>
    <m/>
  </r>
  <r>
    <s v="Ivone "/>
    <x v="0"/>
    <s v="Jose"/>
    <m/>
    <m/>
    <m/>
    <m/>
    <m/>
    <m/>
    <m/>
  </r>
  <r>
    <s v="Ivone "/>
    <x v="0"/>
    <s v="Chongo"/>
    <m/>
    <m/>
    <m/>
    <m/>
    <m/>
    <m/>
    <m/>
  </r>
  <r>
    <s v="Ivete "/>
    <x v="0"/>
    <s v="Cumbe"/>
    <m/>
    <m/>
    <m/>
    <m/>
    <m/>
    <m/>
    <m/>
  </r>
  <r>
    <s v="Ivete "/>
    <x v="0"/>
    <s v="Chongo"/>
    <m/>
    <m/>
    <m/>
    <m/>
    <m/>
    <m/>
    <m/>
  </r>
  <r>
    <s v="Ivania"/>
    <x v="0"/>
    <s v="Cumbane"/>
    <m/>
    <m/>
    <m/>
    <m/>
    <m/>
    <m/>
    <m/>
  </r>
  <r>
    <s v="Ivania"/>
    <x v="0"/>
    <s v="Chongo"/>
    <m/>
    <m/>
    <m/>
    <m/>
    <m/>
    <m/>
    <m/>
  </r>
  <r>
    <s v="Iva "/>
    <x v="0"/>
    <s v="Fumo"/>
    <m/>
    <m/>
    <m/>
    <m/>
    <m/>
    <m/>
    <m/>
  </r>
  <r>
    <s v="Iva "/>
    <x v="0"/>
    <s v="Chongo"/>
    <m/>
    <m/>
    <m/>
    <m/>
    <m/>
    <m/>
    <m/>
  </r>
  <r>
    <s v="Ismael "/>
    <x v="1"/>
    <s v="Mendes"/>
    <m/>
    <m/>
    <m/>
    <m/>
    <m/>
    <m/>
    <m/>
  </r>
  <r>
    <s v="Isidro "/>
    <x v="1"/>
    <s v="Joaquim"/>
    <m/>
    <m/>
    <m/>
    <m/>
    <m/>
    <m/>
    <m/>
  </r>
  <r>
    <s v="Isidro "/>
    <x v="1"/>
    <s v="Mendes"/>
    <m/>
    <m/>
    <m/>
    <m/>
    <m/>
    <m/>
    <m/>
  </r>
  <r>
    <s v="Isaura "/>
    <x v="0"/>
    <s v="Zacarias"/>
    <m/>
    <m/>
    <m/>
    <m/>
    <m/>
    <m/>
    <m/>
  </r>
  <r>
    <s v="Isaura "/>
    <x v="0"/>
    <s v="Chongo"/>
    <m/>
    <m/>
    <m/>
    <m/>
    <m/>
    <m/>
    <m/>
  </r>
  <r>
    <s v="Isaias "/>
    <x v="1"/>
    <s v="Afonso"/>
    <m/>
    <m/>
    <m/>
    <m/>
    <m/>
    <m/>
    <m/>
  </r>
  <r>
    <s v="Isaias "/>
    <x v="1"/>
    <s v="Mendes"/>
    <m/>
    <m/>
    <m/>
    <m/>
    <m/>
    <m/>
    <m/>
  </r>
  <r>
    <s v="Isac "/>
    <x v="1"/>
    <s v="Matusse"/>
    <m/>
    <m/>
    <m/>
    <m/>
    <m/>
    <m/>
    <m/>
  </r>
  <r>
    <s v="Isac "/>
    <x v="1"/>
    <s v="Mendes"/>
    <m/>
    <m/>
    <m/>
    <m/>
    <m/>
    <m/>
    <m/>
  </r>
  <r>
    <s v="Isabel "/>
    <x v="0"/>
    <s v="Chauque"/>
    <m/>
    <m/>
    <m/>
    <m/>
    <m/>
    <m/>
    <m/>
  </r>
  <r>
    <s v="Isabel "/>
    <x v="0"/>
    <s v="Chongo"/>
    <m/>
    <m/>
    <m/>
    <m/>
    <m/>
    <m/>
    <m/>
  </r>
  <r>
    <s v="Iris "/>
    <x v="1"/>
    <s v="Mabunda"/>
    <m/>
    <m/>
    <m/>
    <m/>
    <m/>
    <m/>
    <m/>
  </r>
  <r>
    <s v="Iris "/>
    <x v="1"/>
    <s v="Mendes"/>
    <m/>
    <m/>
    <m/>
    <m/>
    <m/>
    <m/>
    <m/>
  </r>
  <r>
    <s v="Irene "/>
    <x v="0"/>
    <s v="Cuna"/>
    <m/>
    <m/>
    <m/>
    <m/>
    <m/>
    <m/>
    <m/>
  </r>
  <r>
    <s v="Irene "/>
    <x v="0"/>
    <s v="Chongo"/>
    <m/>
    <m/>
    <m/>
    <m/>
    <m/>
    <m/>
    <m/>
  </r>
  <r>
    <s v="Inocencio "/>
    <x v="1"/>
    <s v="Massango"/>
    <m/>
    <m/>
    <m/>
    <m/>
    <m/>
    <m/>
    <m/>
  </r>
  <r>
    <s v="Inocencio "/>
    <x v="1"/>
    <s v="Mendes"/>
    <m/>
    <m/>
    <m/>
    <m/>
    <m/>
    <m/>
    <m/>
  </r>
  <r>
    <s v="Inocencia "/>
    <x v="0"/>
    <s v="Mendes"/>
    <m/>
    <m/>
    <m/>
    <m/>
    <m/>
    <m/>
    <m/>
  </r>
  <r>
    <s v="Inocencia "/>
    <x v="0"/>
    <s v="Chongo"/>
    <m/>
    <m/>
    <m/>
    <m/>
    <m/>
    <m/>
    <m/>
  </r>
  <r>
    <s v="Ines "/>
    <x v="0"/>
    <s v="Joaquim"/>
    <m/>
    <m/>
    <m/>
    <m/>
    <m/>
    <m/>
    <m/>
  </r>
  <r>
    <s v="Ines "/>
    <x v="0"/>
    <s v="Chongo"/>
    <m/>
    <m/>
    <m/>
    <m/>
    <m/>
    <m/>
    <m/>
  </r>
  <r>
    <s v="Inacio "/>
    <x v="1"/>
    <s v="Madeira"/>
    <m/>
    <m/>
    <m/>
    <m/>
    <m/>
    <m/>
    <m/>
  </r>
  <r>
    <s v="Inacio "/>
    <x v="1"/>
    <s v="Mendes"/>
    <m/>
    <m/>
    <m/>
    <m/>
    <m/>
    <m/>
    <m/>
  </r>
  <r>
    <s v="Ilidio "/>
    <x v="1"/>
    <s v="Mahumane"/>
    <m/>
    <m/>
    <m/>
    <m/>
    <m/>
    <m/>
    <m/>
  </r>
  <r>
    <s v="Ilidio "/>
    <x v="1"/>
    <s v="Mendes"/>
    <m/>
    <m/>
    <m/>
    <m/>
    <m/>
    <m/>
    <m/>
  </r>
  <r>
    <s v="Ilda "/>
    <x v="0"/>
    <s v="Afonso"/>
    <m/>
    <m/>
    <m/>
    <m/>
    <m/>
    <m/>
    <m/>
  </r>
  <r>
    <s v="Ilda "/>
    <x v="0"/>
    <s v="Cumbane"/>
    <m/>
    <m/>
    <m/>
    <m/>
    <m/>
    <m/>
    <m/>
  </r>
  <r>
    <s v="Ilda"/>
    <x v="0"/>
    <s v="Matusse"/>
    <m/>
    <m/>
    <m/>
    <m/>
    <m/>
    <m/>
    <m/>
  </r>
  <r>
    <s v="Ilda"/>
    <x v="0"/>
    <s v="Cumbane"/>
    <m/>
    <m/>
    <m/>
    <m/>
    <m/>
    <m/>
    <m/>
  </r>
  <r>
    <s v="Humberto "/>
    <x v="1"/>
    <s v="Chongo"/>
    <m/>
    <m/>
    <m/>
    <m/>
    <m/>
    <m/>
    <m/>
  </r>
  <r>
    <s v="Humberto "/>
    <x v="1"/>
    <s v="Mendes"/>
    <m/>
    <m/>
    <m/>
    <m/>
    <m/>
    <m/>
    <m/>
  </r>
  <r>
    <s v="Hugo "/>
    <x v="1"/>
    <s v="Santos"/>
    <m/>
    <m/>
    <m/>
    <m/>
    <m/>
    <m/>
    <m/>
  </r>
  <r>
    <s v="Hugo "/>
    <x v="1"/>
    <s v="Mendes"/>
    <m/>
    <m/>
    <m/>
    <m/>
    <m/>
    <m/>
    <m/>
  </r>
  <r>
    <s v="Hortencia "/>
    <x v="0"/>
    <s v="Mabunda"/>
    <m/>
    <m/>
    <m/>
    <m/>
    <m/>
    <m/>
    <m/>
  </r>
  <r>
    <s v="Hortencia "/>
    <x v="0"/>
    <s v="Cumbane"/>
    <m/>
    <m/>
    <m/>
    <m/>
    <m/>
    <m/>
    <m/>
  </r>
  <r>
    <s v="Hilario "/>
    <x v="1"/>
    <s v="Silva"/>
    <m/>
    <m/>
    <m/>
    <m/>
    <m/>
    <m/>
    <m/>
  </r>
  <r>
    <s v="Hilario "/>
    <x v="1"/>
    <s v="Muchanga"/>
    <m/>
    <m/>
    <m/>
    <m/>
    <m/>
    <m/>
    <m/>
  </r>
  <r>
    <s v="Herminio "/>
    <x v="1"/>
    <s v="Machava"/>
    <m/>
    <m/>
    <m/>
    <m/>
    <m/>
    <m/>
    <m/>
  </r>
  <r>
    <s v="Herminio "/>
    <x v="1"/>
    <s v="Muchanga"/>
    <m/>
    <m/>
    <m/>
    <m/>
    <m/>
    <m/>
    <m/>
  </r>
  <r>
    <s v="Herminia"/>
    <x v="0"/>
    <s v="Massango"/>
    <m/>
    <m/>
    <m/>
    <m/>
    <m/>
    <m/>
    <m/>
  </r>
  <r>
    <s v="Herminia"/>
    <x v="0"/>
    <s v="Cumbane"/>
    <m/>
    <m/>
    <m/>
    <m/>
    <m/>
    <m/>
    <m/>
  </r>
  <r>
    <s v="Hermenegildo "/>
    <x v="1"/>
    <s v="Macuacua"/>
    <m/>
    <m/>
    <m/>
    <m/>
    <m/>
    <m/>
    <m/>
  </r>
  <r>
    <s v="Hermenegildo "/>
    <x v="1"/>
    <s v="Muchanga"/>
    <m/>
    <m/>
    <m/>
    <m/>
    <m/>
    <m/>
    <m/>
  </r>
  <r>
    <s v="Henrique "/>
    <x v="1"/>
    <s v="Macamo"/>
    <m/>
    <m/>
    <m/>
    <m/>
    <m/>
    <m/>
    <m/>
  </r>
  <r>
    <s v="Henrique "/>
    <x v="1"/>
    <s v="Muchanga"/>
    <m/>
    <m/>
    <m/>
    <m/>
    <m/>
    <m/>
    <m/>
  </r>
  <r>
    <s v="Helio "/>
    <x v="1"/>
    <s v="Muchanga"/>
    <m/>
    <m/>
    <m/>
    <m/>
    <m/>
    <m/>
    <m/>
  </r>
  <r>
    <s v="Helena "/>
    <x v="0"/>
    <s v="Madeira"/>
    <m/>
    <m/>
    <m/>
    <m/>
    <m/>
    <m/>
    <m/>
  </r>
  <r>
    <s v="Helena "/>
    <x v="0"/>
    <s v="Cumbane"/>
    <m/>
    <m/>
    <m/>
    <m/>
    <m/>
    <m/>
    <m/>
  </r>
  <r>
    <s v="Helder "/>
    <x v="1"/>
    <s v="Matsinhe"/>
    <m/>
    <m/>
    <m/>
    <m/>
    <m/>
    <m/>
    <m/>
  </r>
  <r>
    <s v="Helder "/>
    <x v="1"/>
    <s v="Muchanga"/>
    <m/>
    <m/>
    <m/>
    <m/>
    <m/>
    <m/>
    <m/>
  </r>
  <r>
    <s v="Halima"/>
    <x v="0"/>
    <s v="Mahumane"/>
    <m/>
    <m/>
    <m/>
    <m/>
    <m/>
    <m/>
    <m/>
  </r>
  <r>
    <s v="Halima"/>
    <x v="0"/>
    <s v="Cumbane"/>
    <m/>
    <m/>
    <m/>
    <m/>
    <m/>
    <m/>
    <m/>
  </r>
  <r>
    <s v="Guilherme "/>
    <x v="1"/>
    <s v="Domingos"/>
    <m/>
    <m/>
    <m/>
    <m/>
    <m/>
    <m/>
    <m/>
  </r>
  <r>
    <s v="Guilherme "/>
    <x v="1"/>
    <s v="Muchanga"/>
    <m/>
    <m/>
    <m/>
    <m/>
    <m/>
    <m/>
    <m/>
  </r>
  <r>
    <s v="Gisela "/>
    <x v="0"/>
    <s v="Chongo"/>
    <m/>
    <m/>
    <m/>
    <m/>
    <m/>
    <m/>
    <m/>
  </r>
  <r>
    <s v="Gisela "/>
    <x v="0"/>
    <s v="Cumbane"/>
    <m/>
    <m/>
    <m/>
    <m/>
    <m/>
    <m/>
    <m/>
  </r>
  <r>
    <s v="Gina "/>
    <x v="0"/>
    <s v="Santos"/>
    <m/>
    <m/>
    <m/>
    <m/>
    <m/>
    <m/>
    <m/>
  </r>
  <r>
    <s v="Gina "/>
    <x v="0"/>
    <s v="Cumbane"/>
    <m/>
    <m/>
    <m/>
    <m/>
    <m/>
    <m/>
    <m/>
  </r>
  <r>
    <s v="Gildo "/>
    <x v="1"/>
    <s v="Pereira"/>
    <m/>
    <m/>
    <m/>
    <m/>
    <m/>
    <m/>
    <m/>
  </r>
  <r>
    <s v="Gildo "/>
    <x v="1"/>
    <s v="Muchanga"/>
    <m/>
    <m/>
    <m/>
    <m/>
    <m/>
    <m/>
    <m/>
  </r>
  <r>
    <s v="Gilda "/>
    <x v="0"/>
    <s v="Silva"/>
    <m/>
    <m/>
    <m/>
    <m/>
    <m/>
    <m/>
    <m/>
  </r>
  <r>
    <s v="Gilda "/>
    <x v="0"/>
    <s v="Cumbane"/>
    <m/>
    <m/>
    <m/>
    <m/>
    <m/>
    <m/>
    <m/>
  </r>
  <r>
    <s v="Gilberto "/>
    <x v="1"/>
    <s v="Muianga"/>
    <m/>
    <m/>
    <m/>
    <m/>
    <m/>
    <m/>
    <m/>
  </r>
  <r>
    <s v="Gilberto "/>
    <x v="1"/>
    <s v="Muchanga"/>
    <m/>
    <m/>
    <m/>
    <m/>
    <m/>
    <m/>
    <m/>
  </r>
  <r>
    <s v="Gil "/>
    <x v="1"/>
    <s v="Munguambe"/>
    <m/>
    <m/>
    <m/>
    <m/>
    <m/>
    <m/>
    <m/>
  </r>
  <r>
    <s v="Gil "/>
    <x v="1"/>
    <s v="Muchanga"/>
    <m/>
    <m/>
    <m/>
    <m/>
    <m/>
    <m/>
    <m/>
  </r>
  <r>
    <s v="Gertrudes "/>
    <x v="1"/>
    <s v="Banze"/>
    <m/>
    <m/>
    <m/>
    <m/>
    <m/>
    <m/>
    <m/>
  </r>
  <r>
    <s v="Gertrudes "/>
    <x v="1"/>
    <s v="Muchanga"/>
    <m/>
    <m/>
    <m/>
    <m/>
    <m/>
    <m/>
    <m/>
  </r>
  <r>
    <s v="Gerson "/>
    <x v="1"/>
    <s v="Manhique"/>
    <m/>
    <m/>
    <m/>
    <m/>
    <m/>
    <m/>
    <m/>
  </r>
  <r>
    <s v="Gerson "/>
    <x v="1"/>
    <s v="Muchanga"/>
    <m/>
    <m/>
    <m/>
    <m/>
    <m/>
    <m/>
    <m/>
  </r>
  <r>
    <s v="Geraldo "/>
    <x v="1"/>
    <s v="Simbine"/>
    <m/>
    <m/>
    <m/>
    <m/>
    <m/>
    <m/>
    <m/>
  </r>
  <r>
    <s v="Geraldo "/>
    <x v="1"/>
    <s v="Muchanga"/>
    <m/>
    <m/>
    <m/>
    <m/>
    <m/>
    <m/>
    <m/>
  </r>
  <r>
    <s v="George "/>
    <x v="1"/>
    <s v="Sousa"/>
    <m/>
    <m/>
    <m/>
    <m/>
    <m/>
    <m/>
    <m/>
  </r>
  <r>
    <s v="George "/>
    <x v="1"/>
    <s v="Muchanga"/>
    <m/>
    <m/>
    <m/>
    <m/>
    <m/>
    <m/>
    <m/>
  </r>
  <r>
    <s v="Gabriel "/>
    <x v="1"/>
    <s v="Guambe"/>
    <m/>
    <m/>
    <m/>
    <m/>
    <m/>
    <m/>
    <m/>
  </r>
  <r>
    <s v="Gabriel "/>
    <x v="1"/>
    <s v="Muchanga"/>
    <m/>
    <m/>
    <m/>
    <m/>
    <m/>
    <m/>
    <m/>
  </r>
  <r>
    <s v="Gabriel"/>
    <x v="1"/>
    <s v="Machava"/>
    <m/>
    <m/>
    <m/>
    <m/>
    <m/>
    <m/>
    <m/>
  </r>
  <r>
    <s v="Gabriel"/>
    <x v="1"/>
    <s v="Cumbane"/>
    <m/>
    <m/>
    <m/>
    <m/>
    <m/>
    <m/>
    <m/>
  </r>
  <r>
    <s v="Fumo"/>
    <x v="1"/>
    <s v="Macuacua"/>
    <m/>
    <m/>
    <m/>
    <m/>
    <m/>
    <m/>
    <m/>
  </r>
  <r>
    <s v="Fumo"/>
    <x v="1"/>
    <s v="Cumbane"/>
    <m/>
    <m/>
    <m/>
    <m/>
    <m/>
    <m/>
    <m/>
  </r>
  <r>
    <s v="Freitas"/>
    <x v="1"/>
    <s v="Macamo"/>
    <m/>
    <m/>
    <m/>
    <m/>
    <m/>
    <m/>
    <m/>
  </r>
  <r>
    <s v="Freitas"/>
    <x v="1"/>
    <s v="Cumbane"/>
    <m/>
    <m/>
    <m/>
    <m/>
    <m/>
    <m/>
    <m/>
  </r>
  <r>
    <s v="Frederico "/>
    <x v="1"/>
    <s v="Jose"/>
    <m/>
    <m/>
    <m/>
    <m/>
    <m/>
    <m/>
    <m/>
  </r>
  <r>
    <s v="Frederico "/>
    <x v="1"/>
    <s v="Muchanga"/>
    <m/>
    <m/>
    <m/>
    <m/>
    <m/>
    <m/>
    <m/>
  </r>
  <r>
    <s v="Fred "/>
    <x v="1"/>
    <s v="Cumbe"/>
    <m/>
    <m/>
    <m/>
    <m/>
    <m/>
    <m/>
    <m/>
  </r>
  <r>
    <s v="Fred "/>
    <x v="1"/>
    <s v="Muchanga"/>
    <m/>
    <m/>
    <m/>
    <m/>
    <m/>
    <m/>
    <m/>
  </r>
  <r>
    <s v="Frank "/>
    <x v="1"/>
    <s v="Cumbane"/>
    <m/>
    <m/>
    <m/>
    <m/>
    <m/>
    <m/>
    <m/>
  </r>
  <r>
    <s v="Frank "/>
    <x v="1"/>
    <s v="Muchanga"/>
    <m/>
    <m/>
    <m/>
    <m/>
    <m/>
    <m/>
    <m/>
  </r>
  <r>
    <s v="Franco"/>
    <x v="1"/>
    <s v="Muchanga"/>
    <m/>
    <m/>
    <m/>
    <m/>
    <m/>
    <m/>
    <m/>
  </r>
  <r>
    <s v="Franco"/>
    <x v="1"/>
    <s v="Cumbane"/>
    <m/>
    <m/>
    <m/>
    <m/>
    <m/>
    <m/>
    <m/>
  </r>
  <r>
    <s v="Francisco "/>
    <x v="1"/>
    <s v="Fumo"/>
    <m/>
    <m/>
    <m/>
    <m/>
    <m/>
    <m/>
    <m/>
  </r>
  <r>
    <s v="Francisco "/>
    <x v="1"/>
    <s v="Muchanga"/>
    <m/>
    <m/>
    <m/>
    <m/>
    <m/>
    <m/>
    <m/>
  </r>
  <r>
    <s v="Francisco"/>
    <x v="1"/>
    <s v="Matsinhe"/>
    <m/>
    <m/>
    <m/>
    <m/>
    <m/>
    <m/>
    <m/>
  </r>
  <r>
    <s v="Francisco"/>
    <x v="1"/>
    <s v="Cumbane"/>
    <m/>
    <m/>
    <m/>
    <m/>
    <m/>
    <m/>
    <m/>
  </r>
  <r>
    <s v="Francisca "/>
    <x v="0"/>
    <s v="Domingos"/>
    <m/>
    <m/>
    <m/>
    <m/>
    <m/>
    <m/>
    <m/>
  </r>
  <r>
    <s v="Francisca "/>
    <x v="0"/>
    <s v="Cumbane"/>
    <m/>
    <m/>
    <m/>
    <m/>
    <m/>
    <m/>
    <m/>
  </r>
  <r>
    <s v="Fortes"/>
    <x v="1"/>
    <s v="Pereira"/>
    <m/>
    <m/>
    <m/>
    <m/>
    <m/>
    <m/>
    <m/>
  </r>
  <r>
    <s v="Fortes"/>
    <x v="1"/>
    <s v="Cumbane"/>
    <m/>
    <m/>
    <m/>
    <m/>
    <m/>
    <m/>
    <m/>
  </r>
  <r>
    <s v="Fonsêca"/>
    <x v="1"/>
    <s v="Muianga"/>
    <m/>
    <m/>
    <m/>
    <m/>
    <m/>
    <m/>
    <m/>
  </r>
  <r>
    <s v="Fonsêca"/>
    <x v="1"/>
    <s v="Cumbane"/>
    <m/>
    <m/>
    <m/>
    <m/>
    <m/>
    <m/>
    <m/>
  </r>
  <r>
    <s v="Fondo"/>
    <x v="1"/>
    <s v="Munguambe"/>
    <m/>
    <m/>
    <m/>
    <m/>
    <m/>
    <m/>
    <m/>
  </r>
  <r>
    <s v="Fondo"/>
    <x v="1"/>
    <s v="Cumbane"/>
    <m/>
    <m/>
    <m/>
    <m/>
    <m/>
    <m/>
    <m/>
  </r>
  <r>
    <s v="Filomena "/>
    <x v="0"/>
    <s v="Banze"/>
    <m/>
    <m/>
    <m/>
    <m/>
    <m/>
    <m/>
    <m/>
  </r>
  <r>
    <s v="Filomena "/>
    <x v="0"/>
    <s v="Cumbane"/>
    <m/>
    <m/>
    <m/>
    <m/>
    <m/>
    <m/>
    <m/>
  </r>
  <r>
    <s v="Filipe "/>
    <x v="1"/>
    <s v="Zacarias"/>
    <m/>
    <m/>
    <m/>
    <m/>
    <m/>
    <m/>
    <m/>
  </r>
  <r>
    <s v="Filipe "/>
    <x v="1"/>
    <s v="Muchanga"/>
    <m/>
    <m/>
    <m/>
    <m/>
    <m/>
    <m/>
    <m/>
  </r>
  <r>
    <s v="Filipe"/>
    <x v="1"/>
    <s v="Manhique"/>
    <m/>
    <m/>
    <m/>
    <m/>
    <m/>
    <m/>
    <m/>
  </r>
  <r>
    <s v="Filipe"/>
    <x v="1"/>
    <s v="Cumbane"/>
    <m/>
    <m/>
    <m/>
    <m/>
    <m/>
    <m/>
    <m/>
  </r>
  <r>
    <s v="Figueiredo"/>
    <x v="1"/>
    <s v="Simbine"/>
    <m/>
    <m/>
    <m/>
    <m/>
    <m/>
    <m/>
    <m/>
  </r>
  <r>
    <s v="Figueiredo"/>
    <x v="1"/>
    <s v="Cumbane"/>
    <m/>
    <m/>
    <m/>
    <m/>
    <m/>
    <m/>
    <m/>
  </r>
  <r>
    <s v="Fidel "/>
    <x v="1"/>
    <s v="Chauque"/>
    <m/>
    <m/>
    <m/>
    <m/>
    <m/>
    <m/>
    <m/>
  </r>
  <r>
    <s v="Fidel "/>
    <x v="1"/>
    <s v="Muchanga"/>
    <m/>
    <m/>
    <m/>
    <m/>
    <m/>
    <m/>
    <m/>
  </r>
  <r>
    <s v="Ferreira"/>
    <x v="1"/>
    <s v="Sousa"/>
    <m/>
    <m/>
    <m/>
    <m/>
    <m/>
    <m/>
    <m/>
  </r>
  <r>
    <s v="Ferreira"/>
    <x v="1"/>
    <s v="Cumbane"/>
    <m/>
    <m/>
    <m/>
    <m/>
    <m/>
    <m/>
    <m/>
  </r>
  <r>
    <s v="Ferrão"/>
    <x v="1"/>
    <s v="Guambe"/>
    <m/>
    <m/>
    <m/>
    <m/>
    <m/>
    <m/>
    <m/>
  </r>
  <r>
    <s v="Ferrão"/>
    <x v="1"/>
    <s v="Cumbe"/>
    <m/>
    <m/>
    <m/>
    <m/>
    <m/>
    <m/>
    <m/>
  </r>
  <r>
    <s v="Fernando "/>
    <x v="1"/>
    <s v="Cuna"/>
    <m/>
    <m/>
    <m/>
    <m/>
    <m/>
    <m/>
    <m/>
  </r>
  <r>
    <s v="Fernando "/>
    <x v="1"/>
    <s v="Muchanga"/>
    <m/>
    <m/>
    <m/>
    <m/>
    <m/>
    <m/>
    <m/>
  </r>
  <r>
    <s v="Fernando"/>
    <x v="1"/>
    <s v="Jose"/>
    <m/>
    <m/>
    <m/>
    <m/>
    <m/>
    <m/>
    <m/>
  </r>
  <r>
    <s v="Fernando"/>
    <x v="1"/>
    <s v="Cumbe"/>
    <m/>
    <m/>
    <m/>
    <m/>
    <m/>
    <m/>
    <m/>
  </r>
  <r>
    <s v="Fernandes"/>
    <x v="1"/>
    <s v="Cumbe"/>
    <m/>
    <m/>
    <m/>
    <m/>
    <m/>
    <m/>
    <m/>
  </r>
  <r>
    <s v="Fernanda "/>
    <x v="0"/>
    <s v="Cumbane"/>
    <m/>
    <m/>
    <m/>
    <m/>
    <m/>
    <m/>
    <m/>
  </r>
  <r>
    <s v="Fernanda "/>
    <x v="0"/>
    <s v="Cumbe"/>
    <m/>
    <m/>
    <m/>
    <m/>
    <m/>
    <m/>
    <m/>
  </r>
  <r>
    <s v="Felix "/>
    <x v="1"/>
    <s v="Mendes"/>
    <m/>
    <m/>
    <m/>
    <m/>
    <m/>
    <m/>
    <m/>
  </r>
  <r>
    <s v="Felix "/>
    <x v="1"/>
    <s v="Muchanga"/>
    <m/>
    <m/>
    <m/>
    <m/>
    <m/>
    <m/>
    <m/>
  </r>
  <r>
    <s v="Felix"/>
    <x v="1"/>
    <s v="Fumo"/>
    <m/>
    <m/>
    <m/>
    <m/>
    <m/>
    <m/>
    <m/>
  </r>
  <r>
    <s v="Felix"/>
    <x v="1"/>
    <s v="Cumbe"/>
    <m/>
    <m/>
    <m/>
    <m/>
    <m/>
    <m/>
    <m/>
  </r>
  <r>
    <s v="Felisberto "/>
    <x v="1"/>
    <s v="Joaquim"/>
    <m/>
    <m/>
    <m/>
    <m/>
    <m/>
    <m/>
    <m/>
  </r>
  <r>
    <s v="Felisberto "/>
    <x v="1"/>
    <s v="Muianga"/>
    <m/>
    <m/>
    <m/>
    <m/>
    <m/>
    <m/>
    <m/>
  </r>
  <r>
    <s v="Felisberto"/>
    <x v="1"/>
    <s v="Zacarias"/>
    <m/>
    <m/>
    <m/>
    <m/>
    <m/>
    <m/>
    <m/>
  </r>
  <r>
    <s v="Felisberto"/>
    <x v="1"/>
    <s v="Cumbe"/>
    <m/>
    <m/>
    <m/>
    <m/>
    <m/>
    <m/>
    <m/>
  </r>
  <r>
    <s v="Feliciano "/>
    <x v="1"/>
    <s v="Afonso"/>
    <m/>
    <m/>
    <m/>
    <m/>
    <m/>
    <m/>
    <m/>
  </r>
  <r>
    <s v="Feliciano "/>
    <x v="1"/>
    <s v="Muianga"/>
    <m/>
    <m/>
    <m/>
    <m/>
    <m/>
    <m/>
    <m/>
  </r>
  <r>
    <s v="Feliciano"/>
    <x v="1"/>
    <s v="Chauque"/>
    <m/>
    <m/>
    <m/>
    <m/>
    <m/>
    <m/>
    <m/>
  </r>
  <r>
    <s v="Feliciano"/>
    <x v="1"/>
    <s v="Cumbe"/>
    <m/>
    <m/>
    <m/>
    <m/>
    <m/>
    <m/>
    <m/>
  </r>
  <r>
    <s v="Fazila"/>
    <x v="0"/>
    <s v="Cuna"/>
    <m/>
    <m/>
    <m/>
    <m/>
    <m/>
    <m/>
    <m/>
  </r>
  <r>
    <s v="Fazila"/>
    <x v="0"/>
    <s v="Cumbe"/>
    <m/>
    <m/>
    <m/>
    <m/>
    <m/>
    <m/>
    <m/>
  </r>
  <r>
    <s v="Fazenda"/>
    <x v="1"/>
    <s v="Mendes"/>
    <m/>
    <m/>
    <m/>
    <m/>
    <m/>
    <m/>
    <m/>
  </r>
  <r>
    <s v="Fazenda"/>
    <x v="1"/>
    <s v="Cumbe"/>
    <m/>
    <m/>
    <m/>
    <m/>
    <m/>
    <m/>
    <m/>
  </r>
  <r>
    <s v="Fauzia"/>
    <x v="0"/>
    <s v="Joaquim"/>
    <m/>
    <m/>
    <m/>
    <m/>
    <m/>
    <m/>
    <m/>
  </r>
  <r>
    <s v="Fauzia"/>
    <x v="0"/>
    <s v="Cumbe"/>
    <m/>
    <m/>
    <m/>
    <m/>
    <m/>
    <m/>
    <m/>
  </r>
  <r>
    <s v="Fausto "/>
    <x v="1"/>
    <s v="Matusse"/>
    <m/>
    <m/>
    <m/>
    <m/>
    <m/>
    <m/>
    <m/>
  </r>
  <r>
    <s v="Fausto "/>
    <x v="1"/>
    <s v="Muianga"/>
    <m/>
    <m/>
    <m/>
    <m/>
    <m/>
    <m/>
    <m/>
  </r>
  <r>
    <s v="Faustino"/>
    <x v="1"/>
    <s v="Afonso"/>
    <m/>
    <m/>
    <m/>
    <m/>
    <m/>
    <m/>
    <m/>
  </r>
  <r>
    <s v="Faustino"/>
    <x v="1"/>
    <s v="Cumbe"/>
    <m/>
    <m/>
    <m/>
    <m/>
    <m/>
    <m/>
    <m/>
  </r>
  <r>
    <s v="Fatima "/>
    <x v="0"/>
    <s v="Matusse"/>
    <m/>
    <m/>
    <m/>
    <m/>
    <m/>
    <m/>
    <m/>
  </r>
  <r>
    <s v="Fatima "/>
    <x v="0"/>
    <s v="Cumbe"/>
    <m/>
    <m/>
    <m/>
    <m/>
    <m/>
    <m/>
    <m/>
  </r>
  <r>
    <s v="Faruk "/>
    <x v="1"/>
    <s v="Mabunda"/>
    <m/>
    <m/>
    <m/>
    <m/>
    <m/>
    <m/>
    <m/>
  </r>
  <r>
    <s v="Faruk "/>
    <x v="1"/>
    <s v="Muianga"/>
    <m/>
    <m/>
    <m/>
    <m/>
    <m/>
    <m/>
    <m/>
  </r>
  <r>
    <s v="Faria"/>
    <x v="1"/>
    <s v="Mabunda"/>
    <m/>
    <m/>
    <m/>
    <m/>
    <m/>
    <m/>
    <m/>
  </r>
  <r>
    <s v="Faria"/>
    <x v="1"/>
    <s v="Cumbe"/>
    <m/>
    <m/>
    <m/>
    <m/>
    <m/>
    <m/>
    <m/>
  </r>
  <r>
    <s v="Faquir"/>
    <x v="1"/>
    <s v="Massango"/>
    <m/>
    <m/>
    <m/>
    <m/>
    <m/>
    <m/>
    <m/>
  </r>
  <r>
    <s v="Faquir"/>
    <x v="1"/>
    <s v="Cumbe"/>
    <m/>
    <m/>
    <m/>
    <m/>
    <m/>
    <m/>
    <m/>
  </r>
  <r>
    <s v="Faizal"/>
    <x v="1"/>
    <s v="Madeira"/>
    <m/>
    <m/>
    <m/>
    <m/>
    <m/>
    <m/>
    <m/>
  </r>
  <r>
    <s v="Faizal"/>
    <x v="1"/>
    <s v="Cumbe"/>
    <m/>
    <m/>
    <m/>
    <m/>
    <m/>
    <m/>
    <m/>
  </r>
  <r>
    <s v="Faiza"/>
    <x v="0"/>
    <s v="Mahumane"/>
    <m/>
    <m/>
    <m/>
    <m/>
    <m/>
    <m/>
    <m/>
  </r>
  <r>
    <s v="Faiza"/>
    <x v="0"/>
    <s v="Cumbe"/>
    <m/>
    <m/>
    <m/>
    <m/>
    <m/>
    <m/>
    <m/>
  </r>
  <r>
    <s v="Faife"/>
    <x v="1"/>
    <s v="Chongo"/>
    <m/>
    <m/>
    <m/>
    <m/>
    <m/>
    <m/>
    <m/>
  </r>
  <r>
    <s v="Faife"/>
    <x v="1"/>
    <s v="Cumbe"/>
    <m/>
    <m/>
    <m/>
    <m/>
    <m/>
    <m/>
    <m/>
  </r>
  <r>
    <s v="Fabio "/>
    <x v="1"/>
    <s v="Massango"/>
    <m/>
    <m/>
    <m/>
    <m/>
    <m/>
    <m/>
    <m/>
  </r>
  <r>
    <s v="Fabio "/>
    <x v="1"/>
    <s v="Muianga"/>
    <m/>
    <m/>
    <m/>
    <m/>
    <m/>
    <m/>
    <m/>
  </r>
  <r>
    <s v="Ezequiel "/>
    <x v="1"/>
    <s v="Madeira"/>
    <m/>
    <m/>
    <m/>
    <m/>
    <m/>
    <m/>
    <m/>
  </r>
  <r>
    <s v="Ezequiel "/>
    <x v="1"/>
    <s v="Muianga"/>
    <m/>
    <m/>
    <m/>
    <m/>
    <m/>
    <m/>
    <m/>
  </r>
  <r>
    <s v="Evaristo "/>
    <x v="1"/>
    <s v="Mahumane"/>
    <m/>
    <m/>
    <m/>
    <m/>
    <m/>
    <m/>
    <m/>
  </r>
  <r>
    <s v="Evaristo "/>
    <x v="1"/>
    <s v="Muianga"/>
    <m/>
    <m/>
    <m/>
    <m/>
    <m/>
    <m/>
    <m/>
  </r>
  <r>
    <s v="Eva "/>
    <x v="0"/>
    <s v="Santos"/>
    <m/>
    <m/>
    <m/>
    <m/>
    <m/>
    <m/>
    <m/>
  </r>
  <r>
    <s v="Eva "/>
    <x v="0"/>
    <s v="Cumbe"/>
    <m/>
    <m/>
    <m/>
    <m/>
    <m/>
    <m/>
    <m/>
  </r>
  <r>
    <s v="Eurico "/>
    <x v="1"/>
    <s v="Chongo"/>
    <m/>
    <m/>
    <m/>
    <m/>
    <m/>
    <m/>
    <m/>
  </r>
  <r>
    <s v="Eurico "/>
    <x v="1"/>
    <s v="Muianga"/>
    <m/>
    <m/>
    <m/>
    <m/>
    <m/>
    <m/>
    <m/>
  </r>
  <r>
    <s v="Eunice "/>
    <x v="1"/>
    <s v="Santos"/>
    <m/>
    <m/>
    <m/>
    <m/>
    <m/>
    <m/>
    <m/>
  </r>
  <r>
    <s v="Eunice "/>
    <x v="1"/>
    <s v="Muianga"/>
    <m/>
    <m/>
    <m/>
    <m/>
    <m/>
    <m/>
    <m/>
  </r>
  <r>
    <s v="Eulalia "/>
    <x v="0"/>
    <s v="Silva"/>
    <m/>
    <m/>
    <m/>
    <m/>
    <m/>
    <m/>
    <m/>
  </r>
  <r>
    <s v="Eulalia "/>
    <x v="0"/>
    <s v="Cumbe"/>
    <m/>
    <m/>
    <m/>
    <m/>
    <m/>
    <m/>
    <m/>
  </r>
  <r>
    <s v="Eugenio"/>
    <x v="1"/>
    <s v="Machava"/>
    <m/>
    <m/>
    <m/>
    <m/>
    <m/>
    <m/>
    <m/>
  </r>
  <r>
    <s v="Eugenio"/>
    <x v="1"/>
    <s v="Cumbe"/>
    <m/>
    <m/>
    <m/>
    <m/>
    <m/>
    <m/>
    <m/>
  </r>
  <r>
    <s v="Eugenia "/>
    <x v="0"/>
    <s v="Macuacua"/>
    <m/>
    <m/>
    <m/>
    <m/>
    <m/>
    <m/>
    <m/>
  </r>
  <r>
    <s v="Eugenia "/>
    <x v="0"/>
    <s v="Cumbe"/>
    <m/>
    <m/>
    <m/>
    <m/>
    <m/>
    <m/>
    <m/>
  </r>
  <r>
    <s v="Euclides "/>
    <x v="1"/>
    <s v="Silva"/>
    <m/>
    <m/>
    <m/>
    <m/>
    <m/>
    <m/>
    <m/>
  </r>
  <r>
    <s v="Euclides "/>
    <x v="1"/>
    <s v="Muianga"/>
    <m/>
    <m/>
    <m/>
    <m/>
    <m/>
    <m/>
    <m/>
  </r>
  <r>
    <s v="Estevão"/>
    <x v="1"/>
    <s v="Macamo"/>
    <m/>
    <m/>
    <m/>
    <m/>
    <m/>
    <m/>
    <m/>
  </r>
  <r>
    <s v="Estevão"/>
    <x v="1"/>
    <s v="Cumbe"/>
    <m/>
    <m/>
    <m/>
    <m/>
    <m/>
    <m/>
    <m/>
  </r>
  <r>
    <s v="Ester "/>
    <x v="0"/>
    <s v="Muchanga"/>
    <m/>
    <m/>
    <m/>
    <m/>
    <m/>
    <m/>
    <m/>
  </r>
  <r>
    <s v="Ester "/>
    <x v="0"/>
    <s v="Cuna"/>
    <m/>
    <m/>
    <m/>
    <m/>
    <m/>
    <m/>
    <m/>
  </r>
  <r>
    <s v="Esmeralda "/>
    <x v="0"/>
    <s v="Matsinhe"/>
    <m/>
    <m/>
    <m/>
    <m/>
    <m/>
    <m/>
    <m/>
  </r>
  <r>
    <s v="Esmeralda "/>
    <x v="0"/>
    <s v="Cuna"/>
    <m/>
    <m/>
    <m/>
    <m/>
    <m/>
    <m/>
    <m/>
  </r>
  <r>
    <s v="Esmenia"/>
    <x v="0"/>
    <s v="Domingos"/>
    <m/>
    <m/>
    <m/>
    <m/>
    <m/>
    <m/>
    <m/>
  </r>
  <r>
    <s v="Esmenia"/>
    <x v="0"/>
    <s v="Cuna"/>
    <m/>
    <m/>
    <m/>
    <m/>
    <m/>
    <m/>
    <m/>
  </r>
  <r>
    <s v="Ernesto "/>
    <x v="1"/>
    <s v="Machava"/>
    <m/>
    <m/>
    <m/>
    <m/>
    <m/>
    <m/>
    <m/>
  </r>
  <r>
    <s v="Ernesto "/>
    <x v="1"/>
    <s v="Muianga"/>
    <m/>
    <m/>
    <m/>
    <m/>
    <m/>
    <m/>
    <m/>
  </r>
  <r>
    <s v="Ernesto"/>
    <x v="1"/>
    <s v="Pereira"/>
    <m/>
    <m/>
    <m/>
    <m/>
    <m/>
    <m/>
    <m/>
  </r>
  <r>
    <s v="Ernesto"/>
    <x v="1"/>
    <s v="Cuna"/>
    <m/>
    <m/>
    <m/>
    <m/>
    <m/>
    <m/>
    <m/>
  </r>
  <r>
    <s v="Ernestina"/>
    <x v="0"/>
    <s v="Muianga"/>
    <m/>
    <m/>
    <m/>
    <m/>
    <m/>
    <m/>
    <m/>
  </r>
  <r>
    <s v="Ernestina"/>
    <x v="0"/>
    <s v="Cuna"/>
    <m/>
    <m/>
    <m/>
    <m/>
    <m/>
    <m/>
    <m/>
  </r>
  <r>
    <s v="Ermelinda "/>
    <x v="0"/>
    <s v="Munguambe"/>
    <m/>
    <m/>
    <m/>
    <m/>
    <m/>
    <m/>
    <m/>
  </r>
  <r>
    <s v="Ermelinda "/>
    <x v="0"/>
    <s v="Cuna"/>
    <m/>
    <m/>
    <m/>
    <m/>
    <m/>
    <m/>
    <m/>
  </r>
  <r>
    <s v="Eric "/>
    <x v="1"/>
    <s v="Macuacua"/>
    <m/>
    <m/>
    <m/>
    <m/>
    <m/>
    <m/>
    <m/>
  </r>
  <r>
    <s v="Eric "/>
    <x v="1"/>
    <s v="Muianga"/>
    <m/>
    <m/>
    <m/>
    <m/>
    <m/>
    <m/>
    <m/>
  </r>
  <r>
    <s v="Enia"/>
    <x v="0"/>
    <s v="Banze"/>
    <m/>
    <m/>
    <m/>
    <m/>
    <m/>
    <m/>
    <m/>
  </r>
  <r>
    <s v="Enia"/>
    <x v="0"/>
    <s v="Cuna"/>
    <m/>
    <m/>
    <m/>
    <m/>
    <m/>
    <m/>
    <m/>
  </r>
  <r>
    <s v="Enam"/>
    <x v="1"/>
    <s v="Manhique"/>
    <m/>
    <m/>
    <m/>
    <m/>
    <m/>
    <m/>
    <m/>
  </r>
  <r>
    <s v="Enam"/>
    <x v="1"/>
    <s v="Cuna"/>
    <m/>
    <m/>
    <m/>
    <m/>
    <m/>
    <m/>
    <m/>
  </r>
  <r>
    <s v="Emmanuel "/>
    <x v="1"/>
    <s v="Macamo"/>
    <m/>
    <m/>
    <m/>
    <m/>
    <m/>
    <m/>
    <m/>
  </r>
  <r>
    <s v="Emmanuel "/>
    <x v="1"/>
    <s v="Muianga"/>
    <m/>
    <m/>
    <m/>
    <m/>
    <m/>
    <m/>
    <m/>
  </r>
  <r>
    <s v="Emidio "/>
    <x v="1"/>
    <s v="Muchanga"/>
    <m/>
    <m/>
    <m/>
    <m/>
    <m/>
    <m/>
    <m/>
  </r>
  <r>
    <s v="Emidio "/>
    <x v="1"/>
    <s v="Muianga"/>
    <m/>
    <m/>
    <m/>
    <m/>
    <m/>
    <m/>
    <m/>
  </r>
  <r>
    <s v="Emidio"/>
    <x v="1"/>
    <s v="Simbine"/>
    <m/>
    <m/>
    <m/>
    <m/>
    <m/>
    <m/>
    <m/>
  </r>
  <r>
    <s v="Emidio"/>
    <x v="1"/>
    <s v="Cuna"/>
    <m/>
    <m/>
    <m/>
    <m/>
    <m/>
    <m/>
    <m/>
  </r>
  <r>
    <s v="Emerson "/>
    <x v="1"/>
    <s v="Matsinhe"/>
    <m/>
    <m/>
    <m/>
    <m/>
    <m/>
    <m/>
    <m/>
  </r>
  <r>
    <s v="Emerson "/>
    <x v="1"/>
    <s v="Muianga"/>
    <m/>
    <m/>
    <m/>
    <m/>
    <m/>
    <m/>
    <m/>
  </r>
  <r>
    <s v="Emerson"/>
    <x v="1"/>
    <s v="Sousa"/>
    <m/>
    <m/>
    <m/>
    <m/>
    <m/>
    <m/>
    <m/>
  </r>
  <r>
    <s v="Emerson"/>
    <x v="1"/>
    <s v="Cuna"/>
    <m/>
    <m/>
    <m/>
    <m/>
    <m/>
    <m/>
    <m/>
  </r>
  <r>
    <s v="Emelina"/>
    <x v="0"/>
    <s v="Guambe"/>
    <m/>
    <m/>
    <m/>
    <m/>
    <m/>
    <m/>
    <m/>
  </r>
  <r>
    <s v="Emelina"/>
    <x v="0"/>
    <s v="Cuna"/>
    <m/>
    <m/>
    <m/>
    <m/>
    <m/>
    <m/>
    <m/>
  </r>
  <r>
    <s v="Emanuel "/>
    <x v="1"/>
    <s v="Domingos"/>
    <m/>
    <m/>
    <m/>
    <m/>
    <m/>
    <m/>
    <m/>
  </r>
  <r>
    <s v="Emanuel "/>
    <x v="1"/>
    <s v="Muianga"/>
    <m/>
    <m/>
    <m/>
    <m/>
    <m/>
    <m/>
    <m/>
  </r>
  <r>
    <s v="Ema "/>
    <x v="0"/>
    <s v="Jose"/>
    <m/>
    <m/>
    <m/>
    <m/>
    <m/>
    <m/>
    <m/>
  </r>
  <r>
    <s v="Ema "/>
    <x v="0"/>
    <s v="Cuna"/>
    <m/>
    <m/>
    <m/>
    <m/>
    <m/>
    <m/>
    <m/>
  </r>
  <r>
    <s v="Elzo"/>
    <x v="1"/>
    <s v="Cumbe"/>
    <m/>
    <m/>
    <m/>
    <m/>
    <m/>
    <m/>
    <m/>
  </r>
  <r>
    <s v="Elzo"/>
    <x v="1"/>
    <s v="Cuna"/>
    <m/>
    <m/>
    <m/>
    <m/>
    <m/>
    <m/>
    <m/>
  </r>
  <r>
    <s v="Elton "/>
    <x v="1"/>
    <s v="Pereira"/>
    <m/>
    <m/>
    <m/>
    <m/>
    <m/>
    <m/>
    <m/>
  </r>
  <r>
    <s v="Elton "/>
    <x v="1"/>
    <s v="Muianga"/>
    <m/>
    <m/>
    <m/>
    <m/>
    <m/>
    <m/>
    <m/>
  </r>
  <r>
    <s v="Elsa "/>
    <x v="0"/>
    <s v="Cumbane"/>
    <m/>
    <m/>
    <m/>
    <m/>
    <m/>
    <m/>
    <m/>
  </r>
  <r>
    <s v="Elsa "/>
    <x v="0"/>
    <s v="Cuna"/>
    <m/>
    <m/>
    <m/>
    <m/>
    <m/>
    <m/>
    <m/>
  </r>
  <r>
    <s v="Elon"/>
    <x v="1"/>
    <s v="Fumo"/>
    <m/>
    <m/>
    <m/>
    <m/>
    <m/>
    <m/>
    <m/>
  </r>
  <r>
    <s v="Elon"/>
    <x v="1"/>
    <s v="Cuna"/>
    <m/>
    <m/>
    <m/>
    <m/>
    <m/>
    <m/>
    <m/>
  </r>
  <r>
    <s v="Elisio "/>
    <x v="1"/>
    <s v="Muianga"/>
    <m/>
    <m/>
    <m/>
    <m/>
    <m/>
    <m/>
    <m/>
  </r>
  <r>
    <s v="Elina"/>
    <x v="0"/>
    <s v="Zacarias"/>
    <m/>
    <m/>
    <m/>
    <m/>
    <m/>
    <m/>
    <m/>
  </r>
  <r>
    <s v="Elina"/>
    <x v="0"/>
    <s v="Cuna"/>
    <m/>
    <m/>
    <m/>
    <m/>
    <m/>
    <m/>
    <m/>
  </r>
  <r>
    <s v="Elias "/>
    <x v="1"/>
    <s v="Munguambe"/>
    <m/>
    <m/>
    <m/>
    <m/>
    <m/>
    <m/>
    <m/>
  </r>
  <r>
    <s v="Elias "/>
    <x v="1"/>
    <s v="Muianga"/>
    <m/>
    <m/>
    <m/>
    <m/>
    <m/>
    <m/>
    <m/>
  </r>
  <r>
    <s v="Elias"/>
    <x v="1"/>
    <s v="Chauque"/>
    <m/>
    <m/>
    <m/>
    <m/>
    <m/>
    <m/>
    <m/>
  </r>
  <r>
    <s v="Elias"/>
    <x v="1"/>
    <s v="Cuna"/>
    <m/>
    <m/>
    <m/>
    <m/>
    <m/>
    <m/>
    <m/>
  </r>
  <r>
    <s v="Eduardo "/>
    <x v="1"/>
    <s v="Banze"/>
    <m/>
    <m/>
    <m/>
    <m/>
    <m/>
    <m/>
    <m/>
  </r>
  <r>
    <s v="Eduardo "/>
    <x v="1"/>
    <s v="Muianga"/>
    <m/>
    <m/>
    <m/>
    <m/>
    <m/>
    <m/>
    <m/>
  </r>
  <r>
    <s v="Eduardo"/>
    <x v="1"/>
    <s v="Cuna"/>
    <m/>
    <m/>
    <m/>
    <m/>
    <m/>
    <m/>
    <m/>
  </r>
  <r>
    <s v="Edson "/>
    <x v="1"/>
    <s v="Manhique"/>
    <m/>
    <m/>
    <m/>
    <m/>
    <m/>
    <m/>
    <m/>
  </r>
  <r>
    <s v="Edson "/>
    <x v="1"/>
    <s v="Muianga"/>
    <m/>
    <m/>
    <m/>
    <m/>
    <m/>
    <m/>
    <m/>
  </r>
  <r>
    <s v="Edmundo "/>
    <x v="1"/>
    <s v="Simbine"/>
    <m/>
    <m/>
    <m/>
    <m/>
    <m/>
    <m/>
    <m/>
  </r>
  <r>
    <s v="Edmundo "/>
    <x v="1"/>
    <s v="Muianga"/>
    <m/>
    <m/>
    <m/>
    <m/>
    <m/>
    <m/>
    <m/>
  </r>
  <r>
    <s v="Edmilson"/>
    <x v="1"/>
    <s v="Mendes"/>
    <m/>
    <m/>
    <m/>
    <m/>
    <m/>
    <m/>
    <m/>
  </r>
  <r>
    <s v="Edmilson"/>
    <x v="1"/>
    <s v="Cuna"/>
    <m/>
    <m/>
    <m/>
    <m/>
    <m/>
    <m/>
    <m/>
  </r>
  <r>
    <s v="Edgar "/>
    <x v="1"/>
    <s v="Sousa"/>
    <m/>
    <m/>
    <m/>
    <m/>
    <m/>
    <m/>
    <m/>
  </r>
  <r>
    <s v="Edgar "/>
    <x v="1"/>
    <s v="Muianga"/>
    <m/>
    <m/>
    <m/>
    <m/>
    <m/>
    <m/>
    <m/>
  </r>
  <r>
    <s v="Dulce "/>
    <x v="1"/>
    <s v="Guambe"/>
    <m/>
    <m/>
    <m/>
    <m/>
    <m/>
    <m/>
    <m/>
  </r>
  <r>
    <s v="Dulce "/>
    <x v="1"/>
    <s v="Munguambe"/>
    <m/>
    <m/>
    <m/>
    <m/>
    <m/>
    <m/>
    <m/>
  </r>
  <r>
    <s v="Duarte"/>
    <x v="1"/>
    <s v="Joaquim"/>
    <m/>
    <m/>
    <m/>
    <m/>
    <m/>
    <m/>
    <m/>
  </r>
  <r>
    <s v="Duarte"/>
    <x v="1"/>
    <s v="Cuna"/>
    <m/>
    <m/>
    <m/>
    <m/>
    <m/>
    <m/>
    <m/>
  </r>
  <r>
    <s v="Dru"/>
    <x v="1"/>
    <s v="Afonso"/>
    <m/>
    <m/>
    <m/>
    <m/>
    <m/>
    <m/>
    <m/>
  </r>
  <r>
    <s v="Dru"/>
    <x v="1"/>
    <s v="Cuna"/>
    <m/>
    <m/>
    <m/>
    <m/>
    <m/>
    <m/>
    <m/>
  </r>
  <r>
    <s v="Douglas "/>
    <x v="1"/>
    <s v="Jose"/>
    <m/>
    <m/>
    <m/>
    <m/>
    <m/>
    <m/>
    <m/>
  </r>
  <r>
    <s v="Douglas "/>
    <x v="1"/>
    <s v="Munguambe"/>
    <m/>
    <m/>
    <m/>
    <m/>
    <m/>
    <m/>
    <m/>
  </r>
  <r>
    <s v="Dossantos"/>
    <x v="1"/>
    <s v="Matusse"/>
    <m/>
    <m/>
    <m/>
    <m/>
    <m/>
    <m/>
    <m/>
  </r>
  <r>
    <s v="Dossantos"/>
    <x v="1"/>
    <s v="Cuna"/>
    <m/>
    <m/>
    <m/>
    <m/>
    <m/>
    <m/>
    <m/>
  </r>
  <r>
    <s v="Donaciano"/>
    <x v="1"/>
    <s v="Mabunda"/>
    <m/>
    <m/>
    <m/>
    <m/>
    <m/>
    <m/>
    <m/>
  </r>
  <r>
    <s v="Donaciano"/>
    <x v="1"/>
    <s v="Domingos"/>
    <m/>
    <m/>
    <m/>
    <m/>
    <m/>
    <m/>
    <m/>
  </r>
  <r>
    <s v="Domingos "/>
    <x v="1"/>
    <s v="Cumbe"/>
    <m/>
    <m/>
    <m/>
    <m/>
    <m/>
    <m/>
    <m/>
  </r>
  <r>
    <s v="Domingos "/>
    <x v="1"/>
    <s v="Munguambe"/>
    <m/>
    <m/>
    <m/>
    <m/>
    <m/>
    <m/>
    <m/>
  </r>
  <r>
    <s v="Domingos"/>
    <x v="1"/>
    <s v="Massango"/>
    <m/>
    <m/>
    <m/>
    <m/>
    <m/>
    <m/>
    <m/>
  </r>
  <r>
    <s v="Domingos"/>
    <x v="1"/>
    <s v="Domingos"/>
    <m/>
    <m/>
    <m/>
    <m/>
    <m/>
    <m/>
    <m/>
  </r>
  <r>
    <s v="Dique"/>
    <x v="1"/>
    <s v="Madeira"/>
    <m/>
    <m/>
    <m/>
    <m/>
    <m/>
    <m/>
    <m/>
  </r>
  <r>
    <s v="Dique"/>
    <x v="1"/>
    <s v="Domingos"/>
    <m/>
    <m/>
    <m/>
    <m/>
    <m/>
    <m/>
    <m/>
  </r>
  <r>
    <s v="Dionisio "/>
    <x v="1"/>
    <s v="Cumbane"/>
    <m/>
    <m/>
    <m/>
    <m/>
    <m/>
    <m/>
    <m/>
  </r>
  <r>
    <s v="Dionisio "/>
    <x v="1"/>
    <s v="Munguambe"/>
    <m/>
    <m/>
    <m/>
    <m/>
    <m/>
    <m/>
    <m/>
  </r>
  <r>
    <s v="Diogo "/>
    <x v="1"/>
    <s v="Fumo"/>
    <m/>
    <m/>
    <m/>
    <m/>
    <m/>
    <m/>
    <m/>
  </r>
  <r>
    <s v="Diogo "/>
    <x v="1"/>
    <s v="Munguambe"/>
    <m/>
    <m/>
    <m/>
    <m/>
    <m/>
    <m/>
    <m/>
  </r>
  <r>
    <s v="Diogo"/>
    <x v="1"/>
    <s v="Mahumane"/>
    <m/>
    <m/>
    <m/>
    <m/>
    <m/>
    <m/>
    <m/>
  </r>
  <r>
    <s v="Diogo"/>
    <x v="1"/>
    <s v="Domingos"/>
    <m/>
    <m/>
    <m/>
    <m/>
    <m/>
    <m/>
    <m/>
  </r>
  <r>
    <s v="Diniz"/>
    <x v="1"/>
    <s v="Chongo"/>
    <m/>
    <m/>
    <m/>
    <m/>
    <m/>
    <m/>
    <m/>
  </r>
  <r>
    <s v="Diniz"/>
    <x v="1"/>
    <s v="Domingos"/>
    <m/>
    <m/>
    <m/>
    <m/>
    <m/>
    <m/>
    <m/>
  </r>
  <r>
    <s v="Dinis "/>
    <x v="1"/>
    <s v="Zacarias"/>
    <m/>
    <m/>
    <m/>
    <m/>
    <m/>
    <m/>
    <m/>
  </r>
  <r>
    <s v="Dinis "/>
    <x v="1"/>
    <s v="Munguambe"/>
    <m/>
    <m/>
    <m/>
    <m/>
    <m/>
    <m/>
    <m/>
  </r>
  <r>
    <s v="Dinis"/>
    <x v="1"/>
    <s v="Santos"/>
    <m/>
    <m/>
    <m/>
    <m/>
    <m/>
    <m/>
    <m/>
  </r>
  <r>
    <s v="Dinis"/>
    <x v="1"/>
    <s v="Domingos"/>
    <m/>
    <m/>
    <m/>
    <m/>
    <m/>
    <m/>
    <m/>
  </r>
  <r>
    <s v="Dinho"/>
    <x v="1"/>
    <s v="Silva"/>
    <m/>
    <m/>
    <m/>
    <m/>
    <m/>
    <m/>
    <m/>
  </r>
  <r>
    <s v="Dinho"/>
    <x v="1"/>
    <s v="Domingos"/>
    <m/>
    <m/>
    <m/>
    <m/>
    <m/>
    <m/>
    <m/>
  </r>
  <r>
    <s v="Dimande"/>
    <x v="1"/>
    <s v="Machava"/>
    <m/>
    <m/>
    <m/>
    <m/>
    <m/>
    <m/>
    <m/>
  </r>
  <r>
    <s v="Dimande"/>
    <x v="1"/>
    <s v="Domingos"/>
    <m/>
    <m/>
    <m/>
    <m/>
    <m/>
    <m/>
    <m/>
  </r>
  <r>
    <s v="Dias"/>
    <x v="1"/>
    <s v="Macuacua"/>
    <m/>
    <m/>
    <m/>
    <m/>
    <m/>
    <m/>
    <m/>
  </r>
  <r>
    <s v="Dias"/>
    <x v="1"/>
    <s v="Domingos"/>
    <m/>
    <m/>
    <m/>
    <m/>
    <m/>
    <m/>
    <m/>
  </r>
  <r>
    <s v="Dianora"/>
    <x v="0"/>
    <s v="Macamo"/>
    <m/>
    <m/>
    <m/>
    <m/>
    <m/>
    <m/>
    <m/>
  </r>
  <r>
    <s v="Dianora"/>
    <x v="0"/>
    <s v="Domingos"/>
    <m/>
    <m/>
    <m/>
    <m/>
    <m/>
    <m/>
    <m/>
  </r>
  <r>
    <s v="Devlin"/>
    <x v="1"/>
    <s v="Muchanga"/>
    <m/>
    <m/>
    <m/>
    <m/>
    <m/>
    <m/>
    <m/>
  </r>
  <r>
    <s v="Devlin"/>
    <x v="1"/>
    <s v="Domingos"/>
    <m/>
    <m/>
    <m/>
    <m/>
    <m/>
    <m/>
    <m/>
  </r>
  <r>
    <s v="Desousa"/>
    <x v="1"/>
    <s v="Banze"/>
    <m/>
    <m/>
    <m/>
    <m/>
    <m/>
    <m/>
    <m/>
  </r>
  <r>
    <s v="Desousa"/>
    <x v="1"/>
    <s v="Domingos"/>
    <m/>
    <m/>
    <m/>
    <m/>
    <m/>
    <m/>
    <m/>
  </r>
  <r>
    <s v="Deolinda "/>
    <x v="0"/>
    <s v="Matsinhe"/>
    <m/>
    <m/>
    <m/>
    <m/>
    <m/>
    <m/>
    <m/>
  </r>
  <r>
    <s v="Deolinda "/>
    <x v="0"/>
    <s v="Domingos"/>
    <m/>
    <m/>
    <m/>
    <m/>
    <m/>
    <m/>
    <m/>
  </r>
  <r>
    <s v="Denise "/>
    <x v="1"/>
    <s v="Chauque"/>
    <m/>
    <m/>
    <m/>
    <m/>
    <m/>
    <m/>
    <m/>
  </r>
  <r>
    <s v="Denise "/>
    <x v="1"/>
    <s v="Munguambe"/>
    <m/>
    <m/>
    <m/>
    <m/>
    <m/>
    <m/>
    <m/>
  </r>
  <r>
    <s v="Dengo"/>
    <x v="1"/>
    <s v="Domingos"/>
    <m/>
    <m/>
    <m/>
    <m/>
    <m/>
    <m/>
    <m/>
  </r>
  <r>
    <s v="Delton"/>
    <x v="1"/>
    <s v="Pereira"/>
    <m/>
    <m/>
    <m/>
    <m/>
    <m/>
    <m/>
    <m/>
  </r>
  <r>
    <s v="Delton"/>
    <x v="1"/>
    <s v="Domingos"/>
    <m/>
    <m/>
    <m/>
    <m/>
    <m/>
    <m/>
    <m/>
  </r>
  <r>
    <s v="Delson"/>
    <x v="1"/>
    <s v="Muianga"/>
    <m/>
    <m/>
    <m/>
    <m/>
    <m/>
    <m/>
    <m/>
  </r>
  <r>
    <s v="Delson"/>
    <x v="1"/>
    <s v="Domingos"/>
    <m/>
    <m/>
    <m/>
    <m/>
    <m/>
    <m/>
    <m/>
  </r>
  <r>
    <s v="Delfina "/>
    <x v="0"/>
    <s v="Munguambe"/>
    <m/>
    <m/>
    <m/>
    <m/>
    <m/>
    <m/>
    <m/>
  </r>
  <r>
    <s v="Delfina "/>
    <x v="0"/>
    <s v="Domingos"/>
    <m/>
    <m/>
    <m/>
    <m/>
    <m/>
    <m/>
    <m/>
  </r>
  <r>
    <s v="Delfim "/>
    <x v="1"/>
    <s v="Cuna"/>
    <m/>
    <m/>
    <m/>
    <m/>
    <m/>
    <m/>
    <m/>
  </r>
  <r>
    <s v="Delfim "/>
    <x v="1"/>
    <s v="Munguambe"/>
    <m/>
    <m/>
    <m/>
    <m/>
    <m/>
    <m/>
    <m/>
  </r>
  <r>
    <s v="Dejesus"/>
    <x v="1"/>
    <s v="Manhique"/>
    <m/>
    <m/>
    <m/>
    <m/>
    <m/>
    <m/>
    <m/>
  </r>
  <r>
    <s v="Dejesus"/>
    <x v="1"/>
    <s v="Domingos"/>
    <m/>
    <m/>
    <m/>
    <m/>
    <m/>
    <m/>
    <m/>
  </r>
  <r>
    <s v="Dealmeida"/>
    <x v="1"/>
    <s v="Simbine"/>
    <m/>
    <m/>
    <m/>
    <m/>
    <m/>
    <m/>
    <m/>
  </r>
  <r>
    <s v="Dealmeida"/>
    <x v="1"/>
    <s v="Domingos"/>
    <m/>
    <m/>
    <m/>
    <m/>
    <m/>
    <m/>
    <m/>
  </r>
  <r>
    <s v="David "/>
    <x v="1"/>
    <s v="Mendes"/>
    <m/>
    <m/>
    <m/>
    <m/>
    <m/>
    <m/>
    <m/>
  </r>
  <r>
    <s v="David "/>
    <x v="1"/>
    <s v="Munguambe"/>
    <m/>
    <m/>
    <m/>
    <m/>
    <m/>
    <m/>
    <m/>
  </r>
  <r>
    <s v="David"/>
    <x v="1"/>
    <s v="Sousa"/>
    <m/>
    <m/>
    <m/>
    <m/>
    <m/>
    <m/>
    <m/>
  </r>
  <r>
    <s v="David"/>
    <x v="1"/>
    <s v="Domingos"/>
    <m/>
    <m/>
    <m/>
    <m/>
    <m/>
    <m/>
    <m/>
  </r>
  <r>
    <s v="Dava"/>
    <x v="1"/>
    <s v="Guambe"/>
    <m/>
    <m/>
    <m/>
    <m/>
    <m/>
    <m/>
    <m/>
  </r>
  <r>
    <s v="Dava"/>
    <x v="1"/>
    <s v="Domingos"/>
    <m/>
    <m/>
    <m/>
    <m/>
    <m/>
    <m/>
    <m/>
  </r>
  <r>
    <s v="Daude"/>
    <x v="1"/>
    <s v="Jose"/>
    <m/>
    <m/>
    <m/>
    <m/>
    <m/>
    <m/>
    <m/>
  </r>
  <r>
    <s v="Daude"/>
    <x v="1"/>
    <s v="Domingos"/>
    <m/>
    <m/>
    <m/>
    <m/>
    <m/>
    <m/>
    <m/>
  </r>
  <r>
    <s v="Dasilva"/>
    <x v="1"/>
    <s v="Mendes"/>
    <m/>
    <m/>
    <m/>
    <m/>
    <m/>
    <m/>
    <m/>
  </r>
  <r>
    <s v="Dasilva"/>
    <x v="1"/>
    <s v="Fumo"/>
    <m/>
    <m/>
    <m/>
    <m/>
    <m/>
    <m/>
    <m/>
  </r>
  <r>
    <s v="Das"/>
    <x v="1"/>
    <s v="Cumbe"/>
    <m/>
    <m/>
    <m/>
    <m/>
    <m/>
    <m/>
    <m/>
  </r>
  <r>
    <s v="Das"/>
    <x v="1"/>
    <s v="Domingos"/>
    <m/>
    <m/>
    <m/>
    <m/>
    <m/>
    <m/>
    <m/>
  </r>
  <r>
    <s v="Dario "/>
    <x v="1"/>
    <s v="Joaquim"/>
    <m/>
    <m/>
    <m/>
    <m/>
    <m/>
    <m/>
    <m/>
  </r>
  <r>
    <s v="Dario "/>
    <x v="1"/>
    <s v="Munguambe"/>
    <m/>
    <m/>
    <m/>
    <m/>
    <m/>
    <m/>
    <m/>
  </r>
  <r>
    <s v="Darcia"/>
    <x v="0"/>
    <s v="Cumbane"/>
    <m/>
    <m/>
    <m/>
    <m/>
    <m/>
    <m/>
    <m/>
  </r>
  <r>
    <s v="Darcia"/>
    <x v="0"/>
    <s v="Fumo"/>
    <m/>
    <m/>
    <m/>
    <m/>
    <m/>
    <m/>
    <m/>
  </r>
  <r>
    <s v="Danisha"/>
    <x v="0"/>
    <s v="Fumo"/>
    <m/>
    <m/>
    <m/>
    <m/>
    <m/>
    <m/>
    <m/>
  </r>
  <r>
    <s v="Danilo "/>
    <x v="1"/>
    <s v="Afonso"/>
    <m/>
    <m/>
    <m/>
    <m/>
    <m/>
    <m/>
    <m/>
  </r>
  <r>
    <s v="Danilo "/>
    <x v="1"/>
    <s v="Munguambe"/>
    <m/>
    <m/>
    <m/>
    <m/>
    <m/>
    <m/>
    <m/>
  </r>
  <r>
    <s v="Daniela "/>
    <x v="0"/>
    <s v="Zacarias"/>
    <m/>
    <m/>
    <m/>
    <m/>
    <m/>
    <m/>
    <m/>
  </r>
  <r>
    <s v="Daniela "/>
    <x v="0"/>
    <s v="Fumo"/>
    <m/>
    <m/>
    <m/>
    <m/>
    <m/>
    <m/>
    <m/>
  </r>
  <r>
    <s v="Daniel "/>
    <x v="1"/>
    <s v="Matusse"/>
    <m/>
    <m/>
    <m/>
    <m/>
    <m/>
    <m/>
    <m/>
  </r>
  <r>
    <s v="Daniel "/>
    <x v="1"/>
    <s v="Munguambe"/>
    <m/>
    <m/>
    <m/>
    <m/>
    <m/>
    <m/>
    <m/>
  </r>
  <r>
    <s v="Daniel"/>
    <x v="1"/>
    <s v="Chauque"/>
    <m/>
    <m/>
    <m/>
    <m/>
    <m/>
    <m/>
    <m/>
  </r>
  <r>
    <s v="Daniel"/>
    <x v="1"/>
    <s v="Fumo"/>
    <m/>
    <m/>
    <m/>
    <m/>
    <m/>
    <m/>
    <m/>
  </r>
  <r>
    <s v="Dalila "/>
    <x v="0"/>
    <s v="Cuna"/>
    <m/>
    <m/>
    <m/>
    <m/>
    <m/>
    <m/>
    <m/>
  </r>
  <r>
    <s v="Dalila "/>
    <x v="0"/>
    <s v="Fumo"/>
    <m/>
    <m/>
    <m/>
    <m/>
    <m/>
    <m/>
    <m/>
  </r>
  <r>
    <s v="Dagraça"/>
    <x v="1"/>
    <s v="Joaquim"/>
    <m/>
    <m/>
    <m/>
    <m/>
    <m/>
    <m/>
    <m/>
  </r>
  <r>
    <s v="Dagraça"/>
    <x v="1"/>
    <s v="Fumo"/>
    <m/>
    <m/>
    <m/>
    <m/>
    <m/>
    <m/>
    <m/>
  </r>
  <r>
    <s v="Dacruz"/>
    <x v="1"/>
    <s v="Afonso"/>
    <m/>
    <m/>
    <m/>
    <m/>
    <m/>
    <m/>
    <m/>
  </r>
  <r>
    <s v="Dacruz"/>
    <x v="1"/>
    <s v="Fumo"/>
    <m/>
    <m/>
    <m/>
    <m/>
    <m/>
    <m/>
    <m/>
  </r>
  <r>
    <s v="Dacosta"/>
    <x v="1"/>
    <s v="Matusse"/>
    <m/>
    <m/>
    <m/>
    <m/>
    <m/>
    <m/>
    <m/>
  </r>
  <r>
    <s v="Dacosta"/>
    <x v="1"/>
    <s v="Fumo"/>
    <m/>
    <m/>
    <m/>
    <m/>
    <m/>
    <m/>
    <m/>
  </r>
  <r>
    <s v="Custódio"/>
    <x v="1"/>
    <s v="Mabunda"/>
    <m/>
    <m/>
    <m/>
    <m/>
    <m/>
    <m/>
    <m/>
  </r>
  <r>
    <s v="Custódio"/>
    <x v="1"/>
    <s v="Fumo"/>
    <m/>
    <m/>
    <m/>
    <m/>
    <m/>
    <m/>
    <m/>
  </r>
  <r>
    <s v="Cunha"/>
    <x v="1"/>
    <s v="Massango"/>
    <m/>
    <m/>
    <m/>
    <m/>
    <m/>
    <m/>
    <m/>
  </r>
  <r>
    <s v="Cunha"/>
    <x v="1"/>
    <s v="Fumo"/>
    <m/>
    <m/>
    <m/>
    <m/>
    <m/>
    <m/>
    <m/>
  </r>
  <r>
    <s v="Cuna"/>
    <x v="1"/>
    <s v="Madeira"/>
    <m/>
    <m/>
    <m/>
    <m/>
    <m/>
    <m/>
    <m/>
  </r>
  <r>
    <s v="Cuna"/>
    <x v="1"/>
    <s v="Fumo"/>
    <m/>
    <m/>
    <m/>
    <m/>
    <m/>
    <m/>
    <m/>
  </r>
  <r>
    <s v="Cumbe"/>
    <x v="1"/>
    <s v="Mahumane"/>
    <m/>
    <m/>
    <m/>
    <m/>
    <m/>
    <m/>
    <m/>
  </r>
  <r>
    <s v="Cumbe"/>
    <x v="1"/>
    <s v="Fumo"/>
    <m/>
    <m/>
    <m/>
    <m/>
    <m/>
    <m/>
    <m/>
  </r>
  <r>
    <s v="Cumbane"/>
    <x v="1"/>
    <s v="Chongo"/>
    <m/>
    <m/>
    <m/>
    <m/>
    <m/>
    <m/>
    <m/>
  </r>
  <r>
    <s v="Cumbane"/>
    <x v="1"/>
    <s v="Fumo"/>
    <m/>
    <m/>
    <m/>
    <m/>
    <m/>
    <m/>
    <m/>
  </r>
  <r>
    <s v="Cumba"/>
    <x v="1"/>
    <s v="Santos"/>
    <m/>
    <m/>
    <m/>
    <m/>
    <m/>
    <m/>
    <m/>
  </r>
  <r>
    <s v="Cumba"/>
    <x v="1"/>
    <s v="Fumo"/>
    <m/>
    <m/>
    <m/>
    <m/>
    <m/>
    <m/>
    <m/>
  </r>
  <r>
    <s v="Cuco"/>
    <x v="1"/>
    <s v="Silva"/>
    <m/>
    <m/>
    <m/>
    <m/>
    <m/>
    <m/>
    <m/>
  </r>
  <r>
    <s v="Cuco"/>
    <x v="1"/>
    <s v="Fumo"/>
    <m/>
    <m/>
    <m/>
    <m/>
    <m/>
    <m/>
    <m/>
  </r>
  <r>
    <s v="Cruz"/>
    <x v="1"/>
    <s v="Machava"/>
    <m/>
    <m/>
    <m/>
    <m/>
    <m/>
    <m/>
    <m/>
  </r>
  <r>
    <s v="Cruz"/>
    <x v="1"/>
    <s v="Fumo"/>
    <m/>
    <m/>
    <m/>
    <m/>
    <m/>
    <m/>
    <m/>
  </r>
  <r>
    <s v="Cristovao "/>
    <x v="1"/>
    <s v="Mabunda"/>
    <m/>
    <m/>
    <m/>
    <m/>
    <m/>
    <m/>
    <m/>
  </r>
  <r>
    <s v="Cristovao "/>
    <x v="1"/>
    <s v="Munguambe"/>
    <m/>
    <m/>
    <m/>
    <m/>
    <m/>
    <m/>
    <m/>
  </r>
  <r>
    <s v="Cristina "/>
    <x v="0"/>
    <s v="Macuacua"/>
    <m/>
    <m/>
    <m/>
    <m/>
    <m/>
    <m/>
    <m/>
  </r>
  <r>
    <s v="Cristina "/>
    <x v="0"/>
    <s v="Fumo"/>
    <m/>
    <m/>
    <m/>
    <m/>
    <m/>
    <m/>
    <m/>
  </r>
  <r>
    <s v="Cristiano "/>
    <x v="1"/>
    <s v="Massango"/>
    <m/>
    <m/>
    <m/>
    <m/>
    <m/>
    <m/>
    <m/>
  </r>
  <r>
    <s v="Cristiano "/>
    <x v="1"/>
    <s v="Munguambe"/>
    <m/>
    <m/>
    <m/>
    <m/>
    <m/>
    <m/>
    <m/>
  </r>
  <r>
    <s v="Crimildo"/>
    <x v="1"/>
    <s v="Macamo"/>
    <m/>
    <m/>
    <m/>
    <m/>
    <m/>
    <m/>
    <m/>
  </r>
  <r>
    <s v="Crimildo"/>
    <x v="1"/>
    <s v="Fumo"/>
    <m/>
    <m/>
    <m/>
    <m/>
    <m/>
    <m/>
    <m/>
  </r>
  <r>
    <s v="Couto"/>
    <x v="1"/>
    <s v="Muchanga"/>
    <m/>
    <m/>
    <m/>
    <m/>
    <m/>
    <m/>
    <m/>
  </r>
  <r>
    <s v="Couto"/>
    <x v="1"/>
    <s v="Fumo"/>
    <m/>
    <m/>
    <m/>
    <m/>
    <m/>
    <m/>
    <m/>
  </r>
  <r>
    <s v="Coutinho"/>
    <x v="1"/>
    <s v="Matsinhe"/>
    <m/>
    <m/>
    <m/>
    <m/>
    <m/>
    <m/>
    <m/>
  </r>
  <r>
    <s v="Coutinho"/>
    <x v="1"/>
    <s v="Fumo"/>
    <m/>
    <m/>
    <m/>
    <m/>
    <m/>
    <m/>
    <m/>
  </r>
  <r>
    <s v="Costa"/>
    <x v="1"/>
    <s v="Domingos"/>
    <m/>
    <m/>
    <m/>
    <m/>
    <m/>
    <m/>
    <m/>
  </r>
  <r>
    <s v="Costa"/>
    <x v="1"/>
    <s v="Fumo"/>
    <m/>
    <m/>
    <m/>
    <m/>
    <m/>
    <m/>
    <m/>
  </r>
  <r>
    <s v="Cossa"/>
    <x v="1"/>
    <s v="Pereira"/>
    <m/>
    <m/>
    <m/>
    <m/>
    <m/>
    <m/>
    <m/>
  </r>
  <r>
    <s v="Cossa"/>
    <x v="1"/>
    <s v="Guambe"/>
    <m/>
    <m/>
    <m/>
    <m/>
    <m/>
    <m/>
    <m/>
  </r>
  <r>
    <s v="Correia"/>
    <x v="1"/>
    <s v="Muianga"/>
    <m/>
    <m/>
    <m/>
    <m/>
    <m/>
    <m/>
    <m/>
  </r>
  <r>
    <s v="Correia"/>
    <x v="1"/>
    <s v="Guambe"/>
    <m/>
    <m/>
    <m/>
    <m/>
    <m/>
    <m/>
    <m/>
  </r>
  <r>
    <s v="Corona"/>
    <x v="0"/>
    <s v="Munguambe"/>
    <m/>
    <m/>
    <m/>
    <m/>
    <m/>
    <m/>
    <m/>
  </r>
  <r>
    <s v="Corona"/>
    <x v="0"/>
    <s v="Guambe"/>
    <m/>
    <m/>
    <m/>
    <m/>
    <m/>
    <m/>
    <m/>
  </r>
  <r>
    <s v="Constantino "/>
    <x v="1"/>
    <s v="Madeira"/>
    <m/>
    <m/>
    <m/>
    <m/>
    <m/>
    <m/>
    <m/>
  </r>
  <r>
    <s v="Constantino "/>
    <x v="1"/>
    <s v="Munguambe"/>
    <m/>
    <m/>
    <m/>
    <m/>
    <m/>
    <m/>
    <m/>
  </r>
  <r>
    <s v="Constantino"/>
    <x v="1"/>
    <s v="Banze"/>
    <m/>
    <m/>
    <m/>
    <m/>
    <m/>
    <m/>
    <m/>
  </r>
  <r>
    <s v="Constantino"/>
    <x v="1"/>
    <s v="Guambe"/>
    <m/>
    <m/>
    <m/>
    <m/>
    <m/>
    <m/>
    <m/>
  </r>
  <r>
    <s v="Conde"/>
    <x v="1"/>
    <s v="Manhique"/>
    <m/>
    <m/>
    <m/>
    <m/>
    <m/>
    <m/>
    <m/>
  </r>
  <r>
    <s v="Conde"/>
    <x v="1"/>
    <s v="Guambe"/>
    <m/>
    <m/>
    <m/>
    <m/>
    <m/>
    <m/>
    <m/>
  </r>
  <r>
    <s v="Conceição"/>
    <x v="1"/>
    <s v="Simbine"/>
    <m/>
    <m/>
    <m/>
    <m/>
    <m/>
    <m/>
    <m/>
  </r>
  <r>
    <s v="Conceição"/>
    <x v="1"/>
    <s v="Guambe"/>
    <m/>
    <m/>
    <m/>
    <m/>
    <m/>
    <m/>
    <m/>
  </r>
  <r>
    <s v="Come"/>
    <x v="1"/>
    <s v="Sousa"/>
    <m/>
    <m/>
    <m/>
    <m/>
    <m/>
    <m/>
    <m/>
  </r>
  <r>
    <s v="Come"/>
    <x v="1"/>
    <s v="Guambe"/>
    <m/>
    <m/>
    <m/>
    <m/>
    <m/>
    <m/>
    <m/>
  </r>
  <r>
    <s v="Coelho"/>
    <x v="1"/>
    <s v="Guambe"/>
    <m/>
    <m/>
    <m/>
    <m/>
    <m/>
    <m/>
    <m/>
  </r>
  <r>
    <s v="Cliften"/>
    <x v="1"/>
    <s v="Jose"/>
    <m/>
    <m/>
    <m/>
    <m/>
    <m/>
    <m/>
    <m/>
  </r>
  <r>
    <s v="Cliften"/>
    <x v="1"/>
    <s v="Guambe"/>
    <m/>
    <m/>
    <m/>
    <m/>
    <m/>
    <m/>
    <m/>
  </r>
  <r>
    <s v="Clemente"/>
    <x v="1"/>
    <s v="Cumbe"/>
    <m/>
    <m/>
    <m/>
    <m/>
    <m/>
    <m/>
    <m/>
  </r>
  <r>
    <s v="Clemente"/>
    <x v="1"/>
    <s v="Guambe"/>
    <m/>
    <m/>
    <m/>
    <m/>
    <m/>
    <m/>
    <m/>
  </r>
  <r>
    <s v="Claudio "/>
    <x v="1"/>
    <s v="Mahumane"/>
    <m/>
    <m/>
    <m/>
    <m/>
    <m/>
    <m/>
    <m/>
  </r>
  <r>
    <s v="Claudio "/>
    <x v="1"/>
    <s v="Munguambe"/>
    <m/>
    <m/>
    <m/>
    <m/>
    <m/>
    <m/>
    <m/>
  </r>
  <r>
    <s v="Clara "/>
    <x v="0"/>
    <s v="Cumbane"/>
    <m/>
    <m/>
    <m/>
    <m/>
    <m/>
    <m/>
    <m/>
  </r>
  <r>
    <s v="Clara "/>
    <x v="0"/>
    <s v="Guambe"/>
    <m/>
    <m/>
    <m/>
    <m/>
    <m/>
    <m/>
    <m/>
  </r>
  <r>
    <s v="Cipriano"/>
    <x v="1"/>
    <s v="Fumo"/>
    <m/>
    <m/>
    <m/>
    <m/>
    <m/>
    <m/>
    <m/>
  </r>
  <r>
    <s v="Cipriano"/>
    <x v="1"/>
    <s v="Guambe"/>
    <m/>
    <m/>
    <m/>
    <m/>
    <m/>
    <m/>
    <m/>
  </r>
  <r>
    <s v="Chuma"/>
    <x v="1"/>
    <s v="Zacarias"/>
    <m/>
    <m/>
    <m/>
    <m/>
    <m/>
    <m/>
    <m/>
  </r>
  <r>
    <s v="Chuma"/>
    <x v="1"/>
    <s v="Guambe"/>
    <m/>
    <m/>
    <m/>
    <m/>
    <m/>
    <m/>
    <m/>
  </r>
  <r>
    <s v="Chongo"/>
    <x v="1"/>
    <s v="Chauque"/>
    <m/>
    <m/>
    <m/>
    <m/>
    <m/>
    <m/>
    <m/>
  </r>
  <r>
    <s v="Chongo"/>
    <x v="1"/>
    <s v="Guambe"/>
    <m/>
    <m/>
    <m/>
    <m/>
    <m/>
    <m/>
    <m/>
  </r>
  <r>
    <s v="Chone"/>
    <x v="1"/>
    <s v="Cuna"/>
    <m/>
    <m/>
    <m/>
    <m/>
    <m/>
    <m/>
    <m/>
  </r>
  <r>
    <s v="Chone"/>
    <x v="1"/>
    <s v="Guambe"/>
    <m/>
    <m/>
    <m/>
    <m/>
    <m/>
    <m/>
    <m/>
  </r>
  <r>
    <s v="Chivite"/>
    <x v="1"/>
    <s v="Mendes"/>
    <m/>
    <m/>
    <m/>
    <m/>
    <m/>
    <m/>
    <m/>
  </r>
  <r>
    <s v="Chivite"/>
    <x v="1"/>
    <s v="Guambe"/>
    <m/>
    <m/>
    <m/>
    <m/>
    <m/>
    <m/>
    <m/>
  </r>
  <r>
    <s v="Chipanga"/>
    <x v="1"/>
    <s v="Joaquim"/>
    <m/>
    <m/>
    <m/>
    <m/>
    <m/>
    <m/>
    <m/>
  </r>
  <r>
    <s v="Chipanga"/>
    <x v="1"/>
    <s v="Guambe"/>
    <m/>
    <m/>
    <m/>
    <m/>
    <m/>
    <m/>
    <m/>
  </r>
  <r>
    <s v="Chiluvane"/>
    <x v="1"/>
    <s v="Afonso"/>
    <m/>
    <m/>
    <m/>
    <m/>
    <m/>
    <m/>
    <m/>
  </r>
  <r>
    <s v="Chiluvane"/>
    <x v="1"/>
    <s v="Guambe"/>
    <m/>
    <m/>
    <m/>
    <m/>
    <m/>
    <m/>
    <m/>
  </r>
  <r>
    <s v="Chilton"/>
    <x v="1"/>
    <s v="Matusse"/>
    <m/>
    <m/>
    <m/>
    <m/>
    <m/>
    <m/>
    <m/>
  </r>
  <r>
    <s v="Chilton"/>
    <x v="1"/>
    <s v="Guambe"/>
    <m/>
    <m/>
    <m/>
    <m/>
    <m/>
    <m/>
    <m/>
  </r>
  <r>
    <s v="Chico"/>
    <x v="1"/>
    <s v="Mabunda"/>
    <m/>
    <m/>
    <m/>
    <m/>
    <m/>
    <m/>
    <m/>
  </r>
  <r>
    <s v="Chico"/>
    <x v="1"/>
    <s v="Guambe"/>
    <m/>
    <m/>
    <m/>
    <m/>
    <m/>
    <m/>
    <m/>
  </r>
  <r>
    <s v="Chemane"/>
    <x v="1"/>
    <s v="Massango"/>
    <m/>
    <m/>
    <m/>
    <m/>
    <m/>
    <m/>
    <m/>
  </r>
  <r>
    <s v="Chemane"/>
    <x v="1"/>
    <s v="Guambe"/>
    <m/>
    <m/>
    <m/>
    <m/>
    <m/>
    <m/>
    <m/>
  </r>
  <r>
    <s v="Chelton"/>
    <x v="1"/>
    <s v="Madeira"/>
    <m/>
    <m/>
    <m/>
    <m/>
    <m/>
    <m/>
    <m/>
  </r>
  <r>
    <s v="Chelton"/>
    <x v="1"/>
    <s v="Guambe"/>
    <m/>
    <m/>
    <m/>
    <m/>
    <m/>
    <m/>
    <m/>
  </r>
  <r>
    <s v="Chelsea"/>
    <x v="0"/>
    <s v="Mahumane"/>
    <m/>
    <m/>
    <m/>
    <m/>
    <m/>
    <m/>
    <m/>
  </r>
  <r>
    <s v="Chelsea"/>
    <x v="0"/>
    <s v="Joaquim"/>
    <m/>
    <m/>
    <m/>
    <m/>
    <m/>
    <m/>
    <m/>
  </r>
  <r>
    <s v="Checo"/>
    <x v="1"/>
    <s v="Chongo"/>
    <m/>
    <m/>
    <m/>
    <m/>
    <m/>
    <m/>
    <m/>
  </r>
  <r>
    <s v="Checo"/>
    <x v="1"/>
    <s v="Joaquim"/>
    <m/>
    <m/>
    <m/>
    <m/>
    <m/>
    <m/>
    <m/>
  </r>
  <r>
    <s v="Chaves"/>
    <x v="1"/>
    <s v="Santos"/>
    <m/>
    <m/>
    <m/>
    <m/>
    <m/>
    <m/>
    <m/>
  </r>
  <r>
    <s v="Chaves"/>
    <x v="1"/>
    <s v="Joaquim"/>
    <m/>
    <m/>
    <m/>
    <m/>
    <m/>
    <m/>
    <m/>
  </r>
  <r>
    <s v="Chavane"/>
    <x v="1"/>
    <s v="Silva"/>
    <m/>
    <m/>
    <m/>
    <m/>
    <m/>
    <m/>
    <m/>
  </r>
  <r>
    <s v="Chavane"/>
    <x v="1"/>
    <s v="Joaquim"/>
    <m/>
    <m/>
    <m/>
    <m/>
    <m/>
    <m/>
    <m/>
  </r>
  <r>
    <s v="Chauque"/>
    <x v="1"/>
    <s v="Machava"/>
    <m/>
    <m/>
    <m/>
    <m/>
    <m/>
    <m/>
    <m/>
  </r>
  <r>
    <s v="Chauque"/>
    <x v="1"/>
    <s v="Joaquim"/>
    <m/>
    <m/>
    <m/>
    <m/>
    <m/>
    <m/>
    <m/>
  </r>
  <r>
    <s v="Chau"/>
    <x v="1"/>
    <s v="Macuacua"/>
    <m/>
    <m/>
    <m/>
    <m/>
    <m/>
    <m/>
    <m/>
  </r>
  <r>
    <s v="Chau"/>
    <x v="1"/>
    <s v="Joaquim"/>
    <m/>
    <m/>
    <m/>
    <m/>
    <m/>
    <m/>
    <m/>
  </r>
  <r>
    <s v="Charmila"/>
    <x v="0"/>
    <s v="Macamo"/>
    <m/>
    <m/>
    <m/>
    <m/>
    <m/>
    <m/>
    <m/>
  </r>
  <r>
    <s v="Charmila"/>
    <x v="0"/>
    <s v="Joaquim"/>
    <m/>
    <m/>
    <m/>
    <m/>
    <m/>
    <m/>
    <m/>
  </r>
  <r>
    <s v="Charles "/>
    <x v="1"/>
    <s v="Chongo"/>
    <m/>
    <m/>
    <m/>
    <m/>
    <m/>
    <m/>
    <m/>
  </r>
  <r>
    <s v="Charles "/>
    <x v="1"/>
    <s v="Munguambe"/>
    <m/>
    <m/>
    <m/>
    <m/>
    <m/>
    <m/>
    <m/>
  </r>
  <r>
    <s v="Charles"/>
    <x v="1"/>
    <s v="Muchanga"/>
    <m/>
    <m/>
    <m/>
    <m/>
    <m/>
    <m/>
    <m/>
  </r>
  <r>
    <s v="Charles"/>
    <x v="1"/>
    <s v="Joaquim"/>
    <m/>
    <m/>
    <m/>
    <m/>
    <m/>
    <m/>
    <m/>
  </r>
  <r>
    <s v="Charifa"/>
    <x v="0"/>
    <s v="Matsinhe"/>
    <m/>
    <m/>
    <m/>
    <m/>
    <m/>
    <m/>
    <m/>
  </r>
  <r>
    <s v="Charifa"/>
    <x v="0"/>
    <s v="Joaquim"/>
    <m/>
    <m/>
    <m/>
    <m/>
    <m/>
    <m/>
    <m/>
  </r>
  <r>
    <s v="Chaniel"/>
    <x v="1"/>
    <s v="Domingos"/>
    <m/>
    <m/>
    <m/>
    <m/>
    <m/>
    <m/>
    <m/>
  </r>
  <r>
    <s v="Chaniel"/>
    <x v="1"/>
    <s v="Joaquim"/>
    <m/>
    <m/>
    <m/>
    <m/>
    <m/>
    <m/>
    <m/>
  </r>
  <r>
    <s v="Chamo"/>
    <x v="1"/>
    <s v="Pereira"/>
    <m/>
    <m/>
    <m/>
    <m/>
    <m/>
    <m/>
    <m/>
  </r>
  <r>
    <s v="Chamo"/>
    <x v="1"/>
    <s v="Joaquim"/>
    <m/>
    <m/>
    <m/>
    <m/>
    <m/>
    <m/>
    <m/>
  </r>
  <r>
    <s v="Chamila"/>
    <x v="0"/>
    <s v="Muianga"/>
    <m/>
    <m/>
    <m/>
    <m/>
    <m/>
    <m/>
    <m/>
  </r>
  <r>
    <s v="Chamila"/>
    <x v="0"/>
    <s v="Joaquim"/>
    <m/>
    <m/>
    <m/>
    <m/>
    <m/>
    <m/>
    <m/>
  </r>
  <r>
    <s v="Chambe"/>
    <x v="1"/>
    <s v="Munguambe"/>
    <m/>
    <m/>
    <m/>
    <m/>
    <m/>
    <m/>
    <m/>
  </r>
  <r>
    <s v="Chambe"/>
    <x v="1"/>
    <s v="Joaquim"/>
    <m/>
    <m/>
    <m/>
    <m/>
    <m/>
    <m/>
    <m/>
  </r>
  <r>
    <s v="Chale"/>
    <x v="1"/>
    <s v="Banze"/>
    <m/>
    <m/>
    <m/>
    <m/>
    <m/>
    <m/>
    <m/>
  </r>
  <r>
    <s v="Chale"/>
    <x v="1"/>
    <s v="Joaquim"/>
    <m/>
    <m/>
    <m/>
    <m/>
    <m/>
    <m/>
    <m/>
  </r>
  <r>
    <s v="Chaguala"/>
    <x v="1"/>
    <s v="Manhique"/>
    <m/>
    <m/>
    <m/>
    <m/>
    <m/>
    <m/>
    <m/>
  </r>
  <r>
    <s v="Chaguala"/>
    <x v="1"/>
    <s v="Joaquim"/>
    <m/>
    <m/>
    <m/>
    <m/>
    <m/>
    <m/>
    <m/>
  </r>
  <r>
    <s v="Cesia"/>
    <x v="0"/>
    <s v="Simbine"/>
    <m/>
    <m/>
    <m/>
    <m/>
    <m/>
    <m/>
    <m/>
  </r>
  <r>
    <s v="Cesia"/>
    <x v="0"/>
    <s v="Joaquim"/>
    <m/>
    <m/>
    <m/>
    <m/>
    <m/>
    <m/>
    <m/>
  </r>
  <r>
    <s v="Celso "/>
    <x v="1"/>
    <s v="Santos"/>
    <m/>
    <m/>
    <m/>
    <m/>
    <m/>
    <m/>
    <m/>
  </r>
  <r>
    <s v="Celso "/>
    <x v="1"/>
    <s v="Munguambe"/>
    <m/>
    <m/>
    <m/>
    <m/>
    <m/>
    <m/>
    <m/>
  </r>
  <r>
    <s v="Celio "/>
    <x v="1"/>
    <s v="Silva"/>
    <m/>
    <m/>
    <m/>
    <m/>
    <m/>
    <m/>
    <m/>
  </r>
  <r>
    <s v="Celio "/>
    <x v="1"/>
    <s v="Munguambe"/>
    <m/>
    <m/>
    <m/>
    <m/>
    <m/>
    <m/>
    <m/>
  </r>
  <r>
    <s v="Celina "/>
    <x v="0"/>
    <s v="Sousa"/>
    <m/>
    <m/>
    <m/>
    <m/>
    <m/>
    <m/>
    <m/>
  </r>
  <r>
    <s v="Celina "/>
    <x v="0"/>
    <s v="Joaquim"/>
    <m/>
    <m/>
    <m/>
    <m/>
    <m/>
    <m/>
    <m/>
  </r>
  <r>
    <s v="Celestino "/>
    <x v="1"/>
    <s v="Machava"/>
    <m/>
    <m/>
    <m/>
    <m/>
    <m/>
    <m/>
    <m/>
  </r>
  <r>
    <s v="Celestino "/>
    <x v="1"/>
    <s v="Munguambe"/>
    <m/>
    <m/>
    <m/>
    <m/>
    <m/>
    <m/>
    <m/>
  </r>
  <r>
    <s v="Celestino"/>
    <x v="1"/>
    <s v="Guambe"/>
    <m/>
    <m/>
    <m/>
    <m/>
    <m/>
    <m/>
    <m/>
  </r>
  <r>
    <s v="Celestino"/>
    <x v="1"/>
    <s v="Joaquim"/>
    <m/>
    <m/>
    <m/>
    <m/>
    <m/>
    <m/>
    <m/>
  </r>
  <r>
    <s v="Celeste "/>
    <x v="0"/>
    <s v="Jose"/>
    <m/>
    <m/>
    <m/>
    <m/>
    <m/>
    <m/>
    <m/>
  </r>
  <r>
    <s v="Celeste "/>
    <x v="0"/>
    <s v="Joaquim"/>
    <m/>
    <m/>
    <m/>
    <m/>
    <m/>
    <m/>
    <m/>
  </r>
  <r>
    <s v="Catarina "/>
    <x v="0"/>
    <s v="Cumbe"/>
    <m/>
    <m/>
    <m/>
    <m/>
    <m/>
    <m/>
    <m/>
  </r>
  <r>
    <s v="Catarina "/>
    <x v="0"/>
    <s v="Joaquim"/>
    <m/>
    <m/>
    <m/>
    <m/>
    <m/>
    <m/>
    <m/>
  </r>
  <r>
    <s v="Castro"/>
    <x v="1"/>
    <s v="Cumbane"/>
    <m/>
    <m/>
    <m/>
    <m/>
    <m/>
    <m/>
    <m/>
  </r>
  <r>
    <s v="Castro"/>
    <x v="1"/>
    <s v="Joaquim"/>
    <m/>
    <m/>
    <m/>
    <m/>
    <m/>
    <m/>
    <m/>
  </r>
  <r>
    <s v="Castelo"/>
    <x v="1"/>
    <s v="Fumo"/>
    <m/>
    <m/>
    <m/>
    <m/>
    <m/>
    <m/>
    <m/>
  </r>
  <r>
    <s v="Castelo"/>
    <x v="1"/>
    <s v="Joaquim"/>
    <m/>
    <m/>
    <m/>
    <m/>
    <m/>
    <m/>
    <m/>
  </r>
  <r>
    <s v="Casimiro "/>
    <x v="1"/>
    <s v="Macuacua"/>
    <m/>
    <m/>
    <m/>
    <m/>
    <m/>
    <m/>
    <m/>
  </r>
  <r>
    <s v="Casimiro "/>
    <x v="1"/>
    <s v="Munguambe"/>
    <m/>
    <m/>
    <m/>
    <m/>
    <m/>
    <m/>
    <m/>
  </r>
  <r>
    <s v="Casimiro"/>
    <x v="1"/>
    <s v="Zacarias"/>
    <m/>
    <m/>
    <m/>
    <m/>
    <m/>
    <m/>
    <m/>
  </r>
  <r>
    <s v="Casimiro"/>
    <x v="1"/>
    <s v="Jose"/>
    <m/>
    <m/>
    <m/>
    <m/>
    <m/>
    <m/>
    <m/>
  </r>
  <r>
    <s v="Carvalho"/>
    <x v="1"/>
    <s v="Chauque"/>
    <m/>
    <m/>
    <m/>
    <m/>
    <m/>
    <m/>
    <m/>
  </r>
  <r>
    <s v="Carvalho"/>
    <x v="1"/>
    <s v="Jose"/>
    <m/>
    <m/>
    <m/>
    <m/>
    <m/>
    <m/>
    <m/>
  </r>
  <r>
    <s v="Carrilho"/>
    <x v="1"/>
    <s v="Cuna"/>
    <m/>
    <m/>
    <m/>
    <m/>
    <m/>
    <m/>
    <m/>
  </r>
  <r>
    <s v="Carrilho"/>
    <x v="1"/>
    <s v="Jose"/>
    <m/>
    <m/>
    <m/>
    <m/>
    <m/>
    <m/>
    <m/>
  </r>
  <r>
    <s v="Carolina "/>
    <x v="0"/>
    <s v="Mendes"/>
    <m/>
    <m/>
    <m/>
    <m/>
    <m/>
    <m/>
    <m/>
  </r>
  <r>
    <s v="Carolina "/>
    <x v="0"/>
    <s v="Jose"/>
    <m/>
    <m/>
    <m/>
    <m/>
    <m/>
    <m/>
    <m/>
  </r>
  <r>
    <s v="Carneiro"/>
    <x v="1"/>
    <s v="Joaquim"/>
    <m/>
    <m/>
    <m/>
    <m/>
    <m/>
    <m/>
    <m/>
  </r>
  <r>
    <s v="Carneiro"/>
    <x v="1"/>
    <s v="Jose"/>
    <m/>
    <m/>
    <m/>
    <m/>
    <m/>
    <m/>
    <m/>
  </r>
  <r>
    <s v="Carmen "/>
    <x v="0"/>
    <s v="Afonso"/>
    <m/>
    <m/>
    <m/>
    <m/>
    <m/>
    <m/>
    <m/>
  </r>
  <r>
    <s v="Carmen "/>
    <x v="0"/>
    <s v="Jose"/>
    <m/>
    <m/>
    <m/>
    <m/>
    <m/>
    <m/>
    <m/>
  </r>
  <r>
    <s v="Carlos "/>
    <x v="1"/>
    <s v="Macamo"/>
    <m/>
    <m/>
    <m/>
    <m/>
    <m/>
    <m/>
    <m/>
  </r>
  <r>
    <s v="Carlos "/>
    <x v="1"/>
    <s v="Munguambe"/>
    <m/>
    <m/>
    <m/>
    <m/>
    <m/>
    <m/>
    <m/>
  </r>
  <r>
    <s v="Carlos"/>
    <x v="1"/>
    <s v="Matusse"/>
    <m/>
    <m/>
    <m/>
    <m/>
    <m/>
    <m/>
    <m/>
  </r>
  <r>
    <s v="Carlos"/>
    <x v="1"/>
    <s v="Jose"/>
    <m/>
    <m/>
    <m/>
    <m/>
    <m/>
    <m/>
    <m/>
  </r>
  <r>
    <s v="Carlitos "/>
    <x v="1"/>
    <s v="Muchanga"/>
    <m/>
    <m/>
    <m/>
    <m/>
    <m/>
    <m/>
    <m/>
  </r>
  <r>
    <s v="Carlitos "/>
    <x v="1"/>
    <s v="Munguambe"/>
    <m/>
    <m/>
    <m/>
    <m/>
    <m/>
    <m/>
    <m/>
  </r>
  <r>
    <s v="Carla "/>
    <x v="0"/>
    <s v="Mabunda"/>
    <m/>
    <m/>
    <m/>
    <m/>
    <m/>
    <m/>
    <m/>
  </r>
  <r>
    <s v="Carla "/>
    <x v="0"/>
    <s v="Jose"/>
    <m/>
    <m/>
    <m/>
    <m/>
    <m/>
    <m/>
    <m/>
  </r>
  <r>
    <s v="Cardoso"/>
    <x v="1"/>
    <s v="Massango"/>
    <m/>
    <m/>
    <m/>
    <m/>
    <m/>
    <m/>
    <m/>
  </r>
  <r>
    <s v="Cardoso"/>
    <x v="1"/>
    <s v="Jose"/>
    <m/>
    <m/>
    <m/>
    <m/>
    <m/>
    <m/>
    <m/>
  </r>
  <r>
    <s v="Candido "/>
    <x v="1"/>
    <s v="Matsinhe"/>
    <m/>
    <m/>
    <m/>
    <m/>
    <m/>
    <m/>
    <m/>
  </r>
  <r>
    <s v="Candido "/>
    <x v="1"/>
    <s v="Pereira"/>
    <m/>
    <m/>
    <m/>
    <m/>
    <m/>
    <m/>
    <m/>
  </r>
  <r>
    <s v="Cândido"/>
    <x v="1"/>
    <s v="Madeira"/>
    <m/>
    <m/>
    <m/>
    <m/>
    <m/>
    <m/>
    <m/>
  </r>
  <r>
    <s v="Cândido"/>
    <x v="1"/>
    <s v="Jose"/>
    <m/>
    <m/>
    <m/>
    <m/>
    <m/>
    <m/>
    <m/>
  </r>
  <r>
    <s v="Candida "/>
    <x v="0"/>
    <s v="Mahumane"/>
    <m/>
    <m/>
    <m/>
    <m/>
    <m/>
    <m/>
    <m/>
  </r>
  <r>
    <s v="Candida "/>
    <x v="0"/>
    <s v="Jose"/>
    <m/>
    <m/>
    <m/>
    <m/>
    <m/>
    <m/>
    <m/>
  </r>
  <r>
    <s v="Canda"/>
    <x v="1"/>
    <s v="Chongo"/>
    <m/>
    <m/>
    <m/>
    <m/>
    <m/>
    <m/>
    <m/>
  </r>
  <r>
    <s v="Canda"/>
    <x v="1"/>
    <s v="Jose"/>
    <m/>
    <m/>
    <m/>
    <m/>
    <m/>
    <m/>
    <m/>
  </r>
  <r>
    <s v="Campos"/>
    <x v="1"/>
    <s v="Santos"/>
    <m/>
    <m/>
    <m/>
    <m/>
    <m/>
    <m/>
    <m/>
  </r>
  <r>
    <s v="Campos"/>
    <x v="1"/>
    <s v="Jose"/>
    <m/>
    <m/>
    <m/>
    <m/>
    <m/>
    <m/>
    <m/>
  </r>
  <r>
    <s v="Camilo "/>
    <x v="1"/>
    <s v="Domingos"/>
    <m/>
    <m/>
    <m/>
    <m/>
    <m/>
    <m/>
    <m/>
  </r>
  <r>
    <s v="Camilo "/>
    <x v="1"/>
    <s v="Pereira"/>
    <m/>
    <m/>
    <m/>
    <m/>
    <m/>
    <m/>
    <m/>
  </r>
  <r>
    <s v="Camila"/>
    <x v="0"/>
    <s v="Silva"/>
    <m/>
    <m/>
    <m/>
    <m/>
    <m/>
    <m/>
    <m/>
  </r>
  <r>
    <s v="Camila"/>
    <x v="0"/>
    <s v="Jose"/>
    <m/>
    <m/>
    <m/>
    <m/>
    <m/>
    <m/>
    <m/>
  </r>
  <r>
    <s v="Calu"/>
    <x v="1"/>
    <s v="Machava"/>
    <m/>
    <m/>
    <m/>
    <m/>
    <m/>
    <m/>
    <m/>
  </r>
  <r>
    <s v="Calu"/>
    <x v="1"/>
    <s v="Jose"/>
    <m/>
    <m/>
    <m/>
    <m/>
    <m/>
    <m/>
    <m/>
  </r>
  <r>
    <s v="Calisto"/>
    <x v="1"/>
    <s v="Macuacua"/>
    <m/>
    <m/>
    <m/>
    <m/>
    <m/>
    <m/>
    <m/>
  </r>
  <r>
    <s v="Calisto"/>
    <x v="1"/>
    <s v="Jose"/>
    <m/>
    <m/>
    <m/>
    <m/>
    <m/>
    <m/>
    <m/>
  </r>
  <r>
    <s v="Cainara"/>
    <x v="0"/>
    <s v="Macamo"/>
    <m/>
    <m/>
    <m/>
    <m/>
    <m/>
    <m/>
    <m/>
  </r>
  <r>
    <s v="Cainara"/>
    <x v="0"/>
    <s v="Jose"/>
    <m/>
    <m/>
    <m/>
    <m/>
    <m/>
    <m/>
    <m/>
  </r>
  <r>
    <s v="Caetano"/>
    <x v="1"/>
    <s v="Muchanga"/>
    <m/>
    <m/>
    <m/>
    <m/>
    <m/>
    <m/>
    <m/>
  </r>
  <r>
    <s v="Caetano"/>
    <x v="1"/>
    <s v="Jose"/>
    <m/>
    <m/>
    <m/>
    <m/>
    <m/>
    <m/>
    <m/>
  </r>
  <r>
    <s v="Cabral"/>
    <x v="1"/>
    <s v="Matsinhe"/>
    <m/>
    <m/>
    <m/>
    <m/>
    <m/>
    <m/>
    <m/>
  </r>
  <r>
    <s v="Cabral"/>
    <x v="1"/>
    <s v="Jose"/>
    <m/>
    <m/>
    <m/>
    <m/>
    <m/>
    <m/>
    <m/>
  </r>
  <r>
    <s v="Bute "/>
    <x v="1"/>
    <s v="Pereira"/>
    <m/>
    <m/>
    <m/>
    <m/>
    <m/>
    <m/>
    <m/>
  </r>
  <r>
    <s v="Buque "/>
    <x v="1"/>
    <s v="Muianga"/>
    <m/>
    <m/>
    <m/>
    <m/>
    <m/>
    <m/>
    <m/>
  </r>
  <r>
    <s v="Buque "/>
    <x v="1"/>
    <s v="Pereira"/>
    <m/>
    <m/>
    <m/>
    <m/>
    <m/>
    <m/>
    <m/>
  </r>
  <r>
    <s v="Buque"/>
    <x v="1"/>
    <s v="Domingos"/>
    <m/>
    <m/>
    <m/>
    <m/>
    <m/>
    <m/>
    <m/>
  </r>
  <r>
    <s v="Buque"/>
    <x v="1"/>
    <s v="Jose"/>
    <m/>
    <m/>
    <m/>
    <m/>
    <m/>
    <m/>
    <m/>
  </r>
  <r>
    <s v="Bulo "/>
    <x v="1"/>
    <s v="Munguambe"/>
    <m/>
    <m/>
    <m/>
    <m/>
    <m/>
    <m/>
    <m/>
  </r>
  <r>
    <s v="Bulo "/>
    <x v="1"/>
    <s v="Pereira"/>
    <m/>
    <m/>
    <m/>
    <m/>
    <m/>
    <m/>
    <m/>
  </r>
  <r>
    <s v="Bule "/>
    <x v="1"/>
    <s v="Banze"/>
    <m/>
    <m/>
    <m/>
    <m/>
    <m/>
    <m/>
    <m/>
  </r>
  <r>
    <s v="Bule "/>
    <x v="1"/>
    <s v="Pereira"/>
    <m/>
    <m/>
    <m/>
    <m/>
    <m/>
    <m/>
    <m/>
  </r>
  <r>
    <s v="Bule"/>
    <x v="1"/>
    <s v="Pereira"/>
    <m/>
    <m/>
    <m/>
    <m/>
    <m/>
    <m/>
    <m/>
  </r>
  <r>
    <s v="Bule"/>
    <x v="1"/>
    <s v="Jose"/>
    <m/>
    <m/>
    <m/>
    <m/>
    <m/>
    <m/>
    <m/>
  </r>
  <r>
    <s v="Bruno "/>
    <x v="1"/>
    <s v="Manhique"/>
    <m/>
    <m/>
    <m/>
    <m/>
    <m/>
    <m/>
    <m/>
  </r>
  <r>
    <s v="Bruno "/>
    <x v="1"/>
    <s v="Pereira"/>
    <m/>
    <m/>
    <m/>
    <m/>
    <m/>
    <m/>
    <m/>
  </r>
  <r>
    <s v="Brito "/>
    <x v="1"/>
    <s v="Simbine"/>
    <m/>
    <m/>
    <m/>
    <m/>
    <m/>
    <m/>
    <m/>
  </r>
  <r>
    <s v="Brito "/>
    <x v="1"/>
    <s v="Pereira"/>
    <m/>
    <m/>
    <m/>
    <m/>
    <m/>
    <m/>
    <m/>
  </r>
  <r>
    <s v="Brito"/>
    <x v="1"/>
    <s v="Muianga"/>
    <m/>
    <m/>
    <m/>
    <m/>
    <m/>
    <m/>
    <m/>
  </r>
  <r>
    <s v="Brito"/>
    <x v="1"/>
    <s v="Jose"/>
    <m/>
    <m/>
    <m/>
    <m/>
    <m/>
    <m/>
    <m/>
  </r>
  <r>
    <s v="Brites "/>
    <x v="1"/>
    <s v="Sousa"/>
    <m/>
    <m/>
    <m/>
    <m/>
    <m/>
    <m/>
    <m/>
  </r>
  <r>
    <s v="Brites "/>
    <x v="1"/>
    <s v="Pereira"/>
    <m/>
    <m/>
    <m/>
    <m/>
    <m/>
    <m/>
    <m/>
  </r>
  <r>
    <s v="Braz "/>
    <x v="1"/>
    <s v="Guambe"/>
    <m/>
    <m/>
    <m/>
    <m/>
    <m/>
    <m/>
    <m/>
  </r>
  <r>
    <s v="Braz "/>
    <x v="1"/>
    <s v="Pereira"/>
    <m/>
    <m/>
    <m/>
    <m/>
    <m/>
    <m/>
    <m/>
  </r>
  <r>
    <s v="Bravo "/>
    <x v="1"/>
    <s v="Jose"/>
    <m/>
    <m/>
    <m/>
    <m/>
    <m/>
    <m/>
    <m/>
  </r>
  <r>
    <s v="Bravo "/>
    <x v="1"/>
    <s v="Pereira"/>
    <m/>
    <m/>
    <m/>
    <m/>
    <m/>
    <m/>
    <m/>
  </r>
  <r>
    <s v="Bras "/>
    <x v="1"/>
    <s v="Cumbe"/>
    <m/>
    <m/>
    <m/>
    <m/>
    <m/>
    <m/>
    <m/>
  </r>
  <r>
    <s v="Bras "/>
    <x v="1"/>
    <s v="Pereira"/>
    <m/>
    <m/>
    <m/>
    <m/>
    <m/>
    <m/>
    <m/>
  </r>
  <r>
    <s v="Branquinho "/>
    <x v="1"/>
    <s v="Cumbane"/>
    <m/>
    <m/>
    <m/>
    <m/>
    <m/>
    <m/>
    <m/>
  </r>
  <r>
    <s v="Branquinho "/>
    <x v="1"/>
    <s v="Pereira"/>
    <m/>
    <m/>
    <m/>
    <m/>
    <m/>
    <m/>
    <m/>
  </r>
  <r>
    <s v="Brandão "/>
    <x v="1"/>
    <s v="Fumo"/>
    <m/>
    <m/>
    <m/>
    <m/>
    <m/>
    <m/>
    <m/>
  </r>
  <r>
    <s v="Brandão "/>
    <x v="1"/>
    <s v="Pereira"/>
    <m/>
    <m/>
    <m/>
    <m/>
    <m/>
    <m/>
    <m/>
  </r>
  <r>
    <s v="Branco "/>
    <x v="1"/>
    <s v="Zacarias"/>
    <m/>
    <m/>
    <m/>
    <m/>
    <m/>
    <m/>
    <m/>
  </r>
  <r>
    <s v="Branco "/>
    <x v="1"/>
    <s v="Pereira"/>
    <m/>
    <m/>
    <m/>
    <m/>
    <m/>
    <m/>
    <m/>
  </r>
  <r>
    <s v="Branco"/>
    <x v="1"/>
    <s v="Munguambe"/>
    <m/>
    <m/>
    <m/>
    <m/>
    <m/>
    <m/>
    <m/>
  </r>
  <r>
    <s v="Branco"/>
    <x v="1"/>
    <s v="Mabunda"/>
    <m/>
    <m/>
    <m/>
    <m/>
    <m/>
    <m/>
    <m/>
  </r>
  <r>
    <s v="Braga "/>
    <x v="1"/>
    <s v="Chauque"/>
    <m/>
    <m/>
    <m/>
    <m/>
    <m/>
    <m/>
    <m/>
  </r>
  <r>
    <s v="Braga "/>
    <x v="1"/>
    <s v="Pereira"/>
    <m/>
    <m/>
    <m/>
    <m/>
    <m/>
    <m/>
    <m/>
  </r>
  <r>
    <s v="Braga"/>
    <x v="1"/>
    <s v="Banze"/>
    <m/>
    <m/>
    <m/>
    <m/>
    <m/>
    <m/>
    <m/>
  </r>
  <r>
    <s v="Braga"/>
    <x v="1"/>
    <s v="Mabunda"/>
    <m/>
    <m/>
    <m/>
    <m/>
    <m/>
    <m/>
    <m/>
  </r>
  <r>
    <s v="Botha "/>
    <x v="1"/>
    <s v="Cuna"/>
    <m/>
    <m/>
    <m/>
    <m/>
    <m/>
    <m/>
    <m/>
  </r>
  <r>
    <s v="Botha "/>
    <x v="1"/>
    <s v="Pereira"/>
    <m/>
    <m/>
    <m/>
    <m/>
    <m/>
    <m/>
    <m/>
  </r>
  <r>
    <s v="Botha"/>
    <x v="1"/>
    <s v="Manhique"/>
    <m/>
    <m/>
    <m/>
    <m/>
    <m/>
    <m/>
    <m/>
  </r>
  <r>
    <s v="Botha"/>
    <x v="1"/>
    <s v="Mabunda"/>
    <m/>
    <m/>
    <m/>
    <m/>
    <m/>
    <m/>
    <m/>
  </r>
  <r>
    <s v="Botelho "/>
    <x v="1"/>
    <s v="Mendes"/>
    <m/>
    <m/>
    <m/>
    <m/>
    <m/>
    <m/>
    <m/>
  </r>
  <r>
    <s v="Botelho "/>
    <x v="1"/>
    <s v="Pereira"/>
    <m/>
    <m/>
    <m/>
    <m/>
    <m/>
    <m/>
    <m/>
  </r>
  <r>
    <s v="Botas "/>
    <x v="1"/>
    <s v="Joaquim"/>
    <m/>
    <m/>
    <m/>
    <m/>
    <m/>
    <m/>
    <m/>
  </r>
  <r>
    <s v="Botas "/>
    <x v="1"/>
    <s v="Pereira"/>
    <m/>
    <m/>
    <m/>
    <m/>
    <m/>
    <m/>
    <m/>
  </r>
  <r>
    <s v="Bota "/>
    <x v="1"/>
    <s v="Afonso"/>
    <m/>
    <m/>
    <m/>
    <m/>
    <m/>
    <m/>
    <m/>
  </r>
  <r>
    <s v="Bota "/>
    <x v="1"/>
    <s v="Pereira"/>
    <m/>
    <m/>
    <m/>
    <m/>
    <m/>
    <m/>
    <m/>
  </r>
  <r>
    <s v="Boss "/>
    <x v="1"/>
    <s v="Matusse"/>
    <m/>
    <m/>
    <m/>
    <m/>
    <m/>
    <m/>
    <m/>
  </r>
  <r>
    <s v="Boss "/>
    <x v="1"/>
    <s v="Pereira"/>
    <m/>
    <m/>
    <m/>
    <m/>
    <m/>
    <m/>
    <m/>
  </r>
  <r>
    <s v="Borges "/>
    <x v="1"/>
    <s v="Mabunda"/>
    <m/>
    <m/>
    <m/>
    <m/>
    <m/>
    <m/>
    <m/>
  </r>
  <r>
    <s v="Borges "/>
    <x v="1"/>
    <s v="Pereira"/>
    <m/>
    <m/>
    <m/>
    <m/>
    <m/>
    <m/>
    <m/>
  </r>
  <r>
    <s v="Borges"/>
    <x v="1"/>
    <s v="Simbine"/>
    <m/>
    <m/>
    <m/>
    <m/>
    <m/>
    <m/>
    <m/>
  </r>
  <r>
    <s v="Borges"/>
    <x v="1"/>
    <s v="Mabunda"/>
    <m/>
    <m/>
    <m/>
    <m/>
    <m/>
    <m/>
    <m/>
  </r>
  <r>
    <s v="Boque "/>
    <x v="1"/>
    <s v="Massango"/>
    <m/>
    <m/>
    <m/>
    <m/>
    <m/>
    <m/>
    <m/>
  </r>
  <r>
    <s v="Boque "/>
    <x v="1"/>
    <s v="Pereira"/>
    <m/>
    <m/>
    <m/>
    <m/>
    <m/>
    <m/>
    <m/>
  </r>
  <r>
    <s v="Bonifácio "/>
    <x v="1"/>
    <s v="Madeira"/>
    <m/>
    <m/>
    <m/>
    <m/>
    <m/>
    <m/>
    <m/>
  </r>
  <r>
    <s v="Bonifácio "/>
    <x v="1"/>
    <s v="Santos"/>
    <m/>
    <m/>
    <m/>
    <m/>
    <m/>
    <m/>
    <m/>
  </r>
  <r>
    <s v="Bonifacio "/>
    <x v="1"/>
    <s v="Mahumane"/>
    <m/>
    <m/>
    <m/>
    <m/>
    <m/>
    <m/>
    <m/>
  </r>
  <r>
    <s v="Bonifacio "/>
    <x v="1"/>
    <s v="Santos"/>
    <m/>
    <m/>
    <m/>
    <m/>
    <m/>
    <m/>
    <m/>
  </r>
  <r>
    <s v="Bongani"/>
    <x v="1"/>
    <s v="Sousa"/>
    <m/>
    <m/>
    <m/>
    <m/>
    <m/>
    <m/>
    <m/>
  </r>
  <r>
    <s v="Bongani"/>
    <x v="1"/>
    <s v="Mabunda"/>
    <m/>
    <m/>
    <m/>
    <m/>
    <m/>
    <m/>
    <m/>
  </r>
  <r>
    <s v="Bonga "/>
    <x v="1"/>
    <s v="Chongo"/>
    <m/>
    <m/>
    <m/>
    <m/>
    <m/>
    <m/>
    <m/>
  </r>
  <r>
    <s v="Bonga "/>
    <x v="1"/>
    <s v="Santos"/>
    <m/>
    <m/>
    <m/>
    <m/>
    <m/>
    <m/>
    <m/>
  </r>
  <r>
    <s v="Bone "/>
    <x v="1"/>
    <s v="Santos"/>
    <m/>
    <m/>
    <m/>
    <m/>
    <m/>
    <m/>
    <m/>
  </r>
  <r>
    <s v="Bonde "/>
    <x v="1"/>
    <s v="Silva"/>
    <m/>
    <m/>
    <m/>
    <m/>
    <m/>
    <m/>
    <m/>
  </r>
  <r>
    <s v="Bonde "/>
    <x v="1"/>
    <s v="Santos"/>
    <m/>
    <m/>
    <m/>
    <m/>
    <m/>
    <m/>
    <m/>
  </r>
  <r>
    <s v="Bombi "/>
    <x v="1"/>
    <s v="Machava"/>
    <m/>
    <m/>
    <m/>
    <m/>
    <m/>
    <m/>
    <m/>
  </r>
  <r>
    <s v="Bombi "/>
    <x v="1"/>
    <s v="Santos"/>
    <m/>
    <m/>
    <m/>
    <m/>
    <m/>
    <m/>
    <m/>
  </r>
  <r>
    <s v="Bomba "/>
    <x v="1"/>
    <s v="Macuacua"/>
    <m/>
    <m/>
    <m/>
    <m/>
    <m/>
    <m/>
    <m/>
  </r>
  <r>
    <s v="Bomba "/>
    <x v="1"/>
    <s v="Santos"/>
    <m/>
    <m/>
    <m/>
    <m/>
    <m/>
    <m/>
    <m/>
  </r>
  <r>
    <s v="Boene "/>
    <x v="1"/>
    <s v="Macamo"/>
    <m/>
    <m/>
    <m/>
    <m/>
    <m/>
    <m/>
    <m/>
  </r>
  <r>
    <s v="Boene "/>
    <x v="1"/>
    <s v="Santos"/>
    <m/>
    <m/>
    <m/>
    <m/>
    <m/>
    <m/>
    <m/>
  </r>
  <r>
    <s v="Boene"/>
    <x v="1"/>
    <s v="Guambe"/>
    <m/>
    <m/>
    <m/>
    <m/>
    <m/>
    <m/>
    <m/>
  </r>
  <r>
    <s v="Boene"/>
    <x v="1"/>
    <s v="Mabunda"/>
    <m/>
    <m/>
    <m/>
    <m/>
    <m/>
    <m/>
    <m/>
  </r>
  <r>
    <s v="Boca "/>
    <x v="1"/>
    <s v="Muchanga"/>
    <m/>
    <m/>
    <m/>
    <m/>
    <m/>
    <m/>
    <m/>
  </r>
  <r>
    <s v="Boca "/>
    <x v="1"/>
    <s v="Santos"/>
    <m/>
    <m/>
    <m/>
    <m/>
    <m/>
    <m/>
    <m/>
  </r>
  <r>
    <s v="Boca"/>
    <x v="1"/>
    <s v="Jose"/>
    <m/>
    <m/>
    <m/>
    <m/>
    <m/>
    <m/>
    <m/>
  </r>
  <r>
    <s v="Boca"/>
    <x v="1"/>
    <s v="Mabunda"/>
    <m/>
    <m/>
    <m/>
    <m/>
    <m/>
    <m/>
    <m/>
  </r>
  <r>
    <s v="Bobo "/>
    <x v="1"/>
    <s v="Matsinhe"/>
    <m/>
    <m/>
    <m/>
    <m/>
    <m/>
    <m/>
    <m/>
  </r>
  <r>
    <s v="Bobo "/>
    <x v="1"/>
    <s v="Santos"/>
    <m/>
    <m/>
    <m/>
    <m/>
    <m/>
    <m/>
    <m/>
  </r>
  <r>
    <s v="Boavida "/>
    <x v="1"/>
    <s v="Domingos"/>
    <m/>
    <m/>
    <m/>
    <m/>
    <m/>
    <m/>
    <m/>
  </r>
  <r>
    <s v="Boavida "/>
    <x v="1"/>
    <s v="Santos"/>
    <m/>
    <m/>
    <m/>
    <m/>
    <m/>
    <m/>
    <m/>
  </r>
  <r>
    <s v="Boaventura "/>
    <x v="1"/>
    <s v="Pereira"/>
    <m/>
    <m/>
    <m/>
    <m/>
    <m/>
    <m/>
    <m/>
  </r>
  <r>
    <s v="Boaventura "/>
    <x v="1"/>
    <s v="Santos"/>
    <m/>
    <m/>
    <m/>
    <m/>
    <m/>
    <m/>
    <m/>
  </r>
  <r>
    <s v="Boaventura"/>
    <x v="1"/>
    <s v="Cumbe"/>
    <m/>
    <m/>
    <m/>
    <m/>
    <m/>
    <m/>
    <m/>
  </r>
  <r>
    <s v="Boaventura"/>
    <x v="1"/>
    <s v="Mabunda"/>
    <m/>
    <m/>
    <m/>
    <m/>
    <m/>
    <m/>
    <m/>
  </r>
  <r>
    <s v="Boa "/>
    <x v="1"/>
    <s v="Muianga"/>
    <m/>
    <m/>
    <m/>
    <m/>
    <m/>
    <m/>
    <m/>
  </r>
  <r>
    <s v="Boa "/>
    <x v="1"/>
    <s v="Santos"/>
    <m/>
    <m/>
    <m/>
    <m/>
    <m/>
    <m/>
    <m/>
  </r>
  <r>
    <s v="Boa"/>
    <x v="1"/>
    <s v="Cumbane"/>
    <m/>
    <m/>
    <m/>
    <m/>
    <m/>
    <m/>
    <m/>
  </r>
  <r>
    <s v="Boa"/>
    <x v="1"/>
    <s v="Mabunda"/>
    <m/>
    <m/>
    <m/>
    <m/>
    <m/>
    <m/>
    <m/>
  </r>
  <r>
    <s v="Blessing"/>
    <x v="1"/>
    <s v="Fumo"/>
    <m/>
    <m/>
    <m/>
    <m/>
    <m/>
    <m/>
    <m/>
  </r>
  <r>
    <s v="Blessing"/>
    <x v="1"/>
    <s v="Mabunda"/>
    <m/>
    <m/>
    <m/>
    <m/>
    <m/>
    <m/>
    <m/>
  </r>
  <r>
    <s v="Biza "/>
    <x v="1"/>
    <s v="Munguambe"/>
    <m/>
    <m/>
    <m/>
    <m/>
    <m/>
    <m/>
    <m/>
  </r>
  <r>
    <s v="Biza "/>
    <x v="1"/>
    <s v="Santos"/>
    <m/>
    <m/>
    <m/>
    <m/>
    <m/>
    <m/>
    <m/>
  </r>
  <r>
    <s v="Bispo "/>
    <x v="1"/>
    <s v="Banze"/>
    <m/>
    <m/>
    <m/>
    <m/>
    <m/>
    <m/>
    <m/>
  </r>
  <r>
    <s v="Bispo "/>
    <x v="1"/>
    <s v="Santos"/>
    <m/>
    <m/>
    <m/>
    <m/>
    <m/>
    <m/>
    <m/>
  </r>
  <r>
    <s v="Bique "/>
    <x v="1"/>
    <s v="Manhique"/>
    <m/>
    <m/>
    <m/>
    <m/>
    <m/>
    <m/>
    <m/>
  </r>
  <r>
    <s v="Bique "/>
    <x v="1"/>
    <s v="Santos"/>
    <m/>
    <m/>
    <m/>
    <m/>
    <m/>
    <m/>
    <m/>
  </r>
  <r>
    <s v="Bilale"/>
    <x v="1"/>
    <s v="Zacarias"/>
    <m/>
    <m/>
    <m/>
    <m/>
    <m/>
    <m/>
    <m/>
  </r>
  <r>
    <s v="Bilale"/>
    <x v="1"/>
    <s v="Mabunda"/>
    <m/>
    <m/>
    <m/>
    <m/>
    <m/>
    <m/>
    <m/>
  </r>
  <r>
    <s v="Bilal"/>
    <x v="1"/>
    <s v="Chauque"/>
    <m/>
    <m/>
    <m/>
    <m/>
    <m/>
    <m/>
    <m/>
  </r>
  <r>
    <s v="Bilal"/>
    <x v="1"/>
    <s v="Mabunda"/>
    <m/>
    <m/>
    <m/>
    <m/>
    <m/>
    <m/>
    <m/>
  </r>
  <r>
    <s v="Bila "/>
    <x v="1"/>
    <s v="Simbine"/>
    <m/>
    <m/>
    <m/>
    <m/>
    <m/>
    <m/>
    <m/>
  </r>
  <r>
    <s v="Bila "/>
    <x v="1"/>
    <s v="Santos"/>
    <m/>
    <m/>
    <m/>
    <m/>
    <m/>
    <m/>
    <m/>
  </r>
  <r>
    <s v="Bila"/>
    <x v="1"/>
    <s v="Cuna"/>
    <m/>
    <m/>
    <m/>
    <m/>
    <m/>
    <m/>
    <m/>
  </r>
  <r>
    <s v="Bila"/>
    <x v="1"/>
    <s v="Mabunda"/>
    <m/>
    <m/>
    <m/>
    <m/>
    <m/>
    <m/>
    <m/>
  </r>
  <r>
    <s v="Bie "/>
    <x v="1"/>
    <s v="Sousa"/>
    <m/>
    <m/>
    <m/>
    <m/>
    <m/>
    <m/>
    <m/>
  </r>
  <r>
    <s v="Bie "/>
    <x v="1"/>
    <s v="Santos"/>
    <m/>
    <m/>
    <m/>
    <m/>
    <m/>
    <m/>
    <m/>
  </r>
  <r>
    <s v="Bie"/>
    <x v="1"/>
    <s v="Mendes"/>
    <m/>
    <m/>
    <m/>
    <m/>
    <m/>
    <m/>
    <m/>
  </r>
  <r>
    <s v="Bie"/>
    <x v="1"/>
    <s v="Mabunda"/>
    <m/>
    <m/>
    <m/>
    <m/>
    <m/>
    <m/>
    <m/>
  </r>
  <r>
    <s v="Bia "/>
    <x v="1"/>
    <s v="Guambe"/>
    <m/>
    <m/>
    <m/>
    <m/>
    <m/>
    <m/>
    <m/>
  </r>
  <r>
    <s v="Bia "/>
    <x v="1"/>
    <s v="Santos"/>
    <m/>
    <m/>
    <m/>
    <m/>
    <m/>
    <m/>
    <m/>
  </r>
  <r>
    <s v="Bhikha "/>
    <x v="1"/>
    <s v="Jose"/>
    <m/>
    <m/>
    <m/>
    <m/>
    <m/>
    <m/>
    <m/>
  </r>
  <r>
    <s v="Bhikha "/>
    <x v="1"/>
    <s v="Santos"/>
    <m/>
    <m/>
    <m/>
    <m/>
    <m/>
    <m/>
    <m/>
  </r>
  <r>
    <s v="Bhatt "/>
    <x v="1"/>
    <s v="Cumbe"/>
    <m/>
    <m/>
    <m/>
    <m/>
    <m/>
    <m/>
    <m/>
  </r>
  <r>
    <s v="Bhatt "/>
    <x v="1"/>
    <s v="Santos"/>
    <m/>
    <m/>
    <m/>
    <m/>
    <m/>
    <m/>
    <m/>
  </r>
  <r>
    <s v="Bhai "/>
    <x v="1"/>
    <s v="Cumbane"/>
    <m/>
    <m/>
    <m/>
    <m/>
    <m/>
    <m/>
    <m/>
  </r>
  <r>
    <s v="Bhai "/>
    <x v="1"/>
    <s v="Santos"/>
    <m/>
    <m/>
    <m/>
    <m/>
    <m/>
    <m/>
    <m/>
  </r>
  <r>
    <s v="Bettencourt "/>
    <x v="1"/>
    <s v="Fumo"/>
    <m/>
    <m/>
    <m/>
    <m/>
    <m/>
    <m/>
    <m/>
  </r>
  <r>
    <s v="Bettencourt "/>
    <x v="1"/>
    <s v="Santos"/>
    <m/>
    <m/>
    <m/>
    <m/>
    <m/>
    <m/>
    <m/>
  </r>
  <r>
    <s v="Beto "/>
    <x v="1"/>
    <s v="Zacarias"/>
    <m/>
    <m/>
    <m/>
    <m/>
    <m/>
    <m/>
    <m/>
  </r>
  <r>
    <s v="Beto "/>
    <x v="1"/>
    <s v="Silva"/>
    <m/>
    <m/>
    <m/>
    <m/>
    <m/>
    <m/>
    <m/>
  </r>
  <r>
    <s v="Berta "/>
    <x v="0"/>
    <s v="Joaquim"/>
    <m/>
    <m/>
    <m/>
    <m/>
    <m/>
    <m/>
    <m/>
  </r>
  <r>
    <s v="Berta "/>
    <x v="1"/>
    <s v="Chauque"/>
    <m/>
    <m/>
    <m/>
    <m/>
    <m/>
    <m/>
    <m/>
  </r>
  <r>
    <s v="Berta "/>
    <x v="0"/>
    <s v="Mabunda"/>
    <m/>
    <m/>
    <m/>
    <m/>
    <m/>
    <m/>
    <m/>
  </r>
  <r>
    <s v="Berta "/>
    <x v="0"/>
    <s v="Silva"/>
    <m/>
    <m/>
    <m/>
    <m/>
    <m/>
    <m/>
    <m/>
  </r>
  <r>
    <s v="Bernio"/>
    <x v="1"/>
    <s v="Afonso"/>
    <m/>
    <m/>
    <m/>
    <m/>
    <m/>
    <m/>
    <m/>
  </r>
  <r>
    <s v="Bernio"/>
    <x v="1"/>
    <s v="Mabunda"/>
    <m/>
    <m/>
    <m/>
    <m/>
    <m/>
    <m/>
    <m/>
  </r>
  <r>
    <s v="Bernardo "/>
    <x v="1"/>
    <s v="Cuna"/>
    <m/>
    <m/>
    <m/>
    <m/>
    <m/>
    <m/>
    <m/>
  </r>
  <r>
    <s v="Bernardo "/>
    <x v="1"/>
    <s v="Silva"/>
    <m/>
    <m/>
    <m/>
    <m/>
    <m/>
    <m/>
    <m/>
  </r>
  <r>
    <s v="Bernardo"/>
    <x v="1"/>
    <s v="Matusse"/>
    <m/>
    <m/>
    <m/>
    <m/>
    <m/>
    <m/>
    <m/>
  </r>
  <r>
    <s v="Bernardo"/>
    <x v="1"/>
    <s v="Mabunda"/>
    <m/>
    <m/>
    <m/>
    <m/>
    <m/>
    <m/>
    <m/>
  </r>
  <r>
    <s v="Bernardino "/>
    <x v="1"/>
    <s v="Mendes"/>
    <m/>
    <m/>
    <m/>
    <m/>
    <m/>
    <m/>
    <m/>
  </r>
  <r>
    <s v="Bernardino "/>
    <x v="1"/>
    <s v="Silva"/>
    <m/>
    <m/>
    <m/>
    <m/>
    <m/>
    <m/>
    <m/>
  </r>
  <r>
    <s v="Bernardino"/>
    <x v="1"/>
    <s v="Mabunda"/>
    <m/>
    <m/>
    <m/>
    <m/>
    <m/>
    <m/>
    <m/>
  </r>
  <r>
    <s v="Bento "/>
    <x v="1"/>
    <s v="Joaquim"/>
    <m/>
    <m/>
    <m/>
    <m/>
    <m/>
    <m/>
    <m/>
  </r>
  <r>
    <s v="Bento "/>
    <x v="1"/>
    <s v="Silva"/>
    <m/>
    <m/>
    <m/>
    <m/>
    <m/>
    <m/>
    <m/>
  </r>
  <r>
    <s v="Bento"/>
    <x v="1"/>
    <s v="Massango"/>
    <m/>
    <m/>
    <m/>
    <m/>
    <m/>
    <m/>
    <m/>
  </r>
  <r>
    <s v="Bento"/>
    <x v="1"/>
    <s v="Mabunda"/>
    <m/>
    <m/>
    <m/>
    <m/>
    <m/>
    <m/>
    <m/>
  </r>
  <r>
    <s v="Bennett "/>
    <x v="1"/>
    <s v="Afonso"/>
    <m/>
    <m/>
    <m/>
    <m/>
    <m/>
    <m/>
    <m/>
  </r>
  <r>
    <s v="Bennett "/>
    <x v="1"/>
    <s v="Silva"/>
    <m/>
    <m/>
    <m/>
    <m/>
    <m/>
    <m/>
    <m/>
  </r>
  <r>
    <s v="Benjamin "/>
    <x v="1"/>
    <s v="Matusse"/>
    <m/>
    <m/>
    <m/>
    <m/>
    <m/>
    <m/>
    <m/>
  </r>
  <r>
    <s v="Benjamin "/>
    <x v="1"/>
    <s v="Silva"/>
    <m/>
    <m/>
    <m/>
    <m/>
    <m/>
    <m/>
    <m/>
  </r>
  <r>
    <s v="Benildo"/>
    <x v="1"/>
    <s v="Madeira"/>
    <m/>
    <m/>
    <m/>
    <m/>
    <m/>
    <m/>
    <m/>
  </r>
  <r>
    <s v="Benildo"/>
    <x v="1"/>
    <s v="Mabunda"/>
    <m/>
    <m/>
    <m/>
    <m/>
    <m/>
    <m/>
    <m/>
  </r>
  <r>
    <s v="Benilde "/>
    <x v="0"/>
    <s v="Mahumane"/>
    <m/>
    <m/>
    <m/>
    <m/>
    <m/>
    <m/>
    <m/>
  </r>
  <r>
    <s v="Benilde "/>
    <x v="0"/>
    <s v="Mabunda"/>
    <m/>
    <m/>
    <m/>
    <m/>
    <m/>
    <m/>
    <m/>
  </r>
  <r>
    <s v="Benilde"/>
    <x v="0"/>
    <s v="Chongo"/>
    <m/>
    <m/>
    <m/>
    <m/>
    <m/>
    <m/>
    <m/>
  </r>
  <r>
    <s v="Benilde"/>
    <x v="0"/>
    <s v="Mabunda"/>
    <m/>
    <m/>
    <m/>
    <m/>
    <m/>
    <m/>
    <m/>
  </r>
  <r>
    <s v="Benedito "/>
    <x v="1"/>
    <s v="Mabunda"/>
    <m/>
    <m/>
    <m/>
    <m/>
    <m/>
    <m/>
    <m/>
  </r>
  <r>
    <s v="Benedito "/>
    <x v="1"/>
    <s v="Silva"/>
    <m/>
    <m/>
    <m/>
    <m/>
    <m/>
    <m/>
    <m/>
  </r>
  <r>
    <s v="Benedetti "/>
    <x v="1"/>
    <s v="Massango"/>
    <m/>
    <m/>
    <m/>
    <m/>
    <m/>
    <m/>
    <m/>
  </r>
  <r>
    <s v="Benedetti "/>
    <x v="1"/>
    <s v="Silva"/>
    <m/>
    <m/>
    <m/>
    <m/>
    <m/>
    <m/>
    <m/>
  </r>
  <r>
    <s v="Bene "/>
    <x v="1"/>
    <s v="Madeira"/>
    <m/>
    <m/>
    <m/>
    <m/>
    <m/>
    <m/>
    <m/>
  </r>
  <r>
    <s v="Bene "/>
    <x v="1"/>
    <s v="Silva"/>
    <m/>
    <m/>
    <m/>
    <m/>
    <m/>
    <m/>
    <m/>
  </r>
  <r>
    <s v="Bene"/>
    <x v="1"/>
    <s v="Santos"/>
    <m/>
    <m/>
    <m/>
    <m/>
    <m/>
    <m/>
    <m/>
  </r>
  <r>
    <s v="Bene"/>
    <x v="1"/>
    <s v="Macamo"/>
    <m/>
    <m/>
    <m/>
    <m/>
    <m/>
    <m/>
    <m/>
  </r>
  <r>
    <s v="Bembele "/>
    <x v="1"/>
    <s v="Mahumane"/>
    <m/>
    <m/>
    <m/>
    <m/>
    <m/>
    <m/>
    <m/>
  </r>
  <r>
    <s v="Bembele "/>
    <x v="1"/>
    <s v="Silva"/>
    <m/>
    <m/>
    <m/>
    <m/>
    <m/>
    <m/>
    <m/>
  </r>
  <r>
    <s v="Bembele"/>
    <x v="1"/>
    <s v="Silva"/>
    <m/>
    <m/>
    <m/>
    <m/>
    <m/>
    <m/>
    <m/>
  </r>
  <r>
    <s v="Bembele"/>
    <x v="1"/>
    <s v="Macamo"/>
    <m/>
    <m/>
    <m/>
    <m/>
    <m/>
    <m/>
    <m/>
  </r>
  <r>
    <s v="Belo "/>
    <x v="1"/>
    <s v="Chongo"/>
    <m/>
    <m/>
    <m/>
    <m/>
    <m/>
    <m/>
    <m/>
  </r>
  <r>
    <s v="Belo "/>
    <x v="1"/>
    <s v="Silva"/>
    <m/>
    <m/>
    <m/>
    <m/>
    <m/>
    <m/>
    <m/>
  </r>
  <r>
    <s v="Belmiro "/>
    <x v="1"/>
    <s v="Santos"/>
    <m/>
    <m/>
    <m/>
    <m/>
    <m/>
    <m/>
    <m/>
  </r>
  <r>
    <s v="Belmiro "/>
    <x v="1"/>
    <s v="Silva"/>
    <m/>
    <m/>
    <m/>
    <m/>
    <m/>
    <m/>
    <m/>
  </r>
  <r>
    <s v="Belchior "/>
    <x v="1"/>
    <s v="Silva"/>
    <m/>
    <m/>
    <m/>
    <m/>
    <m/>
    <m/>
    <m/>
  </r>
  <r>
    <s v="Belchior"/>
    <x v="1"/>
    <s v="Machava"/>
    <m/>
    <m/>
    <m/>
    <m/>
    <m/>
    <m/>
    <m/>
  </r>
  <r>
    <s v="Belchior"/>
    <x v="1"/>
    <s v="Macamo"/>
    <m/>
    <m/>
    <m/>
    <m/>
    <m/>
    <m/>
    <m/>
  </r>
  <r>
    <s v="Belarmino "/>
    <x v="1"/>
    <s v="Machava"/>
    <m/>
    <m/>
    <m/>
    <m/>
    <m/>
    <m/>
    <m/>
  </r>
  <r>
    <s v="Belarmino "/>
    <x v="1"/>
    <s v="Silva"/>
    <m/>
    <m/>
    <m/>
    <m/>
    <m/>
    <m/>
    <m/>
  </r>
  <r>
    <s v="Bela "/>
    <x v="1"/>
    <s v="Macuacua"/>
    <m/>
    <m/>
    <m/>
    <m/>
    <m/>
    <m/>
    <m/>
  </r>
  <r>
    <s v="Bela "/>
    <x v="1"/>
    <s v="Silva"/>
    <m/>
    <m/>
    <m/>
    <m/>
    <m/>
    <m/>
    <m/>
  </r>
  <r>
    <s v="Bekker "/>
    <x v="1"/>
    <s v="Macamo"/>
    <m/>
    <m/>
    <m/>
    <m/>
    <m/>
    <m/>
    <m/>
  </r>
  <r>
    <s v="Bekker "/>
    <x v="1"/>
    <s v="Silva"/>
    <m/>
    <m/>
    <m/>
    <m/>
    <m/>
    <m/>
    <m/>
  </r>
  <r>
    <s v="Beira "/>
    <x v="1"/>
    <s v="Muchanga"/>
    <m/>
    <m/>
    <m/>
    <m/>
    <m/>
    <m/>
    <m/>
  </r>
  <r>
    <s v="Beira "/>
    <x v="1"/>
    <s v="Silva"/>
    <m/>
    <m/>
    <m/>
    <m/>
    <m/>
    <m/>
    <m/>
  </r>
  <r>
    <s v="Beira"/>
    <x v="1"/>
    <s v="Macuacua"/>
    <m/>
    <m/>
    <m/>
    <m/>
    <m/>
    <m/>
    <m/>
  </r>
  <r>
    <s v="Beira"/>
    <x v="1"/>
    <s v="Macamo"/>
    <m/>
    <m/>
    <m/>
    <m/>
    <m/>
    <m/>
    <m/>
  </r>
  <r>
    <s v="Beca "/>
    <x v="1"/>
    <s v="Matsinhe"/>
    <m/>
    <m/>
    <m/>
    <m/>
    <m/>
    <m/>
    <m/>
  </r>
  <r>
    <s v="Beca "/>
    <x v="1"/>
    <s v="Silva"/>
    <m/>
    <m/>
    <m/>
    <m/>
    <m/>
    <m/>
    <m/>
  </r>
  <r>
    <s v="Bebane "/>
    <x v="1"/>
    <s v="Domingos"/>
    <m/>
    <m/>
    <m/>
    <m/>
    <m/>
    <m/>
    <m/>
  </r>
  <r>
    <s v="Bebane "/>
    <x v="1"/>
    <s v="Silva"/>
    <m/>
    <m/>
    <m/>
    <m/>
    <m/>
    <m/>
    <m/>
  </r>
  <r>
    <s v="Beatriz "/>
    <x v="0"/>
    <s v="Macamo"/>
    <m/>
    <m/>
    <m/>
    <m/>
    <m/>
    <m/>
    <m/>
  </r>
  <r>
    <s v="Beatriz "/>
    <x v="1"/>
    <s v="Pereira"/>
    <m/>
    <m/>
    <m/>
    <m/>
    <m/>
    <m/>
    <m/>
  </r>
  <r>
    <s v="Beatriz "/>
    <x v="0"/>
    <s v="Silva"/>
    <m/>
    <m/>
    <m/>
    <m/>
    <m/>
    <m/>
    <m/>
  </r>
  <r>
    <s v="Bazo "/>
    <x v="1"/>
    <s v="Muianga"/>
    <m/>
    <m/>
    <m/>
    <m/>
    <m/>
    <m/>
    <m/>
  </r>
  <r>
    <s v="Bazo "/>
    <x v="1"/>
    <s v="Silva"/>
    <m/>
    <m/>
    <m/>
    <m/>
    <m/>
    <m/>
    <m/>
  </r>
  <r>
    <s v="Bazar "/>
    <x v="1"/>
    <s v="Munguambe"/>
    <m/>
    <m/>
    <m/>
    <m/>
    <m/>
    <m/>
    <m/>
  </r>
  <r>
    <s v="Bazar "/>
    <x v="1"/>
    <s v="Silva"/>
    <m/>
    <m/>
    <m/>
    <m/>
    <m/>
    <m/>
    <m/>
  </r>
  <r>
    <s v="Bazar"/>
    <x v="1"/>
    <s v="Muchanga"/>
    <m/>
    <m/>
    <m/>
    <m/>
    <m/>
    <m/>
    <m/>
  </r>
  <r>
    <s v="Bazar"/>
    <x v="1"/>
    <s v="Macamo"/>
    <m/>
    <m/>
    <m/>
    <m/>
    <m/>
    <m/>
    <m/>
  </r>
  <r>
    <s v="Baule "/>
    <x v="1"/>
    <s v="Banze"/>
    <m/>
    <m/>
    <m/>
    <m/>
    <m/>
    <m/>
    <m/>
  </r>
  <r>
    <s v="Baule "/>
    <x v="1"/>
    <s v="Simbine"/>
    <m/>
    <m/>
    <m/>
    <m/>
    <m/>
    <m/>
    <m/>
  </r>
  <r>
    <s v="Batista "/>
    <x v="1"/>
    <s v="Manhique"/>
    <m/>
    <m/>
    <m/>
    <m/>
    <m/>
    <m/>
    <m/>
  </r>
  <r>
    <s v="Batista "/>
    <x v="1"/>
    <s v="Simbine"/>
    <m/>
    <m/>
    <m/>
    <m/>
    <m/>
    <m/>
    <m/>
  </r>
  <r>
    <s v="Bata "/>
    <x v="1"/>
    <s v="Simbine"/>
    <m/>
    <m/>
    <m/>
    <m/>
    <m/>
    <m/>
    <m/>
  </r>
  <r>
    <s v="Bata"/>
    <x v="1"/>
    <s v="Matsinhe"/>
    <m/>
    <m/>
    <m/>
    <m/>
    <m/>
    <m/>
    <m/>
  </r>
  <r>
    <s v="Bata"/>
    <x v="1"/>
    <s v="Macamo"/>
    <m/>
    <m/>
    <m/>
    <m/>
    <m/>
    <m/>
    <m/>
  </r>
  <r>
    <s v="Bastos "/>
    <x v="1"/>
    <s v="Sousa"/>
    <m/>
    <m/>
    <m/>
    <m/>
    <m/>
    <m/>
    <m/>
  </r>
  <r>
    <s v="Bastos "/>
    <x v="1"/>
    <s v="Simbine"/>
    <m/>
    <m/>
    <m/>
    <m/>
    <m/>
    <m/>
    <m/>
  </r>
  <r>
    <s v="Bastos"/>
    <x v="1"/>
    <s v="Domingos"/>
    <m/>
    <m/>
    <m/>
    <m/>
    <m/>
    <m/>
    <m/>
  </r>
  <r>
    <s v="Bastos"/>
    <x v="1"/>
    <s v="Macamo"/>
    <m/>
    <m/>
    <m/>
    <m/>
    <m/>
    <m/>
    <m/>
  </r>
  <r>
    <s v="Basílio "/>
    <x v="1"/>
    <s v="Guambe"/>
    <m/>
    <m/>
    <m/>
    <m/>
    <m/>
    <m/>
    <m/>
  </r>
  <r>
    <s v="Basílio "/>
    <x v="1"/>
    <s v="Simbine"/>
    <m/>
    <m/>
    <m/>
    <m/>
    <m/>
    <m/>
    <m/>
  </r>
  <r>
    <s v="Basílio"/>
    <x v="1"/>
    <s v="Pereira"/>
    <m/>
    <m/>
    <m/>
    <m/>
    <m/>
    <m/>
    <m/>
  </r>
  <r>
    <s v="Basílio"/>
    <x v="1"/>
    <s v="Macamo"/>
    <m/>
    <m/>
    <m/>
    <m/>
    <m/>
    <m/>
    <m/>
  </r>
  <r>
    <s v="Bartolomeu "/>
    <x v="1"/>
    <s v="Jose"/>
    <m/>
    <m/>
    <m/>
    <m/>
    <m/>
    <m/>
    <m/>
  </r>
  <r>
    <s v="Bartolomeu "/>
    <x v="1"/>
    <s v="Simbine"/>
    <m/>
    <m/>
    <m/>
    <m/>
    <m/>
    <m/>
    <m/>
  </r>
  <r>
    <s v="Barroso "/>
    <x v="1"/>
    <s v="Cumbe"/>
    <m/>
    <m/>
    <m/>
    <m/>
    <m/>
    <m/>
    <m/>
  </r>
  <r>
    <s v="Barroso "/>
    <x v="1"/>
    <s v="Simbine"/>
    <m/>
    <m/>
    <m/>
    <m/>
    <m/>
    <m/>
    <m/>
  </r>
  <r>
    <s v="Barros "/>
    <x v="1"/>
    <s v="Cumbane"/>
    <m/>
    <m/>
    <m/>
    <m/>
    <m/>
    <m/>
    <m/>
  </r>
  <r>
    <s v="Barros "/>
    <x v="1"/>
    <s v="Simbine"/>
    <m/>
    <m/>
    <m/>
    <m/>
    <m/>
    <m/>
    <m/>
  </r>
  <r>
    <s v="Barros"/>
    <x v="1"/>
    <s v="Muianga"/>
    <m/>
    <m/>
    <m/>
    <m/>
    <m/>
    <m/>
    <m/>
  </r>
  <r>
    <s v="Barros"/>
    <x v="1"/>
    <s v="Macamo"/>
    <m/>
    <m/>
    <m/>
    <m/>
    <m/>
    <m/>
    <m/>
  </r>
  <r>
    <s v="Barreto "/>
    <x v="1"/>
    <s v="Fumo"/>
    <m/>
    <m/>
    <m/>
    <m/>
    <m/>
    <m/>
    <m/>
  </r>
  <r>
    <s v="Barreto "/>
    <x v="1"/>
    <s v="Simbine"/>
    <m/>
    <m/>
    <m/>
    <m/>
    <m/>
    <m/>
    <m/>
  </r>
  <r>
    <s v="Barreto"/>
    <x v="1"/>
    <s v="Munguambe"/>
    <m/>
    <m/>
    <m/>
    <m/>
    <m/>
    <m/>
    <m/>
  </r>
  <r>
    <s v="Barreto"/>
    <x v="1"/>
    <s v="Macamo"/>
    <m/>
    <m/>
    <m/>
    <m/>
    <m/>
    <m/>
    <m/>
  </r>
  <r>
    <s v="Barreiros "/>
    <x v="1"/>
    <s v="Zacarias"/>
    <m/>
    <m/>
    <m/>
    <m/>
    <m/>
    <m/>
    <m/>
  </r>
  <r>
    <s v="Barreiros "/>
    <x v="1"/>
    <s v="Simbine"/>
    <m/>
    <m/>
    <m/>
    <m/>
    <m/>
    <m/>
    <m/>
  </r>
  <r>
    <s v="Barradas "/>
    <x v="1"/>
    <s v="Chauque"/>
    <m/>
    <m/>
    <m/>
    <m/>
    <m/>
    <m/>
    <m/>
  </r>
  <r>
    <s v="Barradas "/>
    <x v="1"/>
    <s v="Simbine"/>
    <m/>
    <m/>
    <m/>
    <m/>
    <m/>
    <m/>
    <m/>
  </r>
  <r>
    <s v="Barnard "/>
    <x v="1"/>
    <s v="Cuna"/>
    <m/>
    <m/>
    <m/>
    <m/>
    <m/>
    <m/>
    <m/>
  </r>
  <r>
    <s v="Barnard "/>
    <x v="1"/>
    <s v="Simbine"/>
    <m/>
    <m/>
    <m/>
    <m/>
    <m/>
    <m/>
    <m/>
  </r>
  <r>
    <s v="Barca "/>
    <x v="1"/>
    <s v="Mendes"/>
    <m/>
    <m/>
    <m/>
    <m/>
    <m/>
    <m/>
    <m/>
  </r>
  <r>
    <s v="Barca "/>
    <x v="1"/>
    <s v="Simbine"/>
    <m/>
    <m/>
    <m/>
    <m/>
    <m/>
    <m/>
    <m/>
  </r>
  <r>
    <s v="Barca"/>
    <x v="1"/>
    <s v="Banze"/>
    <m/>
    <m/>
    <m/>
    <m/>
    <m/>
    <m/>
    <m/>
  </r>
  <r>
    <s v="Barca"/>
    <x v="1"/>
    <s v="Macamo"/>
    <m/>
    <m/>
    <m/>
    <m/>
    <m/>
    <m/>
    <m/>
  </r>
  <r>
    <s v="Barbosa "/>
    <x v="1"/>
    <s v="Joaquim"/>
    <m/>
    <m/>
    <m/>
    <m/>
    <m/>
    <m/>
    <m/>
  </r>
  <r>
    <s v="Barbosa "/>
    <x v="1"/>
    <s v="Simbine"/>
    <m/>
    <m/>
    <m/>
    <m/>
    <m/>
    <m/>
    <m/>
  </r>
  <r>
    <s v="Barbosa"/>
    <x v="1"/>
    <s v="Manhique"/>
    <m/>
    <m/>
    <m/>
    <m/>
    <m/>
    <m/>
    <m/>
  </r>
  <r>
    <s v="Barbosa"/>
    <x v="1"/>
    <s v="Macamo"/>
    <m/>
    <m/>
    <m/>
    <m/>
    <m/>
    <m/>
    <m/>
  </r>
  <r>
    <s v="Barata "/>
    <x v="1"/>
    <s v="Afonso"/>
    <m/>
    <m/>
    <m/>
    <m/>
    <m/>
    <m/>
    <m/>
  </r>
  <r>
    <s v="Barata "/>
    <x v="1"/>
    <s v="Simbine"/>
    <m/>
    <m/>
    <m/>
    <m/>
    <m/>
    <m/>
    <m/>
  </r>
  <r>
    <s v="Baraca "/>
    <x v="1"/>
    <s v="Matusse"/>
    <m/>
    <m/>
    <m/>
    <m/>
    <m/>
    <m/>
    <m/>
  </r>
  <r>
    <s v="Baraca "/>
    <x v="1"/>
    <s v="Simbine"/>
    <m/>
    <m/>
    <m/>
    <m/>
    <m/>
    <m/>
    <m/>
  </r>
  <r>
    <s v="Baptista "/>
    <x v="1"/>
    <s v="Mabunda"/>
    <m/>
    <m/>
    <m/>
    <m/>
    <m/>
    <m/>
    <m/>
  </r>
  <r>
    <s v="Baptista "/>
    <x v="1"/>
    <s v="Simbine"/>
    <m/>
    <m/>
    <m/>
    <m/>
    <m/>
    <m/>
    <m/>
  </r>
  <r>
    <s v="Baptista"/>
    <x v="1"/>
    <s v="Simbine"/>
    <m/>
    <m/>
    <m/>
    <m/>
    <m/>
    <m/>
    <m/>
  </r>
  <r>
    <s v="Baptista"/>
    <x v="1"/>
    <s v="Macamo"/>
    <m/>
    <m/>
    <m/>
    <m/>
    <m/>
    <m/>
    <m/>
  </r>
  <r>
    <s v="Banze "/>
    <x v="1"/>
    <s v="Massango"/>
    <m/>
    <m/>
    <m/>
    <m/>
    <m/>
    <m/>
    <m/>
  </r>
  <r>
    <s v="Banze "/>
    <x v="1"/>
    <s v="Simbine"/>
    <m/>
    <m/>
    <m/>
    <m/>
    <m/>
    <m/>
    <m/>
  </r>
  <r>
    <s v="Banze"/>
    <x v="1"/>
    <s v="Sousa"/>
    <m/>
    <m/>
    <m/>
    <m/>
    <m/>
    <m/>
    <m/>
  </r>
  <r>
    <s v="Banze"/>
    <x v="1"/>
    <s v="Macamo"/>
    <m/>
    <m/>
    <m/>
    <m/>
    <m/>
    <m/>
    <m/>
  </r>
  <r>
    <s v="Bandeira "/>
    <x v="1"/>
    <s v="Madeira"/>
    <m/>
    <m/>
    <m/>
    <m/>
    <m/>
    <m/>
    <m/>
  </r>
  <r>
    <s v="Bandeira "/>
    <x v="1"/>
    <s v="Simbine"/>
    <m/>
    <m/>
    <m/>
    <m/>
    <m/>
    <m/>
    <m/>
  </r>
  <r>
    <s v="Bandeira"/>
    <x v="1"/>
    <s v="Guambe"/>
    <m/>
    <m/>
    <m/>
    <m/>
    <m/>
    <m/>
    <m/>
  </r>
  <r>
    <s v="Bandeira"/>
    <x v="1"/>
    <s v="Macamo"/>
    <m/>
    <m/>
    <m/>
    <m/>
    <m/>
    <m/>
    <m/>
  </r>
  <r>
    <s v="Bande "/>
    <x v="1"/>
    <s v="Mahumane"/>
    <m/>
    <m/>
    <m/>
    <m/>
    <m/>
    <m/>
    <m/>
  </r>
  <r>
    <s v="Bande "/>
    <x v="1"/>
    <s v="Simbine"/>
    <m/>
    <m/>
    <m/>
    <m/>
    <m/>
    <m/>
    <m/>
  </r>
  <r>
    <s v="Bande"/>
    <x v="1"/>
    <s v="Jose"/>
    <m/>
    <m/>
    <m/>
    <m/>
    <m/>
    <m/>
    <m/>
  </r>
  <r>
    <s v="Bande"/>
    <x v="1"/>
    <s v="Macamo"/>
    <m/>
    <m/>
    <m/>
    <m/>
    <m/>
    <m/>
    <m/>
  </r>
  <r>
    <s v="Banda "/>
    <x v="1"/>
    <s v="Chongo"/>
    <m/>
    <m/>
    <m/>
    <m/>
    <m/>
    <m/>
    <m/>
  </r>
  <r>
    <s v="Banda "/>
    <x v="1"/>
    <s v="Simbine"/>
    <m/>
    <m/>
    <m/>
    <m/>
    <m/>
    <m/>
    <m/>
  </r>
  <r>
    <s v="Banda"/>
    <x v="1"/>
    <s v="Cumbe"/>
    <m/>
    <m/>
    <m/>
    <m/>
    <m/>
    <m/>
    <m/>
  </r>
  <r>
    <s v="Banda"/>
    <x v="1"/>
    <s v="Macamo"/>
    <m/>
    <m/>
    <m/>
    <m/>
    <m/>
    <m/>
    <m/>
  </r>
  <r>
    <s v="Bambo "/>
    <x v="1"/>
    <s v="Santos"/>
    <m/>
    <m/>
    <m/>
    <m/>
    <m/>
    <m/>
    <m/>
  </r>
  <r>
    <s v="Bambo "/>
    <x v="1"/>
    <s v="Simbine"/>
    <m/>
    <m/>
    <m/>
    <m/>
    <m/>
    <m/>
    <m/>
  </r>
  <r>
    <s v="Bambo"/>
    <x v="1"/>
    <s v="Cumbane"/>
    <m/>
    <m/>
    <m/>
    <m/>
    <m/>
    <m/>
    <m/>
  </r>
  <r>
    <s v="Bambo"/>
    <x v="1"/>
    <s v="Macamo"/>
    <m/>
    <m/>
    <m/>
    <m/>
    <m/>
    <m/>
    <m/>
  </r>
  <r>
    <s v="Baltazar "/>
    <x v="1"/>
    <s v="Silva"/>
    <m/>
    <m/>
    <m/>
    <m/>
    <m/>
    <m/>
    <m/>
  </r>
  <r>
    <s v="Baltazar "/>
    <x v="1"/>
    <s v="Simbine"/>
    <m/>
    <m/>
    <m/>
    <m/>
    <m/>
    <m/>
    <m/>
  </r>
  <r>
    <s v="Baltazar"/>
    <x v="1"/>
    <s v="Fumo"/>
    <m/>
    <m/>
    <m/>
    <m/>
    <m/>
    <m/>
    <m/>
  </r>
  <r>
    <s v="Baltazar"/>
    <x v="1"/>
    <s v="Macamo"/>
    <m/>
    <m/>
    <m/>
    <m/>
    <m/>
    <m/>
    <m/>
  </r>
  <r>
    <s v="Baloi "/>
    <x v="1"/>
    <s v="Machava"/>
    <m/>
    <m/>
    <m/>
    <m/>
    <m/>
    <m/>
    <m/>
  </r>
  <r>
    <s v="Baloi "/>
    <x v="1"/>
    <s v="Sousa"/>
    <m/>
    <m/>
    <m/>
    <m/>
    <m/>
    <m/>
    <m/>
  </r>
  <r>
    <s v="Baloi"/>
    <x v="1"/>
    <s v="Zacarias"/>
    <m/>
    <m/>
    <m/>
    <m/>
    <m/>
    <m/>
    <m/>
  </r>
  <r>
    <s v="Baloi"/>
    <x v="1"/>
    <s v="Macamo"/>
    <m/>
    <m/>
    <m/>
    <m/>
    <m/>
    <m/>
    <m/>
  </r>
  <r>
    <s v="Bahane "/>
    <x v="1"/>
    <s v="Macuacua"/>
    <m/>
    <m/>
    <m/>
    <m/>
    <m/>
    <m/>
    <m/>
  </r>
  <r>
    <s v="Bahane "/>
    <x v="1"/>
    <s v="Sousa"/>
    <m/>
    <m/>
    <m/>
    <m/>
    <m/>
    <m/>
    <m/>
  </r>
  <r>
    <s v="Bah "/>
    <x v="1"/>
    <s v="Macamo"/>
    <m/>
    <m/>
    <m/>
    <m/>
    <m/>
    <m/>
    <m/>
  </r>
  <r>
    <s v="Bah "/>
    <x v="1"/>
    <s v="Sousa"/>
    <m/>
    <m/>
    <m/>
    <m/>
    <m/>
    <m/>
    <m/>
  </r>
  <r>
    <s v="Bachir "/>
    <x v="1"/>
    <s v="Muchanga"/>
    <m/>
    <m/>
    <m/>
    <m/>
    <m/>
    <m/>
    <m/>
  </r>
  <r>
    <s v="Bachir "/>
    <x v="1"/>
    <s v="Sousa"/>
    <m/>
    <m/>
    <m/>
    <m/>
    <m/>
    <m/>
    <m/>
  </r>
  <r>
    <s v="Bacar "/>
    <x v="1"/>
    <s v="Matsinhe"/>
    <m/>
    <m/>
    <m/>
    <m/>
    <m/>
    <m/>
    <m/>
  </r>
  <r>
    <s v="Bacar "/>
    <x v="1"/>
    <s v="Sousa"/>
    <m/>
    <m/>
    <m/>
    <m/>
    <m/>
    <m/>
    <m/>
  </r>
  <r>
    <s v="Bacar"/>
    <x v="1"/>
    <s v="Chauque"/>
    <m/>
    <m/>
    <m/>
    <m/>
    <m/>
    <m/>
    <m/>
  </r>
  <r>
    <s v="Bacar"/>
    <x v="1"/>
    <s v="Macamo"/>
    <m/>
    <m/>
    <m/>
    <m/>
    <m/>
    <m/>
    <m/>
  </r>
  <r>
    <s v="Babu "/>
    <x v="1"/>
    <s v="Domingos"/>
    <m/>
    <m/>
    <m/>
    <m/>
    <m/>
    <m/>
    <m/>
  </r>
  <r>
    <s v="Babu "/>
    <x v="1"/>
    <s v="Sousa"/>
    <m/>
    <m/>
    <m/>
    <m/>
    <m/>
    <m/>
    <m/>
  </r>
  <r>
    <s v="Azevedo"/>
    <x v="1"/>
    <s v="Cuna"/>
    <m/>
    <m/>
    <m/>
    <m/>
    <m/>
    <m/>
    <m/>
  </r>
  <r>
    <s v="Azevedo"/>
    <x v="1"/>
    <s v="Macamo"/>
    <m/>
    <m/>
    <m/>
    <m/>
    <m/>
    <m/>
    <m/>
  </r>
  <r>
    <s v="Azelia"/>
    <x v="0"/>
    <s v="Mendes"/>
    <m/>
    <m/>
    <m/>
    <m/>
    <m/>
    <m/>
    <m/>
  </r>
  <r>
    <s v="Azelia"/>
    <x v="0"/>
    <s v="Machava"/>
    <m/>
    <m/>
    <m/>
    <m/>
    <m/>
    <m/>
    <m/>
  </r>
  <r>
    <s v="Azarias "/>
    <x v="1"/>
    <s v="Pereira"/>
    <m/>
    <m/>
    <m/>
    <m/>
    <m/>
    <m/>
    <m/>
  </r>
  <r>
    <s v="Azarias "/>
    <x v="1"/>
    <s v="Sousa"/>
    <m/>
    <m/>
    <m/>
    <m/>
    <m/>
    <m/>
    <m/>
  </r>
  <r>
    <s v="Avelino "/>
    <x v="1"/>
    <s v="Muianga"/>
    <m/>
    <m/>
    <m/>
    <m/>
    <m/>
    <m/>
    <m/>
  </r>
  <r>
    <s v="Avelino "/>
    <x v="1"/>
    <s v="Sousa"/>
    <m/>
    <m/>
    <m/>
    <m/>
    <m/>
    <m/>
    <m/>
  </r>
  <r>
    <s v="Austen"/>
    <x v="1"/>
    <s v="Joaquim"/>
    <m/>
    <m/>
    <m/>
    <m/>
    <m/>
    <m/>
    <m/>
  </r>
  <r>
    <s v="Austen"/>
    <x v="1"/>
    <s v="Machava"/>
    <m/>
    <m/>
    <m/>
    <m/>
    <m/>
    <m/>
    <m/>
  </r>
  <r>
    <s v="Aurora "/>
    <x v="0"/>
    <s v="Afonso"/>
    <m/>
    <m/>
    <m/>
    <m/>
    <m/>
    <m/>
    <m/>
  </r>
  <r>
    <s v="Aurora "/>
    <x v="0"/>
    <s v="Machava"/>
    <m/>
    <m/>
    <m/>
    <m/>
    <m/>
    <m/>
    <m/>
  </r>
  <r>
    <s v="Aurio"/>
    <x v="1"/>
    <s v="Matusse"/>
    <m/>
    <m/>
    <m/>
    <m/>
    <m/>
    <m/>
    <m/>
  </r>
  <r>
    <s v="Aurio"/>
    <x v="1"/>
    <s v="Machava"/>
    <m/>
    <m/>
    <m/>
    <m/>
    <m/>
    <m/>
    <m/>
  </r>
  <r>
    <s v="Aurélio"/>
    <x v="1"/>
    <s v="Mabunda"/>
    <m/>
    <m/>
    <m/>
    <m/>
    <m/>
    <m/>
    <m/>
  </r>
  <r>
    <s v="Aurélio"/>
    <x v="1"/>
    <s v="Machava"/>
    <m/>
    <m/>
    <m/>
    <m/>
    <m/>
    <m/>
    <m/>
  </r>
  <r>
    <s v="Augusto "/>
    <x v="1"/>
    <s v="Munguambe"/>
    <m/>
    <m/>
    <m/>
    <m/>
    <m/>
    <m/>
    <m/>
  </r>
  <r>
    <s v="Augusto "/>
    <x v="1"/>
    <s v="Sousa"/>
    <m/>
    <m/>
    <m/>
    <m/>
    <m/>
    <m/>
    <m/>
  </r>
  <r>
    <s v="Augusto"/>
    <x v="1"/>
    <s v="Massango"/>
    <m/>
    <m/>
    <m/>
    <m/>
    <m/>
    <m/>
    <m/>
  </r>
  <r>
    <s v="Augusto"/>
    <x v="1"/>
    <s v="Machava"/>
    <m/>
    <m/>
    <m/>
    <m/>
    <m/>
    <m/>
    <m/>
  </r>
  <r>
    <s v="Atumane"/>
    <x v="1"/>
    <s v="Madeira"/>
    <m/>
    <m/>
    <m/>
    <m/>
    <m/>
    <m/>
    <m/>
  </r>
  <r>
    <s v="Atumane"/>
    <x v="1"/>
    <s v="Machava"/>
    <m/>
    <m/>
    <m/>
    <m/>
    <m/>
    <m/>
    <m/>
  </r>
  <r>
    <s v="Atanasio"/>
    <x v="1"/>
    <s v="Mahumane"/>
    <m/>
    <m/>
    <m/>
    <m/>
    <m/>
    <m/>
    <m/>
  </r>
  <r>
    <s v="Atanasio"/>
    <x v="1"/>
    <s v="Machava"/>
    <m/>
    <m/>
    <m/>
    <m/>
    <m/>
    <m/>
    <m/>
  </r>
  <r>
    <s v="Assane "/>
    <x v="1"/>
    <s v="Banze"/>
    <m/>
    <m/>
    <m/>
    <m/>
    <m/>
    <m/>
    <m/>
  </r>
  <r>
    <s v="Assane "/>
    <x v="1"/>
    <s v="Sousa"/>
    <m/>
    <m/>
    <m/>
    <m/>
    <m/>
    <m/>
    <m/>
  </r>
  <r>
    <s v="Assane"/>
    <x v="1"/>
    <s v="Chongo"/>
    <m/>
    <m/>
    <m/>
    <m/>
    <m/>
    <m/>
    <m/>
  </r>
  <r>
    <s v="Assane"/>
    <x v="1"/>
    <s v="Machava"/>
    <m/>
    <m/>
    <m/>
    <m/>
    <m/>
    <m/>
    <m/>
  </r>
  <r>
    <s v="Asraf"/>
    <x v="1"/>
    <s v="Santos"/>
    <m/>
    <m/>
    <m/>
    <m/>
    <m/>
    <m/>
    <m/>
  </r>
  <r>
    <s v="Asraf"/>
    <x v="1"/>
    <s v="Machava"/>
    <m/>
    <m/>
    <m/>
    <m/>
    <m/>
    <m/>
    <m/>
  </r>
  <r>
    <s v="Artur "/>
    <x v="1"/>
    <s v="Manhique"/>
    <m/>
    <m/>
    <m/>
    <m/>
    <m/>
    <m/>
    <m/>
  </r>
  <r>
    <s v="Artur "/>
    <x v="1"/>
    <s v="Sousa"/>
    <m/>
    <m/>
    <m/>
    <m/>
    <m/>
    <m/>
    <m/>
  </r>
  <r>
    <s v="Artur"/>
    <x v="1"/>
    <s v="Silva"/>
    <m/>
    <m/>
    <m/>
    <m/>
    <m/>
    <m/>
    <m/>
  </r>
  <r>
    <s v="Artur"/>
    <x v="1"/>
    <s v="Machava"/>
    <m/>
    <m/>
    <m/>
    <m/>
    <m/>
    <m/>
    <m/>
  </r>
  <r>
    <s v="Arsenio "/>
    <x v="1"/>
    <s v="Simbine"/>
    <m/>
    <m/>
    <m/>
    <m/>
    <m/>
    <m/>
    <m/>
  </r>
  <r>
    <s v="Arsenio "/>
    <x v="1"/>
    <s v="Sousa"/>
    <m/>
    <m/>
    <m/>
    <m/>
    <m/>
    <m/>
    <m/>
  </r>
  <r>
    <s v="Arsenia"/>
    <x v="0"/>
    <s v="Machava"/>
    <m/>
    <m/>
    <m/>
    <m/>
    <m/>
    <m/>
    <m/>
  </r>
  <r>
    <s v="Arone"/>
    <x v="1"/>
    <s v="Macuacua"/>
    <m/>
    <m/>
    <m/>
    <m/>
    <m/>
    <m/>
    <m/>
  </r>
  <r>
    <s v="Arone"/>
    <x v="1"/>
    <s v="Machava"/>
    <m/>
    <m/>
    <m/>
    <m/>
    <m/>
    <m/>
    <m/>
  </r>
  <r>
    <s v="Arona"/>
    <x v="0"/>
    <s v="Macamo"/>
    <m/>
    <m/>
    <m/>
    <m/>
    <m/>
    <m/>
    <m/>
  </r>
  <r>
    <s v="Arona"/>
    <x v="0"/>
    <s v="Machava"/>
    <m/>
    <m/>
    <m/>
    <m/>
    <m/>
    <m/>
    <m/>
  </r>
  <r>
    <s v="Arnia"/>
    <x v="0"/>
    <s v="Muchanga"/>
    <m/>
    <m/>
    <m/>
    <m/>
    <m/>
    <m/>
    <m/>
  </r>
  <r>
    <s v="Arnia"/>
    <x v="0"/>
    <s v="Machava"/>
    <m/>
    <m/>
    <m/>
    <m/>
    <m/>
    <m/>
    <m/>
  </r>
  <r>
    <s v="Arnaldo "/>
    <x v="1"/>
    <s v="Sousa"/>
    <m/>
    <m/>
    <m/>
    <m/>
    <m/>
    <m/>
    <m/>
  </r>
  <r>
    <s v="Arnaldo"/>
    <x v="1"/>
    <s v="Matsinhe"/>
    <m/>
    <m/>
    <m/>
    <m/>
    <m/>
    <m/>
    <m/>
  </r>
  <r>
    <s v="Arnaldo"/>
    <x v="1"/>
    <s v="Machava"/>
    <m/>
    <m/>
    <m/>
    <m/>
    <m/>
    <m/>
    <m/>
  </r>
  <r>
    <s v="Armindo "/>
    <x v="1"/>
    <s v="Guambe"/>
    <m/>
    <m/>
    <m/>
    <m/>
    <m/>
    <m/>
    <m/>
  </r>
  <r>
    <s v="Armindo "/>
    <x v="1"/>
    <s v="Sousa"/>
    <m/>
    <m/>
    <m/>
    <m/>
    <m/>
    <m/>
    <m/>
  </r>
  <r>
    <s v="Armando "/>
    <x v="1"/>
    <s v="Jose"/>
    <m/>
    <m/>
    <m/>
    <m/>
    <m/>
    <m/>
    <m/>
  </r>
  <r>
    <s v="Armando "/>
    <x v="1"/>
    <s v="Sousa"/>
    <m/>
    <m/>
    <m/>
    <m/>
    <m/>
    <m/>
    <m/>
  </r>
  <r>
    <s v="Armando"/>
    <x v="1"/>
    <s v="Domingos"/>
    <m/>
    <m/>
    <m/>
    <m/>
    <m/>
    <m/>
    <m/>
  </r>
  <r>
    <s v="Armando"/>
    <x v="1"/>
    <s v="Machava"/>
    <m/>
    <m/>
    <m/>
    <m/>
    <m/>
    <m/>
    <m/>
  </r>
  <r>
    <s v="Arlindo "/>
    <x v="1"/>
    <s v="Cumbe"/>
    <m/>
    <m/>
    <m/>
    <m/>
    <m/>
    <m/>
    <m/>
  </r>
  <r>
    <s v="Arlindo "/>
    <x v="1"/>
    <s v="Sousa"/>
    <m/>
    <m/>
    <m/>
    <m/>
    <m/>
    <m/>
    <m/>
  </r>
  <r>
    <s v="Arlete "/>
    <x v="0"/>
    <s v="Pereira"/>
    <m/>
    <m/>
    <m/>
    <m/>
    <m/>
    <m/>
    <m/>
  </r>
  <r>
    <s v="Arlete "/>
    <x v="0"/>
    <s v="Machava"/>
    <m/>
    <m/>
    <m/>
    <m/>
    <m/>
    <m/>
    <m/>
  </r>
  <r>
    <s v="Arlete"/>
    <x v="0"/>
    <s v="Muianga"/>
    <m/>
    <m/>
    <m/>
    <m/>
    <m/>
    <m/>
    <m/>
  </r>
  <r>
    <s v="Arlete"/>
    <x v="0"/>
    <s v="Machava"/>
    <m/>
    <m/>
    <m/>
    <m/>
    <m/>
    <m/>
    <m/>
  </r>
  <r>
    <s v="Aristides "/>
    <x v="1"/>
    <s v="Cumbane"/>
    <m/>
    <m/>
    <m/>
    <m/>
    <m/>
    <m/>
    <m/>
  </r>
  <r>
    <s v="Aristides "/>
    <x v="1"/>
    <s v="Sousa"/>
    <m/>
    <m/>
    <m/>
    <m/>
    <m/>
    <m/>
    <m/>
  </r>
  <r>
    <s v="Araújo"/>
    <x v="1"/>
    <s v="Munguambe"/>
    <m/>
    <m/>
    <m/>
    <m/>
    <m/>
    <m/>
    <m/>
  </r>
  <r>
    <s v="Araújo"/>
    <x v="1"/>
    <s v="Machava"/>
    <m/>
    <m/>
    <m/>
    <m/>
    <m/>
    <m/>
    <m/>
  </r>
  <r>
    <s v="Antunes"/>
    <x v="1"/>
    <s v="Banze"/>
    <m/>
    <m/>
    <m/>
    <m/>
    <m/>
    <m/>
    <m/>
  </r>
  <r>
    <s v="Antunes"/>
    <x v="1"/>
    <s v="Machava"/>
    <m/>
    <m/>
    <m/>
    <m/>
    <m/>
    <m/>
    <m/>
  </r>
  <r>
    <s v="Antonio "/>
    <x v="1"/>
    <s v="Fumo"/>
    <m/>
    <m/>
    <m/>
    <m/>
    <m/>
    <m/>
    <m/>
  </r>
  <r>
    <s v="Antonio "/>
    <x v="1"/>
    <s v="Sousa"/>
    <m/>
    <m/>
    <m/>
    <m/>
    <m/>
    <m/>
    <m/>
  </r>
  <r>
    <s v="António"/>
    <x v="1"/>
    <s v="Manhique"/>
    <m/>
    <m/>
    <m/>
    <m/>
    <m/>
    <m/>
    <m/>
  </r>
  <r>
    <s v="António"/>
    <x v="1"/>
    <s v="Machava"/>
    <m/>
    <m/>
    <m/>
    <m/>
    <m/>
    <m/>
    <m/>
  </r>
  <r>
    <s v="Anselmo "/>
    <x v="1"/>
    <s v="Zacarias"/>
    <m/>
    <m/>
    <m/>
    <m/>
    <m/>
    <m/>
    <m/>
  </r>
  <r>
    <s v="Anselmo "/>
    <x v="1"/>
    <s v="Sousa"/>
    <m/>
    <m/>
    <m/>
    <m/>
    <m/>
    <m/>
    <m/>
  </r>
  <r>
    <s v="Anselmo"/>
    <x v="1"/>
    <s v="Simbine"/>
    <m/>
    <m/>
    <m/>
    <m/>
    <m/>
    <m/>
    <m/>
  </r>
  <r>
    <s v="Anselmo"/>
    <x v="1"/>
    <s v="Machava"/>
    <m/>
    <m/>
    <m/>
    <m/>
    <m/>
    <m/>
    <m/>
  </r>
  <r>
    <s v="Anjos"/>
    <x v="1"/>
    <s v="Sousa"/>
    <m/>
    <m/>
    <m/>
    <m/>
    <m/>
    <m/>
    <m/>
  </r>
  <r>
    <s v="Anjos"/>
    <x v="1"/>
    <s v="Macuacua"/>
    <m/>
    <m/>
    <m/>
    <m/>
    <m/>
    <m/>
    <m/>
  </r>
  <r>
    <s v="Anisio "/>
    <x v="1"/>
    <s v="Chauque"/>
    <m/>
    <m/>
    <m/>
    <m/>
    <m/>
    <m/>
    <m/>
  </r>
  <r>
    <s v="Anisio "/>
    <x v="1"/>
    <s v="Sousa"/>
    <m/>
    <m/>
    <m/>
    <m/>
    <m/>
    <m/>
    <m/>
  </r>
  <r>
    <s v="Anil"/>
    <x v="1"/>
    <s v="Guambe"/>
    <m/>
    <m/>
    <m/>
    <m/>
    <m/>
    <m/>
    <m/>
  </r>
  <r>
    <s v="Anil"/>
    <x v="1"/>
    <s v="Macuacua"/>
    <m/>
    <m/>
    <m/>
    <m/>
    <m/>
    <m/>
    <m/>
  </r>
  <r>
    <s v="Anifa"/>
    <x v="0"/>
    <s v="Jose"/>
    <m/>
    <m/>
    <m/>
    <m/>
    <m/>
    <m/>
    <m/>
  </r>
  <r>
    <s v="Anifa"/>
    <x v="0"/>
    <s v="Macuacua"/>
    <m/>
    <m/>
    <m/>
    <m/>
    <m/>
    <m/>
    <m/>
  </r>
  <r>
    <s v="Aniceto "/>
    <x v="1"/>
    <s v="Cuna"/>
    <m/>
    <m/>
    <m/>
    <m/>
    <m/>
    <m/>
    <m/>
  </r>
  <r>
    <s v="Aniceto "/>
    <x v="1"/>
    <s v="Sousa"/>
    <m/>
    <m/>
    <m/>
    <m/>
    <m/>
    <m/>
    <m/>
  </r>
  <r>
    <s v="Anibal "/>
    <x v="1"/>
    <s v="Mendes"/>
    <m/>
    <m/>
    <m/>
    <m/>
    <m/>
    <m/>
    <m/>
  </r>
  <r>
    <s v="Anibal "/>
    <x v="1"/>
    <s v="Sousa"/>
    <m/>
    <m/>
    <m/>
    <m/>
    <m/>
    <m/>
    <m/>
  </r>
  <r>
    <s v="Angelo "/>
    <x v="1"/>
    <s v="Joaquim"/>
    <m/>
    <m/>
    <m/>
    <m/>
    <m/>
    <m/>
    <m/>
  </r>
  <r>
    <s v="Angelo "/>
    <x v="1"/>
    <s v="Sousa"/>
    <m/>
    <m/>
    <m/>
    <m/>
    <m/>
    <m/>
    <m/>
  </r>
  <r>
    <s v="Angelina "/>
    <x v="0"/>
    <s v="Cumbe"/>
    <m/>
    <m/>
    <m/>
    <m/>
    <m/>
    <m/>
    <m/>
  </r>
  <r>
    <s v="Angelina "/>
    <x v="0"/>
    <s v="Macuacua"/>
    <m/>
    <m/>
    <m/>
    <m/>
    <m/>
    <m/>
    <m/>
  </r>
  <r>
    <s v="Angela "/>
    <x v="0"/>
    <s v="Cumbane"/>
    <m/>
    <m/>
    <m/>
    <m/>
    <m/>
    <m/>
    <m/>
  </r>
  <r>
    <s v="Angela "/>
    <x v="0"/>
    <s v="Macuacua"/>
    <m/>
    <m/>
    <m/>
    <m/>
    <m/>
    <m/>
    <m/>
  </r>
  <r>
    <s v="Andre "/>
    <x v="1"/>
    <s v="Afonso"/>
    <m/>
    <m/>
    <m/>
    <m/>
    <m/>
    <m/>
    <m/>
  </r>
  <r>
    <s v="Andre "/>
    <x v="1"/>
    <s v="Zacarias"/>
    <m/>
    <m/>
    <m/>
    <m/>
    <m/>
    <m/>
    <m/>
  </r>
  <r>
    <s v="André"/>
    <x v="1"/>
    <s v="Fumo"/>
    <m/>
    <m/>
    <m/>
    <m/>
    <m/>
    <m/>
    <m/>
  </r>
  <r>
    <s v="André"/>
    <x v="1"/>
    <s v="Macuacua"/>
    <m/>
    <m/>
    <m/>
    <m/>
    <m/>
    <m/>
    <m/>
  </r>
  <r>
    <s v="Andrade"/>
    <x v="1"/>
    <s v="Zacarias"/>
    <m/>
    <m/>
    <m/>
    <m/>
    <m/>
    <m/>
    <m/>
  </r>
  <r>
    <s v="Andrade"/>
    <x v="1"/>
    <s v="Macuacua"/>
    <m/>
    <m/>
    <m/>
    <m/>
    <m/>
    <m/>
    <m/>
  </r>
  <r>
    <s v="Andel"/>
    <x v="1"/>
    <s v="Chauque"/>
    <m/>
    <m/>
    <m/>
    <m/>
    <m/>
    <m/>
    <m/>
  </r>
  <r>
    <s v="Andel"/>
    <x v="1"/>
    <s v="Macuacua"/>
    <m/>
    <m/>
    <m/>
    <m/>
    <m/>
    <m/>
    <m/>
  </r>
  <r>
    <s v="Ancha"/>
    <x v="0"/>
    <s v="Cuna"/>
    <m/>
    <m/>
    <m/>
    <m/>
    <m/>
    <m/>
    <m/>
  </r>
  <r>
    <s v="Ancha"/>
    <x v="0"/>
    <s v="Macuacua"/>
    <m/>
    <m/>
    <m/>
    <m/>
    <m/>
    <m/>
    <m/>
  </r>
  <r>
    <s v="Anabela "/>
    <x v="0"/>
    <s v="Mendes"/>
    <m/>
    <m/>
    <m/>
    <m/>
    <m/>
    <m/>
    <m/>
  </r>
  <r>
    <s v="Anabela "/>
    <x v="0"/>
    <s v="Macuacua"/>
    <m/>
    <m/>
    <m/>
    <m/>
    <m/>
    <m/>
    <m/>
  </r>
  <r>
    <s v="Ana "/>
    <x v="0"/>
    <s v="Joaquim"/>
    <m/>
    <m/>
    <m/>
    <m/>
    <m/>
    <m/>
    <m/>
  </r>
  <r>
    <s v="Ana "/>
    <x v="0"/>
    <s v="Macuacua"/>
    <m/>
    <m/>
    <m/>
    <m/>
    <m/>
    <m/>
    <m/>
  </r>
  <r>
    <s v="Ana"/>
    <x v="1"/>
    <s v="Afonso"/>
    <m/>
    <m/>
    <m/>
    <m/>
    <m/>
    <m/>
    <m/>
  </r>
  <r>
    <s v="Ana"/>
    <x v="1"/>
    <s v="Macuacua"/>
    <m/>
    <m/>
    <m/>
    <m/>
    <m/>
    <m/>
    <m/>
  </r>
  <r>
    <s v="Amos "/>
    <x v="1"/>
    <s v="Matusse"/>
    <m/>
    <m/>
    <m/>
    <m/>
    <m/>
    <m/>
    <m/>
  </r>
  <r>
    <s v="Amos "/>
    <x v="1"/>
    <s v="Zacarias"/>
    <m/>
    <m/>
    <m/>
    <m/>
    <m/>
    <m/>
    <m/>
  </r>
  <r>
    <s v="Amorim"/>
    <x v="1"/>
    <s v="Matusse"/>
    <m/>
    <m/>
    <m/>
    <m/>
    <m/>
    <m/>
    <m/>
  </r>
  <r>
    <s v="Amorim"/>
    <x v="1"/>
    <s v="Macuacua"/>
    <m/>
    <m/>
    <m/>
    <m/>
    <m/>
    <m/>
    <m/>
  </r>
  <r>
    <s v="Amisse"/>
    <x v="1"/>
    <s v="Mabunda"/>
    <m/>
    <m/>
    <m/>
    <m/>
    <m/>
    <m/>
    <m/>
  </r>
  <r>
    <s v="Amisse"/>
    <x v="1"/>
    <s v="Macuacua"/>
    <m/>
    <m/>
    <m/>
    <m/>
    <m/>
    <m/>
    <m/>
  </r>
  <r>
    <s v="Amina "/>
    <x v="0"/>
    <s v="Massango"/>
    <m/>
    <m/>
    <m/>
    <m/>
    <m/>
    <m/>
    <m/>
  </r>
  <r>
    <s v="Amina "/>
    <x v="0"/>
    <s v="Macuacua"/>
    <m/>
    <m/>
    <m/>
    <m/>
    <m/>
    <m/>
    <m/>
  </r>
  <r>
    <s v="Amilcar "/>
    <x v="1"/>
    <s v="Mabunda"/>
    <m/>
    <m/>
    <m/>
    <m/>
    <m/>
    <m/>
    <m/>
  </r>
  <r>
    <s v="Amilcar "/>
    <x v="1"/>
    <s v="Zacarias"/>
    <m/>
    <m/>
    <m/>
    <m/>
    <m/>
    <m/>
    <m/>
  </r>
  <r>
    <s v="Amiel"/>
    <x v="1"/>
    <s v="Madeira"/>
    <m/>
    <m/>
    <m/>
    <m/>
    <m/>
    <m/>
    <m/>
  </r>
  <r>
    <s v="Amiel"/>
    <x v="1"/>
    <s v="Macuacua"/>
    <m/>
    <m/>
    <m/>
    <m/>
    <m/>
    <m/>
    <m/>
  </r>
  <r>
    <s v="Americo"/>
    <x v="1"/>
    <s v="Mahumane"/>
    <m/>
    <m/>
    <m/>
    <m/>
    <m/>
    <m/>
    <m/>
  </r>
  <r>
    <s v="Americo"/>
    <x v="1"/>
    <s v="Macuacua"/>
    <m/>
    <m/>
    <m/>
    <m/>
    <m/>
    <m/>
    <m/>
  </r>
  <r>
    <s v="Amaral"/>
    <x v="1"/>
    <s v="Chongo"/>
    <m/>
    <m/>
    <m/>
    <m/>
    <m/>
    <m/>
    <m/>
  </r>
  <r>
    <s v="Amaral"/>
    <x v="1"/>
    <s v="Macuacua"/>
    <m/>
    <m/>
    <m/>
    <m/>
    <m/>
    <m/>
    <m/>
  </r>
  <r>
    <s v="Amancio"/>
    <x v="1"/>
    <s v="Santos"/>
    <m/>
    <m/>
    <m/>
    <m/>
    <m/>
    <m/>
    <m/>
  </r>
  <r>
    <s v="Amancio"/>
    <x v="1"/>
    <s v="Macuacua"/>
    <m/>
    <m/>
    <m/>
    <m/>
    <m/>
    <m/>
    <m/>
  </r>
  <r>
    <s v="Amado"/>
    <x v="1"/>
    <s v="Silva"/>
    <m/>
    <m/>
    <m/>
    <m/>
    <m/>
    <m/>
    <m/>
  </r>
  <r>
    <s v="Amado"/>
    <x v="1"/>
    <s v="Macuacua"/>
    <m/>
    <m/>
    <m/>
    <m/>
    <m/>
    <m/>
    <m/>
  </r>
  <r>
    <s v="Amade"/>
    <x v="1"/>
    <s v="Machava"/>
    <m/>
    <m/>
    <m/>
    <m/>
    <m/>
    <m/>
    <m/>
  </r>
  <r>
    <s v="Amade"/>
    <x v="1"/>
    <s v="Macuacua"/>
    <m/>
    <m/>
    <m/>
    <m/>
    <m/>
    <m/>
    <m/>
  </r>
  <r>
    <s v="Alzira "/>
    <x v="0"/>
    <s v="Macuacua"/>
    <m/>
    <m/>
    <m/>
    <m/>
    <m/>
    <m/>
    <m/>
  </r>
  <r>
    <s v="Alves"/>
    <x v="1"/>
    <s v="Macamo"/>
    <m/>
    <m/>
    <m/>
    <m/>
    <m/>
    <m/>
    <m/>
  </r>
  <r>
    <s v="Alves"/>
    <x v="1"/>
    <s v="Macuacua"/>
    <m/>
    <m/>
    <m/>
    <m/>
    <m/>
    <m/>
    <m/>
  </r>
  <r>
    <s v="Alvaro"/>
    <x v="1"/>
    <s v="Muchanga"/>
    <m/>
    <m/>
    <m/>
    <m/>
    <m/>
    <m/>
    <m/>
  </r>
  <r>
    <s v="Alvaro"/>
    <x v="1"/>
    <s v="Madeira"/>
    <m/>
    <m/>
    <m/>
    <m/>
    <m/>
    <m/>
    <m/>
  </r>
  <r>
    <s v="Almina"/>
    <x v="0"/>
    <s v="Matsinhe"/>
    <m/>
    <m/>
    <m/>
    <m/>
    <m/>
    <m/>
    <m/>
  </r>
  <r>
    <s v="Almina"/>
    <x v="0"/>
    <s v="Madeira"/>
    <m/>
    <m/>
    <m/>
    <m/>
    <m/>
    <m/>
    <m/>
  </r>
  <r>
    <s v="Almeida"/>
    <x v="1"/>
    <s v="Domingos"/>
    <m/>
    <m/>
    <m/>
    <m/>
    <m/>
    <m/>
    <m/>
  </r>
  <r>
    <s v="Almeida"/>
    <x v="1"/>
    <s v="Madeira"/>
    <m/>
    <m/>
    <m/>
    <m/>
    <m/>
    <m/>
    <m/>
  </r>
  <r>
    <s v="Alima"/>
    <x v="0"/>
    <s v="Pereira"/>
    <m/>
    <m/>
    <m/>
    <m/>
    <m/>
    <m/>
    <m/>
  </r>
  <r>
    <s v="Alima"/>
    <x v="0"/>
    <s v="Madeira"/>
    <m/>
    <m/>
    <m/>
    <m/>
    <m/>
    <m/>
    <m/>
  </r>
  <r>
    <s v="Alick"/>
    <x v="1"/>
    <s v="Muianga"/>
    <m/>
    <m/>
    <m/>
    <m/>
    <m/>
    <m/>
    <m/>
  </r>
  <r>
    <s v="Alick"/>
    <x v="1"/>
    <s v="Madeira"/>
    <m/>
    <m/>
    <m/>
    <m/>
    <m/>
    <m/>
    <m/>
  </r>
  <r>
    <s v="Alice "/>
    <x v="0"/>
    <s v="Munguambe"/>
    <m/>
    <m/>
    <m/>
    <m/>
    <m/>
    <m/>
    <m/>
  </r>
  <r>
    <s v="Alice "/>
    <x v="0"/>
    <s v="Madeira"/>
    <m/>
    <m/>
    <m/>
    <m/>
    <m/>
    <m/>
    <m/>
  </r>
  <r>
    <s v="Ali "/>
    <x v="1"/>
    <s v="Massango"/>
    <m/>
    <m/>
    <m/>
    <m/>
    <m/>
    <m/>
    <m/>
  </r>
  <r>
    <s v="Ali "/>
    <x v="1"/>
    <s v="Zacarias"/>
    <m/>
    <m/>
    <m/>
    <m/>
    <m/>
    <m/>
    <m/>
  </r>
  <r>
    <s v="Ali"/>
    <x v="1"/>
    <s v="Banze"/>
    <m/>
    <m/>
    <m/>
    <m/>
    <m/>
    <m/>
    <m/>
  </r>
  <r>
    <s v="Ali"/>
    <x v="1"/>
    <s v="Madeira"/>
    <m/>
    <m/>
    <m/>
    <m/>
    <m/>
    <m/>
    <m/>
  </r>
  <r>
    <s v="Alfredo "/>
    <x v="1"/>
    <s v="Madeira"/>
    <m/>
    <m/>
    <m/>
    <m/>
    <m/>
    <m/>
    <m/>
  </r>
  <r>
    <s v="Alfredo "/>
    <x v="1"/>
    <s v="Zacarias"/>
    <m/>
    <m/>
    <m/>
    <m/>
    <m/>
    <m/>
    <m/>
  </r>
  <r>
    <s v="Alfredo"/>
    <x v="1"/>
    <s v="Manhique"/>
    <m/>
    <m/>
    <m/>
    <m/>
    <m/>
    <m/>
    <m/>
  </r>
  <r>
    <s v="Alfredo"/>
    <x v="1"/>
    <s v="Madeira"/>
    <m/>
    <m/>
    <m/>
    <m/>
    <m/>
    <m/>
    <m/>
  </r>
  <r>
    <s v="Alfeu"/>
    <x v="1"/>
    <s v="Simbine"/>
    <m/>
    <m/>
    <m/>
    <m/>
    <m/>
    <m/>
    <m/>
  </r>
  <r>
    <s v="Alfeu"/>
    <x v="1"/>
    <s v="Madeira"/>
    <m/>
    <m/>
    <m/>
    <m/>
    <m/>
    <m/>
    <m/>
  </r>
  <r>
    <s v="Alexandre "/>
    <x v="1"/>
    <s v="Mahumane"/>
    <m/>
    <m/>
    <m/>
    <m/>
    <m/>
    <m/>
    <m/>
  </r>
  <r>
    <s v="Alexandre "/>
    <x v="1"/>
    <s v="Zacarias"/>
    <m/>
    <m/>
    <m/>
    <m/>
    <m/>
    <m/>
    <m/>
  </r>
  <r>
    <s v="Alexandre"/>
    <x v="1"/>
    <s v="Sousa"/>
    <m/>
    <m/>
    <m/>
    <m/>
    <m/>
    <m/>
    <m/>
  </r>
  <r>
    <s v="Alexandre"/>
    <x v="1"/>
    <s v="Madeira"/>
    <m/>
    <m/>
    <m/>
    <m/>
    <m/>
    <m/>
    <m/>
  </r>
  <r>
    <s v="Aleixo"/>
    <x v="1"/>
    <s v="Guambe"/>
    <m/>
    <m/>
    <m/>
    <m/>
    <m/>
    <m/>
    <m/>
  </r>
  <r>
    <s v="Aleixo"/>
    <x v="1"/>
    <s v="Madeira"/>
    <m/>
    <m/>
    <m/>
    <m/>
    <m/>
    <m/>
    <m/>
  </r>
  <r>
    <s v="Alda "/>
    <x v="0"/>
    <s v="Jose"/>
    <m/>
    <m/>
    <m/>
    <m/>
    <m/>
    <m/>
    <m/>
  </r>
  <r>
    <s v="Alda "/>
    <x v="0"/>
    <s v="Madeira"/>
    <m/>
    <m/>
    <m/>
    <m/>
    <m/>
    <m/>
    <m/>
  </r>
  <r>
    <s v="Alcino "/>
    <x v="1"/>
    <s v="Chongo"/>
    <m/>
    <m/>
    <m/>
    <m/>
    <m/>
    <m/>
    <m/>
  </r>
  <r>
    <s v="Alcino "/>
    <x v="1"/>
    <s v="Zacarias"/>
    <m/>
    <m/>
    <m/>
    <m/>
    <m/>
    <m/>
    <m/>
  </r>
  <r>
    <s v="Alcides "/>
    <x v="1"/>
    <s v="Santos"/>
    <m/>
    <m/>
    <m/>
    <m/>
    <m/>
    <m/>
    <m/>
  </r>
  <r>
    <s v="Alcides "/>
    <x v="1"/>
    <s v="Zacarias"/>
    <m/>
    <m/>
    <m/>
    <m/>
    <m/>
    <m/>
    <m/>
  </r>
  <r>
    <s v="Albino "/>
    <x v="1"/>
    <s v="Silva"/>
    <m/>
    <m/>
    <m/>
    <m/>
    <m/>
    <m/>
    <m/>
  </r>
  <r>
    <s v="Albino "/>
    <x v="1"/>
    <s v="Zacarias"/>
    <m/>
    <m/>
    <m/>
    <m/>
    <m/>
    <m/>
    <m/>
  </r>
  <r>
    <s v="Albino"/>
    <x v="1"/>
    <s v="Cumbe"/>
    <m/>
    <m/>
    <m/>
    <m/>
    <m/>
    <m/>
    <m/>
  </r>
  <r>
    <s v="Albino"/>
    <x v="1"/>
    <s v="Madeira"/>
    <m/>
    <m/>
    <m/>
    <m/>
    <m/>
    <m/>
    <m/>
  </r>
  <r>
    <s v="Alberto "/>
    <x v="1"/>
    <s v="Machava"/>
    <m/>
    <m/>
    <m/>
    <m/>
    <m/>
    <m/>
    <m/>
  </r>
  <r>
    <s v="Alberto "/>
    <x v="1"/>
    <s v="Zacarias"/>
    <m/>
    <m/>
    <m/>
    <m/>
    <m/>
    <m/>
    <m/>
  </r>
  <r>
    <s v="Alberto"/>
    <x v="1"/>
    <s v="Cumbane"/>
    <m/>
    <m/>
    <m/>
    <m/>
    <m/>
    <m/>
    <m/>
  </r>
  <r>
    <s v="Alberto"/>
    <x v="1"/>
    <s v="Madeira"/>
    <m/>
    <m/>
    <m/>
    <m/>
    <m/>
    <m/>
    <m/>
  </r>
  <r>
    <s v="Albertina "/>
    <x v="0"/>
    <s v="Fumo"/>
    <m/>
    <m/>
    <m/>
    <m/>
    <m/>
    <m/>
    <m/>
  </r>
  <r>
    <s v="Albertina "/>
    <x v="0"/>
    <s v="Madeira"/>
    <m/>
    <m/>
    <m/>
    <m/>
    <m/>
    <m/>
    <m/>
  </r>
  <r>
    <s v="Aissa "/>
    <x v="0"/>
    <s v="Zacarias"/>
    <m/>
    <m/>
    <m/>
    <m/>
    <m/>
    <m/>
    <m/>
  </r>
  <r>
    <s v="Aissa "/>
    <x v="0"/>
    <s v="Madeira"/>
    <m/>
    <m/>
    <m/>
    <m/>
    <m/>
    <m/>
    <m/>
  </r>
  <r>
    <s v="Aissa"/>
    <x v="0"/>
    <s v="Chauque"/>
    <m/>
    <m/>
    <m/>
    <m/>
    <m/>
    <m/>
    <m/>
  </r>
  <r>
    <s v="Aissa"/>
    <x v="0"/>
    <s v="Madeira"/>
    <m/>
    <m/>
    <m/>
    <m/>
    <m/>
    <m/>
    <m/>
  </r>
  <r>
    <s v="Aires "/>
    <x v="1"/>
    <s v="Macuacua"/>
    <m/>
    <m/>
    <m/>
    <m/>
    <m/>
    <m/>
    <m/>
  </r>
  <r>
    <s v="Aires "/>
    <x v="1"/>
    <s v="Zacarias"/>
    <m/>
    <m/>
    <m/>
    <m/>
    <m/>
    <m/>
    <m/>
  </r>
  <r>
    <s v="Aira"/>
    <x v="0"/>
    <s v="Cuna"/>
    <m/>
    <m/>
    <m/>
    <m/>
    <m/>
    <m/>
    <m/>
  </r>
  <r>
    <s v="Aira"/>
    <x v="0"/>
    <s v="Madeira"/>
    <m/>
    <m/>
    <m/>
    <m/>
    <m/>
    <m/>
    <m/>
  </r>
  <r>
    <s v="Aiden"/>
    <x v="1"/>
    <s v="Mendes"/>
    <m/>
    <m/>
    <m/>
    <m/>
    <m/>
    <m/>
    <m/>
  </r>
  <r>
    <s v="Aiden"/>
    <x v="1"/>
    <s v="Madeira"/>
    <m/>
    <m/>
    <m/>
    <m/>
    <m/>
    <m/>
    <m/>
  </r>
  <r>
    <s v="Aida "/>
    <x v="0"/>
    <s v="Joaquim"/>
    <m/>
    <m/>
    <m/>
    <m/>
    <m/>
    <m/>
    <m/>
  </r>
  <r>
    <s v="Aida "/>
    <x v="0"/>
    <s v="Madeira"/>
    <m/>
    <m/>
    <m/>
    <m/>
    <m/>
    <m/>
    <m/>
  </r>
  <r>
    <s v="Aida"/>
    <x v="0"/>
    <s v="Afonso"/>
    <m/>
    <m/>
    <m/>
    <m/>
    <m/>
    <m/>
    <m/>
  </r>
  <r>
    <s v="Aida"/>
    <x v="0"/>
    <s v="Madeira"/>
    <m/>
    <m/>
    <m/>
    <m/>
    <m/>
    <m/>
    <m/>
  </r>
  <r>
    <s v="Agostinho "/>
    <x v="1"/>
    <s v="Macamo"/>
    <m/>
    <m/>
    <m/>
    <m/>
    <m/>
    <m/>
    <m/>
  </r>
  <r>
    <s v="Agostinho "/>
    <x v="1"/>
    <s v="Zacarias"/>
    <m/>
    <m/>
    <m/>
    <m/>
    <m/>
    <m/>
    <m/>
  </r>
  <r>
    <s v="Agostinho"/>
    <x v="1"/>
    <s v="Matusse"/>
    <m/>
    <m/>
    <m/>
    <m/>
    <m/>
    <m/>
    <m/>
  </r>
  <r>
    <s v="Agostinho"/>
    <x v="1"/>
    <s v="Madeira"/>
    <m/>
    <m/>
    <m/>
    <m/>
    <m/>
    <m/>
    <m/>
  </r>
  <r>
    <s v="Agner"/>
    <x v="1"/>
    <s v="Mabunda"/>
    <m/>
    <m/>
    <m/>
    <m/>
    <m/>
    <m/>
    <m/>
  </r>
  <r>
    <s v="Agner"/>
    <x v="1"/>
    <s v="Mahumane"/>
    <m/>
    <m/>
    <m/>
    <m/>
    <m/>
    <m/>
    <m/>
  </r>
  <r>
    <s v="Afzal"/>
    <x v="1"/>
    <s v="Massango"/>
    <m/>
    <m/>
    <m/>
    <m/>
    <m/>
    <m/>
    <m/>
  </r>
  <r>
    <s v="Afzal"/>
    <x v="1"/>
    <s v="Mahumane"/>
    <m/>
    <m/>
    <m/>
    <m/>
    <m/>
    <m/>
    <m/>
  </r>
  <r>
    <s v="Afonso "/>
    <x v="1"/>
    <s v="Muchanga"/>
    <m/>
    <m/>
    <m/>
    <m/>
    <m/>
    <m/>
    <m/>
  </r>
  <r>
    <s v="Afonso "/>
    <x v="1"/>
    <s v="Zacarias"/>
    <m/>
    <m/>
    <m/>
    <m/>
    <m/>
    <m/>
    <m/>
  </r>
  <r>
    <s v="Afonso"/>
    <x v="1"/>
    <s v="Madeira"/>
    <m/>
    <m/>
    <m/>
    <m/>
    <m/>
    <m/>
    <m/>
  </r>
  <r>
    <s v="Afonso"/>
    <x v="1"/>
    <s v="Mahumane"/>
    <m/>
    <m/>
    <m/>
    <m/>
    <m/>
    <m/>
    <m/>
  </r>
  <r>
    <s v="Adriano "/>
    <x v="1"/>
    <s v="Matsinhe"/>
    <m/>
    <m/>
    <m/>
    <m/>
    <m/>
    <m/>
    <m/>
  </r>
  <r>
    <s v="Adriano "/>
    <x v="1"/>
    <s v="Zacarias"/>
    <m/>
    <m/>
    <m/>
    <m/>
    <m/>
    <m/>
    <m/>
  </r>
  <r>
    <s v="Adriano"/>
    <x v="1"/>
    <s v="Mahumane"/>
    <m/>
    <m/>
    <m/>
    <m/>
    <m/>
    <m/>
    <m/>
  </r>
  <r>
    <s v="Adolfo "/>
    <x v="1"/>
    <s v="Domingos"/>
    <m/>
    <m/>
    <m/>
    <m/>
    <m/>
    <m/>
    <m/>
  </r>
  <r>
    <s v="Adolfo "/>
    <x v="1"/>
    <s v="Zacarias"/>
    <m/>
    <m/>
    <m/>
    <m/>
    <m/>
    <m/>
    <m/>
  </r>
  <r>
    <s v="Adilson "/>
    <x v="1"/>
    <s v="Pereira"/>
    <m/>
    <m/>
    <m/>
    <m/>
    <m/>
    <m/>
    <m/>
  </r>
  <r>
    <s v="Adilson "/>
    <x v="1"/>
    <s v="Zacarias"/>
    <m/>
    <m/>
    <m/>
    <m/>
    <m/>
    <m/>
    <m/>
  </r>
  <r>
    <s v="Adil"/>
    <x v="1"/>
    <s v="Chongo"/>
    <m/>
    <m/>
    <m/>
    <m/>
    <m/>
    <m/>
    <m/>
  </r>
  <r>
    <s v="Adil"/>
    <x v="1"/>
    <s v="Mahumane"/>
    <m/>
    <m/>
    <m/>
    <m/>
    <m/>
    <m/>
    <m/>
  </r>
  <r>
    <s v="Aderito"/>
    <x v="1"/>
    <s v="Santos"/>
    <m/>
    <m/>
    <m/>
    <m/>
    <m/>
    <m/>
    <m/>
  </r>
  <r>
    <s v="Aderito"/>
    <x v="1"/>
    <s v="Mahumane"/>
    <m/>
    <m/>
    <m/>
    <m/>
    <m/>
    <m/>
    <m/>
  </r>
  <r>
    <s v="Adelino "/>
    <x v="1"/>
    <s v="Muianga"/>
    <m/>
    <m/>
    <m/>
    <m/>
    <m/>
    <m/>
    <m/>
  </r>
  <r>
    <s v="Adelino "/>
    <x v="1"/>
    <s v="Zacarias"/>
    <m/>
    <m/>
    <m/>
    <m/>
    <m/>
    <m/>
    <m/>
  </r>
  <r>
    <s v="Adelina "/>
    <x v="0"/>
    <s v="Silva"/>
    <m/>
    <m/>
    <m/>
    <m/>
    <m/>
    <m/>
    <m/>
  </r>
  <r>
    <s v="Adelina "/>
    <x v="0"/>
    <s v="Mahumane"/>
    <m/>
    <m/>
    <m/>
    <m/>
    <m/>
    <m/>
    <m/>
  </r>
  <r>
    <s v="Adelaide "/>
    <x v="0"/>
    <s v="Machava"/>
    <m/>
    <m/>
    <m/>
    <m/>
    <m/>
    <m/>
    <m/>
  </r>
  <r>
    <s v="Adelaide "/>
    <x v="0"/>
    <s v="Mahumane"/>
    <m/>
    <m/>
    <m/>
    <m/>
    <m/>
    <m/>
    <m/>
  </r>
  <r>
    <s v="Adamo"/>
    <x v="1"/>
    <s v="Macuacua"/>
    <m/>
    <m/>
    <m/>
    <m/>
    <m/>
    <m/>
    <m/>
  </r>
  <r>
    <s v="Adamo"/>
    <x v="1"/>
    <s v="Mahumane"/>
    <m/>
    <m/>
    <m/>
    <m/>
    <m/>
    <m/>
    <m/>
  </r>
  <r>
    <s v="Adam "/>
    <x v="1"/>
    <s v="Munguambe"/>
    <m/>
    <m/>
    <m/>
    <m/>
    <m/>
    <m/>
    <m/>
  </r>
  <r>
    <s v="Adam "/>
    <x v="1"/>
    <s v="Zacarias"/>
    <m/>
    <m/>
    <m/>
    <m/>
    <m/>
    <m/>
    <m/>
  </r>
  <r>
    <s v="Adam"/>
    <x v="1"/>
    <s v="Macamo"/>
    <m/>
    <m/>
    <m/>
    <m/>
    <m/>
    <m/>
    <m/>
  </r>
  <r>
    <s v="Adam"/>
    <x v="1"/>
    <s v="Mahumane"/>
    <m/>
    <m/>
    <m/>
    <m/>
    <m/>
    <m/>
    <m/>
  </r>
  <r>
    <s v="Acacio "/>
    <x v="1"/>
    <s v="Banze"/>
    <m/>
    <m/>
    <m/>
    <m/>
    <m/>
    <m/>
    <m/>
  </r>
  <r>
    <s v="Acacio "/>
    <x v="1"/>
    <s v="Zacarias"/>
    <m/>
    <m/>
    <m/>
    <m/>
    <m/>
    <m/>
    <m/>
  </r>
  <r>
    <s v="Abubakar"/>
    <x v="1"/>
    <s v="Muchanga"/>
    <m/>
    <m/>
    <m/>
    <m/>
    <m/>
    <m/>
    <m/>
  </r>
  <r>
    <s v="Abubakar"/>
    <x v="1"/>
    <s v="Mahumane"/>
    <m/>
    <m/>
    <m/>
    <m/>
    <m/>
    <m/>
    <m/>
  </r>
  <r>
    <s v="Abubacar"/>
    <x v="1"/>
    <s v="Matsinhe"/>
    <m/>
    <m/>
    <m/>
    <m/>
    <m/>
    <m/>
    <m/>
  </r>
  <r>
    <s v="Abubacar"/>
    <x v="1"/>
    <s v="Mahumane"/>
    <m/>
    <m/>
    <m/>
    <m/>
    <m/>
    <m/>
    <m/>
  </r>
  <r>
    <s v="Abreu"/>
    <x v="1"/>
    <s v="Domingos"/>
    <m/>
    <m/>
    <m/>
    <m/>
    <m/>
    <m/>
    <m/>
  </r>
  <r>
    <s v="Abreu"/>
    <x v="1"/>
    <s v="Mahumane"/>
    <m/>
    <m/>
    <m/>
    <m/>
    <m/>
    <m/>
    <m/>
  </r>
  <r>
    <s v="Abrantes"/>
    <x v="1"/>
    <s v="Pereira"/>
    <m/>
    <m/>
    <m/>
    <m/>
    <m/>
    <m/>
    <m/>
  </r>
  <r>
    <s v="Abrantes"/>
    <x v="1"/>
    <s v="Mahumane"/>
    <m/>
    <m/>
    <m/>
    <m/>
    <m/>
    <m/>
    <m/>
  </r>
  <r>
    <s v="Abilio "/>
    <x v="1"/>
    <s v="Manhique"/>
    <m/>
    <m/>
    <m/>
    <m/>
    <m/>
    <m/>
    <m/>
  </r>
  <r>
    <s v="Abilio "/>
    <x v="1"/>
    <s v="Zacarias"/>
    <m/>
    <m/>
    <m/>
    <m/>
    <m/>
    <m/>
    <m/>
  </r>
  <r>
    <s v="Abiba"/>
    <x v="0"/>
    <s v="Muianga"/>
    <m/>
    <m/>
    <m/>
    <m/>
    <m/>
    <m/>
    <m/>
  </r>
  <r>
    <s v="Abiba"/>
    <x v="0"/>
    <s v="Mahumane"/>
    <m/>
    <m/>
    <m/>
    <m/>
    <m/>
    <m/>
    <m/>
  </r>
  <r>
    <s v="Abel "/>
    <x v="1"/>
    <s v="Simbine"/>
    <m/>
    <m/>
    <m/>
    <m/>
    <m/>
    <m/>
    <m/>
  </r>
  <r>
    <s v="Abel "/>
    <x v="1"/>
    <s v="Zacarias"/>
    <m/>
    <m/>
    <m/>
    <m/>
    <m/>
    <m/>
    <m/>
  </r>
  <r>
    <s v="Abel"/>
    <x v="1"/>
    <s v="Munguambe"/>
    <m/>
    <m/>
    <m/>
    <m/>
    <m/>
    <m/>
    <m/>
  </r>
  <r>
    <s v="Abel"/>
    <x v="1"/>
    <s v="Mahumane"/>
    <m/>
    <m/>
    <m/>
    <m/>
    <m/>
    <m/>
    <m/>
  </r>
  <r>
    <s v="Abdula"/>
    <x v="1"/>
    <s v="Banze"/>
    <m/>
    <m/>
    <m/>
    <m/>
    <m/>
    <m/>
    <m/>
  </r>
  <r>
    <s v="Abdula"/>
    <x v="1"/>
    <s v="Mahumane"/>
    <m/>
    <m/>
    <m/>
    <m/>
    <m/>
    <m/>
    <m/>
  </r>
  <r>
    <s v="Abdul "/>
    <x v="1"/>
    <s v="Sousa"/>
    <m/>
    <m/>
    <m/>
    <m/>
    <m/>
    <m/>
    <m/>
  </r>
  <r>
    <s v="Abdul "/>
    <x v="1"/>
    <s v="Zacarias"/>
    <m/>
    <m/>
    <m/>
    <m/>
    <m/>
    <m/>
    <m/>
  </r>
  <r>
    <s v="Abdul"/>
    <x v="1"/>
    <s v="Manhique"/>
    <m/>
    <m/>
    <m/>
    <m/>
    <m/>
    <m/>
    <m/>
  </r>
  <r>
    <s v="Abdul"/>
    <x v="1"/>
    <s v="Mahumane"/>
    <m/>
    <m/>
    <m/>
    <m/>
    <m/>
    <m/>
    <m/>
  </r>
  <r>
    <s v="Abdala"/>
    <x v="1"/>
    <s v="Simbine"/>
    <m/>
    <m/>
    <m/>
    <m/>
    <m/>
    <m/>
    <m/>
  </r>
  <r>
    <s v="Abdala"/>
    <x v="1"/>
    <s v="Mahumane"/>
    <m/>
    <m/>
    <m/>
    <m/>
    <m/>
    <m/>
    <m/>
  </r>
  <r>
    <s v="Alfredo"/>
    <x v="1"/>
    <s v="Cossa"/>
    <m/>
    <m/>
    <m/>
    <m/>
    <m/>
    <m/>
    <m/>
  </r>
  <r>
    <s v="Alberto"/>
    <x v="1"/>
    <s v="Tembe"/>
    <m/>
    <m/>
    <m/>
    <m/>
    <m/>
    <m/>
    <m/>
  </r>
  <r>
    <s v="Ricardo"/>
    <x v="1"/>
    <s v="Sitoe"/>
    <m/>
    <m/>
    <m/>
    <m/>
    <m/>
    <m/>
    <m/>
  </r>
  <r>
    <s v="Jaime"/>
    <x v="1"/>
    <s v="Manjate"/>
    <m/>
    <m/>
    <m/>
    <m/>
    <m/>
    <m/>
    <m/>
  </r>
  <r>
    <s v="Amiro"/>
    <x v="1"/>
    <s v="Mondlane"/>
    <m/>
    <m/>
    <m/>
    <m/>
    <m/>
    <m/>
    <m/>
  </r>
  <r>
    <s v="Santos"/>
    <x v="1"/>
    <s v="Manhique"/>
    <m/>
    <m/>
    <m/>
    <m/>
    <m/>
    <m/>
    <m/>
  </r>
  <r>
    <s v="Alfredo"/>
    <x v="1"/>
    <s v="Silva"/>
    <m/>
    <m/>
    <m/>
    <m/>
    <m/>
    <m/>
    <m/>
  </r>
  <r>
    <s v="Alfredo"/>
    <x v="1"/>
    <s v="Machava"/>
    <m/>
    <m/>
    <m/>
    <m/>
    <m/>
    <m/>
    <m/>
  </r>
  <r>
    <s v="Alberto"/>
    <x v="1"/>
    <s v="Nhantumbo"/>
    <m/>
    <m/>
    <m/>
    <m/>
    <m/>
    <m/>
    <m/>
  </r>
  <r>
    <s v="Ricardo"/>
    <x v="1"/>
    <s v="Macuacua"/>
    <m/>
    <m/>
    <m/>
    <m/>
    <m/>
    <m/>
    <m/>
  </r>
  <r>
    <s v="Jaime"/>
    <x v="1"/>
    <s v="Junior"/>
    <m/>
    <m/>
    <m/>
    <m/>
    <m/>
    <m/>
    <m/>
  </r>
  <r>
    <s v="Amiro"/>
    <x v="1"/>
    <s v="Macamo"/>
    <m/>
    <m/>
    <m/>
    <m/>
    <m/>
    <m/>
    <m/>
  </r>
  <r>
    <s v="Santos"/>
    <x v="1"/>
    <s v="Muchanga"/>
    <m/>
    <m/>
    <m/>
    <m/>
    <m/>
    <m/>
    <m/>
  </r>
  <r>
    <s v="Alfredo"/>
    <x v="1"/>
    <s v="Matsinhe"/>
    <m/>
    <m/>
    <m/>
    <m/>
    <m/>
    <m/>
    <m/>
  </r>
  <r>
    <s v="Alfredo"/>
    <x v="1"/>
    <s v="Manuel"/>
    <m/>
    <m/>
    <m/>
    <m/>
    <m/>
    <m/>
    <m/>
  </r>
  <r>
    <s v="Alberto"/>
    <x v="1"/>
    <s v="Domingos"/>
    <m/>
    <m/>
    <m/>
    <m/>
    <m/>
    <m/>
    <m/>
  </r>
  <r>
    <s v="Ricardo"/>
    <x v="1"/>
    <s v="António"/>
    <m/>
    <m/>
    <m/>
    <m/>
    <m/>
    <m/>
    <m/>
  </r>
  <r>
    <s v="Jaime"/>
    <x v="1"/>
    <s v="Pereira"/>
    <m/>
    <m/>
    <m/>
    <m/>
    <m/>
    <m/>
    <m/>
  </r>
  <r>
    <s v="Amiro"/>
    <x v="1"/>
    <s v="Muianga"/>
    <m/>
    <m/>
    <m/>
    <m/>
    <m/>
    <m/>
    <m/>
  </r>
  <r>
    <s v="Santos"/>
    <x v="1"/>
    <s v="Munguambe"/>
    <m/>
    <m/>
    <m/>
    <m/>
    <m/>
    <m/>
    <m/>
  </r>
  <r>
    <s v="Alfredo"/>
    <x v="1"/>
    <s v="Banze"/>
    <m/>
    <m/>
    <m/>
    <m/>
    <m/>
    <m/>
    <m/>
  </r>
  <r>
    <s v="Alfredo"/>
    <x v="1"/>
    <s v="Fernandes"/>
    <m/>
    <m/>
    <m/>
    <m/>
    <m/>
    <m/>
    <m/>
  </r>
  <r>
    <s v="Alberto"/>
    <x v="1"/>
    <s v="Rodriguês"/>
    <m/>
    <m/>
    <m/>
    <m/>
    <m/>
    <m/>
    <m/>
  </r>
  <r>
    <s v="Ricardo"/>
    <x v="1"/>
    <s v="Manhique"/>
    <m/>
    <m/>
    <m/>
    <m/>
    <m/>
    <m/>
    <m/>
  </r>
  <r>
    <s v="Jaime"/>
    <x v="1"/>
    <s v="Ferreira"/>
    <m/>
    <m/>
    <m/>
    <m/>
    <m/>
    <m/>
    <m/>
  </r>
  <r>
    <s v="Amiro"/>
    <x v="1"/>
    <s v="Bila"/>
    <m/>
    <m/>
    <m/>
    <m/>
    <m/>
    <m/>
    <m/>
  </r>
  <r>
    <s v="Santos"/>
    <x v="1"/>
    <s v="Simbine"/>
    <m/>
    <m/>
    <m/>
    <m/>
    <m/>
    <m/>
    <m/>
  </r>
  <r>
    <s v="Alfredo"/>
    <x v="1"/>
    <s v="Sousa"/>
    <m/>
    <m/>
    <m/>
    <m/>
    <m/>
    <m/>
    <m/>
  </r>
  <r>
    <s v="Alfredo"/>
    <x v="1"/>
    <s v="Guambe"/>
    <m/>
    <m/>
    <m/>
    <m/>
    <m/>
    <m/>
    <m/>
  </r>
  <r>
    <s v="Alberto"/>
    <x v="1"/>
    <s v="Costa"/>
    <m/>
    <m/>
    <m/>
    <m/>
    <m/>
    <m/>
    <m/>
  </r>
  <r>
    <s v="Ricardo"/>
    <x v="1"/>
    <s v="Mussa"/>
    <m/>
    <m/>
    <m/>
    <m/>
    <m/>
    <m/>
    <m/>
  </r>
  <r>
    <s v="Jaime"/>
    <x v="1"/>
    <s v="Francisco"/>
    <m/>
    <m/>
    <m/>
    <m/>
    <m/>
    <m/>
    <m/>
  </r>
  <r>
    <s v="Amiro"/>
    <x v="1"/>
    <s v="Jose"/>
    <m/>
    <m/>
    <m/>
    <m/>
    <m/>
    <m/>
    <m/>
  </r>
  <r>
    <s v="Santos"/>
    <x v="1"/>
    <s v="Manhica"/>
    <m/>
    <m/>
    <m/>
    <m/>
    <m/>
    <m/>
    <m/>
  </r>
  <r>
    <s v="Alfredo"/>
    <x v="1"/>
    <s v="Dias"/>
    <m/>
    <m/>
    <m/>
    <m/>
    <m/>
    <m/>
    <m/>
  </r>
  <r>
    <s v="Alfredo"/>
    <x v="1"/>
    <s v="Fernando"/>
    <m/>
    <m/>
    <m/>
    <m/>
    <m/>
    <m/>
    <m/>
  </r>
  <r>
    <s v="Alberto"/>
    <x v="1"/>
    <s v="Martins"/>
    <m/>
    <m/>
    <m/>
    <m/>
    <m/>
    <m/>
    <m/>
  </r>
  <r>
    <s v="Ricardo"/>
    <x v="1"/>
    <s v="Cumbe"/>
    <m/>
    <m/>
    <m/>
    <m/>
    <m/>
    <m/>
    <m/>
  </r>
  <r>
    <s v="Jaime"/>
    <x v="1"/>
    <s v="Mandlate"/>
    <m/>
    <m/>
    <m/>
    <m/>
    <m/>
    <m/>
    <m/>
  </r>
  <r>
    <s v="Amiro"/>
    <x v="1"/>
    <s v="Joao"/>
    <m/>
    <m/>
    <m/>
    <m/>
    <m/>
    <m/>
    <m/>
  </r>
  <r>
    <s v="Santos"/>
    <x v="1"/>
    <s v="Cumbane"/>
    <m/>
    <m/>
    <m/>
    <m/>
    <m/>
    <m/>
    <m/>
  </r>
  <r>
    <s v="Alfredo"/>
    <x v="1"/>
    <s v="Fumo"/>
    <m/>
    <m/>
    <m/>
    <m/>
    <m/>
    <m/>
    <m/>
  </r>
  <r>
    <s v="Alfredo"/>
    <x v="1"/>
    <s v="Zandamela"/>
    <m/>
    <m/>
    <m/>
    <m/>
    <m/>
    <m/>
    <m/>
  </r>
  <r>
    <s v="Alberto"/>
    <x v="1"/>
    <s v="Magaia"/>
    <m/>
    <m/>
    <m/>
    <m/>
    <m/>
    <m/>
    <m/>
  </r>
  <r>
    <s v="Ricardo"/>
    <x v="1"/>
    <s v="Pedro"/>
    <m/>
    <m/>
    <m/>
    <m/>
    <m/>
    <m/>
    <m/>
  </r>
  <r>
    <s v="Jaime"/>
    <x v="1"/>
    <s v="Almeida"/>
    <m/>
    <m/>
    <m/>
    <m/>
    <m/>
    <m/>
    <m/>
  </r>
  <r>
    <s v="Amiro"/>
    <x v="1"/>
    <s v="Lopes"/>
    <m/>
    <m/>
    <m/>
    <m/>
    <m/>
    <m/>
    <m/>
  </r>
  <r>
    <s v="Santos"/>
    <x v="1"/>
    <s v="Vilanculos"/>
    <m/>
    <m/>
    <m/>
    <m/>
    <m/>
    <m/>
    <m/>
  </r>
  <r>
    <s v="Alfredo"/>
    <x v="1"/>
    <s v="Gomes"/>
    <m/>
    <m/>
    <m/>
    <m/>
    <m/>
    <m/>
    <m/>
  </r>
  <r>
    <s v="Alfredo"/>
    <x v="1"/>
    <s v="Ribeiro"/>
    <m/>
    <m/>
    <m/>
    <m/>
    <m/>
    <m/>
    <m/>
  </r>
  <r>
    <s v="Alberto"/>
    <x v="1"/>
    <s v="Zacarias"/>
    <m/>
    <m/>
    <m/>
    <m/>
    <m/>
    <m/>
    <m/>
  </r>
  <r>
    <s v="Ricardo"/>
    <x v="1"/>
    <s v="Pinto"/>
    <m/>
    <m/>
    <m/>
    <m/>
    <m/>
    <m/>
    <m/>
  </r>
  <r>
    <s v="Jaime"/>
    <x v="1"/>
    <s v="Oliveira"/>
    <m/>
    <m/>
    <m/>
    <m/>
    <m/>
    <m/>
    <m/>
  </r>
  <r>
    <s v="Amiro"/>
    <x v="1"/>
    <s v="Paulo"/>
    <m/>
    <m/>
    <m/>
    <m/>
    <m/>
    <m/>
    <m/>
  </r>
  <r>
    <s v="Santos"/>
    <x v="1"/>
    <s v="Tamele"/>
    <m/>
    <m/>
    <m/>
    <m/>
    <m/>
    <m/>
    <m/>
  </r>
  <r>
    <s v="Alfredo"/>
    <x v="1"/>
    <s v="Luís"/>
    <m/>
    <m/>
    <m/>
    <m/>
    <m/>
    <m/>
    <m/>
  </r>
  <r>
    <s v="Alfredo"/>
    <x v="1"/>
    <s v="Ibraimo"/>
    <m/>
    <m/>
    <m/>
    <m/>
    <m/>
    <m/>
    <m/>
  </r>
  <r>
    <s v="Alberto"/>
    <x v="1"/>
    <s v="Chauque"/>
    <m/>
    <m/>
    <m/>
    <m/>
    <m/>
    <m/>
    <m/>
  </r>
  <r>
    <s v="Ricardo"/>
    <x v="1"/>
    <s v="Monteiro"/>
    <m/>
    <m/>
    <m/>
    <m/>
    <m/>
    <m/>
    <m/>
  </r>
  <r>
    <s v="Jaime"/>
    <x v="1"/>
    <s v="Amade"/>
    <m/>
    <m/>
    <m/>
    <m/>
    <m/>
    <m/>
    <m/>
  </r>
  <r>
    <s v="Amiro"/>
    <x v="1"/>
    <s v="Cuna"/>
    <m/>
    <m/>
    <m/>
    <m/>
    <m/>
    <m/>
    <m/>
  </r>
  <r>
    <s v="Santos"/>
    <x v="1"/>
    <s v="Cardoso"/>
    <m/>
    <m/>
    <m/>
    <m/>
    <m/>
    <m/>
    <m/>
  </r>
  <r>
    <s v="Alfredo"/>
    <x v="1"/>
    <s v="Matola"/>
    <m/>
    <m/>
    <m/>
    <m/>
    <m/>
    <m/>
    <m/>
  </r>
  <r>
    <s v="Arménia"/>
    <x v="0"/>
    <s v="Mendes"/>
    <m/>
    <m/>
    <m/>
    <m/>
    <m/>
    <m/>
    <m/>
  </r>
  <r>
    <s v="Aida"/>
    <x v="0"/>
    <s v="Alberto"/>
    <m/>
    <m/>
    <m/>
    <m/>
    <m/>
    <m/>
    <m/>
  </r>
  <r>
    <s v="Gilda"/>
    <x v="0"/>
    <s v="Gonçalves"/>
    <m/>
    <m/>
    <m/>
    <m/>
    <m/>
    <m/>
    <m/>
  </r>
  <r>
    <s v="Célia"/>
    <x v="0"/>
    <s v="Nelson"/>
    <m/>
    <m/>
    <m/>
    <m/>
    <m/>
    <m/>
    <m/>
  </r>
  <r>
    <s v="Ana"/>
    <x v="0"/>
    <s v="Joaquim"/>
    <m/>
    <m/>
    <m/>
    <m/>
    <m/>
    <m/>
    <m/>
  </r>
  <r>
    <s v="Celeste"/>
    <x v="0"/>
    <s v="Sambo"/>
    <m/>
    <m/>
    <m/>
    <m/>
    <m/>
    <m/>
    <m/>
  </r>
  <r>
    <s v="Aida"/>
    <x v="0"/>
    <s v="Afonso"/>
    <m/>
    <m/>
    <m/>
    <m/>
    <m/>
    <m/>
    <m/>
  </r>
  <r>
    <s v="Gilda"/>
    <x v="0"/>
    <s v="Matusse"/>
    <m/>
    <m/>
    <m/>
    <m/>
    <m/>
    <m/>
    <m/>
  </r>
  <r>
    <s v="Célia"/>
    <x v="0"/>
    <s v="Chemane"/>
    <m/>
    <m/>
    <m/>
    <m/>
    <m/>
    <m/>
    <m/>
  </r>
  <r>
    <s v="Ana"/>
    <x v="0"/>
    <s v="Mabunda"/>
    <m/>
    <m/>
    <m/>
    <m/>
    <m/>
    <m/>
    <m/>
  </r>
  <r>
    <s v="Celeste"/>
    <x v="0"/>
    <s v="Mahomed"/>
    <m/>
    <m/>
    <m/>
    <m/>
    <m/>
    <m/>
    <m/>
  </r>
  <r>
    <s v="Aida"/>
    <x v="0"/>
    <s v="Lourenço"/>
    <m/>
    <m/>
    <m/>
    <m/>
    <m/>
    <m/>
    <m/>
  </r>
  <r>
    <s v="Gilda"/>
    <x v="0"/>
    <s v="Massango"/>
    <m/>
    <m/>
    <m/>
    <m/>
    <m/>
    <m/>
    <m/>
  </r>
  <r>
    <s v="Célia"/>
    <x v="0"/>
    <s v="Madeira"/>
    <m/>
    <m/>
    <m/>
    <m/>
    <m/>
    <m/>
    <m/>
  </r>
  <r>
    <s v="Ana"/>
    <x v="0"/>
    <s v="Xavier"/>
    <m/>
    <m/>
    <m/>
    <m/>
    <m/>
    <m/>
    <m/>
  </r>
  <r>
    <s v="Celeste"/>
    <x v="0"/>
    <s v="Rafael"/>
    <m/>
    <m/>
    <m/>
    <m/>
    <m/>
    <m/>
    <m/>
  </r>
  <r>
    <s v="Aida"/>
    <x v="0"/>
    <s v="Carlos"/>
    <m/>
    <m/>
    <m/>
    <m/>
    <m/>
    <m/>
    <m/>
  </r>
  <r>
    <s v="Gilda"/>
    <x v="0"/>
    <s v="Marquês"/>
    <m/>
    <m/>
    <m/>
    <m/>
    <m/>
    <m/>
    <m/>
  </r>
  <r>
    <s v="Célia"/>
    <x v="0"/>
    <s v="Mahumane"/>
    <m/>
    <m/>
    <m/>
    <m/>
    <m/>
    <m/>
    <m/>
  </r>
  <r>
    <s v="Ana"/>
    <x v="0"/>
    <s v="Jorge"/>
    <m/>
    <m/>
    <m/>
    <m/>
    <m/>
    <m/>
    <m/>
  </r>
  <r>
    <s v="Celeste"/>
    <x v="0"/>
    <s v="Chongo"/>
    <m/>
    <m/>
    <m/>
    <m/>
    <m/>
    <m/>
    <m/>
  </r>
  <r>
    <s v="Aida"/>
    <x v="0"/>
    <s v="Correia"/>
    <m/>
    <m/>
    <m/>
    <m/>
    <m/>
    <m/>
    <m/>
  </r>
  <r>
    <s v="Gilda"/>
    <x v="0"/>
    <s v="Samuel"/>
    <m/>
    <m/>
    <m/>
    <m/>
    <m/>
    <m/>
    <m/>
  </r>
  <r>
    <s v="Célia"/>
    <x v="0"/>
    <s v="Novela"/>
    <m/>
    <m/>
    <m/>
    <m/>
    <m/>
    <m/>
    <m/>
  </r>
  <r>
    <s v="Ana"/>
    <x v="0"/>
    <s v="Neves"/>
    <m/>
    <m/>
    <m/>
    <m/>
    <m/>
    <m/>
    <m/>
  </r>
  <r>
    <s v="Celeste"/>
    <x v="0"/>
    <s v="Duarte"/>
    <m/>
    <m/>
    <m/>
    <m/>
    <m/>
    <m/>
    <m/>
  </r>
  <r>
    <s v="Aida"/>
    <x v="0"/>
    <s v="Agostinho"/>
    <m/>
    <m/>
    <m/>
    <m/>
    <m/>
    <m/>
    <m/>
  </r>
  <r>
    <s v="Gilda"/>
    <x v="0"/>
    <s v="Caetano"/>
    <m/>
    <m/>
    <m/>
    <m/>
    <m/>
    <m/>
    <m/>
  </r>
  <r>
    <s v="Célia"/>
    <x v="0"/>
    <s v="Macaringue"/>
    <m/>
    <m/>
    <m/>
    <m/>
    <m/>
    <m/>
    <m/>
  </r>
  <r>
    <s v="Ana"/>
    <x v="0"/>
    <s v="Carvalho"/>
    <m/>
    <m/>
    <m/>
    <m/>
    <m/>
    <m/>
    <m/>
  </r>
  <r>
    <s v="Celeste"/>
    <x v="0"/>
    <s v="Mate"/>
    <m/>
    <m/>
    <m/>
    <m/>
    <m/>
    <m/>
    <m/>
  </r>
  <r>
    <s v="Aida"/>
    <x v="0"/>
    <s v="Dos santos"/>
    <m/>
    <m/>
    <m/>
    <m/>
    <m/>
    <m/>
    <m/>
  </r>
  <r>
    <s v="Gilda"/>
    <x v="0"/>
    <s v="Da silva"/>
    <m/>
    <m/>
    <m/>
    <m/>
    <m/>
    <m/>
    <m/>
  </r>
  <r>
    <s v="Célia"/>
    <x v="0"/>
    <s v="Ferrão"/>
    <m/>
    <m/>
    <m/>
    <m/>
    <m/>
    <m/>
    <m/>
  </r>
  <r>
    <s v="Ana"/>
    <x v="0"/>
    <s v="Miguel"/>
    <m/>
    <m/>
    <m/>
    <m/>
    <m/>
    <m/>
    <m/>
  </r>
  <r>
    <s v="Celeste"/>
    <x v="0"/>
    <s v="David"/>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F12F241-1351-431A-B10E-16173D699DE5}"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10">
    <pivotField dataField="1" showAll="0"/>
    <pivotField axis="axisRow" showAll="0">
      <items count="6">
        <item m="1" x="3"/>
        <item m="1" x="2"/>
        <item m="1" x="4"/>
        <item x="0"/>
        <item x="1"/>
        <item t="default"/>
      </items>
    </pivotField>
    <pivotField showAll="0"/>
    <pivotField showAll="0"/>
    <pivotField showAll="0"/>
    <pivotField showAll="0"/>
    <pivotField showAll="0"/>
    <pivotField showAll="0"/>
    <pivotField showAll="0"/>
    <pivotField showAll="0"/>
  </pivotFields>
  <rowFields count="1">
    <field x="1"/>
  </rowFields>
  <rowItems count="3">
    <i>
      <x v="3"/>
    </i>
    <i>
      <x v="4"/>
    </i>
    <i t="grand">
      <x/>
    </i>
  </rowItems>
  <colItems count="1">
    <i/>
  </colItems>
  <dataFields count="1">
    <dataField name="Count of nome"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E99C021-C632-41F2-94FD-632B19FE82E9}" name="Table3" displayName="Table3" ref="A1:J5138" totalsRowShown="0" headerRowDxfId="42" dataDxfId="40" headerRowBorderDxfId="41" tableBorderDxfId="39" totalsRowBorderDxfId="38">
  <autoFilter ref="A1:J5138" xr:uid="{4E99C021-C632-41F2-94FD-632B19FE82E9}"/>
  <sortState xmlns:xlrd2="http://schemas.microsoft.com/office/spreadsheetml/2017/richdata2" ref="A2:J1416">
    <sortCondition descending="1" ref="A1:A720"/>
  </sortState>
  <tableColumns count="10">
    <tableColumn id="1" xr3:uid="{D1E2ACD3-2A6C-46FB-B77D-0D446FADF5F5}" name="nome" dataDxfId="37"/>
    <tableColumn id="3" xr3:uid="{1A8C79F9-A20F-4002-993D-CFC0BE0962F2}" name="apelido" dataDxfId="36"/>
    <tableColumn id="11" xr3:uid="{B6E14F2B-DE3F-43FF-BAFB-829371C8AE40}" name="sexo" dataDxfId="35"/>
    <tableColumn id="10" xr3:uid="{6F01FCDF-9EAD-46F3-B1F7-381A2B767114}" name="delivery_date" dataDxfId="34"/>
    <tableColumn id="12" xr3:uid="{82C405F1-57B9-4012-9962-1472365DAAD3}" name="items" dataDxfId="33"/>
    <tableColumn id="13" xr3:uid="{2DB3D5C8-DFF2-46FF-BD41-AD082C311094}" name="district" dataDxfId="32"/>
    <tableColumn id="4" xr3:uid="{D6A4B801-215E-498E-AC29-43F6E1C66C0A}" name="admin_id" dataDxfId="31">
      <calculatedColumnFormula>_xlfn.XLOOKUP(Table3[[#This Row],[district]],LISTS!B:B,LISTS!C:C,0,0,1)</calculatedColumnFormula>
    </tableColumn>
    <tableColumn id="6" xr3:uid="{E0CD6F97-D745-481C-8980-96AB1B8273A1}" name="carbunculo_hematico" dataDxfId="30"/>
    <tableColumn id="7" xr3:uid="{3201C6F8-ADC6-433B-8804-6C3E332A7D41}" name="carbunculo_sintomatico" dataDxfId="29"/>
    <tableColumn id="8" xr3:uid="{5EA4CAD1-4885-437E-8D3E-257945CC59EA}" name="febre_aftosa" dataDxfId="28"/>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9564461-A801-46F7-B776-773C660C1EDC}" name="Table4" displayName="Table4" ref="H1:M26" totalsRowShown="0">
  <autoFilter ref="H1:M26" xr:uid="{09564461-A801-46F7-B776-773C660C1EDC}"/>
  <tableColumns count="6">
    <tableColumn id="1" xr3:uid="{ED6D5E9C-97FD-4E63-9AFB-5F17DDADFA16}" name="district"/>
    <tableColumn id="2" xr3:uid="{2086B3DA-B5BA-45FD-A89A-800DA0905B38}" name="Homens" dataDxfId="27"/>
    <tableColumn id="3" xr3:uid="{90C6115B-DED9-403A-BDB4-231FAACC4CD2}" name="Mulheres" dataDxfId="26"/>
    <tableColumn id="4" xr3:uid="{8184BFB8-C68F-4FED-96A4-A4640C46BC66}" name="Total" dataDxfId="25"/>
    <tableColumn id="5" xr3:uid="{B4E156EC-0895-4E2D-B306-4309A22ECB84}" name="Metade" dataDxfId="24"/>
    <tableColumn id="6" xr3:uid="{A2639B0B-5EF6-4242-AAB7-5A0A145A20F2}" name="W (%)"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1188E-0D6E-417F-AA58-8380F44B90D4}">
  <sheetPr codeName="Sheet4">
    <tabColor rgb="FF00B050"/>
  </sheetPr>
  <dimension ref="A1:CA131"/>
  <sheetViews>
    <sheetView showGridLines="0" view="pageBreakPreview" zoomScale="115" zoomScaleNormal="145" zoomScaleSheetLayoutView="115" workbookViewId="0">
      <selection activeCell="R19" sqref="A19:AV20"/>
    </sheetView>
  </sheetViews>
  <sheetFormatPr defaultColWidth="2.53125" defaultRowHeight="13.9" x14ac:dyDescent="0.4"/>
  <cols>
    <col min="1" max="1" width="1.86328125" style="51" customWidth="1"/>
    <col min="2" max="2" width="1.53125" style="51" customWidth="1"/>
    <col min="3" max="3" width="2.86328125" style="51" customWidth="1"/>
    <col min="4" max="5" width="3" style="51" customWidth="1"/>
    <col min="6" max="6" width="2" style="51" customWidth="1"/>
    <col min="7" max="9" width="2.53125" style="51" customWidth="1"/>
    <col min="10" max="10" width="1.6640625" style="51" customWidth="1"/>
    <col min="11" max="11" width="0.3984375" style="51" customWidth="1"/>
    <col min="12" max="12" width="2.33203125" style="51" customWidth="1"/>
    <col min="13" max="13" width="2" style="51" customWidth="1"/>
    <col min="14" max="14" width="2.33203125" style="51" hidden="1" customWidth="1"/>
    <col min="15" max="15" width="1.86328125" style="51" hidden="1" customWidth="1"/>
    <col min="16" max="16" width="1.53125" style="51" hidden="1" customWidth="1"/>
    <col min="17" max="17" width="0.33203125" style="51" hidden="1" customWidth="1"/>
    <col min="18" max="18" width="1.6640625" style="51" customWidth="1"/>
    <col min="19" max="19" width="2.33203125" style="51" customWidth="1"/>
    <col min="20" max="20" width="2.53125" style="51" customWidth="1"/>
    <col min="21" max="21" width="1.33203125" style="51" customWidth="1"/>
    <col min="22" max="22" width="1.3984375" style="51" customWidth="1"/>
    <col min="23" max="23" width="3.3984375" style="51" customWidth="1"/>
    <col min="24" max="24" width="2" style="51" customWidth="1"/>
    <col min="25" max="25" width="1.6640625" style="51" customWidth="1"/>
    <col min="26" max="26" width="2.3984375" style="51" customWidth="1"/>
    <col min="27" max="27" width="2" style="51" customWidth="1"/>
    <col min="28" max="29" width="2.3984375" style="51" customWidth="1"/>
    <col min="30" max="30" width="1.53125" style="51" customWidth="1"/>
    <col min="31" max="31" width="2.1328125" style="51" customWidth="1"/>
    <col min="32" max="33" width="3.1328125" style="51" customWidth="1"/>
    <col min="34" max="34" width="1.33203125" style="51" customWidth="1"/>
    <col min="35" max="35" width="3.33203125" style="51" customWidth="1"/>
    <col min="36" max="36" width="2.86328125" style="51" customWidth="1"/>
    <col min="37" max="37" width="2" style="51" customWidth="1"/>
    <col min="38" max="38" width="2.86328125" style="51" customWidth="1"/>
    <col min="39" max="39" width="3.53125" style="51" customWidth="1"/>
    <col min="40" max="41" width="1.6640625" style="51" customWidth="1"/>
    <col min="42" max="42" width="1.53125" style="51" customWidth="1"/>
    <col min="43" max="43" width="2" style="51" customWidth="1"/>
    <col min="44" max="44" width="1.1328125" style="51" customWidth="1"/>
    <col min="45" max="46" width="1" style="51" customWidth="1"/>
    <col min="47" max="47" width="1.33203125" style="51" customWidth="1"/>
    <col min="48" max="48" width="0.86328125" style="51" customWidth="1"/>
    <col min="49" max="49" width="0.33203125" style="51" customWidth="1"/>
    <col min="50" max="50" width="1.53125" style="51" customWidth="1"/>
    <col min="51" max="51" width="2.1328125" style="51" customWidth="1"/>
    <col min="52" max="52" width="1.1328125" style="51" customWidth="1"/>
    <col min="53" max="53" width="1" style="51" customWidth="1"/>
    <col min="54" max="54" width="1.1328125" style="51" customWidth="1"/>
    <col min="55" max="55" width="0.86328125" style="51" customWidth="1"/>
    <col min="56" max="56" width="1.53125" style="51" customWidth="1"/>
    <col min="57" max="57" width="1.33203125" style="51" customWidth="1"/>
    <col min="58" max="58" width="1.86328125" style="51" customWidth="1"/>
    <col min="59" max="59" width="2" style="51" customWidth="1"/>
    <col min="60" max="60" width="3.6640625" style="51" customWidth="1"/>
    <col min="61" max="61" width="1.33203125" style="51" customWidth="1"/>
    <col min="62" max="62" width="0.6640625" style="51" customWidth="1"/>
    <col min="63" max="63" width="7.3984375" style="51" customWidth="1"/>
    <col min="64" max="64" width="4" style="51" customWidth="1"/>
    <col min="65" max="65" width="2.6640625" style="51" customWidth="1"/>
    <col min="66" max="66" width="1.33203125" style="51" customWidth="1"/>
    <col min="67" max="67" width="1.86328125" style="51" customWidth="1"/>
    <col min="68" max="68" width="1.3984375" style="51" customWidth="1"/>
    <col min="69" max="69" width="1.1328125" style="51" customWidth="1"/>
    <col min="70" max="70" width="1.33203125" style="51" customWidth="1"/>
    <col min="71" max="71" width="2.53125" style="51" customWidth="1"/>
    <col min="72" max="73" width="2.53125" style="51"/>
    <col min="74" max="74" width="12.86328125" style="51" bestFit="1" customWidth="1"/>
    <col min="75" max="75" width="12" style="51" customWidth="1"/>
    <col min="76" max="76" width="7.6640625" style="51" bestFit="1" customWidth="1"/>
    <col min="77" max="77" width="7.3984375" style="51" bestFit="1" customWidth="1"/>
    <col min="78" max="78" width="11.86328125" style="51" customWidth="1"/>
    <col min="79" max="79" width="15" style="51" customWidth="1"/>
    <col min="80" max="80" width="11.53125" style="51" customWidth="1"/>
    <col min="81" max="16384" width="2.53125" style="51"/>
  </cols>
  <sheetData>
    <row r="1" spans="1:71" ht="15" customHeight="1" x14ac:dyDescent="0.4">
      <c r="A1" s="46"/>
      <c r="B1" s="47"/>
      <c r="C1" s="47"/>
      <c r="D1" s="47"/>
      <c r="E1" s="47"/>
      <c r="F1" s="48"/>
      <c r="G1" s="48"/>
      <c r="H1" s="48"/>
      <c r="I1" s="48"/>
      <c r="J1" s="48"/>
      <c r="K1" s="48"/>
      <c r="L1" s="48"/>
      <c r="M1" s="48"/>
      <c r="N1" s="48"/>
      <c r="O1" s="48"/>
      <c r="P1" s="48"/>
      <c r="Q1" s="48"/>
      <c r="R1" s="48"/>
      <c r="S1" s="48"/>
      <c r="T1" s="49"/>
      <c r="U1" s="49"/>
      <c r="V1" s="49"/>
      <c r="W1" s="49"/>
      <c r="X1" s="49"/>
      <c r="Y1" s="49"/>
      <c r="Z1" s="700" t="s">
        <v>2097</v>
      </c>
      <c r="AA1" s="701"/>
      <c r="AB1" s="701"/>
      <c r="AC1" s="701"/>
      <c r="AD1" s="701"/>
      <c r="AE1" s="701"/>
      <c r="AF1" s="701"/>
      <c r="AG1" s="701"/>
      <c r="AH1" s="701"/>
      <c r="AI1" s="701"/>
      <c r="AJ1" s="701"/>
      <c r="AK1" s="701"/>
      <c r="AL1" s="701"/>
      <c r="AM1" s="701"/>
      <c r="AN1" s="701"/>
      <c r="AO1" s="702"/>
      <c r="AP1" s="709" t="s">
        <v>2098</v>
      </c>
      <c r="AQ1" s="709"/>
      <c r="AR1" s="709"/>
      <c r="AS1" s="709"/>
      <c r="AT1" s="710"/>
      <c r="AU1" s="715" t="s">
        <v>2099</v>
      </c>
      <c r="AV1" s="716"/>
      <c r="AW1" s="716"/>
      <c r="AX1" s="716"/>
      <c r="AY1" s="716"/>
      <c r="AZ1" s="716"/>
      <c r="BA1" s="716"/>
      <c r="BB1" s="716"/>
      <c r="BC1" s="716"/>
      <c r="BD1" s="716"/>
      <c r="BE1" s="716"/>
      <c r="BF1" s="716"/>
      <c r="BG1" s="716"/>
      <c r="BH1" s="716"/>
      <c r="BI1" s="716"/>
      <c r="BJ1" s="716"/>
      <c r="BK1" s="50"/>
      <c r="BL1" s="717" t="s">
        <v>2100</v>
      </c>
      <c r="BM1" s="718"/>
      <c r="BN1" s="718"/>
      <c r="BO1" s="718"/>
      <c r="BP1" s="718"/>
      <c r="BQ1" s="718"/>
      <c r="BR1" s="718"/>
      <c r="BS1" s="719"/>
    </row>
    <row r="2" spans="1:71" ht="13.5" customHeight="1" x14ac:dyDescent="0.4">
      <c r="A2" s="52"/>
      <c r="B2" s="53"/>
      <c r="C2" s="53"/>
      <c r="D2" s="53"/>
      <c r="E2" s="53"/>
      <c r="F2" s="54"/>
      <c r="G2" s="54"/>
      <c r="H2" s="54"/>
      <c r="I2" s="54"/>
      <c r="J2" s="54"/>
      <c r="K2" s="54"/>
      <c r="L2" s="54"/>
      <c r="M2" s="54"/>
      <c r="N2" s="54"/>
      <c r="O2" s="54"/>
      <c r="P2" s="54"/>
      <c r="Q2" s="54"/>
      <c r="R2" s="54"/>
      <c r="S2" s="54"/>
      <c r="T2" s="55"/>
      <c r="U2" s="55"/>
      <c r="V2" s="55"/>
      <c r="W2" s="55"/>
      <c r="X2" s="55"/>
      <c r="Y2" s="55"/>
      <c r="Z2" s="703"/>
      <c r="AA2" s="704"/>
      <c r="AB2" s="704"/>
      <c r="AC2" s="704"/>
      <c r="AD2" s="704"/>
      <c r="AE2" s="704"/>
      <c r="AF2" s="704"/>
      <c r="AG2" s="704"/>
      <c r="AH2" s="704"/>
      <c r="AI2" s="704"/>
      <c r="AJ2" s="704"/>
      <c r="AK2" s="704"/>
      <c r="AL2" s="704"/>
      <c r="AM2" s="704"/>
      <c r="AN2" s="704"/>
      <c r="AO2" s="705"/>
      <c r="AP2" s="711"/>
      <c r="AQ2" s="711"/>
      <c r="AR2" s="711"/>
      <c r="AS2" s="711"/>
      <c r="AT2" s="712"/>
      <c r="AU2" s="686" t="s">
        <v>1217</v>
      </c>
      <c r="AV2" s="687"/>
      <c r="AW2" s="687"/>
      <c r="AX2" s="687"/>
      <c r="AY2" s="687"/>
      <c r="AZ2" s="687"/>
      <c r="BA2" s="688"/>
      <c r="BB2" s="689"/>
      <c r="BC2" s="690"/>
      <c r="BD2" s="690"/>
      <c r="BE2" s="690"/>
      <c r="BF2" s="690"/>
      <c r="BG2" s="690"/>
      <c r="BH2" s="690"/>
      <c r="BI2" s="690"/>
      <c r="BJ2" s="690"/>
      <c r="BK2" s="56"/>
      <c r="BL2" s="720"/>
      <c r="BM2" s="721"/>
      <c r="BN2" s="721"/>
      <c r="BO2" s="721"/>
      <c r="BP2" s="721"/>
      <c r="BQ2" s="721"/>
      <c r="BR2" s="721"/>
      <c r="BS2" s="722"/>
    </row>
    <row r="3" spans="1:71" ht="13.5" customHeight="1" x14ac:dyDescent="0.4">
      <c r="A3" s="52"/>
      <c r="B3" s="53"/>
      <c r="C3" s="53"/>
      <c r="D3" s="53"/>
      <c r="E3" s="53"/>
      <c r="F3" s="54"/>
      <c r="G3" s="54"/>
      <c r="H3" s="54"/>
      <c r="I3" s="54"/>
      <c r="J3" s="54"/>
      <c r="K3" s="54"/>
      <c r="L3" s="54"/>
      <c r="M3" s="54"/>
      <c r="N3" s="54"/>
      <c r="O3" s="54"/>
      <c r="P3" s="54"/>
      <c r="Q3" s="54"/>
      <c r="R3" s="54"/>
      <c r="S3" s="54"/>
      <c r="T3" s="55"/>
      <c r="U3" s="55"/>
      <c r="V3" s="55"/>
      <c r="W3" s="55"/>
      <c r="X3" s="55"/>
      <c r="Y3" s="55"/>
      <c r="Z3" s="703"/>
      <c r="AA3" s="704"/>
      <c r="AB3" s="704"/>
      <c r="AC3" s="704"/>
      <c r="AD3" s="704"/>
      <c r="AE3" s="704"/>
      <c r="AF3" s="704"/>
      <c r="AG3" s="704"/>
      <c r="AH3" s="704"/>
      <c r="AI3" s="704"/>
      <c r="AJ3" s="704"/>
      <c r="AK3" s="704"/>
      <c r="AL3" s="704"/>
      <c r="AM3" s="704"/>
      <c r="AN3" s="704"/>
      <c r="AO3" s="705"/>
      <c r="AP3" s="711"/>
      <c r="AQ3" s="711"/>
      <c r="AR3" s="711"/>
      <c r="AS3" s="711"/>
      <c r="AT3" s="712"/>
      <c r="AU3" s="686" t="s">
        <v>1920</v>
      </c>
      <c r="AV3" s="687"/>
      <c r="AW3" s="687"/>
      <c r="AX3" s="687"/>
      <c r="AY3" s="687"/>
      <c r="AZ3" s="687"/>
      <c r="BA3" s="688"/>
      <c r="BB3" s="689"/>
      <c r="BC3" s="690"/>
      <c r="BD3" s="690"/>
      <c r="BE3" s="690"/>
      <c r="BF3" s="690"/>
      <c r="BG3" s="690"/>
      <c r="BH3" s="690"/>
      <c r="BI3" s="690"/>
      <c r="BJ3" s="690"/>
      <c r="BK3" s="56"/>
      <c r="BL3" s="720"/>
      <c r="BM3" s="721"/>
      <c r="BN3" s="721"/>
      <c r="BO3" s="721"/>
      <c r="BP3" s="721"/>
      <c r="BQ3" s="721"/>
      <c r="BR3" s="721"/>
      <c r="BS3" s="722"/>
    </row>
    <row r="4" spans="1:71" ht="13.5" customHeight="1" x14ac:dyDescent="0.4">
      <c r="A4" s="698" t="s">
        <v>1937</v>
      </c>
      <c r="B4" s="699"/>
      <c r="C4" s="699"/>
      <c r="D4" s="699"/>
      <c r="E4" s="699"/>
      <c r="F4" s="699"/>
      <c r="G4" s="699"/>
      <c r="H4" s="699"/>
      <c r="I4" s="699"/>
      <c r="J4" s="699"/>
      <c r="K4" s="699"/>
      <c r="L4" s="699"/>
      <c r="M4" s="699"/>
      <c r="N4" s="699"/>
      <c r="O4" s="699"/>
      <c r="P4" s="699"/>
      <c r="Q4" s="699"/>
      <c r="R4" s="699"/>
      <c r="S4" s="699"/>
      <c r="T4" s="699"/>
      <c r="U4" s="699"/>
      <c r="V4" s="699"/>
      <c r="W4" s="699"/>
      <c r="X4" s="699"/>
      <c r="Y4" s="699"/>
      <c r="Z4" s="703"/>
      <c r="AA4" s="704"/>
      <c r="AB4" s="704"/>
      <c r="AC4" s="704"/>
      <c r="AD4" s="704"/>
      <c r="AE4" s="704"/>
      <c r="AF4" s="704"/>
      <c r="AG4" s="704"/>
      <c r="AH4" s="704"/>
      <c r="AI4" s="704"/>
      <c r="AJ4" s="704"/>
      <c r="AK4" s="704"/>
      <c r="AL4" s="704"/>
      <c r="AM4" s="704"/>
      <c r="AN4" s="704"/>
      <c r="AO4" s="705"/>
      <c r="AP4" s="711"/>
      <c r="AQ4" s="711"/>
      <c r="AR4" s="711"/>
      <c r="AS4" s="711"/>
      <c r="AT4" s="712"/>
      <c r="AU4" s="686" t="s">
        <v>1218</v>
      </c>
      <c r="AV4" s="687"/>
      <c r="AW4" s="687"/>
      <c r="AX4" s="687"/>
      <c r="AY4" s="687"/>
      <c r="AZ4" s="687"/>
      <c r="BA4" s="688"/>
      <c r="BB4" s="689"/>
      <c r="BC4" s="690"/>
      <c r="BD4" s="690"/>
      <c r="BE4" s="690"/>
      <c r="BF4" s="690"/>
      <c r="BG4" s="690"/>
      <c r="BH4" s="690"/>
      <c r="BI4" s="690"/>
      <c r="BJ4" s="690"/>
      <c r="BK4" s="56"/>
      <c r="BL4" s="720"/>
      <c r="BM4" s="721"/>
      <c r="BN4" s="721"/>
      <c r="BO4" s="721"/>
      <c r="BP4" s="721"/>
      <c r="BQ4" s="721"/>
      <c r="BR4" s="721"/>
      <c r="BS4" s="722"/>
    </row>
    <row r="5" spans="1:71" ht="13.5" customHeight="1" x14ac:dyDescent="0.4">
      <c r="A5" s="698" t="s">
        <v>1939</v>
      </c>
      <c r="B5" s="699"/>
      <c r="C5" s="699"/>
      <c r="D5" s="699"/>
      <c r="E5" s="699"/>
      <c r="F5" s="699"/>
      <c r="G5" s="699"/>
      <c r="H5" s="699"/>
      <c r="I5" s="699"/>
      <c r="J5" s="699"/>
      <c r="K5" s="699"/>
      <c r="L5" s="699"/>
      <c r="M5" s="699"/>
      <c r="N5" s="699"/>
      <c r="O5" s="699"/>
      <c r="P5" s="699"/>
      <c r="Q5" s="699"/>
      <c r="R5" s="699"/>
      <c r="S5" s="699"/>
      <c r="T5" s="699"/>
      <c r="U5" s="699"/>
      <c r="V5" s="699"/>
      <c r="W5" s="699"/>
      <c r="X5" s="699"/>
      <c r="Y5" s="699"/>
      <c r="Z5" s="703"/>
      <c r="AA5" s="704"/>
      <c r="AB5" s="704"/>
      <c r="AC5" s="704"/>
      <c r="AD5" s="704"/>
      <c r="AE5" s="704"/>
      <c r="AF5" s="704"/>
      <c r="AG5" s="704"/>
      <c r="AH5" s="704"/>
      <c r="AI5" s="704"/>
      <c r="AJ5" s="704"/>
      <c r="AK5" s="704"/>
      <c r="AL5" s="704"/>
      <c r="AM5" s="704"/>
      <c r="AN5" s="704"/>
      <c r="AO5" s="705"/>
      <c r="AP5" s="711"/>
      <c r="AQ5" s="711"/>
      <c r="AR5" s="711"/>
      <c r="AS5" s="711"/>
      <c r="AT5" s="712"/>
      <c r="AU5" s="686" t="s">
        <v>1921</v>
      </c>
      <c r="AV5" s="687"/>
      <c r="AW5" s="687"/>
      <c r="AX5" s="687"/>
      <c r="AY5" s="687"/>
      <c r="AZ5" s="687"/>
      <c r="BA5" s="688"/>
      <c r="BB5" s="689"/>
      <c r="BC5" s="690"/>
      <c r="BD5" s="690"/>
      <c r="BE5" s="690"/>
      <c r="BF5" s="690"/>
      <c r="BG5" s="690"/>
      <c r="BH5" s="690"/>
      <c r="BI5" s="690"/>
      <c r="BJ5" s="690"/>
      <c r="BK5" s="56"/>
      <c r="BL5" s="720"/>
      <c r="BM5" s="721"/>
      <c r="BN5" s="721"/>
      <c r="BO5" s="721"/>
      <c r="BP5" s="721"/>
      <c r="BQ5" s="721"/>
      <c r="BR5" s="721"/>
      <c r="BS5" s="722"/>
    </row>
    <row r="6" spans="1:71" ht="13.5" customHeight="1" x14ac:dyDescent="0.4">
      <c r="A6" s="684" t="s">
        <v>2101</v>
      </c>
      <c r="B6" s="685"/>
      <c r="C6" s="685"/>
      <c r="D6" s="685"/>
      <c r="E6" s="685"/>
      <c r="F6" s="685"/>
      <c r="G6" s="685"/>
      <c r="H6" s="685"/>
      <c r="I6" s="685"/>
      <c r="J6" s="685"/>
      <c r="K6" s="685"/>
      <c r="L6" s="685"/>
      <c r="M6" s="685"/>
      <c r="N6" s="685"/>
      <c r="O6" s="685"/>
      <c r="P6" s="685"/>
      <c r="Q6" s="685"/>
      <c r="R6" s="685"/>
      <c r="S6" s="685"/>
      <c r="T6" s="685"/>
      <c r="U6" s="685"/>
      <c r="V6" s="685"/>
      <c r="W6" s="685"/>
      <c r="X6" s="685"/>
      <c r="Y6" s="685"/>
      <c r="Z6" s="703"/>
      <c r="AA6" s="704"/>
      <c r="AB6" s="704"/>
      <c r="AC6" s="704"/>
      <c r="AD6" s="704"/>
      <c r="AE6" s="704"/>
      <c r="AF6" s="704"/>
      <c r="AG6" s="704"/>
      <c r="AH6" s="704"/>
      <c r="AI6" s="704"/>
      <c r="AJ6" s="704"/>
      <c r="AK6" s="704"/>
      <c r="AL6" s="704"/>
      <c r="AM6" s="704"/>
      <c r="AN6" s="704"/>
      <c r="AO6" s="705"/>
      <c r="AP6" s="711"/>
      <c r="AQ6" s="711"/>
      <c r="AR6" s="711"/>
      <c r="AS6" s="711"/>
      <c r="AT6" s="712"/>
      <c r="AU6" s="686" t="s">
        <v>1922</v>
      </c>
      <c r="AV6" s="687"/>
      <c r="AW6" s="687"/>
      <c r="AX6" s="687"/>
      <c r="AY6" s="687"/>
      <c r="AZ6" s="687"/>
      <c r="BA6" s="688"/>
      <c r="BB6" s="689"/>
      <c r="BC6" s="690"/>
      <c r="BD6" s="690"/>
      <c r="BE6" s="690"/>
      <c r="BF6" s="690"/>
      <c r="BG6" s="690"/>
      <c r="BH6" s="690"/>
      <c r="BI6" s="690"/>
      <c r="BJ6" s="690"/>
      <c r="BK6" s="56"/>
      <c r="BL6" s="720"/>
      <c r="BM6" s="721"/>
      <c r="BN6" s="721"/>
      <c r="BO6" s="721"/>
      <c r="BP6" s="721"/>
      <c r="BQ6" s="721"/>
      <c r="BR6" s="721"/>
      <c r="BS6" s="722"/>
    </row>
    <row r="7" spans="1:71" ht="13.5" customHeight="1" x14ac:dyDescent="0.4">
      <c r="A7" s="691" t="s">
        <v>2102</v>
      </c>
      <c r="B7" s="692"/>
      <c r="C7" s="692"/>
      <c r="D7" s="692"/>
      <c r="E7" s="692"/>
      <c r="F7" s="692"/>
      <c r="G7" s="692"/>
      <c r="H7" s="692"/>
      <c r="I7" s="692"/>
      <c r="J7" s="692"/>
      <c r="K7" s="692"/>
      <c r="L7" s="692"/>
      <c r="M7" s="692"/>
      <c r="N7" s="692"/>
      <c r="O7" s="692"/>
      <c r="P7" s="692"/>
      <c r="Q7" s="692"/>
      <c r="R7" s="692"/>
      <c r="S7" s="692"/>
      <c r="T7" s="692"/>
      <c r="U7" s="692"/>
      <c r="V7" s="692"/>
      <c r="W7" s="692"/>
      <c r="X7" s="692"/>
      <c r="Y7" s="692"/>
      <c r="Z7" s="706"/>
      <c r="AA7" s="707"/>
      <c r="AB7" s="707"/>
      <c r="AC7" s="707"/>
      <c r="AD7" s="707"/>
      <c r="AE7" s="707"/>
      <c r="AF7" s="707"/>
      <c r="AG7" s="707"/>
      <c r="AH7" s="707"/>
      <c r="AI7" s="707"/>
      <c r="AJ7" s="707"/>
      <c r="AK7" s="707"/>
      <c r="AL7" s="707"/>
      <c r="AM7" s="707"/>
      <c r="AN7" s="707"/>
      <c r="AO7" s="708"/>
      <c r="AP7" s="713"/>
      <c r="AQ7" s="713"/>
      <c r="AR7" s="713"/>
      <c r="AS7" s="713"/>
      <c r="AT7" s="714"/>
      <c r="AU7" s="693" t="s">
        <v>2103</v>
      </c>
      <c r="AV7" s="694"/>
      <c r="AW7" s="694"/>
      <c r="AX7" s="694"/>
      <c r="AY7" s="694"/>
      <c r="AZ7" s="694"/>
      <c r="BA7" s="695"/>
      <c r="BB7" s="696"/>
      <c r="BC7" s="697"/>
      <c r="BD7" s="697"/>
      <c r="BE7" s="697"/>
      <c r="BF7" s="697"/>
      <c r="BG7" s="697"/>
      <c r="BH7" s="697"/>
      <c r="BI7" s="697"/>
      <c r="BJ7" s="697"/>
      <c r="BK7" s="57"/>
      <c r="BL7" s="723"/>
      <c r="BM7" s="724"/>
      <c r="BN7" s="724"/>
      <c r="BO7" s="724"/>
      <c r="BP7" s="724"/>
      <c r="BQ7" s="724"/>
      <c r="BR7" s="724"/>
      <c r="BS7" s="725"/>
    </row>
    <row r="8" spans="1:71" ht="6" customHeight="1" x14ac:dyDescent="0.4"/>
    <row r="9" spans="1:71" ht="10.5" customHeight="1" x14ac:dyDescent="0.4">
      <c r="A9" s="749" t="s">
        <v>1219</v>
      </c>
      <c r="B9" s="750"/>
      <c r="C9" s="750"/>
      <c r="D9" s="750"/>
      <c r="E9" s="750"/>
      <c r="F9" s="750"/>
      <c r="G9" s="750"/>
      <c r="H9" s="750"/>
      <c r="I9" s="750"/>
      <c r="J9" s="750"/>
      <c r="K9" s="750"/>
      <c r="L9" s="751"/>
      <c r="M9" s="749" t="s">
        <v>1220</v>
      </c>
      <c r="N9" s="750"/>
      <c r="O9" s="750"/>
      <c r="P9" s="750"/>
      <c r="Q9" s="750"/>
      <c r="R9" s="750"/>
      <c r="S9" s="750"/>
      <c r="T9" s="750"/>
      <c r="U9" s="750"/>
      <c r="V9" s="750"/>
      <c r="W9" s="750"/>
      <c r="X9" s="750"/>
      <c r="Y9" s="750"/>
      <c r="Z9" s="750"/>
      <c r="AA9" s="750"/>
      <c r="AB9" s="750"/>
      <c r="AC9" s="752"/>
      <c r="AD9" s="753" t="s">
        <v>2104</v>
      </c>
      <c r="AE9" s="754"/>
      <c r="AF9" s="754"/>
      <c r="AG9" s="754"/>
      <c r="AH9" s="754"/>
      <c r="AI9" s="754"/>
      <c r="AJ9" s="754"/>
      <c r="AK9" s="754"/>
      <c r="AL9" s="754"/>
      <c r="AM9" s="754"/>
      <c r="AN9" s="754"/>
      <c r="AO9" s="754"/>
      <c r="AP9" s="754"/>
      <c r="AQ9" s="754"/>
      <c r="AR9" s="754"/>
      <c r="AS9" s="754"/>
      <c r="AT9" s="754"/>
      <c r="AU9" s="754"/>
      <c r="AV9" s="754"/>
      <c r="AW9" s="754"/>
      <c r="AX9" s="754"/>
      <c r="AY9" s="754"/>
      <c r="AZ9" s="754"/>
      <c r="BA9" s="754"/>
      <c r="BB9" s="754"/>
      <c r="BC9" s="754"/>
      <c r="BD9" s="754"/>
      <c r="BE9" s="754"/>
      <c r="BF9" s="755"/>
      <c r="BG9" s="753" t="s">
        <v>1933</v>
      </c>
      <c r="BH9" s="754"/>
      <c r="BI9" s="754"/>
      <c r="BJ9" s="754"/>
      <c r="BK9" s="754"/>
      <c r="BL9" s="754"/>
      <c r="BM9" s="754"/>
      <c r="BN9" s="754"/>
      <c r="BO9" s="754"/>
      <c r="BP9" s="754"/>
      <c r="BQ9" s="754"/>
      <c r="BR9" s="754"/>
      <c r="BS9" s="755"/>
    </row>
    <row r="10" spans="1:71" s="66" customFormat="1" ht="9.75" customHeight="1" x14ac:dyDescent="0.45">
      <c r="A10" s="58">
        <v>1</v>
      </c>
      <c r="B10" s="739" t="s">
        <v>1222</v>
      </c>
      <c r="C10" s="739"/>
      <c r="D10" s="739"/>
      <c r="E10" s="739"/>
      <c r="F10" s="59">
        <v>6</v>
      </c>
      <c r="G10" s="739" t="s">
        <v>1223</v>
      </c>
      <c r="H10" s="739"/>
      <c r="I10" s="739"/>
      <c r="J10" s="739"/>
      <c r="K10" s="739"/>
      <c r="L10" s="740"/>
      <c r="M10" s="60">
        <v>1</v>
      </c>
      <c r="N10" s="741" t="s">
        <v>2105</v>
      </c>
      <c r="O10" s="742"/>
      <c r="P10" s="742"/>
      <c r="Q10" s="742"/>
      <c r="R10" s="742"/>
      <c r="S10" s="742"/>
      <c r="T10" s="742"/>
      <c r="U10" s="742"/>
      <c r="V10" s="742"/>
      <c r="W10" s="743"/>
      <c r="X10" s="61">
        <v>6</v>
      </c>
      <c r="Y10" s="744" t="s">
        <v>1224</v>
      </c>
      <c r="Z10" s="745"/>
      <c r="AA10" s="745"/>
      <c r="AB10" s="745"/>
      <c r="AC10" s="746"/>
      <c r="AD10" s="58" t="s">
        <v>1225</v>
      </c>
      <c r="AE10" s="740" t="s">
        <v>1226</v>
      </c>
      <c r="AF10" s="747"/>
      <c r="AG10" s="748"/>
      <c r="AH10" s="61" t="s">
        <v>1258</v>
      </c>
      <c r="AI10" s="740" t="s">
        <v>1259</v>
      </c>
      <c r="AJ10" s="748"/>
      <c r="AK10" s="61" t="s">
        <v>1260</v>
      </c>
      <c r="AL10" s="62" t="s">
        <v>1261</v>
      </c>
      <c r="AM10" s="63"/>
      <c r="AN10" s="63"/>
      <c r="AO10" s="64"/>
      <c r="AP10" s="59" t="s">
        <v>1262</v>
      </c>
      <c r="AQ10" s="726" t="s">
        <v>1263</v>
      </c>
      <c r="AR10" s="727"/>
      <c r="AS10" s="727"/>
      <c r="AT10" s="727"/>
      <c r="AU10" s="727"/>
      <c r="AV10" s="727"/>
      <c r="AW10" s="728"/>
      <c r="AX10" s="65" t="s">
        <v>1264</v>
      </c>
      <c r="AY10" s="726" t="s">
        <v>1265</v>
      </c>
      <c r="AZ10" s="727"/>
      <c r="BA10" s="727"/>
      <c r="BB10" s="727"/>
      <c r="BC10" s="727"/>
      <c r="BD10" s="727"/>
      <c r="BE10" s="727"/>
      <c r="BF10" s="729"/>
      <c r="BG10" s="730"/>
      <c r="BH10" s="731"/>
      <c r="BI10" s="731"/>
      <c r="BJ10" s="731"/>
      <c r="BK10" s="731"/>
      <c r="BL10" s="731"/>
      <c r="BM10" s="731"/>
      <c r="BN10" s="731"/>
      <c r="BO10" s="731"/>
      <c r="BP10" s="731"/>
      <c r="BQ10" s="731"/>
      <c r="BR10" s="731"/>
      <c r="BS10" s="732"/>
    </row>
    <row r="11" spans="1:71" s="66" customFormat="1" ht="9.75" customHeight="1" x14ac:dyDescent="0.45">
      <c r="A11" s="58">
        <v>2</v>
      </c>
      <c r="B11" s="739" t="s">
        <v>1237</v>
      </c>
      <c r="C11" s="739"/>
      <c r="D11" s="739"/>
      <c r="E11" s="739"/>
      <c r="F11" s="59">
        <v>7</v>
      </c>
      <c r="G11" s="739" t="s">
        <v>1238</v>
      </c>
      <c r="H11" s="739"/>
      <c r="I11" s="739"/>
      <c r="J11" s="739"/>
      <c r="K11" s="739"/>
      <c r="L11" s="740"/>
      <c r="M11" s="60">
        <v>2</v>
      </c>
      <c r="N11" s="741" t="s">
        <v>1239</v>
      </c>
      <c r="O11" s="742"/>
      <c r="P11" s="742"/>
      <c r="Q11" s="742"/>
      <c r="R11" s="742"/>
      <c r="S11" s="742"/>
      <c r="T11" s="742"/>
      <c r="U11" s="742"/>
      <c r="V11" s="742"/>
      <c r="W11" s="743"/>
      <c r="X11" s="61">
        <v>7</v>
      </c>
      <c r="Y11" s="744" t="s">
        <v>1240</v>
      </c>
      <c r="Z11" s="745"/>
      <c r="AA11" s="745"/>
      <c r="AB11" s="745"/>
      <c r="AC11" s="746"/>
      <c r="AD11" s="58" t="s">
        <v>1241</v>
      </c>
      <c r="AE11" s="740" t="s">
        <v>1242</v>
      </c>
      <c r="AF11" s="747"/>
      <c r="AG11" s="748"/>
      <c r="AH11" s="61" t="s">
        <v>1274</v>
      </c>
      <c r="AI11" s="740" t="s">
        <v>1275</v>
      </c>
      <c r="AJ11" s="748"/>
      <c r="AK11" s="61" t="s">
        <v>1276</v>
      </c>
      <c r="AL11" s="62" t="s">
        <v>1277</v>
      </c>
      <c r="AM11" s="63"/>
      <c r="AN11" s="63"/>
      <c r="AO11" s="64"/>
      <c r="AP11" s="59" t="s">
        <v>1278</v>
      </c>
      <c r="AQ11" s="726" t="s">
        <v>1279</v>
      </c>
      <c r="AR11" s="727"/>
      <c r="AS11" s="727"/>
      <c r="AT11" s="727"/>
      <c r="AU11" s="727"/>
      <c r="AV11" s="727"/>
      <c r="AW11" s="728"/>
      <c r="AX11" s="65" t="s">
        <v>1280</v>
      </c>
      <c r="AY11" s="726" t="s">
        <v>1281</v>
      </c>
      <c r="AZ11" s="727"/>
      <c r="BA11" s="727"/>
      <c r="BB11" s="727"/>
      <c r="BC11" s="727"/>
      <c r="BD11" s="727"/>
      <c r="BE11" s="727"/>
      <c r="BF11" s="729"/>
      <c r="BG11" s="733"/>
      <c r="BH11" s="734"/>
      <c r="BI11" s="734"/>
      <c r="BJ11" s="734"/>
      <c r="BK11" s="734"/>
      <c r="BL11" s="734"/>
      <c r="BM11" s="734"/>
      <c r="BN11" s="734"/>
      <c r="BO11" s="734"/>
      <c r="BP11" s="734"/>
      <c r="BQ11" s="734"/>
      <c r="BR11" s="734"/>
      <c r="BS11" s="735"/>
    </row>
    <row r="12" spans="1:71" s="66" customFormat="1" ht="9.75" customHeight="1" x14ac:dyDescent="0.45">
      <c r="A12" s="58">
        <v>3</v>
      </c>
      <c r="B12" s="739" t="s">
        <v>1252</v>
      </c>
      <c r="C12" s="739"/>
      <c r="D12" s="739"/>
      <c r="E12" s="739"/>
      <c r="F12" s="59">
        <v>8</v>
      </c>
      <c r="G12" s="739" t="s">
        <v>1253</v>
      </c>
      <c r="H12" s="739"/>
      <c r="I12" s="739"/>
      <c r="J12" s="739"/>
      <c r="K12" s="739"/>
      <c r="L12" s="740"/>
      <c r="M12" s="60">
        <v>3</v>
      </c>
      <c r="N12" s="741" t="s">
        <v>1254</v>
      </c>
      <c r="O12" s="742"/>
      <c r="P12" s="742"/>
      <c r="Q12" s="742"/>
      <c r="R12" s="742"/>
      <c r="S12" s="742"/>
      <c r="T12" s="742"/>
      <c r="U12" s="742"/>
      <c r="V12" s="742"/>
      <c r="W12" s="743"/>
      <c r="X12" s="61">
        <v>8</v>
      </c>
      <c r="Y12" s="744" t="s">
        <v>2106</v>
      </c>
      <c r="Z12" s="745"/>
      <c r="AA12" s="745"/>
      <c r="AB12" s="745"/>
      <c r="AC12" s="746"/>
      <c r="AD12" s="58" t="s">
        <v>1256</v>
      </c>
      <c r="AE12" s="740" t="s">
        <v>1257</v>
      </c>
      <c r="AF12" s="747"/>
      <c r="AG12" s="748"/>
      <c r="AH12" s="61" t="s">
        <v>1289</v>
      </c>
      <c r="AI12" s="740" t="s">
        <v>1290</v>
      </c>
      <c r="AJ12" s="748"/>
      <c r="AK12" s="61" t="s">
        <v>1291</v>
      </c>
      <c r="AL12" s="62" t="s">
        <v>1292</v>
      </c>
      <c r="AM12" s="63"/>
      <c r="AN12" s="63"/>
      <c r="AO12" s="64"/>
      <c r="AP12" s="59" t="s">
        <v>1293</v>
      </c>
      <c r="AQ12" s="726" t="s">
        <v>1294</v>
      </c>
      <c r="AR12" s="727"/>
      <c r="AS12" s="727"/>
      <c r="AT12" s="727"/>
      <c r="AU12" s="727"/>
      <c r="AV12" s="727"/>
      <c r="AW12" s="728"/>
      <c r="AX12" s="65" t="s">
        <v>1295</v>
      </c>
      <c r="AY12" s="726" t="s">
        <v>1296</v>
      </c>
      <c r="AZ12" s="727"/>
      <c r="BA12" s="727"/>
      <c r="BB12" s="727"/>
      <c r="BC12" s="727"/>
      <c r="BD12" s="727"/>
      <c r="BE12" s="727"/>
      <c r="BF12" s="729"/>
      <c r="BG12" s="733"/>
      <c r="BH12" s="734"/>
      <c r="BI12" s="734"/>
      <c r="BJ12" s="734"/>
      <c r="BK12" s="734"/>
      <c r="BL12" s="734"/>
      <c r="BM12" s="734"/>
      <c r="BN12" s="734"/>
      <c r="BO12" s="734"/>
      <c r="BP12" s="734"/>
      <c r="BQ12" s="734"/>
      <c r="BR12" s="734"/>
      <c r="BS12" s="735"/>
    </row>
    <row r="13" spans="1:71" s="66" customFormat="1" ht="9.75" customHeight="1" x14ac:dyDescent="0.45">
      <c r="A13" s="58">
        <v>4</v>
      </c>
      <c r="B13" s="739" t="s">
        <v>1268</v>
      </c>
      <c r="C13" s="739"/>
      <c r="D13" s="739"/>
      <c r="E13" s="739"/>
      <c r="F13" s="59">
        <v>9</v>
      </c>
      <c r="G13" s="739" t="s">
        <v>1269</v>
      </c>
      <c r="H13" s="739"/>
      <c r="I13" s="739"/>
      <c r="J13" s="739"/>
      <c r="K13" s="739"/>
      <c r="L13" s="740"/>
      <c r="M13" s="60">
        <v>4</v>
      </c>
      <c r="N13" s="741" t="s">
        <v>1270</v>
      </c>
      <c r="O13" s="742"/>
      <c r="P13" s="742"/>
      <c r="Q13" s="742"/>
      <c r="R13" s="742"/>
      <c r="S13" s="742"/>
      <c r="T13" s="742"/>
      <c r="U13" s="742"/>
      <c r="V13" s="742"/>
      <c r="W13" s="743"/>
      <c r="X13" s="61">
        <v>9</v>
      </c>
      <c r="Y13" s="744" t="s">
        <v>1271</v>
      </c>
      <c r="Z13" s="745"/>
      <c r="AA13" s="745"/>
      <c r="AB13" s="745"/>
      <c r="AC13" s="746"/>
      <c r="AD13" s="58" t="s">
        <v>1272</v>
      </c>
      <c r="AE13" s="740" t="s">
        <v>1273</v>
      </c>
      <c r="AF13" s="747"/>
      <c r="AG13" s="748"/>
      <c r="AH13" s="61" t="s">
        <v>1229</v>
      </c>
      <c r="AI13" s="740" t="s">
        <v>1230</v>
      </c>
      <c r="AJ13" s="748"/>
      <c r="AK13" s="61" t="s">
        <v>1231</v>
      </c>
      <c r="AL13" s="62" t="s">
        <v>1232</v>
      </c>
      <c r="AM13" s="63"/>
      <c r="AN13" s="63"/>
      <c r="AO13" s="64"/>
      <c r="AP13" s="59" t="s">
        <v>1233</v>
      </c>
      <c r="AQ13" s="726" t="s">
        <v>1234</v>
      </c>
      <c r="AR13" s="727"/>
      <c r="AS13" s="727"/>
      <c r="AT13" s="727"/>
      <c r="AU13" s="727"/>
      <c r="AV13" s="727"/>
      <c r="AW13" s="728"/>
      <c r="AX13" s="65" t="s">
        <v>1235</v>
      </c>
      <c r="AY13" s="726" t="s">
        <v>1236</v>
      </c>
      <c r="AZ13" s="727"/>
      <c r="BA13" s="727"/>
      <c r="BB13" s="727"/>
      <c r="BC13" s="727"/>
      <c r="BD13" s="727"/>
      <c r="BE13" s="727"/>
      <c r="BF13" s="729"/>
      <c r="BG13" s="733"/>
      <c r="BH13" s="734"/>
      <c r="BI13" s="734"/>
      <c r="BJ13" s="734"/>
      <c r="BK13" s="734"/>
      <c r="BL13" s="734"/>
      <c r="BM13" s="734"/>
      <c r="BN13" s="734"/>
      <c r="BO13" s="734"/>
      <c r="BP13" s="734"/>
      <c r="BQ13" s="734"/>
      <c r="BR13" s="734"/>
      <c r="BS13" s="735"/>
    </row>
    <row r="14" spans="1:71" s="66" customFormat="1" ht="9.75" customHeight="1" x14ac:dyDescent="0.45">
      <c r="A14" s="67">
        <v>5</v>
      </c>
      <c r="B14" s="756" t="s">
        <v>1284</v>
      </c>
      <c r="C14" s="756"/>
      <c r="D14" s="756"/>
      <c r="E14" s="756"/>
      <c r="F14" s="68">
        <v>10</v>
      </c>
      <c r="G14" s="756" t="s">
        <v>1285</v>
      </c>
      <c r="H14" s="756"/>
      <c r="I14" s="756"/>
      <c r="J14" s="756"/>
      <c r="K14" s="756"/>
      <c r="L14" s="757"/>
      <c r="M14" s="69">
        <v>5</v>
      </c>
      <c r="N14" s="758" t="s">
        <v>1286</v>
      </c>
      <c r="O14" s="759"/>
      <c r="P14" s="759"/>
      <c r="Q14" s="759"/>
      <c r="R14" s="759"/>
      <c r="S14" s="759"/>
      <c r="T14" s="759"/>
      <c r="U14" s="759"/>
      <c r="V14" s="759"/>
      <c r="W14" s="760"/>
      <c r="X14" s="70">
        <v>10</v>
      </c>
      <c r="Y14" s="758" t="s">
        <v>1285</v>
      </c>
      <c r="Z14" s="759"/>
      <c r="AA14" s="759"/>
      <c r="AB14" s="759"/>
      <c r="AC14" s="761"/>
      <c r="AD14" s="67" t="s">
        <v>1287</v>
      </c>
      <c r="AE14" s="757" t="s">
        <v>1288</v>
      </c>
      <c r="AF14" s="762"/>
      <c r="AG14" s="763"/>
      <c r="AH14" s="70" t="s">
        <v>1245</v>
      </c>
      <c r="AI14" s="757" t="s">
        <v>1244</v>
      </c>
      <c r="AJ14" s="763"/>
      <c r="AK14" s="70" t="s">
        <v>1246</v>
      </c>
      <c r="AL14" s="71" t="s">
        <v>1247</v>
      </c>
      <c r="AM14" s="72"/>
      <c r="AN14" s="72"/>
      <c r="AO14" s="73"/>
      <c r="AP14" s="68" t="s">
        <v>1248</v>
      </c>
      <c r="AQ14" s="757" t="s">
        <v>1249</v>
      </c>
      <c r="AR14" s="762"/>
      <c r="AS14" s="762"/>
      <c r="AT14" s="762"/>
      <c r="AU14" s="762"/>
      <c r="AV14" s="762"/>
      <c r="AW14" s="763"/>
      <c r="AX14" s="74"/>
      <c r="AY14" s="757"/>
      <c r="AZ14" s="762"/>
      <c r="BA14" s="762"/>
      <c r="BB14" s="762"/>
      <c r="BC14" s="762"/>
      <c r="BD14" s="762"/>
      <c r="BE14" s="762"/>
      <c r="BF14" s="764"/>
      <c r="BG14" s="736"/>
      <c r="BH14" s="737"/>
      <c r="BI14" s="737"/>
      <c r="BJ14" s="737"/>
      <c r="BK14" s="737"/>
      <c r="BL14" s="737"/>
      <c r="BM14" s="737"/>
      <c r="BN14" s="737"/>
      <c r="BO14" s="737"/>
      <c r="BP14" s="737"/>
      <c r="BQ14" s="737"/>
      <c r="BR14" s="737"/>
      <c r="BS14" s="738"/>
    </row>
    <row r="15" spans="1:71" ht="6" customHeight="1" x14ac:dyDescent="0.4"/>
    <row r="16" spans="1:71" s="76" customFormat="1" ht="11.25" customHeight="1" x14ac:dyDescent="0.45">
      <c r="A16" s="789" t="s">
        <v>1148</v>
      </c>
      <c r="B16" s="792" t="s">
        <v>2107</v>
      </c>
      <c r="C16" s="793"/>
      <c r="D16" s="793"/>
      <c r="E16" s="793"/>
      <c r="F16" s="793"/>
      <c r="G16" s="793"/>
      <c r="H16" s="793"/>
      <c r="I16" s="793"/>
      <c r="J16" s="793"/>
      <c r="K16" s="793"/>
      <c r="L16" s="793"/>
      <c r="M16" s="793"/>
      <c r="N16" s="793"/>
      <c r="O16" s="793"/>
      <c r="P16" s="793"/>
      <c r="Q16" s="793"/>
      <c r="R16" s="793"/>
      <c r="S16" s="793"/>
      <c r="T16" s="793"/>
      <c r="U16" s="793"/>
      <c r="V16" s="794"/>
      <c r="W16" s="795" t="s">
        <v>2108</v>
      </c>
      <c r="X16" s="793"/>
      <c r="Y16" s="793"/>
      <c r="Z16" s="793"/>
      <c r="AA16" s="793"/>
      <c r="AB16" s="796"/>
      <c r="AC16" s="792" t="s">
        <v>1299</v>
      </c>
      <c r="AD16" s="793"/>
      <c r="AE16" s="793"/>
      <c r="AF16" s="793"/>
      <c r="AG16" s="793"/>
      <c r="AH16" s="793"/>
      <c r="AI16" s="793"/>
      <c r="AJ16" s="793"/>
      <c r="AK16" s="793"/>
      <c r="AL16" s="793"/>
      <c r="AM16" s="793"/>
      <c r="AN16" s="793"/>
      <c r="AO16" s="793"/>
      <c r="AP16" s="793"/>
      <c r="AQ16" s="793"/>
      <c r="AR16" s="794"/>
      <c r="AS16" s="795" t="s">
        <v>2109</v>
      </c>
      <c r="AT16" s="793"/>
      <c r="AU16" s="793"/>
      <c r="AV16" s="793"/>
      <c r="AW16" s="793"/>
      <c r="AX16" s="793"/>
      <c r="AY16" s="793"/>
      <c r="AZ16" s="793"/>
      <c r="BA16" s="793"/>
      <c r="BB16" s="793"/>
      <c r="BC16" s="793"/>
      <c r="BD16" s="793"/>
      <c r="BE16" s="793"/>
      <c r="BF16" s="793"/>
      <c r="BG16" s="793"/>
      <c r="BH16" s="793"/>
      <c r="BI16" s="797"/>
      <c r="BJ16" s="798"/>
      <c r="BK16" s="75"/>
      <c r="BL16" s="799" t="s">
        <v>2110</v>
      </c>
      <c r="BM16" s="800"/>
      <c r="BN16" s="765" t="s">
        <v>2111</v>
      </c>
      <c r="BO16" s="765"/>
      <c r="BP16" s="765"/>
      <c r="BQ16" s="765"/>
      <c r="BR16" s="765"/>
      <c r="BS16" s="766"/>
    </row>
    <row r="17" spans="1:79" s="76" customFormat="1" ht="13.5" customHeight="1" x14ac:dyDescent="0.45">
      <c r="A17" s="790"/>
      <c r="B17" s="771" t="s">
        <v>1925</v>
      </c>
      <c r="C17" s="772"/>
      <c r="D17" s="772"/>
      <c r="E17" s="772"/>
      <c r="F17" s="772" t="s">
        <v>1926</v>
      </c>
      <c r="G17" s="772"/>
      <c r="H17" s="772"/>
      <c r="I17" s="772"/>
      <c r="J17" s="775" t="s">
        <v>1931</v>
      </c>
      <c r="K17" s="775"/>
      <c r="L17" s="777" t="s">
        <v>1301</v>
      </c>
      <c r="M17" s="777"/>
      <c r="N17" s="779" t="s">
        <v>2112</v>
      </c>
      <c r="O17" s="779"/>
      <c r="P17" s="779"/>
      <c r="Q17" s="779"/>
      <c r="R17" s="772" t="s">
        <v>1303</v>
      </c>
      <c r="S17" s="772"/>
      <c r="T17" s="772"/>
      <c r="U17" s="772"/>
      <c r="V17" s="781"/>
      <c r="W17" s="783" t="s">
        <v>1959</v>
      </c>
      <c r="X17" s="779"/>
      <c r="Y17" s="779"/>
      <c r="Z17" s="779" t="s">
        <v>2113</v>
      </c>
      <c r="AA17" s="779"/>
      <c r="AB17" s="785"/>
      <c r="AC17" s="787" t="s">
        <v>1927</v>
      </c>
      <c r="AD17" s="779"/>
      <c r="AE17" s="779"/>
      <c r="AF17" s="779"/>
      <c r="AG17" s="779" t="s">
        <v>1928</v>
      </c>
      <c r="AH17" s="779"/>
      <c r="AI17" s="779"/>
      <c r="AJ17" s="779"/>
      <c r="AK17" s="779" t="s">
        <v>1302</v>
      </c>
      <c r="AL17" s="779"/>
      <c r="AM17" s="779"/>
      <c r="AN17" s="772" t="s">
        <v>2114</v>
      </c>
      <c r="AO17" s="772"/>
      <c r="AP17" s="772"/>
      <c r="AQ17" s="772"/>
      <c r="AR17" s="781"/>
      <c r="AS17" s="801" t="s">
        <v>2115</v>
      </c>
      <c r="AT17" s="772"/>
      <c r="AU17" s="772"/>
      <c r="AV17" s="772"/>
      <c r="AW17" s="772"/>
      <c r="AX17" s="772" t="s">
        <v>2116</v>
      </c>
      <c r="AY17" s="772"/>
      <c r="AZ17" s="772"/>
      <c r="BA17" s="772"/>
      <c r="BB17" s="772"/>
      <c r="BC17" s="772"/>
      <c r="BD17" s="779" t="s">
        <v>2117</v>
      </c>
      <c r="BE17" s="779"/>
      <c r="BF17" s="779"/>
      <c r="BG17" s="779"/>
      <c r="BH17" s="813" t="s">
        <v>2118</v>
      </c>
      <c r="BI17" s="815" t="s">
        <v>2119</v>
      </c>
      <c r="BJ17" s="816"/>
      <c r="BK17" s="819" t="s">
        <v>2120</v>
      </c>
      <c r="BL17" s="787"/>
      <c r="BM17" s="779"/>
      <c r="BN17" s="767"/>
      <c r="BO17" s="767"/>
      <c r="BP17" s="767"/>
      <c r="BQ17" s="767"/>
      <c r="BR17" s="767"/>
      <c r="BS17" s="768"/>
    </row>
    <row r="18" spans="1:79" s="76" customFormat="1" ht="16.5" customHeight="1" x14ac:dyDescent="0.45">
      <c r="A18" s="791"/>
      <c r="B18" s="773"/>
      <c r="C18" s="774"/>
      <c r="D18" s="774"/>
      <c r="E18" s="774"/>
      <c r="F18" s="774"/>
      <c r="G18" s="774"/>
      <c r="H18" s="774"/>
      <c r="I18" s="774"/>
      <c r="J18" s="776"/>
      <c r="K18" s="776"/>
      <c r="L18" s="778"/>
      <c r="M18" s="778"/>
      <c r="N18" s="780"/>
      <c r="O18" s="780"/>
      <c r="P18" s="780"/>
      <c r="Q18" s="780"/>
      <c r="R18" s="774"/>
      <c r="S18" s="774"/>
      <c r="T18" s="774"/>
      <c r="U18" s="774"/>
      <c r="V18" s="782"/>
      <c r="W18" s="784"/>
      <c r="X18" s="780"/>
      <c r="Y18" s="780"/>
      <c r="Z18" s="780"/>
      <c r="AA18" s="780"/>
      <c r="AB18" s="786"/>
      <c r="AC18" s="788"/>
      <c r="AD18" s="780"/>
      <c r="AE18" s="780"/>
      <c r="AF18" s="780"/>
      <c r="AG18" s="780"/>
      <c r="AH18" s="780"/>
      <c r="AI18" s="780"/>
      <c r="AJ18" s="780"/>
      <c r="AK18" s="780"/>
      <c r="AL18" s="780"/>
      <c r="AM18" s="780"/>
      <c r="AN18" s="780" t="s">
        <v>1953</v>
      </c>
      <c r="AO18" s="780"/>
      <c r="AP18" s="780" t="s">
        <v>1954</v>
      </c>
      <c r="AQ18" s="780"/>
      <c r="AR18" s="821"/>
      <c r="AS18" s="802"/>
      <c r="AT18" s="774"/>
      <c r="AU18" s="774"/>
      <c r="AV18" s="774"/>
      <c r="AW18" s="774"/>
      <c r="AX18" s="774"/>
      <c r="AY18" s="774"/>
      <c r="AZ18" s="774"/>
      <c r="BA18" s="774"/>
      <c r="BB18" s="774"/>
      <c r="BC18" s="774"/>
      <c r="BD18" s="780"/>
      <c r="BE18" s="780"/>
      <c r="BF18" s="780"/>
      <c r="BG18" s="780"/>
      <c r="BH18" s="814"/>
      <c r="BI18" s="817"/>
      <c r="BJ18" s="818"/>
      <c r="BK18" s="820"/>
      <c r="BL18" s="788"/>
      <c r="BM18" s="780"/>
      <c r="BN18" s="769"/>
      <c r="BO18" s="769"/>
      <c r="BP18" s="769"/>
      <c r="BQ18" s="769"/>
      <c r="BR18" s="769"/>
      <c r="BS18" s="770"/>
    </row>
    <row r="19" spans="1:79" s="66" customFormat="1" ht="28.5" customHeight="1" x14ac:dyDescent="0.45">
      <c r="A19" s="77">
        <v>1</v>
      </c>
      <c r="B19" s="811"/>
      <c r="C19" s="804"/>
      <c r="D19" s="804"/>
      <c r="E19" s="804"/>
      <c r="F19" s="804"/>
      <c r="G19" s="804"/>
      <c r="H19" s="804"/>
      <c r="I19" s="804"/>
      <c r="J19" s="804"/>
      <c r="K19" s="804"/>
      <c r="L19" s="804"/>
      <c r="M19" s="804"/>
      <c r="N19" s="804"/>
      <c r="O19" s="804"/>
      <c r="P19" s="804"/>
      <c r="Q19" s="804"/>
      <c r="R19" s="804"/>
      <c r="S19" s="804"/>
      <c r="T19" s="804"/>
      <c r="U19" s="804"/>
      <c r="V19" s="812"/>
      <c r="W19" s="803"/>
      <c r="X19" s="804"/>
      <c r="Y19" s="804"/>
      <c r="Z19" s="804"/>
      <c r="AA19" s="804"/>
      <c r="AB19" s="805"/>
      <c r="AC19" s="806"/>
      <c r="AD19" s="807"/>
      <c r="AE19" s="807"/>
      <c r="AF19" s="807"/>
      <c r="AG19" s="808"/>
      <c r="AH19" s="808"/>
      <c r="AI19" s="808"/>
      <c r="AJ19" s="808"/>
      <c r="AK19" s="809"/>
      <c r="AL19" s="809"/>
      <c r="AM19" s="809"/>
      <c r="AN19" s="810"/>
      <c r="AO19" s="810"/>
      <c r="AP19" s="810"/>
      <c r="AQ19" s="810"/>
      <c r="AR19" s="835"/>
      <c r="AS19" s="803" t="s">
        <v>2121</v>
      </c>
      <c r="AT19" s="804"/>
      <c r="AU19" s="804"/>
      <c r="AV19" s="804"/>
      <c r="AW19" s="804"/>
      <c r="AX19" s="804"/>
      <c r="AY19" s="804"/>
      <c r="AZ19" s="804"/>
      <c r="BA19" s="804"/>
      <c r="BB19" s="804"/>
      <c r="BC19" s="804"/>
      <c r="BD19" s="804" t="s">
        <v>2122</v>
      </c>
      <c r="BE19" s="804"/>
      <c r="BF19" s="804"/>
      <c r="BG19" s="804"/>
      <c r="BH19" s="78" t="s">
        <v>2123</v>
      </c>
      <c r="BI19" s="804">
        <v>1</v>
      </c>
      <c r="BJ19" s="804"/>
      <c r="BK19" s="79"/>
      <c r="BL19" s="836">
        <v>44676</v>
      </c>
      <c r="BM19" s="837"/>
      <c r="BN19" s="804"/>
      <c r="BO19" s="804"/>
      <c r="BP19" s="804"/>
      <c r="BQ19" s="804"/>
      <c r="BR19" s="804"/>
      <c r="BS19" s="812"/>
      <c r="BV19" s="66" t="s">
        <v>2124</v>
      </c>
      <c r="BW19" s="66" t="s">
        <v>1260</v>
      </c>
      <c r="BX19" s="66" t="s">
        <v>2125</v>
      </c>
      <c r="BY19" s="66" t="s">
        <v>2126</v>
      </c>
      <c r="BZ19" s="66" t="s">
        <v>2127</v>
      </c>
      <c r="CA19" s="66" t="s">
        <v>2128</v>
      </c>
    </row>
    <row r="20" spans="1:79" s="66" customFormat="1" ht="28.5" customHeight="1" x14ac:dyDescent="0.45">
      <c r="A20" s="80">
        <f>+A19+1</f>
        <v>2</v>
      </c>
      <c r="B20" s="826"/>
      <c r="C20" s="822"/>
      <c r="D20" s="822"/>
      <c r="E20" s="822"/>
      <c r="F20" s="822"/>
      <c r="G20" s="822"/>
      <c r="H20" s="822"/>
      <c r="I20" s="822"/>
      <c r="J20" s="822"/>
      <c r="K20" s="822"/>
      <c r="L20" s="822"/>
      <c r="M20" s="822"/>
      <c r="N20" s="822"/>
      <c r="O20" s="822"/>
      <c r="P20" s="822"/>
      <c r="Q20" s="822"/>
      <c r="R20" s="822"/>
      <c r="S20" s="822"/>
      <c r="T20" s="822"/>
      <c r="U20" s="822"/>
      <c r="V20" s="825"/>
      <c r="W20" s="831"/>
      <c r="X20" s="822"/>
      <c r="Y20" s="822"/>
      <c r="Z20" s="822"/>
      <c r="AA20" s="822"/>
      <c r="AB20" s="832"/>
      <c r="AC20" s="833"/>
      <c r="AD20" s="834"/>
      <c r="AE20" s="834"/>
      <c r="AF20" s="834"/>
      <c r="AG20" s="827"/>
      <c r="AH20" s="827"/>
      <c r="AI20" s="827"/>
      <c r="AJ20" s="827"/>
      <c r="AK20" s="828"/>
      <c r="AL20" s="828"/>
      <c r="AM20" s="828"/>
      <c r="AN20" s="829"/>
      <c r="AO20" s="829"/>
      <c r="AP20" s="829"/>
      <c r="AQ20" s="829"/>
      <c r="AR20" s="830"/>
      <c r="AS20" s="831" t="s">
        <v>2121</v>
      </c>
      <c r="AT20" s="822"/>
      <c r="AU20" s="822"/>
      <c r="AV20" s="822"/>
      <c r="AW20" s="822"/>
      <c r="AX20" s="822"/>
      <c r="AY20" s="822"/>
      <c r="AZ20" s="822"/>
      <c r="BA20" s="822"/>
      <c r="BB20" s="822"/>
      <c r="BC20" s="822"/>
      <c r="BD20" s="822" t="s">
        <v>2122</v>
      </c>
      <c r="BE20" s="822"/>
      <c r="BF20" s="822"/>
      <c r="BG20" s="822"/>
      <c r="BH20" s="82" t="s">
        <v>2123</v>
      </c>
      <c r="BI20" s="822">
        <v>1</v>
      </c>
      <c r="BJ20" s="822"/>
      <c r="BK20" s="83"/>
      <c r="BL20" s="823">
        <v>44676</v>
      </c>
      <c r="BM20" s="824"/>
      <c r="BN20" s="822"/>
      <c r="BO20" s="822"/>
      <c r="BP20" s="822"/>
      <c r="BQ20" s="822"/>
      <c r="BR20" s="822"/>
      <c r="BS20" s="825"/>
      <c r="BV20" s="66" t="s">
        <v>2124</v>
      </c>
      <c r="BW20" s="66" t="s">
        <v>1260</v>
      </c>
      <c r="BX20" s="66" t="s">
        <v>2125</v>
      </c>
      <c r="BY20" s="66" t="s">
        <v>2126</v>
      </c>
      <c r="BZ20" s="66" t="s">
        <v>2127</v>
      </c>
      <c r="CA20" s="66" t="s">
        <v>2128</v>
      </c>
    </row>
    <row r="21" spans="1:79" s="66" customFormat="1" ht="28.5" customHeight="1" x14ac:dyDescent="0.45">
      <c r="A21" s="80">
        <f t="shared" ref="A21:A78" si="0">+A20+1</f>
        <v>3</v>
      </c>
      <c r="B21" s="826"/>
      <c r="C21" s="822"/>
      <c r="D21" s="822"/>
      <c r="E21" s="822"/>
      <c r="F21" s="822"/>
      <c r="G21" s="822"/>
      <c r="H21" s="822"/>
      <c r="I21" s="822"/>
      <c r="J21" s="822"/>
      <c r="K21" s="822"/>
      <c r="L21" s="822"/>
      <c r="M21" s="822"/>
      <c r="N21" s="822"/>
      <c r="O21" s="822"/>
      <c r="P21" s="822"/>
      <c r="Q21" s="822"/>
      <c r="R21" s="822"/>
      <c r="S21" s="822"/>
      <c r="T21" s="822"/>
      <c r="U21" s="822"/>
      <c r="V21" s="825"/>
      <c r="W21" s="831"/>
      <c r="X21" s="822"/>
      <c r="Y21" s="822"/>
      <c r="Z21" s="822"/>
      <c r="AA21" s="822"/>
      <c r="AB21" s="832"/>
      <c r="AC21" s="833"/>
      <c r="AD21" s="834"/>
      <c r="AE21" s="834"/>
      <c r="AF21" s="834"/>
      <c r="AG21" s="827"/>
      <c r="AH21" s="827"/>
      <c r="AI21" s="827"/>
      <c r="AJ21" s="827"/>
      <c r="AK21" s="828"/>
      <c r="AL21" s="828"/>
      <c r="AM21" s="828"/>
      <c r="AN21" s="829"/>
      <c r="AO21" s="829"/>
      <c r="AP21" s="829"/>
      <c r="AQ21" s="829"/>
      <c r="AR21" s="830"/>
      <c r="AS21" s="831" t="s">
        <v>2121</v>
      </c>
      <c r="AT21" s="822"/>
      <c r="AU21" s="822"/>
      <c r="AV21" s="822"/>
      <c r="AW21" s="822"/>
      <c r="AX21" s="822"/>
      <c r="AY21" s="822"/>
      <c r="AZ21" s="822"/>
      <c r="BA21" s="822"/>
      <c r="BB21" s="822"/>
      <c r="BC21" s="822"/>
      <c r="BD21" s="822" t="s">
        <v>2122</v>
      </c>
      <c r="BE21" s="822"/>
      <c r="BF21" s="822"/>
      <c r="BG21" s="822"/>
      <c r="BH21" s="82" t="s">
        <v>2123</v>
      </c>
      <c r="BI21" s="822">
        <v>1</v>
      </c>
      <c r="BJ21" s="822"/>
      <c r="BK21" s="83"/>
      <c r="BL21" s="823">
        <v>44676</v>
      </c>
      <c r="BM21" s="824"/>
      <c r="BN21" s="822"/>
      <c r="BO21" s="822"/>
      <c r="BP21" s="822"/>
      <c r="BQ21" s="822"/>
      <c r="BR21" s="822"/>
      <c r="BS21" s="825"/>
      <c r="BV21" s="66" t="s">
        <v>2124</v>
      </c>
      <c r="BW21" s="66" t="s">
        <v>1260</v>
      </c>
      <c r="BX21" s="66" t="s">
        <v>2125</v>
      </c>
      <c r="BY21" s="66" t="s">
        <v>2126</v>
      </c>
      <c r="BZ21" s="66" t="s">
        <v>2127</v>
      </c>
      <c r="CA21" s="66" t="s">
        <v>2128</v>
      </c>
    </row>
    <row r="22" spans="1:79" s="66" customFormat="1" ht="28.5" customHeight="1" x14ac:dyDescent="0.45">
      <c r="A22" s="80">
        <f t="shared" si="0"/>
        <v>4</v>
      </c>
      <c r="B22" s="826"/>
      <c r="C22" s="822"/>
      <c r="D22" s="822"/>
      <c r="E22" s="822"/>
      <c r="F22" s="822"/>
      <c r="G22" s="822"/>
      <c r="H22" s="822"/>
      <c r="I22" s="822"/>
      <c r="J22" s="822"/>
      <c r="K22" s="822"/>
      <c r="L22" s="822"/>
      <c r="M22" s="822"/>
      <c r="N22" s="822"/>
      <c r="O22" s="822"/>
      <c r="P22" s="822"/>
      <c r="Q22" s="822"/>
      <c r="R22" s="822"/>
      <c r="S22" s="822"/>
      <c r="T22" s="822"/>
      <c r="U22" s="822"/>
      <c r="V22" s="825"/>
      <c r="W22" s="831"/>
      <c r="X22" s="822"/>
      <c r="Y22" s="822"/>
      <c r="Z22" s="822"/>
      <c r="AA22" s="822"/>
      <c r="AB22" s="832"/>
      <c r="AC22" s="833"/>
      <c r="AD22" s="834"/>
      <c r="AE22" s="834"/>
      <c r="AF22" s="834"/>
      <c r="AG22" s="827"/>
      <c r="AH22" s="827"/>
      <c r="AI22" s="827"/>
      <c r="AJ22" s="827"/>
      <c r="AK22" s="828"/>
      <c r="AL22" s="828"/>
      <c r="AM22" s="828"/>
      <c r="AN22" s="829"/>
      <c r="AO22" s="829"/>
      <c r="AP22" s="829"/>
      <c r="AQ22" s="829"/>
      <c r="AR22" s="830"/>
      <c r="AS22" s="831" t="s">
        <v>2121</v>
      </c>
      <c r="AT22" s="822"/>
      <c r="AU22" s="822"/>
      <c r="AV22" s="822"/>
      <c r="AW22" s="822"/>
      <c r="AX22" s="822"/>
      <c r="AY22" s="822"/>
      <c r="AZ22" s="822"/>
      <c r="BA22" s="822"/>
      <c r="BB22" s="822"/>
      <c r="BC22" s="822"/>
      <c r="BD22" s="822" t="s">
        <v>2122</v>
      </c>
      <c r="BE22" s="822"/>
      <c r="BF22" s="822"/>
      <c r="BG22" s="822"/>
      <c r="BH22" s="82" t="s">
        <v>2123</v>
      </c>
      <c r="BI22" s="822">
        <v>1</v>
      </c>
      <c r="BJ22" s="822"/>
      <c r="BK22" s="83"/>
      <c r="BL22" s="823">
        <v>44676</v>
      </c>
      <c r="BM22" s="824"/>
      <c r="BN22" s="822"/>
      <c r="BO22" s="822"/>
      <c r="BP22" s="822"/>
      <c r="BQ22" s="822"/>
      <c r="BR22" s="822"/>
      <c r="BS22" s="825"/>
      <c r="BV22" s="66" t="s">
        <v>2124</v>
      </c>
      <c r="BW22" s="66" t="s">
        <v>1260</v>
      </c>
      <c r="BX22" s="66" t="s">
        <v>2125</v>
      </c>
      <c r="BY22" s="66" t="s">
        <v>2126</v>
      </c>
      <c r="BZ22" s="66" t="s">
        <v>2127</v>
      </c>
      <c r="CA22" s="66" t="s">
        <v>2128</v>
      </c>
    </row>
    <row r="23" spans="1:79" s="66" customFormat="1" ht="28.5" customHeight="1" x14ac:dyDescent="0.45">
      <c r="A23" s="80">
        <f t="shared" si="0"/>
        <v>5</v>
      </c>
      <c r="B23" s="826"/>
      <c r="C23" s="822"/>
      <c r="D23" s="822"/>
      <c r="E23" s="822"/>
      <c r="F23" s="822"/>
      <c r="G23" s="822"/>
      <c r="H23" s="822"/>
      <c r="I23" s="822"/>
      <c r="J23" s="822"/>
      <c r="K23" s="822"/>
      <c r="L23" s="822"/>
      <c r="M23" s="822"/>
      <c r="N23" s="822"/>
      <c r="O23" s="822"/>
      <c r="P23" s="822"/>
      <c r="Q23" s="822"/>
      <c r="R23" s="822"/>
      <c r="S23" s="822"/>
      <c r="T23" s="822"/>
      <c r="U23" s="822"/>
      <c r="V23" s="825"/>
      <c r="W23" s="831"/>
      <c r="X23" s="822"/>
      <c r="Y23" s="822"/>
      <c r="Z23" s="822"/>
      <c r="AA23" s="822"/>
      <c r="AB23" s="832"/>
      <c r="AC23" s="833"/>
      <c r="AD23" s="834"/>
      <c r="AE23" s="834"/>
      <c r="AF23" s="834"/>
      <c r="AG23" s="827"/>
      <c r="AH23" s="827"/>
      <c r="AI23" s="827"/>
      <c r="AJ23" s="827"/>
      <c r="AK23" s="828"/>
      <c r="AL23" s="828"/>
      <c r="AM23" s="828"/>
      <c r="AN23" s="829"/>
      <c r="AO23" s="829"/>
      <c r="AP23" s="829"/>
      <c r="AQ23" s="829"/>
      <c r="AR23" s="830"/>
      <c r="AS23" s="831" t="s">
        <v>2121</v>
      </c>
      <c r="AT23" s="822"/>
      <c r="AU23" s="822"/>
      <c r="AV23" s="822"/>
      <c r="AW23" s="822"/>
      <c r="AX23" s="822"/>
      <c r="AY23" s="822"/>
      <c r="AZ23" s="822"/>
      <c r="BA23" s="822"/>
      <c r="BB23" s="822"/>
      <c r="BC23" s="822"/>
      <c r="BD23" s="822" t="s">
        <v>2122</v>
      </c>
      <c r="BE23" s="822"/>
      <c r="BF23" s="822"/>
      <c r="BG23" s="822"/>
      <c r="BH23" s="82" t="s">
        <v>2123</v>
      </c>
      <c r="BI23" s="822">
        <v>1</v>
      </c>
      <c r="BJ23" s="822"/>
      <c r="BK23" s="83"/>
      <c r="BL23" s="823">
        <v>44676</v>
      </c>
      <c r="BM23" s="824"/>
      <c r="BN23" s="822"/>
      <c r="BO23" s="822"/>
      <c r="BP23" s="822"/>
      <c r="BQ23" s="822"/>
      <c r="BR23" s="822"/>
      <c r="BS23" s="825"/>
      <c r="BV23" s="66" t="s">
        <v>2124</v>
      </c>
      <c r="BW23" s="66" t="s">
        <v>1260</v>
      </c>
      <c r="BX23" s="66" t="s">
        <v>2125</v>
      </c>
      <c r="BY23" s="66" t="s">
        <v>2126</v>
      </c>
      <c r="BZ23" s="66" t="s">
        <v>2127</v>
      </c>
      <c r="CA23" s="66" t="s">
        <v>2128</v>
      </c>
    </row>
    <row r="24" spans="1:79" s="66" customFormat="1" ht="28.5" customHeight="1" x14ac:dyDescent="0.45">
      <c r="A24" s="80">
        <f t="shared" si="0"/>
        <v>6</v>
      </c>
      <c r="B24" s="826"/>
      <c r="C24" s="822"/>
      <c r="D24" s="822"/>
      <c r="E24" s="822"/>
      <c r="F24" s="822"/>
      <c r="G24" s="822"/>
      <c r="H24" s="822"/>
      <c r="I24" s="822"/>
      <c r="J24" s="822"/>
      <c r="K24" s="822"/>
      <c r="L24" s="822"/>
      <c r="M24" s="822"/>
      <c r="N24" s="822"/>
      <c r="O24" s="822"/>
      <c r="P24" s="822"/>
      <c r="Q24" s="822"/>
      <c r="R24" s="822"/>
      <c r="S24" s="822"/>
      <c r="T24" s="822"/>
      <c r="U24" s="822"/>
      <c r="V24" s="825"/>
      <c r="W24" s="831"/>
      <c r="X24" s="822"/>
      <c r="Y24" s="822"/>
      <c r="Z24" s="822"/>
      <c r="AA24" s="822"/>
      <c r="AB24" s="832"/>
      <c r="AC24" s="833"/>
      <c r="AD24" s="834"/>
      <c r="AE24" s="834"/>
      <c r="AF24" s="834"/>
      <c r="AG24" s="827"/>
      <c r="AH24" s="827"/>
      <c r="AI24" s="827"/>
      <c r="AJ24" s="827"/>
      <c r="AK24" s="828"/>
      <c r="AL24" s="828"/>
      <c r="AM24" s="828"/>
      <c r="AN24" s="829"/>
      <c r="AO24" s="829"/>
      <c r="AP24" s="829"/>
      <c r="AQ24" s="829"/>
      <c r="AR24" s="830"/>
      <c r="AS24" s="831" t="s">
        <v>2121</v>
      </c>
      <c r="AT24" s="822"/>
      <c r="AU24" s="822"/>
      <c r="AV24" s="822"/>
      <c r="AW24" s="822"/>
      <c r="AX24" s="822"/>
      <c r="AY24" s="822"/>
      <c r="AZ24" s="822"/>
      <c r="BA24" s="822"/>
      <c r="BB24" s="822"/>
      <c r="BC24" s="822"/>
      <c r="BD24" s="822" t="s">
        <v>2122</v>
      </c>
      <c r="BE24" s="822"/>
      <c r="BF24" s="822"/>
      <c r="BG24" s="822"/>
      <c r="BH24" s="82" t="s">
        <v>2123</v>
      </c>
      <c r="BI24" s="822">
        <v>1</v>
      </c>
      <c r="BJ24" s="822"/>
      <c r="BK24" s="83"/>
      <c r="BL24" s="823">
        <v>44676</v>
      </c>
      <c r="BM24" s="824"/>
      <c r="BN24" s="822"/>
      <c r="BO24" s="822"/>
      <c r="BP24" s="822"/>
      <c r="BQ24" s="822"/>
      <c r="BR24" s="822"/>
      <c r="BS24" s="825"/>
      <c r="BV24" s="66" t="s">
        <v>2124</v>
      </c>
      <c r="BW24" s="66" t="s">
        <v>1260</v>
      </c>
      <c r="BX24" s="66" t="s">
        <v>2125</v>
      </c>
      <c r="BY24" s="66" t="s">
        <v>2126</v>
      </c>
      <c r="BZ24" s="66" t="s">
        <v>2127</v>
      </c>
      <c r="CA24" s="66" t="s">
        <v>2128</v>
      </c>
    </row>
    <row r="25" spans="1:79" s="66" customFormat="1" ht="28.5" customHeight="1" x14ac:dyDescent="0.45">
      <c r="A25" s="80">
        <f t="shared" si="0"/>
        <v>7</v>
      </c>
      <c r="B25" s="826"/>
      <c r="C25" s="822"/>
      <c r="D25" s="822"/>
      <c r="E25" s="822"/>
      <c r="F25" s="822"/>
      <c r="G25" s="822"/>
      <c r="H25" s="822"/>
      <c r="I25" s="822"/>
      <c r="J25" s="822"/>
      <c r="K25" s="822"/>
      <c r="L25" s="822"/>
      <c r="M25" s="822"/>
      <c r="N25" s="822"/>
      <c r="O25" s="822"/>
      <c r="P25" s="822"/>
      <c r="Q25" s="822"/>
      <c r="R25" s="822"/>
      <c r="S25" s="822"/>
      <c r="T25" s="822"/>
      <c r="U25" s="822"/>
      <c r="V25" s="825"/>
      <c r="W25" s="831"/>
      <c r="X25" s="822"/>
      <c r="Y25" s="822"/>
      <c r="Z25" s="822"/>
      <c r="AA25" s="822"/>
      <c r="AB25" s="832"/>
      <c r="AC25" s="833"/>
      <c r="AD25" s="834"/>
      <c r="AE25" s="834"/>
      <c r="AF25" s="834"/>
      <c r="AG25" s="827"/>
      <c r="AH25" s="827"/>
      <c r="AI25" s="827"/>
      <c r="AJ25" s="827"/>
      <c r="AK25" s="828"/>
      <c r="AL25" s="828"/>
      <c r="AM25" s="828"/>
      <c r="AN25" s="829"/>
      <c r="AO25" s="829"/>
      <c r="AP25" s="829"/>
      <c r="AQ25" s="829"/>
      <c r="AR25" s="830"/>
      <c r="AS25" s="831" t="s">
        <v>2121</v>
      </c>
      <c r="AT25" s="822"/>
      <c r="AU25" s="822"/>
      <c r="AV25" s="822"/>
      <c r="AW25" s="822"/>
      <c r="AX25" s="822"/>
      <c r="AY25" s="822"/>
      <c r="AZ25" s="822"/>
      <c r="BA25" s="822"/>
      <c r="BB25" s="822"/>
      <c r="BC25" s="822"/>
      <c r="BD25" s="822" t="s">
        <v>2122</v>
      </c>
      <c r="BE25" s="822"/>
      <c r="BF25" s="822"/>
      <c r="BG25" s="822"/>
      <c r="BH25" s="82" t="s">
        <v>2123</v>
      </c>
      <c r="BI25" s="822">
        <v>1</v>
      </c>
      <c r="BJ25" s="822"/>
      <c r="BK25" s="83"/>
      <c r="BL25" s="823">
        <v>44676</v>
      </c>
      <c r="BM25" s="824"/>
      <c r="BN25" s="822"/>
      <c r="BO25" s="822"/>
      <c r="BP25" s="822"/>
      <c r="BQ25" s="822"/>
      <c r="BR25" s="822"/>
      <c r="BS25" s="825"/>
      <c r="BV25" s="66" t="s">
        <v>2124</v>
      </c>
      <c r="BW25" s="66" t="s">
        <v>1260</v>
      </c>
      <c r="BX25" s="66" t="s">
        <v>2125</v>
      </c>
      <c r="BY25" s="66" t="s">
        <v>2126</v>
      </c>
      <c r="BZ25" s="66" t="s">
        <v>2127</v>
      </c>
      <c r="CA25" s="66" t="s">
        <v>2128</v>
      </c>
    </row>
    <row r="26" spans="1:79" s="66" customFormat="1" ht="28.5" customHeight="1" x14ac:dyDescent="0.45">
      <c r="A26" s="80">
        <f t="shared" si="0"/>
        <v>8</v>
      </c>
      <c r="B26" s="826"/>
      <c r="C26" s="822"/>
      <c r="D26" s="822"/>
      <c r="E26" s="822"/>
      <c r="F26" s="822"/>
      <c r="G26" s="822"/>
      <c r="H26" s="822"/>
      <c r="I26" s="822"/>
      <c r="J26" s="822"/>
      <c r="K26" s="822"/>
      <c r="L26" s="822"/>
      <c r="M26" s="822"/>
      <c r="N26" s="822"/>
      <c r="O26" s="822"/>
      <c r="P26" s="822"/>
      <c r="Q26" s="822"/>
      <c r="R26" s="822"/>
      <c r="S26" s="822"/>
      <c r="T26" s="822"/>
      <c r="U26" s="822"/>
      <c r="V26" s="825"/>
      <c r="W26" s="831"/>
      <c r="X26" s="822"/>
      <c r="Y26" s="822"/>
      <c r="Z26" s="822"/>
      <c r="AA26" s="822"/>
      <c r="AB26" s="832"/>
      <c r="AC26" s="833"/>
      <c r="AD26" s="834"/>
      <c r="AE26" s="834"/>
      <c r="AF26" s="834"/>
      <c r="AG26" s="827"/>
      <c r="AH26" s="827"/>
      <c r="AI26" s="827"/>
      <c r="AJ26" s="827"/>
      <c r="AK26" s="828"/>
      <c r="AL26" s="828"/>
      <c r="AM26" s="828"/>
      <c r="AN26" s="829"/>
      <c r="AO26" s="829"/>
      <c r="AP26" s="829"/>
      <c r="AQ26" s="829"/>
      <c r="AR26" s="830"/>
      <c r="AS26" s="831" t="s">
        <v>2121</v>
      </c>
      <c r="AT26" s="822"/>
      <c r="AU26" s="822"/>
      <c r="AV26" s="822"/>
      <c r="AW26" s="822"/>
      <c r="AX26" s="822"/>
      <c r="AY26" s="822"/>
      <c r="AZ26" s="822"/>
      <c r="BA26" s="822"/>
      <c r="BB26" s="822"/>
      <c r="BC26" s="822"/>
      <c r="BD26" s="822" t="s">
        <v>2122</v>
      </c>
      <c r="BE26" s="822"/>
      <c r="BF26" s="822"/>
      <c r="BG26" s="822"/>
      <c r="BH26" s="82" t="s">
        <v>2123</v>
      </c>
      <c r="BI26" s="822">
        <v>1</v>
      </c>
      <c r="BJ26" s="822"/>
      <c r="BK26" s="83"/>
      <c r="BL26" s="823">
        <v>44676</v>
      </c>
      <c r="BM26" s="824"/>
      <c r="BN26" s="822"/>
      <c r="BO26" s="822"/>
      <c r="BP26" s="822"/>
      <c r="BQ26" s="822"/>
      <c r="BR26" s="822"/>
      <c r="BS26" s="825"/>
      <c r="BV26" s="66" t="s">
        <v>2124</v>
      </c>
      <c r="BW26" s="66" t="s">
        <v>1260</v>
      </c>
      <c r="BX26" s="66" t="s">
        <v>2125</v>
      </c>
      <c r="BY26" s="66" t="s">
        <v>2126</v>
      </c>
      <c r="BZ26" s="66" t="s">
        <v>2127</v>
      </c>
      <c r="CA26" s="66" t="s">
        <v>2128</v>
      </c>
    </row>
    <row r="27" spans="1:79" s="66" customFormat="1" ht="28.5" customHeight="1" x14ac:dyDescent="0.45">
      <c r="A27" s="80">
        <f t="shared" si="0"/>
        <v>9</v>
      </c>
      <c r="B27" s="826"/>
      <c r="C27" s="822"/>
      <c r="D27" s="822"/>
      <c r="E27" s="822"/>
      <c r="F27" s="822"/>
      <c r="G27" s="822"/>
      <c r="H27" s="822"/>
      <c r="I27" s="822"/>
      <c r="J27" s="822"/>
      <c r="K27" s="822"/>
      <c r="L27" s="822"/>
      <c r="M27" s="822"/>
      <c r="N27" s="822"/>
      <c r="O27" s="822"/>
      <c r="P27" s="822"/>
      <c r="Q27" s="822"/>
      <c r="R27" s="822"/>
      <c r="S27" s="822"/>
      <c r="T27" s="822"/>
      <c r="U27" s="822"/>
      <c r="V27" s="825"/>
      <c r="W27" s="831"/>
      <c r="X27" s="822"/>
      <c r="Y27" s="822"/>
      <c r="Z27" s="822"/>
      <c r="AA27" s="822"/>
      <c r="AB27" s="832"/>
      <c r="AC27" s="833"/>
      <c r="AD27" s="834"/>
      <c r="AE27" s="834"/>
      <c r="AF27" s="834"/>
      <c r="AG27" s="827"/>
      <c r="AH27" s="827"/>
      <c r="AI27" s="827"/>
      <c r="AJ27" s="827"/>
      <c r="AK27" s="828"/>
      <c r="AL27" s="828"/>
      <c r="AM27" s="828"/>
      <c r="AN27" s="829"/>
      <c r="AO27" s="829"/>
      <c r="AP27" s="829"/>
      <c r="AQ27" s="829"/>
      <c r="AR27" s="830"/>
      <c r="AS27" s="831" t="s">
        <v>2121</v>
      </c>
      <c r="AT27" s="822"/>
      <c r="AU27" s="822"/>
      <c r="AV27" s="822"/>
      <c r="AW27" s="822"/>
      <c r="AX27" s="822"/>
      <c r="AY27" s="822"/>
      <c r="AZ27" s="822"/>
      <c r="BA27" s="822"/>
      <c r="BB27" s="822"/>
      <c r="BC27" s="822"/>
      <c r="BD27" s="822" t="s">
        <v>2122</v>
      </c>
      <c r="BE27" s="822"/>
      <c r="BF27" s="822"/>
      <c r="BG27" s="822"/>
      <c r="BH27" s="82" t="s">
        <v>2123</v>
      </c>
      <c r="BI27" s="822">
        <v>1</v>
      </c>
      <c r="BJ27" s="822"/>
      <c r="BK27" s="83"/>
      <c r="BL27" s="823">
        <v>44676</v>
      </c>
      <c r="BM27" s="824"/>
      <c r="BN27" s="822"/>
      <c r="BO27" s="822"/>
      <c r="BP27" s="822"/>
      <c r="BQ27" s="822"/>
      <c r="BR27" s="822"/>
      <c r="BS27" s="825"/>
      <c r="BV27" s="66" t="s">
        <v>2124</v>
      </c>
      <c r="BW27" s="66" t="s">
        <v>1260</v>
      </c>
      <c r="BX27" s="66" t="s">
        <v>2125</v>
      </c>
      <c r="BY27" s="66" t="s">
        <v>2126</v>
      </c>
      <c r="BZ27" s="66" t="s">
        <v>2127</v>
      </c>
      <c r="CA27" s="66" t="s">
        <v>2128</v>
      </c>
    </row>
    <row r="28" spans="1:79" s="66" customFormat="1" ht="28.5" customHeight="1" x14ac:dyDescent="0.45">
      <c r="A28" s="80">
        <f t="shared" si="0"/>
        <v>10</v>
      </c>
      <c r="B28" s="826"/>
      <c r="C28" s="822"/>
      <c r="D28" s="822"/>
      <c r="E28" s="822"/>
      <c r="F28" s="822"/>
      <c r="G28" s="822"/>
      <c r="H28" s="822"/>
      <c r="I28" s="822"/>
      <c r="J28" s="822"/>
      <c r="K28" s="822"/>
      <c r="L28" s="822"/>
      <c r="M28" s="822"/>
      <c r="N28" s="822"/>
      <c r="O28" s="822"/>
      <c r="P28" s="822"/>
      <c r="Q28" s="822"/>
      <c r="R28" s="822"/>
      <c r="S28" s="822"/>
      <c r="T28" s="822"/>
      <c r="U28" s="822"/>
      <c r="V28" s="825"/>
      <c r="W28" s="831"/>
      <c r="X28" s="822"/>
      <c r="Y28" s="822"/>
      <c r="Z28" s="822"/>
      <c r="AA28" s="822"/>
      <c r="AB28" s="832"/>
      <c r="AC28" s="833"/>
      <c r="AD28" s="834"/>
      <c r="AE28" s="834"/>
      <c r="AF28" s="834"/>
      <c r="AG28" s="827"/>
      <c r="AH28" s="827"/>
      <c r="AI28" s="827"/>
      <c r="AJ28" s="827"/>
      <c r="AK28" s="828"/>
      <c r="AL28" s="828"/>
      <c r="AM28" s="828"/>
      <c r="AN28" s="829"/>
      <c r="AO28" s="829"/>
      <c r="AP28" s="829"/>
      <c r="AQ28" s="829"/>
      <c r="AR28" s="830"/>
      <c r="AS28" s="831" t="s">
        <v>2121</v>
      </c>
      <c r="AT28" s="822"/>
      <c r="AU28" s="822"/>
      <c r="AV28" s="822"/>
      <c r="AW28" s="822"/>
      <c r="AX28" s="822"/>
      <c r="AY28" s="822"/>
      <c r="AZ28" s="822"/>
      <c r="BA28" s="822"/>
      <c r="BB28" s="822"/>
      <c r="BC28" s="822"/>
      <c r="BD28" s="822" t="s">
        <v>2122</v>
      </c>
      <c r="BE28" s="822"/>
      <c r="BF28" s="822"/>
      <c r="BG28" s="822"/>
      <c r="BH28" s="82" t="s">
        <v>2123</v>
      </c>
      <c r="BI28" s="822">
        <v>1</v>
      </c>
      <c r="BJ28" s="822"/>
      <c r="BK28" s="83"/>
      <c r="BL28" s="823">
        <v>44676</v>
      </c>
      <c r="BM28" s="824"/>
      <c r="BN28" s="822"/>
      <c r="BO28" s="822"/>
      <c r="BP28" s="822"/>
      <c r="BQ28" s="822"/>
      <c r="BR28" s="822"/>
      <c r="BS28" s="825"/>
      <c r="BV28" s="66" t="s">
        <v>2124</v>
      </c>
      <c r="BW28" s="66" t="s">
        <v>1260</v>
      </c>
      <c r="BX28" s="66" t="s">
        <v>2125</v>
      </c>
      <c r="BY28" s="66" t="s">
        <v>2126</v>
      </c>
      <c r="BZ28" s="66" t="s">
        <v>2127</v>
      </c>
      <c r="CA28" s="66" t="s">
        <v>2128</v>
      </c>
    </row>
    <row r="29" spans="1:79" s="66" customFormat="1" ht="28.5" customHeight="1" x14ac:dyDescent="0.45">
      <c r="A29" s="80">
        <f t="shared" si="0"/>
        <v>11</v>
      </c>
      <c r="B29" s="826"/>
      <c r="C29" s="822"/>
      <c r="D29" s="822"/>
      <c r="E29" s="822"/>
      <c r="F29" s="822"/>
      <c r="G29" s="822"/>
      <c r="H29" s="822"/>
      <c r="I29" s="822"/>
      <c r="J29" s="822"/>
      <c r="K29" s="822"/>
      <c r="L29" s="822"/>
      <c r="M29" s="822"/>
      <c r="N29" s="822"/>
      <c r="O29" s="822"/>
      <c r="P29" s="822"/>
      <c r="Q29" s="822"/>
      <c r="R29" s="822"/>
      <c r="S29" s="822"/>
      <c r="T29" s="822"/>
      <c r="U29" s="822"/>
      <c r="V29" s="825"/>
      <c r="W29" s="831"/>
      <c r="X29" s="822"/>
      <c r="Y29" s="822"/>
      <c r="Z29" s="822"/>
      <c r="AA29" s="822"/>
      <c r="AB29" s="832"/>
      <c r="AC29" s="833"/>
      <c r="AD29" s="834"/>
      <c r="AE29" s="834"/>
      <c r="AF29" s="834"/>
      <c r="AG29" s="827"/>
      <c r="AH29" s="827"/>
      <c r="AI29" s="827"/>
      <c r="AJ29" s="827"/>
      <c r="AK29" s="828"/>
      <c r="AL29" s="828"/>
      <c r="AM29" s="828"/>
      <c r="AN29" s="829"/>
      <c r="AO29" s="829"/>
      <c r="AP29" s="829"/>
      <c r="AQ29" s="829"/>
      <c r="AR29" s="830"/>
      <c r="AS29" s="831" t="s">
        <v>2121</v>
      </c>
      <c r="AT29" s="822"/>
      <c r="AU29" s="822"/>
      <c r="AV29" s="822"/>
      <c r="AW29" s="822"/>
      <c r="AX29" s="822"/>
      <c r="AY29" s="822"/>
      <c r="AZ29" s="822"/>
      <c r="BA29" s="822"/>
      <c r="BB29" s="822"/>
      <c r="BC29" s="822"/>
      <c r="BD29" s="822" t="s">
        <v>2122</v>
      </c>
      <c r="BE29" s="822"/>
      <c r="BF29" s="822"/>
      <c r="BG29" s="822"/>
      <c r="BH29" s="82" t="s">
        <v>2123</v>
      </c>
      <c r="BI29" s="822">
        <v>1</v>
      </c>
      <c r="BJ29" s="822"/>
      <c r="BK29" s="83"/>
      <c r="BL29" s="823">
        <v>44676</v>
      </c>
      <c r="BM29" s="824"/>
      <c r="BN29" s="822"/>
      <c r="BO29" s="822"/>
      <c r="BP29" s="822"/>
      <c r="BQ29" s="822"/>
      <c r="BR29" s="822"/>
      <c r="BS29" s="825"/>
      <c r="BV29" s="66" t="s">
        <v>2124</v>
      </c>
      <c r="BW29" s="66" t="s">
        <v>1260</v>
      </c>
      <c r="BX29" s="66" t="s">
        <v>2125</v>
      </c>
      <c r="BY29" s="66" t="s">
        <v>2126</v>
      </c>
      <c r="BZ29" s="66" t="s">
        <v>2127</v>
      </c>
      <c r="CA29" s="66" t="s">
        <v>2128</v>
      </c>
    </row>
    <row r="30" spans="1:79" s="66" customFormat="1" ht="28.5" customHeight="1" x14ac:dyDescent="0.45">
      <c r="A30" s="80">
        <f t="shared" si="0"/>
        <v>12</v>
      </c>
      <c r="B30" s="826"/>
      <c r="C30" s="822"/>
      <c r="D30" s="822"/>
      <c r="E30" s="822"/>
      <c r="F30" s="822"/>
      <c r="G30" s="822"/>
      <c r="H30" s="822"/>
      <c r="I30" s="822"/>
      <c r="J30" s="822"/>
      <c r="K30" s="822"/>
      <c r="L30" s="822"/>
      <c r="M30" s="822"/>
      <c r="N30" s="822"/>
      <c r="O30" s="822"/>
      <c r="P30" s="822"/>
      <c r="Q30" s="822"/>
      <c r="R30" s="822"/>
      <c r="S30" s="822"/>
      <c r="T30" s="822"/>
      <c r="U30" s="822"/>
      <c r="V30" s="825"/>
      <c r="W30" s="831"/>
      <c r="X30" s="822"/>
      <c r="Y30" s="822"/>
      <c r="Z30" s="822"/>
      <c r="AA30" s="822"/>
      <c r="AB30" s="832"/>
      <c r="AC30" s="833"/>
      <c r="AD30" s="834"/>
      <c r="AE30" s="834"/>
      <c r="AF30" s="834"/>
      <c r="AG30" s="827"/>
      <c r="AH30" s="827"/>
      <c r="AI30" s="827"/>
      <c r="AJ30" s="827"/>
      <c r="AK30" s="828"/>
      <c r="AL30" s="828"/>
      <c r="AM30" s="828"/>
      <c r="AN30" s="829"/>
      <c r="AO30" s="829"/>
      <c r="AP30" s="829"/>
      <c r="AQ30" s="829"/>
      <c r="AR30" s="830"/>
      <c r="AS30" s="831" t="s">
        <v>2121</v>
      </c>
      <c r="AT30" s="822"/>
      <c r="AU30" s="822"/>
      <c r="AV30" s="822"/>
      <c r="AW30" s="822"/>
      <c r="AX30" s="822"/>
      <c r="AY30" s="822"/>
      <c r="AZ30" s="822"/>
      <c r="BA30" s="822"/>
      <c r="BB30" s="822"/>
      <c r="BC30" s="822"/>
      <c r="BD30" s="822" t="s">
        <v>2122</v>
      </c>
      <c r="BE30" s="822"/>
      <c r="BF30" s="822"/>
      <c r="BG30" s="822"/>
      <c r="BH30" s="82" t="s">
        <v>2123</v>
      </c>
      <c r="BI30" s="822">
        <v>1</v>
      </c>
      <c r="BJ30" s="822"/>
      <c r="BK30" s="83"/>
      <c r="BL30" s="823">
        <v>44676</v>
      </c>
      <c r="BM30" s="824"/>
      <c r="BN30" s="822"/>
      <c r="BO30" s="822"/>
      <c r="BP30" s="822"/>
      <c r="BQ30" s="822"/>
      <c r="BR30" s="822"/>
      <c r="BS30" s="825"/>
      <c r="BV30" s="66" t="s">
        <v>2124</v>
      </c>
      <c r="BW30" s="66" t="s">
        <v>1260</v>
      </c>
      <c r="BX30" s="66" t="s">
        <v>2125</v>
      </c>
      <c r="BY30" s="66" t="s">
        <v>2126</v>
      </c>
      <c r="BZ30" s="66" t="s">
        <v>2127</v>
      </c>
      <c r="CA30" s="66" t="s">
        <v>2128</v>
      </c>
    </row>
    <row r="31" spans="1:79" s="66" customFormat="1" ht="28.5" customHeight="1" x14ac:dyDescent="0.45">
      <c r="A31" s="80">
        <f t="shared" si="0"/>
        <v>13</v>
      </c>
      <c r="B31" s="826"/>
      <c r="C31" s="822"/>
      <c r="D31" s="822"/>
      <c r="E31" s="822"/>
      <c r="F31" s="822"/>
      <c r="G31" s="822"/>
      <c r="H31" s="822"/>
      <c r="I31" s="822"/>
      <c r="J31" s="822"/>
      <c r="K31" s="822"/>
      <c r="L31" s="822"/>
      <c r="M31" s="822"/>
      <c r="N31" s="822"/>
      <c r="O31" s="822"/>
      <c r="P31" s="822"/>
      <c r="Q31" s="822"/>
      <c r="R31" s="822"/>
      <c r="S31" s="822"/>
      <c r="T31" s="822"/>
      <c r="U31" s="822"/>
      <c r="V31" s="825"/>
      <c r="W31" s="831"/>
      <c r="X31" s="822"/>
      <c r="Y31" s="822"/>
      <c r="Z31" s="822"/>
      <c r="AA31" s="822"/>
      <c r="AB31" s="832"/>
      <c r="AC31" s="833"/>
      <c r="AD31" s="834"/>
      <c r="AE31" s="834"/>
      <c r="AF31" s="834"/>
      <c r="AG31" s="827"/>
      <c r="AH31" s="827"/>
      <c r="AI31" s="827"/>
      <c r="AJ31" s="827"/>
      <c r="AK31" s="828"/>
      <c r="AL31" s="828"/>
      <c r="AM31" s="828"/>
      <c r="AN31" s="829"/>
      <c r="AO31" s="829"/>
      <c r="AP31" s="829"/>
      <c r="AQ31" s="829"/>
      <c r="AR31" s="830"/>
      <c r="AS31" s="831" t="s">
        <v>2121</v>
      </c>
      <c r="AT31" s="822"/>
      <c r="AU31" s="822"/>
      <c r="AV31" s="822"/>
      <c r="AW31" s="822"/>
      <c r="AX31" s="822"/>
      <c r="AY31" s="822"/>
      <c r="AZ31" s="822"/>
      <c r="BA31" s="822"/>
      <c r="BB31" s="822"/>
      <c r="BC31" s="822"/>
      <c r="BD31" s="822" t="s">
        <v>2122</v>
      </c>
      <c r="BE31" s="822"/>
      <c r="BF31" s="822"/>
      <c r="BG31" s="822"/>
      <c r="BH31" s="82" t="s">
        <v>2123</v>
      </c>
      <c r="BI31" s="822">
        <v>1</v>
      </c>
      <c r="BJ31" s="822"/>
      <c r="BK31" s="83"/>
      <c r="BL31" s="823">
        <v>44676</v>
      </c>
      <c r="BM31" s="824"/>
      <c r="BN31" s="822"/>
      <c r="BO31" s="822"/>
      <c r="BP31" s="822"/>
      <c r="BQ31" s="822"/>
      <c r="BR31" s="822"/>
      <c r="BS31" s="825"/>
      <c r="BV31" s="66" t="s">
        <v>2124</v>
      </c>
      <c r="BW31" s="66" t="s">
        <v>1260</v>
      </c>
      <c r="BX31" s="66" t="s">
        <v>2125</v>
      </c>
      <c r="BY31" s="66" t="s">
        <v>2126</v>
      </c>
      <c r="BZ31" s="66" t="s">
        <v>2127</v>
      </c>
      <c r="CA31" s="66" t="s">
        <v>2128</v>
      </c>
    </row>
    <row r="32" spans="1:79" s="66" customFormat="1" ht="28.5" customHeight="1" x14ac:dyDescent="0.45">
      <c r="A32" s="80">
        <f t="shared" si="0"/>
        <v>14</v>
      </c>
      <c r="B32" s="826"/>
      <c r="C32" s="822"/>
      <c r="D32" s="822"/>
      <c r="E32" s="822"/>
      <c r="F32" s="822"/>
      <c r="G32" s="822"/>
      <c r="H32" s="822"/>
      <c r="I32" s="822"/>
      <c r="J32" s="822"/>
      <c r="K32" s="822"/>
      <c r="L32" s="822"/>
      <c r="M32" s="822"/>
      <c r="N32" s="822"/>
      <c r="O32" s="822"/>
      <c r="P32" s="822"/>
      <c r="Q32" s="822"/>
      <c r="R32" s="822"/>
      <c r="S32" s="822"/>
      <c r="T32" s="822"/>
      <c r="U32" s="822"/>
      <c r="V32" s="825"/>
      <c r="W32" s="831"/>
      <c r="X32" s="822"/>
      <c r="Y32" s="822"/>
      <c r="Z32" s="822"/>
      <c r="AA32" s="822"/>
      <c r="AB32" s="832"/>
      <c r="AC32" s="833"/>
      <c r="AD32" s="834"/>
      <c r="AE32" s="834"/>
      <c r="AF32" s="834"/>
      <c r="AG32" s="827"/>
      <c r="AH32" s="827"/>
      <c r="AI32" s="827"/>
      <c r="AJ32" s="827"/>
      <c r="AK32" s="828"/>
      <c r="AL32" s="828"/>
      <c r="AM32" s="828"/>
      <c r="AN32" s="829"/>
      <c r="AO32" s="829"/>
      <c r="AP32" s="829"/>
      <c r="AQ32" s="829"/>
      <c r="AR32" s="830"/>
      <c r="AS32" s="831" t="s">
        <v>2121</v>
      </c>
      <c r="AT32" s="822"/>
      <c r="AU32" s="822"/>
      <c r="AV32" s="822"/>
      <c r="AW32" s="822"/>
      <c r="AX32" s="822"/>
      <c r="AY32" s="822"/>
      <c r="AZ32" s="822"/>
      <c r="BA32" s="822"/>
      <c r="BB32" s="822"/>
      <c r="BC32" s="822"/>
      <c r="BD32" s="822" t="s">
        <v>2122</v>
      </c>
      <c r="BE32" s="822"/>
      <c r="BF32" s="822"/>
      <c r="BG32" s="822"/>
      <c r="BH32" s="82" t="s">
        <v>2123</v>
      </c>
      <c r="BI32" s="822">
        <v>1</v>
      </c>
      <c r="BJ32" s="822"/>
      <c r="BK32" s="83"/>
      <c r="BL32" s="823">
        <v>44676</v>
      </c>
      <c r="BM32" s="824"/>
      <c r="BN32" s="822"/>
      <c r="BO32" s="822"/>
      <c r="BP32" s="822"/>
      <c r="BQ32" s="822"/>
      <c r="BR32" s="822"/>
      <c r="BS32" s="825"/>
      <c r="BV32" s="66" t="s">
        <v>2124</v>
      </c>
      <c r="BW32" s="66" t="s">
        <v>1260</v>
      </c>
      <c r="BX32" s="66" t="s">
        <v>2125</v>
      </c>
      <c r="BY32" s="66" t="s">
        <v>2126</v>
      </c>
      <c r="BZ32" s="66" t="s">
        <v>2127</v>
      </c>
      <c r="CA32" s="66" t="s">
        <v>2128</v>
      </c>
    </row>
    <row r="33" spans="1:79" s="66" customFormat="1" ht="28.5" customHeight="1" x14ac:dyDescent="0.45">
      <c r="A33" s="80">
        <f t="shared" si="0"/>
        <v>15</v>
      </c>
      <c r="B33" s="826"/>
      <c r="C33" s="822"/>
      <c r="D33" s="822"/>
      <c r="E33" s="822"/>
      <c r="F33" s="822"/>
      <c r="G33" s="822"/>
      <c r="H33" s="822"/>
      <c r="I33" s="822"/>
      <c r="J33" s="822"/>
      <c r="K33" s="822"/>
      <c r="L33" s="822"/>
      <c r="M33" s="822"/>
      <c r="N33" s="822"/>
      <c r="O33" s="822"/>
      <c r="P33" s="822"/>
      <c r="Q33" s="822"/>
      <c r="R33" s="822"/>
      <c r="S33" s="822"/>
      <c r="T33" s="822"/>
      <c r="U33" s="822"/>
      <c r="V33" s="825"/>
      <c r="W33" s="831"/>
      <c r="X33" s="822"/>
      <c r="Y33" s="822"/>
      <c r="Z33" s="822"/>
      <c r="AA33" s="822"/>
      <c r="AB33" s="832"/>
      <c r="AC33" s="833"/>
      <c r="AD33" s="834"/>
      <c r="AE33" s="834"/>
      <c r="AF33" s="834"/>
      <c r="AG33" s="827"/>
      <c r="AH33" s="827"/>
      <c r="AI33" s="827"/>
      <c r="AJ33" s="827"/>
      <c r="AK33" s="828"/>
      <c r="AL33" s="828"/>
      <c r="AM33" s="828"/>
      <c r="AN33" s="829"/>
      <c r="AO33" s="829"/>
      <c r="AP33" s="829"/>
      <c r="AQ33" s="829"/>
      <c r="AR33" s="830"/>
      <c r="AS33" s="831" t="s">
        <v>2121</v>
      </c>
      <c r="AT33" s="822"/>
      <c r="AU33" s="822"/>
      <c r="AV33" s="822"/>
      <c r="AW33" s="822"/>
      <c r="AX33" s="822"/>
      <c r="AY33" s="822"/>
      <c r="AZ33" s="822"/>
      <c r="BA33" s="822"/>
      <c r="BB33" s="822"/>
      <c r="BC33" s="822"/>
      <c r="BD33" s="822" t="s">
        <v>2122</v>
      </c>
      <c r="BE33" s="822"/>
      <c r="BF33" s="822"/>
      <c r="BG33" s="822"/>
      <c r="BH33" s="82" t="s">
        <v>2123</v>
      </c>
      <c r="BI33" s="822">
        <v>1</v>
      </c>
      <c r="BJ33" s="822"/>
      <c r="BK33" s="83"/>
      <c r="BL33" s="823">
        <v>44676</v>
      </c>
      <c r="BM33" s="824"/>
      <c r="BN33" s="822"/>
      <c r="BO33" s="822"/>
      <c r="BP33" s="822"/>
      <c r="BQ33" s="822"/>
      <c r="BR33" s="822"/>
      <c r="BS33" s="825"/>
      <c r="BV33" s="66" t="s">
        <v>2124</v>
      </c>
      <c r="BW33" s="66" t="s">
        <v>1260</v>
      </c>
      <c r="BX33" s="66" t="s">
        <v>2125</v>
      </c>
      <c r="BY33" s="66" t="s">
        <v>2126</v>
      </c>
      <c r="BZ33" s="66" t="s">
        <v>2127</v>
      </c>
      <c r="CA33" s="66" t="s">
        <v>2128</v>
      </c>
    </row>
    <row r="34" spans="1:79" s="66" customFormat="1" ht="28.5" customHeight="1" x14ac:dyDescent="0.45">
      <c r="A34" s="80">
        <f t="shared" si="0"/>
        <v>16</v>
      </c>
      <c r="B34" s="826"/>
      <c r="C34" s="822"/>
      <c r="D34" s="822"/>
      <c r="E34" s="822"/>
      <c r="F34" s="822"/>
      <c r="G34" s="822"/>
      <c r="H34" s="822"/>
      <c r="I34" s="822"/>
      <c r="J34" s="822"/>
      <c r="K34" s="822"/>
      <c r="L34" s="822"/>
      <c r="M34" s="822"/>
      <c r="N34" s="822"/>
      <c r="O34" s="822"/>
      <c r="P34" s="822"/>
      <c r="Q34" s="822"/>
      <c r="R34" s="822"/>
      <c r="S34" s="822"/>
      <c r="T34" s="822"/>
      <c r="U34" s="822"/>
      <c r="V34" s="825"/>
      <c r="W34" s="831"/>
      <c r="X34" s="822"/>
      <c r="Y34" s="822"/>
      <c r="Z34" s="822"/>
      <c r="AA34" s="822"/>
      <c r="AB34" s="832"/>
      <c r="AC34" s="833"/>
      <c r="AD34" s="834"/>
      <c r="AE34" s="834"/>
      <c r="AF34" s="834"/>
      <c r="AG34" s="827"/>
      <c r="AH34" s="827"/>
      <c r="AI34" s="827"/>
      <c r="AJ34" s="827"/>
      <c r="AK34" s="828"/>
      <c r="AL34" s="828"/>
      <c r="AM34" s="828"/>
      <c r="AN34" s="829"/>
      <c r="AO34" s="829"/>
      <c r="AP34" s="829"/>
      <c r="AQ34" s="829"/>
      <c r="AR34" s="830"/>
      <c r="AS34" s="831" t="s">
        <v>2121</v>
      </c>
      <c r="AT34" s="822"/>
      <c r="AU34" s="822"/>
      <c r="AV34" s="822"/>
      <c r="AW34" s="822"/>
      <c r="AX34" s="822"/>
      <c r="AY34" s="822"/>
      <c r="AZ34" s="822"/>
      <c r="BA34" s="822"/>
      <c r="BB34" s="822"/>
      <c r="BC34" s="822"/>
      <c r="BD34" s="822" t="s">
        <v>2122</v>
      </c>
      <c r="BE34" s="822"/>
      <c r="BF34" s="822"/>
      <c r="BG34" s="822"/>
      <c r="BH34" s="82" t="s">
        <v>2123</v>
      </c>
      <c r="BI34" s="822">
        <v>1</v>
      </c>
      <c r="BJ34" s="822"/>
      <c r="BK34" s="83"/>
      <c r="BL34" s="823">
        <v>44676</v>
      </c>
      <c r="BM34" s="824"/>
      <c r="BN34" s="822"/>
      <c r="BO34" s="822"/>
      <c r="BP34" s="822"/>
      <c r="BQ34" s="822"/>
      <c r="BR34" s="822"/>
      <c r="BS34" s="825"/>
      <c r="BV34" s="66" t="s">
        <v>2124</v>
      </c>
      <c r="BW34" s="66" t="s">
        <v>1260</v>
      </c>
      <c r="BX34" s="66" t="s">
        <v>2125</v>
      </c>
      <c r="BY34" s="66" t="s">
        <v>2126</v>
      </c>
      <c r="BZ34" s="66" t="s">
        <v>2127</v>
      </c>
      <c r="CA34" s="66" t="s">
        <v>2128</v>
      </c>
    </row>
    <row r="35" spans="1:79" s="66" customFormat="1" ht="28.5" customHeight="1" x14ac:dyDescent="0.45">
      <c r="A35" s="80">
        <f t="shared" si="0"/>
        <v>17</v>
      </c>
      <c r="B35" s="826"/>
      <c r="C35" s="822"/>
      <c r="D35" s="822"/>
      <c r="E35" s="822"/>
      <c r="F35" s="822"/>
      <c r="G35" s="822"/>
      <c r="H35" s="822"/>
      <c r="I35" s="822"/>
      <c r="J35" s="822"/>
      <c r="K35" s="822"/>
      <c r="L35" s="822"/>
      <c r="M35" s="822"/>
      <c r="N35" s="822"/>
      <c r="O35" s="822"/>
      <c r="P35" s="822"/>
      <c r="Q35" s="822"/>
      <c r="R35" s="822"/>
      <c r="S35" s="822"/>
      <c r="T35" s="822"/>
      <c r="U35" s="822"/>
      <c r="V35" s="825"/>
      <c r="W35" s="831"/>
      <c r="X35" s="822"/>
      <c r="Y35" s="822"/>
      <c r="Z35" s="822"/>
      <c r="AA35" s="822"/>
      <c r="AB35" s="832"/>
      <c r="AC35" s="833"/>
      <c r="AD35" s="834"/>
      <c r="AE35" s="834"/>
      <c r="AF35" s="834"/>
      <c r="AG35" s="827"/>
      <c r="AH35" s="827"/>
      <c r="AI35" s="827"/>
      <c r="AJ35" s="827"/>
      <c r="AK35" s="828"/>
      <c r="AL35" s="828"/>
      <c r="AM35" s="828"/>
      <c r="AN35" s="829"/>
      <c r="AO35" s="829"/>
      <c r="AP35" s="829"/>
      <c r="AQ35" s="829"/>
      <c r="AR35" s="830"/>
      <c r="AS35" s="831" t="s">
        <v>2121</v>
      </c>
      <c r="AT35" s="822"/>
      <c r="AU35" s="822"/>
      <c r="AV35" s="822"/>
      <c r="AW35" s="822"/>
      <c r="AX35" s="822"/>
      <c r="AY35" s="822"/>
      <c r="AZ35" s="822"/>
      <c r="BA35" s="822"/>
      <c r="BB35" s="822"/>
      <c r="BC35" s="822"/>
      <c r="BD35" s="822" t="s">
        <v>2122</v>
      </c>
      <c r="BE35" s="822"/>
      <c r="BF35" s="822"/>
      <c r="BG35" s="822"/>
      <c r="BH35" s="82" t="s">
        <v>2123</v>
      </c>
      <c r="BI35" s="822">
        <v>1</v>
      </c>
      <c r="BJ35" s="822"/>
      <c r="BK35" s="83"/>
      <c r="BL35" s="823">
        <v>44676</v>
      </c>
      <c r="BM35" s="824"/>
      <c r="BN35" s="822"/>
      <c r="BO35" s="822"/>
      <c r="BP35" s="822"/>
      <c r="BQ35" s="822"/>
      <c r="BR35" s="822"/>
      <c r="BS35" s="825"/>
      <c r="BV35" s="66" t="s">
        <v>2124</v>
      </c>
      <c r="BW35" s="66" t="s">
        <v>1260</v>
      </c>
      <c r="BX35" s="66" t="s">
        <v>2125</v>
      </c>
      <c r="BY35" s="66" t="s">
        <v>2126</v>
      </c>
      <c r="BZ35" s="66" t="s">
        <v>2127</v>
      </c>
      <c r="CA35" s="66" t="s">
        <v>2128</v>
      </c>
    </row>
    <row r="36" spans="1:79" s="66" customFormat="1" ht="28.5" customHeight="1" x14ac:dyDescent="0.45">
      <c r="A36" s="80">
        <f t="shared" si="0"/>
        <v>18</v>
      </c>
      <c r="B36" s="826"/>
      <c r="C36" s="822"/>
      <c r="D36" s="822"/>
      <c r="E36" s="822"/>
      <c r="F36" s="822"/>
      <c r="G36" s="822"/>
      <c r="H36" s="822"/>
      <c r="I36" s="822"/>
      <c r="J36" s="822"/>
      <c r="K36" s="822"/>
      <c r="L36" s="822"/>
      <c r="M36" s="822"/>
      <c r="N36" s="822"/>
      <c r="O36" s="822"/>
      <c r="P36" s="822"/>
      <c r="Q36" s="822"/>
      <c r="R36" s="822"/>
      <c r="S36" s="822"/>
      <c r="T36" s="822"/>
      <c r="U36" s="822"/>
      <c r="V36" s="825"/>
      <c r="W36" s="831"/>
      <c r="X36" s="822"/>
      <c r="Y36" s="822"/>
      <c r="Z36" s="822"/>
      <c r="AA36" s="822"/>
      <c r="AB36" s="832"/>
      <c r="AC36" s="833"/>
      <c r="AD36" s="834"/>
      <c r="AE36" s="834"/>
      <c r="AF36" s="834"/>
      <c r="AG36" s="827"/>
      <c r="AH36" s="827"/>
      <c r="AI36" s="827"/>
      <c r="AJ36" s="827"/>
      <c r="AK36" s="828"/>
      <c r="AL36" s="828"/>
      <c r="AM36" s="828"/>
      <c r="AN36" s="829"/>
      <c r="AO36" s="829"/>
      <c r="AP36" s="829"/>
      <c r="AQ36" s="829"/>
      <c r="AR36" s="830"/>
      <c r="AS36" s="831" t="s">
        <v>2121</v>
      </c>
      <c r="AT36" s="822"/>
      <c r="AU36" s="822"/>
      <c r="AV36" s="822"/>
      <c r="AW36" s="822"/>
      <c r="AX36" s="822"/>
      <c r="AY36" s="822"/>
      <c r="AZ36" s="822"/>
      <c r="BA36" s="822"/>
      <c r="BB36" s="822"/>
      <c r="BC36" s="822"/>
      <c r="BD36" s="822" t="s">
        <v>2122</v>
      </c>
      <c r="BE36" s="822"/>
      <c r="BF36" s="822"/>
      <c r="BG36" s="822"/>
      <c r="BH36" s="82" t="s">
        <v>2123</v>
      </c>
      <c r="BI36" s="822">
        <v>1</v>
      </c>
      <c r="BJ36" s="822"/>
      <c r="BK36" s="83"/>
      <c r="BL36" s="823">
        <v>44676</v>
      </c>
      <c r="BM36" s="824"/>
      <c r="BN36" s="822"/>
      <c r="BO36" s="822"/>
      <c r="BP36" s="822"/>
      <c r="BQ36" s="822"/>
      <c r="BR36" s="822"/>
      <c r="BS36" s="825"/>
      <c r="BV36" s="66" t="s">
        <v>2124</v>
      </c>
      <c r="BW36" s="66" t="s">
        <v>1260</v>
      </c>
      <c r="BX36" s="66" t="s">
        <v>2125</v>
      </c>
      <c r="BY36" s="66" t="s">
        <v>2126</v>
      </c>
      <c r="BZ36" s="66" t="s">
        <v>2127</v>
      </c>
      <c r="CA36" s="66" t="s">
        <v>2128</v>
      </c>
    </row>
    <row r="37" spans="1:79" s="66" customFormat="1" ht="28.5" customHeight="1" x14ac:dyDescent="0.45">
      <c r="A37" s="80">
        <f t="shared" si="0"/>
        <v>19</v>
      </c>
      <c r="B37" s="826"/>
      <c r="C37" s="822"/>
      <c r="D37" s="822"/>
      <c r="E37" s="822"/>
      <c r="F37" s="822"/>
      <c r="G37" s="822"/>
      <c r="H37" s="822"/>
      <c r="I37" s="822"/>
      <c r="J37" s="822"/>
      <c r="K37" s="822"/>
      <c r="L37" s="822"/>
      <c r="M37" s="822"/>
      <c r="N37" s="822"/>
      <c r="O37" s="822"/>
      <c r="P37" s="822"/>
      <c r="Q37" s="822"/>
      <c r="R37" s="822"/>
      <c r="S37" s="822"/>
      <c r="T37" s="822"/>
      <c r="U37" s="822"/>
      <c r="V37" s="825"/>
      <c r="W37" s="831"/>
      <c r="X37" s="822"/>
      <c r="Y37" s="822"/>
      <c r="Z37" s="822"/>
      <c r="AA37" s="822"/>
      <c r="AB37" s="832"/>
      <c r="AC37" s="833"/>
      <c r="AD37" s="834"/>
      <c r="AE37" s="834"/>
      <c r="AF37" s="834"/>
      <c r="AG37" s="827"/>
      <c r="AH37" s="827"/>
      <c r="AI37" s="827"/>
      <c r="AJ37" s="827"/>
      <c r="AK37" s="828"/>
      <c r="AL37" s="828"/>
      <c r="AM37" s="828"/>
      <c r="AN37" s="829"/>
      <c r="AO37" s="829"/>
      <c r="AP37" s="829"/>
      <c r="AQ37" s="829"/>
      <c r="AR37" s="830"/>
      <c r="AS37" s="831" t="s">
        <v>2121</v>
      </c>
      <c r="AT37" s="822"/>
      <c r="AU37" s="822"/>
      <c r="AV37" s="822"/>
      <c r="AW37" s="822"/>
      <c r="AX37" s="822"/>
      <c r="AY37" s="822"/>
      <c r="AZ37" s="822"/>
      <c r="BA37" s="822"/>
      <c r="BB37" s="822"/>
      <c r="BC37" s="822"/>
      <c r="BD37" s="822" t="s">
        <v>2122</v>
      </c>
      <c r="BE37" s="822"/>
      <c r="BF37" s="822"/>
      <c r="BG37" s="822"/>
      <c r="BH37" s="82" t="s">
        <v>2123</v>
      </c>
      <c r="BI37" s="822">
        <v>1</v>
      </c>
      <c r="BJ37" s="822"/>
      <c r="BK37" s="83"/>
      <c r="BL37" s="823">
        <v>44676</v>
      </c>
      <c r="BM37" s="824"/>
      <c r="BN37" s="822"/>
      <c r="BO37" s="822"/>
      <c r="BP37" s="822"/>
      <c r="BQ37" s="822"/>
      <c r="BR37" s="822"/>
      <c r="BS37" s="825"/>
      <c r="BV37" s="66" t="s">
        <v>2124</v>
      </c>
      <c r="BW37" s="66" t="s">
        <v>1260</v>
      </c>
      <c r="BX37" s="66" t="s">
        <v>2125</v>
      </c>
      <c r="BY37" s="66" t="s">
        <v>2126</v>
      </c>
      <c r="BZ37" s="66" t="s">
        <v>2127</v>
      </c>
      <c r="CA37" s="66" t="s">
        <v>2128</v>
      </c>
    </row>
    <row r="38" spans="1:79" s="66" customFormat="1" ht="28.5" customHeight="1" x14ac:dyDescent="0.45">
      <c r="A38" s="80">
        <f t="shared" si="0"/>
        <v>20</v>
      </c>
      <c r="B38" s="826"/>
      <c r="C38" s="822"/>
      <c r="D38" s="822"/>
      <c r="E38" s="822"/>
      <c r="F38" s="822"/>
      <c r="G38" s="822"/>
      <c r="H38" s="822"/>
      <c r="I38" s="822"/>
      <c r="J38" s="822"/>
      <c r="K38" s="822"/>
      <c r="L38" s="822"/>
      <c r="M38" s="822"/>
      <c r="N38" s="822"/>
      <c r="O38" s="822"/>
      <c r="P38" s="822"/>
      <c r="Q38" s="822"/>
      <c r="R38" s="822"/>
      <c r="S38" s="822"/>
      <c r="T38" s="822"/>
      <c r="U38" s="822"/>
      <c r="V38" s="825"/>
      <c r="W38" s="831"/>
      <c r="X38" s="822"/>
      <c r="Y38" s="822"/>
      <c r="Z38" s="822"/>
      <c r="AA38" s="822"/>
      <c r="AB38" s="832"/>
      <c r="AC38" s="833"/>
      <c r="AD38" s="834"/>
      <c r="AE38" s="834"/>
      <c r="AF38" s="834"/>
      <c r="AG38" s="827"/>
      <c r="AH38" s="827"/>
      <c r="AI38" s="827"/>
      <c r="AJ38" s="827"/>
      <c r="AK38" s="828"/>
      <c r="AL38" s="828"/>
      <c r="AM38" s="828"/>
      <c r="AN38" s="829"/>
      <c r="AO38" s="829"/>
      <c r="AP38" s="829"/>
      <c r="AQ38" s="829"/>
      <c r="AR38" s="830"/>
      <c r="AS38" s="831" t="s">
        <v>2121</v>
      </c>
      <c r="AT38" s="822"/>
      <c r="AU38" s="822"/>
      <c r="AV38" s="822"/>
      <c r="AW38" s="822"/>
      <c r="AX38" s="822"/>
      <c r="AY38" s="822"/>
      <c r="AZ38" s="822"/>
      <c r="BA38" s="822"/>
      <c r="BB38" s="822"/>
      <c r="BC38" s="822"/>
      <c r="BD38" s="822" t="s">
        <v>2122</v>
      </c>
      <c r="BE38" s="822"/>
      <c r="BF38" s="822"/>
      <c r="BG38" s="822"/>
      <c r="BH38" s="82" t="s">
        <v>2123</v>
      </c>
      <c r="BI38" s="822">
        <v>1</v>
      </c>
      <c r="BJ38" s="822"/>
      <c r="BK38" s="83"/>
      <c r="BL38" s="823">
        <v>44676</v>
      </c>
      <c r="BM38" s="824"/>
      <c r="BN38" s="822"/>
      <c r="BO38" s="822"/>
      <c r="BP38" s="822"/>
      <c r="BQ38" s="822"/>
      <c r="BR38" s="822"/>
      <c r="BS38" s="825"/>
      <c r="BV38" s="66" t="s">
        <v>2124</v>
      </c>
      <c r="BW38" s="66" t="s">
        <v>1260</v>
      </c>
      <c r="BX38" s="66" t="s">
        <v>2125</v>
      </c>
      <c r="BY38" s="66" t="s">
        <v>2126</v>
      </c>
      <c r="BZ38" s="66" t="s">
        <v>2127</v>
      </c>
      <c r="CA38" s="66" t="s">
        <v>2128</v>
      </c>
    </row>
    <row r="39" spans="1:79" s="66" customFormat="1" ht="28.5" customHeight="1" x14ac:dyDescent="0.45">
      <c r="A39" s="80">
        <f t="shared" si="0"/>
        <v>21</v>
      </c>
      <c r="B39" s="826"/>
      <c r="C39" s="822"/>
      <c r="D39" s="822"/>
      <c r="E39" s="822"/>
      <c r="F39" s="822"/>
      <c r="G39" s="822"/>
      <c r="H39" s="822"/>
      <c r="I39" s="822"/>
      <c r="J39" s="822"/>
      <c r="K39" s="822"/>
      <c r="L39" s="822"/>
      <c r="M39" s="822"/>
      <c r="N39" s="822"/>
      <c r="O39" s="822"/>
      <c r="P39" s="822"/>
      <c r="Q39" s="822"/>
      <c r="R39" s="822"/>
      <c r="S39" s="822"/>
      <c r="T39" s="822"/>
      <c r="U39" s="822"/>
      <c r="V39" s="825"/>
      <c r="W39" s="831"/>
      <c r="X39" s="822"/>
      <c r="Y39" s="822"/>
      <c r="Z39" s="822"/>
      <c r="AA39" s="822"/>
      <c r="AB39" s="832"/>
      <c r="AC39" s="833"/>
      <c r="AD39" s="834"/>
      <c r="AE39" s="834"/>
      <c r="AF39" s="834"/>
      <c r="AG39" s="827"/>
      <c r="AH39" s="827"/>
      <c r="AI39" s="827"/>
      <c r="AJ39" s="827"/>
      <c r="AK39" s="828"/>
      <c r="AL39" s="828"/>
      <c r="AM39" s="828"/>
      <c r="AN39" s="829"/>
      <c r="AO39" s="829"/>
      <c r="AP39" s="829"/>
      <c r="AQ39" s="829"/>
      <c r="AR39" s="830"/>
      <c r="AS39" s="831" t="s">
        <v>2121</v>
      </c>
      <c r="AT39" s="822"/>
      <c r="AU39" s="822"/>
      <c r="AV39" s="822"/>
      <c r="AW39" s="822"/>
      <c r="AX39" s="822"/>
      <c r="AY39" s="822"/>
      <c r="AZ39" s="822"/>
      <c r="BA39" s="822"/>
      <c r="BB39" s="822"/>
      <c r="BC39" s="822"/>
      <c r="BD39" s="822" t="s">
        <v>2122</v>
      </c>
      <c r="BE39" s="822"/>
      <c r="BF39" s="822"/>
      <c r="BG39" s="822"/>
      <c r="BH39" s="82" t="s">
        <v>2123</v>
      </c>
      <c r="BI39" s="822">
        <v>1</v>
      </c>
      <c r="BJ39" s="822"/>
      <c r="BK39" s="83"/>
      <c r="BL39" s="823">
        <v>44676</v>
      </c>
      <c r="BM39" s="824"/>
      <c r="BN39" s="822"/>
      <c r="BO39" s="822"/>
      <c r="BP39" s="822"/>
      <c r="BQ39" s="822"/>
      <c r="BR39" s="822"/>
      <c r="BS39" s="825"/>
      <c r="BV39" s="66" t="s">
        <v>2124</v>
      </c>
      <c r="BW39" s="66" t="s">
        <v>1260</v>
      </c>
      <c r="BX39" s="66" t="s">
        <v>2125</v>
      </c>
      <c r="BY39" s="66" t="s">
        <v>2126</v>
      </c>
      <c r="BZ39" s="66" t="s">
        <v>2127</v>
      </c>
      <c r="CA39" s="66" t="s">
        <v>2128</v>
      </c>
    </row>
    <row r="40" spans="1:79" s="66" customFormat="1" ht="28.5" customHeight="1" x14ac:dyDescent="0.45">
      <c r="A40" s="80">
        <f t="shared" si="0"/>
        <v>22</v>
      </c>
      <c r="B40" s="826"/>
      <c r="C40" s="822"/>
      <c r="D40" s="822"/>
      <c r="E40" s="822"/>
      <c r="F40" s="822"/>
      <c r="G40" s="822"/>
      <c r="H40" s="822"/>
      <c r="I40" s="822"/>
      <c r="J40" s="822"/>
      <c r="K40" s="822"/>
      <c r="L40" s="822"/>
      <c r="M40" s="822"/>
      <c r="N40" s="822"/>
      <c r="O40" s="822"/>
      <c r="P40" s="822"/>
      <c r="Q40" s="822"/>
      <c r="R40" s="822"/>
      <c r="S40" s="822"/>
      <c r="T40" s="822"/>
      <c r="U40" s="822"/>
      <c r="V40" s="825"/>
      <c r="W40" s="831"/>
      <c r="X40" s="822"/>
      <c r="Y40" s="822"/>
      <c r="Z40" s="822"/>
      <c r="AA40" s="822"/>
      <c r="AB40" s="832"/>
      <c r="AC40" s="833"/>
      <c r="AD40" s="834"/>
      <c r="AE40" s="834"/>
      <c r="AF40" s="834"/>
      <c r="AG40" s="827"/>
      <c r="AH40" s="827"/>
      <c r="AI40" s="827"/>
      <c r="AJ40" s="827"/>
      <c r="AK40" s="828"/>
      <c r="AL40" s="828"/>
      <c r="AM40" s="828"/>
      <c r="AN40" s="829"/>
      <c r="AO40" s="829"/>
      <c r="AP40" s="829"/>
      <c r="AQ40" s="829"/>
      <c r="AR40" s="830"/>
      <c r="AS40" s="831" t="s">
        <v>2121</v>
      </c>
      <c r="AT40" s="822"/>
      <c r="AU40" s="822"/>
      <c r="AV40" s="822"/>
      <c r="AW40" s="822"/>
      <c r="AX40" s="822"/>
      <c r="AY40" s="822"/>
      <c r="AZ40" s="822"/>
      <c r="BA40" s="822"/>
      <c r="BB40" s="822"/>
      <c r="BC40" s="822"/>
      <c r="BD40" s="822" t="s">
        <v>2122</v>
      </c>
      <c r="BE40" s="822"/>
      <c r="BF40" s="822"/>
      <c r="BG40" s="822"/>
      <c r="BH40" s="82" t="s">
        <v>2123</v>
      </c>
      <c r="BI40" s="822">
        <v>1</v>
      </c>
      <c r="BJ40" s="822"/>
      <c r="BK40" s="83"/>
      <c r="BL40" s="823">
        <v>44676</v>
      </c>
      <c r="BM40" s="824"/>
      <c r="BN40" s="822"/>
      <c r="BO40" s="822"/>
      <c r="BP40" s="822"/>
      <c r="BQ40" s="822"/>
      <c r="BR40" s="822"/>
      <c r="BS40" s="825"/>
      <c r="BV40" s="66" t="s">
        <v>2124</v>
      </c>
      <c r="BW40" s="66" t="s">
        <v>1260</v>
      </c>
      <c r="BX40" s="66" t="s">
        <v>2125</v>
      </c>
      <c r="BY40" s="66" t="s">
        <v>2126</v>
      </c>
      <c r="BZ40" s="66" t="s">
        <v>2127</v>
      </c>
      <c r="CA40" s="66" t="s">
        <v>2128</v>
      </c>
    </row>
    <row r="41" spans="1:79" s="66" customFormat="1" ht="28.5" customHeight="1" x14ac:dyDescent="0.45">
      <c r="A41" s="80">
        <f t="shared" si="0"/>
        <v>23</v>
      </c>
      <c r="B41" s="826"/>
      <c r="C41" s="822"/>
      <c r="D41" s="822"/>
      <c r="E41" s="822"/>
      <c r="F41" s="822"/>
      <c r="G41" s="822"/>
      <c r="H41" s="822"/>
      <c r="I41" s="822"/>
      <c r="J41" s="822"/>
      <c r="K41" s="822"/>
      <c r="L41" s="822"/>
      <c r="M41" s="822"/>
      <c r="N41" s="822"/>
      <c r="O41" s="822"/>
      <c r="P41" s="822"/>
      <c r="Q41" s="822"/>
      <c r="R41" s="822"/>
      <c r="S41" s="822"/>
      <c r="T41" s="822"/>
      <c r="U41" s="822"/>
      <c r="V41" s="825"/>
      <c r="W41" s="831"/>
      <c r="X41" s="822"/>
      <c r="Y41" s="822"/>
      <c r="Z41" s="822"/>
      <c r="AA41" s="822"/>
      <c r="AB41" s="832"/>
      <c r="AC41" s="833"/>
      <c r="AD41" s="834"/>
      <c r="AE41" s="834"/>
      <c r="AF41" s="834"/>
      <c r="AG41" s="827"/>
      <c r="AH41" s="827"/>
      <c r="AI41" s="827"/>
      <c r="AJ41" s="827"/>
      <c r="AK41" s="828"/>
      <c r="AL41" s="828"/>
      <c r="AM41" s="828"/>
      <c r="AN41" s="829"/>
      <c r="AO41" s="829"/>
      <c r="AP41" s="829"/>
      <c r="AQ41" s="829"/>
      <c r="AR41" s="830"/>
      <c r="AS41" s="831" t="s">
        <v>2121</v>
      </c>
      <c r="AT41" s="822"/>
      <c r="AU41" s="822"/>
      <c r="AV41" s="822"/>
      <c r="AW41" s="822"/>
      <c r="AX41" s="822"/>
      <c r="AY41" s="822"/>
      <c r="AZ41" s="822"/>
      <c r="BA41" s="822"/>
      <c r="BB41" s="822"/>
      <c r="BC41" s="822"/>
      <c r="BD41" s="822" t="s">
        <v>2122</v>
      </c>
      <c r="BE41" s="822"/>
      <c r="BF41" s="822"/>
      <c r="BG41" s="822"/>
      <c r="BH41" s="82" t="s">
        <v>2123</v>
      </c>
      <c r="BI41" s="822">
        <v>1</v>
      </c>
      <c r="BJ41" s="822"/>
      <c r="BK41" s="83"/>
      <c r="BL41" s="823">
        <v>44676</v>
      </c>
      <c r="BM41" s="824"/>
      <c r="BN41" s="822"/>
      <c r="BO41" s="822"/>
      <c r="BP41" s="822"/>
      <c r="BQ41" s="822"/>
      <c r="BR41" s="822"/>
      <c r="BS41" s="825"/>
      <c r="BV41" s="66" t="s">
        <v>2124</v>
      </c>
      <c r="BW41" s="66" t="s">
        <v>1260</v>
      </c>
      <c r="BX41" s="66" t="s">
        <v>2125</v>
      </c>
      <c r="BY41" s="66" t="s">
        <v>2126</v>
      </c>
      <c r="BZ41" s="66" t="s">
        <v>2127</v>
      </c>
      <c r="CA41" s="66" t="s">
        <v>2128</v>
      </c>
    </row>
    <row r="42" spans="1:79" s="66" customFormat="1" ht="28.5" customHeight="1" x14ac:dyDescent="0.45">
      <c r="A42" s="80">
        <f t="shared" si="0"/>
        <v>24</v>
      </c>
      <c r="B42" s="826"/>
      <c r="C42" s="822"/>
      <c r="D42" s="822"/>
      <c r="E42" s="822"/>
      <c r="F42" s="822"/>
      <c r="G42" s="822"/>
      <c r="H42" s="822"/>
      <c r="I42" s="822"/>
      <c r="J42" s="822"/>
      <c r="K42" s="822"/>
      <c r="L42" s="822"/>
      <c r="M42" s="822"/>
      <c r="N42" s="822"/>
      <c r="O42" s="822"/>
      <c r="P42" s="822"/>
      <c r="Q42" s="822"/>
      <c r="R42" s="822"/>
      <c r="S42" s="822"/>
      <c r="T42" s="822"/>
      <c r="U42" s="822"/>
      <c r="V42" s="825"/>
      <c r="W42" s="831"/>
      <c r="X42" s="822"/>
      <c r="Y42" s="822"/>
      <c r="Z42" s="822"/>
      <c r="AA42" s="822"/>
      <c r="AB42" s="832"/>
      <c r="AC42" s="833"/>
      <c r="AD42" s="834"/>
      <c r="AE42" s="834"/>
      <c r="AF42" s="834"/>
      <c r="AG42" s="827"/>
      <c r="AH42" s="827"/>
      <c r="AI42" s="827"/>
      <c r="AJ42" s="827"/>
      <c r="AK42" s="828"/>
      <c r="AL42" s="828"/>
      <c r="AM42" s="828"/>
      <c r="AN42" s="829"/>
      <c r="AO42" s="829"/>
      <c r="AP42" s="829"/>
      <c r="AQ42" s="829"/>
      <c r="AR42" s="830"/>
      <c r="AS42" s="831" t="s">
        <v>2121</v>
      </c>
      <c r="AT42" s="822"/>
      <c r="AU42" s="822"/>
      <c r="AV42" s="822"/>
      <c r="AW42" s="822"/>
      <c r="AX42" s="822"/>
      <c r="AY42" s="822"/>
      <c r="AZ42" s="822"/>
      <c r="BA42" s="822"/>
      <c r="BB42" s="822"/>
      <c r="BC42" s="822"/>
      <c r="BD42" s="822" t="s">
        <v>2122</v>
      </c>
      <c r="BE42" s="822"/>
      <c r="BF42" s="822"/>
      <c r="BG42" s="822"/>
      <c r="BH42" s="82" t="s">
        <v>2123</v>
      </c>
      <c r="BI42" s="822">
        <v>1</v>
      </c>
      <c r="BJ42" s="822"/>
      <c r="BK42" s="83"/>
      <c r="BL42" s="823">
        <v>44676</v>
      </c>
      <c r="BM42" s="824"/>
      <c r="BN42" s="822"/>
      <c r="BO42" s="822"/>
      <c r="BP42" s="822"/>
      <c r="BQ42" s="822"/>
      <c r="BR42" s="822"/>
      <c r="BS42" s="825"/>
      <c r="BV42" s="66" t="s">
        <v>2124</v>
      </c>
      <c r="BW42" s="66" t="s">
        <v>1260</v>
      </c>
      <c r="BX42" s="66" t="s">
        <v>2125</v>
      </c>
      <c r="BY42" s="66" t="s">
        <v>2126</v>
      </c>
      <c r="BZ42" s="66" t="s">
        <v>2127</v>
      </c>
      <c r="CA42" s="66" t="s">
        <v>2128</v>
      </c>
    </row>
    <row r="43" spans="1:79" s="66" customFormat="1" ht="28.5" customHeight="1" x14ac:dyDescent="0.45">
      <c r="A43" s="80">
        <f t="shared" si="0"/>
        <v>25</v>
      </c>
      <c r="B43" s="826"/>
      <c r="C43" s="822"/>
      <c r="D43" s="822"/>
      <c r="E43" s="822"/>
      <c r="F43" s="822"/>
      <c r="G43" s="822"/>
      <c r="H43" s="822"/>
      <c r="I43" s="822"/>
      <c r="J43" s="822"/>
      <c r="K43" s="822"/>
      <c r="L43" s="822"/>
      <c r="M43" s="822"/>
      <c r="N43" s="822"/>
      <c r="O43" s="822"/>
      <c r="P43" s="822"/>
      <c r="Q43" s="822"/>
      <c r="R43" s="822"/>
      <c r="S43" s="822"/>
      <c r="T43" s="822"/>
      <c r="U43" s="822"/>
      <c r="V43" s="825"/>
      <c r="W43" s="831"/>
      <c r="X43" s="822"/>
      <c r="Y43" s="822"/>
      <c r="Z43" s="822"/>
      <c r="AA43" s="822"/>
      <c r="AB43" s="832"/>
      <c r="AC43" s="833"/>
      <c r="AD43" s="834"/>
      <c r="AE43" s="834"/>
      <c r="AF43" s="834"/>
      <c r="AG43" s="827"/>
      <c r="AH43" s="827"/>
      <c r="AI43" s="827"/>
      <c r="AJ43" s="827"/>
      <c r="AK43" s="828"/>
      <c r="AL43" s="828"/>
      <c r="AM43" s="828"/>
      <c r="AN43" s="829"/>
      <c r="AO43" s="829"/>
      <c r="AP43" s="829"/>
      <c r="AQ43" s="829"/>
      <c r="AR43" s="830"/>
      <c r="AS43" s="831" t="s">
        <v>2121</v>
      </c>
      <c r="AT43" s="822"/>
      <c r="AU43" s="822"/>
      <c r="AV43" s="822"/>
      <c r="AW43" s="822"/>
      <c r="AX43" s="822"/>
      <c r="AY43" s="822"/>
      <c r="AZ43" s="822"/>
      <c r="BA43" s="822"/>
      <c r="BB43" s="822"/>
      <c r="BC43" s="822"/>
      <c r="BD43" s="822" t="s">
        <v>2122</v>
      </c>
      <c r="BE43" s="822"/>
      <c r="BF43" s="822"/>
      <c r="BG43" s="822"/>
      <c r="BH43" s="82" t="s">
        <v>2123</v>
      </c>
      <c r="BI43" s="822">
        <v>1</v>
      </c>
      <c r="BJ43" s="822"/>
      <c r="BK43" s="83"/>
      <c r="BL43" s="823">
        <v>44676</v>
      </c>
      <c r="BM43" s="824"/>
      <c r="BN43" s="822"/>
      <c r="BO43" s="822"/>
      <c r="BP43" s="822"/>
      <c r="BQ43" s="822"/>
      <c r="BR43" s="822"/>
      <c r="BS43" s="825"/>
      <c r="BV43" s="66" t="s">
        <v>2124</v>
      </c>
      <c r="BW43" s="66" t="s">
        <v>1260</v>
      </c>
      <c r="BX43" s="66" t="s">
        <v>2125</v>
      </c>
      <c r="BY43" s="66" t="s">
        <v>2126</v>
      </c>
      <c r="BZ43" s="66" t="s">
        <v>2127</v>
      </c>
      <c r="CA43" s="66" t="s">
        <v>2128</v>
      </c>
    </row>
    <row r="44" spans="1:79" s="66" customFormat="1" ht="28.5" customHeight="1" x14ac:dyDescent="0.45">
      <c r="A44" s="80">
        <f t="shared" si="0"/>
        <v>26</v>
      </c>
      <c r="B44" s="826"/>
      <c r="C44" s="822"/>
      <c r="D44" s="822"/>
      <c r="E44" s="822"/>
      <c r="F44" s="822"/>
      <c r="G44" s="822"/>
      <c r="H44" s="822"/>
      <c r="I44" s="822"/>
      <c r="J44" s="822"/>
      <c r="K44" s="822"/>
      <c r="L44" s="822"/>
      <c r="M44" s="822"/>
      <c r="N44" s="822"/>
      <c r="O44" s="822"/>
      <c r="P44" s="822"/>
      <c r="Q44" s="822"/>
      <c r="R44" s="822"/>
      <c r="S44" s="822"/>
      <c r="T44" s="822"/>
      <c r="U44" s="822"/>
      <c r="V44" s="825"/>
      <c r="W44" s="831"/>
      <c r="X44" s="822"/>
      <c r="Y44" s="822"/>
      <c r="Z44" s="822"/>
      <c r="AA44" s="822"/>
      <c r="AB44" s="832"/>
      <c r="AC44" s="833"/>
      <c r="AD44" s="834"/>
      <c r="AE44" s="834"/>
      <c r="AF44" s="834"/>
      <c r="AG44" s="827"/>
      <c r="AH44" s="827"/>
      <c r="AI44" s="827"/>
      <c r="AJ44" s="827"/>
      <c r="AK44" s="828"/>
      <c r="AL44" s="828"/>
      <c r="AM44" s="828"/>
      <c r="AN44" s="829"/>
      <c r="AO44" s="829"/>
      <c r="AP44" s="829"/>
      <c r="AQ44" s="829"/>
      <c r="AR44" s="830"/>
      <c r="AS44" s="831" t="s">
        <v>2121</v>
      </c>
      <c r="AT44" s="822"/>
      <c r="AU44" s="822"/>
      <c r="AV44" s="822"/>
      <c r="AW44" s="822"/>
      <c r="AX44" s="822"/>
      <c r="AY44" s="822"/>
      <c r="AZ44" s="822"/>
      <c r="BA44" s="822"/>
      <c r="BB44" s="822"/>
      <c r="BC44" s="822"/>
      <c r="BD44" s="822" t="s">
        <v>2122</v>
      </c>
      <c r="BE44" s="822"/>
      <c r="BF44" s="822"/>
      <c r="BG44" s="822"/>
      <c r="BH44" s="82" t="s">
        <v>2123</v>
      </c>
      <c r="BI44" s="822">
        <v>1</v>
      </c>
      <c r="BJ44" s="822"/>
      <c r="BK44" s="83"/>
      <c r="BL44" s="823">
        <v>44676</v>
      </c>
      <c r="BM44" s="824"/>
      <c r="BN44" s="822"/>
      <c r="BO44" s="822"/>
      <c r="BP44" s="822"/>
      <c r="BQ44" s="822"/>
      <c r="BR44" s="822"/>
      <c r="BS44" s="825"/>
      <c r="BV44" s="66" t="s">
        <v>2124</v>
      </c>
      <c r="BW44" s="66" t="s">
        <v>1260</v>
      </c>
      <c r="BX44" s="66" t="s">
        <v>2125</v>
      </c>
      <c r="BY44" s="66" t="s">
        <v>2126</v>
      </c>
      <c r="BZ44" s="66" t="s">
        <v>2127</v>
      </c>
      <c r="CA44" s="66" t="s">
        <v>2128</v>
      </c>
    </row>
    <row r="45" spans="1:79" s="66" customFormat="1" ht="28.5" customHeight="1" x14ac:dyDescent="0.45">
      <c r="A45" s="80">
        <f t="shared" si="0"/>
        <v>27</v>
      </c>
      <c r="B45" s="826"/>
      <c r="C45" s="822"/>
      <c r="D45" s="822"/>
      <c r="E45" s="822"/>
      <c r="F45" s="822"/>
      <c r="G45" s="822"/>
      <c r="H45" s="822"/>
      <c r="I45" s="822"/>
      <c r="J45" s="822"/>
      <c r="K45" s="822"/>
      <c r="L45" s="822"/>
      <c r="M45" s="822"/>
      <c r="N45" s="822"/>
      <c r="O45" s="822"/>
      <c r="P45" s="822"/>
      <c r="Q45" s="822"/>
      <c r="R45" s="822"/>
      <c r="S45" s="822"/>
      <c r="T45" s="822"/>
      <c r="U45" s="822"/>
      <c r="V45" s="825"/>
      <c r="W45" s="831"/>
      <c r="X45" s="822"/>
      <c r="Y45" s="822"/>
      <c r="Z45" s="822"/>
      <c r="AA45" s="822"/>
      <c r="AB45" s="832"/>
      <c r="AC45" s="833"/>
      <c r="AD45" s="834"/>
      <c r="AE45" s="834"/>
      <c r="AF45" s="834"/>
      <c r="AG45" s="827"/>
      <c r="AH45" s="827"/>
      <c r="AI45" s="827"/>
      <c r="AJ45" s="827"/>
      <c r="AK45" s="828"/>
      <c r="AL45" s="828"/>
      <c r="AM45" s="828"/>
      <c r="AN45" s="829"/>
      <c r="AO45" s="829"/>
      <c r="AP45" s="829"/>
      <c r="AQ45" s="829"/>
      <c r="AR45" s="830"/>
      <c r="AS45" s="831" t="s">
        <v>2121</v>
      </c>
      <c r="AT45" s="822"/>
      <c r="AU45" s="822"/>
      <c r="AV45" s="822"/>
      <c r="AW45" s="822"/>
      <c r="AX45" s="822"/>
      <c r="AY45" s="822"/>
      <c r="AZ45" s="822"/>
      <c r="BA45" s="822"/>
      <c r="BB45" s="822"/>
      <c r="BC45" s="822"/>
      <c r="BD45" s="822" t="s">
        <v>2122</v>
      </c>
      <c r="BE45" s="822"/>
      <c r="BF45" s="822"/>
      <c r="BG45" s="822"/>
      <c r="BH45" s="82" t="s">
        <v>2123</v>
      </c>
      <c r="BI45" s="822">
        <v>1</v>
      </c>
      <c r="BJ45" s="822"/>
      <c r="BK45" s="83"/>
      <c r="BL45" s="823">
        <v>44676</v>
      </c>
      <c r="BM45" s="824"/>
      <c r="BN45" s="822"/>
      <c r="BO45" s="822"/>
      <c r="BP45" s="822"/>
      <c r="BQ45" s="822"/>
      <c r="BR45" s="822"/>
      <c r="BS45" s="825"/>
      <c r="BV45" s="66" t="s">
        <v>2124</v>
      </c>
      <c r="BW45" s="66" t="s">
        <v>1260</v>
      </c>
      <c r="BX45" s="66" t="s">
        <v>2125</v>
      </c>
      <c r="BY45" s="66" t="s">
        <v>2126</v>
      </c>
      <c r="BZ45" s="66" t="s">
        <v>2127</v>
      </c>
      <c r="CA45" s="66" t="s">
        <v>2128</v>
      </c>
    </row>
    <row r="46" spans="1:79" s="66" customFormat="1" ht="28.5" customHeight="1" x14ac:dyDescent="0.45">
      <c r="A46" s="80">
        <f t="shared" si="0"/>
        <v>28</v>
      </c>
      <c r="B46" s="826"/>
      <c r="C46" s="822"/>
      <c r="D46" s="822"/>
      <c r="E46" s="822"/>
      <c r="F46" s="822"/>
      <c r="G46" s="822"/>
      <c r="H46" s="822"/>
      <c r="I46" s="822"/>
      <c r="J46" s="822"/>
      <c r="K46" s="822"/>
      <c r="L46" s="822"/>
      <c r="M46" s="822"/>
      <c r="N46" s="822"/>
      <c r="O46" s="822"/>
      <c r="P46" s="822"/>
      <c r="Q46" s="822"/>
      <c r="R46" s="822"/>
      <c r="S46" s="822"/>
      <c r="T46" s="822"/>
      <c r="U46" s="822"/>
      <c r="V46" s="825"/>
      <c r="W46" s="831"/>
      <c r="X46" s="822"/>
      <c r="Y46" s="822"/>
      <c r="Z46" s="822"/>
      <c r="AA46" s="822"/>
      <c r="AB46" s="832"/>
      <c r="AC46" s="833"/>
      <c r="AD46" s="834"/>
      <c r="AE46" s="834"/>
      <c r="AF46" s="834"/>
      <c r="AG46" s="827"/>
      <c r="AH46" s="827"/>
      <c r="AI46" s="827"/>
      <c r="AJ46" s="827"/>
      <c r="AK46" s="828"/>
      <c r="AL46" s="828"/>
      <c r="AM46" s="828"/>
      <c r="AN46" s="829"/>
      <c r="AO46" s="829"/>
      <c r="AP46" s="829"/>
      <c r="AQ46" s="829"/>
      <c r="AR46" s="830"/>
      <c r="AS46" s="831" t="s">
        <v>2121</v>
      </c>
      <c r="AT46" s="822"/>
      <c r="AU46" s="822"/>
      <c r="AV46" s="822"/>
      <c r="AW46" s="822"/>
      <c r="AX46" s="822"/>
      <c r="AY46" s="822"/>
      <c r="AZ46" s="822"/>
      <c r="BA46" s="822"/>
      <c r="BB46" s="822"/>
      <c r="BC46" s="822"/>
      <c r="BD46" s="822" t="s">
        <v>2122</v>
      </c>
      <c r="BE46" s="822"/>
      <c r="BF46" s="822"/>
      <c r="BG46" s="822"/>
      <c r="BH46" s="82" t="s">
        <v>2123</v>
      </c>
      <c r="BI46" s="822">
        <v>1</v>
      </c>
      <c r="BJ46" s="822"/>
      <c r="BK46" s="83"/>
      <c r="BL46" s="823">
        <v>44676</v>
      </c>
      <c r="BM46" s="824"/>
      <c r="BN46" s="822"/>
      <c r="BO46" s="822"/>
      <c r="BP46" s="822"/>
      <c r="BQ46" s="822"/>
      <c r="BR46" s="822"/>
      <c r="BS46" s="825"/>
      <c r="BV46" s="66" t="s">
        <v>2124</v>
      </c>
      <c r="BW46" s="66" t="s">
        <v>1260</v>
      </c>
      <c r="BX46" s="66" t="s">
        <v>2125</v>
      </c>
      <c r="BY46" s="66" t="s">
        <v>2126</v>
      </c>
      <c r="BZ46" s="66" t="s">
        <v>2127</v>
      </c>
      <c r="CA46" s="66" t="s">
        <v>2128</v>
      </c>
    </row>
    <row r="47" spans="1:79" s="66" customFormat="1" ht="28.5" customHeight="1" x14ac:dyDescent="0.45">
      <c r="A47" s="80">
        <f t="shared" si="0"/>
        <v>29</v>
      </c>
      <c r="B47" s="826"/>
      <c r="C47" s="822"/>
      <c r="D47" s="822"/>
      <c r="E47" s="822"/>
      <c r="F47" s="822"/>
      <c r="G47" s="822"/>
      <c r="H47" s="822"/>
      <c r="I47" s="822"/>
      <c r="J47" s="822"/>
      <c r="K47" s="822"/>
      <c r="L47" s="822"/>
      <c r="M47" s="822"/>
      <c r="N47" s="822"/>
      <c r="O47" s="822"/>
      <c r="P47" s="822"/>
      <c r="Q47" s="822"/>
      <c r="R47" s="822"/>
      <c r="S47" s="822"/>
      <c r="T47" s="822"/>
      <c r="U47" s="822"/>
      <c r="V47" s="825"/>
      <c r="W47" s="831"/>
      <c r="X47" s="822"/>
      <c r="Y47" s="822"/>
      <c r="Z47" s="822"/>
      <c r="AA47" s="822"/>
      <c r="AB47" s="832"/>
      <c r="AC47" s="833"/>
      <c r="AD47" s="834"/>
      <c r="AE47" s="834"/>
      <c r="AF47" s="834"/>
      <c r="AG47" s="827"/>
      <c r="AH47" s="827"/>
      <c r="AI47" s="827"/>
      <c r="AJ47" s="827"/>
      <c r="AK47" s="828"/>
      <c r="AL47" s="828"/>
      <c r="AM47" s="828"/>
      <c r="AN47" s="829"/>
      <c r="AO47" s="829"/>
      <c r="AP47" s="829"/>
      <c r="AQ47" s="829"/>
      <c r="AR47" s="830"/>
      <c r="AS47" s="831" t="s">
        <v>2121</v>
      </c>
      <c r="AT47" s="822"/>
      <c r="AU47" s="822"/>
      <c r="AV47" s="822"/>
      <c r="AW47" s="822"/>
      <c r="AX47" s="822"/>
      <c r="AY47" s="822"/>
      <c r="AZ47" s="822"/>
      <c r="BA47" s="822"/>
      <c r="BB47" s="822"/>
      <c r="BC47" s="822"/>
      <c r="BD47" s="822" t="s">
        <v>2122</v>
      </c>
      <c r="BE47" s="822"/>
      <c r="BF47" s="822"/>
      <c r="BG47" s="822"/>
      <c r="BH47" s="82" t="s">
        <v>2123</v>
      </c>
      <c r="BI47" s="822">
        <v>1</v>
      </c>
      <c r="BJ47" s="822"/>
      <c r="BK47" s="83"/>
      <c r="BL47" s="823">
        <v>44676</v>
      </c>
      <c r="BM47" s="824"/>
      <c r="BN47" s="822"/>
      <c r="BO47" s="822"/>
      <c r="BP47" s="822"/>
      <c r="BQ47" s="822"/>
      <c r="BR47" s="822"/>
      <c r="BS47" s="825"/>
      <c r="BV47" s="66" t="s">
        <v>2124</v>
      </c>
      <c r="BW47" s="66" t="s">
        <v>1260</v>
      </c>
      <c r="BX47" s="66" t="s">
        <v>2125</v>
      </c>
      <c r="BY47" s="66" t="s">
        <v>2126</v>
      </c>
      <c r="BZ47" s="66" t="s">
        <v>2127</v>
      </c>
      <c r="CA47" s="66" t="s">
        <v>2128</v>
      </c>
    </row>
    <row r="48" spans="1:79" s="66" customFormat="1" ht="28.5" customHeight="1" x14ac:dyDescent="0.45">
      <c r="A48" s="84">
        <f t="shared" si="0"/>
        <v>30</v>
      </c>
      <c r="B48" s="850"/>
      <c r="C48" s="838"/>
      <c r="D48" s="838"/>
      <c r="E48" s="838"/>
      <c r="F48" s="838"/>
      <c r="G48" s="838"/>
      <c r="H48" s="838"/>
      <c r="I48" s="838"/>
      <c r="J48" s="838"/>
      <c r="K48" s="838"/>
      <c r="L48" s="838"/>
      <c r="M48" s="838"/>
      <c r="N48" s="838"/>
      <c r="O48" s="838"/>
      <c r="P48" s="838"/>
      <c r="Q48" s="838"/>
      <c r="R48" s="838"/>
      <c r="S48" s="838"/>
      <c r="T48" s="838"/>
      <c r="U48" s="838"/>
      <c r="V48" s="841"/>
      <c r="W48" s="849"/>
      <c r="X48" s="838"/>
      <c r="Y48" s="838"/>
      <c r="Z48" s="838"/>
      <c r="AA48" s="838"/>
      <c r="AB48" s="851"/>
      <c r="AC48" s="852"/>
      <c r="AD48" s="853"/>
      <c r="AE48" s="853"/>
      <c r="AF48" s="853"/>
      <c r="AG48" s="845"/>
      <c r="AH48" s="845"/>
      <c r="AI48" s="845"/>
      <c r="AJ48" s="845"/>
      <c r="AK48" s="846"/>
      <c r="AL48" s="846"/>
      <c r="AM48" s="846"/>
      <c r="AN48" s="847"/>
      <c r="AO48" s="847"/>
      <c r="AP48" s="847"/>
      <c r="AQ48" s="847"/>
      <c r="AR48" s="848"/>
      <c r="AS48" s="849" t="s">
        <v>2121</v>
      </c>
      <c r="AT48" s="838"/>
      <c r="AU48" s="838"/>
      <c r="AV48" s="838"/>
      <c r="AW48" s="838"/>
      <c r="AX48" s="838"/>
      <c r="AY48" s="838"/>
      <c r="AZ48" s="838"/>
      <c r="BA48" s="838"/>
      <c r="BB48" s="838"/>
      <c r="BC48" s="838"/>
      <c r="BD48" s="838" t="s">
        <v>2122</v>
      </c>
      <c r="BE48" s="838"/>
      <c r="BF48" s="838"/>
      <c r="BG48" s="838"/>
      <c r="BH48" s="86" t="s">
        <v>2123</v>
      </c>
      <c r="BI48" s="838">
        <v>1</v>
      </c>
      <c r="BJ48" s="838"/>
      <c r="BK48" s="87"/>
      <c r="BL48" s="839">
        <v>44676</v>
      </c>
      <c r="BM48" s="840"/>
      <c r="BN48" s="838"/>
      <c r="BO48" s="838"/>
      <c r="BP48" s="838"/>
      <c r="BQ48" s="838"/>
      <c r="BR48" s="838"/>
      <c r="BS48" s="841"/>
      <c r="BV48" s="66" t="s">
        <v>2124</v>
      </c>
      <c r="BW48" s="66" t="s">
        <v>1260</v>
      </c>
      <c r="BX48" s="66" t="s">
        <v>2125</v>
      </c>
      <c r="BY48" s="66" t="s">
        <v>2126</v>
      </c>
      <c r="BZ48" s="66" t="s">
        <v>2127</v>
      </c>
      <c r="CA48" s="66" t="s">
        <v>2128</v>
      </c>
    </row>
    <row r="49" spans="1:79" s="66" customFormat="1" ht="30" hidden="1" customHeight="1" x14ac:dyDescent="0.45">
      <c r="A49" s="88">
        <f t="shared" si="0"/>
        <v>31</v>
      </c>
      <c r="B49" s="842"/>
      <c r="C49" s="843"/>
      <c r="D49" s="843"/>
      <c r="E49" s="843"/>
      <c r="F49" s="843"/>
      <c r="G49" s="843"/>
      <c r="H49" s="843"/>
      <c r="I49" s="843"/>
      <c r="J49" s="843"/>
      <c r="K49" s="843"/>
      <c r="L49" s="843"/>
      <c r="M49" s="843"/>
      <c r="N49" s="843"/>
      <c r="O49" s="843"/>
      <c r="P49" s="843"/>
      <c r="Q49" s="843"/>
      <c r="R49" s="843"/>
      <c r="S49" s="843"/>
      <c r="T49" s="843"/>
      <c r="U49" s="843"/>
      <c r="V49" s="844"/>
      <c r="W49" s="856"/>
      <c r="X49" s="843"/>
      <c r="Y49" s="843"/>
      <c r="Z49" s="843"/>
      <c r="AA49" s="843"/>
      <c r="AB49" s="857"/>
      <c r="AC49" s="860"/>
      <c r="AD49" s="861"/>
      <c r="AE49" s="861"/>
      <c r="AF49" s="861"/>
      <c r="AG49" s="862"/>
      <c r="AH49" s="862"/>
      <c r="AI49" s="862"/>
      <c r="AJ49" s="862"/>
      <c r="AK49" s="863"/>
      <c r="AL49" s="863"/>
      <c r="AM49" s="863"/>
      <c r="AN49" s="854"/>
      <c r="AO49" s="854"/>
      <c r="AP49" s="854"/>
      <c r="AQ49" s="854"/>
      <c r="AR49" s="855"/>
      <c r="AS49" s="856" t="s">
        <v>2121</v>
      </c>
      <c r="AT49" s="843"/>
      <c r="AU49" s="843"/>
      <c r="AV49" s="843"/>
      <c r="AW49" s="843"/>
      <c r="AX49" s="843"/>
      <c r="AY49" s="843"/>
      <c r="AZ49" s="843"/>
      <c r="BA49" s="843"/>
      <c r="BB49" s="843"/>
      <c r="BC49" s="843"/>
      <c r="BD49" s="843" t="s">
        <v>2122</v>
      </c>
      <c r="BE49" s="843"/>
      <c r="BF49" s="843"/>
      <c r="BG49" s="843"/>
      <c r="BH49" s="89" t="s">
        <v>2123</v>
      </c>
      <c r="BI49" s="843"/>
      <c r="BJ49" s="857"/>
      <c r="BK49" s="90"/>
      <c r="BL49" s="858">
        <v>44676</v>
      </c>
      <c r="BM49" s="859"/>
      <c r="BN49" s="843"/>
      <c r="BO49" s="843"/>
      <c r="BP49" s="843"/>
      <c r="BQ49" s="843"/>
      <c r="BR49" s="843"/>
      <c r="BS49" s="844"/>
      <c r="BV49" s="66" t="s">
        <v>2124</v>
      </c>
      <c r="BW49" s="66" t="s">
        <v>1260</v>
      </c>
      <c r="BX49" s="66" t="s">
        <v>2125</v>
      </c>
      <c r="BY49" s="66" t="s">
        <v>2126</v>
      </c>
      <c r="BZ49" s="66" t="s">
        <v>2127</v>
      </c>
      <c r="CA49" s="66" t="s">
        <v>2128</v>
      </c>
    </row>
    <row r="50" spans="1:79" s="66" customFormat="1" ht="30" hidden="1" customHeight="1" x14ac:dyDescent="0.45">
      <c r="A50" s="80">
        <f t="shared" si="0"/>
        <v>32</v>
      </c>
      <c r="B50" s="826"/>
      <c r="C50" s="822"/>
      <c r="D50" s="822"/>
      <c r="E50" s="822"/>
      <c r="F50" s="822"/>
      <c r="G50" s="822"/>
      <c r="H50" s="822"/>
      <c r="I50" s="822"/>
      <c r="J50" s="822"/>
      <c r="K50" s="822"/>
      <c r="L50" s="822"/>
      <c r="M50" s="822"/>
      <c r="N50" s="822"/>
      <c r="O50" s="822"/>
      <c r="P50" s="822"/>
      <c r="Q50" s="822"/>
      <c r="R50" s="822"/>
      <c r="S50" s="822"/>
      <c r="T50" s="822"/>
      <c r="U50" s="822"/>
      <c r="V50" s="825"/>
      <c r="W50" s="831"/>
      <c r="X50" s="822"/>
      <c r="Y50" s="822"/>
      <c r="Z50" s="822"/>
      <c r="AA50" s="822"/>
      <c r="AB50" s="832"/>
      <c r="AC50" s="833"/>
      <c r="AD50" s="834"/>
      <c r="AE50" s="834"/>
      <c r="AF50" s="834"/>
      <c r="AG50" s="827"/>
      <c r="AH50" s="827"/>
      <c r="AI50" s="827"/>
      <c r="AJ50" s="827"/>
      <c r="AK50" s="828"/>
      <c r="AL50" s="828"/>
      <c r="AM50" s="828"/>
      <c r="AN50" s="829"/>
      <c r="AO50" s="829"/>
      <c r="AP50" s="829"/>
      <c r="AQ50" s="829"/>
      <c r="AR50" s="830"/>
      <c r="AS50" s="831" t="s">
        <v>2121</v>
      </c>
      <c r="AT50" s="822"/>
      <c r="AU50" s="822"/>
      <c r="AV50" s="822"/>
      <c r="AW50" s="822"/>
      <c r="AX50" s="822"/>
      <c r="AY50" s="822"/>
      <c r="AZ50" s="822"/>
      <c r="BA50" s="822"/>
      <c r="BB50" s="822"/>
      <c r="BC50" s="822"/>
      <c r="BD50" s="822" t="s">
        <v>2122</v>
      </c>
      <c r="BE50" s="822"/>
      <c r="BF50" s="822"/>
      <c r="BG50" s="822"/>
      <c r="BH50" s="81" t="s">
        <v>2123</v>
      </c>
      <c r="BI50" s="822"/>
      <c r="BJ50" s="832"/>
      <c r="BK50" s="83"/>
      <c r="BL50" s="823">
        <v>44676</v>
      </c>
      <c r="BM50" s="824"/>
      <c r="BN50" s="822"/>
      <c r="BO50" s="822"/>
      <c r="BP50" s="822"/>
      <c r="BQ50" s="822"/>
      <c r="BR50" s="822"/>
      <c r="BS50" s="825"/>
      <c r="BV50" s="66" t="s">
        <v>2124</v>
      </c>
      <c r="BW50" s="66" t="s">
        <v>1260</v>
      </c>
      <c r="BX50" s="66" t="s">
        <v>2125</v>
      </c>
      <c r="BY50" s="66" t="s">
        <v>2126</v>
      </c>
      <c r="BZ50" s="66" t="s">
        <v>2127</v>
      </c>
      <c r="CA50" s="66" t="s">
        <v>2128</v>
      </c>
    </row>
    <row r="51" spans="1:79" s="66" customFormat="1" ht="30" hidden="1" customHeight="1" x14ac:dyDescent="0.45">
      <c r="A51" s="80">
        <f t="shared" si="0"/>
        <v>33</v>
      </c>
      <c r="B51" s="826"/>
      <c r="C51" s="822"/>
      <c r="D51" s="822"/>
      <c r="E51" s="822"/>
      <c r="F51" s="822"/>
      <c r="G51" s="822"/>
      <c r="H51" s="822"/>
      <c r="I51" s="822"/>
      <c r="J51" s="822"/>
      <c r="K51" s="822"/>
      <c r="L51" s="822"/>
      <c r="M51" s="822"/>
      <c r="N51" s="822"/>
      <c r="O51" s="822"/>
      <c r="P51" s="822"/>
      <c r="Q51" s="822"/>
      <c r="R51" s="822"/>
      <c r="S51" s="822"/>
      <c r="T51" s="822"/>
      <c r="U51" s="822"/>
      <c r="V51" s="825"/>
      <c r="W51" s="831"/>
      <c r="X51" s="822"/>
      <c r="Y51" s="822"/>
      <c r="Z51" s="822"/>
      <c r="AA51" s="822"/>
      <c r="AB51" s="832"/>
      <c r="AC51" s="833"/>
      <c r="AD51" s="834"/>
      <c r="AE51" s="834"/>
      <c r="AF51" s="834"/>
      <c r="AG51" s="827"/>
      <c r="AH51" s="827"/>
      <c r="AI51" s="827"/>
      <c r="AJ51" s="827"/>
      <c r="AK51" s="828"/>
      <c r="AL51" s="828"/>
      <c r="AM51" s="828"/>
      <c r="AN51" s="829"/>
      <c r="AO51" s="829"/>
      <c r="AP51" s="829"/>
      <c r="AQ51" s="829"/>
      <c r="AR51" s="830"/>
      <c r="AS51" s="831" t="s">
        <v>2121</v>
      </c>
      <c r="AT51" s="822"/>
      <c r="AU51" s="822"/>
      <c r="AV51" s="822"/>
      <c r="AW51" s="822"/>
      <c r="AX51" s="822"/>
      <c r="AY51" s="822"/>
      <c r="AZ51" s="822"/>
      <c r="BA51" s="822"/>
      <c r="BB51" s="822"/>
      <c r="BC51" s="822"/>
      <c r="BD51" s="822" t="s">
        <v>2122</v>
      </c>
      <c r="BE51" s="822"/>
      <c r="BF51" s="822"/>
      <c r="BG51" s="822"/>
      <c r="BH51" s="81" t="s">
        <v>2123</v>
      </c>
      <c r="BI51" s="822"/>
      <c r="BJ51" s="832"/>
      <c r="BK51" s="83"/>
      <c r="BL51" s="823">
        <v>44676</v>
      </c>
      <c r="BM51" s="824"/>
      <c r="BN51" s="822"/>
      <c r="BO51" s="822"/>
      <c r="BP51" s="822"/>
      <c r="BQ51" s="822"/>
      <c r="BR51" s="822"/>
      <c r="BS51" s="825"/>
      <c r="BV51" s="66" t="s">
        <v>2124</v>
      </c>
      <c r="BW51" s="66" t="s">
        <v>1260</v>
      </c>
      <c r="BX51" s="66" t="s">
        <v>2125</v>
      </c>
      <c r="BY51" s="66" t="s">
        <v>2126</v>
      </c>
      <c r="BZ51" s="66" t="s">
        <v>2127</v>
      </c>
      <c r="CA51" s="66" t="s">
        <v>2128</v>
      </c>
    </row>
    <row r="52" spans="1:79" s="66" customFormat="1" ht="30" hidden="1" customHeight="1" x14ac:dyDescent="0.45">
      <c r="A52" s="80">
        <f t="shared" si="0"/>
        <v>34</v>
      </c>
      <c r="B52" s="826"/>
      <c r="C52" s="822"/>
      <c r="D52" s="822"/>
      <c r="E52" s="822"/>
      <c r="F52" s="822"/>
      <c r="G52" s="822"/>
      <c r="H52" s="822"/>
      <c r="I52" s="822"/>
      <c r="J52" s="822"/>
      <c r="K52" s="822"/>
      <c r="L52" s="822"/>
      <c r="M52" s="822"/>
      <c r="N52" s="822"/>
      <c r="O52" s="822"/>
      <c r="P52" s="822"/>
      <c r="Q52" s="822"/>
      <c r="R52" s="822"/>
      <c r="S52" s="822"/>
      <c r="T52" s="822"/>
      <c r="U52" s="822"/>
      <c r="V52" s="825"/>
      <c r="W52" s="831"/>
      <c r="X52" s="822"/>
      <c r="Y52" s="822"/>
      <c r="Z52" s="822"/>
      <c r="AA52" s="822"/>
      <c r="AB52" s="832"/>
      <c r="AC52" s="833"/>
      <c r="AD52" s="834"/>
      <c r="AE52" s="834"/>
      <c r="AF52" s="834"/>
      <c r="AG52" s="827"/>
      <c r="AH52" s="827"/>
      <c r="AI52" s="827"/>
      <c r="AJ52" s="827"/>
      <c r="AK52" s="828"/>
      <c r="AL52" s="828"/>
      <c r="AM52" s="828"/>
      <c r="AN52" s="829"/>
      <c r="AO52" s="829"/>
      <c r="AP52" s="829"/>
      <c r="AQ52" s="829"/>
      <c r="AR52" s="830"/>
      <c r="AS52" s="831" t="s">
        <v>2121</v>
      </c>
      <c r="AT52" s="822"/>
      <c r="AU52" s="822"/>
      <c r="AV52" s="822"/>
      <c r="AW52" s="822"/>
      <c r="AX52" s="822"/>
      <c r="AY52" s="822"/>
      <c r="AZ52" s="822"/>
      <c r="BA52" s="822"/>
      <c r="BB52" s="822"/>
      <c r="BC52" s="822"/>
      <c r="BD52" s="822" t="s">
        <v>2122</v>
      </c>
      <c r="BE52" s="822"/>
      <c r="BF52" s="822"/>
      <c r="BG52" s="822"/>
      <c r="BH52" s="81" t="s">
        <v>2123</v>
      </c>
      <c r="BI52" s="822"/>
      <c r="BJ52" s="832"/>
      <c r="BK52" s="83"/>
      <c r="BL52" s="823">
        <v>44676</v>
      </c>
      <c r="BM52" s="824"/>
      <c r="BN52" s="822"/>
      <c r="BO52" s="822"/>
      <c r="BP52" s="822"/>
      <c r="BQ52" s="822"/>
      <c r="BR52" s="822"/>
      <c r="BS52" s="825"/>
      <c r="BV52" s="66" t="s">
        <v>2124</v>
      </c>
      <c r="BW52" s="66" t="s">
        <v>1260</v>
      </c>
      <c r="BX52" s="66" t="s">
        <v>2125</v>
      </c>
      <c r="BY52" s="66" t="s">
        <v>2126</v>
      </c>
      <c r="BZ52" s="66" t="s">
        <v>2127</v>
      </c>
      <c r="CA52" s="66" t="s">
        <v>2128</v>
      </c>
    </row>
    <row r="53" spans="1:79" s="66" customFormat="1" ht="30" hidden="1" customHeight="1" x14ac:dyDescent="0.45">
      <c r="A53" s="80">
        <f t="shared" si="0"/>
        <v>35</v>
      </c>
      <c r="B53" s="826"/>
      <c r="C53" s="822"/>
      <c r="D53" s="822"/>
      <c r="E53" s="822"/>
      <c r="F53" s="822"/>
      <c r="G53" s="822"/>
      <c r="H53" s="822"/>
      <c r="I53" s="822"/>
      <c r="J53" s="822"/>
      <c r="K53" s="822"/>
      <c r="L53" s="822"/>
      <c r="M53" s="822"/>
      <c r="N53" s="822"/>
      <c r="O53" s="822"/>
      <c r="P53" s="822"/>
      <c r="Q53" s="822"/>
      <c r="R53" s="822"/>
      <c r="S53" s="822"/>
      <c r="T53" s="822"/>
      <c r="U53" s="822"/>
      <c r="V53" s="825"/>
      <c r="W53" s="831"/>
      <c r="X53" s="822"/>
      <c r="Y53" s="822"/>
      <c r="Z53" s="822"/>
      <c r="AA53" s="822"/>
      <c r="AB53" s="832"/>
      <c r="AC53" s="833"/>
      <c r="AD53" s="834"/>
      <c r="AE53" s="834"/>
      <c r="AF53" s="834"/>
      <c r="AG53" s="827"/>
      <c r="AH53" s="827"/>
      <c r="AI53" s="827"/>
      <c r="AJ53" s="827"/>
      <c r="AK53" s="828"/>
      <c r="AL53" s="828"/>
      <c r="AM53" s="828"/>
      <c r="AN53" s="829"/>
      <c r="AO53" s="829"/>
      <c r="AP53" s="829"/>
      <c r="AQ53" s="829"/>
      <c r="AR53" s="830"/>
      <c r="AS53" s="831" t="s">
        <v>2121</v>
      </c>
      <c r="AT53" s="822"/>
      <c r="AU53" s="822"/>
      <c r="AV53" s="822"/>
      <c r="AW53" s="822"/>
      <c r="AX53" s="822"/>
      <c r="AY53" s="822"/>
      <c r="AZ53" s="822"/>
      <c r="BA53" s="822"/>
      <c r="BB53" s="822"/>
      <c r="BC53" s="822"/>
      <c r="BD53" s="822" t="s">
        <v>2122</v>
      </c>
      <c r="BE53" s="822"/>
      <c r="BF53" s="822"/>
      <c r="BG53" s="822"/>
      <c r="BH53" s="81" t="s">
        <v>2123</v>
      </c>
      <c r="BI53" s="822"/>
      <c r="BJ53" s="832"/>
      <c r="BK53" s="83"/>
      <c r="BL53" s="823">
        <v>44676</v>
      </c>
      <c r="BM53" s="824"/>
      <c r="BN53" s="822"/>
      <c r="BO53" s="822"/>
      <c r="BP53" s="822"/>
      <c r="BQ53" s="822"/>
      <c r="BR53" s="822"/>
      <c r="BS53" s="825"/>
      <c r="BV53" s="66" t="s">
        <v>2124</v>
      </c>
      <c r="BW53" s="66" t="s">
        <v>1260</v>
      </c>
      <c r="BX53" s="66" t="s">
        <v>2125</v>
      </c>
      <c r="BY53" s="66" t="s">
        <v>2126</v>
      </c>
      <c r="BZ53" s="66" t="s">
        <v>2127</v>
      </c>
      <c r="CA53" s="66" t="s">
        <v>2128</v>
      </c>
    </row>
    <row r="54" spans="1:79" s="66" customFormat="1" ht="30" hidden="1" customHeight="1" x14ac:dyDescent="0.45">
      <c r="A54" s="80">
        <f t="shared" si="0"/>
        <v>36</v>
      </c>
      <c r="B54" s="826"/>
      <c r="C54" s="822"/>
      <c r="D54" s="822"/>
      <c r="E54" s="822"/>
      <c r="F54" s="822"/>
      <c r="G54" s="822"/>
      <c r="H54" s="822"/>
      <c r="I54" s="822"/>
      <c r="J54" s="822"/>
      <c r="K54" s="822"/>
      <c r="L54" s="822"/>
      <c r="M54" s="822"/>
      <c r="N54" s="822"/>
      <c r="O54" s="822"/>
      <c r="P54" s="822"/>
      <c r="Q54" s="822"/>
      <c r="R54" s="822"/>
      <c r="S54" s="822"/>
      <c r="T54" s="822"/>
      <c r="U54" s="822"/>
      <c r="V54" s="825"/>
      <c r="W54" s="831"/>
      <c r="X54" s="822"/>
      <c r="Y54" s="822"/>
      <c r="Z54" s="822"/>
      <c r="AA54" s="822"/>
      <c r="AB54" s="832"/>
      <c r="AC54" s="833"/>
      <c r="AD54" s="834"/>
      <c r="AE54" s="834"/>
      <c r="AF54" s="834"/>
      <c r="AG54" s="827"/>
      <c r="AH54" s="827"/>
      <c r="AI54" s="827"/>
      <c r="AJ54" s="827"/>
      <c r="AK54" s="828"/>
      <c r="AL54" s="828"/>
      <c r="AM54" s="828"/>
      <c r="AN54" s="829"/>
      <c r="AO54" s="829"/>
      <c r="AP54" s="829"/>
      <c r="AQ54" s="829"/>
      <c r="AR54" s="830"/>
      <c r="AS54" s="831" t="s">
        <v>2121</v>
      </c>
      <c r="AT54" s="822"/>
      <c r="AU54" s="822"/>
      <c r="AV54" s="822"/>
      <c r="AW54" s="822"/>
      <c r="AX54" s="822"/>
      <c r="AY54" s="822"/>
      <c r="AZ54" s="822"/>
      <c r="BA54" s="822"/>
      <c r="BB54" s="822"/>
      <c r="BC54" s="822"/>
      <c r="BD54" s="822" t="s">
        <v>2122</v>
      </c>
      <c r="BE54" s="822"/>
      <c r="BF54" s="822"/>
      <c r="BG54" s="822"/>
      <c r="BH54" s="81" t="s">
        <v>2123</v>
      </c>
      <c r="BI54" s="822"/>
      <c r="BJ54" s="832"/>
      <c r="BK54" s="83"/>
      <c r="BL54" s="823">
        <v>44676</v>
      </c>
      <c r="BM54" s="824"/>
      <c r="BN54" s="822"/>
      <c r="BO54" s="822"/>
      <c r="BP54" s="822"/>
      <c r="BQ54" s="822"/>
      <c r="BR54" s="822"/>
      <c r="BS54" s="825"/>
      <c r="BV54" s="66" t="s">
        <v>2124</v>
      </c>
      <c r="BW54" s="66" t="s">
        <v>1260</v>
      </c>
      <c r="BX54" s="66" t="s">
        <v>2125</v>
      </c>
      <c r="BY54" s="66" t="s">
        <v>2126</v>
      </c>
      <c r="BZ54" s="66" t="s">
        <v>2127</v>
      </c>
      <c r="CA54" s="66" t="s">
        <v>2128</v>
      </c>
    </row>
    <row r="55" spans="1:79" s="66" customFormat="1" ht="30" hidden="1" customHeight="1" x14ac:dyDescent="0.45">
      <c r="A55" s="80">
        <f t="shared" si="0"/>
        <v>37</v>
      </c>
      <c r="B55" s="826"/>
      <c r="C55" s="822"/>
      <c r="D55" s="822"/>
      <c r="E55" s="822"/>
      <c r="F55" s="822"/>
      <c r="G55" s="822"/>
      <c r="H55" s="822"/>
      <c r="I55" s="822"/>
      <c r="J55" s="822"/>
      <c r="K55" s="822"/>
      <c r="L55" s="822"/>
      <c r="M55" s="822"/>
      <c r="N55" s="822"/>
      <c r="O55" s="822"/>
      <c r="P55" s="822"/>
      <c r="Q55" s="822"/>
      <c r="R55" s="822"/>
      <c r="S55" s="822"/>
      <c r="T55" s="822"/>
      <c r="U55" s="822"/>
      <c r="V55" s="825"/>
      <c r="W55" s="831"/>
      <c r="X55" s="822"/>
      <c r="Y55" s="822"/>
      <c r="Z55" s="822"/>
      <c r="AA55" s="822"/>
      <c r="AB55" s="832"/>
      <c r="AC55" s="833"/>
      <c r="AD55" s="834"/>
      <c r="AE55" s="834"/>
      <c r="AF55" s="834"/>
      <c r="AG55" s="827"/>
      <c r="AH55" s="827"/>
      <c r="AI55" s="827"/>
      <c r="AJ55" s="827"/>
      <c r="AK55" s="828"/>
      <c r="AL55" s="828"/>
      <c r="AM55" s="828"/>
      <c r="AN55" s="829"/>
      <c r="AO55" s="829"/>
      <c r="AP55" s="829"/>
      <c r="AQ55" s="829"/>
      <c r="AR55" s="830"/>
      <c r="AS55" s="831" t="s">
        <v>2121</v>
      </c>
      <c r="AT55" s="822"/>
      <c r="AU55" s="822"/>
      <c r="AV55" s="822"/>
      <c r="AW55" s="822"/>
      <c r="AX55" s="822"/>
      <c r="AY55" s="822"/>
      <c r="AZ55" s="822"/>
      <c r="BA55" s="822"/>
      <c r="BB55" s="822"/>
      <c r="BC55" s="822"/>
      <c r="BD55" s="822" t="s">
        <v>2122</v>
      </c>
      <c r="BE55" s="822"/>
      <c r="BF55" s="822"/>
      <c r="BG55" s="822"/>
      <c r="BH55" s="81" t="s">
        <v>2123</v>
      </c>
      <c r="BI55" s="822"/>
      <c r="BJ55" s="832"/>
      <c r="BK55" s="83"/>
      <c r="BL55" s="823">
        <v>44676</v>
      </c>
      <c r="BM55" s="824"/>
      <c r="BN55" s="822"/>
      <c r="BO55" s="822"/>
      <c r="BP55" s="822"/>
      <c r="BQ55" s="822"/>
      <c r="BR55" s="822"/>
      <c r="BS55" s="825"/>
      <c r="BV55" s="66" t="s">
        <v>2124</v>
      </c>
      <c r="BW55" s="66" t="s">
        <v>1260</v>
      </c>
      <c r="BX55" s="66" t="s">
        <v>2125</v>
      </c>
      <c r="BY55" s="66" t="s">
        <v>2126</v>
      </c>
      <c r="BZ55" s="66" t="s">
        <v>2127</v>
      </c>
      <c r="CA55" s="66" t="s">
        <v>2128</v>
      </c>
    </row>
    <row r="56" spans="1:79" s="66" customFormat="1" ht="30" hidden="1" customHeight="1" x14ac:dyDescent="0.45">
      <c r="A56" s="80">
        <f t="shared" si="0"/>
        <v>38</v>
      </c>
      <c r="B56" s="826"/>
      <c r="C56" s="822"/>
      <c r="D56" s="822"/>
      <c r="E56" s="822"/>
      <c r="F56" s="822"/>
      <c r="G56" s="822"/>
      <c r="H56" s="822"/>
      <c r="I56" s="822"/>
      <c r="J56" s="822"/>
      <c r="K56" s="822"/>
      <c r="L56" s="822"/>
      <c r="M56" s="822"/>
      <c r="N56" s="822"/>
      <c r="O56" s="822"/>
      <c r="P56" s="822"/>
      <c r="Q56" s="822"/>
      <c r="R56" s="822"/>
      <c r="S56" s="822"/>
      <c r="T56" s="822"/>
      <c r="U56" s="822"/>
      <c r="V56" s="825"/>
      <c r="W56" s="831"/>
      <c r="X56" s="822"/>
      <c r="Y56" s="822"/>
      <c r="Z56" s="822"/>
      <c r="AA56" s="822"/>
      <c r="AB56" s="832"/>
      <c r="AC56" s="833"/>
      <c r="AD56" s="834"/>
      <c r="AE56" s="834"/>
      <c r="AF56" s="834"/>
      <c r="AG56" s="827"/>
      <c r="AH56" s="827"/>
      <c r="AI56" s="827"/>
      <c r="AJ56" s="827"/>
      <c r="AK56" s="828"/>
      <c r="AL56" s="828"/>
      <c r="AM56" s="828"/>
      <c r="AN56" s="829"/>
      <c r="AO56" s="829"/>
      <c r="AP56" s="829"/>
      <c r="AQ56" s="829"/>
      <c r="AR56" s="830"/>
      <c r="AS56" s="831" t="s">
        <v>2121</v>
      </c>
      <c r="AT56" s="822"/>
      <c r="AU56" s="822"/>
      <c r="AV56" s="822"/>
      <c r="AW56" s="822"/>
      <c r="AX56" s="822"/>
      <c r="AY56" s="822"/>
      <c r="AZ56" s="822"/>
      <c r="BA56" s="822"/>
      <c r="BB56" s="822"/>
      <c r="BC56" s="822"/>
      <c r="BD56" s="822" t="s">
        <v>2122</v>
      </c>
      <c r="BE56" s="822"/>
      <c r="BF56" s="822"/>
      <c r="BG56" s="822"/>
      <c r="BH56" s="81" t="s">
        <v>2123</v>
      </c>
      <c r="BI56" s="822"/>
      <c r="BJ56" s="832"/>
      <c r="BK56" s="83"/>
      <c r="BL56" s="823">
        <v>44676</v>
      </c>
      <c r="BM56" s="824"/>
      <c r="BN56" s="822"/>
      <c r="BO56" s="822"/>
      <c r="BP56" s="822"/>
      <c r="BQ56" s="822"/>
      <c r="BR56" s="822"/>
      <c r="BS56" s="825"/>
      <c r="BV56" s="66" t="s">
        <v>2124</v>
      </c>
      <c r="BW56" s="66" t="s">
        <v>1260</v>
      </c>
      <c r="BX56" s="66" t="s">
        <v>2125</v>
      </c>
      <c r="BY56" s="66" t="s">
        <v>2126</v>
      </c>
      <c r="BZ56" s="66" t="s">
        <v>2127</v>
      </c>
      <c r="CA56" s="66" t="s">
        <v>2128</v>
      </c>
    </row>
    <row r="57" spans="1:79" s="66" customFormat="1" ht="30" hidden="1" customHeight="1" x14ac:dyDescent="0.45">
      <c r="A57" s="80">
        <f t="shared" si="0"/>
        <v>39</v>
      </c>
      <c r="B57" s="826"/>
      <c r="C57" s="822"/>
      <c r="D57" s="822"/>
      <c r="E57" s="822"/>
      <c r="F57" s="822"/>
      <c r="G57" s="822"/>
      <c r="H57" s="822"/>
      <c r="I57" s="822"/>
      <c r="J57" s="822"/>
      <c r="K57" s="822"/>
      <c r="L57" s="822"/>
      <c r="M57" s="822"/>
      <c r="N57" s="822"/>
      <c r="O57" s="822"/>
      <c r="P57" s="822"/>
      <c r="Q57" s="822"/>
      <c r="R57" s="822"/>
      <c r="S57" s="822"/>
      <c r="T57" s="822"/>
      <c r="U57" s="822"/>
      <c r="V57" s="825"/>
      <c r="W57" s="831"/>
      <c r="X57" s="822"/>
      <c r="Y57" s="822"/>
      <c r="Z57" s="822"/>
      <c r="AA57" s="822"/>
      <c r="AB57" s="832"/>
      <c r="AC57" s="833"/>
      <c r="AD57" s="834"/>
      <c r="AE57" s="834"/>
      <c r="AF57" s="834"/>
      <c r="AG57" s="827"/>
      <c r="AH57" s="827"/>
      <c r="AI57" s="827"/>
      <c r="AJ57" s="827"/>
      <c r="AK57" s="828"/>
      <c r="AL57" s="828"/>
      <c r="AM57" s="828"/>
      <c r="AN57" s="829"/>
      <c r="AO57" s="829"/>
      <c r="AP57" s="829"/>
      <c r="AQ57" s="829"/>
      <c r="AR57" s="830"/>
      <c r="AS57" s="831" t="s">
        <v>2121</v>
      </c>
      <c r="AT57" s="822"/>
      <c r="AU57" s="822"/>
      <c r="AV57" s="822"/>
      <c r="AW57" s="822"/>
      <c r="AX57" s="822"/>
      <c r="AY57" s="822"/>
      <c r="AZ57" s="822"/>
      <c r="BA57" s="822"/>
      <c r="BB57" s="822"/>
      <c r="BC57" s="822"/>
      <c r="BD57" s="822" t="s">
        <v>2122</v>
      </c>
      <c r="BE57" s="822"/>
      <c r="BF57" s="822"/>
      <c r="BG57" s="822"/>
      <c r="BH57" s="81" t="s">
        <v>2123</v>
      </c>
      <c r="BI57" s="822"/>
      <c r="BJ57" s="832"/>
      <c r="BK57" s="83"/>
      <c r="BL57" s="823">
        <v>44676</v>
      </c>
      <c r="BM57" s="824"/>
      <c r="BN57" s="822"/>
      <c r="BO57" s="822"/>
      <c r="BP57" s="822"/>
      <c r="BQ57" s="822"/>
      <c r="BR57" s="822"/>
      <c r="BS57" s="825"/>
      <c r="BV57" s="66" t="s">
        <v>2124</v>
      </c>
      <c r="BW57" s="66" t="s">
        <v>1260</v>
      </c>
      <c r="BX57" s="66" t="s">
        <v>2125</v>
      </c>
      <c r="BY57" s="66" t="s">
        <v>2126</v>
      </c>
      <c r="BZ57" s="66" t="s">
        <v>2127</v>
      </c>
      <c r="CA57" s="66" t="s">
        <v>2128</v>
      </c>
    </row>
    <row r="58" spans="1:79" s="66" customFormat="1" ht="30" hidden="1" customHeight="1" x14ac:dyDescent="0.45">
      <c r="A58" s="80">
        <f t="shared" si="0"/>
        <v>40</v>
      </c>
      <c r="B58" s="826"/>
      <c r="C58" s="822"/>
      <c r="D58" s="822"/>
      <c r="E58" s="822"/>
      <c r="F58" s="822"/>
      <c r="G58" s="822"/>
      <c r="H58" s="822"/>
      <c r="I58" s="822"/>
      <c r="J58" s="822"/>
      <c r="K58" s="822"/>
      <c r="L58" s="822"/>
      <c r="M58" s="822"/>
      <c r="N58" s="822"/>
      <c r="O58" s="822"/>
      <c r="P58" s="822"/>
      <c r="Q58" s="822"/>
      <c r="R58" s="822"/>
      <c r="S58" s="822"/>
      <c r="T58" s="822"/>
      <c r="U58" s="822"/>
      <c r="V58" s="825"/>
      <c r="W58" s="831"/>
      <c r="X58" s="822"/>
      <c r="Y58" s="822"/>
      <c r="Z58" s="822"/>
      <c r="AA58" s="822"/>
      <c r="AB58" s="832"/>
      <c r="AC58" s="833"/>
      <c r="AD58" s="834"/>
      <c r="AE58" s="834"/>
      <c r="AF58" s="834"/>
      <c r="AG58" s="827"/>
      <c r="AH58" s="827"/>
      <c r="AI58" s="827"/>
      <c r="AJ58" s="827"/>
      <c r="AK58" s="828"/>
      <c r="AL58" s="828"/>
      <c r="AM58" s="828"/>
      <c r="AN58" s="829"/>
      <c r="AO58" s="829"/>
      <c r="AP58" s="829"/>
      <c r="AQ58" s="829"/>
      <c r="AR58" s="830"/>
      <c r="AS58" s="831" t="s">
        <v>2121</v>
      </c>
      <c r="AT58" s="822"/>
      <c r="AU58" s="822"/>
      <c r="AV58" s="822"/>
      <c r="AW58" s="822"/>
      <c r="AX58" s="822"/>
      <c r="AY58" s="822"/>
      <c r="AZ58" s="822"/>
      <c r="BA58" s="822"/>
      <c r="BB58" s="822"/>
      <c r="BC58" s="822"/>
      <c r="BD58" s="822" t="s">
        <v>2122</v>
      </c>
      <c r="BE58" s="822"/>
      <c r="BF58" s="822"/>
      <c r="BG58" s="822"/>
      <c r="BH58" s="81" t="s">
        <v>2123</v>
      </c>
      <c r="BI58" s="822"/>
      <c r="BJ58" s="832"/>
      <c r="BK58" s="83"/>
      <c r="BL58" s="823">
        <v>44676</v>
      </c>
      <c r="BM58" s="824"/>
      <c r="BN58" s="822"/>
      <c r="BO58" s="822"/>
      <c r="BP58" s="822"/>
      <c r="BQ58" s="822"/>
      <c r="BR58" s="822"/>
      <c r="BS58" s="825"/>
      <c r="BV58" s="66" t="s">
        <v>2124</v>
      </c>
      <c r="BW58" s="66" t="s">
        <v>1260</v>
      </c>
      <c r="BX58" s="66" t="s">
        <v>2125</v>
      </c>
      <c r="BY58" s="66" t="s">
        <v>2126</v>
      </c>
      <c r="BZ58" s="66" t="s">
        <v>2127</v>
      </c>
      <c r="CA58" s="66" t="s">
        <v>2128</v>
      </c>
    </row>
    <row r="59" spans="1:79" s="66" customFormat="1" ht="30" hidden="1" customHeight="1" x14ac:dyDescent="0.45">
      <c r="A59" s="80">
        <f t="shared" si="0"/>
        <v>41</v>
      </c>
      <c r="B59" s="826"/>
      <c r="C59" s="822"/>
      <c r="D59" s="822"/>
      <c r="E59" s="822"/>
      <c r="F59" s="822"/>
      <c r="G59" s="822"/>
      <c r="H59" s="822"/>
      <c r="I59" s="822"/>
      <c r="J59" s="822"/>
      <c r="K59" s="822"/>
      <c r="L59" s="822"/>
      <c r="M59" s="822"/>
      <c r="N59" s="822"/>
      <c r="O59" s="822"/>
      <c r="P59" s="822"/>
      <c r="Q59" s="822"/>
      <c r="R59" s="822"/>
      <c r="S59" s="822"/>
      <c r="T59" s="822"/>
      <c r="U59" s="822"/>
      <c r="V59" s="825"/>
      <c r="W59" s="831"/>
      <c r="X59" s="822"/>
      <c r="Y59" s="822"/>
      <c r="Z59" s="822"/>
      <c r="AA59" s="822"/>
      <c r="AB59" s="832"/>
      <c r="AC59" s="833"/>
      <c r="AD59" s="834"/>
      <c r="AE59" s="834"/>
      <c r="AF59" s="834"/>
      <c r="AG59" s="827"/>
      <c r="AH59" s="827"/>
      <c r="AI59" s="827"/>
      <c r="AJ59" s="827"/>
      <c r="AK59" s="828"/>
      <c r="AL59" s="828"/>
      <c r="AM59" s="828"/>
      <c r="AN59" s="829"/>
      <c r="AO59" s="829"/>
      <c r="AP59" s="829"/>
      <c r="AQ59" s="829"/>
      <c r="AR59" s="830"/>
      <c r="AS59" s="831" t="s">
        <v>2121</v>
      </c>
      <c r="AT59" s="822"/>
      <c r="AU59" s="822"/>
      <c r="AV59" s="822"/>
      <c r="AW59" s="822"/>
      <c r="AX59" s="822"/>
      <c r="AY59" s="822"/>
      <c r="AZ59" s="822"/>
      <c r="BA59" s="822"/>
      <c r="BB59" s="822"/>
      <c r="BC59" s="822"/>
      <c r="BD59" s="822" t="s">
        <v>2122</v>
      </c>
      <c r="BE59" s="822"/>
      <c r="BF59" s="822"/>
      <c r="BG59" s="822"/>
      <c r="BH59" s="81" t="s">
        <v>2123</v>
      </c>
      <c r="BI59" s="822"/>
      <c r="BJ59" s="832"/>
      <c r="BK59" s="83"/>
      <c r="BL59" s="823">
        <v>44676</v>
      </c>
      <c r="BM59" s="824"/>
      <c r="BN59" s="822"/>
      <c r="BO59" s="822"/>
      <c r="BP59" s="822"/>
      <c r="BQ59" s="822"/>
      <c r="BR59" s="822"/>
      <c r="BS59" s="825"/>
      <c r="BV59" s="66" t="s">
        <v>2124</v>
      </c>
      <c r="BW59" s="66" t="s">
        <v>1260</v>
      </c>
      <c r="BX59" s="66" t="s">
        <v>2125</v>
      </c>
      <c r="BY59" s="66" t="s">
        <v>2126</v>
      </c>
      <c r="BZ59" s="66" t="s">
        <v>2127</v>
      </c>
      <c r="CA59" s="66" t="s">
        <v>2128</v>
      </c>
    </row>
    <row r="60" spans="1:79" s="66" customFormat="1" ht="30" hidden="1" customHeight="1" x14ac:dyDescent="0.45">
      <c r="A60" s="80">
        <f t="shared" si="0"/>
        <v>42</v>
      </c>
      <c r="B60" s="826"/>
      <c r="C60" s="822"/>
      <c r="D60" s="822"/>
      <c r="E60" s="822"/>
      <c r="F60" s="822"/>
      <c r="G60" s="822"/>
      <c r="H60" s="822"/>
      <c r="I60" s="822"/>
      <c r="J60" s="822"/>
      <c r="K60" s="822"/>
      <c r="L60" s="822"/>
      <c r="M60" s="822"/>
      <c r="N60" s="822"/>
      <c r="O60" s="822"/>
      <c r="P60" s="822"/>
      <c r="Q60" s="822"/>
      <c r="R60" s="822"/>
      <c r="S60" s="822"/>
      <c r="T60" s="822"/>
      <c r="U60" s="822"/>
      <c r="V60" s="825"/>
      <c r="W60" s="831"/>
      <c r="X60" s="822"/>
      <c r="Y60" s="822"/>
      <c r="Z60" s="822"/>
      <c r="AA60" s="822"/>
      <c r="AB60" s="832"/>
      <c r="AC60" s="833"/>
      <c r="AD60" s="834"/>
      <c r="AE60" s="834"/>
      <c r="AF60" s="834"/>
      <c r="AG60" s="827"/>
      <c r="AH60" s="827"/>
      <c r="AI60" s="827"/>
      <c r="AJ60" s="827"/>
      <c r="AK60" s="828"/>
      <c r="AL60" s="828"/>
      <c r="AM60" s="828"/>
      <c r="AN60" s="829"/>
      <c r="AO60" s="829"/>
      <c r="AP60" s="829"/>
      <c r="AQ60" s="829"/>
      <c r="AR60" s="830"/>
      <c r="AS60" s="831" t="s">
        <v>2121</v>
      </c>
      <c r="AT60" s="822"/>
      <c r="AU60" s="822"/>
      <c r="AV60" s="822"/>
      <c r="AW60" s="822"/>
      <c r="AX60" s="822"/>
      <c r="AY60" s="822"/>
      <c r="AZ60" s="822"/>
      <c r="BA60" s="822"/>
      <c r="BB60" s="822"/>
      <c r="BC60" s="822"/>
      <c r="BD60" s="822" t="s">
        <v>2122</v>
      </c>
      <c r="BE60" s="822"/>
      <c r="BF60" s="822"/>
      <c r="BG60" s="822"/>
      <c r="BH60" s="81" t="s">
        <v>2123</v>
      </c>
      <c r="BI60" s="822"/>
      <c r="BJ60" s="832"/>
      <c r="BK60" s="83"/>
      <c r="BL60" s="823">
        <v>44676</v>
      </c>
      <c r="BM60" s="824"/>
      <c r="BN60" s="822"/>
      <c r="BO60" s="822"/>
      <c r="BP60" s="822"/>
      <c r="BQ60" s="822"/>
      <c r="BR60" s="822"/>
      <c r="BS60" s="825"/>
      <c r="BV60" s="66" t="s">
        <v>2124</v>
      </c>
      <c r="BW60" s="66" t="s">
        <v>1260</v>
      </c>
      <c r="BX60" s="66" t="s">
        <v>2125</v>
      </c>
      <c r="BY60" s="66" t="s">
        <v>2126</v>
      </c>
      <c r="BZ60" s="66" t="s">
        <v>2127</v>
      </c>
      <c r="CA60" s="66" t="s">
        <v>2128</v>
      </c>
    </row>
    <row r="61" spans="1:79" s="66" customFormat="1" ht="30" hidden="1" customHeight="1" x14ac:dyDescent="0.45">
      <c r="A61" s="80">
        <f t="shared" si="0"/>
        <v>43</v>
      </c>
      <c r="B61" s="826"/>
      <c r="C61" s="822"/>
      <c r="D61" s="822"/>
      <c r="E61" s="822"/>
      <c r="F61" s="822"/>
      <c r="G61" s="822"/>
      <c r="H61" s="822"/>
      <c r="I61" s="822"/>
      <c r="J61" s="822"/>
      <c r="K61" s="822"/>
      <c r="L61" s="822"/>
      <c r="M61" s="822"/>
      <c r="N61" s="822"/>
      <c r="O61" s="822"/>
      <c r="P61" s="822"/>
      <c r="Q61" s="822"/>
      <c r="R61" s="822"/>
      <c r="S61" s="822"/>
      <c r="T61" s="822"/>
      <c r="U61" s="822"/>
      <c r="V61" s="825"/>
      <c r="W61" s="831"/>
      <c r="X61" s="822"/>
      <c r="Y61" s="822"/>
      <c r="Z61" s="822"/>
      <c r="AA61" s="822"/>
      <c r="AB61" s="832"/>
      <c r="AC61" s="833"/>
      <c r="AD61" s="834"/>
      <c r="AE61" s="834"/>
      <c r="AF61" s="834"/>
      <c r="AG61" s="827"/>
      <c r="AH61" s="827"/>
      <c r="AI61" s="827"/>
      <c r="AJ61" s="827"/>
      <c r="AK61" s="828"/>
      <c r="AL61" s="828"/>
      <c r="AM61" s="828"/>
      <c r="AN61" s="829"/>
      <c r="AO61" s="829"/>
      <c r="AP61" s="829"/>
      <c r="AQ61" s="829"/>
      <c r="AR61" s="830"/>
      <c r="AS61" s="831" t="s">
        <v>2121</v>
      </c>
      <c r="AT61" s="822"/>
      <c r="AU61" s="822"/>
      <c r="AV61" s="822"/>
      <c r="AW61" s="822"/>
      <c r="AX61" s="822"/>
      <c r="AY61" s="822"/>
      <c r="AZ61" s="822"/>
      <c r="BA61" s="822"/>
      <c r="BB61" s="822"/>
      <c r="BC61" s="822"/>
      <c r="BD61" s="822" t="s">
        <v>2122</v>
      </c>
      <c r="BE61" s="822"/>
      <c r="BF61" s="822"/>
      <c r="BG61" s="822"/>
      <c r="BH61" s="81" t="s">
        <v>2123</v>
      </c>
      <c r="BI61" s="822"/>
      <c r="BJ61" s="832"/>
      <c r="BK61" s="83"/>
      <c r="BL61" s="823">
        <v>44676</v>
      </c>
      <c r="BM61" s="824"/>
      <c r="BN61" s="822"/>
      <c r="BO61" s="822"/>
      <c r="BP61" s="822"/>
      <c r="BQ61" s="822"/>
      <c r="BR61" s="822"/>
      <c r="BS61" s="825"/>
      <c r="BV61" s="66" t="s">
        <v>2124</v>
      </c>
      <c r="BW61" s="66" t="s">
        <v>1260</v>
      </c>
      <c r="BX61" s="66" t="s">
        <v>2125</v>
      </c>
      <c r="BY61" s="66" t="s">
        <v>2126</v>
      </c>
      <c r="BZ61" s="66" t="s">
        <v>2127</v>
      </c>
      <c r="CA61" s="66" t="s">
        <v>2128</v>
      </c>
    </row>
    <row r="62" spans="1:79" s="66" customFormat="1" ht="30" hidden="1" customHeight="1" x14ac:dyDescent="0.45">
      <c r="A62" s="80">
        <f t="shared" si="0"/>
        <v>44</v>
      </c>
      <c r="B62" s="826"/>
      <c r="C62" s="822"/>
      <c r="D62" s="822"/>
      <c r="E62" s="822"/>
      <c r="F62" s="822"/>
      <c r="G62" s="822"/>
      <c r="H62" s="822"/>
      <c r="I62" s="822"/>
      <c r="J62" s="822"/>
      <c r="K62" s="822"/>
      <c r="L62" s="822"/>
      <c r="M62" s="822"/>
      <c r="N62" s="822"/>
      <c r="O62" s="822"/>
      <c r="P62" s="822"/>
      <c r="Q62" s="822"/>
      <c r="R62" s="822"/>
      <c r="S62" s="822"/>
      <c r="T62" s="822"/>
      <c r="U62" s="822"/>
      <c r="V62" s="825"/>
      <c r="W62" s="831"/>
      <c r="X62" s="822"/>
      <c r="Y62" s="822"/>
      <c r="Z62" s="822"/>
      <c r="AA62" s="822"/>
      <c r="AB62" s="832"/>
      <c r="AC62" s="833"/>
      <c r="AD62" s="834"/>
      <c r="AE62" s="834"/>
      <c r="AF62" s="834"/>
      <c r="AG62" s="827"/>
      <c r="AH62" s="827"/>
      <c r="AI62" s="827"/>
      <c r="AJ62" s="827"/>
      <c r="AK62" s="828"/>
      <c r="AL62" s="828"/>
      <c r="AM62" s="828"/>
      <c r="AN62" s="829"/>
      <c r="AO62" s="829"/>
      <c r="AP62" s="829"/>
      <c r="AQ62" s="829"/>
      <c r="AR62" s="830"/>
      <c r="AS62" s="831" t="s">
        <v>2121</v>
      </c>
      <c r="AT62" s="822"/>
      <c r="AU62" s="822"/>
      <c r="AV62" s="822"/>
      <c r="AW62" s="822"/>
      <c r="AX62" s="822"/>
      <c r="AY62" s="822"/>
      <c r="AZ62" s="822"/>
      <c r="BA62" s="822"/>
      <c r="BB62" s="822"/>
      <c r="BC62" s="822"/>
      <c r="BD62" s="822" t="s">
        <v>2122</v>
      </c>
      <c r="BE62" s="822"/>
      <c r="BF62" s="822"/>
      <c r="BG62" s="822"/>
      <c r="BH62" s="81" t="s">
        <v>2123</v>
      </c>
      <c r="BI62" s="822"/>
      <c r="BJ62" s="832"/>
      <c r="BK62" s="83"/>
      <c r="BL62" s="823">
        <v>44676</v>
      </c>
      <c r="BM62" s="824"/>
      <c r="BN62" s="822"/>
      <c r="BO62" s="822"/>
      <c r="BP62" s="822"/>
      <c r="BQ62" s="822"/>
      <c r="BR62" s="822"/>
      <c r="BS62" s="825"/>
      <c r="BV62" s="66" t="s">
        <v>2124</v>
      </c>
      <c r="BW62" s="66" t="s">
        <v>1260</v>
      </c>
      <c r="BX62" s="66" t="s">
        <v>2125</v>
      </c>
      <c r="BY62" s="66" t="s">
        <v>2126</v>
      </c>
      <c r="BZ62" s="66" t="s">
        <v>2127</v>
      </c>
      <c r="CA62" s="66" t="s">
        <v>2128</v>
      </c>
    </row>
    <row r="63" spans="1:79" s="66" customFormat="1" ht="30" hidden="1" customHeight="1" x14ac:dyDescent="0.45">
      <c r="A63" s="80">
        <f t="shared" si="0"/>
        <v>45</v>
      </c>
      <c r="B63" s="826"/>
      <c r="C63" s="822"/>
      <c r="D63" s="822"/>
      <c r="E63" s="822"/>
      <c r="F63" s="822"/>
      <c r="G63" s="822"/>
      <c r="H63" s="822"/>
      <c r="I63" s="822"/>
      <c r="J63" s="822"/>
      <c r="K63" s="822"/>
      <c r="L63" s="822"/>
      <c r="M63" s="822"/>
      <c r="N63" s="822"/>
      <c r="O63" s="822"/>
      <c r="P63" s="822"/>
      <c r="Q63" s="822"/>
      <c r="R63" s="822"/>
      <c r="S63" s="822"/>
      <c r="T63" s="822"/>
      <c r="U63" s="822"/>
      <c r="V63" s="825"/>
      <c r="W63" s="831"/>
      <c r="X63" s="822"/>
      <c r="Y63" s="822"/>
      <c r="Z63" s="822"/>
      <c r="AA63" s="822"/>
      <c r="AB63" s="832"/>
      <c r="AC63" s="833"/>
      <c r="AD63" s="834"/>
      <c r="AE63" s="834"/>
      <c r="AF63" s="834"/>
      <c r="AG63" s="827"/>
      <c r="AH63" s="827"/>
      <c r="AI63" s="827"/>
      <c r="AJ63" s="827"/>
      <c r="AK63" s="828"/>
      <c r="AL63" s="828"/>
      <c r="AM63" s="828"/>
      <c r="AN63" s="829"/>
      <c r="AO63" s="829"/>
      <c r="AP63" s="829"/>
      <c r="AQ63" s="829"/>
      <c r="AR63" s="830"/>
      <c r="AS63" s="831" t="s">
        <v>2121</v>
      </c>
      <c r="AT63" s="822"/>
      <c r="AU63" s="822"/>
      <c r="AV63" s="822"/>
      <c r="AW63" s="822"/>
      <c r="AX63" s="822"/>
      <c r="AY63" s="822"/>
      <c r="AZ63" s="822"/>
      <c r="BA63" s="822"/>
      <c r="BB63" s="822"/>
      <c r="BC63" s="822"/>
      <c r="BD63" s="822" t="s">
        <v>2122</v>
      </c>
      <c r="BE63" s="822"/>
      <c r="BF63" s="822"/>
      <c r="BG63" s="822"/>
      <c r="BH63" s="81" t="s">
        <v>2123</v>
      </c>
      <c r="BI63" s="822"/>
      <c r="BJ63" s="832"/>
      <c r="BK63" s="83"/>
      <c r="BL63" s="823">
        <v>44676</v>
      </c>
      <c r="BM63" s="824"/>
      <c r="BN63" s="822"/>
      <c r="BO63" s="822"/>
      <c r="BP63" s="822"/>
      <c r="BQ63" s="822"/>
      <c r="BR63" s="822"/>
      <c r="BS63" s="825"/>
      <c r="BV63" s="66" t="s">
        <v>2124</v>
      </c>
      <c r="BW63" s="66" t="s">
        <v>1260</v>
      </c>
      <c r="BX63" s="66" t="s">
        <v>2125</v>
      </c>
      <c r="BY63" s="66" t="s">
        <v>2126</v>
      </c>
      <c r="BZ63" s="66" t="s">
        <v>2127</v>
      </c>
      <c r="CA63" s="66" t="s">
        <v>2128</v>
      </c>
    </row>
    <row r="64" spans="1:79" s="66" customFormat="1" ht="30" hidden="1" customHeight="1" x14ac:dyDescent="0.45">
      <c r="A64" s="80">
        <f t="shared" si="0"/>
        <v>46</v>
      </c>
      <c r="B64" s="826"/>
      <c r="C64" s="822"/>
      <c r="D64" s="822"/>
      <c r="E64" s="822"/>
      <c r="F64" s="822"/>
      <c r="G64" s="822"/>
      <c r="H64" s="822"/>
      <c r="I64" s="822"/>
      <c r="J64" s="822"/>
      <c r="K64" s="822"/>
      <c r="L64" s="822"/>
      <c r="M64" s="822"/>
      <c r="N64" s="822"/>
      <c r="O64" s="822"/>
      <c r="P64" s="822"/>
      <c r="Q64" s="822"/>
      <c r="R64" s="822"/>
      <c r="S64" s="822"/>
      <c r="T64" s="822"/>
      <c r="U64" s="822"/>
      <c r="V64" s="825"/>
      <c r="W64" s="831"/>
      <c r="X64" s="822"/>
      <c r="Y64" s="822"/>
      <c r="Z64" s="822"/>
      <c r="AA64" s="822"/>
      <c r="AB64" s="832"/>
      <c r="AC64" s="833"/>
      <c r="AD64" s="834"/>
      <c r="AE64" s="834"/>
      <c r="AF64" s="834"/>
      <c r="AG64" s="827"/>
      <c r="AH64" s="827"/>
      <c r="AI64" s="827"/>
      <c r="AJ64" s="827"/>
      <c r="AK64" s="828"/>
      <c r="AL64" s="828"/>
      <c r="AM64" s="828"/>
      <c r="AN64" s="829"/>
      <c r="AO64" s="829"/>
      <c r="AP64" s="829"/>
      <c r="AQ64" s="829"/>
      <c r="AR64" s="830"/>
      <c r="AS64" s="831" t="s">
        <v>2121</v>
      </c>
      <c r="AT64" s="822"/>
      <c r="AU64" s="822"/>
      <c r="AV64" s="822"/>
      <c r="AW64" s="822"/>
      <c r="AX64" s="822"/>
      <c r="AY64" s="822"/>
      <c r="AZ64" s="822"/>
      <c r="BA64" s="822"/>
      <c r="BB64" s="822"/>
      <c r="BC64" s="822"/>
      <c r="BD64" s="822" t="s">
        <v>2122</v>
      </c>
      <c r="BE64" s="822"/>
      <c r="BF64" s="822"/>
      <c r="BG64" s="822"/>
      <c r="BH64" s="81" t="s">
        <v>2123</v>
      </c>
      <c r="BI64" s="822"/>
      <c r="BJ64" s="832"/>
      <c r="BK64" s="83"/>
      <c r="BL64" s="823">
        <v>44676</v>
      </c>
      <c r="BM64" s="824"/>
      <c r="BN64" s="822"/>
      <c r="BO64" s="822"/>
      <c r="BP64" s="822"/>
      <c r="BQ64" s="822"/>
      <c r="BR64" s="822"/>
      <c r="BS64" s="825"/>
      <c r="BV64" s="66" t="s">
        <v>2124</v>
      </c>
      <c r="BW64" s="66" t="s">
        <v>1260</v>
      </c>
      <c r="BX64" s="66" t="s">
        <v>2125</v>
      </c>
      <c r="BY64" s="66" t="s">
        <v>2126</v>
      </c>
      <c r="BZ64" s="66" t="s">
        <v>2127</v>
      </c>
      <c r="CA64" s="66" t="s">
        <v>2128</v>
      </c>
    </row>
    <row r="65" spans="1:79" s="66" customFormat="1" ht="30" hidden="1" customHeight="1" x14ac:dyDescent="0.45">
      <c r="A65" s="80">
        <f t="shared" si="0"/>
        <v>47</v>
      </c>
      <c r="B65" s="826"/>
      <c r="C65" s="822"/>
      <c r="D65" s="822"/>
      <c r="E65" s="822"/>
      <c r="F65" s="822"/>
      <c r="G65" s="822"/>
      <c r="H65" s="822"/>
      <c r="I65" s="822"/>
      <c r="J65" s="822"/>
      <c r="K65" s="822"/>
      <c r="L65" s="822"/>
      <c r="M65" s="822"/>
      <c r="N65" s="822"/>
      <c r="O65" s="822"/>
      <c r="P65" s="822"/>
      <c r="Q65" s="822"/>
      <c r="R65" s="822"/>
      <c r="S65" s="822"/>
      <c r="T65" s="822"/>
      <c r="U65" s="822"/>
      <c r="V65" s="825"/>
      <c r="W65" s="831"/>
      <c r="X65" s="822"/>
      <c r="Y65" s="822"/>
      <c r="Z65" s="822"/>
      <c r="AA65" s="822"/>
      <c r="AB65" s="832"/>
      <c r="AC65" s="833"/>
      <c r="AD65" s="834"/>
      <c r="AE65" s="834"/>
      <c r="AF65" s="834"/>
      <c r="AG65" s="827"/>
      <c r="AH65" s="827"/>
      <c r="AI65" s="827"/>
      <c r="AJ65" s="827"/>
      <c r="AK65" s="828"/>
      <c r="AL65" s="828"/>
      <c r="AM65" s="828"/>
      <c r="AN65" s="829"/>
      <c r="AO65" s="829"/>
      <c r="AP65" s="829"/>
      <c r="AQ65" s="829"/>
      <c r="AR65" s="830"/>
      <c r="AS65" s="831" t="s">
        <v>2121</v>
      </c>
      <c r="AT65" s="822"/>
      <c r="AU65" s="822"/>
      <c r="AV65" s="822"/>
      <c r="AW65" s="822"/>
      <c r="AX65" s="822"/>
      <c r="AY65" s="822"/>
      <c r="AZ65" s="822"/>
      <c r="BA65" s="822"/>
      <c r="BB65" s="822"/>
      <c r="BC65" s="822"/>
      <c r="BD65" s="822" t="s">
        <v>2122</v>
      </c>
      <c r="BE65" s="822"/>
      <c r="BF65" s="822"/>
      <c r="BG65" s="822"/>
      <c r="BH65" s="81" t="s">
        <v>2123</v>
      </c>
      <c r="BI65" s="822"/>
      <c r="BJ65" s="832"/>
      <c r="BK65" s="83"/>
      <c r="BL65" s="823">
        <v>44676</v>
      </c>
      <c r="BM65" s="824"/>
      <c r="BN65" s="822"/>
      <c r="BO65" s="822"/>
      <c r="BP65" s="822"/>
      <c r="BQ65" s="822"/>
      <c r="BR65" s="822"/>
      <c r="BS65" s="825"/>
      <c r="BV65" s="66" t="s">
        <v>2124</v>
      </c>
      <c r="BW65" s="66" t="s">
        <v>1260</v>
      </c>
      <c r="BX65" s="66" t="s">
        <v>2125</v>
      </c>
      <c r="BY65" s="66" t="s">
        <v>2126</v>
      </c>
      <c r="BZ65" s="66" t="s">
        <v>2127</v>
      </c>
      <c r="CA65" s="66" t="s">
        <v>2128</v>
      </c>
    </row>
    <row r="66" spans="1:79" s="66" customFormat="1" ht="30" hidden="1" customHeight="1" x14ac:dyDescent="0.45">
      <c r="A66" s="80">
        <f t="shared" si="0"/>
        <v>48</v>
      </c>
      <c r="B66" s="826"/>
      <c r="C66" s="822"/>
      <c r="D66" s="822"/>
      <c r="E66" s="822"/>
      <c r="F66" s="822"/>
      <c r="G66" s="822"/>
      <c r="H66" s="822"/>
      <c r="I66" s="822"/>
      <c r="J66" s="822"/>
      <c r="K66" s="822"/>
      <c r="L66" s="822"/>
      <c r="M66" s="822"/>
      <c r="N66" s="822"/>
      <c r="O66" s="822"/>
      <c r="P66" s="822"/>
      <c r="Q66" s="822"/>
      <c r="R66" s="822"/>
      <c r="S66" s="822"/>
      <c r="T66" s="822"/>
      <c r="U66" s="822"/>
      <c r="V66" s="825"/>
      <c r="W66" s="831"/>
      <c r="X66" s="822"/>
      <c r="Y66" s="822"/>
      <c r="Z66" s="822"/>
      <c r="AA66" s="822"/>
      <c r="AB66" s="832"/>
      <c r="AC66" s="833"/>
      <c r="AD66" s="834"/>
      <c r="AE66" s="834"/>
      <c r="AF66" s="834"/>
      <c r="AG66" s="827"/>
      <c r="AH66" s="827"/>
      <c r="AI66" s="827"/>
      <c r="AJ66" s="827"/>
      <c r="AK66" s="828"/>
      <c r="AL66" s="828"/>
      <c r="AM66" s="828"/>
      <c r="AN66" s="829"/>
      <c r="AO66" s="829"/>
      <c r="AP66" s="829"/>
      <c r="AQ66" s="829"/>
      <c r="AR66" s="830"/>
      <c r="AS66" s="831" t="s">
        <v>2121</v>
      </c>
      <c r="AT66" s="822"/>
      <c r="AU66" s="822"/>
      <c r="AV66" s="822"/>
      <c r="AW66" s="822"/>
      <c r="AX66" s="822"/>
      <c r="AY66" s="822"/>
      <c r="AZ66" s="822"/>
      <c r="BA66" s="822"/>
      <c r="BB66" s="822"/>
      <c r="BC66" s="822"/>
      <c r="BD66" s="822" t="s">
        <v>2122</v>
      </c>
      <c r="BE66" s="822"/>
      <c r="BF66" s="822"/>
      <c r="BG66" s="822"/>
      <c r="BH66" s="81" t="s">
        <v>2123</v>
      </c>
      <c r="BI66" s="822"/>
      <c r="BJ66" s="832"/>
      <c r="BK66" s="83"/>
      <c r="BL66" s="823">
        <v>44676</v>
      </c>
      <c r="BM66" s="824"/>
      <c r="BN66" s="822"/>
      <c r="BO66" s="822"/>
      <c r="BP66" s="822"/>
      <c r="BQ66" s="822"/>
      <c r="BR66" s="822"/>
      <c r="BS66" s="825"/>
      <c r="BV66" s="66" t="s">
        <v>2124</v>
      </c>
      <c r="BW66" s="66" t="s">
        <v>1260</v>
      </c>
      <c r="BX66" s="66" t="s">
        <v>2125</v>
      </c>
      <c r="BY66" s="66" t="s">
        <v>2126</v>
      </c>
      <c r="BZ66" s="66" t="s">
        <v>2127</v>
      </c>
      <c r="CA66" s="66" t="s">
        <v>2128</v>
      </c>
    </row>
    <row r="67" spans="1:79" s="66" customFormat="1" ht="30" hidden="1" customHeight="1" x14ac:dyDescent="0.45">
      <c r="A67" s="80">
        <f t="shared" si="0"/>
        <v>49</v>
      </c>
      <c r="B67" s="826"/>
      <c r="C67" s="822"/>
      <c r="D67" s="822"/>
      <c r="E67" s="822"/>
      <c r="F67" s="822"/>
      <c r="G67" s="822"/>
      <c r="H67" s="822"/>
      <c r="I67" s="822"/>
      <c r="J67" s="822"/>
      <c r="K67" s="822"/>
      <c r="L67" s="822"/>
      <c r="M67" s="822"/>
      <c r="N67" s="822"/>
      <c r="O67" s="822"/>
      <c r="P67" s="822"/>
      <c r="Q67" s="822"/>
      <c r="R67" s="822"/>
      <c r="S67" s="822"/>
      <c r="T67" s="822"/>
      <c r="U67" s="822"/>
      <c r="V67" s="825"/>
      <c r="W67" s="831"/>
      <c r="X67" s="822"/>
      <c r="Y67" s="822"/>
      <c r="Z67" s="822"/>
      <c r="AA67" s="822"/>
      <c r="AB67" s="832"/>
      <c r="AC67" s="833"/>
      <c r="AD67" s="834"/>
      <c r="AE67" s="834"/>
      <c r="AF67" s="834"/>
      <c r="AG67" s="827"/>
      <c r="AH67" s="827"/>
      <c r="AI67" s="827"/>
      <c r="AJ67" s="827"/>
      <c r="AK67" s="828"/>
      <c r="AL67" s="828"/>
      <c r="AM67" s="828"/>
      <c r="AN67" s="829"/>
      <c r="AO67" s="829"/>
      <c r="AP67" s="829"/>
      <c r="AQ67" s="829"/>
      <c r="AR67" s="830"/>
      <c r="AS67" s="831" t="s">
        <v>2121</v>
      </c>
      <c r="AT67" s="822"/>
      <c r="AU67" s="822"/>
      <c r="AV67" s="822"/>
      <c r="AW67" s="822"/>
      <c r="AX67" s="822"/>
      <c r="AY67" s="822"/>
      <c r="AZ67" s="822"/>
      <c r="BA67" s="822"/>
      <c r="BB67" s="822"/>
      <c r="BC67" s="822"/>
      <c r="BD67" s="822" t="s">
        <v>2122</v>
      </c>
      <c r="BE67" s="822"/>
      <c r="BF67" s="822"/>
      <c r="BG67" s="822"/>
      <c r="BH67" s="81" t="s">
        <v>2123</v>
      </c>
      <c r="BI67" s="822"/>
      <c r="BJ67" s="832"/>
      <c r="BK67" s="83"/>
      <c r="BL67" s="823">
        <v>44676</v>
      </c>
      <c r="BM67" s="824"/>
      <c r="BN67" s="822"/>
      <c r="BO67" s="822"/>
      <c r="BP67" s="822"/>
      <c r="BQ67" s="822"/>
      <c r="BR67" s="822"/>
      <c r="BS67" s="825"/>
      <c r="BV67" s="66" t="s">
        <v>2124</v>
      </c>
      <c r="BW67" s="66" t="s">
        <v>1260</v>
      </c>
      <c r="BX67" s="66" t="s">
        <v>2125</v>
      </c>
      <c r="BY67" s="66" t="s">
        <v>2126</v>
      </c>
      <c r="BZ67" s="66" t="s">
        <v>2127</v>
      </c>
      <c r="CA67" s="66" t="s">
        <v>2128</v>
      </c>
    </row>
    <row r="68" spans="1:79" s="66" customFormat="1" ht="30" hidden="1" customHeight="1" x14ac:dyDescent="0.45">
      <c r="A68" s="80">
        <f t="shared" si="0"/>
        <v>50</v>
      </c>
      <c r="B68" s="826"/>
      <c r="C68" s="822"/>
      <c r="D68" s="822"/>
      <c r="E68" s="822"/>
      <c r="F68" s="822"/>
      <c r="G68" s="822"/>
      <c r="H68" s="822"/>
      <c r="I68" s="822"/>
      <c r="J68" s="822"/>
      <c r="K68" s="822"/>
      <c r="L68" s="822"/>
      <c r="M68" s="822"/>
      <c r="N68" s="822"/>
      <c r="O68" s="822"/>
      <c r="P68" s="822"/>
      <c r="Q68" s="822"/>
      <c r="R68" s="822"/>
      <c r="S68" s="822"/>
      <c r="T68" s="822"/>
      <c r="U68" s="822"/>
      <c r="V68" s="825"/>
      <c r="W68" s="831"/>
      <c r="X68" s="822"/>
      <c r="Y68" s="822"/>
      <c r="Z68" s="822"/>
      <c r="AA68" s="822"/>
      <c r="AB68" s="832"/>
      <c r="AC68" s="833"/>
      <c r="AD68" s="834"/>
      <c r="AE68" s="834"/>
      <c r="AF68" s="834"/>
      <c r="AG68" s="827"/>
      <c r="AH68" s="827"/>
      <c r="AI68" s="827"/>
      <c r="AJ68" s="827"/>
      <c r="AK68" s="828"/>
      <c r="AL68" s="828"/>
      <c r="AM68" s="828"/>
      <c r="AN68" s="829"/>
      <c r="AO68" s="829"/>
      <c r="AP68" s="829"/>
      <c r="AQ68" s="829"/>
      <c r="AR68" s="830"/>
      <c r="AS68" s="831" t="s">
        <v>2121</v>
      </c>
      <c r="AT68" s="822"/>
      <c r="AU68" s="822"/>
      <c r="AV68" s="822"/>
      <c r="AW68" s="822"/>
      <c r="AX68" s="822"/>
      <c r="AY68" s="822"/>
      <c r="AZ68" s="822"/>
      <c r="BA68" s="822"/>
      <c r="BB68" s="822"/>
      <c r="BC68" s="822"/>
      <c r="BD68" s="822" t="s">
        <v>2122</v>
      </c>
      <c r="BE68" s="822"/>
      <c r="BF68" s="822"/>
      <c r="BG68" s="822"/>
      <c r="BH68" s="81" t="s">
        <v>2123</v>
      </c>
      <c r="BI68" s="822"/>
      <c r="BJ68" s="832"/>
      <c r="BK68" s="83"/>
      <c r="BL68" s="823">
        <v>44676</v>
      </c>
      <c r="BM68" s="824"/>
      <c r="BN68" s="822"/>
      <c r="BO68" s="822"/>
      <c r="BP68" s="822"/>
      <c r="BQ68" s="822"/>
      <c r="BR68" s="822"/>
      <c r="BS68" s="825"/>
      <c r="BV68" s="66" t="s">
        <v>2124</v>
      </c>
      <c r="BW68" s="66" t="s">
        <v>1260</v>
      </c>
      <c r="BX68" s="66" t="s">
        <v>2125</v>
      </c>
      <c r="BY68" s="66" t="s">
        <v>2126</v>
      </c>
      <c r="BZ68" s="66" t="s">
        <v>2127</v>
      </c>
      <c r="CA68" s="66" t="s">
        <v>2128</v>
      </c>
    </row>
    <row r="69" spans="1:79" s="66" customFormat="1" ht="30" hidden="1" customHeight="1" x14ac:dyDescent="0.45">
      <c r="A69" s="80">
        <f t="shared" si="0"/>
        <v>51</v>
      </c>
      <c r="B69" s="826"/>
      <c r="C69" s="822"/>
      <c r="D69" s="822"/>
      <c r="E69" s="822"/>
      <c r="F69" s="822"/>
      <c r="G69" s="822"/>
      <c r="H69" s="822"/>
      <c r="I69" s="822"/>
      <c r="J69" s="822"/>
      <c r="K69" s="822"/>
      <c r="L69" s="822"/>
      <c r="M69" s="822"/>
      <c r="N69" s="822"/>
      <c r="O69" s="822"/>
      <c r="P69" s="822"/>
      <c r="Q69" s="822"/>
      <c r="R69" s="822"/>
      <c r="S69" s="822"/>
      <c r="T69" s="822"/>
      <c r="U69" s="822"/>
      <c r="V69" s="825"/>
      <c r="W69" s="831"/>
      <c r="X69" s="822"/>
      <c r="Y69" s="822"/>
      <c r="Z69" s="822"/>
      <c r="AA69" s="822"/>
      <c r="AB69" s="832"/>
      <c r="AC69" s="833"/>
      <c r="AD69" s="834"/>
      <c r="AE69" s="834"/>
      <c r="AF69" s="834"/>
      <c r="AG69" s="827"/>
      <c r="AH69" s="827"/>
      <c r="AI69" s="827"/>
      <c r="AJ69" s="827"/>
      <c r="AK69" s="828"/>
      <c r="AL69" s="828"/>
      <c r="AM69" s="828"/>
      <c r="AN69" s="829"/>
      <c r="AO69" s="829"/>
      <c r="AP69" s="829"/>
      <c r="AQ69" s="829"/>
      <c r="AR69" s="830"/>
      <c r="AS69" s="831" t="s">
        <v>2121</v>
      </c>
      <c r="AT69" s="822"/>
      <c r="AU69" s="822"/>
      <c r="AV69" s="822"/>
      <c r="AW69" s="822"/>
      <c r="AX69" s="822"/>
      <c r="AY69" s="822"/>
      <c r="AZ69" s="822"/>
      <c r="BA69" s="822"/>
      <c r="BB69" s="822"/>
      <c r="BC69" s="822"/>
      <c r="BD69" s="822" t="s">
        <v>2122</v>
      </c>
      <c r="BE69" s="822"/>
      <c r="BF69" s="822"/>
      <c r="BG69" s="822"/>
      <c r="BH69" s="81" t="s">
        <v>2123</v>
      </c>
      <c r="BI69" s="822"/>
      <c r="BJ69" s="832"/>
      <c r="BK69" s="83"/>
      <c r="BL69" s="823">
        <v>44676</v>
      </c>
      <c r="BM69" s="824"/>
      <c r="BN69" s="822"/>
      <c r="BO69" s="822"/>
      <c r="BP69" s="822"/>
      <c r="BQ69" s="822"/>
      <c r="BR69" s="822"/>
      <c r="BS69" s="825"/>
      <c r="BV69" s="66" t="s">
        <v>2124</v>
      </c>
      <c r="BW69" s="66" t="s">
        <v>1260</v>
      </c>
      <c r="BX69" s="66" t="s">
        <v>2125</v>
      </c>
      <c r="BY69" s="66" t="s">
        <v>2126</v>
      </c>
      <c r="BZ69" s="66" t="s">
        <v>2127</v>
      </c>
      <c r="CA69" s="66" t="s">
        <v>2128</v>
      </c>
    </row>
    <row r="70" spans="1:79" s="66" customFormat="1" ht="30" hidden="1" customHeight="1" x14ac:dyDescent="0.45">
      <c r="A70" s="80">
        <f t="shared" si="0"/>
        <v>52</v>
      </c>
      <c r="B70" s="826"/>
      <c r="C70" s="822"/>
      <c r="D70" s="822"/>
      <c r="E70" s="822"/>
      <c r="F70" s="822"/>
      <c r="G70" s="822"/>
      <c r="H70" s="822"/>
      <c r="I70" s="822"/>
      <c r="J70" s="822"/>
      <c r="K70" s="822"/>
      <c r="L70" s="822"/>
      <c r="M70" s="822"/>
      <c r="N70" s="822"/>
      <c r="O70" s="822"/>
      <c r="P70" s="822"/>
      <c r="Q70" s="822"/>
      <c r="R70" s="822"/>
      <c r="S70" s="822"/>
      <c r="T70" s="822"/>
      <c r="U70" s="822"/>
      <c r="V70" s="825"/>
      <c r="W70" s="831"/>
      <c r="X70" s="822"/>
      <c r="Y70" s="822"/>
      <c r="Z70" s="822"/>
      <c r="AA70" s="822"/>
      <c r="AB70" s="832"/>
      <c r="AC70" s="833"/>
      <c r="AD70" s="834"/>
      <c r="AE70" s="834"/>
      <c r="AF70" s="834"/>
      <c r="AG70" s="827"/>
      <c r="AH70" s="827"/>
      <c r="AI70" s="827"/>
      <c r="AJ70" s="827"/>
      <c r="AK70" s="828"/>
      <c r="AL70" s="828"/>
      <c r="AM70" s="828"/>
      <c r="AN70" s="829"/>
      <c r="AO70" s="829"/>
      <c r="AP70" s="829"/>
      <c r="AQ70" s="829"/>
      <c r="AR70" s="830"/>
      <c r="AS70" s="831" t="s">
        <v>2121</v>
      </c>
      <c r="AT70" s="822"/>
      <c r="AU70" s="822"/>
      <c r="AV70" s="822"/>
      <c r="AW70" s="822"/>
      <c r="AX70" s="822"/>
      <c r="AY70" s="822"/>
      <c r="AZ70" s="822"/>
      <c r="BA70" s="822"/>
      <c r="BB70" s="822"/>
      <c r="BC70" s="822"/>
      <c r="BD70" s="822" t="s">
        <v>2122</v>
      </c>
      <c r="BE70" s="822"/>
      <c r="BF70" s="822"/>
      <c r="BG70" s="822"/>
      <c r="BH70" s="81" t="s">
        <v>2123</v>
      </c>
      <c r="BI70" s="822"/>
      <c r="BJ70" s="832"/>
      <c r="BK70" s="83"/>
      <c r="BL70" s="823">
        <v>44676</v>
      </c>
      <c r="BM70" s="824"/>
      <c r="BN70" s="822"/>
      <c r="BO70" s="822"/>
      <c r="BP70" s="822"/>
      <c r="BQ70" s="822"/>
      <c r="BR70" s="822"/>
      <c r="BS70" s="825"/>
      <c r="BV70" s="66" t="s">
        <v>2124</v>
      </c>
      <c r="BW70" s="66" t="s">
        <v>1260</v>
      </c>
      <c r="BX70" s="66" t="s">
        <v>2125</v>
      </c>
      <c r="BY70" s="66" t="s">
        <v>2126</v>
      </c>
      <c r="BZ70" s="66" t="s">
        <v>2127</v>
      </c>
      <c r="CA70" s="66" t="s">
        <v>2128</v>
      </c>
    </row>
    <row r="71" spans="1:79" s="66" customFormat="1" ht="30" hidden="1" customHeight="1" x14ac:dyDescent="0.45">
      <c r="A71" s="80">
        <f t="shared" si="0"/>
        <v>53</v>
      </c>
      <c r="B71" s="826"/>
      <c r="C71" s="822"/>
      <c r="D71" s="822"/>
      <c r="E71" s="822"/>
      <c r="F71" s="822"/>
      <c r="G71" s="822"/>
      <c r="H71" s="822"/>
      <c r="I71" s="822"/>
      <c r="J71" s="822"/>
      <c r="K71" s="822"/>
      <c r="L71" s="822"/>
      <c r="M71" s="822"/>
      <c r="N71" s="822"/>
      <c r="O71" s="822"/>
      <c r="P71" s="822"/>
      <c r="Q71" s="822"/>
      <c r="R71" s="822"/>
      <c r="S71" s="822"/>
      <c r="T71" s="822"/>
      <c r="U71" s="822"/>
      <c r="V71" s="825"/>
      <c r="W71" s="831"/>
      <c r="X71" s="822"/>
      <c r="Y71" s="822"/>
      <c r="Z71" s="822"/>
      <c r="AA71" s="822"/>
      <c r="AB71" s="832"/>
      <c r="AC71" s="833"/>
      <c r="AD71" s="834"/>
      <c r="AE71" s="834"/>
      <c r="AF71" s="834"/>
      <c r="AG71" s="827"/>
      <c r="AH71" s="827"/>
      <c r="AI71" s="827"/>
      <c r="AJ71" s="827"/>
      <c r="AK71" s="828"/>
      <c r="AL71" s="828"/>
      <c r="AM71" s="828"/>
      <c r="AN71" s="829"/>
      <c r="AO71" s="829"/>
      <c r="AP71" s="829"/>
      <c r="AQ71" s="829"/>
      <c r="AR71" s="830"/>
      <c r="AS71" s="831" t="s">
        <v>2121</v>
      </c>
      <c r="AT71" s="822"/>
      <c r="AU71" s="822"/>
      <c r="AV71" s="822"/>
      <c r="AW71" s="822"/>
      <c r="AX71" s="822"/>
      <c r="AY71" s="822"/>
      <c r="AZ71" s="822"/>
      <c r="BA71" s="822"/>
      <c r="BB71" s="822"/>
      <c r="BC71" s="822"/>
      <c r="BD71" s="822" t="s">
        <v>2122</v>
      </c>
      <c r="BE71" s="822"/>
      <c r="BF71" s="822"/>
      <c r="BG71" s="822"/>
      <c r="BH71" s="81" t="s">
        <v>2123</v>
      </c>
      <c r="BI71" s="822"/>
      <c r="BJ71" s="832"/>
      <c r="BK71" s="83"/>
      <c r="BL71" s="823">
        <v>44676</v>
      </c>
      <c r="BM71" s="824"/>
      <c r="BN71" s="822"/>
      <c r="BO71" s="822"/>
      <c r="BP71" s="822"/>
      <c r="BQ71" s="822"/>
      <c r="BR71" s="822"/>
      <c r="BS71" s="825"/>
      <c r="BV71" s="66" t="s">
        <v>2124</v>
      </c>
      <c r="BW71" s="66" t="s">
        <v>1260</v>
      </c>
      <c r="BX71" s="66" t="s">
        <v>2125</v>
      </c>
      <c r="BY71" s="66" t="s">
        <v>2126</v>
      </c>
      <c r="BZ71" s="66" t="s">
        <v>2127</v>
      </c>
      <c r="CA71" s="66" t="s">
        <v>2128</v>
      </c>
    </row>
    <row r="72" spans="1:79" s="66" customFormat="1" ht="30" hidden="1" customHeight="1" x14ac:dyDescent="0.45">
      <c r="A72" s="80">
        <f t="shared" si="0"/>
        <v>54</v>
      </c>
      <c r="B72" s="826"/>
      <c r="C72" s="822"/>
      <c r="D72" s="822"/>
      <c r="E72" s="822"/>
      <c r="F72" s="822"/>
      <c r="G72" s="822"/>
      <c r="H72" s="822"/>
      <c r="I72" s="822"/>
      <c r="J72" s="822"/>
      <c r="K72" s="822"/>
      <c r="L72" s="822"/>
      <c r="M72" s="822"/>
      <c r="N72" s="822"/>
      <c r="O72" s="822"/>
      <c r="P72" s="822"/>
      <c r="Q72" s="822"/>
      <c r="R72" s="822"/>
      <c r="S72" s="822"/>
      <c r="T72" s="822"/>
      <c r="U72" s="822"/>
      <c r="V72" s="825"/>
      <c r="W72" s="831"/>
      <c r="X72" s="822"/>
      <c r="Y72" s="822"/>
      <c r="Z72" s="822"/>
      <c r="AA72" s="822"/>
      <c r="AB72" s="832"/>
      <c r="AC72" s="833"/>
      <c r="AD72" s="834"/>
      <c r="AE72" s="834"/>
      <c r="AF72" s="834"/>
      <c r="AG72" s="827"/>
      <c r="AH72" s="827"/>
      <c r="AI72" s="827"/>
      <c r="AJ72" s="827"/>
      <c r="AK72" s="828"/>
      <c r="AL72" s="828"/>
      <c r="AM72" s="828"/>
      <c r="AN72" s="829"/>
      <c r="AO72" s="829"/>
      <c r="AP72" s="829"/>
      <c r="AQ72" s="829"/>
      <c r="AR72" s="830"/>
      <c r="AS72" s="831" t="s">
        <v>2121</v>
      </c>
      <c r="AT72" s="822"/>
      <c r="AU72" s="822"/>
      <c r="AV72" s="822"/>
      <c r="AW72" s="822"/>
      <c r="AX72" s="822"/>
      <c r="AY72" s="822"/>
      <c r="AZ72" s="822"/>
      <c r="BA72" s="822"/>
      <c r="BB72" s="822"/>
      <c r="BC72" s="822"/>
      <c r="BD72" s="822" t="s">
        <v>2122</v>
      </c>
      <c r="BE72" s="822"/>
      <c r="BF72" s="822"/>
      <c r="BG72" s="822"/>
      <c r="BH72" s="81" t="s">
        <v>2123</v>
      </c>
      <c r="BI72" s="822"/>
      <c r="BJ72" s="832"/>
      <c r="BK72" s="83"/>
      <c r="BL72" s="823">
        <v>44676</v>
      </c>
      <c r="BM72" s="824"/>
      <c r="BN72" s="822"/>
      <c r="BO72" s="822"/>
      <c r="BP72" s="822"/>
      <c r="BQ72" s="822"/>
      <c r="BR72" s="822"/>
      <c r="BS72" s="825"/>
      <c r="BV72" s="66" t="s">
        <v>2124</v>
      </c>
      <c r="BW72" s="66" t="s">
        <v>1260</v>
      </c>
      <c r="BX72" s="66" t="s">
        <v>2125</v>
      </c>
      <c r="BY72" s="66" t="s">
        <v>2126</v>
      </c>
      <c r="BZ72" s="66" t="s">
        <v>2127</v>
      </c>
      <c r="CA72" s="66" t="s">
        <v>2128</v>
      </c>
    </row>
    <row r="73" spans="1:79" s="66" customFormat="1" ht="30" hidden="1" customHeight="1" x14ac:dyDescent="0.45">
      <c r="A73" s="80">
        <f t="shared" si="0"/>
        <v>55</v>
      </c>
      <c r="B73" s="826"/>
      <c r="C73" s="822"/>
      <c r="D73" s="822"/>
      <c r="E73" s="822"/>
      <c r="F73" s="822"/>
      <c r="G73" s="822"/>
      <c r="H73" s="822"/>
      <c r="I73" s="822"/>
      <c r="J73" s="822"/>
      <c r="K73" s="822"/>
      <c r="L73" s="822"/>
      <c r="M73" s="822"/>
      <c r="N73" s="822"/>
      <c r="O73" s="822"/>
      <c r="P73" s="822"/>
      <c r="Q73" s="822"/>
      <c r="R73" s="822"/>
      <c r="S73" s="822"/>
      <c r="T73" s="822"/>
      <c r="U73" s="822"/>
      <c r="V73" s="825"/>
      <c r="W73" s="831"/>
      <c r="X73" s="822"/>
      <c r="Y73" s="822"/>
      <c r="Z73" s="822"/>
      <c r="AA73" s="822"/>
      <c r="AB73" s="832"/>
      <c r="AC73" s="833"/>
      <c r="AD73" s="834"/>
      <c r="AE73" s="834"/>
      <c r="AF73" s="834"/>
      <c r="AG73" s="827"/>
      <c r="AH73" s="827"/>
      <c r="AI73" s="827"/>
      <c r="AJ73" s="827"/>
      <c r="AK73" s="828"/>
      <c r="AL73" s="828"/>
      <c r="AM73" s="828"/>
      <c r="AN73" s="829"/>
      <c r="AO73" s="829"/>
      <c r="AP73" s="829"/>
      <c r="AQ73" s="829"/>
      <c r="AR73" s="830"/>
      <c r="AS73" s="831" t="s">
        <v>2121</v>
      </c>
      <c r="AT73" s="822"/>
      <c r="AU73" s="822"/>
      <c r="AV73" s="822"/>
      <c r="AW73" s="822"/>
      <c r="AX73" s="822"/>
      <c r="AY73" s="822"/>
      <c r="AZ73" s="822"/>
      <c r="BA73" s="822"/>
      <c r="BB73" s="822"/>
      <c r="BC73" s="822"/>
      <c r="BD73" s="822" t="s">
        <v>2122</v>
      </c>
      <c r="BE73" s="822"/>
      <c r="BF73" s="822"/>
      <c r="BG73" s="822"/>
      <c r="BH73" s="81" t="s">
        <v>2123</v>
      </c>
      <c r="BI73" s="822"/>
      <c r="BJ73" s="832"/>
      <c r="BK73" s="83"/>
      <c r="BL73" s="823">
        <v>44676</v>
      </c>
      <c r="BM73" s="824"/>
      <c r="BN73" s="822"/>
      <c r="BO73" s="822"/>
      <c r="BP73" s="822"/>
      <c r="BQ73" s="822"/>
      <c r="BR73" s="822"/>
      <c r="BS73" s="825"/>
      <c r="BV73" s="66" t="s">
        <v>2124</v>
      </c>
      <c r="BW73" s="66" t="s">
        <v>1260</v>
      </c>
      <c r="BX73" s="66" t="s">
        <v>2125</v>
      </c>
      <c r="BY73" s="66" t="s">
        <v>2126</v>
      </c>
      <c r="BZ73" s="66" t="s">
        <v>2127</v>
      </c>
      <c r="CA73" s="66" t="s">
        <v>2128</v>
      </c>
    </row>
    <row r="74" spans="1:79" s="66" customFormat="1" ht="30" hidden="1" customHeight="1" x14ac:dyDescent="0.45">
      <c r="A74" s="80">
        <f t="shared" si="0"/>
        <v>56</v>
      </c>
      <c r="B74" s="826"/>
      <c r="C74" s="822"/>
      <c r="D74" s="822"/>
      <c r="E74" s="822"/>
      <c r="F74" s="822"/>
      <c r="G74" s="822"/>
      <c r="H74" s="822"/>
      <c r="I74" s="822"/>
      <c r="J74" s="822"/>
      <c r="K74" s="822"/>
      <c r="L74" s="822"/>
      <c r="M74" s="822"/>
      <c r="N74" s="822"/>
      <c r="O74" s="822"/>
      <c r="P74" s="822"/>
      <c r="Q74" s="822"/>
      <c r="R74" s="822"/>
      <c r="S74" s="822"/>
      <c r="T74" s="822"/>
      <c r="U74" s="822"/>
      <c r="V74" s="825"/>
      <c r="W74" s="831"/>
      <c r="X74" s="822"/>
      <c r="Y74" s="822"/>
      <c r="Z74" s="822"/>
      <c r="AA74" s="822"/>
      <c r="AB74" s="832"/>
      <c r="AC74" s="833"/>
      <c r="AD74" s="834"/>
      <c r="AE74" s="834"/>
      <c r="AF74" s="834"/>
      <c r="AG74" s="827"/>
      <c r="AH74" s="827"/>
      <c r="AI74" s="827"/>
      <c r="AJ74" s="827"/>
      <c r="AK74" s="828"/>
      <c r="AL74" s="828"/>
      <c r="AM74" s="828"/>
      <c r="AN74" s="829"/>
      <c r="AO74" s="829"/>
      <c r="AP74" s="829"/>
      <c r="AQ74" s="829"/>
      <c r="AR74" s="830"/>
      <c r="AS74" s="831" t="s">
        <v>2121</v>
      </c>
      <c r="AT74" s="822"/>
      <c r="AU74" s="822"/>
      <c r="AV74" s="822"/>
      <c r="AW74" s="822"/>
      <c r="AX74" s="822"/>
      <c r="AY74" s="822"/>
      <c r="AZ74" s="822"/>
      <c r="BA74" s="822"/>
      <c r="BB74" s="822"/>
      <c r="BC74" s="822"/>
      <c r="BD74" s="822" t="s">
        <v>2122</v>
      </c>
      <c r="BE74" s="822"/>
      <c r="BF74" s="822"/>
      <c r="BG74" s="822"/>
      <c r="BH74" s="81" t="s">
        <v>2123</v>
      </c>
      <c r="BI74" s="822"/>
      <c r="BJ74" s="832"/>
      <c r="BK74" s="83"/>
      <c r="BL74" s="823">
        <v>44676</v>
      </c>
      <c r="BM74" s="824"/>
      <c r="BN74" s="822"/>
      <c r="BO74" s="822"/>
      <c r="BP74" s="822"/>
      <c r="BQ74" s="822"/>
      <c r="BR74" s="822"/>
      <c r="BS74" s="825"/>
      <c r="BV74" s="66" t="s">
        <v>2124</v>
      </c>
      <c r="BW74" s="66" t="s">
        <v>1260</v>
      </c>
      <c r="BX74" s="66" t="s">
        <v>2125</v>
      </c>
      <c r="BY74" s="66" t="s">
        <v>2126</v>
      </c>
      <c r="BZ74" s="66" t="s">
        <v>2127</v>
      </c>
      <c r="CA74" s="66" t="s">
        <v>2128</v>
      </c>
    </row>
    <row r="75" spans="1:79" s="66" customFormat="1" ht="30" hidden="1" customHeight="1" x14ac:dyDescent="0.45">
      <c r="A75" s="80">
        <f t="shared" si="0"/>
        <v>57</v>
      </c>
      <c r="B75" s="826"/>
      <c r="C75" s="822"/>
      <c r="D75" s="822"/>
      <c r="E75" s="822"/>
      <c r="F75" s="822"/>
      <c r="G75" s="822"/>
      <c r="H75" s="822"/>
      <c r="I75" s="822"/>
      <c r="J75" s="822"/>
      <c r="K75" s="822"/>
      <c r="L75" s="822"/>
      <c r="M75" s="822"/>
      <c r="N75" s="822"/>
      <c r="O75" s="822"/>
      <c r="P75" s="822"/>
      <c r="Q75" s="822"/>
      <c r="R75" s="822"/>
      <c r="S75" s="822"/>
      <c r="T75" s="822"/>
      <c r="U75" s="822"/>
      <c r="V75" s="825"/>
      <c r="W75" s="831"/>
      <c r="X75" s="822"/>
      <c r="Y75" s="822"/>
      <c r="Z75" s="822"/>
      <c r="AA75" s="822"/>
      <c r="AB75" s="832"/>
      <c r="AC75" s="833"/>
      <c r="AD75" s="834"/>
      <c r="AE75" s="834"/>
      <c r="AF75" s="834"/>
      <c r="AG75" s="827"/>
      <c r="AH75" s="827"/>
      <c r="AI75" s="827"/>
      <c r="AJ75" s="827"/>
      <c r="AK75" s="828"/>
      <c r="AL75" s="828"/>
      <c r="AM75" s="828"/>
      <c r="AN75" s="829"/>
      <c r="AO75" s="829"/>
      <c r="AP75" s="829"/>
      <c r="AQ75" s="829"/>
      <c r="AR75" s="830"/>
      <c r="AS75" s="831" t="s">
        <v>2121</v>
      </c>
      <c r="AT75" s="822"/>
      <c r="AU75" s="822"/>
      <c r="AV75" s="822"/>
      <c r="AW75" s="822"/>
      <c r="AX75" s="822"/>
      <c r="AY75" s="822"/>
      <c r="AZ75" s="822"/>
      <c r="BA75" s="822"/>
      <c r="BB75" s="822"/>
      <c r="BC75" s="822"/>
      <c r="BD75" s="822" t="s">
        <v>2122</v>
      </c>
      <c r="BE75" s="822"/>
      <c r="BF75" s="822"/>
      <c r="BG75" s="822"/>
      <c r="BH75" s="81" t="s">
        <v>2123</v>
      </c>
      <c r="BI75" s="822"/>
      <c r="BJ75" s="832"/>
      <c r="BK75" s="83"/>
      <c r="BL75" s="823">
        <v>44676</v>
      </c>
      <c r="BM75" s="824"/>
      <c r="BN75" s="822"/>
      <c r="BO75" s="822"/>
      <c r="BP75" s="822"/>
      <c r="BQ75" s="822"/>
      <c r="BR75" s="822"/>
      <c r="BS75" s="825"/>
      <c r="BV75" s="66" t="s">
        <v>2124</v>
      </c>
      <c r="BW75" s="66" t="s">
        <v>1260</v>
      </c>
      <c r="BX75" s="66" t="s">
        <v>2125</v>
      </c>
      <c r="BY75" s="66" t="s">
        <v>2126</v>
      </c>
      <c r="BZ75" s="66" t="s">
        <v>2127</v>
      </c>
      <c r="CA75" s="66" t="s">
        <v>2128</v>
      </c>
    </row>
    <row r="76" spans="1:79" s="66" customFormat="1" ht="30" hidden="1" customHeight="1" x14ac:dyDescent="0.45">
      <c r="A76" s="80">
        <f t="shared" si="0"/>
        <v>58</v>
      </c>
      <c r="B76" s="826"/>
      <c r="C76" s="822"/>
      <c r="D76" s="822"/>
      <c r="E76" s="822"/>
      <c r="F76" s="822"/>
      <c r="G76" s="822"/>
      <c r="H76" s="822"/>
      <c r="I76" s="822"/>
      <c r="J76" s="822"/>
      <c r="K76" s="822"/>
      <c r="L76" s="822"/>
      <c r="M76" s="822"/>
      <c r="N76" s="822"/>
      <c r="O76" s="822"/>
      <c r="P76" s="822"/>
      <c r="Q76" s="822"/>
      <c r="R76" s="822"/>
      <c r="S76" s="822"/>
      <c r="T76" s="822"/>
      <c r="U76" s="822"/>
      <c r="V76" s="825"/>
      <c r="W76" s="831"/>
      <c r="X76" s="822"/>
      <c r="Y76" s="822"/>
      <c r="Z76" s="822"/>
      <c r="AA76" s="822"/>
      <c r="AB76" s="832"/>
      <c r="AC76" s="833"/>
      <c r="AD76" s="834"/>
      <c r="AE76" s="834"/>
      <c r="AF76" s="834"/>
      <c r="AG76" s="827"/>
      <c r="AH76" s="827"/>
      <c r="AI76" s="827"/>
      <c r="AJ76" s="827"/>
      <c r="AK76" s="828"/>
      <c r="AL76" s="828"/>
      <c r="AM76" s="828"/>
      <c r="AN76" s="829"/>
      <c r="AO76" s="829"/>
      <c r="AP76" s="829"/>
      <c r="AQ76" s="829"/>
      <c r="AR76" s="830"/>
      <c r="AS76" s="831" t="s">
        <v>2121</v>
      </c>
      <c r="AT76" s="822"/>
      <c r="AU76" s="822"/>
      <c r="AV76" s="822"/>
      <c r="AW76" s="822"/>
      <c r="AX76" s="822"/>
      <c r="AY76" s="822"/>
      <c r="AZ76" s="822"/>
      <c r="BA76" s="822"/>
      <c r="BB76" s="822"/>
      <c r="BC76" s="822"/>
      <c r="BD76" s="822" t="s">
        <v>2122</v>
      </c>
      <c r="BE76" s="822"/>
      <c r="BF76" s="822"/>
      <c r="BG76" s="822"/>
      <c r="BH76" s="81" t="s">
        <v>2123</v>
      </c>
      <c r="BI76" s="822"/>
      <c r="BJ76" s="832"/>
      <c r="BK76" s="83"/>
      <c r="BL76" s="823">
        <v>44676</v>
      </c>
      <c r="BM76" s="824"/>
      <c r="BN76" s="822"/>
      <c r="BO76" s="822"/>
      <c r="BP76" s="822"/>
      <c r="BQ76" s="822"/>
      <c r="BR76" s="822"/>
      <c r="BS76" s="825"/>
      <c r="BV76" s="66" t="s">
        <v>2124</v>
      </c>
      <c r="BW76" s="66" t="s">
        <v>1260</v>
      </c>
      <c r="BX76" s="66" t="s">
        <v>2125</v>
      </c>
      <c r="BY76" s="66" t="s">
        <v>2126</v>
      </c>
      <c r="BZ76" s="66" t="s">
        <v>2127</v>
      </c>
      <c r="CA76" s="66" t="s">
        <v>2128</v>
      </c>
    </row>
    <row r="77" spans="1:79" s="66" customFormat="1" ht="30" hidden="1" customHeight="1" x14ac:dyDescent="0.45">
      <c r="A77" s="80">
        <f t="shared" si="0"/>
        <v>59</v>
      </c>
      <c r="B77" s="826"/>
      <c r="C77" s="822"/>
      <c r="D77" s="822"/>
      <c r="E77" s="822"/>
      <c r="F77" s="822"/>
      <c r="G77" s="822"/>
      <c r="H77" s="822"/>
      <c r="I77" s="822"/>
      <c r="J77" s="822"/>
      <c r="K77" s="822"/>
      <c r="L77" s="822"/>
      <c r="M77" s="822"/>
      <c r="N77" s="822"/>
      <c r="O77" s="822"/>
      <c r="P77" s="822"/>
      <c r="Q77" s="822"/>
      <c r="R77" s="822"/>
      <c r="S77" s="822"/>
      <c r="T77" s="822"/>
      <c r="U77" s="822"/>
      <c r="V77" s="825"/>
      <c r="W77" s="831"/>
      <c r="X77" s="822"/>
      <c r="Y77" s="822"/>
      <c r="Z77" s="822"/>
      <c r="AA77" s="822"/>
      <c r="AB77" s="832"/>
      <c r="AC77" s="833"/>
      <c r="AD77" s="834"/>
      <c r="AE77" s="834"/>
      <c r="AF77" s="834"/>
      <c r="AG77" s="827"/>
      <c r="AH77" s="827"/>
      <c r="AI77" s="827"/>
      <c r="AJ77" s="827"/>
      <c r="AK77" s="828"/>
      <c r="AL77" s="828"/>
      <c r="AM77" s="828"/>
      <c r="AN77" s="829"/>
      <c r="AO77" s="829"/>
      <c r="AP77" s="829"/>
      <c r="AQ77" s="829"/>
      <c r="AR77" s="830"/>
      <c r="AS77" s="831" t="s">
        <v>2121</v>
      </c>
      <c r="AT77" s="822"/>
      <c r="AU77" s="822"/>
      <c r="AV77" s="822"/>
      <c r="AW77" s="822"/>
      <c r="AX77" s="822"/>
      <c r="AY77" s="822"/>
      <c r="AZ77" s="822"/>
      <c r="BA77" s="822"/>
      <c r="BB77" s="822"/>
      <c r="BC77" s="822"/>
      <c r="BD77" s="822" t="s">
        <v>2122</v>
      </c>
      <c r="BE77" s="822"/>
      <c r="BF77" s="822"/>
      <c r="BG77" s="822"/>
      <c r="BH77" s="81" t="s">
        <v>2123</v>
      </c>
      <c r="BI77" s="822"/>
      <c r="BJ77" s="832"/>
      <c r="BK77" s="83"/>
      <c r="BL77" s="823">
        <v>44676</v>
      </c>
      <c r="BM77" s="824"/>
      <c r="BN77" s="822"/>
      <c r="BO77" s="822"/>
      <c r="BP77" s="822"/>
      <c r="BQ77" s="822"/>
      <c r="BR77" s="822"/>
      <c r="BS77" s="825"/>
      <c r="BV77" s="66" t="s">
        <v>2124</v>
      </c>
      <c r="BW77" s="66" t="s">
        <v>1260</v>
      </c>
      <c r="BX77" s="66" t="s">
        <v>2125</v>
      </c>
      <c r="BY77" s="66" t="s">
        <v>2126</v>
      </c>
      <c r="BZ77" s="66" t="s">
        <v>2127</v>
      </c>
      <c r="CA77" s="66" t="s">
        <v>2128</v>
      </c>
    </row>
    <row r="78" spans="1:79" s="66" customFormat="1" ht="30" hidden="1" customHeight="1" x14ac:dyDescent="0.45">
      <c r="A78" s="80">
        <f t="shared" si="0"/>
        <v>60</v>
      </c>
      <c r="B78" s="826"/>
      <c r="C78" s="822"/>
      <c r="D78" s="822"/>
      <c r="E78" s="822"/>
      <c r="F78" s="822"/>
      <c r="G78" s="822"/>
      <c r="H78" s="822"/>
      <c r="I78" s="822"/>
      <c r="J78" s="822"/>
      <c r="K78" s="822"/>
      <c r="L78" s="822"/>
      <c r="M78" s="822"/>
      <c r="N78" s="822"/>
      <c r="O78" s="822"/>
      <c r="P78" s="822"/>
      <c r="Q78" s="822"/>
      <c r="R78" s="822"/>
      <c r="S78" s="822"/>
      <c r="T78" s="822"/>
      <c r="U78" s="822"/>
      <c r="V78" s="825"/>
      <c r="W78" s="831"/>
      <c r="X78" s="822"/>
      <c r="Y78" s="822"/>
      <c r="Z78" s="822"/>
      <c r="AA78" s="822"/>
      <c r="AB78" s="832"/>
      <c r="AC78" s="833"/>
      <c r="AD78" s="834"/>
      <c r="AE78" s="834"/>
      <c r="AF78" s="834"/>
      <c r="AG78" s="827"/>
      <c r="AH78" s="827"/>
      <c r="AI78" s="827"/>
      <c r="AJ78" s="827"/>
      <c r="AK78" s="828"/>
      <c r="AL78" s="828"/>
      <c r="AM78" s="828"/>
      <c r="AN78" s="829"/>
      <c r="AO78" s="829"/>
      <c r="AP78" s="829"/>
      <c r="AQ78" s="829"/>
      <c r="AR78" s="830"/>
      <c r="AS78" s="831" t="s">
        <v>2121</v>
      </c>
      <c r="AT78" s="822"/>
      <c r="AU78" s="822"/>
      <c r="AV78" s="822"/>
      <c r="AW78" s="822"/>
      <c r="AX78" s="822"/>
      <c r="AY78" s="822"/>
      <c r="AZ78" s="822"/>
      <c r="BA78" s="822"/>
      <c r="BB78" s="822"/>
      <c r="BC78" s="822"/>
      <c r="BD78" s="822" t="s">
        <v>2122</v>
      </c>
      <c r="BE78" s="822"/>
      <c r="BF78" s="822"/>
      <c r="BG78" s="822"/>
      <c r="BH78" s="81" t="s">
        <v>2123</v>
      </c>
      <c r="BI78" s="822"/>
      <c r="BJ78" s="832"/>
      <c r="BK78" s="83"/>
      <c r="BL78" s="823">
        <v>44676</v>
      </c>
      <c r="BM78" s="824"/>
      <c r="BN78" s="822"/>
      <c r="BO78" s="822"/>
      <c r="BP78" s="822"/>
      <c r="BQ78" s="822"/>
      <c r="BR78" s="822"/>
      <c r="BS78" s="825"/>
      <c r="BV78" s="66" t="s">
        <v>2124</v>
      </c>
      <c r="BW78" s="66" t="s">
        <v>1260</v>
      </c>
      <c r="BX78" s="66" t="s">
        <v>2125</v>
      </c>
      <c r="BY78" s="66" t="s">
        <v>2126</v>
      </c>
      <c r="BZ78" s="66" t="s">
        <v>2127</v>
      </c>
      <c r="CA78" s="66" t="s">
        <v>2128</v>
      </c>
    </row>
    <row r="79" spans="1:79" s="66" customFormat="1" ht="30" hidden="1" customHeight="1" x14ac:dyDescent="0.45">
      <c r="A79" s="80">
        <v>61</v>
      </c>
      <c r="B79" s="826"/>
      <c r="C79" s="822"/>
      <c r="D79" s="822"/>
      <c r="E79" s="822"/>
      <c r="F79" s="822"/>
      <c r="G79" s="822"/>
      <c r="H79" s="822"/>
      <c r="I79" s="822"/>
      <c r="J79" s="822"/>
      <c r="K79" s="822"/>
      <c r="L79" s="822"/>
      <c r="M79" s="822"/>
      <c r="N79" s="822"/>
      <c r="O79" s="822"/>
      <c r="P79" s="822"/>
      <c r="Q79" s="822"/>
      <c r="R79" s="822"/>
      <c r="S79" s="822"/>
      <c r="T79" s="822"/>
      <c r="U79" s="822"/>
      <c r="V79" s="825"/>
      <c r="W79" s="831"/>
      <c r="X79" s="822"/>
      <c r="Y79" s="822"/>
      <c r="Z79" s="822"/>
      <c r="AA79" s="822"/>
      <c r="AB79" s="832"/>
      <c r="AC79" s="833"/>
      <c r="AD79" s="834"/>
      <c r="AE79" s="834"/>
      <c r="AF79" s="834"/>
      <c r="AG79" s="827"/>
      <c r="AH79" s="827"/>
      <c r="AI79" s="827"/>
      <c r="AJ79" s="827"/>
      <c r="AK79" s="828"/>
      <c r="AL79" s="828"/>
      <c r="AM79" s="828"/>
      <c r="AN79" s="829"/>
      <c r="AO79" s="829"/>
      <c r="AP79" s="829"/>
      <c r="AQ79" s="829"/>
      <c r="AR79" s="830"/>
      <c r="AS79" s="831" t="s">
        <v>2121</v>
      </c>
      <c r="AT79" s="822"/>
      <c r="AU79" s="822"/>
      <c r="AV79" s="822"/>
      <c r="AW79" s="822"/>
      <c r="AX79" s="822"/>
      <c r="AY79" s="822"/>
      <c r="AZ79" s="822"/>
      <c r="BA79" s="822"/>
      <c r="BB79" s="822"/>
      <c r="BC79" s="822"/>
      <c r="BD79" s="822" t="s">
        <v>2122</v>
      </c>
      <c r="BE79" s="822"/>
      <c r="BF79" s="822"/>
      <c r="BG79" s="822"/>
      <c r="BH79" s="81" t="s">
        <v>2123</v>
      </c>
      <c r="BI79" s="822"/>
      <c r="BJ79" s="832"/>
      <c r="BK79" s="83"/>
      <c r="BL79" s="823">
        <v>44676</v>
      </c>
      <c r="BM79" s="824"/>
      <c r="BN79" s="822"/>
      <c r="BO79" s="822"/>
      <c r="BP79" s="822"/>
      <c r="BQ79" s="822"/>
      <c r="BR79" s="822"/>
      <c r="BS79" s="825"/>
    </row>
    <row r="80" spans="1:79" s="66" customFormat="1" ht="30" hidden="1" customHeight="1" x14ac:dyDescent="0.45">
      <c r="A80" s="80">
        <v>62</v>
      </c>
      <c r="B80" s="826"/>
      <c r="C80" s="822"/>
      <c r="D80" s="822"/>
      <c r="E80" s="822"/>
      <c r="F80" s="822"/>
      <c r="G80" s="822"/>
      <c r="H80" s="822"/>
      <c r="I80" s="822"/>
      <c r="J80" s="822"/>
      <c r="K80" s="822"/>
      <c r="L80" s="822"/>
      <c r="M80" s="822"/>
      <c r="N80" s="822"/>
      <c r="O80" s="822"/>
      <c r="P80" s="822"/>
      <c r="Q80" s="822"/>
      <c r="R80" s="822"/>
      <c r="S80" s="822"/>
      <c r="T80" s="822"/>
      <c r="U80" s="822"/>
      <c r="V80" s="825"/>
      <c r="W80" s="831"/>
      <c r="X80" s="822"/>
      <c r="Y80" s="822"/>
      <c r="Z80" s="822"/>
      <c r="AA80" s="822"/>
      <c r="AB80" s="832"/>
      <c r="AC80" s="833"/>
      <c r="AD80" s="834"/>
      <c r="AE80" s="834"/>
      <c r="AF80" s="834"/>
      <c r="AG80" s="827"/>
      <c r="AH80" s="827"/>
      <c r="AI80" s="827"/>
      <c r="AJ80" s="827"/>
      <c r="AK80" s="828"/>
      <c r="AL80" s="828"/>
      <c r="AM80" s="828"/>
      <c r="AN80" s="829"/>
      <c r="AO80" s="829"/>
      <c r="AP80" s="829"/>
      <c r="AQ80" s="829"/>
      <c r="AR80" s="830"/>
      <c r="AS80" s="831" t="s">
        <v>2121</v>
      </c>
      <c r="AT80" s="822"/>
      <c r="AU80" s="822"/>
      <c r="AV80" s="822"/>
      <c r="AW80" s="822"/>
      <c r="AX80" s="822"/>
      <c r="AY80" s="822"/>
      <c r="AZ80" s="822"/>
      <c r="BA80" s="822"/>
      <c r="BB80" s="822"/>
      <c r="BC80" s="822"/>
      <c r="BD80" s="822" t="s">
        <v>2122</v>
      </c>
      <c r="BE80" s="822"/>
      <c r="BF80" s="822"/>
      <c r="BG80" s="822"/>
      <c r="BH80" s="81" t="s">
        <v>2123</v>
      </c>
      <c r="BI80" s="822"/>
      <c r="BJ80" s="832"/>
      <c r="BK80" s="83"/>
      <c r="BL80" s="823">
        <v>44676</v>
      </c>
      <c r="BM80" s="824"/>
      <c r="BN80" s="822"/>
      <c r="BO80" s="822"/>
      <c r="BP80" s="822"/>
      <c r="BQ80" s="822"/>
      <c r="BR80" s="822"/>
      <c r="BS80" s="825"/>
    </row>
    <row r="81" spans="1:71" s="66" customFormat="1" ht="30" hidden="1" customHeight="1" x14ac:dyDescent="0.45">
      <c r="A81" s="84">
        <v>63</v>
      </c>
      <c r="B81" s="850"/>
      <c r="C81" s="838"/>
      <c r="D81" s="838"/>
      <c r="E81" s="838"/>
      <c r="F81" s="838"/>
      <c r="G81" s="838"/>
      <c r="H81" s="838"/>
      <c r="I81" s="838"/>
      <c r="J81" s="838"/>
      <c r="K81" s="838"/>
      <c r="L81" s="838"/>
      <c r="M81" s="838"/>
      <c r="N81" s="838"/>
      <c r="O81" s="838"/>
      <c r="P81" s="838"/>
      <c r="Q81" s="838"/>
      <c r="R81" s="838"/>
      <c r="S81" s="838"/>
      <c r="T81" s="838"/>
      <c r="U81" s="838"/>
      <c r="V81" s="841"/>
      <c r="W81" s="849"/>
      <c r="X81" s="838"/>
      <c r="Y81" s="838"/>
      <c r="Z81" s="838"/>
      <c r="AA81" s="838"/>
      <c r="AB81" s="851"/>
      <c r="AC81" s="852"/>
      <c r="AD81" s="853"/>
      <c r="AE81" s="853"/>
      <c r="AF81" s="853"/>
      <c r="AG81" s="845"/>
      <c r="AH81" s="845"/>
      <c r="AI81" s="845"/>
      <c r="AJ81" s="845"/>
      <c r="AK81" s="846"/>
      <c r="AL81" s="846"/>
      <c r="AM81" s="846"/>
      <c r="AN81" s="847"/>
      <c r="AO81" s="847"/>
      <c r="AP81" s="847"/>
      <c r="AQ81" s="847"/>
      <c r="AR81" s="848"/>
      <c r="AS81" s="849" t="s">
        <v>2121</v>
      </c>
      <c r="AT81" s="838"/>
      <c r="AU81" s="838"/>
      <c r="AV81" s="838"/>
      <c r="AW81" s="838"/>
      <c r="AX81" s="838"/>
      <c r="AY81" s="838"/>
      <c r="AZ81" s="838"/>
      <c r="BA81" s="838"/>
      <c r="BB81" s="838"/>
      <c r="BC81" s="838"/>
      <c r="BD81" s="838" t="s">
        <v>2122</v>
      </c>
      <c r="BE81" s="838"/>
      <c r="BF81" s="838"/>
      <c r="BG81" s="838"/>
      <c r="BH81" s="85" t="s">
        <v>2123</v>
      </c>
      <c r="BI81" s="838"/>
      <c r="BJ81" s="851"/>
      <c r="BK81" s="87"/>
      <c r="BL81" s="839">
        <v>44676</v>
      </c>
      <c r="BM81" s="840"/>
      <c r="BN81" s="838"/>
      <c r="BO81" s="838"/>
      <c r="BP81" s="838"/>
      <c r="BQ81" s="838"/>
      <c r="BR81" s="838"/>
      <c r="BS81" s="841"/>
    </row>
    <row r="82" spans="1:71" s="66" customFormat="1" ht="18.75" hidden="1" customHeight="1" x14ac:dyDescent="0.45">
      <c r="A82" s="91">
        <v>64</v>
      </c>
      <c r="B82" s="864"/>
      <c r="C82" s="865"/>
      <c r="D82" s="865"/>
      <c r="E82" s="865"/>
      <c r="F82" s="865"/>
      <c r="G82" s="865"/>
      <c r="H82" s="865"/>
      <c r="I82" s="865"/>
      <c r="J82" s="865"/>
      <c r="K82" s="865"/>
      <c r="L82" s="865"/>
      <c r="M82" s="865"/>
      <c r="N82" s="865"/>
      <c r="O82" s="865"/>
      <c r="P82" s="865"/>
      <c r="Q82" s="865"/>
      <c r="R82" s="865"/>
      <c r="S82" s="865"/>
      <c r="T82" s="865"/>
      <c r="U82" s="865"/>
      <c r="V82" s="866"/>
      <c r="W82" s="864"/>
      <c r="X82" s="865"/>
      <c r="Y82" s="865"/>
      <c r="Z82" s="866"/>
      <c r="AA82" s="867"/>
      <c r="AB82" s="868"/>
      <c r="AC82" s="869"/>
      <c r="AD82" s="870"/>
      <c r="AE82" s="870"/>
      <c r="AF82" s="870"/>
      <c r="AG82" s="889"/>
      <c r="AH82" s="890"/>
      <c r="AI82" s="890"/>
      <c r="AJ82" s="890"/>
      <c r="AK82" s="94"/>
      <c r="AL82" s="94"/>
      <c r="AM82" s="94"/>
      <c r="AN82" s="891"/>
      <c r="AO82" s="891"/>
      <c r="AP82" s="891"/>
      <c r="AQ82" s="891"/>
      <c r="AR82" s="892"/>
      <c r="AS82" s="893" t="s">
        <v>2121</v>
      </c>
      <c r="AT82" s="865"/>
      <c r="AU82" s="865"/>
      <c r="AV82" s="865"/>
      <c r="AW82" s="865"/>
      <c r="AX82" s="865"/>
      <c r="AY82" s="865"/>
      <c r="AZ82" s="865"/>
      <c r="BA82" s="865"/>
      <c r="BB82" s="865"/>
      <c r="BC82" s="865"/>
      <c r="BD82" s="865" t="s">
        <v>2122</v>
      </c>
      <c r="BE82" s="865"/>
      <c r="BF82" s="865"/>
      <c r="BG82" s="865"/>
      <c r="BH82" s="93" t="s">
        <v>2123</v>
      </c>
      <c r="BI82" s="865">
        <v>1</v>
      </c>
      <c r="BJ82" s="886"/>
      <c r="BK82" s="92"/>
      <c r="BL82" s="887">
        <v>44676</v>
      </c>
      <c r="BM82" s="888"/>
      <c r="BN82" s="867"/>
      <c r="BO82" s="867"/>
      <c r="BP82" s="867"/>
      <c r="BQ82" s="867"/>
      <c r="BR82" s="867"/>
      <c r="BS82" s="868"/>
    </row>
    <row r="83" spans="1:71" s="66" customFormat="1" ht="18.75" hidden="1" customHeight="1" x14ac:dyDescent="0.45">
      <c r="A83" s="95">
        <v>65</v>
      </c>
      <c r="B83" s="877"/>
      <c r="C83" s="871"/>
      <c r="D83" s="871"/>
      <c r="E83" s="871"/>
      <c r="F83" s="871"/>
      <c r="G83" s="871"/>
      <c r="H83" s="871"/>
      <c r="I83" s="871"/>
      <c r="J83" s="871"/>
      <c r="K83" s="871"/>
      <c r="L83" s="871"/>
      <c r="M83" s="871"/>
      <c r="N83" s="871"/>
      <c r="O83" s="871"/>
      <c r="P83" s="871"/>
      <c r="Q83" s="871"/>
      <c r="R83" s="871"/>
      <c r="S83" s="871"/>
      <c r="T83" s="871"/>
      <c r="U83" s="871"/>
      <c r="V83" s="878"/>
      <c r="W83" s="877"/>
      <c r="X83" s="871"/>
      <c r="Y83" s="871"/>
      <c r="Z83" s="878"/>
      <c r="AA83" s="875"/>
      <c r="AB83" s="876"/>
      <c r="AC83" s="879"/>
      <c r="AD83" s="880"/>
      <c r="AE83" s="880"/>
      <c r="AF83" s="880"/>
      <c r="AG83" s="881"/>
      <c r="AH83" s="882"/>
      <c r="AI83" s="882"/>
      <c r="AJ83" s="882"/>
      <c r="AK83" s="98"/>
      <c r="AL83" s="98"/>
      <c r="AM83" s="98"/>
      <c r="AN83" s="883"/>
      <c r="AO83" s="883"/>
      <c r="AP83" s="883"/>
      <c r="AQ83" s="883"/>
      <c r="AR83" s="884"/>
      <c r="AS83" s="885" t="s">
        <v>2121</v>
      </c>
      <c r="AT83" s="871"/>
      <c r="AU83" s="871"/>
      <c r="AV83" s="871"/>
      <c r="AW83" s="871"/>
      <c r="AX83" s="871"/>
      <c r="AY83" s="871"/>
      <c r="AZ83" s="871"/>
      <c r="BA83" s="871"/>
      <c r="BB83" s="871"/>
      <c r="BC83" s="871"/>
      <c r="BD83" s="871" t="s">
        <v>2122</v>
      </c>
      <c r="BE83" s="871"/>
      <c r="BF83" s="871"/>
      <c r="BG83" s="871"/>
      <c r="BH83" s="97" t="s">
        <v>2123</v>
      </c>
      <c r="BI83" s="871">
        <v>1</v>
      </c>
      <c r="BJ83" s="872"/>
      <c r="BK83" s="96"/>
      <c r="BL83" s="873">
        <v>44676</v>
      </c>
      <c r="BM83" s="874"/>
      <c r="BN83" s="875"/>
      <c r="BO83" s="875"/>
      <c r="BP83" s="875"/>
      <c r="BQ83" s="875"/>
      <c r="BR83" s="875"/>
      <c r="BS83" s="876"/>
    </row>
    <row r="84" spans="1:71" s="66" customFormat="1" ht="18.75" hidden="1" customHeight="1" x14ac:dyDescent="0.45">
      <c r="A84" s="95">
        <v>66</v>
      </c>
      <c r="B84" s="877"/>
      <c r="C84" s="871"/>
      <c r="D84" s="871"/>
      <c r="E84" s="871"/>
      <c r="F84" s="871"/>
      <c r="G84" s="871"/>
      <c r="H84" s="871"/>
      <c r="I84" s="871"/>
      <c r="J84" s="871"/>
      <c r="K84" s="871"/>
      <c r="L84" s="871"/>
      <c r="M84" s="871"/>
      <c r="N84" s="871"/>
      <c r="O84" s="871"/>
      <c r="P84" s="871"/>
      <c r="Q84" s="871"/>
      <c r="R84" s="871"/>
      <c r="S84" s="871"/>
      <c r="T84" s="871"/>
      <c r="U84" s="871"/>
      <c r="V84" s="878"/>
      <c r="W84" s="877"/>
      <c r="X84" s="871"/>
      <c r="Y84" s="871"/>
      <c r="Z84" s="878"/>
      <c r="AA84" s="875"/>
      <c r="AB84" s="876"/>
      <c r="AC84" s="879"/>
      <c r="AD84" s="880"/>
      <c r="AE84" s="880"/>
      <c r="AF84" s="880"/>
      <c r="AG84" s="881"/>
      <c r="AH84" s="882"/>
      <c r="AI84" s="882"/>
      <c r="AJ84" s="882"/>
      <c r="AK84" s="98"/>
      <c r="AL84" s="98"/>
      <c r="AM84" s="98"/>
      <c r="AN84" s="883"/>
      <c r="AO84" s="883"/>
      <c r="AP84" s="883"/>
      <c r="AQ84" s="883"/>
      <c r="AR84" s="884"/>
      <c r="AS84" s="885" t="s">
        <v>2121</v>
      </c>
      <c r="AT84" s="871"/>
      <c r="AU84" s="871"/>
      <c r="AV84" s="871"/>
      <c r="AW84" s="871"/>
      <c r="AX84" s="871"/>
      <c r="AY84" s="871"/>
      <c r="AZ84" s="871"/>
      <c r="BA84" s="871"/>
      <c r="BB84" s="871"/>
      <c r="BC84" s="871"/>
      <c r="BD84" s="871" t="s">
        <v>2122</v>
      </c>
      <c r="BE84" s="871"/>
      <c r="BF84" s="871"/>
      <c r="BG84" s="871"/>
      <c r="BH84" s="97" t="s">
        <v>2123</v>
      </c>
      <c r="BI84" s="871">
        <v>1</v>
      </c>
      <c r="BJ84" s="872"/>
      <c r="BK84" s="96"/>
      <c r="BL84" s="873">
        <v>44676</v>
      </c>
      <c r="BM84" s="874"/>
      <c r="BN84" s="875"/>
      <c r="BO84" s="875"/>
      <c r="BP84" s="875"/>
      <c r="BQ84" s="875"/>
      <c r="BR84" s="875"/>
      <c r="BS84" s="876"/>
    </row>
    <row r="85" spans="1:71" s="66" customFormat="1" ht="18.75" hidden="1" customHeight="1" x14ac:dyDescent="0.45">
      <c r="A85" s="95">
        <v>67</v>
      </c>
      <c r="B85" s="877"/>
      <c r="C85" s="871"/>
      <c r="D85" s="871"/>
      <c r="E85" s="871"/>
      <c r="F85" s="871"/>
      <c r="G85" s="871"/>
      <c r="H85" s="871"/>
      <c r="I85" s="871"/>
      <c r="J85" s="871"/>
      <c r="K85" s="871"/>
      <c r="L85" s="871"/>
      <c r="M85" s="871"/>
      <c r="N85" s="871"/>
      <c r="O85" s="871"/>
      <c r="P85" s="871"/>
      <c r="Q85" s="871"/>
      <c r="R85" s="871"/>
      <c r="S85" s="871"/>
      <c r="T85" s="871"/>
      <c r="U85" s="871"/>
      <c r="V85" s="878"/>
      <c r="W85" s="877"/>
      <c r="X85" s="871"/>
      <c r="Y85" s="871"/>
      <c r="Z85" s="878"/>
      <c r="AA85" s="875"/>
      <c r="AB85" s="876"/>
      <c r="AC85" s="879"/>
      <c r="AD85" s="880"/>
      <c r="AE85" s="880"/>
      <c r="AF85" s="880"/>
      <c r="AG85" s="881"/>
      <c r="AH85" s="882"/>
      <c r="AI85" s="882"/>
      <c r="AJ85" s="882"/>
      <c r="AK85" s="98"/>
      <c r="AL85" s="98"/>
      <c r="AM85" s="98"/>
      <c r="AN85" s="883"/>
      <c r="AO85" s="883"/>
      <c r="AP85" s="883"/>
      <c r="AQ85" s="883"/>
      <c r="AR85" s="884"/>
      <c r="AS85" s="885" t="s">
        <v>2121</v>
      </c>
      <c r="AT85" s="871"/>
      <c r="AU85" s="871"/>
      <c r="AV85" s="871"/>
      <c r="AW85" s="871"/>
      <c r="AX85" s="871"/>
      <c r="AY85" s="871"/>
      <c r="AZ85" s="871"/>
      <c r="BA85" s="871"/>
      <c r="BB85" s="871"/>
      <c r="BC85" s="871"/>
      <c r="BD85" s="871" t="s">
        <v>2122</v>
      </c>
      <c r="BE85" s="871"/>
      <c r="BF85" s="871"/>
      <c r="BG85" s="871"/>
      <c r="BH85" s="97" t="s">
        <v>2123</v>
      </c>
      <c r="BI85" s="871">
        <v>1</v>
      </c>
      <c r="BJ85" s="872"/>
      <c r="BK85" s="96"/>
      <c r="BL85" s="873">
        <v>44676</v>
      </c>
      <c r="BM85" s="874"/>
      <c r="BN85" s="875"/>
      <c r="BO85" s="875"/>
      <c r="BP85" s="875"/>
      <c r="BQ85" s="875"/>
      <c r="BR85" s="875"/>
      <c r="BS85" s="876"/>
    </row>
    <row r="86" spans="1:71" s="66" customFormat="1" ht="18.75" hidden="1" customHeight="1" x14ac:dyDescent="0.45">
      <c r="A86" s="95">
        <v>68</v>
      </c>
      <c r="B86" s="877"/>
      <c r="C86" s="871"/>
      <c r="D86" s="871"/>
      <c r="E86" s="871"/>
      <c r="F86" s="871"/>
      <c r="G86" s="871"/>
      <c r="H86" s="871"/>
      <c r="I86" s="871"/>
      <c r="J86" s="871"/>
      <c r="K86" s="871"/>
      <c r="L86" s="871"/>
      <c r="M86" s="871"/>
      <c r="N86" s="871"/>
      <c r="O86" s="871"/>
      <c r="P86" s="871"/>
      <c r="Q86" s="871"/>
      <c r="R86" s="871"/>
      <c r="S86" s="871"/>
      <c r="T86" s="871"/>
      <c r="U86" s="871"/>
      <c r="V86" s="878"/>
      <c r="W86" s="877"/>
      <c r="X86" s="871"/>
      <c r="Y86" s="871"/>
      <c r="Z86" s="878"/>
      <c r="AA86" s="875"/>
      <c r="AB86" s="876"/>
      <c r="AC86" s="879"/>
      <c r="AD86" s="880"/>
      <c r="AE86" s="880"/>
      <c r="AF86" s="880"/>
      <c r="AG86" s="881"/>
      <c r="AH86" s="882"/>
      <c r="AI86" s="882"/>
      <c r="AJ86" s="882"/>
      <c r="AK86" s="98"/>
      <c r="AL86" s="98"/>
      <c r="AM86" s="98"/>
      <c r="AN86" s="883"/>
      <c r="AO86" s="883"/>
      <c r="AP86" s="883"/>
      <c r="AQ86" s="883"/>
      <c r="AR86" s="884"/>
      <c r="AS86" s="885" t="s">
        <v>2121</v>
      </c>
      <c r="AT86" s="871"/>
      <c r="AU86" s="871"/>
      <c r="AV86" s="871"/>
      <c r="AW86" s="871"/>
      <c r="AX86" s="871"/>
      <c r="AY86" s="871"/>
      <c r="AZ86" s="871"/>
      <c r="BA86" s="871"/>
      <c r="BB86" s="871"/>
      <c r="BC86" s="871"/>
      <c r="BD86" s="871" t="s">
        <v>2122</v>
      </c>
      <c r="BE86" s="871"/>
      <c r="BF86" s="871"/>
      <c r="BG86" s="871"/>
      <c r="BH86" s="97" t="s">
        <v>2123</v>
      </c>
      <c r="BI86" s="871">
        <v>1</v>
      </c>
      <c r="BJ86" s="872"/>
      <c r="BK86" s="96"/>
      <c r="BL86" s="873">
        <v>44676</v>
      </c>
      <c r="BM86" s="874"/>
      <c r="BN86" s="875"/>
      <c r="BO86" s="875"/>
      <c r="BP86" s="875"/>
      <c r="BQ86" s="875"/>
      <c r="BR86" s="875"/>
      <c r="BS86" s="876"/>
    </row>
    <row r="87" spans="1:71" s="66" customFormat="1" ht="18.75" hidden="1" customHeight="1" x14ac:dyDescent="0.45">
      <c r="A87" s="95">
        <v>69</v>
      </c>
      <c r="B87" s="877"/>
      <c r="C87" s="871"/>
      <c r="D87" s="871"/>
      <c r="E87" s="871"/>
      <c r="F87" s="871"/>
      <c r="G87" s="871"/>
      <c r="H87" s="871"/>
      <c r="I87" s="871"/>
      <c r="J87" s="871"/>
      <c r="K87" s="871"/>
      <c r="L87" s="871"/>
      <c r="M87" s="871"/>
      <c r="N87" s="871"/>
      <c r="O87" s="871"/>
      <c r="P87" s="871"/>
      <c r="Q87" s="871"/>
      <c r="R87" s="871"/>
      <c r="S87" s="871"/>
      <c r="T87" s="871"/>
      <c r="U87" s="871"/>
      <c r="V87" s="878"/>
      <c r="W87" s="877"/>
      <c r="X87" s="871"/>
      <c r="Y87" s="871"/>
      <c r="Z87" s="878"/>
      <c r="AA87" s="875"/>
      <c r="AB87" s="876"/>
      <c r="AC87" s="879"/>
      <c r="AD87" s="880"/>
      <c r="AE87" s="880"/>
      <c r="AF87" s="880"/>
      <c r="AG87" s="881"/>
      <c r="AH87" s="882"/>
      <c r="AI87" s="882"/>
      <c r="AJ87" s="882"/>
      <c r="AK87" s="98"/>
      <c r="AL87" s="98"/>
      <c r="AM87" s="98"/>
      <c r="AN87" s="883"/>
      <c r="AO87" s="883"/>
      <c r="AP87" s="883"/>
      <c r="AQ87" s="883"/>
      <c r="AR87" s="884"/>
      <c r="AS87" s="885" t="s">
        <v>2121</v>
      </c>
      <c r="AT87" s="871"/>
      <c r="AU87" s="871"/>
      <c r="AV87" s="871"/>
      <c r="AW87" s="871"/>
      <c r="AX87" s="871"/>
      <c r="AY87" s="871"/>
      <c r="AZ87" s="871"/>
      <c r="BA87" s="871"/>
      <c r="BB87" s="871"/>
      <c r="BC87" s="871"/>
      <c r="BD87" s="871" t="s">
        <v>2122</v>
      </c>
      <c r="BE87" s="871"/>
      <c r="BF87" s="871"/>
      <c r="BG87" s="871"/>
      <c r="BH87" s="97" t="s">
        <v>2123</v>
      </c>
      <c r="BI87" s="871">
        <v>1</v>
      </c>
      <c r="BJ87" s="872"/>
      <c r="BK87" s="96"/>
      <c r="BL87" s="873">
        <v>44676</v>
      </c>
      <c r="BM87" s="874"/>
      <c r="BN87" s="875"/>
      <c r="BO87" s="875"/>
      <c r="BP87" s="875"/>
      <c r="BQ87" s="875"/>
      <c r="BR87" s="875"/>
      <c r="BS87" s="876"/>
    </row>
    <row r="88" spans="1:71" s="66" customFormat="1" ht="18.75" hidden="1" customHeight="1" x14ac:dyDescent="0.45">
      <c r="A88" s="95">
        <v>70</v>
      </c>
      <c r="B88" s="877"/>
      <c r="C88" s="871"/>
      <c r="D88" s="871"/>
      <c r="E88" s="871"/>
      <c r="F88" s="871"/>
      <c r="G88" s="871"/>
      <c r="H88" s="871"/>
      <c r="I88" s="871"/>
      <c r="J88" s="871"/>
      <c r="K88" s="871"/>
      <c r="L88" s="871"/>
      <c r="M88" s="871"/>
      <c r="N88" s="871"/>
      <c r="O88" s="871"/>
      <c r="P88" s="871"/>
      <c r="Q88" s="871"/>
      <c r="R88" s="871"/>
      <c r="S88" s="871"/>
      <c r="T88" s="871"/>
      <c r="U88" s="871"/>
      <c r="V88" s="878"/>
      <c r="W88" s="877"/>
      <c r="X88" s="871"/>
      <c r="Y88" s="871"/>
      <c r="Z88" s="878"/>
      <c r="AA88" s="875"/>
      <c r="AB88" s="876"/>
      <c r="AC88" s="879"/>
      <c r="AD88" s="880"/>
      <c r="AE88" s="880"/>
      <c r="AF88" s="880"/>
      <c r="AG88" s="881"/>
      <c r="AH88" s="882"/>
      <c r="AI88" s="882"/>
      <c r="AJ88" s="882"/>
      <c r="AK88" s="98"/>
      <c r="AL88" s="98"/>
      <c r="AM88" s="98"/>
      <c r="AN88" s="883"/>
      <c r="AO88" s="883"/>
      <c r="AP88" s="883"/>
      <c r="AQ88" s="883"/>
      <c r="AR88" s="884"/>
      <c r="AS88" s="885" t="s">
        <v>2121</v>
      </c>
      <c r="AT88" s="871"/>
      <c r="AU88" s="871"/>
      <c r="AV88" s="871"/>
      <c r="AW88" s="871"/>
      <c r="AX88" s="871"/>
      <c r="AY88" s="871"/>
      <c r="AZ88" s="871"/>
      <c r="BA88" s="871"/>
      <c r="BB88" s="871"/>
      <c r="BC88" s="871"/>
      <c r="BD88" s="871" t="s">
        <v>2122</v>
      </c>
      <c r="BE88" s="871"/>
      <c r="BF88" s="871"/>
      <c r="BG88" s="871"/>
      <c r="BH88" s="97" t="s">
        <v>2123</v>
      </c>
      <c r="BI88" s="871">
        <v>1</v>
      </c>
      <c r="BJ88" s="872"/>
      <c r="BK88" s="96"/>
      <c r="BL88" s="873">
        <v>44676</v>
      </c>
      <c r="BM88" s="874"/>
      <c r="BN88" s="875"/>
      <c r="BO88" s="875"/>
      <c r="BP88" s="875"/>
      <c r="BQ88" s="875"/>
      <c r="BR88" s="875"/>
      <c r="BS88" s="876"/>
    </row>
    <row r="89" spans="1:71" s="66" customFormat="1" ht="18.75" hidden="1" customHeight="1" x14ac:dyDescent="0.45">
      <c r="A89" s="95">
        <v>71</v>
      </c>
      <c r="B89" s="877"/>
      <c r="C89" s="871"/>
      <c r="D89" s="871"/>
      <c r="E89" s="871"/>
      <c r="F89" s="871"/>
      <c r="G89" s="871"/>
      <c r="H89" s="871"/>
      <c r="I89" s="871"/>
      <c r="J89" s="871"/>
      <c r="K89" s="871"/>
      <c r="L89" s="871"/>
      <c r="M89" s="871"/>
      <c r="N89" s="871"/>
      <c r="O89" s="871"/>
      <c r="P89" s="871"/>
      <c r="Q89" s="871"/>
      <c r="R89" s="871"/>
      <c r="S89" s="871"/>
      <c r="T89" s="871"/>
      <c r="U89" s="871"/>
      <c r="V89" s="878"/>
      <c r="W89" s="877"/>
      <c r="X89" s="871"/>
      <c r="Y89" s="871"/>
      <c r="Z89" s="878"/>
      <c r="AA89" s="875"/>
      <c r="AB89" s="876"/>
      <c r="AC89" s="879"/>
      <c r="AD89" s="880"/>
      <c r="AE89" s="880"/>
      <c r="AF89" s="880"/>
      <c r="AG89" s="881"/>
      <c r="AH89" s="882"/>
      <c r="AI89" s="882"/>
      <c r="AJ89" s="882"/>
      <c r="AK89" s="98"/>
      <c r="AL89" s="98"/>
      <c r="AM89" s="98"/>
      <c r="AN89" s="883"/>
      <c r="AO89" s="883"/>
      <c r="AP89" s="883"/>
      <c r="AQ89" s="883"/>
      <c r="AR89" s="884"/>
      <c r="AS89" s="885" t="s">
        <v>2121</v>
      </c>
      <c r="AT89" s="871"/>
      <c r="AU89" s="871"/>
      <c r="AV89" s="871"/>
      <c r="AW89" s="871"/>
      <c r="AX89" s="871"/>
      <c r="AY89" s="871"/>
      <c r="AZ89" s="871"/>
      <c r="BA89" s="871"/>
      <c r="BB89" s="871"/>
      <c r="BC89" s="871"/>
      <c r="BD89" s="871" t="s">
        <v>2122</v>
      </c>
      <c r="BE89" s="871"/>
      <c r="BF89" s="871"/>
      <c r="BG89" s="871"/>
      <c r="BH89" s="97" t="s">
        <v>2123</v>
      </c>
      <c r="BI89" s="871">
        <v>1</v>
      </c>
      <c r="BJ89" s="872"/>
      <c r="BK89" s="96"/>
      <c r="BL89" s="873">
        <v>44676</v>
      </c>
      <c r="BM89" s="874"/>
      <c r="BN89" s="875"/>
      <c r="BO89" s="875"/>
      <c r="BP89" s="875"/>
      <c r="BQ89" s="875"/>
      <c r="BR89" s="875"/>
      <c r="BS89" s="876"/>
    </row>
    <row r="90" spans="1:71" s="66" customFormat="1" ht="18.75" hidden="1" customHeight="1" x14ac:dyDescent="0.45">
      <c r="A90" s="95">
        <v>72</v>
      </c>
      <c r="B90" s="877"/>
      <c r="C90" s="871"/>
      <c r="D90" s="871"/>
      <c r="E90" s="871"/>
      <c r="F90" s="871"/>
      <c r="G90" s="871"/>
      <c r="H90" s="871"/>
      <c r="I90" s="871"/>
      <c r="J90" s="871"/>
      <c r="K90" s="871"/>
      <c r="L90" s="871"/>
      <c r="M90" s="871"/>
      <c r="N90" s="871"/>
      <c r="O90" s="871"/>
      <c r="P90" s="871"/>
      <c r="Q90" s="871"/>
      <c r="R90" s="871"/>
      <c r="S90" s="871"/>
      <c r="T90" s="871"/>
      <c r="U90" s="871"/>
      <c r="V90" s="878"/>
      <c r="W90" s="877"/>
      <c r="X90" s="871"/>
      <c r="Y90" s="871"/>
      <c r="Z90" s="878"/>
      <c r="AA90" s="875"/>
      <c r="AB90" s="876"/>
      <c r="AC90" s="879"/>
      <c r="AD90" s="880"/>
      <c r="AE90" s="880"/>
      <c r="AF90" s="880"/>
      <c r="AG90" s="881"/>
      <c r="AH90" s="882"/>
      <c r="AI90" s="882"/>
      <c r="AJ90" s="882"/>
      <c r="AK90" s="98"/>
      <c r="AL90" s="98"/>
      <c r="AM90" s="98"/>
      <c r="AN90" s="883"/>
      <c r="AO90" s="883"/>
      <c r="AP90" s="883"/>
      <c r="AQ90" s="883"/>
      <c r="AR90" s="884"/>
      <c r="AS90" s="885" t="s">
        <v>2121</v>
      </c>
      <c r="AT90" s="871"/>
      <c r="AU90" s="871"/>
      <c r="AV90" s="871"/>
      <c r="AW90" s="871"/>
      <c r="AX90" s="871"/>
      <c r="AY90" s="871"/>
      <c r="AZ90" s="871"/>
      <c r="BA90" s="871"/>
      <c r="BB90" s="871"/>
      <c r="BC90" s="871"/>
      <c r="BD90" s="871" t="s">
        <v>2122</v>
      </c>
      <c r="BE90" s="871"/>
      <c r="BF90" s="871"/>
      <c r="BG90" s="871"/>
      <c r="BH90" s="97" t="s">
        <v>2123</v>
      </c>
      <c r="BI90" s="871">
        <v>1</v>
      </c>
      <c r="BJ90" s="872"/>
      <c r="BK90" s="96"/>
      <c r="BL90" s="873">
        <v>44676</v>
      </c>
      <c r="BM90" s="874"/>
      <c r="BN90" s="875"/>
      <c r="BO90" s="875"/>
      <c r="BP90" s="875"/>
      <c r="BQ90" s="875"/>
      <c r="BR90" s="875"/>
      <c r="BS90" s="876"/>
    </row>
    <row r="91" spans="1:71" s="66" customFormat="1" ht="18.75" hidden="1" customHeight="1" x14ac:dyDescent="0.45">
      <c r="A91" s="95">
        <v>73</v>
      </c>
      <c r="B91" s="877"/>
      <c r="C91" s="871"/>
      <c r="D91" s="871"/>
      <c r="E91" s="871"/>
      <c r="F91" s="871"/>
      <c r="G91" s="871"/>
      <c r="H91" s="871"/>
      <c r="I91" s="871"/>
      <c r="J91" s="871"/>
      <c r="K91" s="871"/>
      <c r="L91" s="871"/>
      <c r="M91" s="871"/>
      <c r="N91" s="871"/>
      <c r="O91" s="871"/>
      <c r="P91" s="871"/>
      <c r="Q91" s="871"/>
      <c r="R91" s="871"/>
      <c r="S91" s="871"/>
      <c r="T91" s="871"/>
      <c r="U91" s="871"/>
      <c r="V91" s="878"/>
      <c r="W91" s="877"/>
      <c r="X91" s="871"/>
      <c r="Y91" s="871"/>
      <c r="Z91" s="878"/>
      <c r="AA91" s="875"/>
      <c r="AB91" s="876"/>
      <c r="AC91" s="879"/>
      <c r="AD91" s="880"/>
      <c r="AE91" s="880"/>
      <c r="AF91" s="880"/>
      <c r="AG91" s="881"/>
      <c r="AH91" s="882"/>
      <c r="AI91" s="882"/>
      <c r="AJ91" s="882"/>
      <c r="AK91" s="98"/>
      <c r="AL91" s="98"/>
      <c r="AM91" s="98"/>
      <c r="AN91" s="883"/>
      <c r="AO91" s="883"/>
      <c r="AP91" s="883"/>
      <c r="AQ91" s="883"/>
      <c r="AR91" s="884"/>
      <c r="AS91" s="885" t="s">
        <v>2121</v>
      </c>
      <c r="AT91" s="871"/>
      <c r="AU91" s="871"/>
      <c r="AV91" s="871"/>
      <c r="AW91" s="871"/>
      <c r="AX91" s="871"/>
      <c r="AY91" s="871"/>
      <c r="AZ91" s="871"/>
      <c r="BA91" s="871"/>
      <c r="BB91" s="871"/>
      <c r="BC91" s="871"/>
      <c r="BD91" s="871" t="s">
        <v>2122</v>
      </c>
      <c r="BE91" s="871"/>
      <c r="BF91" s="871"/>
      <c r="BG91" s="871"/>
      <c r="BH91" s="97" t="s">
        <v>2123</v>
      </c>
      <c r="BI91" s="871">
        <v>1</v>
      </c>
      <c r="BJ91" s="872"/>
      <c r="BK91" s="96"/>
      <c r="BL91" s="873">
        <v>44676</v>
      </c>
      <c r="BM91" s="874"/>
      <c r="BN91" s="875"/>
      <c r="BO91" s="875"/>
      <c r="BP91" s="875"/>
      <c r="BQ91" s="875"/>
      <c r="BR91" s="875"/>
      <c r="BS91" s="876"/>
    </row>
    <row r="92" spans="1:71" s="66" customFormat="1" ht="18.75" hidden="1" customHeight="1" x14ac:dyDescent="0.45">
      <c r="A92" s="95">
        <v>74</v>
      </c>
      <c r="B92" s="877"/>
      <c r="C92" s="871"/>
      <c r="D92" s="871"/>
      <c r="E92" s="871"/>
      <c r="F92" s="871"/>
      <c r="G92" s="871"/>
      <c r="H92" s="871"/>
      <c r="I92" s="871"/>
      <c r="J92" s="871"/>
      <c r="K92" s="871"/>
      <c r="L92" s="871"/>
      <c r="M92" s="871"/>
      <c r="N92" s="871"/>
      <c r="O92" s="871"/>
      <c r="P92" s="871"/>
      <c r="Q92" s="871"/>
      <c r="R92" s="871"/>
      <c r="S92" s="871"/>
      <c r="T92" s="871"/>
      <c r="U92" s="871"/>
      <c r="V92" s="878"/>
      <c r="W92" s="877"/>
      <c r="X92" s="871"/>
      <c r="Y92" s="871"/>
      <c r="Z92" s="878"/>
      <c r="AA92" s="875"/>
      <c r="AB92" s="876"/>
      <c r="AC92" s="879"/>
      <c r="AD92" s="880"/>
      <c r="AE92" s="880"/>
      <c r="AF92" s="880"/>
      <c r="AG92" s="881"/>
      <c r="AH92" s="882"/>
      <c r="AI92" s="882"/>
      <c r="AJ92" s="882"/>
      <c r="AK92" s="98"/>
      <c r="AL92" s="98"/>
      <c r="AM92" s="98"/>
      <c r="AN92" s="883"/>
      <c r="AO92" s="883"/>
      <c r="AP92" s="883"/>
      <c r="AQ92" s="883"/>
      <c r="AR92" s="884"/>
      <c r="AS92" s="885" t="s">
        <v>2121</v>
      </c>
      <c r="AT92" s="871"/>
      <c r="AU92" s="871"/>
      <c r="AV92" s="871"/>
      <c r="AW92" s="871"/>
      <c r="AX92" s="871"/>
      <c r="AY92" s="871"/>
      <c r="AZ92" s="871"/>
      <c r="BA92" s="871"/>
      <c r="BB92" s="871"/>
      <c r="BC92" s="871"/>
      <c r="BD92" s="871" t="s">
        <v>2122</v>
      </c>
      <c r="BE92" s="871"/>
      <c r="BF92" s="871"/>
      <c r="BG92" s="871"/>
      <c r="BH92" s="97" t="s">
        <v>2123</v>
      </c>
      <c r="BI92" s="871">
        <v>1</v>
      </c>
      <c r="BJ92" s="872"/>
      <c r="BK92" s="96"/>
      <c r="BL92" s="873">
        <v>44676</v>
      </c>
      <c r="BM92" s="874"/>
      <c r="BN92" s="875"/>
      <c r="BO92" s="875"/>
      <c r="BP92" s="875"/>
      <c r="BQ92" s="875"/>
      <c r="BR92" s="875"/>
      <c r="BS92" s="876"/>
    </row>
    <row r="93" spans="1:71" s="66" customFormat="1" ht="18.75" hidden="1" customHeight="1" x14ac:dyDescent="0.45">
      <c r="A93" s="95">
        <v>75</v>
      </c>
      <c r="B93" s="877"/>
      <c r="C93" s="871"/>
      <c r="D93" s="871"/>
      <c r="E93" s="871"/>
      <c r="F93" s="871"/>
      <c r="G93" s="871"/>
      <c r="H93" s="871"/>
      <c r="I93" s="871"/>
      <c r="J93" s="871"/>
      <c r="K93" s="871"/>
      <c r="L93" s="871"/>
      <c r="M93" s="871"/>
      <c r="N93" s="871"/>
      <c r="O93" s="871"/>
      <c r="P93" s="871"/>
      <c r="Q93" s="871"/>
      <c r="R93" s="871"/>
      <c r="S93" s="871"/>
      <c r="T93" s="871"/>
      <c r="U93" s="871"/>
      <c r="V93" s="878"/>
      <c r="W93" s="877"/>
      <c r="X93" s="871"/>
      <c r="Y93" s="871"/>
      <c r="Z93" s="878"/>
      <c r="AA93" s="875"/>
      <c r="AB93" s="876"/>
      <c r="AC93" s="879"/>
      <c r="AD93" s="880"/>
      <c r="AE93" s="880"/>
      <c r="AF93" s="880"/>
      <c r="AG93" s="881"/>
      <c r="AH93" s="882"/>
      <c r="AI93" s="882"/>
      <c r="AJ93" s="882"/>
      <c r="AK93" s="98"/>
      <c r="AL93" s="98"/>
      <c r="AM93" s="98"/>
      <c r="AN93" s="883"/>
      <c r="AO93" s="883"/>
      <c r="AP93" s="883"/>
      <c r="AQ93" s="883"/>
      <c r="AR93" s="884"/>
      <c r="AS93" s="885" t="s">
        <v>2121</v>
      </c>
      <c r="AT93" s="871"/>
      <c r="AU93" s="871"/>
      <c r="AV93" s="871"/>
      <c r="AW93" s="871"/>
      <c r="AX93" s="871"/>
      <c r="AY93" s="871"/>
      <c r="AZ93" s="871"/>
      <c r="BA93" s="871"/>
      <c r="BB93" s="871"/>
      <c r="BC93" s="871"/>
      <c r="BD93" s="871" t="s">
        <v>2122</v>
      </c>
      <c r="BE93" s="871"/>
      <c r="BF93" s="871"/>
      <c r="BG93" s="871"/>
      <c r="BH93" s="97" t="s">
        <v>2123</v>
      </c>
      <c r="BI93" s="871">
        <v>1</v>
      </c>
      <c r="BJ93" s="872"/>
      <c r="BK93" s="96"/>
      <c r="BL93" s="873">
        <v>44676</v>
      </c>
      <c r="BM93" s="874"/>
      <c r="BN93" s="875"/>
      <c r="BO93" s="875"/>
      <c r="BP93" s="875"/>
      <c r="BQ93" s="875"/>
      <c r="BR93" s="875"/>
      <c r="BS93" s="876"/>
    </row>
    <row r="94" spans="1:71" s="66" customFormat="1" ht="18.75" hidden="1" customHeight="1" x14ac:dyDescent="0.45">
      <c r="A94" s="95">
        <v>76</v>
      </c>
      <c r="B94" s="877"/>
      <c r="C94" s="871"/>
      <c r="D94" s="871"/>
      <c r="E94" s="871"/>
      <c r="F94" s="871"/>
      <c r="G94" s="871"/>
      <c r="H94" s="871"/>
      <c r="I94" s="871"/>
      <c r="J94" s="871"/>
      <c r="K94" s="871"/>
      <c r="L94" s="871"/>
      <c r="M94" s="871"/>
      <c r="N94" s="871"/>
      <c r="O94" s="871"/>
      <c r="P94" s="871"/>
      <c r="Q94" s="871"/>
      <c r="R94" s="871"/>
      <c r="S94" s="871"/>
      <c r="T94" s="871"/>
      <c r="U94" s="871"/>
      <c r="V94" s="878"/>
      <c r="W94" s="877"/>
      <c r="X94" s="871"/>
      <c r="Y94" s="871"/>
      <c r="Z94" s="878"/>
      <c r="AA94" s="875"/>
      <c r="AB94" s="876"/>
      <c r="AC94" s="879"/>
      <c r="AD94" s="880"/>
      <c r="AE94" s="880"/>
      <c r="AF94" s="880"/>
      <c r="AG94" s="881"/>
      <c r="AH94" s="882"/>
      <c r="AI94" s="882"/>
      <c r="AJ94" s="882"/>
      <c r="AK94" s="98"/>
      <c r="AL94" s="98"/>
      <c r="AM94" s="98"/>
      <c r="AN94" s="883"/>
      <c r="AO94" s="883"/>
      <c r="AP94" s="883"/>
      <c r="AQ94" s="883"/>
      <c r="AR94" s="884"/>
      <c r="AS94" s="885" t="s">
        <v>2121</v>
      </c>
      <c r="AT94" s="871"/>
      <c r="AU94" s="871"/>
      <c r="AV94" s="871"/>
      <c r="AW94" s="871"/>
      <c r="AX94" s="871"/>
      <c r="AY94" s="871"/>
      <c r="AZ94" s="871"/>
      <c r="BA94" s="871"/>
      <c r="BB94" s="871"/>
      <c r="BC94" s="871"/>
      <c r="BD94" s="871" t="s">
        <v>2122</v>
      </c>
      <c r="BE94" s="871"/>
      <c r="BF94" s="871"/>
      <c r="BG94" s="871"/>
      <c r="BH94" s="97" t="s">
        <v>2123</v>
      </c>
      <c r="BI94" s="871">
        <v>1</v>
      </c>
      <c r="BJ94" s="872"/>
      <c r="BK94" s="96"/>
      <c r="BL94" s="873">
        <v>44676</v>
      </c>
      <c r="BM94" s="874"/>
      <c r="BN94" s="875"/>
      <c r="BO94" s="875"/>
      <c r="BP94" s="875"/>
      <c r="BQ94" s="875"/>
      <c r="BR94" s="875"/>
      <c r="BS94" s="876"/>
    </row>
    <row r="95" spans="1:71" s="66" customFormat="1" ht="18.75" hidden="1" customHeight="1" x14ac:dyDescent="0.45">
      <c r="A95" s="95">
        <v>77</v>
      </c>
      <c r="B95" s="877"/>
      <c r="C95" s="871"/>
      <c r="D95" s="871"/>
      <c r="E95" s="871"/>
      <c r="F95" s="871"/>
      <c r="G95" s="871"/>
      <c r="H95" s="871"/>
      <c r="I95" s="871"/>
      <c r="J95" s="871"/>
      <c r="K95" s="871"/>
      <c r="L95" s="871"/>
      <c r="M95" s="871"/>
      <c r="N95" s="871"/>
      <c r="O95" s="871"/>
      <c r="P95" s="871"/>
      <c r="Q95" s="871"/>
      <c r="R95" s="871"/>
      <c r="S95" s="871"/>
      <c r="T95" s="871"/>
      <c r="U95" s="871"/>
      <c r="V95" s="878"/>
      <c r="W95" s="877"/>
      <c r="X95" s="871"/>
      <c r="Y95" s="871"/>
      <c r="Z95" s="878"/>
      <c r="AA95" s="875"/>
      <c r="AB95" s="876"/>
      <c r="AC95" s="879"/>
      <c r="AD95" s="880"/>
      <c r="AE95" s="880"/>
      <c r="AF95" s="880"/>
      <c r="AG95" s="881"/>
      <c r="AH95" s="882"/>
      <c r="AI95" s="882"/>
      <c r="AJ95" s="882"/>
      <c r="AK95" s="98"/>
      <c r="AL95" s="98"/>
      <c r="AM95" s="98"/>
      <c r="AN95" s="883"/>
      <c r="AO95" s="883"/>
      <c r="AP95" s="883"/>
      <c r="AQ95" s="883"/>
      <c r="AR95" s="884"/>
      <c r="AS95" s="885" t="s">
        <v>2121</v>
      </c>
      <c r="AT95" s="871"/>
      <c r="AU95" s="871"/>
      <c r="AV95" s="871"/>
      <c r="AW95" s="871"/>
      <c r="AX95" s="871"/>
      <c r="AY95" s="871"/>
      <c r="AZ95" s="871"/>
      <c r="BA95" s="871"/>
      <c r="BB95" s="871"/>
      <c r="BC95" s="871"/>
      <c r="BD95" s="871" t="s">
        <v>2122</v>
      </c>
      <c r="BE95" s="871"/>
      <c r="BF95" s="871"/>
      <c r="BG95" s="871"/>
      <c r="BH95" s="97" t="s">
        <v>2123</v>
      </c>
      <c r="BI95" s="871">
        <v>1</v>
      </c>
      <c r="BJ95" s="872"/>
      <c r="BK95" s="96"/>
      <c r="BL95" s="873">
        <v>44676</v>
      </c>
      <c r="BM95" s="874"/>
      <c r="BN95" s="875"/>
      <c r="BO95" s="875"/>
      <c r="BP95" s="875"/>
      <c r="BQ95" s="875"/>
      <c r="BR95" s="875"/>
      <c r="BS95" s="876"/>
    </row>
    <row r="96" spans="1:71" s="66" customFormat="1" ht="18.75" hidden="1" customHeight="1" x14ac:dyDescent="0.45">
      <c r="A96" s="95">
        <v>78</v>
      </c>
      <c r="B96" s="877"/>
      <c r="C96" s="871"/>
      <c r="D96" s="871"/>
      <c r="E96" s="871"/>
      <c r="F96" s="871"/>
      <c r="G96" s="871"/>
      <c r="H96" s="871"/>
      <c r="I96" s="871"/>
      <c r="J96" s="871"/>
      <c r="K96" s="871"/>
      <c r="L96" s="871"/>
      <c r="M96" s="871"/>
      <c r="N96" s="871"/>
      <c r="O96" s="871"/>
      <c r="P96" s="871"/>
      <c r="Q96" s="871"/>
      <c r="R96" s="871"/>
      <c r="S96" s="871"/>
      <c r="T96" s="871"/>
      <c r="U96" s="871"/>
      <c r="V96" s="878"/>
      <c r="W96" s="877"/>
      <c r="X96" s="871"/>
      <c r="Y96" s="871"/>
      <c r="Z96" s="878"/>
      <c r="AA96" s="875"/>
      <c r="AB96" s="876"/>
      <c r="AC96" s="879"/>
      <c r="AD96" s="880"/>
      <c r="AE96" s="880"/>
      <c r="AF96" s="880"/>
      <c r="AG96" s="881"/>
      <c r="AH96" s="882"/>
      <c r="AI96" s="882"/>
      <c r="AJ96" s="882"/>
      <c r="AK96" s="98"/>
      <c r="AL96" s="98"/>
      <c r="AM96" s="98"/>
      <c r="AN96" s="883"/>
      <c r="AO96" s="883"/>
      <c r="AP96" s="883"/>
      <c r="AQ96" s="883"/>
      <c r="AR96" s="884"/>
      <c r="AS96" s="885" t="s">
        <v>2121</v>
      </c>
      <c r="AT96" s="871"/>
      <c r="AU96" s="871"/>
      <c r="AV96" s="871"/>
      <c r="AW96" s="871"/>
      <c r="AX96" s="871"/>
      <c r="AY96" s="871"/>
      <c r="AZ96" s="871"/>
      <c r="BA96" s="871"/>
      <c r="BB96" s="871"/>
      <c r="BC96" s="871"/>
      <c r="BD96" s="871" t="s">
        <v>2122</v>
      </c>
      <c r="BE96" s="871"/>
      <c r="BF96" s="871"/>
      <c r="BG96" s="871"/>
      <c r="BH96" s="97" t="s">
        <v>2123</v>
      </c>
      <c r="BI96" s="871">
        <v>1</v>
      </c>
      <c r="BJ96" s="872"/>
      <c r="BK96" s="96"/>
      <c r="BL96" s="873">
        <v>44676</v>
      </c>
      <c r="BM96" s="874"/>
      <c r="BN96" s="875"/>
      <c r="BO96" s="875"/>
      <c r="BP96" s="875"/>
      <c r="BQ96" s="875"/>
      <c r="BR96" s="875"/>
      <c r="BS96" s="876"/>
    </row>
    <row r="97" spans="1:71" s="66" customFormat="1" ht="18.75" hidden="1" customHeight="1" x14ac:dyDescent="0.45">
      <c r="A97" s="95">
        <v>79</v>
      </c>
      <c r="B97" s="877"/>
      <c r="C97" s="871"/>
      <c r="D97" s="871"/>
      <c r="E97" s="871"/>
      <c r="F97" s="871"/>
      <c r="G97" s="871"/>
      <c r="H97" s="871"/>
      <c r="I97" s="871"/>
      <c r="J97" s="871"/>
      <c r="K97" s="871"/>
      <c r="L97" s="871"/>
      <c r="M97" s="871"/>
      <c r="N97" s="871"/>
      <c r="O97" s="871"/>
      <c r="P97" s="871"/>
      <c r="Q97" s="871"/>
      <c r="R97" s="871"/>
      <c r="S97" s="871"/>
      <c r="T97" s="871"/>
      <c r="U97" s="871"/>
      <c r="V97" s="878"/>
      <c r="W97" s="877"/>
      <c r="X97" s="871"/>
      <c r="Y97" s="871"/>
      <c r="Z97" s="878"/>
      <c r="AA97" s="875"/>
      <c r="AB97" s="876"/>
      <c r="AC97" s="879"/>
      <c r="AD97" s="880"/>
      <c r="AE97" s="880"/>
      <c r="AF97" s="880"/>
      <c r="AG97" s="881"/>
      <c r="AH97" s="882"/>
      <c r="AI97" s="882"/>
      <c r="AJ97" s="882"/>
      <c r="AK97" s="98"/>
      <c r="AL97" s="98"/>
      <c r="AM97" s="98"/>
      <c r="AN97" s="883"/>
      <c r="AO97" s="883"/>
      <c r="AP97" s="883"/>
      <c r="AQ97" s="883"/>
      <c r="AR97" s="884"/>
      <c r="AS97" s="885" t="s">
        <v>2121</v>
      </c>
      <c r="AT97" s="871"/>
      <c r="AU97" s="871"/>
      <c r="AV97" s="871"/>
      <c r="AW97" s="871"/>
      <c r="AX97" s="871"/>
      <c r="AY97" s="871"/>
      <c r="AZ97" s="871"/>
      <c r="BA97" s="871"/>
      <c r="BB97" s="871"/>
      <c r="BC97" s="871"/>
      <c r="BD97" s="871" t="s">
        <v>2122</v>
      </c>
      <c r="BE97" s="871"/>
      <c r="BF97" s="871"/>
      <c r="BG97" s="871"/>
      <c r="BH97" s="97" t="s">
        <v>2123</v>
      </c>
      <c r="BI97" s="871">
        <v>1</v>
      </c>
      <c r="BJ97" s="872"/>
      <c r="BK97" s="96"/>
      <c r="BL97" s="873">
        <v>44676</v>
      </c>
      <c r="BM97" s="874"/>
      <c r="BN97" s="875"/>
      <c r="BO97" s="875"/>
      <c r="BP97" s="875"/>
      <c r="BQ97" s="875"/>
      <c r="BR97" s="875"/>
      <c r="BS97" s="876"/>
    </row>
    <row r="98" spans="1:71" s="66" customFormat="1" ht="18.75" hidden="1" customHeight="1" x14ac:dyDescent="0.45">
      <c r="A98" s="95">
        <v>80</v>
      </c>
      <c r="B98" s="877"/>
      <c r="C98" s="871"/>
      <c r="D98" s="871"/>
      <c r="E98" s="871"/>
      <c r="F98" s="871"/>
      <c r="G98" s="871"/>
      <c r="H98" s="871"/>
      <c r="I98" s="871"/>
      <c r="J98" s="871"/>
      <c r="K98" s="871"/>
      <c r="L98" s="871"/>
      <c r="M98" s="871"/>
      <c r="N98" s="871"/>
      <c r="O98" s="871"/>
      <c r="P98" s="871"/>
      <c r="Q98" s="871"/>
      <c r="R98" s="871"/>
      <c r="S98" s="871"/>
      <c r="T98" s="871"/>
      <c r="U98" s="871"/>
      <c r="V98" s="878"/>
      <c r="W98" s="877"/>
      <c r="X98" s="871"/>
      <c r="Y98" s="871"/>
      <c r="Z98" s="878"/>
      <c r="AA98" s="875"/>
      <c r="AB98" s="876"/>
      <c r="AC98" s="879"/>
      <c r="AD98" s="880"/>
      <c r="AE98" s="880"/>
      <c r="AF98" s="880"/>
      <c r="AG98" s="881"/>
      <c r="AH98" s="882"/>
      <c r="AI98" s="882"/>
      <c r="AJ98" s="882"/>
      <c r="AK98" s="98"/>
      <c r="AL98" s="98"/>
      <c r="AM98" s="98"/>
      <c r="AN98" s="883"/>
      <c r="AO98" s="883"/>
      <c r="AP98" s="883"/>
      <c r="AQ98" s="883"/>
      <c r="AR98" s="884"/>
      <c r="AS98" s="885" t="s">
        <v>2121</v>
      </c>
      <c r="AT98" s="871"/>
      <c r="AU98" s="871"/>
      <c r="AV98" s="871"/>
      <c r="AW98" s="871"/>
      <c r="AX98" s="871"/>
      <c r="AY98" s="871"/>
      <c r="AZ98" s="871"/>
      <c r="BA98" s="871"/>
      <c r="BB98" s="871"/>
      <c r="BC98" s="871"/>
      <c r="BD98" s="871" t="s">
        <v>2122</v>
      </c>
      <c r="BE98" s="871"/>
      <c r="BF98" s="871"/>
      <c r="BG98" s="871"/>
      <c r="BH98" s="97" t="s">
        <v>2123</v>
      </c>
      <c r="BI98" s="871">
        <v>1</v>
      </c>
      <c r="BJ98" s="872"/>
      <c r="BK98" s="96"/>
      <c r="BL98" s="873">
        <v>44676</v>
      </c>
      <c r="BM98" s="874"/>
      <c r="BN98" s="875"/>
      <c r="BO98" s="875"/>
      <c r="BP98" s="875"/>
      <c r="BQ98" s="875"/>
      <c r="BR98" s="875"/>
      <c r="BS98" s="876"/>
    </row>
    <row r="99" spans="1:71" s="66" customFormat="1" ht="18.75" hidden="1" customHeight="1" x14ac:dyDescent="0.45">
      <c r="A99" s="95">
        <v>81</v>
      </c>
      <c r="B99" s="877"/>
      <c r="C99" s="871"/>
      <c r="D99" s="871"/>
      <c r="E99" s="871"/>
      <c r="F99" s="871"/>
      <c r="G99" s="871"/>
      <c r="H99" s="871"/>
      <c r="I99" s="871"/>
      <c r="J99" s="871"/>
      <c r="K99" s="871"/>
      <c r="L99" s="871"/>
      <c r="M99" s="871"/>
      <c r="N99" s="871"/>
      <c r="O99" s="871"/>
      <c r="P99" s="871"/>
      <c r="Q99" s="871"/>
      <c r="R99" s="871"/>
      <c r="S99" s="871"/>
      <c r="T99" s="871"/>
      <c r="U99" s="871"/>
      <c r="V99" s="878"/>
      <c r="W99" s="877"/>
      <c r="X99" s="871"/>
      <c r="Y99" s="871"/>
      <c r="Z99" s="878"/>
      <c r="AA99" s="875"/>
      <c r="AB99" s="876"/>
      <c r="AC99" s="879"/>
      <c r="AD99" s="880"/>
      <c r="AE99" s="880"/>
      <c r="AF99" s="880"/>
      <c r="AG99" s="881"/>
      <c r="AH99" s="882"/>
      <c r="AI99" s="882"/>
      <c r="AJ99" s="882"/>
      <c r="AK99" s="98"/>
      <c r="AL99" s="98"/>
      <c r="AM99" s="98"/>
      <c r="AN99" s="883"/>
      <c r="AO99" s="883"/>
      <c r="AP99" s="883"/>
      <c r="AQ99" s="883"/>
      <c r="AR99" s="884"/>
      <c r="AS99" s="885" t="s">
        <v>2121</v>
      </c>
      <c r="AT99" s="871"/>
      <c r="AU99" s="871"/>
      <c r="AV99" s="871"/>
      <c r="AW99" s="871"/>
      <c r="AX99" s="871"/>
      <c r="AY99" s="871"/>
      <c r="AZ99" s="871"/>
      <c r="BA99" s="871"/>
      <c r="BB99" s="871"/>
      <c r="BC99" s="871"/>
      <c r="BD99" s="871" t="s">
        <v>2122</v>
      </c>
      <c r="BE99" s="871"/>
      <c r="BF99" s="871"/>
      <c r="BG99" s="871"/>
      <c r="BH99" s="97" t="s">
        <v>2123</v>
      </c>
      <c r="BI99" s="871">
        <v>1</v>
      </c>
      <c r="BJ99" s="872"/>
      <c r="BK99" s="96"/>
      <c r="BL99" s="873">
        <v>44676</v>
      </c>
      <c r="BM99" s="874"/>
      <c r="BN99" s="875"/>
      <c r="BO99" s="875"/>
      <c r="BP99" s="875"/>
      <c r="BQ99" s="875"/>
      <c r="BR99" s="875"/>
      <c r="BS99" s="876"/>
    </row>
    <row r="100" spans="1:71" s="66" customFormat="1" ht="18.75" hidden="1" customHeight="1" x14ac:dyDescent="0.45">
      <c r="A100" s="95">
        <v>82</v>
      </c>
      <c r="B100" s="877"/>
      <c r="C100" s="871"/>
      <c r="D100" s="871"/>
      <c r="E100" s="871"/>
      <c r="F100" s="871"/>
      <c r="G100" s="871"/>
      <c r="H100" s="871"/>
      <c r="I100" s="871"/>
      <c r="J100" s="871"/>
      <c r="K100" s="871"/>
      <c r="L100" s="871"/>
      <c r="M100" s="871"/>
      <c r="N100" s="871"/>
      <c r="O100" s="871"/>
      <c r="P100" s="871"/>
      <c r="Q100" s="871"/>
      <c r="R100" s="871"/>
      <c r="S100" s="871"/>
      <c r="T100" s="871"/>
      <c r="U100" s="871"/>
      <c r="V100" s="878"/>
      <c r="W100" s="877"/>
      <c r="X100" s="871"/>
      <c r="Y100" s="871"/>
      <c r="Z100" s="878"/>
      <c r="AA100" s="875"/>
      <c r="AB100" s="876"/>
      <c r="AC100" s="879"/>
      <c r="AD100" s="880"/>
      <c r="AE100" s="880"/>
      <c r="AF100" s="880"/>
      <c r="AG100" s="881"/>
      <c r="AH100" s="882"/>
      <c r="AI100" s="882"/>
      <c r="AJ100" s="882"/>
      <c r="AK100" s="98"/>
      <c r="AL100" s="98"/>
      <c r="AM100" s="98"/>
      <c r="AN100" s="883"/>
      <c r="AO100" s="883"/>
      <c r="AP100" s="883"/>
      <c r="AQ100" s="883"/>
      <c r="AR100" s="884"/>
      <c r="AS100" s="885" t="s">
        <v>2121</v>
      </c>
      <c r="AT100" s="871"/>
      <c r="AU100" s="871"/>
      <c r="AV100" s="871"/>
      <c r="AW100" s="871"/>
      <c r="AX100" s="871"/>
      <c r="AY100" s="871"/>
      <c r="AZ100" s="871"/>
      <c r="BA100" s="871"/>
      <c r="BB100" s="871"/>
      <c r="BC100" s="871"/>
      <c r="BD100" s="871" t="s">
        <v>2122</v>
      </c>
      <c r="BE100" s="871"/>
      <c r="BF100" s="871"/>
      <c r="BG100" s="871"/>
      <c r="BH100" s="97" t="s">
        <v>2123</v>
      </c>
      <c r="BI100" s="871">
        <v>1</v>
      </c>
      <c r="BJ100" s="872"/>
      <c r="BK100" s="96"/>
      <c r="BL100" s="873">
        <v>44676</v>
      </c>
      <c r="BM100" s="874"/>
      <c r="BN100" s="875"/>
      <c r="BO100" s="875"/>
      <c r="BP100" s="875"/>
      <c r="BQ100" s="875"/>
      <c r="BR100" s="875"/>
      <c r="BS100" s="876"/>
    </row>
    <row r="101" spans="1:71" s="66" customFormat="1" ht="18.75" hidden="1" customHeight="1" x14ac:dyDescent="0.45">
      <c r="A101" s="95">
        <v>83</v>
      </c>
      <c r="B101" s="877"/>
      <c r="C101" s="871"/>
      <c r="D101" s="871"/>
      <c r="E101" s="871"/>
      <c r="F101" s="871"/>
      <c r="G101" s="871"/>
      <c r="H101" s="871"/>
      <c r="I101" s="871"/>
      <c r="J101" s="871"/>
      <c r="K101" s="871"/>
      <c r="L101" s="871"/>
      <c r="M101" s="871"/>
      <c r="N101" s="871"/>
      <c r="O101" s="871"/>
      <c r="P101" s="871"/>
      <c r="Q101" s="871"/>
      <c r="R101" s="871"/>
      <c r="S101" s="871"/>
      <c r="T101" s="871"/>
      <c r="U101" s="871"/>
      <c r="V101" s="878"/>
      <c r="W101" s="877"/>
      <c r="X101" s="871"/>
      <c r="Y101" s="871"/>
      <c r="Z101" s="878"/>
      <c r="AA101" s="875"/>
      <c r="AB101" s="876"/>
      <c r="AC101" s="879"/>
      <c r="AD101" s="880"/>
      <c r="AE101" s="880"/>
      <c r="AF101" s="880"/>
      <c r="AG101" s="881"/>
      <c r="AH101" s="882"/>
      <c r="AI101" s="882"/>
      <c r="AJ101" s="882"/>
      <c r="AK101" s="98"/>
      <c r="AL101" s="98"/>
      <c r="AM101" s="98"/>
      <c r="AN101" s="883"/>
      <c r="AO101" s="883"/>
      <c r="AP101" s="883"/>
      <c r="AQ101" s="883"/>
      <c r="AR101" s="884"/>
      <c r="AS101" s="885" t="s">
        <v>2121</v>
      </c>
      <c r="AT101" s="871"/>
      <c r="AU101" s="871"/>
      <c r="AV101" s="871"/>
      <c r="AW101" s="871"/>
      <c r="AX101" s="871"/>
      <c r="AY101" s="871"/>
      <c r="AZ101" s="871"/>
      <c r="BA101" s="871"/>
      <c r="BB101" s="871"/>
      <c r="BC101" s="871"/>
      <c r="BD101" s="871" t="s">
        <v>2122</v>
      </c>
      <c r="BE101" s="871"/>
      <c r="BF101" s="871"/>
      <c r="BG101" s="871"/>
      <c r="BH101" s="97" t="s">
        <v>2123</v>
      </c>
      <c r="BI101" s="871">
        <v>1</v>
      </c>
      <c r="BJ101" s="872"/>
      <c r="BK101" s="96"/>
      <c r="BL101" s="873">
        <v>44676</v>
      </c>
      <c r="BM101" s="874"/>
      <c r="BN101" s="875"/>
      <c r="BO101" s="875"/>
      <c r="BP101" s="875"/>
      <c r="BQ101" s="875"/>
      <c r="BR101" s="875"/>
      <c r="BS101" s="876"/>
    </row>
    <row r="102" spans="1:71" s="66" customFormat="1" ht="18.75" hidden="1" customHeight="1" x14ac:dyDescent="0.45">
      <c r="A102" s="95">
        <v>84</v>
      </c>
      <c r="B102" s="877"/>
      <c r="C102" s="871"/>
      <c r="D102" s="871"/>
      <c r="E102" s="871"/>
      <c r="F102" s="871"/>
      <c r="G102" s="871"/>
      <c r="H102" s="871"/>
      <c r="I102" s="871"/>
      <c r="J102" s="871"/>
      <c r="K102" s="871"/>
      <c r="L102" s="871"/>
      <c r="M102" s="871"/>
      <c r="N102" s="871"/>
      <c r="O102" s="871"/>
      <c r="P102" s="871"/>
      <c r="Q102" s="871"/>
      <c r="R102" s="871"/>
      <c r="S102" s="871"/>
      <c r="T102" s="871"/>
      <c r="U102" s="871"/>
      <c r="V102" s="878"/>
      <c r="W102" s="877"/>
      <c r="X102" s="871"/>
      <c r="Y102" s="871"/>
      <c r="Z102" s="878"/>
      <c r="AA102" s="875"/>
      <c r="AB102" s="876"/>
      <c r="AC102" s="879"/>
      <c r="AD102" s="880"/>
      <c r="AE102" s="880"/>
      <c r="AF102" s="880"/>
      <c r="AG102" s="881"/>
      <c r="AH102" s="882"/>
      <c r="AI102" s="882"/>
      <c r="AJ102" s="882"/>
      <c r="AK102" s="98"/>
      <c r="AL102" s="98"/>
      <c r="AM102" s="98"/>
      <c r="AN102" s="883"/>
      <c r="AO102" s="883"/>
      <c r="AP102" s="883"/>
      <c r="AQ102" s="883"/>
      <c r="AR102" s="884"/>
      <c r="AS102" s="885" t="s">
        <v>2121</v>
      </c>
      <c r="AT102" s="871"/>
      <c r="AU102" s="871"/>
      <c r="AV102" s="871"/>
      <c r="AW102" s="871"/>
      <c r="AX102" s="871"/>
      <c r="AY102" s="871"/>
      <c r="AZ102" s="871"/>
      <c r="BA102" s="871"/>
      <c r="BB102" s="871"/>
      <c r="BC102" s="871"/>
      <c r="BD102" s="871" t="s">
        <v>2122</v>
      </c>
      <c r="BE102" s="871"/>
      <c r="BF102" s="871"/>
      <c r="BG102" s="871"/>
      <c r="BH102" s="97" t="s">
        <v>2123</v>
      </c>
      <c r="BI102" s="871">
        <v>1</v>
      </c>
      <c r="BJ102" s="872"/>
      <c r="BK102" s="96"/>
      <c r="BL102" s="873">
        <v>44676</v>
      </c>
      <c r="BM102" s="874"/>
      <c r="BN102" s="875"/>
      <c r="BO102" s="875"/>
      <c r="BP102" s="875"/>
      <c r="BQ102" s="875"/>
      <c r="BR102" s="875"/>
      <c r="BS102" s="876"/>
    </row>
    <row r="103" spans="1:71" s="66" customFormat="1" ht="18.75" hidden="1" customHeight="1" x14ac:dyDescent="0.45">
      <c r="A103" s="95">
        <v>85</v>
      </c>
      <c r="B103" s="877"/>
      <c r="C103" s="871"/>
      <c r="D103" s="871"/>
      <c r="E103" s="871"/>
      <c r="F103" s="871"/>
      <c r="G103" s="871"/>
      <c r="H103" s="871"/>
      <c r="I103" s="871"/>
      <c r="J103" s="871"/>
      <c r="K103" s="871"/>
      <c r="L103" s="871"/>
      <c r="M103" s="871"/>
      <c r="N103" s="871"/>
      <c r="O103" s="871"/>
      <c r="P103" s="871"/>
      <c r="Q103" s="871"/>
      <c r="R103" s="871"/>
      <c r="S103" s="871"/>
      <c r="T103" s="871"/>
      <c r="U103" s="871"/>
      <c r="V103" s="878"/>
      <c r="W103" s="877"/>
      <c r="X103" s="871"/>
      <c r="Y103" s="871"/>
      <c r="Z103" s="878"/>
      <c r="AA103" s="875"/>
      <c r="AB103" s="876"/>
      <c r="AC103" s="879"/>
      <c r="AD103" s="880"/>
      <c r="AE103" s="880"/>
      <c r="AF103" s="880"/>
      <c r="AG103" s="881"/>
      <c r="AH103" s="882"/>
      <c r="AI103" s="882"/>
      <c r="AJ103" s="882"/>
      <c r="AK103" s="98"/>
      <c r="AL103" s="98"/>
      <c r="AM103" s="98"/>
      <c r="AN103" s="883"/>
      <c r="AO103" s="883"/>
      <c r="AP103" s="883"/>
      <c r="AQ103" s="883"/>
      <c r="AR103" s="884"/>
      <c r="AS103" s="885" t="s">
        <v>2121</v>
      </c>
      <c r="AT103" s="871"/>
      <c r="AU103" s="871"/>
      <c r="AV103" s="871"/>
      <c r="AW103" s="871"/>
      <c r="AX103" s="871"/>
      <c r="AY103" s="871"/>
      <c r="AZ103" s="871"/>
      <c r="BA103" s="871"/>
      <c r="BB103" s="871"/>
      <c r="BC103" s="871"/>
      <c r="BD103" s="871" t="s">
        <v>2122</v>
      </c>
      <c r="BE103" s="871"/>
      <c r="BF103" s="871"/>
      <c r="BG103" s="871"/>
      <c r="BH103" s="97" t="s">
        <v>2123</v>
      </c>
      <c r="BI103" s="871">
        <v>1</v>
      </c>
      <c r="BJ103" s="872"/>
      <c r="BK103" s="96"/>
      <c r="BL103" s="873">
        <v>44676</v>
      </c>
      <c r="BM103" s="874"/>
      <c r="BN103" s="875"/>
      <c r="BO103" s="875"/>
      <c r="BP103" s="875"/>
      <c r="BQ103" s="875"/>
      <c r="BR103" s="875"/>
      <c r="BS103" s="876"/>
    </row>
    <row r="104" spans="1:71" s="66" customFormat="1" ht="18.75" hidden="1" customHeight="1" x14ac:dyDescent="0.45">
      <c r="A104" s="95">
        <v>86</v>
      </c>
      <c r="B104" s="877"/>
      <c r="C104" s="871"/>
      <c r="D104" s="871"/>
      <c r="E104" s="871"/>
      <c r="F104" s="871"/>
      <c r="G104" s="871"/>
      <c r="H104" s="871"/>
      <c r="I104" s="871"/>
      <c r="J104" s="871"/>
      <c r="K104" s="871"/>
      <c r="L104" s="871"/>
      <c r="M104" s="871"/>
      <c r="N104" s="871"/>
      <c r="O104" s="871"/>
      <c r="P104" s="871"/>
      <c r="Q104" s="871"/>
      <c r="R104" s="871"/>
      <c r="S104" s="871"/>
      <c r="T104" s="871"/>
      <c r="U104" s="871"/>
      <c r="V104" s="878"/>
      <c r="W104" s="877"/>
      <c r="X104" s="871"/>
      <c r="Y104" s="871"/>
      <c r="Z104" s="878"/>
      <c r="AA104" s="875"/>
      <c r="AB104" s="876"/>
      <c r="AC104" s="879"/>
      <c r="AD104" s="880"/>
      <c r="AE104" s="880"/>
      <c r="AF104" s="880"/>
      <c r="AG104" s="881"/>
      <c r="AH104" s="882"/>
      <c r="AI104" s="882"/>
      <c r="AJ104" s="882"/>
      <c r="AK104" s="98"/>
      <c r="AL104" s="98"/>
      <c r="AM104" s="98"/>
      <c r="AN104" s="883"/>
      <c r="AO104" s="883"/>
      <c r="AP104" s="883"/>
      <c r="AQ104" s="883"/>
      <c r="AR104" s="884"/>
      <c r="AS104" s="885" t="s">
        <v>2121</v>
      </c>
      <c r="AT104" s="871"/>
      <c r="AU104" s="871"/>
      <c r="AV104" s="871"/>
      <c r="AW104" s="871"/>
      <c r="AX104" s="871"/>
      <c r="AY104" s="871"/>
      <c r="AZ104" s="871"/>
      <c r="BA104" s="871"/>
      <c r="BB104" s="871"/>
      <c r="BC104" s="871"/>
      <c r="BD104" s="871" t="s">
        <v>2122</v>
      </c>
      <c r="BE104" s="871"/>
      <c r="BF104" s="871"/>
      <c r="BG104" s="871"/>
      <c r="BH104" s="97" t="s">
        <v>2123</v>
      </c>
      <c r="BI104" s="871">
        <v>1</v>
      </c>
      <c r="BJ104" s="872"/>
      <c r="BK104" s="96"/>
      <c r="BL104" s="873">
        <v>44676</v>
      </c>
      <c r="BM104" s="874"/>
      <c r="BN104" s="875"/>
      <c r="BO104" s="875"/>
      <c r="BP104" s="875"/>
      <c r="BQ104" s="875"/>
      <c r="BR104" s="875"/>
      <c r="BS104" s="876"/>
    </row>
    <row r="105" spans="1:71" s="66" customFormat="1" ht="18.75" hidden="1" customHeight="1" x14ac:dyDescent="0.45">
      <c r="A105" s="95">
        <v>87</v>
      </c>
      <c r="B105" s="877"/>
      <c r="C105" s="871"/>
      <c r="D105" s="871"/>
      <c r="E105" s="871"/>
      <c r="F105" s="871"/>
      <c r="G105" s="871"/>
      <c r="H105" s="871"/>
      <c r="I105" s="871"/>
      <c r="J105" s="871"/>
      <c r="K105" s="871"/>
      <c r="L105" s="871"/>
      <c r="M105" s="871"/>
      <c r="N105" s="871"/>
      <c r="O105" s="871"/>
      <c r="P105" s="871"/>
      <c r="Q105" s="871"/>
      <c r="R105" s="871"/>
      <c r="S105" s="871"/>
      <c r="T105" s="871"/>
      <c r="U105" s="871"/>
      <c r="V105" s="878"/>
      <c r="W105" s="877"/>
      <c r="X105" s="871"/>
      <c r="Y105" s="871"/>
      <c r="Z105" s="878"/>
      <c r="AA105" s="875"/>
      <c r="AB105" s="876"/>
      <c r="AC105" s="879"/>
      <c r="AD105" s="880"/>
      <c r="AE105" s="880"/>
      <c r="AF105" s="880"/>
      <c r="AG105" s="881"/>
      <c r="AH105" s="882"/>
      <c r="AI105" s="882"/>
      <c r="AJ105" s="882"/>
      <c r="AK105" s="98"/>
      <c r="AL105" s="98"/>
      <c r="AM105" s="98"/>
      <c r="AN105" s="883"/>
      <c r="AO105" s="883"/>
      <c r="AP105" s="883"/>
      <c r="AQ105" s="883"/>
      <c r="AR105" s="884"/>
      <c r="AS105" s="885" t="s">
        <v>2121</v>
      </c>
      <c r="AT105" s="871"/>
      <c r="AU105" s="871"/>
      <c r="AV105" s="871"/>
      <c r="AW105" s="871"/>
      <c r="AX105" s="871"/>
      <c r="AY105" s="871"/>
      <c r="AZ105" s="871"/>
      <c r="BA105" s="871"/>
      <c r="BB105" s="871"/>
      <c r="BC105" s="871"/>
      <c r="BD105" s="871" t="s">
        <v>2122</v>
      </c>
      <c r="BE105" s="871"/>
      <c r="BF105" s="871"/>
      <c r="BG105" s="871"/>
      <c r="BH105" s="97" t="s">
        <v>2123</v>
      </c>
      <c r="BI105" s="871">
        <v>1</v>
      </c>
      <c r="BJ105" s="872"/>
      <c r="BK105" s="96"/>
      <c r="BL105" s="873">
        <v>44676</v>
      </c>
      <c r="BM105" s="874"/>
      <c r="BN105" s="875"/>
      <c r="BO105" s="875"/>
      <c r="BP105" s="875"/>
      <c r="BQ105" s="875"/>
      <c r="BR105" s="875"/>
      <c r="BS105" s="876"/>
    </row>
    <row r="106" spans="1:71" s="66" customFormat="1" ht="18.75" hidden="1" customHeight="1" x14ac:dyDescent="0.45">
      <c r="A106" s="95">
        <v>88</v>
      </c>
      <c r="B106" s="877"/>
      <c r="C106" s="871"/>
      <c r="D106" s="871"/>
      <c r="E106" s="871"/>
      <c r="F106" s="871"/>
      <c r="G106" s="871"/>
      <c r="H106" s="871"/>
      <c r="I106" s="871"/>
      <c r="J106" s="871"/>
      <c r="K106" s="871"/>
      <c r="L106" s="871"/>
      <c r="M106" s="871"/>
      <c r="N106" s="871"/>
      <c r="O106" s="871"/>
      <c r="P106" s="871"/>
      <c r="Q106" s="871"/>
      <c r="R106" s="871"/>
      <c r="S106" s="871"/>
      <c r="T106" s="871"/>
      <c r="U106" s="871"/>
      <c r="V106" s="878"/>
      <c r="W106" s="877"/>
      <c r="X106" s="871"/>
      <c r="Y106" s="871"/>
      <c r="Z106" s="878"/>
      <c r="AA106" s="875"/>
      <c r="AB106" s="876"/>
      <c r="AC106" s="879"/>
      <c r="AD106" s="880"/>
      <c r="AE106" s="880"/>
      <c r="AF106" s="880"/>
      <c r="AG106" s="881"/>
      <c r="AH106" s="882"/>
      <c r="AI106" s="882"/>
      <c r="AJ106" s="882"/>
      <c r="AK106" s="98"/>
      <c r="AL106" s="98"/>
      <c r="AM106" s="98"/>
      <c r="AN106" s="883"/>
      <c r="AO106" s="883"/>
      <c r="AP106" s="883"/>
      <c r="AQ106" s="883"/>
      <c r="AR106" s="884"/>
      <c r="AS106" s="885" t="s">
        <v>2121</v>
      </c>
      <c r="AT106" s="871"/>
      <c r="AU106" s="871"/>
      <c r="AV106" s="871"/>
      <c r="AW106" s="871"/>
      <c r="AX106" s="871"/>
      <c r="AY106" s="871"/>
      <c r="AZ106" s="871"/>
      <c r="BA106" s="871"/>
      <c r="BB106" s="871"/>
      <c r="BC106" s="871"/>
      <c r="BD106" s="871" t="s">
        <v>2122</v>
      </c>
      <c r="BE106" s="871"/>
      <c r="BF106" s="871"/>
      <c r="BG106" s="871"/>
      <c r="BH106" s="97" t="s">
        <v>2123</v>
      </c>
      <c r="BI106" s="871">
        <v>1</v>
      </c>
      <c r="BJ106" s="872"/>
      <c r="BK106" s="96"/>
      <c r="BL106" s="873">
        <v>44676</v>
      </c>
      <c r="BM106" s="874"/>
      <c r="BN106" s="875"/>
      <c r="BO106" s="875"/>
      <c r="BP106" s="875"/>
      <c r="BQ106" s="875"/>
      <c r="BR106" s="875"/>
      <c r="BS106" s="876"/>
    </row>
    <row r="107" spans="1:71" s="66" customFormat="1" ht="18.75" hidden="1" customHeight="1" x14ac:dyDescent="0.45">
      <c r="A107" s="95">
        <v>89</v>
      </c>
      <c r="B107" s="877"/>
      <c r="C107" s="871"/>
      <c r="D107" s="871"/>
      <c r="E107" s="871"/>
      <c r="F107" s="871"/>
      <c r="G107" s="871"/>
      <c r="H107" s="871"/>
      <c r="I107" s="871"/>
      <c r="J107" s="871"/>
      <c r="K107" s="871"/>
      <c r="L107" s="871"/>
      <c r="M107" s="871"/>
      <c r="N107" s="871"/>
      <c r="O107" s="871"/>
      <c r="P107" s="871"/>
      <c r="Q107" s="871"/>
      <c r="R107" s="871"/>
      <c r="S107" s="871"/>
      <c r="T107" s="871"/>
      <c r="U107" s="871"/>
      <c r="V107" s="878"/>
      <c r="W107" s="877"/>
      <c r="X107" s="871"/>
      <c r="Y107" s="871"/>
      <c r="Z107" s="878"/>
      <c r="AA107" s="875"/>
      <c r="AB107" s="876"/>
      <c r="AC107" s="879"/>
      <c r="AD107" s="880"/>
      <c r="AE107" s="880"/>
      <c r="AF107" s="880"/>
      <c r="AG107" s="881"/>
      <c r="AH107" s="882"/>
      <c r="AI107" s="882"/>
      <c r="AJ107" s="882"/>
      <c r="AK107" s="98"/>
      <c r="AL107" s="98"/>
      <c r="AM107" s="98"/>
      <c r="AN107" s="883"/>
      <c r="AO107" s="883"/>
      <c r="AP107" s="883"/>
      <c r="AQ107" s="883"/>
      <c r="AR107" s="884"/>
      <c r="AS107" s="885" t="s">
        <v>2121</v>
      </c>
      <c r="AT107" s="871"/>
      <c r="AU107" s="871"/>
      <c r="AV107" s="871"/>
      <c r="AW107" s="871"/>
      <c r="AX107" s="871"/>
      <c r="AY107" s="871"/>
      <c r="AZ107" s="871"/>
      <c r="BA107" s="871"/>
      <c r="BB107" s="871"/>
      <c r="BC107" s="871"/>
      <c r="BD107" s="871" t="s">
        <v>2122</v>
      </c>
      <c r="BE107" s="871"/>
      <c r="BF107" s="871"/>
      <c r="BG107" s="871"/>
      <c r="BH107" s="97" t="s">
        <v>2123</v>
      </c>
      <c r="BI107" s="871">
        <v>1</v>
      </c>
      <c r="BJ107" s="872"/>
      <c r="BK107" s="96"/>
      <c r="BL107" s="873">
        <v>44676</v>
      </c>
      <c r="BM107" s="874"/>
      <c r="BN107" s="875"/>
      <c r="BO107" s="875"/>
      <c r="BP107" s="875"/>
      <c r="BQ107" s="875"/>
      <c r="BR107" s="875"/>
      <c r="BS107" s="876"/>
    </row>
    <row r="108" spans="1:71" s="66" customFormat="1" ht="18.75" hidden="1" customHeight="1" x14ac:dyDescent="0.45">
      <c r="A108" s="95">
        <v>90</v>
      </c>
      <c r="B108" s="877"/>
      <c r="C108" s="871"/>
      <c r="D108" s="871"/>
      <c r="E108" s="871"/>
      <c r="F108" s="871"/>
      <c r="G108" s="871"/>
      <c r="H108" s="871"/>
      <c r="I108" s="871"/>
      <c r="J108" s="871"/>
      <c r="K108" s="871"/>
      <c r="L108" s="871"/>
      <c r="M108" s="871"/>
      <c r="N108" s="871"/>
      <c r="O108" s="871"/>
      <c r="P108" s="871"/>
      <c r="Q108" s="871"/>
      <c r="R108" s="871"/>
      <c r="S108" s="871"/>
      <c r="T108" s="871"/>
      <c r="U108" s="871"/>
      <c r="V108" s="878"/>
      <c r="W108" s="877"/>
      <c r="X108" s="871"/>
      <c r="Y108" s="871"/>
      <c r="Z108" s="878"/>
      <c r="AA108" s="875"/>
      <c r="AB108" s="876"/>
      <c r="AC108" s="879"/>
      <c r="AD108" s="880"/>
      <c r="AE108" s="880"/>
      <c r="AF108" s="880"/>
      <c r="AG108" s="881"/>
      <c r="AH108" s="882"/>
      <c r="AI108" s="882"/>
      <c r="AJ108" s="882"/>
      <c r="AK108" s="98"/>
      <c r="AL108" s="98"/>
      <c r="AM108" s="98"/>
      <c r="AN108" s="883"/>
      <c r="AO108" s="883"/>
      <c r="AP108" s="883"/>
      <c r="AQ108" s="883"/>
      <c r="AR108" s="884"/>
      <c r="AS108" s="885" t="s">
        <v>2121</v>
      </c>
      <c r="AT108" s="871"/>
      <c r="AU108" s="871"/>
      <c r="AV108" s="871"/>
      <c r="AW108" s="871"/>
      <c r="AX108" s="871"/>
      <c r="AY108" s="871"/>
      <c r="AZ108" s="871"/>
      <c r="BA108" s="871"/>
      <c r="BB108" s="871"/>
      <c r="BC108" s="871"/>
      <c r="BD108" s="871" t="s">
        <v>2122</v>
      </c>
      <c r="BE108" s="871"/>
      <c r="BF108" s="871"/>
      <c r="BG108" s="871"/>
      <c r="BH108" s="97" t="s">
        <v>2123</v>
      </c>
      <c r="BI108" s="871">
        <v>1</v>
      </c>
      <c r="BJ108" s="872"/>
      <c r="BK108" s="96"/>
      <c r="BL108" s="873">
        <v>44676</v>
      </c>
      <c r="BM108" s="874"/>
      <c r="BN108" s="875"/>
      <c r="BO108" s="875"/>
      <c r="BP108" s="875"/>
      <c r="BQ108" s="875"/>
      <c r="BR108" s="875"/>
      <c r="BS108" s="876"/>
    </row>
    <row r="109" spans="1:71" s="66" customFormat="1" ht="18.75" hidden="1" customHeight="1" x14ac:dyDescent="0.45">
      <c r="A109" s="95">
        <v>91</v>
      </c>
      <c r="B109" s="877"/>
      <c r="C109" s="871"/>
      <c r="D109" s="871"/>
      <c r="E109" s="871"/>
      <c r="F109" s="871"/>
      <c r="G109" s="871"/>
      <c r="H109" s="871"/>
      <c r="I109" s="871"/>
      <c r="J109" s="871"/>
      <c r="K109" s="871"/>
      <c r="L109" s="871"/>
      <c r="M109" s="871"/>
      <c r="N109" s="871"/>
      <c r="O109" s="871"/>
      <c r="P109" s="871"/>
      <c r="Q109" s="871"/>
      <c r="R109" s="871"/>
      <c r="S109" s="871"/>
      <c r="T109" s="871"/>
      <c r="U109" s="871"/>
      <c r="V109" s="878"/>
      <c r="W109" s="877"/>
      <c r="X109" s="871"/>
      <c r="Y109" s="871"/>
      <c r="Z109" s="878"/>
      <c r="AA109" s="875"/>
      <c r="AB109" s="876"/>
      <c r="AC109" s="879"/>
      <c r="AD109" s="880"/>
      <c r="AE109" s="880"/>
      <c r="AF109" s="880"/>
      <c r="AG109" s="881"/>
      <c r="AH109" s="882"/>
      <c r="AI109" s="882"/>
      <c r="AJ109" s="882"/>
      <c r="AK109" s="98"/>
      <c r="AL109" s="98"/>
      <c r="AM109" s="98"/>
      <c r="AN109" s="883"/>
      <c r="AO109" s="883"/>
      <c r="AP109" s="883"/>
      <c r="AQ109" s="883"/>
      <c r="AR109" s="884"/>
      <c r="AS109" s="885" t="s">
        <v>2121</v>
      </c>
      <c r="AT109" s="871"/>
      <c r="AU109" s="871"/>
      <c r="AV109" s="871"/>
      <c r="AW109" s="871"/>
      <c r="AX109" s="871"/>
      <c r="AY109" s="871"/>
      <c r="AZ109" s="871"/>
      <c r="BA109" s="871"/>
      <c r="BB109" s="871"/>
      <c r="BC109" s="871"/>
      <c r="BD109" s="871" t="s">
        <v>2122</v>
      </c>
      <c r="BE109" s="871"/>
      <c r="BF109" s="871"/>
      <c r="BG109" s="871"/>
      <c r="BH109" s="97" t="s">
        <v>2123</v>
      </c>
      <c r="BI109" s="871">
        <v>1</v>
      </c>
      <c r="BJ109" s="872"/>
      <c r="BK109" s="96"/>
      <c r="BL109" s="873">
        <v>44676</v>
      </c>
      <c r="BM109" s="874"/>
      <c r="BN109" s="875"/>
      <c r="BO109" s="875"/>
      <c r="BP109" s="875"/>
      <c r="BQ109" s="875"/>
      <c r="BR109" s="875"/>
      <c r="BS109" s="876"/>
    </row>
    <row r="110" spans="1:71" s="66" customFormat="1" ht="18.75" hidden="1" customHeight="1" x14ac:dyDescent="0.45">
      <c r="A110" s="95">
        <v>92</v>
      </c>
      <c r="B110" s="877"/>
      <c r="C110" s="871"/>
      <c r="D110" s="871"/>
      <c r="E110" s="871"/>
      <c r="F110" s="871"/>
      <c r="G110" s="871"/>
      <c r="H110" s="871"/>
      <c r="I110" s="871"/>
      <c r="J110" s="871"/>
      <c r="K110" s="871"/>
      <c r="L110" s="871"/>
      <c r="M110" s="871"/>
      <c r="N110" s="871"/>
      <c r="O110" s="871"/>
      <c r="P110" s="871"/>
      <c r="Q110" s="871"/>
      <c r="R110" s="871"/>
      <c r="S110" s="871"/>
      <c r="T110" s="871"/>
      <c r="U110" s="871"/>
      <c r="V110" s="878"/>
      <c r="W110" s="877"/>
      <c r="X110" s="871"/>
      <c r="Y110" s="871"/>
      <c r="Z110" s="878"/>
      <c r="AA110" s="875"/>
      <c r="AB110" s="876"/>
      <c r="AC110" s="879"/>
      <c r="AD110" s="880"/>
      <c r="AE110" s="880"/>
      <c r="AF110" s="880"/>
      <c r="AG110" s="881"/>
      <c r="AH110" s="882"/>
      <c r="AI110" s="882"/>
      <c r="AJ110" s="882"/>
      <c r="AK110" s="98"/>
      <c r="AL110" s="98"/>
      <c r="AM110" s="98"/>
      <c r="AN110" s="883"/>
      <c r="AO110" s="883"/>
      <c r="AP110" s="883"/>
      <c r="AQ110" s="883"/>
      <c r="AR110" s="884"/>
      <c r="AS110" s="885" t="s">
        <v>2121</v>
      </c>
      <c r="AT110" s="871"/>
      <c r="AU110" s="871"/>
      <c r="AV110" s="871"/>
      <c r="AW110" s="871"/>
      <c r="AX110" s="871"/>
      <c r="AY110" s="871"/>
      <c r="AZ110" s="871"/>
      <c r="BA110" s="871"/>
      <c r="BB110" s="871"/>
      <c r="BC110" s="871"/>
      <c r="BD110" s="871" t="s">
        <v>2122</v>
      </c>
      <c r="BE110" s="871"/>
      <c r="BF110" s="871"/>
      <c r="BG110" s="871"/>
      <c r="BH110" s="97" t="s">
        <v>2123</v>
      </c>
      <c r="BI110" s="871">
        <v>1</v>
      </c>
      <c r="BJ110" s="872"/>
      <c r="BK110" s="96"/>
      <c r="BL110" s="873">
        <v>44676</v>
      </c>
      <c r="BM110" s="874"/>
      <c r="BN110" s="875"/>
      <c r="BO110" s="875"/>
      <c r="BP110" s="875"/>
      <c r="BQ110" s="875"/>
      <c r="BR110" s="875"/>
      <c r="BS110" s="876"/>
    </row>
    <row r="111" spans="1:71" s="66" customFormat="1" ht="18.75" hidden="1" customHeight="1" x14ac:dyDescent="0.45">
      <c r="A111" s="95">
        <v>93</v>
      </c>
      <c r="B111" s="877"/>
      <c r="C111" s="871"/>
      <c r="D111" s="871"/>
      <c r="E111" s="871"/>
      <c r="F111" s="871"/>
      <c r="G111" s="871"/>
      <c r="H111" s="871"/>
      <c r="I111" s="871"/>
      <c r="J111" s="871"/>
      <c r="K111" s="871"/>
      <c r="L111" s="871"/>
      <c r="M111" s="871"/>
      <c r="N111" s="871"/>
      <c r="O111" s="871"/>
      <c r="P111" s="871"/>
      <c r="Q111" s="871"/>
      <c r="R111" s="871"/>
      <c r="S111" s="871"/>
      <c r="T111" s="871"/>
      <c r="U111" s="871"/>
      <c r="V111" s="878"/>
      <c r="W111" s="877"/>
      <c r="X111" s="871"/>
      <c r="Y111" s="871"/>
      <c r="Z111" s="878"/>
      <c r="AA111" s="875"/>
      <c r="AB111" s="876"/>
      <c r="AC111" s="879"/>
      <c r="AD111" s="880"/>
      <c r="AE111" s="880"/>
      <c r="AF111" s="880"/>
      <c r="AG111" s="881"/>
      <c r="AH111" s="882"/>
      <c r="AI111" s="882"/>
      <c r="AJ111" s="882"/>
      <c r="AK111" s="98"/>
      <c r="AL111" s="98"/>
      <c r="AM111" s="98"/>
      <c r="AN111" s="883"/>
      <c r="AO111" s="883"/>
      <c r="AP111" s="883"/>
      <c r="AQ111" s="883"/>
      <c r="AR111" s="884"/>
      <c r="AS111" s="885" t="s">
        <v>2121</v>
      </c>
      <c r="AT111" s="871"/>
      <c r="AU111" s="871"/>
      <c r="AV111" s="871"/>
      <c r="AW111" s="871"/>
      <c r="AX111" s="871"/>
      <c r="AY111" s="871"/>
      <c r="AZ111" s="871"/>
      <c r="BA111" s="871"/>
      <c r="BB111" s="871"/>
      <c r="BC111" s="871"/>
      <c r="BD111" s="871" t="s">
        <v>2122</v>
      </c>
      <c r="BE111" s="871"/>
      <c r="BF111" s="871"/>
      <c r="BG111" s="871"/>
      <c r="BH111" s="97" t="s">
        <v>2123</v>
      </c>
      <c r="BI111" s="871">
        <v>1</v>
      </c>
      <c r="BJ111" s="872"/>
      <c r="BK111" s="96"/>
      <c r="BL111" s="873">
        <v>44676</v>
      </c>
      <c r="BM111" s="874"/>
      <c r="BN111" s="875"/>
      <c r="BO111" s="875"/>
      <c r="BP111" s="875"/>
      <c r="BQ111" s="875"/>
      <c r="BR111" s="875"/>
      <c r="BS111" s="876"/>
    </row>
    <row r="112" spans="1:71" s="66" customFormat="1" ht="18.75" hidden="1" customHeight="1" x14ac:dyDescent="0.45">
      <c r="A112" s="95">
        <v>94</v>
      </c>
      <c r="B112" s="877"/>
      <c r="C112" s="871"/>
      <c r="D112" s="871"/>
      <c r="E112" s="871"/>
      <c r="F112" s="871"/>
      <c r="G112" s="871"/>
      <c r="H112" s="871"/>
      <c r="I112" s="871"/>
      <c r="J112" s="871"/>
      <c r="K112" s="871"/>
      <c r="L112" s="871"/>
      <c r="M112" s="871"/>
      <c r="N112" s="871"/>
      <c r="O112" s="871"/>
      <c r="P112" s="871"/>
      <c r="Q112" s="871"/>
      <c r="R112" s="871"/>
      <c r="S112" s="871"/>
      <c r="T112" s="871"/>
      <c r="U112" s="871"/>
      <c r="V112" s="878"/>
      <c r="W112" s="877"/>
      <c r="X112" s="871"/>
      <c r="Y112" s="871"/>
      <c r="Z112" s="878"/>
      <c r="AA112" s="875"/>
      <c r="AB112" s="876"/>
      <c r="AC112" s="879"/>
      <c r="AD112" s="880"/>
      <c r="AE112" s="880"/>
      <c r="AF112" s="880"/>
      <c r="AG112" s="881"/>
      <c r="AH112" s="882"/>
      <c r="AI112" s="882"/>
      <c r="AJ112" s="882"/>
      <c r="AK112" s="98"/>
      <c r="AL112" s="98"/>
      <c r="AM112" s="98"/>
      <c r="AN112" s="883"/>
      <c r="AO112" s="883"/>
      <c r="AP112" s="883"/>
      <c r="AQ112" s="883"/>
      <c r="AR112" s="884"/>
      <c r="AS112" s="885" t="s">
        <v>2121</v>
      </c>
      <c r="AT112" s="871"/>
      <c r="AU112" s="871"/>
      <c r="AV112" s="871"/>
      <c r="AW112" s="871"/>
      <c r="AX112" s="871"/>
      <c r="AY112" s="871"/>
      <c r="AZ112" s="871"/>
      <c r="BA112" s="871"/>
      <c r="BB112" s="871"/>
      <c r="BC112" s="871"/>
      <c r="BD112" s="871" t="s">
        <v>2122</v>
      </c>
      <c r="BE112" s="871"/>
      <c r="BF112" s="871"/>
      <c r="BG112" s="871"/>
      <c r="BH112" s="97" t="s">
        <v>2123</v>
      </c>
      <c r="BI112" s="871">
        <v>1</v>
      </c>
      <c r="BJ112" s="872"/>
      <c r="BK112" s="96"/>
      <c r="BL112" s="873">
        <v>44676</v>
      </c>
      <c r="BM112" s="874"/>
      <c r="BN112" s="875"/>
      <c r="BO112" s="875"/>
      <c r="BP112" s="875"/>
      <c r="BQ112" s="875"/>
      <c r="BR112" s="875"/>
      <c r="BS112" s="876"/>
    </row>
    <row r="113" spans="1:71" s="66" customFormat="1" ht="18.75" hidden="1" customHeight="1" x14ac:dyDescent="0.45">
      <c r="A113" s="95">
        <v>95</v>
      </c>
      <c r="B113" s="877"/>
      <c r="C113" s="871"/>
      <c r="D113" s="871"/>
      <c r="E113" s="871"/>
      <c r="F113" s="871"/>
      <c r="G113" s="871"/>
      <c r="H113" s="871"/>
      <c r="I113" s="871"/>
      <c r="J113" s="871"/>
      <c r="K113" s="871"/>
      <c r="L113" s="871"/>
      <c r="M113" s="871"/>
      <c r="N113" s="871"/>
      <c r="O113" s="871"/>
      <c r="P113" s="871"/>
      <c r="Q113" s="871"/>
      <c r="R113" s="871"/>
      <c r="S113" s="871"/>
      <c r="T113" s="871"/>
      <c r="U113" s="871"/>
      <c r="V113" s="878"/>
      <c r="W113" s="877"/>
      <c r="X113" s="871"/>
      <c r="Y113" s="871"/>
      <c r="Z113" s="878"/>
      <c r="AA113" s="875"/>
      <c r="AB113" s="876"/>
      <c r="AC113" s="879"/>
      <c r="AD113" s="880"/>
      <c r="AE113" s="880"/>
      <c r="AF113" s="880"/>
      <c r="AG113" s="881"/>
      <c r="AH113" s="882"/>
      <c r="AI113" s="882"/>
      <c r="AJ113" s="882"/>
      <c r="AK113" s="98"/>
      <c r="AL113" s="98"/>
      <c r="AM113" s="98"/>
      <c r="AN113" s="883"/>
      <c r="AO113" s="883"/>
      <c r="AP113" s="883"/>
      <c r="AQ113" s="883"/>
      <c r="AR113" s="884"/>
      <c r="AS113" s="885" t="s">
        <v>2121</v>
      </c>
      <c r="AT113" s="871"/>
      <c r="AU113" s="871"/>
      <c r="AV113" s="871"/>
      <c r="AW113" s="871"/>
      <c r="AX113" s="871"/>
      <c r="AY113" s="871"/>
      <c r="AZ113" s="871"/>
      <c r="BA113" s="871"/>
      <c r="BB113" s="871"/>
      <c r="BC113" s="871"/>
      <c r="BD113" s="871" t="s">
        <v>2122</v>
      </c>
      <c r="BE113" s="871"/>
      <c r="BF113" s="871"/>
      <c r="BG113" s="871"/>
      <c r="BH113" s="97" t="s">
        <v>2123</v>
      </c>
      <c r="BI113" s="871">
        <v>1</v>
      </c>
      <c r="BJ113" s="872"/>
      <c r="BK113" s="96"/>
      <c r="BL113" s="873">
        <v>44676</v>
      </c>
      <c r="BM113" s="874"/>
      <c r="BN113" s="875"/>
      <c r="BO113" s="875"/>
      <c r="BP113" s="875"/>
      <c r="BQ113" s="875"/>
      <c r="BR113" s="875"/>
      <c r="BS113" s="876"/>
    </row>
    <row r="114" spans="1:71" s="66" customFormat="1" ht="18.75" hidden="1" customHeight="1" x14ac:dyDescent="0.45">
      <c r="A114" s="95">
        <v>96</v>
      </c>
      <c r="B114" s="877"/>
      <c r="C114" s="871"/>
      <c r="D114" s="871"/>
      <c r="E114" s="871"/>
      <c r="F114" s="871"/>
      <c r="G114" s="871"/>
      <c r="H114" s="871"/>
      <c r="I114" s="871"/>
      <c r="J114" s="871"/>
      <c r="K114" s="871"/>
      <c r="L114" s="871"/>
      <c r="M114" s="871"/>
      <c r="N114" s="871"/>
      <c r="O114" s="871"/>
      <c r="P114" s="871"/>
      <c r="Q114" s="871"/>
      <c r="R114" s="871"/>
      <c r="S114" s="871"/>
      <c r="T114" s="871"/>
      <c r="U114" s="871"/>
      <c r="V114" s="878"/>
      <c r="W114" s="877"/>
      <c r="X114" s="871"/>
      <c r="Y114" s="871"/>
      <c r="Z114" s="878"/>
      <c r="AA114" s="875"/>
      <c r="AB114" s="876"/>
      <c r="AC114" s="879"/>
      <c r="AD114" s="880"/>
      <c r="AE114" s="880"/>
      <c r="AF114" s="880"/>
      <c r="AG114" s="881"/>
      <c r="AH114" s="882"/>
      <c r="AI114" s="882"/>
      <c r="AJ114" s="882"/>
      <c r="AK114" s="98"/>
      <c r="AL114" s="98"/>
      <c r="AM114" s="98"/>
      <c r="AN114" s="883"/>
      <c r="AO114" s="883"/>
      <c r="AP114" s="883"/>
      <c r="AQ114" s="883"/>
      <c r="AR114" s="884"/>
      <c r="AS114" s="885" t="s">
        <v>2121</v>
      </c>
      <c r="AT114" s="871"/>
      <c r="AU114" s="871"/>
      <c r="AV114" s="871"/>
      <c r="AW114" s="871"/>
      <c r="AX114" s="871"/>
      <c r="AY114" s="871"/>
      <c r="AZ114" s="871"/>
      <c r="BA114" s="871"/>
      <c r="BB114" s="871"/>
      <c r="BC114" s="871"/>
      <c r="BD114" s="871" t="s">
        <v>2122</v>
      </c>
      <c r="BE114" s="871"/>
      <c r="BF114" s="871"/>
      <c r="BG114" s="871"/>
      <c r="BH114" s="97" t="s">
        <v>2123</v>
      </c>
      <c r="BI114" s="871">
        <v>1</v>
      </c>
      <c r="BJ114" s="872"/>
      <c r="BK114" s="96"/>
      <c r="BL114" s="873">
        <v>44676</v>
      </c>
      <c r="BM114" s="874"/>
      <c r="BN114" s="875"/>
      <c r="BO114" s="875"/>
      <c r="BP114" s="875"/>
      <c r="BQ114" s="875"/>
      <c r="BR114" s="875"/>
      <c r="BS114" s="876"/>
    </row>
    <row r="115" spans="1:71" s="66" customFormat="1" ht="18.75" hidden="1" customHeight="1" x14ac:dyDescent="0.45">
      <c r="A115" s="95">
        <v>97</v>
      </c>
      <c r="B115" s="877"/>
      <c r="C115" s="871"/>
      <c r="D115" s="871"/>
      <c r="E115" s="871"/>
      <c r="F115" s="871"/>
      <c r="G115" s="871"/>
      <c r="H115" s="871"/>
      <c r="I115" s="871"/>
      <c r="J115" s="871"/>
      <c r="K115" s="871"/>
      <c r="L115" s="871"/>
      <c r="M115" s="871"/>
      <c r="N115" s="871"/>
      <c r="O115" s="871"/>
      <c r="P115" s="871"/>
      <c r="Q115" s="871"/>
      <c r="R115" s="871"/>
      <c r="S115" s="871"/>
      <c r="T115" s="871"/>
      <c r="U115" s="871"/>
      <c r="V115" s="878"/>
      <c r="W115" s="877"/>
      <c r="X115" s="871"/>
      <c r="Y115" s="871"/>
      <c r="Z115" s="878"/>
      <c r="AA115" s="875"/>
      <c r="AB115" s="876"/>
      <c r="AC115" s="879"/>
      <c r="AD115" s="880"/>
      <c r="AE115" s="880"/>
      <c r="AF115" s="880"/>
      <c r="AG115" s="881"/>
      <c r="AH115" s="882"/>
      <c r="AI115" s="882"/>
      <c r="AJ115" s="882"/>
      <c r="AK115" s="98"/>
      <c r="AL115" s="98"/>
      <c r="AM115" s="98"/>
      <c r="AN115" s="883"/>
      <c r="AO115" s="883"/>
      <c r="AP115" s="883"/>
      <c r="AQ115" s="883"/>
      <c r="AR115" s="884"/>
      <c r="AS115" s="885" t="s">
        <v>2121</v>
      </c>
      <c r="AT115" s="871"/>
      <c r="AU115" s="871"/>
      <c r="AV115" s="871"/>
      <c r="AW115" s="871"/>
      <c r="AX115" s="871"/>
      <c r="AY115" s="871"/>
      <c r="AZ115" s="871"/>
      <c r="BA115" s="871"/>
      <c r="BB115" s="871"/>
      <c r="BC115" s="871"/>
      <c r="BD115" s="871" t="s">
        <v>2122</v>
      </c>
      <c r="BE115" s="871"/>
      <c r="BF115" s="871"/>
      <c r="BG115" s="871"/>
      <c r="BH115" s="97" t="s">
        <v>2123</v>
      </c>
      <c r="BI115" s="871">
        <v>1</v>
      </c>
      <c r="BJ115" s="872"/>
      <c r="BK115" s="96"/>
      <c r="BL115" s="873">
        <v>44676</v>
      </c>
      <c r="BM115" s="874"/>
      <c r="BN115" s="875"/>
      <c r="BO115" s="875"/>
      <c r="BP115" s="875"/>
      <c r="BQ115" s="875"/>
      <c r="BR115" s="875"/>
      <c r="BS115" s="876"/>
    </row>
    <row r="116" spans="1:71" s="66" customFormat="1" ht="18.75" hidden="1" customHeight="1" x14ac:dyDescent="0.45">
      <c r="A116" s="95">
        <v>98</v>
      </c>
      <c r="B116" s="877"/>
      <c r="C116" s="871"/>
      <c r="D116" s="871"/>
      <c r="E116" s="871"/>
      <c r="F116" s="871"/>
      <c r="G116" s="871"/>
      <c r="H116" s="871"/>
      <c r="I116" s="871"/>
      <c r="J116" s="871"/>
      <c r="K116" s="871"/>
      <c r="L116" s="871"/>
      <c r="M116" s="871"/>
      <c r="N116" s="871"/>
      <c r="O116" s="871"/>
      <c r="P116" s="871"/>
      <c r="Q116" s="871"/>
      <c r="R116" s="871"/>
      <c r="S116" s="871"/>
      <c r="T116" s="871"/>
      <c r="U116" s="871"/>
      <c r="V116" s="878"/>
      <c r="W116" s="877"/>
      <c r="X116" s="871"/>
      <c r="Y116" s="871"/>
      <c r="Z116" s="878"/>
      <c r="AA116" s="875"/>
      <c r="AB116" s="876"/>
      <c r="AC116" s="879"/>
      <c r="AD116" s="880"/>
      <c r="AE116" s="880"/>
      <c r="AF116" s="880"/>
      <c r="AG116" s="881"/>
      <c r="AH116" s="882"/>
      <c r="AI116" s="882"/>
      <c r="AJ116" s="882"/>
      <c r="AK116" s="98"/>
      <c r="AL116" s="98"/>
      <c r="AM116" s="98"/>
      <c r="AN116" s="883"/>
      <c r="AO116" s="883"/>
      <c r="AP116" s="883"/>
      <c r="AQ116" s="883"/>
      <c r="AR116" s="884"/>
      <c r="AS116" s="885" t="s">
        <v>2121</v>
      </c>
      <c r="AT116" s="871"/>
      <c r="AU116" s="871"/>
      <c r="AV116" s="871"/>
      <c r="AW116" s="871"/>
      <c r="AX116" s="871"/>
      <c r="AY116" s="871"/>
      <c r="AZ116" s="871"/>
      <c r="BA116" s="871"/>
      <c r="BB116" s="871"/>
      <c r="BC116" s="871"/>
      <c r="BD116" s="871" t="s">
        <v>2122</v>
      </c>
      <c r="BE116" s="871"/>
      <c r="BF116" s="871"/>
      <c r="BG116" s="871"/>
      <c r="BH116" s="97" t="s">
        <v>2123</v>
      </c>
      <c r="BI116" s="871">
        <v>1</v>
      </c>
      <c r="BJ116" s="872"/>
      <c r="BK116" s="96"/>
      <c r="BL116" s="873">
        <v>44676</v>
      </c>
      <c r="BM116" s="874"/>
      <c r="BN116" s="875"/>
      <c r="BO116" s="875"/>
      <c r="BP116" s="875"/>
      <c r="BQ116" s="875"/>
      <c r="BR116" s="875"/>
      <c r="BS116" s="876"/>
    </row>
    <row r="117" spans="1:71" s="66" customFormat="1" ht="18.75" hidden="1" customHeight="1" x14ac:dyDescent="0.45">
      <c r="A117" s="95">
        <v>99</v>
      </c>
      <c r="B117" s="877"/>
      <c r="C117" s="871"/>
      <c r="D117" s="871"/>
      <c r="E117" s="871"/>
      <c r="F117" s="871"/>
      <c r="G117" s="871"/>
      <c r="H117" s="871"/>
      <c r="I117" s="871"/>
      <c r="J117" s="871"/>
      <c r="K117" s="871"/>
      <c r="L117" s="871"/>
      <c r="M117" s="871"/>
      <c r="N117" s="871"/>
      <c r="O117" s="871"/>
      <c r="P117" s="871"/>
      <c r="Q117" s="871"/>
      <c r="R117" s="871"/>
      <c r="S117" s="871"/>
      <c r="T117" s="871"/>
      <c r="U117" s="871"/>
      <c r="V117" s="878"/>
      <c r="W117" s="877"/>
      <c r="X117" s="871"/>
      <c r="Y117" s="871"/>
      <c r="Z117" s="878"/>
      <c r="AA117" s="875"/>
      <c r="AB117" s="876"/>
      <c r="AC117" s="879"/>
      <c r="AD117" s="880"/>
      <c r="AE117" s="880"/>
      <c r="AF117" s="880"/>
      <c r="AG117" s="881"/>
      <c r="AH117" s="882"/>
      <c r="AI117" s="882"/>
      <c r="AJ117" s="882"/>
      <c r="AK117" s="98"/>
      <c r="AL117" s="98"/>
      <c r="AM117" s="98"/>
      <c r="AN117" s="883"/>
      <c r="AO117" s="883"/>
      <c r="AP117" s="883"/>
      <c r="AQ117" s="883"/>
      <c r="AR117" s="884"/>
      <c r="AS117" s="885" t="s">
        <v>2121</v>
      </c>
      <c r="AT117" s="871"/>
      <c r="AU117" s="871"/>
      <c r="AV117" s="871"/>
      <c r="AW117" s="871"/>
      <c r="AX117" s="871"/>
      <c r="AY117" s="871"/>
      <c r="AZ117" s="871"/>
      <c r="BA117" s="871"/>
      <c r="BB117" s="871"/>
      <c r="BC117" s="871"/>
      <c r="BD117" s="871" t="s">
        <v>2122</v>
      </c>
      <c r="BE117" s="871"/>
      <c r="BF117" s="871"/>
      <c r="BG117" s="871"/>
      <c r="BH117" s="97" t="s">
        <v>2123</v>
      </c>
      <c r="BI117" s="871">
        <v>1</v>
      </c>
      <c r="BJ117" s="872"/>
      <c r="BK117" s="96"/>
      <c r="BL117" s="873">
        <v>44676</v>
      </c>
      <c r="BM117" s="874"/>
      <c r="BN117" s="875"/>
      <c r="BO117" s="875"/>
      <c r="BP117" s="875"/>
      <c r="BQ117" s="875"/>
      <c r="BR117" s="875"/>
      <c r="BS117" s="876"/>
    </row>
    <row r="118" spans="1:71" s="66" customFormat="1" ht="18.75" hidden="1" customHeight="1" x14ac:dyDescent="0.45">
      <c r="A118" s="95">
        <v>100</v>
      </c>
      <c r="B118" s="877"/>
      <c r="C118" s="871"/>
      <c r="D118" s="871"/>
      <c r="E118" s="871"/>
      <c r="F118" s="871"/>
      <c r="G118" s="871"/>
      <c r="H118" s="871"/>
      <c r="I118" s="871"/>
      <c r="J118" s="871"/>
      <c r="K118" s="871"/>
      <c r="L118" s="871"/>
      <c r="M118" s="871"/>
      <c r="N118" s="871"/>
      <c r="O118" s="871"/>
      <c r="P118" s="871"/>
      <c r="Q118" s="871"/>
      <c r="R118" s="871"/>
      <c r="S118" s="871"/>
      <c r="T118" s="871"/>
      <c r="U118" s="871"/>
      <c r="V118" s="878"/>
      <c r="W118" s="877"/>
      <c r="X118" s="871"/>
      <c r="Y118" s="871"/>
      <c r="Z118" s="878"/>
      <c r="AA118" s="875"/>
      <c r="AB118" s="876"/>
      <c r="AC118" s="879"/>
      <c r="AD118" s="880"/>
      <c r="AE118" s="880"/>
      <c r="AF118" s="880"/>
      <c r="AG118" s="881"/>
      <c r="AH118" s="882"/>
      <c r="AI118" s="882"/>
      <c r="AJ118" s="882"/>
      <c r="AK118" s="98"/>
      <c r="AL118" s="98"/>
      <c r="AM118" s="98"/>
      <c r="AN118" s="883"/>
      <c r="AO118" s="883"/>
      <c r="AP118" s="883"/>
      <c r="AQ118" s="883"/>
      <c r="AR118" s="884"/>
      <c r="AS118" s="885" t="s">
        <v>2121</v>
      </c>
      <c r="AT118" s="871"/>
      <c r="AU118" s="871"/>
      <c r="AV118" s="871"/>
      <c r="AW118" s="871"/>
      <c r="AX118" s="871"/>
      <c r="AY118" s="871"/>
      <c r="AZ118" s="871"/>
      <c r="BA118" s="871"/>
      <c r="BB118" s="871"/>
      <c r="BC118" s="871"/>
      <c r="BD118" s="871" t="s">
        <v>2122</v>
      </c>
      <c r="BE118" s="871"/>
      <c r="BF118" s="871"/>
      <c r="BG118" s="871"/>
      <c r="BH118" s="97" t="s">
        <v>2123</v>
      </c>
      <c r="BI118" s="871">
        <v>1</v>
      </c>
      <c r="BJ118" s="872"/>
      <c r="BK118" s="96"/>
      <c r="BL118" s="873">
        <v>44676</v>
      </c>
      <c r="BM118" s="874"/>
      <c r="BN118" s="875"/>
      <c r="BO118" s="875"/>
      <c r="BP118" s="875"/>
      <c r="BQ118" s="875"/>
      <c r="BR118" s="875"/>
      <c r="BS118" s="876"/>
    </row>
    <row r="119" spans="1:71" s="66" customFormat="1" ht="18.75" hidden="1" customHeight="1" x14ac:dyDescent="0.45">
      <c r="A119" s="95">
        <v>101</v>
      </c>
      <c r="B119" s="877"/>
      <c r="C119" s="871"/>
      <c r="D119" s="871"/>
      <c r="E119" s="871"/>
      <c r="F119" s="871"/>
      <c r="G119" s="871"/>
      <c r="H119" s="871"/>
      <c r="I119" s="871"/>
      <c r="J119" s="871"/>
      <c r="K119" s="871"/>
      <c r="L119" s="871"/>
      <c r="M119" s="871"/>
      <c r="N119" s="871"/>
      <c r="O119" s="871"/>
      <c r="P119" s="871"/>
      <c r="Q119" s="871"/>
      <c r="R119" s="871"/>
      <c r="S119" s="871"/>
      <c r="T119" s="871"/>
      <c r="U119" s="871"/>
      <c r="V119" s="878"/>
      <c r="W119" s="877"/>
      <c r="X119" s="871"/>
      <c r="Y119" s="871"/>
      <c r="Z119" s="878"/>
      <c r="AA119" s="875"/>
      <c r="AB119" s="876"/>
      <c r="AC119" s="879"/>
      <c r="AD119" s="880"/>
      <c r="AE119" s="880"/>
      <c r="AF119" s="880"/>
      <c r="AG119" s="881"/>
      <c r="AH119" s="882"/>
      <c r="AI119" s="882"/>
      <c r="AJ119" s="882"/>
      <c r="AK119" s="98"/>
      <c r="AL119" s="98"/>
      <c r="AM119" s="98"/>
      <c r="AN119" s="883"/>
      <c r="AO119" s="883"/>
      <c r="AP119" s="883"/>
      <c r="AQ119" s="883"/>
      <c r="AR119" s="884"/>
      <c r="AS119" s="885" t="s">
        <v>2121</v>
      </c>
      <c r="AT119" s="871"/>
      <c r="AU119" s="871"/>
      <c r="AV119" s="871"/>
      <c r="AW119" s="871"/>
      <c r="AX119" s="871"/>
      <c r="AY119" s="871"/>
      <c r="AZ119" s="871"/>
      <c r="BA119" s="871"/>
      <c r="BB119" s="871"/>
      <c r="BC119" s="871"/>
      <c r="BD119" s="871" t="s">
        <v>2122</v>
      </c>
      <c r="BE119" s="871"/>
      <c r="BF119" s="871"/>
      <c r="BG119" s="871"/>
      <c r="BH119" s="97" t="s">
        <v>2123</v>
      </c>
      <c r="BI119" s="871">
        <v>1</v>
      </c>
      <c r="BJ119" s="872"/>
      <c r="BK119" s="96"/>
      <c r="BL119" s="873">
        <v>44676</v>
      </c>
      <c r="BM119" s="874"/>
      <c r="BN119" s="875"/>
      <c r="BO119" s="875"/>
      <c r="BP119" s="875"/>
      <c r="BQ119" s="875"/>
      <c r="BR119" s="875"/>
      <c r="BS119" s="876"/>
    </row>
    <row r="120" spans="1:71" s="66" customFormat="1" ht="18.75" hidden="1" customHeight="1" x14ac:dyDescent="0.45">
      <c r="A120" s="95">
        <v>102</v>
      </c>
      <c r="B120" s="877"/>
      <c r="C120" s="871"/>
      <c r="D120" s="871"/>
      <c r="E120" s="871"/>
      <c r="F120" s="871"/>
      <c r="G120" s="871"/>
      <c r="H120" s="871"/>
      <c r="I120" s="871"/>
      <c r="J120" s="871"/>
      <c r="K120" s="871"/>
      <c r="L120" s="871"/>
      <c r="M120" s="871"/>
      <c r="N120" s="871"/>
      <c r="O120" s="871"/>
      <c r="P120" s="871"/>
      <c r="Q120" s="871"/>
      <c r="R120" s="871"/>
      <c r="S120" s="871"/>
      <c r="T120" s="871"/>
      <c r="U120" s="871"/>
      <c r="V120" s="878"/>
      <c r="W120" s="877"/>
      <c r="X120" s="871"/>
      <c r="Y120" s="871"/>
      <c r="Z120" s="878"/>
      <c r="AA120" s="875"/>
      <c r="AB120" s="876"/>
      <c r="AC120" s="879"/>
      <c r="AD120" s="880"/>
      <c r="AE120" s="880"/>
      <c r="AF120" s="880"/>
      <c r="AG120" s="881"/>
      <c r="AH120" s="882"/>
      <c r="AI120" s="882"/>
      <c r="AJ120" s="882"/>
      <c r="AK120" s="98"/>
      <c r="AL120" s="98"/>
      <c r="AM120" s="98"/>
      <c r="AN120" s="883"/>
      <c r="AO120" s="883"/>
      <c r="AP120" s="883"/>
      <c r="AQ120" s="883"/>
      <c r="AR120" s="884"/>
      <c r="AS120" s="885" t="s">
        <v>2121</v>
      </c>
      <c r="AT120" s="871"/>
      <c r="AU120" s="871"/>
      <c r="AV120" s="871"/>
      <c r="AW120" s="871"/>
      <c r="AX120" s="871"/>
      <c r="AY120" s="871"/>
      <c r="AZ120" s="871"/>
      <c r="BA120" s="871"/>
      <c r="BB120" s="871"/>
      <c r="BC120" s="871"/>
      <c r="BD120" s="871" t="s">
        <v>2122</v>
      </c>
      <c r="BE120" s="871"/>
      <c r="BF120" s="871"/>
      <c r="BG120" s="871"/>
      <c r="BH120" s="97" t="s">
        <v>2123</v>
      </c>
      <c r="BI120" s="871">
        <v>1</v>
      </c>
      <c r="BJ120" s="872"/>
      <c r="BK120" s="96"/>
      <c r="BL120" s="873">
        <v>44676</v>
      </c>
      <c r="BM120" s="874"/>
      <c r="BN120" s="875"/>
      <c r="BO120" s="875"/>
      <c r="BP120" s="875"/>
      <c r="BQ120" s="875"/>
      <c r="BR120" s="875"/>
      <c r="BS120" s="876"/>
    </row>
    <row r="121" spans="1:71" s="66" customFormat="1" ht="18.75" hidden="1" customHeight="1" x14ac:dyDescent="0.45">
      <c r="A121" s="95">
        <v>103</v>
      </c>
      <c r="B121" s="877"/>
      <c r="C121" s="871"/>
      <c r="D121" s="871"/>
      <c r="E121" s="871"/>
      <c r="F121" s="871"/>
      <c r="G121" s="871"/>
      <c r="H121" s="871"/>
      <c r="I121" s="871"/>
      <c r="J121" s="871"/>
      <c r="K121" s="871"/>
      <c r="L121" s="871"/>
      <c r="M121" s="871"/>
      <c r="N121" s="871"/>
      <c r="O121" s="871"/>
      <c r="P121" s="871"/>
      <c r="Q121" s="871"/>
      <c r="R121" s="871"/>
      <c r="S121" s="871"/>
      <c r="T121" s="871"/>
      <c r="U121" s="871"/>
      <c r="V121" s="878"/>
      <c r="W121" s="877"/>
      <c r="X121" s="871"/>
      <c r="Y121" s="871"/>
      <c r="Z121" s="878"/>
      <c r="AA121" s="875"/>
      <c r="AB121" s="876"/>
      <c r="AC121" s="879"/>
      <c r="AD121" s="880"/>
      <c r="AE121" s="880"/>
      <c r="AF121" s="880"/>
      <c r="AG121" s="881"/>
      <c r="AH121" s="882"/>
      <c r="AI121" s="882"/>
      <c r="AJ121" s="882"/>
      <c r="AK121" s="98"/>
      <c r="AL121" s="98"/>
      <c r="AM121" s="98"/>
      <c r="AN121" s="883"/>
      <c r="AO121" s="883"/>
      <c r="AP121" s="883"/>
      <c r="AQ121" s="883"/>
      <c r="AR121" s="884"/>
      <c r="AS121" s="885"/>
      <c r="AT121" s="871"/>
      <c r="AU121" s="871"/>
      <c r="AV121" s="871"/>
      <c r="AW121" s="871"/>
      <c r="AX121" s="871"/>
      <c r="AY121" s="871"/>
      <c r="AZ121" s="871"/>
      <c r="BA121" s="871"/>
      <c r="BB121" s="871"/>
      <c r="BC121" s="871"/>
      <c r="BD121" s="871"/>
      <c r="BE121" s="871"/>
      <c r="BF121" s="871"/>
      <c r="BG121" s="871"/>
      <c r="BH121" s="97" t="s">
        <v>2123</v>
      </c>
      <c r="BI121" s="871"/>
      <c r="BJ121" s="872"/>
      <c r="BK121" s="96"/>
      <c r="BL121" s="873"/>
      <c r="BM121" s="874"/>
      <c r="BN121" s="875"/>
      <c r="BO121" s="875"/>
      <c r="BP121" s="875"/>
      <c r="BQ121" s="875"/>
      <c r="BR121" s="875"/>
      <c r="BS121" s="876"/>
    </row>
    <row r="122" spans="1:71" s="66" customFormat="1" ht="18.75" hidden="1" customHeight="1" x14ac:dyDescent="0.45">
      <c r="A122" s="95">
        <v>104</v>
      </c>
      <c r="B122" s="877"/>
      <c r="C122" s="871"/>
      <c r="D122" s="871"/>
      <c r="E122" s="871"/>
      <c r="F122" s="871"/>
      <c r="G122" s="871"/>
      <c r="H122" s="871"/>
      <c r="I122" s="871"/>
      <c r="J122" s="871"/>
      <c r="K122" s="871"/>
      <c r="L122" s="871"/>
      <c r="M122" s="871"/>
      <c r="N122" s="871"/>
      <c r="O122" s="871"/>
      <c r="P122" s="871"/>
      <c r="Q122" s="871"/>
      <c r="R122" s="871"/>
      <c r="S122" s="871"/>
      <c r="T122" s="871"/>
      <c r="U122" s="871"/>
      <c r="V122" s="878"/>
      <c r="W122" s="877"/>
      <c r="X122" s="871"/>
      <c r="Y122" s="871"/>
      <c r="Z122" s="878"/>
      <c r="AA122" s="875"/>
      <c r="AB122" s="876"/>
      <c r="AC122" s="879"/>
      <c r="AD122" s="880"/>
      <c r="AE122" s="880"/>
      <c r="AF122" s="880"/>
      <c r="AG122" s="881"/>
      <c r="AH122" s="882"/>
      <c r="AI122" s="882"/>
      <c r="AJ122" s="882"/>
      <c r="AK122" s="98"/>
      <c r="AL122" s="98"/>
      <c r="AM122" s="98"/>
      <c r="AN122" s="883"/>
      <c r="AO122" s="883"/>
      <c r="AP122" s="883"/>
      <c r="AQ122" s="883"/>
      <c r="AR122" s="884"/>
      <c r="AS122" s="885"/>
      <c r="AT122" s="871"/>
      <c r="AU122" s="871"/>
      <c r="AV122" s="871"/>
      <c r="AW122" s="871"/>
      <c r="AX122" s="871"/>
      <c r="AY122" s="871"/>
      <c r="AZ122" s="871"/>
      <c r="BA122" s="871"/>
      <c r="BB122" s="871"/>
      <c r="BC122" s="871"/>
      <c r="BD122" s="871"/>
      <c r="BE122" s="871"/>
      <c r="BF122" s="871"/>
      <c r="BG122" s="871"/>
      <c r="BH122" s="97" t="s">
        <v>2123</v>
      </c>
      <c r="BI122" s="871"/>
      <c r="BJ122" s="872"/>
      <c r="BK122" s="96"/>
      <c r="BL122" s="873"/>
      <c r="BM122" s="874"/>
      <c r="BN122" s="875"/>
      <c r="BO122" s="875"/>
      <c r="BP122" s="875"/>
      <c r="BQ122" s="875"/>
      <c r="BR122" s="875"/>
      <c r="BS122" s="876"/>
    </row>
    <row r="123" spans="1:71" s="66" customFormat="1" ht="18.75" hidden="1" customHeight="1" x14ac:dyDescent="0.45">
      <c r="A123" s="95">
        <v>105</v>
      </c>
      <c r="B123" s="877"/>
      <c r="C123" s="871"/>
      <c r="D123" s="871"/>
      <c r="E123" s="871"/>
      <c r="F123" s="871"/>
      <c r="G123" s="871"/>
      <c r="H123" s="871"/>
      <c r="I123" s="871"/>
      <c r="J123" s="871"/>
      <c r="K123" s="871"/>
      <c r="L123" s="871"/>
      <c r="M123" s="871"/>
      <c r="N123" s="871"/>
      <c r="O123" s="871"/>
      <c r="P123" s="871"/>
      <c r="Q123" s="871"/>
      <c r="R123" s="871"/>
      <c r="S123" s="871"/>
      <c r="T123" s="871"/>
      <c r="U123" s="871"/>
      <c r="V123" s="878"/>
      <c r="W123" s="877"/>
      <c r="X123" s="871"/>
      <c r="Y123" s="871"/>
      <c r="Z123" s="878"/>
      <c r="AA123" s="875"/>
      <c r="AB123" s="876"/>
      <c r="AC123" s="879"/>
      <c r="AD123" s="880"/>
      <c r="AE123" s="880"/>
      <c r="AF123" s="880"/>
      <c r="AG123" s="881"/>
      <c r="AH123" s="882"/>
      <c r="AI123" s="882"/>
      <c r="AJ123" s="882"/>
      <c r="AK123" s="98"/>
      <c r="AL123" s="98"/>
      <c r="AM123" s="98"/>
      <c r="AN123" s="883"/>
      <c r="AO123" s="883"/>
      <c r="AP123" s="883"/>
      <c r="AQ123" s="883"/>
      <c r="AR123" s="884"/>
      <c r="AS123" s="885"/>
      <c r="AT123" s="871"/>
      <c r="AU123" s="871"/>
      <c r="AV123" s="871"/>
      <c r="AW123" s="871"/>
      <c r="AX123" s="871"/>
      <c r="AY123" s="871"/>
      <c r="AZ123" s="871"/>
      <c r="BA123" s="871"/>
      <c r="BB123" s="871"/>
      <c r="BC123" s="871"/>
      <c r="BD123" s="871"/>
      <c r="BE123" s="871"/>
      <c r="BF123" s="871"/>
      <c r="BG123" s="871"/>
      <c r="BH123" s="97" t="s">
        <v>2123</v>
      </c>
      <c r="BI123" s="871"/>
      <c r="BJ123" s="872"/>
      <c r="BK123" s="96"/>
      <c r="BL123" s="894"/>
      <c r="BM123" s="895"/>
      <c r="BN123" s="875"/>
      <c r="BO123" s="875"/>
      <c r="BP123" s="875"/>
      <c r="BQ123" s="875"/>
      <c r="BR123" s="875"/>
      <c r="BS123" s="876"/>
    </row>
    <row r="124" spans="1:71" s="66" customFormat="1" ht="18.75" hidden="1" customHeight="1" x14ac:dyDescent="0.45">
      <c r="A124" s="95">
        <v>106</v>
      </c>
      <c r="B124" s="877"/>
      <c r="C124" s="871"/>
      <c r="D124" s="871"/>
      <c r="E124" s="871"/>
      <c r="F124" s="871"/>
      <c r="G124" s="871"/>
      <c r="H124" s="871"/>
      <c r="I124" s="871"/>
      <c r="J124" s="871"/>
      <c r="K124" s="871"/>
      <c r="L124" s="871"/>
      <c r="M124" s="871"/>
      <c r="N124" s="871"/>
      <c r="O124" s="871"/>
      <c r="P124" s="871"/>
      <c r="Q124" s="871"/>
      <c r="R124" s="871"/>
      <c r="S124" s="871"/>
      <c r="T124" s="871"/>
      <c r="U124" s="871"/>
      <c r="V124" s="878"/>
      <c r="W124" s="877"/>
      <c r="X124" s="871"/>
      <c r="Y124" s="871"/>
      <c r="Z124" s="878"/>
      <c r="AA124" s="875"/>
      <c r="AB124" s="876"/>
      <c r="AC124" s="879"/>
      <c r="AD124" s="880"/>
      <c r="AE124" s="880"/>
      <c r="AF124" s="880"/>
      <c r="AG124" s="881"/>
      <c r="AH124" s="882"/>
      <c r="AI124" s="882"/>
      <c r="AJ124" s="882"/>
      <c r="AK124" s="98"/>
      <c r="AL124" s="98"/>
      <c r="AM124" s="98"/>
      <c r="AN124" s="883"/>
      <c r="AO124" s="883"/>
      <c r="AP124" s="883"/>
      <c r="AQ124" s="883"/>
      <c r="AR124" s="884"/>
      <c r="AS124" s="885"/>
      <c r="AT124" s="871"/>
      <c r="AU124" s="871"/>
      <c r="AV124" s="871"/>
      <c r="AW124" s="871"/>
      <c r="AX124" s="871"/>
      <c r="AY124" s="871"/>
      <c r="AZ124" s="871"/>
      <c r="BA124" s="871"/>
      <c r="BB124" s="871"/>
      <c r="BC124" s="871"/>
      <c r="BD124" s="871"/>
      <c r="BE124" s="871"/>
      <c r="BF124" s="871"/>
      <c r="BG124" s="871"/>
      <c r="BH124" s="97" t="s">
        <v>2123</v>
      </c>
      <c r="BI124" s="871"/>
      <c r="BJ124" s="872"/>
      <c r="BK124" s="96"/>
      <c r="BL124" s="894"/>
      <c r="BM124" s="895"/>
      <c r="BN124" s="875"/>
      <c r="BO124" s="875"/>
      <c r="BP124" s="875"/>
      <c r="BQ124" s="875"/>
      <c r="BR124" s="875"/>
      <c r="BS124" s="876"/>
    </row>
    <row r="125" spans="1:71" s="66" customFormat="1" ht="18.75" hidden="1" customHeight="1" x14ac:dyDescent="0.45">
      <c r="A125" s="95">
        <v>107</v>
      </c>
      <c r="B125" s="877"/>
      <c r="C125" s="871"/>
      <c r="D125" s="871"/>
      <c r="E125" s="871"/>
      <c r="F125" s="871"/>
      <c r="G125" s="871"/>
      <c r="H125" s="871"/>
      <c r="I125" s="871"/>
      <c r="J125" s="871"/>
      <c r="K125" s="871"/>
      <c r="L125" s="871"/>
      <c r="M125" s="871"/>
      <c r="N125" s="871"/>
      <c r="O125" s="871"/>
      <c r="P125" s="871"/>
      <c r="Q125" s="871"/>
      <c r="R125" s="871"/>
      <c r="S125" s="871"/>
      <c r="T125" s="871"/>
      <c r="U125" s="871"/>
      <c r="V125" s="878"/>
      <c r="W125" s="877"/>
      <c r="X125" s="871"/>
      <c r="Y125" s="871"/>
      <c r="Z125" s="878"/>
      <c r="AA125" s="875"/>
      <c r="AB125" s="876"/>
      <c r="AC125" s="879"/>
      <c r="AD125" s="880"/>
      <c r="AE125" s="880"/>
      <c r="AF125" s="880"/>
      <c r="AG125" s="881"/>
      <c r="AH125" s="882"/>
      <c r="AI125" s="882"/>
      <c r="AJ125" s="882"/>
      <c r="AK125" s="98"/>
      <c r="AL125" s="98"/>
      <c r="AM125" s="98"/>
      <c r="AN125" s="883"/>
      <c r="AO125" s="883"/>
      <c r="AP125" s="883"/>
      <c r="AQ125" s="883"/>
      <c r="AR125" s="884"/>
      <c r="AS125" s="885"/>
      <c r="AT125" s="871"/>
      <c r="AU125" s="871"/>
      <c r="AV125" s="871"/>
      <c r="AW125" s="871"/>
      <c r="AX125" s="871"/>
      <c r="AY125" s="871"/>
      <c r="AZ125" s="871"/>
      <c r="BA125" s="871"/>
      <c r="BB125" s="871"/>
      <c r="BC125" s="871"/>
      <c r="BD125" s="871"/>
      <c r="BE125" s="871"/>
      <c r="BF125" s="871"/>
      <c r="BG125" s="871"/>
      <c r="BH125" s="97" t="s">
        <v>2123</v>
      </c>
      <c r="BI125" s="871"/>
      <c r="BJ125" s="872"/>
      <c r="BK125" s="96"/>
      <c r="BL125" s="894"/>
      <c r="BM125" s="895"/>
      <c r="BN125" s="875"/>
      <c r="BO125" s="875"/>
      <c r="BP125" s="875"/>
      <c r="BQ125" s="875"/>
      <c r="BR125" s="875"/>
      <c r="BS125" s="876"/>
    </row>
    <row r="126" spans="1:71" s="66" customFormat="1" ht="18.75" hidden="1" customHeight="1" x14ac:dyDescent="0.45">
      <c r="A126" s="95">
        <v>108</v>
      </c>
      <c r="B126" s="877"/>
      <c r="C126" s="871"/>
      <c r="D126" s="871"/>
      <c r="E126" s="871"/>
      <c r="F126" s="871"/>
      <c r="G126" s="871"/>
      <c r="H126" s="871"/>
      <c r="I126" s="871"/>
      <c r="J126" s="871"/>
      <c r="K126" s="871"/>
      <c r="L126" s="871"/>
      <c r="M126" s="871"/>
      <c r="N126" s="871"/>
      <c r="O126" s="871"/>
      <c r="P126" s="871"/>
      <c r="Q126" s="871"/>
      <c r="R126" s="871"/>
      <c r="S126" s="871"/>
      <c r="T126" s="871"/>
      <c r="U126" s="871"/>
      <c r="V126" s="878"/>
      <c r="W126" s="877"/>
      <c r="X126" s="871"/>
      <c r="Y126" s="871"/>
      <c r="Z126" s="878"/>
      <c r="AA126" s="875"/>
      <c r="AB126" s="876"/>
      <c r="AC126" s="879"/>
      <c r="AD126" s="880"/>
      <c r="AE126" s="880"/>
      <c r="AF126" s="880"/>
      <c r="AG126" s="881"/>
      <c r="AH126" s="882"/>
      <c r="AI126" s="882"/>
      <c r="AJ126" s="882"/>
      <c r="AK126" s="98"/>
      <c r="AL126" s="98"/>
      <c r="AM126" s="98"/>
      <c r="AN126" s="883"/>
      <c r="AO126" s="883"/>
      <c r="AP126" s="883"/>
      <c r="AQ126" s="883"/>
      <c r="AR126" s="884"/>
      <c r="AS126" s="885"/>
      <c r="AT126" s="871"/>
      <c r="AU126" s="871"/>
      <c r="AV126" s="871"/>
      <c r="AW126" s="871"/>
      <c r="AX126" s="871"/>
      <c r="AY126" s="871"/>
      <c r="AZ126" s="871"/>
      <c r="BA126" s="871"/>
      <c r="BB126" s="871"/>
      <c r="BC126" s="871"/>
      <c r="BD126" s="871"/>
      <c r="BE126" s="871"/>
      <c r="BF126" s="871"/>
      <c r="BG126" s="871"/>
      <c r="BH126" s="97" t="s">
        <v>2123</v>
      </c>
      <c r="BI126" s="871"/>
      <c r="BJ126" s="872"/>
      <c r="BK126" s="96"/>
      <c r="BL126" s="894"/>
      <c r="BM126" s="895"/>
      <c r="BN126" s="875"/>
      <c r="BO126" s="875"/>
      <c r="BP126" s="875"/>
      <c r="BQ126" s="875"/>
      <c r="BR126" s="875"/>
      <c r="BS126" s="876"/>
    </row>
    <row r="127" spans="1:71" s="66" customFormat="1" ht="18.75" hidden="1" customHeight="1" x14ac:dyDescent="0.45">
      <c r="A127" s="95">
        <v>109</v>
      </c>
      <c r="B127" s="877"/>
      <c r="C127" s="871"/>
      <c r="D127" s="871"/>
      <c r="E127" s="871"/>
      <c r="F127" s="871"/>
      <c r="G127" s="871"/>
      <c r="H127" s="871"/>
      <c r="I127" s="871"/>
      <c r="J127" s="871"/>
      <c r="K127" s="871"/>
      <c r="L127" s="871"/>
      <c r="M127" s="871"/>
      <c r="N127" s="871"/>
      <c r="O127" s="871"/>
      <c r="P127" s="871"/>
      <c r="Q127" s="871"/>
      <c r="R127" s="871"/>
      <c r="S127" s="871"/>
      <c r="T127" s="871"/>
      <c r="U127" s="871"/>
      <c r="V127" s="878"/>
      <c r="W127" s="877"/>
      <c r="X127" s="871"/>
      <c r="Y127" s="871"/>
      <c r="Z127" s="878"/>
      <c r="AA127" s="875"/>
      <c r="AB127" s="876"/>
      <c r="AC127" s="879"/>
      <c r="AD127" s="880"/>
      <c r="AE127" s="880"/>
      <c r="AF127" s="880"/>
      <c r="AG127" s="881"/>
      <c r="AH127" s="882"/>
      <c r="AI127" s="882"/>
      <c r="AJ127" s="882"/>
      <c r="AK127" s="98"/>
      <c r="AL127" s="98"/>
      <c r="AM127" s="98"/>
      <c r="AN127" s="883"/>
      <c r="AO127" s="883"/>
      <c r="AP127" s="883"/>
      <c r="AQ127" s="883"/>
      <c r="AR127" s="884"/>
      <c r="AS127" s="885"/>
      <c r="AT127" s="871"/>
      <c r="AU127" s="871"/>
      <c r="AV127" s="871"/>
      <c r="AW127" s="871"/>
      <c r="AX127" s="871"/>
      <c r="AY127" s="871"/>
      <c r="AZ127" s="871"/>
      <c r="BA127" s="871"/>
      <c r="BB127" s="871"/>
      <c r="BC127" s="871"/>
      <c r="BD127" s="871"/>
      <c r="BE127" s="871"/>
      <c r="BF127" s="871"/>
      <c r="BG127" s="871"/>
      <c r="BH127" s="97" t="s">
        <v>2123</v>
      </c>
      <c r="BI127" s="871"/>
      <c r="BJ127" s="872"/>
      <c r="BK127" s="96"/>
      <c r="BL127" s="894"/>
      <c r="BM127" s="895"/>
      <c r="BN127" s="875"/>
      <c r="BO127" s="875"/>
      <c r="BP127" s="875"/>
      <c r="BQ127" s="875"/>
      <c r="BR127" s="875"/>
      <c r="BS127" s="876"/>
    </row>
    <row r="128" spans="1:71" s="66" customFormat="1" ht="18.75" hidden="1" customHeight="1" x14ac:dyDescent="0.45">
      <c r="A128" s="95">
        <v>110</v>
      </c>
      <c r="B128" s="901"/>
      <c r="C128" s="875"/>
      <c r="D128" s="875"/>
      <c r="E128" s="896"/>
      <c r="F128" s="878"/>
      <c r="G128" s="875"/>
      <c r="H128" s="875"/>
      <c r="I128" s="896"/>
      <c r="J128" s="878"/>
      <c r="K128" s="896"/>
      <c r="L128" s="878"/>
      <c r="M128" s="896"/>
      <c r="N128" s="878"/>
      <c r="O128" s="875"/>
      <c r="P128" s="875"/>
      <c r="Q128" s="896"/>
      <c r="R128" s="878"/>
      <c r="S128" s="875"/>
      <c r="T128" s="875"/>
      <c r="U128" s="875"/>
      <c r="V128" s="876"/>
      <c r="W128" s="901"/>
      <c r="X128" s="875"/>
      <c r="Y128" s="896"/>
      <c r="Z128" s="878"/>
      <c r="AA128" s="875"/>
      <c r="AB128" s="876"/>
      <c r="AC128" s="902"/>
      <c r="AD128" s="903"/>
      <c r="AE128" s="903"/>
      <c r="AF128" s="879"/>
      <c r="AG128" s="904"/>
      <c r="AH128" s="905"/>
      <c r="AI128" s="905"/>
      <c r="AJ128" s="881"/>
      <c r="AK128" s="99"/>
      <c r="AL128" s="99"/>
      <c r="AM128" s="99"/>
      <c r="AN128" s="884"/>
      <c r="AO128" s="906"/>
      <c r="AP128" s="884"/>
      <c r="AQ128" s="907"/>
      <c r="AR128" s="908"/>
      <c r="AS128" s="900"/>
      <c r="AT128" s="875"/>
      <c r="AU128" s="875"/>
      <c r="AV128" s="875"/>
      <c r="AW128" s="896"/>
      <c r="AX128" s="878"/>
      <c r="AY128" s="875"/>
      <c r="AZ128" s="875"/>
      <c r="BA128" s="875"/>
      <c r="BB128" s="875"/>
      <c r="BC128" s="896"/>
      <c r="BD128" s="878"/>
      <c r="BE128" s="875"/>
      <c r="BF128" s="875"/>
      <c r="BG128" s="896"/>
      <c r="BH128" s="97" t="s">
        <v>2123</v>
      </c>
      <c r="BI128" s="878"/>
      <c r="BJ128" s="897"/>
      <c r="BK128" s="96"/>
      <c r="BL128" s="898"/>
      <c r="BM128" s="899"/>
      <c r="BN128" s="900"/>
      <c r="BO128" s="875"/>
      <c r="BP128" s="875"/>
      <c r="BQ128" s="875"/>
      <c r="BR128" s="875"/>
      <c r="BS128" s="876"/>
    </row>
    <row r="129" spans="1:71" s="66" customFormat="1" ht="18.75" hidden="1" customHeight="1" x14ac:dyDescent="0.45">
      <c r="A129" s="95">
        <v>111</v>
      </c>
      <c r="B129" s="901"/>
      <c r="C129" s="875"/>
      <c r="D129" s="875"/>
      <c r="E129" s="896"/>
      <c r="F129" s="878"/>
      <c r="G129" s="875"/>
      <c r="H129" s="875"/>
      <c r="I129" s="896"/>
      <c r="J129" s="878"/>
      <c r="K129" s="896"/>
      <c r="L129" s="878"/>
      <c r="M129" s="896"/>
      <c r="N129" s="878"/>
      <c r="O129" s="875"/>
      <c r="P129" s="875"/>
      <c r="Q129" s="896"/>
      <c r="R129" s="878"/>
      <c r="S129" s="875"/>
      <c r="T129" s="875"/>
      <c r="U129" s="875"/>
      <c r="V129" s="876"/>
      <c r="W129" s="901"/>
      <c r="X129" s="875"/>
      <c r="Y129" s="896"/>
      <c r="Z129" s="878"/>
      <c r="AA129" s="875"/>
      <c r="AB129" s="876"/>
      <c r="AC129" s="902"/>
      <c r="AD129" s="903"/>
      <c r="AE129" s="903"/>
      <c r="AF129" s="879"/>
      <c r="AG129" s="904"/>
      <c r="AH129" s="905"/>
      <c r="AI129" s="905"/>
      <c r="AJ129" s="881"/>
      <c r="AK129" s="99"/>
      <c r="AL129" s="99"/>
      <c r="AM129" s="99"/>
      <c r="AN129" s="884"/>
      <c r="AO129" s="906"/>
      <c r="AP129" s="884"/>
      <c r="AQ129" s="907"/>
      <c r="AR129" s="908"/>
      <c r="AS129" s="900"/>
      <c r="AT129" s="875"/>
      <c r="AU129" s="875"/>
      <c r="AV129" s="875"/>
      <c r="AW129" s="896"/>
      <c r="AX129" s="878"/>
      <c r="AY129" s="875"/>
      <c r="AZ129" s="875"/>
      <c r="BA129" s="875"/>
      <c r="BB129" s="875"/>
      <c r="BC129" s="896"/>
      <c r="BD129" s="878"/>
      <c r="BE129" s="875"/>
      <c r="BF129" s="875"/>
      <c r="BG129" s="896"/>
      <c r="BH129" s="97" t="s">
        <v>2123</v>
      </c>
      <c r="BI129" s="878"/>
      <c r="BJ129" s="897"/>
      <c r="BK129" s="96"/>
      <c r="BL129" s="898"/>
      <c r="BM129" s="899"/>
      <c r="BN129" s="900"/>
      <c r="BO129" s="875"/>
      <c r="BP129" s="875"/>
      <c r="BQ129" s="875"/>
      <c r="BR129" s="875"/>
      <c r="BS129" s="876"/>
    </row>
    <row r="130" spans="1:71" s="66" customFormat="1" ht="18.75" hidden="1" customHeight="1" x14ac:dyDescent="0.45">
      <c r="A130" s="95">
        <v>112</v>
      </c>
      <c r="B130" s="901"/>
      <c r="C130" s="875"/>
      <c r="D130" s="875"/>
      <c r="E130" s="896"/>
      <c r="F130" s="878"/>
      <c r="G130" s="875"/>
      <c r="H130" s="875"/>
      <c r="I130" s="896"/>
      <c r="J130" s="878"/>
      <c r="K130" s="896"/>
      <c r="L130" s="878"/>
      <c r="M130" s="896"/>
      <c r="N130" s="878"/>
      <c r="O130" s="875"/>
      <c r="P130" s="875"/>
      <c r="Q130" s="896"/>
      <c r="R130" s="878"/>
      <c r="S130" s="875"/>
      <c r="T130" s="875"/>
      <c r="U130" s="875"/>
      <c r="V130" s="876"/>
      <c r="W130" s="901"/>
      <c r="X130" s="875"/>
      <c r="Y130" s="896"/>
      <c r="Z130" s="878"/>
      <c r="AA130" s="875"/>
      <c r="AB130" s="876"/>
      <c r="AC130" s="902"/>
      <c r="AD130" s="903"/>
      <c r="AE130" s="903"/>
      <c r="AF130" s="879"/>
      <c r="AG130" s="904"/>
      <c r="AH130" s="905"/>
      <c r="AI130" s="905"/>
      <c r="AJ130" s="881"/>
      <c r="AK130" s="99"/>
      <c r="AL130" s="99"/>
      <c r="AM130" s="99"/>
      <c r="AN130" s="884"/>
      <c r="AO130" s="906"/>
      <c r="AP130" s="884"/>
      <c r="AQ130" s="907"/>
      <c r="AR130" s="908"/>
      <c r="AS130" s="900"/>
      <c r="AT130" s="875"/>
      <c r="AU130" s="875"/>
      <c r="AV130" s="875"/>
      <c r="AW130" s="896"/>
      <c r="AX130" s="878"/>
      <c r="AY130" s="875"/>
      <c r="AZ130" s="875"/>
      <c r="BA130" s="875"/>
      <c r="BB130" s="875"/>
      <c r="BC130" s="896"/>
      <c r="BD130" s="878"/>
      <c r="BE130" s="875"/>
      <c r="BF130" s="875"/>
      <c r="BG130" s="896"/>
      <c r="BH130" s="97" t="s">
        <v>2123</v>
      </c>
      <c r="BI130" s="878"/>
      <c r="BJ130" s="897"/>
      <c r="BK130" s="96"/>
      <c r="BL130" s="898"/>
      <c r="BM130" s="899"/>
      <c r="BN130" s="900"/>
      <c r="BO130" s="875"/>
      <c r="BP130" s="875"/>
      <c r="BQ130" s="875"/>
      <c r="BR130" s="875"/>
      <c r="BS130" s="876"/>
    </row>
    <row r="131" spans="1:71" s="76" customFormat="1" ht="18.75" hidden="1" customHeight="1" x14ac:dyDescent="0.45">
      <c r="A131" s="100">
        <v>113</v>
      </c>
      <c r="B131" s="932"/>
      <c r="C131" s="919"/>
      <c r="D131" s="919"/>
      <c r="E131" s="933"/>
      <c r="F131" s="918"/>
      <c r="G131" s="919"/>
      <c r="H131" s="919"/>
      <c r="I131" s="933"/>
      <c r="J131" s="918"/>
      <c r="K131" s="933"/>
      <c r="L131" s="918"/>
      <c r="M131" s="933"/>
      <c r="N131" s="918"/>
      <c r="O131" s="919"/>
      <c r="P131" s="919"/>
      <c r="Q131" s="933"/>
      <c r="R131" s="918"/>
      <c r="S131" s="919"/>
      <c r="T131" s="919"/>
      <c r="U131" s="919"/>
      <c r="V131" s="920"/>
      <c r="W131" s="932"/>
      <c r="X131" s="919"/>
      <c r="Y131" s="933"/>
      <c r="Z131" s="918"/>
      <c r="AA131" s="919"/>
      <c r="AB131" s="920"/>
      <c r="AC131" s="921"/>
      <c r="AD131" s="922"/>
      <c r="AE131" s="922"/>
      <c r="AF131" s="923"/>
      <c r="AG131" s="924"/>
      <c r="AH131" s="925"/>
      <c r="AI131" s="925"/>
      <c r="AJ131" s="926"/>
      <c r="AK131" s="101"/>
      <c r="AL131" s="101"/>
      <c r="AM131" s="101"/>
      <c r="AN131" s="927"/>
      <c r="AO131" s="928"/>
      <c r="AP131" s="927"/>
      <c r="AQ131" s="929"/>
      <c r="AR131" s="930"/>
      <c r="AS131" s="931"/>
      <c r="AT131" s="910"/>
      <c r="AU131" s="910"/>
      <c r="AV131" s="910"/>
      <c r="AW131" s="911"/>
      <c r="AX131" s="909"/>
      <c r="AY131" s="910"/>
      <c r="AZ131" s="910"/>
      <c r="BA131" s="910"/>
      <c r="BB131" s="910"/>
      <c r="BC131" s="911"/>
      <c r="BD131" s="909"/>
      <c r="BE131" s="910"/>
      <c r="BF131" s="910"/>
      <c r="BG131" s="911"/>
      <c r="BH131" s="97" t="s">
        <v>2123</v>
      </c>
      <c r="BI131" s="909"/>
      <c r="BJ131" s="912"/>
      <c r="BK131" s="102"/>
      <c r="BL131" s="913"/>
      <c r="BM131" s="914"/>
      <c r="BN131" s="915"/>
      <c r="BO131" s="916"/>
      <c r="BP131" s="916"/>
      <c r="BQ131" s="916"/>
      <c r="BR131" s="916"/>
      <c r="BS131" s="917"/>
    </row>
  </sheetData>
  <mergeCells count="2189">
    <mergeCell ref="AX131:BC131"/>
    <mergeCell ref="BD131:BG131"/>
    <mergeCell ref="BI131:BJ131"/>
    <mergeCell ref="BL131:BM131"/>
    <mergeCell ref="BN131:BS131"/>
    <mergeCell ref="Z131:AB131"/>
    <mergeCell ref="AC131:AF131"/>
    <mergeCell ref="AG131:AJ131"/>
    <mergeCell ref="AN131:AO131"/>
    <mergeCell ref="AP131:AR131"/>
    <mergeCell ref="AS131:AW131"/>
    <mergeCell ref="BI130:BJ130"/>
    <mergeCell ref="BL130:BM130"/>
    <mergeCell ref="BN130:BS130"/>
    <mergeCell ref="B131:E131"/>
    <mergeCell ref="F131:I131"/>
    <mergeCell ref="J131:K131"/>
    <mergeCell ref="L131:M131"/>
    <mergeCell ref="N131:Q131"/>
    <mergeCell ref="R131:V131"/>
    <mergeCell ref="W131:Y131"/>
    <mergeCell ref="AG130:AJ130"/>
    <mergeCell ref="AN130:AO130"/>
    <mergeCell ref="AP130:AR130"/>
    <mergeCell ref="AS130:AW130"/>
    <mergeCell ref="AX130:BC130"/>
    <mergeCell ref="BD130:BG130"/>
    <mergeCell ref="BN129:BS129"/>
    <mergeCell ref="B130:E130"/>
    <mergeCell ref="F130:I130"/>
    <mergeCell ref="J130:K130"/>
    <mergeCell ref="L130:M130"/>
    <mergeCell ref="N130:Q130"/>
    <mergeCell ref="R130:V130"/>
    <mergeCell ref="W130:Y130"/>
    <mergeCell ref="Z130:AB130"/>
    <mergeCell ref="AC130:AF130"/>
    <mergeCell ref="AP129:AR129"/>
    <mergeCell ref="AS129:AW129"/>
    <mergeCell ref="AX129:BC129"/>
    <mergeCell ref="BD129:BG129"/>
    <mergeCell ref="BI129:BJ129"/>
    <mergeCell ref="BL129:BM129"/>
    <mergeCell ref="R129:V129"/>
    <mergeCell ref="W129:Y129"/>
    <mergeCell ref="Z129:AB129"/>
    <mergeCell ref="AC129:AF129"/>
    <mergeCell ref="AG129:AJ129"/>
    <mergeCell ref="AN129:AO129"/>
    <mergeCell ref="AX128:BC128"/>
    <mergeCell ref="BD128:BG128"/>
    <mergeCell ref="BI128:BJ128"/>
    <mergeCell ref="BL128:BM128"/>
    <mergeCell ref="BN128:BS128"/>
    <mergeCell ref="B129:E129"/>
    <mergeCell ref="F129:I129"/>
    <mergeCell ref="J129:K129"/>
    <mergeCell ref="L129:M129"/>
    <mergeCell ref="N129:Q129"/>
    <mergeCell ref="Z128:AB128"/>
    <mergeCell ref="AC128:AF128"/>
    <mergeCell ref="AG128:AJ128"/>
    <mergeCell ref="AN128:AO128"/>
    <mergeCell ref="AP128:AR128"/>
    <mergeCell ref="AS128:AW128"/>
    <mergeCell ref="BI127:BJ127"/>
    <mergeCell ref="BL127:BM127"/>
    <mergeCell ref="BN127:BS127"/>
    <mergeCell ref="B128:E128"/>
    <mergeCell ref="F128:I128"/>
    <mergeCell ref="J128:K128"/>
    <mergeCell ref="L128:M128"/>
    <mergeCell ref="N128:Q128"/>
    <mergeCell ref="R128:V128"/>
    <mergeCell ref="W128:Y128"/>
    <mergeCell ref="AG127:AJ127"/>
    <mergeCell ref="AN127:AO127"/>
    <mergeCell ref="AP127:AR127"/>
    <mergeCell ref="AS127:AW127"/>
    <mergeCell ref="AX127:BC127"/>
    <mergeCell ref="BD127:BG127"/>
    <mergeCell ref="BN126:BS126"/>
    <mergeCell ref="B127:E127"/>
    <mergeCell ref="F127:I127"/>
    <mergeCell ref="J127:K127"/>
    <mergeCell ref="L127:M127"/>
    <mergeCell ref="N127:Q127"/>
    <mergeCell ref="R127:V127"/>
    <mergeCell ref="W127:Y127"/>
    <mergeCell ref="Z127:AB127"/>
    <mergeCell ref="AC127:AF127"/>
    <mergeCell ref="AP126:AR126"/>
    <mergeCell ref="AS126:AW126"/>
    <mergeCell ref="AX126:BC126"/>
    <mergeCell ref="BD126:BG126"/>
    <mergeCell ref="BI126:BJ126"/>
    <mergeCell ref="BL126:BM126"/>
    <mergeCell ref="R126:V126"/>
    <mergeCell ref="W126:Y126"/>
    <mergeCell ref="Z126:AB126"/>
    <mergeCell ref="AC126:AF126"/>
    <mergeCell ref="AG126:AJ126"/>
    <mergeCell ref="AN126:AO126"/>
    <mergeCell ref="AX125:BC125"/>
    <mergeCell ref="BD125:BG125"/>
    <mergeCell ref="BI125:BJ125"/>
    <mergeCell ref="BL125:BM125"/>
    <mergeCell ref="BN125:BS125"/>
    <mergeCell ref="B126:E126"/>
    <mergeCell ref="F126:I126"/>
    <mergeCell ref="J126:K126"/>
    <mergeCell ref="L126:M126"/>
    <mergeCell ref="N126:Q126"/>
    <mergeCell ref="Z125:AB125"/>
    <mergeCell ref="AC125:AF125"/>
    <mergeCell ref="AG125:AJ125"/>
    <mergeCell ref="AN125:AO125"/>
    <mergeCell ref="AP125:AR125"/>
    <mergeCell ref="AS125:AW125"/>
    <mergeCell ref="BI124:BJ124"/>
    <mergeCell ref="BL124:BM124"/>
    <mergeCell ref="BN124:BS124"/>
    <mergeCell ref="B125:E125"/>
    <mergeCell ref="F125:I125"/>
    <mergeCell ref="J125:K125"/>
    <mergeCell ref="L125:M125"/>
    <mergeCell ref="N125:Q125"/>
    <mergeCell ref="R125:V125"/>
    <mergeCell ref="W125:Y125"/>
    <mergeCell ref="AG124:AJ124"/>
    <mergeCell ref="AN124:AO124"/>
    <mergeCell ref="AP124:AR124"/>
    <mergeCell ref="AS124:AW124"/>
    <mergeCell ref="AX124:BC124"/>
    <mergeCell ref="BD124:BG124"/>
    <mergeCell ref="BN123:BS123"/>
    <mergeCell ref="B124:E124"/>
    <mergeCell ref="F124:I124"/>
    <mergeCell ref="J124:K124"/>
    <mergeCell ref="L124:M124"/>
    <mergeCell ref="N124:Q124"/>
    <mergeCell ref="R124:V124"/>
    <mergeCell ref="W124:Y124"/>
    <mergeCell ref="Z124:AB124"/>
    <mergeCell ref="AC124:AF124"/>
    <mergeCell ref="AP123:AR123"/>
    <mergeCell ref="AS123:AW123"/>
    <mergeCell ref="AX123:BC123"/>
    <mergeCell ref="BD123:BG123"/>
    <mergeCell ref="BI123:BJ123"/>
    <mergeCell ref="BL123:BM123"/>
    <mergeCell ref="R123:V123"/>
    <mergeCell ref="W123:Y123"/>
    <mergeCell ref="Z123:AB123"/>
    <mergeCell ref="AC123:AF123"/>
    <mergeCell ref="AG123:AJ123"/>
    <mergeCell ref="AN123:AO123"/>
    <mergeCell ref="AX122:BC122"/>
    <mergeCell ref="BD122:BG122"/>
    <mergeCell ref="BI122:BJ122"/>
    <mergeCell ref="BL122:BM122"/>
    <mergeCell ref="BN122:BS122"/>
    <mergeCell ref="B123:E123"/>
    <mergeCell ref="F123:I123"/>
    <mergeCell ref="J123:K123"/>
    <mergeCell ref="L123:M123"/>
    <mergeCell ref="N123:Q123"/>
    <mergeCell ref="Z122:AB122"/>
    <mergeCell ref="AC122:AF122"/>
    <mergeCell ref="AG122:AJ122"/>
    <mergeCell ref="AN122:AO122"/>
    <mergeCell ref="AP122:AR122"/>
    <mergeCell ref="AS122:AW122"/>
    <mergeCell ref="BI121:BJ121"/>
    <mergeCell ref="BL121:BM121"/>
    <mergeCell ref="BN121:BS121"/>
    <mergeCell ref="B122:E122"/>
    <mergeCell ref="F122:I122"/>
    <mergeCell ref="J122:K122"/>
    <mergeCell ref="L122:M122"/>
    <mergeCell ref="N122:Q122"/>
    <mergeCell ref="R122:V122"/>
    <mergeCell ref="W122:Y122"/>
    <mergeCell ref="AG121:AJ121"/>
    <mergeCell ref="AN121:AO121"/>
    <mergeCell ref="AP121:AR121"/>
    <mergeCell ref="AS121:AW121"/>
    <mergeCell ref="AX121:BC121"/>
    <mergeCell ref="BD121:BG121"/>
    <mergeCell ref="BN120:BS120"/>
    <mergeCell ref="B121:E121"/>
    <mergeCell ref="F121:I121"/>
    <mergeCell ref="J121:K121"/>
    <mergeCell ref="L121:M121"/>
    <mergeCell ref="N121:Q121"/>
    <mergeCell ref="R121:V121"/>
    <mergeCell ref="W121:Y121"/>
    <mergeCell ref="Z121:AB121"/>
    <mergeCell ref="AC121:AF121"/>
    <mergeCell ref="AP120:AR120"/>
    <mergeCell ref="AS120:AW120"/>
    <mergeCell ref="AX120:BC120"/>
    <mergeCell ref="BD120:BG120"/>
    <mergeCell ref="BI120:BJ120"/>
    <mergeCell ref="BL120:BM120"/>
    <mergeCell ref="R120:V120"/>
    <mergeCell ref="W120:Y120"/>
    <mergeCell ref="Z120:AB120"/>
    <mergeCell ref="AC120:AF120"/>
    <mergeCell ref="AG120:AJ120"/>
    <mergeCell ref="AN120:AO120"/>
    <mergeCell ref="AX119:BC119"/>
    <mergeCell ref="BD119:BG119"/>
    <mergeCell ref="BI119:BJ119"/>
    <mergeCell ref="BL119:BM119"/>
    <mergeCell ref="BN119:BS119"/>
    <mergeCell ref="B120:E120"/>
    <mergeCell ref="F120:I120"/>
    <mergeCell ref="J120:K120"/>
    <mergeCell ref="L120:M120"/>
    <mergeCell ref="N120:Q120"/>
    <mergeCell ref="Z119:AB119"/>
    <mergeCell ref="AC119:AF119"/>
    <mergeCell ref="AG119:AJ119"/>
    <mergeCell ref="AN119:AO119"/>
    <mergeCell ref="AP119:AR119"/>
    <mergeCell ref="AS119:AW119"/>
    <mergeCell ref="BI118:BJ118"/>
    <mergeCell ref="BL118:BM118"/>
    <mergeCell ref="BN118:BS118"/>
    <mergeCell ref="B119:E119"/>
    <mergeCell ref="F119:I119"/>
    <mergeCell ref="J119:K119"/>
    <mergeCell ref="L119:M119"/>
    <mergeCell ref="N119:Q119"/>
    <mergeCell ref="R119:V119"/>
    <mergeCell ref="W119:Y119"/>
    <mergeCell ref="AG118:AJ118"/>
    <mergeCell ref="AN118:AO118"/>
    <mergeCell ref="AP118:AR118"/>
    <mergeCell ref="AS118:AW118"/>
    <mergeCell ref="AX118:BC118"/>
    <mergeCell ref="BD118:BG118"/>
    <mergeCell ref="BN117:BS117"/>
    <mergeCell ref="B118:E118"/>
    <mergeCell ref="F118:I118"/>
    <mergeCell ref="J118:K118"/>
    <mergeCell ref="L118:M118"/>
    <mergeCell ref="N118:Q118"/>
    <mergeCell ref="R118:V118"/>
    <mergeCell ref="W118:Y118"/>
    <mergeCell ref="Z118:AB118"/>
    <mergeCell ref="AC118:AF118"/>
    <mergeCell ref="AP117:AR117"/>
    <mergeCell ref="AS117:AW117"/>
    <mergeCell ref="AX117:BC117"/>
    <mergeCell ref="BD117:BG117"/>
    <mergeCell ref="BI117:BJ117"/>
    <mergeCell ref="BL117:BM117"/>
    <mergeCell ref="R117:V117"/>
    <mergeCell ref="W117:Y117"/>
    <mergeCell ref="Z117:AB117"/>
    <mergeCell ref="AC117:AF117"/>
    <mergeCell ref="AG117:AJ117"/>
    <mergeCell ref="AN117:AO117"/>
    <mergeCell ref="AX116:BC116"/>
    <mergeCell ref="BD116:BG116"/>
    <mergeCell ref="BI116:BJ116"/>
    <mergeCell ref="BL116:BM116"/>
    <mergeCell ref="BN116:BS116"/>
    <mergeCell ref="B117:E117"/>
    <mergeCell ref="F117:I117"/>
    <mergeCell ref="J117:K117"/>
    <mergeCell ref="L117:M117"/>
    <mergeCell ref="N117:Q117"/>
    <mergeCell ref="Z116:AB116"/>
    <mergeCell ref="AC116:AF116"/>
    <mergeCell ref="AG116:AJ116"/>
    <mergeCell ref="AN116:AO116"/>
    <mergeCell ref="AP116:AR116"/>
    <mergeCell ref="AS116:AW116"/>
    <mergeCell ref="BI115:BJ115"/>
    <mergeCell ref="BL115:BM115"/>
    <mergeCell ref="BN115:BS115"/>
    <mergeCell ref="B116:E116"/>
    <mergeCell ref="F116:I116"/>
    <mergeCell ref="J116:K116"/>
    <mergeCell ref="L116:M116"/>
    <mergeCell ref="N116:Q116"/>
    <mergeCell ref="R116:V116"/>
    <mergeCell ref="W116:Y116"/>
    <mergeCell ref="AG115:AJ115"/>
    <mergeCell ref="AN115:AO115"/>
    <mergeCell ref="AP115:AR115"/>
    <mergeCell ref="AS115:AW115"/>
    <mergeCell ref="AX115:BC115"/>
    <mergeCell ref="BD115:BG115"/>
    <mergeCell ref="BN114:BS114"/>
    <mergeCell ref="B115:E115"/>
    <mergeCell ref="F115:I115"/>
    <mergeCell ref="J115:K115"/>
    <mergeCell ref="L115:M115"/>
    <mergeCell ref="N115:Q115"/>
    <mergeCell ref="R115:V115"/>
    <mergeCell ref="W115:Y115"/>
    <mergeCell ref="Z115:AB115"/>
    <mergeCell ref="AC115:AF115"/>
    <mergeCell ref="AP114:AR114"/>
    <mergeCell ref="AS114:AW114"/>
    <mergeCell ref="AX114:BC114"/>
    <mergeCell ref="BD114:BG114"/>
    <mergeCell ref="BI114:BJ114"/>
    <mergeCell ref="BL114:BM114"/>
    <mergeCell ref="R114:V114"/>
    <mergeCell ref="W114:Y114"/>
    <mergeCell ref="Z114:AB114"/>
    <mergeCell ref="AC114:AF114"/>
    <mergeCell ref="AG114:AJ114"/>
    <mergeCell ref="AN114:AO114"/>
    <mergeCell ref="AX113:BC113"/>
    <mergeCell ref="BD113:BG113"/>
    <mergeCell ref="BI113:BJ113"/>
    <mergeCell ref="BL113:BM113"/>
    <mergeCell ref="BN113:BS113"/>
    <mergeCell ref="B114:E114"/>
    <mergeCell ref="F114:I114"/>
    <mergeCell ref="J114:K114"/>
    <mergeCell ref="L114:M114"/>
    <mergeCell ref="N114:Q114"/>
    <mergeCell ref="Z113:AB113"/>
    <mergeCell ref="AC113:AF113"/>
    <mergeCell ref="AG113:AJ113"/>
    <mergeCell ref="AN113:AO113"/>
    <mergeCell ref="AP113:AR113"/>
    <mergeCell ref="AS113:AW113"/>
    <mergeCell ref="BI112:BJ112"/>
    <mergeCell ref="BL112:BM112"/>
    <mergeCell ref="BN112:BS112"/>
    <mergeCell ref="B113:E113"/>
    <mergeCell ref="F113:I113"/>
    <mergeCell ref="J113:K113"/>
    <mergeCell ref="L113:M113"/>
    <mergeCell ref="N113:Q113"/>
    <mergeCell ref="R113:V113"/>
    <mergeCell ref="W113:Y113"/>
    <mergeCell ref="AG112:AJ112"/>
    <mergeCell ref="AN112:AO112"/>
    <mergeCell ref="AP112:AR112"/>
    <mergeCell ref="AS112:AW112"/>
    <mergeCell ref="AX112:BC112"/>
    <mergeCell ref="BD112:BG112"/>
    <mergeCell ref="BN111:BS111"/>
    <mergeCell ref="B112:E112"/>
    <mergeCell ref="F112:I112"/>
    <mergeCell ref="J112:K112"/>
    <mergeCell ref="L112:M112"/>
    <mergeCell ref="N112:Q112"/>
    <mergeCell ref="R112:V112"/>
    <mergeCell ref="W112:Y112"/>
    <mergeCell ref="Z112:AB112"/>
    <mergeCell ref="AC112:AF112"/>
    <mergeCell ref="AP111:AR111"/>
    <mergeCell ref="AS111:AW111"/>
    <mergeCell ref="AX111:BC111"/>
    <mergeCell ref="BD111:BG111"/>
    <mergeCell ref="BI111:BJ111"/>
    <mergeCell ref="BL111:BM111"/>
    <mergeCell ref="R111:V111"/>
    <mergeCell ref="W111:Y111"/>
    <mergeCell ref="Z111:AB111"/>
    <mergeCell ref="AC111:AF111"/>
    <mergeCell ref="AG111:AJ111"/>
    <mergeCell ref="AN111:AO111"/>
    <mergeCell ref="AX110:BC110"/>
    <mergeCell ref="BD110:BG110"/>
    <mergeCell ref="BI110:BJ110"/>
    <mergeCell ref="BL110:BM110"/>
    <mergeCell ref="BN110:BS110"/>
    <mergeCell ref="B111:E111"/>
    <mergeCell ref="F111:I111"/>
    <mergeCell ref="J111:K111"/>
    <mergeCell ref="L111:M111"/>
    <mergeCell ref="N111:Q111"/>
    <mergeCell ref="Z110:AB110"/>
    <mergeCell ref="AC110:AF110"/>
    <mergeCell ref="AG110:AJ110"/>
    <mergeCell ref="AN110:AO110"/>
    <mergeCell ref="AP110:AR110"/>
    <mergeCell ref="AS110:AW110"/>
    <mergeCell ref="BI109:BJ109"/>
    <mergeCell ref="BL109:BM109"/>
    <mergeCell ref="BN109:BS109"/>
    <mergeCell ref="B110:E110"/>
    <mergeCell ref="F110:I110"/>
    <mergeCell ref="J110:K110"/>
    <mergeCell ref="L110:M110"/>
    <mergeCell ref="N110:Q110"/>
    <mergeCell ref="R110:V110"/>
    <mergeCell ref="W110:Y110"/>
    <mergeCell ref="AG109:AJ109"/>
    <mergeCell ref="AN109:AO109"/>
    <mergeCell ref="AP109:AR109"/>
    <mergeCell ref="AS109:AW109"/>
    <mergeCell ref="AX109:BC109"/>
    <mergeCell ref="BD109:BG109"/>
    <mergeCell ref="BN108:BS108"/>
    <mergeCell ref="B109:E109"/>
    <mergeCell ref="F109:I109"/>
    <mergeCell ref="J109:K109"/>
    <mergeCell ref="L109:M109"/>
    <mergeCell ref="N109:Q109"/>
    <mergeCell ref="R109:V109"/>
    <mergeCell ref="W109:Y109"/>
    <mergeCell ref="Z109:AB109"/>
    <mergeCell ref="AC109:AF109"/>
    <mergeCell ref="AP108:AR108"/>
    <mergeCell ref="AS108:AW108"/>
    <mergeCell ref="AX108:BC108"/>
    <mergeCell ref="BD108:BG108"/>
    <mergeCell ref="BI108:BJ108"/>
    <mergeCell ref="BL108:BM108"/>
    <mergeCell ref="R108:V108"/>
    <mergeCell ref="W108:Y108"/>
    <mergeCell ref="Z108:AB108"/>
    <mergeCell ref="AC108:AF108"/>
    <mergeCell ref="AG108:AJ108"/>
    <mergeCell ref="AN108:AO108"/>
    <mergeCell ref="AX107:BC107"/>
    <mergeCell ref="BD107:BG107"/>
    <mergeCell ref="BI107:BJ107"/>
    <mergeCell ref="BL107:BM107"/>
    <mergeCell ref="BN107:BS107"/>
    <mergeCell ref="B108:E108"/>
    <mergeCell ref="F108:I108"/>
    <mergeCell ref="J108:K108"/>
    <mergeCell ref="L108:M108"/>
    <mergeCell ref="N108:Q108"/>
    <mergeCell ref="Z107:AB107"/>
    <mergeCell ref="AC107:AF107"/>
    <mergeCell ref="AG107:AJ107"/>
    <mergeCell ref="AN107:AO107"/>
    <mergeCell ref="AP107:AR107"/>
    <mergeCell ref="AS107:AW107"/>
    <mergeCell ref="BI106:BJ106"/>
    <mergeCell ref="BL106:BM106"/>
    <mergeCell ref="BN106:BS106"/>
    <mergeCell ref="B107:E107"/>
    <mergeCell ref="F107:I107"/>
    <mergeCell ref="J107:K107"/>
    <mergeCell ref="L107:M107"/>
    <mergeCell ref="N107:Q107"/>
    <mergeCell ref="R107:V107"/>
    <mergeCell ref="W107:Y107"/>
    <mergeCell ref="AG106:AJ106"/>
    <mergeCell ref="AN106:AO106"/>
    <mergeCell ref="AP106:AR106"/>
    <mergeCell ref="AS106:AW106"/>
    <mergeCell ref="AX106:BC106"/>
    <mergeCell ref="BD106:BG106"/>
    <mergeCell ref="BN105:BS105"/>
    <mergeCell ref="B106:E106"/>
    <mergeCell ref="F106:I106"/>
    <mergeCell ref="J106:K106"/>
    <mergeCell ref="L106:M106"/>
    <mergeCell ref="N106:Q106"/>
    <mergeCell ref="R106:V106"/>
    <mergeCell ref="W106:Y106"/>
    <mergeCell ref="Z106:AB106"/>
    <mergeCell ref="AC106:AF106"/>
    <mergeCell ref="AP105:AR105"/>
    <mergeCell ref="AS105:AW105"/>
    <mergeCell ref="AX105:BC105"/>
    <mergeCell ref="BD105:BG105"/>
    <mergeCell ref="BI105:BJ105"/>
    <mergeCell ref="BL105:BM105"/>
    <mergeCell ref="R105:V105"/>
    <mergeCell ref="W105:Y105"/>
    <mergeCell ref="Z105:AB105"/>
    <mergeCell ref="AC105:AF105"/>
    <mergeCell ref="AG105:AJ105"/>
    <mergeCell ref="AN105:AO105"/>
    <mergeCell ref="AX104:BC104"/>
    <mergeCell ref="BD104:BG104"/>
    <mergeCell ref="BI104:BJ104"/>
    <mergeCell ref="BL104:BM104"/>
    <mergeCell ref="BN104:BS104"/>
    <mergeCell ref="B105:E105"/>
    <mergeCell ref="F105:I105"/>
    <mergeCell ref="J105:K105"/>
    <mergeCell ref="L105:M105"/>
    <mergeCell ref="N105:Q105"/>
    <mergeCell ref="Z104:AB104"/>
    <mergeCell ref="AC104:AF104"/>
    <mergeCell ref="AG104:AJ104"/>
    <mergeCell ref="AN104:AO104"/>
    <mergeCell ref="AP104:AR104"/>
    <mergeCell ref="AS104:AW104"/>
    <mergeCell ref="BI103:BJ103"/>
    <mergeCell ref="BL103:BM103"/>
    <mergeCell ref="BN103:BS103"/>
    <mergeCell ref="B104:E104"/>
    <mergeCell ref="F104:I104"/>
    <mergeCell ref="J104:K104"/>
    <mergeCell ref="L104:M104"/>
    <mergeCell ref="N104:Q104"/>
    <mergeCell ref="R104:V104"/>
    <mergeCell ref="W104:Y104"/>
    <mergeCell ref="AG103:AJ103"/>
    <mergeCell ref="AN103:AO103"/>
    <mergeCell ref="AP103:AR103"/>
    <mergeCell ref="AS103:AW103"/>
    <mergeCell ref="AX103:BC103"/>
    <mergeCell ref="BD103:BG103"/>
    <mergeCell ref="BN102:BS102"/>
    <mergeCell ref="B103:E103"/>
    <mergeCell ref="F103:I103"/>
    <mergeCell ref="J103:K103"/>
    <mergeCell ref="L103:M103"/>
    <mergeCell ref="N103:Q103"/>
    <mergeCell ref="R103:V103"/>
    <mergeCell ref="W103:Y103"/>
    <mergeCell ref="Z103:AB103"/>
    <mergeCell ref="AC103:AF103"/>
    <mergeCell ref="AP102:AR102"/>
    <mergeCell ref="AS102:AW102"/>
    <mergeCell ref="AX102:BC102"/>
    <mergeCell ref="BD102:BG102"/>
    <mergeCell ref="BI102:BJ102"/>
    <mergeCell ref="BL102:BM102"/>
    <mergeCell ref="R102:V102"/>
    <mergeCell ref="W102:Y102"/>
    <mergeCell ref="Z102:AB102"/>
    <mergeCell ref="AC102:AF102"/>
    <mergeCell ref="AG102:AJ102"/>
    <mergeCell ref="AN102:AO102"/>
    <mergeCell ref="AX101:BC101"/>
    <mergeCell ref="BD101:BG101"/>
    <mergeCell ref="BI101:BJ101"/>
    <mergeCell ref="BL101:BM101"/>
    <mergeCell ref="BN101:BS101"/>
    <mergeCell ref="B102:E102"/>
    <mergeCell ref="F102:I102"/>
    <mergeCell ref="J102:K102"/>
    <mergeCell ref="L102:M102"/>
    <mergeCell ref="N102:Q102"/>
    <mergeCell ref="Z101:AB101"/>
    <mergeCell ref="AC101:AF101"/>
    <mergeCell ref="AG101:AJ101"/>
    <mergeCell ref="AN101:AO101"/>
    <mergeCell ref="AP101:AR101"/>
    <mergeCell ref="AS101:AW101"/>
    <mergeCell ref="BI100:BJ100"/>
    <mergeCell ref="BL100:BM100"/>
    <mergeCell ref="BN100:BS100"/>
    <mergeCell ref="B101:E101"/>
    <mergeCell ref="F101:I101"/>
    <mergeCell ref="J101:K101"/>
    <mergeCell ref="L101:M101"/>
    <mergeCell ref="N101:Q101"/>
    <mergeCell ref="R101:V101"/>
    <mergeCell ref="W101:Y101"/>
    <mergeCell ref="AG100:AJ100"/>
    <mergeCell ref="AN100:AO100"/>
    <mergeCell ref="AP100:AR100"/>
    <mergeCell ref="AS100:AW100"/>
    <mergeCell ref="AX100:BC100"/>
    <mergeCell ref="BD100:BG100"/>
    <mergeCell ref="BN99:BS99"/>
    <mergeCell ref="B100:E100"/>
    <mergeCell ref="F100:I100"/>
    <mergeCell ref="J100:K100"/>
    <mergeCell ref="L100:M100"/>
    <mergeCell ref="N100:Q100"/>
    <mergeCell ref="R100:V100"/>
    <mergeCell ref="W100:Y100"/>
    <mergeCell ref="Z100:AB100"/>
    <mergeCell ref="AC100:AF100"/>
    <mergeCell ref="AP99:AR99"/>
    <mergeCell ref="AS99:AW99"/>
    <mergeCell ref="AX99:BC99"/>
    <mergeCell ref="BD99:BG99"/>
    <mergeCell ref="BI99:BJ99"/>
    <mergeCell ref="BL99:BM99"/>
    <mergeCell ref="R99:V99"/>
    <mergeCell ref="W99:Y99"/>
    <mergeCell ref="Z99:AB99"/>
    <mergeCell ref="AC99:AF99"/>
    <mergeCell ref="AG99:AJ99"/>
    <mergeCell ref="AN99:AO99"/>
    <mergeCell ref="AX98:BC98"/>
    <mergeCell ref="BD98:BG98"/>
    <mergeCell ref="BI98:BJ98"/>
    <mergeCell ref="BL98:BM98"/>
    <mergeCell ref="BN98:BS98"/>
    <mergeCell ref="B99:E99"/>
    <mergeCell ref="F99:I99"/>
    <mergeCell ref="J99:K99"/>
    <mergeCell ref="L99:M99"/>
    <mergeCell ref="N99:Q99"/>
    <mergeCell ref="Z98:AB98"/>
    <mergeCell ref="AC98:AF98"/>
    <mergeCell ref="AG98:AJ98"/>
    <mergeCell ref="AN98:AO98"/>
    <mergeCell ref="AP98:AR98"/>
    <mergeCell ref="AS98:AW98"/>
    <mergeCell ref="BI97:BJ97"/>
    <mergeCell ref="BL97:BM97"/>
    <mergeCell ref="BN97:BS97"/>
    <mergeCell ref="B98:E98"/>
    <mergeCell ref="F98:I98"/>
    <mergeCell ref="J98:K98"/>
    <mergeCell ref="L98:M98"/>
    <mergeCell ref="N98:Q98"/>
    <mergeCell ref="R98:V98"/>
    <mergeCell ref="W98:Y98"/>
    <mergeCell ref="AG97:AJ97"/>
    <mergeCell ref="AN97:AO97"/>
    <mergeCell ref="AP97:AR97"/>
    <mergeCell ref="AS97:AW97"/>
    <mergeCell ref="AX97:BC97"/>
    <mergeCell ref="BD97:BG97"/>
    <mergeCell ref="BN96:BS96"/>
    <mergeCell ref="B97:E97"/>
    <mergeCell ref="F97:I97"/>
    <mergeCell ref="J97:K97"/>
    <mergeCell ref="L97:M97"/>
    <mergeCell ref="N97:Q97"/>
    <mergeCell ref="R97:V97"/>
    <mergeCell ref="W97:Y97"/>
    <mergeCell ref="Z97:AB97"/>
    <mergeCell ref="AC97:AF97"/>
    <mergeCell ref="AP96:AR96"/>
    <mergeCell ref="AS96:AW96"/>
    <mergeCell ref="AX96:BC96"/>
    <mergeCell ref="BD96:BG96"/>
    <mergeCell ref="BI96:BJ96"/>
    <mergeCell ref="BL96:BM96"/>
    <mergeCell ref="R96:V96"/>
    <mergeCell ref="W96:Y96"/>
    <mergeCell ref="Z96:AB96"/>
    <mergeCell ref="AC96:AF96"/>
    <mergeCell ref="AG96:AJ96"/>
    <mergeCell ref="AN96:AO96"/>
    <mergeCell ref="AX95:BC95"/>
    <mergeCell ref="BD95:BG95"/>
    <mergeCell ref="BI95:BJ95"/>
    <mergeCell ref="BL95:BM95"/>
    <mergeCell ref="BN95:BS95"/>
    <mergeCell ref="B96:E96"/>
    <mergeCell ref="F96:I96"/>
    <mergeCell ref="J96:K96"/>
    <mergeCell ref="L96:M96"/>
    <mergeCell ref="N96:Q96"/>
    <mergeCell ref="Z95:AB95"/>
    <mergeCell ref="AC95:AF95"/>
    <mergeCell ref="AG95:AJ95"/>
    <mergeCell ref="AN95:AO95"/>
    <mergeCell ref="AP95:AR95"/>
    <mergeCell ref="AS95:AW95"/>
    <mergeCell ref="BI94:BJ94"/>
    <mergeCell ref="BL94:BM94"/>
    <mergeCell ref="BN94:BS94"/>
    <mergeCell ref="B95:E95"/>
    <mergeCell ref="F95:I95"/>
    <mergeCell ref="J95:K95"/>
    <mergeCell ref="L95:M95"/>
    <mergeCell ref="N95:Q95"/>
    <mergeCell ref="R95:V95"/>
    <mergeCell ref="W95:Y95"/>
    <mergeCell ref="AG94:AJ94"/>
    <mergeCell ref="AN94:AO94"/>
    <mergeCell ref="AP94:AR94"/>
    <mergeCell ref="AS94:AW94"/>
    <mergeCell ref="AX94:BC94"/>
    <mergeCell ref="BD94:BG94"/>
    <mergeCell ref="BN93:BS93"/>
    <mergeCell ref="B94:E94"/>
    <mergeCell ref="F94:I94"/>
    <mergeCell ref="J94:K94"/>
    <mergeCell ref="L94:M94"/>
    <mergeCell ref="N94:Q94"/>
    <mergeCell ref="R94:V94"/>
    <mergeCell ref="W94:Y94"/>
    <mergeCell ref="Z94:AB94"/>
    <mergeCell ref="AC94:AF94"/>
    <mergeCell ref="AP93:AR93"/>
    <mergeCell ref="AS93:AW93"/>
    <mergeCell ref="AX93:BC93"/>
    <mergeCell ref="BD93:BG93"/>
    <mergeCell ref="BI93:BJ93"/>
    <mergeCell ref="BL93:BM93"/>
    <mergeCell ref="R93:V93"/>
    <mergeCell ref="W93:Y93"/>
    <mergeCell ref="Z93:AB93"/>
    <mergeCell ref="AC93:AF93"/>
    <mergeCell ref="AG93:AJ93"/>
    <mergeCell ref="AN93:AO93"/>
    <mergeCell ref="AX92:BC92"/>
    <mergeCell ref="BD92:BG92"/>
    <mergeCell ref="BI92:BJ92"/>
    <mergeCell ref="BL92:BM92"/>
    <mergeCell ref="BN92:BS92"/>
    <mergeCell ref="B93:E93"/>
    <mergeCell ref="F93:I93"/>
    <mergeCell ref="J93:K93"/>
    <mergeCell ref="L93:M93"/>
    <mergeCell ref="N93:Q93"/>
    <mergeCell ref="Z92:AB92"/>
    <mergeCell ref="AC92:AF92"/>
    <mergeCell ref="AG92:AJ92"/>
    <mergeCell ref="AN92:AO92"/>
    <mergeCell ref="AP92:AR92"/>
    <mergeCell ref="AS92:AW92"/>
    <mergeCell ref="BI91:BJ91"/>
    <mergeCell ref="BL91:BM91"/>
    <mergeCell ref="BN91:BS91"/>
    <mergeCell ref="B92:E92"/>
    <mergeCell ref="F92:I92"/>
    <mergeCell ref="J92:K92"/>
    <mergeCell ref="L92:M92"/>
    <mergeCell ref="N92:Q92"/>
    <mergeCell ref="R92:V92"/>
    <mergeCell ref="W92:Y92"/>
    <mergeCell ref="AG91:AJ91"/>
    <mergeCell ref="AN91:AO91"/>
    <mergeCell ref="AP91:AR91"/>
    <mergeCell ref="AS91:AW91"/>
    <mergeCell ref="AX91:BC91"/>
    <mergeCell ref="BD91:BG91"/>
    <mergeCell ref="BN90:BS90"/>
    <mergeCell ref="B91:E91"/>
    <mergeCell ref="F91:I91"/>
    <mergeCell ref="J91:K91"/>
    <mergeCell ref="L91:M91"/>
    <mergeCell ref="N91:Q91"/>
    <mergeCell ref="R91:V91"/>
    <mergeCell ref="W91:Y91"/>
    <mergeCell ref="Z91:AB91"/>
    <mergeCell ref="AC91:AF91"/>
    <mergeCell ref="AP90:AR90"/>
    <mergeCell ref="AS90:AW90"/>
    <mergeCell ref="AX90:BC90"/>
    <mergeCell ref="BD90:BG90"/>
    <mergeCell ref="BI90:BJ90"/>
    <mergeCell ref="BL90:BM90"/>
    <mergeCell ref="R90:V90"/>
    <mergeCell ref="W90:Y90"/>
    <mergeCell ref="Z90:AB90"/>
    <mergeCell ref="AC90:AF90"/>
    <mergeCell ref="AG90:AJ90"/>
    <mergeCell ref="AN90:AO90"/>
    <mergeCell ref="AX89:BC89"/>
    <mergeCell ref="BD89:BG89"/>
    <mergeCell ref="BI89:BJ89"/>
    <mergeCell ref="BL89:BM89"/>
    <mergeCell ref="BN89:BS89"/>
    <mergeCell ref="B90:E90"/>
    <mergeCell ref="F90:I90"/>
    <mergeCell ref="J90:K90"/>
    <mergeCell ref="L90:M90"/>
    <mergeCell ref="N90:Q90"/>
    <mergeCell ref="Z89:AB89"/>
    <mergeCell ref="AC89:AF89"/>
    <mergeCell ref="AG89:AJ89"/>
    <mergeCell ref="AN89:AO89"/>
    <mergeCell ref="AP89:AR89"/>
    <mergeCell ref="AS89:AW89"/>
    <mergeCell ref="BI88:BJ88"/>
    <mergeCell ref="BL88:BM88"/>
    <mergeCell ref="BN88:BS88"/>
    <mergeCell ref="B89:E89"/>
    <mergeCell ref="F89:I89"/>
    <mergeCell ref="J89:K89"/>
    <mergeCell ref="L89:M89"/>
    <mergeCell ref="N89:Q89"/>
    <mergeCell ref="R89:V89"/>
    <mergeCell ref="W89:Y89"/>
    <mergeCell ref="AG88:AJ88"/>
    <mergeCell ref="AN88:AO88"/>
    <mergeCell ref="AP88:AR88"/>
    <mergeCell ref="AS88:AW88"/>
    <mergeCell ref="AX88:BC88"/>
    <mergeCell ref="BD88:BG88"/>
    <mergeCell ref="BN87:BS87"/>
    <mergeCell ref="B88:E88"/>
    <mergeCell ref="F88:I88"/>
    <mergeCell ref="J88:K88"/>
    <mergeCell ref="L88:M88"/>
    <mergeCell ref="N88:Q88"/>
    <mergeCell ref="R88:V88"/>
    <mergeCell ref="W88:Y88"/>
    <mergeCell ref="Z88:AB88"/>
    <mergeCell ref="AC88:AF88"/>
    <mergeCell ref="AP87:AR87"/>
    <mergeCell ref="AS87:AW87"/>
    <mergeCell ref="AX87:BC87"/>
    <mergeCell ref="BD87:BG87"/>
    <mergeCell ref="BI87:BJ87"/>
    <mergeCell ref="BL87:BM87"/>
    <mergeCell ref="R87:V87"/>
    <mergeCell ref="W87:Y87"/>
    <mergeCell ref="Z87:AB87"/>
    <mergeCell ref="AC87:AF87"/>
    <mergeCell ref="AG87:AJ87"/>
    <mergeCell ref="AN87:AO87"/>
    <mergeCell ref="AX86:BC86"/>
    <mergeCell ref="BD86:BG86"/>
    <mergeCell ref="BI86:BJ86"/>
    <mergeCell ref="BL86:BM86"/>
    <mergeCell ref="BN86:BS86"/>
    <mergeCell ref="B87:E87"/>
    <mergeCell ref="F87:I87"/>
    <mergeCell ref="J87:K87"/>
    <mergeCell ref="L87:M87"/>
    <mergeCell ref="N87:Q87"/>
    <mergeCell ref="Z86:AB86"/>
    <mergeCell ref="AC86:AF86"/>
    <mergeCell ref="AG86:AJ86"/>
    <mergeCell ref="AN86:AO86"/>
    <mergeCell ref="AP86:AR86"/>
    <mergeCell ref="AS86:AW86"/>
    <mergeCell ref="BI85:BJ85"/>
    <mergeCell ref="BL85:BM85"/>
    <mergeCell ref="BN85:BS85"/>
    <mergeCell ref="B86:E86"/>
    <mergeCell ref="F86:I86"/>
    <mergeCell ref="J86:K86"/>
    <mergeCell ref="L86:M86"/>
    <mergeCell ref="N86:Q86"/>
    <mergeCell ref="R86:V86"/>
    <mergeCell ref="W86:Y86"/>
    <mergeCell ref="AG85:AJ85"/>
    <mergeCell ref="AN85:AO85"/>
    <mergeCell ref="AP85:AR85"/>
    <mergeCell ref="AS85:AW85"/>
    <mergeCell ref="AX85:BC85"/>
    <mergeCell ref="BD85:BG85"/>
    <mergeCell ref="BN84:BS84"/>
    <mergeCell ref="B85:E85"/>
    <mergeCell ref="F85:I85"/>
    <mergeCell ref="J85:K85"/>
    <mergeCell ref="L85:M85"/>
    <mergeCell ref="N85:Q85"/>
    <mergeCell ref="R85:V85"/>
    <mergeCell ref="W85:Y85"/>
    <mergeCell ref="Z85:AB85"/>
    <mergeCell ref="AC85:AF85"/>
    <mergeCell ref="AP84:AR84"/>
    <mergeCell ref="AS84:AW84"/>
    <mergeCell ref="AX84:BC84"/>
    <mergeCell ref="BD84:BG84"/>
    <mergeCell ref="BI84:BJ84"/>
    <mergeCell ref="BL84:BM84"/>
    <mergeCell ref="R84:V84"/>
    <mergeCell ref="W84:Y84"/>
    <mergeCell ref="Z84:AB84"/>
    <mergeCell ref="AC84:AF84"/>
    <mergeCell ref="AG84:AJ84"/>
    <mergeCell ref="AN84:AO84"/>
    <mergeCell ref="AX83:BC83"/>
    <mergeCell ref="BD83:BG83"/>
    <mergeCell ref="BI83:BJ83"/>
    <mergeCell ref="BL83:BM83"/>
    <mergeCell ref="BN83:BS83"/>
    <mergeCell ref="B84:E84"/>
    <mergeCell ref="F84:I84"/>
    <mergeCell ref="J84:K84"/>
    <mergeCell ref="L84:M84"/>
    <mergeCell ref="N84:Q84"/>
    <mergeCell ref="Z83:AB83"/>
    <mergeCell ref="AC83:AF83"/>
    <mergeCell ref="AG83:AJ83"/>
    <mergeCell ref="AN83:AO83"/>
    <mergeCell ref="AP83:AR83"/>
    <mergeCell ref="AS83:AW83"/>
    <mergeCell ref="BI82:BJ82"/>
    <mergeCell ref="BL82:BM82"/>
    <mergeCell ref="BN82:BS82"/>
    <mergeCell ref="B83:E83"/>
    <mergeCell ref="F83:I83"/>
    <mergeCell ref="J83:K83"/>
    <mergeCell ref="L83:M83"/>
    <mergeCell ref="N83:Q83"/>
    <mergeCell ref="R83:V83"/>
    <mergeCell ref="W83:Y83"/>
    <mergeCell ref="AG82:AJ82"/>
    <mergeCell ref="AN82:AO82"/>
    <mergeCell ref="AP82:AR82"/>
    <mergeCell ref="AS82:AW82"/>
    <mergeCell ref="AX82:BC82"/>
    <mergeCell ref="BD82:BG82"/>
    <mergeCell ref="BN81:BS81"/>
    <mergeCell ref="B82:E82"/>
    <mergeCell ref="F82:I82"/>
    <mergeCell ref="J82:K82"/>
    <mergeCell ref="L82:M82"/>
    <mergeCell ref="N82:Q82"/>
    <mergeCell ref="R82:V82"/>
    <mergeCell ref="W82:Y82"/>
    <mergeCell ref="Z82:AB82"/>
    <mergeCell ref="AC82:AF82"/>
    <mergeCell ref="AP81:AR81"/>
    <mergeCell ref="AS81:AW81"/>
    <mergeCell ref="AX81:BC81"/>
    <mergeCell ref="BD81:BG81"/>
    <mergeCell ref="BI81:BJ81"/>
    <mergeCell ref="BL81:BM81"/>
    <mergeCell ref="W81:Y81"/>
    <mergeCell ref="Z81:AB81"/>
    <mergeCell ref="AC81:AF81"/>
    <mergeCell ref="AG81:AJ81"/>
    <mergeCell ref="AK81:AM81"/>
    <mergeCell ref="AN81:AO81"/>
    <mergeCell ref="BD80:BG80"/>
    <mergeCell ref="BI80:BJ80"/>
    <mergeCell ref="BL80:BM80"/>
    <mergeCell ref="BN80:BS80"/>
    <mergeCell ref="B81:E81"/>
    <mergeCell ref="F81:I81"/>
    <mergeCell ref="J81:K81"/>
    <mergeCell ref="L81:M81"/>
    <mergeCell ref="N81:Q81"/>
    <mergeCell ref="R81:V81"/>
    <mergeCell ref="AG80:AJ80"/>
    <mergeCell ref="AK80:AM80"/>
    <mergeCell ref="AN80:AO80"/>
    <mergeCell ref="AP80:AR80"/>
    <mergeCell ref="AS80:AW80"/>
    <mergeCell ref="AX80:BC80"/>
    <mergeCell ref="BN79:BS79"/>
    <mergeCell ref="B80:E80"/>
    <mergeCell ref="F80:I80"/>
    <mergeCell ref="J80:K80"/>
    <mergeCell ref="L80:M80"/>
    <mergeCell ref="N80:Q80"/>
    <mergeCell ref="R80:V80"/>
    <mergeCell ref="W80:Y80"/>
    <mergeCell ref="Z80:AB80"/>
    <mergeCell ref="AC80:AF80"/>
    <mergeCell ref="AP79:AR79"/>
    <mergeCell ref="AS79:AW79"/>
    <mergeCell ref="AX79:BC79"/>
    <mergeCell ref="BD79:BG79"/>
    <mergeCell ref="BI79:BJ79"/>
    <mergeCell ref="BL79:BM79"/>
    <mergeCell ref="W79:Y79"/>
    <mergeCell ref="Z79:AB79"/>
    <mergeCell ref="AC79:AF79"/>
    <mergeCell ref="AG79:AJ79"/>
    <mergeCell ref="AK79:AM79"/>
    <mergeCell ref="AN79:AO79"/>
    <mergeCell ref="BD78:BG78"/>
    <mergeCell ref="BI78:BJ78"/>
    <mergeCell ref="BL78:BM78"/>
    <mergeCell ref="BN78:BS78"/>
    <mergeCell ref="B79:E79"/>
    <mergeCell ref="F79:I79"/>
    <mergeCell ref="J79:K79"/>
    <mergeCell ref="L79:M79"/>
    <mergeCell ref="N79:Q79"/>
    <mergeCell ref="R79:V79"/>
    <mergeCell ref="AG78:AJ78"/>
    <mergeCell ref="AK78:AM78"/>
    <mergeCell ref="AN78:AO78"/>
    <mergeCell ref="AP78:AR78"/>
    <mergeCell ref="AS78:AW78"/>
    <mergeCell ref="AX78:BC78"/>
    <mergeCell ref="BN77:BS77"/>
    <mergeCell ref="B78:E78"/>
    <mergeCell ref="F78:I78"/>
    <mergeCell ref="J78:K78"/>
    <mergeCell ref="L78:M78"/>
    <mergeCell ref="N78:Q78"/>
    <mergeCell ref="R78:V78"/>
    <mergeCell ref="W78:Y78"/>
    <mergeCell ref="Z78:AB78"/>
    <mergeCell ref="AC78:AF78"/>
    <mergeCell ref="AP77:AR77"/>
    <mergeCell ref="AS77:AW77"/>
    <mergeCell ref="AX77:BC77"/>
    <mergeCell ref="BD77:BG77"/>
    <mergeCell ref="BI77:BJ77"/>
    <mergeCell ref="BL77:BM77"/>
    <mergeCell ref="W77:Y77"/>
    <mergeCell ref="Z77:AB77"/>
    <mergeCell ref="AC77:AF77"/>
    <mergeCell ref="AG77:AJ77"/>
    <mergeCell ref="AK77:AM77"/>
    <mergeCell ref="AN77:AO77"/>
    <mergeCell ref="BD76:BG76"/>
    <mergeCell ref="BI76:BJ76"/>
    <mergeCell ref="BL76:BM76"/>
    <mergeCell ref="BN76:BS76"/>
    <mergeCell ref="B77:E77"/>
    <mergeCell ref="F77:I77"/>
    <mergeCell ref="J77:K77"/>
    <mergeCell ref="L77:M77"/>
    <mergeCell ref="N77:Q77"/>
    <mergeCell ref="R77:V77"/>
    <mergeCell ref="AG76:AJ76"/>
    <mergeCell ref="AK76:AM76"/>
    <mergeCell ref="AN76:AO76"/>
    <mergeCell ref="AP76:AR76"/>
    <mergeCell ref="AS76:AW76"/>
    <mergeCell ref="AX76:BC76"/>
    <mergeCell ref="BN75:BS75"/>
    <mergeCell ref="B76:E76"/>
    <mergeCell ref="F76:I76"/>
    <mergeCell ref="J76:K76"/>
    <mergeCell ref="L76:M76"/>
    <mergeCell ref="N76:Q76"/>
    <mergeCell ref="R76:V76"/>
    <mergeCell ref="W76:Y76"/>
    <mergeCell ref="Z76:AB76"/>
    <mergeCell ref="AC76:AF76"/>
    <mergeCell ref="AP75:AR75"/>
    <mergeCell ref="AS75:AW75"/>
    <mergeCell ref="AX75:BC75"/>
    <mergeCell ref="BD75:BG75"/>
    <mergeCell ref="BI75:BJ75"/>
    <mergeCell ref="BL75:BM75"/>
    <mergeCell ref="W75:Y75"/>
    <mergeCell ref="Z75:AB75"/>
    <mergeCell ref="AC75:AF75"/>
    <mergeCell ref="AG75:AJ75"/>
    <mergeCell ref="AK75:AM75"/>
    <mergeCell ref="AN75:AO75"/>
    <mergeCell ref="BD74:BG74"/>
    <mergeCell ref="BI74:BJ74"/>
    <mergeCell ref="BL74:BM74"/>
    <mergeCell ref="BN74:BS74"/>
    <mergeCell ref="B75:E75"/>
    <mergeCell ref="F75:I75"/>
    <mergeCell ref="J75:K75"/>
    <mergeCell ref="L75:M75"/>
    <mergeCell ref="N75:Q75"/>
    <mergeCell ref="R75:V75"/>
    <mergeCell ref="AG74:AJ74"/>
    <mergeCell ref="AK74:AM74"/>
    <mergeCell ref="AN74:AO74"/>
    <mergeCell ref="AP74:AR74"/>
    <mergeCell ref="AS74:AW74"/>
    <mergeCell ref="AX74:BC74"/>
    <mergeCell ref="BN73:BS73"/>
    <mergeCell ref="B74:E74"/>
    <mergeCell ref="F74:I74"/>
    <mergeCell ref="J74:K74"/>
    <mergeCell ref="L74:M74"/>
    <mergeCell ref="N74:Q74"/>
    <mergeCell ref="R74:V74"/>
    <mergeCell ref="W74:Y74"/>
    <mergeCell ref="Z74:AB74"/>
    <mergeCell ref="AC74:AF74"/>
    <mergeCell ref="AP73:AR73"/>
    <mergeCell ref="AS73:AW73"/>
    <mergeCell ref="AX73:BC73"/>
    <mergeCell ref="BD73:BG73"/>
    <mergeCell ref="BI73:BJ73"/>
    <mergeCell ref="BL73:BM73"/>
    <mergeCell ref="W73:Y73"/>
    <mergeCell ref="Z73:AB73"/>
    <mergeCell ref="AC73:AF73"/>
    <mergeCell ref="AG73:AJ73"/>
    <mergeCell ref="AK73:AM73"/>
    <mergeCell ref="AN73:AO73"/>
    <mergeCell ref="BD72:BG72"/>
    <mergeCell ref="BI72:BJ72"/>
    <mergeCell ref="BL72:BM72"/>
    <mergeCell ref="BN72:BS72"/>
    <mergeCell ref="B73:E73"/>
    <mergeCell ref="F73:I73"/>
    <mergeCell ref="J73:K73"/>
    <mergeCell ref="L73:M73"/>
    <mergeCell ref="N73:Q73"/>
    <mergeCell ref="R73:V73"/>
    <mergeCell ref="AG72:AJ72"/>
    <mergeCell ref="AK72:AM72"/>
    <mergeCell ref="AN72:AO72"/>
    <mergeCell ref="AP72:AR72"/>
    <mergeCell ref="AS72:AW72"/>
    <mergeCell ref="AX72:BC72"/>
    <mergeCell ref="BN71:BS71"/>
    <mergeCell ref="B72:E72"/>
    <mergeCell ref="F72:I72"/>
    <mergeCell ref="J72:K72"/>
    <mergeCell ref="L72:M72"/>
    <mergeCell ref="N72:Q72"/>
    <mergeCell ref="R72:V72"/>
    <mergeCell ref="W72:Y72"/>
    <mergeCell ref="Z72:AB72"/>
    <mergeCell ref="AC72:AF72"/>
    <mergeCell ref="AP71:AR71"/>
    <mergeCell ref="AS71:AW71"/>
    <mergeCell ref="AX71:BC71"/>
    <mergeCell ref="BD71:BG71"/>
    <mergeCell ref="BI71:BJ71"/>
    <mergeCell ref="BL71:BM71"/>
    <mergeCell ref="W71:Y71"/>
    <mergeCell ref="Z71:AB71"/>
    <mergeCell ref="AC71:AF71"/>
    <mergeCell ref="AG71:AJ71"/>
    <mergeCell ref="AK71:AM71"/>
    <mergeCell ref="AN71:AO71"/>
    <mergeCell ref="BD70:BG70"/>
    <mergeCell ref="BI70:BJ70"/>
    <mergeCell ref="BL70:BM70"/>
    <mergeCell ref="BN70:BS70"/>
    <mergeCell ref="B71:E71"/>
    <mergeCell ref="F71:I71"/>
    <mergeCell ref="J71:K71"/>
    <mergeCell ref="L71:M71"/>
    <mergeCell ref="N71:Q71"/>
    <mergeCell ref="R71:V71"/>
    <mergeCell ref="AG70:AJ70"/>
    <mergeCell ref="AK70:AM70"/>
    <mergeCell ref="AN70:AO70"/>
    <mergeCell ref="AP70:AR70"/>
    <mergeCell ref="AS70:AW70"/>
    <mergeCell ref="AX70:BC70"/>
    <mergeCell ref="BN69:BS69"/>
    <mergeCell ref="B70:E70"/>
    <mergeCell ref="F70:I70"/>
    <mergeCell ref="J70:K70"/>
    <mergeCell ref="L70:M70"/>
    <mergeCell ref="N70:Q70"/>
    <mergeCell ref="R70:V70"/>
    <mergeCell ref="W70:Y70"/>
    <mergeCell ref="Z70:AB70"/>
    <mergeCell ref="AC70:AF70"/>
    <mergeCell ref="AP69:AR69"/>
    <mergeCell ref="AS69:AW69"/>
    <mergeCell ref="AX69:BC69"/>
    <mergeCell ref="BD69:BG69"/>
    <mergeCell ref="BI69:BJ69"/>
    <mergeCell ref="BL69:BM69"/>
    <mergeCell ref="W69:Y69"/>
    <mergeCell ref="Z69:AB69"/>
    <mergeCell ref="AC69:AF69"/>
    <mergeCell ref="AG69:AJ69"/>
    <mergeCell ref="AK69:AM69"/>
    <mergeCell ref="AN69:AO69"/>
    <mergeCell ref="BD68:BG68"/>
    <mergeCell ref="BI68:BJ68"/>
    <mergeCell ref="BL68:BM68"/>
    <mergeCell ref="BN68:BS68"/>
    <mergeCell ref="B69:E69"/>
    <mergeCell ref="F69:I69"/>
    <mergeCell ref="J69:K69"/>
    <mergeCell ref="L69:M69"/>
    <mergeCell ref="N69:Q69"/>
    <mergeCell ref="R69:V69"/>
    <mergeCell ref="AG68:AJ68"/>
    <mergeCell ref="AK68:AM68"/>
    <mergeCell ref="AN68:AO68"/>
    <mergeCell ref="AP68:AR68"/>
    <mergeCell ref="AS68:AW68"/>
    <mergeCell ref="AX68:BC68"/>
    <mergeCell ref="BN67:BS67"/>
    <mergeCell ref="B68:E68"/>
    <mergeCell ref="F68:I68"/>
    <mergeCell ref="J68:K68"/>
    <mergeCell ref="L68:M68"/>
    <mergeCell ref="N68:Q68"/>
    <mergeCell ref="R68:V68"/>
    <mergeCell ref="W68:Y68"/>
    <mergeCell ref="Z68:AB68"/>
    <mergeCell ref="AC68:AF68"/>
    <mergeCell ref="AP67:AR67"/>
    <mergeCell ref="AS67:AW67"/>
    <mergeCell ref="AX67:BC67"/>
    <mergeCell ref="BD67:BG67"/>
    <mergeCell ref="BI67:BJ67"/>
    <mergeCell ref="BL67:BM67"/>
    <mergeCell ref="W67:Y67"/>
    <mergeCell ref="Z67:AB67"/>
    <mergeCell ref="AC67:AF67"/>
    <mergeCell ref="AG67:AJ67"/>
    <mergeCell ref="AK67:AM67"/>
    <mergeCell ref="AN67:AO67"/>
    <mergeCell ref="BD66:BG66"/>
    <mergeCell ref="BI66:BJ66"/>
    <mergeCell ref="BL66:BM66"/>
    <mergeCell ref="BN66:BS66"/>
    <mergeCell ref="B67:E67"/>
    <mergeCell ref="F67:I67"/>
    <mergeCell ref="J67:K67"/>
    <mergeCell ref="L67:M67"/>
    <mergeCell ref="N67:Q67"/>
    <mergeCell ref="R67:V67"/>
    <mergeCell ref="AG66:AJ66"/>
    <mergeCell ref="AK66:AM66"/>
    <mergeCell ref="AN66:AO66"/>
    <mergeCell ref="AP66:AR66"/>
    <mergeCell ref="AS66:AW66"/>
    <mergeCell ref="AX66:BC66"/>
    <mergeCell ref="BN65:BS65"/>
    <mergeCell ref="B66:E66"/>
    <mergeCell ref="F66:I66"/>
    <mergeCell ref="J66:K66"/>
    <mergeCell ref="L66:M66"/>
    <mergeCell ref="N66:Q66"/>
    <mergeCell ref="R66:V66"/>
    <mergeCell ref="W66:Y66"/>
    <mergeCell ref="Z66:AB66"/>
    <mergeCell ref="AC66:AF66"/>
    <mergeCell ref="AP65:AR65"/>
    <mergeCell ref="AS65:AW65"/>
    <mergeCell ref="AX65:BC65"/>
    <mergeCell ref="BD65:BG65"/>
    <mergeCell ref="BI65:BJ65"/>
    <mergeCell ref="BL65:BM65"/>
    <mergeCell ref="W65:Y65"/>
    <mergeCell ref="Z65:AB65"/>
    <mergeCell ref="AC65:AF65"/>
    <mergeCell ref="AG65:AJ65"/>
    <mergeCell ref="AK65:AM65"/>
    <mergeCell ref="AN65:AO65"/>
    <mergeCell ref="BD64:BG64"/>
    <mergeCell ref="BI64:BJ64"/>
    <mergeCell ref="BL64:BM64"/>
    <mergeCell ref="BN64:BS64"/>
    <mergeCell ref="B65:E65"/>
    <mergeCell ref="F65:I65"/>
    <mergeCell ref="J65:K65"/>
    <mergeCell ref="L65:M65"/>
    <mergeCell ref="N65:Q65"/>
    <mergeCell ref="R65:V65"/>
    <mergeCell ref="AG64:AJ64"/>
    <mergeCell ref="AK64:AM64"/>
    <mergeCell ref="AN64:AO64"/>
    <mergeCell ref="AP64:AR64"/>
    <mergeCell ref="AS64:AW64"/>
    <mergeCell ref="AX64:BC64"/>
    <mergeCell ref="BN63:BS63"/>
    <mergeCell ref="B64:E64"/>
    <mergeCell ref="F64:I64"/>
    <mergeCell ref="J64:K64"/>
    <mergeCell ref="L64:M64"/>
    <mergeCell ref="N64:Q64"/>
    <mergeCell ref="R64:V64"/>
    <mergeCell ref="W64:Y64"/>
    <mergeCell ref="Z64:AB64"/>
    <mergeCell ref="AC64:AF64"/>
    <mergeCell ref="AP63:AR63"/>
    <mergeCell ref="AS63:AW63"/>
    <mergeCell ref="AX63:BC63"/>
    <mergeCell ref="BD63:BG63"/>
    <mergeCell ref="BI63:BJ63"/>
    <mergeCell ref="BL63:BM63"/>
    <mergeCell ref="W63:Y63"/>
    <mergeCell ref="Z63:AB63"/>
    <mergeCell ref="AC63:AF63"/>
    <mergeCell ref="AG63:AJ63"/>
    <mergeCell ref="AK63:AM63"/>
    <mergeCell ref="AN63:AO63"/>
    <mergeCell ref="BD62:BG62"/>
    <mergeCell ref="BI62:BJ62"/>
    <mergeCell ref="BL62:BM62"/>
    <mergeCell ref="BN62:BS62"/>
    <mergeCell ref="B63:E63"/>
    <mergeCell ref="F63:I63"/>
    <mergeCell ref="J63:K63"/>
    <mergeCell ref="L63:M63"/>
    <mergeCell ref="N63:Q63"/>
    <mergeCell ref="R63:V63"/>
    <mergeCell ref="AG62:AJ62"/>
    <mergeCell ref="AK62:AM62"/>
    <mergeCell ref="AN62:AO62"/>
    <mergeCell ref="AP62:AR62"/>
    <mergeCell ref="AS62:AW62"/>
    <mergeCell ref="AX62:BC62"/>
    <mergeCell ref="BN61:BS61"/>
    <mergeCell ref="B62:E62"/>
    <mergeCell ref="F62:I62"/>
    <mergeCell ref="J62:K62"/>
    <mergeCell ref="L62:M62"/>
    <mergeCell ref="N62:Q62"/>
    <mergeCell ref="R62:V62"/>
    <mergeCell ref="W62:Y62"/>
    <mergeCell ref="Z62:AB62"/>
    <mergeCell ref="AC62:AF62"/>
    <mergeCell ref="AP61:AR61"/>
    <mergeCell ref="AS61:AW61"/>
    <mergeCell ref="AX61:BC61"/>
    <mergeCell ref="BD61:BG61"/>
    <mergeCell ref="BI61:BJ61"/>
    <mergeCell ref="BL61:BM61"/>
    <mergeCell ref="W61:Y61"/>
    <mergeCell ref="Z61:AB61"/>
    <mergeCell ref="AC61:AF61"/>
    <mergeCell ref="AG61:AJ61"/>
    <mergeCell ref="AK61:AM61"/>
    <mergeCell ref="AN61:AO61"/>
    <mergeCell ref="BD60:BG60"/>
    <mergeCell ref="BI60:BJ60"/>
    <mergeCell ref="BL60:BM60"/>
    <mergeCell ref="BN60:BS60"/>
    <mergeCell ref="B61:E61"/>
    <mergeCell ref="F61:I61"/>
    <mergeCell ref="J61:K61"/>
    <mergeCell ref="L61:M61"/>
    <mergeCell ref="N61:Q61"/>
    <mergeCell ref="R61:V61"/>
    <mergeCell ref="AG60:AJ60"/>
    <mergeCell ref="AK60:AM60"/>
    <mergeCell ref="AN60:AO60"/>
    <mergeCell ref="AP60:AR60"/>
    <mergeCell ref="AS60:AW60"/>
    <mergeCell ref="AX60:BC60"/>
    <mergeCell ref="BN59:BS59"/>
    <mergeCell ref="B60:E60"/>
    <mergeCell ref="F60:I60"/>
    <mergeCell ref="J60:K60"/>
    <mergeCell ref="L60:M60"/>
    <mergeCell ref="N60:Q60"/>
    <mergeCell ref="R60:V60"/>
    <mergeCell ref="W60:Y60"/>
    <mergeCell ref="Z60:AB60"/>
    <mergeCell ref="AC60:AF60"/>
    <mergeCell ref="AP59:AR59"/>
    <mergeCell ref="AS59:AW59"/>
    <mergeCell ref="AX59:BC59"/>
    <mergeCell ref="BD59:BG59"/>
    <mergeCell ref="BI59:BJ59"/>
    <mergeCell ref="BL59:BM59"/>
    <mergeCell ref="W59:Y59"/>
    <mergeCell ref="Z59:AB59"/>
    <mergeCell ref="AC59:AF59"/>
    <mergeCell ref="AG59:AJ59"/>
    <mergeCell ref="AK59:AM59"/>
    <mergeCell ref="AN59:AO59"/>
    <mergeCell ref="BD58:BG58"/>
    <mergeCell ref="BI58:BJ58"/>
    <mergeCell ref="BL58:BM58"/>
    <mergeCell ref="BN58:BS58"/>
    <mergeCell ref="B59:E59"/>
    <mergeCell ref="F59:I59"/>
    <mergeCell ref="J59:K59"/>
    <mergeCell ref="L59:M59"/>
    <mergeCell ref="N59:Q59"/>
    <mergeCell ref="R59:V59"/>
    <mergeCell ref="AG58:AJ58"/>
    <mergeCell ref="AK58:AM58"/>
    <mergeCell ref="AN58:AO58"/>
    <mergeCell ref="AP58:AR58"/>
    <mergeCell ref="AS58:AW58"/>
    <mergeCell ref="AX58:BC58"/>
    <mergeCell ref="BN57:BS57"/>
    <mergeCell ref="B58:E58"/>
    <mergeCell ref="F58:I58"/>
    <mergeCell ref="J58:K58"/>
    <mergeCell ref="L58:M58"/>
    <mergeCell ref="N58:Q58"/>
    <mergeCell ref="R58:V58"/>
    <mergeCell ref="W58:Y58"/>
    <mergeCell ref="Z58:AB58"/>
    <mergeCell ref="AC58:AF58"/>
    <mergeCell ref="AP57:AR57"/>
    <mergeCell ref="AS57:AW57"/>
    <mergeCell ref="AX57:BC57"/>
    <mergeCell ref="BD57:BG57"/>
    <mergeCell ref="BI57:BJ57"/>
    <mergeCell ref="BL57:BM57"/>
    <mergeCell ref="W57:Y57"/>
    <mergeCell ref="Z57:AB57"/>
    <mergeCell ref="AC57:AF57"/>
    <mergeCell ref="AG57:AJ57"/>
    <mergeCell ref="AK57:AM57"/>
    <mergeCell ref="AN57:AO57"/>
    <mergeCell ref="BD56:BG56"/>
    <mergeCell ref="BI56:BJ56"/>
    <mergeCell ref="BL56:BM56"/>
    <mergeCell ref="BN56:BS56"/>
    <mergeCell ref="B57:E57"/>
    <mergeCell ref="F57:I57"/>
    <mergeCell ref="J57:K57"/>
    <mergeCell ref="L57:M57"/>
    <mergeCell ref="N57:Q57"/>
    <mergeCell ref="R57:V57"/>
    <mergeCell ref="AG56:AJ56"/>
    <mergeCell ref="AK56:AM56"/>
    <mergeCell ref="AN56:AO56"/>
    <mergeCell ref="AP56:AR56"/>
    <mergeCell ref="AS56:AW56"/>
    <mergeCell ref="AX56:BC56"/>
    <mergeCell ref="BN55:BS55"/>
    <mergeCell ref="B56:E56"/>
    <mergeCell ref="F56:I56"/>
    <mergeCell ref="J56:K56"/>
    <mergeCell ref="L56:M56"/>
    <mergeCell ref="N56:Q56"/>
    <mergeCell ref="R56:V56"/>
    <mergeCell ref="W56:Y56"/>
    <mergeCell ref="Z56:AB56"/>
    <mergeCell ref="AC56:AF56"/>
    <mergeCell ref="AP55:AR55"/>
    <mergeCell ref="AS55:AW55"/>
    <mergeCell ref="AX55:BC55"/>
    <mergeCell ref="BD55:BG55"/>
    <mergeCell ref="BI55:BJ55"/>
    <mergeCell ref="BL55:BM55"/>
    <mergeCell ref="W55:Y55"/>
    <mergeCell ref="Z55:AB55"/>
    <mergeCell ref="AC55:AF55"/>
    <mergeCell ref="AG55:AJ55"/>
    <mergeCell ref="AK55:AM55"/>
    <mergeCell ref="AN55:AO55"/>
    <mergeCell ref="BD54:BG54"/>
    <mergeCell ref="BI54:BJ54"/>
    <mergeCell ref="BL54:BM54"/>
    <mergeCell ref="BN54:BS54"/>
    <mergeCell ref="B55:E55"/>
    <mergeCell ref="F55:I55"/>
    <mergeCell ref="J55:K55"/>
    <mergeCell ref="L55:M55"/>
    <mergeCell ref="N55:Q55"/>
    <mergeCell ref="R55:V55"/>
    <mergeCell ref="AG54:AJ54"/>
    <mergeCell ref="AK54:AM54"/>
    <mergeCell ref="AN54:AO54"/>
    <mergeCell ref="AP54:AR54"/>
    <mergeCell ref="AS54:AW54"/>
    <mergeCell ref="AX54:BC54"/>
    <mergeCell ref="BN53:BS53"/>
    <mergeCell ref="B54:E54"/>
    <mergeCell ref="F54:I54"/>
    <mergeCell ref="J54:K54"/>
    <mergeCell ref="L54:M54"/>
    <mergeCell ref="N54:Q54"/>
    <mergeCell ref="R54:V54"/>
    <mergeCell ref="W54:Y54"/>
    <mergeCell ref="Z54:AB54"/>
    <mergeCell ref="AC54:AF54"/>
    <mergeCell ref="AP53:AR53"/>
    <mergeCell ref="AS53:AW53"/>
    <mergeCell ref="AX53:BC53"/>
    <mergeCell ref="BD53:BG53"/>
    <mergeCell ref="BI53:BJ53"/>
    <mergeCell ref="BL53:BM53"/>
    <mergeCell ref="W53:Y53"/>
    <mergeCell ref="Z53:AB53"/>
    <mergeCell ref="AC53:AF53"/>
    <mergeCell ref="AG53:AJ53"/>
    <mergeCell ref="AK53:AM53"/>
    <mergeCell ref="AN53:AO53"/>
    <mergeCell ref="BD52:BG52"/>
    <mergeCell ref="BI52:BJ52"/>
    <mergeCell ref="BL52:BM52"/>
    <mergeCell ref="BN52:BS52"/>
    <mergeCell ref="B53:E53"/>
    <mergeCell ref="F53:I53"/>
    <mergeCell ref="J53:K53"/>
    <mergeCell ref="L53:M53"/>
    <mergeCell ref="N53:Q53"/>
    <mergeCell ref="R53:V53"/>
    <mergeCell ref="AG52:AJ52"/>
    <mergeCell ref="AK52:AM52"/>
    <mergeCell ref="AN52:AO52"/>
    <mergeCell ref="AP52:AR52"/>
    <mergeCell ref="AS52:AW52"/>
    <mergeCell ref="AX52:BC52"/>
    <mergeCell ref="BN51:BS51"/>
    <mergeCell ref="B52:E52"/>
    <mergeCell ref="F52:I52"/>
    <mergeCell ref="J52:K52"/>
    <mergeCell ref="L52:M52"/>
    <mergeCell ref="N52:Q52"/>
    <mergeCell ref="R52:V52"/>
    <mergeCell ref="W52:Y52"/>
    <mergeCell ref="Z52:AB52"/>
    <mergeCell ref="AC52:AF52"/>
    <mergeCell ref="AP51:AR51"/>
    <mergeCell ref="AS51:AW51"/>
    <mergeCell ref="AX51:BC51"/>
    <mergeCell ref="BD51:BG51"/>
    <mergeCell ref="BI51:BJ51"/>
    <mergeCell ref="BL51:BM51"/>
    <mergeCell ref="W51:Y51"/>
    <mergeCell ref="Z51:AB51"/>
    <mergeCell ref="AC51:AF51"/>
    <mergeCell ref="AG51:AJ51"/>
    <mergeCell ref="AK51:AM51"/>
    <mergeCell ref="AN51:AO51"/>
    <mergeCell ref="BD50:BG50"/>
    <mergeCell ref="BI50:BJ50"/>
    <mergeCell ref="BL50:BM50"/>
    <mergeCell ref="BN50:BS50"/>
    <mergeCell ref="B51:E51"/>
    <mergeCell ref="F51:I51"/>
    <mergeCell ref="J51:K51"/>
    <mergeCell ref="L51:M51"/>
    <mergeCell ref="N51:Q51"/>
    <mergeCell ref="R51:V51"/>
    <mergeCell ref="AG50:AJ50"/>
    <mergeCell ref="AK50:AM50"/>
    <mergeCell ref="AN50:AO50"/>
    <mergeCell ref="AP50:AR50"/>
    <mergeCell ref="AS50:AW50"/>
    <mergeCell ref="AX50:BC50"/>
    <mergeCell ref="BN49:BS49"/>
    <mergeCell ref="B50:E50"/>
    <mergeCell ref="F50:I50"/>
    <mergeCell ref="J50:K50"/>
    <mergeCell ref="L50:M50"/>
    <mergeCell ref="N50:Q50"/>
    <mergeCell ref="R50:V50"/>
    <mergeCell ref="W50:Y50"/>
    <mergeCell ref="Z50:AB50"/>
    <mergeCell ref="AC50:AF50"/>
    <mergeCell ref="AP49:AR49"/>
    <mergeCell ref="AS49:AW49"/>
    <mergeCell ref="AX49:BC49"/>
    <mergeCell ref="BD49:BG49"/>
    <mergeCell ref="BI49:BJ49"/>
    <mergeCell ref="BL49:BM49"/>
    <mergeCell ref="W49:Y49"/>
    <mergeCell ref="Z49:AB49"/>
    <mergeCell ref="AC49:AF49"/>
    <mergeCell ref="AG49:AJ49"/>
    <mergeCell ref="AK49:AM49"/>
    <mergeCell ref="AN49:AO49"/>
    <mergeCell ref="BD48:BG48"/>
    <mergeCell ref="BI48:BJ48"/>
    <mergeCell ref="BL48:BM48"/>
    <mergeCell ref="BN48:BS48"/>
    <mergeCell ref="B49:E49"/>
    <mergeCell ref="F49:I49"/>
    <mergeCell ref="J49:K49"/>
    <mergeCell ref="L49:M49"/>
    <mergeCell ref="N49:Q49"/>
    <mergeCell ref="R49:V49"/>
    <mergeCell ref="AG48:AJ48"/>
    <mergeCell ref="AK48:AM48"/>
    <mergeCell ref="AN48:AO48"/>
    <mergeCell ref="AP48:AR48"/>
    <mergeCell ref="AS48:AW48"/>
    <mergeCell ref="AX48:BC48"/>
    <mergeCell ref="BN47:BS47"/>
    <mergeCell ref="B48:E48"/>
    <mergeCell ref="F48:I48"/>
    <mergeCell ref="J48:K48"/>
    <mergeCell ref="L48:M48"/>
    <mergeCell ref="N48:Q48"/>
    <mergeCell ref="R48:V48"/>
    <mergeCell ref="W48:Y48"/>
    <mergeCell ref="Z48:AB48"/>
    <mergeCell ref="AC48:AF48"/>
    <mergeCell ref="AP47:AR47"/>
    <mergeCell ref="AS47:AW47"/>
    <mergeCell ref="AX47:BC47"/>
    <mergeCell ref="BD47:BG47"/>
    <mergeCell ref="BI47:BJ47"/>
    <mergeCell ref="BL47:BM47"/>
    <mergeCell ref="W47:Y47"/>
    <mergeCell ref="Z47:AB47"/>
    <mergeCell ref="AC47:AF47"/>
    <mergeCell ref="AG47:AJ47"/>
    <mergeCell ref="AK47:AM47"/>
    <mergeCell ref="AN47:AO47"/>
    <mergeCell ref="BD46:BG46"/>
    <mergeCell ref="BI46:BJ46"/>
    <mergeCell ref="BL46:BM46"/>
    <mergeCell ref="BN46:BS46"/>
    <mergeCell ref="B47:E47"/>
    <mergeCell ref="F47:I47"/>
    <mergeCell ref="J47:K47"/>
    <mergeCell ref="L47:M47"/>
    <mergeCell ref="N47:Q47"/>
    <mergeCell ref="R47:V47"/>
    <mergeCell ref="AG46:AJ46"/>
    <mergeCell ref="AK46:AM46"/>
    <mergeCell ref="AN46:AO46"/>
    <mergeCell ref="AP46:AR46"/>
    <mergeCell ref="AS46:AW46"/>
    <mergeCell ref="AX46:BC46"/>
    <mergeCell ref="BN45:BS45"/>
    <mergeCell ref="B46:E46"/>
    <mergeCell ref="F46:I46"/>
    <mergeCell ref="J46:K46"/>
    <mergeCell ref="L46:M46"/>
    <mergeCell ref="N46:Q46"/>
    <mergeCell ref="R46:V46"/>
    <mergeCell ref="W46:Y46"/>
    <mergeCell ref="Z46:AB46"/>
    <mergeCell ref="AC46:AF46"/>
    <mergeCell ref="AP45:AR45"/>
    <mergeCell ref="AS45:AW45"/>
    <mergeCell ref="AX45:BC45"/>
    <mergeCell ref="BD45:BG45"/>
    <mergeCell ref="BI45:BJ45"/>
    <mergeCell ref="BL45:BM45"/>
    <mergeCell ref="W45:Y45"/>
    <mergeCell ref="Z45:AB45"/>
    <mergeCell ref="AC45:AF45"/>
    <mergeCell ref="AG45:AJ45"/>
    <mergeCell ref="AK45:AM45"/>
    <mergeCell ref="AN45:AO45"/>
    <mergeCell ref="BD44:BG44"/>
    <mergeCell ref="BI44:BJ44"/>
    <mergeCell ref="BL44:BM44"/>
    <mergeCell ref="BN44:BS44"/>
    <mergeCell ref="B45:E45"/>
    <mergeCell ref="F45:I45"/>
    <mergeCell ref="J45:K45"/>
    <mergeCell ref="L45:M45"/>
    <mergeCell ref="N45:Q45"/>
    <mergeCell ref="R45:V45"/>
    <mergeCell ref="AG44:AJ44"/>
    <mergeCell ref="AK44:AM44"/>
    <mergeCell ref="AN44:AO44"/>
    <mergeCell ref="AP44:AR44"/>
    <mergeCell ref="AS44:AW44"/>
    <mergeCell ref="AX44:BC44"/>
    <mergeCell ref="BN43:BS43"/>
    <mergeCell ref="B44:E44"/>
    <mergeCell ref="F44:I44"/>
    <mergeCell ref="J44:K44"/>
    <mergeCell ref="L44:M44"/>
    <mergeCell ref="N44:Q44"/>
    <mergeCell ref="R44:V44"/>
    <mergeCell ref="W44:Y44"/>
    <mergeCell ref="Z44:AB44"/>
    <mergeCell ref="AC44:AF44"/>
    <mergeCell ref="AP43:AR43"/>
    <mergeCell ref="AS43:AW43"/>
    <mergeCell ref="AX43:BC43"/>
    <mergeCell ref="BD43:BG43"/>
    <mergeCell ref="BI43:BJ43"/>
    <mergeCell ref="BL43:BM43"/>
    <mergeCell ref="W43:Y43"/>
    <mergeCell ref="Z43:AB43"/>
    <mergeCell ref="AC43:AF43"/>
    <mergeCell ref="AG43:AJ43"/>
    <mergeCell ref="AK43:AM43"/>
    <mergeCell ref="AN43:AO43"/>
    <mergeCell ref="BD42:BG42"/>
    <mergeCell ref="BI42:BJ42"/>
    <mergeCell ref="BL42:BM42"/>
    <mergeCell ref="BN42:BS42"/>
    <mergeCell ref="B43:E43"/>
    <mergeCell ref="F43:I43"/>
    <mergeCell ref="J43:K43"/>
    <mergeCell ref="L43:M43"/>
    <mergeCell ref="N43:Q43"/>
    <mergeCell ref="R43:V43"/>
    <mergeCell ref="AG42:AJ42"/>
    <mergeCell ref="AK42:AM42"/>
    <mergeCell ref="AN42:AO42"/>
    <mergeCell ref="AP42:AR42"/>
    <mergeCell ref="AS42:AW42"/>
    <mergeCell ref="AX42:BC42"/>
    <mergeCell ref="BN41:BS41"/>
    <mergeCell ref="B42:E42"/>
    <mergeCell ref="F42:I42"/>
    <mergeCell ref="J42:K42"/>
    <mergeCell ref="L42:M42"/>
    <mergeCell ref="N42:Q42"/>
    <mergeCell ref="R42:V42"/>
    <mergeCell ref="W42:Y42"/>
    <mergeCell ref="Z42:AB42"/>
    <mergeCell ref="AC42:AF42"/>
    <mergeCell ref="AP41:AR41"/>
    <mergeCell ref="AS41:AW41"/>
    <mergeCell ref="AX41:BC41"/>
    <mergeCell ref="BD41:BG41"/>
    <mergeCell ref="BI41:BJ41"/>
    <mergeCell ref="BL41:BM41"/>
    <mergeCell ref="W41:Y41"/>
    <mergeCell ref="Z41:AB41"/>
    <mergeCell ref="AC41:AF41"/>
    <mergeCell ref="AG41:AJ41"/>
    <mergeCell ref="AK41:AM41"/>
    <mergeCell ref="AN41:AO41"/>
    <mergeCell ref="BD40:BG40"/>
    <mergeCell ref="BI40:BJ40"/>
    <mergeCell ref="BL40:BM40"/>
    <mergeCell ref="BN40:BS40"/>
    <mergeCell ref="B41:E41"/>
    <mergeCell ref="F41:I41"/>
    <mergeCell ref="J41:K41"/>
    <mergeCell ref="L41:M41"/>
    <mergeCell ref="N41:Q41"/>
    <mergeCell ref="R41:V41"/>
    <mergeCell ref="AG40:AJ40"/>
    <mergeCell ref="AK40:AM40"/>
    <mergeCell ref="AN40:AO40"/>
    <mergeCell ref="AP40:AR40"/>
    <mergeCell ref="AS40:AW40"/>
    <mergeCell ref="AX40:BC40"/>
    <mergeCell ref="BN39:BS39"/>
    <mergeCell ref="B40:E40"/>
    <mergeCell ref="F40:I40"/>
    <mergeCell ref="J40:K40"/>
    <mergeCell ref="L40:M40"/>
    <mergeCell ref="N40:Q40"/>
    <mergeCell ref="R40:V40"/>
    <mergeCell ref="W40:Y40"/>
    <mergeCell ref="Z40:AB40"/>
    <mergeCell ref="AC40:AF40"/>
    <mergeCell ref="AP39:AR39"/>
    <mergeCell ref="AS39:AW39"/>
    <mergeCell ref="AX39:BC39"/>
    <mergeCell ref="BD39:BG39"/>
    <mergeCell ref="BI39:BJ39"/>
    <mergeCell ref="BL39:BM39"/>
    <mergeCell ref="W39:Y39"/>
    <mergeCell ref="Z39:AB39"/>
    <mergeCell ref="AC39:AF39"/>
    <mergeCell ref="AG39:AJ39"/>
    <mergeCell ref="AK39:AM39"/>
    <mergeCell ref="AN39:AO39"/>
    <mergeCell ref="BD38:BG38"/>
    <mergeCell ref="BI38:BJ38"/>
    <mergeCell ref="BL38:BM38"/>
    <mergeCell ref="BN38:BS38"/>
    <mergeCell ref="B39:E39"/>
    <mergeCell ref="F39:I39"/>
    <mergeCell ref="J39:K39"/>
    <mergeCell ref="L39:M39"/>
    <mergeCell ref="N39:Q39"/>
    <mergeCell ref="R39:V39"/>
    <mergeCell ref="AG38:AJ38"/>
    <mergeCell ref="AK38:AM38"/>
    <mergeCell ref="AN38:AO38"/>
    <mergeCell ref="AP38:AR38"/>
    <mergeCell ref="AS38:AW38"/>
    <mergeCell ref="AX38:BC38"/>
    <mergeCell ref="BN37:BS37"/>
    <mergeCell ref="B38:E38"/>
    <mergeCell ref="F38:I38"/>
    <mergeCell ref="J38:K38"/>
    <mergeCell ref="L38:M38"/>
    <mergeCell ref="N38:Q38"/>
    <mergeCell ref="R38:V38"/>
    <mergeCell ref="W38:Y38"/>
    <mergeCell ref="Z38:AB38"/>
    <mergeCell ref="AC38:AF38"/>
    <mergeCell ref="AP37:AR37"/>
    <mergeCell ref="AS37:AW37"/>
    <mergeCell ref="AX37:BC37"/>
    <mergeCell ref="BD37:BG37"/>
    <mergeCell ref="BI37:BJ37"/>
    <mergeCell ref="BL37:BM37"/>
    <mergeCell ref="W37:Y37"/>
    <mergeCell ref="Z37:AB37"/>
    <mergeCell ref="AC37:AF37"/>
    <mergeCell ref="AG37:AJ37"/>
    <mergeCell ref="AK37:AM37"/>
    <mergeCell ref="AN37:AO37"/>
    <mergeCell ref="BD36:BG36"/>
    <mergeCell ref="BI36:BJ36"/>
    <mergeCell ref="BL36:BM36"/>
    <mergeCell ref="BN36:BS36"/>
    <mergeCell ref="B37:E37"/>
    <mergeCell ref="F37:I37"/>
    <mergeCell ref="J37:K37"/>
    <mergeCell ref="L37:M37"/>
    <mergeCell ref="N37:Q37"/>
    <mergeCell ref="R37:V37"/>
    <mergeCell ref="AG36:AJ36"/>
    <mergeCell ref="AK36:AM36"/>
    <mergeCell ref="AN36:AO36"/>
    <mergeCell ref="AP36:AR36"/>
    <mergeCell ref="AS36:AW36"/>
    <mergeCell ref="AX36:BC36"/>
    <mergeCell ref="BN35:BS35"/>
    <mergeCell ref="B36:E36"/>
    <mergeCell ref="F36:I36"/>
    <mergeCell ref="J36:K36"/>
    <mergeCell ref="L36:M36"/>
    <mergeCell ref="N36:Q36"/>
    <mergeCell ref="R36:V36"/>
    <mergeCell ref="W36:Y36"/>
    <mergeCell ref="Z36:AB36"/>
    <mergeCell ref="AC36:AF36"/>
    <mergeCell ref="AP35:AR35"/>
    <mergeCell ref="AS35:AW35"/>
    <mergeCell ref="AX35:BC35"/>
    <mergeCell ref="BD35:BG35"/>
    <mergeCell ref="BI35:BJ35"/>
    <mergeCell ref="BL35:BM35"/>
    <mergeCell ref="W35:Y35"/>
    <mergeCell ref="Z35:AB35"/>
    <mergeCell ref="AC35:AF35"/>
    <mergeCell ref="AG35:AJ35"/>
    <mergeCell ref="AK35:AM35"/>
    <mergeCell ref="AN35:AO35"/>
    <mergeCell ref="BD34:BG34"/>
    <mergeCell ref="BI34:BJ34"/>
    <mergeCell ref="BL34:BM34"/>
    <mergeCell ref="BN34:BS34"/>
    <mergeCell ref="B35:E35"/>
    <mergeCell ref="F35:I35"/>
    <mergeCell ref="J35:K35"/>
    <mergeCell ref="L35:M35"/>
    <mergeCell ref="N35:Q35"/>
    <mergeCell ref="R35:V35"/>
    <mergeCell ref="AG34:AJ34"/>
    <mergeCell ref="AK34:AM34"/>
    <mergeCell ref="AN34:AO34"/>
    <mergeCell ref="AP34:AR34"/>
    <mergeCell ref="AS34:AW34"/>
    <mergeCell ref="AX34:BC34"/>
    <mergeCell ref="BN33:BS33"/>
    <mergeCell ref="B34:E34"/>
    <mergeCell ref="F34:I34"/>
    <mergeCell ref="J34:K34"/>
    <mergeCell ref="L34:M34"/>
    <mergeCell ref="N34:Q34"/>
    <mergeCell ref="R34:V34"/>
    <mergeCell ref="W34:Y34"/>
    <mergeCell ref="Z34:AB34"/>
    <mergeCell ref="AC34:AF34"/>
    <mergeCell ref="AP33:AR33"/>
    <mergeCell ref="AS33:AW33"/>
    <mergeCell ref="AX33:BC33"/>
    <mergeCell ref="BD33:BG33"/>
    <mergeCell ref="BI33:BJ33"/>
    <mergeCell ref="BL33:BM33"/>
    <mergeCell ref="W33:Y33"/>
    <mergeCell ref="Z33:AB33"/>
    <mergeCell ref="AC33:AF33"/>
    <mergeCell ref="AG33:AJ33"/>
    <mergeCell ref="AK33:AM33"/>
    <mergeCell ref="AN33:AO33"/>
    <mergeCell ref="BD32:BG32"/>
    <mergeCell ref="BI32:BJ32"/>
    <mergeCell ref="BL32:BM32"/>
    <mergeCell ref="BN32:BS32"/>
    <mergeCell ref="B33:E33"/>
    <mergeCell ref="F33:I33"/>
    <mergeCell ref="J33:K33"/>
    <mergeCell ref="L33:M33"/>
    <mergeCell ref="N33:Q33"/>
    <mergeCell ref="R33:V33"/>
    <mergeCell ref="AG32:AJ32"/>
    <mergeCell ref="AK32:AM32"/>
    <mergeCell ref="AN32:AO32"/>
    <mergeCell ref="AP32:AR32"/>
    <mergeCell ref="AS32:AW32"/>
    <mergeCell ref="AX32:BC32"/>
    <mergeCell ref="BN31:BS31"/>
    <mergeCell ref="B32:E32"/>
    <mergeCell ref="F32:I32"/>
    <mergeCell ref="J32:K32"/>
    <mergeCell ref="L32:M32"/>
    <mergeCell ref="N32:Q32"/>
    <mergeCell ref="R32:V32"/>
    <mergeCell ref="W32:Y32"/>
    <mergeCell ref="Z32:AB32"/>
    <mergeCell ref="AC32:AF32"/>
    <mergeCell ref="AP31:AR31"/>
    <mergeCell ref="AS31:AW31"/>
    <mergeCell ref="AX31:BC31"/>
    <mergeCell ref="BD31:BG31"/>
    <mergeCell ref="BI31:BJ31"/>
    <mergeCell ref="BL31:BM31"/>
    <mergeCell ref="W31:Y31"/>
    <mergeCell ref="Z31:AB31"/>
    <mergeCell ref="AC31:AF31"/>
    <mergeCell ref="AG31:AJ31"/>
    <mergeCell ref="AK31:AM31"/>
    <mergeCell ref="AN31:AO31"/>
    <mergeCell ref="BD30:BG30"/>
    <mergeCell ref="BI30:BJ30"/>
    <mergeCell ref="BL30:BM30"/>
    <mergeCell ref="BN30:BS30"/>
    <mergeCell ref="B31:E31"/>
    <mergeCell ref="F31:I31"/>
    <mergeCell ref="J31:K31"/>
    <mergeCell ref="L31:M31"/>
    <mergeCell ref="N31:Q31"/>
    <mergeCell ref="R31:V31"/>
    <mergeCell ref="AG30:AJ30"/>
    <mergeCell ref="AK30:AM30"/>
    <mergeCell ref="AN30:AO30"/>
    <mergeCell ref="AP30:AR30"/>
    <mergeCell ref="AS30:AW30"/>
    <mergeCell ref="AX30:BC30"/>
    <mergeCell ref="BN29:BS29"/>
    <mergeCell ref="B30:E30"/>
    <mergeCell ref="F30:I30"/>
    <mergeCell ref="J30:K30"/>
    <mergeCell ref="L30:M30"/>
    <mergeCell ref="N30:Q30"/>
    <mergeCell ref="R30:V30"/>
    <mergeCell ref="W30:Y30"/>
    <mergeCell ref="Z30:AB30"/>
    <mergeCell ref="AC30:AF30"/>
    <mergeCell ref="AP29:AR29"/>
    <mergeCell ref="AS29:AW29"/>
    <mergeCell ref="AX29:BC29"/>
    <mergeCell ref="BD29:BG29"/>
    <mergeCell ref="BI29:BJ29"/>
    <mergeCell ref="BL29:BM29"/>
    <mergeCell ref="W29:Y29"/>
    <mergeCell ref="Z29:AB29"/>
    <mergeCell ref="AC29:AF29"/>
    <mergeCell ref="AG29:AJ29"/>
    <mergeCell ref="AK29:AM29"/>
    <mergeCell ref="AN29:AO29"/>
    <mergeCell ref="BD28:BG28"/>
    <mergeCell ref="BI28:BJ28"/>
    <mergeCell ref="BL28:BM28"/>
    <mergeCell ref="BN28:BS28"/>
    <mergeCell ref="B29:E29"/>
    <mergeCell ref="F29:I29"/>
    <mergeCell ref="J29:K29"/>
    <mergeCell ref="L29:M29"/>
    <mergeCell ref="N29:Q29"/>
    <mergeCell ref="R29:V29"/>
    <mergeCell ref="AG28:AJ28"/>
    <mergeCell ref="AK28:AM28"/>
    <mergeCell ref="AN28:AO28"/>
    <mergeCell ref="AP28:AR28"/>
    <mergeCell ref="AS28:AW28"/>
    <mergeCell ref="AX28:BC28"/>
    <mergeCell ref="BN27:BS27"/>
    <mergeCell ref="B28:E28"/>
    <mergeCell ref="F28:I28"/>
    <mergeCell ref="J28:K28"/>
    <mergeCell ref="L28:M28"/>
    <mergeCell ref="N28:Q28"/>
    <mergeCell ref="R28:V28"/>
    <mergeCell ref="W28:Y28"/>
    <mergeCell ref="Z28:AB28"/>
    <mergeCell ref="AC28:AF28"/>
    <mergeCell ref="AP27:AR27"/>
    <mergeCell ref="AS27:AW27"/>
    <mergeCell ref="AX27:BC27"/>
    <mergeCell ref="BD27:BG27"/>
    <mergeCell ref="BI27:BJ27"/>
    <mergeCell ref="BL27:BM27"/>
    <mergeCell ref="W27:Y27"/>
    <mergeCell ref="Z27:AB27"/>
    <mergeCell ref="AC27:AF27"/>
    <mergeCell ref="AG27:AJ27"/>
    <mergeCell ref="AK27:AM27"/>
    <mergeCell ref="AN27:AO27"/>
    <mergeCell ref="BD26:BG26"/>
    <mergeCell ref="BI26:BJ26"/>
    <mergeCell ref="BL26:BM26"/>
    <mergeCell ref="BN26:BS26"/>
    <mergeCell ref="B27:E27"/>
    <mergeCell ref="F27:I27"/>
    <mergeCell ref="J27:K27"/>
    <mergeCell ref="L27:M27"/>
    <mergeCell ref="N27:Q27"/>
    <mergeCell ref="R27:V27"/>
    <mergeCell ref="AG26:AJ26"/>
    <mergeCell ref="AK26:AM26"/>
    <mergeCell ref="AN26:AO26"/>
    <mergeCell ref="AP26:AR26"/>
    <mergeCell ref="AS26:AW26"/>
    <mergeCell ref="AX26:BC26"/>
    <mergeCell ref="BN25:BS25"/>
    <mergeCell ref="B26:E26"/>
    <mergeCell ref="F26:I26"/>
    <mergeCell ref="J26:K26"/>
    <mergeCell ref="L26:M26"/>
    <mergeCell ref="N26:Q26"/>
    <mergeCell ref="R26:V26"/>
    <mergeCell ref="W26:Y26"/>
    <mergeCell ref="Z26:AB26"/>
    <mergeCell ref="AC26:AF26"/>
    <mergeCell ref="AP25:AR25"/>
    <mergeCell ref="AS25:AW25"/>
    <mergeCell ref="AX25:BC25"/>
    <mergeCell ref="BD25:BG25"/>
    <mergeCell ref="BI25:BJ25"/>
    <mergeCell ref="BL25:BM25"/>
    <mergeCell ref="W25:Y25"/>
    <mergeCell ref="Z25:AB25"/>
    <mergeCell ref="AC25:AF25"/>
    <mergeCell ref="AG25:AJ25"/>
    <mergeCell ref="AK25:AM25"/>
    <mergeCell ref="AN25:AO25"/>
    <mergeCell ref="BD24:BG24"/>
    <mergeCell ref="BI24:BJ24"/>
    <mergeCell ref="BL24:BM24"/>
    <mergeCell ref="BN24:BS24"/>
    <mergeCell ref="B25:E25"/>
    <mergeCell ref="F25:I25"/>
    <mergeCell ref="J25:K25"/>
    <mergeCell ref="L25:M25"/>
    <mergeCell ref="N25:Q25"/>
    <mergeCell ref="R25:V25"/>
    <mergeCell ref="AG24:AJ24"/>
    <mergeCell ref="AK24:AM24"/>
    <mergeCell ref="AN24:AO24"/>
    <mergeCell ref="AP24:AR24"/>
    <mergeCell ref="AS24:AW24"/>
    <mergeCell ref="AX24:BC24"/>
    <mergeCell ref="BN23:BS23"/>
    <mergeCell ref="B24:E24"/>
    <mergeCell ref="F24:I24"/>
    <mergeCell ref="J24:K24"/>
    <mergeCell ref="L24:M24"/>
    <mergeCell ref="N24:Q24"/>
    <mergeCell ref="R24:V24"/>
    <mergeCell ref="W24:Y24"/>
    <mergeCell ref="Z24:AB24"/>
    <mergeCell ref="AC24:AF24"/>
    <mergeCell ref="AP23:AR23"/>
    <mergeCell ref="AS23:AW23"/>
    <mergeCell ref="AX23:BC23"/>
    <mergeCell ref="BD23:BG23"/>
    <mergeCell ref="BI23:BJ23"/>
    <mergeCell ref="BL23:BM23"/>
    <mergeCell ref="W23:Y23"/>
    <mergeCell ref="Z23:AB23"/>
    <mergeCell ref="AC23:AF23"/>
    <mergeCell ref="AG23:AJ23"/>
    <mergeCell ref="AK23:AM23"/>
    <mergeCell ref="AN23:AO23"/>
    <mergeCell ref="BD22:BG22"/>
    <mergeCell ref="BI22:BJ22"/>
    <mergeCell ref="BL22:BM22"/>
    <mergeCell ref="BN22:BS22"/>
    <mergeCell ref="B23:E23"/>
    <mergeCell ref="F23:I23"/>
    <mergeCell ref="J23:K23"/>
    <mergeCell ref="L23:M23"/>
    <mergeCell ref="N23:Q23"/>
    <mergeCell ref="R23:V23"/>
    <mergeCell ref="AG22:AJ22"/>
    <mergeCell ref="AK22:AM22"/>
    <mergeCell ref="AN22:AO22"/>
    <mergeCell ref="AP22:AR22"/>
    <mergeCell ref="AS22:AW22"/>
    <mergeCell ref="AX22:BC22"/>
    <mergeCell ref="BN21:BS21"/>
    <mergeCell ref="B22:E22"/>
    <mergeCell ref="F22:I22"/>
    <mergeCell ref="J22:K22"/>
    <mergeCell ref="L22:M22"/>
    <mergeCell ref="N22:Q22"/>
    <mergeCell ref="R22:V22"/>
    <mergeCell ref="W22:Y22"/>
    <mergeCell ref="Z22:AB22"/>
    <mergeCell ref="AC22:AF22"/>
    <mergeCell ref="AP21:AR21"/>
    <mergeCell ref="AS21:AW21"/>
    <mergeCell ref="AX21:BC21"/>
    <mergeCell ref="BD21:BG21"/>
    <mergeCell ref="BI21:BJ21"/>
    <mergeCell ref="BL21:BM21"/>
    <mergeCell ref="W21:Y21"/>
    <mergeCell ref="Z21:AB21"/>
    <mergeCell ref="AC21:AF21"/>
    <mergeCell ref="AG21:AJ21"/>
    <mergeCell ref="AK21:AM21"/>
    <mergeCell ref="AN21:AO21"/>
    <mergeCell ref="BD20:BG20"/>
    <mergeCell ref="BI20:BJ20"/>
    <mergeCell ref="BL20:BM20"/>
    <mergeCell ref="BN20:BS20"/>
    <mergeCell ref="B21:E21"/>
    <mergeCell ref="F21:I21"/>
    <mergeCell ref="J21:K21"/>
    <mergeCell ref="L21:M21"/>
    <mergeCell ref="N21:Q21"/>
    <mergeCell ref="R21:V21"/>
    <mergeCell ref="AG20:AJ20"/>
    <mergeCell ref="AK20:AM20"/>
    <mergeCell ref="AN20:AO20"/>
    <mergeCell ref="AP20:AR20"/>
    <mergeCell ref="AS20:AW20"/>
    <mergeCell ref="AX20:BC20"/>
    <mergeCell ref="BN19:BS19"/>
    <mergeCell ref="B20:E20"/>
    <mergeCell ref="F20:I20"/>
    <mergeCell ref="J20:K20"/>
    <mergeCell ref="L20:M20"/>
    <mergeCell ref="N20:Q20"/>
    <mergeCell ref="R20:V20"/>
    <mergeCell ref="W20:Y20"/>
    <mergeCell ref="Z20:AB20"/>
    <mergeCell ref="AC20:AF20"/>
    <mergeCell ref="AP19:AR19"/>
    <mergeCell ref="AS19:AW19"/>
    <mergeCell ref="AX19:BC19"/>
    <mergeCell ref="BD19:BG19"/>
    <mergeCell ref="BI19:BJ19"/>
    <mergeCell ref="BL19:BM19"/>
    <mergeCell ref="A16:A18"/>
    <mergeCell ref="B16:V16"/>
    <mergeCell ref="W16:AB16"/>
    <mergeCell ref="AC16:AR16"/>
    <mergeCell ref="AS16:BJ16"/>
    <mergeCell ref="BL16:BM18"/>
    <mergeCell ref="AG17:AJ18"/>
    <mergeCell ref="AK17:AM18"/>
    <mergeCell ref="AN17:AR17"/>
    <mergeCell ref="AS17:AW18"/>
    <mergeCell ref="W19:Y19"/>
    <mergeCell ref="Z19:AB19"/>
    <mergeCell ref="AC19:AF19"/>
    <mergeCell ref="AG19:AJ19"/>
    <mergeCell ref="AK19:AM19"/>
    <mergeCell ref="AN19:AO19"/>
    <mergeCell ref="B19:E19"/>
    <mergeCell ref="F19:I19"/>
    <mergeCell ref="J19:K19"/>
    <mergeCell ref="L19:M19"/>
    <mergeCell ref="N19:Q19"/>
    <mergeCell ref="R19:V19"/>
    <mergeCell ref="AX17:BC18"/>
    <mergeCell ref="BD17:BG18"/>
    <mergeCell ref="BH17:BH18"/>
    <mergeCell ref="BI17:BJ18"/>
    <mergeCell ref="BK17:BK18"/>
    <mergeCell ref="AN18:AO18"/>
    <mergeCell ref="AP18:AR18"/>
    <mergeCell ref="N13:W13"/>
    <mergeCell ref="Y13:AC13"/>
    <mergeCell ref="AE13:AG13"/>
    <mergeCell ref="AI13:AJ13"/>
    <mergeCell ref="AY11:BF11"/>
    <mergeCell ref="B12:E12"/>
    <mergeCell ref="G12:L12"/>
    <mergeCell ref="N12:W12"/>
    <mergeCell ref="Y12:AC12"/>
    <mergeCell ref="AE12:AG12"/>
    <mergeCell ref="AI12:AJ12"/>
    <mergeCell ref="AQ12:AW12"/>
    <mergeCell ref="AY12:BF12"/>
    <mergeCell ref="BN16:BS18"/>
    <mergeCell ref="B17:E18"/>
    <mergeCell ref="F17:I18"/>
    <mergeCell ref="J17:K18"/>
    <mergeCell ref="L17:M18"/>
    <mergeCell ref="N17:Q18"/>
    <mergeCell ref="R17:V18"/>
    <mergeCell ref="W17:Y18"/>
    <mergeCell ref="Z17:AB18"/>
    <mergeCell ref="AC17:AF18"/>
    <mergeCell ref="AQ10:AW10"/>
    <mergeCell ref="AY10:BF10"/>
    <mergeCell ref="BG10:BS14"/>
    <mergeCell ref="B11:E11"/>
    <mergeCell ref="G11:L11"/>
    <mergeCell ref="N11:W11"/>
    <mergeCell ref="Y11:AC11"/>
    <mergeCell ref="AE11:AG11"/>
    <mergeCell ref="AI11:AJ11"/>
    <mergeCell ref="AQ11:AW11"/>
    <mergeCell ref="A9:L9"/>
    <mergeCell ref="M9:AC9"/>
    <mergeCell ref="AD9:BF9"/>
    <mergeCell ref="BG9:BS9"/>
    <mergeCell ref="B10:E10"/>
    <mergeCell ref="G10:L10"/>
    <mergeCell ref="N10:W10"/>
    <mergeCell ref="Y10:AC10"/>
    <mergeCell ref="AE10:AG10"/>
    <mergeCell ref="AI10:AJ10"/>
    <mergeCell ref="AQ13:AW13"/>
    <mergeCell ref="AY13:BF13"/>
    <mergeCell ref="B14:E14"/>
    <mergeCell ref="G14:L14"/>
    <mergeCell ref="N14:W14"/>
    <mergeCell ref="Y14:AC14"/>
    <mergeCell ref="AE14:AG14"/>
    <mergeCell ref="AI14:AJ14"/>
    <mergeCell ref="AQ14:AW14"/>
    <mergeCell ref="AY14:BF14"/>
    <mergeCell ref="B13:E13"/>
    <mergeCell ref="G13:L13"/>
    <mergeCell ref="A6:Y6"/>
    <mergeCell ref="AU6:BA6"/>
    <mergeCell ref="BB6:BJ6"/>
    <mergeCell ref="A7:Y7"/>
    <mergeCell ref="AU7:BA7"/>
    <mergeCell ref="BB7:BJ7"/>
    <mergeCell ref="A4:Y4"/>
    <mergeCell ref="AU4:BA4"/>
    <mergeCell ref="BB4:BJ4"/>
    <mergeCell ref="A5:Y5"/>
    <mergeCell ref="AU5:BA5"/>
    <mergeCell ref="BB5:BJ5"/>
    <mergeCell ref="Z1:AO7"/>
    <mergeCell ref="AP1:AT7"/>
    <mergeCell ref="AU1:BJ1"/>
    <mergeCell ref="BL1:BS7"/>
    <mergeCell ref="AU2:BA2"/>
    <mergeCell ref="BB2:BJ2"/>
    <mergeCell ref="AU3:BA3"/>
    <mergeCell ref="BB3:BJ3"/>
  </mergeCells>
  <dataValidations count="5">
    <dataValidation type="list" allowBlank="1" showInputMessage="1" showErrorMessage="1" sqref="BB5:BK5 AC19:AF120" xr:uid="{D8CC2525-7BC2-4241-A3B8-2CB0C0EFF37C}">
      <formula1>districts</formula1>
    </dataValidation>
    <dataValidation type="list" allowBlank="1" showInputMessage="1" showErrorMessage="1" sqref="BB6:BK6" xr:uid="{C5AF4805-23B5-4B86-82BD-AA8FD1D30FD4}">
      <formula1>INDIRECT(SUBSTITUTE($BB5,"_"," "))</formula1>
    </dataValidation>
    <dataValidation type="list" allowBlank="1" showInputMessage="1" showErrorMessage="1" sqref="J19:K131" xr:uid="{ED788992-6040-4D05-954D-DB3B13A8B88F}">
      <formula1>"M,F"</formula1>
    </dataValidation>
    <dataValidation type="list" allowBlank="1" showInputMessage="1" showErrorMessage="1" sqref="BH19:BH131" xr:uid="{C4B89D40-05EE-4525-BC57-1748DEAC4A97}">
      <formula1>"F1,F2,F3,N/A,Cruza"</formula1>
    </dataValidation>
    <dataValidation type="list" allowBlank="1" showInputMessage="1" showErrorMessage="1" sqref="AK79:AM120 AG19:AJ120" xr:uid="{027A377A-22C6-4F25-B0F3-843A28EA098C}">
      <formula1>INDIRECT(SUBSTITUTE($AC19,"_"," "))</formula1>
    </dataValidation>
  </dataValidation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7919A2-BDB8-489A-AD69-F98F88D09152}">
  <sheetPr codeName="Sheet5">
    <tabColor theme="8" tint="0.79998168889431442"/>
  </sheetPr>
  <dimension ref="A1:BX169"/>
  <sheetViews>
    <sheetView showGridLines="0" view="pageBreakPreview" zoomScale="160" zoomScaleNormal="175" zoomScaleSheetLayoutView="160" workbookViewId="0">
      <selection activeCell="P21" sqref="P21:AH21"/>
    </sheetView>
  </sheetViews>
  <sheetFormatPr defaultColWidth="1.86328125" defaultRowHeight="13.9" x14ac:dyDescent="0.4"/>
  <cols>
    <col min="1" max="1" width="1" style="140" customWidth="1"/>
    <col min="2" max="2" width="1.53125" style="140" customWidth="1"/>
    <col min="3" max="3" width="1.86328125" style="140"/>
    <col min="4" max="5" width="1.3984375" style="140" customWidth="1"/>
    <col min="6" max="6" width="1.86328125" style="140" customWidth="1"/>
    <col min="7" max="7" width="3.53125" style="140" customWidth="1"/>
    <col min="8" max="8" width="2.3984375" style="140" customWidth="1"/>
    <col min="9" max="10" width="1.3984375" style="140" customWidth="1"/>
    <col min="11" max="11" width="1.86328125" style="140" customWidth="1"/>
    <col min="12" max="12" width="3.3984375" style="140" customWidth="1"/>
    <col min="13" max="13" width="1.1328125" style="140" customWidth="1"/>
    <col min="14" max="14" width="1.3984375" style="140" customWidth="1"/>
    <col min="15" max="15" width="0.86328125" style="140" customWidth="1"/>
    <col min="16" max="16" width="0.6640625" style="140" customWidth="1"/>
    <col min="17" max="17" width="1.1328125" style="140" customWidth="1"/>
    <col min="18" max="19" width="1.3984375" style="140" customWidth="1"/>
    <col min="20" max="20" width="0.53125" style="140" customWidth="1"/>
    <col min="21" max="21" width="1.1328125" style="140" customWidth="1"/>
    <col min="22" max="23" width="0.53125" style="140" customWidth="1"/>
    <col min="24" max="26" width="0.86328125" style="140" customWidth="1"/>
    <col min="27" max="27" width="2.33203125" style="140" customWidth="1"/>
    <col min="28" max="28" width="1.6640625" style="140" customWidth="1"/>
    <col min="29" max="29" width="1.33203125" style="140" customWidth="1"/>
    <col min="30" max="31" width="1.53125" style="140" customWidth="1"/>
    <col min="32" max="32" width="4" style="140" customWidth="1"/>
    <col min="33" max="33" width="2.6640625" style="140" customWidth="1"/>
    <col min="34" max="37" width="2.1328125" style="140" customWidth="1"/>
    <col min="38" max="38" width="1.53125" style="140" customWidth="1"/>
    <col min="39" max="39" width="2.1328125" style="140" customWidth="1"/>
    <col min="40" max="40" width="1.33203125" style="140" customWidth="1"/>
    <col min="41" max="42" width="1.6640625" style="140" customWidth="1"/>
    <col min="43" max="43" width="1.3984375" style="140" customWidth="1"/>
    <col min="44" max="44" width="2" style="140" customWidth="1"/>
    <col min="45" max="45" width="3" style="140" customWidth="1"/>
    <col min="46" max="50" width="3.3984375" style="140" customWidth="1"/>
    <col min="51" max="51" width="3" style="140" customWidth="1"/>
    <col min="52" max="52" width="1" style="140" customWidth="1"/>
    <col min="53" max="53" width="1.1328125" style="140" customWidth="1"/>
    <col min="54" max="54" width="2" style="140" customWidth="1"/>
    <col min="55" max="55" width="5" style="150" customWidth="1"/>
    <col min="56" max="56" width="5.3984375" style="150" customWidth="1"/>
    <col min="57" max="57" width="1.53125" style="150" hidden="1" customWidth="1"/>
    <col min="58" max="58" width="1" style="150" hidden="1" customWidth="1"/>
    <col min="59" max="59" width="1.3984375" style="150" hidden="1" customWidth="1"/>
    <col min="60" max="60" width="3.53125" style="150" hidden="1" customWidth="1"/>
    <col min="61" max="61" width="4.1328125" style="150" hidden="1" customWidth="1"/>
    <col min="62" max="62" width="4" style="150" hidden="1" customWidth="1"/>
    <col min="63" max="71" width="3.6640625" style="150" customWidth="1"/>
    <col min="72" max="72" width="2.33203125" style="150" hidden="1" customWidth="1"/>
    <col min="73" max="73" width="1.86328125" style="150" hidden="1" customWidth="1"/>
    <col min="74" max="74" width="2.1328125" style="150" hidden="1" customWidth="1"/>
    <col min="75" max="75" width="1.6640625" style="150" hidden="1" customWidth="1"/>
    <col min="76" max="76" width="2.33203125" style="150" hidden="1" customWidth="1"/>
    <col min="77" max="16384" width="1.86328125" style="140"/>
  </cols>
  <sheetData>
    <row r="1" spans="1:76" ht="14.25" customHeight="1" x14ac:dyDescent="0.45">
      <c r="A1" s="138"/>
      <c r="B1" s="139"/>
      <c r="C1" s="139"/>
      <c r="D1" s="139"/>
      <c r="E1" s="139"/>
      <c r="F1" s="139"/>
      <c r="G1" s="139"/>
      <c r="H1" s="139"/>
      <c r="I1" s="139"/>
      <c r="J1" s="139"/>
      <c r="K1" s="139"/>
      <c r="L1" s="139"/>
      <c r="M1" s="139"/>
      <c r="N1" s="139"/>
      <c r="O1" s="139"/>
      <c r="P1" s="139"/>
      <c r="Q1" s="139"/>
      <c r="R1" s="139"/>
      <c r="S1" s="139"/>
      <c r="T1" s="139"/>
      <c r="U1" s="139"/>
      <c r="V1" s="139"/>
      <c r="W1" s="139"/>
      <c r="X1" s="139"/>
      <c r="Y1" s="139"/>
      <c r="Z1" s="139"/>
      <c r="AA1" s="139"/>
      <c r="AB1" s="139"/>
      <c r="AC1" s="139"/>
      <c r="AD1" s="139"/>
      <c r="AE1" s="139"/>
      <c r="AF1" s="139"/>
      <c r="AG1" s="139"/>
      <c r="AH1" s="939" t="s">
        <v>2182</v>
      </c>
      <c r="AI1" s="940"/>
      <c r="AJ1" s="940"/>
      <c r="AK1" s="940"/>
      <c r="AL1" s="940"/>
      <c r="AM1" s="940"/>
      <c r="AN1" s="940"/>
      <c r="AO1" s="940"/>
      <c r="AP1" s="940"/>
      <c r="AQ1" s="940"/>
      <c r="AR1" s="940"/>
      <c r="AS1" s="940"/>
      <c r="AT1" s="940"/>
      <c r="AU1" s="940"/>
      <c r="AV1" s="940"/>
      <c r="AW1" s="941"/>
      <c r="AX1" s="948" t="s">
        <v>2183</v>
      </c>
      <c r="AY1" s="949"/>
      <c r="AZ1" s="949"/>
      <c r="BA1" s="949"/>
      <c r="BB1" s="950"/>
      <c r="BC1" s="957" t="s">
        <v>2184</v>
      </c>
      <c r="BD1" s="958"/>
      <c r="BE1" s="958"/>
      <c r="BF1" s="958"/>
      <c r="BG1" s="958"/>
      <c r="BH1" s="958"/>
      <c r="BI1" s="958"/>
      <c r="BJ1" s="958"/>
      <c r="BK1" s="958"/>
      <c r="BL1" s="958"/>
      <c r="BM1" s="958"/>
      <c r="BN1" s="958"/>
      <c r="BO1" s="959" t="s">
        <v>2185</v>
      </c>
      <c r="BP1" s="959"/>
      <c r="BQ1" s="959"/>
      <c r="BR1" s="959"/>
      <c r="BS1" s="959"/>
      <c r="BT1" s="959"/>
      <c r="BU1" s="959"/>
      <c r="BV1" s="959"/>
      <c r="BW1" s="959"/>
      <c r="BX1" s="960"/>
    </row>
    <row r="2" spans="1:76" ht="15" customHeight="1" x14ac:dyDescent="0.4">
      <c r="A2" s="141"/>
      <c r="B2" s="142"/>
      <c r="C2" s="142"/>
      <c r="D2" s="142"/>
      <c r="E2" s="142"/>
      <c r="F2" s="142"/>
      <c r="G2" s="142"/>
      <c r="H2" s="143"/>
      <c r="I2" s="143"/>
      <c r="J2" s="143"/>
      <c r="K2" s="143"/>
      <c r="L2" s="143"/>
      <c r="M2" s="143"/>
      <c r="N2" s="143"/>
      <c r="O2" s="143"/>
      <c r="P2" s="143"/>
      <c r="Q2" s="143"/>
      <c r="R2" s="143"/>
      <c r="S2" s="143"/>
      <c r="T2" s="143"/>
      <c r="U2" s="143"/>
      <c r="V2" s="143"/>
      <c r="W2" s="143"/>
      <c r="X2" s="143"/>
      <c r="Y2" s="143"/>
      <c r="Z2" s="143"/>
      <c r="AA2" s="143"/>
      <c r="AB2" s="143"/>
      <c r="AC2" s="143"/>
      <c r="AD2" s="143"/>
      <c r="AE2" s="143"/>
      <c r="AF2" s="143"/>
      <c r="AG2" s="143"/>
      <c r="AH2" s="942"/>
      <c r="AI2" s="943"/>
      <c r="AJ2" s="943"/>
      <c r="AK2" s="943"/>
      <c r="AL2" s="943"/>
      <c r="AM2" s="943"/>
      <c r="AN2" s="943"/>
      <c r="AO2" s="943"/>
      <c r="AP2" s="943"/>
      <c r="AQ2" s="943"/>
      <c r="AR2" s="943"/>
      <c r="AS2" s="943"/>
      <c r="AT2" s="943"/>
      <c r="AU2" s="943"/>
      <c r="AV2" s="943"/>
      <c r="AW2" s="944"/>
      <c r="AX2" s="951"/>
      <c r="AY2" s="952"/>
      <c r="AZ2" s="952"/>
      <c r="BA2" s="952"/>
      <c r="BB2" s="953"/>
      <c r="BC2" s="934" t="s">
        <v>1217</v>
      </c>
      <c r="BD2" s="935"/>
      <c r="BE2" s="935"/>
      <c r="BF2" s="935"/>
      <c r="BG2" s="936"/>
      <c r="BH2" s="937"/>
      <c r="BI2" s="937"/>
      <c r="BJ2" s="937"/>
      <c r="BK2" s="937"/>
      <c r="BL2" s="937"/>
      <c r="BM2" s="937"/>
      <c r="BN2" s="938"/>
      <c r="BO2" s="961"/>
      <c r="BP2" s="961"/>
      <c r="BQ2" s="961"/>
      <c r="BR2" s="961"/>
      <c r="BS2" s="961"/>
      <c r="BT2" s="961"/>
      <c r="BU2" s="961"/>
      <c r="BV2" s="961"/>
      <c r="BW2" s="961"/>
      <c r="BX2" s="962"/>
    </row>
    <row r="3" spans="1:76" ht="15" customHeight="1" x14ac:dyDescent="0.4">
      <c r="A3" s="141"/>
      <c r="B3" s="142"/>
      <c r="C3" s="142"/>
      <c r="D3" s="142"/>
      <c r="E3" s="142"/>
      <c r="F3" s="142"/>
      <c r="G3" s="142"/>
      <c r="H3" s="143"/>
      <c r="I3" s="143"/>
      <c r="J3" s="143"/>
      <c r="K3" s="143"/>
      <c r="L3" s="143"/>
      <c r="M3" s="143"/>
      <c r="N3" s="143"/>
      <c r="O3" s="143"/>
      <c r="P3" s="143"/>
      <c r="Q3" s="143"/>
      <c r="R3" s="143"/>
      <c r="S3" s="143"/>
      <c r="T3" s="143"/>
      <c r="U3" s="143"/>
      <c r="V3" s="143"/>
      <c r="W3" s="143"/>
      <c r="X3" s="143"/>
      <c r="Y3" s="143"/>
      <c r="Z3" s="143"/>
      <c r="AA3" s="143"/>
      <c r="AB3" s="143"/>
      <c r="AC3" s="143"/>
      <c r="AD3" s="143"/>
      <c r="AE3" s="143"/>
      <c r="AF3" s="143"/>
      <c r="AG3" s="143"/>
      <c r="AH3" s="942"/>
      <c r="AI3" s="943"/>
      <c r="AJ3" s="943"/>
      <c r="AK3" s="943"/>
      <c r="AL3" s="943"/>
      <c r="AM3" s="943"/>
      <c r="AN3" s="943"/>
      <c r="AO3" s="943"/>
      <c r="AP3" s="943"/>
      <c r="AQ3" s="943"/>
      <c r="AR3" s="943"/>
      <c r="AS3" s="943"/>
      <c r="AT3" s="943"/>
      <c r="AU3" s="943"/>
      <c r="AV3" s="943"/>
      <c r="AW3" s="944"/>
      <c r="AX3" s="951"/>
      <c r="AY3" s="952"/>
      <c r="AZ3" s="952"/>
      <c r="BA3" s="952"/>
      <c r="BB3" s="953"/>
      <c r="BC3" s="934" t="s">
        <v>1920</v>
      </c>
      <c r="BD3" s="935"/>
      <c r="BE3" s="935"/>
      <c r="BF3" s="935"/>
      <c r="BG3" s="936"/>
      <c r="BH3" s="937"/>
      <c r="BI3" s="937"/>
      <c r="BJ3" s="937"/>
      <c r="BK3" s="937"/>
      <c r="BL3" s="937"/>
      <c r="BM3" s="937"/>
      <c r="BN3" s="938"/>
      <c r="BO3" s="961"/>
      <c r="BP3" s="961"/>
      <c r="BQ3" s="961"/>
      <c r="BR3" s="961"/>
      <c r="BS3" s="961"/>
      <c r="BT3" s="961"/>
      <c r="BU3" s="961"/>
      <c r="BV3" s="961"/>
      <c r="BW3" s="961"/>
      <c r="BX3" s="962"/>
    </row>
    <row r="4" spans="1:76" ht="15" customHeight="1" x14ac:dyDescent="0.4">
      <c r="A4" s="141"/>
      <c r="B4" s="142"/>
      <c r="C4" s="142"/>
      <c r="D4" s="142"/>
      <c r="E4" s="142"/>
      <c r="F4" s="142"/>
      <c r="G4" s="142"/>
      <c r="H4" s="143"/>
      <c r="I4" s="143"/>
      <c r="J4" s="143"/>
      <c r="K4" s="143"/>
      <c r="L4" s="143"/>
      <c r="M4" s="143"/>
      <c r="N4" s="143"/>
      <c r="O4" s="143"/>
      <c r="P4" s="143"/>
      <c r="Q4" s="143"/>
      <c r="R4" s="143"/>
      <c r="S4" s="143"/>
      <c r="T4" s="143"/>
      <c r="U4" s="143"/>
      <c r="V4" s="143"/>
      <c r="W4" s="143"/>
      <c r="X4" s="143"/>
      <c r="Y4" s="143"/>
      <c r="Z4" s="143"/>
      <c r="AA4" s="143"/>
      <c r="AB4" s="143"/>
      <c r="AC4" s="143"/>
      <c r="AD4" s="143"/>
      <c r="AE4" s="143"/>
      <c r="AF4" s="143"/>
      <c r="AG4" s="143"/>
      <c r="AH4" s="942"/>
      <c r="AI4" s="943"/>
      <c r="AJ4" s="943"/>
      <c r="AK4" s="943"/>
      <c r="AL4" s="943"/>
      <c r="AM4" s="943"/>
      <c r="AN4" s="943"/>
      <c r="AO4" s="943"/>
      <c r="AP4" s="943"/>
      <c r="AQ4" s="943"/>
      <c r="AR4" s="943"/>
      <c r="AS4" s="943"/>
      <c r="AT4" s="943"/>
      <c r="AU4" s="943"/>
      <c r="AV4" s="943"/>
      <c r="AW4" s="944"/>
      <c r="AX4" s="951"/>
      <c r="AY4" s="952"/>
      <c r="AZ4" s="952"/>
      <c r="BA4" s="952"/>
      <c r="BB4" s="953"/>
      <c r="BC4" s="934" t="s">
        <v>1218</v>
      </c>
      <c r="BD4" s="935"/>
      <c r="BE4" s="935"/>
      <c r="BF4" s="935"/>
      <c r="BG4" s="936"/>
      <c r="BH4" s="937"/>
      <c r="BI4" s="937"/>
      <c r="BJ4" s="937"/>
      <c r="BK4" s="937"/>
      <c r="BL4" s="937"/>
      <c r="BM4" s="937"/>
      <c r="BN4" s="938"/>
      <c r="BO4" s="961"/>
      <c r="BP4" s="961"/>
      <c r="BQ4" s="961"/>
      <c r="BR4" s="961"/>
      <c r="BS4" s="961"/>
      <c r="BT4" s="961"/>
      <c r="BU4" s="961"/>
      <c r="BV4" s="961"/>
      <c r="BW4" s="961"/>
      <c r="BX4" s="962"/>
    </row>
    <row r="5" spans="1:76" ht="15" customHeight="1" x14ac:dyDescent="0.4">
      <c r="A5" s="141"/>
      <c r="B5" s="142"/>
      <c r="C5" s="142"/>
      <c r="D5" s="142"/>
      <c r="E5" s="142"/>
      <c r="F5" s="142"/>
      <c r="G5" s="142"/>
      <c r="H5" s="142"/>
      <c r="I5" s="142"/>
      <c r="J5" s="142"/>
      <c r="K5" s="142"/>
      <c r="L5" s="142"/>
      <c r="M5" s="142"/>
      <c r="N5" s="142"/>
      <c r="O5" s="142"/>
      <c r="P5" s="142"/>
      <c r="Q5" s="142"/>
      <c r="R5" s="142"/>
      <c r="S5" s="142"/>
      <c r="T5" s="142"/>
      <c r="U5" s="142"/>
      <c r="V5" s="142"/>
      <c r="W5" s="142"/>
      <c r="X5" s="142"/>
      <c r="Y5" s="142"/>
      <c r="Z5" s="142"/>
      <c r="AA5" s="142"/>
      <c r="AB5" s="142"/>
      <c r="AC5" s="142"/>
      <c r="AD5" s="142"/>
      <c r="AE5" s="142"/>
      <c r="AF5" s="142"/>
      <c r="AG5" s="142"/>
      <c r="AH5" s="942"/>
      <c r="AI5" s="943"/>
      <c r="AJ5" s="943"/>
      <c r="AK5" s="943"/>
      <c r="AL5" s="943"/>
      <c r="AM5" s="943"/>
      <c r="AN5" s="943"/>
      <c r="AO5" s="943"/>
      <c r="AP5" s="943"/>
      <c r="AQ5" s="943"/>
      <c r="AR5" s="943"/>
      <c r="AS5" s="943"/>
      <c r="AT5" s="943"/>
      <c r="AU5" s="943"/>
      <c r="AV5" s="943"/>
      <c r="AW5" s="944"/>
      <c r="AX5" s="951"/>
      <c r="AY5" s="952"/>
      <c r="AZ5" s="952"/>
      <c r="BA5" s="952"/>
      <c r="BB5" s="953"/>
      <c r="BC5" s="934" t="s">
        <v>1921</v>
      </c>
      <c r="BD5" s="935"/>
      <c r="BE5" s="935"/>
      <c r="BF5" s="935"/>
      <c r="BG5" s="936"/>
      <c r="BH5" s="937" t="s">
        <v>114</v>
      </c>
      <c r="BI5" s="937"/>
      <c r="BJ5" s="937"/>
      <c r="BK5" s="937"/>
      <c r="BL5" s="937"/>
      <c r="BM5" s="937"/>
      <c r="BN5" s="938"/>
      <c r="BO5" s="961"/>
      <c r="BP5" s="961"/>
      <c r="BQ5" s="961"/>
      <c r="BR5" s="961"/>
      <c r="BS5" s="961"/>
      <c r="BT5" s="961"/>
      <c r="BU5" s="961"/>
      <c r="BV5" s="961"/>
      <c r="BW5" s="961"/>
      <c r="BX5" s="962"/>
    </row>
    <row r="6" spans="1:76" ht="15" customHeight="1" x14ac:dyDescent="0.25">
      <c r="A6" s="144"/>
      <c r="B6" s="145"/>
      <c r="C6" s="145"/>
      <c r="D6" s="145"/>
      <c r="E6" s="145"/>
      <c r="F6" s="145"/>
      <c r="G6" s="145"/>
      <c r="H6" s="145"/>
      <c r="I6" s="145"/>
      <c r="J6" s="145"/>
      <c r="K6" s="145"/>
      <c r="L6" s="145"/>
      <c r="M6" s="145"/>
      <c r="N6" s="145"/>
      <c r="O6" s="145"/>
      <c r="P6" s="145"/>
      <c r="Q6" s="145"/>
      <c r="R6" s="145"/>
      <c r="S6" s="145"/>
      <c r="T6" s="145"/>
      <c r="U6" s="145"/>
      <c r="V6" s="145"/>
      <c r="W6" s="145"/>
      <c r="X6" s="145"/>
      <c r="Y6" s="145"/>
      <c r="Z6" s="145"/>
      <c r="AA6" s="145"/>
      <c r="AB6" s="145"/>
      <c r="AC6" s="145"/>
      <c r="AD6" s="145"/>
      <c r="AE6" s="145"/>
      <c r="AF6" s="145"/>
      <c r="AG6" s="145"/>
      <c r="AH6" s="942"/>
      <c r="AI6" s="943"/>
      <c r="AJ6" s="943"/>
      <c r="AK6" s="943"/>
      <c r="AL6" s="943"/>
      <c r="AM6" s="943"/>
      <c r="AN6" s="943"/>
      <c r="AO6" s="943"/>
      <c r="AP6" s="943"/>
      <c r="AQ6" s="943"/>
      <c r="AR6" s="943"/>
      <c r="AS6" s="943"/>
      <c r="AT6" s="943"/>
      <c r="AU6" s="943"/>
      <c r="AV6" s="943"/>
      <c r="AW6" s="944"/>
      <c r="AX6" s="951"/>
      <c r="AY6" s="952"/>
      <c r="AZ6" s="952"/>
      <c r="BA6" s="952"/>
      <c r="BB6" s="953"/>
      <c r="BC6" s="934" t="s">
        <v>2186</v>
      </c>
      <c r="BD6" s="935"/>
      <c r="BE6" s="935"/>
      <c r="BF6" s="935"/>
      <c r="BG6" s="936"/>
      <c r="BH6" s="937"/>
      <c r="BI6" s="937"/>
      <c r="BJ6" s="937"/>
      <c r="BK6" s="937"/>
      <c r="BL6" s="937"/>
      <c r="BM6" s="937"/>
      <c r="BN6" s="938"/>
      <c r="BO6" s="961"/>
      <c r="BP6" s="961"/>
      <c r="BQ6" s="961"/>
      <c r="BR6" s="961"/>
      <c r="BS6" s="961"/>
      <c r="BT6" s="961"/>
      <c r="BU6" s="961"/>
      <c r="BV6" s="961"/>
      <c r="BW6" s="961"/>
      <c r="BX6" s="962"/>
    </row>
    <row r="7" spans="1:76" ht="15" customHeight="1" x14ac:dyDescent="0.25">
      <c r="A7" s="144"/>
      <c r="B7" s="145"/>
      <c r="C7" s="145"/>
      <c r="D7" s="145"/>
      <c r="E7" s="145"/>
      <c r="F7" s="145"/>
      <c r="G7" s="145"/>
      <c r="H7" s="145"/>
      <c r="I7" s="145"/>
      <c r="J7" s="145"/>
      <c r="K7" s="145"/>
      <c r="L7" s="145"/>
      <c r="M7" s="145"/>
      <c r="N7" s="145"/>
      <c r="O7" s="145"/>
      <c r="P7" s="145"/>
      <c r="Q7" s="145"/>
      <c r="R7" s="145"/>
      <c r="S7" s="145"/>
      <c r="T7" s="145"/>
      <c r="U7" s="145"/>
      <c r="V7" s="145"/>
      <c r="W7" s="145"/>
      <c r="X7" s="145"/>
      <c r="Y7" s="145"/>
      <c r="Z7" s="145"/>
      <c r="AA7" s="145"/>
      <c r="AB7" s="145"/>
      <c r="AC7" s="145"/>
      <c r="AD7" s="145"/>
      <c r="AE7" s="145"/>
      <c r="AF7" s="145"/>
      <c r="AG7" s="145"/>
      <c r="AH7" s="942"/>
      <c r="AI7" s="943"/>
      <c r="AJ7" s="943"/>
      <c r="AK7" s="943"/>
      <c r="AL7" s="943"/>
      <c r="AM7" s="943"/>
      <c r="AN7" s="943"/>
      <c r="AO7" s="943"/>
      <c r="AP7" s="943"/>
      <c r="AQ7" s="943"/>
      <c r="AR7" s="943"/>
      <c r="AS7" s="943"/>
      <c r="AT7" s="943"/>
      <c r="AU7" s="943"/>
      <c r="AV7" s="943"/>
      <c r="AW7" s="944"/>
      <c r="AX7" s="951"/>
      <c r="AY7" s="952"/>
      <c r="AZ7" s="952"/>
      <c r="BA7" s="952"/>
      <c r="BB7" s="953"/>
      <c r="BC7" s="934" t="s">
        <v>1922</v>
      </c>
      <c r="BD7" s="935"/>
      <c r="BE7" s="935"/>
      <c r="BF7" s="935"/>
      <c r="BG7" s="936"/>
      <c r="BH7" s="937"/>
      <c r="BI7" s="937"/>
      <c r="BJ7" s="937"/>
      <c r="BK7" s="937"/>
      <c r="BL7" s="937"/>
      <c r="BM7" s="937"/>
      <c r="BN7" s="938"/>
      <c r="BO7" s="961"/>
      <c r="BP7" s="961"/>
      <c r="BQ7" s="961"/>
      <c r="BR7" s="961"/>
      <c r="BS7" s="961"/>
      <c r="BT7" s="961"/>
      <c r="BU7" s="961"/>
      <c r="BV7" s="961"/>
      <c r="BW7" s="961"/>
      <c r="BX7" s="962"/>
    </row>
    <row r="8" spans="1:76" ht="14.25" customHeight="1" x14ac:dyDescent="0.4">
      <c r="A8" s="146"/>
      <c r="B8" s="147"/>
      <c r="C8" s="147"/>
      <c r="D8" s="147"/>
      <c r="E8" s="147"/>
      <c r="F8" s="147"/>
      <c r="G8" s="147"/>
      <c r="H8" s="147"/>
      <c r="I8" s="147"/>
      <c r="J8" s="147"/>
      <c r="K8" s="147"/>
      <c r="L8" s="147"/>
      <c r="M8" s="147"/>
      <c r="N8" s="147"/>
      <c r="O8" s="147"/>
      <c r="P8" s="147"/>
      <c r="Q8" s="147"/>
      <c r="R8" s="147"/>
      <c r="S8" s="147"/>
      <c r="T8" s="147"/>
      <c r="U8" s="147"/>
      <c r="V8" s="147"/>
      <c r="W8" s="147"/>
      <c r="X8" s="147"/>
      <c r="Y8" s="147"/>
      <c r="Z8" s="147"/>
      <c r="AA8" s="147"/>
      <c r="AB8" s="147"/>
      <c r="AC8" s="147"/>
      <c r="AD8" s="147"/>
      <c r="AE8" s="147"/>
      <c r="AF8" s="147"/>
      <c r="AG8" s="147"/>
      <c r="AH8" s="945"/>
      <c r="AI8" s="946"/>
      <c r="AJ8" s="946"/>
      <c r="AK8" s="946"/>
      <c r="AL8" s="946"/>
      <c r="AM8" s="946"/>
      <c r="AN8" s="946"/>
      <c r="AO8" s="946"/>
      <c r="AP8" s="946"/>
      <c r="AQ8" s="946"/>
      <c r="AR8" s="946"/>
      <c r="AS8" s="946"/>
      <c r="AT8" s="946"/>
      <c r="AU8" s="946"/>
      <c r="AV8" s="946"/>
      <c r="AW8" s="947"/>
      <c r="AX8" s="954"/>
      <c r="AY8" s="955"/>
      <c r="AZ8" s="955"/>
      <c r="BA8" s="955"/>
      <c r="BB8" s="956"/>
      <c r="BC8" s="990" t="s">
        <v>2187</v>
      </c>
      <c r="BD8" s="991"/>
      <c r="BE8" s="991"/>
      <c r="BF8" s="991"/>
      <c r="BG8" s="992"/>
      <c r="BH8" s="993" t="s">
        <v>2188</v>
      </c>
      <c r="BI8" s="993"/>
      <c r="BJ8" s="993"/>
      <c r="BK8" s="993"/>
      <c r="BL8" s="993"/>
      <c r="BM8" s="993"/>
      <c r="BN8" s="994"/>
      <c r="BO8" s="963"/>
      <c r="BP8" s="963"/>
      <c r="BQ8" s="963"/>
      <c r="BR8" s="963"/>
      <c r="BS8" s="963"/>
      <c r="BT8" s="963"/>
      <c r="BU8" s="963"/>
      <c r="BV8" s="963"/>
      <c r="BW8" s="963"/>
      <c r="BX8" s="964"/>
    </row>
    <row r="9" spans="1:76" ht="4.5" customHeight="1" x14ac:dyDescent="0.4">
      <c r="BC9" s="148"/>
      <c r="BD9" s="148"/>
      <c r="BE9" s="148"/>
      <c r="BF9" s="148"/>
      <c r="BG9" s="149"/>
    </row>
    <row r="10" spans="1:76" s="151" customFormat="1" ht="12.75" customHeight="1" x14ac:dyDescent="0.3">
      <c r="A10" s="1016" t="s">
        <v>1148</v>
      </c>
      <c r="B10" s="1017"/>
      <c r="C10" s="1017" t="s">
        <v>2107</v>
      </c>
      <c r="D10" s="1017"/>
      <c r="E10" s="1017"/>
      <c r="F10" s="1017"/>
      <c r="G10" s="1017"/>
      <c r="H10" s="1017"/>
      <c r="I10" s="1017"/>
      <c r="J10" s="1017"/>
      <c r="K10" s="1017"/>
      <c r="L10" s="1017"/>
      <c r="M10" s="1017"/>
      <c r="N10" s="1017"/>
      <c r="O10" s="1017"/>
      <c r="P10" s="1017"/>
      <c r="Q10" s="1017"/>
      <c r="R10" s="1017"/>
      <c r="S10" s="1017"/>
      <c r="T10" s="1017"/>
      <c r="U10" s="1017"/>
      <c r="V10" s="1017"/>
      <c r="W10" s="1017"/>
      <c r="X10" s="1017"/>
      <c r="Y10" s="1017"/>
      <c r="Z10" s="1017"/>
      <c r="AA10" s="1017"/>
      <c r="AB10" s="1017"/>
      <c r="AC10" s="1017"/>
      <c r="AD10" s="1017"/>
      <c r="AE10" s="1017"/>
      <c r="AF10" s="1017"/>
      <c r="AG10" s="1017"/>
      <c r="AH10" s="1022"/>
      <c r="AI10" s="1023" t="s">
        <v>1299</v>
      </c>
      <c r="AJ10" s="1024"/>
      <c r="AK10" s="1024"/>
      <c r="AL10" s="1024"/>
      <c r="AM10" s="1024"/>
      <c r="AN10" s="1024"/>
      <c r="AO10" s="1024"/>
      <c r="AP10" s="1024"/>
      <c r="AQ10" s="1024"/>
      <c r="AR10" s="1024"/>
      <c r="AS10" s="1024"/>
      <c r="AT10" s="1024"/>
      <c r="AU10" s="1024"/>
      <c r="AV10" s="1024"/>
      <c r="AW10" s="1025"/>
      <c r="AX10" s="1026" t="s">
        <v>2189</v>
      </c>
      <c r="AY10" s="1027"/>
      <c r="AZ10" s="1028"/>
      <c r="BA10" s="1035" t="s">
        <v>2190</v>
      </c>
      <c r="BB10" s="1036"/>
      <c r="BC10" s="1036"/>
      <c r="BD10" s="1037"/>
      <c r="BE10" s="1038" t="s">
        <v>2168</v>
      </c>
      <c r="BF10" s="1039"/>
      <c r="BG10" s="1039"/>
      <c r="BH10" s="1039"/>
      <c r="BI10" s="1039"/>
      <c r="BJ10" s="1040"/>
      <c r="BK10" s="1041" t="s">
        <v>2191</v>
      </c>
      <c r="BL10" s="1042"/>
      <c r="BM10" s="1042"/>
      <c r="BN10" s="1042"/>
      <c r="BO10" s="1042"/>
      <c r="BP10" s="1042"/>
      <c r="BQ10" s="1042"/>
      <c r="BR10" s="1043"/>
      <c r="BS10" s="1044"/>
      <c r="BT10" s="981" t="s">
        <v>2192</v>
      </c>
      <c r="BU10" s="982"/>
      <c r="BV10" s="982"/>
      <c r="BW10" s="982"/>
      <c r="BX10" s="983"/>
    </row>
    <row r="11" spans="1:76" s="151" customFormat="1" ht="12" customHeight="1" x14ac:dyDescent="0.45">
      <c r="A11" s="1018"/>
      <c r="B11" s="1019"/>
      <c r="C11" s="1019" t="s">
        <v>1925</v>
      </c>
      <c r="D11" s="1019"/>
      <c r="E11" s="1019"/>
      <c r="F11" s="1019"/>
      <c r="G11" s="1019"/>
      <c r="H11" s="1019"/>
      <c r="I11" s="1019" t="s">
        <v>1926</v>
      </c>
      <c r="J11" s="1019"/>
      <c r="K11" s="1019"/>
      <c r="L11" s="1019"/>
      <c r="M11" s="1019"/>
      <c r="N11" s="1019"/>
      <c r="O11" s="1019"/>
      <c r="P11" s="1019"/>
      <c r="Q11" s="1053" t="s">
        <v>1300</v>
      </c>
      <c r="R11" s="1053"/>
      <c r="S11" s="1053"/>
      <c r="T11" s="1053"/>
      <c r="U11" s="1053"/>
      <c r="V11" s="1053"/>
      <c r="W11" s="1053"/>
      <c r="X11" s="1053"/>
      <c r="Y11" s="1053"/>
      <c r="Z11" s="1019" t="s">
        <v>1303</v>
      </c>
      <c r="AA11" s="1019"/>
      <c r="AB11" s="1019"/>
      <c r="AC11" s="1019"/>
      <c r="AD11" s="1019"/>
      <c r="AE11" s="1019"/>
      <c r="AF11" s="1055" t="s">
        <v>1931</v>
      </c>
      <c r="AG11" s="1030" t="s">
        <v>1301</v>
      </c>
      <c r="AH11" s="1057"/>
      <c r="AI11" s="1059" t="s">
        <v>1928</v>
      </c>
      <c r="AJ11" s="1060"/>
      <c r="AK11" s="1060"/>
      <c r="AL11" s="1060"/>
      <c r="AM11" s="1060"/>
      <c r="AN11" s="1061"/>
      <c r="AO11" s="1068" t="s">
        <v>1302</v>
      </c>
      <c r="AP11" s="1069"/>
      <c r="AQ11" s="1069"/>
      <c r="AR11" s="1069"/>
      <c r="AS11" s="1070"/>
      <c r="AT11" s="1029" t="s">
        <v>1929</v>
      </c>
      <c r="AU11" s="1030"/>
      <c r="AV11" s="1030" t="s">
        <v>1930</v>
      </c>
      <c r="AW11" s="1045"/>
      <c r="AX11" s="1029"/>
      <c r="AY11" s="1030"/>
      <c r="AZ11" s="1031"/>
      <c r="BA11" s="965" t="s">
        <v>2193</v>
      </c>
      <c r="BB11" s="966"/>
      <c r="BC11" s="971" t="s">
        <v>1304</v>
      </c>
      <c r="BD11" s="973" t="s">
        <v>2194</v>
      </c>
      <c r="BE11" s="975" t="s">
        <v>2195</v>
      </c>
      <c r="BF11" s="976"/>
      <c r="BG11" s="976"/>
      <c r="BH11" s="976" t="s">
        <v>2196</v>
      </c>
      <c r="BI11" s="976" t="s">
        <v>2197</v>
      </c>
      <c r="BJ11" s="979"/>
      <c r="BK11" s="1050" t="s">
        <v>1314</v>
      </c>
      <c r="BL11" s="1012" t="s">
        <v>1320</v>
      </c>
      <c r="BM11" s="1012" t="s">
        <v>1322</v>
      </c>
      <c r="BN11" s="1012" t="s">
        <v>1328</v>
      </c>
      <c r="BO11" s="1012" t="s">
        <v>1343</v>
      </c>
      <c r="BP11" s="1012" t="s">
        <v>1336</v>
      </c>
      <c r="BQ11" s="1012" t="s">
        <v>1340</v>
      </c>
      <c r="BR11" s="1012" t="s">
        <v>1337</v>
      </c>
      <c r="BS11" s="1014"/>
      <c r="BT11" s="984"/>
      <c r="BU11" s="985"/>
      <c r="BV11" s="985"/>
      <c r="BW11" s="985"/>
      <c r="BX11" s="986"/>
    </row>
    <row r="12" spans="1:76" s="151" customFormat="1" ht="18" customHeight="1" x14ac:dyDescent="0.45">
      <c r="A12" s="1018"/>
      <c r="B12" s="1019"/>
      <c r="C12" s="1019"/>
      <c r="D12" s="1019"/>
      <c r="E12" s="1019"/>
      <c r="F12" s="1019"/>
      <c r="G12" s="1019"/>
      <c r="H12" s="1019"/>
      <c r="I12" s="1019"/>
      <c r="J12" s="1019"/>
      <c r="K12" s="1019"/>
      <c r="L12" s="1019"/>
      <c r="M12" s="1019"/>
      <c r="N12" s="1019"/>
      <c r="O12" s="1019"/>
      <c r="P12" s="1019"/>
      <c r="Q12" s="1053"/>
      <c r="R12" s="1053"/>
      <c r="S12" s="1053"/>
      <c r="T12" s="1053"/>
      <c r="U12" s="1053"/>
      <c r="V12" s="1053"/>
      <c r="W12" s="1053"/>
      <c r="X12" s="1053"/>
      <c r="Y12" s="1053"/>
      <c r="Z12" s="1019"/>
      <c r="AA12" s="1019"/>
      <c r="AB12" s="1019"/>
      <c r="AC12" s="1019"/>
      <c r="AD12" s="1019"/>
      <c r="AE12" s="1019"/>
      <c r="AF12" s="1055"/>
      <c r="AG12" s="1030"/>
      <c r="AH12" s="1057"/>
      <c r="AI12" s="1062"/>
      <c r="AJ12" s="1063"/>
      <c r="AK12" s="1063"/>
      <c r="AL12" s="1063"/>
      <c r="AM12" s="1063"/>
      <c r="AN12" s="1064"/>
      <c r="AO12" s="1071"/>
      <c r="AP12" s="1053"/>
      <c r="AQ12" s="1053"/>
      <c r="AR12" s="1053"/>
      <c r="AS12" s="1072"/>
      <c r="AT12" s="1029"/>
      <c r="AU12" s="1030"/>
      <c r="AV12" s="1030"/>
      <c r="AW12" s="1045"/>
      <c r="AX12" s="1029"/>
      <c r="AY12" s="1030"/>
      <c r="AZ12" s="1031"/>
      <c r="BA12" s="967"/>
      <c r="BB12" s="968"/>
      <c r="BC12" s="971"/>
      <c r="BD12" s="973"/>
      <c r="BE12" s="975"/>
      <c r="BF12" s="976"/>
      <c r="BG12" s="976"/>
      <c r="BH12" s="976"/>
      <c r="BI12" s="976"/>
      <c r="BJ12" s="979"/>
      <c r="BK12" s="1050"/>
      <c r="BL12" s="1012"/>
      <c r="BM12" s="1012"/>
      <c r="BN12" s="1012"/>
      <c r="BO12" s="1012"/>
      <c r="BP12" s="1012"/>
      <c r="BQ12" s="1012"/>
      <c r="BR12" s="1012"/>
      <c r="BS12" s="1014"/>
      <c r="BT12" s="984"/>
      <c r="BU12" s="985"/>
      <c r="BV12" s="985"/>
      <c r="BW12" s="985"/>
      <c r="BX12" s="986"/>
    </row>
    <row r="13" spans="1:76" s="151" customFormat="1" ht="17.25" customHeight="1" x14ac:dyDescent="0.45">
      <c r="A13" s="1018"/>
      <c r="B13" s="1019"/>
      <c r="C13" s="1019"/>
      <c r="D13" s="1019"/>
      <c r="E13" s="1019"/>
      <c r="F13" s="1019"/>
      <c r="G13" s="1019"/>
      <c r="H13" s="1019"/>
      <c r="I13" s="1019"/>
      <c r="J13" s="1019"/>
      <c r="K13" s="1019"/>
      <c r="L13" s="1019"/>
      <c r="M13" s="1019"/>
      <c r="N13" s="1019"/>
      <c r="O13" s="1019"/>
      <c r="P13" s="1019"/>
      <c r="Q13" s="1053"/>
      <c r="R13" s="1053"/>
      <c r="S13" s="1053"/>
      <c r="T13" s="1053"/>
      <c r="U13" s="1053"/>
      <c r="V13" s="1053"/>
      <c r="W13" s="1053"/>
      <c r="X13" s="1053"/>
      <c r="Y13" s="1053"/>
      <c r="Z13" s="1019"/>
      <c r="AA13" s="1019"/>
      <c r="AB13" s="1019"/>
      <c r="AC13" s="1019"/>
      <c r="AD13" s="1019"/>
      <c r="AE13" s="1019"/>
      <c r="AF13" s="1055"/>
      <c r="AG13" s="1030"/>
      <c r="AH13" s="1057"/>
      <c r="AI13" s="1062"/>
      <c r="AJ13" s="1063"/>
      <c r="AK13" s="1063"/>
      <c r="AL13" s="1063"/>
      <c r="AM13" s="1063"/>
      <c r="AN13" s="1064"/>
      <c r="AO13" s="1071"/>
      <c r="AP13" s="1053"/>
      <c r="AQ13" s="1053"/>
      <c r="AR13" s="1053"/>
      <c r="AS13" s="1072"/>
      <c r="AT13" s="1029"/>
      <c r="AU13" s="1030"/>
      <c r="AV13" s="1030"/>
      <c r="AW13" s="1045"/>
      <c r="AX13" s="1029"/>
      <c r="AY13" s="1030"/>
      <c r="AZ13" s="1031"/>
      <c r="BA13" s="967"/>
      <c r="BB13" s="968"/>
      <c r="BC13" s="971"/>
      <c r="BD13" s="973"/>
      <c r="BE13" s="975"/>
      <c r="BF13" s="976"/>
      <c r="BG13" s="976"/>
      <c r="BH13" s="976"/>
      <c r="BI13" s="976"/>
      <c r="BJ13" s="979"/>
      <c r="BK13" s="1050"/>
      <c r="BL13" s="1012"/>
      <c r="BM13" s="1012"/>
      <c r="BN13" s="1012"/>
      <c r="BO13" s="1012"/>
      <c r="BP13" s="1012"/>
      <c r="BQ13" s="1012"/>
      <c r="BR13" s="1012"/>
      <c r="BS13" s="1014"/>
      <c r="BT13" s="984"/>
      <c r="BU13" s="985"/>
      <c r="BV13" s="985"/>
      <c r="BW13" s="985"/>
      <c r="BX13" s="986"/>
    </row>
    <row r="14" spans="1:76" s="151" customFormat="1" ht="21.75" customHeight="1" x14ac:dyDescent="0.45">
      <c r="A14" s="1020"/>
      <c r="B14" s="1021"/>
      <c r="C14" s="1021"/>
      <c r="D14" s="1021"/>
      <c r="E14" s="1021"/>
      <c r="F14" s="1021"/>
      <c r="G14" s="1021"/>
      <c r="H14" s="1021"/>
      <c r="I14" s="1021"/>
      <c r="J14" s="1021"/>
      <c r="K14" s="1021"/>
      <c r="L14" s="1021"/>
      <c r="M14" s="1021"/>
      <c r="N14" s="1021"/>
      <c r="O14" s="1021"/>
      <c r="P14" s="1021"/>
      <c r="Q14" s="1054"/>
      <c r="R14" s="1054"/>
      <c r="S14" s="1054"/>
      <c r="T14" s="1054"/>
      <c r="U14" s="1054"/>
      <c r="V14" s="1054"/>
      <c r="W14" s="1054"/>
      <c r="X14" s="1054"/>
      <c r="Y14" s="1054"/>
      <c r="Z14" s="1021"/>
      <c r="AA14" s="1021"/>
      <c r="AB14" s="1021"/>
      <c r="AC14" s="1021"/>
      <c r="AD14" s="1021"/>
      <c r="AE14" s="1021"/>
      <c r="AF14" s="1056"/>
      <c r="AG14" s="1033"/>
      <c r="AH14" s="1058"/>
      <c r="AI14" s="1065"/>
      <c r="AJ14" s="1066"/>
      <c r="AK14" s="1066"/>
      <c r="AL14" s="1066"/>
      <c r="AM14" s="1066"/>
      <c r="AN14" s="1067"/>
      <c r="AO14" s="1073"/>
      <c r="AP14" s="1054"/>
      <c r="AQ14" s="1054"/>
      <c r="AR14" s="1054"/>
      <c r="AS14" s="1074"/>
      <c r="AT14" s="1032"/>
      <c r="AU14" s="1033"/>
      <c r="AV14" s="1033"/>
      <c r="AW14" s="1046"/>
      <c r="AX14" s="1032"/>
      <c r="AY14" s="1033"/>
      <c r="AZ14" s="1034"/>
      <c r="BA14" s="969"/>
      <c r="BB14" s="970"/>
      <c r="BC14" s="972"/>
      <c r="BD14" s="974"/>
      <c r="BE14" s="977"/>
      <c r="BF14" s="978"/>
      <c r="BG14" s="978"/>
      <c r="BH14" s="978"/>
      <c r="BI14" s="978"/>
      <c r="BJ14" s="980"/>
      <c r="BK14" s="1051"/>
      <c r="BL14" s="1013"/>
      <c r="BM14" s="1013"/>
      <c r="BN14" s="1013"/>
      <c r="BO14" s="1013"/>
      <c r="BP14" s="1013"/>
      <c r="BQ14" s="1013"/>
      <c r="BR14" s="1013"/>
      <c r="BS14" s="1015"/>
      <c r="BT14" s="987"/>
      <c r="BU14" s="988"/>
      <c r="BV14" s="988"/>
      <c r="BW14" s="988"/>
      <c r="BX14" s="989"/>
    </row>
    <row r="15" spans="1:76" s="154" customFormat="1" ht="21" customHeight="1" x14ac:dyDescent="0.25">
      <c r="A15" s="998">
        <v>1</v>
      </c>
      <c r="B15" s="999"/>
      <c r="C15" s="999"/>
      <c r="D15" s="999"/>
      <c r="E15" s="999"/>
      <c r="F15" s="999"/>
      <c r="G15" s="999"/>
      <c r="H15" s="999"/>
      <c r="I15" s="999"/>
      <c r="J15" s="999"/>
      <c r="K15" s="999"/>
      <c r="L15" s="999"/>
      <c r="M15" s="999"/>
      <c r="N15" s="999"/>
      <c r="O15" s="999"/>
      <c r="P15" s="999"/>
      <c r="Q15" s="999"/>
      <c r="R15" s="999"/>
      <c r="S15" s="999"/>
      <c r="T15" s="999"/>
      <c r="U15" s="999"/>
      <c r="V15" s="999"/>
      <c r="W15" s="999"/>
      <c r="X15" s="999"/>
      <c r="Y15" s="999"/>
      <c r="Z15" s="999"/>
      <c r="AA15" s="999"/>
      <c r="AB15" s="999"/>
      <c r="AC15" s="999"/>
      <c r="AD15" s="999"/>
      <c r="AE15" s="999"/>
      <c r="AF15" s="153"/>
      <c r="AG15" s="1000"/>
      <c r="AH15" s="1001"/>
      <c r="AI15" s="1047"/>
      <c r="AJ15" s="1048"/>
      <c r="AK15" s="1048"/>
      <c r="AL15" s="1048"/>
      <c r="AM15" s="1048"/>
      <c r="AN15" s="1049"/>
      <c r="AO15" s="998"/>
      <c r="AP15" s="999"/>
      <c r="AQ15" s="999"/>
      <c r="AR15" s="999"/>
      <c r="AS15" s="1005"/>
      <c r="AT15" s="1006"/>
      <c r="AU15" s="999"/>
      <c r="AV15" s="999"/>
      <c r="AW15" s="1007"/>
      <c r="AX15" s="1006" t="s">
        <v>2198</v>
      </c>
      <c r="AY15" s="999"/>
      <c r="AZ15" s="1008"/>
      <c r="BA15" s="1009"/>
      <c r="BB15" s="1010"/>
      <c r="BC15" s="155"/>
      <c r="BD15" s="156"/>
      <c r="BE15" s="1011"/>
      <c r="BF15" s="1010"/>
      <c r="BG15" s="1010"/>
      <c r="BH15" s="157"/>
      <c r="BI15" s="1010"/>
      <c r="BJ15" s="1052"/>
      <c r="BK15" s="158"/>
      <c r="BL15" s="159"/>
      <c r="BM15" s="159"/>
      <c r="BN15" s="160"/>
      <c r="BO15" s="160"/>
      <c r="BP15" s="160"/>
      <c r="BQ15" s="160"/>
      <c r="BR15" s="161"/>
      <c r="BS15" s="162"/>
      <c r="BT15" s="995"/>
      <c r="BU15" s="996"/>
      <c r="BV15" s="996"/>
      <c r="BW15" s="996"/>
      <c r="BX15" s="997"/>
    </row>
    <row r="16" spans="1:76" s="154" customFormat="1" ht="21" customHeight="1" x14ac:dyDescent="0.25">
      <c r="A16" s="998">
        <f>+A15+1</f>
        <v>2</v>
      </c>
      <c r="B16" s="999"/>
      <c r="C16" s="999"/>
      <c r="D16" s="999"/>
      <c r="E16" s="999"/>
      <c r="F16" s="999"/>
      <c r="G16" s="999"/>
      <c r="H16" s="999"/>
      <c r="I16" s="999"/>
      <c r="J16" s="999"/>
      <c r="K16" s="999"/>
      <c r="L16" s="999"/>
      <c r="M16" s="999"/>
      <c r="N16" s="999"/>
      <c r="O16" s="999"/>
      <c r="P16" s="999"/>
      <c r="Q16" s="999"/>
      <c r="R16" s="999"/>
      <c r="S16" s="999"/>
      <c r="T16" s="999"/>
      <c r="U16" s="999"/>
      <c r="V16" s="999"/>
      <c r="W16" s="999"/>
      <c r="X16" s="999"/>
      <c r="Y16" s="999"/>
      <c r="Z16" s="999"/>
      <c r="AA16" s="999"/>
      <c r="AB16" s="999"/>
      <c r="AC16" s="999"/>
      <c r="AD16" s="999"/>
      <c r="AE16" s="999"/>
      <c r="AF16" s="153"/>
      <c r="AG16" s="1000"/>
      <c r="AH16" s="1001"/>
      <c r="AI16" s="1002"/>
      <c r="AJ16" s="1003"/>
      <c r="AK16" s="1003"/>
      <c r="AL16" s="1003"/>
      <c r="AM16" s="1003"/>
      <c r="AN16" s="1004"/>
      <c r="AO16" s="998"/>
      <c r="AP16" s="999"/>
      <c r="AQ16" s="999"/>
      <c r="AR16" s="999"/>
      <c r="AS16" s="1005"/>
      <c r="AT16" s="1006"/>
      <c r="AU16" s="999"/>
      <c r="AV16" s="999"/>
      <c r="AW16" s="1007"/>
      <c r="AX16" s="1006"/>
      <c r="AY16" s="999"/>
      <c r="AZ16" s="1008"/>
      <c r="BA16" s="1009"/>
      <c r="BB16" s="1010"/>
      <c r="BC16" s="155"/>
      <c r="BD16" s="156"/>
      <c r="BE16" s="1011"/>
      <c r="BF16" s="1010"/>
      <c r="BG16" s="1010"/>
      <c r="BH16" s="157"/>
      <c r="BI16" s="1010"/>
      <c r="BJ16" s="1052"/>
      <c r="BK16" s="158"/>
      <c r="BL16" s="159"/>
      <c r="BM16" s="159"/>
      <c r="BN16" s="160"/>
      <c r="BO16" s="160"/>
      <c r="BP16" s="160"/>
      <c r="BQ16" s="160"/>
      <c r="BR16" s="161"/>
      <c r="BS16" s="162"/>
      <c r="BT16" s="995"/>
      <c r="BU16" s="996"/>
      <c r="BV16" s="996"/>
      <c r="BW16" s="996"/>
      <c r="BX16" s="997"/>
    </row>
    <row r="17" spans="1:76" s="154" customFormat="1" ht="21" customHeight="1" x14ac:dyDescent="0.25">
      <c r="A17" s="998">
        <f t="shared" ref="A17:A80" si="0">+A16+1</f>
        <v>3</v>
      </c>
      <c r="B17" s="999"/>
      <c r="C17" s="999"/>
      <c r="D17" s="999"/>
      <c r="E17" s="999"/>
      <c r="F17" s="999"/>
      <c r="G17" s="999"/>
      <c r="H17" s="999"/>
      <c r="I17" s="999"/>
      <c r="J17" s="999"/>
      <c r="K17" s="999"/>
      <c r="L17" s="999"/>
      <c r="M17" s="999"/>
      <c r="N17" s="999"/>
      <c r="O17" s="999"/>
      <c r="P17" s="999"/>
      <c r="Q17" s="999"/>
      <c r="R17" s="999"/>
      <c r="S17" s="999"/>
      <c r="T17" s="999"/>
      <c r="U17" s="999"/>
      <c r="V17" s="999"/>
      <c r="W17" s="999"/>
      <c r="X17" s="999"/>
      <c r="Y17" s="999"/>
      <c r="Z17" s="999"/>
      <c r="AA17" s="999"/>
      <c r="AB17" s="999"/>
      <c r="AC17" s="999"/>
      <c r="AD17" s="999"/>
      <c r="AE17" s="999"/>
      <c r="AF17" s="153"/>
      <c r="AG17" s="1000"/>
      <c r="AH17" s="1001"/>
      <c r="AI17" s="1002"/>
      <c r="AJ17" s="1003"/>
      <c r="AK17" s="1003"/>
      <c r="AL17" s="1003"/>
      <c r="AM17" s="1003"/>
      <c r="AN17" s="1004"/>
      <c r="AO17" s="998"/>
      <c r="AP17" s="999"/>
      <c r="AQ17" s="999"/>
      <c r="AR17" s="999"/>
      <c r="AS17" s="1005"/>
      <c r="AT17" s="1006"/>
      <c r="AU17" s="999"/>
      <c r="AV17" s="999"/>
      <c r="AW17" s="1007"/>
      <c r="AX17" s="1006"/>
      <c r="AY17" s="999"/>
      <c r="AZ17" s="1008"/>
      <c r="BA17" s="1009"/>
      <c r="BB17" s="1010"/>
      <c r="BC17" s="155"/>
      <c r="BD17" s="156"/>
      <c r="BE17" s="1011"/>
      <c r="BF17" s="1010"/>
      <c r="BG17" s="1010"/>
      <c r="BH17" s="157"/>
      <c r="BI17" s="1010"/>
      <c r="BJ17" s="1052"/>
      <c r="BK17" s="158"/>
      <c r="BL17" s="159"/>
      <c r="BM17" s="159"/>
      <c r="BN17" s="160"/>
      <c r="BO17" s="160"/>
      <c r="BP17" s="160"/>
      <c r="BQ17" s="160"/>
      <c r="BR17" s="161"/>
      <c r="BS17" s="162"/>
      <c r="BT17" s="995"/>
      <c r="BU17" s="996"/>
      <c r="BV17" s="996"/>
      <c r="BW17" s="996"/>
      <c r="BX17" s="997"/>
    </row>
    <row r="18" spans="1:76" s="154" customFormat="1" ht="21" customHeight="1" x14ac:dyDescent="0.25">
      <c r="A18" s="998">
        <f t="shared" si="0"/>
        <v>4</v>
      </c>
      <c r="B18" s="999"/>
      <c r="C18" s="999"/>
      <c r="D18" s="999"/>
      <c r="E18" s="999"/>
      <c r="F18" s="999"/>
      <c r="G18" s="999"/>
      <c r="H18" s="999"/>
      <c r="I18" s="999"/>
      <c r="J18" s="999"/>
      <c r="K18" s="999"/>
      <c r="L18" s="999"/>
      <c r="M18" s="999"/>
      <c r="N18" s="999"/>
      <c r="O18" s="999"/>
      <c r="P18" s="999"/>
      <c r="Q18" s="999"/>
      <c r="R18" s="999"/>
      <c r="S18" s="999"/>
      <c r="T18" s="999"/>
      <c r="U18" s="999"/>
      <c r="V18" s="999"/>
      <c r="W18" s="999"/>
      <c r="X18" s="999"/>
      <c r="Y18" s="999"/>
      <c r="Z18" s="999"/>
      <c r="AA18" s="999"/>
      <c r="AB18" s="999"/>
      <c r="AC18" s="999"/>
      <c r="AD18" s="999"/>
      <c r="AE18" s="999"/>
      <c r="AF18" s="153"/>
      <c r="AG18" s="1000"/>
      <c r="AH18" s="1001"/>
      <c r="AI18" s="1002"/>
      <c r="AJ18" s="1003"/>
      <c r="AK18" s="1003"/>
      <c r="AL18" s="1003"/>
      <c r="AM18" s="1003"/>
      <c r="AN18" s="1004"/>
      <c r="AO18" s="998"/>
      <c r="AP18" s="999"/>
      <c r="AQ18" s="999"/>
      <c r="AR18" s="999"/>
      <c r="AS18" s="1005"/>
      <c r="AT18" s="1006"/>
      <c r="AU18" s="999"/>
      <c r="AV18" s="999"/>
      <c r="AW18" s="1007"/>
      <c r="AX18" s="1006"/>
      <c r="AY18" s="999"/>
      <c r="AZ18" s="1008"/>
      <c r="BA18" s="1009"/>
      <c r="BB18" s="1010"/>
      <c r="BC18" s="155"/>
      <c r="BD18" s="156"/>
      <c r="BE18" s="1011"/>
      <c r="BF18" s="1010"/>
      <c r="BG18" s="1010"/>
      <c r="BH18" s="157"/>
      <c r="BI18" s="1010"/>
      <c r="BJ18" s="1052"/>
      <c r="BK18" s="158"/>
      <c r="BL18" s="159"/>
      <c r="BM18" s="159"/>
      <c r="BN18" s="160"/>
      <c r="BO18" s="160"/>
      <c r="BP18" s="160"/>
      <c r="BQ18" s="160"/>
      <c r="BR18" s="161"/>
      <c r="BS18" s="162"/>
      <c r="BT18" s="995"/>
      <c r="BU18" s="996"/>
      <c r="BV18" s="996"/>
      <c r="BW18" s="996"/>
      <c r="BX18" s="997"/>
    </row>
    <row r="19" spans="1:76" s="154" customFormat="1" ht="21" customHeight="1" x14ac:dyDescent="0.25">
      <c r="A19" s="998">
        <f t="shared" si="0"/>
        <v>5</v>
      </c>
      <c r="B19" s="999"/>
      <c r="C19" s="999"/>
      <c r="D19" s="999"/>
      <c r="E19" s="999"/>
      <c r="F19" s="999"/>
      <c r="G19" s="999"/>
      <c r="H19" s="999"/>
      <c r="I19" s="999"/>
      <c r="J19" s="999"/>
      <c r="K19" s="999"/>
      <c r="L19" s="999"/>
      <c r="M19" s="999"/>
      <c r="N19" s="999"/>
      <c r="O19" s="999"/>
      <c r="P19" s="999"/>
      <c r="Q19" s="999"/>
      <c r="R19" s="999"/>
      <c r="S19" s="999"/>
      <c r="T19" s="999"/>
      <c r="U19" s="999"/>
      <c r="V19" s="999"/>
      <c r="W19" s="999"/>
      <c r="X19" s="999"/>
      <c r="Y19" s="999"/>
      <c r="Z19" s="999"/>
      <c r="AA19" s="999"/>
      <c r="AB19" s="999"/>
      <c r="AC19" s="999"/>
      <c r="AD19" s="999"/>
      <c r="AE19" s="999"/>
      <c r="AF19" s="153"/>
      <c r="AG19" s="1000"/>
      <c r="AH19" s="1001"/>
      <c r="AI19" s="1002"/>
      <c r="AJ19" s="1003"/>
      <c r="AK19" s="1003"/>
      <c r="AL19" s="1003"/>
      <c r="AM19" s="1003"/>
      <c r="AN19" s="1004"/>
      <c r="AO19" s="998"/>
      <c r="AP19" s="999"/>
      <c r="AQ19" s="999"/>
      <c r="AR19" s="999"/>
      <c r="AS19" s="1005"/>
      <c r="AT19" s="1006"/>
      <c r="AU19" s="999"/>
      <c r="AV19" s="999"/>
      <c r="AW19" s="1007"/>
      <c r="AX19" s="1006"/>
      <c r="AY19" s="999"/>
      <c r="AZ19" s="1008"/>
      <c r="BA19" s="1009"/>
      <c r="BB19" s="1010"/>
      <c r="BC19" s="155"/>
      <c r="BD19" s="156"/>
      <c r="BE19" s="1011"/>
      <c r="BF19" s="1010"/>
      <c r="BG19" s="1010"/>
      <c r="BH19" s="157"/>
      <c r="BI19" s="1010"/>
      <c r="BJ19" s="1052"/>
      <c r="BK19" s="158"/>
      <c r="BL19" s="159"/>
      <c r="BM19" s="159"/>
      <c r="BN19" s="160"/>
      <c r="BO19" s="160"/>
      <c r="BP19" s="160"/>
      <c r="BQ19" s="160"/>
      <c r="BR19" s="161"/>
      <c r="BS19" s="162"/>
      <c r="BT19" s="995"/>
      <c r="BU19" s="996"/>
      <c r="BV19" s="996"/>
      <c r="BW19" s="996"/>
      <c r="BX19" s="997"/>
    </row>
    <row r="20" spans="1:76" s="154" customFormat="1" ht="21" customHeight="1" x14ac:dyDescent="0.25">
      <c r="A20" s="998">
        <f t="shared" si="0"/>
        <v>6</v>
      </c>
      <c r="B20" s="999"/>
      <c r="C20" s="999"/>
      <c r="D20" s="999"/>
      <c r="E20" s="999"/>
      <c r="F20" s="999"/>
      <c r="G20" s="999"/>
      <c r="H20" s="999"/>
      <c r="I20" s="999"/>
      <c r="J20" s="999"/>
      <c r="K20" s="999"/>
      <c r="L20" s="999"/>
      <c r="M20" s="999"/>
      <c r="N20" s="999"/>
      <c r="O20" s="999"/>
      <c r="P20" s="999"/>
      <c r="Q20" s="999"/>
      <c r="R20" s="999"/>
      <c r="S20" s="999"/>
      <c r="T20" s="999"/>
      <c r="U20" s="999"/>
      <c r="V20" s="999"/>
      <c r="W20" s="999"/>
      <c r="X20" s="999"/>
      <c r="Y20" s="999"/>
      <c r="Z20" s="999"/>
      <c r="AA20" s="999"/>
      <c r="AB20" s="999"/>
      <c r="AC20" s="999"/>
      <c r="AD20" s="999"/>
      <c r="AE20" s="999"/>
      <c r="AF20" s="153"/>
      <c r="AG20" s="1000"/>
      <c r="AH20" s="1001"/>
      <c r="AI20" s="1002"/>
      <c r="AJ20" s="1003"/>
      <c r="AK20" s="1003"/>
      <c r="AL20" s="1003"/>
      <c r="AM20" s="1003"/>
      <c r="AN20" s="1004"/>
      <c r="AO20" s="998"/>
      <c r="AP20" s="999"/>
      <c r="AQ20" s="999"/>
      <c r="AR20" s="999"/>
      <c r="AS20" s="1005"/>
      <c r="AT20" s="1006"/>
      <c r="AU20" s="999"/>
      <c r="AV20" s="999"/>
      <c r="AW20" s="1007"/>
      <c r="AX20" s="1006"/>
      <c r="AY20" s="999"/>
      <c r="AZ20" s="1008"/>
      <c r="BA20" s="1009"/>
      <c r="BB20" s="1010"/>
      <c r="BC20" s="155"/>
      <c r="BD20" s="156"/>
      <c r="BE20" s="1011"/>
      <c r="BF20" s="1010"/>
      <c r="BG20" s="1010"/>
      <c r="BH20" s="157"/>
      <c r="BI20" s="1010"/>
      <c r="BJ20" s="1052"/>
      <c r="BK20" s="158"/>
      <c r="BL20" s="159"/>
      <c r="BM20" s="159"/>
      <c r="BN20" s="160"/>
      <c r="BO20" s="160"/>
      <c r="BP20" s="160"/>
      <c r="BQ20" s="160"/>
      <c r="BR20" s="161"/>
      <c r="BS20" s="162"/>
      <c r="BT20" s="995"/>
      <c r="BU20" s="996"/>
      <c r="BV20" s="996"/>
      <c r="BW20" s="996"/>
      <c r="BX20" s="997"/>
    </row>
    <row r="21" spans="1:76" s="154" customFormat="1" ht="21" customHeight="1" x14ac:dyDescent="0.25">
      <c r="A21" s="998">
        <f t="shared" si="0"/>
        <v>7</v>
      </c>
      <c r="B21" s="999"/>
      <c r="C21" s="999"/>
      <c r="D21" s="999"/>
      <c r="E21" s="999"/>
      <c r="F21" s="999"/>
      <c r="G21" s="999"/>
      <c r="H21" s="999"/>
      <c r="I21" s="999"/>
      <c r="J21" s="999"/>
      <c r="K21" s="999"/>
      <c r="L21" s="999"/>
      <c r="M21" s="999"/>
      <c r="N21" s="999"/>
      <c r="O21" s="999"/>
      <c r="P21" s="999"/>
      <c r="Q21" s="999"/>
      <c r="R21" s="999"/>
      <c r="S21" s="999"/>
      <c r="T21" s="999"/>
      <c r="U21" s="999"/>
      <c r="V21" s="999"/>
      <c r="W21" s="999"/>
      <c r="X21" s="999"/>
      <c r="Y21" s="999"/>
      <c r="Z21" s="999"/>
      <c r="AA21" s="999"/>
      <c r="AB21" s="999"/>
      <c r="AC21" s="999"/>
      <c r="AD21" s="999"/>
      <c r="AE21" s="999"/>
      <c r="AF21" s="153"/>
      <c r="AG21" s="1000"/>
      <c r="AH21" s="1001"/>
      <c r="AI21" s="1002"/>
      <c r="AJ21" s="1003"/>
      <c r="AK21" s="1003"/>
      <c r="AL21" s="1003"/>
      <c r="AM21" s="1003"/>
      <c r="AN21" s="1004"/>
      <c r="AO21" s="998"/>
      <c r="AP21" s="999"/>
      <c r="AQ21" s="999"/>
      <c r="AR21" s="999"/>
      <c r="AS21" s="1005"/>
      <c r="AT21" s="1006"/>
      <c r="AU21" s="999"/>
      <c r="AV21" s="999"/>
      <c r="AW21" s="1007"/>
      <c r="AX21" s="1006"/>
      <c r="AY21" s="999"/>
      <c r="AZ21" s="1008"/>
      <c r="BA21" s="1009"/>
      <c r="BB21" s="1010"/>
      <c r="BC21" s="155"/>
      <c r="BD21" s="156"/>
      <c r="BE21" s="1011"/>
      <c r="BF21" s="1010"/>
      <c r="BG21" s="1010"/>
      <c r="BH21" s="157"/>
      <c r="BI21" s="1010"/>
      <c r="BJ21" s="1052"/>
      <c r="BK21" s="158"/>
      <c r="BL21" s="159"/>
      <c r="BM21" s="159"/>
      <c r="BN21" s="160"/>
      <c r="BO21" s="160"/>
      <c r="BP21" s="160"/>
      <c r="BQ21" s="160"/>
      <c r="BR21" s="161"/>
      <c r="BS21" s="162"/>
      <c r="BT21" s="995"/>
      <c r="BU21" s="996"/>
      <c r="BV21" s="996"/>
      <c r="BW21" s="996"/>
      <c r="BX21" s="997"/>
    </row>
    <row r="22" spans="1:76" s="154" customFormat="1" ht="21" customHeight="1" x14ac:dyDescent="0.25">
      <c r="A22" s="998">
        <f t="shared" si="0"/>
        <v>8</v>
      </c>
      <c r="B22" s="999"/>
      <c r="C22" s="999"/>
      <c r="D22" s="999"/>
      <c r="E22" s="999"/>
      <c r="F22" s="999"/>
      <c r="G22" s="999"/>
      <c r="H22" s="999"/>
      <c r="I22" s="999"/>
      <c r="J22" s="999"/>
      <c r="K22" s="999"/>
      <c r="L22" s="999"/>
      <c r="M22" s="999"/>
      <c r="N22" s="999"/>
      <c r="O22" s="999"/>
      <c r="P22" s="999"/>
      <c r="Q22" s="999"/>
      <c r="R22" s="999"/>
      <c r="S22" s="999"/>
      <c r="T22" s="999"/>
      <c r="U22" s="999"/>
      <c r="V22" s="999"/>
      <c r="W22" s="999"/>
      <c r="X22" s="999"/>
      <c r="Y22" s="999"/>
      <c r="Z22" s="999"/>
      <c r="AA22" s="999"/>
      <c r="AB22" s="999"/>
      <c r="AC22" s="999"/>
      <c r="AD22" s="999"/>
      <c r="AE22" s="999"/>
      <c r="AF22" s="153"/>
      <c r="AG22" s="1000"/>
      <c r="AH22" s="1001"/>
      <c r="AI22" s="1002"/>
      <c r="AJ22" s="1003"/>
      <c r="AK22" s="1003"/>
      <c r="AL22" s="1003"/>
      <c r="AM22" s="1003"/>
      <c r="AN22" s="1004"/>
      <c r="AO22" s="998"/>
      <c r="AP22" s="999"/>
      <c r="AQ22" s="999"/>
      <c r="AR22" s="999"/>
      <c r="AS22" s="1005"/>
      <c r="AT22" s="1006"/>
      <c r="AU22" s="999"/>
      <c r="AV22" s="999"/>
      <c r="AW22" s="1007"/>
      <c r="AX22" s="1006"/>
      <c r="AY22" s="999"/>
      <c r="AZ22" s="1008"/>
      <c r="BA22" s="1009"/>
      <c r="BB22" s="1010"/>
      <c r="BC22" s="155"/>
      <c r="BD22" s="156"/>
      <c r="BE22" s="1011"/>
      <c r="BF22" s="1010"/>
      <c r="BG22" s="1010"/>
      <c r="BH22" s="157"/>
      <c r="BI22" s="1010"/>
      <c r="BJ22" s="1052"/>
      <c r="BK22" s="158"/>
      <c r="BL22" s="159"/>
      <c r="BM22" s="159"/>
      <c r="BN22" s="160"/>
      <c r="BO22" s="160"/>
      <c r="BP22" s="160"/>
      <c r="BQ22" s="160"/>
      <c r="BR22" s="161"/>
      <c r="BS22" s="162"/>
      <c r="BT22" s="995"/>
      <c r="BU22" s="996"/>
      <c r="BV22" s="996"/>
      <c r="BW22" s="996"/>
      <c r="BX22" s="997"/>
    </row>
    <row r="23" spans="1:76" s="154" customFormat="1" ht="21" customHeight="1" x14ac:dyDescent="0.25">
      <c r="A23" s="998">
        <f t="shared" si="0"/>
        <v>9</v>
      </c>
      <c r="B23" s="999"/>
      <c r="C23" s="999"/>
      <c r="D23" s="999"/>
      <c r="E23" s="999"/>
      <c r="F23" s="999"/>
      <c r="G23" s="999"/>
      <c r="H23" s="999"/>
      <c r="I23" s="999"/>
      <c r="J23" s="999"/>
      <c r="K23" s="999"/>
      <c r="L23" s="999"/>
      <c r="M23" s="999"/>
      <c r="N23" s="999"/>
      <c r="O23" s="999"/>
      <c r="P23" s="999"/>
      <c r="Q23" s="999"/>
      <c r="R23" s="999"/>
      <c r="S23" s="999"/>
      <c r="T23" s="999"/>
      <c r="U23" s="999"/>
      <c r="V23" s="999"/>
      <c r="W23" s="999"/>
      <c r="X23" s="999"/>
      <c r="Y23" s="999"/>
      <c r="Z23" s="999"/>
      <c r="AA23" s="999"/>
      <c r="AB23" s="999"/>
      <c r="AC23" s="999"/>
      <c r="AD23" s="999"/>
      <c r="AE23" s="999"/>
      <c r="AF23" s="153"/>
      <c r="AG23" s="1000"/>
      <c r="AH23" s="1001"/>
      <c r="AI23" s="1002"/>
      <c r="AJ23" s="1003"/>
      <c r="AK23" s="1003"/>
      <c r="AL23" s="1003"/>
      <c r="AM23" s="1003"/>
      <c r="AN23" s="1004"/>
      <c r="AO23" s="998"/>
      <c r="AP23" s="999"/>
      <c r="AQ23" s="999"/>
      <c r="AR23" s="999"/>
      <c r="AS23" s="1005"/>
      <c r="AT23" s="1006"/>
      <c r="AU23" s="999"/>
      <c r="AV23" s="999"/>
      <c r="AW23" s="1007"/>
      <c r="AX23" s="1006"/>
      <c r="AY23" s="999"/>
      <c r="AZ23" s="1008"/>
      <c r="BA23" s="1009"/>
      <c r="BB23" s="1010"/>
      <c r="BC23" s="155"/>
      <c r="BD23" s="156"/>
      <c r="BE23" s="1011"/>
      <c r="BF23" s="1010"/>
      <c r="BG23" s="1010"/>
      <c r="BH23" s="157"/>
      <c r="BI23" s="1010"/>
      <c r="BJ23" s="1052"/>
      <c r="BK23" s="158"/>
      <c r="BL23" s="159"/>
      <c r="BM23" s="159"/>
      <c r="BN23" s="160"/>
      <c r="BO23" s="160"/>
      <c r="BP23" s="160"/>
      <c r="BQ23" s="160"/>
      <c r="BR23" s="161"/>
      <c r="BS23" s="162"/>
      <c r="BT23" s="995"/>
      <c r="BU23" s="996"/>
      <c r="BV23" s="996"/>
      <c r="BW23" s="996"/>
      <c r="BX23" s="997"/>
    </row>
    <row r="24" spans="1:76" s="154" customFormat="1" ht="21" customHeight="1" x14ac:dyDescent="0.25">
      <c r="A24" s="998">
        <f t="shared" si="0"/>
        <v>10</v>
      </c>
      <c r="B24" s="999"/>
      <c r="C24" s="999"/>
      <c r="D24" s="999"/>
      <c r="E24" s="999"/>
      <c r="F24" s="999"/>
      <c r="G24" s="999"/>
      <c r="H24" s="999"/>
      <c r="I24" s="999"/>
      <c r="J24" s="999"/>
      <c r="K24" s="999"/>
      <c r="L24" s="999"/>
      <c r="M24" s="999"/>
      <c r="N24" s="999"/>
      <c r="O24" s="999"/>
      <c r="P24" s="999"/>
      <c r="Q24" s="999"/>
      <c r="R24" s="999"/>
      <c r="S24" s="999"/>
      <c r="T24" s="999"/>
      <c r="U24" s="999"/>
      <c r="V24" s="999"/>
      <c r="W24" s="999"/>
      <c r="X24" s="999"/>
      <c r="Y24" s="999"/>
      <c r="Z24" s="999"/>
      <c r="AA24" s="999"/>
      <c r="AB24" s="999"/>
      <c r="AC24" s="999"/>
      <c r="AD24" s="999"/>
      <c r="AE24" s="999"/>
      <c r="AF24" s="153"/>
      <c r="AG24" s="1000"/>
      <c r="AH24" s="1001"/>
      <c r="AI24" s="1002"/>
      <c r="AJ24" s="1003"/>
      <c r="AK24" s="1003"/>
      <c r="AL24" s="1003"/>
      <c r="AM24" s="1003"/>
      <c r="AN24" s="1004"/>
      <c r="AO24" s="998"/>
      <c r="AP24" s="999"/>
      <c r="AQ24" s="999"/>
      <c r="AR24" s="999"/>
      <c r="AS24" s="1005"/>
      <c r="AT24" s="1006"/>
      <c r="AU24" s="999"/>
      <c r="AV24" s="999"/>
      <c r="AW24" s="1007"/>
      <c r="AX24" s="1006"/>
      <c r="AY24" s="999"/>
      <c r="AZ24" s="1008"/>
      <c r="BA24" s="1009"/>
      <c r="BB24" s="1010"/>
      <c r="BC24" s="155"/>
      <c r="BD24" s="156"/>
      <c r="BE24" s="1011"/>
      <c r="BF24" s="1010"/>
      <c r="BG24" s="1010"/>
      <c r="BH24" s="157"/>
      <c r="BI24" s="1010"/>
      <c r="BJ24" s="1052"/>
      <c r="BK24" s="158"/>
      <c r="BL24" s="159"/>
      <c r="BM24" s="159"/>
      <c r="BN24" s="160"/>
      <c r="BO24" s="160"/>
      <c r="BP24" s="160"/>
      <c r="BQ24" s="160"/>
      <c r="BR24" s="161"/>
      <c r="BS24" s="162"/>
      <c r="BT24" s="995"/>
      <c r="BU24" s="996"/>
      <c r="BV24" s="996"/>
      <c r="BW24" s="996"/>
      <c r="BX24" s="997"/>
    </row>
    <row r="25" spans="1:76" s="154" customFormat="1" ht="21" customHeight="1" x14ac:dyDescent="0.25">
      <c r="A25" s="998">
        <f t="shared" si="0"/>
        <v>11</v>
      </c>
      <c r="B25" s="999"/>
      <c r="C25" s="999"/>
      <c r="D25" s="999"/>
      <c r="E25" s="999"/>
      <c r="F25" s="999"/>
      <c r="G25" s="999"/>
      <c r="H25" s="999"/>
      <c r="I25" s="999"/>
      <c r="J25" s="999"/>
      <c r="K25" s="999"/>
      <c r="L25" s="999"/>
      <c r="M25" s="999"/>
      <c r="N25" s="999"/>
      <c r="O25" s="999"/>
      <c r="P25" s="999"/>
      <c r="Q25" s="999"/>
      <c r="R25" s="999"/>
      <c r="S25" s="999"/>
      <c r="T25" s="999"/>
      <c r="U25" s="999"/>
      <c r="V25" s="999"/>
      <c r="W25" s="999"/>
      <c r="X25" s="999"/>
      <c r="Y25" s="999"/>
      <c r="Z25" s="999"/>
      <c r="AA25" s="999"/>
      <c r="AB25" s="999"/>
      <c r="AC25" s="999"/>
      <c r="AD25" s="999"/>
      <c r="AE25" s="999"/>
      <c r="AF25" s="153"/>
      <c r="AG25" s="1000"/>
      <c r="AH25" s="1001"/>
      <c r="AI25" s="1002"/>
      <c r="AJ25" s="1003"/>
      <c r="AK25" s="1003"/>
      <c r="AL25" s="1003"/>
      <c r="AM25" s="1003"/>
      <c r="AN25" s="1004"/>
      <c r="AO25" s="998"/>
      <c r="AP25" s="999"/>
      <c r="AQ25" s="999"/>
      <c r="AR25" s="999"/>
      <c r="AS25" s="1005"/>
      <c r="AT25" s="1006"/>
      <c r="AU25" s="999"/>
      <c r="AV25" s="999"/>
      <c r="AW25" s="1007"/>
      <c r="AX25" s="1006"/>
      <c r="AY25" s="999"/>
      <c r="AZ25" s="1008"/>
      <c r="BA25" s="1009"/>
      <c r="BB25" s="1010"/>
      <c r="BC25" s="155"/>
      <c r="BD25" s="156"/>
      <c r="BE25" s="1011"/>
      <c r="BF25" s="1010"/>
      <c r="BG25" s="1010"/>
      <c r="BH25" s="157"/>
      <c r="BI25" s="1010"/>
      <c r="BJ25" s="1052"/>
      <c r="BK25" s="158"/>
      <c r="BL25" s="159"/>
      <c r="BM25" s="159"/>
      <c r="BN25" s="160"/>
      <c r="BO25" s="160"/>
      <c r="BP25" s="160"/>
      <c r="BQ25" s="160"/>
      <c r="BR25" s="161"/>
      <c r="BS25" s="162"/>
      <c r="BT25" s="995"/>
      <c r="BU25" s="996"/>
      <c r="BV25" s="996"/>
      <c r="BW25" s="996"/>
      <c r="BX25" s="997"/>
    </row>
    <row r="26" spans="1:76" s="154" customFormat="1" ht="21" customHeight="1" x14ac:dyDescent="0.25">
      <c r="A26" s="998">
        <f t="shared" si="0"/>
        <v>12</v>
      </c>
      <c r="B26" s="999"/>
      <c r="C26" s="999"/>
      <c r="D26" s="999"/>
      <c r="E26" s="999"/>
      <c r="F26" s="999"/>
      <c r="G26" s="999"/>
      <c r="H26" s="999"/>
      <c r="I26" s="999"/>
      <c r="J26" s="999"/>
      <c r="K26" s="999"/>
      <c r="L26" s="999"/>
      <c r="M26" s="999"/>
      <c r="N26" s="999"/>
      <c r="O26" s="999"/>
      <c r="P26" s="999"/>
      <c r="Q26" s="999"/>
      <c r="R26" s="999"/>
      <c r="S26" s="999"/>
      <c r="T26" s="999"/>
      <c r="U26" s="999"/>
      <c r="V26" s="999"/>
      <c r="W26" s="999"/>
      <c r="X26" s="999"/>
      <c r="Y26" s="999"/>
      <c r="Z26" s="999"/>
      <c r="AA26" s="999"/>
      <c r="AB26" s="999"/>
      <c r="AC26" s="999"/>
      <c r="AD26" s="999"/>
      <c r="AE26" s="999"/>
      <c r="AF26" s="153"/>
      <c r="AG26" s="1000"/>
      <c r="AH26" s="1001"/>
      <c r="AI26" s="1002"/>
      <c r="AJ26" s="1003"/>
      <c r="AK26" s="1003"/>
      <c r="AL26" s="1003"/>
      <c r="AM26" s="1003"/>
      <c r="AN26" s="1004"/>
      <c r="AO26" s="998"/>
      <c r="AP26" s="999"/>
      <c r="AQ26" s="999"/>
      <c r="AR26" s="999"/>
      <c r="AS26" s="1005"/>
      <c r="AT26" s="1006"/>
      <c r="AU26" s="999"/>
      <c r="AV26" s="999"/>
      <c r="AW26" s="1007"/>
      <c r="AX26" s="1006"/>
      <c r="AY26" s="999"/>
      <c r="AZ26" s="1008"/>
      <c r="BA26" s="1009"/>
      <c r="BB26" s="1010"/>
      <c r="BC26" s="155"/>
      <c r="BD26" s="156"/>
      <c r="BE26" s="1011"/>
      <c r="BF26" s="1010"/>
      <c r="BG26" s="1010"/>
      <c r="BH26" s="157"/>
      <c r="BI26" s="1010"/>
      <c r="BJ26" s="1052"/>
      <c r="BK26" s="158"/>
      <c r="BL26" s="159"/>
      <c r="BM26" s="159"/>
      <c r="BN26" s="160"/>
      <c r="BO26" s="160"/>
      <c r="BP26" s="160"/>
      <c r="BQ26" s="160"/>
      <c r="BR26" s="161"/>
      <c r="BS26" s="162"/>
      <c r="BT26" s="995"/>
      <c r="BU26" s="996"/>
      <c r="BV26" s="996"/>
      <c r="BW26" s="996"/>
      <c r="BX26" s="997"/>
    </row>
    <row r="27" spans="1:76" s="154" customFormat="1" ht="21" customHeight="1" x14ac:dyDescent="0.25">
      <c r="A27" s="998">
        <f t="shared" si="0"/>
        <v>13</v>
      </c>
      <c r="B27" s="999"/>
      <c r="C27" s="999"/>
      <c r="D27" s="999"/>
      <c r="E27" s="999"/>
      <c r="F27" s="999"/>
      <c r="G27" s="999"/>
      <c r="H27" s="999"/>
      <c r="I27" s="999"/>
      <c r="J27" s="999"/>
      <c r="K27" s="999"/>
      <c r="L27" s="999"/>
      <c r="M27" s="999"/>
      <c r="N27" s="999"/>
      <c r="O27" s="999"/>
      <c r="P27" s="999"/>
      <c r="Q27" s="999"/>
      <c r="R27" s="999"/>
      <c r="S27" s="999"/>
      <c r="T27" s="999"/>
      <c r="U27" s="999"/>
      <c r="V27" s="999"/>
      <c r="W27" s="999"/>
      <c r="X27" s="999"/>
      <c r="Y27" s="999"/>
      <c r="Z27" s="999"/>
      <c r="AA27" s="999"/>
      <c r="AB27" s="999"/>
      <c r="AC27" s="999"/>
      <c r="AD27" s="999"/>
      <c r="AE27" s="999"/>
      <c r="AF27" s="153"/>
      <c r="AG27" s="1000"/>
      <c r="AH27" s="1001"/>
      <c r="AI27" s="1002"/>
      <c r="AJ27" s="1003"/>
      <c r="AK27" s="1003"/>
      <c r="AL27" s="1003"/>
      <c r="AM27" s="1003"/>
      <c r="AN27" s="1004"/>
      <c r="AO27" s="998"/>
      <c r="AP27" s="999"/>
      <c r="AQ27" s="999"/>
      <c r="AR27" s="999"/>
      <c r="AS27" s="1005"/>
      <c r="AT27" s="1006"/>
      <c r="AU27" s="999"/>
      <c r="AV27" s="999"/>
      <c r="AW27" s="1007"/>
      <c r="AX27" s="1006"/>
      <c r="AY27" s="999"/>
      <c r="AZ27" s="1008"/>
      <c r="BA27" s="1009"/>
      <c r="BB27" s="1010"/>
      <c r="BC27" s="155"/>
      <c r="BD27" s="156"/>
      <c r="BE27" s="1011"/>
      <c r="BF27" s="1010"/>
      <c r="BG27" s="1010"/>
      <c r="BH27" s="157"/>
      <c r="BI27" s="1010"/>
      <c r="BJ27" s="1052"/>
      <c r="BK27" s="158"/>
      <c r="BL27" s="159"/>
      <c r="BM27" s="159"/>
      <c r="BN27" s="160"/>
      <c r="BO27" s="160"/>
      <c r="BP27" s="160"/>
      <c r="BQ27" s="160"/>
      <c r="BR27" s="161"/>
      <c r="BS27" s="162"/>
      <c r="BT27" s="995"/>
      <c r="BU27" s="996"/>
      <c r="BV27" s="996"/>
      <c r="BW27" s="996"/>
      <c r="BX27" s="997"/>
    </row>
    <row r="28" spans="1:76" s="154" customFormat="1" ht="21" customHeight="1" x14ac:dyDescent="0.25">
      <c r="A28" s="998">
        <f t="shared" si="0"/>
        <v>14</v>
      </c>
      <c r="B28" s="999"/>
      <c r="C28" s="999"/>
      <c r="D28" s="999"/>
      <c r="E28" s="999"/>
      <c r="F28" s="999"/>
      <c r="G28" s="999"/>
      <c r="H28" s="999"/>
      <c r="I28" s="999"/>
      <c r="J28" s="999"/>
      <c r="K28" s="999"/>
      <c r="L28" s="999"/>
      <c r="M28" s="999"/>
      <c r="N28" s="999"/>
      <c r="O28" s="999"/>
      <c r="P28" s="999"/>
      <c r="Q28" s="999"/>
      <c r="R28" s="999"/>
      <c r="S28" s="999"/>
      <c r="T28" s="999"/>
      <c r="U28" s="999"/>
      <c r="V28" s="999"/>
      <c r="W28" s="999"/>
      <c r="X28" s="999"/>
      <c r="Y28" s="999"/>
      <c r="Z28" s="999"/>
      <c r="AA28" s="999"/>
      <c r="AB28" s="999"/>
      <c r="AC28" s="999"/>
      <c r="AD28" s="999"/>
      <c r="AE28" s="999"/>
      <c r="AF28" s="153"/>
      <c r="AG28" s="1000"/>
      <c r="AH28" s="1001"/>
      <c r="AI28" s="1002"/>
      <c r="AJ28" s="1003"/>
      <c r="AK28" s="1003"/>
      <c r="AL28" s="1003"/>
      <c r="AM28" s="1003"/>
      <c r="AN28" s="1004"/>
      <c r="AO28" s="998"/>
      <c r="AP28" s="999"/>
      <c r="AQ28" s="999"/>
      <c r="AR28" s="999"/>
      <c r="AS28" s="1005"/>
      <c r="AT28" s="1006"/>
      <c r="AU28" s="999"/>
      <c r="AV28" s="999"/>
      <c r="AW28" s="1007"/>
      <c r="AX28" s="1006"/>
      <c r="AY28" s="999"/>
      <c r="AZ28" s="1008"/>
      <c r="BA28" s="1009"/>
      <c r="BB28" s="1010"/>
      <c r="BC28" s="155"/>
      <c r="BD28" s="156"/>
      <c r="BE28" s="1011"/>
      <c r="BF28" s="1010"/>
      <c r="BG28" s="1010"/>
      <c r="BH28" s="157"/>
      <c r="BI28" s="1010"/>
      <c r="BJ28" s="1052"/>
      <c r="BK28" s="158"/>
      <c r="BL28" s="159"/>
      <c r="BM28" s="159"/>
      <c r="BN28" s="160"/>
      <c r="BO28" s="160"/>
      <c r="BP28" s="160"/>
      <c r="BQ28" s="160"/>
      <c r="BR28" s="161"/>
      <c r="BS28" s="162"/>
      <c r="BT28" s="995"/>
      <c r="BU28" s="996"/>
      <c r="BV28" s="996"/>
      <c r="BW28" s="996"/>
      <c r="BX28" s="997"/>
    </row>
    <row r="29" spans="1:76" s="154" customFormat="1" ht="21" customHeight="1" x14ac:dyDescent="0.25">
      <c r="A29" s="998">
        <f t="shared" si="0"/>
        <v>15</v>
      </c>
      <c r="B29" s="999"/>
      <c r="C29" s="999"/>
      <c r="D29" s="999"/>
      <c r="E29" s="999"/>
      <c r="F29" s="999"/>
      <c r="G29" s="999"/>
      <c r="H29" s="999"/>
      <c r="I29" s="999"/>
      <c r="J29" s="999"/>
      <c r="K29" s="999"/>
      <c r="L29" s="999"/>
      <c r="M29" s="999"/>
      <c r="N29" s="999"/>
      <c r="O29" s="999"/>
      <c r="P29" s="999"/>
      <c r="Q29" s="999"/>
      <c r="R29" s="999"/>
      <c r="S29" s="999"/>
      <c r="T29" s="999"/>
      <c r="U29" s="999"/>
      <c r="V29" s="999"/>
      <c r="W29" s="999"/>
      <c r="X29" s="999"/>
      <c r="Y29" s="999"/>
      <c r="Z29" s="999"/>
      <c r="AA29" s="999"/>
      <c r="AB29" s="999"/>
      <c r="AC29" s="999"/>
      <c r="AD29" s="999"/>
      <c r="AE29" s="999"/>
      <c r="AF29" s="153"/>
      <c r="AG29" s="1000"/>
      <c r="AH29" s="1001"/>
      <c r="AI29" s="1002"/>
      <c r="AJ29" s="1003"/>
      <c r="AK29" s="1003"/>
      <c r="AL29" s="1003"/>
      <c r="AM29" s="1003"/>
      <c r="AN29" s="1004"/>
      <c r="AO29" s="998"/>
      <c r="AP29" s="999"/>
      <c r="AQ29" s="999"/>
      <c r="AR29" s="999"/>
      <c r="AS29" s="1005"/>
      <c r="AT29" s="1006"/>
      <c r="AU29" s="999"/>
      <c r="AV29" s="999"/>
      <c r="AW29" s="1007"/>
      <c r="AX29" s="1006"/>
      <c r="AY29" s="999"/>
      <c r="AZ29" s="1008"/>
      <c r="BA29" s="1009"/>
      <c r="BB29" s="1010"/>
      <c r="BC29" s="155"/>
      <c r="BD29" s="156"/>
      <c r="BE29" s="1011"/>
      <c r="BF29" s="1010"/>
      <c r="BG29" s="1010"/>
      <c r="BH29" s="157"/>
      <c r="BI29" s="1010"/>
      <c r="BJ29" s="1052"/>
      <c r="BK29" s="158"/>
      <c r="BL29" s="159"/>
      <c r="BM29" s="159"/>
      <c r="BN29" s="160"/>
      <c r="BO29" s="160"/>
      <c r="BP29" s="160"/>
      <c r="BQ29" s="160"/>
      <c r="BR29" s="161"/>
      <c r="BS29" s="162"/>
      <c r="BT29" s="995"/>
      <c r="BU29" s="996"/>
      <c r="BV29" s="996"/>
      <c r="BW29" s="996"/>
      <c r="BX29" s="997"/>
    </row>
    <row r="30" spans="1:76" s="154" customFormat="1" ht="21" customHeight="1" x14ac:dyDescent="0.25">
      <c r="A30" s="998">
        <f t="shared" si="0"/>
        <v>16</v>
      </c>
      <c r="B30" s="999"/>
      <c r="C30" s="999"/>
      <c r="D30" s="999"/>
      <c r="E30" s="999"/>
      <c r="F30" s="999"/>
      <c r="G30" s="999"/>
      <c r="H30" s="999"/>
      <c r="I30" s="999"/>
      <c r="J30" s="999"/>
      <c r="K30" s="999"/>
      <c r="L30" s="999"/>
      <c r="M30" s="999"/>
      <c r="N30" s="999"/>
      <c r="O30" s="999"/>
      <c r="P30" s="999"/>
      <c r="Q30" s="999"/>
      <c r="R30" s="999"/>
      <c r="S30" s="999"/>
      <c r="T30" s="999"/>
      <c r="U30" s="999"/>
      <c r="V30" s="999"/>
      <c r="W30" s="999"/>
      <c r="X30" s="999"/>
      <c r="Y30" s="999"/>
      <c r="Z30" s="999"/>
      <c r="AA30" s="999"/>
      <c r="AB30" s="999"/>
      <c r="AC30" s="999"/>
      <c r="AD30" s="999"/>
      <c r="AE30" s="999"/>
      <c r="AF30" s="153"/>
      <c r="AG30" s="1000"/>
      <c r="AH30" s="1001"/>
      <c r="AI30" s="1002"/>
      <c r="AJ30" s="1003"/>
      <c r="AK30" s="1003"/>
      <c r="AL30" s="1003"/>
      <c r="AM30" s="1003"/>
      <c r="AN30" s="1004"/>
      <c r="AO30" s="998"/>
      <c r="AP30" s="999"/>
      <c r="AQ30" s="999"/>
      <c r="AR30" s="999"/>
      <c r="AS30" s="1005"/>
      <c r="AT30" s="1006"/>
      <c r="AU30" s="999"/>
      <c r="AV30" s="999"/>
      <c r="AW30" s="1007"/>
      <c r="AX30" s="1006"/>
      <c r="AY30" s="999"/>
      <c r="AZ30" s="1008"/>
      <c r="BA30" s="1009"/>
      <c r="BB30" s="1010"/>
      <c r="BC30" s="155"/>
      <c r="BD30" s="156"/>
      <c r="BE30" s="1011"/>
      <c r="BF30" s="1010"/>
      <c r="BG30" s="1010"/>
      <c r="BH30" s="157"/>
      <c r="BI30" s="1010"/>
      <c r="BJ30" s="1052"/>
      <c r="BK30" s="158"/>
      <c r="BL30" s="159"/>
      <c r="BM30" s="159"/>
      <c r="BN30" s="160"/>
      <c r="BO30" s="160"/>
      <c r="BP30" s="160"/>
      <c r="BQ30" s="160"/>
      <c r="BR30" s="161"/>
      <c r="BS30" s="162"/>
      <c r="BT30" s="995"/>
      <c r="BU30" s="996"/>
      <c r="BV30" s="996"/>
      <c r="BW30" s="996"/>
      <c r="BX30" s="997"/>
    </row>
    <row r="31" spans="1:76" s="154" customFormat="1" ht="21" customHeight="1" x14ac:dyDescent="0.25">
      <c r="A31" s="998">
        <f t="shared" si="0"/>
        <v>17</v>
      </c>
      <c r="B31" s="999"/>
      <c r="C31" s="999"/>
      <c r="D31" s="999"/>
      <c r="E31" s="999"/>
      <c r="F31" s="999"/>
      <c r="G31" s="999"/>
      <c r="H31" s="999"/>
      <c r="I31" s="999"/>
      <c r="J31" s="999"/>
      <c r="K31" s="999"/>
      <c r="L31" s="999"/>
      <c r="M31" s="999"/>
      <c r="N31" s="999"/>
      <c r="O31" s="999"/>
      <c r="P31" s="999"/>
      <c r="Q31" s="999"/>
      <c r="R31" s="999"/>
      <c r="S31" s="999"/>
      <c r="T31" s="999"/>
      <c r="U31" s="999"/>
      <c r="V31" s="999"/>
      <c r="W31" s="999"/>
      <c r="X31" s="999"/>
      <c r="Y31" s="999"/>
      <c r="Z31" s="999"/>
      <c r="AA31" s="999"/>
      <c r="AB31" s="999"/>
      <c r="AC31" s="999"/>
      <c r="AD31" s="999"/>
      <c r="AE31" s="999"/>
      <c r="AF31" s="153"/>
      <c r="AG31" s="1000"/>
      <c r="AH31" s="1001"/>
      <c r="AI31" s="1002"/>
      <c r="AJ31" s="1003"/>
      <c r="AK31" s="1003"/>
      <c r="AL31" s="1003"/>
      <c r="AM31" s="1003"/>
      <c r="AN31" s="1004"/>
      <c r="AO31" s="998"/>
      <c r="AP31" s="999"/>
      <c r="AQ31" s="999"/>
      <c r="AR31" s="999"/>
      <c r="AS31" s="1005"/>
      <c r="AT31" s="1006"/>
      <c r="AU31" s="999"/>
      <c r="AV31" s="999"/>
      <c r="AW31" s="1007"/>
      <c r="AX31" s="1006"/>
      <c r="AY31" s="999"/>
      <c r="AZ31" s="1008"/>
      <c r="BA31" s="1009"/>
      <c r="BB31" s="1010"/>
      <c r="BC31" s="155"/>
      <c r="BD31" s="156"/>
      <c r="BE31" s="1011"/>
      <c r="BF31" s="1010"/>
      <c r="BG31" s="1010"/>
      <c r="BH31" s="157"/>
      <c r="BI31" s="1010"/>
      <c r="BJ31" s="1052"/>
      <c r="BK31" s="158"/>
      <c r="BL31" s="159"/>
      <c r="BM31" s="159"/>
      <c r="BN31" s="160"/>
      <c r="BO31" s="160"/>
      <c r="BP31" s="160"/>
      <c r="BQ31" s="160"/>
      <c r="BR31" s="161"/>
      <c r="BS31" s="162"/>
      <c r="BT31" s="995"/>
      <c r="BU31" s="996"/>
      <c r="BV31" s="996"/>
      <c r="BW31" s="996"/>
      <c r="BX31" s="997"/>
    </row>
    <row r="32" spans="1:76" s="154" customFormat="1" ht="21" customHeight="1" x14ac:dyDescent="0.25">
      <c r="A32" s="998">
        <f t="shared" si="0"/>
        <v>18</v>
      </c>
      <c r="B32" s="999"/>
      <c r="C32" s="999"/>
      <c r="D32" s="999"/>
      <c r="E32" s="999"/>
      <c r="F32" s="999"/>
      <c r="G32" s="999"/>
      <c r="H32" s="999"/>
      <c r="I32" s="999"/>
      <c r="J32" s="999"/>
      <c r="K32" s="999"/>
      <c r="L32" s="999"/>
      <c r="M32" s="999"/>
      <c r="N32" s="999"/>
      <c r="O32" s="999"/>
      <c r="P32" s="999"/>
      <c r="Q32" s="999"/>
      <c r="R32" s="999"/>
      <c r="S32" s="999"/>
      <c r="T32" s="999"/>
      <c r="U32" s="999"/>
      <c r="V32" s="999"/>
      <c r="W32" s="999"/>
      <c r="X32" s="999"/>
      <c r="Y32" s="999"/>
      <c r="Z32" s="999"/>
      <c r="AA32" s="999"/>
      <c r="AB32" s="999"/>
      <c r="AC32" s="999"/>
      <c r="AD32" s="999"/>
      <c r="AE32" s="999"/>
      <c r="AF32" s="153"/>
      <c r="AG32" s="1000"/>
      <c r="AH32" s="1001"/>
      <c r="AI32" s="1002"/>
      <c r="AJ32" s="1003"/>
      <c r="AK32" s="1003"/>
      <c r="AL32" s="1003"/>
      <c r="AM32" s="1003"/>
      <c r="AN32" s="1004"/>
      <c r="AO32" s="998"/>
      <c r="AP32" s="999"/>
      <c r="AQ32" s="999"/>
      <c r="AR32" s="999"/>
      <c r="AS32" s="1005"/>
      <c r="AT32" s="1006"/>
      <c r="AU32" s="999"/>
      <c r="AV32" s="999"/>
      <c r="AW32" s="1007"/>
      <c r="AX32" s="1006"/>
      <c r="AY32" s="999"/>
      <c r="AZ32" s="1008"/>
      <c r="BA32" s="1009"/>
      <c r="BB32" s="1010"/>
      <c r="BC32" s="155"/>
      <c r="BD32" s="156"/>
      <c r="BE32" s="1011"/>
      <c r="BF32" s="1010"/>
      <c r="BG32" s="1010"/>
      <c r="BH32" s="157"/>
      <c r="BI32" s="1010"/>
      <c r="BJ32" s="1052"/>
      <c r="BK32" s="158"/>
      <c r="BL32" s="159"/>
      <c r="BM32" s="159"/>
      <c r="BN32" s="160"/>
      <c r="BO32" s="160"/>
      <c r="BP32" s="160"/>
      <c r="BQ32" s="160"/>
      <c r="BR32" s="161"/>
      <c r="BS32" s="162"/>
      <c r="BT32" s="995"/>
      <c r="BU32" s="996"/>
      <c r="BV32" s="996"/>
      <c r="BW32" s="996"/>
      <c r="BX32" s="997"/>
    </row>
    <row r="33" spans="1:76" s="154" customFormat="1" ht="21" customHeight="1" x14ac:dyDescent="0.25">
      <c r="A33" s="998">
        <f t="shared" si="0"/>
        <v>19</v>
      </c>
      <c r="B33" s="999"/>
      <c r="C33" s="999"/>
      <c r="D33" s="999"/>
      <c r="E33" s="999"/>
      <c r="F33" s="999"/>
      <c r="G33" s="999"/>
      <c r="H33" s="999"/>
      <c r="I33" s="999"/>
      <c r="J33" s="999"/>
      <c r="K33" s="999"/>
      <c r="L33" s="999"/>
      <c r="M33" s="999"/>
      <c r="N33" s="999"/>
      <c r="O33" s="999"/>
      <c r="P33" s="999"/>
      <c r="Q33" s="999"/>
      <c r="R33" s="999"/>
      <c r="S33" s="999"/>
      <c r="T33" s="999"/>
      <c r="U33" s="999"/>
      <c r="V33" s="999"/>
      <c r="W33" s="999"/>
      <c r="X33" s="999"/>
      <c r="Y33" s="999"/>
      <c r="Z33" s="999"/>
      <c r="AA33" s="999"/>
      <c r="AB33" s="999"/>
      <c r="AC33" s="999"/>
      <c r="AD33" s="999"/>
      <c r="AE33" s="999"/>
      <c r="AF33" s="153"/>
      <c r="AG33" s="1000"/>
      <c r="AH33" s="1001"/>
      <c r="AI33" s="1002"/>
      <c r="AJ33" s="1003"/>
      <c r="AK33" s="1003"/>
      <c r="AL33" s="1003"/>
      <c r="AM33" s="1003"/>
      <c r="AN33" s="1004"/>
      <c r="AO33" s="998"/>
      <c r="AP33" s="999"/>
      <c r="AQ33" s="999"/>
      <c r="AR33" s="999"/>
      <c r="AS33" s="1005"/>
      <c r="AT33" s="1006"/>
      <c r="AU33" s="999"/>
      <c r="AV33" s="999"/>
      <c r="AW33" s="1007"/>
      <c r="AX33" s="1006"/>
      <c r="AY33" s="999"/>
      <c r="AZ33" s="1008"/>
      <c r="BA33" s="1009"/>
      <c r="BB33" s="1010"/>
      <c r="BC33" s="155"/>
      <c r="BD33" s="156"/>
      <c r="BE33" s="1011"/>
      <c r="BF33" s="1010"/>
      <c r="BG33" s="1010"/>
      <c r="BH33" s="157"/>
      <c r="BI33" s="1010"/>
      <c r="BJ33" s="1052"/>
      <c r="BK33" s="158"/>
      <c r="BL33" s="159"/>
      <c r="BM33" s="159"/>
      <c r="BN33" s="160"/>
      <c r="BO33" s="160"/>
      <c r="BP33" s="160"/>
      <c r="BQ33" s="160"/>
      <c r="BR33" s="161"/>
      <c r="BS33" s="162"/>
      <c r="BT33" s="995"/>
      <c r="BU33" s="996"/>
      <c r="BV33" s="996"/>
      <c r="BW33" s="996"/>
      <c r="BX33" s="997"/>
    </row>
    <row r="34" spans="1:76" s="154" customFormat="1" ht="21" customHeight="1" x14ac:dyDescent="0.25">
      <c r="A34" s="998">
        <f t="shared" si="0"/>
        <v>20</v>
      </c>
      <c r="B34" s="999"/>
      <c r="C34" s="999"/>
      <c r="D34" s="999"/>
      <c r="E34" s="999"/>
      <c r="F34" s="999"/>
      <c r="G34" s="999"/>
      <c r="H34" s="999"/>
      <c r="I34" s="999"/>
      <c r="J34" s="999"/>
      <c r="K34" s="999"/>
      <c r="L34" s="999"/>
      <c r="M34" s="999"/>
      <c r="N34" s="999"/>
      <c r="O34" s="999"/>
      <c r="P34" s="999"/>
      <c r="Q34" s="999"/>
      <c r="R34" s="999"/>
      <c r="S34" s="999"/>
      <c r="T34" s="999"/>
      <c r="U34" s="999"/>
      <c r="V34" s="999"/>
      <c r="W34" s="999"/>
      <c r="X34" s="999"/>
      <c r="Y34" s="999"/>
      <c r="Z34" s="999"/>
      <c r="AA34" s="999"/>
      <c r="AB34" s="999"/>
      <c r="AC34" s="999"/>
      <c r="AD34" s="999"/>
      <c r="AE34" s="999"/>
      <c r="AF34" s="153"/>
      <c r="AG34" s="1000"/>
      <c r="AH34" s="1001"/>
      <c r="AI34" s="1002"/>
      <c r="AJ34" s="1003"/>
      <c r="AK34" s="1003"/>
      <c r="AL34" s="1003"/>
      <c r="AM34" s="1003"/>
      <c r="AN34" s="1004"/>
      <c r="AO34" s="998"/>
      <c r="AP34" s="999"/>
      <c r="AQ34" s="999"/>
      <c r="AR34" s="999"/>
      <c r="AS34" s="1005"/>
      <c r="AT34" s="1006"/>
      <c r="AU34" s="999"/>
      <c r="AV34" s="999"/>
      <c r="AW34" s="1007"/>
      <c r="AX34" s="1006"/>
      <c r="AY34" s="999"/>
      <c r="AZ34" s="1008"/>
      <c r="BA34" s="1009"/>
      <c r="BB34" s="1010"/>
      <c r="BC34" s="155"/>
      <c r="BD34" s="156"/>
      <c r="BE34" s="1011"/>
      <c r="BF34" s="1010"/>
      <c r="BG34" s="1010"/>
      <c r="BH34" s="157"/>
      <c r="BI34" s="1010"/>
      <c r="BJ34" s="1052"/>
      <c r="BK34" s="158"/>
      <c r="BL34" s="159"/>
      <c r="BM34" s="159"/>
      <c r="BN34" s="160"/>
      <c r="BO34" s="160"/>
      <c r="BP34" s="160"/>
      <c r="BQ34" s="160"/>
      <c r="BR34" s="161"/>
      <c r="BS34" s="162"/>
      <c r="BT34" s="995"/>
      <c r="BU34" s="996"/>
      <c r="BV34" s="996"/>
      <c r="BW34" s="996"/>
      <c r="BX34" s="997"/>
    </row>
    <row r="35" spans="1:76" s="154" customFormat="1" ht="21" customHeight="1" x14ac:dyDescent="0.25">
      <c r="A35" s="998">
        <f t="shared" si="0"/>
        <v>21</v>
      </c>
      <c r="B35" s="999"/>
      <c r="C35" s="999"/>
      <c r="D35" s="999"/>
      <c r="E35" s="999"/>
      <c r="F35" s="999"/>
      <c r="G35" s="999"/>
      <c r="H35" s="999"/>
      <c r="I35" s="999"/>
      <c r="J35" s="999"/>
      <c r="K35" s="999"/>
      <c r="L35" s="999"/>
      <c r="M35" s="999"/>
      <c r="N35" s="999"/>
      <c r="O35" s="999"/>
      <c r="P35" s="999"/>
      <c r="Q35" s="999"/>
      <c r="R35" s="999"/>
      <c r="S35" s="999"/>
      <c r="T35" s="999"/>
      <c r="U35" s="999"/>
      <c r="V35" s="999"/>
      <c r="W35" s="999"/>
      <c r="X35" s="999"/>
      <c r="Y35" s="999"/>
      <c r="Z35" s="999"/>
      <c r="AA35" s="999"/>
      <c r="AB35" s="999"/>
      <c r="AC35" s="999"/>
      <c r="AD35" s="999"/>
      <c r="AE35" s="999"/>
      <c r="AF35" s="153"/>
      <c r="AG35" s="1000"/>
      <c r="AH35" s="1001"/>
      <c r="AI35" s="1002"/>
      <c r="AJ35" s="1003"/>
      <c r="AK35" s="1003"/>
      <c r="AL35" s="1003"/>
      <c r="AM35" s="1003"/>
      <c r="AN35" s="1004"/>
      <c r="AO35" s="998"/>
      <c r="AP35" s="999"/>
      <c r="AQ35" s="999"/>
      <c r="AR35" s="999"/>
      <c r="AS35" s="1005"/>
      <c r="AT35" s="1006"/>
      <c r="AU35" s="999"/>
      <c r="AV35" s="999"/>
      <c r="AW35" s="1007"/>
      <c r="AX35" s="1006"/>
      <c r="AY35" s="999"/>
      <c r="AZ35" s="1008"/>
      <c r="BA35" s="1009"/>
      <c r="BB35" s="1010"/>
      <c r="BC35" s="155"/>
      <c r="BD35" s="156"/>
      <c r="BE35" s="1011"/>
      <c r="BF35" s="1010"/>
      <c r="BG35" s="1010"/>
      <c r="BH35" s="157"/>
      <c r="BI35" s="1010"/>
      <c r="BJ35" s="1052"/>
      <c r="BK35" s="158"/>
      <c r="BL35" s="159"/>
      <c r="BM35" s="159"/>
      <c r="BN35" s="160"/>
      <c r="BO35" s="160"/>
      <c r="BP35" s="160"/>
      <c r="BQ35" s="160"/>
      <c r="BR35" s="161"/>
      <c r="BS35" s="162"/>
      <c r="BT35" s="995"/>
      <c r="BU35" s="996"/>
      <c r="BV35" s="996"/>
      <c r="BW35" s="996"/>
      <c r="BX35" s="997"/>
    </row>
    <row r="36" spans="1:76" s="154" customFormat="1" ht="21" customHeight="1" x14ac:dyDescent="0.25">
      <c r="A36" s="998">
        <f t="shared" si="0"/>
        <v>22</v>
      </c>
      <c r="B36" s="999"/>
      <c r="C36" s="999"/>
      <c r="D36" s="999"/>
      <c r="E36" s="999"/>
      <c r="F36" s="999"/>
      <c r="G36" s="999"/>
      <c r="H36" s="999"/>
      <c r="I36" s="999"/>
      <c r="J36" s="999"/>
      <c r="K36" s="999"/>
      <c r="L36" s="999"/>
      <c r="M36" s="999"/>
      <c r="N36" s="999"/>
      <c r="O36" s="999"/>
      <c r="P36" s="999"/>
      <c r="Q36" s="999"/>
      <c r="R36" s="999"/>
      <c r="S36" s="999"/>
      <c r="T36" s="999"/>
      <c r="U36" s="999"/>
      <c r="V36" s="999"/>
      <c r="W36" s="999"/>
      <c r="X36" s="999"/>
      <c r="Y36" s="999"/>
      <c r="Z36" s="999"/>
      <c r="AA36" s="999"/>
      <c r="AB36" s="999"/>
      <c r="AC36" s="999"/>
      <c r="AD36" s="999"/>
      <c r="AE36" s="999"/>
      <c r="AF36" s="153"/>
      <c r="AG36" s="1000"/>
      <c r="AH36" s="1001"/>
      <c r="AI36" s="1002"/>
      <c r="AJ36" s="1003"/>
      <c r="AK36" s="1003"/>
      <c r="AL36" s="1003"/>
      <c r="AM36" s="1003"/>
      <c r="AN36" s="1004"/>
      <c r="AO36" s="998"/>
      <c r="AP36" s="999"/>
      <c r="AQ36" s="999"/>
      <c r="AR36" s="999"/>
      <c r="AS36" s="1005"/>
      <c r="AT36" s="1006"/>
      <c r="AU36" s="999"/>
      <c r="AV36" s="999"/>
      <c r="AW36" s="1007"/>
      <c r="AX36" s="1006"/>
      <c r="AY36" s="999"/>
      <c r="AZ36" s="1008"/>
      <c r="BA36" s="1009"/>
      <c r="BB36" s="1010"/>
      <c r="BC36" s="155"/>
      <c r="BD36" s="156"/>
      <c r="BE36" s="1011"/>
      <c r="BF36" s="1010"/>
      <c r="BG36" s="1010"/>
      <c r="BH36" s="157"/>
      <c r="BI36" s="1010"/>
      <c r="BJ36" s="1052"/>
      <c r="BK36" s="158"/>
      <c r="BL36" s="159"/>
      <c r="BM36" s="159"/>
      <c r="BN36" s="160"/>
      <c r="BO36" s="160"/>
      <c r="BP36" s="160"/>
      <c r="BQ36" s="160"/>
      <c r="BR36" s="161"/>
      <c r="BS36" s="162"/>
      <c r="BT36" s="995"/>
      <c r="BU36" s="996"/>
      <c r="BV36" s="996"/>
      <c r="BW36" s="996"/>
      <c r="BX36" s="997"/>
    </row>
    <row r="37" spans="1:76" s="154" customFormat="1" ht="21" customHeight="1" x14ac:dyDescent="0.25">
      <c r="A37" s="998">
        <f t="shared" si="0"/>
        <v>23</v>
      </c>
      <c r="B37" s="999"/>
      <c r="C37" s="999"/>
      <c r="D37" s="999"/>
      <c r="E37" s="999"/>
      <c r="F37" s="999"/>
      <c r="G37" s="999"/>
      <c r="H37" s="999"/>
      <c r="I37" s="999"/>
      <c r="J37" s="999"/>
      <c r="K37" s="999"/>
      <c r="L37" s="999"/>
      <c r="M37" s="999"/>
      <c r="N37" s="999"/>
      <c r="O37" s="999"/>
      <c r="P37" s="999"/>
      <c r="Q37" s="999"/>
      <c r="R37" s="999"/>
      <c r="S37" s="999"/>
      <c r="T37" s="999"/>
      <c r="U37" s="999"/>
      <c r="V37" s="999"/>
      <c r="W37" s="999"/>
      <c r="X37" s="999"/>
      <c r="Y37" s="999"/>
      <c r="Z37" s="999"/>
      <c r="AA37" s="999"/>
      <c r="AB37" s="999"/>
      <c r="AC37" s="999"/>
      <c r="AD37" s="999"/>
      <c r="AE37" s="999"/>
      <c r="AF37" s="153"/>
      <c r="AG37" s="1000"/>
      <c r="AH37" s="1001"/>
      <c r="AI37" s="1002"/>
      <c r="AJ37" s="1003"/>
      <c r="AK37" s="1003"/>
      <c r="AL37" s="1003"/>
      <c r="AM37" s="1003"/>
      <c r="AN37" s="1004"/>
      <c r="AO37" s="998"/>
      <c r="AP37" s="999"/>
      <c r="AQ37" s="999"/>
      <c r="AR37" s="999"/>
      <c r="AS37" s="1005"/>
      <c r="AT37" s="1006"/>
      <c r="AU37" s="999"/>
      <c r="AV37" s="999"/>
      <c r="AW37" s="1007"/>
      <c r="AX37" s="1006"/>
      <c r="AY37" s="999"/>
      <c r="AZ37" s="1008"/>
      <c r="BA37" s="1009"/>
      <c r="BB37" s="1010"/>
      <c r="BC37" s="155"/>
      <c r="BD37" s="156"/>
      <c r="BE37" s="1011"/>
      <c r="BF37" s="1010"/>
      <c r="BG37" s="1010"/>
      <c r="BH37" s="157"/>
      <c r="BI37" s="1010"/>
      <c r="BJ37" s="1052"/>
      <c r="BK37" s="158"/>
      <c r="BL37" s="159"/>
      <c r="BM37" s="159"/>
      <c r="BN37" s="160"/>
      <c r="BO37" s="160"/>
      <c r="BP37" s="160"/>
      <c r="BQ37" s="160"/>
      <c r="BR37" s="161"/>
      <c r="BS37" s="162"/>
      <c r="BT37" s="995"/>
      <c r="BU37" s="996"/>
      <c r="BV37" s="996"/>
      <c r="BW37" s="996"/>
      <c r="BX37" s="997"/>
    </row>
    <row r="38" spans="1:76" s="154" customFormat="1" ht="21" customHeight="1" x14ac:dyDescent="0.25">
      <c r="A38" s="998">
        <f t="shared" si="0"/>
        <v>24</v>
      </c>
      <c r="B38" s="999"/>
      <c r="C38" s="999"/>
      <c r="D38" s="999"/>
      <c r="E38" s="999"/>
      <c r="F38" s="999"/>
      <c r="G38" s="999"/>
      <c r="H38" s="999"/>
      <c r="I38" s="999"/>
      <c r="J38" s="999"/>
      <c r="K38" s="999"/>
      <c r="L38" s="999"/>
      <c r="M38" s="999"/>
      <c r="N38" s="999"/>
      <c r="O38" s="999"/>
      <c r="P38" s="999"/>
      <c r="Q38" s="999"/>
      <c r="R38" s="999"/>
      <c r="S38" s="999"/>
      <c r="T38" s="999"/>
      <c r="U38" s="999"/>
      <c r="V38" s="999"/>
      <c r="W38" s="999"/>
      <c r="X38" s="999"/>
      <c r="Y38" s="999"/>
      <c r="Z38" s="999"/>
      <c r="AA38" s="999"/>
      <c r="AB38" s="999"/>
      <c r="AC38" s="999"/>
      <c r="AD38" s="999"/>
      <c r="AE38" s="999"/>
      <c r="AF38" s="153"/>
      <c r="AG38" s="1000"/>
      <c r="AH38" s="1001"/>
      <c r="AI38" s="1002"/>
      <c r="AJ38" s="1003"/>
      <c r="AK38" s="1003"/>
      <c r="AL38" s="1003"/>
      <c r="AM38" s="1003"/>
      <c r="AN38" s="1004"/>
      <c r="AO38" s="998"/>
      <c r="AP38" s="999"/>
      <c r="AQ38" s="999"/>
      <c r="AR38" s="999"/>
      <c r="AS38" s="1005"/>
      <c r="AT38" s="1006"/>
      <c r="AU38" s="999"/>
      <c r="AV38" s="999"/>
      <c r="AW38" s="1007"/>
      <c r="AX38" s="1006"/>
      <c r="AY38" s="999"/>
      <c r="AZ38" s="1008"/>
      <c r="BA38" s="1009"/>
      <c r="BB38" s="1010"/>
      <c r="BC38" s="155"/>
      <c r="BD38" s="156"/>
      <c r="BE38" s="1011"/>
      <c r="BF38" s="1010"/>
      <c r="BG38" s="1010"/>
      <c r="BH38" s="157"/>
      <c r="BI38" s="1010"/>
      <c r="BJ38" s="1052"/>
      <c r="BK38" s="158"/>
      <c r="BL38" s="159"/>
      <c r="BM38" s="159"/>
      <c r="BN38" s="160"/>
      <c r="BO38" s="160"/>
      <c r="BP38" s="160"/>
      <c r="BQ38" s="160"/>
      <c r="BR38" s="161"/>
      <c r="BS38" s="162"/>
      <c r="BT38" s="995"/>
      <c r="BU38" s="996"/>
      <c r="BV38" s="996"/>
      <c r="BW38" s="996"/>
      <c r="BX38" s="997"/>
    </row>
    <row r="39" spans="1:76" s="154" customFormat="1" ht="21" customHeight="1" x14ac:dyDescent="0.25">
      <c r="A39" s="998">
        <f t="shared" si="0"/>
        <v>25</v>
      </c>
      <c r="B39" s="999"/>
      <c r="C39" s="999"/>
      <c r="D39" s="999"/>
      <c r="E39" s="999"/>
      <c r="F39" s="999"/>
      <c r="G39" s="999"/>
      <c r="H39" s="999"/>
      <c r="I39" s="999"/>
      <c r="J39" s="999"/>
      <c r="K39" s="999"/>
      <c r="L39" s="999"/>
      <c r="M39" s="999"/>
      <c r="N39" s="999"/>
      <c r="O39" s="999"/>
      <c r="P39" s="999"/>
      <c r="Q39" s="999"/>
      <c r="R39" s="999"/>
      <c r="S39" s="999"/>
      <c r="T39" s="999"/>
      <c r="U39" s="999"/>
      <c r="V39" s="999"/>
      <c r="W39" s="999"/>
      <c r="X39" s="999"/>
      <c r="Y39" s="999"/>
      <c r="Z39" s="999"/>
      <c r="AA39" s="999"/>
      <c r="AB39" s="999"/>
      <c r="AC39" s="999"/>
      <c r="AD39" s="999"/>
      <c r="AE39" s="999"/>
      <c r="AF39" s="153"/>
      <c r="AG39" s="1000"/>
      <c r="AH39" s="1001"/>
      <c r="AI39" s="1002"/>
      <c r="AJ39" s="1003"/>
      <c r="AK39" s="1003"/>
      <c r="AL39" s="1003"/>
      <c r="AM39" s="1003"/>
      <c r="AN39" s="1004"/>
      <c r="AO39" s="998"/>
      <c r="AP39" s="999"/>
      <c r="AQ39" s="999"/>
      <c r="AR39" s="999"/>
      <c r="AS39" s="1005"/>
      <c r="AT39" s="1006"/>
      <c r="AU39" s="999"/>
      <c r="AV39" s="999"/>
      <c r="AW39" s="1007"/>
      <c r="AX39" s="1006"/>
      <c r="AY39" s="999"/>
      <c r="AZ39" s="1008"/>
      <c r="BA39" s="1009"/>
      <c r="BB39" s="1010"/>
      <c r="BC39" s="155"/>
      <c r="BD39" s="156"/>
      <c r="BE39" s="1011"/>
      <c r="BF39" s="1010"/>
      <c r="BG39" s="1010"/>
      <c r="BH39" s="157"/>
      <c r="BI39" s="1010"/>
      <c r="BJ39" s="1052"/>
      <c r="BK39" s="158"/>
      <c r="BL39" s="159"/>
      <c r="BM39" s="159"/>
      <c r="BN39" s="160"/>
      <c r="BO39" s="160"/>
      <c r="BP39" s="160"/>
      <c r="BQ39" s="160"/>
      <c r="BR39" s="161"/>
      <c r="BS39" s="162"/>
      <c r="BT39" s="995"/>
      <c r="BU39" s="996"/>
      <c r="BV39" s="996"/>
      <c r="BW39" s="996"/>
      <c r="BX39" s="997"/>
    </row>
    <row r="40" spans="1:76" s="154" customFormat="1" ht="21" customHeight="1" x14ac:dyDescent="0.25">
      <c r="A40" s="998">
        <f t="shared" si="0"/>
        <v>26</v>
      </c>
      <c r="B40" s="999"/>
      <c r="C40" s="999"/>
      <c r="D40" s="999"/>
      <c r="E40" s="999"/>
      <c r="F40" s="999"/>
      <c r="G40" s="999"/>
      <c r="H40" s="999"/>
      <c r="I40" s="999"/>
      <c r="J40" s="999"/>
      <c r="K40" s="999"/>
      <c r="L40" s="999"/>
      <c r="M40" s="999"/>
      <c r="N40" s="999"/>
      <c r="O40" s="999"/>
      <c r="P40" s="999"/>
      <c r="Q40" s="999"/>
      <c r="R40" s="999"/>
      <c r="S40" s="999"/>
      <c r="T40" s="999"/>
      <c r="U40" s="999"/>
      <c r="V40" s="999"/>
      <c r="W40" s="999"/>
      <c r="X40" s="999"/>
      <c r="Y40" s="999"/>
      <c r="Z40" s="999"/>
      <c r="AA40" s="999"/>
      <c r="AB40" s="999"/>
      <c r="AC40" s="999"/>
      <c r="AD40" s="999"/>
      <c r="AE40" s="999"/>
      <c r="AF40" s="153"/>
      <c r="AG40" s="1000"/>
      <c r="AH40" s="1001"/>
      <c r="AI40" s="1002"/>
      <c r="AJ40" s="1003"/>
      <c r="AK40" s="1003"/>
      <c r="AL40" s="1003"/>
      <c r="AM40" s="1003"/>
      <c r="AN40" s="1004"/>
      <c r="AO40" s="998"/>
      <c r="AP40" s="999"/>
      <c r="AQ40" s="999"/>
      <c r="AR40" s="999"/>
      <c r="AS40" s="1005"/>
      <c r="AT40" s="1006"/>
      <c r="AU40" s="999"/>
      <c r="AV40" s="999"/>
      <c r="AW40" s="1007"/>
      <c r="AX40" s="1006"/>
      <c r="AY40" s="999"/>
      <c r="AZ40" s="1008"/>
      <c r="BA40" s="1009"/>
      <c r="BB40" s="1010"/>
      <c r="BC40" s="155"/>
      <c r="BD40" s="156"/>
      <c r="BE40" s="1011"/>
      <c r="BF40" s="1010"/>
      <c r="BG40" s="1010"/>
      <c r="BH40" s="157"/>
      <c r="BI40" s="1010"/>
      <c r="BJ40" s="1052"/>
      <c r="BK40" s="158"/>
      <c r="BL40" s="159"/>
      <c r="BM40" s="159"/>
      <c r="BN40" s="160"/>
      <c r="BO40" s="160"/>
      <c r="BP40" s="160"/>
      <c r="BQ40" s="160"/>
      <c r="BR40" s="161"/>
      <c r="BS40" s="162"/>
      <c r="BT40" s="995"/>
      <c r="BU40" s="996"/>
      <c r="BV40" s="996"/>
      <c r="BW40" s="996"/>
      <c r="BX40" s="997"/>
    </row>
    <row r="41" spans="1:76" s="154" customFormat="1" ht="21" customHeight="1" x14ac:dyDescent="0.25">
      <c r="A41" s="998">
        <f t="shared" si="0"/>
        <v>27</v>
      </c>
      <c r="B41" s="999"/>
      <c r="C41" s="999"/>
      <c r="D41" s="999"/>
      <c r="E41" s="999"/>
      <c r="F41" s="999"/>
      <c r="G41" s="999"/>
      <c r="H41" s="999"/>
      <c r="I41" s="999"/>
      <c r="J41" s="999"/>
      <c r="K41" s="999"/>
      <c r="L41" s="999"/>
      <c r="M41" s="999"/>
      <c r="N41" s="999"/>
      <c r="O41" s="999"/>
      <c r="P41" s="999"/>
      <c r="Q41" s="999"/>
      <c r="R41" s="999"/>
      <c r="S41" s="999"/>
      <c r="T41" s="999"/>
      <c r="U41" s="999"/>
      <c r="V41" s="999"/>
      <c r="W41" s="999"/>
      <c r="X41" s="999"/>
      <c r="Y41" s="999"/>
      <c r="Z41" s="999"/>
      <c r="AA41" s="999"/>
      <c r="AB41" s="999"/>
      <c r="AC41" s="999"/>
      <c r="AD41" s="999"/>
      <c r="AE41" s="999"/>
      <c r="AF41" s="153"/>
      <c r="AG41" s="1000"/>
      <c r="AH41" s="1001"/>
      <c r="AI41" s="1002"/>
      <c r="AJ41" s="1003"/>
      <c r="AK41" s="1003"/>
      <c r="AL41" s="1003"/>
      <c r="AM41" s="1003"/>
      <c r="AN41" s="1004"/>
      <c r="AO41" s="998"/>
      <c r="AP41" s="999"/>
      <c r="AQ41" s="999"/>
      <c r="AR41" s="999"/>
      <c r="AS41" s="1005"/>
      <c r="AT41" s="1006"/>
      <c r="AU41" s="999"/>
      <c r="AV41" s="999"/>
      <c r="AW41" s="1007"/>
      <c r="AX41" s="1006"/>
      <c r="AY41" s="999"/>
      <c r="AZ41" s="1008"/>
      <c r="BA41" s="1009"/>
      <c r="BB41" s="1010"/>
      <c r="BC41" s="155"/>
      <c r="BD41" s="156"/>
      <c r="BE41" s="1011"/>
      <c r="BF41" s="1010"/>
      <c r="BG41" s="1010"/>
      <c r="BH41" s="157"/>
      <c r="BI41" s="1010"/>
      <c r="BJ41" s="1052"/>
      <c r="BK41" s="158"/>
      <c r="BL41" s="159"/>
      <c r="BM41" s="159"/>
      <c r="BN41" s="160"/>
      <c r="BO41" s="160"/>
      <c r="BP41" s="160"/>
      <c r="BQ41" s="160"/>
      <c r="BR41" s="161"/>
      <c r="BS41" s="162"/>
      <c r="BT41" s="995"/>
      <c r="BU41" s="996"/>
      <c r="BV41" s="996"/>
      <c r="BW41" s="996"/>
      <c r="BX41" s="997"/>
    </row>
    <row r="42" spans="1:76" s="154" customFormat="1" ht="21" customHeight="1" x14ac:dyDescent="0.25">
      <c r="A42" s="998">
        <f t="shared" si="0"/>
        <v>28</v>
      </c>
      <c r="B42" s="999"/>
      <c r="C42" s="999"/>
      <c r="D42" s="999"/>
      <c r="E42" s="999"/>
      <c r="F42" s="999"/>
      <c r="G42" s="999"/>
      <c r="H42" s="999"/>
      <c r="I42" s="999"/>
      <c r="J42" s="999"/>
      <c r="K42" s="999"/>
      <c r="L42" s="999"/>
      <c r="M42" s="999"/>
      <c r="N42" s="999"/>
      <c r="O42" s="999"/>
      <c r="P42" s="999"/>
      <c r="Q42" s="999"/>
      <c r="R42" s="999"/>
      <c r="S42" s="999"/>
      <c r="T42" s="999"/>
      <c r="U42" s="999"/>
      <c r="V42" s="999"/>
      <c r="W42" s="999"/>
      <c r="X42" s="999"/>
      <c r="Y42" s="999"/>
      <c r="Z42" s="999"/>
      <c r="AA42" s="999"/>
      <c r="AB42" s="999"/>
      <c r="AC42" s="999"/>
      <c r="AD42" s="999"/>
      <c r="AE42" s="999"/>
      <c r="AF42" s="153"/>
      <c r="AG42" s="1000"/>
      <c r="AH42" s="1001"/>
      <c r="AI42" s="1002"/>
      <c r="AJ42" s="1003"/>
      <c r="AK42" s="1003"/>
      <c r="AL42" s="1003"/>
      <c r="AM42" s="1003"/>
      <c r="AN42" s="1004"/>
      <c r="AO42" s="998"/>
      <c r="AP42" s="999"/>
      <c r="AQ42" s="999"/>
      <c r="AR42" s="999"/>
      <c r="AS42" s="1005"/>
      <c r="AT42" s="1006"/>
      <c r="AU42" s="999"/>
      <c r="AV42" s="999"/>
      <c r="AW42" s="1007"/>
      <c r="AX42" s="1006"/>
      <c r="AY42" s="999"/>
      <c r="AZ42" s="1008"/>
      <c r="BA42" s="1009"/>
      <c r="BB42" s="1010"/>
      <c r="BC42" s="155"/>
      <c r="BD42" s="156"/>
      <c r="BE42" s="1011"/>
      <c r="BF42" s="1010"/>
      <c r="BG42" s="1010"/>
      <c r="BH42" s="157"/>
      <c r="BI42" s="1010"/>
      <c r="BJ42" s="1052"/>
      <c r="BK42" s="158"/>
      <c r="BL42" s="159"/>
      <c r="BM42" s="159"/>
      <c r="BN42" s="160"/>
      <c r="BO42" s="160"/>
      <c r="BP42" s="160"/>
      <c r="BQ42" s="160"/>
      <c r="BR42" s="161"/>
      <c r="BS42" s="162"/>
      <c r="BT42" s="995"/>
      <c r="BU42" s="996"/>
      <c r="BV42" s="996"/>
      <c r="BW42" s="996"/>
      <c r="BX42" s="997"/>
    </row>
    <row r="43" spans="1:76" s="154" customFormat="1" ht="21" customHeight="1" x14ac:dyDescent="0.25">
      <c r="A43" s="998">
        <f t="shared" si="0"/>
        <v>29</v>
      </c>
      <c r="B43" s="999"/>
      <c r="C43" s="999"/>
      <c r="D43" s="999"/>
      <c r="E43" s="999"/>
      <c r="F43" s="999"/>
      <c r="G43" s="999"/>
      <c r="H43" s="999"/>
      <c r="I43" s="999"/>
      <c r="J43" s="999"/>
      <c r="K43" s="999"/>
      <c r="L43" s="999"/>
      <c r="M43" s="999"/>
      <c r="N43" s="999"/>
      <c r="O43" s="999"/>
      <c r="P43" s="999"/>
      <c r="Q43" s="999"/>
      <c r="R43" s="999"/>
      <c r="S43" s="999"/>
      <c r="T43" s="999"/>
      <c r="U43" s="999"/>
      <c r="V43" s="999"/>
      <c r="W43" s="999"/>
      <c r="X43" s="999"/>
      <c r="Y43" s="999"/>
      <c r="Z43" s="999"/>
      <c r="AA43" s="999"/>
      <c r="AB43" s="999"/>
      <c r="AC43" s="999"/>
      <c r="AD43" s="999"/>
      <c r="AE43" s="999"/>
      <c r="AF43" s="153"/>
      <c r="AG43" s="1000"/>
      <c r="AH43" s="1001"/>
      <c r="AI43" s="1002"/>
      <c r="AJ43" s="1003"/>
      <c r="AK43" s="1003"/>
      <c r="AL43" s="1003"/>
      <c r="AM43" s="1003"/>
      <c r="AN43" s="1004"/>
      <c r="AO43" s="998"/>
      <c r="AP43" s="999"/>
      <c r="AQ43" s="999"/>
      <c r="AR43" s="999"/>
      <c r="AS43" s="1005"/>
      <c r="AT43" s="1006"/>
      <c r="AU43" s="999"/>
      <c r="AV43" s="999"/>
      <c r="AW43" s="1007"/>
      <c r="AX43" s="1006"/>
      <c r="AY43" s="999"/>
      <c r="AZ43" s="1008"/>
      <c r="BA43" s="1009"/>
      <c r="BB43" s="1010"/>
      <c r="BC43" s="155"/>
      <c r="BD43" s="156"/>
      <c r="BE43" s="1011"/>
      <c r="BF43" s="1010"/>
      <c r="BG43" s="1010"/>
      <c r="BH43" s="157"/>
      <c r="BI43" s="1010"/>
      <c r="BJ43" s="1052"/>
      <c r="BK43" s="158"/>
      <c r="BL43" s="159"/>
      <c r="BM43" s="159"/>
      <c r="BN43" s="160"/>
      <c r="BO43" s="160"/>
      <c r="BP43" s="160"/>
      <c r="BQ43" s="160"/>
      <c r="BR43" s="161"/>
      <c r="BS43" s="162"/>
      <c r="BT43" s="995"/>
      <c r="BU43" s="996"/>
      <c r="BV43" s="996"/>
      <c r="BW43" s="996"/>
      <c r="BX43" s="997"/>
    </row>
    <row r="44" spans="1:76" s="154" customFormat="1" ht="21" customHeight="1" x14ac:dyDescent="0.25">
      <c r="A44" s="998">
        <f t="shared" si="0"/>
        <v>30</v>
      </c>
      <c r="B44" s="999"/>
      <c r="C44" s="999"/>
      <c r="D44" s="999"/>
      <c r="E44" s="999"/>
      <c r="F44" s="999"/>
      <c r="G44" s="999"/>
      <c r="H44" s="999"/>
      <c r="I44" s="999"/>
      <c r="J44" s="999"/>
      <c r="K44" s="999"/>
      <c r="L44" s="999"/>
      <c r="M44" s="999"/>
      <c r="N44" s="999"/>
      <c r="O44" s="999"/>
      <c r="P44" s="999"/>
      <c r="Q44" s="999"/>
      <c r="R44" s="999"/>
      <c r="S44" s="999"/>
      <c r="T44" s="999"/>
      <c r="U44" s="999"/>
      <c r="V44" s="999"/>
      <c r="W44" s="999"/>
      <c r="X44" s="999"/>
      <c r="Y44" s="999"/>
      <c r="Z44" s="999"/>
      <c r="AA44" s="999"/>
      <c r="AB44" s="999"/>
      <c r="AC44" s="999"/>
      <c r="AD44" s="999"/>
      <c r="AE44" s="999"/>
      <c r="AF44" s="153"/>
      <c r="AG44" s="1000"/>
      <c r="AH44" s="1001"/>
      <c r="AI44" s="1002"/>
      <c r="AJ44" s="1003"/>
      <c r="AK44" s="1003"/>
      <c r="AL44" s="1003"/>
      <c r="AM44" s="1003"/>
      <c r="AN44" s="1004"/>
      <c r="AO44" s="998"/>
      <c r="AP44" s="999"/>
      <c r="AQ44" s="999"/>
      <c r="AR44" s="999"/>
      <c r="AS44" s="1005"/>
      <c r="AT44" s="1006"/>
      <c r="AU44" s="999"/>
      <c r="AV44" s="999"/>
      <c r="AW44" s="1007"/>
      <c r="AX44" s="1006"/>
      <c r="AY44" s="999"/>
      <c r="AZ44" s="1008"/>
      <c r="BA44" s="1009"/>
      <c r="BB44" s="1010"/>
      <c r="BC44" s="155"/>
      <c r="BD44" s="156"/>
      <c r="BE44" s="1011"/>
      <c r="BF44" s="1010"/>
      <c r="BG44" s="1010"/>
      <c r="BH44" s="157"/>
      <c r="BI44" s="1010"/>
      <c r="BJ44" s="1052"/>
      <c r="BK44" s="158"/>
      <c r="BL44" s="159"/>
      <c r="BM44" s="159"/>
      <c r="BN44" s="160"/>
      <c r="BO44" s="160"/>
      <c r="BP44" s="160"/>
      <c r="BQ44" s="160"/>
      <c r="BR44" s="161"/>
      <c r="BS44" s="162"/>
      <c r="BT44" s="995"/>
      <c r="BU44" s="996"/>
      <c r="BV44" s="996"/>
      <c r="BW44" s="996"/>
      <c r="BX44" s="997"/>
    </row>
    <row r="45" spans="1:76" s="154" customFormat="1" ht="21" customHeight="1" x14ac:dyDescent="0.25">
      <c r="A45" s="998">
        <f t="shared" si="0"/>
        <v>31</v>
      </c>
      <c r="B45" s="999"/>
      <c r="C45" s="999"/>
      <c r="D45" s="999"/>
      <c r="E45" s="999"/>
      <c r="F45" s="999"/>
      <c r="G45" s="999"/>
      <c r="H45" s="999"/>
      <c r="I45" s="999"/>
      <c r="J45" s="999"/>
      <c r="K45" s="999"/>
      <c r="L45" s="999"/>
      <c r="M45" s="999"/>
      <c r="N45" s="999"/>
      <c r="O45" s="999"/>
      <c r="P45" s="999"/>
      <c r="Q45" s="999"/>
      <c r="R45" s="999"/>
      <c r="S45" s="999"/>
      <c r="T45" s="999"/>
      <c r="U45" s="999"/>
      <c r="V45" s="999"/>
      <c r="W45" s="999"/>
      <c r="X45" s="999"/>
      <c r="Y45" s="999"/>
      <c r="Z45" s="999"/>
      <c r="AA45" s="999"/>
      <c r="AB45" s="999"/>
      <c r="AC45" s="999"/>
      <c r="AD45" s="999"/>
      <c r="AE45" s="999"/>
      <c r="AF45" s="153"/>
      <c r="AG45" s="1000"/>
      <c r="AH45" s="1001"/>
      <c r="AI45" s="1002"/>
      <c r="AJ45" s="1003"/>
      <c r="AK45" s="1003"/>
      <c r="AL45" s="1003"/>
      <c r="AM45" s="1003"/>
      <c r="AN45" s="1004"/>
      <c r="AO45" s="998"/>
      <c r="AP45" s="999"/>
      <c r="AQ45" s="999"/>
      <c r="AR45" s="999"/>
      <c r="AS45" s="1005"/>
      <c r="AT45" s="1006"/>
      <c r="AU45" s="999"/>
      <c r="AV45" s="999"/>
      <c r="AW45" s="1007"/>
      <c r="AX45" s="1006"/>
      <c r="AY45" s="999"/>
      <c r="AZ45" s="1008"/>
      <c r="BA45" s="1009"/>
      <c r="BB45" s="1010"/>
      <c r="BC45" s="155"/>
      <c r="BD45" s="156"/>
      <c r="BE45" s="1011"/>
      <c r="BF45" s="1010"/>
      <c r="BG45" s="1010"/>
      <c r="BH45" s="157"/>
      <c r="BI45" s="1010"/>
      <c r="BJ45" s="1052"/>
      <c r="BK45" s="158"/>
      <c r="BL45" s="159"/>
      <c r="BM45" s="159"/>
      <c r="BN45" s="160"/>
      <c r="BO45" s="160"/>
      <c r="BP45" s="160"/>
      <c r="BQ45" s="160"/>
      <c r="BR45" s="161"/>
      <c r="BS45" s="162"/>
      <c r="BT45" s="995"/>
      <c r="BU45" s="996"/>
      <c r="BV45" s="996"/>
      <c r="BW45" s="996"/>
      <c r="BX45" s="997"/>
    </row>
    <row r="46" spans="1:76" s="154" customFormat="1" ht="21" customHeight="1" x14ac:dyDescent="0.25">
      <c r="A46" s="998">
        <f t="shared" si="0"/>
        <v>32</v>
      </c>
      <c r="B46" s="999"/>
      <c r="C46" s="999"/>
      <c r="D46" s="999"/>
      <c r="E46" s="999"/>
      <c r="F46" s="999"/>
      <c r="G46" s="999"/>
      <c r="H46" s="999"/>
      <c r="I46" s="999"/>
      <c r="J46" s="999"/>
      <c r="K46" s="999"/>
      <c r="L46" s="999"/>
      <c r="M46" s="999"/>
      <c r="N46" s="999"/>
      <c r="O46" s="999"/>
      <c r="P46" s="999"/>
      <c r="Q46" s="999"/>
      <c r="R46" s="999"/>
      <c r="S46" s="999"/>
      <c r="T46" s="999"/>
      <c r="U46" s="999"/>
      <c r="V46" s="999"/>
      <c r="W46" s="999"/>
      <c r="X46" s="999"/>
      <c r="Y46" s="999"/>
      <c r="Z46" s="999"/>
      <c r="AA46" s="999"/>
      <c r="AB46" s="999"/>
      <c r="AC46" s="999"/>
      <c r="AD46" s="999"/>
      <c r="AE46" s="999"/>
      <c r="AF46" s="153"/>
      <c r="AG46" s="1000"/>
      <c r="AH46" s="1001"/>
      <c r="AI46" s="1002"/>
      <c r="AJ46" s="1003"/>
      <c r="AK46" s="1003"/>
      <c r="AL46" s="1003"/>
      <c r="AM46" s="1003"/>
      <c r="AN46" s="1004"/>
      <c r="AO46" s="998"/>
      <c r="AP46" s="999"/>
      <c r="AQ46" s="999"/>
      <c r="AR46" s="999"/>
      <c r="AS46" s="1005"/>
      <c r="AT46" s="1006"/>
      <c r="AU46" s="999"/>
      <c r="AV46" s="999"/>
      <c r="AW46" s="1007"/>
      <c r="AX46" s="1006"/>
      <c r="AY46" s="999"/>
      <c r="AZ46" s="1008"/>
      <c r="BA46" s="1009"/>
      <c r="BB46" s="1010"/>
      <c r="BC46" s="155"/>
      <c r="BD46" s="156"/>
      <c r="BE46" s="1011"/>
      <c r="BF46" s="1010"/>
      <c r="BG46" s="1010"/>
      <c r="BH46" s="157"/>
      <c r="BI46" s="1010"/>
      <c r="BJ46" s="1052"/>
      <c r="BK46" s="158"/>
      <c r="BL46" s="159"/>
      <c r="BM46" s="159"/>
      <c r="BN46" s="160"/>
      <c r="BO46" s="160"/>
      <c r="BP46" s="160"/>
      <c r="BQ46" s="160"/>
      <c r="BR46" s="161"/>
      <c r="BS46" s="162"/>
      <c r="BT46" s="995"/>
      <c r="BU46" s="996"/>
      <c r="BV46" s="996"/>
      <c r="BW46" s="996"/>
      <c r="BX46" s="997"/>
    </row>
    <row r="47" spans="1:76" s="154" customFormat="1" ht="21" customHeight="1" x14ac:dyDescent="0.25">
      <c r="A47" s="998">
        <f t="shared" si="0"/>
        <v>33</v>
      </c>
      <c r="B47" s="999"/>
      <c r="C47" s="999"/>
      <c r="D47" s="999"/>
      <c r="E47" s="999"/>
      <c r="F47" s="999"/>
      <c r="G47" s="999"/>
      <c r="H47" s="999"/>
      <c r="I47" s="999"/>
      <c r="J47" s="999"/>
      <c r="K47" s="999"/>
      <c r="L47" s="999"/>
      <c r="M47" s="999"/>
      <c r="N47" s="999"/>
      <c r="O47" s="999"/>
      <c r="P47" s="999"/>
      <c r="Q47" s="999"/>
      <c r="R47" s="999"/>
      <c r="S47" s="999"/>
      <c r="T47" s="999"/>
      <c r="U47" s="999"/>
      <c r="V47" s="999"/>
      <c r="W47" s="999"/>
      <c r="X47" s="999"/>
      <c r="Y47" s="999"/>
      <c r="Z47" s="999"/>
      <c r="AA47" s="999"/>
      <c r="AB47" s="999"/>
      <c r="AC47" s="999"/>
      <c r="AD47" s="999"/>
      <c r="AE47" s="999"/>
      <c r="AF47" s="153"/>
      <c r="AG47" s="1000"/>
      <c r="AH47" s="1001"/>
      <c r="AI47" s="1002"/>
      <c r="AJ47" s="1003"/>
      <c r="AK47" s="1003"/>
      <c r="AL47" s="1003"/>
      <c r="AM47" s="1003"/>
      <c r="AN47" s="1004"/>
      <c r="AO47" s="998"/>
      <c r="AP47" s="999"/>
      <c r="AQ47" s="999"/>
      <c r="AR47" s="999"/>
      <c r="AS47" s="1005"/>
      <c r="AT47" s="1006"/>
      <c r="AU47" s="999"/>
      <c r="AV47" s="999"/>
      <c r="AW47" s="1007"/>
      <c r="AX47" s="1006"/>
      <c r="AY47" s="999"/>
      <c r="AZ47" s="1008"/>
      <c r="BA47" s="1009"/>
      <c r="BB47" s="1010"/>
      <c r="BC47" s="155"/>
      <c r="BD47" s="156"/>
      <c r="BE47" s="1011"/>
      <c r="BF47" s="1010"/>
      <c r="BG47" s="1010"/>
      <c r="BH47" s="157"/>
      <c r="BI47" s="1010"/>
      <c r="BJ47" s="1052"/>
      <c r="BK47" s="158"/>
      <c r="BL47" s="159"/>
      <c r="BM47" s="159"/>
      <c r="BN47" s="160"/>
      <c r="BO47" s="160"/>
      <c r="BP47" s="160"/>
      <c r="BQ47" s="160"/>
      <c r="BR47" s="161"/>
      <c r="BS47" s="162"/>
      <c r="BT47" s="995"/>
      <c r="BU47" s="996"/>
      <c r="BV47" s="996"/>
      <c r="BW47" s="996"/>
      <c r="BX47" s="997"/>
    </row>
    <row r="48" spans="1:76" s="154" customFormat="1" ht="21" customHeight="1" x14ac:dyDescent="0.25">
      <c r="A48" s="998">
        <f t="shared" si="0"/>
        <v>34</v>
      </c>
      <c r="B48" s="999"/>
      <c r="C48" s="999"/>
      <c r="D48" s="999"/>
      <c r="E48" s="999"/>
      <c r="F48" s="999"/>
      <c r="G48" s="999"/>
      <c r="H48" s="999"/>
      <c r="I48" s="999"/>
      <c r="J48" s="999"/>
      <c r="K48" s="999"/>
      <c r="L48" s="999"/>
      <c r="M48" s="999"/>
      <c r="N48" s="999"/>
      <c r="O48" s="999"/>
      <c r="P48" s="999"/>
      <c r="Q48" s="999"/>
      <c r="R48" s="999"/>
      <c r="S48" s="999"/>
      <c r="T48" s="999"/>
      <c r="U48" s="999"/>
      <c r="V48" s="999"/>
      <c r="W48" s="999"/>
      <c r="X48" s="999"/>
      <c r="Y48" s="999"/>
      <c r="Z48" s="999"/>
      <c r="AA48" s="999"/>
      <c r="AB48" s="999"/>
      <c r="AC48" s="999"/>
      <c r="AD48" s="999"/>
      <c r="AE48" s="999"/>
      <c r="AF48" s="153"/>
      <c r="AG48" s="1000"/>
      <c r="AH48" s="1001"/>
      <c r="AI48" s="1002"/>
      <c r="AJ48" s="1003"/>
      <c r="AK48" s="1003"/>
      <c r="AL48" s="1003"/>
      <c r="AM48" s="1003"/>
      <c r="AN48" s="1004"/>
      <c r="AO48" s="998"/>
      <c r="AP48" s="999"/>
      <c r="AQ48" s="999"/>
      <c r="AR48" s="999"/>
      <c r="AS48" s="1005"/>
      <c r="AT48" s="1006"/>
      <c r="AU48" s="999"/>
      <c r="AV48" s="999"/>
      <c r="AW48" s="1007"/>
      <c r="AX48" s="1006"/>
      <c r="AY48" s="999"/>
      <c r="AZ48" s="1008"/>
      <c r="BA48" s="1009"/>
      <c r="BB48" s="1010"/>
      <c r="BC48" s="155"/>
      <c r="BD48" s="156"/>
      <c r="BE48" s="1011"/>
      <c r="BF48" s="1010"/>
      <c r="BG48" s="1010"/>
      <c r="BH48" s="157"/>
      <c r="BI48" s="1010"/>
      <c r="BJ48" s="1052"/>
      <c r="BK48" s="158"/>
      <c r="BL48" s="159"/>
      <c r="BM48" s="159"/>
      <c r="BN48" s="160"/>
      <c r="BO48" s="160"/>
      <c r="BP48" s="160"/>
      <c r="BQ48" s="160"/>
      <c r="BR48" s="161"/>
      <c r="BS48" s="162"/>
      <c r="BT48" s="995"/>
      <c r="BU48" s="996"/>
      <c r="BV48" s="996"/>
      <c r="BW48" s="996"/>
      <c r="BX48" s="997"/>
    </row>
    <row r="49" spans="1:76" s="154" customFormat="1" ht="21" customHeight="1" x14ac:dyDescent="0.25">
      <c r="A49" s="998">
        <f t="shared" si="0"/>
        <v>35</v>
      </c>
      <c r="B49" s="999"/>
      <c r="C49" s="999"/>
      <c r="D49" s="999"/>
      <c r="E49" s="999"/>
      <c r="F49" s="999"/>
      <c r="G49" s="999"/>
      <c r="H49" s="999"/>
      <c r="I49" s="999"/>
      <c r="J49" s="999"/>
      <c r="K49" s="999"/>
      <c r="L49" s="999"/>
      <c r="M49" s="999"/>
      <c r="N49" s="999"/>
      <c r="O49" s="999"/>
      <c r="P49" s="999"/>
      <c r="Q49" s="999"/>
      <c r="R49" s="999"/>
      <c r="S49" s="999"/>
      <c r="T49" s="999"/>
      <c r="U49" s="999"/>
      <c r="V49" s="999"/>
      <c r="W49" s="999"/>
      <c r="X49" s="999"/>
      <c r="Y49" s="999"/>
      <c r="Z49" s="999"/>
      <c r="AA49" s="999"/>
      <c r="AB49" s="999"/>
      <c r="AC49" s="999"/>
      <c r="AD49" s="999"/>
      <c r="AE49" s="999"/>
      <c r="AF49" s="153"/>
      <c r="AG49" s="1000"/>
      <c r="AH49" s="1001"/>
      <c r="AI49" s="1002"/>
      <c r="AJ49" s="1003"/>
      <c r="AK49" s="1003"/>
      <c r="AL49" s="1003"/>
      <c r="AM49" s="1003"/>
      <c r="AN49" s="1004"/>
      <c r="AO49" s="998"/>
      <c r="AP49" s="999"/>
      <c r="AQ49" s="999"/>
      <c r="AR49" s="999"/>
      <c r="AS49" s="1005"/>
      <c r="AT49" s="1006"/>
      <c r="AU49" s="999"/>
      <c r="AV49" s="999"/>
      <c r="AW49" s="1007"/>
      <c r="AX49" s="1006"/>
      <c r="AY49" s="999"/>
      <c r="AZ49" s="1008"/>
      <c r="BA49" s="1009"/>
      <c r="BB49" s="1010"/>
      <c r="BC49" s="155"/>
      <c r="BD49" s="156"/>
      <c r="BE49" s="1011"/>
      <c r="BF49" s="1010"/>
      <c r="BG49" s="1010"/>
      <c r="BH49" s="157"/>
      <c r="BI49" s="1010"/>
      <c r="BJ49" s="1052"/>
      <c r="BK49" s="158"/>
      <c r="BL49" s="159"/>
      <c r="BM49" s="159"/>
      <c r="BN49" s="160"/>
      <c r="BO49" s="160"/>
      <c r="BP49" s="160"/>
      <c r="BQ49" s="160"/>
      <c r="BR49" s="161"/>
      <c r="BS49" s="162"/>
      <c r="BT49" s="995"/>
      <c r="BU49" s="996"/>
      <c r="BV49" s="996"/>
      <c r="BW49" s="996"/>
      <c r="BX49" s="997"/>
    </row>
    <row r="50" spans="1:76" s="154" customFormat="1" ht="21" customHeight="1" x14ac:dyDescent="0.25">
      <c r="A50" s="998">
        <f t="shared" si="0"/>
        <v>36</v>
      </c>
      <c r="B50" s="999"/>
      <c r="C50" s="999"/>
      <c r="D50" s="999"/>
      <c r="E50" s="999"/>
      <c r="F50" s="999"/>
      <c r="G50" s="999"/>
      <c r="H50" s="999"/>
      <c r="I50" s="999"/>
      <c r="J50" s="999"/>
      <c r="K50" s="999"/>
      <c r="L50" s="999"/>
      <c r="M50" s="999"/>
      <c r="N50" s="999"/>
      <c r="O50" s="999"/>
      <c r="P50" s="999"/>
      <c r="Q50" s="999"/>
      <c r="R50" s="999"/>
      <c r="S50" s="999"/>
      <c r="T50" s="999"/>
      <c r="U50" s="999"/>
      <c r="V50" s="999"/>
      <c r="W50" s="999"/>
      <c r="X50" s="999"/>
      <c r="Y50" s="999"/>
      <c r="Z50" s="999"/>
      <c r="AA50" s="999"/>
      <c r="AB50" s="999"/>
      <c r="AC50" s="999"/>
      <c r="AD50" s="999"/>
      <c r="AE50" s="999"/>
      <c r="AF50" s="153"/>
      <c r="AG50" s="1000"/>
      <c r="AH50" s="1001"/>
      <c r="AI50" s="1002"/>
      <c r="AJ50" s="1003"/>
      <c r="AK50" s="1003"/>
      <c r="AL50" s="1003"/>
      <c r="AM50" s="1003"/>
      <c r="AN50" s="1004"/>
      <c r="AO50" s="998"/>
      <c r="AP50" s="999"/>
      <c r="AQ50" s="999"/>
      <c r="AR50" s="999"/>
      <c r="AS50" s="1005"/>
      <c r="AT50" s="1006"/>
      <c r="AU50" s="999"/>
      <c r="AV50" s="999"/>
      <c r="AW50" s="1007"/>
      <c r="AX50" s="1006"/>
      <c r="AY50" s="999"/>
      <c r="AZ50" s="1008"/>
      <c r="BA50" s="1009"/>
      <c r="BB50" s="1010"/>
      <c r="BC50" s="155"/>
      <c r="BD50" s="156"/>
      <c r="BE50" s="1011"/>
      <c r="BF50" s="1010"/>
      <c r="BG50" s="1010"/>
      <c r="BH50" s="157"/>
      <c r="BI50" s="1010"/>
      <c r="BJ50" s="1052"/>
      <c r="BK50" s="158"/>
      <c r="BL50" s="159"/>
      <c r="BM50" s="159"/>
      <c r="BN50" s="160"/>
      <c r="BO50" s="160"/>
      <c r="BP50" s="160"/>
      <c r="BQ50" s="160"/>
      <c r="BR50" s="161"/>
      <c r="BS50" s="162"/>
      <c r="BT50" s="995"/>
      <c r="BU50" s="996"/>
      <c r="BV50" s="996"/>
      <c r="BW50" s="996"/>
      <c r="BX50" s="997"/>
    </row>
    <row r="51" spans="1:76" s="154" customFormat="1" ht="21" customHeight="1" x14ac:dyDescent="0.25">
      <c r="A51" s="998">
        <f t="shared" si="0"/>
        <v>37</v>
      </c>
      <c r="B51" s="999"/>
      <c r="C51" s="999"/>
      <c r="D51" s="999"/>
      <c r="E51" s="999"/>
      <c r="F51" s="999"/>
      <c r="G51" s="999"/>
      <c r="H51" s="999"/>
      <c r="I51" s="999"/>
      <c r="J51" s="999"/>
      <c r="K51" s="999"/>
      <c r="L51" s="999"/>
      <c r="M51" s="999"/>
      <c r="N51" s="999"/>
      <c r="O51" s="999"/>
      <c r="P51" s="999"/>
      <c r="Q51" s="999"/>
      <c r="R51" s="999"/>
      <c r="S51" s="999"/>
      <c r="T51" s="999"/>
      <c r="U51" s="999"/>
      <c r="V51" s="999"/>
      <c r="W51" s="999"/>
      <c r="X51" s="999"/>
      <c r="Y51" s="999"/>
      <c r="Z51" s="999"/>
      <c r="AA51" s="999"/>
      <c r="AB51" s="999"/>
      <c r="AC51" s="999"/>
      <c r="AD51" s="999"/>
      <c r="AE51" s="999"/>
      <c r="AF51" s="153"/>
      <c r="AG51" s="1000"/>
      <c r="AH51" s="1001"/>
      <c r="AI51" s="1002"/>
      <c r="AJ51" s="1003"/>
      <c r="AK51" s="1003"/>
      <c r="AL51" s="1003"/>
      <c r="AM51" s="1003"/>
      <c r="AN51" s="1004"/>
      <c r="AO51" s="998"/>
      <c r="AP51" s="999"/>
      <c r="AQ51" s="999"/>
      <c r="AR51" s="999"/>
      <c r="AS51" s="1005"/>
      <c r="AT51" s="1006"/>
      <c r="AU51" s="999"/>
      <c r="AV51" s="999"/>
      <c r="AW51" s="1007"/>
      <c r="AX51" s="1006"/>
      <c r="AY51" s="999"/>
      <c r="AZ51" s="1008"/>
      <c r="BA51" s="1009"/>
      <c r="BB51" s="1010"/>
      <c r="BC51" s="155"/>
      <c r="BD51" s="156"/>
      <c r="BE51" s="1011"/>
      <c r="BF51" s="1010"/>
      <c r="BG51" s="1010"/>
      <c r="BH51" s="157"/>
      <c r="BI51" s="1010"/>
      <c r="BJ51" s="1052"/>
      <c r="BK51" s="158"/>
      <c r="BL51" s="159"/>
      <c r="BM51" s="159"/>
      <c r="BN51" s="160"/>
      <c r="BO51" s="160"/>
      <c r="BP51" s="160"/>
      <c r="BQ51" s="160"/>
      <c r="BR51" s="161"/>
      <c r="BS51" s="162"/>
      <c r="BT51" s="995"/>
      <c r="BU51" s="996"/>
      <c r="BV51" s="996"/>
      <c r="BW51" s="996"/>
      <c r="BX51" s="997"/>
    </row>
    <row r="52" spans="1:76" s="154" customFormat="1" ht="21" customHeight="1" x14ac:dyDescent="0.25">
      <c r="A52" s="998">
        <f t="shared" si="0"/>
        <v>38</v>
      </c>
      <c r="B52" s="999"/>
      <c r="C52" s="999"/>
      <c r="D52" s="999"/>
      <c r="E52" s="999"/>
      <c r="F52" s="999"/>
      <c r="G52" s="999"/>
      <c r="H52" s="999"/>
      <c r="I52" s="999"/>
      <c r="J52" s="999"/>
      <c r="K52" s="999"/>
      <c r="L52" s="999"/>
      <c r="M52" s="999"/>
      <c r="N52" s="999"/>
      <c r="O52" s="999"/>
      <c r="P52" s="999"/>
      <c r="Q52" s="999"/>
      <c r="R52" s="999"/>
      <c r="S52" s="999"/>
      <c r="T52" s="999"/>
      <c r="U52" s="999"/>
      <c r="V52" s="999"/>
      <c r="W52" s="999"/>
      <c r="X52" s="999"/>
      <c r="Y52" s="999"/>
      <c r="Z52" s="999"/>
      <c r="AA52" s="999"/>
      <c r="AB52" s="999"/>
      <c r="AC52" s="999"/>
      <c r="AD52" s="999"/>
      <c r="AE52" s="999"/>
      <c r="AF52" s="153"/>
      <c r="AG52" s="1000"/>
      <c r="AH52" s="1001"/>
      <c r="AI52" s="1002"/>
      <c r="AJ52" s="1003"/>
      <c r="AK52" s="1003"/>
      <c r="AL52" s="1003"/>
      <c r="AM52" s="1003"/>
      <c r="AN52" s="1004"/>
      <c r="AO52" s="998"/>
      <c r="AP52" s="999"/>
      <c r="AQ52" s="999"/>
      <c r="AR52" s="999"/>
      <c r="AS52" s="1005"/>
      <c r="AT52" s="1006"/>
      <c r="AU52" s="999"/>
      <c r="AV52" s="999"/>
      <c r="AW52" s="1007"/>
      <c r="AX52" s="1006"/>
      <c r="AY52" s="999"/>
      <c r="AZ52" s="1008"/>
      <c r="BA52" s="1009"/>
      <c r="BB52" s="1010"/>
      <c r="BC52" s="155"/>
      <c r="BD52" s="156"/>
      <c r="BE52" s="1011"/>
      <c r="BF52" s="1010"/>
      <c r="BG52" s="1010"/>
      <c r="BH52" s="157"/>
      <c r="BI52" s="1010"/>
      <c r="BJ52" s="1052"/>
      <c r="BK52" s="158"/>
      <c r="BL52" s="159"/>
      <c r="BM52" s="159"/>
      <c r="BN52" s="160"/>
      <c r="BO52" s="160"/>
      <c r="BP52" s="160"/>
      <c r="BQ52" s="160"/>
      <c r="BR52" s="161"/>
      <c r="BS52" s="162"/>
      <c r="BT52" s="995"/>
      <c r="BU52" s="996"/>
      <c r="BV52" s="996"/>
      <c r="BW52" s="996"/>
      <c r="BX52" s="997"/>
    </row>
    <row r="53" spans="1:76" s="154" customFormat="1" ht="21" customHeight="1" x14ac:dyDescent="0.25">
      <c r="A53" s="998">
        <f t="shared" si="0"/>
        <v>39</v>
      </c>
      <c r="B53" s="999"/>
      <c r="C53" s="999"/>
      <c r="D53" s="999"/>
      <c r="E53" s="999"/>
      <c r="F53" s="999"/>
      <c r="G53" s="999"/>
      <c r="H53" s="999"/>
      <c r="I53" s="999"/>
      <c r="J53" s="999"/>
      <c r="K53" s="999"/>
      <c r="L53" s="999"/>
      <c r="M53" s="999"/>
      <c r="N53" s="999"/>
      <c r="O53" s="999"/>
      <c r="P53" s="999"/>
      <c r="Q53" s="999"/>
      <c r="R53" s="999"/>
      <c r="S53" s="999"/>
      <c r="T53" s="999"/>
      <c r="U53" s="999"/>
      <c r="V53" s="999"/>
      <c r="W53" s="999"/>
      <c r="X53" s="999"/>
      <c r="Y53" s="999"/>
      <c r="Z53" s="999"/>
      <c r="AA53" s="999"/>
      <c r="AB53" s="999"/>
      <c r="AC53" s="999"/>
      <c r="AD53" s="999"/>
      <c r="AE53" s="999"/>
      <c r="AF53" s="153"/>
      <c r="AG53" s="1000"/>
      <c r="AH53" s="1001"/>
      <c r="AI53" s="1002"/>
      <c r="AJ53" s="1003"/>
      <c r="AK53" s="1003"/>
      <c r="AL53" s="1003"/>
      <c r="AM53" s="1003"/>
      <c r="AN53" s="1004"/>
      <c r="AO53" s="998"/>
      <c r="AP53" s="999"/>
      <c r="AQ53" s="999"/>
      <c r="AR53" s="999"/>
      <c r="AS53" s="1005"/>
      <c r="AT53" s="1006"/>
      <c r="AU53" s="999"/>
      <c r="AV53" s="999"/>
      <c r="AW53" s="1007"/>
      <c r="AX53" s="1006"/>
      <c r="AY53" s="999"/>
      <c r="AZ53" s="1008"/>
      <c r="BA53" s="1009"/>
      <c r="BB53" s="1010"/>
      <c r="BC53" s="155"/>
      <c r="BD53" s="156"/>
      <c r="BE53" s="1011"/>
      <c r="BF53" s="1010"/>
      <c r="BG53" s="1010"/>
      <c r="BH53" s="157"/>
      <c r="BI53" s="1010"/>
      <c r="BJ53" s="1052"/>
      <c r="BK53" s="158"/>
      <c r="BL53" s="159"/>
      <c r="BM53" s="159"/>
      <c r="BN53" s="160"/>
      <c r="BO53" s="160"/>
      <c r="BP53" s="160"/>
      <c r="BQ53" s="160"/>
      <c r="BR53" s="161"/>
      <c r="BS53" s="162"/>
      <c r="BT53" s="995"/>
      <c r="BU53" s="996"/>
      <c r="BV53" s="996"/>
      <c r="BW53" s="996"/>
      <c r="BX53" s="997"/>
    </row>
    <row r="54" spans="1:76" s="154" customFormat="1" ht="21" customHeight="1" x14ac:dyDescent="0.25">
      <c r="A54" s="998">
        <f t="shared" si="0"/>
        <v>40</v>
      </c>
      <c r="B54" s="999"/>
      <c r="C54" s="999"/>
      <c r="D54" s="999"/>
      <c r="E54" s="999"/>
      <c r="F54" s="999"/>
      <c r="G54" s="999"/>
      <c r="H54" s="999"/>
      <c r="I54" s="999"/>
      <c r="J54" s="999"/>
      <c r="K54" s="999"/>
      <c r="L54" s="999"/>
      <c r="M54" s="999"/>
      <c r="N54" s="999"/>
      <c r="O54" s="999"/>
      <c r="P54" s="999"/>
      <c r="Q54" s="999"/>
      <c r="R54" s="999"/>
      <c r="S54" s="999"/>
      <c r="T54" s="999"/>
      <c r="U54" s="999"/>
      <c r="V54" s="999"/>
      <c r="W54" s="999"/>
      <c r="X54" s="999"/>
      <c r="Y54" s="999"/>
      <c r="Z54" s="999"/>
      <c r="AA54" s="999"/>
      <c r="AB54" s="999"/>
      <c r="AC54" s="999"/>
      <c r="AD54" s="999"/>
      <c r="AE54" s="999"/>
      <c r="AF54" s="153"/>
      <c r="AG54" s="1000"/>
      <c r="AH54" s="1001"/>
      <c r="AI54" s="1002"/>
      <c r="AJ54" s="1003"/>
      <c r="AK54" s="1003"/>
      <c r="AL54" s="1003"/>
      <c r="AM54" s="1003"/>
      <c r="AN54" s="1004"/>
      <c r="AO54" s="998"/>
      <c r="AP54" s="999"/>
      <c r="AQ54" s="999"/>
      <c r="AR54" s="999"/>
      <c r="AS54" s="1005"/>
      <c r="AT54" s="1006"/>
      <c r="AU54" s="999"/>
      <c r="AV54" s="999"/>
      <c r="AW54" s="1007"/>
      <c r="AX54" s="1006"/>
      <c r="AY54" s="999"/>
      <c r="AZ54" s="1008"/>
      <c r="BA54" s="1009"/>
      <c r="BB54" s="1010"/>
      <c r="BC54" s="155"/>
      <c r="BD54" s="156"/>
      <c r="BE54" s="1011"/>
      <c r="BF54" s="1010"/>
      <c r="BG54" s="1010"/>
      <c r="BH54" s="157"/>
      <c r="BI54" s="1010"/>
      <c r="BJ54" s="1052"/>
      <c r="BK54" s="158"/>
      <c r="BL54" s="159"/>
      <c r="BM54" s="159"/>
      <c r="BN54" s="160"/>
      <c r="BO54" s="160"/>
      <c r="BP54" s="160"/>
      <c r="BQ54" s="160"/>
      <c r="BR54" s="161"/>
      <c r="BS54" s="162"/>
      <c r="BT54" s="995"/>
      <c r="BU54" s="996"/>
      <c r="BV54" s="996"/>
      <c r="BW54" s="996"/>
      <c r="BX54" s="997"/>
    </row>
    <row r="55" spans="1:76" s="154" customFormat="1" ht="21" customHeight="1" x14ac:dyDescent="0.25">
      <c r="A55" s="998">
        <f t="shared" si="0"/>
        <v>41</v>
      </c>
      <c r="B55" s="999"/>
      <c r="C55" s="999"/>
      <c r="D55" s="999"/>
      <c r="E55" s="999"/>
      <c r="F55" s="999"/>
      <c r="G55" s="999"/>
      <c r="H55" s="999"/>
      <c r="I55" s="999"/>
      <c r="J55" s="999"/>
      <c r="K55" s="999"/>
      <c r="L55" s="999"/>
      <c r="M55" s="999"/>
      <c r="N55" s="999"/>
      <c r="O55" s="999"/>
      <c r="P55" s="999"/>
      <c r="Q55" s="999"/>
      <c r="R55" s="999"/>
      <c r="S55" s="999"/>
      <c r="T55" s="999"/>
      <c r="U55" s="999"/>
      <c r="V55" s="999"/>
      <c r="W55" s="999"/>
      <c r="X55" s="999"/>
      <c r="Y55" s="999"/>
      <c r="Z55" s="999"/>
      <c r="AA55" s="999"/>
      <c r="AB55" s="999"/>
      <c r="AC55" s="999"/>
      <c r="AD55" s="999"/>
      <c r="AE55" s="999"/>
      <c r="AF55" s="153"/>
      <c r="AG55" s="1000"/>
      <c r="AH55" s="1001"/>
      <c r="AI55" s="1002"/>
      <c r="AJ55" s="1003"/>
      <c r="AK55" s="1003"/>
      <c r="AL55" s="1003"/>
      <c r="AM55" s="1003"/>
      <c r="AN55" s="1004"/>
      <c r="AO55" s="998"/>
      <c r="AP55" s="999"/>
      <c r="AQ55" s="999"/>
      <c r="AR55" s="999"/>
      <c r="AS55" s="1005"/>
      <c r="AT55" s="1006"/>
      <c r="AU55" s="999"/>
      <c r="AV55" s="999"/>
      <c r="AW55" s="1007"/>
      <c r="AX55" s="1006"/>
      <c r="AY55" s="999"/>
      <c r="AZ55" s="1008"/>
      <c r="BA55" s="1009"/>
      <c r="BB55" s="1010"/>
      <c r="BC55" s="155"/>
      <c r="BD55" s="156"/>
      <c r="BE55" s="1011"/>
      <c r="BF55" s="1010"/>
      <c r="BG55" s="1010"/>
      <c r="BH55" s="157"/>
      <c r="BI55" s="1010"/>
      <c r="BJ55" s="1052"/>
      <c r="BK55" s="158"/>
      <c r="BL55" s="159"/>
      <c r="BM55" s="159"/>
      <c r="BN55" s="160"/>
      <c r="BO55" s="160"/>
      <c r="BP55" s="160"/>
      <c r="BQ55" s="160"/>
      <c r="BR55" s="161"/>
      <c r="BS55" s="162"/>
      <c r="BT55" s="995"/>
      <c r="BU55" s="996"/>
      <c r="BV55" s="996"/>
      <c r="BW55" s="996"/>
      <c r="BX55" s="997"/>
    </row>
    <row r="56" spans="1:76" s="154" customFormat="1" ht="21" customHeight="1" x14ac:dyDescent="0.25">
      <c r="A56" s="998">
        <f t="shared" si="0"/>
        <v>42</v>
      </c>
      <c r="B56" s="999"/>
      <c r="C56" s="999"/>
      <c r="D56" s="999"/>
      <c r="E56" s="999"/>
      <c r="F56" s="999"/>
      <c r="G56" s="999"/>
      <c r="H56" s="999"/>
      <c r="I56" s="999"/>
      <c r="J56" s="999"/>
      <c r="K56" s="999"/>
      <c r="L56" s="999"/>
      <c r="M56" s="999"/>
      <c r="N56" s="999"/>
      <c r="O56" s="999"/>
      <c r="P56" s="999"/>
      <c r="Q56" s="999"/>
      <c r="R56" s="999"/>
      <c r="S56" s="999"/>
      <c r="T56" s="999"/>
      <c r="U56" s="999"/>
      <c r="V56" s="999"/>
      <c r="W56" s="999"/>
      <c r="X56" s="999"/>
      <c r="Y56" s="999"/>
      <c r="Z56" s="999"/>
      <c r="AA56" s="999"/>
      <c r="AB56" s="999"/>
      <c r="AC56" s="999"/>
      <c r="AD56" s="999"/>
      <c r="AE56" s="999"/>
      <c r="AF56" s="153"/>
      <c r="AG56" s="1000"/>
      <c r="AH56" s="1001"/>
      <c r="AI56" s="1002"/>
      <c r="AJ56" s="1003"/>
      <c r="AK56" s="1003"/>
      <c r="AL56" s="1003"/>
      <c r="AM56" s="1003"/>
      <c r="AN56" s="1004"/>
      <c r="AO56" s="998"/>
      <c r="AP56" s="999"/>
      <c r="AQ56" s="999"/>
      <c r="AR56" s="999"/>
      <c r="AS56" s="1005"/>
      <c r="AT56" s="1006"/>
      <c r="AU56" s="999"/>
      <c r="AV56" s="999"/>
      <c r="AW56" s="1007"/>
      <c r="AX56" s="1006"/>
      <c r="AY56" s="999"/>
      <c r="AZ56" s="1008"/>
      <c r="BA56" s="1009"/>
      <c r="BB56" s="1010"/>
      <c r="BC56" s="155"/>
      <c r="BD56" s="156"/>
      <c r="BE56" s="1011"/>
      <c r="BF56" s="1010"/>
      <c r="BG56" s="1010"/>
      <c r="BH56" s="157"/>
      <c r="BI56" s="1010"/>
      <c r="BJ56" s="1052"/>
      <c r="BK56" s="158"/>
      <c r="BL56" s="159"/>
      <c r="BM56" s="159"/>
      <c r="BN56" s="160"/>
      <c r="BO56" s="160"/>
      <c r="BP56" s="160"/>
      <c r="BQ56" s="160"/>
      <c r="BR56" s="161"/>
      <c r="BS56" s="162"/>
      <c r="BT56" s="995"/>
      <c r="BU56" s="996"/>
      <c r="BV56" s="996"/>
      <c r="BW56" s="996"/>
      <c r="BX56" s="997"/>
    </row>
    <row r="57" spans="1:76" s="154" customFormat="1" ht="21" customHeight="1" x14ac:dyDescent="0.25">
      <c r="A57" s="998">
        <f t="shared" si="0"/>
        <v>43</v>
      </c>
      <c r="B57" s="999"/>
      <c r="C57" s="999"/>
      <c r="D57" s="999"/>
      <c r="E57" s="999"/>
      <c r="F57" s="999"/>
      <c r="G57" s="999"/>
      <c r="H57" s="999"/>
      <c r="I57" s="999"/>
      <c r="J57" s="999"/>
      <c r="K57" s="999"/>
      <c r="L57" s="999"/>
      <c r="M57" s="999"/>
      <c r="N57" s="999"/>
      <c r="O57" s="999"/>
      <c r="P57" s="999"/>
      <c r="Q57" s="999"/>
      <c r="R57" s="999"/>
      <c r="S57" s="999"/>
      <c r="T57" s="999"/>
      <c r="U57" s="999"/>
      <c r="V57" s="999"/>
      <c r="W57" s="999"/>
      <c r="X57" s="999"/>
      <c r="Y57" s="999"/>
      <c r="Z57" s="999"/>
      <c r="AA57" s="999"/>
      <c r="AB57" s="999"/>
      <c r="AC57" s="999"/>
      <c r="AD57" s="999"/>
      <c r="AE57" s="999"/>
      <c r="AF57" s="153"/>
      <c r="AG57" s="1000"/>
      <c r="AH57" s="1001"/>
      <c r="AI57" s="1002"/>
      <c r="AJ57" s="1003"/>
      <c r="AK57" s="1003"/>
      <c r="AL57" s="1003"/>
      <c r="AM57" s="1003"/>
      <c r="AN57" s="1004"/>
      <c r="AO57" s="998"/>
      <c r="AP57" s="999"/>
      <c r="AQ57" s="999"/>
      <c r="AR57" s="999"/>
      <c r="AS57" s="1005"/>
      <c r="AT57" s="1006"/>
      <c r="AU57" s="999"/>
      <c r="AV57" s="999"/>
      <c r="AW57" s="1007"/>
      <c r="AX57" s="1006"/>
      <c r="AY57" s="999"/>
      <c r="AZ57" s="1008"/>
      <c r="BA57" s="1009"/>
      <c r="BB57" s="1010"/>
      <c r="BC57" s="155"/>
      <c r="BD57" s="156"/>
      <c r="BE57" s="1011"/>
      <c r="BF57" s="1010"/>
      <c r="BG57" s="1010"/>
      <c r="BH57" s="157"/>
      <c r="BI57" s="1010"/>
      <c r="BJ57" s="1052"/>
      <c r="BK57" s="158"/>
      <c r="BL57" s="159"/>
      <c r="BM57" s="159"/>
      <c r="BN57" s="160"/>
      <c r="BO57" s="160"/>
      <c r="BP57" s="160"/>
      <c r="BQ57" s="160"/>
      <c r="BR57" s="161"/>
      <c r="BS57" s="162"/>
      <c r="BT57" s="995"/>
      <c r="BU57" s="996"/>
      <c r="BV57" s="996"/>
      <c r="BW57" s="996"/>
      <c r="BX57" s="997"/>
    </row>
    <row r="58" spans="1:76" s="154" customFormat="1" ht="21" customHeight="1" x14ac:dyDescent="0.25">
      <c r="A58" s="998">
        <f t="shared" si="0"/>
        <v>44</v>
      </c>
      <c r="B58" s="999"/>
      <c r="C58" s="999"/>
      <c r="D58" s="999"/>
      <c r="E58" s="999"/>
      <c r="F58" s="999"/>
      <c r="G58" s="999"/>
      <c r="H58" s="999"/>
      <c r="I58" s="999"/>
      <c r="J58" s="999"/>
      <c r="K58" s="999"/>
      <c r="L58" s="999"/>
      <c r="M58" s="999"/>
      <c r="N58" s="999"/>
      <c r="O58" s="999"/>
      <c r="P58" s="999"/>
      <c r="Q58" s="999"/>
      <c r="R58" s="999"/>
      <c r="S58" s="999"/>
      <c r="T58" s="999"/>
      <c r="U58" s="999"/>
      <c r="V58" s="999"/>
      <c r="W58" s="999"/>
      <c r="X58" s="999"/>
      <c r="Y58" s="999"/>
      <c r="Z58" s="999"/>
      <c r="AA58" s="999"/>
      <c r="AB58" s="999"/>
      <c r="AC58" s="999"/>
      <c r="AD58" s="999"/>
      <c r="AE58" s="999"/>
      <c r="AF58" s="153"/>
      <c r="AG58" s="1000"/>
      <c r="AH58" s="1001"/>
      <c r="AI58" s="1002"/>
      <c r="AJ58" s="1003"/>
      <c r="AK58" s="1003"/>
      <c r="AL58" s="1003"/>
      <c r="AM58" s="1003"/>
      <c r="AN58" s="1004"/>
      <c r="AO58" s="998"/>
      <c r="AP58" s="999"/>
      <c r="AQ58" s="999"/>
      <c r="AR58" s="999"/>
      <c r="AS58" s="1005"/>
      <c r="AT58" s="1006"/>
      <c r="AU58" s="999"/>
      <c r="AV58" s="999"/>
      <c r="AW58" s="1007"/>
      <c r="AX58" s="1006"/>
      <c r="AY58" s="999"/>
      <c r="AZ58" s="1008"/>
      <c r="BA58" s="1009"/>
      <c r="BB58" s="1010"/>
      <c r="BC58" s="155"/>
      <c r="BD58" s="156"/>
      <c r="BE58" s="1011"/>
      <c r="BF58" s="1010"/>
      <c r="BG58" s="1010"/>
      <c r="BH58" s="157"/>
      <c r="BI58" s="1010"/>
      <c r="BJ58" s="1052"/>
      <c r="BK58" s="158"/>
      <c r="BL58" s="159"/>
      <c r="BM58" s="159"/>
      <c r="BN58" s="160"/>
      <c r="BO58" s="160"/>
      <c r="BP58" s="160"/>
      <c r="BQ58" s="160"/>
      <c r="BR58" s="161"/>
      <c r="BS58" s="162"/>
      <c r="BT58" s="995"/>
      <c r="BU58" s="996"/>
      <c r="BV58" s="996"/>
      <c r="BW58" s="996"/>
      <c r="BX58" s="997"/>
    </row>
    <row r="59" spans="1:76" s="154" customFormat="1" ht="21" customHeight="1" x14ac:dyDescent="0.25">
      <c r="A59" s="998">
        <f t="shared" si="0"/>
        <v>45</v>
      </c>
      <c r="B59" s="999"/>
      <c r="C59" s="999"/>
      <c r="D59" s="999"/>
      <c r="E59" s="999"/>
      <c r="F59" s="999"/>
      <c r="G59" s="999"/>
      <c r="H59" s="999"/>
      <c r="I59" s="999"/>
      <c r="J59" s="999"/>
      <c r="K59" s="999"/>
      <c r="L59" s="999"/>
      <c r="M59" s="999"/>
      <c r="N59" s="999"/>
      <c r="O59" s="999"/>
      <c r="P59" s="999"/>
      <c r="Q59" s="999"/>
      <c r="R59" s="999"/>
      <c r="S59" s="999"/>
      <c r="T59" s="999"/>
      <c r="U59" s="999"/>
      <c r="V59" s="999"/>
      <c r="W59" s="999"/>
      <c r="X59" s="999"/>
      <c r="Y59" s="999"/>
      <c r="Z59" s="999"/>
      <c r="AA59" s="999"/>
      <c r="AB59" s="999"/>
      <c r="AC59" s="999"/>
      <c r="AD59" s="999"/>
      <c r="AE59" s="999"/>
      <c r="AF59" s="153"/>
      <c r="AG59" s="1000"/>
      <c r="AH59" s="1001"/>
      <c r="AI59" s="1002"/>
      <c r="AJ59" s="1003"/>
      <c r="AK59" s="1003"/>
      <c r="AL59" s="1003"/>
      <c r="AM59" s="1003"/>
      <c r="AN59" s="1004"/>
      <c r="AO59" s="998"/>
      <c r="AP59" s="999"/>
      <c r="AQ59" s="999"/>
      <c r="AR59" s="999"/>
      <c r="AS59" s="1005"/>
      <c r="AT59" s="1006"/>
      <c r="AU59" s="999"/>
      <c r="AV59" s="999"/>
      <c r="AW59" s="1007"/>
      <c r="AX59" s="1006"/>
      <c r="AY59" s="999"/>
      <c r="AZ59" s="1008"/>
      <c r="BA59" s="1009"/>
      <c r="BB59" s="1010"/>
      <c r="BC59" s="155"/>
      <c r="BD59" s="156"/>
      <c r="BE59" s="1011"/>
      <c r="BF59" s="1010"/>
      <c r="BG59" s="1010"/>
      <c r="BH59" s="157"/>
      <c r="BI59" s="1010"/>
      <c r="BJ59" s="1052"/>
      <c r="BK59" s="158"/>
      <c r="BL59" s="159"/>
      <c r="BM59" s="159"/>
      <c r="BN59" s="160"/>
      <c r="BO59" s="160"/>
      <c r="BP59" s="160"/>
      <c r="BQ59" s="160"/>
      <c r="BR59" s="161"/>
      <c r="BS59" s="162"/>
      <c r="BT59" s="995"/>
      <c r="BU59" s="996"/>
      <c r="BV59" s="996"/>
      <c r="BW59" s="996"/>
      <c r="BX59" s="997"/>
    </row>
    <row r="60" spans="1:76" s="154" customFormat="1" ht="21" customHeight="1" x14ac:dyDescent="0.25">
      <c r="A60" s="998">
        <f t="shared" si="0"/>
        <v>46</v>
      </c>
      <c r="B60" s="999"/>
      <c r="C60" s="999"/>
      <c r="D60" s="999"/>
      <c r="E60" s="999"/>
      <c r="F60" s="999"/>
      <c r="G60" s="999"/>
      <c r="H60" s="999"/>
      <c r="I60" s="999"/>
      <c r="J60" s="999"/>
      <c r="K60" s="999"/>
      <c r="L60" s="999"/>
      <c r="M60" s="999"/>
      <c r="N60" s="999"/>
      <c r="O60" s="999"/>
      <c r="P60" s="999"/>
      <c r="Q60" s="999"/>
      <c r="R60" s="999"/>
      <c r="S60" s="999"/>
      <c r="T60" s="999"/>
      <c r="U60" s="999"/>
      <c r="V60" s="999"/>
      <c r="W60" s="999"/>
      <c r="X60" s="999"/>
      <c r="Y60" s="999"/>
      <c r="Z60" s="999"/>
      <c r="AA60" s="999"/>
      <c r="AB60" s="999"/>
      <c r="AC60" s="999"/>
      <c r="AD60" s="999"/>
      <c r="AE60" s="999"/>
      <c r="AF60" s="153"/>
      <c r="AG60" s="1000"/>
      <c r="AH60" s="1001"/>
      <c r="AI60" s="1002"/>
      <c r="AJ60" s="1003"/>
      <c r="AK60" s="1003"/>
      <c r="AL60" s="1003"/>
      <c r="AM60" s="1003"/>
      <c r="AN60" s="1004"/>
      <c r="AO60" s="998"/>
      <c r="AP60" s="999"/>
      <c r="AQ60" s="999"/>
      <c r="AR60" s="999"/>
      <c r="AS60" s="1005"/>
      <c r="AT60" s="1006"/>
      <c r="AU60" s="999"/>
      <c r="AV60" s="999"/>
      <c r="AW60" s="1007"/>
      <c r="AX60" s="1006"/>
      <c r="AY60" s="999"/>
      <c r="AZ60" s="1008"/>
      <c r="BA60" s="1009"/>
      <c r="BB60" s="1010"/>
      <c r="BC60" s="155"/>
      <c r="BD60" s="156"/>
      <c r="BE60" s="1011"/>
      <c r="BF60" s="1010"/>
      <c r="BG60" s="1010"/>
      <c r="BH60" s="157"/>
      <c r="BI60" s="1010"/>
      <c r="BJ60" s="1052"/>
      <c r="BK60" s="158"/>
      <c r="BL60" s="159"/>
      <c r="BM60" s="159"/>
      <c r="BN60" s="160"/>
      <c r="BO60" s="160"/>
      <c r="BP60" s="160"/>
      <c r="BQ60" s="160"/>
      <c r="BR60" s="161"/>
      <c r="BS60" s="162"/>
      <c r="BT60" s="995"/>
      <c r="BU60" s="996"/>
      <c r="BV60" s="996"/>
      <c r="BW60" s="996"/>
      <c r="BX60" s="997"/>
    </row>
    <row r="61" spans="1:76" s="154" customFormat="1" ht="21" customHeight="1" x14ac:dyDescent="0.25">
      <c r="A61" s="998">
        <f t="shared" si="0"/>
        <v>47</v>
      </c>
      <c r="B61" s="999"/>
      <c r="C61" s="999"/>
      <c r="D61" s="999"/>
      <c r="E61" s="999"/>
      <c r="F61" s="999"/>
      <c r="G61" s="999"/>
      <c r="H61" s="999"/>
      <c r="I61" s="999"/>
      <c r="J61" s="999"/>
      <c r="K61" s="999"/>
      <c r="L61" s="999"/>
      <c r="M61" s="999"/>
      <c r="N61" s="999"/>
      <c r="O61" s="999"/>
      <c r="P61" s="999"/>
      <c r="Q61" s="999"/>
      <c r="R61" s="999"/>
      <c r="S61" s="999"/>
      <c r="T61" s="999"/>
      <c r="U61" s="999"/>
      <c r="V61" s="999"/>
      <c r="W61" s="999"/>
      <c r="X61" s="999"/>
      <c r="Y61" s="999"/>
      <c r="Z61" s="999"/>
      <c r="AA61" s="999"/>
      <c r="AB61" s="999"/>
      <c r="AC61" s="999"/>
      <c r="AD61" s="999"/>
      <c r="AE61" s="999"/>
      <c r="AF61" s="153"/>
      <c r="AG61" s="1000"/>
      <c r="AH61" s="1001"/>
      <c r="AI61" s="1002"/>
      <c r="AJ61" s="1003"/>
      <c r="AK61" s="1003"/>
      <c r="AL61" s="1003"/>
      <c r="AM61" s="1003"/>
      <c r="AN61" s="1004"/>
      <c r="AO61" s="998"/>
      <c r="AP61" s="999"/>
      <c r="AQ61" s="999"/>
      <c r="AR61" s="999"/>
      <c r="AS61" s="1005"/>
      <c r="AT61" s="1006"/>
      <c r="AU61" s="999"/>
      <c r="AV61" s="999"/>
      <c r="AW61" s="1007"/>
      <c r="AX61" s="1006"/>
      <c r="AY61" s="999"/>
      <c r="AZ61" s="1008"/>
      <c r="BA61" s="1009"/>
      <c r="BB61" s="1010"/>
      <c r="BC61" s="155"/>
      <c r="BD61" s="156"/>
      <c r="BE61" s="1011"/>
      <c r="BF61" s="1010"/>
      <c r="BG61" s="1010"/>
      <c r="BH61" s="157"/>
      <c r="BI61" s="1010"/>
      <c r="BJ61" s="1052"/>
      <c r="BK61" s="158"/>
      <c r="BL61" s="159"/>
      <c r="BM61" s="159"/>
      <c r="BN61" s="160"/>
      <c r="BO61" s="160"/>
      <c r="BP61" s="160"/>
      <c r="BQ61" s="160"/>
      <c r="BR61" s="161"/>
      <c r="BS61" s="162"/>
      <c r="BT61" s="995"/>
      <c r="BU61" s="996"/>
      <c r="BV61" s="996"/>
      <c r="BW61" s="996"/>
      <c r="BX61" s="997"/>
    </row>
    <row r="62" spans="1:76" s="154" customFormat="1" ht="21" customHeight="1" x14ac:dyDescent="0.25">
      <c r="A62" s="998">
        <f t="shared" si="0"/>
        <v>48</v>
      </c>
      <c r="B62" s="999"/>
      <c r="C62" s="999"/>
      <c r="D62" s="999"/>
      <c r="E62" s="999"/>
      <c r="F62" s="999"/>
      <c r="G62" s="999"/>
      <c r="H62" s="999"/>
      <c r="I62" s="999"/>
      <c r="J62" s="999"/>
      <c r="K62" s="999"/>
      <c r="L62" s="999"/>
      <c r="M62" s="999"/>
      <c r="N62" s="999"/>
      <c r="O62" s="999"/>
      <c r="P62" s="999"/>
      <c r="Q62" s="999"/>
      <c r="R62" s="999"/>
      <c r="S62" s="999"/>
      <c r="T62" s="999"/>
      <c r="U62" s="999"/>
      <c r="V62" s="999"/>
      <c r="W62" s="999"/>
      <c r="X62" s="999"/>
      <c r="Y62" s="999"/>
      <c r="Z62" s="999"/>
      <c r="AA62" s="999"/>
      <c r="AB62" s="999"/>
      <c r="AC62" s="999"/>
      <c r="AD62" s="999"/>
      <c r="AE62" s="999"/>
      <c r="AF62" s="153"/>
      <c r="AG62" s="1000"/>
      <c r="AH62" s="1001"/>
      <c r="AI62" s="1002"/>
      <c r="AJ62" s="1003"/>
      <c r="AK62" s="1003"/>
      <c r="AL62" s="1003"/>
      <c r="AM62" s="1003"/>
      <c r="AN62" s="1004"/>
      <c r="AO62" s="998"/>
      <c r="AP62" s="999"/>
      <c r="AQ62" s="999"/>
      <c r="AR62" s="999"/>
      <c r="AS62" s="1005"/>
      <c r="AT62" s="1006"/>
      <c r="AU62" s="999"/>
      <c r="AV62" s="999"/>
      <c r="AW62" s="1007"/>
      <c r="AX62" s="1006"/>
      <c r="AY62" s="999"/>
      <c r="AZ62" s="1008"/>
      <c r="BA62" s="1009"/>
      <c r="BB62" s="1010"/>
      <c r="BC62" s="155"/>
      <c r="BD62" s="156"/>
      <c r="BE62" s="1011"/>
      <c r="BF62" s="1010"/>
      <c r="BG62" s="1010"/>
      <c r="BH62" s="157"/>
      <c r="BI62" s="1010"/>
      <c r="BJ62" s="1052"/>
      <c r="BK62" s="158"/>
      <c r="BL62" s="159"/>
      <c r="BM62" s="159"/>
      <c r="BN62" s="160"/>
      <c r="BO62" s="160"/>
      <c r="BP62" s="160"/>
      <c r="BQ62" s="160"/>
      <c r="BR62" s="161"/>
      <c r="BS62" s="162"/>
      <c r="BT62" s="995"/>
      <c r="BU62" s="996"/>
      <c r="BV62" s="996"/>
      <c r="BW62" s="996"/>
      <c r="BX62" s="997"/>
    </row>
    <row r="63" spans="1:76" s="154" customFormat="1" ht="21" customHeight="1" x14ac:dyDescent="0.25">
      <c r="A63" s="998">
        <f t="shared" si="0"/>
        <v>49</v>
      </c>
      <c r="B63" s="999"/>
      <c r="C63" s="999"/>
      <c r="D63" s="999"/>
      <c r="E63" s="999"/>
      <c r="F63" s="999"/>
      <c r="G63" s="999"/>
      <c r="H63" s="999"/>
      <c r="I63" s="999"/>
      <c r="J63" s="999"/>
      <c r="K63" s="999"/>
      <c r="L63" s="999"/>
      <c r="M63" s="999"/>
      <c r="N63" s="999"/>
      <c r="O63" s="999"/>
      <c r="P63" s="999"/>
      <c r="Q63" s="999"/>
      <c r="R63" s="999"/>
      <c r="S63" s="999"/>
      <c r="T63" s="999"/>
      <c r="U63" s="999"/>
      <c r="V63" s="999"/>
      <c r="W63" s="999"/>
      <c r="X63" s="999"/>
      <c r="Y63" s="999"/>
      <c r="Z63" s="999"/>
      <c r="AA63" s="999"/>
      <c r="AB63" s="999"/>
      <c r="AC63" s="999"/>
      <c r="AD63" s="999"/>
      <c r="AE63" s="999"/>
      <c r="AF63" s="153"/>
      <c r="AG63" s="1000"/>
      <c r="AH63" s="1001"/>
      <c r="AI63" s="1002"/>
      <c r="AJ63" s="1003"/>
      <c r="AK63" s="1003"/>
      <c r="AL63" s="1003"/>
      <c r="AM63" s="1003"/>
      <c r="AN63" s="1004"/>
      <c r="AO63" s="998"/>
      <c r="AP63" s="999"/>
      <c r="AQ63" s="999"/>
      <c r="AR63" s="999"/>
      <c r="AS63" s="1005"/>
      <c r="AT63" s="1006"/>
      <c r="AU63" s="999"/>
      <c r="AV63" s="999"/>
      <c r="AW63" s="1007"/>
      <c r="AX63" s="1006"/>
      <c r="AY63" s="999"/>
      <c r="AZ63" s="1008"/>
      <c r="BA63" s="1009"/>
      <c r="BB63" s="1010"/>
      <c r="BC63" s="155"/>
      <c r="BD63" s="156"/>
      <c r="BE63" s="1011"/>
      <c r="BF63" s="1010"/>
      <c r="BG63" s="1010"/>
      <c r="BH63" s="157"/>
      <c r="BI63" s="1010"/>
      <c r="BJ63" s="1052"/>
      <c r="BK63" s="158"/>
      <c r="BL63" s="159"/>
      <c r="BM63" s="159"/>
      <c r="BN63" s="160"/>
      <c r="BO63" s="160"/>
      <c r="BP63" s="160"/>
      <c r="BQ63" s="160"/>
      <c r="BR63" s="161"/>
      <c r="BS63" s="162"/>
      <c r="BT63" s="995"/>
      <c r="BU63" s="996"/>
      <c r="BV63" s="996"/>
      <c r="BW63" s="996"/>
      <c r="BX63" s="997"/>
    </row>
    <row r="64" spans="1:76" s="154" customFormat="1" ht="21" customHeight="1" x14ac:dyDescent="0.25">
      <c r="A64" s="998">
        <f t="shared" si="0"/>
        <v>50</v>
      </c>
      <c r="B64" s="999"/>
      <c r="C64" s="999"/>
      <c r="D64" s="999"/>
      <c r="E64" s="999"/>
      <c r="F64" s="999"/>
      <c r="G64" s="999"/>
      <c r="H64" s="999"/>
      <c r="I64" s="999"/>
      <c r="J64" s="999"/>
      <c r="K64" s="999"/>
      <c r="L64" s="999"/>
      <c r="M64" s="999"/>
      <c r="N64" s="999"/>
      <c r="O64" s="999"/>
      <c r="P64" s="999"/>
      <c r="Q64" s="999"/>
      <c r="R64" s="999"/>
      <c r="S64" s="999"/>
      <c r="T64" s="999"/>
      <c r="U64" s="999"/>
      <c r="V64" s="999"/>
      <c r="W64" s="999"/>
      <c r="X64" s="999"/>
      <c r="Y64" s="999"/>
      <c r="Z64" s="999"/>
      <c r="AA64" s="999"/>
      <c r="AB64" s="999"/>
      <c r="AC64" s="999"/>
      <c r="AD64" s="999"/>
      <c r="AE64" s="999"/>
      <c r="AF64" s="153"/>
      <c r="AG64" s="1000"/>
      <c r="AH64" s="1001"/>
      <c r="AI64" s="1002"/>
      <c r="AJ64" s="1003"/>
      <c r="AK64" s="1003"/>
      <c r="AL64" s="1003"/>
      <c r="AM64" s="1003"/>
      <c r="AN64" s="1004"/>
      <c r="AO64" s="998"/>
      <c r="AP64" s="999"/>
      <c r="AQ64" s="999"/>
      <c r="AR64" s="999"/>
      <c r="AS64" s="1005"/>
      <c r="AT64" s="1006"/>
      <c r="AU64" s="999"/>
      <c r="AV64" s="999"/>
      <c r="AW64" s="1007"/>
      <c r="AX64" s="1006"/>
      <c r="AY64" s="999"/>
      <c r="AZ64" s="1008"/>
      <c r="BA64" s="1009"/>
      <c r="BB64" s="1010"/>
      <c r="BC64" s="155"/>
      <c r="BD64" s="156"/>
      <c r="BE64" s="1011"/>
      <c r="BF64" s="1010"/>
      <c r="BG64" s="1010"/>
      <c r="BH64" s="157"/>
      <c r="BI64" s="1010"/>
      <c r="BJ64" s="1052"/>
      <c r="BK64" s="158"/>
      <c r="BL64" s="159"/>
      <c r="BM64" s="159"/>
      <c r="BN64" s="160"/>
      <c r="BO64" s="160"/>
      <c r="BP64" s="160"/>
      <c r="BQ64" s="160"/>
      <c r="BR64" s="161"/>
      <c r="BS64" s="162"/>
      <c r="BT64" s="995"/>
      <c r="BU64" s="996"/>
      <c r="BV64" s="996"/>
      <c r="BW64" s="996"/>
      <c r="BX64" s="997"/>
    </row>
    <row r="65" spans="1:76" s="154" customFormat="1" ht="21" customHeight="1" x14ac:dyDescent="0.25">
      <c r="A65" s="998">
        <f t="shared" si="0"/>
        <v>51</v>
      </c>
      <c r="B65" s="999"/>
      <c r="C65" s="999"/>
      <c r="D65" s="999"/>
      <c r="E65" s="999"/>
      <c r="F65" s="999"/>
      <c r="G65" s="999"/>
      <c r="H65" s="999"/>
      <c r="I65" s="999"/>
      <c r="J65" s="999"/>
      <c r="K65" s="999"/>
      <c r="L65" s="999"/>
      <c r="M65" s="999"/>
      <c r="N65" s="999"/>
      <c r="O65" s="999"/>
      <c r="P65" s="999"/>
      <c r="Q65" s="999"/>
      <c r="R65" s="999"/>
      <c r="S65" s="999"/>
      <c r="T65" s="999"/>
      <c r="U65" s="999"/>
      <c r="V65" s="999"/>
      <c r="W65" s="999"/>
      <c r="X65" s="999"/>
      <c r="Y65" s="999"/>
      <c r="Z65" s="999"/>
      <c r="AA65" s="999"/>
      <c r="AB65" s="999"/>
      <c r="AC65" s="999"/>
      <c r="AD65" s="999"/>
      <c r="AE65" s="999"/>
      <c r="AF65" s="153"/>
      <c r="AG65" s="1000"/>
      <c r="AH65" s="1001"/>
      <c r="AI65" s="1002"/>
      <c r="AJ65" s="1003"/>
      <c r="AK65" s="1003"/>
      <c r="AL65" s="1003"/>
      <c r="AM65" s="1003"/>
      <c r="AN65" s="1004"/>
      <c r="AO65" s="998"/>
      <c r="AP65" s="999"/>
      <c r="AQ65" s="999"/>
      <c r="AR65" s="999"/>
      <c r="AS65" s="1005"/>
      <c r="AT65" s="1006"/>
      <c r="AU65" s="999"/>
      <c r="AV65" s="999"/>
      <c r="AW65" s="1007"/>
      <c r="AX65" s="1006"/>
      <c r="AY65" s="999"/>
      <c r="AZ65" s="1008"/>
      <c r="BA65" s="1009"/>
      <c r="BB65" s="1010"/>
      <c r="BC65" s="155"/>
      <c r="BD65" s="156"/>
      <c r="BE65" s="1011"/>
      <c r="BF65" s="1010"/>
      <c r="BG65" s="1010"/>
      <c r="BH65" s="157"/>
      <c r="BI65" s="1010"/>
      <c r="BJ65" s="1052"/>
      <c r="BK65" s="158"/>
      <c r="BL65" s="159"/>
      <c r="BM65" s="159"/>
      <c r="BN65" s="160"/>
      <c r="BO65" s="160"/>
      <c r="BP65" s="160"/>
      <c r="BQ65" s="160"/>
      <c r="BR65" s="161"/>
      <c r="BS65" s="162"/>
      <c r="BT65" s="995"/>
      <c r="BU65" s="996"/>
      <c r="BV65" s="996"/>
      <c r="BW65" s="996"/>
      <c r="BX65" s="997"/>
    </row>
    <row r="66" spans="1:76" s="154" customFormat="1" ht="21" customHeight="1" x14ac:dyDescent="0.25">
      <c r="A66" s="998">
        <f t="shared" si="0"/>
        <v>52</v>
      </c>
      <c r="B66" s="999"/>
      <c r="C66" s="999"/>
      <c r="D66" s="999"/>
      <c r="E66" s="999"/>
      <c r="F66" s="999"/>
      <c r="G66" s="999"/>
      <c r="H66" s="999"/>
      <c r="I66" s="999"/>
      <c r="J66" s="999"/>
      <c r="K66" s="999"/>
      <c r="L66" s="999"/>
      <c r="M66" s="999"/>
      <c r="N66" s="999"/>
      <c r="O66" s="999"/>
      <c r="P66" s="999"/>
      <c r="Q66" s="999"/>
      <c r="R66" s="999"/>
      <c r="S66" s="999"/>
      <c r="T66" s="999"/>
      <c r="U66" s="999"/>
      <c r="V66" s="999"/>
      <c r="W66" s="999"/>
      <c r="X66" s="999"/>
      <c r="Y66" s="999"/>
      <c r="Z66" s="999"/>
      <c r="AA66" s="999"/>
      <c r="AB66" s="999"/>
      <c r="AC66" s="999"/>
      <c r="AD66" s="999"/>
      <c r="AE66" s="999"/>
      <c r="AF66" s="153"/>
      <c r="AG66" s="1000"/>
      <c r="AH66" s="1001"/>
      <c r="AI66" s="1002"/>
      <c r="AJ66" s="1003"/>
      <c r="AK66" s="1003"/>
      <c r="AL66" s="1003"/>
      <c r="AM66" s="1003"/>
      <c r="AN66" s="1004"/>
      <c r="AO66" s="998"/>
      <c r="AP66" s="999"/>
      <c r="AQ66" s="999"/>
      <c r="AR66" s="999"/>
      <c r="AS66" s="1005"/>
      <c r="AT66" s="1006"/>
      <c r="AU66" s="999"/>
      <c r="AV66" s="999"/>
      <c r="AW66" s="1007"/>
      <c r="AX66" s="1006"/>
      <c r="AY66" s="999"/>
      <c r="AZ66" s="1008"/>
      <c r="BA66" s="1009"/>
      <c r="BB66" s="1010"/>
      <c r="BC66" s="155"/>
      <c r="BD66" s="156"/>
      <c r="BE66" s="1011"/>
      <c r="BF66" s="1010"/>
      <c r="BG66" s="1010"/>
      <c r="BH66" s="157"/>
      <c r="BI66" s="1010"/>
      <c r="BJ66" s="1052"/>
      <c r="BK66" s="158"/>
      <c r="BL66" s="159"/>
      <c r="BM66" s="159"/>
      <c r="BN66" s="160"/>
      <c r="BO66" s="160"/>
      <c r="BP66" s="160"/>
      <c r="BQ66" s="160"/>
      <c r="BR66" s="161"/>
      <c r="BS66" s="162"/>
      <c r="BT66" s="995"/>
      <c r="BU66" s="996"/>
      <c r="BV66" s="996"/>
      <c r="BW66" s="996"/>
      <c r="BX66" s="997"/>
    </row>
    <row r="67" spans="1:76" s="154" customFormat="1" ht="21" customHeight="1" x14ac:dyDescent="0.25">
      <c r="A67" s="998">
        <f t="shared" si="0"/>
        <v>53</v>
      </c>
      <c r="B67" s="999"/>
      <c r="C67" s="999"/>
      <c r="D67" s="999"/>
      <c r="E67" s="999"/>
      <c r="F67" s="999"/>
      <c r="G67" s="999"/>
      <c r="H67" s="999"/>
      <c r="I67" s="999"/>
      <c r="J67" s="999"/>
      <c r="K67" s="999"/>
      <c r="L67" s="999"/>
      <c r="M67" s="999"/>
      <c r="N67" s="999"/>
      <c r="O67" s="999"/>
      <c r="P67" s="999"/>
      <c r="Q67" s="999"/>
      <c r="R67" s="999"/>
      <c r="S67" s="999"/>
      <c r="T67" s="999"/>
      <c r="U67" s="999"/>
      <c r="V67" s="999"/>
      <c r="W67" s="999"/>
      <c r="X67" s="999"/>
      <c r="Y67" s="999"/>
      <c r="Z67" s="999"/>
      <c r="AA67" s="999"/>
      <c r="AB67" s="999"/>
      <c r="AC67" s="999"/>
      <c r="AD67" s="999"/>
      <c r="AE67" s="999"/>
      <c r="AF67" s="153"/>
      <c r="AG67" s="1000"/>
      <c r="AH67" s="1001"/>
      <c r="AI67" s="1002"/>
      <c r="AJ67" s="1003"/>
      <c r="AK67" s="1003"/>
      <c r="AL67" s="1003"/>
      <c r="AM67" s="1003"/>
      <c r="AN67" s="1004"/>
      <c r="AO67" s="998"/>
      <c r="AP67" s="999"/>
      <c r="AQ67" s="999"/>
      <c r="AR67" s="999"/>
      <c r="AS67" s="1005"/>
      <c r="AT67" s="1006"/>
      <c r="AU67" s="999"/>
      <c r="AV67" s="999"/>
      <c r="AW67" s="1007"/>
      <c r="AX67" s="1006"/>
      <c r="AY67" s="999"/>
      <c r="AZ67" s="1008"/>
      <c r="BA67" s="1009"/>
      <c r="BB67" s="1010"/>
      <c r="BC67" s="155"/>
      <c r="BD67" s="156"/>
      <c r="BE67" s="1011"/>
      <c r="BF67" s="1010"/>
      <c r="BG67" s="1010"/>
      <c r="BH67" s="157"/>
      <c r="BI67" s="1010"/>
      <c r="BJ67" s="1052"/>
      <c r="BK67" s="158"/>
      <c r="BL67" s="159"/>
      <c r="BM67" s="159"/>
      <c r="BN67" s="160"/>
      <c r="BO67" s="160"/>
      <c r="BP67" s="160"/>
      <c r="BQ67" s="160"/>
      <c r="BR67" s="161"/>
      <c r="BS67" s="162"/>
      <c r="BT67" s="995"/>
      <c r="BU67" s="996"/>
      <c r="BV67" s="996"/>
      <c r="BW67" s="996"/>
      <c r="BX67" s="997"/>
    </row>
    <row r="68" spans="1:76" s="154" customFormat="1" ht="21" customHeight="1" x14ac:dyDescent="0.25">
      <c r="A68" s="998">
        <f t="shared" si="0"/>
        <v>54</v>
      </c>
      <c r="B68" s="999"/>
      <c r="C68" s="999"/>
      <c r="D68" s="999"/>
      <c r="E68" s="999"/>
      <c r="F68" s="999"/>
      <c r="G68" s="999"/>
      <c r="H68" s="999"/>
      <c r="I68" s="999"/>
      <c r="J68" s="999"/>
      <c r="K68" s="999"/>
      <c r="L68" s="999"/>
      <c r="M68" s="999"/>
      <c r="N68" s="999"/>
      <c r="O68" s="999"/>
      <c r="P68" s="999"/>
      <c r="Q68" s="999"/>
      <c r="R68" s="999"/>
      <c r="S68" s="999"/>
      <c r="T68" s="999"/>
      <c r="U68" s="999"/>
      <c r="V68" s="999"/>
      <c r="W68" s="999"/>
      <c r="X68" s="999"/>
      <c r="Y68" s="999"/>
      <c r="Z68" s="999"/>
      <c r="AA68" s="999"/>
      <c r="AB68" s="999"/>
      <c r="AC68" s="999"/>
      <c r="AD68" s="999"/>
      <c r="AE68" s="999"/>
      <c r="AF68" s="153"/>
      <c r="AG68" s="1000"/>
      <c r="AH68" s="1001"/>
      <c r="AI68" s="1002"/>
      <c r="AJ68" s="1003"/>
      <c r="AK68" s="1003"/>
      <c r="AL68" s="1003"/>
      <c r="AM68" s="1003"/>
      <c r="AN68" s="1004"/>
      <c r="AO68" s="998"/>
      <c r="AP68" s="999"/>
      <c r="AQ68" s="999"/>
      <c r="AR68" s="999"/>
      <c r="AS68" s="1005"/>
      <c r="AT68" s="1006"/>
      <c r="AU68" s="999"/>
      <c r="AV68" s="999"/>
      <c r="AW68" s="1007"/>
      <c r="AX68" s="1006"/>
      <c r="AY68" s="999"/>
      <c r="AZ68" s="1008"/>
      <c r="BA68" s="1009"/>
      <c r="BB68" s="1010"/>
      <c r="BC68" s="155"/>
      <c r="BD68" s="156"/>
      <c r="BE68" s="1011"/>
      <c r="BF68" s="1010"/>
      <c r="BG68" s="1010"/>
      <c r="BH68" s="157"/>
      <c r="BI68" s="1010"/>
      <c r="BJ68" s="1052"/>
      <c r="BK68" s="158"/>
      <c r="BL68" s="159"/>
      <c r="BM68" s="159"/>
      <c r="BN68" s="160"/>
      <c r="BO68" s="160"/>
      <c r="BP68" s="160"/>
      <c r="BQ68" s="160"/>
      <c r="BR68" s="161"/>
      <c r="BS68" s="162"/>
      <c r="BT68" s="995"/>
      <c r="BU68" s="996"/>
      <c r="BV68" s="996"/>
      <c r="BW68" s="996"/>
      <c r="BX68" s="997"/>
    </row>
    <row r="69" spans="1:76" s="154" customFormat="1" ht="21" customHeight="1" x14ac:dyDescent="0.25">
      <c r="A69" s="998">
        <f t="shared" si="0"/>
        <v>55</v>
      </c>
      <c r="B69" s="999"/>
      <c r="C69" s="999"/>
      <c r="D69" s="999"/>
      <c r="E69" s="999"/>
      <c r="F69" s="999"/>
      <c r="G69" s="999"/>
      <c r="H69" s="999"/>
      <c r="I69" s="999"/>
      <c r="J69" s="999"/>
      <c r="K69" s="999"/>
      <c r="L69" s="999"/>
      <c r="M69" s="999"/>
      <c r="N69" s="999"/>
      <c r="O69" s="999"/>
      <c r="P69" s="999"/>
      <c r="Q69" s="999"/>
      <c r="R69" s="999"/>
      <c r="S69" s="999"/>
      <c r="T69" s="999"/>
      <c r="U69" s="999"/>
      <c r="V69" s="999"/>
      <c r="W69" s="999"/>
      <c r="X69" s="999"/>
      <c r="Y69" s="999"/>
      <c r="Z69" s="999"/>
      <c r="AA69" s="999"/>
      <c r="AB69" s="999"/>
      <c r="AC69" s="999"/>
      <c r="AD69" s="999"/>
      <c r="AE69" s="999"/>
      <c r="AF69" s="153"/>
      <c r="AG69" s="1000"/>
      <c r="AH69" s="1001"/>
      <c r="AI69" s="1002"/>
      <c r="AJ69" s="1003"/>
      <c r="AK69" s="1003"/>
      <c r="AL69" s="1003"/>
      <c r="AM69" s="1003"/>
      <c r="AN69" s="1004"/>
      <c r="AO69" s="998"/>
      <c r="AP69" s="999"/>
      <c r="AQ69" s="999"/>
      <c r="AR69" s="999"/>
      <c r="AS69" s="1005"/>
      <c r="AT69" s="1006"/>
      <c r="AU69" s="999"/>
      <c r="AV69" s="999"/>
      <c r="AW69" s="1007"/>
      <c r="AX69" s="1006"/>
      <c r="AY69" s="999"/>
      <c r="AZ69" s="1008"/>
      <c r="BA69" s="1009"/>
      <c r="BB69" s="1010"/>
      <c r="BC69" s="155"/>
      <c r="BD69" s="156"/>
      <c r="BE69" s="1011"/>
      <c r="BF69" s="1010"/>
      <c r="BG69" s="1010"/>
      <c r="BH69" s="157"/>
      <c r="BI69" s="1010"/>
      <c r="BJ69" s="1052"/>
      <c r="BK69" s="158"/>
      <c r="BL69" s="159"/>
      <c r="BM69" s="159"/>
      <c r="BN69" s="160"/>
      <c r="BO69" s="160"/>
      <c r="BP69" s="160"/>
      <c r="BQ69" s="160"/>
      <c r="BR69" s="161"/>
      <c r="BS69" s="162"/>
      <c r="BT69" s="995"/>
      <c r="BU69" s="996"/>
      <c r="BV69" s="996"/>
      <c r="BW69" s="996"/>
      <c r="BX69" s="997"/>
    </row>
    <row r="70" spans="1:76" s="154" customFormat="1" ht="21" customHeight="1" x14ac:dyDescent="0.25">
      <c r="A70" s="998">
        <f t="shared" si="0"/>
        <v>56</v>
      </c>
      <c r="B70" s="999"/>
      <c r="C70" s="999"/>
      <c r="D70" s="999"/>
      <c r="E70" s="999"/>
      <c r="F70" s="999"/>
      <c r="G70" s="999"/>
      <c r="H70" s="999"/>
      <c r="I70" s="999"/>
      <c r="J70" s="999"/>
      <c r="K70" s="999"/>
      <c r="L70" s="999"/>
      <c r="M70" s="999"/>
      <c r="N70" s="999"/>
      <c r="O70" s="999"/>
      <c r="P70" s="999"/>
      <c r="Q70" s="999"/>
      <c r="R70" s="999"/>
      <c r="S70" s="999"/>
      <c r="T70" s="999"/>
      <c r="U70" s="999"/>
      <c r="V70" s="999"/>
      <c r="W70" s="999"/>
      <c r="X70" s="999"/>
      <c r="Y70" s="999"/>
      <c r="Z70" s="999"/>
      <c r="AA70" s="999"/>
      <c r="AB70" s="999"/>
      <c r="AC70" s="999"/>
      <c r="AD70" s="999"/>
      <c r="AE70" s="999"/>
      <c r="AF70" s="153"/>
      <c r="AG70" s="1000"/>
      <c r="AH70" s="1001"/>
      <c r="AI70" s="1002"/>
      <c r="AJ70" s="1003"/>
      <c r="AK70" s="1003"/>
      <c r="AL70" s="1003"/>
      <c r="AM70" s="1003"/>
      <c r="AN70" s="1004"/>
      <c r="AO70" s="998"/>
      <c r="AP70" s="999"/>
      <c r="AQ70" s="999"/>
      <c r="AR70" s="999"/>
      <c r="AS70" s="1005"/>
      <c r="AT70" s="1006"/>
      <c r="AU70" s="999"/>
      <c r="AV70" s="999"/>
      <c r="AW70" s="1007"/>
      <c r="AX70" s="1006"/>
      <c r="AY70" s="999"/>
      <c r="AZ70" s="1008"/>
      <c r="BA70" s="1009"/>
      <c r="BB70" s="1010"/>
      <c r="BC70" s="155"/>
      <c r="BD70" s="156"/>
      <c r="BE70" s="1011"/>
      <c r="BF70" s="1010"/>
      <c r="BG70" s="1010"/>
      <c r="BH70" s="157"/>
      <c r="BI70" s="1010"/>
      <c r="BJ70" s="1052"/>
      <c r="BK70" s="158"/>
      <c r="BL70" s="159"/>
      <c r="BM70" s="159"/>
      <c r="BN70" s="160"/>
      <c r="BO70" s="160"/>
      <c r="BP70" s="160"/>
      <c r="BQ70" s="160"/>
      <c r="BR70" s="161"/>
      <c r="BS70" s="162"/>
      <c r="BT70" s="995"/>
      <c r="BU70" s="996"/>
      <c r="BV70" s="996"/>
      <c r="BW70" s="996"/>
      <c r="BX70" s="997"/>
    </row>
    <row r="71" spans="1:76" s="154" customFormat="1" ht="21" customHeight="1" x14ac:dyDescent="0.25">
      <c r="A71" s="998">
        <f t="shared" si="0"/>
        <v>57</v>
      </c>
      <c r="B71" s="999"/>
      <c r="C71" s="999"/>
      <c r="D71" s="999"/>
      <c r="E71" s="999"/>
      <c r="F71" s="999"/>
      <c r="G71" s="999"/>
      <c r="H71" s="999"/>
      <c r="I71" s="999"/>
      <c r="J71" s="999"/>
      <c r="K71" s="999"/>
      <c r="L71" s="999"/>
      <c r="M71" s="999"/>
      <c r="N71" s="999"/>
      <c r="O71" s="999"/>
      <c r="P71" s="999"/>
      <c r="Q71" s="999"/>
      <c r="R71" s="999"/>
      <c r="S71" s="999"/>
      <c r="T71" s="999"/>
      <c r="U71" s="999"/>
      <c r="V71" s="999"/>
      <c r="W71" s="999"/>
      <c r="X71" s="999"/>
      <c r="Y71" s="999"/>
      <c r="Z71" s="999"/>
      <c r="AA71" s="999"/>
      <c r="AB71" s="999"/>
      <c r="AC71" s="999"/>
      <c r="AD71" s="999"/>
      <c r="AE71" s="999"/>
      <c r="AF71" s="153"/>
      <c r="AG71" s="1000"/>
      <c r="AH71" s="1001"/>
      <c r="AI71" s="1002"/>
      <c r="AJ71" s="1003"/>
      <c r="AK71" s="1003"/>
      <c r="AL71" s="1003"/>
      <c r="AM71" s="1003"/>
      <c r="AN71" s="1004"/>
      <c r="AO71" s="998"/>
      <c r="AP71" s="999"/>
      <c r="AQ71" s="999"/>
      <c r="AR71" s="999"/>
      <c r="AS71" s="1005"/>
      <c r="AT71" s="1006"/>
      <c r="AU71" s="999"/>
      <c r="AV71" s="999"/>
      <c r="AW71" s="1007"/>
      <c r="AX71" s="1006"/>
      <c r="AY71" s="999"/>
      <c r="AZ71" s="1008"/>
      <c r="BA71" s="1009"/>
      <c r="BB71" s="1010"/>
      <c r="BC71" s="155"/>
      <c r="BD71" s="156"/>
      <c r="BE71" s="1011"/>
      <c r="BF71" s="1010"/>
      <c r="BG71" s="1010"/>
      <c r="BH71" s="157"/>
      <c r="BI71" s="1010"/>
      <c r="BJ71" s="1052"/>
      <c r="BK71" s="158"/>
      <c r="BL71" s="159"/>
      <c r="BM71" s="159"/>
      <c r="BN71" s="160"/>
      <c r="BO71" s="160"/>
      <c r="BP71" s="160"/>
      <c r="BQ71" s="160"/>
      <c r="BR71" s="161"/>
      <c r="BS71" s="162"/>
      <c r="BT71" s="995"/>
      <c r="BU71" s="996"/>
      <c r="BV71" s="996"/>
      <c r="BW71" s="996"/>
      <c r="BX71" s="997"/>
    </row>
    <row r="72" spans="1:76" s="154" customFormat="1" ht="21" customHeight="1" x14ac:dyDescent="0.25">
      <c r="A72" s="998">
        <f t="shared" si="0"/>
        <v>58</v>
      </c>
      <c r="B72" s="999"/>
      <c r="C72" s="999"/>
      <c r="D72" s="999"/>
      <c r="E72" s="999"/>
      <c r="F72" s="999"/>
      <c r="G72" s="999"/>
      <c r="H72" s="999"/>
      <c r="I72" s="999"/>
      <c r="J72" s="999"/>
      <c r="K72" s="999"/>
      <c r="L72" s="999"/>
      <c r="M72" s="999"/>
      <c r="N72" s="999"/>
      <c r="O72" s="999"/>
      <c r="P72" s="999"/>
      <c r="Q72" s="999"/>
      <c r="R72" s="999"/>
      <c r="S72" s="999"/>
      <c r="T72" s="999"/>
      <c r="U72" s="999"/>
      <c r="V72" s="999"/>
      <c r="W72" s="999"/>
      <c r="X72" s="999"/>
      <c r="Y72" s="999"/>
      <c r="Z72" s="999"/>
      <c r="AA72" s="999"/>
      <c r="AB72" s="999"/>
      <c r="AC72" s="999"/>
      <c r="AD72" s="999"/>
      <c r="AE72" s="999"/>
      <c r="AF72" s="153"/>
      <c r="AG72" s="1000"/>
      <c r="AH72" s="1001"/>
      <c r="AI72" s="1002"/>
      <c r="AJ72" s="1003"/>
      <c r="AK72" s="1003"/>
      <c r="AL72" s="1003"/>
      <c r="AM72" s="1003"/>
      <c r="AN72" s="1004"/>
      <c r="AO72" s="998"/>
      <c r="AP72" s="999"/>
      <c r="AQ72" s="999"/>
      <c r="AR72" s="999"/>
      <c r="AS72" s="1005"/>
      <c r="AT72" s="1006"/>
      <c r="AU72" s="999"/>
      <c r="AV72" s="999"/>
      <c r="AW72" s="1007"/>
      <c r="AX72" s="1006"/>
      <c r="AY72" s="999"/>
      <c r="AZ72" s="1008"/>
      <c r="BA72" s="1009"/>
      <c r="BB72" s="1010"/>
      <c r="BC72" s="155"/>
      <c r="BD72" s="156"/>
      <c r="BE72" s="1011"/>
      <c r="BF72" s="1010"/>
      <c r="BG72" s="1010"/>
      <c r="BH72" s="157"/>
      <c r="BI72" s="1010"/>
      <c r="BJ72" s="1052"/>
      <c r="BK72" s="158"/>
      <c r="BL72" s="159"/>
      <c r="BM72" s="159"/>
      <c r="BN72" s="160"/>
      <c r="BO72" s="160"/>
      <c r="BP72" s="160"/>
      <c r="BQ72" s="160"/>
      <c r="BR72" s="161"/>
      <c r="BS72" s="162"/>
      <c r="BT72" s="995"/>
      <c r="BU72" s="996"/>
      <c r="BV72" s="996"/>
      <c r="BW72" s="996"/>
      <c r="BX72" s="997"/>
    </row>
    <row r="73" spans="1:76" s="154" customFormat="1" ht="21" customHeight="1" x14ac:dyDescent="0.25">
      <c r="A73" s="998">
        <f t="shared" si="0"/>
        <v>59</v>
      </c>
      <c r="B73" s="999"/>
      <c r="C73" s="999"/>
      <c r="D73" s="999"/>
      <c r="E73" s="999"/>
      <c r="F73" s="999"/>
      <c r="G73" s="999"/>
      <c r="H73" s="999"/>
      <c r="I73" s="999"/>
      <c r="J73" s="999"/>
      <c r="K73" s="999"/>
      <c r="L73" s="999"/>
      <c r="M73" s="999"/>
      <c r="N73" s="999"/>
      <c r="O73" s="999"/>
      <c r="P73" s="999"/>
      <c r="Q73" s="999"/>
      <c r="R73" s="999"/>
      <c r="S73" s="999"/>
      <c r="T73" s="999"/>
      <c r="U73" s="999"/>
      <c r="V73" s="999"/>
      <c r="W73" s="999"/>
      <c r="X73" s="999"/>
      <c r="Y73" s="999"/>
      <c r="Z73" s="999"/>
      <c r="AA73" s="999"/>
      <c r="AB73" s="999"/>
      <c r="AC73" s="999"/>
      <c r="AD73" s="999"/>
      <c r="AE73" s="999"/>
      <c r="AF73" s="153"/>
      <c r="AG73" s="1000"/>
      <c r="AH73" s="1001"/>
      <c r="AI73" s="1002"/>
      <c r="AJ73" s="1003"/>
      <c r="AK73" s="1003"/>
      <c r="AL73" s="1003"/>
      <c r="AM73" s="1003"/>
      <c r="AN73" s="1004"/>
      <c r="AO73" s="998"/>
      <c r="AP73" s="999"/>
      <c r="AQ73" s="999"/>
      <c r="AR73" s="999"/>
      <c r="AS73" s="1005"/>
      <c r="AT73" s="1006"/>
      <c r="AU73" s="999"/>
      <c r="AV73" s="999"/>
      <c r="AW73" s="1007"/>
      <c r="AX73" s="1006"/>
      <c r="AY73" s="999"/>
      <c r="AZ73" s="1008"/>
      <c r="BA73" s="1009"/>
      <c r="BB73" s="1010"/>
      <c r="BC73" s="155"/>
      <c r="BD73" s="156"/>
      <c r="BE73" s="1011"/>
      <c r="BF73" s="1010"/>
      <c r="BG73" s="1010"/>
      <c r="BH73" s="157"/>
      <c r="BI73" s="1010"/>
      <c r="BJ73" s="1052"/>
      <c r="BK73" s="158"/>
      <c r="BL73" s="159"/>
      <c r="BM73" s="159"/>
      <c r="BN73" s="160"/>
      <c r="BO73" s="160"/>
      <c r="BP73" s="160"/>
      <c r="BQ73" s="160"/>
      <c r="BR73" s="161"/>
      <c r="BS73" s="162"/>
      <c r="BT73" s="995"/>
      <c r="BU73" s="996"/>
      <c r="BV73" s="996"/>
      <c r="BW73" s="996"/>
      <c r="BX73" s="997"/>
    </row>
    <row r="74" spans="1:76" s="154" customFormat="1" ht="21" customHeight="1" x14ac:dyDescent="0.25">
      <c r="A74" s="998">
        <f t="shared" si="0"/>
        <v>60</v>
      </c>
      <c r="B74" s="999"/>
      <c r="C74" s="999"/>
      <c r="D74" s="999"/>
      <c r="E74" s="999"/>
      <c r="F74" s="999"/>
      <c r="G74" s="999"/>
      <c r="H74" s="999"/>
      <c r="I74" s="999"/>
      <c r="J74" s="999"/>
      <c r="K74" s="999"/>
      <c r="L74" s="999"/>
      <c r="M74" s="999"/>
      <c r="N74" s="999"/>
      <c r="O74" s="999"/>
      <c r="P74" s="999"/>
      <c r="Q74" s="999"/>
      <c r="R74" s="999"/>
      <c r="S74" s="999"/>
      <c r="T74" s="999"/>
      <c r="U74" s="999"/>
      <c r="V74" s="999"/>
      <c r="W74" s="999"/>
      <c r="X74" s="999"/>
      <c r="Y74" s="999"/>
      <c r="Z74" s="999"/>
      <c r="AA74" s="999"/>
      <c r="AB74" s="999"/>
      <c r="AC74" s="999"/>
      <c r="AD74" s="999"/>
      <c r="AE74" s="999"/>
      <c r="AF74" s="153"/>
      <c r="AG74" s="1000"/>
      <c r="AH74" s="1001"/>
      <c r="AI74" s="1002"/>
      <c r="AJ74" s="1003"/>
      <c r="AK74" s="1003"/>
      <c r="AL74" s="1003"/>
      <c r="AM74" s="1003"/>
      <c r="AN74" s="1004"/>
      <c r="AO74" s="998"/>
      <c r="AP74" s="999"/>
      <c r="AQ74" s="999"/>
      <c r="AR74" s="999"/>
      <c r="AS74" s="1005"/>
      <c r="AT74" s="1006"/>
      <c r="AU74" s="999"/>
      <c r="AV74" s="999"/>
      <c r="AW74" s="1007"/>
      <c r="AX74" s="1006"/>
      <c r="AY74" s="999"/>
      <c r="AZ74" s="1008"/>
      <c r="BA74" s="1009"/>
      <c r="BB74" s="1010"/>
      <c r="BC74" s="155"/>
      <c r="BD74" s="156"/>
      <c r="BE74" s="1011"/>
      <c r="BF74" s="1010"/>
      <c r="BG74" s="1010"/>
      <c r="BH74" s="157"/>
      <c r="BI74" s="1010"/>
      <c r="BJ74" s="1052"/>
      <c r="BK74" s="158"/>
      <c r="BL74" s="159"/>
      <c r="BM74" s="159"/>
      <c r="BN74" s="160"/>
      <c r="BO74" s="160"/>
      <c r="BP74" s="160"/>
      <c r="BQ74" s="160"/>
      <c r="BR74" s="161"/>
      <c r="BS74" s="162"/>
      <c r="BT74" s="995"/>
      <c r="BU74" s="996"/>
      <c r="BV74" s="996"/>
      <c r="BW74" s="996"/>
      <c r="BX74" s="997"/>
    </row>
    <row r="75" spans="1:76" s="154" customFormat="1" ht="21" customHeight="1" x14ac:dyDescent="0.25">
      <c r="A75" s="998">
        <f t="shared" si="0"/>
        <v>61</v>
      </c>
      <c r="B75" s="999"/>
      <c r="C75" s="999"/>
      <c r="D75" s="999"/>
      <c r="E75" s="999"/>
      <c r="F75" s="999"/>
      <c r="G75" s="999"/>
      <c r="H75" s="999"/>
      <c r="I75" s="999"/>
      <c r="J75" s="999"/>
      <c r="K75" s="999"/>
      <c r="L75" s="999"/>
      <c r="M75" s="999"/>
      <c r="N75" s="999"/>
      <c r="O75" s="999"/>
      <c r="P75" s="999"/>
      <c r="Q75" s="999"/>
      <c r="R75" s="999"/>
      <c r="S75" s="999"/>
      <c r="T75" s="999"/>
      <c r="U75" s="999"/>
      <c r="V75" s="999"/>
      <c r="W75" s="999"/>
      <c r="X75" s="999"/>
      <c r="Y75" s="999"/>
      <c r="Z75" s="999"/>
      <c r="AA75" s="999"/>
      <c r="AB75" s="999"/>
      <c r="AC75" s="999"/>
      <c r="AD75" s="999"/>
      <c r="AE75" s="999"/>
      <c r="AF75" s="153"/>
      <c r="AG75" s="1000"/>
      <c r="AH75" s="1001"/>
      <c r="AI75" s="1002"/>
      <c r="AJ75" s="1003"/>
      <c r="AK75" s="1003"/>
      <c r="AL75" s="1003"/>
      <c r="AM75" s="1003"/>
      <c r="AN75" s="1004"/>
      <c r="AO75" s="998"/>
      <c r="AP75" s="999"/>
      <c r="AQ75" s="999"/>
      <c r="AR75" s="999"/>
      <c r="AS75" s="1005"/>
      <c r="AT75" s="1006"/>
      <c r="AU75" s="999"/>
      <c r="AV75" s="999"/>
      <c r="AW75" s="1007"/>
      <c r="AX75" s="1006"/>
      <c r="AY75" s="999"/>
      <c r="AZ75" s="1008"/>
      <c r="BA75" s="1009"/>
      <c r="BB75" s="1010"/>
      <c r="BC75" s="155"/>
      <c r="BD75" s="156"/>
      <c r="BE75" s="1011"/>
      <c r="BF75" s="1010"/>
      <c r="BG75" s="1010"/>
      <c r="BH75" s="157"/>
      <c r="BI75" s="1010"/>
      <c r="BJ75" s="1052"/>
      <c r="BK75" s="158"/>
      <c r="BL75" s="159"/>
      <c r="BM75" s="159"/>
      <c r="BN75" s="160"/>
      <c r="BO75" s="160"/>
      <c r="BP75" s="160"/>
      <c r="BQ75" s="160"/>
      <c r="BR75" s="161"/>
      <c r="BS75" s="162"/>
      <c r="BT75" s="995"/>
      <c r="BU75" s="996"/>
      <c r="BV75" s="996"/>
      <c r="BW75" s="996"/>
      <c r="BX75" s="997"/>
    </row>
    <row r="76" spans="1:76" s="154" customFormat="1" ht="21" customHeight="1" x14ac:dyDescent="0.25">
      <c r="A76" s="998">
        <f t="shared" si="0"/>
        <v>62</v>
      </c>
      <c r="B76" s="999"/>
      <c r="C76" s="999"/>
      <c r="D76" s="999"/>
      <c r="E76" s="999"/>
      <c r="F76" s="999"/>
      <c r="G76" s="999"/>
      <c r="H76" s="999"/>
      <c r="I76" s="999"/>
      <c r="J76" s="999"/>
      <c r="K76" s="999"/>
      <c r="L76" s="999"/>
      <c r="M76" s="999"/>
      <c r="N76" s="999"/>
      <c r="O76" s="999"/>
      <c r="P76" s="999"/>
      <c r="Q76" s="999"/>
      <c r="R76" s="999"/>
      <c r="S76" s="999"/>
      <c r="T76" s="999"/>
      <c r="U76" s="999"/>
      <c r="V76" s="999"/>
      <c r="W76" s="999"/>
      <c r="X76" s="999"/>
      <c r="Y76" s="999"/>
      <c r="Z76" s="999"/>
      <c r="AA76" s="999"/>
      <c r="AB76" s="999"/>
      <c r="AC76" s="999"/>
      <c r="AD76" s="999"/>
      <c r="AE76" s="999"/>
      <c r="AF76" s="153"/>
      <c r="AG76" s="1000"/>
      <c r="AH76" s="1001"/>
      <c r="AI76" s="1002"/>
      <c r="AJ76" s="1003"/>
      <c r="AK76" s="1003"/>
      <c r="AL76" s="1003"/>
      <c r="AM76" s="1003"/>
      <c r="AN76" s="1004"/>
      <c r="AO76" s="998"/>
      <c r="AP76" s="999"/>
      <c r="AQ76" s="999"/>
      <c r="AR76" s="999"/>
      <c r="AS76" s="1005"/>
      <c r="AT76" s="1006"/>
      <c r="AU76" s="999"/>
      <c r="AV76" s="999"/>
      <c r="AW76" s="1007"/>
      <c r="AX76" s="1006"/>
      <c r="AY76" s="999"/>
      <c r="AZ76" s="1008"/>
      <c r="BA76" s="1009"/>
      <c r="BB76" s="1010"/>
      <c r="BC76" s="155"/>
      <c r="BD76" s="156"/>
      <c r="BE76" s="1011"/>
      <c r="BF76" s="1010"/>
      <c r="BG76" s="1010"/>
      <c r="BH76" s="157"/>
      <c r="BI76" s="1010"/>
      <c r="BJ76" s="1052"/>
      <c r="BK76" s="158"/>
      <c r="BL76" s="159"/>
      <c r="BM76" s="159"/>
      <c r="BN76" s="160"/>
      <c r="BO76" s="160"/>
      <c r="BP76" s="160"/>
      <c r="BQ76" s="160"/>
      <c r="BR76" s="161"/>
      <c r="BS76" s="162"/>
      <c r="BT76" s="995"/>
      <c r="BU76" s="996"/>
      <c r="BV76" s="996"/>
      <c r="BW76" s="996"/>
      <c r="BX76" s="997"/>
    </row>
    <row r="77" spans="1:76" s="154" customFormat="1" ht="21" customHeight="1" x14ac:dyDescent="0.25">
      <c r="A77" s="998">
        <f t="shared" si="0"/>
        <v>63</v>
      </c>
      <c r="B77" s="999"/>
      <c r="C77" s="999"/>
      <c r="D77" s="999"/>
      <c r="E77" s="999"/>
      <c r="F77" s="999"/>
      <c r="G77" s="999"/>
      <c r="H77" s="999"/>
      <c r="I77" s="999"/>
      <c r="J77" s="999"/>
      <c r="K77" s="999"/>
      <c r="L77" s="999"/>
      <c r="M77" s="999"/>
      <c r="N77" s="999"/>
      <c r="O77" s="999"/>
      <c r="P77" s="999"/>
      <c r="Q77" s="999"/>
      <c r="R77" s="999"/>
      <c r="S77" s="999"/>
      <c r="T77" s="999"/>
      <c r="U77" s="999"/>
      <c r="V77" s="999"/>
      <c r="W77" s="999"/>
      <c r="X77" s="999"/>
      <c r="Y77" s="999"/>
      <c r="Z77" s="999"/>
      <c r="AA77" s="999"/>
      <c r="AB77" s="999"/>
      <c r="AC77" s="999"/>
      <c r="AD77" s="999"/>
      <c r="AE77" s="999"/>
      <c r="AF77" s="153"/>
      <c r="AG77" s="1000"/>
      <c r="AH77" s="1001"/>
      <c r="AI77" s="1002"/>
      <c r="AJ77" s="1003"/>
      <c r="AK77" s="1003"/>
      <c r="AL77" s="1003"/>
      <c r="AM77" s="1003"/>
      <c r="AN77" s="1004"/>
      <c r="AO77" s="998"/>
      <c r="AP77" s="999"/>
      <c r="AQ77" s="999"/>
      <c r="AR77" s="999"/>
      <c r="AS77" s="1005"/>
      <c r="AT77" s="1006"/>
      <c r="AU77" s="999"/>
      <c r="AV77" s="999"/>
      <c r="AW77" s="1007"/>
      <c r="AX77" s="1006"/>
      <c r="AY77" s="999"/>
      <c r="AZ77" s="1008"/>
      <c r="BA77" s="1009"/>
      <c r="BB77" s="1010"/>
      <c r="BC77" s="155"/>
      <c r="BD77" s="156"/>
      <c r="BE77" s="1011"/>
      <c r="BF77" s="1010"/>
      <c r="BG77" s="1010"/>
      <c r="BH77" s="157"/>
      <c r="BI77" s="1010"/>
      <c r="BJ77" s="1052"/>
      <c r="BK77" s="158"/>
      <c r="BL77" s="159"/>
      <c r="BM77" s="159"/>
      <c r="BN77" s="160"/>
      <c r="BO77" s="160"/>
      <c r="BP77" s="160"/>
      <c r="BQ77" s="160"/>
      <c r="BR77" s="161"/>
      <c r="BS77" s="162"/>
      <c r="BT77" s="995"/>
      <c r="BU77" s="996"/>
      <c r="BV77" s="996"/>
      <c r="BW77" s="996"/>
      <c r="BX77" s="997"/>
    </row>
    <row r="78" spans="1:76" s="154" customFormat="1" ht="21" customHeight="1" x14ac:dyDescent="0.25">
      <c r="A78" s="998">
        <f t="shared" si="0"/>
        <v>64</v>
      </c>
      <c r="B78" s="999"/>
      <c r="C78" s="999"/>
      <c r="D78" s="999"/>
      <c r="E78" s="999"/>
      <c r="F78" s="999"/>
      <c r="G78" s="999"/>
      <c r="H78" s="999"/>
      <c r="I78" s="999"/>
      <c r="J78" s="999"/>
      <c r="K78" s="999"/>
      <c r="L78" s="999"/>
      <c r="M78" s="999"/>
      <c r="N78" s="999"/>
      <c r="O78" s="999"/>
      <c r="P78" s="999"/>
      <c r="Q78" s="999"/>
      <c r="R78" s="999"/>
      <c r="S78" s="999"/>
      <c r="T78" s="999"/>
      <c r="U78" s="999"/>
      <c r="V78" s="999"/>
      <c r="W78" s="999"/>
      <c r="X78" s="999"/>
      <c r="Y78" s="999"/>
      <c r="Z78" s="999"/>
      <c r="AA78" s="999"/>
      <c r="AB78" s="999"/>
      <c r="AC78" s="999"/>
      <c r="AD78" s="999"/>
      <c r="AE78" s="999"/>
      <c r="AF78" s="153"/>
      <c r="AG78" s="1000"/>
      <c r="AH78" s="1001"/>
      <c r="AI78" s="1002"/>
      <c r="AJ78" s="1003"/>
      <c r="AK78" s="1003"/>
      <c r="AL78" s="1003"/>
      <c r="AM78" s="1003"/>
      <c r="AN78" s="1004"/>
      <c r="AO78" s="998"/>
      <c r="AP78" s="999"/>
      <c r="AQ78" s="999"/>
      <c r="AR78" s="999"/>
      <c r="AS78" s="1005"/>
      <c r="AT78" s="1006"/>
      <c r="AU78" s="999"/>
      <c r="AV78" s="999"/>
      <c r="AW78" s="1007"/>
      <c r="AX78" s="1006"/>
      <c r="AY78" s="999"/>
      <c r="AZ78" s="1008"/>
      <c r="BA78" s="1009"/>
      <c r="BB78" s="1010"/>
      <c r="BC78" s="155"/>
      <c r="BD78" s="156"/>
      <c r="BE78" s="1011"/>
      <c r="BF78" s="1010"/>
      <c r="BG78" s="1010"/>
      <c r="BH78" s="157"/>
      <c r="BI78" s="1010"/>
      <c r="BJ78" s="1052"/>
      <c r="BK78" s="158"/>
      <c r="BL78" s="159"/>
      <c r="BM78" s="159"/>
      <c r="BN78" s="160"/>
      <c r="BO78" s="160"/>
      <c r="BP78" s="160"/>
      <c r="BQ78" s="160"/>
      <c r="BR78" s="161"/>
      <c r="BS78" s="162"/>
      <c r="BT78" s="995"/>
      <c r="BU78" s="996"/>
      <c r="BV78" s="996"/>
      <c r="BW78" s="996"/>
      <c r="BX78" s="997"/>
    </row>
    <row r="79" spans="1:76" s="154" customFormat="1" ht="21" customHeight="1" x14ac:dyDescent="0.25">
      <c r="A79" s="998">
        <f t="shared" si="0"/>
        <v>65</v>
      </c>
      <c r="B79" s="999"/>
      <c r="C79" s="999"/>
      <c r="D79" s="999"/>
      <c r="E79" s="999"/>
      <c r="F79" s="999"/>
      <c r="G79" s="999"/>
      <c r="H79" s="999"/>
      <c r="I79" s="999"/>
      <c r="J79" s="999"/>
      <c r="K79" s="999"/>
      <c r="L79" s="999"/>
      <c r="M79" s="999"/>
      <c r="N79" s="999"/>
      <c r="O79" s="999"/>
      <c r="P79" s="999"/>
      <c r="Q79" s="999"/>
      <c r="R79" s="999"/>
      <c r="S79" s="999"/>
      <c r="T79" s="999"/>
      <c r="U79" s="999"/>
      <c r="V79" s="999"/>
      <c r="W79" s="999"/>
      <c r="X79" s="999"/>
      <c r="Y79" s="999"/>
      <c r="Z79" s="999"/>
      <c r="AA79" s="999"/>
      <c r="AB79" s="999"/>
      <c r="AC79" s="999"/>
      <c r="AD79" s="999"/>
      <c r="AE79" s="999"/>
      <c r="AF79" s="153"/>
      <c r="AG79" s="1000"/>
      <c r="AH79" s="1001"/>
      <c r="AI79" s="1002"/>
      <c r="AJ79" s="1003"/>
      <c r="AK79" s="1003"/>
      <c r="AL79" s="1003"/>
      <c r="AM79" s="1003"/>
      <c r="AN79" s="1004"/>
      <c r="AO79" s="998"/>
      <c r="AP79" s="999"/>
      <c r="AQ79" s="999"/>
      <c r="AR79" s="999"/>
      <c r="AS79" s="1005"/>
      <c r="AT79" s="1006"/>
      <c r="AU79" s="999"/>
      <c r="AV79" s="999"/>
      <c r="AW79" s="1007"/>
      <c r="AX79" s="1006"/>
      <c r="AY79" s="999"/>
      <c r="AZ79" s="1008"/>
      <c r="BA79" s="1009"/>
      <c r="BB79" s="1010"/>
      <c r="BC79" s="155"/>
      <c r="BD79" s="156"/>
      <c r="BE79" s="1011"/>
      <c r="BF79" s="1010"/>
      <c r="BG79" s="1010"/>
      <c r="BH79" s="157"/>
      <c r="BI79" s="1010"/>
      <c r="BJ79" s="1052"/>
      <c r="BK79" s="158"/>
      <c r="BL79" s="159"/>
      <c r="BM79" s="159"/>
      <c r="BN79" s="160"/>
      <c r="BO79" s="160"/>
      <c r="BP79" s="160"/>
      <c r="BQ79" s="160"/>
      <c r="BR79" s="161"/>
      <c r="BS79" s="162"/>
      <c r="BT79" s="995"/>
      <c r="BU79" s="996"/>
      <c r="BV79" s="996"/>
      <c r="BW79" s="996"/>
      <c r="BX79" s="997"/>
    </row>
    <row r="80" spans="1:76" s="154" customFormat="1" ht="21" customHeight="1" x14ac:dyDescent="0.25">
      <c r="A80" s="998">
        <f t="shared" si="0"/>
        <v>66</v>
      </c>
      <c r="B80" s="999"/>
      <c r="C80" s="999"/>
      <c r="D80" s="999"/>
      <c r="E80" s="999"/>
      <c r="F80" s="999"/>
      <c r="G80" s="999"/>
      <c r="H80" s="999"/>
      <c r="I80" s="999"/>
      <c r="J80" s="999"/>
      <c r="K80" s="999"/>
      <c r="L80" s="999"/>
      <c r="M80" s="999"/>
      <c r="N80" s="999"/>
      <c r="O80" s="999"/>
      <c r="P80" s="999"/>
      <c r="Q80" s="999"/>
      <c r="R80" s="999"/>
      <c r="S80" s="999"/>
      <c r="T80" s="999"/>
      <c r="U80" s="999"/>
      <c r="V80" s="999"/>
      <c r="W80" s="999"/>
      <c r="X80" s="999"/>
      <c r="Y80" s="999"/>
      <c r="Z80" s="999"/>
      <c r="AA80" s="999"/>
      <c r="AB80" s="999"/>
      <c r="AC80" s="999"/>
      <c r="AD80" s="999"/>
      <c r="AE80" s="999"/>
      <c r="AF80" s="153"/>
      <c r="AG80" s="1000"/>
      <c r="AH80" s="1001"/>
      <c r="AI80" s="1002"/>
      <c r="AJ80" s="1003"/>
      <c r="AK80" s="1003"/>
      <c r="AL80" s="1003"/>
      <c r="AM80" s="1003"/>
      <c r="AN80" s="1004"/>
      <c r="AO80" s="998"/>
      <c r="AP80" s="999"/>
      <c r="AQ80" s="999"/>
      <c r="AR80" s="999"/>
      <c r="AS80" s="1005"/>
      <c r="AT80" s="1006"/>
      <c r="AU80" s="999"/>
      <c r="AV80" s="999"/>
      <c r="AW80" s="1007"/>
      <c r="AX80" s="1006"/>
      <c r="AY80" s="999"/>
      <c r="AZ80" s="1008"/>
      <c r="BA80" s="1009"/>
      <c r="BB80" s="1010"/>
      <c r="BC80" s="155"/>
      <c r="BD80" s="156"/>
      <c r="BE80" s="1011"/>
      <c r="BF80" s="1010"/>
      <c r="BG80" s="1010"/>
      <c r="BH80" s="157"/>
      <c r="BI80" s="1010"/>
      <c r="BJ80" s="1052"/>
      <c r="BK80" s="158"/>
      <c r="BL80" s="159"/>
      <c r="BM80" s="159"/>
      <c r="BN80" s="160"/>
      <c r="BO80" s="160"/>
      <c r="BP80" s="160"/>
      <c r="BQ80" s="160"/>
      <c r="BR80" s="161"/>
      <c r="BS80" s="162"/>
      <c r="BT80" s="995"/>
      <c r="BU80" s="996"/>
      <c r="BV80" s="996"/>
      <c r="BW80" s="996"/>
      <c r="BX80" s="997"/>
    </row>
    <row r="81" spans="1:76" s="154" customFormat="1" ht="21" customHeight="1" x14ac:dyDescent="0.25">
      <c r="A81" s="998">
        <f t="shared" ref="A81:A144" si="1">+A80+1</f>
        <v>67</v>
      </c>
      <c r="B81" s="999"/>
      <c r="C81" s="999"/>
      <c r="D81" s="999"/>
      <c r="E81" s="999"/>
      <c r="F81" s="999"/>
      <c r="G81" s="999"/>
      <c r="H81" s="999"/>
      <c r="I81" s="999"/>
      <c r="J81" s="999"/>
      <c r="K81" s="999"/>
      <c r="L81" s="999"/>
      <c r="M81" s="999"/>
      <c r="N81" s="999"/>
      <c r="O81" s="999"/>
      <c r="P81" s="999"/>
      <c r="Q81" s="999"/>
      <c r="R81" s="999"/>
      <c r="S81" s="999"/>
      <c r="T81" s="999"/>
      <c r="U81" s="999"/>
      <c r="V81" s="999"/>
      <c r="W81" s="999"/>
      <c r="X81" s="999"/>
      <c r="Y81" s="999"/>
      <c r="Z81" s="999"/>
      <c r="AA81" s="999"/>
      <c r="AB81" s="999"/>
      <c r="AC81" s="999"/>
      <c r="AD81" s="999"/>
      <c r="AE81" s="999"/>
      <c r="AF81" s="153"/>
      <c r="AG81" s="1000"/>
      <c r="AH81" s="1001"/>
      <c r="AI81" s="1002"/>
      <c r="AJ81" s="1003"/>
      <c r="AK81" s="1003"/>
      <c r="AL81" s="1003"/>
      <c r="AM81" s="1003"/>
      <c r="AN81" s="1004"/>
      <c r="AO81" s="998"/>
      <c r="AP81" s="999"/>
      <c r="AQ81" s="999"/>
      <c r="AR81" s="999"/>
      <c r="AS81" s="1005"/>
      <c r="AT81" s="1006"/>
      <c r="AU81" s="999"/>
      <c r="AV81" s="999"/>
      <c r="AW81" s="1007"/>
      <c r="AX81" s="1006"/>
      <c r="AY81" s="999"/>
      <c r="AZ81" s="1008"/>
      <c r="BA81" s="1009"/>
      <c r="BB81" s="1010"/>
      <c r="BC81" s="155"/>
      <c r="BD81" s="156"/>
      <c r="BE81" s="1011"/>
      <c r="BF81" s="1010"/>
      <c r="BG81" s="1010"/>
      <c r="BH81" s="157"/>
      <c r="BI81" s="1010"/>
      <c r="BJ81" s="1052"/>
      <c r="BK81" s="158"/>
      <c r="BL81" s="159"/>
      <c r="BM81" s="159"/>
      <c r="BN81" s="160"/>
      <c r="BO81" s="160"/>
      <c r="BP81" s="160"/>
      <c r="BQ81" s="160"/>
      <c r="BR81" s="161"/>
      <c r="BS81" s="162"/>
      <c r="BT81" s="995"/>
      <c r="BU81" s="996"/>
      <c r="BV81" s="996"/>
      <c r="BW81" s="996"/>
      <c r="BX81" s="997"/>
    </row>
    <row r="82" spans="1:76" s="154" customFormat="1" ht="21" customHeight="1" x14ac:dyDescent="0.25">
      <c r="A82" s="998">
        <f t="shared" si="1"/>
        <v>68</v>
      </c>
      <c r="B82" s="999"/>
      <c r="C82" s="999"/>
      <c r="D82" s="999"/>
      <c r="E82" s="999"/>
      <c r="F82" s="999"/>
      <c r="G82" s="999"/>
      <c r="H82" s="999"/>
      <c r="I82" s="999"/>
      <c r="J82" s="999"/>
      <c r="K82" s="999"/>
      <c r="L82" s="999"/>
      <c r="M82" s="999"/>
      <c r="N82" s="999"/>
      <c r="O82" s="999"/>
      <c r="P82" s="999"/>
      <c r="Q82" s="999"/>
      <c r="R82" s="999"/>
      <c r="S82" s="999"/>
      <c r="T82" s="999"/>
      <c r="U82" s="999"/>
      <c r="V82" s="999"/>
      <c r="W82" s="999"/>
      <c r="X82" s="999"/>
      <c r="Y82" s="999"/>
      <c r="Z82" s="999"/>
      <c r="AA82" s="999"/>
      <c r="AB82" s="999"/>
      <c r="AC82" s="999"/>
      <c r="AD82" s="999"/>
      <c r="AE82" s="999"/>
      <c r="AF82" s="153"/>
      <c r="AG82" s="1000"/>
      <c r="AH82" s="1001"/>
      <c r="AI82" s="1002"/>
      <c r="AJ82" s="1003"/>
      <c r="AK82" s="1003"/>
      <c r="AL82" s="1003"/>
      <c r="AM82" s="1003"/>
      <c r="AN82" s="1004"/>
      <c r="AO82" s="998"/>
      <c r="AP82" s="999"/>
      <c r="AQ82" s="999"/>
      <c r="AR82" s="999"/>
      <c r="AS82" s="1005"/>
      <c r="AT82" s="1006"/>
      <c r="AU82" s="999"/>
      <c r="AV82" s="999"/>
      <c r="AW82" s="1007"/>
      <c r="AX82" s="1006"/>
      <c r="AY82" s="999"/>
      <c r="AZ82" s="1008"/>
      <c r="BA82" s="1009"/>
      <c r="BB82" s="1010"/>
      <c r="BC82" s="155"/>
      <c r="BD82" s="156"/>
      <c r="BE82" s="1011"/>
      <c r="BF82" s="1010"/>
      <c r="BG82" s="1010"/>
      <c r="BH82" s="157"/>
      <c r="BI82" s="1010"/>
      <c r="BJ82" s="1052"/>
      <c r="BK82" s="158"/>
      <c r="BL82" s="159"/>
      <c r="BM82" s="159"/>
      <c r="BN82" s="160"/>
      <c r="BO82" s="160"/>
      <c r="BP82" s="160"/>
      <c r="BQ82" s="160"/>
      <c r="BR82" s="161"/>
      <c r="BS82" s="162"/>
      <c r="BT82" s="995"/>
      <c r="BU82" s="996"/>
      <c r="BV82" s="996"/>
      <c r="BW82" s="996"/>
      <c r="BX82" s="997"/>
    </row>
    <row r="83" spans="1:76" s="154" customFormat="1" ht="21" customHeight="1" x14ac:dyDescent="0.25">
      <c r="A83" s="998">
        <f t="shared" si="1"/>
        <v>69</v>
      </c>
      <c r="B83" s="999"/>
      <c r="C83" s="999"/>
      <c r="D83" s="999"/>
      <c r="E83" s="999"/>
      <c r="F83" s="999"/>
      <c r="G83" s="999"/>
      <c r="H83" s="999"/>
      <c r="I83" s="999"/>
      <c r="J83" s="999"/>
      <c r="K83" s="999"/>
      <c r="L83" s="999"/>
      <c r="M83" s="999"/>
      <c r="N83" s="999"/>
      <c r="O83" s="999"/>
      <c r="P83" s="999"/>
      <c r="Q83" s="999"/>
      <c r="R83" s="999"/>
      <c r="S83" s="999"/>
      <c r="T83" s="999"/>
      <c r="U83" s="999"/>
      <c r="V83" s="999"/>
      <c r="W83" s="999"/>
      <c r="X83" s="999"/>
      <c r="Y83" s="999"/>
      <c r="Z83" s="999"/>
      <c r="AA83" s="999"/>
      <c r="AB83" s="999"/>
      <c r="AC83" s="999"/>
      <c r="AD83" s="999"/>
      <c r="AE83" s="999"/>
      <c r="AF83" s="153"/>
      <c r="AG83" s="1000"/>
      <c r="AH83" s="1001"/>
      <c r="AI83" s="1002"/>
      <c r="AJ83" s="1003"/>
      <c r="AK83" s="1003"/>
      <c r="AL83" s="1003"/>
      <c r="AM83" s="1003"/>
      <c r="AN83" s="1004"/>
      <c r="AO83" s="998"/>
      <c r="AP83" s="999"/>
      <c r="AQ83" s="999"/>
      <c r="AR83" s="999"/>
      <c r="AS83" s="1005"/>
      <c r="AT83" s="1006"/>
      <c r="AU83" s="999"/>
      <c r="AV83" s="999"/>
      <c r="AW83" s="1007"/>
      <c r="AX83" s="1006"/>
      <c r="AY83" s="999"/>
      <c r="AZ83" s="1008"/>
      <c r="BA83" s="1009"/>
      <c r="BB83" s="1010"/>
      <c r="BC83" s="155"/>
      <c r="BD83" s="156"/>
      <c r="BE83" s="1011"/>
      <c r="BF83" s="1010"/>
      <c r="BG83" s="1010"/>
      <c r="BH83" s="157"/>
      <c r="BI83" s="1010"/>
      <c r="BJ83" s="1052"/>
      <c r="BK83" s="158"/>
      <c r="BL83" s="159"/>
      <c r="BM83" s="159"/>
      <c r="BN83" s="160"/>
      <c r="BO83" s="160"/>
      <c r="BP83" s="160"/>
      <c r="BQ83" s="160"/>
      <c r="BR83" s="161"/>
      <c r="BS83" s="162"/>
      <c r="BT83" s="995"/>
      <c r="BU83" s="996"/>
      <c r="BV83" s="996"/>
      <c r="BW83" s="996"/>
      <c r="BX83" s="997"/>
    </row>
    <row r="84" spans="1:76" s="154" customFormat="1" ht="21" customHeight="1" x14ac:dyDescent="0.25">
      <c r="A84" s="998">
        <f t="shared" si="1"/>
        <v>70</v>
      </c>
      <c r="B84" s="999"/>
      <c r="C84" s="999"/>
      <c r="D84" s="999"/>
      <c r="E84" s="999"/>
      <c r="F84" s="999"/>
      <c r="G84" s="999"/>
      <c r="H84" s="999"/>
      <c r="I84" s="999"/>
      <c r="J84" s="999"/>
      <c r="K84" s="999"/>
      <c r="L84" s="999"/>
      <c r="M84" s="999"/>
      <c r="N84" s="999"/>
      <c r="O84" s="999"/>
      <c r="P84" s="999"/>
      <c r="Q84" s="999"/>
      <c r="R84" s="999"/>
      <c r="S84" s="999"/>
      <c r="T84" s="999"/>
      <c r="U84" s="999"/>
      <c r="V84" s="999"/>
      <c r="W84" s="999"/>
      <c r="X84" s="999"/>
      <c r="Y84" s="999"/>
      <c r="Z84" s="999"/>
      <c r="AA84" s="999"/>
      <c r="AB84" s="999"/>
      <c r="AC84" s="999"/>
      <c r="AD84" s="999"/>
      <c r="AE84" s="999"/>
      <c r="AF84" s="153"/>
      <c r="AG84" s="1000"/>
      <c r="AH84" s="1001"/>
      <c r="AI84" s="1002"/>
      <c r="AJ84" s="1003"/>
      <c r="AK84" s="1003"/>
      <c r="AL84" s="1003"/>
      <c r="AM84" s="1003"/>
      <c r="AN84" s="1004"/>
      <c r="AO84" s="998"/>
      <c r="AP84" s="999"/>
      <c r="AQ84" s="999"/>
      <c r="AR84" s="999"/>
      <c r="AS84" s="1005"/>
      <c r="AT84" s="1006"/>
      <c r="AU84" s="999"/>
      <c r="AV84" s="999"/>
      <c r="AW84" s="1007"/>
      <c r="AX84" s="1006"/>
      <c r="AY84" s="999"/>
      <c r="AZ84" s="1008"/>
      <c r="BA84" s="1009"/>
      <c r="BB84" s="1010"/>
      <c r="BC84" s="155"/>
      <c r="BD84" s="156"/>
      <c r="BE84" s="1011"/>
      <c r="BF84" s="1010"/>
      <c r="BG84" s="1010"/>
      <c r="BH84" s="157"/>
      <c r="BI84" s="1010"/>
      <c r="BJ84" s="1052"/>
      <c r="BK84" s="158"/>
      <c r="BL84" s="159"/>
      <c r="BM84" s="159"/>
      <c r="BN84" s="160"/>
      <c r="BO84" s="160"/>
      <c r="BP84" s="160"/>
      <c r="BQ84" s="160"/>
      <c r="BR84" s="161"/>
      <c r="BS84" s="162"/>
      <c r="BT84" s="995"/>
      <c r="BU84" s="996"/>
      <c r="BV84" s="996"/>
      <c r="BW84" s="996"/>
      <c r="BX84" s="997"/>
    </row>
    <row r="85" spans="1:76" s="154" customFormat="1" ht="21" customHeight="1" x14ac:dyDescent="0.25">
      <c r="A85" s="998">
        <f t="shared" si="1"/>
        <v>71</v>
      </c>
      <c r="B85" s="999"/>
      <c r="C85" s="999"/>
      <c r="D85" s="999"/>
      <c r="E85" s="999"/>
      <c r="F85" s="999"/>
      <c r="G85" s="999"/>
      <c r="H85" s="999"/>
      <c r="I85" s="999"/>
      <c r="J85" s="999"/>
      <c r="K85" s="999"/>
      <c r="L85" s="999"/>
      <c r="M85" s="999"/>
      <c r="N85" s="999"/>
      <c r="O85" s="999"/>
      <c r="P85" s="999"/>
      <c r="Q85" s="999"/>
      <c r="R85" s="999"/>
      <c r="S85" s="999"/>
      <c r="T85" s="999"/>
      <c r="U85" s="999"/>
      <c r="V85" s="999"/>
      <c r="W85" s="999"/>
      <c r="X85" s="999"/>
      <c r="Y85" s="999"/>
      <c r="Z85" s="999"/>
      <c r="AA85" s="999"/>
      <c r="AB85" s="999"/>
      <c r="AC85" s="999"/>
      <c r="AD85" s="999"/>
      <c r="AE85" s="999"/>
      <c r="AF85" s="153"/>
      <c r="AG85" s="1000"/>
      <c r="AH85" s="1001"/>
      <c r="AI85" s="1002"/>
      <c r="AJ85" s="1003"/>
      <c r="AK85" s="1003"/>
      <c r="AL85" s="1003"/>
      <c r="AM85" s="1003"/>
      <c r="AN85" s="1004"/>
      <c r="AO85" s="998"/>
      <c r="AP85" s="999"/>
      <c r="AQ85" s="999"/>
      <c r="AR85" s="999"/>
      <c r="AS85" s="1005"/>
      <c r="AT85" s="1006"/>
      <c r="AU85" s="999"/>
      <c r="AV85" s="999"/>
      <c r="AW85" s="1007"/>
      <c r="AX85" s="1006"/>
      <c r="AY85" s="999"/>
      <c r="AZ85" s="1008"/>
      <c r="BA85" s="1009"/>
      <c r="BB85" s="1010"/>
      <c r="BC85" s="155"/>
      <c r="BD85" s="156"/>
      <c r="BE85" s="1011"/>
      <c r="BF85" s="1010"/>
      <c r="BG85" s="1010"/>
      <c r="BH85" s="157"/>
      <c r="BI85" s="1010"/>
      <c r="BJ85" s="1052"/>
      <c r="BK85" s="158"/>
      <c r="BL85" s="159"/>
      <c r="BM85" s="159"/>
      <c r="BN85" s="160"/>
      <c r="BO85" s="160"/>
      <c r="BP85" s="160"/>
      <c r="BQ85" s="160"/>
      <c r="BR85" s="161"/>
      <c r="BS85" s="162"/>
      <c r="BT85" s="995"/>
      <c r="BU85" s="996"/>
      <c r="BV85" s="996"/>
      <c r="BW85" s="996"/>
      <c r="BX85" s="997"/>
    </row>
    <row r="86" spans="1:76" s="154" customFormat="1" ht="21" customHeight="1" x14ac:dyDescent="0.25">
      <c r="A86" s="998">
        <f t="shared" si="1"/>
        <v>72</v>
      </c>
      <c r="B86" s="999"/>
      <c r="C86" s="999"/>
      <c r="D86" s="999"/>
      <c r="E86" s="999"/>
      <c r="F86" s="999"/>
      <c r="G86" s="999"/>
      <c r="H86" s="999"/>
      <c r="I86" s="999"/>
      <c r="J86" s="999"/>
      <c r="K86" s="999"/>
      <c r="L86" s="999"/>
      <c r="M86" s="999"/>
      <c r="N86" s="999"/>
      <c r="O86" s="999"/>
      <c r="P86" s="999"/>
      <c r="Q86" s="999"/>
      <c r="R86" s="999"/>
      <c r="S86" s="999"/>
      <c r="T86" s="999"/>
      <c r="U86" s="999"/>
      <c r="V86" s="999"/>
      <c r="W86" s="999"/>
      <c r="X86" s="999"/>
      <c r="Y86" s="999"/>
      <c r="Z86" s="999"/>
      <c r="AA86" s="999"/>
      <c r="AB86" s="999"/>
      <c r="AC86" s="999"/>
      <c r="AD86" s="999"/>
      <c r="AE86" s="999"/>
      <c r="AF86" s="153"/>
      <c r="AG86" s="1000"/>
      <c r="AH86" s="1001"/>
      <c r="AI86" s="1002"/>
      <c r="AJ86" s="1003"/>
      <c r="AK86" s="1003"/>
      <c r="AL86" s="1003"/>
      <c r="AM86" s="1003"/>
      <c r="AN86" s="1004"/>
      <c r="AO86" s="998"/>
      <c r="AP86" s="999"/>
      <c r="AQ86" s="999"/>
      <c r="AR86" s="999"/>
      <c r="AS86" s="1005"/>
      <c r="AT86" s="1006"/>
      <c r="AU86" s="999"/>
      <c r="AV86" s="999"/>
      <c r="AW86" s="1007"/>
      <c r="AX86" s="1006"/>
      <c r="AY86" s="999"/>
      <c r="AZ86" s="1008"/>
      <c r="BA86" s="1009"/>
      <c r="BB86" s="1010"/>
      <c r="BC86" s="155"/>
      <c r="BD86" s="156"/>
      <c r="BE86" s="1011"/>
      <c r="BF86" s="1010"/>
      <c r="BG86" s="1010"/>
      <c r="BH86" s="157"/>
      <c r="BI86" s="1010"/>
      <c r="BJ86" s="1052"/>
      <c r="BK86" s="158"/>
      <c r="BL86" s="159"/>
      <c r="BM86" s="159"/>
      <c r="BN86" s="160"/>
      <c r="BO86" s="160"/>
      <c r="BP86" s="160"/>
      <c r="BQ86" s="160"/>
      <c r="BR86" s="161"/>
      <c r="BS86" s="162"/>
      <c r="BT86" s="995"/>
      <c r="BU86" s="996"/>
      <c r="BV86" s="996"/>
      <c r="BW86" s="996"/>
      <c r="BX86" s="997"/>
    </row>
    <row r="87" spans="1:76" s="154" customFormat="1" ht="21" customHeight="1" x14ac:dyDescent="0.25">
      <c r="A87" s="998">
        <f t="shared" si="1"/>
        <v>73</v>
      </c>
      <c r="B87" s="999"/>
      <c r="C87" s="999"/>
      <c r="D87" s="999"/>
      <c r="E87" s="999"/>
      <c r="F87" s="999"/>
      <c r="G87" s="999"/>
      <c r="H87" s="999"/>
      <c r="I87" s="999"/>
      <c r="J87" s="999"/>
      <c r="K87" s="999"/>
      <c r="L87" s="999"/>
      <c r="M87" s="999"/>
      <c r="N87" s="999"/>
      <c r="O87" s="999"/>
      <c r="P87" s="999"/>
      <c r="Q87" s="999"/>
      <c r="R87" s="999"/>
      <c r="S87" s="999"/>
      <c r="T87" s="999"/>
      <c r="U87" s="999"/>
      <c r="V87" s="999"/>
      <c r="W87" s="999"/>
      <c r="X87" s="999"/>
      <c r="Y87" s="999"/>
      <c r="Z87" s="999"/>
      <c r="AA87" s="999"/>
      <c r="AB87" s="999"/>
      <c r="AC87" s="999"/>
      <c r="AD87" s="999"/>
      <c r="AE87" s="999"/>
      <c r="AF87" s="153"/>
      <c r="AG87" s="1000"/>
      <c r="AH87" s="1001"/>
      <c r="AI87" s="1002"/>
      <c r="AJ87" s="1003"/>
      <c r="AK87" s="1003"/>
      <c r="AL87" s="1003"/>
      <c r="AM87" s="1003"/>
      <c r="AN87" s="1004"/>
      <c r="AO87" s="998"/>
      <c r="AP87" s="999"/>
      <c r="AQ87" s="999"/>
      <c r="AR87" s="999"/>
      <c r="AS87" s="1005"/>
      <c r="AT87" s="1006"/>
      <c r="AU87" s="999"/>
      <c r="AV87" s="999"/>
      <c r="AW87" s="1007"/>
      <c r="AX87" s="1006"/>
      <c r="AY87" s="999"/>
      <c r="AZ87" s="1008"/>
      <c r="BA87" s="1009"/>
      <c r="BB87" s="1010"/>
      <c r="BC87" s="155"/>
      <c r="BD87" s="156"/>
      <c r="BE87" s="1011"/>
      <c r="BF87" s="1010"/>
      <c r="BG87" s="1010"/>
      <c r="BH87" s="157"/>
      <c r="BI87" s="1010"/>
      <c r="BJ87" s="1052"/>
      <c r="BK87" s="158"/>
      <c r="BL87" s="159"/>
      <c r="BM87" s="159"/>
      <c r="BN87" s="160"/>
      <c r="BO87" s="160"/>
      <c r="BP87" s="160"/>
      <c r="BQ87" s="160"/>
      <c r="BR87" s="161"/>
      <c r="BS87" s="162"/>
      <c r="BT87" s="995"/>
      <c r="BU87" s="996"/>
      <c r="BV87" s="996"/>
      <c r="BW87" s="996"/>
      <c r="BX87" s="997"/>
    </row>
    <row r="88" spans="1:76" s="154" customFormat="1" ht="21" customHeight="1" x14ac:dyDescent="0.25">
      <c r="A88" s="998">
        <f t="shared" si="1"/>
        <v>74</v>
      </c>
      <c r="B88" s="999"/>
      <c r="C88" s="999"/>
      <c r="D88" s="999"/>
      <c r="E88" s="999"/>
      <c r="F88" s="999"/>
      <c r="G88" s="999"/>
      <c r="H88" s="999"/>
      <c r="I88" s="999"/>
      <c r="J88" s="999"/>
      <c r="K88" s="999"/>
      <c r="L88" s="999"/>
      <c r="M88" s="999"/>
      <c r="N88" s="999"/>
      <c r="O88" s="999"/>
      <c r="P88" s="999"/>
      <c r="Q88" s="999"/>
      <c r="R88" s="999"/>
      <c r="S88" s="999"/>
      <c r="T88" s="999"/>
      <c r="U88" s="999"/>
      <c r="V88" s="999"/>
      <c r="W88" s="999"/>
      <c r="X88" s="999"/>
      <c r="Y88" s="999"/>
      <c r="Z88" s="999"/>
      <c r="AA88" s="999"/>
      <c r="AB88" s="999"/>
      <c r="AC88" s="999"/>
      <c r="AD88" s="999"/>
      <c r="AE88" s="999"/>
      <c r="AF88" s="153"/>
      <c r="AG88" s="1000"/>
      <c r="AH88" s="1001"/>
      <c r="AI88" s="1002"/>
      <c r="AJ88" s="1003"/>
      <c r="AK88" s="1003"/>
      <c r="AL88" s="1003"/>
      <c r="AM88" s="1003"/>
      <c r="AN88" s="1004"/>
      <c r="AO88" s="998"/>
      <c r="AP88" s="999"/>
      <c r="AQ88" s="999"/>
      <c r="AR88" s="999"/>
      <c r="AS88" s="1005"/>
      <c r="AT88" s="1006"/>
      <c r="AU88" s="999"/>
      <c r="AV88" s="999"/>
      <c r="AW88" s="1007"/>
      <c r="AX88" s="1006"/>
      <c r="AY88" s="999"/>
      <c r="AZ88" s="1008"/>
      <c r="BA88" s="1009"/>
      <c r="BB88" s="1010"/>
      <c r="BC88" s="155"/>
      <c r="BD88" s="156"/>
      <c r="BE88" s="1011"/>
      <c r="BF88" s="1010"/>
      <c r="BG88" s="1010"/>
      <c r="BH88" s="157"/>
      <c r="BI88" s="1010"/>
      <c r="BJ88" s="1052"/>
      <c r="BK88" s="158"/>
      <c r="BL88" s="159"/>
      <c r="BM88" s="159"/>
      <c r="BN88" s="160"/>
      <c r="BO88" s="160"/>
      <c r="BP88" s="160"/>
      <c r="BQ88" s="160"/>
      <c r="BR88" s="161"/>
      <c r="BS88" s="162"/>
      <c r="BT88" s="995"/>
      <c r="BU88" s="996"/>
      <c r="BV88" s="996"/>
      <c r="BW88" s="996"/>
      <c r="BX88" s="997"/>
    </row>
    <row r="89" spans="1:76" s="154" customFormat="1" ht="21" customHeight="1" x14ac:dyDescent="0.25">
      <c r="A89" s="998">
        <f t="shared" si="1"/>
        <v>75</v>
      </c>
      <c r="B89" s="999"/>
      <c r="C89" s="999"/>
      <c r="D89" s="999"/>
      <c r="E89" s="999"/>
      <c r="F89" s="999"/>
      <c r="G89" s="999"/>
      <c r="H89" s="999"/>
      <c r="I89" s="999"/>
      <c r="J89" s="999"/>
      <c r="K89" s="999"/>
      <c r="L89" s="999"/>
      <c r="M89" s="999"/>
      <c r="N89" s="999"/>
      <c r="O89" s="999"/>
      <c r="P89" s="999"/>
      <c r="Q89" s="999"/>
      <c r="R89" s="999"/>
      <c r="S89" s="999"/>
      <c r="T89" s="999"/>
      <c r="U89" s="999"/>
      <c r="V89" s="999"/>
      <c r="W89" s="999"/>
      <c r="X89" s="999"/>
      <c r="Y89" s="999"/>
      <c r="Z89" s="999"/>
      <c r="AA89" s="999"/>
      <c r="AB89" s="999"/>
      <c r="AC89" s="999"/>
      <c r="AD89" s="999"/>
      <c r="AE89" s="999"/>
      <c r="AF89" s="153"/>
      <c r="AG89" s="1000"/>
      <c r="AH89" s="1001"/>
      <c r="AI89" s="1002"/>
      <c r="AJ89" s="1003"/>
      <c r="AK89" s="1003"/>
      <c r="AL89" s="1003"/>
      <c r="AM89" s="1003"/>
      <c r="AN89" s="1004"/>
      <c r="AO89" s="998"/>
      <c r="AP89" s="999"/>
      <c r="AQ89" s="999"/>
      <c r="AR89" s="999"/>
      <c r="AS89" s="1005"/>
      <c r="AT89" s="1006"/>
      <c r="AU89" s="999"/>
      <c r="AV89" s="999"/>
      <c r="AW89" s="1007"/>
      <c r="AX89" s="1006"/>
      <c r="AY89" s="999"/>
      <c r="AZ89" s="1008"/>
      <c r="BA89" s="1009"/>
      <c r="BB89" s="1010"/>
      <c r="BC89" s="155"/>
      <c r="BD89" s="156"/>
      <c r="BE89" s="1011"/>
      <c r="BF89" s="1010"/>
      <c r="BG89" s="1010"/>
      <c r="BH89" s="157"/>
      <c r="BI89" s="1010"/>
      <c r="BJ89" s="1052"/>
      <c r="BK89" s="158"/>
      <c r="BL89" s="159"/>
      <c r="BM89" s="159"/>
      <c r="BN89" s="160"/>
      <c r="BO89" s="160"/>
      <c r="BP89" s="160"/>
      <c r="BQ89" s="160"/>
      <c r="BR89" s="161"/>
      <c r="BS89" s="162"/>
      <c r="BT89" s="995"/>
      <c r="BU89" s="996"/>
      <c r="BV89" s="996"/>
      <c r="BW89" s="996"/>
      <c r="BX89" s="997"/>
    </row>
    <row r="90" spans="1:76" s="154" customFormat="1" ht="21" customHeight="1" x14ac:dyDescent="0.25">
      <c r="A90" s="998">
        <f t="shared" si="1"/>
        <v>76</v>
      </c>
      <c r="B90" s="999"/>
      <c r="C90" s="999"/>
      <c r="D90" s="999"/>
      <c r="E90" s="999"/>
      <c r="F90" s="999"/>
      <c r="G90" s="999"/>
      <c r="H90" s="999"/>
      <c r="I90" s="999"/>
      <c r="J90" s="999"/>
      <c r="K90" s="999"/>
      <c r="L90" s="999"/>
      <c r="M90" s="999"/>
      <c r="N90" s="999"/>
      <c r="O90" s="999"/>
      <c r="P90" s="999"/>
      <c r="Q90" s="999"/>
      <c r="R90" s="999"/>
      <c r="S90" s="999"/>
      <c r="T90" s="999"/>
      <c r="U90" s="999"/>
      <c r="V90" s="999"/>
      <c r="W90" s="999"/>
      <c r="X90" s="999"/>
      <c r="Y90" s="999"/>
      <c r="Z90" s="999"/>
      <c r="AA90" s="999"/>
      <c r="AB90" s="999"/>
      <c r="AC90" s="999"/>
      <c r="AD90" s="999"/>
      <c r="AE90" s="999"/>
      <c r="AF90" s="153"/>
      <c r="AG90" s="1000"/>
      <c r="AH90" s="1001"/>
      <c r="AI90" s="1002"/>
      <c r="AJ90" s="1003"/>
      <c r="AK90" s="1003"/>
      <c r="AL90" s="1003"/>
      <c r="AM90" s="1003"/>
      <c r="AN90" s="1004"/>
      <c r="AO90" s="998"/>
      <c r="AP90" s="999"/>
      <c r="AQ90" s="999"/>
      <c r="AR90" s="999"/>
      <c r="AS90" s="1005"/>
      <c r="AT90" s="1006"/>
      <c r="AU90" s="999"/>
      <c r="AV90" s="999"/>
      <c r="AW90" s="1007"/>
      <c r="AX90" s="1006"/>
      <c r="AY90" s="999"/>
      <c r="AZ90" s="1008"/>
      <c r="BA90" s="1009"/>
      <c r="BB90" s="1010"/>
      <c r="BC90" s="155"/>
      <c r="BD90" s="156"/>
      <c r="BE90" s="1011"/>
      <c r="BF90" s="1010"/>
      <c r="BG90" s="1010"/>
      <c r="BH90" s="157"/>
      <c r="BI90" s="1010"/>
      <c r="BJ90" s="1052"/>
      <c r="BK90" s="158"/>
      <c r="BL90" s="159"/>
      <c r="BM90" s="159"/>
      <c r="BN90" s="160"/>
      <c r="BO90" s="160"/>
      <c r="BP90" s="160"/>
      <c r="BQ90" s="160"/>
      <c r="BR90" s="161"/>
      <c r="BS90" s="162"/>
      <c r="BT90" s="995"/>
      <c r="BU90" s="996"/>
      <c r="BV90" s="996"/>
      <c r="BW90" s="996"/>
      <c r="BX90" s="997"/>
    </row>
    <row r="91" spans="1:76" s="154" customFormat="1" ht="21" customHeight="1" x14ac:dyDescent="0.25">
      <c r="A91" s="998">
        <f t="shared" si="1"/>
        <v>77</v>
      </c>
      <c r="B91" s="999"/>
      <c r="C91" s="999"/>
      <c r="D91" s="999"/>
      <c r="E91" s="999"/>
      <c r="F91" s="999"/>
      <c r="G91" s="999"/>
      <c r="H91" s="999"/>
      <c r="I91" s="999"/>
      <c r="J91" s="999"/>
      <c r="K91" s="999"/>
      <c r="L91" s="999"/>
      <c r="M91" s="999"/>
      <c r="N91" s="999"/>
      <c r="O91" s="999"/>
      <c r="P91" s="999"/>
      <c r="Q91" s="999"/>
      <c r="R91" s="999"/>
      <c r="S91" s="999"/>
      <c r="T91" s="999"/>
      <c r="U91" s="999"/>
      <c r="V91" s="999"/>
      <c r="W91" s="999"/>
      <c r="X91" s="999"/>
      <c r="Y91" s="999"/>
      <c r="Z91" s="999"/>
      <c r="AA91" s="999"/>
      <c r="AB91" s="999"/>
      <c r="AC91" s="999"/>
      <c r="AD91" s="999"/>
      <c r="AE91" s="999"/>
      <c r="AF91" s="153"/>
      <c r="AG91" s="1000"/>
      <c r="AH91" s="1001"/>
      <c r="AI91" s="1002"/>
      <c r="AJ91" s="1003"/>
      <c r="AK91" s="1003"/>
      <c r="AL91" s="1003"/>
      <c r="AM91" s="1003"/>
      <c r="AN91" s="1004"/>
      <c r="AO91" s="998"/>
      <c r="AP91" s="999"/>
      <c r="AQ91" s="999"/>
      <c r="AR91" s="999"/>
      <c r="AS91" s="1005"/>
      <c r="AT91" s="1006"/>
      <c r="AU91" s="999"/>
      <c r="AV91" s="999"/>
      <c r="AW91" s="1007"/>
      <c r="AX91" s="1006"/>
      <c r="AY91" s="999"/>
      <c r="AZ91" s="1008"/>
      <c r="BA91" s="1009"/>
      <c r="BB91" s="1010"/>
      <c r="BC91" s="155"/>
      <c r="BD91" s="156"/>
      <c r="BE91" s="1011"/>
      <c r="BF91" s="1010"/>
      <c r="BG91" s="1010"/>
      <c r="BH91" s="157"/>
      <c r="BI91" s="1010"/>
      <c r="BJ91" s="1052"/>
      <c r="BK91" s="158"/>
      <c r="BL91" s="159"/>
      <c r="BM91" s="159"/>
      <c r="BN91" s="160"/>
      <c r="BO91" s="160"/>
      <c r="BP91" s="160"/>
      <c r="BQ91" s="160"/>
      <c r="BR91" s="161"/>
      <c r="BS91" s="162"/>
      <c r="BT91" s="995"/>
      <c r="BU91" s="996"/>
      <c r="BV91" s="996"/>
      <c r="BW91" s="996"/>
      <c r="BX91" s="997"/>
    </row>
    <row r="92" spans="1:76" s="154" customFormat="1" ht="21" customHeight="1" x14ac:dyDescent="0.25">
      <c r="A92" s="998">
        <f t="shared" si="1"/>
        <v>78</v>
      </c>
      <c r="B92" s="999"/>
      <c r="C92" s="999"/>
      <c r="D92" s="999"/>
      <c r="E92" s="999"/>
      <c r="F92" s="999"/>
      <c r="G92" s="999"/>
      <c r="H92" s="999"/>
      <c r="I92" s="999"/>
      <c r="J92" s="999"/>
      <c r="K92" s="999"/>
      <c r="L92" s="999"/>
      <c r="M92" s="999"/>
      <c r="N92" s="999"/>
      <c r="O92" s="999"/>
      <c r="P92" s="999"/>
      <c r="Q92" s="999"/>
      <c r="R92" s="999"/>
      <c r="S92" s="999"/>
      <c r="T92" s="999"/>
      <c r="U92" s="999"/>
      <c r="V92" s="999"/>
      <c r="W92" s="999"/>
      <c r="X92" s="999"/>
      <c r="Y92" s="999"/>
      <c r="Z92" s="999"/>
      <c r="AA92" s="999"/>
      <c r="AB92" s="999"/>
      <c r="AC92" s="999"/>
      <c r="AD92" s="999"/>
      <c r="AE92" s="999"/>
      <c r="AF92" s="153"/>
      <c r="AG92" s="1000"/>
      <c r="AH92" s="1001"/>
      <c r="AI92" s="1002"/>
      <c r="AJ92" s="1003"/>
      <c r="AK92" s="1003"/>
      <c r="AL92" s="1003"/>
      <c r="AM92" s="1003"/>
      <c r="AN92" s="1004"/>
      <c r="AO92" s="998"/>
      <c r="AP92" s="999"/>
      <c r="AQ92" s="999"/>
      <c r="AR92" s="999"/>
      <c r="AS92" s="1005"/>
      <c r="AT92" s="1006"/>
      <c r="AU92" s="999"/>
      <c r="AV92" s="999"/>
      <c r="AW92" s="1007"/>
      <c r="AX92" s="1006"/>
      <c r="AY92" s="999"/>
      <c r="AZ92" s="1008"/>
      <c r="BA92" s="1009"/>
      <c r="BB92" s="1010"/>
      <c r="BC92" s="155"/>
      <c r="BD92" s="156"/>
      <c r="BE92" s="1011"/>
      <c r="BF92" s="1010"/>
      <c r="BG92" s="1010"/>
      <c r="BH92" s="157"/>
      <c r="BI92" s="1010"/>
      <c r="BJ92" s="1052"/>
      <c r="BK92" s="158"/>
      <c r="BL92" s="159"/>
      <c r="BM92" s="159"/>
      <c r="BN92" s="160"/>
      <c r="BO92" s="160"/>
      <c r="BP92" s="160"/>
      <c r="BQ92" s="160"/>
      <c r="BR92" s="161"/>
      <c r="BS92" s="162"/>
      <c r="BT92" s="995"/>
      <c r="BU92" s="996"/>
      <c r="BV92" s="996"/>
      <c r="BW92" s="996"/>
      <c r="BX92" s="997"/>
    </row>
    <row r="93" spans="1:76" s="154" customFormat="1" ht="21" customHeight="1" x14ac:dyDescent="0.25">
      <c r="A93" s="998">
        <f t="shared" si="1"/>
        <v>79</v>
      </c>
      <c r="B93" s="999"/>
      <c r="C93" s="999"/>
      <c r="D93" s="999"/>
      <c r="E93" s="999"/>
      <c r="F93" s="999"/>
      <c r="G93" s="999"/>
      <c r="H93" s="999"/>
      <c r="I93" s="999"/>
      <c r="J93" s="999"/>
      <c r="K93" s="999"/>
      <c r="L93" s="999"/>
      <c r="M93" s="999"/>
      <c r="N93" s="999"/>
      <c r="O93" s="999"/>
      <c r="P93" s="999"/>
      <c r="Q93" s="999"/>
      <c r="R93" s="999"/>
      <c r="S93" s="999"/>
      <c r="T93" s="999"/>
      <c r="U93" s="999"/>
      <c r="V93" s="999"/>
      <c r="W93" s="999"/>
      <c r="X93" s="999"/>
      <c r="Y93" s="999"/>
      <c r="Z93" s="999"/>
      <c r="AA93" s="999"/>
      <c r="AB93" s="999"/>
      <c r="AC93" s="999"/>
      <c r="AD93" s="999"/>
      <c r="AE93" s="999"/>
      <c r="AF93" s="153"/>
      <c r="AG93" s="1000"/>
      <c r="AH93" s="1001"/>
      <c r="AI93" s="1002"/>
      <c r="AJ93" s="1003"/>
      <c r="AK93" s="1003"/>
      <c r="AL93" s="1003"/>
      <c r="AM93" s="1003"/>
      <c r="AN93" s="1004"/>
      <c r="AO93" s="998"/>
      <c r="AP93" s="999"/>
      <c r="AQ93" s="999"/>
      <c r="AR93" s="999"/>
      <c r="AS93" s="1005"/>
      <c r="AT93" s="1006"/>
      <c r="AU93" s="999"/>
      <c r="AV93" s="999"/>
      <c r="AW93" s="1007"/>
      <c r="AX93" s="1006"/>
      <c r="AY93" s="999"/>
      <c r="AZ93" s="1008"/>
      <c r="BA93" s="1009"/>
      <c r="BB93" s="1010"/>
      <c r="BC93" s="155"/>
      <c r="BD93" s="156"/>
      <c r="BE93" s="1011"/>
      <c r="BF93" s="1010"/>
      <c r="BG93" s="1010"/>
      <c r="BH93" s="157"/>
      <c r="BI93" s="1010"/>
      <c r="BJ93" s="1052"/>
      <c r="BK93" s="158"/>
      <c r="BL93" s="159"/>
      <c r="BM93" s="159"/>
      <c r="BN93" s="160"/>
      <c r="BO93" s="160"/>
      <c r="BP93" s="160"/>
      <c r="BQ93" s="160"/>
      <c r="BR93" s="161"/>
      <c r="BS93" s="162"/>
      <c r="BT93" s="995"/>
      <c r="BU93" s="996"/>
      <c r="BV93" s="996"/>
      <c r="BW93" s="996"/>
      <c r="BX93" s="997"/>
    </row>
    <row r="94" spans="1:76" s="154" customFormat="1" ht="21" customHeight="1" x14ac:dyDescent="0.25">
      <c r="A94" s="998">
        <f t="shared" si="1"/>
        <v>80</v>
      </c>
      <c r="B94" s="999"/>
      <c r="C94" s="999"/>
      <c r="D94" s="999"/>
      <c r="E94" s="999"/>
      <c r="F94" s="999"/>
      <c r="G94" s="999"/>
      <c r="H94" s="999"/>
      <c r="I94" s="999"/>
      <c r="J94" s="999"/>
      <c r="K94" s="999"/>
      <c r="L94" s="999"/>
      <c r="M94" s="999"/>
      <c r="N94" s="999"/>
      <c r="O94" s="999"/>
      <c r="P94" s="999"/>
      <c r="Q94" s="999"/>
      <c r="R94" s="999"/>
      <c r="S94" s="999"/>
      <c r="T94" s="999"/>
      <c r="U94" s="999"/>
      <c r="V94" s="999"/>
      <c r="W94" s="999"/>
      <c r="X94" s="999"/>
      <c r="Y94" s="999"/>
      <c r="Z94" s="999"/>
      <c r="AA94" s="999"/>
      <c r="AB94" s="999"/>
      <c r="AC94" s="999"/>
      <c r="AD94" s="999"/>
      <c r="AE94" s="999"/>
      <c r="AF94" s="153"/>
      <c r="AG94" s="1000"/>
      <c r="AH94" s="1001"/>
      <c r="AI94" s="1002"/>
      <c r="AJ94" s="1003"/>
      <c r="AK94" s="1003"/>
      <c r="AL94" s="1003"/>
      <c r="AM94" s="1003"/>
      <c r="AN94" s="1004"/>
      <c r="AO94" s="998"/>
      <c r="AP94" s="999"/>
      <c r="AQ94" s="999"/>
      <c r="AR94" s="999"/>
      <c r="AS94" s="1005"/>
      <c r="AT94" s="1006"/>
      <c r="AU94" s="999"/>
      <c r="AV94" s="999"/>
      <c r="AW94" s="1007"/>
      <c r="AX94" s="1006"/>
      <c r="AY94" s="999"/>
      <c r="AZ94" s="1008"/>
      <c r="BA94" s="1009"/>
      <c r="BB94" s="1010"/>
      <c r="BC94" s="155"/>
      <c r="BD94" s="156"/>
      <c r="BE94" s="1011"/>
      <c r="BF94" s="1010"/>
      <c r="BG94" s="1010"/>
      <c r="BH94" s="157"/>
      <c r="BI94" s="1010"/>
      <c r="BJ94" s="1052"/>
      <c r="BK94" s="158"/>
      <c r="BL94" s="159"/>
      <c r="BM94" s="159"/>
      <c r="BN94" s="160"/>
      <c r="BO94" s="160"/>
      <c r="BP94" s="160"/>
      <c r="BQ94" s="160"/>
      <c r="BR94" s="161"/>
      <c r="BS94" s="162"/>
      <c r="BT94" s="995"/>
      <c r="BU94" s="996"/>
      <c r="BV94" s="996"/>
      <c r="BW94" s="996"/>
      <c r="BX94" s="997"/>
    </row>
    <row r="95" spans="1:76" s="154" customFormat="1" ht="21" customHeight="1" x14ac:dyDescent="0.25">
      <c r="A95" s="998">
        <f t="shared" si="1"/>
        <v>81</v>
      </c>
      <c r="B95" s="999"/>
      <c r="C95" s="999"/>
      <c r="D95" s="999"/>
      <c r="E95" s="999"/>
      <c r="F95" s="999"/>
      <c r="G95" s="999"/>
      <c r="H95" s="999"/>
      <c r="I95" s="999"/>
      <c r="J95" s="999"/>
      <c r="K95" s="999"/>
      <c r="L95" s="999"/>
      <c r="M95" s="999"/>
      <c r="N95" s="999"/>
      <c r="O95" s="999"/>
      <c r="P95" s="999"/>
      <c r="Q95" s="999"/>
      <c r="R95" s="999"/>
      <c r="S95" s="999"/>
      <c r="T95" s="999"/>
      <c r="U95" s="999"/>
      <c r="V95" s="999"/>
      <c r="W95" s="999"/>
      <c r="X95" s="999"/>
      <c r="Y95" s="999"/>
      <c r="Z95" s="999"/>
      <c r="AA95" s="999"/>
      <c r="AB95" s="999"/>
      <c r="AC95" s="999"/>
      <c r="AD95" s="999"/>
      <c r="AE95" s="999"/>
      <c r="AF95" s="153"/>
      <c r="AG95" s="1000"/>
      <c r="AH95" s="1001"/>
      <c r="AI95" s="1002"/>
      <c r="AJ95" s="1003"/>
      <c r="AK95" s="1003"/>
      <c r="AL95" s="1003"/>
      <c r="AM95" s="1003"/>
      <c r="AN95" s="1004"/>
      <c r="AO95" s="998"/>
      <c r="AP95" s="999"/>
      <c r="AQ95" s="999"/>
      <c r="AR95" s="999"/>
      <c r="AS95" s="1005"/>
      <c r="AT95" s="1006"/>
      <c r="AU95" s="999"/>
      <c r="AV95" s="999"/>
      <c r="AW95" s="1007"/>
      <c r="AX95" s="1006"/>
      <c r="AY95" s="999"/>
      <c r="AZ95" s="1008"/>
      <c r="BA95" s="1009"/>
      <c r="BB95" s="1010"/>
      <c r="BC95" s="155"/>
      <c r="BD95" s="156"/>
      <c r="BE95" s="1011"/>
      <c r="BF95" s="1010"/>
      <c r="BG95" s="1010"/>
      <c r="BH95" s="157"/>
      <c r="BI95" s="1010"/>
      <c r="BJ95" s="1052"/>
      <c r="BK95" s="158"/>
      <c r="BL95" s="159"/>
      <c r="BM95" s="159"/>
      <c r="BN95" s="160"/>
      <c r="BO95" s="160"/>
      <c r="BP95" s="160"/>
      <c r="BQ95" s="160"/>
      <c r="BR95" s="161"/>
      <c r="BS95" s="162"/>
      <c r="BT95" s="995"/>
      <c r="BU95" s="996"/>
      <c r="BV95" s="996"/>
      <c r="BW95" s="996"/>
      <c r="BX95" s="997"/>
    </row>
    <row r="96" spans="1:76" s="154" customFormat="1" ht="21" customHeight="1" x14ac:dyDescent="0.25">
      <c r="A96" s="998">
        <f t="shared" si="1"/>
        <v>82</v>
      </c>
      <c r="B96" s="999"/>
      <c r="C96" s="999"/>
      <c r="D96" s="999"/>
      <c r="E96" s="999"/>
      <c r="F96" s="999"/>
      <c r="G96" s="999"/>
      <c r="H96" s="999"/>
      <c r="I96" s="999"/>
      <c r="J96" s="999"/>
      <c r="K96" s="999"/>
      <c r="L96" s="999"/>
      <c r="M96" s="999"/>
      <c r="N96" s="999"/>
      <c r="O96" s="999"/>
      <c r="P96" s="999"/>
      <c r="Q96" s="999"/>
      <c r="R96" s="999"/>
      <c r="S96" s="999"/>
      <c r="T96" s="999"/>
      <c r="U96" s="999"/>
      <c r="V96" s="999"/>
      <c r="W96" s="999"/>
      <c r="X96" s="999"/>
      <c r="Y96" s="999"/>
      <c r="Z96" s="999"/>
      <c r="AA96" s="999"/>
      <c r="AB96" s="999"/>
      <c r="AC96" s="999"/>
      <c r="AD96" s="999"/>
      <c r="AE96" s="999"/>
      <c r="AF96" s="153"/>
      <c r="AG96" s="1000"/>
      <c r="AH96" s="1001"/>
      <c r="AI96" s="1002"/>
      <c r="AJ96" s="1003"/>
      <c r="AK96" s="1003"/>
      <c r="AL96" s="1003"/>
      <c r="AM96" s="1003"/>
      <c r="AN96" s="1004"/>
      <c r="AO96" s="998"/>
      <c r="AP96" s="999"/>
      <c r="AQ96" s="999"/>
      <c r="AR96" s="999"/>
      <c r="AS96" s="1005"/>
      <c r="AT96" s="1006"/>
      <c r="AU96" s="999"/>
      <c r="AV96" s="999"/>
      <c r="AW96" s="1007"/>
      <c r="AX96" s="1006"/>
      <c r="AY96" s="999"/>
      <c r="AZ96" s="1008"/>
      <c r="BA96" s="1009"/>
      <c r="BB96" s="1010"/>
      <c r="BC96" s="155"/>
      <c r="BD96" s="156"/>
      <c r="BE96" s="1011"/>
      <c r="BF96" s="1010"/>
      <c r="BG96" s="1010"/>
      <c r="BH96" s="157"/>
      <c r="BI96" s="1010"/>
      <c r="BJ96" s="1052"/>
      <c r="BK96" s="158"/>
      <c r="BL96" s="159"/>
      <c r="BM96" s="159"/>
      <c r="BN96" s="160"/>
      <c r="BO96" s="160"/>
      <c r="BP96" s="160"/>
      <c r="BQ96" s="160"/>
      <c r="BR96" s="161"/>
      <c r="BS96" s="162"/>
      <c r="BT96" s="995"/>
      <c r="BU96" s="996"/>
      <c r="BV96" s="996"/>
      <c r="BW96" s="996"/>
      <c r="BX96" s="997"/>
    </row>
    <row r="97" spans="1:76" s="154" customFormat="1" ht="21" customHeight="1" x14ac:dyDescent="0.25">
      <c r="A97" s="998">
        <f t="shared" si="1"/>
        <v>83</v>
      </c>
      <c r="B97" s="999"/>
      <c r="C97" s="999"/>
      <c r="D97" s="999"/>
      <c r="E97" s="999"/>
      <c r="F97" s="999"/>
      <c r="G97" s="999"/>
      <c r="H97" s="999"/>
      <c r="I97" s="999"/>
      <c r="J97" s="999"/>
      <c r="K97" s="999"/>
      <c r="L97" s="999"/>
      <c r="M97" s="999"/>
      <c r="N97" s="999"/>
      <c r="O97" s="999"/>
      <c r="P97" s="999"/>
      <c r="Q97" s="999"/>
      <c r="R97" s="999"/>
      <c r="S97" s="999"/>
      <c r="T97" s="999"/>
      <c r="U97" s="999"/>
      <c r="V97" s="999"/>
      <c r="W97" s="999"/>
      <c r="X97" s="999"/>
      <c r="Y97" s="999"/>
      <c r="Z97" s="999"/>
      <c r="AA97" s="999"/>
      <c r="AB97" s="999"/>
      <c r="AC97" s="999"/>
      <c r="AD97" s="999"/>
      <c r="AE97" s="999"/>
      <c r="AF97" s="153"/>
      <c r="AG97" s="1000"/>
      <c r="AH97" s="1001"/>
      <c r="AI97" s="1002"/>
      <c r="AJ97" s="1003"/>
      <c r="AK97" s="1003"/>
      <c r="AL97" s="1003"/>
      <c r="AM97" s="1003"/>
      <c r="AN97" s="1004"/>
      <c r="AO97" s="998"/>
      <c r="AP97" s="999"/>
      <c r="AQ97" s="999"/>
      <c r="AR97" s="999"/>
      <c r="AS97" s="1005"/>
      <c r="AT97" s="1006"/>
      <c r="AU97" s="999"/>
      <c r="AV97" s="999"/>
      <c r="AW97" s="1007"/>
      <c r="AX97" s="1006"/>
      <c r="AY97" s="999"/>
      <c r="AZ97" s="1008"/>
      <c r="BA97" s="1009"/>
      <c r="BB97" s="1010"/>
      <c r="BC97" s="155"/>
      <c r="BD97" s="156"/>
      <c r="BE97" s="1011"/>
      <c r="BF97" s="1010"/>
      <c r="BG97" s="1010"/>
      <c r="BH97" s="157"/>
      <c r="BI97" s="1010"/>
      <c r="BJ97" s="1052"/>
      <c r="BK97" s="158"/>
      <c r="BL97" s="159"/>
      <c r="BM97" s="159"/>
      <c r="BN97" s="160"/>
      <c r="BO97" s="160"/>
      <c r="BP97" s="160"/>
      <c r="BQ97" s="160"/>
      <c r="BR97" s="161"/>
      <c r="BS97" s="162"/>
      <c r="BT97" s="995"/>
      <c r="BU97" s="996"/>
      <c r="BV97" s="996"/>
      <c r="BW97" s="996"/>
      <c r="BX97" s="997"/>
    </row>
    <row r="98" spans="1:76" s="154" customFormat="1" ht="21" customHeight="1" x14ac:dyDescent="0.25">
      <c r="A98" s="998">
        <f t="shared" si="1"/>
        <v>84</v>
      </c>
      <c r="B98" s="999"/>
      <c r="C98" s="999"/>
      <c r="D98" s="999"/>
      <c r="E98" s="999"/>
      <c r="F98" s="999"/>
      <c r="G98" s="999"/>
      <c r="H98" s="999"/>
      <c r="I98" s="999"/>
      <c r="J98" s="999"/>
      <c r="K98" s="999"/>
      <c r="L98" s="999"/>
      <c r="M98" s="999"/>
      <c r="N98" s="999"/>
      <c r="O98" s="999"/>
      <c r="P98" s="999"/>
      <c r="Q98" s="999"/>
      <c r="R98" s="999"/>
      <c r="S98" s="999"/>
      <c r="T98" s="999"/>
      <c r="U98" s="999"/>
      <c r="V98" s="999"/>
      <c r="W98" s="999"/>
      <c r="X98" s="999"/>
      <c r="Y98" s="999"/>
      <c r="Z98" s="999"/>
      <c r="AA98" s="999"/>
      <c r="AB98" s="999"/>
      <c r="AC98" s="999"/>
      <c r="AD98" s="999"/>
      <c r="AE98" s="999"/>
      <c r="AF98" s="153"/>
      <c r="AG98" s="1000"/>
      <c r="AH98" s="1001"/>
      <c r="AI98" s="1002"/>
      <c r="AJ98" s="1003"/>
      <c r="AK98" s="1003"/>
      <c r="AL98" s="1003"/>
      <c r="AM98" s="1003"/>
      <c r="AN98" s="1004"/>
      <c r="AO98" s="998"/>
      <c r="AP98" s="999"/>
      <c r="AQ98" s="999"/>
      <c r="AR98" s="999"/>
      <c r="AS98" s="1005"/>
      <c r="AT98" s="1006"/>
      <c r="AU98" s="999"/>
      <c r="AV98" s="999"/>
      <c r="AW98" s="1007"/>
      <c r="AX98" s="1006"/>
      <c r="AY98" s="999"/>
      <c r="AZ98" s="1008"/>
      <c r="BA98" s="1009"/>
      <c r="BB98" s="1010"/>
      <c r="BC98" s="155"/>
      <c r="BD98" s="156"/>
      <c r="BE98" s="1011"/>
      <c r="BF98" s="1010"/>
      <c r="BG98" s="1010"/>
      <c r="BH98" s="157"/>
      <c r="BI98" s="1010"/>
      <c r="BJ98" s="1052"/>
      <c r="BK98" s="158"/>
      <c r="BL98" s="159"/>
      <c r="BM98" s="159"/>
      <c r="BN98" s="160"/>
      <c r="BO98" s="160"/>
      <c r="BP98" s="160"/>
      <c r="BQ98" s="160"/>
      <c r="BR98" s="161"/>
      <c r="BS98" s="162"/>
      <c r="BT98" s="995"/>
      <c r="BU98" s="996"/>
      <c r="BV98" s="996"/>
      <c r="BW98" s="996"/>
      <c r="BX98" s="997"/>
    </row>
    <row r="99" spans="1:76" s="154" customFormat="1" ht="21" customHeight="1" x14ac:dyDescent="0.25">
      <c r="A99" s="998">
        <f t="shared" si="1"/>
        <v>85</v>
      </c>
      <c r="B99" s="999"/>
      <c r="C99" s="999"/>
      <c r="D99" s="999"/>
      <c r="E99" s="999"/>
      <c r="F99" s="999"/>
      <c r="G99" s="999"/>
      <c r="H99" s="999"/>
      <c r="I99" s="999"/>
      <c r="J99" s="999"/>
      <c r="K99" s="999"/>
      <c r="L99" s="999"/>
      <c r="M99" s="999"/>
      <c r="N99" s="999"/>
      <c r="O99" s="999"/>
      <c r="P99" s="999"/>
      <c r="Q99" s="999"/>
      <c r="R99" s="999"/>
      <c r="S99" s="999"/>
      <c r="T99" s="999"/>
      <c r="U99" s="999"/>
      <c r="V99" s="999"/>
      <c r="W99" s="999"/>
      <c r="X99" s="999"/>
      <c r="Y99" s="999"/>
      <c r="Z99" s="999"/>
      <c r="AA99" s="999"/>
      <c r="AB99" s="999"/>
      <c r="AC99" s="999"/>
      <c r="AD99" s="999"/>
      <c r="AE99" s="999"/>
      <c r="AF99" s="153"/>
      <c r="AG99" s="1000"/>
      <c r="AH99" s="1001"/>
      <c r="AI99" s="1002"/>
      <c r="AJ99" s="1003"/>
      <c r="AK99" s="1003"/>
      <c r="AL99" s="1003"/>
      <c r="AM99" s="1003"/>
      <c r="AN99" s="1004"/>
      <c r="AO99" s="998"/>
      <c r="AP99" s="999"/>
      <c r="AQ99" s="999"/>
      <c r="AR99" s="999"/>
      <c r="AS99" s="1005"/>
      <c r="AT99" s="1006"/>
      <c r="AU99" s="999"/>
      <c r="AV99" s="999"/>
      <c r="AW99" s="1007"/>
      <c r="AX99" s="1006"/>
      <c r="AY99" s="999"/>
      <c r="AZ99" s="1008"/>
      <c r="BA99" s="1009"/>
      <c r="BB99" s="1010"/>
      <c r="BC99" s="155"/>
      <c r="BD99" s="156"/>
      <c r="BE99" s="1011"/>
      <c r="BF99" s="1010"/>
      <c r="BG99" s="1010"/>
      <c r="BH99" s="157"/>
      <c r="BI99" s="1010"/>
      <c r="BJ99" s="1052"/>
      <c r="BK99" s="158"/>
      <c r="BL99" s="159"/>
      <c r="BM99" s="159"/>
      <c r="BN99" s="160"/>
      <c r="BO99" s="160"/>
      <c r="BP99" s="160"/>
      <c r="BQ99" s="160"/>
      <c r="BR99" s="161"/>
      <c r="BS99" s="162"/>
      <c r="BT99" s="995"/>
      <c r="BU99" s="996"/>
      <c r="BV99" s="996"/>
      <c r="BW99" s="996"/>
      <c r="BX99" s="997"/>
    </row>
    <row r="100" spans="1:76" s="154" customFormat="1" ht="21" customHeight="1" x14ac:dyDescent="0.25">
      <c r="A100" s="998">
        <f t="shared" si="1"/>
        <v>86</v>
      </c>
      <c r="B100" s="999"/>
      <c r="C100" s="999"/>
      <c r="D100" s="999"/>
      <c r="E100" s="999"/>
      <c r="F100" s="999"/>
      <c r="G100" s="999"/>
      <c r="H100" s="999"/>
      <c r="I100" s="999"/>
      <c r="J100" s="999"/>
      <c r="K100" s="999"/>
      <c r="L100" s="999"/>
      <c r="M100" s="999"/>
      <c r="N100" s="999"/>
      <c r="O100" s="999"/>
      <c r="P100" s="999"/>
      <c r="Q100" s="999"/>
      <c r="R100" s="999"/>
      <c r="S100" s="999"/>
      <c r="T100" s="999"/>
      <c r="U100" s="999"/>
      <c r="V100" s="999"/>
      <c r="W100" s="999"/>
      <c r="X100" s="999"/>
      <c r="Y100" s="999"/>
      <c r="Z100" s="999"/>
      <c r="AA100" s="999"/>
      <c r="AB100" s="999"/>
      <c r="AC100" s="999"/>
      <c r="AD100" s="999"/>
      <c r="AE100" s="999"/>
      <c r="AF100" s="153"/>
      <c r="AG100" s="1000"/>
      <c r="AH100" s="1001"/>
      <c r="AI100" s="1002"/>
      <c r="AJ100" s="1003"/>
      <c r="AK100" s="1003"/>
      <c r="AL100" s="1003"/>
      <c r="AM100" s="1003"/>
      <c r="AN100" s="1004"/>
      <c r="AO100" s="998"/>
      <c r="AP100" s="999"/>
      <c r="AQ100" s="999"/>
      <c r="AR100" s="999"/>
      <c r="AS100" s="1005"/>
      <c r="AT100" s="1006"/>
      <c r="AU100" s="999"/>
      <c r="AV100" s="999"/>
      <c r="AW100" s="1007"/>
      <c r="AX100" s="1006"/>
      <c r="AY100" s="999"/>
      <c r="AZ100" s="1008"/>
      <c r="BA100" s="1009"/>
      <c r="BB100" s="1010"/>
      <c r="BC100" s="155"/>
      <c r="BD100" s="156"/>
      <c r="BE100" s="1011"/>
      <c r="BF100" s="1010"/>
      <c r="BG100" s="1010"/>
      <c r="BH100" s="157"/>
      <c r="BI100" s="1010"/>
      <c r="BJ100" s="1052"/>
      <c r="BK100" s="158"/>
      <c r="BL100" s="159"/>
      <c r="BM100" s="159"/>
      <c r="BN100" s="160"/>
      <c r="BO100" s="160"/>
      <c r="BP100" s="160"/>
      <c r="BQ100" s="160"/>
      <c r="BR100" s="161"/>
      <c r="BS100" s="162"/>
      <c r="BT100" s="995"/>
      <c r="BU100" s="996"/>
      <c r="BV100" s="996"/>
      <c r="BW100" s="996"/>
      <c r="BX100" s="997"/>
    </row>
    <row r="101" spans="1:76" s="154" customFormat="1" ht="21" customHeight="1" x14ac:dyDescent="0.25">
      <c r="A101" s="998">
        <f t="shared" si="1"/>
        <v>87</v>
      </c>
      <c r="B101" s="999"/>
      <c r="C101" s="999"/>
      <c r="D101" s="999"/>
      <c r="E101" s="999"/>
      <c r="F101" s="999"/>
      <c r="G101" s="999"/>
      <c r="H101" s="999"/>
      <c r="I101" s="999"/>
      <c r="J101" s="999"/>
      <c r="K101" s="999"/>
      <c r="L101" s="999"/>
      <c r="M101" s="999"/>
      <c r="N101" s="999"/>
      <c r="O101" s="999"/>
      <c r="P101" s="999"/>
      <c r="Q101" s="999"/>
      <c r="R101" s="999"/>
      <c r="S101" s="999"/>
      <c r="T101" s="999"/>
      <c r="U101" s="999"/>
      <c r="V101" s="999"/>
      <c r="W101" s="999"/>
      <c r="X101" s="999"/>
      <c r="Y101" s="999"/>
      <c r="Z101" s="999"/>
      <c r="AA101" s="999"/>
      <c r="AB101" s="999"/>
      <c r="AC101" s="999"/>
      <c r="AD101" s="999"/>
      <c r="AE101" s="999"/>
      <c r="AF101" s="153"/>
      <c r="AG101" s="1000"/>
      <c r="AH101" s="1001"/>
      <c r="AI101" s="1002"/>
      <c r="AJ101" s="1003"/>
      <c r="AK101" s="1003"/>
      <c r="AL101" s="1003"/>
      <c r="AM101" s="1003"/>
      <c r="AN101" s="1004"/>
      <c r="AO101" s="998"/>
      <c r="AP101" s="999"/>
      <c r="AQ101" s="999"/>
      <c r="AR101" s="999"/>
      <c r="AS101" s="1005"/>
      <c r="AT101" s="1006"/>
      <c r="AU101" s="999"/>
      <c r="AV101" s="999"/>
      <c r="AW101" s="1007"/>
      <c r="AX101" s="1006"/>
      <c r="AY101" s="999"/>
      <c r="AZ101" s="1008"/>
      <c r="BA101" s="1009"/>
      <c r="BB101" s="1010"/>
      <c r="BC101" s="155"/>
      <c r="BD101" s="156"/>
      <c r="BE101" s="1011"/>
      <c r="BF101" s="1010"/>
      <c r="BG101" s="1010"/>
      <c r="BH101" s="157"/>
      <c r="BI101" s="1010"/>
      <c r="BJ101" s="1052"/>
      <c r="BK101" s="158"/>
      <c r="BL101" s="159"/>
      <c r="BM101" s="159"/>
      <c r="BN101" s="160"/>
      <c r="BO101" s="160"/>
      <c r="BP101" s="160"/>
      <c r="BQ101" s="160"/>
      <c r="BR101" s="161"/>
      <c r="BS101" s="162"/>
      <c r="BT101" s="995"/>
      <c r="BU101" s="996"/>
      <c r="BV101" s="996"/>
      <c r="BW101" s="996"/>
      <c r="BX101" s="997"/>
    </row>
    <row r="102" spans="1:76" s="154" customFormat="1" ht="21" customHeight="1" x14ac:dyDescent="0.25">
      <c r="A102" s="998">
        <f t="shared" si="1"/>
        <v>88</v>
      </c>
      <c r="B102" s="999"/>
      <c r="C102" s="999"/>
      <c r="D102" s="999"/>
      <c r="E102" s="999"/>
      <c r="F102" s="999"/>
      <c r="G102" s="999"/>
      <c r="H102" s="999"/>
      <c r="I102" s="999"/>
      <c r="J102" s="999"/>
      <c r="K102" s="999"/>
      <c r="L102" s="999"/>
      <c r="M102" s="999"/>
      <c r="N102" s="999"/>
      <c r="O102" s="999"/>
      <c r="P102" s="999"/>
      <c r="Q102" s="999"/>
      <c r="R102" s="999"/>
      <c r="S102" s="999"/>
      <c r="T102" s="999"/>
      <c r="U102" s="999"/>
      <c r="V102" s="999"/>
      <c r="W102" s="999"/>
      <c r="X102" s="999"/>
      <c r="Y102" s="999"/>
      <c r="Z102" s="999"/>
      <c r="AA102" s="999"/>
      <c r="AB102" s="999"/>
      <c r="AC102" s="999"/>
      <c r="AD102" s="999"/>
      <c r="AE102" s="999"/>
      <c r="AF102" s="153"/>
      <c r="AG102" s="1000"/>
      <c r="AH102" s="1001"/>
      <c r="AI102" s="1002"/>
      <c r="AJ102" s="1003"/>
      <c r="AK102" s="1003"/>
      <c r="AL102" s="1003"/>
      <c r="AM102" s="1003"/>
      <c r="AN102" s="1004"/>
      <c r="AO102" s="998"/>
      <c r="AP102" s="999"/>
      <c r="AQ102" s="999"/>
      <c r="AR102" s="999"/>
      <c r="AS102" s="1005"/>
      <c r="AT102" s="1006"/>
      <c r="AU102" s="999"/>
      <c r="AV102" s="999"/>
      <c r="AW102" s="1007"/>
      <c r="AX102" s="1006"/>
      <c r="AY102" s="999"/>
      <c r="AZ102" s="1008"/>
      <c r="BA102" s="1009"/>
      <c r="BB102" s="1010"/>
      <c r="BC102" s="155"/>
      <c r="BD102" s="156"/>
      <c r="BE102" s="1011"/>
      <c r="BF102" s="1010"/>
      <c r="BG102" s="1010"/>
      <c r="BH102" s="157"/>
      <c r="BI102" s="1010"/>
      <c r="BJ102" s="1052"/>
      <c r="BK102" s="158"/>
      <c r="BL102" s="159"/>
      <c r="BM102" s="159"/>
      <c r="BN102" s="160"/>
      <c r="BO102" s="160"/>
      <c r="BP102" s="160"/>
      <c r="BQ102" s="160"/>
      <c r="BR102" s="161"/>
      <c r="BS102" s="162"/>
      <c r="BT102" s="995"/>
      <c r="BU102" s="996"/>
      <c r="BV102" s="996"/>
      <c r="BW102" s="996"/>
      <c r="BX102" s="997"/>
    </row>
    <row r="103" spans="1:76" s="154" customFormat="1" ht="21" customHeight="1" x14ac:dyDescent="0.25">
      <c r="A103" s="998">
        <f t="shared" si="1"/>
        <v>89</v>
      </c>
      <c r="B103" s="999"/>
      <c r="C103" s="999"/>
      <c r="D103" s="999"/>
      <c r="E103" s="999"/>
      <c r="F103" s="999"/>
      <c r="G103" s="999"/>
      <c r="H103" s="999"/>
      <c r="I103" s="999"/>
      <c r="J103" s="999"/>
      <c r="K103" s="999"/>
      <c r="L103" s="999"/>
      <c r="M103" s="999"/>
      <c r="N103" s="999"/>
      <c r="O103" s="999"/>
      <c r="P103" s="999"/>
      <c r="Q103" s="999"/>
      <c r="R103" s="999"/>
      <c r="S103" s="999"/>
      <c r="T103" s="999"/>
      <c r="U103" s="999"/>
      <c r="V103" s="999"/>
      <c r="W103" s="999"/>
      <c r="X103" s="999"/>
      <c r="Y103" s="999"/>
      <c r="Z103" s="999"/>
      <c r="AA103" s="999"/>
      <c r="AB103" s="999"/>
      <c r="AC103" s="999"/>
      <c r="AD103" s="999"/>
      <c r="AE103" s="999"/>
      <c r="AF103" s="153"/>
      <c r="AG103" s="1000"/>
      <c r="AH103" s="1001"/>
      <c r="AI103" s="1002"/>
      <c r="AJ103" s="1003"/>
      <c r="AK103" s="1003"/>
      <c r="AL103" s="1003"/>
      <c r="AM103" s="1003"/>
      <c r="AN103" s="1004"/>
      <c r="AO103" s="998"/>
      <c r="AP103" s="999"/>
      <c r="AQ103" s="999"/>
      <c r="AR103" s="999"/>
      <c r="AS103" s="1005"/>
      <c r="AT103" s="1006"/>
      <c r="AU103" s="999"/>
      <c r="AV103" s="999"/>
      <c r="AW103" s="1007"/>
      <c r="AX103" s="1006"/>
      <c r="AY103" s="999"/>
      <c r="AZ103" s="1008"/>
      <c r="BA103" s="1009"/>
      <c r="BB103" s="1010"/>
      <c r="BC103" s="155"/>
      <c r="BD103" s="156"/>
      <c r="BE103" s="1011"/>
      <c r="BF103" s="1010"/>
      <c r="BG103" s="1010"/>
      <c r="BH103" s="157"/>
      <c r="BI103" s="1010"/>
      <c r="BJ103" s="1052"/>
      <c r="BK103" s="158"/>
      <c r="BL103" s="159"/>
      <c r="BM103" s="159"/>
      <c r="BN103" s="160"/>
      <c r="BO103" s="160"/>
      <c r="BP103" s="160"/>
      <c r="BQ103" s="160"/>
      <c r="BR103" s="161"/>
      <c r="BS103" s="162"/>
      <c r="BT103" s="995"/>
      <c r="BU103" s="996"/>
      <c r="BV103" s="996"/>
      <c r="BW103" s="996"/>
      <c r="BX103" s="997"/>
    </row>
    <row r="104" spans="1:76" s="154" customFormat="1" ht="21" customHeight="1" x14ac:dyDescent="0.25">
      <c r="A104" s="998">
        <f t="shared" si="1"/>
        <v>90</v>
      </c>
      <c r="B104" s="999"/>
      <c r="C104" s="999"/>
      <c r="D104" s="999"/>
      <c r="E104" s="999"/>
      <c r="F104" s="999"/>
      <c r="G104" s="999"/>
      <c r="H104" s="999"/>
      <c r="I104" s="999"/>
      <c r="J104" s="999"/>
      <c r="K104" s="999"/>
      <c r="L104" s="999"/>
      <c r="M104" s="999"/>
      <c r="N104" s="999"/>
      <c r="O104" s="999"/>
      <c r="P104" s="999"/>
      <c r="Q104" s="999"/>
      <c r="R104" s="999"/>
      <c r="S104" s="999"/>
      <c r="T104" s="999"/>
      <c r="U104" s="999"/>
      <c r="V104" s="999"/>
      <c r="W104" s="999"/>
      <c r="X104" s="999"/>
      <c r="Y104" s="999"/>
      <c r="Z104" s="999"/>
      <c r="AA104" s="999"/>
      <c r="AB104" s="999"/>
      <c r="AC104" s="999"/>
      <c r="AD104" s="999"/>
      <c r="AE104" s="999"/>
      <c r="AF104" s="153"/>
      <c r="AG104" s="1000"/>
      <c r="AH104" s="1001"/>
      <c r="AI104" s="1002"/>
      <c r="AJ104" s="1003"/>
      <c r="AK104" s="1003"/>
      <c r="AL104" s="1003"/>
      <c r="AM104" s="1003"/>
      <c r="AN104" s="1004"/>
      <c r="AO104" s="998"/>
      <c r="AP104" s="999"/>
      <c r="AQ104" s="999"/>
      <c r="AR104" s="999"/>
      <c r="AS104" s="1005"/>
      <c r="AT104" s="1006"/>
      <c r="AU104" s="999"/>
      <c r="AV104" s="999"/>
      <c r="AW104" s="1007"/>
      <c r="AX104" s="1006"/>
      <c r="AY104" s="999"/>
      <c r="AZ104" s="1008"/>
      <c r="BA104" s="1009"/>
      <c r="BB104" s="1010"/>
      <c r="BC104" s="155"/>
      <c r="BD104" s="156"/>
      <c r="BE104" s="1011"/>
      <c r="BF104" s="1010"/>
      <c r="BG104" s="1010"/>
      <c r="BH104" s="157"/>
      <c r="BI104" s="1010"/>
      <c r="BJ104" s="1052"/>
      <c r="BK104" s="158"/>
      <c r="BL104" s="159"/>
      <c r="BM104" s="159"/>
      <c r="BN104" s="160"/>
      <c r="BO104" s="160"/>
      <c r="BP104" s="160"/>
      <c r="BQ104" s="160"/>
      <c r="BR104" s="161"/>
      <c r="BS104" s="162"/>
      <c r="BT104" s="995"/>
      <c r="BU104" s="996"/>
      <c r="BV104" s="996"/>
      <c r="BW104" s="996"/>
      <c r="BX104" s="997"/>
    </row>
    <row r="105" spans="1:76" s="154" customFormat="1" ht="21" customHeight="1" x14ac:dyDescent="0.25">
      <c r="A105" s="998">
        <f t="shared" si="1"/>
        <v>91</v>
      </c>
      <c r="B105" s="999"/>
      <c r="C105" s="999"/>
      <c r="D105" s="999"/>
      <c r="E105" s="999"/>
      <c r="F105" s="999"/>
      <c r="G105" s="999"/>
      <c r="H105" s="999"/>
      <c r="I105" s="999"/>
      <c r="J105" s="999"/>
      <c r="K105" s="999"/>
      <c r="L105" s="999"/>
      <c r="M105" s="999"/>
      <c r="N105" s="999"/>
      <c r="O105" s="999"/>
      <c r="P105" s="999"/>
      <c r="Q105" s="999"/>
      <c r="R105" s="999"/>
      <c r="S105" s="999"/>
      <c r="T105" s="999"/>
      <c r="U105" s="999"/>
      <c r="V105" s="999"/>
      <c r="W105" s="999"/>
      <c r="X105" s="999"/>
      <c r="Y105" s="999"/>
      <c r="Z105" s="999"/>
      <c r="AA105" s="999"/>
      <c r="AB105" s="999"/>
      <c r="AC105" s="999"/>
      <c r="AD105" s="999"/>
      <c r="AE105" s="999"/>
      <c r="AF105" s="153"/>
      <c r="AG105" s="1000"/>
      <c r="AH105" s="1001"/>
      <c r="AI105" s="1002"/>
      <c r="AJ105" s="1003"/>
      <c r="AK105" s="1003"/>
      <c r="AL105" s="1003"/>
      <c r="AM105" s="1003"/>
      <c r="AN105" s="1004"/>
      <c r="AO105" s="998"/>
      <c r="AP105" s="999"/>
      <c r="AQ105" s="999"/>
      <c r="AR105" s="999"/>
      <c r="AS105" s="1005"/>
      <c r="AT105" s="1006"/>
      <c r="AU105" s="999"/>
      <c r="AV105" s="999"/>
      <c r="AW105" s="1007"/>
      <c r="AX105" s="1006"/>
      <c r="AY105" s="999"/>
      <c r="AZ105" s="1008"/>
      <c r="BA105" s="1009"/>
      <c r="BB105" s="1010"/>
      <c r="BC105" s="155"/>
      <c r="BD105" s="156"/>
      <c r="BE105" s="1011"/>
      <c r="BF105" s="1010"/>
      <c r="BG105" s="1010"/>
      <c r="BH105" s="157"/>
      <c r="BI105" s="1010"/>
      <c r="BJ105" s="1052"/>
      <c r="BK105" s="158"/>
      <c r="BL105" s="159"/>
      <c r="BM105" s="159"/>
      <c r="BN105" s="160"/>
      <c r="BO105" s="160"/>
      <c r="BP105" s="160"/>
      <c r="BQ105" s="160"/>
      <c r="BR105" s="161"/>
      <c r="BS105" s="162"/>
      <c r="BT105" s="995"/>
      <c r="BU105" s="996"/>
      <c r="BV105" s="996"/>
      <c r="BW105" s="996"/>
      <c r="BX105" s="997"/>
    </row>
    <row r="106" spans="1:76" s="154" customFormat="1" ht="21" customHeight="1" x14ac:dyDescent="0.25">
      <c r="A106" s="998">
        <f t="shared" si="1"/>
        <v>92</v>
      </c>
      <c r="B106" s="999"/>
      <c r="C106" s="999"/>
      <c r="D106" s="999"/>
      <c r="E106" s="999"/>
      <c r="F106" s="999"/>
      <c r="G106" s="999"/>
      <c r="H106" s="999"/>
      <c r="I106" s="999"/>
      <c r="J106" s="999"/>
      <c r="K106" s="999"/>
      <c r="L106" s="999"/>
      <c r="M106" s="999"/>
      <c r="N106" s="999"/>
      <c r="O106" s="999"/>
      <c r="P106" s="999"/>
      <c r="Q106" s="999"/>
      <c r="R106" s="999"/>
      <c r="S106" s="999"/>
      <c r="T106" s="999"/>
      <c r="U106" s="999"/>
      <c r="V106" s="999"/>
      <c r="W106" s="999"/>
      <c r="X106" s="999"/>
      <c r="Y106" s="999"/>
      <c r="Z106" s="999"/>
      <c r="AA106" s="999"/>
      <c r="AB106" s="999"/>
      <c r="AC106" s="999"/>
      <c r="AD106" s="999"/>
      <c r="AE106" s="999"/>
      <c r="AF106" s="153"/>
      <c r="AG106" s="1000"/>
      <c r="AH106" s="1001"/>
      <c r="AI106" s="1002"/>
      <c r="AJ106" s="1003"/>
      <c r="AK106" s="1003"/>
      <c r="AL106" s="1003"/>
      <c r="AM106" s="1003"/>
      <c r="AN106" s="1004"/>
      <c r="AO106" s="998"/>
      <c r="AP106" s="999"/>
      <c r="AQ106" s="999"/>
      <c r="AR106" s="999"/>
      <c r="AS106" s="1005"/>
      <c r="AT106" s="1006"/>
      <c r="AU106" s="999"/>
      <c r="AV106" s="999"/>
      <c r="AW106" s="1007"/>
      <c r="AX106" s="1006"/>
      <c r="AY106" s="999"/>
      <c r="AZ106" s="1008"/>
      <c r="BA106" s="1009"/>
      <c r="BB106" s="1010"/>
      <c r="BC106" s="155"/>
      <c r="BD106" s="156"/>
      <c r="BE106" s="1011"/>
      <c r="BF106" s="1010"/>
      <c r="BG106" s="1010"/>
      <c r="BH106" s="157"/>
      <c r="BI106" s="1010"/>
      <c r="BJ106" s="1052"/>
      <c r="BK106" s="158"/>
      <c r="BL106" s="159"/>
      <c r="BM106" s="159"/>
      <c r="BN106" s="160"/>
      <c r="BO106" s="160"/>
      <c r="BP106" s="160"/>
      <c r="BQ106" s="160"/>
      <c r="BR106" s="161"/>
      <c r="BS106" s="162"/>
      <c r="BT106" s="995"/>
      <c r="BU106" s="996"/>
      <c r="BV106" s="996"/>
      <c r="BW106" s="996"/>
      <c r="BX106" s="997"/>
    </row>
    <row r="107" spans="1:76" s="154" customFormat="1" ht="21" customHeight="1" x14ac:dyDescent="0.25">
      <c r="A107" s="998">
        <f t="shared" si="1"/>
        <v>93</v>
      </c>
      <c r="B107" s="999"/>
      <c r="C107" s="999"/>
      <c r="D107" s="999"/>
      <c r="E107" s="999"/>
      <c r="F107" s="999"/>
      <c r="G107" s="999"/>
      <c r="H107" s="999"/>
      <c r="I107" s="999"/>
      <c r="J107" s="999"/>
      <c r="K107" s="999"/>
      <c r="L107" s="999"/>
      <c r="M107" s="999"/>
      <c r="N107" s="999"/>
      <c r="O107" s="999"/>
      <c r="P107" s="999"/>
      <c r="Q107" s="999"/>
      <c r="R107" s="999"/>
      <c r="S107" s="999"/>
      <c r="T107" s="999"/>
      <c r="U107" s="999"/>
      <c r="V107" s="999"/>
      <c r="W107" s="999"/>
      <c r="X107" s="999"/>
      <c r="Y107" s="999"/>
      <c r="Z107" s="999"/>
      <c r="AA107" s="999"/>
      <c r="AB107" s="999"/>
      <c r="AC107" s="999"/>
      <c r="AD107" s="999"/>
      <c r="AE107" s="999"/>
      <c r="AF107" s="153"/>
      <c r="AG107" s="1000"/>
      <c r="AH107" s="1001"/>
      <c r="AI107" s="1002"/>
      <c r="AJ107" s="1003"/>
      <c r="AK107" s="1003"/>
      <c r="AL107" s="1003"/>
      <c r="AM107" s="1003"/>
      <c r="AN107" s="1004"/>
      <c r="AO107" s="998"/>
      <c r="AP107" s="999"/>
      <c r="AQ107" s="999"/>
      <c r="AR107" s="999"/>
      <c r="AS107" s="1005"/>
      <c r="AT107" s="1006"/>
      <c r="AU107" s="999"/>
      <c r="AV107" s="999"/>
      <c r="AW107" s="1007"/>
      <c r="AX107" s="1006"/>
      <c r="AY107" s="999"/>
      <c r="AZ107" s="1008"/>
      <c r="BA107" s="1009"/>
      <c r="BB107" s="1010"/>
      <c r="BC107" s="155"/>
      <c r="BD107" s="156"/>
      <c r="BE107" s="1011"/>
      <c r="BF107" s="1010"/>
      <c r="BG107" s="1010"/>
      <c r="BH107" s="157"/>
      <c r="BI107" s="1010"/>
      <c r="BJ107" s="1052"/>
      <c r="BK107" s="158"/>
      <c r="BL107" s="159"/>
      <c r="BM107" s="159"/>
      <c r="BN107" s="160"/>
      <c r="BO107" s="160"/>
      <c r="BP107" s="160"/>
      <c r="BQ107" s="160"/>
      <c r="BR107" s="161"/>
      <c r="BS107" s="162"/>
      <c r="BT107" s="995"/>
      <c r="BU107" s="996"/>
      <c r="BV107" s="996"/>
      <c r="BW107" s="996"/>
      <c r="BX107" s="997"/>
    </row>
    <row r="108" spans="1:76" s="154" customFormat="1" ht="21" customHeight="1" x14ac:dyDescent="0.25">
      <c r="A108" s="998">
        <f t="shared" si="1"/>
        <v>94</v>
      </c>
      <c r="B108" s="999"/>
      <c r="C108" s="999"/>
      <c r="D108" s="999"/>
      <c r="E108" s="999"/>
      <c r="F108" s="999"/>
      <c r="G108" s="999"/>
      <c r="H108" s="999"/>
      <c r="I108" s="999"/>
      <c r="J108" s="999"/>
      <c r="K108" s="999"/>
      <c r="L108" s="999"/>
      <c r="M108" s="999"/>
      <c r="N108" s="999"/>
      <c r="O108" s="999"/>
      <c r="P108" s="999"/>
      <c r="Q108" s="999"/>
      <c r="R108" s="999"/>
      <c r="S108" s="999"/>
      <c r="T108" s="999"/>
      <c r="U108" s="999"/>
      <c r="V108" s="999"/>
      <c r="W108" s="999"/>
      <c r="X108" s="999"/>
      <c r="Y108" s="999"/>
      <c r="Z108" s="999"/>
      <c r="AA108" s="999"/>
      <c r="AB108" s="999"/>
      <c r="AC108" s="999"/>
      <c r="AD108" s="999"/>
      <c r="AE108" s="999"/>
      <c r="AF108" s="153"/>
      <c r="AG108" s="1000"/>
      <c r="AH108" s="1001"/>
      <c r="AI108" s="1002"/>
      <c r="AJ108" s="1003"/>
      <c r="AK108" s="1003"/>
      <c r="AL108" s="1003"/>
      <c r="AM108" s="1003"/>
      <c r="AN108" s="1004"/>
      <c r="AO108" s="998"/>
      <c r="AP108" s="999"/>
      <c r="AQ108" s="999"/>
      <c r="AR108" s="999"/>
      <c r="AS108" s="1005"/>
      <c r="AT108" s="1006"/>
      <c r="AU108" s="999"/>
      <c r="AV108" s="999"/>
      <c r="AW108" s="1007"/>
      <c r="AX108" s="1006"/>
      <c r="AY108" s="999"/>
      <c r="AZ108" s="1008"/>
      <c r="BA108" s="1009"/>
      <c r="BB108" s="1010"/>
      <c r="BC108" s="155"/>
      <c r="BD108" s="156"/>
      <c r="BE108" s="1011"/>
      <c r="BF108" s="1010"/>
      <c r="BG108" s="1010"/>
      <c r="BH108" s="157"/>
      <c r="BI108" s="1010"/>
      <c r="BJ108" s="1052"/>
      <c r="BK108" s="158"/>
      <c r="BL108" s="159"/>
      <c r="BM108" s="159"/>
      <c r="BN108" s="160"/>
      <c r="BO108" s="160"/>
      <c r="BP108" s="160"/>
      <c r="BQ108" s="160"/>
      <c r="BR108" s="161"/>
      <c r="BS108" s="162"/>
      <c r="BT108" s="995"/>
      <c r="BU108" s="996"/>
      <c r="BV108" s="996"/>
      <c r="BW108" s="996"/>
      <c r="BX108" s="997"/>
    </row>
    <row r="109" spans="1:76" s="154" customFormat="1" ht="21" customHeight="1" x14ac:dyDescent="0.25">
      <c r="A109" s="998">
        <f t="shared" si="1"/>
        <v>95</v>
      </c>
      <c r="B109" s="999"/>
      <c r="C109" s="999"/>
      <c r="D109" s="999"/>
      <c r="E109" s="999"/>
      <c r="F109" s="999"/>
      <c r="G109" s="999"/>
      <c r="H109" s="999"/>
      <c r="I109" s="999"/>
      <c r="J109" s="999"/>
      <c r="K109" s="999"/>
      <c r="L109" s="999"/>
      <c r="M109" s="999"/>
      <c r="N109" s="999"/>
      <c r="O109" s="999"/>
      <c r="P109" s="999"/>
      <c r="Q109" s="999"/>
      <c r="R109" s="999"/>
      <c r="S109" s="999"/>
      <c r="T109" s="999"/>
      <c r="U109" s="999"/>
      <c r="V109" s="999"/>
      <c r="W109" s="999"/>
      <c r="X109" s="999"/>
      <c r="Y109" s="999"/>
      <c r="Z109" s="999"/>
      <c r="AA109" s="999"/>
      <c r="AB109" s="999"/>
      <c r="AC109" s="999"/>
      <c r="AD109" s="999"/>
      <c r="AE109" s="999"/>
      <c r="AF109" s="153"/>
      <c r="AG109" s="1000"/>
      <c r="AH109" s="1001"/>
      <c r="AI109" s="1002"/>
      <c r="AJ109" s="1003"/>
      <c r="AK109" s="1003"/>
      <c r="AL109" s="1003"/>
      <c r="AM109" s="1003"/>
      <c r="AN109" s="1004"/>
      <c r="AO109" s="998"/>
      <c r="AP109" s="999"/>
      <c r="AQ109" s="999"/>
      <c r="AR109" s="999"/>
      <c r="AS109" s="1005"/>
      <c r="AT109" s="1006"/>
      <c r="AU109" s="999"/>
      <c r="AV109" s="999"/>
      <c r="AW109" s="1007"/>
      <c r="AX109" s="1006"/>
      <c r="AY109" s="999"/>
      <c r="AZ109" s="1008"/>
      <c r="BA109" s="1009"/>
      <c r="BB109" s="1010"/>
      <c r="BC109" s="155"/>
      <c r="BD109" s="156"/>
      <c r="BE109" s="1011"/>
      <c r="BF109" s="1010"/>
      <c r="BG109" s="1010"/>
      <c r="BH109" s="157"/>
      <c r="BI109" s="1010"/>
      <c r="BJ109" s="1052"/>
      <c r="BK109" s="158"/>
      <c r="BL109" s="159"/>
      <c r="BM109" s="159"/>
      <c r="BN109" s="160"/>
      <c r="BO109" s="160"/>
      <c r="BP109" s="160"/>
      <c r="BQ109" s="160"/>
      <c r="BR109" s="161"/>
      <c r="BS109" s="162"/>
      <c r="BT109" s="995"/>
      <c r="BU109" s="996"/>
      <c r="BV109" s="996"/>
      <c r="BW109" s="996"/>
      <c r="BX109" s="997"/>
    </row>
    <row r="110" spans="1:76" s="154" customFormat="1" ht="21" customHeight="1" x14ac:dyDescent="0.25">
      <c r="A110" s="998">
        <f t="shared" si="1"/>
        <v>96</v>
      </c>
      <c r="B110" s="999"/>
      <c r="C110" s="999"/>
      <c r="D110" s="999"/>
      <c r="E110" s="999"/>
      <c r="F110" s="999"/>
      <c r="G110" s="999"/>
      <c r="H110" s="999"/>
      <c r="I110" s="999"/>
      <c r="J110" s="999"/>
      <c r="K110" s="999"/>
      <c r="L110" s="999"/>
      <c r="M110" s="999"/>
      <c r="N110" s="999"/>
      <c r="O110" s="999"/>
      <c r="P110" s="999"/>
      <c r="Q110" s="999"/>
      <c r="R110" s="999"/>
      <c r="S110" s="999"/>
      <c r="T110" s="999"/>
      <c r="U110" s="999"/>
      <c r="V110" s="999"/>
      <c r="W110" s="999"/>
      <c r="X110" s="999"/>
      <c r="Y110" s="999"/>
      <c r="Z110" s="999"/>
      <c r="AA110" s="999"/>
      <c r="AB110" s="999"/>
      <c r="AC110" s="999"/>
      <c r="AD110" s="999"/>
      <c r="AE110" s="999"/>
      <c r="AF110" s="153"/>
      <c r="AG110" s="1000"/>
      <c r="AH110" s="1001"/>
      <c r="AI110" s="1002"/>
      <c r="AJ110" s="1003"/>
      <c r="AK110" s="1003"/>
      <c r="AL110" s="1003"/>
      <c r="AM110" s="1003"/>
      <c r="AN110" s="1004"/>
      <c r="AO110" s="998"/>
      <c r="AP110" s="999"/>
      <c r="AQ110" s="999"/>
      <c r="AR110" s="999"/>
      <c r="AS110" s="1005"/>
      <c r="AT110" s="1006"/>
      <c r="AU110" s="999"/>
      <c r="AV110" s="999"/>
      <c r="AW110" s="1007"/>
      <c r="AX110" s="1006"/>
      <c r="AY110" s="999"/>
      <c r="AZ110" s="1008"/>
      <c r="BA110" s="1009"/>
      <c r="BB110" s="1010"/>
      <c r="BC110" s="155"/>
      <c r="BD110" s="156"/>
      <c r="BE110" s="1011"/>
      <c r="BF110" s="1010"/>
      <c r="BG110" s="1010"/>
      <c r="BH110" s="157"/>
      <c r="BI110" s="1010"/>
      <c r="BJ110" s="1052"/>
      <c r="BK110" s="158"/>
      <c r="BL110" s="159"/>
      <c r="BM110" s="159"/>
      <c r="BN110" s="160"/>
      <c r="BO110" s="160"/>
      <c r="BP110" s="160"/>
      <c r="BQ110" s="160"/>
      <c r="BR110" s="161"/>
      <c r="BS110" s="162"/>
      <c r="BT110" s="995"/>
      <c r="BU110" s="996"/>
      <c r="BV110" s="996"/>
      <c r="BW110" s="996"/>
      <c r="BX110" s="997"/>
    </row>
    <row r="111" spans="1:76" s="154" customFormat="1" ht="21" customHeight="1" x14ac:dyDescent="0.25">
      <c r="A111" s="998">
        <f t="shared" si="1"/>
        <v>97</v>
      </c>
      <c r="B111" s="999"/>
      <c r="C111" s="999"/>
      <c r="D111" s="999"/>
      <c r="E111" s="999"/>
      <c r="F111" s="999"/>
      <c r="G111" s="999"/>
      <c r="H111" s="999"/>
      <c r="I111" s="999"/>
      <c r="J111" s="999"/>
      <c r="K111" s="999"/>
      <c r="L111" s="999"/>
      <c r="M111" s="999"/>
      <c r="N111" s="999"/>
      <c r="O111" s="999"/>
      <c r="P111" s="999"/>
      <c r="Q111" s="999"/>
      <c r="R111" s="999"/>
      <c r="S111" s="999"/>
      <c r="T111" s="999"/>
      <c r="U111" s="999"/>
      <c r="V111" s="999"/>
      <c r="W111" s="999"/>
      <c r="X111" s="999"/>
      <c r="Y111" s="999"/>
      <c r="Z111" s="999"/>
      <c r="AA111" s="999"/>
      <c r="AB111" s="999"/>
      <c r="AC111" s="999"/>
      <c r="AD111" s="999"/>
      <c r="AE111" s="999"/>
      <c r="AF111" s="153"/>
      <c r="AG111" s="1000"/>
      <c r="AH111" s="1001"/>
      <c r="AI111" s="1002"/>
      <c r="AJ111" s="1003"/>
      <c r="AK111" s="1003"/>
      <c r="AL111" s="1003"/>
      <c r="AM111" s="1003"/>
      <c r="AN111" s="1004"/>
      <c r="AO111" s="998"/>
      <c r="AP111" s="999"/>
      <c r="AQ111" s="999"/>
      <c r="AR111" s="999"/>
      <c r="AS111" s="1005"/>
      <c r="AT111" s="1006"/>
      <c r="AU111" s="999"/>
      <c r="AV111" s="999"/>
      <c r="AW111" s="1007"/>
      <c r="AX111" s="1006"/>
      <c r="AY111" s="999"/>
      <c r="AZ111" s="1008"/>
      <c r="BA111" s="1009"/>
      <c r="BB111" s="1010"/>
      <c r="BC111" s="155"/>
      <c r="BD111" s="156"/>
      <c r="BE111" s="1011"/>
      <c r="BF111" s="1010"/>
      <c r="BG111" s="1010"/>
      <c r="BH111" s="157"/>
      <c r="BI111" s="1010"/>
      <c r="BJ111" s="1052"/>
      <c r="BK111" s="158"/>
      <c r="BL111" s="159"/>
      <c r="BM111" s="159"/>
      <c r="BN111" s="160"/>
      <c r="BO111" s="160"/>
      <c r="BP111" s="160"/>
      <c r="BQ111" s="160"/>
      <c r="BR111" s="161"/>
      <c r="BS111" s="162"/>
      <c r="BT111" s="995"/>
      <c r="BU111" s="996"/>
      <c r="BV111" s="996"/>
      <c r="BW111" s="996"/>
      <c r="BX111" s="997"/>
    </row>
    <row r="112" spans="1:76" s="154" customFormat="1" ht="21" customHeight="1" x14ac:dyDescent="0.25">
      <c r="A112" s="998">
        <f t="shared" si="1"/>
        <v>98</v>
      </c>
      <c r="B112" s="999"/>
      <c r="C112" s="999"/>
      <c r="D112" s="999"/>
      <c r="E112" s="999"/>
      <c r="F112" s="999"/>
      <c r="G112" s="999"/>
      <c r="H112" s="999"/>
      <c r="I112" s="999"/>
      <c r="J112" s="999"/>
      <c r="K112" s="999"/>
      <c r="L112" s="999"/>
      <c r="M112" s="999"/>
      <c r="N112" s="999"/>
      <c r="O112" s="999"/>
      <c r="P112" s="999"/>
      <c r="Q112" s="999"/>
      <c r="R112" s="999"/>
      <c r="S112" s="999"/>
      <c r="T112" s="999"/>
      <c r="U112" s="999"/>
      <c r="V112" s="999"/>
      <c r="W112" s="999"/>
      <c r="X112" s="999"/>
      <c r="Y112" s="999"/>
      <c r="Z112" s="999"/>
      <c r="AA112" s="999"/>
      <c r="AB112" s="999"/>
      <c r="AC112" s="999"/>
      <c r="AD112" s="999"/>
      <c r="AE112" s="999"/>
      <c r="AF112" s="153"/>
      <c r="AG112" s="1000"/>
      <c r="AH112" s="1001"/>
      <c r="AI112" s="1002"/>
      <c r="AJ112" s="1003"/>
      <c r="AK112" s="1003"/>
      <c r="AL112" s="1003"/>
      <c r="AM112" s="1003"/>
      <c r="AN112" s="1004"/>
      <c r="AO112" s="998"/>
      <c r="AP112" s="999"/>
      <c r="AQ112" s="999"/>
      <c r="AR112" s="999"/>
      <c r="AS112" s="1005"/>
      <c r="AT112" s="1006"/>
      <c r="AU112" s="999"/>
      <c r="AV112" s="999"/>
      <c r="AW112" s="1007"/>
      <c r="AX112" s="1006"/>
      <c r="AY112" s="999"/>
      <c r="AZ112" s="1008"/>
      <c r="BA112" s="1009"/>
      <c r="BB112" s="1010"/>
      <c r="BC112" s="155"/>
      <c r="BD112" s="156"/>
      <c r="BE112" s="1011"/>
      <c r="BF112" s="1010"/>
      <c r="BG112" s="1010"/>
      <c r="BH112" s="157"/>
      <c r="BI112" s="1010"/>
      <c r="BJ112" s="1052"/>
      <c r="BK112" s="158"/>
      <c r="BL112" s="159"/>
      <c r="BM112" s="159"/>
      <c r="BN112" s="160"/>
      <c r="BO112" s="160"/>
      <c r="BP112" s="160"/>
      <c r="BQ112" s="160"/>
      <c r="BR112" s="161"/>
      <c r="BS112" s="162"/>
      <c r="BT112" s="995"/>
      <c r="BU112" s="996"/>
      <c r="BV112" s="996"/>
      <c r="BW112" s="996"/>
      <c r="BX112" s="997"/>
    </row>
    <row r="113" spans="1:76" s="154" customFormat="1" ht="21" customHeight="1" x14ac:dyDescent="0.25">
      <c r="A113" s="998">
        <f t="shared" si="1"/>
        <v>99</v>
      </c>
      <c r="B113" s="999"/>
      <c r="C113" s="999"/>
      <c r="D113" s="999"/>
      <c r="E113" s="999"/>
      <c r="F113" s="999"/>
      <c r="G113" s="999"/>
      <c r="H113" s="999"/>
      <c r="I113" s="999"/>
      <c r="J113" s="999"/>
      <c r="K113" s="999"/>
      <c r="L113" s="999"/>
      <c r="M113" s="999"/>
      <c r="N113" s="999"/>
      <c r="O113" s="999"/>
      <c r="P113" s="999"/>
      <c r="Q113" s="999"/>
      <c r="R113" s="999"/>
      <c r="S113" s="999"/>
      <c r="T113" s="999"/>
      <c r="U113" s="999"/>
      <c r="V113" s="999"/>
      <c r="W113" s="999"/>
      <c r="X113" s="999"/>
      <c r="Y113" s="999"/>
      <c r="Z113" s="999"/>
      <c r="AA113" s="999"/>
      <c r="AB113" s="999"/>
      <c r="AC113" s="999"/>
      <c r="AD113" s="999"/>
      <c r="AE113" s="999"/>
      <c r="AF113" s="153"/>
      <c r="AG113" s="1000"/>
      <c r="AH113" s="1001"/>
      <c r="AI113" s="1002"/>
      <c r="AJ113" s="1003"/>
      <c r="AK113" s="1003"/>
      <c r="AL113" s="1003"/>
      <c r="AM113" s="1003"/>
      <c r="AN113" s="1004"/>
      <c r="AO113" s="998"/>
      <c r="AP113" s="999"/>
      <c r="AQ113" s="999"/>
      <c r="AR113" s="999"/>
      <c r="AS113" s="1005"/>
      <c r="AT113" s="1006"/>
      <c r="AU113" s="999"/>
      <c r="AV113" s="999"/>
      <c r="AW113" s="1007"/>
      <c r="AX113" s="1006"/>
      <c r="AY113" s="999"/>
      <c r="AZ113" s="1008"/>
      <c r="BA113" s="1009"/>
      <c r="BB113" s="1010"/>
      <c r="BC113" s="155"/>
      <c r="BD113" s="156"/>
      <c r="BE113" s="1011"/>
      <c r="BF113" s="1010"/>
      <c r="BG113" s="1010"/>
      <c r="BH113" s="157"/>
      <c r="BI113" s="1010"/>
      <c r="BJ113" s="1052"/>
      <c r="BK113" s="158"/>
      <c r="BL113" s="159"/>
      <c r="BM113" s="159"/>
      <c r="BN113" s="160"/>
      <c r="BO113" s="160"/>
      <c r="BP113" s="160"/>
      <c r="BQ113" s="160"/>
      <c r="BR113" s="161"/>
      <c r="BS113" s="162"/>
      <c r="BT113" s="995"/>
      <c r="BU113" s="996"/>
      <c r="BV113" s="996"/>
      <c r="BW113" s="996"/>
      <c r="BX113" s="997"/>
    </row>
    <row r="114" spans="1:76" s="154" customFormat="1" ht="21" customHeight="1" x14ac:dyDescent="0.25">
      <c r="A114" s="998">
        <f t="shared" si="1"/>
        <v>100</v>
      </c>
      <c r="B114" s="999"/>
      <c r="C114" s="999"/>
      <c r="D114" s="999"/>
      <c r="E114" s="999"/>
      <c r="F114" s="999"/>
      <c r="G114" s="999"/>
      <c r="H114" s="999"/>
      <c r="I114" s="999"/>
      <c r="J114" s="999"/>
      <c r="K114" s="999"/>
      <c r="L114" s="999"/>
      <c r="M114" s="999"/>
      <c r="N114" s="999"/>
      <c r="O114" s="999"/>
      <c r="P114" s="999"/>
      <c r="Q114" s="999"/>
      <c r="R114" s="999"/>
      <c r="S114" s="999"/>
      <c r="T114" s="999"/>
      <c r="U114" s="999"/>
      <c r="V114" s="999"/>
      <c r="W114" s="999"/>
      <c r="X114" s="999"/>
      <c r="Y114" s="999"/>
      <c r="Z114" s="999"/>
      <c r="AA114" s="999"/>
      <c r="AB114" s="999"/>
      <c r="AC114" s="999"/>
      <c r="AD114" s="999"/>
      <c r="AE114" s="999"/>
      <c r="AF114" s="153"/>
      <c r="AG114" s="1000"/>
      <c r="AH114" s="1001"/>
      <c r="AI114" s="1002"/>
      <c r="AJ114" s="1003"/>
      <c r="AK114" s="1003"/>
      <c r="AL114" s="1003"/>
      <c r="AM114" s="1003"/>
      <c r="AN114" s="1004"/>
      <c r="AO114" s="998"/>
      <c r="AP114" s="999"/>
      <c r="AQ114" s="999"/>
      <c r="AR114" s="999"/>
      <c r="AS114" s="1005"/>
      <c r="AT114" s="1006"/>
      <c r="AU114" s="999"/>
      <c r="AV114" s="999"/>
      <c r="AW114" s="1007"/>
      <c r="AX114" s="1006"/>
      <c r="AY114" s="999"/>
      <c r="AZ114" s="1008"/>
      <c r="BA114" s="1009"/>
      <c r="BB114" s="1010"/>
      <c r="BC114" s="155"/>
      <c r="BD114" s="156"/>
      <c r="BE114" s="1011"/>
      <c r="BF114" s="1010"/>
      <c r="BG114" s="1010"/>
      <c r="BH114" s="157"/>
      <c r="BI114" s="1010"/>
      <c r="BJ114" s="1052"/>
      <c r="BK114" s="158"/>
      <c r="BL114" s="159"/>
      <c r="BM114" s="159"/>
      <c r="BN114" s="160"/>
      <c r="BO114" s="160"/>
      <c r="BP114" s="160"/>
      <c r="BQ114" s="160"/>
      <c r="BR114" s="161"/>
      <c r="BS114" s="162"/>
      <c r="BT114" s="995"/>
      <c r="BU114" s="996"/>
      <c r="BV114" s="996"/>
      <c r="BW114" s="996"/>
      <c r="BX114" s="997"/>
    </row>
    <row r="115" spans="1:76" s="154" customFormat="1" ht="21" customHeight="1" x14ac:dyDescent="0.25">
      <c r="A115" s="998">
        <f t="shared" si="1"/>
        <v>101</v>
      </c>
      <c r="B115" s="999"/>
      <c r="C115" s="999"/>
      <c r="D115" s="999"/>
      <c r="E115" s="999"/>
      <c r="F115" s="999"/>
      <c r="G115" s="999"/>
      <c r="H115" s="999"/>
      <c r="I115" s="999"/>
      <c r="J115" s="999"/>
      <c r="K115" s="999"/>
      <c r="L115" s="999"/>
      <c r="M115" s="999"/>
      <c r="N115" s="999"/>
      <c r="O115" s="999"/>
      <c r="P115" s="999"/>
      <c r="Q115" s="999"/>
      <c r="R115" s="999"/>
      <c r="S115" s="999"/>
      <c r="T115" s="999"/>
      <c r="U115" s="999"/>
      <c r="V115" s="999"/>
      <c r="W115" s="999"/>
      <c r="X115" s="999"/>
      <c r="Y115" s="999"/>
      <c r="Z115" s="999"/>
      <c r="AA115" s="999"/>
      <c r="AB115" s="999"/>
      <c r="AC115" s="999"/>
      <c r="AD115" s="999"/>
      <c r="AE115" s="999"/>
      <c r="AF115" s="153"/>
      <c r="AG115" s="1000"/>
      <c r="AH115" s="1001"/>
      <c r="AI115" s="1002"/>
      <c r="AJ115" s="1003"/>
      <c r="AK115" s="1003"/>
      <c r="AL115" s="1003"/>
      <c r="AM115" s="1003"/>
      <c r="AN115" s="1004"/>
      <c r="AO115" s="998"/>
      <c r="AP115" s="999"/>
      <c r="AQ115" s="999"/>
      <c r="AR115" s="999"/>
      <c r="AS115" s="1005"/>
      <c r="AT115" s="1006"/>
      <c r="AU115" s="999"/>
      <c r="AV115" s="999"/>
      <c r="AW115" s="1007"/>
      <c r="AX115" s="1006"/>
      <c r="AY115" s="999"/>
      <c r="AZ115" s="1008"/>
      <c r="BA115" s="1009"/>
      <c r="BB115" s="1010"/>
      <c r="BC115" s="155"/>
      <c r="BD115" s="156"/>
      <c r="BE115" s="1011"/>
      <c r="BF115" s="1010"/>
      <c r="BG115" s="1010"/>
      <c r="BH115" s="157"/>
      <c r="BI115" s="1010"/>
      <c r="BJ115" s="1052"/>
      <c r="BK115" s="158"/>
      <c r="BL115" s="159"/>
      <c r="BM115" s="159"/>
      <c r="BN115" s="160"/>
      <c r="BO115" s="160"/>
      <c r="BP115" s="160"/>
      <c r="BQ115" s="160"/>
      <c r="BR115" s="161"/>
      <c r="BS115" s="162"/>
      <c r="BT115" s="995"/>
      <c r="BU115" s="996"/>
      <c r="BV115" s="996"/>
      <c r="BW115" s="996"/>
      <c r="BX115" s="997"/>
    </row>
    <row r="116" spans="1:76" s="154" customFormat="1" ht="21" customHeight="1" x14ac:dyDescent="0.25">
      <c r="A116" s="998">
        <f t="shared" si="1"/>
        <v>102</v>
      </c>
      <c r="B116" s="999"/>
      <c r="C116" s="999"/>
      <c r="D116" s="999"/>
      <c r="E116" s="999"/>
      <c r="F116" s="999"/>
      <c r="G116" s="999"/>
      <c r="H116" s="999"/>
      <c r="I116" s="999"/>
      <c r="J116" s="999"/>
      <c r="K116" s="999"/>
      <c r="L116" s="999"/>
      <c r="M116" s="999"/>
      <c r="N116" s="999"/>
      <c r="O116" s="999"/>
      <c r="P116" s="999"/>
      <c r="Q116" s="999"/>
      <c r="R116" s="999"/>
      <c r="S116" s="999"/>
      <c r="T116" s="999"/>
      <c r="U116" s="999"/>
      <c r="V116" s="999"/>
      <c r="W116" s="999"/>
      <c r="X116" s="999"/>
      <c r="Y116" s="999"/>
      <c r="Z116" s="999"/>
      <c r="AA116" s="999"/>
      <c r="AB116" s="999"/>
      <c r="AC116" s="999"/>
      <c r="AD116" s="999"/>
      <c r="AE116" s="999"/>
      <c r="AF116" s="153"/>
      <c r="AG116" s="1000"/>
      <c r="AH116" s="1001"/>
      <c r="AI116" s="1002"/>
      <c r="AJ116" s="1003"/>
      <c r="AK116" s="1003"/>
      <c r="AL116" s="1003"/>
      <c r="AM116" s="1003"/>
      <c r="AN116" s="1004"/>
      <c r="AO116" s="998"/>
      <c r="AP116" s="999"/>
      <c r="AQ116" s="999"/>
      <c r="AR116" s="999"/>
      <c r="AS116" s="1005"/>
      <c r="AT116" s="1006"/>
      <c r="AU116" s="999"/>
      <c r="AV116" s="999"/>
      <c r="AW116" s="1007"/>
      <c r="AX116" s="1006"/>
      <c r="AY116" s="999"/>
      <c r="AZ116" s="1008"/>
      <c r="BA116" s="1009"/>
      <c r="BB116" s="1010"/>
      <c r="BC116" s="155"/>
      <c r="BD116" s="156"/>
      <c r="BE116" s="1011"/>
      <c r="BF116" s="1010"/>
      <c r="BG116" s="1010"/>
      <c r="BH116" s="157"/>
      <c r="BI116" s="1010"/>
      <c r="BJ116" s="1052"/>
      <c r="BK116" s="158"/>
      <c r="BL116" s="159"/>
      <c r="BM116" s="159"/>
      <c r="BN116" s="160"/>
      <c r="BO116" s="160"/>
      <c r="BP116" s="160"/>
      <c r="BQ116" s="160"/>
      <c r="BR116" s="161"/>
      <c r="BS116" s="162"/>
      <c r="BT116" s="995"/>
      <c r="BU116" s="996"/>
      <c r="BV116" s="996"/>
      <c r="BW116" s="996"/>
      <c r="BX116" s="997"/>
    </row>
    <row r="117" spans="1:76" s="154" customFormat="1" ht="21" customHeight="1" x14ac:dyDescent="0.25">
      <c r="A117" s="998">
        <f t="shared" si="1"/>
        <v>103</v>
      </c>
      <c r="B117" s="999"/>
      <c r="C117" s="999"/>
      <c r="D117" s="999"/>
      <c r="E117" s="999"/>
      <c r="F117" s="999"/>
      <c r="G117" s="999"/>
      <c r="H117" s="999"/>
      <c r="I117" s="999"/>
      <c r="J117" s="999"/>
      <c r="K117" s="999"/>
      <c r="L117" s="999"/>
      <c r="M117" s="999"/>
      <c r="N117" s="999"/>
      <c r="O117" s="999"/>
      <c r="P117" s="999"/>
      <c r="Q117" s="999"/>
      <c r="R117" s="999"/>
      <c r="S117" s="999"/>
      <c r="T117" s="999"/>
      <c r="U117" s="999"/>
      <c r="V117" s="999"/>
      <c r="W117" s="999"/>
      <c r="X117" s="999"/>
      <c r="Y117" s="999"/>
      <c r="Z117" s="999"/>
      <c r="AA117" s="999"/>
      <c r="AB117" s="999"/>
      <c r="AC117" s="999"/>
      <c r="AD117" s="999"/>
      <c r="AE117" s="999"/>
      <c r="AF117" s="153"/>
      <c r="AG117" s="1000"/>
      <c r="AH117" s="1001"/>
      <c r="AI117" s="1002"/>
      <c r="AJ117" s="1003"/>
      <c r="AK117" s="1003"/>
      <c r="AL117" s="1003"/>
      <c r="AM117" s="1003"/>
      <c r="AN117" s="1004"/>
      <c r="AO117" s="998"/>
      <c r="AP117" s="999"/>
      <c r="AQ117" s="999"/>
      <c r="AR117" s="999"/>
      <c r="AS117" s="1005"/>
      <c r="AT117" s="1006"/>
      <c r="AU117" s="999"/>
      <c r="AV117" s="999"/>
      <c r="AW117" s="1007"/>
      <c r="AX117" s="1006"/>
      <c r="AY117" s="999"/>
      <c r="AZ117" s="1008"/>
      <c r="BA117" s="1009"/>
      <c r="BB117" s="1010"/>
      <c r="BC117" s="155"/>
      <c r="BD117" s="156"/>
      <c r="BE117" s="1011"/>
      <c r="BF117" s="1010"/>
      <c r="BG117" s="1010"/>
      <c r="BH117" s="157"/>
      <c r="BI117" s="1010"/>
      <c r="BJ117" s="1052"/>
      <c r="BK117" s="158"/>
      <c r="BL117" s="159"/>
      <c r="BM117" s="159"/>
      <c r="BN117" s="160"/>
      <c r="BO117" s="160"/>
      <c r="BP117" s="160"/>
      <c r="BQ117" s="160"/>
      <c r="BR117" s="161"/>
      <c r="BS117" s="162"/>
      <c r="BT117" s="995"/>
      <c r="BU117" s="996"/>
      <c r="BV117" s="996"/>
      <c r="BW117" s="996"/>
      <c r="BX117" s="997"/>
    </row>
    <row r="118" spans="1:76" s="154" customFormat="1" ht="21" customHeight="1" x14ac:dyDescent="0.25">
      <c r="A118" s="998">
        <f t="shared" si="1"/>
        <v>104</v>
      </c>
      <c r="B118" s="999"/>
      <c r="C118" s="999"/>
      <c r="D118" s="999"/>
      <c r="E118" s="999"/>
      <c r="F118" s="999"/>
      <c r="G118" s="999"/>
      <c r="H118" s="999"/>
      <c r="I118" s="999"/>
      <c r="J118" s="999"/>
      <c r="K118" s="999"/>
      <c r="L118" s="999"/>
      <c r="M118" s="999"/>
      <c r="N118" s="999"/>
      <c r="O118" s="999"/>
      <c r="P118" s="999"/>
      <c r="Q118" s="999"/>
      <c r="R118" s="999"/>
      <c r="S118" s="999"/>
      <c r="T118" s="999"/>
      <c r="U118" s="999"/>
      <c r="V118" s="999"/>
      <c r="W118" s="999"/>
      <c r="X118" s="999"/>
      <c r="Y118" s="999"/>
      <c r="Z118" s="999"/>
      <c r="AA118" s="999"/>
      <c r="AB118" s="999"/>
      <c r="AC118" s="999"/>
      <c r="AD118" s="999"/>
      <c r="AE118" s="999"/>
      <c r="AF118" s="153"/>
      <c r="AG118" s="1000"/>
      <c r="AH118" s="1001"/>
      <c r="AI118" s="1002"/>
      <c r="AJ118" s="1003"/>
      <c r="AK118" s="1003"/>
      <c r="AL118" s="1003"/>
      <c r="AM118" s="1003"/>
      <c r="AN118" s="1004"/>
      <c r="AO118" s="998"/>
      <c r="AP118" s="999"/>
      <c r="AQ118" s="999"/>
      <c r="AR118" s="999"/>
      <c r="AS118" s="1005"/>
      <c r="AT118" s="1006"/>
      <c r="AU118" s="999"/>
      <c r="AV118" s="999"/>
      <c r="AW118" s="1007"/>
      <c r="AX118" s="1006"/>
      <c r="AY118" s="999"/>
      <c r="AZ118" s="1008"/>
      <c r="BA118" s="1009"/>
      <c r="BB118" s="1010"/>
      <c r="BC118" s="155"/>
      <c r="BD118" s="156"/>
      <c r="BE118" s="1011"/>
      <c r="BF118" s="1010"/>
      <c r="BG118" s="1010"/>
      <c r="BH118" s="157"/>
      <c r="BI118" s="1010"/>
      <c r="BJ118" s="1052"/>
      <c r="BK118" s="158"/>
      <c r="BL118" s="159"/>
      <c r="BM118" s="159"/>
      <c r="BN118" s="160"/>
      <c r="BO118" s="160"/>
      <c r="BP118" s="160"/>
      <c r="BQ118" s="160"/>
      <c r="BR118" s="161"/>
      <c r="BS118" s="162"/>
      <c r="BT118" s="995"/>
      <c r="BU118" s="996"/>
      <c r="BV118" s="996"/>
      <c r="BW118" s="996"/>
      <c r="BX118" s="997"/>
    </row>
    <row r="119" spans="1:76" s="154" customFormat="1" ht="21" customHeight="1" x14ac:dyDescent="0.25">
      <c r="A119" s="998">
        <f t="shared" si="1"/>
        <v>105</v>
      </c>
      <c r="B119" s="999"/>
      <c r="C119" s="999"/>
      <c r="D119" s="999"/>
      <c r="E119" s="999"/>
      <c r="F119" s="999"/>
      <c r="G119" s="999"/>
      <c r="H119" s="999"/>
      <c r="I119" s="999"/>
      <c r="J119" s="999"/>
      <c r="K119" s="999"/>
      <c r="L119" s="999"/>
      <c r="M119" s="999"/>
      <c r="N119" s="999"/>
      <c r="O119" s="999"/>
      <c r="P119" s="999"/>
      <c r="Q119" s="999"/>
      <c r="R119" s="999"/>
      <c r="S119" s="999"/>
      <c r="T119" s="999"/>
      <c r="U119" s="999"/>
      <c r="V119" s="999"/>
      <c r="W119" s="999"/>
      <c r="X119" s="999"/>
      <c r="Y119" s="999"/>
      <c r="Z119" s="999"/>
      <c r="AA119" s="999"/>
      <c r="AB119" s="999"/>
      <c r="AC119" s="999"/>
      <c r="AD119" s="999"/>
      <c r="AE119" s="999"/>
      <c r="AF119" s="153"/>
      <c r="AG119" s="1000"/>
      <c r="AH119" s="1001"/>
      <c r="AI119" s="1002"/>
      <c r="AJ119" s="1003"/>
      <c r="AK119" s="1003"/>
      <c r="AL119" s="1003"/>
      <c r="AM119" s="1003"/>
      <c r="AN119" s="1004"/>
      <c r="AO119" s="998"/>
      <c r="AP119" s="999"/>
      <c r="AQ119" s="999"/>
      <c r="AR119" s="999"/>
      <c r="AS119" s="1005"/>
      <c r="AT119" s="1006"/>
      <c r="AU119" s="999"/>
      <c r="AV119" s="999"/>
      <c r="AW119" s="1007"/>
      <c r="AX119" s="1006"/>
      <c r="AY119" s="999"/>
      <c r="AZ119" s="1008"/>
      <c r="BA119" s="1009"/>
      <c r="BB119" s="1010"/>
      <c r="BC119" s="155"/>
      <c r="BD119" s="156"/>
      <c r="BE119" s="1011"/>
      <c r="BF119" s="1010"/>
      <c r="BG119" s="1010"/>
      <c r="BH119" s="157"/>
      <c r="BI119" s="1010"/>
      <c r="BJ119" s="1052"/>
      <c r="BK119" s="158"/>
      <c r="BL119" s="159"/>
      <c r="BM119" s="159"/>
      <c r="BN119" s="160"/>
      <c r="BO119" s="160"/>
      <c r="BP119" s="160"/>
      <c r="BQ119" s="160"/>
      <c r="BR119" s="161"/>
      <c r="BS119" s="162"/>
      <c r="BT119" s="995"/>
      <c r="BU119" s="996"/>
      <c r="BV119" s="996"/>
      <c r="BW119" s="996"/>
      <c r="BX119" s="997"/>
    </row>
    <row r="120" spans="1:76" s="154" customFormat="1" ht="21" customHeight="1" x14ac:dyDescent="0.25">
      <c r="A120" s="998">
        <f t="shared" si="1"/>
        <v>106</v>
      </c>
      <c r="B120" s="999"/>
      <c r="C120" s="999"/>
      <c r="D120" s="999"/>
      <c r="E120" s="999"/>
      <c r="F120" s="999"/>
      <c r="G120" s="999"/>
      <c r="H120" s="999"/>
      <c r="I120" s="999"/>
      <c r="J120" s="999"/>
      <c r="K120" s="999"/>
      <c r="L120" s="999"/>
      <c r="M120" s="999"/>
      <c r="N120" s="999"/>
      <c r="O120" s="999"/>
      <c r="P120" s="999"/>
      <c r="Q120" s="999"/>
      <c r="R120" s="999"/>
      <c r="S120" s="999"/>
      <c r="T120" s="999"/>
      <c r="U120" s="999"/>
      <c r="V120" s="999"/>
      <c r="W120" s="999"/>
      <c r="X120" s="999"/>
      <c r="Y120" s="999"/>
      <c r="Z120" s="999"/>
      <c r="AA120" s="999"/>
      <c r="AB120" s="999"/>
      <c r="AC120" s="999"/>
      <c r="AD120" s="999"/>
      <c r="AE120" s="999"/>
      <c r="AF120" s="153"/>
      <c r="AG120" s="1000"/>
      <c r="AH120" s="1001"/>
      <c r="AI120" s="1002"/>
      <c r="AJ120" s="1003"/>
      <c r="AK120" s="1003"/>
      <c r="AL120" s="1003"/>
      <c r="AM120" s="1003"/>
      <c r="AN120" s="1004"/>
      <c r="AO120" s="998"/>
      <c r="AP120" s="999"/>
      <c r="AQ120" s="999"/>
      <c r="AR120" s="999"/>
      <c r="AS120" s="1005"/>
      <c r="AT120" s="1006"/>
      <c r="AU120" s="999"/>
      <c r="AV120" s="999"/>
      <c r="AW120" s="1007"/>
      <c r="AX120" s="1006"/>
      <c r="AY120" s="999"/>
      <c r="AZ120" s="1008"/>
      <c r="BA120" s="1009"/>
      <c r="BB120" s="1010"/>
      <c r="BC120" s="155"/>
      <c r="BD120" s="156"/>
      <c r="BE120" s="1011"/>
      <c r="BF120" s="1010"/>
      <c r="BG120" s="1010"/>
      <c r="BH120" s="157"/>
      <c r="BI120" s="1010"/>
      <c r="BJ120" s="1052"/>
      <c r="BK120" s="158"/>
      <c r="BL120" s="159"/>
      <c r="BM120" s="159"/>
      <c r="BN120" s="160"/>
      <c r="BO120" s="160"/>
      <c r="BP120" s="160"/>
      <c r="BQ120" s="160"/>
      <c r="BR120" s="161"/>
      <c r="BS120" s="162"/>
      <c r="BT120" s="995"/>
      <c r="BU120" s="996"/>
      <c r="BV120" s="996"/>
      <c r="BW120" s="996"/>
      <c r="BX120" s="997"/>
    </row>
    <row r="121" spans="1:76" s="154" customFormat="1" ht="21" customHeight="1" x14ac:dyDescent="0.25">
      <c r="A121" s="998">
        <f t="shared" si="1"/>
        <v>107</v>
      </c>
      <c r="B121" s="999"/>
      <c r="C121" s="999"/>
      <c r="D121" s="999"/>
      <c r="E121" s="999"/>
      <c r="F121" s="999"/>
      <c r="G121" s="999"/>
      <c r="H121" s="999"/>
      <c r="I121" s="999"/>
      <c r="J121" s="999"/>
      <c r="K121" s="999"/>
      <c r="L121" s="999"/>
      <c r="M121" s="999"/>
      <c r="N121" s="999"/>
      <c r="O121" s="999"/>
      <c r="P121" s="999"/>
      <c r="Q121" s="999"/>
      <c r="R121" s="999"/>
      <c r="S121" s="999"/>
      <c r="T121" s="999"/>
      <c r="U121" s="999"/>
      <c r="V121" s="999"/>
      <c r="W121" s="999"/>
      <c r="X121" s="999"/>
      <c r="Y121" s="999"/>
      <c r="Z121" s="999"/>
      <c r="AA121" s="999"/>
      <c r="AB121" s="999"/>
      <c r="AC121" s="999"/>
      <c r="AD121" s="999"/>
      <c r="AE121" s="999"/>
      <c r="AF121" s="153"/>
      <c r="AG121" s="1000"/>
      <c r="AH121" s="1001"/>
      <c r="AI121" s="1002"/>
      <c r="AJ121" s="1003"/>
      <c r="AK121" s="1003"/>
      <c r="AL121" s="1003"/>
      <c r="AM121" s="1003"/>
      <c r="AN121" s="1004"/>
      <c r="AO121" s="998"/>
      <c r="AP121" s="999"/>
      <c r="AQ121" s="999"/>
      <c r="AR121" s="999"/>
      <c r="AS121" s="1005"/>
      <c r="AT121" s="1006"/>
      <c r="AU121" s="999"/>
      <c r="AV121" s="999"/>
      <c r="AW121" s="1007"/>
      <c r="AX121" s="1006"/>
      <c r="AY121" s="999"/>
      <c r="AZ121" s="1008"/>
      <c r="BA121" s="1009"/>
      <c r="BB121" s="1010"/>
      <c r="BC121" s="155"/>
      <c r="BD121" s="156"/>
      <c r="BE121" s="1011"/>
      <c r="BF121" s="1010"/>
      <c r="BG121" s="1010"/>
      <c r="BH121" s="157"/>
      <c r="BI121" s="1010"/>
      <c r="BJ121" s="1052"/>
      <c r="BK121" s="158"/>
      <c r="BL121" s="159"/>
      <c r="BM121" s="159"/>
      <c r="BN121" s="160"/>
      <c r="BO121" s="160"/>
      <c r="BP121" s="160"/>
      <c r="BQ121" s="160"/>
      <c r="BR121" s="161"/>
      <c r="BS121" s="162"/>
      <c r="BT121" s="995"/>
      <c r="BU121" s="996"/>
      <c r="BV121" s="996"/>
      <c r="BW121" s="996"/>
      <c r="BX121" s="997"/>
    </row>
    <row r="122" spans="1:76" s="154" customFormat="1" ht="21" customHeight="1" x14ac:dyDescent="0.25">
      <c r="A122" s="998">
        <f t="shared" si="1"/>
        <v>108</v>
      </c>
      <c r="B122" s="999"/>
      <c r="C122" s="999"/>
      <c r="D122" s="999"/>
      <c r="E122" s="999"/>
      <c r="F122" s="999"/>
      <c r="G122" s="999"/>
      <c r="H122" s="999"/>
      <c r="I122" s="999"/>
      <c r="J122" s="999"/>
      <c r="K122" s="999"/>
      <c r="L122" s="999"/>
      <c r="M122" s="999"/>
      <c r="N122" s="999"/>
      <c r="O122" s="999"/>
      <c r="P122" s="999"/>
      <c r="Q122" s="999"/>
      <c r="R122" s="999"/>
      <c r="S122" s="999"/>
      <c r="T122" s="999"/>
      <c r="U122" s="999"/>
      <c r="V122" s="999"/>
      <c r="W122" s="999"/>
      <c r="X122" s="999"/>
      <c r="Y122" s="999"/>
      <c r="Z122" s="999"/>
      <c r="AA122" s="999"/>
      <c r="AB122" s="999"/>
      <c r="AC122" s="999"/>
      <c r="AD122" s="999"/>
      <c r="AE122" s="999"/>
      <c r="AF122" s="153"/>
      <c r="AG122" s="1000"/>
      <c r="AH122" s="1001"/>
      <c r="AI122" s="1002"/>
      <c r="AJ122" s="1003"/>
      <c r="AK122" s="1003"/>
      <c r="AL122" s="1003"/>
      <c r="AM122" s="1003"/>
      <c r="AN122" s="1004"/>
      <c r="AO122" s="998"/>
      <c r="AP122" s="999"/>
      <c r="AQ122" s="999"/>
      <c r="AR122" s="999"/>
      <c r="AS122" s="1005"/>
      <c r="AT122" s="1006"/>
      <c r="AU122" s="999"/>
      <c r="AV122" s="999"/>
      <c r="AW122" s="1007"/>
      <c r="AX122" s="1006"/>
      <c r="AY122" s="999"/>
      <c r="AZ122" s="1008"/>
      <c r="BA122" s="1009"/>
      <c r="BB122" s="1010"/>
      <c r="BC122" s="155"/>
      <c r="BD122" s="156"/>
      <c r="BE122" s="1011"/>
      <c r="BF122" s="1010"/>
      <c r="BG122" s="1010"/>
      <c r="BH122" s="157"/>
      <c r="BI122" s="1010"/>
      <c r="BJ122" s="1052"/>
      <c r="BK122" s="158"/>
      <c r="BL122" s="159"/>
      <c r="BM122" s="159"/>
      <c r="BN122" s="160"/>
      <c r="BO122" s="160"/>
      <c r="BP122" s="160"/>
      <c r="BQ122" s="160"/>
      <c r="BR122" s="161"/>
      <c r="BS122" s="162"/>
      <c r="BT122" s="995"/>
      <c r="BU122" s="996"/>
      <c r="BV122" s="996"/>
      <c r="BW122" s="996"/>
      <c r="BX122" s="997"/>
    </row>
    <row r="123" spans="1:76" s="154" customFormat="1" ht="21" customHeight="1" x14ac:dyDescent="0.25">
      <c r="A123" s="998">
        <f t="shared" si="1"/>
        <v>109</v>
      </c>
      <c r="B123" s="999"/>
      <c r="C123" s="999"/>
      <c r="D123" s="999"/>
      <c r="E123" s="999"/>
      <c r="F123" s="999"/>
      <c r="G123" s="999"/>
      <c r="H123" s="999"/>
      <c r="I123" s="999"/>
      <c r="J123" s="999"/>
      <c r="K123" s="999"/>
      <c r="L123" s="999"/>
      <c r="M123" s="999"/>
      <c r="N123" s="999"/>
      <c r="O123" s="999"/>
      <c r="P123" s="999"/>
      <c r="Q123" s="999"/>
      <c r="R123" s="999"/>
      <c r="S123" s="999"/>
      <c r="T123" s="999"/>
      <c r="U123" s="999"/>
      <c r="V123" s="999"/>
      <c r="W123" s="999"/>
      <c r="X123" s="999"/>
      <c r="Y123" s="999"/>
      <c r="Z123" s="999"/>
      <c r="AA123" s="999"/>
      <c r="AB123" s="999"/>
      <c r="AC123" s="999"/>
      <c r="AD123" s="999"/>
      <c r="AE123" s="999"/>
      <c r="AF123" s="153"/>
      <c r="AG123" s="1000"/>
      <c r="AH123" s="1001"/>
      <c r="AI123" s="1002"/>
      <c r="AJ123" s="1003"/>
      <c r="AK123" s="1003"/>
      <c r="AL123" s="1003"/>
      <c r="AM123" s="1003"/>
      <c r="AN123" s="1004"/>
      <c r="AO123" s="998"/>
      <c r="AP123" s="999"/>
      <c r="AQ123" s="999"/>
      <c r="AR123" s="999"/>
      <c r="AS123" s="1005"/>
      <c r="AT123" s="1006"/>
      <c r="AU123" s="999"/>
      <c r="AV123" s="999"/>
      <c r="AW123" s="1007"/>
      <c r="AX123" s="1006"/>
      <c r="AY123" s="999"/>
      <c r="AZ123" s="1008"/>
      <c r="BA123" s="1009"/>
      <c r="BB123" s="1010"/>
      <c r="BC123" s="155"/>
      <c r="BD123" s="156"/>
      <c r="BE123" s="1011"/>
      <c r="BF123" s="1010"/>
      <c r="BG123" s="1010"/>
      <c r="BH123" s="157"/>
      <c r="BI123" s="1010"/>
      <c r="BJ123" s="1052"/>
      <c r="BK123" s="158"/>
      <c r="BL123" s="159"/>
      <c r="BM123" s="159"/>
      <c r="BN123" s="160"/>
      <c r="BO123" s="160"/>
      <c r="BP123" s="160"/>
      <c r="BQ123" s="160"/>
      <c r="BR123" s="161"/>
      <c r="BS123" s="162"/>
      <c r="BT123" s="995"/>
      <c r="BU123" s="996"/>
      <c r="BV123" s="996"/>
      <c r="BW123" s="996"/>
      <c r="BX123" s="997"/>
    </row>
    <row r="124" spans="1:76" s="154" customFormat="1" ht="21" customHeight="1" x14ac:dyDescent="0.25">
      <c r="A124" s="998">
        <f t="shared" si="1"/>
        <v>110</v>
      </c>
      <c r="B124" s="999"/>
      <c r="C124" s="999"/>
      <c r="D124" s="999"/>
      <c r="E124" s="999"/>
      <c r="F124" s="999"/>
      <c r="G124" s="999"/>
      <c r="H124" s="999"/>
      <c r="I124" s="999"/>
      <c r="J124" s="999"/>
      <c r="K124" s="999"/>
      <c r="L124" s="999"/>
      <c r="M124" s="999"/>
      <c r="N124" s="999"/>
      <c r="O124" s="999"/>
      <c r="P124" s="999"/>
      <c r="Q124" s="999"/>
      <c r="R124" s="999"/>
      <c r="S124" s="999"/>
      <c r="T124" s="999"/>
      <c r="U124" s="999"/>
      <c r="V124" s="999"/>
      <c r="W124" s="999"/>
      <c r="X124" s="999"/>
      <c r="Y124" s="999"/>
      <c r="Z124" s="999"/>
      <c r="AA124" s="999"/>
      <c r="AB124" s="999"/>
      <c r="AC124" s="999"/>
      <c r="AD124" s="999"/>
      <c r="AE124" s="999"/>
      <c r="AF124" s="153"/>
      <c r="AG124" s="1000"/>
      <c r="AH124" s="1001"/>
      <c r="AI124" s="1002"/>
      <c r="AJ124" s="1003"/>
      <c r="AK124" s="1003"/>
      <c r="AL124" s="1003"/>
      <c r="AM124" s="1003"/>
      <c r="AN124" s="1004"/>
      <c r="AO124" s="998"/>
      <c r="AP124" s="999"/>
      <c r="AQ124" s="999"/>
      <c r="AR124" s="999"/>
      <c r="AS124" s="1005"/>
      <c r="AT124" s="1006"/>
      <c r="AU124" s="999"/>
      <c r="AV124" s="999"/>
      <c r="AW124" s="1007"/>
      <c r="AX124" s="1006"/>
      <c r="AY124" s="999"/>
      <c r="AZ124" s="1008"/>
      <c r="BA124" s="1009"/>
      <c r="BB124" s="1010"/>
      <c r="BC124" s="155"/>
      <c r="BD124" s="156"/>
      <c r="BE124" s="1011"/>
      <c r="BF124" s="1010"/>
      <c r="BG124" s="1010"/>
      <c r="BH124" s="157"/>
      <c r="BI124" s="1010"/>
      <c r="BJ124" s="1052"/>
      <c r="BK124" s="158"/>
      <c r="BL124" s="159"/>
      <c r="BM124" s="159"/>
      <c r="BN124" s="160"/>
      <c r="BO124" s="160"/>
      <c r="BP124" s="160"/>
      <c r="BQ124" s="160"/>
      <c r="BR124" s="161"/>
      <c r="BS124" s="162"/>
      <c r="BT124" s="995"/>
      <c r="BU124" s="996"/>
      <c r="BV124" s="996"/>
      <c r="BW124" s="996"/>
      <c r="BX124" s="997"/>
    </row>
    <row r="125" spans="1:76" s="154" customFormat="1" ht="21" customHeight="1" x14ac:dyDescent="0.25">
      <c r="A125" s="998">
        <f t="shared" si="1"/>
        <v>111</v>
      </c>
      <c r="B125" s="999"/>
      <c r="C125" s="999"/>
      <c r="D125" s="999"/>
      <c r="E125" s="999"/>
      <c r="F125" s="999"/>
      <c r="G125" s="999"/>
      <c r="H125" s="999"/>
      <c r="I125" s="999"/>
      <c r="J125" s="999"/>
      <c r="K125" s="999"/>
      <c r="L125" s="999"/>
      <c r="M125" s="999"/>
      <c r="N125" s="999"/>
      <c r="O125" s="999"/>
      <c r="P125" s="999"/>
      <c r="Q125" s="999"/>
      <c r="R125" s="999"/>
      <c r="S125" s="999"/>
      <c r="T125" s="999"/>
      <c r="U125" s="999"/>
      <c r="V125" s="999"/>
      <c r="W125" s="999"/>
      <c r="X125" s="999"/>
      <c r="Y125" s="999"/>
      <c r="Z125" s="999"/>
      <c r="AA125" s="999"/>
      <c r="AB125" s="999"/>
      <c r="AC125" s="999"/>
      <c r="AD125" s="999"/>
      <c r="AE125" s="999"/>
      <c r="AF125" s="153"/>
      <c r="AG125" s="1000"/>
      <c r="AH125" s="1001"/>
      <c r="AI125" s="1002"/>
      <c r="AJ125" s="1003"/>
      <c r="AK125" s="1003"/>
      <c r="AL125" s="1003"/>
      <c r="AM125" s="1003"/>
      <c r="AN125" s="1004"/>
      <c r="AO125" s="998"/>
      <c r="AP125" s="999"/>
      <c r="AQ125" s="999"/>
      <c r="AR125" s="999"/>
      <c r="AS125" s="1005"/>
      <c r="AT125" s="1006"/>
      <c r="AU125" s="999"/>
      <c r="AV125" s="999"/>
      <c r="AW125" s="1007"/>
      <c r="AX125" s="1006"/>
      <c r="AY125" s="999"/>
      <c r="AZ125" s="1008"/>
      <c r="BA125" s="1009"/>
      <c r="BB125" s="1010"/>
      <c r="BC125" s="155"/>
      <c r="BD125" s="156"/>
      <c r="BE125" s="1011"/>
      <c r="BF125" s="1010"/>
      <c r="BG125" s="1010"/>
      <c r="BH125" s="157"/>
      <c r="BI125" s="1010"/>
      <c r="BJ125" s="1052"/>
      <c r="BK125" s="158"/>
      <c r="BL125" s="159"/>
      <c r="BM125" s="159"/>
      <c r="BN125" s="160"/>
      <c r="BO125" s="160"/>
      <c r="BP125" s="160"/>
      <c r="BQ125" s="160"/>
      <c r="BR125" s="161"/>
      <c r="BS125" s="162"/>
      <c r="BT125" s="995"/>
      <c r="BU125" s="996"/>
      <c r="BV125" s="996"/>
      <c r="BW125" s="996"/>
      <c r="BX125" s="997"/>
    </row>
    <row r="126" spans="1:76" s="154" customFormat="1" ht="21" customHeight="1" x14ac:dyDescent="0.25">
      <c r="A126" s="998">
        <f t="shared" si="1"/>
        <v>112</v>
      </c>
      <c r="B126" s="999"/>
      <c r="C126" s="999"/>
      <c r="D126" s="999"/>
      <c r="E126" s="999"/>
      <c r="F126" s="999"/>
      <c r="G126" s="999"/>
      <c r="H126" s="999"/>
      <c r="I126" s="999"/>
      <c r="J126" s="999"/>
      <c r="K126" s="999"/>
      <c r="L126" s="999"/>
      <c r="M126" s="999"/>
      <c r="N126" s="999"/>
      <c r="O126" s="999"/>
      <c r="P126" s="999"/>
      <c r="Q126" s="999"/>
      <c r="R126" s="999"/>
      <c r="S126" s="999"/>
      <c r="T126" s="999"/>
      <c r="U126" s="999"/>
      <c r="V126" s="999"/>
      <c r="W126" s="999"/>
      <c r="X126" s="999"/>
      <c r="Y126" s="999"/>
      <c r="Z126" s="999"/>
      <c r="AA126" s="999"/>
      <c r="AB126" s="999"/>
      <c r="AC126" s="999"/>
      <c r="AD126" s="999"/>
      <c r="AE126" s="999"/>
      <c r="AF126" s="153"/>
      <c r="AG126" s="1000"/>
      <c r="AH126" s="1001"/>
      <c r="AI126" s="1002"/>
      <c r="AJ126" s="1003"/>
      <c r="AK126" s="1003"/>
      <c r="AL126" s="1003"/>
      <c r="AM126" s="1003"/>
      <c r="AN126" s="1004"/>
      <c r="AO126" s="998"/>
      <c r="AP126" s="999"/>
      <c r="AQ126" s="999"/>
      <c r="AR126" s="999"/>
      <c r="AS126" s="1005"/>
      <c r="AT126" s="1006"/>
      <c r="AU126" s="999"/>
      <c r="AV126" s="999"/>
      <c r="AW126" s="1007"/>
      <c r="AX126" s="1006"/>
      <c r="AY126" s="999"/>
      <c r="AZ126" s="1008"/>
      <c r="BA126" s="1009"/>
      <c r="BB126" s="1010"/>
      <c r="BC126" s="155"/>
      <c r="BD126" s="156"/>
      <c r="BE126" s="1011"/>
      <c r="BF126" s="1010"/>
      <c r="BG126" s="1010"/>
      <c r="BH126" s="157"/>
      <c r="BI126" s="1010"/>
      <c r="BJ126" s="1052"/>
      <c r="BK126" s="158"/>
      <c r="BL126" s="159"/>
      <c r="BM126" s="159"/>
      <c r="BN126" s="160"/>
      <c r="BO126" s="160"/>
      <c r="BP126" s="160"/>
      <c r="BQ126" s="160"/>
      <c r="BR126" s="161"/>
      <c r="BS126" s="162"/>
      <c r="BT126" s="995"/>
      <c r="BU126" s="996"/>
      <c r="BV126" s="996"/>
      <c r="BW126" s="996"/>
      <c r="BX126" s="997"/>
    </row>
    <row r="127" spans="1:76" s="154" customFormat="1" ht="21" customHeight="1" x14ac:dyDescent="0.25">
      <c r="A127" s="998">
        <f t="shared" si="1"/>
        <v>113</v>
      </c>
      <c r="B127" s="999"/>
      <c r="C127" s="999"/>
      <c r="D127" s="999"/>
      <c r="E127" s="999"/>
      <c r="F127" s="999"/>
      <c r="G127" s="999"/>
      <c r="H127" s="999"/>
      <c r="I127" s="999"/>
      <c r="J127" s="999"/>
      <c r="K127" s="999"/>
      <c r="L127" s="999"/>
      <c r="M127" s="999"/>
      <c r="N127" s="999"/>
      <c r="O127" s="999"/>
      <c r="P127" s="999"/>
      <c r="Q127" s="999"/>
      <c r="R127" s="999"/>
      <c r="S127" s="999"/>
      <c r="T127" s="999"/>
      <c r="U127" s="999"/>
      <c r="V127" s="999"/>
      <c r="W127" s="999"/>
      <c r="X127" s="999"/>
      <c r="Y127" s="999"/>
      <c r="Z127" s="999"/>
      <c r="AA127" s="999"/>
      <c r="AB127" s="999"/>
      <c r="AC127" s="999"/>
      <c r="AD127" s="999"/>
      <c r="AE127" s="999"/>
      <c r="AF127" s="153"/>
      <c r="AG127" s="1000"/>
      <c r="AH127" s="1001"/>
      <c r="AI127" s="1002"/>
      <c r="AJ127" s="1003"/>
      <c r="AK127" s="1003"/>
      <c r="AL127" s="1003"/>
      <c r="AM127" s="1003"/>
      <c r="AN127" s="1004"/>
      <c r="AO127" s="998"/>
      <c r="AP127" s="999"/>
      <c r="AQ127" s="999"/>
      <c r="AR127" s="999"/>
      <c r="AS127" s="1005"/>
      <c r="AT127" s="1006"/>
      <c r="AU127" s="999"/>
      <c r="AV127" s="999"/>
      <c r="AW127" s="1007"/>
      <c r="AX127" s="1006"/>
      <c r="AY127" s="999"/>
      <c r="AZ127" s="1008"/>
      <c r="BA127" s="1009"/>
      <c r="BB127" s="1010"/>
      <c r="BC127" s="155"/>
      <c r="BD127" s="156"/>
      <c r="BE127" s="1011"/>
      <c r="BF127" s="1010"/>
      <c r="BG127" s="1010"/>
      <c r="BH127" s="157"/>
      <c r="BI127" s="1010"/>
      <c r="BJ127" s="1052"/>
      <c r="BK127" s="158"/>
      <c r="BL127" s="159"/>
      <c r="BM127" s="159"/>
      <c r="BN127" s="160"/>
      <c r="BO127" s="160"/>
      <c r="BP127" s="160"/>
      <c r="BQ127" s="160"/>
      <c r="BR127" s="161"/>
      <c r="BS127" s="162"/>
      <c r="BT127" s="995"/>
      <c r="BU127" s="996"/>
      <c r="BV127" s="996"/>
      <c r="BW127" s="996"/>
      <c r="BX127" s="997"/>
    </row>
    <row r="128" spans="1:76" s="154" customFormat="1" ht="21" customHeight="1" x14ac:dyDescent="0.25">
      <c r="A128" s="998">
        <f t="shared" si="1"/>
        <v>114</v>
      </c>
      <c r="B128" s="999"/>
      <c r="C128" s="999"/>
      <c r="D128" s="999"/>
      <c r="E128" s="999"/>
      <c r="F128" s="999"/>
      <c r="G128" s="999"/>
      <c r="H128" s="999"/>
      <c r="I128" s="999"/>
      <c r="J128" s="999"/>
      <c r="K128" s="999"/>
      <c r="L128" s="999"/>
      <c r="M128" s="999"/>
      <c r="N128" s="999"/>
      <c r="O128" s="999"/>
      <c r="P128" s="999"/>
      <c r="Q128" s="999"/>
      <c r="R128" s="999"/>
      <c r="S128" s="999"/>
      <c r="T128" s="999"/>
      <c r="U128" s="999"/>
      <c r="V128" s="999"/>
      <c r="W128" s="999"/>
      <c r="X128" s="999"/>
      <c r="Y128" s="999"/>
      <c r="Z128" s="999"/>
      <c r="AA128" s="999"/>
      <c r="AB128" s="999"/>
      <c r="AC128" s="999"/>
      <c r="AD128" s="999"/>
      <c r="AE128" s="999"/>
      <c r="AF128" s="153"/>
      <c r="AG128" s="1000"/>
      <c r="AH128" s="1001"/>
      <c r="AI128" s="1002"/>
      <c r="AJ128" s="1003"/>
      <c r="AK128" s="1003"/>
      <c r="AL128" s="1003"/>
      <c r="AM128" s="1003"/>
      <c r="AN128" s="1004"/>
      <c r="AO128" s="998"/>
      <c r="AP128" s="999"/>
      <c r="AQ128" s="999"/>
      <c r="AR128" s="999"/>
      <c r="AS128" s="1005"/>
      <c r="AT128" s="1006"/>
      <c r="AU128" s="999"/>
      <c r="AV128" s="999"/>
      <c r="AW128" s="1007"/>
      <c r="AX128" s="1006"/>
      <c r="AY128" s="999"/>
      <c r="AZ128" s="1008"/>
      <c r="BA128" s="1009"/>
      <c r="BB128" s="1010"/>
      <c r="BC128" s="155"/>
      <c r="BD128" s="156"/>
      <c r="BE128" s="1011"/>
      <c r="BF128" s="1010"/>
      <c r="BG128" s="1010"/>
      <c r="BH128" s="157"/>
      <c r="BI128" s="1010"/>
      <c r="BJ128" s="1052"/>
      <c r="BK128" s="158"/>
      <c r="BL128" s="159"/>
      <c r="BM128" s="159"/>
      <c r="BN128" s="160"/>
      <c r="BO128" s="160"/>
      <c r="BP128" s="160"/>
      <c r="BQ128" s="160"/>
      <c r="BR128" s="161"/>
      <c r="BS128" s="162"/>
      <c r="BT128" s="995"/>
      <c r="BU128" s="996"/>
      <c r="BV128" s="996"/>
      <c r="BW128" s="996"/>
      <c r="BX128" s="997"/>
    </row>
    <row r="129" spans="1:76" s="154" customFormat="1" ht="21" customHeight="1" x14ac:dyDescent="0.25">
      <c r="A129" s="998">
        <f t="shared" si="1"/>
        <v>115</v>
      </c>
      <c r="B129" s="999"/>
      <c r="C129" s="999"/>
      <c r="D129" s="999"/>
      <c r="E129" s="999"/>
      <c r="F129" s="999"/>
      <c r="G129" s="999"/>
      <c r="H129" s="999"/>
      <c r="I129" s="999"/>
      <c r="J129" s="999"/>
      <c r="K129" s="999"/>
      <c r="L129" s="999"/>
      <c r="M129" s="999"/>
      <c r="N129" s="999"/>
      <c r="O129" s="999"/>
      <c r="P129" s="999"/>
      <c r="Q129" s="999"/>
      <c r="R129" s="999"/>
      <c r="S129" s="999"/>
      <c r="T129" s="999"/>
      <c r="U129" s="999"/>
      <c r="V129" s="999"/>
      <c r="W129" s="999"/>
      <c r="X129" s="999"/>
      <c r="Y129" s="999"/>
      <c r="Z129" s="999"/>
      <c r="AA129" s="999"/>
      <c r="AB129" s="999"/>
      <c r="AC129" s="999"/>
      <c r="AD129" s="999"/>
      <c r="AE129" s="999"/>
      <c r="AF129" s="153"/>
      <c r="AG129" s="1000"/>
      <c r="AH129" s="1001"/>
      <c r="AI129" s="1002"/>
      <c r="AJ129" s="1003"/>
      <c r="AK129" s="1003"/>
      <c r="AL129" s="1003"/>
      <c r="AM129" s="1003"/>
      <c r="AN129" s="1004"/>
      <c r="AO129" s="998"/>
      <c r="AP129" s="999"/>
      <c r="AQ129" s="999"/>
      <c r="AR129" s="999"/>
      <c r="AS129" s="1005"/>
      <c r="AT129" s="1006"/>
      <c r="AU129" s="999"/>
      <c r="AV129" s="999"/>
      <c r="AW129" s="1007"/>
      <c r="AX129" s="1006"/>
      <c r="AY129" s="999"/>
      <c r="AZ129" s="1008"/>
      <c r="BA129" s="1009"/>
      <c r="BB129" s="1010"/>
      <c r="BC129" s="155"/>
      <c r="BD129" s="156"/>
      <c r="BE129" s="1011"/>
      <c r="BF129" s="1010"/>
      <c r="BG129" s="1010"/>
      <c r="BH129" s="157"/>
      <c r="BI129" s="1010"/>
      <c r="BJ129" s="1052"/>
      <c r="BK129" s="158"/>
      <c r="BL129" s="159"/>
      <c r="BM129" s="159"/>
      <c r="BN129" s="160"/>
      <c r="BO129" s="160"/>
      <c r="BP129" s="160"/>
      <c r="BQ129" s="160"/>
      <c r="BR129" s="161"/>
      <c r="BS129" s="162"/>
      <c r="BT129" s="995"/>
      <c r="BU129" s="996"/>
      <c r="BV129" s="996"/>
      <c r="BW129" s="996"/>
      <c r="BX129" s="997"/>
    </row>
    <row r="130" spans="1:76" s="154" customFormat="1" ht="21" customHeight="1" x14ac:dyDescent="0.25">
      <c r="A130" s="998">
        <f t="shared" si="1"/>
        <v>116</v>
      </c>
      <c r="B130" s="999"/>
      <c r="C130" s="999"/>
      <c r="D130" s="999"/>
      <c r="E130" s="999"/>
      <c r="F130" s="999"/>
      <c r="G130" s="999"/>
      <c r="H130" s="999"/>
      <c r="I130" s="999"/>
      <c r="J130" s="999"/>
      <c r="K130" s="999"/>
      <c r="L130" s="999"/>
      <c r="M130" s="999"/>
      <c r="N130" s="999"/>
      <c r="O130" s="999"/>
      <c r="P130" s="999"/>
      <c r="Q130" s="999"/>
      <c r="R130" s="999"/>
      <c r="S130" s="999"/>
      <c r="T130" s="999"/>
      <c r="U130" s="999"/>
      <c r="V130" s="999"/>
      <c r="W130" s="999"/>
      <c r="X130" s="999"/>
      <c r="Y130" s="999"/>
      <c r="Z130" s="999"/>
      <c r="AA130" s="999"/>
      <c r="AB130" s="999"/>
      <c r="AC130" s="999"/>
      <c r="AD130" s="999"/>
      <c r="AE130" s="999"/>
      <c r="AF130" s="153"/>
      <c r="AG130" s="1000"/>
      <c r="AH130" s="1001"/>
      <c r="AI130" s="1002"/>
      <c r="AJ130" s="1003"/>
      <c r="AK130" s="1003"/>
      <c r="AL130" s="1003"/>
      <c r="AM130" s="1003"/>
      <c r="AN130" s="1004"/>
      <c r="AO130" s="998"/>
      <c r="AP130" s="999"/>
      <c r="AQ130" s="999"/>
      <c r="AR130" s="999"/>
      <c r="AS130" s="1005"/>
      <c r="AT130" s="1006"/>
      <c r="AU130" s="999"/>
      <c r="AV130" s="999"/>
      <c r="AW130" s="1007"/>
      <c r="AX130" s="1006"/>
      <c r="AY130" s="999"/>
      <c r="AZ130" s="1008"/>
      <c r="BA130" s="1009"/>
      <c r="BB130" s="1010"/>
      <c r="BC130" s="155"/>
      <c r="BD130" s="156"/>
      <c r="BE130" s="1011"/>
      <c r="BF130" s="1010"/>
      <c r="BG130" s="1010"/>
      <c r="BH130" s="157"/>
      <c r="BI130" s="1010"/>
      <c r="BJ130" s="1052"/>
      <c r="BK130" s="158"/>
      <c r="BL130" s="159"/>
      <c r="BM130" s="159"/>
      <c r="BN130" s="160"/>
      <c r="BO130" s="160"/>
      <c r="BP130" s="160"/>
      <c r="BQ130" s="160"/>
      <c r="BR130" s="161"/>
      <c r="BS130" s="162"/>
      <c r="BT130" s="995"/>
      <c r="BU130" s="996"/>
      <c r="BV130" s="996"/>
      <c r="BW130" s="996"/>
      <c r="BX130" s="997"/>
    </row>
    <row r="131" spans="1:76" s="154" customFormat="1" ht="21" customHeight="1" x14ac:dyDescent="0.25">
      <c r="A131" s="998">
        <f t="shared" si="1"/>
        <v>117</v>
      </c>
      <c r="B131" s="999"/>
      <c r="C131" s="999"/>
      <c r="D131" s="999"/>
      <c r="E131" s="999"/>
      <c r="F131" s="999"/>
      <c r="G131" s="999"/>
      <c r="H131" s="999"/>
      <c r="I131" s="999"/>
      <c r="J131" s="999"/>
      <c r="K131" s="999"/>
      <c r="L131" s="999"/>
      <c r="M131" s="999"/>
      <c r="N131" s="999"/>
      <c r="O131" s="999"/>
      <c r="P131" s="999"/>
      <c r="Q131" s="999"/>
      <c r="R131" s="999"/>
      <c r="S131" s="999"/>
      <c r="T131" s="999"/>
      <c r="U131" s="999"/>
      <c r="V131" s="999"/>
      <c r="W131" s="999"/>
      <c r="X131" s="999"/>
      <c r="Y131" s="999"/>
      <c r="Z131" s="999"/>
      <c r="AA131" s="999"/>
      <c r="AB131" s="999"/>
      <c r="AC131" s="999"/>
      <c r="AD131" s="999"/>
      <c r="AE131" s="999"/>
      <c r="AF131" s="153"/>
      <c r="AG131" s="1000"/>
      <c r="AH131" s="1001"/>
      <c r="AI131" s="1002"/>
      <c r="AJ131" s="1003"/>
      <c r="AK131" s="1003"/>
      <c r="AL131" s="1003"/>
      <c r="AM131" s="1003"/>
      <c r="AN131" s="1004"/>
      <c r="AO131" s="998"/>
      <c r="AP131" s="999"/>
      <c r="AQ131" s="999"/>
      <c r="AR131" s="999"/>
      <c r="AS131" s="1005"/>
      <c r="AT131" s="1006"/>
      <c r="AU131" s="999"/>
      <c r="AV131" s="999"/>
      <c r="AW131" s="1007"/>
      <c r="AX131" s="1006"/>
      <c r="AY131" s="999"/>
      <c r="AZ131" s="1008"/>
      <c r="BA131" s="1009"/>
      <c r="BB131" s="1010"/>
      <c r="BC131" s="155"/>
      <c r="BD131" s="156"/>
      <c r="BE131" s="1011"/>
      <c r="BF131" s="1010"/>
      <c r="BG131" s="1010"/>
      <c r="BH131" s="157"/>
      <c r="BI131" s="1010"/>
      <c r="BJ131" s="1052"/>
      <c r="BK131" s="158"/>
      <c r="BL131" s="159"/>
      <c r="BM131" s="159"/>
      <c r="BN131" s="160"/>
      <c r="BO131" s="160"/>
      <c r="BP131" s="160"/>
      <c r="BQ131" s="160"/>
      <c r="BR131" s="161"/>
      <c r="BS131" s="162"/>
      <c r="BT131" s="995"/>
      <c r="BU131" s="996"/>
      <c r="BV131" s="996"/>
      <c r="BW131" s="996"/>
      <c r="BX131" s="997"/>
    </row>
    <row r="132" spans="1:76" s="154" customFormat="1" ht="21" customHeight="1" x14ac:dyDescent="0.25">
      <c r="A132" s="998">
        <f t="shared" si="1"/>
        <v>118</v>
      </c>
      <c r="B132" s="999"/>
      <c r="C132" s="999"/>
      <c r="D132" s="999"/>
      <c r="E132" s="999"/>
      <c r="F132" s="999"/>
      <c r="G132" s="999"/>
      <c r="H132" s="999"/>
      <c r="I132" s="999"/>
      <c r="J132" s="999"/>
      <c r="K132" s="999"/>
      <c r="L132" s="999"/>
      <c r="M132" s="999"/>
      <c r="N132" s="999"/>
      <c r="O132" s="999"/>
      <c r="P132" s="999"/>
      <c r="Q132" s="999"/>
      <c r="R132" s="999"/>
      <c r="S132" s="999"/>
      <c r="T132" s="999"/>
      <c r="U132" s="999"/>
      <c r="V132" s="999"/>
      <c r="W132" s="999"/>
      <c r="X132" s="999"/>
      <c r="Y132" s="999"/>
      <c r="Z132" s="999"/>
      <c r="AA132" s="999"/>
      <c r="AB132" s="999"/>
      <c r="AC132" s="999"/>
      <c r="AD132" s="999"/>
      <c r="AE132" s="999"/>
      <c r="AF132" s="153"/>
      <c r="AG132" s="1000"/>
      <c r="AH132" s="1001"/>
      <c r="AI132" s="1002"/>
      <c r="AJ132" s="1003"/>
      <c r="AK132" s="1003"/>
      <c r="AL132" s="1003"/>
      <c r="AM132" s="1003"/>
      <c r="AN132" s="1004"/>
      <c r="AO132" s="998"/>
      <c r="AP132" s="999"/>
      <c r="AQ132" s="999"/>
      <c r="AR132" s="999"/>
      <c r="AS132" s="1005"/>
      <c r="AT132" s="1006"/>
      <c r="AU132" s="999"/>
      <c r="AV132" s="999"/>
      <c r="AW132" s="1007"/>
      <c r="AX132" s="1006"/>
      <c r="AY132" s="999"/>
      <c r="AZ132" s="1008"/>
      <c r="BA132" s="1009"/>
      <c r="BB132" s="1010"/>
      <c r="BC132" s="155"/>
      <c r="BD132" s="156"/>
      <c r="BE132" s="1011"/>
      <c r="BF132" s="1010"/>
      <c r="BG132" s="1010"/>
      <c r="BH132" s="157"/>
      <c r="BI132" s="1010"/>
      <c r="BJ132" s="1052"/>
      <c r="BK132" s="158"/>
      <c r="BL132" s="159"/>
      <c r="BM132" s="159"/>
      <c r="BN132" s="160"/>
      <c r="BO132" s="160"/>
      <c r="BP132" s="160"/>
      <c r="BQ132" s="160"/>
      <c r="BR132" s="161"/>
      <c r="BS132" s="162"/>
      <c r="BT132" s="995"/>
      <c r="BU132" s="996"/>
      <c r="BV132" s="996"/>
      <c r="BW132" s="996"/>
      <c r="BX132" s="997"/>
    </row>
    <row r="133" spans="1:76" s="154" customFormat="1" ht="21" customHeight="1" x14ac:dyDescent="0.25">
      <c r="A133" s="998">
        <f t="shared" si="1"/>
        <v>119</v>
      </c>
      <c r="B133" s="999"/>
      <c r="C133" s="999"/>
      <c r="D133" s="999"/>
      <c r="E133" s="999"/>
      <c r="F133" s="999"/>
      <c r="G133" s="999"/>
      <c r="H133" s="999"/>
      <c r="I133" s="999"/>
      <c r="J133" s="999"/>
      <c r="K133" s="999"/>
      <c r="L133" s="999"/>
      <c r="M133" s="999"/>
      <c r="N133" s="999"/>
      <c r="O133" s="999"/>
      <c r="P133" s="999"/>
      <c r="Q133" s="999"/>
      <c r="R133" s="999"/>
      <c r="S133" s="999"/>
      <c r="T133" s="999"/>
      <c r="U133" s="999"/>
      <c r="V133" s="999"/>
      <c r="W133" s="999"/>
      <c r="X133" s="999"/>
      <c r="Y133" s="999"/>
      <c r="Z133" s="999"/>
      <c r="AA133" s="999"/>
      <c r="AB133" s="999"/>
      <c r="AC133" s="999"/>
      <c r="AD133" s="999"/>
      <c r="AE133" s="999"/>
      <c r="AF133" s="153"/>
      <c r="AG133" s="1000"/>
      <c r="AH133" s="1001"/>
      <c r="AI133" s="1002"/>
      <c r="AJ133" s="1003"/>
      <c r="AK133" s="1003"/>
      <c r="AL133" s="1003"/>
      <c r="AM133" s="1003"/>
      <c r="AN133" s="1004"/>
      <c r="AO133" s="998"/>
      <c r="AP133" s="999"/>
      <c r="AQ133" s="999"/>
      <c r="AR133" s="999"/>
      <c r="AS133" s="1005"/>
      <c r="AT133" s="1006"/>
      <c r="AU133" s="999"/>
      <c r="AV133" s="999"/>
      <c r="AW133" s="1007"/>
      <c r="AX133" s="1006"/>
      <c r="AY133" s="999"/>
      <c r="AZ133" s="1008"/>
      <c r="BA133" s="1009"/>
      <c r="BB133" s="1010"/>
      <c r="BC133" s="155"/>
      <c r="BD133" s="156"/>
      <c r="BE133" s="1011"/>
      <c r="BF133" s="1010"/>
      <c r="BG133" s="1010"/>
      <c r="BH133" s="157"/>
      <c r="BI133" s="1010"/>
      <c r="BJ133" s="1052"/>
      <c r="BK133" s="158"/>
      <c r="BL133" s="159"/>
      <c r="BM133" s="159"/>
      <c r="BN133" s="160"/>
      <c r="BO133" s="160"/>
      <c r="BP133" s="160"/>
      <c r="BQ133" s="160"/>
      <c r="BR133" s="161"/>
      <c r="BS133" s="162"/>
      <c r="BT133" s="995"/>
      <c r="BU133" s="996"/>
      <c r="BV133" s="996"/>
      <c r="BW133" s="996"/>
      <c r="BX133" s="997"/>
    </row>
    <row r="134" spans="1:76" s="154" customFormat="1" ht="21" customHeight="1" x14ac:dyDescent="0.25">
      <c r="A134" s="998">
        <f t="shared" si="1"/>
        <v>120</v>
      </c>
      <c r="B134" s="999"/>
      <c r="C134" s="999"/>
      <c r="D134" s="999"/>
      <c r="E134" s="999"/>
      <c r="F134" s="999"/>
      <c r="G134" s="999"/>
      <c r="H134" s="999"/>
      <c r="I134" s="999"/>
      <c r="J134" s="999"/>
      <c r="K134" s="999"/>
      <c r="L134" s="999"/>
      <c r="M134" s="999"/>
      <c r="N134" s="999"/>
      <c r="O134" s="999"/>
      <c r="P134" s="999"/>
      <c r="Q134" s="999"/>
      <c r="R134" s="999"/>
      <c r="S134" s="999"/>
      <c r="T134" s="999"/>
      <c r="U134" s="999"/>
      <c r="V134" s="999"/>
      <c r="W134" s="999"/>
      <c r="X134" s="999"/>
      <c r="Y134" s="999"/>
      <c r="Z134" s="999"/>
      <c r="AA134" s="999"/>
      <c r="AB134" s="999"/>
      <c r="AC134" s="999"/>
      <c r="AD134" s="999"/>
      <c r="AE134" s="999"/>
      <c r="AF134" s="153"/>
      <c r="AG134" s="1000"/>
      <c r="AH134" s="1001"/>
      <c r="AI134" s="1002"/>
      <c r="AJ134" s="1003"/>
      <c r="AK134" s="1003"/>
      <c r="AL134" s="1003"/>
      <c r="AM134" s="1003"/>
      <c r="AN134" s="1004"/>
      <c r="AO134" s="998"/>
      <c r="AP134" s="999"/>
      <c r="AQ134" s="999"/>
      <c r="AR134" s="999"/>
      <c r="AS134" s="1005"/>
      <c r="AT134" s="1006"/>
      <c r="AU134" s="999"/>
      <c r="AV134" s="999"/>
      <c r="AW134" s="1007"/>
      <c r="AX134" s="1006"/>
      <c r="AY134" s="999"/>
      <c r="AZ134" s="1008"/>
      <c r="BA134" s="1009"/>
      <c r="BB134" s="1010"/>
      <c r="BC134" s="155"/>
      <c r="BD134" s="156"/>
      <c r="BE134" s="1011"/>
      <c r="BF134" s="1010"/>
      <c r="BG134" s="1010"/>
      <c r="BH134" s="157"/>
      <c r="BI134" s="1010"/>
      <c r="BJ134" s="1052"/>
      <c r="BK134" s="158"/>
      <c r="BL134" s="159"/>
      <c r="BM134" s="159"/>
      <c r="BN134" s="160"/>
      <c r="BO134" s="160"/>
      <c r="BP134" s="160"/>
      <c r="BQ134" s="160"/>
      <c r="BR134" s="161"/>
      <c r="BS134" s="162"/>
      <c r="BT134" s="995"/>
      <c r="BU134" s="996"/>
      <c r="BV134" s="996"/>
      <c r="BW134" s="996"/>
      <c r="BX134" s="997"/>
    </row>
    <row r="135" spans="1:76" s="154" customFormat="1" ht="21" customHeight="1" x14ac:dyDescent="0.25">
      <c r="A135" s="998">
        <f t="shared" si="1"/>
        <v>121</v>
      </c>
      <c r="B135" s="999"/>
      <c r="C135" s="999"/>
      <c r="D135" s="999"/>
      <c r="E135" s="999"/>
      <c r="F135" s="999"/>
      <c r="G135" s="999"/>
      <c r="H135" s="999"/>
      <c r="I135" s="999"/>
      <c r="J135" s="999"/>
      <c r="K135" s="999"/>
      <c r="L135" s="999"/>
      <c r="M135" s="999"/>
      <c r="N135" s="999"/>
      <c r="O135" s="999"/>
      <c r="P135" s="999"/>
      <c r="Q135" s="999"/>
      <c r="R135" s="999"/>
      <c r="S135" s="999"/>
      <c r="T135" s="999"/>
      <c r="U135" s="999"/>
      <c r="V135" s="999"/>
      <c r="W135" s="999"/>
      <c r="X135" s="999"/>
      <c r="Y135" s="999"/>
      <c r="Z135" s="999"/>
      <c r="AA135" s="999"/>
      <c r="AB135" s="999"/>
      <c r="AC135" s="999"/>
      <c r="AD135" s="999"/>
      <c r="AE135" s="999"/>
      <c r="AF135" s="153"/>
      <c r="AG135" s="1000"/>
      <c r="AH135" s="1001"/>
      <c r="AI135" s="1002"/>
      <c r="AJ135" s="1003"/>
      <c r="AK135" s="1003"/>
      <c r="AL135" s="1003"/>
      <c r="AM135" s="1003"/>
      <c r="AN135" s="1004"/>
      <c r="AO135" s="998"/>
      <c r="AP135" s="999"/>
      <c r="AQ135" s="999"/>
      <c r="AR135" s="999"/>
      <c r="AS135" s="1005"/>
      <c r="AT135" s="1006"/>
      <c r="AU135" s="999"/>
      <c r="AV135" s="999"/>
      <c r="AW135" s="1007"/>
      <c r="AX135" s="1006"/>
      <c r="AY135" s="999"/>
      <c r="AZ135" s="1008"/>
      <c r="BA135" s="1009"/>
      <c r="BB135" s="1010"/>
      <c r="BC135" s="155"/>
      <c r="BD135" s="156"/>
      <c r="BE135" s="1011"/>
      <c r="BF135" s="1010"/>
      <c r="BG135" s="1010"/>
      <c r="BH135" s="157"/>
      <c r="BI135" s="1010"/>
      <c r="BJ135" s="1052"/>
      <c r="BK135" s="158"/>
      <c r="BL135" s="159"/>
      <c r="BM135" s="159"/>
      <c r="BN135" s="160"/>
      <c r="BO135" s="160"/>
      <c r="BP135" s="160"/>
      <c r="BQ135" s="160"/>
      <c r="BR135" s="161"/>
      <c r="BS135" s="162"/>
      <c r="BT135" s="995"/>
      <c r="BU135" s="996"/>
      <c r="BV135" s="996"/>
      <c r="BW135" s="996"/>
      <c r="BX135" s="997"/>
    </row>
    <row r="136" spans="1:76" s="154" customFormat="1" ht="21" customHeight="1" x14ac:dyDescent="0.25">
      <c r="A136" s="998">
        <f t="shared" si="1"/>
        <v>122</v>
      </c>
      <c r="B136" s="999"/>
      <c r="C136" s="999"/>
      <c r="D136" s="999"/>
      <c r="E136" s="999"/>
      <c r="F136" s="999"/>
      <c r="G136" s="999"/>
      <c r="H136" s="999"/>
      <c r="I136" s="999"/>
      <c r="J136" s="999"/>
      <c r="K136" s="999"/>
      <c r="L136" s="999"/>
      <c r="M136" s="999"/>
      <c r="N136" s="999"/>
      <c r="O136" s="999"/>
      <c r="P136" s="999"/>
      <c r="Q136" s="999"/>
      <c r="R136" s="999"/>
      <c r="S136" s="999"/>
      <c r="T136" s="999"/>
      <c r="U136" s="999"/>
      <c r="V136" s="999"/>
      <c r="W136" s="999"/>
      <c r="X136" s="999"/>
      <c r="Y136" s="999"/>
      <c r="Z136" s="999"/>
      <c r="AA136" s="999"/>
      <c r="AB136" s="999"/>
      <c r="AC136" s="999"/>
      <c r="AD136" s="999"/>
      <c r="AE136" s="999"/>
      <c r="AF136" s="153"/>
      <c r="AG136" s="1000"/>
      <c r="AH136" s="1001"/>
      <c r="AI136" s="1002"/>
      <c r="AJ136" s="1003"/>
      <c r="AK136" s="1003"/>
      <c r="AL136" s="1003"/>
      <c r="AM136" s="1003"/>
      <c r="AN136" s="1004"/>
      <c r="AO136" s="998"/>
      <c r="AP136" s="999"/>
      <c r="AQ136" s="999"/>
      <c r="AR136" s="999"/>
      <c r="AS136" s="1005"/>
      <c r="AT136" s="1006"/>
      <c r="AU136" s="999"/>
      <c r="AV136" s="999"/>
      <c r="AW136" s="1007"/>
      <c r="AX136" s="1006"/>
      <c r="AY136" s="999"/>
      <c r="AZ136" s="1008"/>
      <c r="BA136" s="1009"/>
      <c r="BB136" s="1010"/>
      <c r="BC136" s="155"/>
      <c r="BD136" s="156"/>
      <c r="BE136" s="1011"/>
      <c r="BF136" s="1010"/>
      <c r="BG136" s="1010"/>
      <c r="BH136" s="157"/>
      <c r="BI136" s="1010"/>
      <c r="BJ136" s="1052"/>
      <c r="BK136" s="158"/>
      <c r="BL136" s="159"/>
      <c r="BM136" s="159"/>
      <c r="BN136" s="160"/>
      <c r="BO136" s="160"/>
      <c r="BP136" s="160"/>
      <c r="BQ136" s="160"/>
      <c r="BR136" s="161"/>
      <c r="BS136" s="162"/>
      <c r="BT136" s="995"/>
      <c r="BU136" s="996"/>
      <c r="BV136" s="996"/>
      <c r="BW136" s="996"/>
      <c r="BX136" s="997"/>
    </row>
    <row r="137" spans="1:76" s="154" customFormat="1" ht="21" customHeight="1" x14ac:dyDescent="0.25">
      <c r="A137" s="998">
        <f t="shared" si="1"/>
        <v>123</v>
      </c>
      <c r="B137" s="999"/>
      <c r="C137" s="999"/>
      <c r="D137" s="999"/>
      <c r="E137" s="999"/>
      <c r="F137" s="999"/>
      <c r="G137" s="999"/>
      <c r="H137" s="999"/>
      <c r="I137" s="999"/>
      <c r="J137" s="999"/>
      <c r="K137" s="999"/>
      <c r="L137" s="999"/>
      <c r="M137" s="999"/>
      <c r="N137" s="999"/>
      <c r="O137" s="999"/>
      <c r="P137" s="999"/>
      <c r="Q137" s="999"/>
      <c r="R137" s="999"/>
      <c r="S137" s="999"/>
      <c r="T137" s="999"/>
      <c r="U137" s="999"/>
      <c r="V137" s="999"/>
      <c r="W137" s="999"/>
      <c r="X137" s="999"/>
      <c r="Y137" s="999"/>
      <c r="Z137" s="999"/>
      <c r="AA137" s="999"/>
      <c r="AB137" s="999"/>
      <c r="AC137" s="999"/>
      <c r="AD137" s="999"/>
      <c r="AE137" s="999"/>
      <c r="AF137" s="153"/>
      <c r="AG137" s="1000"/>
      <c r="AH137" s="1001"/>
      <c r="AI137" s="1002"/>
      <c r="AJ137" s="1003"/>
      <c r="AK137" s="1003"/>
      <c r="AL137" s="1003"/>
      <c r="AM137" s="1003"/>
      <c r="AN137" s="1004"/>
      <c r="AO137" s="998"/>
      <c r="AP137" s="999"/>
      <c r="AQ137" s="999"/>
      <c r="AR137" s="999"/>
      <c r="AS137" s="1005"/>
      <c r="AT137" s="1006"/>
      <c r="AU137" s="999"/>
      <c r="AV137" s="999"/>
      <c r="AW137" s="1007"/>
      <c r="AX137" s="1006"/>
      <c r="AY137" s="999"/>
      <c r="AZ137" s="1008"/>
      <c r="BA137" s="1009"/>
      <c r="BB137" s="1010"/>
      <c r="BC137" s="155"/>
      <c r="BD137" s="156"/>
      <c r="BE137" s="1011"/>
      <c r="BF137" s="1010"/>
      <c r="BG137" s="1010"/>
      <c r="BH137" s="157"/>
      <c r="BI137" s="1010"/>
      <c r="BJ137" s="1052"/>
      <c r="BK137" s="158"/>
      <c r="BL137" s="159"/>
      <c r="BM137" s="159"/>
      <c r="BN137" s="160"/>
      <c r="BO137" s="160"/>
      <c r="BP137" s="160"/>
      <c r="BQ137" s="160"/>
      <c r="BR137" s="161"/>
      <c r="BS137" s="162"/>
      <c r="BT137" s="995"/>
      <c r="BU137" s="996"/>
      <c r="BV137" s="996"/>
      <c r="BW137" s="996"/>
      <c r="BX137" s="997"/>
    </row>
    <row r="138" spans="1:76" s="154" customFormat="1" ht="21" customHeight="1" x14ac:dyDescent="0.25">
      <c r="A138" s="998">
        <f t="shared" si="1"/>
        <v>124</v>
      </c>
      <c r="B138" s="999"/>
      <c r="C138" s="999"/>
      <c r="D138" s="999"/>
      <c r="E138" s="999"/>
      <c r="F138" s="999"/>
      <c r="G138" s="999"/>
      <c r="H138" s="999"/>
      <c r="I138" s="999"/>
      <c r="J138" s="999"/>
      <c r="K138" s="999"/>
      <c r="L138" s="999"/>
      <c r="M138" s="999"/>
      <c r="N138" s="999"/>
      <c r="O138" s="999"/>
      <c r="P138" s="999"/>
      <c r="Q138" s="999"/>
      <c r="R138" s="999"/>
      <c r="S138" s="999"/>
      <c r="T138" s="999"/>
      <c r="U138" s="999"/>
      <c r="V138" s="999"/>
      <c r="W138" s="999"/>
      <c r="X138" s="999"/>
      <c r="Y138" s="999"/>
      <c r="Z138" s="999"/>
      <c r="AA138" s="999"/>
      <c r="AB138" s="999"/>
      <c r="AC138" s="999"/>
      <c r="AD138" s="999"/>
      <c r="AE138" s="999"/>
      <c r="AF138" s="153"/>
      <c r="AG138" s="1000"/>
      <c r="AH138" s="1001"/>
      <c r="AI138" s="1002"/>
      <c r="AJ138" s="1003"/>
      <c r="AK138" s="1003"/>
      <c r="AL138" s="1003"/>
      <c r="AM138" s="1003"/>
      <c r="AN138" s="1004"/>
      <c r="AO138" s="998"/>
      <c r="AP138" s="999"/>
      <c r="AQ138" s="999"/>
      <c r="AR138" s="999"/>
      <c r="AS138" s="1005"/>
      <c r="AT138" s="1006"/>
      <c r="AU138" s="999"/>
      <c r="AV138" s="999"/>
      <c r="AW138" s="1007"/>
      <c r="AX138" s="1006"/>
      <c r="AY138" s="999"/>
      <c r="AZ138" s="1008"/>
      <c r="BA138" s="1009"/>
      <c r="BB138" s="1010"/>
      <c r="BC138" s="155"/>
      <c r="BD138" s="156"/>
      <c r="BE138" s="1011"/>
      <c r="BF138" s="1010"/>
      <c r="BG138" s="1010"/>
      <c r="BH138" s="157"/>
      <c r="BI138" s="1010"/>
      <c r="BJ138" s="1052"/>
      <c r="BK138" s="158"/>
      <c r="BL138" s="159"/>
      <c r="BM138" s="159"/>
      <c r="BN138" s="160"/>
      <c r="BO138" s="160"/>
      <c r="BP138" s="160"/>
      <c r="BQ138" s="160"/>
      <c r="BR138" s="161"/>
      <c r="BS138" s="162"/>
      <c r="BT138" s="995"/>
      <c r="BU138" s="996"/>
      <c r="BV138" s="996"/>
      <c r="BW138" s="996"/>
      <c r="BX138" s="997"/>
    </row>
    <row r="139" spans="1:76" s="154" customFormat="1" ht="21" customHeight="1" x14ac:dyDescent="0.25">
      <c r="A139" s="998">
        <f t="shared" si="1"/>
        <v>125</v>
      </c>
      <c r="B139" s="999"/>
      <c r="C139" s="999"/>
      <c r="D139" s="999"/>
      <c r="E139" s="999"/>
      <c r="F139" s="999"/>
      <c r="G139" s="999"/>
      <c r="H139" s="999"/>
      <c r="I139" s="999"/>
      <c r="J139" s="999"/>
      <c r="K139" s="999"/>
      <c r="L139" s="999"/>
      <c r="M139" s="999"/>
      <c r="N139" s="999"/>
      <c r="O139" s="999"/>
      <c r="P139" s="999"/>
      <c r="Q139" s="999"/>
      <c r="R139" s="999"/>
      <c r="S139" s="999"/>
      <c r="T139" s="999"/>
      <c r="U139" s="999"/>
      <c r="V139" s="999"/>
      <c r="W139" s="999"/>
      <c r="X139" s="999"/>
      <c r="Y139" s="999"/>
      <c r="Z139" s="999"/>
      <c r="AA139" s="999"/>
      <c r="AB139" s="999"/>
      <c r="AC139" s="999"/>
      <c r="AD139" s="999"/>
      <c r="AE139" s="999"/>
      <c r="AF139" s="153"/>
      <c r="AG139" s="1000"/>
      <c r="AH139" s="1001"/>
      <c r="AI139" s="1002"/>
      <c r="AJ139" s="1003"/>
      <c r="AK139" s="1003"/>
      <c r="AL139" s="1003"/>
      <c r="AM139" s="1003"/>
      <c r="AN139" s="1004"/>
      <c r="AO139" s="998"/>
      <c r="AP139" s="999"/>
      <c r="AQ139" s="999"/>
      <c r="AR139" s="999"/>
      <c r="AS139" s="1005"/>
      <c r="AT139" s="1006"/>
      <c r="AU139" s="999"/>
      <c r="AV139" s="999"/>
      <c r="AW139" s="1007"/>
      <c r="AX139" s="1006"/>
      <c r="AY139" s="999"/>
      <c r="AZ139" s="1008"/>
      <c r="BA139" s="1009"/>
      <c r="BB139" s="1010"/>
      <c r="BC139" s="155"/>
      <c r="BD139" s="156"/>
      <c r="BE139" s="1011"/>
      <c r="BF139" s="1010"/>
      <c r="BG139" s="1010"/>
      <c r="BH139" s="157"/>
      <c r="BI139" s="1010"/>
      <c r="BJ139" s="1052"/>
      <c r="BK139" s="158"/>
      <c r="BL139" s="159"/>
      <c r="BM139" s="159"/>
      <c r="BN139" s="160"/>
      <c r="BO139" s="160"/>
      <c r="BP139" s="160"/>
      <c r="BQ139" s="160"/>
      <c r="BR139" s="161"/>
      <c r="BS139" s="162"/>
      <c r="BT139" s="995"/>
      <c r="BU139" s="996"/>
      <c r="BV139" s="996"/>
      <c r="BW139" s="996"/>
      <c r="BX139" s="997"/>
    </row>
    <row r="140" spans="1:76" s="154" customFormat="1" ht="21" customHeight="1" x14ac:dyDescent="0.25">
      <c r="A140" s="998">
        <f t="shared" si="1"/>
        <v>126</v>
      </c>
      <c r="B140" s="999"/>
      <c r="C140" s="999"/>
      <c r="D140" s="999"/>
      <c r="E140" s="999"/>
      <c r="F140" s="999"/>
      <c r="G140" s="999"/>
      <c r="H140" s="999"/>
      <c r="I140" s="999"/>
      <c r="J140" s="999"/>
      <c r="K140" s="999"/>
      <c r="L140" s="999"/>
      <c r="M140" s="999"/>
      <c r="N140" s="999"/>
      <c r="O140" s="999"/>
      <c r="P140" s="999"/>
      <c r="Q140" s="999"/>
      <c r="R140" s="999"/>
      <c r="S140" s="999"/>
      <c r="T140" s="999"/>
      <c r="U140" s="999"/>
      <c r="V140" s="999"/>
      <c r="W140" s="999"/>
      <c r="X140" s="999"/>
      <c r="Y140" s="999"/>
      <c r="Z140" s="999"/>
      <c r="AA140" s="999"/>
      <c r="AB140" s="999"/>
      <c r="AC140" s="999"/>
      <c r="AD140" s="999"/>
      <c r="AE140" s="999"/>
      <c r="AF140" s="153"/>
      <c r="AG140" s="1000"/>
      <c r="AH140" s="1001"/>
      <c r="AI140" s="1002"/>
      <c r="AJ140" s="1003"/>
      <c r="AK140" s="1003"/>
      <c r="AL140" s="1003"/>
      <c r="AM140" s="1003"/>
      <c r="AN140" s="1004"/>
      <c r="AO140" s="998"/>
      <c r="AP140" s="999"/>
      <c r="AQ140" s="999"/>
      <c r="AR140" s="999"/>
      <c r="AS140" s="1005"/>
      <c r="AT140" s="1006"/>
      <c r="AU140" s="999"/>
      <c r="AV140" s="999"/>
      <c r="AW140" s="1007"/>
      <c r="AX140" s="1006"/>
      <c r="AY140" s="999"/>
      <c r="AZ140" s="1008"/>
      <c r="BA140" s="1009"/>
      <c r="BB140" s="1010"/>
      <c r="BC140" s="155"/>
      <c r="BD140" s="156"/>
      <c r="BE140" s="1011"/>
      <c r="BF140" s="1010"/>
      <c r="BG140" s="1010"/>
      <c r="BH140" s="157"/>
      <c r="BI140" s="1010"/>
      <c r="BJ140" s="1052"/>
      <c r="BK140" s="158"/>
      <c r="BL140" s="159"/>
      <c r="BM140" s="159"/>
      <c r="BN140" s="160"/>
      <c r="BO140" s="160"/>
      <c r="BP140" s="160"/>
      <c r="BQ140" s="160"/>
      <c r="BR140" s="161"/>
      <c r="BS140" s="162"/>
      <c r="BT140" s="995"/>
      <c r="BU140" s="996"/>
      <c r="BV140" s="996"/>
      <c r="BW140" s="996"/>
      <c r="BX140" s="997"/>
    </row>
    <row r="141" spans="1:76" s="154" customFormat="1" ht="21" customHeight="1" x14ac:dyDescent="0.25">
      <c r="A141" s="998">
        <f t="shared" si="1"/>
        <v>127</v>
      </c>
      <c r="B141" s="999"/>
      <c r="C141" s="999"/>
      <c r="D141" s="999"/>
      <c r="E141" s="999"/>
      <c r="F141" s="999"/>
      <c r="G141" s="999"/>
      <c r="H141" s="999"/>
      <c r="I141" s="999"/>
      <c r="J141" s="999"/>
      <c r="K141" s="999"/>
      <c r="L141" s="999"/>
      <c r="M141" s="999"/>
      <c r="N141" s="999"/>
      <c r="O141" s="999"/>
      <c r="P141" s="999"/>
      <c r="Q141" s="999"/>
      <c r="R141" s="999"/>
      <c r="S141" s="999"/>
      <c r="T141" s="999"/>
      <c r="U141" s="999"/>
      <c r="V141" s="999"/>
      <c r="W141" s="999"/>
      <c r="X141" s="999"/>
      <c r="Y141" s="999"/>
      <c r="Z141" s="999"/>
      <c r="AA141" s="999"/>
      <c r="AB141" s="999"/>
      <c r="AC141" s="999"/>
      <c r="AD141" s="999"/>
      <c r="AE141" s="999"/>
      <c r="AF141" s="153"/>
      <c r="AG141" s="1000"/>
      <c r="AH141" s="1001"/>
      <c r="AI141" s="1002"/>
      <c r="AJ141" s="1003"/>
      <c r="AK141" s="1003"/>
      <c r="AL141" s="1003"/>
      <c r="AM141" s="1003"/>
      <c r="AN141" s="1004"/>
      <c r="AO141" s="998"/>
      <c r="AP141" s="999"/>
      <c r="AQ141" s="999"/>
      <c r="AR141" s="999"/>
      <c r="AS141" s="1005"/>
      <c r="AT141" s="1006"/>
      <c r="AU141" s="999"/>
      <c r="AV141" s="999"/>
      <c r="AW141" s="1007"/>
      <c r="AX141" s="1006"/>
      <c r="AY141" s="999"/>
      <c r="AZ141" s="1008"/>
      <c r="BA141" s="1009"/>
      <c r="BB141" s="1010"/>
      <c r="BC141" s="155"/>
      <c r="BD141" s="156"/>
      <c r="BE141" s="1011"/>
      <c r="BF141" s="1010"/>
      <c r="BG141" s="1010"/>
      <c r="BH141" s="157"/>
      <c r="BI141" s="1010"/>
      <c r="BJ141" s="1052"/>
      <c r="BK141" s="158"/>
      <c r="BL141" s="159"/>
      <c r="BM141" s="159"/>
      <c r="BN141" s="160"/>
      <c r="BO141" s="160"/>
      <c r="BP141" s="160"/>
      <c r="BQ141" s="160"/>
      <c r="BR141" s="161"/>
      <c r="BS141" s="162"/>
      <c r="BT141" s="995"/>
      <c r="BU141" s="996"/>
      <c r="BV141" s="996"/>
      <c r="BW141" s="996"/>
      <c r="BX141" s="997"/>
    </row>
    <row r="142" spans="1:76" s="154" customFormat="1" ht="21" customHeight="1" x14ac:dyDescent="0.25">
      <c r="A142" s="998">
        <f t="shared" si="1"/>
        <v>128</v>
      </c>
      <c r="B142" s="999"/>
      <c r="C142" s="999"/>
      <c r="D142" s="999"/>
      <c r="E142" s="999"/>
      <c r="F142" s="999"/>
      <c r="G142" s="999"/>
      <c r="H142" s="999"/>
      <c r="I142" s="999"/>
      <c r="J142" s="999"/>
      <c r="K142" s="999"/>
      <c r="L142" s="999"/>
      <c r="M142" s="999"/>
      <c r="N142" s="999"/>
      <c r="O142" s="999"/>
      <c r="P142" s="999"/>
      <c r="Q142" s="999"/>
      <c r="R142" s="999"/>
      <c r="S142" s="999"/>
      <c r="T142" s="999"/>
      <c r="U142" s="999"/>
      <c r="V142" s="999"/>
      <c r="W142" s="999"/>
      <c r="X142" s="999"/>
      <c r="Y142" s="999"/>
      <c r="Z142" s="999"/>
      <c r="AA142" s="999"/>
      <c r="AB142" s="999"/>
      <c r="AC142" s="999"/>
      <c r="AD142" s="999"/>
      <c r="AE142" s="999"/>
      <c r="AF142" s="153"/>
      <c r="AG142" s="1000"/>
      <c r="AH142" s="1001"/>
      <c r="AI142" s="1002"/>
      <c r="AJ142" s="1003"/>
      <c r="AK142" s="1003"/>
      <c r="AL142" s="1003"/>
      <c r="AM142" s="1003"/>
      <c r="AN142" s="1004"/>
      <c r="AO142" s="998"/>
      <c r="AP142" s="999"/>
      <c r="AQ142" s="999"/>
      <c r="AR142" s="999"/>
      <c r="AS142" s="1005"/>
      <c r="AT142" s="1006"/>
      <c r="AU142" s="999"/>
      <c r="AV142" s="999"/>
      <c r="AW142" s="1007"/>
      <c r="AX142" s="1006"/>
      <c r="AY142" s="999"/>
      <c r="AZ142" s="1008"/>
      <c r="BA142" s="1009"/>
      <c r="BB142" s="1010"/>
      <c r="BC142" s="155"/>
      <c r="BD142" s="156"/>
      <c r="BE142" s="1011"/>
      <c r="BF142" s="1010"/>
      <c r="BG142" s="1010"/>
      <c r="BH142" s="157"/>
      <c r="BI142" s="1010"/>
      <c r="BJ142" s="1052"/>
      <c r="BK142" s="158"/>
      <c r="BL142" s="159"/>
      <c r="BM142" s="159"/>
      <c r="BN142" s="160"/>
      <c r="BO142" s="160"/>
      <c r="BP142" s="160"/>
      <c r="BQ142" s="160"/>
      <c r="BR142" s="161"/>
      <c r="BS142" s="162"/>
      <c r="BT142" s="995"/>
      <c r="BU142" s="996"/>
      <c r="BV142" s="996"/>
      <c r="BW142" s="996"/>
      <c r="BX142" s="997"/>
    </row>
    <row r="143" spans="1:76" s="154" customFormat="1" ht="21" customHeight="1" x14ac:dyDescent="0.25">
      <c r="A143" s="998">
        <f t="shared" si="1"/>
        <v>129</v>
      </c>
      <c r="B143" s="999"/>
      <c r="C143" s="999"/>
      <c r="D143" s="999"/>
      <c r="E143" s="999"/>
      <c r="F143" s="999"/>
      <c r="G143" s="999"/>
      <c r="H143" s="999"/>
      <c r="I143" s="999"/>
      <c r="J143" s="999"/>
      <c r="K143" s="999"/>
      <c r="L143" s="999"/>
      <c r="M143" s="999"/>
      <c r="N143" s="999"/>
      <c r="O143" s="999"/>
      <c r="P143" s="999"/>
      <c r="Q143" s="999"/>
      <c r="R143" s="999"/>
      <c r="S143" s="999"/>
      <c r="T143" s="999"/>
      <c r="U143" s="999"/>
      <c r="V143" s="999"/>
      <c r="W143" s="999"/>
      <c r="X143" s="999"/>
      <c r="Y143" s="999"/>
      <c r="Z143" s="999"/>
      <c r="AA143" s="999"/>
      <c r="AB143" s="999"/>
      <c r="AC143" s="999"/>
      <c r="AD143" s="999"/>
      <c r="AE143" s="999"/>
      <c r="AF143" s="153"/>
      <c r="AG143" s="1000"/>
      <c r="AH143" s="1001"/>
      <c r="AI143" s="1002"/>
      <c r="AJ143" s="1003"/>
      <c r="AK143" s="1003"/>
      <c r="AL143" s="1003"/>
      <c r="AM143" s="1003"/>
      <c r="AN143" s="1004"/>
      <c r="AO143" s="998"/>
      <c r="AP143" s="999"/>
      <c r="AQ143" s="999"/>
      <c r="AR143" s="999"/>
      <c r="AS143" s="1005"/>
      <c r="AT143" s="1006"/>
      <c r="AU143" s="999"/>
      <c r="AV143" s="999"/>
      <c r="AW143" s="1007"/>
      <c r="AX143" s="1006"/>
      <c r="AY143" s="999"/>
      <c r="AZ143" s="1008"/>
      <c r="BA143" s="1009"/>
      <c r="BB143" s="1010"/>
      <c r="BC143" s="155"/>
      <c r="BD143" s="156"/>
      <c r="BE143" s="1011"/>
      <c r="BF143" s="1010"/>
      <c r="BG143" s="1010"/>
      <c r="BH143" s="157"/>
      <c r="BI143" s="1010"/>
      <c r="BJ143" s="1052"/>
      <c r="BK143" s="158"/>
      <c r="BL143" s="159"/>
      <c r="BM143" s="159"/>
      <c r="BN143" s="160"/>
      <c r="BO143" s="160"/>
      <c r="BP143" s="160"/>
      <c r="BQ143" s="160"/>
      <c r="BR143" s="161"/>
      <c r="BS143" s="162"/>
      <c r="BT143" s="995"/>
      <c r="BU143" s="996"/>
      <c r="BV143" s="996"/>
      <c r="BW143" s="996"/>
      <c r="BX143" s="997"/>
    </row>
    <row r="144" spans="1:76" s="154" customFormat="1" ht="21" customHeight="1" x14ac:dyDescent="0.25">
      <c r="A144" s="998">
        <f t="shared" si="1"/>
        <v>130</v>
      </c>
      <c r="B144" s="999"/>
      <c r="C144" s="999"/>
      <c r="D144" s="999"/>
      <c r="E144" s="999"/>
      <c r="F144" s="999"/>
      <c r="G144" s="999"/>
      <c r="H144" s="999"/>
      <c r="I144" s="999"/>
      <c r="J144" s="999"/>
      <c r="K144" s="999"/>
      <c r="L144" s="999"/>
      <c r="M144" s="999"/>
      <c r="N144" s="999"/>
      <c r="O144" s="999"/>
      <c r="P144" s="999"/>
      <c r="Q144" s="999"/>
      <c r="R144" s="999"/>
      <c r="S144" s="999"/>
      <c r="T144" s="999"/>
      <c r="U144" s="999"/>
      <c r="V144" s="999"/>
      <c r="W144" s="999"/>
      <c r="X144" s="999"/>
      <c r="Y144" s="999"/>
      <c r="Z144" s="999"/>
      <c r="AA144" s="999"/>
      <c r="AB144" s="999"/>
      <c r="AC144" s="999"/>
      <c r="AD144" s="999"/>
      <c r="AE144" s="999"/>
      <c r="AF144" s="153"/>
      <c r="AG144" s="1000"/>
      <c r="AH144" s="1001"/>
      <c r="AI144" s="1002"/>
      <c r="AJ144" s="1003"/>
      <c r="AK144" s="1003"/>
      <c r="AL144" s="1003"/>
      <c r="AM144" s="1003"/>
      <c r="AN144" s="1004"/>
      <c r="AO144" s="998"/>
      <c r="AP144" s="999"/>
      <c r="AQ144" s="999"/>
      <c r="AR144" s="999"/>
      <c r="AS144" s="1005"/>
      <c r="AT144" s="1006"/>
      <c r="AU144" s="999"/>
      <c r="AV144" s="999"/>
      <c r="AW144" s="1007"/>
      <c r="AX144" s="1006"/>
      <c r="AY144" s="999"/>
      <c r="AZ144" s="1008"/>
      <c r="BA144" s="1009"/>
      <c r="BB144" s="1010"/>
      <c r="BC144" s="155"/>
      <c r="BD144" s="156"/>
      <c r="BE144" s="1011"/>
      <c r="BF144" s="1010"/>
      <c r="BG144" s="1010"/>
      <c r="BH144" s="157"/>
      <c r="BI144" s="1010"/>
      <c r="BJ144" s="1052"/>
      <c r="BK144" s="158"/>
      <c r="BL144" s="159"/>
      <c r="BM144" s="159"/>
      <c r="BN144" s="160"/>
      <c r="BO144" s="160"/>
      <c r="BP144" s="160"/>
      <c r="BQ144" s="160"/>
      <c r="BR144" s="161"/>
      <c r="BS144" s="162"/>
      <c r="BT144" s="995"/>
      <c r="BU144" s="996"/>
      <c r="BV144" s="996"/>
      <c r="BW144" s="996"/>
      <c r="BX144" s="997"/>
    </row>
    <row r="145" spans="1:76" s="154" customFormat="1" ht="21" customHeight="1" x14ac:dyDescent="0.25">
      <c r="A145" s="998">
        <f t="shared" ref="A145:A169" si="2">+A144+1</f>
        <v>131</v>
      </c>
      <c r="B145" s="999"/>
      <c r="C145" s="999"/>
      <c r="D145" s="999"/>
      <c r="E145" s="999"/>
      <c r="F145" s="999"/>
      <c r="G145" s="999"/>
      <c r="H145" s="999"/>
      <c r="I145" s="999"/>
      <c r="J145" s="999"/>
      <c r="K145" s="999"/>
      <c r="L145" s="999"/>
      <c r="M145" s="999"/>
      <c r="N145" s="999"/>
      <c r="O145" s="999"/>
      <c r="P145" s="999"/>
      <c r="Q145" s="999"/>
      <c r="R145" s="999"/>
      <c r="S145" s="999"/>
      <c r="T145" s="999"/>
      <c r="U145" s="999"/>
      <c r="V145" s="999"/>
      <c r="W145" s="999"/>
      <c r="X145" s="999"/>
      <c r="Y145" s="999"/>
      <c r="Z145" s="999"/>
      <c r="AA145" s="999"/>
      <c r="AB145" s="999"/>
      <c r="AC145" s="999"/>
      <c r="AD145" s="999"/>
      <c r="AE145" s="999"/>
      <c r="AF145" s="153"/>
      <c r="AG145" s="1000"/>
      <c r="AH145" s="1001"/>
      <c r="AI145" s="1002"/>
      <c r="AJ145" s="1003"/>
      <c r="AK145" s="1003"/>
      <c r="AL145" s="1003"/>
      <c r="AM145" s="1003"/>
      <c r="AN145" s="1004"/>
      <c r="AO145" s="998"/>
      <c r="AP145" s="999"/>
      <c r="AQ145" s="999"/>
      <c r="AR145" s="999"/>
      <c r="AS145" s="1005"/>
      <c r="AT145" s="1006"/>
      <c r="AU145" s="999"/>
      <c r="AV145" s="999"/>
      <c r="AW145" s="1007"/>
      <c r="AX145" s="1006"/>
      <c r="AY145" s="999"/>
      <c r="AZ145" s="1008"/>
      <c r="BA145" s="1009"/>
      <c r="BB145" s="1010"/>
      <c r="BC145" s="155"/>
      <c r="BD145" s="156"/>
      <c r="BE145" s="1011"/>
      <c r="BF145" s="1010"/>
      <c r="BG145" s="1010"/>
      <c r="BH145" s="157"/>
      <c r="BI145" s="1010"/>
      <c r="BJ145" s="1052"/>
      <c r="BK145" s="158"/>
      <c r="BL145" s="159"/>
      <c r="BM145" s="159"/>
      <c r="BN145" s="160"/>
      <c r="BO145" s="160"/>
      <c r="BP145" s="160"/>
      <c r="BQ145" s="160"/>
      <c r="BR145" s="161"/>
      <c r="BS145" s="162"/>
      <c r="BT145" s="995"/>
      <c r="BU145" s="996"/>
      <c r="BV145" s="996"/>
      <c r="BW145" s="996"/>
      <c r="BX145" s="997"/>
    </row>
    <row r="146" spans="1:76" s="154" customFormat="1" ht="21" customHeight="1" x14ac:dyDescent="0.25">
      <c r="A146" s="998">
        <f t="shared" si="2"/>
        <v>132</v>
      </c>
      <c r="B146" s="999"/>
      <c r="C146" s="999"/>
      <c r="D146" s="999"/>
      <c r="E146" s="999"/>
      <c r="F146" s="999"/>
      <c r="G146" s="999"/>
      <c r="H146" s="999"/>
      <c r="I146" s="999"/>
      <c r="J146" s="999"/>
      <c r="K146" s="999"/>
      <c r="L146" s="999"/>
      <c r="M146" s="999"/>
      <c r="N146" s="999"/>
      <c r="O146" s="999"/>
      <c r="P146" s="999"/>
      <c r="Q146" s="999"/>
      <c r="R146" s="999"/>
      <c r="S146" s="999"/>
      <c r="T146" s="999"/>
      <c r="U146" s="999"/>
      <c r="V146" s="999"/>
      <c r="W146" s="999"/>
      <c r="X146" s="999"/>
      <c r="Y146" s="999"/>
      <c r="Z146" s="999"/>
      <c r="AA146" s="999"/>
      <c r="AB146" s="999"/>
      <c r="AC146" s="999"/>
      <c r="AD146" s="999"/>
      <c r="AE146" s="999"/>
      <c r="AF146" s="153"/>
      <c r="AG146" s="1000"/>
      <c r="AH146" s="1001"/>
      <c r="AI146" s="1002"/>
      <c r="AJ146" s="1003"/>
      <c r="AK146" s="1003"/>
      <c r="AL146" s="1003"/>
      <c r="AM146" s="1003"/>
      <c r="AN146" s="1004"/>
      <c r="AO146" s="998"/>
      <c r="AP146" s="999"/>
      <c r="AQ146" s="999"/>
      <c r="AR146" s="999"/>
      <c r="AS146" s="1005"/>
      <c r="AT146" s="1006"/>
      <c r="AU146" s="999"/>
      <c r="AV146" s="999"/>
      <c r="AW146" s="1007"/>
      <c r="AX146" s="1006"/>
      <c r="AY146" s="999"/>
      <c r="AZ146" s="1008"/>
      <c r="BA146" s="1009"/>
      <c r="BB146" s="1010"/>
      <c r="BC146" s="155"/>
      <c r="BD146" s="156"/>
      <c r="BE146" s="1011"/>
      <c r="BF146" s="1010"/>
      <c r="BG146" s="1010"/>
      <c r="BH146" s="157"/>
      <c r="BI146" s="1010"/>
      <c r="BJ146" s="1052"/>
      <c r="BK146" s="158"/>
      <c r="BL146" s="159"/>
      <c r="BM146" s="159"/>
      <c r="BN146" s="160"/>
      <c r="BO146" s="160"/>
      <c r="BP146" s="160"/>
      <c r="BQ146" s="160"/>
      <c r="BR146" s="161"/>
      <c r="BS146" s="162"/>
      <c r="BT146" s="995"/>
      <c r="BU146" s="996"/>
      <c r="BV146" s="996"/>
      <c r="BW146" s="996"/>
      <c r="BX146" s="997"/>
    </row>
    <row r="147" spans="1:76" s="154" customFormat="1" ht="21" customHeight="1" x14ac:dyDescent="0.25">
      <c r="A147" s="998">
        <f t="shared" si="2"/>
        <v>133</v>
      </c>
      <c r="B147" s="999"/>
      <c r="C147" s="999"/>
      <c r="D147" s="999"/>
      <c r="E147" s="999"/>
      <c r="F147" s="999"/>
      <c r="G147" s="999"/>
      <c r="H147" s="999"/>
      <c r="I147" s="999"/>
      <c r="J147" s="999"/>
      <c r="K147" s="999"/>
      <c r="L147" s="999"/>
      <c r="M147" s="999"/>
      <c r="N147" s="999"/>
      <c r="O147" s="999"/>
      <c r="P147" s="999"/>
      <c r="Q147" s="999"/>
      <c r="R147" s="999"/>
      <c r="S147" s="999"/>
      <c r="T147" s="999"/>
      <c r="U147" s="999"/>
      <c r="V147" s="999"/>
      <c r="W147" s="999"/>
      <c r="X147" s="999"/>
      <c r="Y147" s="999"/>
      <c r="Z147" s="999"/>
      <c r="AA147" s="999"/>
      <c r="AB147" s="999"/>
      <c r="AC147" s="999"/>
      <c r="AD147" s="999"/>
      <c r="AE147" s="999"/>
      <c r="AF147" s="153"/>
      <c r="AG147" s="1000"/>
      <c r="AH147" s="1001"/>
      <c r="AI147" s="1002"/>
      <c r="AJ147" s="1003"/>
      <c r="AK147" s="1003"/>
      <c r="AL147" s="1003"/>
      <c r="AM147" s="1003"/>
      <c r="AN147" s="1004"/>
      <c r="AO147" s="998"/>
      <c r="AP147" s="999"/>
      <c r="AQ147" s="999"/>
      <c r="AR147" s="999"/>
      <c r="AS147" s="1005"/>
      <c r="AT147" s="1006"/>
      <c r="AU147" s="999"/>
      <c r="AV147" s="999"/>
      <c r="AW147" s="1007"/>
      <c r="AX147" s="1006"/>
      <c r="AY147" s="999"/>
      <c r="AZ147" s="1008"/>
      <c r="BA147" s="1009"/>
      <c r="BB147" s="1010"/>
      <c r="BC147" s="155"/>
      <c r="BD147" s="156"/>
      <c r="BE147" s="1011"/>
      <c r="BF147" s="1010"/>
      <c r="BG147" s="1010"/>
      <c r="BH147" s="157"/>
      <c r="BI147" s="1010"/>
      <c r="BJ147" s="1052"/>
      <c r="BK147" s="158"/>
      <c r="BL147" s="159"/>
      <c r="BM147" s="159"/>
      <c r="BN147" s="160"/>
      <c r="BO147" s="160"/>
      <c r="BP147" s="160"/>
      <c r="BQ147" s="160"/>
      <c r="BR147" s="161"/>
      <c r="BS147" s="162"/>
      <c r="BT147" s="995"/>
      <c r="BU147" s="996"/>
      <c r="BV147" s="996"/>
      <c r="BW147" s="996"/>
      <c r="BX147" s="997"/>
    </row>
    <row r="148" spans="1:76" s="154" customFormat="1" ht="21" customHeight="1" x14ac:dyDescent="0.25">
      <c r="A148" s="998">
        <f t="shared" si="2"/>
        <v>134</v>
      </c>
      <c r="B148" s="999"/>
      <c r="C148" s="999"/>
      <c r="D148" s="999"/>
      <c r="E148" s="999"/>
      <c r="F148" s="999"/>
      <c r="G148" s="999"/>
      <c r="H148" s="999"/>
      <c r="I148" s="999"/>
      <c r="J148" s="999"/>
      <c r="K148" s="999"/>
      <c r="L148" s="999"/>
      <c r="M148" s="999"/>
      <c r="N148" s="999"/>
      <c r="O148" s="999"/>
      <c r="P148" s="999"/>
      <c r="Q148" s="999"/>
      <c r="R148" s="999"/>
      <c r="S148" s="999"/>
      <c r="T148" s="999"/>
      <c r="U148" s="999"/>
      <c r="V148" s="999"/>
      <c r="W148" s="999"/>
      <c r="X148" s="999"/>
      <c r="Y148" s="999"/>
      <c r="Z148" s="999"/>
      <c r="AA148" s="999"/>
      <c r="AB148" s="999"/>
      <c r="AC148" s="999"/>
      <c r="AD148" s="999"/>
      <c r="AE148" s="999"/>
      <c r="AF148" s="153"/>
      <c r="AG148" s="1000"/>
      <c r="AH148" s="1001"/>
      <c r="AI148" s="1002"/>
      <c r="AJ148" s="1003"/>
      <c r="AK148" s="1003"/>
      <c r="AL148" s="1003"/>
      <c r="AM148" s="1003"/>
      <c r="AN148" s="1004"/>
      <c r="AO148" s="998"/>
      <c r="AP148" s="999"/>
      <c r="AQ148" s="999"/>
      <c r="AR148" s="999"/>
      <c r="AS148" s="1005"/>
      <c r="AT148" s="1006"/>
      <c r="AU148" s="999"/>
      <c r="AV148" s="999"/>
      <c r="AW148" s="1007"/>
      <c r="AX148" s="1006"/>
      <c r="AY148" s="999"/>
      <c r="AZ148" s="1008"/>
      <c r="BA148" s="1009"/>
      <c r="BB148" s="1010"/>
      <c r="BC148" s="155"/>
      <c r="BD148" s="156"/>
      <c r="BE148" s="1011"/>
      <c r="BF148" s="1010"/>
      <c r="BG148" s="1010"/>
      <c r="BH148" s="157"/>
      <c r="BI148" s="1010"/>
      <c r="BJ148" s="1052"/>
      <c r="BK148" s="158"/>
      <c r="BL148" s="159"/>
      <c r="BM148" s="159"/>
      <c r="BN148" s="160"/>
      <c r="BO148" s="160"/>
      <c r="BP148" s="160"/>
      <c r="BQ148" s="160"/>
      <c r="BR148" s="161"/>
      <c r="BS148" s="162"/>
      <c r="BT148" s="995"/>
      <c r="BU148" s="996"/>
      <c r="BV148" s="996"/>
      <c r="BW148" s="996"/>
      <c r="BX148" s="997"/>
    </row>
    <row r="149" spans="1:76" s="154" customFormat="1" ht="21" customHeight="1" x14ac:dyDescent="0.25">
      <c r="A149" s="998">
        <f t="shared" si="2"/>
        <v>135</v>
      </c>
      <c r="B149" s="999"/>
      <c r="C149" s="999"/>
      <c r="D149" s="999"/>
      <c r="E149" s="999"/>
      <c r="F149" s="999"/>
      <c r="G149" s="999"/>
      <c r="H149" s="999"/>
      <c r="I149" s="999"/>
      <c r="J149" s="999"/>
      <c r="K149" s="999"/>
      <c r="L149" s="999"/>
      <c r="M149" s="999"/>
      <c r="N149" s="999"/>
      <c r="O149" s="999"/>
      <c r="P149" s="999"/>
      <c r="Q149" s="999"/>
      <c r="R149" s="999"/>
      <c r="S149" s="999"/>
      <c r="T149" s="999"/>
      <c r="U149" s="999"/>
      <c r="V149" s="999"/>
      <c r="W149" s="999"/>
      <c r="X149" s="999"/>
      <c r="Y149" s="999"/>
      <c r="Z149" s="999"/>
      <c r="AA149" s="999"/>
      <c r="AB149" s="999"/>
      <c r="AC149" s="999"/>
      <c r="AD149" s="999"/>
      <c r="AE149" s="999"/>
      <c r="AF149" s="153"/>
      <c r="AG149" s="1000"/>
      <c r="AH149" s="1001"/>
      <c r="AI149" s="1002"/>
      <c r="AJ149" s="1003"/>
      <c r="AK149" s="1003"/>
      <c r="AL149" s="1003"/>
      <c r="AM149" s="1003"/>
      <c r="AN149" s="1004"/>
      <c r="AO149" s="998"/>
      <c r="AP149" s="999"/>
      <c r="AQ149" s="999"/>
      <c r="AR149" s="999"/>
      <c r="AS149" s="1005"/>
      <c r="AT149" s="1006"/>
      <c r="AU149" s="999"/>
      <c r="AV149" s="999"/>
      <c r="AW149" s="1007"/>
      <c r="AX149" s="1006"/>
      <c r="AY149" s="999"/>
      <c r="AZ149" s="1008"/>
      <c r="BA149" s="1009"/>
      <c r="BB149" s="1010"/>
      <c r="BC149" s="155"/>
      <c r="BD149" s="156"/>
      <c r="BE149" s="1011"/>
      <c r="BF149" s="1010"/>
      <c r="BG149" s="1010"/>
      <c r="BH149" s="157"/>
      <c r="BI149" s="1010"/>
      <c r="BJ149" s="1052"/>
      <c r="BK149" s="158"/>
      <c r="BL149" s="159"/>
      <c r="BM149" s="159"/>
      <c r="BN149" s="160"/>
      <c r="BO149" s="160"/>
      <c r="BP149" s="160"/>
      <c r="BQ149" s="160"/>
      <c r="BR149" s="161"/>
      <c r="BS149" s="162"/>
      <c r="BT149" s="995"/>
      <c r="BU149" s="996"/>
      <c r="BV149" s="996"/>
      <c r="BW149" s="996"/>
      <c r="BX149" s="997"/>
    </row>
    <row r="150" spans="1:76" s="154" customFormat="1" ht="21" customHeight="1" x14ac:dyDescent="0.25">
      <c r="A150" s="998">
        <f t="shared" si="2"/>
        <v>136</v>
      </c>
      <c r="B150" s="999"/>
      <c r="C150" s="999"/>
      <c r="D150" s="999"/>
      <c r="E150" s="999"/>
      <c r="F150" s="999"/>
      <c r="G150" s="999"/>
      <c r="H150" s="999"/>
      <c r="I150" s="999"/>
      <c r="J150" s="999"/>
      <c r="K150" s="999"/>
      <c r="L150" s="999"/>
      <c r="M150" s="999"/>
      <c r="N150" s="999"/>
      <c r="O150" s="999"/>
      <c r="P150" s="999"/>
      <c r="Q150" s="999"/>
      <c r="R150" s="999"/>
      <c r="S150" s="999"/>
      <c r="T150" s="999"/>
      <c r="U150" s="999"/>
      <c r="V150" s="999"/>
      <c r="W150" s="999"/>
      <c r="X150" s="999"/>
      <c r="Y150" s="999"/>
      <c r="Z150" s="999"/>
      <c r="AA150" s="999"/>
      <c r="AB150" s="999"/>
      <c r="AC150" s="999"/>
      <c r="AD150" s="999"/>
      <c r="AE150" s="999"/>
      <c r="AF150" s="153"/>
      <c r="AG150" s="1000"/>
      <c r="AH150" s="1001"/>
      <c r="AI150" s="1002"/>
      <c r="AJ150" s="1003"/>
      <c r="AK150" s="1003"/>
      <c r="AL150" s="1003"/>
      <c r="AM150" s="1003"/>
      <c r="AN150" s="1004"/>
      <c r="AO150" s="998"/>
      <c r="AP150" s="999"/>
      <c r="AQ150" s="999"/>
      <c r="AR150" s="999"/>
      <c r="AS150" s="1005"/>
      <c r="AT150" s="1006"/>
      <c r="AU150" s="999"/>
      <c r="AV150" s="999"/>
      <c r="AW150" s="1007"/>
      <c r="AX150" s="1006"/>
      <c r="AY150" s="999"/>
      <c r="AZ150" s="1008"/>
      <c r="BA150" s="1009"/>
      <c r="BB150" s="1010"/>
      <c r="BC150" s="155"/>
      <c r="BD150" s="156"/>
      <c r="BE150" s="1011"/>
      <c r="BF150" s="1010"/>
      <c r="BG150" s="1010"/>
      <c r="BH150" s="157"/>
      <c r="BI150" s="1010"/>
      <c r="BJ150" s="1052"/>
      <c r="BK150" s="158"/>
      <c r="BL150" s="159"/>
      <c r="BM150" s="159"/>
      <c r="BN150" s="160"/>
      <c r="BO150" s="160"/>
      <c r="BP150" s="160"/>
      <c r="BQ150" s="160"/>
      <c r="BR150" s="161"/>
      <c r="BS150" s="162"/>
      <c r="BT150" s="995"/>
      <c r="BU150" s="996"/>
      <c r="BV150" s="996"/>
      <c r="BW150" s="996"/>
      <c r="BX150" s="997"/>
    </row>
    <row r="151" spans="1:76" s="154" customFormat="1" ht="21" customHeight="1" x14ac:dyDescent="0.25">
      <c r="A151" s="998">
        <f t="shared" si="2"/>
        <v>137</v>
      </c>
      <c r="B151" s="999"/>
      <c r="C151" s="999"/>
      <c r="D151" s="999"/>
      <c r="E151" s="999"/>
      <c r="F151" s="999"/>
      <c r="G151" s="999"/>
      <c r="H151" s="999"/>
      <c r="I151" s="999"/>
      <c r="J151" s="999"/>
      <c r="K151" s="999"/>
      <c r="L151" s="999"/>
      <c r="M151" s="999"/>
      <c r="N151" s="999"/>
      <c r="O151" s="999"/>
      <c r="P151" s="999"/>
      <c r="Q151" s="999"/>
      <c r="R151" s="999"/>
      <c r="S151" s="999"/>
      <c r="T151" s="999"/>
      <c r="U151" s="999"/>
      <c r="V151" s="999"/>
      <c r="W151" s="999"/>
      <c r="X151" s="999"/>
      <c r="Y151" s="999"/>
      <c r="Z151" s="999"/>
      <c r="AA151" s="999"/>
      <c r="AB151" s="999"/>
      <c r="AC151" s="999"/>
      <c r="AD151" s="999"/>
      <c r="AE151" s="999"/>
      <c r="AF151" s="153"/>
      <c r="AG151" s="1000"/>
      <c r="AH151" s="1001"/>
      <c r="AI151" s="1002"/>
      <c r="AJ151" s="1003"/>
      <c r="AK151" s="1003"/>
      <c r="AL151" s="1003"/>
      <c r="AM151" s="1003"/>
      <c r="AN151" s="1004"/>
      <c r="AO151" s="998"/>
      <c r="AP151" s="999"/>
      <c r="AQ151" s="999"/>
      <c r="AR151" s="999"/>
      <c r="AS151" s="1005"/>
      <c r="AT151" s="1006"/>
      <c r="AU151" s="999"/>
      <c r="AV151" s="999"/>
      <c r="AW151" s="1007"/>
      <c r="AX151" s="1006"/>
      <c r="AY151" s="999"/>
      <c r="AZ151" s="1008"/>
      <c r="BA151" s="1009"/>
      <c r="BB151" s="1010"/>
      <c r="BC151" s="155"/>
      <c r="BD151" s="156"/>
      <c r="BE151" s="1011"/>
      <c r="BF151" s="1010"/>
      <c r="BG151" s="1010"/>
      <c r="BH151" s="157"/>
      <c r="BI151" s="1010"/>
      <c r="BJ151" s="1052"/>
      <c r="BK151" s="158"/>
      <c r="BL151" s="159"/>
      <c r="BM151" s="159"/>
      <c r="BN151" s="160"/>
      <c r="BO151" s="160"/>
      <c r="BP151" s="160"/>
      <c r="BQ151" s="160"/>
      <c r="BR151" s="161"/>
      <c r="BS151" s="162"/>
      <c r="BT151" s="995"/>
      <c r="BU151" s="996"/>
      <c r="BV151" s="996"/>
      <c r="BW151" s="996"/>
      <c r="BX151" s="997"/>
    </row>
    <row r="152" spans="1:76" s="154" customFormat="1" ht="21" customHeight="1" x14ac:dyDescent="0.25">
      <c r="A152" s="998">
        <f t="shared" si="2"/>
        <v>138</v>
      </c>
      <c r="B152" s="999"/>
      <c r="C152" s="999"/>
      <c r="D152" s="999"/>
      <c r="E152" s="999"/>
      <c r="F152" s="999"/>
      <c r="G152" s="999"/>
      <c r="H152" s="999"/>
      <c r="I152" s="999"/>
      <c r="J152" s="999"/>
      <c r="K152" s="999"/>
      <c r="L152" s="999"/>
      <c r="M152" s="999"/>
      <c r="N152" s="999"/>
      <c r="O152" s="999"/>
      <c r="P152" s="999"/>
      <c r="Q152" s="999"/>
      <c r="R152" s="999"/>
      <c r="S152" s="999"/>
      <c r="T152" s="999"/>
      <c r="U152" s="999"/>
      <c r="V152" s="999"/>
      <c r="W152" s="999"/>
      <c r="X152" s="999"/>
      <c r="Y152" s="999"/>
      <c r="Z152" s="999"/>
      <c r="AA152" s="999"/>
      <c r="AB152" s="999"/>
      <c r="AC152" s="999"/>
      <c r="AD152" s="999"/>
      <c r="AE152" s="999"/>
      <c r="AF152" s="153"/>
      <c r="AG152" s="1000"/>
      <c r="AH152" s="1001"/>
      <c r="AI152" s="1002"/>
      <c r="AJ152" s="1003"/>
      <c r="AK152" s="1003"/>
      <c r="AL152" s="1003"/>
      <c r="AM152" s="1003"/>
      <c r="AN152" s="1004"/>
      <c r="AO152" s="998"/>
      <c r="AP152" s="999"/>
      <c r="AQ152" s="999"/>
      <c r="AR152" s="999"/>
      <c r="AS152" s="1005"/>
      <c r="AT152" s="1006"/>
      <c r="AU152" s="999"/>
      <c r="AV152" s="999"/>
      <c r="AW152" s="1007"/>
      <c r="AX152" s="1006"/>
      <c r="AY152" s="999"/>
      <c r="AZ152" s="1008"/>
      <c r="BA152" s="1009"/>
      <c r="BB152" s="1010"/>
      <c r="BC152" s="155"/>
      <c r="BD152" s="156"/>
      <c r="BE152" s="1011"/>
      <c r="BF152" s="1010"/>
      <c r="BG152" s="1010"/>
      <c r="BH152" s="157"/>
      <c r="BI152" s="1010"/>
      <c r="BJ152" s="1052"/>
      <c r="BK152" s="158"/>
      <c r="BL152" s="159"/>
      <c r="BM152" s="159"/>
      <c r="BN152" s="160"/>
      <c r="BO152" s="160"/>
      <c r="BP152" s="160"/>
      <c r="BQ152" s="160"/>
      <c r="BR152" s="161"/>
      <c r="BS152" s="162"/>
      <c r="BT152" s="995"/>
      <c r="BU152" s="996"/>
      <c r="BV152" s="996"/>
      <c r="BW152" s="996"/>
      <c r="BX152" s="997"/>
    </row>
    <row r="153" spans="1:76" s="154" customFormat="1" ht="21" customHeight="1" x14ac:dyDescent="0.25">
      <c r="A153" s="998">
        <f t="shared" si="2"/>
        <v>139</v>
      </c>
      <c r="B153" s="999"/>
      <c r="C153" s="999"/>
      <c r="D153" s="999"/>
      <c r="E153" s="999"/>
      <c r="F153" s="999"/>
      <c r="G153" s="999"/>
      <c r="H153" s="999"/>
      <c r="I153" s="999"/>
      <c r="J153" s="999"/>
      <c r="K153" s="999"/>
      <c r="L153" s="999"/>
      <c r="M153" s="999"/>
      <c r="N153" s="999"/>
      <c r="O153" s="999"/>
      <c r="P153" s="999"/>
      <c r="Q153" s="999"/>
      <c r="R153" s="999"/>
      <c r="S153" s="999"/>
      <c r="T153" s="999"/>
      <c r="U153" s="999"/>
      <c r="V153" s="999"/>
      <c r="W153" s="999"/>
      <c r="X153" s="999"/>
      <c r="Y153" s="999"/>
      <c r="Z153" s="999"/>
      <c r="AA153" s="999"/>
      <c r="AB153" s="999"/>
      <c r="AC153" s="999"/>
      <c r="AD153" s="999"/>
      <c r="AE153" s="999"/>
      <c r="AF153" s="153"/>
      <c r="AG153" s="1000"/>
      <c r="AH153" s="1001"/>
      <c r="AI153" s="1002"/>
      <c r="AJ153" s="1003"/>
      <c r="AK153" s="1003"/>
      <c r="AL153" s="1003"/>
      <c r="AM153" s="1003"/>
      <c r="AN153" s="1004"/>
      <c r="AO153" s="998"/>
      <c r="AP153" s="999"/>
      <c r="AQ153" s="999"/>
      <c r="AR153" s="999"/>
      <c r="AS153" s="1005"/>
      <c r="AT153" s="1006"/>
      <c r="AU153" s="999"/>
      <c r="AV153" s="999"/>
      <c r="AW153" s="1007"/>
      <c r="AX153" s="1006"/>
      <c r="AY153" s="999"/>
      <c r="AZ153" s="1008"/>
      <c r="BA153" s="1009"/>
      <c r="BB153" s="1010"/>
      <c r="BC153" s="155"/>
      <c r="BD153" s="156"/>
      <c r="BE153" s="1011"/>
      <c r="BF153" s="1010"/>
      <c r="BG153" s="1010"/>
      <c r="BH153" s="157"/>
      <c r="BI153" s="1010"/>
      <c r="BJ153" s="1052"/>
      <c r="BK153" s="158"/>
      <c r="BL153" s="159"/>
      <c r="BM153" s="159"/>
      <c r="BN153" s="160"/>
      <c r="BO153" s="160"/>
      <c r="BP153" s="160"/>
      <c r="BQ153" s="160"/>
      <c r="BR153" s="161"/>
      <c r="BS153" s="162"/>
      <c r="BT153" s="995"/>
      <c r="BU153" s="996"/>
      <c r="BV153" s="996"/>
      <c r="BW153" s="996"/>
      <c r="BX153" s="997"/>
    </row>
    <row r="154" spans="1:76" s="154" customFormat="1" ht="21" customHeight="1" x14ac:dyDescent="0.25">
      <c r="A154" s="998">
        <f t="shared" si="2"/>
        <v>140</v>
      </c>
      <c r="B154" s="999"/>
      <c r="C154" s="999"/>
      <c r="D154" s="999"/>
      <c r="E154" s="999"/>
      <c r="F154" s="999"/>
      <c r="G154" s="999"/>
      <c r="H154" s="999"/>
      <c r="I154" s="999"/>
      <c r="J154" s="999"/>
      <c r="K154" s="999"/>
      <c r="L154" s="999"/>
      <c r="M154" s="999"/>
      <c r="N154" s="999"/>
      <c r="O154" s="999"/>
      <c r="P154" s="999"/>
      <c r="Q154" s="999"/>
      <c r="R154" s="999"/>
      <c r="S154" s="999"/>
      <c r="T154" s="999"/>
      <c r="U154" s="999"/>
      <c r="V154" s="999"/>
      <c r="W154" s="999"/>
      <c r="X154" s="999"/>
      <c r="Y154" s="999"/>
      <c r="Z154" s="999"/>
      <c r="AA154" s="999"/>
      <c r="AB154" s="999"/>
      <c r="AC154" s="999"/>
      <c r="AD154" s="999"/>
      <c r="AE154" s="999"/>
      <c r="AF154" s="153"/>
      <c r="AG154" s="1000"/>
      <c r="AH154" s="1001"/>
      <c r="AI154" s="1002"/>
      <c r="AJ154" s="1003"/>
      <c r="AK154" s="1003"/>
      <c r="AL154" s="1003"/>
      <c r="AM154" s="1003"/>
      <c r="AN154" s="1004"/>
      <c r="AO154" s="998"/>
      <c r="AP154" s="999"/>
      <c r="AQ154" s="999"/>
      <c r="AR154" s="999"/>
      <c r="AS154" s="1005"/>
      <c r="AT154" s="1006"/>
      <c r="AU154" s="999"/>
      <c r="AV154" s="999"/>
      <c r="AW154" s="1007"/>
      <c r="AX154" s="1006"/>
      <c r="AY154" s="999"/>
      <c r="AZ154" s="1008"/>
      <c r="BA154" s="1009"/>
      <c r="BB154" s="1010"/>
      <c r="BC154" s="155"/>
      <c r="BD154" s="156"/>
      <c r="BE154" s="1011"/>
      <c r="BF154" s="1010"/>
      <c r="BG154" s="1010"/>
      <c r="BH154" s="157"/>
      <c r="BI154" s="1010"/>
      <c r="BJ154" s="1052"/>
      <c r="BK154" s="158"/>
      <c r="BL154" s="159"/>
      <c r="BM154" s="159"/>
      <c r="BN154" s="160"/>
      <c r="BO154" s="160"/>
      <c r="BP154" s="160"/>
      <c r="BQ154" s="160"/>
      <c r="BR154" s="161"/>
      <c r="BS154" s="162"/>
      <c r="BT154" s="995"/>
      <c r="BU154" s="996"/>
      <c r="BV154" s="996"/>
      <c r="BW154" s="996"/>
      <c r="BX154" s="997"/>
    </row>
    <row r="155" spans="1:76" s="154" customFormat="1" ht="21" customHeight="1" x14ac:dyDescent="0.25">
      <c r="A155" s="998">
        <f t="shared" si="2"/>
        <v>141</v>
      </c>
      <c r="B155" s="999"/>
      <c r="C155" s="999"/>
      <c r="D155" s="999"/>
      <c r="E155" s="999"/>
      <c r="F155" s="999"/>
      <c r="G155" s="999"/>
      <c r="H155" s="999"/>
      <c r="I155" s="999"/>
      <c r="J155" s="999"/>
      <c r="K155" s="999"/>
      <c r="L155" s="999"/>
      <c r="M155" s="999"/>
      <c r="N155" s="999"/>
      <c r="O155" s="999"/>
      <c r="P155" s="999"/>
      <c r="Q155" s="999"/>
      <c r="R155" s="999"/>
      <c r="S155" s="999"/>
      <c r="T155" s="999"/>
      <c r="U155" s="999"/>
      <c r="V155" s="999"/>
      <c r="W155" s="999"/>
      <c r="X155" s="999"/>
      <c r="Y155" s="999"/>
      <c r="Z155" s="999"/>
      <c r="AA155" s="999"/>
      <c r="AB155" s="999"/>
      <c r="AC155" s="999"/>
      <c r="AD155" s="999"/>
      <c r="AE155" s="999"/>
      <c r="AF155" s="153"/>
      <c r="AG155" s="1000"/>
      <c r="AH155" s="1001"/>
      <c r="AI155" s="1002"/>
      <c r="AJ155" s="1003"/>
      <c r="AK155" s="1003"/>
      <c r="AL155" s="1003"/>
      <c r="AM155" s="1003"/>
      <c r="AN155" s="1004"/>
      <c r="AO155" s="998"/>
      <c r="AP155" s="999"/>
      <c r="AQ155" s="999"/>
      <c r="AR155" s="999"/>
      <c r="AS155" s="1005"/>
      <c r="AT155" s="1006"/>
      <c r="AU155" s="999"/>
      <c r="AV155" s="999"/>
      <c r="AW155" s="1007"/>
      <c r="AX155" s="1006"/>
      <c r="AY155" s="999"/>
      <c r="AZ155" s="1008"/>
      <c r="BA155" s="1009"/>
      <c r="BB155" s="1010"/>
      <c r="BC155" s="155"/>
      <c r="BD155" s="156"/>
      <c r="BE155" s="1011"/>
      <c r="BF155" s="1010"/>
      <c r="BG155" s="1010"/>
      <c r="BH155" s="157"/>
      <c r="BI155" s="1010"/>
      <c r="BJ155" s="1052"/>
      <c r="BK155" s="158"/>
      <c r="BL155" s="159"/>
      <c r="BM155" s="159"/>
      <c r="BN155" s="160"/>
      <c r="BO155" s="160"/>
      <c r="BP155" s="160"/>
      <c r="BQ155" s="160"/>
      <c r="BR155" s="161"/>
      <c r="BS155" s="162"/>
      <c r="BT155" s="995"/>
      <c r="BU155" s="996"/>
      <c r="BV155" s="996"/>
      <c r="BW155" s="996"/>
      <c r="BX155" s="997"/>
    </row>
    <row r="156" spans="1:76" s="154" customFormat="1" ht="21" customHeight="1" x14ac:dyDescent="0.25">
      <c r="A156" s="998">
        <f t="shared" si="2"/>
        <v>142</v>
      </c>
      <c r="B156" s="999"/>
      <c r="C156" s="999"/>
      <c r="D156" s="999"/>
      <c r="E156" s="999"/>
      <c r="F156" s="999"/>
      <c r="G156" s="999"/>
      <c r="H156" s="999"/>
      <c r="I156" s="999"/>
      <c r="J156" s="999"/>
      <c r="K156" s="999"/>
      <c r="L156" s="999"/>
      <c r="M156" s="999"/>
      <c r="N156" s="999"/>
      <c r="O156" s="999"/>
      <c r="P156" s="999"/>
      <c r="Q156" s="999"/>
      <c r="R156" s="999"/>
      <c r="S156" s="999"/>
      <c r="T156" s="999"/>
      <c r="U156" s="999"/>
      <c r="V156" s="999"/>
      <c r="W156" s="999"/>
      <c r="X156" s="999"/>
      <c r="Y156" s="999"/>
      <c r="Z156" s="999"/>
      <c r="AA156" s="999"/>
      <c r="AB156" s="999"/>
      <c r="AC156" s="999"/>
      <c r="AD156" s="999"/>
      <c r="AE156" s="999"/>
      <c r="AF156" s="153"/>
      <c r="AG156" s="1000"/>
      <c r="AH156" s="1001"/>
      <c r="AI156" s="1002"/>
      <c r="AJ156" s="1003"/>
      <c r="AK156" s="1003"/>
      <c r="AL156" s="1003"/>
      <c r="AM156" s="1003"/>
      <c r="AN156" s="1004"/>
      <c r="AO156" s="998"/>
      <c r="AP156" s="999"/>
      <c r="AQ156" s="999"/>
      <c r="AR156" s="999"/>
      <c r="AS156" s="1005"/>
      <c r="AT156" s="1006"/>
      <c r="AU156" s="999"/>
      <c r="AV156" s="999"/>
      <c r="AW156" s="1007"/>
      <c r="AX156" s="1006"/>
      <c r="AY156" s="999"/>
      <c r="AZ156" s="1008"/>
      <c r="BA156" s="1009"/>
      <c r="BB156" s="1010"/>
      <c r="BC156" s="155"/>
      <c r="BD156" s="156"/>
      <c r="BE156" s="1011"/>
      <c r="BF156" s="1010"/>
      <c r="BG156" s="1010"/>
      <c r="BH156" s="157"/>
      <c r="BI156" s="1010"/>
      <c r="BJ156" s="1052"/>
      <c r="BK156" s="158"/>
      <c r="BL156" s="159"/>
      <c r="BM156" s="159"/>
      <c r="BN156" s="160"/>
      <c r="BO156" s="160"/>
      <c r="BP156" s="160"/>
      <c r="BQ156" s="160"/>
      <c r="BR156" s="161"/>
      <c r="BS156" s="162"/>
      <c r="BT156" s="995"/>
      <c r="BU156" s="996"/>
      <c r="BV156" s="996"/>
      <c r="BW156" s="996"/>
      <c r="BX156" s="997"/>
    </row>
    <row r="157" spans="1:76" s="154" customFormat="1" ht="21" customHeight="1" x14ac:dyDescent="0.25">
      <c r="A157" s="998">
        <f t="shared" si="2"/>
        <v>143</v>
      </c>
      <c r="B157" s="999"/>
      <c r="C157" s="999"/>
      <c r="D157" s="999"/>
      <c r="E157" s="999"/>
      <c r="F157" s="999"/>
      <c r="G157" s="999"/>
      <c r="H157" s="999"/>
      <c r="I157" s="999"/>
      <c r="J157" s="999"/>
      <c r="K157" s="999"/>
      <c r="L157" s="999"/>
      <c r="M157" s="999"/>
      <c r="N157" s="999"/>
      <c r="O157" s="999"/>
      <c r="P157" s="999"/>
      <c r="Q157" s="999"/>
      <c r="R157" s="999"/>
      <c r="S157" s="999"/>
      <c r="T157" s="999"/>
      <c r="U157" s="999"/>
      <c r="V157" s="999"/>
      <c r="W157" s="999"/>
      <c r="X157" s="999"/>
      <c r="Y157" s="999"/>
      <c r="Z157" s="999"/>
      <c r="AA157" s="999"/>
      <c r="AB157" s="999"/>
      <c r="AC157" s="999"/>
      <c r="AD157" s="999"/>
      <c r="AE157" s="999"/>
      <c r="AF157" s="153"/>
      <c r="AG157" s="1000"/>
      <c r="AH157" s="1001"/>
      <c r="AI157" s="1002"/>
      <c r="AJ157" s="1003"/>
      <c r="AK157" s="1003"/>
      <c r="AL157" s="1003"/>
      <c r="AM157" s="1003"/>
      <c r="AN157" s="1004"/>
      <c r="AO157" s="998"/>
      <c r="AP157" s="999"/>
      <c r="AQ157" s="999"/>
      <c r="AR157" s="999"/>
      <c r="AS157" s="1005"/>
      <c r="AT157" s="1006"/>
      <c r="AU157" s="999"/>
      <c r="AV157" s="999"/>
      <c r="AW157" s="1007"/>
      <c r="AX157" s="1006"/>
      <c r="AY157" s="999"/>
      <c r="AZ157" s="1008"/>
      <c r="BA157" s="1009"/>
      <c r="BB157" s="1010"/>
      <c r="BC157" s="155"/>
      <c r="BD157" s="156"/>
      <c r="BE157" s="1011"/>
      <c r="BF157" s="1010"/>
      <c r="BG157" s="1010"/>
      <c r="BH157" s="157"/>
      <c r="BI157" s="1010"/>
      <c r="BJ157" s="1052"/>
      <c r="BK157" s="158"/>
      <c r="BL157" s="159"/>
      <c r="BM157" s="159"/>
      <c r="BN157" s="160"/>
      <c r="BO157" s="160"/>
      <c r="BP157" s="160"/>
      <c r="BQ157" s="160"/>
      <c r="BR157" s="161"/>
      <c r="BS157" s="162"/>
      <c r="BT157" s="995"/>
      <c r="BU157" s="996"/>
      <c r="BV157" s="996"/>
      <c r="BW157" s="996"/>
      <c r="BX157" s="997"/>
    </row>
    <row r="158" spans="1:76" s="154" customFormat="1" ht="21" customHeight="1" x14ac:dyDescent="0.25">
      <c r="A158" s="998">
        <f t="shared" si="2"/>
        <v>144</v>
      </c>
      <c r="B158" s="999"/>
      <c r="C158" s="999"/>
      <c r="D158" s="999"/>
      <c r="E158" s="999"/>
      <c r="F158" s="999"/>
      <c r="G158" s="999"/>
      <c r="H158" s="999"/>
      <c r="I158" s="999"/>
      <c r="J158" s="999"/>
      <c r="K158" s="999"/>
      <c r="L158" s="999"/>
      <c r="M158" s="999"/>
      <c r="N158" s="999"/>
      <c r="O158" s="999"/>
      <c r="P158" s="999"/>
      <c r="Q158" s="999"/>
      <c r="R158" s="999"/>
      <c r="S158" s="999"/>
      <c r="T158" s="999"/>
      <c r="U158" s="999"/>
      <c r="V158" s="999"/>
      <c r="W158" s="999"/>
      <c r="X158" s="999"/>
      <c r="Y158" s="999"/>
      <c r="Z158" s="999"/>
      <c r="AA158" s="999"/>
      <c r="AB158" s="999"/>
      <c r="AC158" s="999"/>
      <c r="AD158" s="999"/>
      <c r="AE158" s="999"/>
      <c r="AF158" s="153"/>
      <c r="AG158" s="1000"/>
      <c r="AH158" s="1001"/>
      <c r="AI158" s="1002"/>
      <c r="AJ158" s="1003"/>
      <c r="AK158" s="1003"/>
      <c r="AL158" s="1003"/>
      <c r="AM158" s="1003"/>
      <c r="AN158" s="1004"/>
      <c r="AO158" s="998"/>
      <c r="AP158" s="999"/>
      <c r="AQ158" s="999"/>
      <c r="AR158" s="999"/>
      <c r="AS158" s="1005"/>
      <c r="AT158" s="1006"/>
      <c r="AU158" s="999"/>
      <c r="AV158" s="999"/>
      <c r="AW158" s="1007"/>
      <c r="AX158" s="1006"/>
      <c r="AY158" s="999"/>
      <c r="AZ158" s="1008"/>
      <c r="BA158" s="1009"/>
      <c r="BB158" s="1010"/>
      <c r="BC158" s="155"/>
      <c r="BD158" s="156"/>
      <c r="BE158" s="1011"/>
      <c r="BF158" s="1010"/>
      <c r="BG158" s="1010"/>
      <c r="BH158" s="157"/>
      <c r="BI158" s="1010"/>
      <c r="BJ158" s="1052"/>
      <c r="BK158" s="158"/>
      <c r="BL158" s="159"/>
      <c r="BM158" s="159"/>
      <c r="BN158" s="160"/>
      <c r="BO158" s="160"/>
      <c r="BP158" s="160"/>
      <c r="BQ158" s="160"/>
      <c r="BR158" s="161"/>
      <c r="BS158" s="162"/>
      <c r="BT158" s="995"/>
      <c r="BU158" s="996"/>
      <c r="BV158" s="996"/>
      <c r="BW158" s="996"/>
      <c r="BX158" s="997"/>
    </row>
    <row r="159" spans="1:76" s="154" customFormat="1" ht="21" customHeight="1" x14ac:dyDescent="0.25">
      <c r="A159" s="998">
        <f t="shared" si="2"/>
        <v>145</v>
      </c>
      <c r="B159" s="999"/>
      <c r="C159" s="999"/>
      <c r="D159" s="999"/>
      <c r="E159" s="999"/>
      <c r="F159" s="999"/>
      <c r="G159" s="999"/>
      <c r="H159" s="999"/>
      <c r="I159" s="999"/>
      <c r="J159" s="999"/>
      <c r="K159" s="999"/>
      <c r="L159" s="999"/>
      <c r="M159" s="999"/>
      <c r="N159" s="999"/>
      <c r="O159" s="999"/>
      <c r="P159" s="999"/>
      <c r="Q159" s="999"/>
      <c r="R159" s="999"/>
      <c r="S159" s="999"/>
      <c r="T159" s="999"/>
      <c r="U159" s="999"/>
      <c r="V159" s="999"/>
      <c r="W159" s="999"/>
      <c r="X159" s="999"/>
      <c r="Y159" s="999"/>
      <c r="Z159" s="999"/>
      <c r="AA159" s="999"/>
      <c r="AB159" s="999"/>
      <c r="AC159" s="999"/>
      <c r="AD159" s="999"/>
      <c r="AE159" s="999"/>
      <c r="AF159" s="153"/>
      <c r="AG159" s="1000"/>
      <c r="AH159" s="1001"/>
      <c r="AI159" s="1002"/>
      <c r="AJ159" s="1003"/>
      <c r="AK159" s="1003"/>
      <c r="AL159" s="1003"/>
      <c r="AM159" s="1003"/>
      <c r="AN159" s="1004"/>
      <c r="AO159" s="998"/>
      <c r="AP159" s="999"/>
      <c r="AQ159" s="999"/>
      <c r="AR159" s="999"/>
      <c r="AS159" s="1005"/>
      <c r="AT159" s="1006"/>
      <c r="AU159" s="999"/>
      <c r="AV159" s="999"/>
      <c r="AW159" s="1007"/>
      <c r="AX159" s="1006"/>
      <c r="AY159" s="999"/>
      <c r="AZ159" s="1008"/>
      <c r="BA159" s="1009"/>
      <c r="BB159" s="1010"/>
      <c r="BC159" s="155"/>
      <c r="BD159" s="156"/>
      <c r="BE159" s="1011"/>
      <c r="BF159" s="1010"/>
      <c r="BG159" s="1010"/>
      <c r="BH159" s="157"/>
      <c r="BI159" s="1010"/>
      <c r="BJ159" s="1052"/>
      <c r="BK159" s="158"/>
      <c r="BL159" s="159"/>
      <c r="BM159" s="159"/>
      <c r="BN159" s="160"/>
      <c r="BO159" s="160"/>
      <c r="BP159" s="160"/>
      <c r="BQ159" s="160"/>
      <c r="BR159" s="161"/>
      <c r="BS159" s="162"/>
      <c r="BT159" s="995"/>
      <c r="BU159" s="996"/>
      <c r="BV159" s="996"/>
      <c r="BW159" s="996"/>
      <c r="BX159" s="997"/>
    </row>
    <row r="160" spans="1:76" s="154" customFormat="1" ht="21" customHeight="1" x14ac:dyDescent="0.25">
      <c r="A160" s="998">
        <f t="shared" si="2"/>
        <v>146</v>
      </c>
      <c r="B160" s="999"/>
      <c r="C160" s="999"/>
      <c r="D160" s="999"/>
      <c r="E160" s="999"/>
      <c r="F160" s="999"/>
      <c r="G160" s="999"/>
      <c r="H160" s="999"/>
      <c r="I160" s="999"/>
      <c r="J160" s="999"/>
      <c r="K160" s="999"/>
      <c r="L160" s="999"/>
      <c r="M160" s="999"/>
      <c r="N160" s="999"/>
      <c r="O160" s="999"/>
      <c r="P160" s="999"/>
      <c r="Q160" s="999"/>
      <c r="R160" s="999"/>
      <c r="S160" s="999"/>
      <c r="T160" s="999"/>
      <c r="U160" s="999"/>
      <c r="V160" s="999"/>
      <c r="W160" s="999"/>
      <c r="X160" s="999"/>
      <c r="Y160" s="999"/>
      <c r="Z160" s="999"/>
      <c r="AA160" s="999"/>
      <c r="AB160" s="999"/>
      <c r="AC160" s="999"/>
      <c r="AD160" s="999"/>
      <c r="AE160" s="999"/>
      <c r="AF160" s="153"/>
      <c r="AG160" s="1000"/>
      <c r="AH160" s="1001"/>
      <c r="AI160" s="1002"/>
      <c r="AJ160" s="1003"/>
      <c r="AK160" s="1003"/>
      <c r="AL160" s="1003"/>
      <c r="AM160" s="1003"/>
      <c r="AN160" s="1004"/>
      <c r="AO160" s="998"/>
      <c r="AP160" s="999"/>
      <c r="AQ160" s="999"/>
      <c r="AR160" s="999"/>
      <c r="AS160" s="1005"/>
      <c r="AT160" s="1006"/>
      <c r="AU160" s="999"/>
      <c r="AV160" s="999"/>
      <c r="AW160" s="1007"/>
      <c r="AX160" s="1006"/>
      <c r="AY160" s="999"/>
      <c r="AZ160" s="1008"/>
      <c r="BA160" s="1009"/>
      <c r="BB160" s="1010"/>
      <c r="BC160" s="155"/>
      <c r="BD160" s="156"/>
      <c r="BE160" s="1011"/>
      <c r="BF160" s="1010"/>
      <c r="BG160" s="1010"/>
      <c r="BH160" s="157"/>
      <c r="BI160" s="1010"/>
      <c r="BJ160" s="1052"/>
      <c r="BK160" s="158"/>
      <c r="BL160" s="159"/>
      <c r="BM160" s="159"/>
      <c r="BN160" s="160"/>
      <c r="BO160" s="160"/>
      <c r="BP160" s="160"/>
      <c r="BQ160" s="160"/>
      <c r="BR160" s="161"/>
      <c r="BS160" s="162"/>
      <c r="BT160" s="995"/>
      <c r="BU160" s="996"/>
      <c r="BV160" s="996"/>
      <c r="BW160" s="996"/>
      <c r="BX160" s="997"/>
    </row>
    <row r="161" spans="1:76" s="154" customFormat="1" ht="21" customHeight="1" x14ac:dyDescent="0.25">
      <c r="A161" s="998">
        <f t="shared" si="2"/>
        <v>147</v>
      </c>
      <c r="B161" s="999"/>
      <c r="C161" s="999"/>
      <c r="D161" s="999"/>
      <c r="E161" s="999"/>
      <c r="F161" s="999"/>
      <c r="G161" s="999"/>
      <c r="H161" s="999"/>
      <c r="I161" s="999"/>
      <c r="J161" s="999"/>
      <c r="K161" s="999"/>
      <c r="L161" s="999"/>
      <c r="M161" s="999"/>
      <c r="N161" s="999"/>
      <c r="O161" s="999"/>
      <c r="P161" s="999"/>
      <c r="Q161" s="999"/>
      <c r="R161" s="999"/>
      <c r="S161" s="999"/>
      <c r="T161" s="999"/>
      <c r="U161" s="999"/>
      <c r="V161" s="999"/>
      <c r="W161" s="999"/>
      <c r="X161" s="999"/>
      <c r="Y161" s="999"/>
      <c r="Z161" s="999"/>
      <c r="AA161" s="999"/>
      <c r="AB161" s="999"/>
      <c r="AC161" s="999"/>
      <c r="AD161" s="999"/>
      <c r="AE161" s="999"/>
      <c r="AF161" s="153"/>
      <c r="AG161" s="1000"/>
      <c r="AH161" s="1001"/>
      <c r="AI161" s="1002"/>
      <c r="AJ161" s="1003"/>
      <c r="AK161" s="1003"/>
      <c r="AL161" s="1003"/>
      <c r="AM161" s="1003"/>
      <c r="AN161" s="1004"/>
      <c r="AO161" s="998"/>
      <c r="AP161" s="999"/>
      <c r="AQ161" s="999"/>
      <c r="AR161" s="999"/>
      <c r="AS161" s="1005"/>
      <c r="AT161" s="1006"/>
      <c r="AU161" s="999"/>
      <c r="AV161" s="999"/>
      <c r="AW161" s="1007"/>
      <c r="AX161" s="1006"/>
      <c r="AY161" s="999"/>
      <c r="AZ161" s="1008"/>
      <c r="BA161" s="1009"/>
      <c r="BB161" s="1010"/>
      <c r="BC161" s="155"/>
      <c r="BD161" s="156"/>
      <c r="BE161" s="1011"/>
      <c r="BF161" s="1010"/>
      <c r="BG161" s="1010"/>
      <c r="BH161" s="157"/>
      <c r="BI161" s="1010"/>
      <c r="BJ161" s="1052"/>
      <c r="BK161" s="158"/>
      <c r="BL161" s="159"/>
      <c r="BM161" s="159"/>
      <c r="BN161" s="160"/>
      <c r="BO161" s="160"/>
      <c r="BP161" s="160"/>
      <c r="BQ161" s="160"/>
      <c r="BR161" s="161"/>
      <c r="BS161" s="162"/>
      <c r="BT161" s="995"/>
      <c r="BU161" s="996"/>
      <c r="BV161" s="996"/>
      <c r="BW161" s="996"/>
      <c r="BX161" s="997"/>
    </row>
    <row r="162" spans="1:76" s="154" customFormat="1" ht="21" customHeight="1" x14ac:dyDescent="0.25">
      <c r="A162" s="998">
        <f t="shared" si="2"/>
        <v>148</v>
      </c>
      <c r="B162" s="999"/>
      <c r="C162" s="999"/>
      <c r="D162" s="999"/>
      <c r="E162" s="999"/>
      <c r="F162" s="999"/>
      <c r="G162" s="999"/>
      <c r="H162" s="999"/>
      <c r="I162" s="999"/>
      <c r="J162" s="999"/>
      <c r="K162" s="999"/>
      <c r="L162" s="999"/>
      <c r="M162" s="999"/>
      <c r="N162" s="999"/>
      <c r="O162" s="999"/>
      <c r="P162" s="999"/>
      <c r="Q162" s="999"/>
      <c r="R162" s="999"/>
      <c r="S162" s="999"/>
      <c r="T162" s="999"/>
      <c r="U162" s="999"/>
      <c r="V162" s="999"/>
      <c r="W162" s="999"/>
      <c r="X162" s="999"/>
      <c r="Y162" s="999"/>
      <c r="Z162" s="999"/>
      <c r="AA162" s="999"/>
      <c r="AB162" s="999"/>
      <c r="AC162" s="999"/>
      <c r="AD162" s="999"/>
      <c r="AE162" s="999"/>
      <c r="AF162" s="153"/>
      <c r="AG162" s="1000"/>
      <c r="AH162" s="1001"/>
      <c r="AI162" s="1002"/>
      <c r="AJ162" s="1003"/>
      <c r="AK162" s="1003"/>
      <c r="AL162" s="1003"/>
      <c r="AM162" s="1003"/>
      <c r="AN162" s="1004"/>
      <c r="AO162" s="998"/>
      <c r="AP162" s="999"/>
      <c r="AQ162" s="999"/>
      <c r="AR162" s="999"/>
      <c r="AS162" s="1005"/>
      <c r="AT162" s="1006"/>
      <c r="AU162" s="999"/>
      <c r="AV162" s="999"/>
      <c r="AW162" s="1007"/>
      <c r="AX162" s="1006"/>
      <c r="AY162" s="999"/>
      <c r="AZ162" s="1008"/>
      <c r="BA162" s="1009"/>
      <c r="BB162" s="1010"/>
      <c r="BC162" s="155"/>
      <c r="BD162" s="156"/>
      <c r="BE162" s="1011"/>
      <c r="BF162" s="1010"/>
      <c r="BG162" s="1010"/>
      <c r="BH162" s="157"/>
      <c r="BI162" s="1010"/>
      <c r="BJ162" s="1052"/>
      <c r="BK162" s="158"/>
      <c r="BL162" s="159"/>
      <c r="BM162" s="159"/>
      <c r="BN162" s="160"/>
      <c r="BO162" s="160"/>
      <c r="BP162" s="160"/>
      <c r="BQ162" s="160"/>
      <c r="BR162" s="161"/>
      <c r="BS162" s="162"/>
      <c r="BT162" s="995"/>
      <c r="BU162" s="996"/>
      <c r="BV162" s="996"/>
      <c r="BW162" s="996"/>
      <c r="BX162" s="997"/>
    </row>
    <row r="163" spans="1:76" s="154" customFormat="1" ht="21" customHeight="1" x14ac:dyDescent="0.25">
      <c r="A163" s="998">
        <f t="shared" si="2"/>
        <v>149</v>
      </c>
      <c r="B163" s="999"/>
      <c r="C163" s="999"/>
      <c r="D163" s="999"/>
      <c r="E163" s="999"/>
      <c r="F163" s="999"/>
      <c r="G163" s="999"/>
      <c r="H163" s="999"/>
      <c r="I163" s="999"/>
      <c r="J163" s="999"/>
      <c r="K163" s="999"/>
      <c r="L163" s="999"/>
      <c r="M163" s="999"/>
      <c r="N163" s="999"/>
      <c r="O163" s="999"/>
      <c r="P163" s="999"/>
      <c r="Q163" s="999"/>
      <c r="R163" s="999"/>
      <c r="S163" s="999"/>
      <c r="T163" s="999"/>
      <c r="U163" s="999"/>
      <c r="V163" s="999"/>
      <c r="W163" s="999"/>
      <c r="X163" s="999"/>
      <c r="Y163" s="999"/>
      <c r="Z163" s="999"/>
      <c r="AA163" s="999"/>
      <c r="AB163" s="999"/>
      <c r="AC163" s="999"/>
      <c r="AD163" s="999"/>
      <c r="AE163" s="999"/>
      <c r="AF163" s="153"/>
      <c r="AG163" s="1000"/>
      <c r="AH163" s="1001"/>
      <c r="AI163" s="1002"/>
      <c r="AJ163" s="1003"/>
      <c r="AK163" s="1003"/>
      <c r="AL163" s="1003"/>
      <c r="AM163" s="1003"/>
      <c r="AN163" s="1004"/>
      <c r="AO163" s="998"/>
      <c r="AP163" s="999"/>
      <c r="AQ163" s="999"/>
      <c r="AR163" s="999"/>
      <c r="AS163" s="1005"/>
      <c r="AT163" s="1006"/>
      <c r="AU163" s="999"/>
      <c r="AV163" s="999"/>
      <c r="AW163" s="1007"/>
      <c r="AX163" s="1006"/>
      <c r="AY163" s="999"/>
      <c r="AZ163" s="1008"/>
      <c r="BA163" s="1009"/>
      <c r="BB163" s="1010"/>
      <c r="BC163" s="155"/>
      <c r="BD163" s="156"/>
      <c r="BE163" s="1011"/>
      <c r="BF163" s="1010"/>
      <c r="BG163" s="1010"/>
      <c r="BH163" s="157"/>
      <c r="BI163" s="1010"/>
      <c r="BJ163" s="1052"/>
      <c r="BK163" s="158"/>
      <c r="BL163" s="159"/>
      <c r="BM163" s="159"/>
      <c r="BN163" s="160"/>
      <c r="BO163" s="160"/>
      <c r="BP163" s="160"/>
      <c r="BQ163" s="160"/>
      <c r="BR163" s="161"/>
      <c r="BS163" s="162"/>
      <c r="BT163" s="995"/>
      <c r="BU163" s="996"/>
      <c r="BV163" s="996"/>
      <c r="BW163" s="996"/>
      <c r="BX163" s="997"/>
    </row>
    <row r="164" spans="1:76" s="154" customFormat="1" ht="21" customHeight="1" x14ac:dyDescent="0.25">
      <c r="A164" s="998">
        <f t="shared" si="2"/>
        <v>150</v>
      </c>
      <c r="B164" s="999"/>
      <c r="C164" s="999"/>
      <c r="D164" s="999"/>
      <c r="E164" s="999"/>
      <c r="F164" s="999"/>
      <c r="G164" s="999"/>
      <c r="H164" s="999"/>
      <c r="I164" s="999"/>
      <c r="J164" s="999"/>
      <c r="K164" s="999"/>
      <c r="L164" s="999"/>
      <c r="M164" s="999"/>
      <c r="N164" s="999"/>
      <c r="O164" s="999"/>
      <c r="P164" s="999"/>
      <c r="Q164" s="999"/>
      <c r="R164" s="999"/>
      <c r="S164" s="999"/>
      <c r="T164" s="999"/>
      <c r="U164" s="999"/>
      <c r="V164" s="999"/>
      <c r="W164" s="999"/>
      <c r="X164" s="999"/>
      <c r="Y164" s="999"/>
      <c r="Z164" s="999"/>
      <c r="AA164" s="999"/>
      <c r="AB164" s="999"/>
      <c r="AC164" s="999"/>
      <c r="AD164" s="999"/>
      <c r="AE164" s="999"/>
      <c r="AF164" s="153"/>
      <c r="AG164" s="1000"/>
      <c r="AH164" s="1001"/>
      <c r="AI164" s="1002"/>
      <c r="AJ164" s="1003"/>
      <c r="AK164" s="1003"/>
      <c r="AL164" s="1003"/>
      <c r="AM164" s="1003"/>
      <c r="AN164" s="1004"/>
      <c r="AO164" s="998"/>
      <c r="AP164" s="999"/>
      <c r="AQ164" s="999"/>
      <c r="AR164" s="999"/>
      <c r="AS164" s="1005"/>
      <c r="AT164" s="1006"/>
      <c r="AU164" s="999"/>
      <c r="AV164" s="999"/>
      <c r="AW164" s="1007"/>
      <c r="AX164" s="1006"/>
      <c r="AY164" s="999"/>
      <c r="AZ164" s="1008"/>
      <c r="BA164" s="1009"/>
      <c r="BB164" s="1010"/>
      <c r="BC164" s="155"/>
      <c r="BD164" s="156"/>
      <c r="BE164" s="1011"/>
      <c r="BF164" s="1010"/>
      <c r="BG164" s="1010"/>
      <c r="BH164" s="157"/>
      <c r="BI164" s="1010"/>
      <c r="BJ164" s="1052"/>
      <c r="BK164" s="158"/>
      <c r="BL164" s="159"/>
      <c r="BM164" s="159"/>
      <c r="BN164" s="160"/>
      <c r="BO164" s="160"/>
      <c r="BP164" s="160"/>
      <c r="BQ164" s="160"/>
      <c r="BR164" s="161"/>
      <c r="BS164" s="162"/>
      <c r="BT164" s="995"/>
      <c r="BU164" s="996"/>
      <c r="BV164" s="996"/>
      <c r="BW164" s="996"/>
      <c r="BX164" s="997"/>
    </row>
    <row r="165" spans="1:76" s="154" customFormat="1" ht="21" customHeight="1" x14ac:dyDescent="0.25">
      <c r="A165" s="998">
        <f t="shared" si="2"/>
        <v>151</v>
      </c>
      <c r="B165" s="999"/>
      <c r="C165" s="999"/>
      <c r="D165" s="999"/>
      <c r="E165" s="999"/>
      <c r="F165" s="999"/>
      <c r="G165" s="999"/>
      <c r="H165" s="999"/>
      <c r="I165" s="999"/>
      <c r="J165" s="999"/>
      <c r="K165" s="999"/>
      <c r="L165" s="999"/>
      <c r="M165" s="999"/>
      <c r="N165" s="999"/>
      <c r="O165" s="999"/>
      <c r="P165" s="999"/>
      <c r="Q165" s="999"/>
      <c r="R165" s="999"/>
      <c r="S165" s="999"/>
      <c r="T165" s="999"/>
      <c r="U165" s="999"/>
      <c r="V165" s="999"/>
      <c r="W165" s="999"/>
      <c r="X165" s="999"/>
      <c r="Y165" s="999"/>
      <c r="Z165" s="999"/>
      <c r="AA165" s="999"/>
      <c r="AB165" s="999"/>
      <c r="AC165" s="999"/>
      <c r="AD165" s="999"/>
      <c r="AE165" s="999"/>
      <c r="AF165" s="153"/>
      <c r="AG165" s="1000"/>
      <c r="AH165" s="1001"/>
      <c r="AI165" s="1002"/>
      <c r="AJ165" s="1003"/>
      <c r="AK165" s="1003"/>
      <c r="AL165" s="1003"/>
      <c r="AM165" s="1003"/>
      <c r="AN165" s="1004"/>
      <c r="AO165" s="998"/>
      <c r="AP165" s="999"/>
      <c r="AQ165" s="999"/>
      <c r="AR165" s="999"/>
      <c r="AS165" s="1005"/>
      <c r="AT165" s="1006"/>
      <c r="AU165" s="999"/>
      <c r="AV165" s="999"/>
      <c r="AW165" s="1007"/>
      <c r="AX165" s="1006"/>
      <c r="AY165" s="999"/>
      <c r="AZ165" s="1008"/>
      <c r="BA165" s="1009"/>
      <c r="BB165" s="1010"/>
      <c r="BC165" s="155"/>
      <c r="BD165" s="156"/>
      <c r="BE165" s="1011"/>
      <c r="BF165" s="1010"/>
      <c r="BG165" s="1010"/>
      <c r="BH165" s="157"/>
      <c r="BI165" s="1010"/>
      <c r="BJ165" s="1052"/>
      <c r="BK165" s="158"/>
      <c r="BL165" s="159"/>
      <c r="BM165" s="159"/>
      <c r="BN165" s="160"/>
      <c r="BO165" s="160"/>
      <c r="BP165" s="160"/>
      <c r="BQ165" s="160"/>
      <c r="BR165" s="161"/>
      <c r="BS165" s="162"/>
      <c r="BT165" s="995"/>
      <c r="BU165" s="996"/>
      <c r="BV165" s="996"/>
      <c r="BW165" s="996"/>
      <c r="BX165" s="997"/>
    </row>
    <row r="166" spans="1:76" s="154" customFormat="1" ht="21" customHeight="1" x14ac:dyDescent="0.25">
      <c r="A166" s="998">
        <f t="shared" si="2"/>
        <v>152</v>
      </c>
      <c r="B166" s="999"/>
      <c r="C166" s="999"/>
      <c r="D166" s="999"/>
      <c r="E166" s="999"/>
      <c r="F166" s="999"/>
      <c r="G166" s="999"/>
      <c r="H166" s="999"/>
      <c r="I166" s="999"/>
      <c r="J166" s="999"/>
      <c r="K166" s="999"/>
      <c r="L166" s="999"/>
      <c r="M166" s="999"/>
      <c r="N166" s="999"/>
      <c r="O166" s="999"/>
      <c r="P166" s="999"/>
      <c r="Q166" s="999"/>
      <c r="R166" s="999"/>
      <c r="S166" s="999"/>
      <c r="T166" s="999"/>
      <c r="U166" s="999"/>
      <c r="V166" s="999"/>
      <c r="W166" s="999"/>
      <c r="X166" s="999"/>
      <c r="Y166" s="999"/>
      <c r="Z166" s="999"/>
      <c r="AA166" s="999"/>
      <c r="AB166" s="999"/>
      <c r="AC166" s="999"/>
      <c r="AD166" s="999"/>
      <c r="AE166" s="999"/>
      <c r="AF166" s="153"/>
      <c r="AG166" s="1000"/>
      <c r="AH166" s="1001"/>
      <c r="AI166" s="1002"/>
      <c r="AJ166" s="1003"/>
      <c r="AK166" s="1003"/>
      <c r="AL166" s="1003"/>
      <c r="AM166" s="1003"/>
      <c r="AN166" s="1004"/>
      <c r="AO166" s="998"/>
      <c r="AP166" s="999"/>
      <c r="AQ166" s="999"/>
      <c r="AR166" s="999"/>
      <c r="AS166" s="1005"/>
      <c r="AT166" s="1006"/>
      <c r="AU166" s="999"/>
      <c r="AV166" s="999"/>
      <c r="AW166" s="1007"/>
      <c r="AX166" s="1006"/>
      <c r="AY166" s="999"/>
      <c r="AZ166" s="1008"/>
      <c r="BA166" s="1009"/>
      <c r="BB166" s="1010"/>
      <c r="BC166" s="155"/>
      <c r="BD166" s="156"/>
      <c r="BE166" s="1011"/>
      <c r="BF166" s="1010"/>
      <c r="BG166" s="1010"/>
      <c r="BH166" s="157"/>
      <c r="BI166" s="1010"/>
      <c r="BJ166" s="1052"/>
      <c r="BK166" s="158"/>
      <c r="BL166" s="159"/>
      <c r="BM166" s="159"/>
      <c r="BN166" s="160"/>
      <c r="BO166" s="160"/>
      <c r="BP166" s="160"/>
      <c r="BQ166" s="160"/>
      <c r="BR166" s="161"/>
      <c r="BS166" s="162"/>
      <c r="BT166" s="995"/>
      <c r="BU166" s="996"/>
      <c r="BV166" s="996"/>
      <c r="BW166" s="996"/>
      <c r="BX166" s="997"/>
    </row>
    <row r="167" spans="1:76" s="154" customFormat="1" ht="21" customHeight="1" x14ac:dyDescent="0.25">
      <c r="A167" s="998">
        <f t="shared" si="2"/>
        <v>153</v>
      </c>
      <c r="B167" s="999"/>
      <c r="C167" s="999"/>
      <c r="D167" s="999"/>
      <c r="E167" s="999"/>
      <c r="F167" s="999"/>
      <c r="G167" s="999"/>
      <c r="H167" s="999"/>
      <c r="I167" s="999"/>
      <c r="J167" s="999"/>
      <c r="K167" s="999"/>
      <c r="L167" s="999"/>
      <c r="M167" s="999"/>
      <c r="N167" s="999"/>
      <c r="O167" s="999"/>
      <c r="P167" s="999"/>
      <c r="Q167" s="999"/>
      <c r="R167" s="999"/>
      <c r="S167" s="999"/>
      <c r="T167" s="999"/>
      <c r="U167" s="999"/>
      <c r="V167" s="999"/>
      <c r="W167" s="999"/>
      <c r="X167" s="999"/>
      <c r="Y167" s="999"/>
      <c r="Z167" s="999"/>
      <c r="AA167" s="999"/>
      <c r="AB167" s="999"/>
      <c r="AC167" s="999"/>
      <c r="AD167" s="999"/>
      <c r="AE167" s="999"/>
      <c r="AF167" s="153"/>
      <c r="AG167" s="1000"/>
      <c r="AH167" s="1001"/>
      <c r="AI167" s="1002"/>
      <c r="AJ167" s="1003"/>
      <c r="AK167" s="1003"/>
      <c r="AL167" s="1003"/>
      <c r="AM167" s="1003"/>
      <c r="AN167" s="1004"/>
      <c r="AO167" s="998"/>
      <c r="AP167" s="999"/>
      <c r="AQ167" s="999"/>
      <c r="AR167" s="999"/>
      <c r="AS167" s="1005"/>
      <c r="AT167" s="1006"/>
      <c r="AU167" s="999"/>
      <c r="AV167" s="999"/>
      <c r="AW167" s="1007"/>
      <c r="AX167" s="1006"/>
      <c r="AY167" s="999"/>
      <c r="AZ167" s="1008"/>
      <c r="BA167" s="1009"/>
      <c r="BB167" s="1010"/>
      <c r="BC167" s="155"/>
      <c r="BD167" s="156"/>
      <c r="BE167" s="1011"/>
      <c r="BF167" s="1010"/>
      <c r="BG167" s="1010"/>
      <c r="BH167" s="157"/>
      <c r="BI167" s="1010"/>
      <c r="BJ167" s="1052"/>
      <c r="BK167" s="158"/>
      <c r="BL167" s="159"/>
      <c r="BM167" s="159"/>
      <c r="BN167" s="160"/>
      <c r="BO167" s="160"/>
      <c r="BP167" s="160"/>
      <c r="BQ167" s="160"/>
      <c r="BR167" s="161"/>
      <c r="BS167" s="162"/>
      <c r="BT167" s="995"/>
      <c r="BU167" s="996"/>
      <c r="BV167" s="996"/>
      <c r="BW167" s="996"/>
      <c r="BX167" s="997"/>
    </row>
    <row r="168" spans="1:76" s="154" customFormat="1" ht="21" customHeight="1" x14ac:dyDescent="0.25">
      <c r="A168" s="998">
        <f t="shared" si="2"/>
        <v>154</v>
      </c>
      <c r="B168" s="999"/>
      <c r="C168" s="999"/>
      <c r="D168" s="999"/>
      <c r="E168" s="999"/>
      <c r="F168" s="999"/>
      <c r="G168" s="999"/>
      <c r="H168" s="999"/>
      <c r="I168" s="999"/>
      <c r="J168" s="999"/>
      <c r="K168" s="999"/>
      <c r="L168" s="999"/>
      <c r="M168" s="999"/>
      <c r="N168" s="999"/>
      <c r="O168" s="999"/>
      <c r="P168" s="999"/>
      <c r="Q168" s="999"/>
      <c r="R168" s="999"/>
      <c r="S168" s="999"/>
      <c r="T168" s="999"/>
      <c r="U168" s="999"/>
      <c r="V168" s="999"/>
      <c r="W168" s="999"/>
      <c r="X168" s="999"/>
      <c r="Y168" s="999"/>
      <c r="Z168" s="999"/>
      <c r="AA168" s="999"/>
      <c r="AB168" s="999"/>
      <c r="AC168" s="999"/>
      <c r="AD168" s="999"/>
      <c r="AE168" s="999"/>
      <c r="AF168" s="153"/>
      <c r="AG168" s="1000"/>
      <c r="AH168" s="1001"/>
      <c r="AI168" s="1002"/>
      <c r="AJ168" s="1003"/>
      <c r="AK168" s="1003"/>
      <c r="AL168" s="1003"/>
      <c r="AM168" s="1003"/>
      <c r="AN168" s="1004"/>
      <c r="AO168" s="998"/>
      <c r="AP168" s="999"/>
      <c r="AQ168" s="999"/>
      <c r="AR168" s="999"/>
      <c r="AS168" s="1005"/>
      <c r="AT168" s="1006"/>
      <c r="AU168" s="999"/>
      <c r="AV168" s="999"/>
      <c r="AW168" s="1007"/>
      <c r="AX168" s="1006"/>
      <c r="AY168" s="999"/>
      <c r="AZ168" s="1008"/>
      <c r="BA168" s="1009"/>
      <c r="BB168" s="1010"/>
      <c r="BC168" s="155"/>
      <c r="BD168" s="156"/>
      <c r="BE168" s="1011"/>
      <c r="BF168" s="1010"/>
      <c r="BG168" s="1010"/>
      <c r="BH168" s="157"/>
      <c r="BI168" s="1010"/>
      <c r="BJ168" s="1052"/>
      <c r="BK168" s="158"/>
      <c r="BL168" s="159"/>
      <c r="BM168" s="159"/>
      <c r="BN168" s="160"/>
      <c r="BO168" s="160"/>
      <c r="BP168" s="160"/>
      <c r="BQ168" s="160"/>
      <c r="BR168" s="161"/>
      <c r="BS168" s="162"/>
      <c r="BT168" s="995"/>
      <c r="BU168" s="996"/>
      <c r="BV168" s="996"/>
      <c r="BW168" s="996"/>
      <c r="BX168" s="997"/>
    </row>
    <row r="169" spans="1:76" s="154" customFormat="1" ht="21" customHeight="1" x14ac:dyDescent="0.25">
      <c r="A169" s="1084">
        <f t="shared" si="2"/>
        <v>155</v>
      </c>
      <c r="B169" s="1078"/>
      <c r="C169" s="1078"/>
      <c r="D169" s="1078"/>
      <c r="E169" s="1078"/>
      <c r="F169" s="1078"/>
      <c r="G169" s="1078"/>
      <c r="H169" s="1078"/>
      <c r="I169" s="1078"/>
      <c r="J169" s="1078"/>
      <c r="K169" s="1078"/>
      <c r="L169" s="1078"/>
      <c r="M169" s="1078"/>
      <c r="N169" s="1078"/>
      <c r="O169" s="1078"/>
      <c r="P169" s="1078"/>
      <c r="Q169" s="1078"/>
      <c r="R169" s="1078"/>
      <c r="S169" s="1078"/>
      <c r="T169" s="1078"/>
      <c r="U169" s="1078"/>
      <c r="V169" s="1078"/>
      <c r="W169" s="1078"/>
      <c r="X169" s="1078"/>
      <c r="Y169" s="1078"/>
      <c r="Z169" s="1078"/>
      <c r="AA169" s="1078"/>
      <c r="AB169" s="1078"/>
      <c r="AC169" s="1078"/>
      <c r="AD169" s="1078"/>
      <c r="AE169" s="1078"/>
      <c r="AF169" s="163"/>
      <c r="AG169" s="1085"/>
      <c r="AH169" s="1086"/>
      <c r="AI169" s="1087"/>
      <c r="AJ169" s="1088"/>
      <c r="AK169" s="1088"/>
      <c r="AL169" s="1088"/>
      <c r="AM169" s="1088"/>
      <c r="AN169" s="1089"/>
      <c r="AO169" s="1090"/>
      <c r="AP169" s="1075"/>
      <c r="AQ169" s="1075"/>
      <c r="AR169" s="1075"/>
      <c r="AS169" s="1091"/>
      <c r="AT169" s="1092"/>
      <c r="AU169" s="1075"/>
      <c r="AV169" s="1075"/>
      <c r="AW169" s="1076"/>
      <c r="AX169" s="1077"/>
      <c r="AY169" s="1078"/>
      <c r="AZ169" s="1079"/>
      <c r="BA169" s="1080"/>
      <c r="BB169" s="1081"/>
      <c r="BC169" s="164"/>
      <c r="BD169" s="165"/>
      <c r="BE169" s="1082"/>
      <c r="BF169" s="1081"/>
      <c r="BG169" s="1081"/>
      <c r="BH169" s="166"/>
      <c r="BI169" s="1081"/>
      <c r="BJ169" s="1083"/>
      <c r="BK169" s="167"/>
      <c r="BL169" s="168"/>
      <c r="BM169" s="168"/>
      <c r="BN169" s="169"/>
      <c r="BO169" s="169"/>
      <c r="BP169" s="169"/>
      <c r="BQ169" s="169"/>
      <c r="BR169" s="170"/>
      <c r="BS169" s="171"/>
      <c r="BT169" s="995"/>
      <c r="BU169" s="996"/>
      <c r="BV169" s="996"/>
      <c r="BW169" s="996"/>
      <c r="BX169" s="997"/>
    </row>
  </sheetData>
  <mergeCells count="2376">
    <mergeCell ref="AV169:AW169"/>
    <mergeCell ref="AX169:AZ169"/>
    <mergeCell ref="BA169:BB169"/>
    <mergeCell ref="BE169:BG169"/>
    <mergeCell ref="BI169:BJ169"/>
    <mergeCell ref="BT169:BX169"/>
    <mergeCell ref="BT168:BX168"/>
    <mergeCell ref="A169:B169"/>
    <mergeCell ref="C169:H169"/>
    <mergeCell ref="I169:P169"/>
    <mergeCell ref="Q169:Y169"/>
    <mergeCell ref="Z169:AE169"/>
    <mergeCell ref="AG169:AH169"/>
    <mergeCell ref="AI169:AN169"/>
    <mergeCell ref="AO169:AS169"/>
    <mergeCell ref="AT169:AU169"/>
    <mergeCell ref="AT168:AU168"/>
    <mergeCell ref="AV168:AW168"/>
    <mergeCell ref="AX168:AZ168"/>
    <mergeCell ref="BA168:BB168"/>
    <mergeCell ref="BE168:BG168"/>
    <mergeCell ref="BI168:BJ168"/>
    <mergeCell ref="BI167:BJ167"/>
    <mergeCell ref="BT167:BX167"/>
    <mergeCell ref="A168:B168"/>
    <mergeCell ref="C168:H168"/>
    <mergeCell ref="I168:P168"/>
    <mergeCell ref="Q168:Y168"/>
    <mergeCell ref="Z168:AE168"/>
    <mergeCell ref="AG168:AH168"/>
    <mergeCell ref="AI168:AN168"/>
    <mergeCell ref="AO168:AS168"/>
    <mergeCell ref="AO167:AS167"/>
    <mergeCell ref="AT167:AU167"/>
    <mergeCell ref="AV167:AW167"/>
    <mergeCell ref="AX167:AZ167"/>
    <mergeCell ref="BA167:BB167"/>
    <mergeCell ref="BE167:BG167"/>
    <mergeCell ref="BE166:BG166"/>
    <mergeCell ref="BI166:BJ166"/>
    <mergeCell ref="BT166:BX166"/>
    <mergeCell ref="A167:B167"/>
    <mergeCell ref="C167:H167"/>
    <mergeCell ref="I167:P167"/>
    <mergeCell ref="Q167:Y167"/>
    <mergeCell ref="Z167:AE167"/>
    <mergeCell ref="AG167:AH167"/>
    <mergeCell ref="AI167:AN167"/>
    <mergeCell ref="AI166:AN166"/>
    <mergeCell ref="AO166:AS166"/>
    <mergeCell ref="AT166:AU166"/>
    <mergeCell ref="AV166:AW166"/>
    <mergeCell ref="AX166:AZ166"/>
    <mergeCell ref="BA166:BB166"/>
    <mergeCell ref="A166:B166"/>
    <mergeCell ref="C166:H166"/>
    <mergeCell ref="I166:P166"/>
    <mergeCell ref="Q166:Y166"/>
    <mergeCell ref="Z166:AE166"/>
    <mergeCell ref="AG166:AH166"/>
    <mergeCell ref="AV165:AW165"/>
    <mergeCell ref="AX165:AZ165"/>
    <mergeCell ref="BA165:BB165"/>
    <mergeCell ref="BE165:BG165"/>
    <mergeCell ref="BI165:BJ165"/>
    <mergeCell ref="BT165:BX165"/>
    <mergeCell ref="BT164:BX164"/>
    <mergeCell ref="A165:B165"/>
    <mergeCell ref="C165:H165"/>
    <mergeCell ref="I165:P165"/>
    <mergeCell ref="Q165:Y165"/>
    <mergeCell ref="Z165:AE165"/>
    <mergeCell ref="AG165:AH165"/>
    <mergeCell ref="AI165:AN165"/>
    <mergeCell ref="AO165:AS165"/>
    <mergeCell ref="AT165:AU165"/>
    <mergeCell ref="AT164:AU164"/>
    <mergeCell ref="AV164:AW164"/>
    <mergeCell ref="AX164:AZ164"/>
    <mergeCell ref="BA164:BB164"/>
    <mergeCell ref="BE164:BG164"/>
    <mergeCell ref="BI164:BJ164"/>
    <mergeCell ref="BI163:BJ163"/>
    <mergeCell ref="BT163:BX163"/>
    <mergeCell ref="A164:B164"/>
    <mergeCell ref="C164:H164"/>
    <mergeCell ref="I164:P164"/>
    <mergeCell ref="Q164:Y164"/>
    <mergeCell ref="Z164:AE164"/>
    <mergeCell ref="AG164:AH164"/>
    <mergeCell ref="AI164:AN164"/>
    <mergeCell ref="AO164:AS164"/>
    <mergeCell ref="AO163:AS163"/>
    <mergeCell ref="AT163:AU163"/>
    <mergeCell ref="AV163:AW163"/>
    <mergeCell ref="AX163:AZ163"/>
    <mergeCell ref="BA163:BB163"/>
    <mergeCell ref="BE163:BG163"/>
    <mergeCell ref="BE162:BG162"/>
    <mergeCell ref="BI162:BJ162"/>
    <mergeCell ref="BT162:BX162"/>
    <mergeCell ref="A163:B163"/>
    <mergeCell ref="C163:H163"/>
    <mergeCell ref="I163:P163"/>
    <mergeCell ref="Q163:Y163"/>
    <mergeCell ref="Z163:AE163"/>
    <mergeCell ref="AG163:AH163"/>
    <mergeCell ref="AI163:AN163"/>
    <mergeCell ref="AI162:AN162"/>
    <mergeCell ref="AO162:AS162"/>
    <mergeCell ref="AT162:AU162"/>
    <mergeCell ref="AV162:AW162"/>
    <mergeCell ref="AX162:AZ162"/>
    <mergeCell ref="BA162:BB162"/>
    <mergeCell ref="A162:B162"/>
    <mergeCell ref="C162:H162"/>
    <mergeCell ref="I162:P162"/>
    <mergeCell ref="Q162:Y162"/>
    <mergeCell ref="Z162:AE162"/>
    <mergeCell ref="AG162:AH162"/>
    <mergeCell ref="AV161:AW161"/>
    <mergeCell ref="AX161:AZ161"/>
    <mergeCell ref="BA161:BB161"/>
    <mergeCell ref="BE161:BG161"/>
    <mergeCell ref="BI161:BJ161"/>
    <mergeCell ref="BT161:BX161"/>
    <mergeCell ref="BT160:BX160"/>
    <mergeCell ref="A161:B161"/>
    <mergeCell ref="C161:H161"/>
    <mergeCell ref="I161:P161"/>
    <mergeCell ref="Q161:Y161"/>
    <mergeCell ref="Z161:AE161"/>
    <mergeCell ref="AG161:AH161"/>
    <mergeCell ref="AI161:AN161"/>
    <mergeCell ref="AO161:AS161"/>
    <mergeCell ref="AT161:AU161"/>
    <mergeCell ref="AT160:AU160"/>
    <mergeCell ref="AV160:AW160"/>
    <mergeCell ref="AX160:AZ160"/>
    <mergeCell ref="BA160:BB160"/>
    <mergeCell ref="BE160:BG160"/>
    <mergeCell ref="BI160:BJ160"/>
    <mergeCell ref="BI159:BJ159"/>
    <mergeCell ref="BT159:BX159"/>
    <mergeCell ref="A160:B160"/>
    <mergeCell ref="C160:H160"/>
    <mergeCell ref="I160:P160"/>
    <mergeCell ref="Q160:Y160"/>
    <mergeCell ref="Z160:AE160"/>
    <mergeCell ref="AG160:AH160"/>
    <mergeCell ref="AI160:AN160"/>
    <mergeCell ref="AO160:AS160"/>
    <mergeCell ref="AO159:AS159"/>
    <mergeCell ref="AT159:AU159"/>
    <mergeCell ref="AV159:AW159"/>
    <mergeCell ref="AX159:AZ159"/>
    <mergeCell ref="BA159:BB159"/>
    <mergeCell ref="BE159:BG159"/>
    <mergeCell ref="BE158:BG158"/>
    <mergeCell ref="BI158:BJ158"/>
    <mergeCell ref="BT158:BX158"/>
    <mergeCell ref="A159:B159"/>
    <mergeCell ref="C159:H159"/>
    <mergeCell ref="I159:P159"/>
    <mergeCell ref="Q159:Y159"/>
    <mergeCell ref="Z159:AE159"/>
    <mergeCell ref="AG159:AH159"/>
    <mergeCell ref="AI159:AN159"/>
    <mergeCell ref="AI158:AN158"/>
    <mergeCell ref="AO158:AS158"/>
    <mergeCell ref="AT158:AU158"/>
    <mergeCell ref="AV158:AW158"/>
    <mergeCell ref="AX158:AZ158"/>
    <mergeCell ref="BA158:BB158"/>
    <mergeCell ref="A158:B158"/>
    <mergeCell ref="C158:H158"/>
    <mergeCell ref="I158:P158"/>
    <mergeCell ref="Q158:Y158"/>
    <mergeCell ref="Z158:AE158"/>
    <mergeCell ref="AG158:AH158"/>
    <mergeCell ref="AV157:AW157"/>
    <mergeCell ref="AX157:AZ157"/>
    <mergeCell ref="BA157:BB157"/>
    <mergeCell ref="BE157:BG157"/>
    <mergeCell ref="BI157:BJ157"/>
    <mergeCell ref="BT157:BX157"/>
    <mergeCell ref="BT156:BX156"/>
    <mergeCell ref="A157:B157"/>
    <mergeCell ref="C157:H157"/>
    <mergeCell ref="I157:P157"/>
    <mergeCell ref="Q157:Y157"/>
    <mergeCell ref="Z157:AE157"/>
    <mergeCell ref="AG157:AH157"/>
    <mergeCell ref="AI157:AN157"/>
    <mergeCell ref="AO157:AS157"/>
    <mergeCell ref="AT157:AU157"/>
    <mergeCell ref="AT156:AU156"/>
    <mergeCell ref="AV156:AW156"/>
    <mergeCell ref="AX156:AZ156"/>
    <mergeCell ref="BA156:BB156"/>
    <mergeCell ref="BE156:BG156"/>
    <mergeCell ref="BI156:BJ156"/>
    <mergeCell ref="BI155:BJ155"/>
    <mergeCell ref="BT155:BX155"/>
    <mergeCell ref="A156:B156"/>
    <mergeCell ref="C156:H156"/>
    <mergeCell ref="I156:P156"/>
    <mergeCell ref="Q156:Y156"/>
    <mergeCell ref="Z156:AE156"/>
    <mergeCell ref="AG156:AH156"/>
    <mergeCell ref="AI156:AN156"/>
    <mergeCell ref="AO156:AS156"/>
    <mergeCell ref="AO155:AS155"/>
    <mergeCell ref="AT155:AU155"/>
    <mergeCell ref="AV155:AW155"/>
    <mergeCell ref="AX155:AZ155"/>
    <mergeCell ref="BA155:BB155"/>
    <mergeCell ref="BE155:BG155"/>
    <mergeCell ref="BE154:BG154"/>
    <mergeCell ref="BI154:BJ154"/>
    <mergeCell ref="BT154:BX154"/>
    <mergeCell ref="A155:B155"/>
    <mergeCell ref="C155:H155"/>
    <mergeCell ref="I155:P155"/>
    <mergeCell ref="Q155:Y155"/>
    <mergeCell ref="Z155:AE155"/>
    <mergeCell ref="AG155:AH155"/>
    <mergeCell ref="AI155:AN155"/>
    <mergeCell ref="AI154:AN154"/>
    <mergeCell ref="AO154:AS154"/>
    <mergeCell ref="AT154:AU154"/>
    <mergeCell ref="AV154:AW154"/>
    <mergeCell ref="AX154:AZ154"/>
    <mergeCell ref="BA154:BB154"/>
    <mergeCell ref="A154:B154"/>
    <mergeCell ref="C154:H154"/>
    <mergeCell ref="I154:P154"/>
    <mergeCell ref="Q154:Y154"/>
    <mergeCell ref="Z154:AE154"/>
    <mergeCell ref="AG154:AH154"/>
    <mergeCell ref="AV153:AW153"/>
    <mergeCell ref="AX153:AZ153"/>
    <mergeCell ref="BA153:BB153"/>
    <mergeCell ref="BE153:BG153"/>
    <mergeCell ref="BI153:BJ153"/>
    <mergeCell ref="BT153:BX153"/>
    <mergeCell ref="BT152:BX152"/>
    <mergeCell ref="A153:B153"/>
    <mergeCell ref="C153:H153"/>
    <mergeCell ref="I153:P153"/>
    <mergeCell ref="Q153:Y153"/>
    <mergeCell ref="Z153:AE153"/>
    <mergeCell ref="AG153:AH153"/>
    <mergeCell ref="AI153:AN153"/>
    <mergeCell ref="AO153:AS153"/>
    <mergeCell ref="AT153:AU153"/>
    <mergeCell ref="AT152:AU152"/>
    <mergeCell ref="AV152:AW152"/>
    <mergeCell ref="AX152:AZ152"/>
    <mergeCell ref="BA152:BB152"/>
    <mergeCell ref="BE152:BG152"/>
    <mergeCell ref="BI152:BJ152"/>
    <mergeCell ref="BI151:BJ151"/>
    <mergeCell ref="BT151:BX151"/>
    <mergeCell ref="A152:B152"/>
    <mergeCell ref="C152:H152"/>
    <mergeCell ref="I152:P152"/>
    <mergeCell ref="Q152:Y152"/>
    <mergeCell ref="Z152:AE152"/>
    <mergeCell ref="AG152:AH152"/>
    <mergeCell ref="AI152:AN152"/>
    <mergeCell ref="AO152:AS152"/>
    <mergeCell ref="AO151:AS151"/>
    <mergeCell ref="AT151:AU151"/>
    <mergeCell ref="AV151:AW151"/>
    <mergeCell ref="AX151:AZ151"/>
    <mergeCell ref="BA151:BB151"/>
    <mergeCell ref="BE151:BG151"/>
    <mergeCell ref="BE150:BG150"/>
    <mergeCell ref="BI150:BJ150"/>
    <mergeCell ref="BT150:BX150"/>
    <mergeCell ref="A151:B151"/>
    <mergeCell ref="C151:H151"/>
    <mergeCell ref="I151:P151"/>
    <mergeCell ref="Q151:Y151"/>
    <mergeCell ref="Z151:AE151"/>
    <mergeCell ref="AG151:AH151"/>
    <mergeCell ref="AI151:AN151"/>
    <mergeCell ref="AI150:AN150"/>
    <mergeCell ref="AO150:AS150"/>
    <mergeCell ref="AT150:AU150"/>
    <mergeCell ref="AV150:AW150"/>
    <mergeCell ref="AX150:AZ150"/>
    <mergeCell ref="BA150:BB150"/>
    <mergeCell ref="A150:B150"/>
    <mergeCell ref="C150:H150"/>
    <mergeCell ref="I150:P150"/>
    <mergeCell ref="Q150:Y150"/>
    <mergeCell ref="Z150:AE150"/>
    <mergeCell ref="AG150:AH150"/>
    <mergeCell ref="AV149:AW149"/>
    <mergeCell ref="AX149:AZ149"/>
    <mergeCell ref="BA149:BB149"/>
    <mergeCell ref="BE149:BG149"/>
    <mergeCell ref="BI149:BJ149"/>
    <mergeCell ref="BT149:BX149"/>
    <mergeCell ref="BT148:BX148"/>
    <mergeCell ref="A149:B149"/>
    <mergeCell ref="C149:H149"/>
    <mergeCell ref="I149:P149"/>
    <mergeCell ref="Q149:Y149"/>
    <mergeCell ref="Z149:AE149"/>
    <mergeCell ref="AG149:AH149"/>
    <mergeCell ref="AI149:AN149"/>
    <mergeCell ref="AO149:AS149"/>
    <mergeCell ref="AT149:AU149"/>
    <mergeCell ref="AT148:AU148"/>
    <mergeCell ref="AV148:AW148"/>
    <mergeCell ref="AX148:AZ148"/>
    <mergeCell ref="BA148:BB148"/>
    <mergeCell ref="BE148:BG148"/>
    <mergeCell ref="BI148:BJ148"/>
    <mergeCell ref="BI147:BJ147"/>
    <mergeCell ref="BT147:BX147"/>
    <mergeCell ref="A148:B148"/>
    <mergeCell ref="C148:H148"/>
    <mergeCell ref="I148:P148"/>
    <mergeCell ref="Q148:Y148"/>
    <mergeCell ref="Z148:AE148"/>
    <mergeCell ref="AG148:AH148"/>
    <mergeCell ref="AI148:AN148"/>
    <mergeCell ref="AO148:AS148"/>
    <mergeCell ref="AO147:AS147"/>
    <mergeCell ref="AT147:AU147"/>
    <mergeCell ref="AV147:AW147"/>
    <mergeCell ref="AX147:AZ147"/>
    <mergeCell ref="BA147:BB147"/>
    <mergeCell ref="BE147:BG147"/>
    <mergeCell ref="BE146:BG146"/>
    <mergeCell ref="BI146:BJ146"/>
    <mergeCell ref="BT146:BX146"/>
    <mergeCell ref="A147:B147"/>
    <mergeCell ref="C147:H147"/>
    <mergeCell ref="I147:P147"/>
    <mergeCell ref="Q147:Y147"/>
    <mergeCell ref="Z147:AE147"/>
    <mergeCell ref="AG147:AH147"/>
    <mergeCell ref="AI147:AN147"/>
    <mergeCell ref="AI146:AN146"/>
    <mergeCell ref="AO146:AS146"/>
    <mergeCell ref="AT146:AU146"/>
    <mergeCell ref="AV146:AW146"/>
    <mergeCell ref="AX146:AZ146"/>
    <mergeCell ref="BA146:BB146"/>
    <mergeCell ref="A146:B146"/>
    <mergeCell ref="C146:H146"/>
    <mergeCell ref="I146:P146"/>
    <mergeCell ref="Q146:Y146"/>
    <mergeCell ref="Z146:AE146"/>
    <mergeCell ref="AG146:AH146"/>
    <mergeCell ref="AV145:AW145"/>
    <mergeCell ref="AX145:AZ145"/>
    <mergeCell ref="BA145:BB145"/>
    <mergeCell ref="BE145:BG145"/>
    <mergeCell ref="BI145:BJ145"/>
    <mergeCell ref="BT145:BX145"/>
    <mergeCell ref="BT144:BX144"/>
    <mergeCell ref="A145:B145"/>
    <mergeCell ref="C145:H145"/>
    <mergeCell ref="I145:P145"/>
    <mergeCell ref="Q145:Y145"/>
    <mergeCell ref="Z145:AE145"/>
    <mergeCell ref="AG145:AH145"/>
    <mergeCell ref="AI145:AN145"/>
    <mergeCell ref="AO145:AS145"/>
    <mergeCell ref="AT145:AU145"/>
    <mergeCell ref="AT144:AU144"/>
    <mergeCell ref="AV144:AW144"/>
    <mergeCell ref="AX144:AZ144"/>
    <mergeCell ref="BA144:BB144"/>
    <mergeCell ref="BE144:BG144"/>
    <mergeCell ref="BI144:BJ144"/>
    <mergeCell ref="BI143:BJ143"/>
    <mergeCell ref="BT143:BX143"/>
    <mergeCell ref="A144:B144"/>
    <mergeCell ref="C144:H144"/>
    <mergeCell ref="I144:P144"/>
    <mergeCell ref="Q144:Y144"/>
    <mergeCell ref="Z144:AE144"/>
    <mergeCell ref="AG144:AH144"/>
    <mergeCell ref="AI144:AN144"/>
    <mergeCell ref="AO144:AS144"/>
    <mergeCell ref="AO143:AS143"/>
    <mergeCell ref="AT143:AU143"/>
    <mergeCell ref="AV143:AW143"/>
    <mergeCell ref="AX143:AZ143"/>
    <mergeCell ref="BA143:BB143"/>
    <mergeCell ref="BE143:BG143"/>
    <mergeCell ref="BE142:BG142"/>
    <mergeCell ref="BI142:BJ142"/>
    <mergeCell ref="BT142:BX142"/>
    <mergeCell ref="A143:B143"/>
    <mergeCell ref="C143:H143"/>
    <mergeCell ref="I143:P143"/>
    <mergeCell ref="Q143:Y143"/>
    <mergeCell ref="Z143:AE143"/>
    <mergeCell ref="AG143:AH143"/>
    <mergeCell ref="AI143:AN143"/>
    <mergeCell ref="AI142:AN142"/>
    <mergeCell ref="AO142:AS142"/>
    <mergeCell ref="AT142:AU142"/>
    <mergeCell ref="AV142:AW142"/>
    <mergeCell ref="AX142:AZ142"/>
    <mergeCell ref="BA142:BB142"/>
    <mergeCell ref="A142:B142"/>
    <mergeCell ref="C142:H142"/>
    <mergeCell ref="I142:P142"/>
    <mergeCell ref="Q142:Y142"/>
    <mergeCell ref="Z142:AE142"/>
    <mergeCell ref="AG142:AH142"/>
    <mergeCell ref="AV141:AW141"/>
    <mergeCell ref="AX141:AZ141"/>
    <mergeCell ref="BA141:BB141"/>
    <mergeCell ref="BE141:BG141"/>
    <mergeCell ref="BI141:BJ141"/>
    <mergeCell ref="BT141:BX141"/>
    <mergeCell ref="BT140:BX140"/>
    <mergeCell ref="A141:B141"/>
    <mergeCell ref="C141:H141"/>
    <mergeCell ref="I141:P141"/>
    <mergeCell ref="Q141:Y141"/>
    <mergeCell ref="Z141:AE141"/>
    <mergeCell ref="AG141:AH141"/>
    <mergeCell ref="AI141:AN141"/>
    <mergeCell ref="AO141:AS141"/>
    <mergeCell ref="AT141:AU141"/>
    <mergeCell ref="AT140:AU140"/>
    <mergeCell ref="AV140:AW140"/>
    <mergeCell ref="AX140:AZ140"/>
    <mergeCell ref="BA140:BB140"/>
    <mergeCell ref="BE140:BG140"/>
    <mergeCell ref="BI140:BJ140"/>
    <mergeCell ref="BI139:BJ139"/>
    <mergeCell ref="BT139:BX139"/>
    <mergeCell ref="A140:B140"/>
    <mergeCell ref="C140:H140"/>
    <mergeCell ref="I140:P140"/>
    <mergeCell ref="Q140:Y140"/>
    <mergeCell ref="Z140:AE140"/>
    <mergeCell ref="AG140:AH140"/>
    <mergeCell ref="AI140:AN140"/>
    <mergeCell ref="AO140:AS140"/>
    <mergeCell ref="AO139:AS139"/>
    <mergeCell ref="AT139:AU139"/>
    <mergeCell ref="AV139:AW139"/>
    <mergeCell ref="AX139:AZ139"/>
    <mergeCell ref="BA139:BB139"/>
    <mergeCell ref="BE139:BG139"/>
    <mergeCell ref="BE138:BG138"/>
    <mergeCell ref="BI138:BJ138"/>
    <mergeCell ref="BT138:BX138"/>
    <mergeCell ref="A139:B139"/>
    <mergeCell ref="C139:H139"/>
    <mergeCell ref="I139:P139"/>
    <mergeCell ref="Q139:Y139"/>
    <mergeCell ref="Z139:AE139"/>
    <mergeCell ref="AG139:AH139"/>
    <mergeCell ref="AI139:AN139"/>
    <mergeCell ref="AI138:AN138"/>
    <mergeCell ref="AO138:AS138"/>
    <mergeCell ref="AT138:AU138"/>
    <mergeCell ref="AV138:AW138"/>
    <mergeCell ref="AX138:AZ138"/>
    <mergeCell ref="BA138:BB138"/>
    <mergeCell ref="A138:B138"/>
    <mergeCell ref="C138:H138"/>
    <mergeCell ref="I138:P138"/>
    <mergeCell ref="Q138:Y138"/>
    <mergeCell ref="Z138:AE138"/>
    <mergeCell ref="AG138:AH138"/>
    <mergeCell ref="AV137:AW137"/>
    <mergeCell ref="AX137:AZ137"/>
    <mergeCell ref="BA137:BB137"/>
    <mergeCell ref="BE137:BG137"/>
    <mergeCell ref="BI137:BJ137"/>
    <mergeCell ref="BT137:BX137"/>
    <mergeCell ref="BT136:BX136"/>
    <mergeCell ref="A137:B137"/>
    <mergeCell ref="C137:H137"/>
    <mergeCell ref="I137:P137"/>
    <mergeCell ref="Q137:Y137"/>
    <mergeCell ref="Z137:AE137"/>
    <mergeCell ref="AG137:AH137"/>
    <mergeCell ref="AI137:AN137"/>
    <mergeCell ref="AO137:AS137"/>
    <mergeCell ref="AT137:AU137"/>
    <mergeCell ref="AT136:AU136"/>
    <mergeCell ref="AV136:AW136"/>
    <mergeCell ref="AX136:AZ136"/>
    <mergeCell ref="BA136:BB136"/>
    <mergeCell ref="BE136:BG136"/>
    <mergeCell ref="BI136:BJ136"/>
    <mergeCell ref="BI135:BJ135"/>
    <mergeCell ref="BT135:BX135"/>
    <mergeCell ref="A136:B136"/>
    <mergeCell ref="C136:H136"/>
    <mergeCell ref="I136:P136"/>
    <mergeCell ref="Q136:Y136"/>
    <mergeCell ref="Z136:AE136"/>
    <mergeCell ref="AG136:AH136"/>
    <mergeCell ref="AI136:AN136"/>
    <mergeCell ref="AO136:AS136"/>
    <mergeCell ref="AO135:AS135"/>
    <mergeCell ref="AT135:AU135"/>
    <mergeCell ref="AV135:AW135"/>
    <mergeCell ref="AX135:AZ135"/>
    <mergeCell ref="BA135:BB135"/>
    <mergeCell ref="BE135:BG135"/>
    <mergeCell ref="BE134:BG134"/>
    <mergeCell ref="BI134:BJ134"/>
    <mergeCell ref="BT134:BX134"/>
    <mergeCell ref="A135:B135"/>
    <mergeCell ref="C135:H135"/>
    <mergeCell ref="I135:P135"/>
    <mergeCell ref="Q135:Y135"/>
    <mergeCell ref="Z135:AE135"/>
    <mergeCell ref="AG135:AH135"/>
    <mergeCell ref="AI135:AN135"/>
    <mergeCell ref="AI134:AN134"/>
    <mergeCell ref="AO134:AS134"/>
    <mergeCell ref="AT134:AU134"/>
    <mergeCell ref="AV134:AW134"/>
    <mergeCell ref="AX134:AZ134"/>
    <mergeCell ref="BA134:BB134"/>
    <mergeCell ref="A134:B134"/>
    <mergeCell ref="C134:H134"/>
    <mergeCell ref="I134:P134"/>
    <mergeCell ref="Q134:Y134"/>
    <mergeCell ref="Z134:AE134"/>
    <mergeCell ref="AG134:AH134"/>
    <mergeCell ref="AV133:AW133"/>
    <mergeCell ref="AX133:AZ133"/>
    <mergeCell ref="BA133:BB133"/>
    <mergeCell ref="BE133:BG133"/>
    <mergeCell ref="BI133:BJ133"/>
    <mergeCell ref="BT133:BX133"/>
    <mergeCell ref="BT132:BX132"/>
    <mergeCell ref="A133:B133"/>
    <mergeCell ref="C133:H133"/>
    <mergeCell ref="I133:P133"/>
    <mergeCell ref="Q133:Y133"/>
    <mergeCell ref="Z133:AE133"/>
    <mergeCell ref="AG133:AH133"/>
    <mergeCell ref="AI133:AN133"/>
    <mergeCell ref="AO133:AS133"/>
    <mergeCell ref="AT133:AU133"/>
    <mergeCell ref="AT132:AU132"/>
    <mergeCell ref="AV132:AW132"/>
    <mergeCell ref="AX132:AZ132"/>
    <mergeCell ref="BA132:BB132"/>
    <mergeCell ref="BE132:BG132"/>
    <mergeCell ref="BI132:BJ132"/>
    <mergeCell ref="BI131:BJ131"/>
    <mergeCell ref="BT131:BX131"/>
    <mergeCell ref="A132:B132"/>
    <mergeCell ref="C132:H132"/>
    <mergeCell ref="I132:P132"/>
    <mergeCell ref="Q132:Y132"/>
    <mergeCell ref="Z132:AE132"/>
    <mergeCell ref="AG132:AH132"/>
    <mergeCell ref="AI132:AN132"/>
    <mergeCell ref="AO132:AS132"/>
    <mergeCell ref="AO131:AS131"/>
    <mergeCell ref="AT131:AU131"/>
    <mergeCell ref="AV131:AW131"/>
    <mergeCell ref="AX131:AZ131"/>
    <mergeCell ref="BA131:BB131"/>
    <mergeCell ref="BE131:BG131"/>
    <mergeCell ref="BE130:BG130"/>
    <mergeCell ref="BI130:BJ130"/>
    <mergeCell ref="BT130:BX130"/>
    <mergeCell ref="A131:B131"/>
    <mergeCell ref="C131:H131"/>
    <mergeCell ref="I131:P131"/>
    <mergeCell ref="Q131:Y131"/>
    <mergeCell ref="Z131:AE131"/>
    <mergeCell ref="AG131:AH131"/>
    <mergeCell ref="AI131:AN131"/>
    <mergeCell ref="AI130:AN130"/>
    <mergeCell ref="AO130:AS130"/>
    <mergeCell ref="AT130:AU130"/>
    <mergeCell ref="AV130:AW130"/>
    <mergeCell ref="AX130:AZ130"/>
    <mergeCell ref="BA130:BB130"/>
    <mergeCell ref="A130:B130"/>
    <mergeCell ref="C130:H130"/>
    <mergeCell ref="I130:P130"/>
    <mergeCell ref="Q130:Y130"/>
    <mergeCell ref="Z130:AE130"/>
    <mergeCell ref="AG130:AH130"/>
    <mergeCell ref="AV129:AW129"/>
    <mergeCell ref="AX129:AZ129"/>
    <mergeCell ref="BA129:BB129"/>
    <mergeCell ref="BE129:BG129"/>
    <mergeCell ref="BI129:BJ129"/>
    <mergeCell ref="BT129:BX129"/>
    <mergeCell ref="BT128:BX128"/>
    <mergeCell ref="A129:B129"/>
    <mergeCell ref="C129:H129"/>
    <mergeCell ref="I129:P129"/>
    <mergeCell ref="Q129:Y129"/>
    <mergeCell ref="Z129:AE129"/>
    <mergeCell ref="AG129:AH129"/>
    <mergeCell ref="AI129:AN129"/>
    <mergeCell ref="AO129:AS129"/>
    <mergeCell ref="AT129:AU129"/>
    <mergeCell ref="AT128:AU128"/>
    <mergeCell ref="AV128:AW128"/>
    <mergeCell ref="AX128:AZ128"/>
    <mergeCell ref="BA128:BB128"/>
    <mergeCell ref="BE128:BG128"/>
    <mergeCell ref="BI128:BJ128"/>
    <mergeCell ref="BI127:BJ127"/>
    <mergeCell ref="BT127:BX127"/>
    <mergeCell ref="A128:B128"/>
    <mergeCell ref="C128:H128"/>
    <mergeCell ref="I128:P128"/>
    <mergeCell ref="Q128:Y128"/>
    <mergeCell ref="Z128:AE128"/>
    <mergeCell ref="AG128:AH128"/>
    <mergeCell ref="AI128:AN128"/>
    <mergeCell ref="AO128:AS128"/>
    <mergeCell ref="AO127:AS127"/>
    <mergeCell ref="AT127:AU127"/>
    <mergeCell ref="AV127:AW127"/>
    <mergeCell ref="AX127:AZ127"/>
    <mergeCell ref="BA127:BB127"/>
    <mergeCell ref="BE127:BG127"/>
    <mergeCell ref="BE126:BG126"/>
    <mergeCell ref="BI126:BJ126"/>
    <mergeCell ref="BT126:BX126"/>
    <mergeCell ref="A127:B127"/>
    <mergeCell ref="C127:H127"/>
    <mergeCell ref="I127:P127"/>
    <mergeCell ref="Q127:Y127"/>
    <mergeCell ref="Z127:AE127"/>
    <mergeCell ref="AG127:AH127"/>
    <mergeCell ref="AI127:AN127"/>
    <mergeCell ref="AI126:AN126"/>
    <mergeCell ref="AO126:AS126"/>
    <mergeCell ref="AT126:AU126"/>
    <mergeCell ref="AV126:AW126"/>
    <mergeCell ref="AX126:AZ126"/>
    <mergeCell ref="BA126:BB126"/>
    <mergeCell ref="A126:B126"/>
    <mergeCell ref="C126:H126"/>
    <mergeCell ref="I126:P126"/>
    <mergeCell ref="Q126:Y126"/>
    <mergeCell ref="Z126:AE126"/>
    <mergeCell ref="AG126:AH126"/>
    <mergeCell ref="AV125:AW125"/>
    <mergeCell ref="AX125:AZ125"/>
    <mergeCell ref="BA125:BB125"/>
    <mergeCell ref="BE125:BG125"/>
    <mergeCell ref="BI125:BJ125"/>
    <mergeCell ref="BT125:BX125"/>
    <mergeCell ref="BT124:BX124"/>
    <mergeCell ref="A125:B125"/>
    <mergeCell ref="C125:H125"/>
    <mergeCell ref="I125:P125"/>
    <mergeCell ref="Q125:Y125"/>
    <mergeCell ref="Z125:AE125"/>
    <mergeCell ref="AG125:AH125"/>
    <mergeCell ref="AI125:AN125"/>
    <mergeCell ref="AO125:AS125"/>
    <mergeCell ref="AT125:AU125"/>
    <mergeCell ref="AT124:AU124"/>
    <mergeCell ref="AV124:AW124"/>
    <mergeCell ref="AX124:AZ124"/>
    <mergeCell ref="BA124:BB124"/>
    <mergeCell ref="BE124:BG124"/>
    <mergeCell ref="BI124:BJ124"/>
    <mergeCell ref="BI123:BJ123"/>
    <mergeCell ref="BT123:BX123"/>
    <mergeCell ref="A124:B124"/>
    <mergeCell ref="C124:H124"/>
    <mergeCell ref="I124:P124"/>
    <mergeCell ref="Q124:Y124"/>
    <mergeCell ref="Z124:AE124"/>
    <mergeCell ref="AG124:AH124"/>
    <mergeCell ref="AI124:AN124"/>
    <mergeCell ref="AO124:AS124"/>
    <mergeCell ref="AO123:AS123"/>
    <mergeCell ref="AT123:AU123"/>
    <mergeCell ref="AV123:AW123"/>
    <mergeCell ref="AX123:AZ123"/>
    <mergeCell ref="BA123:BB123"/>
    <mergeCell ref="BE123:BG123"/>
    <mergeCell ref="BE122:BG122"/>
    <mergeCell ref="BI122:BJ122"/>
    <mergeCell ref="BT122:BX122"/>
    <mergeCell ref="A123:B123"/>
    <mergeCell ref="C123:H123"/>
    <mergeCell ref="I123:P123"/>
    <mergeCell ref="Q123:Y123"/>
    <mergeCell ref="Z123:AE123"/>
    <mergeCell ref="AG123:AH123"/>
    <mergeCell ref="AI123:AN123"/>
    <mergeCell ref="AI122:AN122"/>
    <mergeCell ref="AO122:AS122"/>
    <mergeCell ref="AT122:AU122"/>
    <mergeCell ref="AV122:AW122"/>
    <mergeCell ref="AX122:AZ122"/>
    <mergeCell ref="BA122:BB122"/>
    <mergeCell ref="A122:B122"/>
    <mergeCell ref="C122:H122"/>
    <mergeCell ref="I122:P122"/>
    <mergeCell ref="Q122:Y122"/>
    <mergeCell ref="Z122:AE122"/>
    <mergeCell ref="AG122:AH122"/>
    <mergeCell ref="AV121:AW121"/>
    <mergeCell ref="AX121:AZ121"/>
    <mergeCell ref="BA121:BB121"/>
    <mergeCell ref="BE121:BG121"/>
    <mergeCell ref="BI121:BJ121"/>
    <mergeCell ref="BT121:BX121"/>
    <mergeCell ref="BT120:BX120"/>
    <mergeCell ref="A121:B121"/>
    <mergeCell ref="C121:H121"/>
    <mergeCell ref="I121:P121"/>
    <mergeCell ref="Q121:Y121"/>
    <mergeCell ref="Z121:AE121"/>
    <mergeCell ref="AG121:AH121"/>
    <mergeCell ref="AI121:AN121"/>
    <mergeCell ref="AO121:AS121"/>
    <mergeCell ref="AT121:AU121"/>
    <mergeCell ref="AT120:AU120"/>
    <mergeCell ref="AV120:AW120"/>
    <mergeCell ref="AX120:AZ120"/>
    <mergeCell ref="BA120:BB120"/>
    <mergeCell ref="BE120:BG120"/>
    <mergeCell ref="BI120:BJ120"/>
    <mergeCell ref="BI119:BJ119"/>
    <mergeCell ref="BT119:BX119"/>
    <mergeCell ref="A120:B120"/>
    <mergeCell ref="C120:H120"/>
    <mergeCell ref="I120:P120"/>
    <mergeCell ref="Q120:Y120"/>
    <mergeCell ref="Z120:AE120"/>
    <mergeCell ref="AG120:AH120"/>
    <mergeCell ref="AI120:AN120"/>
    <mergeCell ref="AO120:AS120"/>
    <mergeCell ref="AO119:AS119"/>
    <mergeCell ref="AT119:AU119"/>
    <mergeCell ref="AV119:AW119"/>
    <mergeCell ref="AX119:AZ119"/>
    <mergeCell ref="BA119:BB119"/>
    <mergeCell ref="BE119:BG119"/>
    <mergeCell ref="BE118:BG118"/>
    <mergeCell ref="BI118:BJ118"/>
    <mergeCell ref="BT118:BX118"/>
    <mergeCell ref="A119:B119"/>
    <mergeCell ref="C119:H119"/>
    <mergeCell ref="I119:P119"/>
    <mergeCell ref="Q119:Y119"/>
    <mergeCell ref="Z119:AE119"/>
    <mergeCell ref="AG119:AH119"/>
    <mergeCell ref="AI119:AN119"/>
    <mergeCell ref="AI118:AN118"/>
    <mergeCell ref="AO118:AS118"/>
    <mergeCell ref="AT118:AU118"/>
    <mergeCell ref="AV118:AW118"/>
    <mergeCell ref="AX118:AZ118"/>
    <mergeCell ref="BA118:BB118"/>
    <mergeCell ref="A118:B118"/>
    <mergeCell ref="C118:H118"/>
    <mergeCell ref="I118:P118"/>
    <mergeCell ref="Q118:Y118"/>
    <mergeCell ref="Z118:AE118"/>
    <mergeCell ref="AG118:AH118"/>
    <mergeCell ref="AV117:AW117"/>
    <mergeCell ref="AX117:AZ117"/>
    <mergeCell ref="BA117:BB117"/>
    <mergeCell ref="BE117:BG117"/>
    <mergeCell ref="BI117:BJ117"/>
    <mergeCell ref="BT117:BX117"/>
    <mergeCell ref="BT116:BX116"/>
    <mergeCell ref="A117:B117"/>
    <mergeCell ref="C117:H117"/>
    <mergeCell ref="I117:P117"/>
    <mergeCell ref="Q117:Y117"/>
    <mergeCell ref="Z117:AE117"/>
    <mergeCell ref="AG117:AH117"/>
    <mergeCell ref="AI117:AN117"/>
    <mergeCell ref="AO117:AS117"/>
    <mergeCell ref="AT117:AU117"/>
    <mergeCell ref="AT116:AU116"/>
    <mergeCell ref="AV116:AW116"/>
    <mergeCell ref="AX116:AZ116"/>
    <mergeCell ref="BA116:BB116"/>
    <mergeCell ref="BE116:BG116"/>
    <mergeCell ref="BI116:BJ116"/>
    <mergeCell ref="BI115:BJ115"/>
    <mergeCell ref="BT115:BX115"/>
    <mergeCell ref="A116:B116"/>
    <mergeCell ref="C116:H116"/>
    <mergeCell ref="I116:P116"/>
    <mergeCell ref="Q116:Y116"/>
    <mergeCell ref="Z116:AE116"/>
    <mergeCell ref="AG116:AH116"/>
    <mergeCell ref="AI116:AN116"/>
    <mergeCell ref="AO116:AS116"/>
    <mergeCell ref="AO115:AS115"/>
    <mergeCell ref="AT115:AU115"/>
    <mergeCell ref="AV115:AW115"/>
    <mergeCell ref="AX115:AZ115"/>
    <mergeCell ref="BA115:BB115"/>
    <mergeCell ref="BE115:BG115"/>
    <mergeCell ref="BE114:BG114"/>
    <mergeCell ref="BI114:BJ114"/>
    <mergeCell ref="BT114:BX114"/>
    <mergeCell ref="A115:B115"/>
    <mergeCell ref="C115:H115"/>
    <mergeCell ref="I115:P115"/>
    <mergeCell ref="Q115:Y115"/>
    <mergeCell ref="Z115:AE115"/>
    <mergeCell ref="AG115:AH115"/>
    <mergeCell ref="AI115:AN115"/>
    <mergeCell ref="AI114:AN114"/>
    <mergeCell ref="AO114:AS114"/>
    <mergeCell ref="AT114:AU114"/>
    <mergeCell ref="AV114:AW114"/>
    <mergeCell ref="AX114:AZ114"/>
    <mergeCell ref="BA114:BB114"/>
    <mergeCell ref="A114:B114"/>
    <mergeCell ref="C114:H114"/>
    <mergeCell ref="I114:P114"/>
    <mergeCell ref="Q114:Y114"/>
    <mergeCell ref="Z114:AE114"/>
    <mergeCell ref="AG114:AH114"/>
    <mergeCell ref="AV113:AW113"/>
    <mergeCell ref="AX113:AZ113"/>
    <mergeCell ref="BA113:BB113"/>
    <mergeCell ref="BE113:BG113"/>
    <mergeCell ref="BI113:BJ113"/>
    <mergeCell ref="BT113:BX113"/>
    <mergeCell ref="BT112:BX112"/>
    <mergeCell ref="A113:B113"/>
    <mergeCell ref="C113:H113"/>
    <mergeCell ref="I113:P113"/>
    <mergeCell ref="Q113:Y113"/>
    <mergeCell ref="Z113:AE113"/>
    <mergeCell ref="AG113:AH113"/>
    <mergeCell ref="AI113:AN113"/>
    <mergeCell ref="AO113:AS113"/>
    <mergeCell ref="AT113:AU113"/>
    <mergeCell ref="AT112:AU112"/>
    <mergeCell ref="AV112:AW112"/>
    <mergeCell ref="AX112:AZ112"/>
    <mergeCell ref="BA112:BB112"/>
    <mergeCell ref="BE112:BG112"/>
    <mergeCell ref="BI112:BJ112"/>
    <mergeCell ref="BI111:BJ111"/>
    <mergeCell ref="BT111:BX111"/>
    <mergeCell ref="A112:B112"/>
    <mergeCell ref="C112:H112"/>
    <mergeCell ref="I112:P112"/>
    <mergeCell ref="Q112:Y112"/>
    <mergeCell ref="Z112:AE112"/>
    <mergeCell ref="AG112:AH112"/>
    <mergeCell ref="AI112:AN112"/>
    <mergeCell ref="AO112:AS112"/>
    <mergeCell ref="AO111:AS111"/>
    <mergeCell ref="AT111:AU111"/>
    <mergeCell ref="AV111:AW111"/>
    <mergeCell ref="AX111:AZ111"/>
    <mergeCell ref="BA111:BB111"/>
    <mergeCell ref="BE111:BG111"/>
    <mergeCell ref="BE110:BG110"/>
    <mergeCell ref="BI110:BJ110"/>
    <mergeCell ref="BT110:BX110"/>
    <mergeCell ref="A111:B111"/>
    <mergeCell ref="C111:H111"/>
    <mergeCell ref="I111:P111"/>
    <mergeCell ref="Q111:Y111"/>
    <mergeCell ref="Z111:AE111"/>
    <mergeCell ref="AG111:AH111"/>
    <mergeCell ref="AI111:AN111"/>
    <mergeCell ref="AI110:AN110"/>
    <mergeCell ref="AO110:AS110"/>
    <mergeCell ref="AT110:AU110"/>
    <mergeCell ref="AV110:AW110"/>
    <mergeCell ref="AX110:AZ110"/>
    <mergeCell ref="BA110:BB110"/>
    <mergeCell ref="A110:B110"/>
    <mergeCell ref="C110:H110"/>
    <mergeCell ref="I110:P110"/>
    <mergeCell ref="Q110:Y110"/>
    <mergeCell ref="Z110:AE110"/>
    <mergeCell ref="AG110:AH110"/>
    <mergeCell ref="AV109:AW109"/>
    <mergeCell ref="AX109:AZ109"/>
    <mergeCell ref="BA109:BB109"/>
    <mergeCell ref="BE109:BG109"/>
    <mergeCell ref="BI109:BJ109"/>
    <mergeCell ref="BT109:BX109"/>
    <mergeCell ref="BT108:BX108"/>
    <mergeCell ref="A109:B109"/>
    <mergeCell ref="C109:H109"/>
    <mergeCell ref="I109:P109"/>
    <mergeCell ref="Q109:Y109"/>
    <mergeCell ref="Z109:AE109"/>
    <mergeCell ref="AG109:AH109"/>
    <mergeCell ref="AI109:AN109"/>
    <mergeCell ref="AO109:AS109"/>
    <mergeCell ref="AT109:AU109"/>
    <mergeCell ref="AT108:AU108"/>
    <mergeCell ref="AV108:AW108"/>
    <mergeCell ref="AX108:AZ108"/>
    <mergeCell ref="BA108:BB108"/>
    <mergeCell ref="BE108:BG108"/>
    <mergeCell ref="BI108:BJ108"/>
    <mergeCell ref="BI107:BJ107"/>
    <mergeCell ref="BT107:BX107"/>
    <mergeCell ref="A108:B108"/>
    <mergeCell ref="C108:H108"/>
    <mergeCell ref="I108:P108"/>
    <mergeCell ref="Q108:Y108"/>
    <mergeCell ref="Z108:AE108"/>
    <mergeCell ref="AG108:AH108"/>
    <mergeCell ref="AI108:AN108"/>
    <mergeCell ref="AO108:AS108"/>
    <mergeCell ref="AO107:AS107"/>
    <mergeCell ref="AT107:AU107"/>
    <mergeCell ref="AV107:AW107"/>
    <mergeCell ref="AX107:AZ107"/>
    <mergeCell ref="BA107:BB107"/>
    <mergeCell ref="BE107:BG107"/>
    <mergeCell ref="BE106:BG106"/>
    <mergeCell ref="BI106:BJ106"/>
    <mergeCell ref="BT106:BX106"/>
    <mergeCell ref="A107:B107"/>
    <mergeCell ref="C107:H107"/>
    <mergeCell ref="I107:P107"/>
    <mergeCell ref="Q107:Y107"/>
    <mergeCell ref="Z107:AE107"/>
    <mergeCell ref="AG107:AH107"/>
    <mergeCell ref="AI107:AN107"/>
    <mergeCell ref="AI106:AN106"/>
    <mergeCell ref="AO106:AS106"/>
    <mergeCell ref="AT106:AU106"/>
    <mergeCell ref="AV106:AW106"/>
    <mergeCell ref="AX106:AZ106"/>
    <mergeCell ref="BA106:BB106"/>
    <mergeCell ref="A106:B106"/>
    <mergeCell ref="C106:H106"/>
    <mergeCell ref="I106:P106"/>
    <mergeCell ref="Q106:Y106"/>
    <mergeCell ref="Z106:AE106"/>
    <mergeCell ref="AG106:AH106"/>
    <mergeCell ref="AV105:AW105"/>
    <mergeCell ref="AX105:AZ105"/>
    <mergeCell ref="BA105:BB105"/>
    <mergeCell ref="BE105:BG105"/>
    <mergeCell ref="BI105:BJ105"/>
    <mergeCell ref="BT105:BX105"/>
    <mergeCell ref="BT104:BX104"/>
    <mergeCell ref="A105:B105"/>
    <mergeCell ref="C105:H105"/>
    <mergeCell ref="I105:P105"/>
    <mergeCell ref="Q105:Y105"/>
    <mergeCell ref="Z105:AE105"/>
    <mergeCell ref="AG105:AH105"/>
    <mergeCell ref="AI105:AN105"/>
    <mergeCell ref="AO105:AS105"/>
    <mergeCell ref="AT105:AU105"/>
    <mergeCell ref="AT104:AU104"/>
    <mergeCell ref="AV104:AW104"/>
    <mergeCell ref="AX104:AZ104"/>
    <mergeCell ref="BA104:BB104"/>
    <mergeCell ref="BE104:BG104"/>
    <mergeCell ref="BI104:BJ104"/>
    <mergeCell ref="BI103:BJ103"/>
    <mergeCell ref="BT103:BX103"/>
    <mergeCell ref="A104:B104"/>
    <mergeCell ref="C104:H104"/>
    <mergeCell ref="I104:P104"/>
    <mergeCell ref="Q104:Y104"/>
    <mergeCell ref="Z104:AE104"/>
    <mergeCell ref="AG104:AH104"/>
    <mergeCell ref="AI104:AN104"/>
    <mergeCell ref="AO104:AS104"/>
    <mergeCell ref="AO103:AS103"/>
    <mergeCell ref="AT103:AU103"/>
    <mergeCell ref="AV103:AW103"/>
    <mergeCell ref="AX103:AZ103"/>
    <mergeCell ref="BA103:BB103"/>
    <mergeCell ref="BE103:BG103"/>
    <mergeCell ref="BE102:BG102"/>
    <mergeCell ref="BI102:BJ102"/>
    <mergeCell ref="BT102:BX102"/>
    <mergeCell ref="A103:B103"/>
    <mergeCell ref="C103:H103"/>
    <mergeCell ref="I103:P103"/>
    <mergeCell ref="Q103:Y103"/>
    <mergeCell ref="Z103:AE103"/>
    <mergeCell ref="AG103:AH103"/>
    <mergeCell ref="AI103:AN103"/>
    <mergeCell ref="AI102:AN102"/>
    <mergeCell ref="AO102:AS102"/>
    <mergeCell ref="AT102:AU102"/>
    <mergeCell ref="AV102:AW102"/>
    <mergeCell ref="AX102:AZ102"/>
    <mergeCell ref="BA102:BB102"/>
    <mergeCell ref="A102:B102"/>
    <mergeCell ref="C102:H102"/>
    <mergeCell ref="I102:P102"/>
    <mergeCell ref="Q102:Y102"/>
    <mergeCell ref="Z102:AE102"/>
    <mergeCell ref="AG102:AH102"/>
    <mergeCell ref="AV101:AW101"/>
    <mergeCell ref="AX101:AZ101"/>
    <mergeCell ref="BA101:BB101"/>
    <mergeCell ref="BE101:BG101"/>
    <mergeCell ref="BI101:BJ101"/>
    <mergeCell ref="BT101:BX101"/>
    <mergeCell ref="BT100:BX100"/>
    <mergeCell ref="A101:B101"/>
    <mergeCell ref="C101:H101"/>
    <mergeCell ref="I101:P101"/>
    <mergeCell ref="Q101:Y101"/>
    <mergeCell ref="Z101:AE101"/>
    <mergeCell ref="AG101:AH101"/>
    <mergeCell ref="AI101:AN101"/>
    <mergeCell ref="AO101:AS101"/>
    <mergeCell ref="AT101:AU101"/>
    <mergeCell ref="AT100:AU100"/>
    <mergeCell ref="AV100:AW100"/>
    <mergeCell ref="AX100:AZ100"/>
    <mergeCell ref="BA100:BB100"/>
    <mergeCell ref="BE100:BG100"/>
    <mergeCell ref="BI100:BJ100"/>
    <mergeCell ref="BI99:BJ99"/>
    <mergeCell ref="BT99:BX99"/>
    <mergeCell ref="A100:B100"/>
    <mergeCell ref="C100:H100"/>
    <mergeCell ref="I100:P100"/>
    <mergeCell ref="Q100:Y100"/>
    <mergeCell ref="Z100:AE100"/>
    <mergeCell ref="AG100:AH100"/>
    <mergeCell ref="AI100:AN100"/>
    <mergeCell ref="AO100:AS100"/>
    <mergeCell ref="AO99:AS99"/>
    <mergeCell ref="AT99:AU99"/>
    <mergeCell ref="AV99:AW99"/>
    <mergeCell ref="AX99:AZ99"/>
    <mergeCell ref="BA99:BB99"/>
    <mergeCell ref="BE99:BG99"/>
    <mergeCell ref="BE98:BG98"/>
    <mergeCell ref="BI98:BJ98"/>
    <mergeCell ref="BT98:BX98"/>
    <mergeCell ref="A99:B99"/>
    <mergeCell ref="C99:H99"/>
    <mergeCell ref="I99:P99"/>
    <mergeCell ref="Q99:Y99"/>
    <mergeCell ref="Z99:AE99"/>
    <mergeCell ref="AG99:AH99"/>
    <mergeCell ref="AI99:AN99"/>
    <mergeCell ref="AI98:AN98"/>
    <mergeCell ref="AO98:AS98"/>
    <mergeCell ref="AT98:AU98"/>
    <mergeCell ref="AV98:AW98"/>
    <mergeCell ref="AX98:AZ98"/>
    <mergeCell ref="BA98:BB98"/>
    <mergeCell ref="A98:B98"/>
    <mergeCell ref="C98:H98"/>
    <mergeCell ref="I98:P98"/>
    <mergeCell ref="Q98:Y98"/>
    <mergeCell ref="Z98:AE98"/>
    <mergeCell ref="AG98:AH98"/>
    <mergeCell ref="AV97:AW97"/>
    <mergeCell ref="AX97:AZ97"/>
    <mergeCell ref="BA97:BB97"/>
    <mergeCell ref="BE97:BG97"/>
    <mergeCell ref="BI97:BJ97"/>
    <mergeCell ref="BT97:BX97"/>
    <mergeCell ref="BT96:BX96"/>
    <mergeCell ref="A97:B97"/>
    <mergeCell ref="C97:H97"/>
    <mergeCell ref="I97:P97"/>
    <mergeCell ref="Q97:Y97"/>
    <mergeCell ref="Z97:AE97"/>
    <mergeCell ref="AG97:AH97"/>
    <mergeCell ref="AI97:AN97"/>
    <mergeCell ref="AO97:AS97"/>
    <mergeCell ref="AT97:AU97"/>
    <mergeCell ref="AT96:AU96"/>
    <mergeCell ref="AV96:AW96"/>
    <mergeCell ref="AX96:AZ96"/>
    <mergeCell ref="BA96:BB96"/>
    <mergeCell ref="BE96:BG96"/>
    <mergeCell ref="BI96:BJ96"/>
    <mergeCell ref="BI95:BJ95"/>
    <mergeCell ref="BT95:BX95"/>
    <mergeCell ref="A96:B96"/>
    <mergeCell ref="C96:H96"/>
    <mergeCell ref="I96:P96"/>
    <mergeCell ref="Q96:Y96"/>
    <mergeCell ref="Z96:AE96"/>
    <mergeCell ref="AG96:AH96"/>
    <mergeCell ref="AI96:AN96"/>
    <mergeCell ref="AO96:AS96"/>
    <mergeCell ref="AO95:AS95"/>
    <mergeCell ref="AT95:AU95"/>
    <mergeCell ref="AV95:AW95"/>
    <mergeCell ref="AX95:AZ95"/>
    <mergeCell ref="BA95:BB95"/>
    <mergeCell ref="BE95:BG95"/>
    <mergeCell ref="BE94:BG94"/>
    <mergeCell ref="BI94:BJ94"/>
    <mergeCell ref="BT94:BX94"/>
    <mergeCell ref="A95:B95"/>
    <mergeCell ref="C95:H95"/>
    <mergeCell ref="I95:P95"/>
    <mergeCell ref="Q95:Y95"/>
    <mergeCell ref="Z95:AE95"/>
    <mergeCell ref="AG95:AH95"/>
    <mergeCell ref="AI95:AN95"/>
    <mergeCell ref="AI94:AN94"/>
    <mergeCell ref="AO94:AS94"/>
    <mergeCell ref="AT94:AU94"/>
    <mergeCell ref="AV94:AW94"/>
    <mergeCell ref="AX94:AZ94"/>
    <mergeCell ref="BA94:BB94"/>
    <mergeCell ref="A94:B94"/>
    <mergeCell ref="C94:H94"/>
    <mergeCell ref="I94:P94"/>
    <mergeCell ref="Q94:Y94"/>
    <mergeCell ref="Z94:AE94"/>
    <mergeCell ref="AG94:AH94"/>
    <mergeCell ref="AV93:AW93"/>
    <mergeCell ref="AX93:AZ93"/>
    <mergeCell ref="BA93:BB93"/>
    <mergeCell ref="BE93:BG93"/>
    <mergeCell ref="BI93:BJ93"/>
    <mergeCell ref="BT93:BX93"/>
    <mergeCell ref="BT92:BX92"/>
    <mergeCell ref="A93:B93"/>
    <mergeCell ref="C93:H93"/>
    <mergeCell ref="I93:P93"/>
    <mergeCell ref="Q93:Y93"/>
    <mergeCell ref="Z93:AE93"/>
    <mergeCell ref="AG93:AH93"/>
    <mergeCell ref="AI93:AN93"/>
    <mergeCell ref="AO93:AS93"/>
    <mergeCell ref="AT93:AU93"/>
    <mergeCell ref="AT92:AU92"/>
    <mergeCell ref="AV92:AW92"/>
    <mergeCell ref="AX92:AZ92"/>
    <mergeCell ref="BA92:BB92"/>
    <mergeCell ref="BE92:BG92"/>
    <mergeCell ref="BI92:BJ92"/>
    <mergeCell ref="BI91:BJ91"/>
    <mergeCell ref="BT91:BX91"/>
    <mergeCell ref="A92:B92"/>
    <mergeCell ref="C92:H92"/>
    <mergeCell ref="I92:P92"/>
    <mergeCell ref="Q92:Y92"/>
    <mergeCell ref="Z92:AE92"/>
    <mergeCell ref="AG92:AH92"/>
    <mergeCell ref="AI92:AN92"/>
    <mergeCell ref="AO92:AS92"/>
    <mergeCell ref="AO91:AS91"/>
    <mergeCell ref="AT91:AU91"/>
    <mergeCell ref="AV91:AW91"/>
    <mergeCell ref="AX91:AZ91"/>
    <mergeCell ref="BA91:BB91"/>
    <mergeCell ref="BE91:BG91"/>
    <mergeCell ref="BE90:BG90"/>
    <mergeCell ref="BI90:BJ90"/>
    <mergeCell ref="BT90:BX90"/>
    <mergeCell ref="A91:B91"/>
    <mergeCell ref="C91:H91"/>
    <mergeCell ref="I91:P91"/>
    <mergeCell ref="Q91:Y91"/>
    <mergeCell ref="Z91:AE91"/>
    <mergeCell ref="AG91:AH91"/>
    <mergeCell ref="AI91:AN91"/>
    <mergeCell ref="AI90:AN90"/>
    <mergeCell ref="AO90:AS90"/>
    <mergeCell ref="AT90:AU90"/>
    <mergeCell ref="AV90:AW90"/>
    <mergeCell ref="AX90:AZ90"/>
    <mergeCell ref="BA90:BB90"/>
    <mergeCell ref="A90:B90"/>
    <mergeCell ref="C90:H90"/>
    <mergeCell ref="I90:P90"/>
    <mergeCell ref="Q90:Y90"/>
    <mergeCell ref="Z90:AE90"/>
    <mergeCell ref="AG90:AH90"/>
    <mergeCell ref="AV89:AW89"/>
    <mergeCell ref="AX89:AZ89"/>
    <mergeCell ref="BA89:BB89"/>
    <mergeCell ref="BE89:BG89"/>
    <mergeCell ref="BI89:BJ89"/>
    <mergeCell ref="BT89:BX89"/>
    <mergeCell ref="BT88:BX88"/>
    <mergeCell ref="A89:B89"/>
    <mergeCell ref="C89:H89"/>
    <mergeCell ref="I89:P89"/>
    <mergeCell ref="Q89:Y89"/>
    <mergeCell ref="Z89:AE89"/>
    <mergeCell ref="AG89:AH89"/>
    <mergeCell ref="AI89:AN89"/>
    <mergeCell ref="AO89:AS89"/>
    <mergeCell ref="AT89:AU89"/>
    <mergeCell ref="AT88:AU88"/>
    <mergeCell ref="AV88:AW88"/>
    <mergeCell ref="AX88:AZ88"/>
    <mergeCell ref="BA88:BB88"/>
    <mergeCell ref="BE88:BG88"/>
    <mergeCell ref="BI88:BJ88"/>
    <mergeCell ref="BI87:BJ87"/>
    <mergeCell ref="BT87:BX87"/>
    <mergeCell ref="A88:B88"/>
    <mergeCell ref="C88:H88"/>
    <mergeCell ref="I88:P88"/>
    <mergeCell ref="Q88:Y88"/>
    <mergeCell ref="Z88:AE88"/>
    <mergeCell ref="AG88:AH88"/>
    <mergeCell ref="AI88:AN88"/>
    <mergeCell ref="AO88:AS88"/>
    <mergeCell ref="AO87:AS87"/>
    <mergeCell ref="AT87:AU87"/>
    <mergeCell ref="AV87:AW87"/>
    <mergeCell ref="AX87:AZ87"/>
    <mergeCell ref="BA87:BB87"/>
    <mergeCell ref="BE87:BG87"/>
    <mergeCell ref="BE86:BG86"/>
    <mergeCell ref="BI86:BJ86"/>
    <mergeCell ref="BT86:BX86"/>
    <mergeCell ref="A87:B87"/>
    <mergeCell ref="C87:H87"/>
    <mergeCell ref="I87:P87"/>
    <mergeCell ref="Q87:Y87"/>
    <mergeCell ref="Z87:AE87"/>
    <mergeCell ref="AG87:AH87"/>
    <mergeCell ref="AI87:AN87"/>
    <mergeCell ref="AI86:AN86"/>
    <mergeCell ref="AO86:AS86"/>
    <mergeCell ref="AT86:AU86"/>
    <mergeCell ref="AV86:AW86"/>
    <mergeCell ref="AX86:AZ86"/>
    <mergeCell ref="BA86:BB86"/>
    <mergeCell ref="A86:B86"/>
    <mergeCell ref="C86:H86"/>
    <mergeCell ref="I86:P86"/>
    <mergeCell ref="Q86:Y86"/>
    <mergeCell ref="Z86:AE86"/>
    <mergeCell ref="AG86:AH86"/>
    <mergeCell ref="AV85:AW85"/>
    <mergeCell ref="AX85:AZ85"/>
    <mergeCell ref="BA85:BB85"/>
    <mergeCell ref="BE85:BG85"/>
    <mergeCell ref="BI85:BJ85"/>
    <mergeCell ref="BT85:BX85"/>
    <mergeCell ref="BT84:BX84"/>
    <mergeCell ref="A85:B85"/>
    <mergeCell ref="C85:H85"/>
    <mergeCell ref="I85:P85"/>
    <mergeCell ref="Q85:Y85"/>
    <mergeCell ref="Z85:AE85"/>
    <mergeCell ref="AG85:AH85"/>
    <mergeCell ref="AI85:AN85"/>
    <mergeCell ref="AO85:AS85"/>
    <mergeCell ref="AT85:AU85"/>
    <mergeCell ref="AT84:AU84"/>
    <mergeCell ref="AV84:AW84"/>
    <mergeCell ref="AX84:AZ84"/>
    <mergeCell ref="BA84:BB84"/>
    <mergeCell ref="BE84:BG84"/>
    <mergeCell ref="BI84:BJ84"/>
    <mergeCell ref="BI83:BJ83"/>
    <mergeCell ref="BT83:BX83"/>
    <mergeCell ref="A84:B84"/>
    <mergeCell ref="C84:H84"/>
    <mergeCell ref="I84:P84"/>
    <mergeCell ref="Q84:Y84"/>
    <mergeCell ref="Z84:AE84"/>
    <mergeCell ref="AG84:AH84"/>
    <mergeCell ref="AI84:AN84"/>
    <mergeCell ref="AO84:AS84"/>
    <mergeCell ref="AO83:AS83"/>
    <mergeCell ref="AT83:AU83"/>
    <mergeCell ref="AV83:AW83"/>
    <mergeCell ref="AX83:AZ83"/>
    <mergeCell ref="BA83:BB83"/>
    <mergeCell ref="BE83:BG83"/>
    <mergeCell ref="BE82:BG82"/>
    <mergeCell ref="BI82:BJ82"/>
    <mergeCell ref="BT82:BX82"/>
    <mergeCell ref="A83:B83"/>
    <mergeCell ref="C83:H83"/>
    <mergeCell ref="I83:P83"/>
    <mergeCell ref="Q83:Y83"/>
    <mergeCell ref="Z83:AE83"/>
    <mergeCell ref="AG83:AH83"/>
    <mergeCell ref="AI83:AN83"/>
    <mergeCell ref="AI82:AN82"/>
    <mergeCell ref="AO82:AS82"/>
    <mergeCell ref="AT82:AU82"/>
    <mergeCell ref="AV82:AW82"/>
    <mergeCell ref="AX82:AZ82"/>
    <mergeCell ref="BA82:BB82"/>
    <mergeCell ref="A82:B82"/>
    <mergeCell ref="C82:H82"/>
    <mergeCell ref="I82:P82"/>
    <mergeCell ref="Q82:Y82"/>
    <mergeCell ref="Z82:AE82"/>
    <mergeCell ref="AG82:AH82"/>
    <mergeCell ref="AV81:AW81"/>
    <mergeCell ref="AX81:AZ81"/>
    <mergeCell ref="BA81:BB81"/>
    <mergeCell ref="BE81:BG81"/>
    <mergeCell ref="BI81:BJ81"/>
    <mergeCell ref="BT81:BX81"/>
    <mergeCell ref="BT80:BX80"/>
    <mergeCell ref="A81:B81"/>
    <mergeCell ref="C81:H81"/>
    <mergeCell ref="I81:P81"/>
    <mergeCell ref="Q81:Y81"/>
    <mergeCell ref="Z81:AE81"/>
    <mergeCell ref="AG81:AH81"/>
    <mergeCell ref="AI81:AN81"/>
    <mergeCell ref="AO81:AS81"/>
    <mergeCell ref="AT81:AU81"/>
    <mergeCell ref="AT80:AU80"/>
    <mergeCell ref="AV80:AW80"/>
    <mergeCell ref="AX80:AZ80"/>
    <mergeCell ref="BA80:BB80"/>
    <mergeCell ref="BE80:BG80"/>
    <mergeCell ref="BI80:BJ80"/>
    <mergeCell ref="BI79:BJ79"/>
    <mergeCell ref="BT79:BX79"/>
    <mergeCell ref="A80:B80"/>
    <mergeCell ref="C80:H80"/>
    <mergeCell ref="I80:P80"/>
    <mergeCell ref="Q80:Y80"/>
    <mergeCell ref="Z80:AE80"/>
    <mergeCell ref="AG80:AH80"/>
    <mergeCell ref="AI80:AN80"/>
    <mergeCell ref="AO80:AS80"/>
    <mergeCell ref="AO79:AS79"/>
    <mergeCell ref="AT79:AU79"/>
    <mergeCell ref="AV79:AW79"/>
    <mergeCell ref="AX79:AZ79"/>
    <mergeCell ref="BA79:BB79"/>
    <mergeCell ref="BE79:BG79"/>
    <mergeCell ref="BE78:BG78"/>
    <mergeCell ref="BI78:BJ78"/>
    <mergeCell ref="BT78:BX78"/>
    <mergeCell ref="A79:B79"/>
    <mergeCell ref="C79:H79"/>
    <mergeCell ref="I79:P79"/>
    <mergeCell ref="Q79:Y79"/>
    <mergeCell ref="Z79:AE79"/>
    <mergeCell ref="AG79:AH79"/>
    <mergeCell ref="AI79:AN79"/>
    <mergeCell ref="AI78:AN78"/>
    <mergeCell ref="AO78:AS78"/>
    <mergeCell ref="AT78:AU78"/>
    <mergeCell ref="AV78:AW78"/>
    <mergeCell ref="AX78:AZ78"/>
    <mergeCell ref="BA78:BB78"/>
    <mergeCell ref="A78:B78"/>
    <mergeCell ref="C78:H78"/>
    <mergeCell ref="I78:P78"/>
    <mergeCell ref="Q78:Y78"/>
    <mergeCell ref="Z78:AE78"/>
    <mergeCell ref="AG78:AH78"/>
    <mergeCell ref="AV77:AW77"/>
    <mergeCell ref="AX77:AZ77"/>
    <mergeCell ref="BA77:BB77"/>
    <mergeCell ref="BE77:BG77"/>
    <mergeCell ref="BI77:BJ77"/>
    <mergeCell ref="BT77:BX77"/>
    <mergeCell ref="BT76:BX76"/>
    <mergeCell ref="A77:B77"/>
    <mergeCell ref="C77:H77"/>
    <mergeCell ref="I77:P77"/>
    <mergeCell ref="Q77:Y77"/>
    <mergeCell ref="Z77:AE77"/>
    <mergeCell ref="AG77:AH77"/>
    <mergeCell ref="AI77:AN77"/>
    <mergeCell ref="AO77:AS77"/>
    <mergeCell ref="AT77:AU77"/>
    <mergeCell ref="AT76:AU76"/>
    <mergeCell ref="AV76:AW76"/>
    <mergeCell ref="AX76:AZ76"/>
    <mergeCell ref="BA76:BB76"/>
    <mergeCell ref="BE76:BG76"/>
    <mergeCell ref="BI76:BJ76"/>
    <mergeCell ref="BI75:BJ75"/>
    <mergeCell ref="BT75:BX75"/>
    <mergeCell ref="A76:B76"/>
    <mergeCell ref="C76:H76"/>
    <mergeCell ref="I76:P76"/>
    <mergeCell ref="Q76:Y76"/>
    <mergeCell ref="Z76:AE76"/>
    <mergeCell ref="AG76:AH76"/>
    <mergeCell ref="AI76:AN76"/>
    <mergeCell ref="AO76:AS76"/>
    <mergeCell ref="AO75:AS75"/>
    <mergeCell ref="AT75:AU75"/>
    <mergeCell ref="AV75:AW75"/>
    <mergeCell ref="AX75:AZ75"/>
    <mergeCell ref="BA75:BB75"/>
    <mergeCell ref="BE75:BG75"/>
    <mergeCell ref="BE74:BG74"/>
    <mergeCell ref="BI74:BJ74"/>
    <mergeCell ref="BT74:BX74"/>
    <mergeCell ref="A75:B75"/>
    <mergeCell ref="C75:H75"/>
    <mergeCell ref="I75:P75"/>
    <mergeCell ref="Q75:Y75"/>
    <mergeCell ref="Z75:AE75"/>
    <mergeCell ref="AG75:AH75"/>
    <mergeCell ref="AI75:AN75"/>
    <mergeCell ref="AI74:AN74"/>
    <mergeCell ref="AO74:AS74"/>
    <mergeCell ref="AT74:AU74"/>
    <mergeCell ref="AV74:AW74"/>
    <mergeCell ref="AX74:AZ74"/>
    <mergeCell ref="BA74:BB74"/>
    <mergeCell ref="A74:B74"/>
    <mergeCell ref="C74:H74"/>
    <mergeCell ref="I74:P74"/>
    <mergeCell ref="Q74:Y74"/>
    <mergeCell ref="Z74:AE74"/>
    <mergeCell ref="AG74:AH74"/>
    <mergeCell ref="AV73:AW73"/>
    <mergeCell ref="AX73:AZ73"/>
    <mergeCell ref="BA73:BB73"/>
    <mergeCell ref="BE73:BG73"/>
    <mergeCell ref="BI73:BJ73"/>
    <mergeCell ref="BT73:BX73"/>
    <mergeCell ref="BT72:BX72"/>
    <mergeCell ref="A73:B73"/>
    <mergeCell ref="C73:H73"/>
    <mergeCell ref="I73:P73"/>
    <mergeCell ref="Q73:Y73"/>
    <mergeCell ref="Z73:AE73"/>
    <mergeCell ref="AG73:AH73"/>
    <mergeCell ref="AI73:AN73"/>
    <mergeCell ref="AO73:AS73"/>
    <mergeCell ref="AT73:AU73"/>
    <mergeCell ref="AT72:AU72"/>
    <mergeCell ref="AV72:AW72"/>
    <mergeCell ref="AX72:AZ72"/>
    <mergeCell ref="BA72:BB72"/>
    <mergeCell ref="BE72:BG72"/>
    <mergeCell ref="BI72:BJ72"/>
    <mergeCell ref="BI71:BJ71"/>
    <mergeCell ref="BT71:BX71"/>
    <mergeCell ref="A72:B72"/>
    <mergeCell ref="C72:H72"/>
    <mergeCell ref="I72:P72"/>
    <mergeCell ref="Q72:Y72"/>
    <mergeCell ref="Z72:AE72"/>
    <mergeCell ref="AG72:AH72"/>
    <mergeCell ref="AI72:AN72"/>
    <mergeCell ref="AO72:AS72"/>
    <mergeCell ref="AO71:AS71"/>
    <mergeCell ref="AT71:AU71"/>
    <mergeCell ref="AV71:AW71"/>
    <mergeCell ref="AX71:AZ71"/>
    <mergeCell ref="BA71:BB71"/>
    <mergeCell ref="BE71:BG71"/>
    <mergeCell ref="BE70:BG70"/>
    <mergeCell ref="BI70:BJ70"/>
    <mergeCell ref="BT70:BX70"/>
    <mergeCell ref="A71:B71"/>
    <mergeCell ref="C71:H71"/>
    <mergeCell ref="I71:P71"/>
    <mergeCell ref="Q71:Y71"/>
    <mergeCell ref="Z71:AE71"/>
    <mergeCell ref="AG71:AH71"/>
    <mergeCell ref="AI71:AN71"/>
    <mergeCell ref="AI70:AN70"/>
    <mergeCell ref="AO70:AS70"/>
    <mergeCell ref="AT70:AU70"/>
    <mergeCell ref="AV70:AW70"/>
    <mergeCell ref="AX70:AZ70"/>
    <mergeCell ref="BA70:BB70"/>
    <mergeCell ref="A70:B70"/>
    <mergeCell ref="C70:H70"/>
    <mergeCell ref="I70:P70"/>
    <mergeCell ref="Q70:Y70"/>
    <mergeCell ref="Z70:AE70"/>
    <mergeCell ref="AG70:AH70"/>
    <mergeCell ref="AV69:AW69"/>
    <mergeCell ref="AX69:AZ69"/>
    <mergeCell ref="BA69:BB69"/>
    <mergeCell ref="BE69:BG69"/>
    <mergeCell ref="BI69:BJ69"/>
    <mergeCell ref="BT69:BX69"/>
    <mergeCell ref="BT68:BX68"/>
    <mergeCell ref="A69:B69"/>
    <mergeCell ref="C69:H69"/>
    <mergeCell ref="I69:P69"/>
    <mergeCell ref="Q69:Y69"/>
    <mergeCell ref="Z69:AE69"/>
    <mergeCell ref="AG69:AH69"/>
    <mergeCell ref="AI69:AN69"/>
    <mergeCell ref="AO69:AS69"/>
    <mergeCell ref="AT69:AU69"/>
    <mergeCell ref="AT68:AU68"/>
    <mergeCell ref="AV68:AW68"/>
    <mergeCell ref="AX68:AZ68"/>
    <mergeCell ref="BA68:BB68"/>
    <mergeCell ref="BE68:BG68"/>
    <mergeCell ref="BI68:BJ68"/>
    <mergeCell ref="BI67:BJ67"/>
    <mergeCell ref="BT67:BX67"/>
    <mergeCell ref="A68:B68"/>
    <mergeCell ref="C68:H68"/>
    <mergeCell ref="I68:P68"/>
    <mergeCell ref="Q68:Y68"/>
    <mergeCell ref="Z68:AE68"/>
    <mergeCell ref="AG68:AH68"/>
    <mergeCell ref="AI68:AN68"/>
    <mergeCell ref="AO68:AS68"/>
    <mergeCell ref="AO67:AS67"/>
    <mergeCell ref="AT67:AU67"/>
    <mergeCell ref="AV67:AW67"/>
    <mergeCell ref="AX67:AZ67"/>
    <mergeCell ref="BA67:BB67"/>
    <mergeCell ref="BE67:BG67"/>
    <mergeCell ref="BE66:BG66"/>
    <mergeCell ref="BI66:BJ66"/>
    <mergeCell ref="BT66:BX66"/>
    <mergeCell ref="A67:B67"/>
    <mergeCell ref="C67:H67"/>
    <mergeCell ref="I67:P67"/>
    <mergeCell ref="Q67:Y67"/>
    <mergeCell ref="Z67:AE67"/>
    <mergeCell ref="AG67:AH67"/>
    <mergeCell ref="AI67:AN67"/>
    <mergeCell ref="AI66:AN66"/>
    <mergeCell ref="AO66:AS66"/>
    <mergeCell ref="AT66:AU66"/>
    <mergeCell ref="AV66:AW66"/>
    <mergeCell ref="AX66:AZ66"/>
    <mergeCell ref="BA66:BB66"/>
    <mergeCell ref="A66:B66"/>
    <mergeCell ref="C66:H66"/>
    <mergeCell ref="I66:P66"/>
    <mergeCell ref="Q66:Y66"/>
    <mergeCell ref="Z66:AE66"/>
    <mergeCell ref="AG66:AH66"/>
    <mergeCell ref="AV65:AW65"/>
    <mergeCell ref="AX65:AZ65"/>
    <mergeCell ref="BA65:BB65"/>
    <mergeCell ref="BE65:BG65"/>
    <mergeCell ref="BI65:BJ65"/>
    <mergeCell ref="BT65:BX65"/>
    <mergeCell ref="BT64:BX64"/>
    <mergeCell ref="A65:B65"/>
    <mergeCell ref="C65:H65"/>
    <mergeCell ref="I65:P65"/>
    <mergeCell ref="Q65:Y65"/>
    <mergeCell ref="Z65:AE65"/>
    <mergeCell ref="AG65:AH65"/>
    <mergeCell ref="AI65:AN65"/>
    <mergeCell ref="AO65:AS65"/>
    <mergeCell ref="AT65:AU65"/>
    <mergeCell ref="AT64:AU64"/>
    <mergeCell ref="AV64:AW64"/>
    <mergeCell ref="AX64:AZ64"/>
    <mergeCell ref="BA64:BB64"/>
    <mergeCell ref="BE64:BG64"/>
    <mergeCell ref="BI64:BJ64"/>
    <mergeCell ref="BI63:BJ63"/>
    <mergeCell ref="BT63:BX63"/>
    <mergeCell ref="A64:B64"/>
    <mergeCell ref="C64:H64"/>
    <mergeCell ref="I64:P64"/>
    <mergeCell ref="Q64:Y64"/>
    <mergeCell ref="Z64:AE64"/>
    <mergeCell ref="AG64:AH64"/>
    <mergeCell ref="AI64:AN64"/>
    <mergeCell ref="AO64:AS64"/>
    <mergeCell ref="AO63:AS63"/>
    <mergeCell ref="AT63:AU63"/>
    <mergeCell ref="AV63:AW63"/>
    <mergeCell ref="AX63:AZ63"/>
    <mergeCell ref="BA63:BB63"/>
    <mergeCell ref="BE63:BG63"/>
    <mergeCell ref="BE62:BG62"/>
    <mergeCell ref="BI62:BJ62"/>
    <mergeCell ref="BT62:BX62"/>
    <mergeCell ref="A63:B63"/>
    <mergeCell ref="C63:H63"/>
    <mergeCell ref="I63:P63"/>
    <mergeCell ref="Q63:Y63"/>
    <mergeCell ref="Z63:AE63"/>
    <mergeCell ref="AG63:AH63"/>
    <mergeCell ref="AI63:AN63"/>
    <mergeCell ref="AI62:AN62"/>
    <mergeCell ref="AO62:AS62"/>
    <mergeCell ref="AT62:AU62"/>
    <mergeCell ref="AV62:AW62"/>
    <mergeCell ref="AX62:AZ62"/>
    <mergeCell ref="BA62:BB62"/>
    <mergeCell ref="A62:B62"/>
    <mergeCell ref="C62:H62"/>
    <mergeCell ref="I62:P62"/>
    <mergeCell ref="Q62:Y62"/>
    <mergeCell ref="Z62:AE62"/>
    <mergeCell ref="AG62:AH62"/>
    <mergeCell ref="AV61:AW61"/>
    <mergeCell ref="AX61:AZ61"/>
    <mergeCell ref="BA61:BB61"/>
    <mergeCell ref="BE61:BG61"/>
    <mergeCell ref="BI61:BJ61"/>
    <mergeCell ref="BT61:BX61"/>
    <mergeCell ref="BT60:BX60"/>
    <mergeCell ref="A61:B61"/>
    <mergeCell ref="C61:H61"/>
    <mergeCell ref="I61:P61"/>
    <mergeCell ref="Q61:Y61"/>
    <mergeCell ref="Z61:AE61"/>
    <mergeCell ref="AG61:AH61"/>
    <mergeCell ref="AI61:AN61"/>
    <mergeCell ref="AO61:AS61"/>
    <mergeCell ref="AT61:AU61"/>
    <mergeCell ref="AT60:AU60"/>
    <mergeCell ref="AV60:AW60"/>
    <mergeCell ref="AX60:AZ60"/>
    <mergeCell ref="BA60:BB60"/>
    <mergeCell ref="BE60:BG60"/>
    <mergeCell ref="BI60:BJ60"/>
    <mergeCell ref="BI59:BJ59"/>
    <mergeCell ref="BT59:BX59"/>
    <mergeCell ref="A60:B60"/>
    <mergeCell ref="C60:H60"/>
    <mergeCell ref="I60:P60"/>
    <mergeCell ref="Q60:Y60"/>
    <mergeCell ref="Z60:AE60"/>
    <mergeCell ref="AG60:AH60"/>
    <mergeCell ref="AI60:AN60"/>
    <mergeCell ref="AO60:AS60"/>
    <mergeCell ref="AO59:AS59"/>
    <mergeCell ref="AT59:AU59"/>
    <mergeCell ref="AV59:AW59"/>
    <mergeCell ref="AX59:AZ59"/>
    <mergeCell ref="BA59:BB59"/>
    <mergeCell ref="BE59:BG59"/>
    <mergeCell ref="BE58:BG58"/>
    <mergeCell ref="BI58:BJ58"/>
    <mergeCell ref="BT58:BX58"/>
    <mergeCell ref="A59:B59"/>
    <mergeCell ref="C59:H59"/>
    <mergeCell ref="I59:P59"/>
    <mergeCell ref="Q59:Y59"/>
    <mergeCell ref="Z59:AE59"/>
    <mergeCell ref="AG59:AH59"/>
    <mergeCell ref="AI59:AN59"/>
    <mergeCell ref="AI58:AN58"/>
    <mergeCell ref="AO58:AS58"/>
    <mergeCell ref="AT58:AU58"/>
    <mergeCell ref="AV58:AW58"/>
    <mergeCell ref="AX58:AZ58"/>
    <mergeCell ref="BA58:BB58"/>
    <mergeCell ref="A58:B58"/>
    <mergeCell ref="C58:H58"/>
    <mergeCell ref="I58:P58"/>
    <mergeCell ref="Q58:Y58"/>
    <mergeCell ref="Z58:AE58"/>
    <mergeCell ref="AG58:AH58"/>
    <mergeCell ref="AV57:AW57"/>
    <mergeCell ref="AX57:AZ57"/>
    <mergeCell ref="BA57:BB57"/>
    <mergeCell ref="BE57:BG57"/>
    <mergeCell ref="BI57:BJ57"/>
    <mergeCell ref="BT57:BX57"/>
    <mergeCell ref="BT56:BX56"/>
    <mergeCell ref="A57:B57"/>
    <mergeCell ref="C57:H57"/>
    <mergeCell ref="I57:P57"/>
    <mergeCell ref="Q57:Y57"/>
    <mergeCell ref="Z57:AE57"/>
    <mergeCell ref="AG57:AH57"/>
    <mergeCell ref="AI57:AN57"/>
    <mergeCell ref="AO57:AS57"/>
    <mergeCell ref="AT57:AU57"/>
    <mergeCell ref="AT56:AU56"/>
    <mergeCell ref="AV56:AW56"/>
    <mergeCell ref="AX56:AZ56"/>
    <mergeCell ref="BA56:BB56"/>
    <mergeCell ref="BE56:BG56"/>
    <mergeCell ref="BI56:BJ56"/>
    <mergeCell ref="BI55:BJ55"/>
    <mergeCell ref="BT55:BX55"/>
    <mergeCell ref="A56:B56"/>
    <mergeCell ref="C56:H56"/>
    <mergeCell ref="I56:P56"/>
    <mergeCell ref="Q56:Y56"/>
    <mergeCell ref="Z56:AE56"/>
    <mergeCell ref="AG56:AH56"/>
    <mergeCell ref="AI56:AN56"/>
    <mergeCell ref="AO56:AS56"/>
    <mergeCell ref="AO55:AS55"/>
    <mergeCell ref="AT55:AU55"/>
    <mergeCell ref="AV55:AW55"/>
    <mergeCell ref="AX55:AZ55"/>
    <mergeCell ref="BA55:BB55"/>
    <mergeCell ref="BE55:BG55"/>
    <mergeCell ref="BE54:BG54"/>
    <mergeCell ref="BI54:BJ54"/>
    <mergeCell ref="BT54:BX54"/>
    <mergeCell ref="A55:B55"/>
    <mergeCell ref="C55:H55"/>
    <mergeCell ref="I55:P55"/>
    <mergeCell ref="Q55:Y55"/>
    <mergeCell ref="Z55:AE55"/>
    <mergeCell ref="AG55:AH55"/>
    <mergeCell ref="AI55:AN55"/>
    <mergeCell ref="AI54:AN54"/>
    <mergeCell ref="AO54:AS54"/>
    <mergeCell ref="AT54:AU54"/>
    <mergeCell ref="AV54:AW54"/>
    <mergeCell ref="AX54:AZ54"/>
    <mergeCell ref="BA54:BB54"/>
    <mergeCell ref="A54:B54"/>
    <mergeCell ref="C54:H54"/>
    <mergeCell ref="I54:P54"/>
    <mergeCell ref="Q54:Y54"/>
    <mergeCell ref="Z54:AE54"/>
    <mergeCell ref="AG54:AH54"/>
    <mergeCell ref="AV53:AW53"/>
    <mergeCell ref="AX53:AZ53"/>
    <mergeCell ref="BA53:BB53"/>
    <mergeCell ref="BE53:BG53"/>
    <mergeCell ref="BI53:BJ53"/>
    <mergeCell ref="BT53:BX53"/>
    <mergeCell ref="BT52:BX52"/>
    <mergeCell ref="A53:B53"/>
    <mergeCell ref="C53:H53"/>
    <mergeCell ref="I53:P53"/>
    <mergeCell ref="Q53:Y53"/>
    <mergeCell ref="Z53:AE53"/>
    <mergeCell ref="AG53:AH53"/>
    <mergeCell ref="AI53:AN53"/>
    <mergeCell ref="AO53:AS53"/>
    <mergeCell ref="AT53:AU53"/>
    <mergeCell ref="AT52:AU52"/>
    <mergeCell ref="AV52:AW52"/>
    <mergeCell ref="AX52:AZ52"/>
    <mergeCell ref="BA52:BB52"/>
    <mergeCell ref="BE52:BG52"/>
    <mergeCell ref="BI52:BJ52"/>
    <mergeCell ref="BI51:BJ51"/>
    <mergeCell ref="BT51:BX51"/>
    <mergeCell ref="A52:B52"/>
    <mergeCell ref="C52:H52"/>
    <mergeCell ref="I52:P52"/>
    <mergeCell ref="Q52:Y52"/>
    <mergeCell ref="Z52:AE52"/>
    <mergeCell ref="AG52:AH52"/>
    <mergeCell ref="AI52:AN52"/>
    <mergeCell ref="AO52:AS52"/>
    <mergeCell ref="AO51:AS51"/>
    <mergeCell ref="AT51:AU51"/>
    <mergeCell ref="AV51:AW51"/>
    <mergeCell ref="AX51:AZ51"/>
    <mergeCell ref="BA51:BB51"/>
    <mergeCell ref="BE51:BG51"/>
    <mergeCell ref="BE50:BG50"/>
    <mergeCell ref="BI50:BJ50"/>
    <mergeCell ref="BT50:BX50"/>
    <mergeCell ref="A51:B51"/>
    <mergeCell ref="C51:H51"/>
    <mergeCell ref="I51:P51"/>
    <mergeCell ref="Q51:Y51"/>
    <mergeCell ref="Z51:AE51"/>
    <mergeCell ref="AG51:AH51"/>
    <mergeCell ref="AI51:AN51"/>
    <mergeCell ref="AI50:AN50"/>
    <mergeCell ref="AO50:AS50"/>
    <mergeCell ref="AT50:AU50"/>
    <mergeCell ref="AV50:AW50"/>
    <mergeCell ref="AX50:AZ50"/>
    <mergeCell ref="BA50:BB50"/>
    <mergeCell ref="A50:B50"/>
    <mergeCell ref="C50:H50"/>
    <mergeCell ref="I50:P50"/>
    <mergeCell ref="Q50:Y50"/>
    <mergeCell ref="Z50:AE50"/>
    <mergeCell ref="AG50:AH50"/>
    <mergeCell ref="AV49:AW49"/>
    <mergeCell ref="AX49:AZ49"/>
    <mergeCell ref="BA49:BB49"/>
    <mergeCell ref="BE49:BG49"/>
    <mergeCell ref="BI49:BJ49"/>
    <mergeCell ref="BT49:BX49"/>
    <mergeCell ref="BT48:BX48"/>
    <mergeCell ref="A49:B49"/>
    <mergeCell ref="C49:H49"/>
    <mergeCell ref="I49:P49"/>
    <mergeCell ref="Q49:Y49"/>
    <mergeCell ref="Z49:AE49"/>
    <mergeCell ref="AG49:AH49"/>
    <mergeCell ref="AI49:AN49"/>
    <mergeCell ref="AO49:AS49"/>
    <mergeCell ref="AT49:AU49"/>
    <mergeCell ref="AT48:AU48"/>
    <mergeCell ref="AV48:AW48"/>
    <mergeCell ref="AX48:AZ48"/>
    <mergeCell ref="BA48:BB48"/>
    <mergeCell ref="BE48:BG48"/>
    <mergeCell ref="BI48:BJ48"/>
    <mergeCell ref="BI47:BJ47"/>
    <mergeCell ref="BT47:BX47"/>
    <mergeCell ref="A48:B48"/>
    <mergeCell ref="C48:H48"/>
    <mergeCell ref="I48:P48"/>
    <mergeCell ref="Q48:Y48"/>
    <mergeCell ref="Z48:AE48"/>
    <mergeCell ref="AG48:AH48"/>
    <mergeCell ref="AI48:AN48"/>
    <mergeCell ref="AO48:AS48"/>
    <mergeCell ref="AO47:AS47"/>
    <mergeCell ref="AT47:AU47"/>
    <mergeCell ref="AV47:AW47"/>
    <mergeCell ref="AX47:AZ47"/>
    <mergeCell ref="BA47:BB47"/>
    <mergeCell ref="BE47:BG47"/>
    <mergeCell ref="BE46:BG46"/>
    <mergeCell ref="BI46:BJ46"/>
    <mergeCell ref="BT46:BX46"/>
    <mergeCell ref="A47:B47"/>
    <mergeCell ref="C47:H47"/>
    <mergeCell ref="I47:P47"/>
    <mergeCell ref="Q47:Y47"/>
    <mergeCell ref="Z47:AE47"/>
    <mergeCell ref="AG47:AH47"/>
    <mergeCell ref="AI47:AN47"/>
    <mergeCell ref="AI46:AN46"/>
    <mergeCell ref="AO46:AS46"/>
    <mergeCell ref="AT46:AU46"/>
    <mergeCell ref="AV46:AW46"/>
    <mergeCell ref="AX46:AZ46"/>
    <mergeCell ref="BA46:BB46"/>
    <mergeCell ref="A46:B46"/>
    <mergeCell ref="C46:H46"/>
    <mergeCell ref="I46:P46"/>
    <mergeCell ref="Q46:Y46"/>
    <mergeCell ref="Z46:AE46"/>
    <mergeCell ref="AG46:AH46"/>
    <mergeCell ref="AV45:AW45"/>
    <mergeCell ref="AX45:AZ45"/>
    <mergeCell ref="BA45:BB45"/>
    <mergeCell ref="BE45:BG45"/>
    <mergeCell ref="BI45:BJ45"/>
    <mergeCell ref="BT45:BX45"/>
    <mergeCell ref="BT44:BX44"/>
    <mergeCell ref="A45:B45"/>
    <mergeCell ref="C45:H45"/>
    <mergeCell ref="I45:P45"/>
    <mergeCell ref="Q45:Y45"/>
    <mergeCell ref="Z45:AE45"/>
    <mergeCell ref="AG45:AH45"/>
    <mergeCell ref="AI45:AN45"/>
    <mergeCell ref="AO45:AS45"/>
    <mergeCell ref="AT45:AU45"/>
    <mergeCell ref="AT44:AU44"/>
    <mergeCell ref="AV44:AW44"/>
    <mergeCell ref="AX44:AZ44"/>
    <mergeCell ref="BA44:BB44"/>
    <mergeCell ref="BE44:BG44"/>
    <mergeCell ref="BI44:BJ44"/>
    <mergeCell ref="BI43:BJ43"/>
    <mergeCell ref="BT43:BX43"/>
    <mergeCell ref="A44:B44"/>
    <mergeCell ref="C44:H44"/>
    <mergeCell ref="I44:P44"/>
    <mergeCell ref="Q44:Y44"/>
    <mergeCell ref="Z44:AE44"/>
    <mergeCell ref="AG44:AH44"/>
    <mergeCell ref="AI44:AN44"/>
    <mergeCell ref="AO44:AS44"/>
    <mergeCell ref="AO43:AS43"/>
    <mergeCell ref="AT43:AU43"/>
    <mergeCell ref="AV43:AW43"/>
    <mergeCell ref="AX43:AZ43"/>
    <mergeCell ref="BA43:BB43"/>
    <mergeCell ref="BE43:BG43"/>
    <mergeCell ref="BE42:BG42"/>
    <mergeCell ref="BI42:BJ42"/>
    <mergeCell ref="BT42:BX42"/>
    <mergeCell ref="A43:B43"/>
    <mergeCell ref="C43:H43"/>
    <mergeCell ref="I43:P43"/>
    <mergeCell ref="Q43:Y43"/>
    <mergeCell ref="Z43:AE43"/>
    <mergeCell ref="AG43:AH43"/>
    <mergeCell ref="AI43:AN43"/>
    <mergeCell ref="AI42:AN42"/>
    <mergeCell ref="AO42:AS42"/>
    <mergeCell ref="AT42:AU42"/>
    <mergeCell ref="AV42:AW42"/>
    <mergeCell ref="AX42:AZ42"/>
    <mergeCell ref="BA42:BB42"/>
    <mergeCell ref="A42:B42"/>
    <mergeCell ref="C42:H42"/>
    <mergeCell ref="I42:P42"/>
    <mergeCell ref="Q42:Y42"/>
    <mergeCell ref="Z42:AE42"/>
    <mergeCell ref="AG42:AH42"/>
    <mergeCell ref="AV41:AW41"/>
    <mergeCell ref="AX41:AZ41"/>
    <mergeCell ref="BA41:BB41"/>
    <mergeCell ref="BE41:BG41"/>
    <mergeCell ref="BI41:BJ41"/>
    <mergeCell ref="BT41:BX41"/>
    <mergeCell ref="BT40:BX40"/>
    <mergeCell ref="A41:B41"/>
    <mergeCell ref="C41:H41"/>
    <mergeCell ref="I41:P41"/>
    <mergeCell ref="Q41:Y41"/>
    <mergeCell ref="Z41:AE41"/>
    <mergeCell ref="AG41:AH41"/>
    <mergeCell ref="AI41:AN41"/>
    <mergeCell ref="AO41:AS41"/>
    <mergeCell ref="AT41:AU41"/>
    <mergeCell ref="AT40:AU40"/>
    <mergeCell ref="AV40:AW40"/>
    <mergeCell ref="AX40:AZ40"/>
    <mergeCell ref="BA40:BB40"/>
    <mergeCell ref="BE40:BG40"/>
    <mergeCell ref="BI40:BJ40"/>
    <mergeCell ref="BI39:BJ39"/>
    <mergeCell ref="BT39:BX39"/>
    <mergeCell ref="A40:B40"/>
    <mergeCell ref="C40:H40"/>
    <mergeCell ref="I40:P40"/>
    <mergeCell ref="Q40:Y40"/>
    <mergeCell ref="Z40:AE40"/>
    <mergeCell ref="AG40:AH40"/>
    <mergeCell ref="AI40:AN40"/>
    <mergeCell ref="AO40:AS40"/>
    <mergeCell ref="AO39:AS39"/>
    <mergeCell ref="AT39:AU39"/>
    <mergeCell ref="AV39:AW39"/>
    <mergeCell ref="AX39:AZ39"/>
    <mergeCell ref="BA39:BB39"/>
    <mergeCell ref="BE39:BG39"/>
    <mergeCell ref="BE38:BG38"/>
    <mergeCell ref="BI38:BJ38"/>
    <mergeCell ref="BT38:BX38"/>
    <mergeCell ref="A39:B39"/>
    <mergeCell ref="C39:H39"/>
    <mergeCell ref="I39:P39"/>
    <mergeCell ref="Q39:Y39"/>
    <mergeCell ref="Z39:AE39"/>
    <mergeCell ref="AG39:AH39"/>
    <mergeCell ref="AI39:AN39"/>
    <mergeCell ref="AI38:AN38"/>
    <mergeCell ref="AO38:AS38"/>
    <mergeCell ref="AT38:AU38"/>
    <mergeCell ref="AV38:AW38"/>
    <mergeCell ref="AX38:AZ38"/>
    <mergeCell ref="BA38:BB38"/>
    <mergeCell ref="A38:B38"/>
    <mergeCell ref="C38:H38"/>
    <mergeCell ref="I38:P38"/>
    <mergeCell ref="Q38:Y38"/>
    <mergeCell ref="Z38:AE38"/>
    <mergeCell ref="AG38:AH38"/>
    <mergeCell ref="AV37:AW37"/>
    <mergeCell ref="AX37:AZ37"/>
    <mergeCell ref="BA37:BB37"/>
    <mergeCell ref="BE37:BG37"/>
    <mergeCell ref="BI37:BJ37"/>
    <mergeCell ref="BT37:BX37"/>
    <mergeCell ref="BT36:BX36"/>
    <mergeCell ref="A37:B37"/>
    <mergeCell ref="C37:H37"/>
    <mergeCell ref="I37:P37"/>
    <mergeCell ref="Q37:Y37"/>
    <mergeCell ref="Z37:AE37"/>
    <mergeCell ref="AG37:AH37"/>
    <mergeCell ref="AI37:AN37"/>
    <mergeCell ref="AO37:AS37"/>
    <mergeCell ref="AT37:AU37"/>
    <mergeCell ref="AT36:AU36"/>
    <mergeCell ref="AV36:AW36"/>
    <mergeCell ref="AX36:AZ36"/>
    <mergeCell ref="BA36:BB36"/>
    <mergeCell ref="BE36:BG36"/>
    <mergeCell ref="BI36:BJ36"/>
    <mergeCell ref="BI35:BJ35"/>
    <mergeCell ref="BT35:BX35"/>
    <mergeCell ref="A36:B36"/>
    <mergeCell ref="C36:H36"/>
    <mergeCell ref="I36:P36"/>
    <mergeCell ref="Q36:Y36"/>
    <mergeCell ref="Z36:AE36"/>
    <mergeCell ref="AG36:AH36"/>
    <mergeCell ref="AI36:AN36"/>
    <mergeCell ref="AO36:AS36"/>
    <mergeCell ref="AO35:AS35"/>
    <mergeCell ref="AT35:AU35"/>
    <mergeCell ref="AV35:AW35"/>
    <mergeCell ref="AX35:AZ35"/>
    <mergeCell ref="BA35:BB35"/>
    <mergeCell ref="BE35:BG35"/>
    <mergeCell ref="BE34:BG34"/>
    <mergeCell ref="BI34:BJ34"/>
    <mergeCell ref="BT34:BX34"/>
    <mergeCell ref="A35:B35"/>
    <mergeCell ref="C35:H35"/>
    <mergeCell ref="I35:P35"/>
    <mergeCell ref="Q35:Y35"/>
    <mergeCell ref="Z35:AE35"/>
    <mergeCell ref="AG35:AH35"/>
    <mergeCell ref="AI35:AN35"/>
    <mergeCell ref="AI34:AN34"/>
    <mergeCell ref="AO34:AS34"/>
    <mergeCell ref="AT34:AU34"/>
    <mergeCell ref="AV34:AW34"/>
    <mergeCell ref="AX34:AZ34"/>
    <mergeCell ref="BA34:BB34"/>
    <mergeCell ref="A34:B34"/>
    <mergeCell ref="C34:H34"/>
    <mergeCell ref="I34:P34"/>
    <mergeCell ref="Q34:Y34"/>
    <mergeCell ref="Z34:AE34"/>
    <mergeCell ref="AG34:AH34"/>
    <mergeCell ref="AV33:AW33"/>
    <mergeCell ref="AX33:AZ33"/>
    <mergeCell ref="BA33:BB33"/>
    <mergeCell ref="BE33:BG33"/>
    <mergeCell ref="BI33:BJ33"/>
    <mergeCell ref="BT33:BX33"/>
    <mergeCell ref="BT32:BX32"/>
    <mergeCell ref="A33:B33"/>
    <mergeCell ref="C33:H33"/>
    <mergeCell ref="I33:P33"/>
    <mergeCell ref="Q33:Y33"/>
    <mergeCell ref="Z33:AE33"/>
    <mergeCell ref="AG33:AH33"/>
    <mergeCell ref="AI33:AN33"/>
    <mergeCell ref="AO33:AS33"/>
    <mergeCell ref="AT33:AU33"/>
    <mergeCell ref="AT32:AU32"/>
    <mergeCell ref="AV32:AW32"/>
    <mergeCell ref="AX32:AZ32"/>
    <mergeCell ref="BA32:BB32"/>
    <mergeCell ref="BE32:BG32"/>
    <mergeCell ref="BI32:BJ32"/>
    <mergeCell ref="BI31:BJ31"/>
    <mergeCell ref="BT31:BX31"/>
    <mergeCell ref="A32:B32"/>
    <mergeCell ref="C32:H32"/>
    <mergeCell ref="I32:P32"/>
    <mergeCell ref="Q32:Y32"/>
    <mergeCell ref="Z32:AE32"/>
    <mergeCell ref="AG32:AH32"/>
    <mergeCell ref="AI32:AN32"/>
    <mergeCell ref="AO32:AS32"/>
    <mergeCell ref="AO31:AS31"/>
    <mergeCell ref="AT31:AU31"/>
    <mergeCell ref="AV31:AW31"/>
    <mergeCell ref="AX31:AZ31"/>
    <mergeCell ref="BA31:BB31"/>
    <mergeCell ref="BE31:BG31"/>
    <mergeCell ref="BE30:BG30"/>
    <mergeCell ref="BI30:BJ30"/>
    <mergeCell ref="BT30:BX30"/>
    <mergeCell ref="A31:B31"/>
    <mergeCell ref="C31:H31"/>
    <mergeCell ref="I31:P31"/>
    <mergeCell ref="Q31:Y31"/>
    <mergeCell ref="Z31:AE31"/>
    <mergeCell ref="AG31:AH31"/>
    <mergeCell ref="AI31:AN31"/>
    <mergeCell ref="AI30:AN30"/>
    <mergeCell ref="AO30:AS30"/>
    <mergeCell ref="AT30:AU30"/>
    <mergeCell ref="AV30:AW30"/>
    <mergeCell ref="AX30:AZ30"/>
    <mergeCell ref="BA30:BB30"/>
    <mergeCell ref="A30:B30"/>
    <mergeCell ref="C30:H30"/>
    <mergeCell ref="I30:P30"/>
    <mergeCell ref="Q30:Y30"/>
    <mergeCell ref="Z30:AE30"/>
    <mergeCell ref="AG30:AH30"/>
    <mergeCell ref="AV29:AW29"/>
    <mergeCell ref="AX29:AZ29"/>
    <mergeCell ref="BA29:BB29"/>
    <mergeCell ref="BE29:BG29"/>
    <mergeCell ref="BI29:BJ29"/>
    <mergeCell ref="BT29:BX29"/>
    <mergeCell ref="BT28:BX28"/>
    <mergeCell ref="A29:B29"/>
    <mergeCell ref="C29:H29"/>
    <mergeCell ref="I29:P29"/>
    <mergeCell ref="Q29:Y29"/>
    <mergeCell ref="Z29:AE29"/>
    <mergeCell ref="AG29:AH29"/>
    <mergeCell ref="AI29:AN29"/>
    <mergeCell ref="AO29:AS29"/>
    <mergeCell ref="AT29:AU29"/>
    <mergeCell ref="AT28:AU28"/>
    <mergeCell ref="AV28:AW28"/>
    <mergeCell ref="AX28:AZ28"/>
    <mergeCell ref="BA28:BB28"/>
    <mergeCell ref="BE28:BG28"/>
    <mergeCell ref="BI28:BJ28"/>
    <mergeCell ref="BI27:BJ27"/>
    <mergeCell ref="BT27:BX27"/>
    <mergeCell ref="A28:B28"/>
    <mergeCell ref="C28:H28"/>
    <mergeCell ref="I28:P28"/>
    <mergeCell ref="Q28:Y28"/>
    <mergeCell ref="Z28:AE28"/>
    <mergeCell ref="AG28:AH28"/>
    <mergeCell ref="AI28:AN28"/>
    <mergeCell ref="AO28:AS28"/>
    <mergeCell ref="AO27:AS27"/>
    <mergeCell ref="AT27:AU27"/>
    <mergeCell ref="AV27:AW27"/>
    <mergeCell ref="AX27:AZ27"/>
    <mergeCell ref="BA27:BB27"/>
    <mergeCell ref="BE27:BG27"/>
    <mergeCell ref="BE26:BG26"/>
    <mergeCell ref="BI26:BJ26"/>
    <mergeCell ref="BT26:BX26"/>
    <mergeCell ref="A27:B27"/>
    <mergeCell ref="C27:H27"/>
    <mergeCell ref="I27:P27"/>
    <mergeCell ref="Q27:Y27"/>
    <mergeCell ref="Z27:AE27"/>
    <mergeCell ref="AG27:AH27"/>
    <mergeCell ref="AI27:AN27"/>
    <mergeCell ref="AI26:AN26"/>
    <mergeCell ref="AO26:AS26"/>
    <mergeCell ref="AT26:AU26"/>
    <mergeCell ref="AV26:AW26"/>
    <mergeCell ref="AX26:AZ26"/>
    <mergeCell ref="BA26:BB26"/>
    <mergeCell ref="A26:B26"/>
    <mergeCell ref="C26:H26"/>
    <mergeCell ref="I26:P26"/>
    <mergeCell ref="Q26:Y26"/>
    <mergeCell ref="Z26:AE26"/>
    <mergeCell ref="AG26:AH26"/>
    <mergeCell ref="AV25:AW25"/>
    <mergeCell ref="AX25:AZ25"/>
    <mergeCell ref="BA25:BB25"/>
    <mergeCell ref="BE25:BG25"/>
    <mergeCell ref="BI25:BJ25"/>
    <mergeCell ref="BT25:BX25"/>
    <mergeCell ref="BT24:BX24"/>
    <mergeCell ref="A25:B25"/>
    <mergeCell ref="C25:H25"/>
    <mergeCell ref="I25:P25"/>
    <mergeCell ref="Q25:Y25"/>
    <mergeCell ref="Z25:AE25"/>
    <mergeCell ref="AG25:AH25"/>
    <mergeCell ref="AI25:AN25"/>
    <mergeCell ref="AO25:AS25"/>
    <mergeCell ref="AT25:AU25"/>
    <mergeCell ref="AT24:AU24"/>
    <mergeCell ref="AV24:AW24"/>
    <mergeCell ref="AX24:AZ24"/>
    <mergeCell ref="BA24:BB24"/>
    <mergeCell ref="BE24:BG24"/>
    <mergeCell ref="BI24:BJ24"/>
    <mergeCell ref="BI23:BJ23"/>
    <mergeCell ref="BT23:BX23"/>
    <mergeCell ref="A24:B24"/>
    <mergeCell ref="C24:H24"/>
    <mergeCell ref="I24:P24"/>
    <mergeCell ref="Q24:Y24"/>
    <mergeCell ref="Z24:AE24"/>
    <mergeCell ref="AG24:AH24"/>
    <mergeCell ref="AI24:AN24"/>
    <mergeCell ref="AO24:AS24"/>
    <mergeCell ref="AO23:AS23"/>
    <mergeCell ref="AT23:AU23"/>
    <mergeCell ref="AV23:AW23"/>
    <mergeCell ref="AX23:AZ23"/>
    <mergeCell ref="BA23:BB23"/>
    <mergeCell ref="BE23:BG23"/>
    <mergeCell ref="BE22:BG22"/>
    <mergeCell ref="BI22:BJ22"/>
    <mergeCell ref="BT22:BX22"/>
    <mergeCell ref="A23:B23"/>
    <mergeCell ref="C23:H23"/>
    <mergeCell ref="I23:P23"/>
    <mergeCell ref="Q23:Y23"/>
    <mergeCell ref="Z23:AE23"/>
    <mergeCell ref="AG23:AH23"/>
    <mergeCell ref="AI23:AN23"/>
    <mergeCell ref="AI22:AN22"/>
    <mergeCell ref="AO22:AS22"/>
    <mergeCell ref="AT22:AU22"/>
    <mergeCell ref="AV22:AW22"/>
    <mergeCell ref="AX22:AZ22"/>
    <mergeCell ref="BA22:BB22"/>
    <mergeCell ref="A22:B22"/>
    <mergeCell ref="C22:H22"/>
    <mergeCell ref="I22:P22"/>
    <mergeCell ref="Q22:Y22"/>
    <mergeCell ref="Z22:AE22"/>
    <mergeCell ref="AG22:AH22"/>
    <mergeCell ref="AV21:AW21"/>
    <mergeCell ref="AX21:AZ21"/>
    <mergeCell ref="BA21:BB21"/>
    <mergeCell ref="BE21:BG21"/>
    <mergeCell ref="BI21:BJ21"/>
    <mergeCell ref="BT21:BX21"/>
    <mergeCell ref="BT20:BX20"/>
    <mergeCell ref="A21:B21"/>
    <mergeCell ref="C21:H21"/>
    <mergeCell ref="I21:P21"/>
    <mergeCell ref="Q21:Y21"/>
    <mergeCell ref="Z21:AE21"/>
    <mergeCell ref="AG21:AH21"/>
    <mergeCell ref="AI21:AN21"/>
    <mergeCell ref="AO21:AS21"/>
    <mergeCell ref="AT21:AU21"/>
    <mergeCell ref="AT20:AU20"/>
    <mergeCell ref="AV20:AW20"/>
    <mergeCell ref="AX20:AZ20"/>
    <mergeCell ref="BA20:BB20"/>
    <mergeCell ref="BE20:BG20"/>
    <mergeCell ref="BI20:BJ20"/>
    <mergeCell ref="BI19:BJ19"/>
    <mergeCell ref="BT19:BX19"/>
    <mergeCell ref="A20:B20"/>
    <mergeCell ref="C20:H20"/>
    <mergeCell ref="I20:P20"/>
    <mergeCell ref="Q20:Y20"/>
    <mergeCell ref="Z20:AE20"/>
    <mergeCell ref="AG20:AH20"/>
    <mergeCell ref="AI20:AN20"/>
    <mergeCell ref="AO20:AS20"/>
    <mergeCell ref="AO19:AS19"/>
    <mergeCell ref="AT19:AU19"/>
    <mergeCell ref="AV19:AW19"/>
    <mergeCell ref="AX19:AZ19"/>
    <mergeCell ref="BA19:BB19"/>
    <mergeCell ref="BE19:BG19"/>
    <mergeCell ref="BE18:BG18"/>
    <mergeCell ref="BI18:BJ18"/>
    <mergeCell ref="BT18:BX18"/>
    <mergeCell ref="A19:B19"/>
    <mergeCell ref="C19:H19"/>
    <mergeCell ref="I19:P19"/>
    <mergeCell ref="Q19:Y19"/>
    <mergeCell ref="Z19:AE19"/>
    <mergeCell ref="AG19:AH19"/>
    <mergeCell ref="AI19:AN19"/>
    <mergeCell ref="AI18:AN18"/>
    <mergeCell ref="AO18:AS18"/>
    <mergeCell ref="AT18:AU18"/>
    <mergeCell ref="AV18:AW18"/>
    <mergeCell ref="AX18:AZ18"/>
    <mergeCell ref="BA18:BB18"/>
    <mergeCell ref="BT17:BX17"/>
    <mergeCell ref="BT16:BX16"/>
    <mergeCell ref="A17:B17"/>
    <mergeCell ref="C17:H17"/>
    <mergeCell ref="I17:P17"/>
    <mergeCell ref="Q17:Y17"/>
    <mergeCell ref="Z17:AE17"/>
    <mergeCell ref="AG17:AH17"/>
    <mergeCell ref="AI17:AN17"/>
    <mergeCell ref="AO17:AS17"/>
    <mergeCell ref="AT17:AU17"/>
    <mergeCell ref="AT16:AU16"/>
    <mergeCell ref="AV16:AW16"/>
    <mergeCell ref="AX16:AZ16"/>
    <mergeCell ref="BA16:BB16"/>
    <mergeCell ref="BE16:BG16"/>
    <mergeCell ref="BI16:BJ16"/>
    <mergeCell ref="AI15:AN15"/>
    <mergeCell ref="BK11:BK14"/>
    <mergeCell ref="BL11:BL14"/>
    <mergeCell ref="BM11:BM14"/>
    <mergeCell ref="BN11:BN14"/>
    <mergeCell ref="BO11:BO14"/>
    <mergeCell ref="BP11:BP14"/>
    <mergeCell ref="A18:B18"/>
    <mergeCell ref="C18:H18"/>
    <mergeCell ref="I18:P18"/>
    <mergeCell ref="Q18:Y18"/>
    <mergeCell ref="Z18:AE18"/>
    <mergeCell ref="AG18:AH18"/>
    <mergeCell ref="AV17:AW17"/>
    <mergeCell ref="AX17:AZ17"/>
    <mergeCell ref="BA17:BB17"/>
    <mergeCell ref="BE17:BG17"/>
    <mergeCell ref="BI17:BJ17"/>
    <mergeCell ref="I11:P14"/>
    <mergeCell ref="Q11:Y14"/>
    <mergeCell ref="Z11:AE14"/>
    <mergeCell ref="AF11:AF14"/>
    <mergeCell ref="AG11:AH14"/>
    <mergeCell ref="AI11:AN14"/>
    <mergeCell ref="AO11:AS14"/>
    <mergeCell ref="AT11:AU14"/>
    <mergeCell ref="C11:H14"/>
    <mergeCell ref="BI15:BJ15"/>
    <mergeCell ref="BT15:BX15"/>
    <mergeCell ref="A16:B16"/>
    <mergeCell ref="C16:H16"/>
    <mergeCell ref="I16:P16"/>
    <mergeCell ref="Q16:Y16"/>
    <mergeCell ref="Z16:AE16"/>
    <mergeCell ref="AG16:AH16"/>
    <mergeCell ref="AI16:AN16"/>
    <mergeCell ref="AO16:AS16"/>
    <mergeCell ref="AO15:AS15"/>
    <mergeCell ref="AT15:AU15"/>
    <mergeCell ref="AV15:AW15"/>
    <mergeCell ref="AX15:AZ15"/>
    <mergeCell ref="BA15:BB15"/>
    <mergeCell ref="BE15:BG15"/>
    <mergeCell ref="BQ11:BQ14"/>
    <mergeCell ref="BR11:BR14"/>
    <mergeCell ref="BS11:BS14"/>
    <mergeCell ref="A15:B15"/>
    <mergeCell ref="C15:H15"/>
    <mergeCell ref="I15:P15"/>
    <mergeCell ref="A10:B14"/>
    <mergeCell ref="C10:AH10"/>
    <mergeCell ref="AI10:AW10"/>
    <mergeCell ref="AX10:AZ14"/>
    <mergeCell ref="BA10:BD10"/>
    <mergeCell ref="BE10:BJ10"/>
    <mergeCell ref="BK10:BS10"/>
    <mergeCell ref="AV11:AW14"/>
    <mergeCell ref="Q15:Y15"/>
    <mergeCell ref="Z15:AE15"/>
    <mergeCell ref="AG15:AH15"/>
    <mergeCell ref="BC5:BG5"/>
    <mergeCell ref="BH5:BN5"/>
    <mergeCell ref="BC6:BG6"/>
    <mergeCell ref="BH6:BN6"/>
    <mergeCell ref="BC7:BG7"/>
    <mergeCell ref="BH7:BN7"/>
    <mergeCell ref="AH1:AW8"/>
    <mergeCell ref="AX1:BB8"/>
    <mergeCell ref="BC1:BN1"/>
    <mergeCell ref="BO1:BX8"/>
    <mergeCell ref="BC2:BG2"/>
    <mergeCell ref="BH2:BN2"/>
    <mergeCell ref="BC3:BG3"/>
    <mergeCell ref="BH3:BN3"/>
    <mergeCell ref="BC4:BG4"/>
    <mergeCell ref="BH4:BN4"/>
    <mergeCell ref="BA11:BB14"/>
    <mergeCell ref="BC11:BC14"/>
    <mergeCell ref="BD11:BD14"/>
    <mergeCell ref="BE11:BG14"/>
    <mergeCell ref="BH11:BH14"/>
    <mergeCell ref="BI11:BJ14"/>
    <mergeCell ref="BT10:BX14"/>
    <mergeCell ref="BC8:BG8"/>
    <mergeCell ref="BH8:BN8"/>
  </mergeCells>
  <dataValidations count="6">
    <dataValidation type="list" allowBlank="1" showInputMessage="1" showErrorMessage="1" sqref="AI15:AN169 BH7:BN7" xr:uid="{70BD39CA-A2B6-4659-8953-4D00BD726C89}">
      <formula1>INDIRECT(SUBSTITUTE($BH$5,"_"," "))</formula1>
    </dataValidation>
    <dataValidation type="whole" allowBlank="1" showInputMessage="1" showErrorMessage="1" errorTitle="ANO DE NASCIMENTO" error="Insira o ano de nascimento (Número Inteiro entre 1900 - 2025)" sqref="AG15:AH169" xr:uid="{6B084C6A-34F4-4F6F-A860-90E9FFA86C72}">
      <formula1>1900</formula1>
      <formula2>2025</formula2>
    </dataValidation>
    <dataValidation type="list" allowBlank="1" showInputMessage="1" showErrorMessage="1" sqref="AF15:AF169" xr:uid="{A4114C04-7830-46DA-9D87-7A8D5E9C1131}">
      <formula1>"M,F"</formula1>
    </dataValidation>
    <dataValidation type="list" allowBlank="1" showInputMessage="1" showErrorMessage="1" sqref="AX15:AZ169" xr:uid="{3D151DAB-EC3E-47B0-9D3B-EA88F2C480E1}">
      <formula1>"Consociação,Monocultura"</formula1>
    </dataValidation>
    <dataValidation type="decimal" allowBlank="1" showInputMessage="1" showErrorMessage="1" errorTitle="EXIGE-SE NÚMERO" error="Por favor, insira um número correspondente à área (hectares), para a cultura desta coluna" sqref="BK15:BS169" xr:uid="{0D76279C-95B3-487D-BEFD-293EA7331DD1}">
      <formula1>0</formula1>
      <formula2>10</formula2>
    </dataValidation>
    <dataValidation type="list" allowBlank="1" showInputMessage="1" showErrorMessage="1" sqref="BH5:BN5" xr:uid="{86F0C110-0976-489E-8FD5-575A424F8B13}">
      <formula1>districts</formula1>
    </dataValidation>
  </dataValidations>
  <printOptions horizontalCentered="1"/>
  <pageMargins left="0.1" right="0.1" top="0.1" bottom="0.55000000000000004" header="0.3" footer="0.1"/>
  <pageSetup paperSize="9" orientation="landscape" r:id="rId1"/>
  <headerFooter>
    <oddFooter>&amp;C&amp;"Arial Nova Cond Light,Bold"&amp;8O EXTENSIONISTA&amp;"-,Regular"&amp;11
&amp;"Arial Nova Cond Light,Italic"&amp;8Assinatura legível e carimbo</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854B3-2920-4E48-8995-75F015502741}">
  <sheetPr codeName="Sheet6">
    <tabColor theme="8" tint="0.79998168889431442"/>
  </sheetPr>
  <dimension ref="A1:BB48"/>
  <sheetViews>
    <sheetView showGridLines="0" view="pageBreakPreview" zoomScale="175" zoomScaleNormal="130" zoomScaleSheetLayoutView="175" workbookViewId="0">
      <selection activeCell="P21" sqref="P21:AH21"/>
    </sheetView>
  </sheetViews>
  <sheetFormatPr defaultColWidth="2.53125" defaultRowHeight="13.9" x14ac:dyDescent="0.4"/>
  <cols>
    <col min="1" max="1" width="1.6640625" style="105" customWidth="1"/>
    <col min="2" max="2" width="4" style="105" customWidth="1"/>
    <col min="3" max="3" width="3.33203125" style="105" customWidth="1"/>
    <col min="4" max="4" width="3.1328125" style="105" customWidth="1"/>
    <col min="5" max="5" width="2.53125" style="105" customWidth="1"/>
    <col min="6" max="6" width="1.86328125" style="105" customWidth="1"/>
    <col min="7" max="7" width="3" style="105" customWidth="1"/>
    <col min="8" max="8" width="2.33203125" style="105" customWidth="1"/>
    <col min="9" max="9" width="1" style="105" customWidth="1"/>
    <col min="10" max="10" width="1.33203125" style="105" customWidth="1"/>
    <col min="11" max="11" width="2.6640625" style="105" customWidth="1"/>
    <col min="12" max="12" width="2.1328125" style="105" customWidth="1"/>
    <col min="13" max="13" width="2" style="105" customWidth="1"/>
    <col min="14" max="14" width="1.6640625" style="105" customWidth="1"/>
    <col min="15" max="15" width="2.1328125" style="105" customWidth="1"/>
    <col min="16" max="17" width="1.53125" style="105" customWidth="1"/>
    <col min="18" max="18" width="1.3984375" style="105" customWidth="1"/>
    <col min="19" max="19" width="1.53125" style="105" customWidth="1"/>
    <col min="20" max="20" width="1.33203125" style="105" customWidth="1"/>
    <col min="21" max="21" width="2" style="105" customWidth="1"/>
    <col min="22" max="24" width="2.3984375" style="105" customWidth="1"/>
    <col min="25" max="27" width="2.53125" style="105" customWidth="1"/>
    <col min="28" max="28" width="2" style="105" customWidth="1"/>
    <col min="29" max="29" width="1.86328125" style="105" customWidth="1"/>
    <col min="30" max="31" width="2" style="105" customWidth="1"/>
    <col min="32" max="34" width="2.3984375" style="105" customWidth="1"/>
    <col min="35" max="35" width="3.1328125" style="105" customWidth="1"/>
    <col min="36" max="38" width="2.3984375" style="105" customWidth="1"/>
    <col min="39" max="39" width="3.3984375" style="105" customWidth="1"/>
    <col min="40" max="41" width="2.86328125" style="105" customWidth="1"/>
    <col min="42" max="42" width="4.53125" style="105" customWidth="1"/>
    <col min="43" max="43" width="4.1328125" style="105" customWidth="1"/>
    <col min="44" max="44" width="2.3984375" style="105" customWidth="1"/>
    <col min="45" max="45" width="4.3984375" style="105" customWidth="1"/>
    <col min="46" max="46" width="4.6640625" style="105" customWidth="1"/>
    <col min="47" max="47" width="4.33203125" style="105" customWidth="1"/>
    <col min="48" max="49" width="2.53125" style="105" customWidth="1"/>
    <col min="50" max="53" width="2.6640625" style="107" customWidth="1"/>
    <col min="54" max="54" width="2.6640625" style="105" customWidth="1"/>
    <col min="55" max="16384" width="2.53125" style="105"/>
  </cols>
  <sheetData>
    <row r="1" spans="1:54" ht="14.25" customHeight="1" x14ac:dyDescent="0.4">
      <c r="A1" s="172"/>
      <c r="B1" s="173"/>
      <c r="C1" s="173"/>
      <c r="D1" s="173"/>
      <c r="E1" s="173"/>
      <c r="F1" s="174"/>
      <c r="G1" s="174"/>
      <c r="H1" s="174"/>
      <c r="I1" s="174"/>
      <c r="J1" s="174"/>
      <c r="K1" s="174"/>
      <c r="L1" s="174"/>
      <c r="M1" s="174"/>
      <c r="N1" s="174"/>
      <c r="O1" s="174"/>
      <c r="P1" s="174"/>
      <c r="Q1" s="174"/>
      <c r="R1" s="174"/>
      <c r="S1" s="174"/>
      <c r="T1" s="174"/>
      <c r="U1" s="175"/>
      <c r="V1" s="175"/>
      <c r="W1" s="175"/>
      <c r="X1" s="175"/>
      <c r="Y1" s="175"/>
      <c r="Z1" s="1109" t="s">
        <v>2199</v>
      </c>
      <c r="AA1" s="1110"/>
      <c r="AB1" s="1110"/>
      <c r="AC1" s="1110"/>
      <c r="AD1" s="1110"/>
      <c r="AE1" s="1110"/>
      <c r="AF1" s="1110"/>
      <c r="AG1" s="1110"/>
      <c r="AH1" s="1110"/>
      <c r="AI1" s="1110"/>
      <c r="AJ1" s="1110"/>
      <c r="AK1" s="1111"/>
      <c r="AL1" s="1118" t="s">
        <v>2200</v>
      </c>
      <c r="AM1" s="1118"/>
      <c r="AN1" s="1121" t="s">
        <v>1955</v>
      </c>
      <c r="AO1" s="1121"/>
      <c r="AP1" s="1121"/>
      <c r="AQ1" s="1121"/>
      <c r="AR1" s="1121"/>
      <c r="AS1" s="1121"/>
      <c r="AT1" s="1121"/>
      <c r="AU1" s="1121"/>
      <c r="AV1" s="1122"/>
      <c r="AW1" s="1123" t="s">
        <v>2201</v>
      </c>
      <c r="AX1" s="1124"/>
      <c r="AY1" s="1124"/>
      <c r="AZ1" s="1124"/>
      <c r="BA1" s="1124"/>
      <c r="BB1" s="1125"/>
    </row>
    <row r="2" spans="1:54" ht="13.5" customHeight="1" x14ac:dyDescent="0.4">
      <c r="A2" s="176"/>
      <c r="B2" s="35"/>
      <c r="C2" s="35"/>
      <c r="D2" s="35"/>
      <c r="E2" s="35"/>
      <c r="F2" s="7"/>
      <c r="G2" s="177"/>
      <c r="H2" s="6"/>
      <c r="I2" s="6"/>
      <c r="J2" s="6"/>
      <c r="K2" s="6"/>
      <c r="L2" s="6"/>
      <c r="M2" s="6"/>
      <c r="N2" s="6"/>
      <c r="O2" s="6"/>
      <c r="P2" s="6"/>
      <c r="Q2" s="6"/>
      <c r="R2" s="6"/>
      <c r="S2" s="6"/>
      <c r="T2" s="6"/>
      <c r="U2" s="178"/>
      <c r="V2" s="178"/>
      <c r="W2" s="178"/>
      <c r="X2" s="178"/>
      <c r="Y2" s="178"/>
      <c r="Z2" s="1112"/>
      <c r="AA2" s="1113"/>
      <c r="AB2" s="1113"/>
      <c r="AC2" s="1113"/>
      <c r="AD2" s="1113"/>
      <c r="AE2" s="1113"/>
      <c r="AF2" s="1113"/>
      <c r="AG2" s="1113"/>
      <c r="AH2" s="1113"/>
      <c r="AI2" s="1113"/>
      <c r="AJ2" s="1113"/>
      <c r="AK2" s="1114"/>
      <c r="AL2" s="1119"/>
      <c r="AM2" s="1119"/>
      <c r="AN2" s="1107" t="s">
        <v>1956</v>
      </c>
      <c r="AO2" s="1107"/>
      <c r="AP2" s="1107"/>
      <c r="AQ2" s="1108"/>
      <c r="AR2" s="1108"/>
      <c r="AS2" s="1108"/>
      <c r="AT2" s="1108"/>
      <c r="AU2" s="1108"/>
      <c r="AV2" s="1108"/>
      <c r="AW2" s="1126"/>
      <c r="AX2" s="1126"/>
      <c r="AY2" s="1126"/>
      <c r="AZ2" s="1126"/>
      <c r="BA2" s="1126"/>
      <c r="BB2" s="1127"/>
    </row>
    <row r="3" spans="1:54" ht="13.5" customHeight="1" x14ac:dyDescent="0.4">
      <c r="A3" s="176"/>
      <c r="B3" s="35"/>
      <c r="C3" s="35"/>
      <c r="D3" s="35"/>
      <c r="E3" s="35"/>
      <c r="F3" s="6"/>
      <c r="G3" s="177"/>
      <c r="H3" s="6"/>
      <c r="I3" s="6"/>
      <c r="J3" s="6"/>
      <c r="K3" s="6"/>
      <c r="L3" s="6"/>
      <c r="M3" s="6"/>
      <c r="N3" s="6"/>
      <c r="O3" s="6"/>
      <c r="P3" s="6"/>
      <c r="Q3" s="6"/>
      <c r="R3" s="6"/>
      <c r="S3" s="6"/>
      <c r="T3" s="6"/>
      <c r="U3" s="178"/>
      <c r="V3" s="178"/>
      <c r="W3" s="178"/>
      <c r="X3" s="178"/>
      <c r="Y3" s="178"/>
      <c r="Z3" s="1112"/>
      <c r="AA3" s="1113"/>
      <c r="AB3" s="1113"/>
      <c r="AC3" s="1113"/>
      <c r="AD3" s="1113"/>
      <c r="AE3" s="1113"/>
      <c r="AF3" s="1113"/>
      <c r="AG3" s="1113"/>
      <c r="AH3" s="1113"/>
      <c r="AI3" s="1113"/>
      <c r="AJ3" s="1113"/>
      <c r="AK3" s="1114"/>
      <c r="AL3" s="1119"/>
      <c r="AM3" s="1119"/>
      <c r="AN3" s="1107" t="s">
        <v>1920</v>
      </c>
      <c r="AO3" s="1107"/>
      <c r="AP3" s="1107"/>
      <c r="AQ3" s="1108"/>
      <c r="AR3" s="1108"/>
      <c r="AS3" s="1108"/>
      <c r="AT3" s="1108"/>
      <c r="AU3" s="1108"/>
      <c r="AV3" s="1108"/>
      <c r="AW3" s="1126"/>
      <c r="AX3" s="1126"/>
      <c r="AY3" s="1126"/>
      <c r="AZ3" s="1126"/>
      <c r="BA3" s="1126"/>
      <c r="BB3" s="1127"/>
    </row>
    <row r="4" spans="1:54" ht="13.5" customHeight="1" x14ac:dyDescent="0.4">
      <c r="A4" s="16"/>
      <c r="B4" s="6"/>
      <c r="C4" s="6"/>
      <c r="D4" s="6"/>
      <c r="E4" s="6"/>
      <c r="F4" s="6"/>
      <c r="G4" s="6"/>
      <c r="H4" s="6"/>
      <c r="I4" s="6"/>
      <c r="J4" s="6"/>
      <c r="K4" s="6"/>
      <c r="L4" s="6"/>
      <c r="M4" s="6"/>
      <c r="N4" s="6"/>
      <c r="O4" s="6"/>
      <c r="P4" s="6"/>
      <c r="Q4" s="6"/>
      <c r="R4" s="6"/>
      <c r="S4" s="6"/>
      <c r="T4" s="6"/>
      <c r="U4" s="178"/>
      <c r="V4" s="178"/>
      <c r="W4" s="178"/>
      <c r="X4" s="178"/>
      <c r="Y4" s="178"/>
      <c r="Z4" s="1112"/>
      <c r="AA4" s="1113"/>
      <c r="AB4" s="1113"/>
      <c r="AC4" s="1113"/>
      <c r="AD4" s="1113"/>
      <c r="AE4" s="1113"/>
      <c r="AF4" s="1113"/>
      <c r="AG4" s="1113"/>
      <c r="AH4" s="1113"/>
      <c r="AI4" s="1113"/>
      <c r="AJ4" s="1113"/>
      <c r="AK4" s="1114"/>
      <c r="AL4" s="1119"/>
      <c r="AM4" s="1119"/>
      <c r="AN4" s="1107" t="s">
        <v>1218</v>
      </c>
      <c r="AO4" s="1107"/>
      <c r="AP4" s="1107"/>
      <c r="AQ4" s="1108"/>
      <c r="AR4" s="1108"/>
      <c r="AS4" s="1108"/>
      <c r="AT4" s="1108"/>
      <c r="AU4" s="1108"/>
      <c r="AV4" s="1108"/>
      <c r="AW4" s="1126"/>
      <c r="AX4" s="1126"/>
      <c r="AY4" s="1126"/>
      <c r="AZ4" s="1126"/>
      <c r="BA4" s="1126"/>
      <c r="BB4" s="1127"/>
    </row>
    <row r="5" spans="1:54" ht="13.5" customHeight="1" x14ac:dyDescent="0.4">
      <c r="A5" s="16"/>
      <c r="B5" s="6"/>
      <c r="C5" s="6"/>
      <c r="D5" s="6"/>
      <c r="E5" s="6"/>
      <c r="F5" s="6"/>
      <c r="G5" s="6"/>
      <c r="H5" s="6"/>
      <c r="I5" s="6"/>
      <c r="J5" s="6"/>
      <c r="K5" s="6"/>
      <c r="L5" s="6"/>
      <c r="M5" s="6"/>
      <c r="N5" s="6"/>
      <c r="O5" s="6"/>
      <c r="P5" s="6"/>
      <c r="Q5" s="6"/>
      <c r="R5" s="6"/>
      <c r="S5" s="6"/>
      <c r="T5" s="6"/>
      <c r="U5" s="178"/>
      <c r="V5" s="178"/>
      <c r="W5" s="178"/>
      <c r="X5" s="178"/>
      <c r="Y5" s="178"/>
      <c r="Z5" s="1112"/>
      <c r="AA5" s="1113"/>
      <c r="AB5" s="1113"/>
      <c r="AC5" s="1113"/>
      <c r="AD5" s="1113"/>
      <c r="AE5" s="1113"/>
      <c r="AF5" s="1113"/>
      <c r="AG5" s="1113"/>
      <c r="AH5" s="1113"/>
      <c r="AI5" s="1113"/>
      <c r="AJ5" s="1113"/>
      <c r="AK5" s="1114"/>
      <c r="AL5" s="1119"/>
      <c r="AM5" s="1119"/>
      <c r="AN5" s="1107" t="s">
        <v>1921</v>
      </c>
      <c r="AO5" s="1107"/>
      <c r="AP5" s="1107"/>
      <c r="AQ5" s="1108"/>
      <c r="AR5" s="1108"/>
      <c r="AS5" s="1108"/>
      <c r="AT5" s="1108"/>
      <c r="AU5" s="1108"/>
      <c r="AV5" s="1108"/>
      <c r="AW5" s="1126"/>
      <c r="AX5" s="1126"/>
      <c r="AY5" s="1126"/>
      <c r="AZ5" s="1126"/>
      <c r="BA5" s="1126"/>
      <c r="BB5" s="1127"/>
    </row>
    <row r="6" spans="1:54" ht="13.5" customHeight="1" x14ac:dyDescent="0.4">
      <c r="A6" s="16"/>
      <c r="B6" s="6"/>
      <c r="C6" s="6"/>
      <c r="D6" s="6"/>
      <c r="E6" s="6"/>
      <c r="F6" s="6"/>
      <c r="G6" s="6"/>
      <c r="H6" s="6"/>
      <c r="I6" s="6"/>
      <c r="J6" s="6"/>
      <c r="K6" s="6"/>
      <c r="L6" s="6"/>
      <c r="M6" s="6"/>
      <c r="N6" s="6"/>
      <c r="O6" s="6"/>
      <c r="P6" s="6"/>
      <c r="Q6" s="6"/>
      <c r="R6" s="6"/>
      <c r="S6" s="6"/>
      <c r="T6" s="6"/>
      <c r="U6" s="178"/>
      <c r="V6" s="178"/>
      <c r="W6" s="178"/>
      <c r="X6" s="178"/>
      <c r="Y6" s="178"/>
      <c r="Z6" s="1112"/>
      <c r="AA6" s="1113"/>
      <c r="AB6" s="1113"/>
      <c r="AC6" s="1113"/>
      <c r="AD6" s="1113"/>
      <c r="AE6" s="1113"/>
      <c r="AF6" s="1113"/>
      <c r="AG6" s="1113"/>
      <c r="AH6" s="1113"/>
      <c r="AI6" s="1113"/>
      <c r="AJ6" s="1113"/>
      <c r="AK6" s="1114"/>
      <c r="AL6" s="1119"/>
      <c r="AM6" s="1119"/>
      <c r="AN6" s="1107" t="s">
        <v>2186</v>
      </c>
      <c r="AO6" s="1107"/>
      <c r="AP6" s="1107"/>
      <c r="AQ6" s="1108"/>
      <c r="AR6" s="1108"/>
      <c r="AS6" s="1108"/>
      <c r="AT6" s="1108"/>
      <c r="AU6" s="1108"/>
      <c r="AV6" s="1108"/>
      <c r="AW6" s="1126"/>
      <c r="AX6" s="1126"/>
      <c r="AY6" s="1126"/>
      <c r="AZ6" s="1126"/>
      <c r="BA6" s="1126"/>
      <c r="BB6" s="1127"/>
    </row>
    <row r="7" spans="1:54" ht="13.5" customHeight="1" x14ac:dyDescent="0.4">
      <c r="A7" s="16"/>
      <c r="B7" s="6"/>
      <c r="C7" s="6"/>
      <c r="D7" s="6"/>
      <c r="E7" s="6"/>
      <c r="F7" s="6"/>
      <c r="G7" s="6"/>
      <c r="H7" s="6"/>
      <c r="I7" s="6"/>
      <c r="J7" s="6"/>
      <c r="K7" s="6"/>
      <c r="L7" s="6"/>
      <c r="M7" s="6"/>
      <c r="N7" s="6"/>
      <c r="O7" s="6"/>
      <c r="P7" s="6"/>
      <c r="Q7" s="6"/>
      <c r="R7" s="6"/>
      <c r="S7" s="6"/>
      <c r="T7" s="6"/>
      <c r="U7" s="178"/>
      <c r="V7" s="178"/>
      <c r="W7" s="178"/>
      <c r="X7" s="178"/>
      <c r="Y7" s="178"/>
      <c r="Z7" s="1112"/>
      <c r="AA7" s="1113"/>
      <c r="AB7" s="1113"/>
      <c r="AC7" s="1113"/>
      <c r="AD7" s="1113"/>
      <c r="AE7" s="1113"/>
      <c r="AF7" s="1113"/>
      <c r="AG7" s="1113"/>
      <c r="AH7" s="1113"/>
      <c r="AI7" s="1113"/>
      <c r="AJ7" s="1113"/>
      <c r="AK7" s="1114"/>
      <c r="AL7" s="1119"/>
      <c r="AM7" s="1119"/>
      <c r="AN7" s="1107" t="s">
        <v>1922</v>
      </c>
      <c r="AO7" s="1107"/>
      <c r="AP7" s="1107"/>
      <c r="AQ7" s="1108"/>
      <c r="AR7" s="1108"/>
      <c r="AS7" s="1108"/>
      <c r="AT7" s="1108"/>
      <c r="AU7" s="1108"/>
      <c r="AV7" s="1108"/>
      <c r="AW7" s="1126"/>
      <c r="AX7" s="1126"/>
      <c r="AY7" s="1126"/>
      <c r="AZ7" s="1126"/>
      <c r="BA7" s="1126"/>
      <c r="BB7" s="1127"/>
    </row>
    <row r="8" spans="1:54" ht="11.25" customHeight="1" x14ac:dyDescent="0.4">
      <c r="A8" s="14"/>
      <c r="B8" s="15"/>
      <c r="C8" s="15"/>
      <c r="D8" s="15"/>
      <c r="E8" s="15"/>
      <c r="F8" s="15"/>
      <c r="G8" s="15"/>
      <c r="H8" s="15"/>
      <c r="I8" s="15"/>
      <c r="J8" s="15"/>
      <c r="K8" s="15"/>
      <c r="L8" s="15"/>
      <c r="M8" s="15"/>
      <c r="N8" s="15"/>
      <c r="O8" s="15"/>
      <c r="P8" s="15"/>
      <c r="Q8" s="15"/>
      <c r="R8" s="15"/>
      <c r="S8" s="15"/>
      <c r="T8" s="15"/>
      <c r="U8" s="179"/>
      <c r="V8" s="179"/>
      <c r="W8" s="179"/>
      <c r="X8" s="179"/>
      <c r="Y8" s="179"/>
      <c r="Z8" s="1115"/>
      <c r="AA8" s="1116"/>
      <c r="AB8" s="1116"/>
      <c r="AC8" s="1116"/>
      <c r="AD8" s="1116"/>
      <c r="AE8" s="1116"/>
      <c r="AF8" s="1116"/>
      <c r="AG8" s="1116"/>
      <c r="AH8" s="1116"/>
      <c r="AI8" s="1116"/>
      <c r="AJ8" s="1116"/>
      <c r="AK8" s="1117"/>
      <c r="AL8" s="1120"/>
      <c r="AM8" s="1120"/>
      <c r="AN8" s="1130" t="s">
        <v>2202</v>
      </c>
      <c r="AO8" s="1130"/>
      <c r="AP8" s="1130"/>
      <c r="AQ8" s="1131"/>
      <c r="AR8" s="1131"/>
      <c r="AS8" s="1131"/>
      <c r="AT8" s="1131"/>
      <c r="AU8" s="1131"/>
      <c r="AV8" s="1131"/>
      <c r="AW8" s="1128"/>
      <c r="AX8" s="1128"/>
      <c r="AY8" s="1128"/>
      <c r="AZ8" s="1128"/>
      <c r="BA8" s="1128"/>
      <c r="BB8" s="1129"/>
    </row>
    <row r="9" spans="1:54" ht="4.5" customHeight="1" x14ac:dyDescent="0.4">
      <c r="AX9" s="1132"/>
      <c r="AY9" s="1132"/>
      <c r="AZ9" s="1132"/>
      <c r="BA9" s="1132"/>
      <c r="BB9" s="1132"/>
    </row>
    <row r="10" spans="1:54" s="11" customFormat="1" ht="11.25" customHeight="1" x14ac:dyDescent="0.45">
      <c r="A10" s="1093" t="s">
        <v>1148</v>
      </c>
      <c r="B10" s="1096" t="s">
        <v>2203</v>
      </c>
      <c r="C10" s="1096"/>
      <c r="D10" s="1096"/>
      <c r="E10" s="1096"/>
      <c r="F10" s="1096"/>
      <c r="G10" s="1096"/>
      <c r="H10" s="1096"/>
      <c r="I10" s="1096"/>
      <c r="J10" s="1096"/>
      <c r="K10" s="1096"/>
      <c r="L10" s="1096"/>
      <c r="M10" s="1096"/>
      <c r="N10" s="1096"/>
      <c r="O10" s="1096"/>
      <c r="P10" s="1096"/>
      <c r="Q10" s="1096"/>
      <c r="R10" s="1096"/>
      <c r="S10" s="1096"/>
      <c r="T10" s="1096"/>
      <c r="U10" s="1097"/>
      <c r="V10" s="1098" t="s">
        <v>2204</v>
      </c>
      <c r="W10" s="1099"/>
      <c r="X10" s="1099"/>
      <c r="Y10" s="1099"/>
      <c r="Z10" s="1099"/>
      <c r="AA10" s="1099"/>
      <c r="AB10" s="1099"/>
      <c r="AC10" s="1099"/>
      <c r="AD10" s="1099"/>
      <c r="AE10" s="1100"/>
      <c r="AF10" s="1101" t="s">
        <v>2193</v>
      </c>
      <c r="AG10" s="1096"/>
      <c r="AH10" s="1096"/>
      <c r="AI10" s="1096"/>
      <c r="AJ10" s="1096"/>
      <c r="AK10" s="1096"/>
      <c r="AL10" s="1097"/>
      <c r="AM10" s="1102" t="s">
        <v>2205</v>
      </c>
      <c r="AN10" s="1103"/>
      <c r="AO10" s="1103"/>
      <c r="AP10" s="1103"/>
      <c r="AQ10" s="1103"/>
      <c r="AR10" s="1103"/>
      <c r="AS10" s="1103"/>
      <c r="AT10" s="1103"/>
      <c r="AU10" s="1103"/>
      <c r="AV10" s="1103"/>
      <c r="AW10" s="1103"/>
      <c r="AX10" s="1104"/>
      <c r="AY10" s="1104"/>
      <c r="AZ10" s="1104"/>
      <c r="BA10" s="1104"/>
      <c r="BB10" s="1105"/>
    </row>
    <row r="11" spans="1:54" s="11" customFormat="1" ht="13.5" customHeight="1" x14ac:dyDescent="0.45">
      <c r="A11" s="1094"/>
      <c r="B11" s="985" t="s">
        <v>1305</v>
      </c>
      <c r="C11" s="985"/>
      <c r="D11" s="985"/>
      <c r="E11" s="985"/>
      <c r="F11" s="985"/>
      <c r="G11" s="985" t="s">
        <v>2206</v>
      </c>
      <c r="H11" s="985"/>
      <c r="I11" s="985"/>
      <c r="J11" s="985"/>
      <c r="K11" s="985" t="s">
        <v>1302</v>
      </c>
      <c r="L11" s="985"/>
      <c r="M11" s="985"/>
      <c r="N11" s="985"/>
      <c r="O11" s="985"/>
      <c r="P11" s="1147" t="s">
        <v>1948</v>
      </c>
      <c r="Q11" s="1147"/>
      <c r="R11" s="1147"/>
      <c r="S11" s="1147"/>
      <c r="T11" s="1147"/>
      <c r="U11" s="1145"/>
      <c r="V11" s="1150" t="s">
        <v>1925</v>
      </c>
      <c r="W11" s="1151"/>
      <c r="X11" s="1152"/>
      <c r="Y11" s="1168" t="s">
        <v>1926</v>
      </c>
      <c r="Z11" s="1151"/>
      <c r="AA11" s="1152"/>
      <c r="AB11" s="1168" t="s">
        <v>1303</v>
      </c>
      <c r="AC11" s="1151"/>
      <c r="AD11" s="1151"/>
      <c r="AE11" s="1170"/>
      <c r="AF11" s="1172" t="s">
        <v>1949</v>
      </c>
      <c r="AG11" s="1145" t="s">
        <v>1951</v>
      </c>
      <c r="AH11" s="1146"/>
      <c r="AI11" s="1147" t="s">
        <v>1950</v>
      </c>
      <c r="AJ11" s="1147"/>
      <c r="AK11" s="971" t="s">
        <v>1304</v>
      </c>
      <c r="AL11" s="973" t="s">
        <v>2194</v>
      </c>
      <c r="AM11" s="1148" t="s">
        <v>2207</v>
      </c>
      <c r="AN11" s="1133" t="s">
        <v>2208</v>
      </c>
      <c r="AO11" s="1133" t="s">
        <v>2209</v>
      </c>
      <c r="AP11" s="1143" t="s">
        <v>2210</v>
      </c>
      <c r="AQ11" s="1143" t="s">
        <v>2211</v>
      </c>
      <c r="AR11" s="1133" t="s">
        <v>2212</v>
      </c>
      <c r="AS11" s="1133" t="s">
        <v>2213</v>
      </c>
      <c r="AT11" s="1133" t="s">
        <v>2214</v>
      </c>
      <c r="AU11" s="1133" t="s">
        <v>2215</v>
      </c>
      <c r="AV11" s="1135" t="s">
        <v>2216</v>
      </c>
      <c r="AW11" s="1137" t="s">
        <v>2217</v>
      </c>
      <c r="AX11" s="1138" t="s">
        <v>2218</v>
      </c>
      <c r="AY11" s="1139"/>
      <c r="AZ11" s="1139"/>
      <c r="BA11" s="1140"/>
      <c r="BB11" s="1141" t="s">
        <v>2219</v>
      </c>
    </row>
    <row r="12" spans="1:54" s="11" customFormat="1" ht="48.75" customHeight="1" x14ac:dyDescent="0.45">
      <c r="A12" s="1095"/>
      <c r="B12" s="1106"/>
      <c r="C12" s="1106"/>
      <c r="D12" s="1106"/>
      <c r="E12" s="1106"/>
      <c r="F12" s="1106"/>
      <c r="G12" s="1106"/>
      <c r="H12" s="1106"/>
      <c r="I12" s="1106"/>
      <c r="J12" s="1106"/>
      <c r="K12" s="1106"/>
      <c r="L12" s="1106"/>
      <c r="M12" s="1106"/>
      <c r="N12" s="1106"/>
      <c r="O12" s="1106"/>
      <c r="P12" s="972" t="s">
        <v>1929</v>
      </c>
      <c r="Q12" s="972"/>
      <c r="R12" s="972"/>
      <c r="S12" s="972" t="s">
        <v>1930</v>
      </c>
      <c r="T12" s="972"/>
      <c r="U12" s="974"/>
      <c r="V12" s="1153"/>
      <c r="W12" s="1154"/>
      <c r="X12" s="1155"/>
      <c r="Y12" s="1169"/>
      <c r="Z12" s="1154"/>
      <c r="AA12" s="1155"/>
      <c r="AB12" s="1169"/>
      <c r="AC12" s="1154"/>
      <c r="AD12" s="1154"/>
      <c r="AE12" s="1171"/>
      <c r="AF12" s="1173"/>
      <c r="AG12" s="152" t="s">
        <v>2220</v>
      </c>
      <c r="AH12" s="152" t="s">
        <v>2221</v>
      </c>
      <c r="AI12" s="152" t="s">
        <v>2220</v>
      </c>
      <c r="AJ12" s="152" t="s">
        <v>2221</v>
      </c>
      <c r="AK12" s="972"/>
      <c r="AL12" s="974"/>
      <c r="AM12" s="1149"/>
      <c r="AN12" s="1134"/>
      <c r="AO12" s="1134"/>
      <c r="AP12" s="1144"/>
      <c r="AQ12" s="1144"/>
      <c r="AR12" s="1134"/>
      <c r="AS12" s="1134"/>
      <c r="AT12" s="1134"/>
      <c r="AU12" s="1134"/>
      <c r="AV12" s="1136"/>
      <c r="AW12" s="1136"/>
      <c r="AX12" s="180" t="s">
        <v>2222</v>
      </c>
      <c r="AY12" s="180" t="s">
        <v>2223</v>
      </c>
      <c r="AZ12" s="180" t="s">
        <v>2224</v>
      </c>
      <c r="BA12" s="180" t="s">
        <v>2225</v>
      </c>
      <c r="BB12" s="1142"/>
    </row>
    <row r="13" spans="1:54" s="137" customFormat="1" ht="24" customHeight="1" x14ac:dyDescent="0.45">
      <c r="A13" s="181">
        <v>1</v>
      </c>
      <c r="B13" s="1163"/>
      <c r="C13" s="1163"/>
      <c r="D13" s="1163"/>
      <c r="E13" s="1163"/>
      <c r="F13" s="1163"/>
      <c r="G13" s="1163"/>
      <c r="H13" s="1163"/>
      <c r="I13" s="1163"/>
      <c r="J13" s="1163"/>
      <c r="K13" s="1163"/>
      <c r="L13" s="1163"/>
      <c r="M13" s="1163"/>
      <c r="N13" s="1163"/>
      <c r="O13" s="1163"/>
      <c r="P13" s="1163"/>
      <c r="Q13" s="1163"/>
      <c r="R13" s="1163"/>
      <c r="S13" s="1163"/>
      <c r="T13" s="1163"/>
      <c r="U13" s="1164"/>
      <c r="V13" s="1165"/>
      <c r="W13" s="1166"/>
      <c r="X13" s="1167"/>
      <c r="Y13" s="1174"/>
      <c r="Z13" s="1166"/>
      <c r="AA13" s="1167"/>
      <c r="AB13" s="1174"/>
      <c r="AC13" s="1166"/>
      <c r="AD13" s="1166"/>
      <c r="AE13" s="1175"/>
      <c r="AF13" s="136"/>
      <c r="AG13" s="182"/>
      <c r="AH13" s="182"/>
      <c r="AI13" s="182"/>
      <c r="AJ13" s="182"/>
      <c r="AK13" s="182"/>
      <c r="AL13" s="183"/>
      <c r="AM13" s="184"/>
      <c r="AN13" s="182"/>
      <c r="AO13" s="182"/>
      <c r="AP13" s="182"/>
      <c r="AQ13" s="182"/>
      <c r="AR13" s="182"/>
      <c r="AS13" s="182"/>
      <c r="AT13" s="182"/>
      <c r="AU13" s="182"/>
      <c r="AV13" s="182"/>
      <c r="AW13" s="182"/>
      <c r="AX13" s="136"/>
      <c r="AY13" s="135"/>
      <c r="AZ13" s="135"/>
      <c r="BA13" s="135"/>
      <c r="BB13" s="185"/>
    </row>
    <row r="14" spans="1:54" s="137" customFormat="1" ht="24" customHeight="1" x14ac:dyDescent="0.45">
      <c r="A14" s="186">
        <f t="shared" ref="A14:A48" si="0">+A13+1</f>
        <v>2</v>
      </c>
      <c r="B14" s="1156"/>
      <c r="C14" s="1156"/>
      <c r="D14" s="1156"/>
      <c r="E14" s="1156"/>
      <c r="F14" s="1156"/>
      <c r="G14" s="1156"/>
      <c r="H14" s="1156"/>
      <c r="I14" s="1156"/>
      <c r="J14" s="1156"/>
      <c r="K14" s="1156"/>
      <c r="L14" s="1156"/>
      <c r="M14" s="1156"/>
      <c r="N14" s="1156"/>
      <c r="O14" s="1156"/>
      <c r="P14" s="1156"/>
      <c r="Q14" s="1156"/>
      <c r="R14" s="1156"/>
      <c r="S14" s="1156"/>
      <c r="T14" s="1156"/>
      <c r="U14" s="1157"/>
      <c r="V14" s="1158"/>
      <c r="W14" s="1159"/>
      <c r="X14" s="1160"/>
      <c r="Y14" s="1161"/>
      <c r="Z14" s="1159"/>
      <c r="AA14" s="1160"/>
      <c r="AB14" s="1161"/>
      <c r="AC14" s="1159"/>
      <c r="AD14" s="1159"/>
      <c r="AE14" s="1162"/>
      <c r="AF14" s="127"/>
      <c r="AG14" s="187"/>
      <c r="AH14" s="187"/>
      <c r="AI14" s="187"/>
      <c r="AJ14" s="187"/>
      <c r="AK14" s="187"/>
      <c r="AL14" s="188"/>
      <c r="AM14" s="189"/>
      <c r="AN14" s="187"/>
      <c r="AO14" s="187"/>
      <c r="AP14" s="187"/>
      <c r="AQ14" s="187"/>
      <c r="AR14" s="187"/>
      <c r="AS14" s="187"/>
      <c r="AT14" s="187"/>
      <c r="AU14" s="187"/>
      <c r="AV14" s="187"/>
      <c r="AW14" s="187"/>
      <c r="AX14" s="127"/>
      <c r="AY14" s="128"/>
      <c r="AZ14" s="128"/>
      <c r="BA14" s="128"/>
      <c r="BB14" s="190"/>
    </row>
    <row r="15" spans="1:54" s="137" customFormat="1" ht="24" customHeight="1" x14ac:dyDescent="0.45">
      <c r="A15" s="186">
        <f t="shared" si="0"/>
        <v>3</v>
      </c>
      <c r="B15" s="1156"/>
      <c r="C15" s="1156"/>
      <c r="D15" s="1156"/>
      <c r="E15" s="1156"/>
      <c r="F15" s="1156"/>
      <c r="G15" s="1156"/>
      <c r="H15" s="1156"/>
      <c r="I15" s="1156"/>
      <c r="J15" s="1156"/>
      <c r="K15" s="1156"/>
      <c r="L15" s="1156"/>
      <c r="M15" s="1156"/>
      <c r="N15" s="1156"/>
      <c r="O15" s="1156"/>
      <c r="P15" s="1156"/>
      <c r="Q15" s="1156"/>
      <c r="R15" s="1156"/>
      <c r="S15" s="1156"/>
      <c r="T15" s="1156"/>
      <c r="U15" s="1157"/>
      <c r="V15" s="1158"/>
      <c r="W15" s="1159"/>
      <c r="X15" s="1160"/>
      <c r="Y15" s="1161"/>
      <c r="Z15" s="1159"/>
      <c r="AA15" s="1160"/>
      <c r="AB15" s="1161"/>
      <c r="AC15" s="1159"/>
      <c r="AD15" s="1159"/>
      <c r="AE15" s="1162"/>
      <c r="AF15" s="127"/>
      <c r="AG15" s="187"/>
      <c r="AH15" s="187"/>
      <c r="AI15" s="187"/>
      <c r="AJ15" s="187"/>
      <c r="AK15" s="187"/>
      <c r="AL15" s="188"/>
      <c r="AM15" s="189"/>
      <c r="AN15" s="187"/>
      <c r="AO15" s="187"/>
      <c r="AP15" s="187"/>
      <c r="AQ15" s="187"/>
      <c r="AR15" s="187"/>
      <c r="AS15" s="187"/>
      <c r="AT15" s="187"/>
      <c r="AU15" s="187"/>
      <c r="AV15" s="187"/>
      <c r="AW15" s="187"/>
      <c r="AX15" s="127"/>
      <c r="AY15" s="128"/>
      <c r="AZ15" s="128"/>
      <c r="BA15" s="128"/>
      <c r="BB15" s="190"/>
    </row>
    <row r="16" spans="1:54" s="137" customFormat="1" ht="24" customHeight="1" x14ac:dyDescent="0.45">
      <c r="A16" s="186">
        <f t="shared" si="0"/>
        <v>4</v>
      </c>
      <c r="B16" s="1156"/>
      <c r="C16" s="1156"/>
      <c r="D16" s="1156"/>
      <c r="E16" s="1156"/>
      <c r="F16" s="1156"/>
      <c r="G16" s="1156"/>
      <c r="H16" s="1156"/>
      <c r="I16" s="1156"/>
      <c r="J16" s="1156"/>
      <c r="K16" s="1156"/>
      <c r="L16" s="1156"/>
      <c r="M16" s="1156"/>
      <c r="N16" s="1156"/>
      <c r="O16" s="1156"/>
      <c r="P16" s="1156"/>
      <c r="Q16" s="1156"/>
      <c r="R16" s="1156"/>
      <c r="S16" s="1156"/>
      <c r="T16" s="1156"/>
      <c r="U16" s="1157"/>
      <c r="V16" s="1158"/>
      <c r="W16" s="1159"/>
      <c r="X16" s="1160"/>
      <c r="Y16" s="1161"/>
      <c r="Z16" s="1159"/>
      <c r="AA16" s="1160"/>
      <c r="AB16" s="1161"/>
      <c r="AC16" s="1159"/>
      <c r="AD16" s="1159"/>
      <c r="AE16" s="1162"/>
      <c r="AF16" s="127"/>
      <c r="AG16" s="187"/>
      <c r="AH16" s="187"/>
      <c r="AI16" s="187"/>
      <c r="AJ16" s="187"/>
      <c r="AK16" s="187"/>
      <c r="AL16" s="188"/>
      <c r="AM16" s="189"/>
      <c r="AN16" s="187"/>
      <c r="AO16" s="187"/>
      <c r="AP16" s="187"/>
      <c r="AQ16" s="187"/>
      <c r="AR16" s="187"/>
      <c r="AS16" s="187"/>
      <c r="AT16" s="187"/>
      <c r="AU16" s="187"/>
      <c r="AV16" s="187"/>
      <c r="AW16" s="187"/>
      <c r="AX16" s="127"/>
      <c r="AY16" s="128"/>
      <c r="AZ16" s="128"/>
      <c r="BA16" s="128"/>
      <c r="BB16" s="190"/>
    </row>
    <row r="17" spans="1:54" s="137" customFormat="1" ht="24" customHeight="1" x14ac:dyDescent="0.45">
      <c r="A17" s="186">
        <f t="shared" si="0"/>
        <v>5</v>
      </c>
      <c r="B17" s="1156"/>
      <c r="C17" s="1156"/>
      <c r="D17" s="1156"/>
      <c r="E17" s="1156"/>
      <c r="F17" s="1156"/>
      <c r="G17" s="1156"/>
      <c r="H17" s="1156"/>
      <c r="I17" s="1156"/>
      <c r="J17" s="1156"/>
      <c r="K17" s="1156"/>
      <c r="L17" s="1156"/>
      <c r="M17" s="1156"/>
      <c r="N17" s="1156"/>
      <c r="O17" s="1156"/>
      <c r="P17" s="1156"/>
      <c r="Q17" s="1156"/>
      <c r="R17" s="1156"/>
      <c r="S17" s="1156"/>
      <c r="T17" s="1156"/>
      <c r="U17" s="1157"/>
      <c r="V17" s="1158"/>
      <c r="W17" s="1159"/>
      <c r="X17" s="1160"/>
      <c r="Y17" s="1161"/>
      <c r="Z17" s="1159"/>
      <c r="AA17" s="1160"/>
      <c r="AB17" s="1161"/>
      <c r="AC17" s="1159"/>
      <c r="AD17" s="1159"/>
      <c r="AE17" s="1162"/>
      <c r="AF17" s="127"/>
      <c r="AG17" s="187"/>
      <c r="AH17" s="187"/>
      <c r="AI17" s="187"/>
      <c r="AJ17" s="187"/>
      <c r="AK17" s="187"/>
      <c r="AL17" s="188"/>
      <c r="AM17" s="189"/>
      <c r="AN17" s="187"/>
      <c r="AO17" s="187"/>
      <c r="AP17" s="187"/>
      <c r="AQ17" s="187"/>
      <c r="AR17" s="187"/>
      <c r="AS17" s="187"/>
      <c r="AT17" s="187"/>
      <c r="AU17" s="187"/>
      <c r="AV17" s="187"/>
      <c r="AW17" s="187"/>
      <c r="AX17" s="127"/>
      <c r="AY17" s="128"/>
      <c r="AZ17" s="128"/>
      <c r="BA17" s="128"/>
      <c r="BB17" s="190"/>
    </row>
    <row r="18" spans="1:54" s="137" customFormat="1" ht="24" customHeight="1" x14ac:dyDescent="0.45">
      <c r="A18" s="186">
        <f t="shared" si="0"/>
        <v>6</v>
      </c>
      <c r="B18" s="1156"/>
      <c r="C18" s="1156"/>
      <c r="D18" s="1156"/>
      <c r="E18" s="1156"/>
      <c r="F18" s="1156"/>
      <c r="G18" s="1156"/>
      <c r="H18" s="1156"/>
      <c r="I18" s="1156"/>
      <c r="J18" s="1156"/>
      <c r="K18" s="1156"/>
      <c r="L18" s="1156"/>
      <c r="M18" s="1156"/>
      <c r="N18" s="1156"/>
      <c r="O18" s="1156"/>
      <c r="P18" s="1156"/>
      <c r="Q18" s="1156"/>
      <c r="R18" s="1156"/>
      <c r="S18" s="1156"/>
      <c r="T18" s="1156"/>
      <c r="U18" s="1157"/>
      <c r="V18" s="1158"/>
      <c r="W18" s="1159"/>
      <c r="X18" s="1160"/>
      <c r="Y18" s="1161"/>
      <c r="Z18" s="1159"/>
      <c r="AA18" s="1160"/>
      <c r="AB18" s="1161"/>
      <c r="AC18" s="1159"/>
      <c r="AD18" s="1159"/>
      <c r="AE18" s="1162"/>
      <c r="AF18" s="127"/>
      <c r="AG18" s="187"/>
      <c r="AH18" s="187"/>
      <c r="AI18" s="187"/>
      <c r="AJ18" s="187"/>
      <c r="AK18" s="187"/>
      <c r="AL18" s="188"/>
      <c r="AM18" s="189"/>
      <c r="AN18" s="187"/>
      <c r="AO18" s="187"/>
      <c r="AP18" s="187"/>
      <c r="AQ18" s="187"/>
      <c r="AR18" s="187"/>
      <c r="AS18" s="187"/>
      <c r="AT18" s="187"/>
      <c r="AU18" s="187"/>
      <c r="AV18" s="187"/>
      <c r="AW18" s="187"/>
      <c r="AX18" s="127"/>
      <c r="AY18" s="128"/>
      <c r="AZ18" s="128"/>
      <c r="BA18" s="128"/>
      <c r="BB18" s="190"/>
    </row>
    <row r="19" spans="1:54" s="137" customFormat="1" ht="24" customHeight="1" x14ac:dyDescent="0.45">
      <c r="A19" s="186">
        <f t="shared" si="0"/>
        <v>7</v>
      </c>
      <c r="B19" s="1156"/>
      <c r="C19" s="1156"/>
      <c r="D19" s="1156"/>
      <c r="E19" s="1156"/>
      <c r="F19" s="1156"/>
      <c r="G19" s="1156"/>
      <c r="H19" s="1156"/>
      <c r="I19" s="1156"/>
      <c r="J19" s="1156"/>
      <c r="K19" s="1156"/>
      <c r="L19" s="1156"/>
      <c r="M19" s="1156"/>
      <c r="N19" s="1156"/>
      <c r="O19" s="1156"/>
      <c r="P19" s="1156"/>
      <c r="Q19" s="1156"/>
      <c r="R19" s="1156"/>
      <c r="S19" s="1156"/>
      <c r="T19" s="1156"/>
      <c r="U19" s="1157"/>
      <c r="V19" s="1158"/>
      <c r="W19" s="1159"/>
      <c r="X19" s="1160"/>
      <c r="Y19" s="1161"/>
      <c r="Z19" s="1159"/>
      <c r="AA19" s="1160"/>
      <c r="AB19" s="1161"/>
      <c r="AC19" s="1159"/>
      <c r="AD19" s="1159"/>
      <c r="AE19" s="1162"/>
      <c r="AF19" s="127"/>
      <c r="AG19" s="187"/>
      <c r="AH19" s="187"/>
      <c r="AI19" s="187"/>
      <c r="AJ19" s="187"/>
      <c r="AK19" s="187"/>
      <c r="AL19" s="188"/>
      <c r="AM19" s="189"/>
      <c r="AN19" s="187"/>
      <c r="AO19" s="187"/>
      <c r="AP19" s="187"/>
      <c r="AQ19" s="187"/>
      <c r="AR19" s="187"/>
      <c r="AS19" s="187"/>
      <c r="AT19" s="187"/>
      <c r="AU19" s="187"/>
      <c r="AV19" s="187"/>
      <c r="AW19" s="187"/>
      <c r="AX19" s="127"/>
      <c r="AY19" s="128"/>
      <c r="AZ19" s="128"/>
      <c r="BA19" s="128"/>
      <c r="BB19" s="190"/>
    </row>
    <row r="20" spans="1:54" s="137" customFormat="1" ht="24" customHeight="1" x14ac:dyDescent="0.45">
      <c r="A20" s="186">
        <f t="shared" si="0"/>
        <v>8</v>
      </c>
      <c r="B20" s="1156"/>
      <c r="C20" s="1156"/>
      <c r="D20" s="1156"/>
      <c r="E20" s="1156"/>
      <c r="F20" s="1156"/>
      <c r="G20" s="1156"/>
      <c r="H20" s="1156"/>
      <c r="I20" s="1156"/>
      <c r="J20" s="1156"/>
      <c r="K20" s="1156"/>
      <c r="L20" s="1156"/>
      <c r="M20" s="1156"/>
      <c r="N20" s="1156"/>
      <c r="O20" s="1156"/>
      <c r="P20" s="1156"/>
      <c r="Q20" s="1156"/>
      <c r="R20" s="1156"/>
      <c r="S20" s="1156"/>
      <c r="T20" s="1156"/>
      <c r="U20" s="1157"/>
      <c r="V20" s="1158"/>
      <c r="W20" s="1159"/>
      <c r="X20" s="1160"/>
      <c r="Y20" s="1161"/>
      <c r="Z20" s="1159"/>
      <c r="AA20" s="1160"/>
      <c r="AB20" s="1161"/>
      <c r="AC20" s="1159"/>
      <c r="AD20" s="1159"/>
      <c r="AE20" s="1162"/>
      <c r="AF20" s="127"/>
      <c r="AG20" s="187"/>
      <c r="AH20" s="187"/>
      <c r="AI20" s="187"/>
      <c r="AJ20" s="187"/>
      <c r="AK20" s="187"/>
      <c r="AL20" s="188"/>
      <c r="AM20" s="189"/>
      <c r="AN20" s="187"/>
      <c r="AO20" s="187"/>
      <c r="AP20" s="187"/>
      <c r="AQ20" s="187"/>
      <c r="AR20" s="187"/>
      <c r="AS20" s="187"/>
      <c r="AT20" s="187"/>
      <c r="AU20" s="187"/>
      <c r="AV20" s="187"/>
      <c r="AW20" s="187"/>
      <c r="AX20" s="127"/>
      <c r="AY20" s="128"/>
      <c r="AZ20" s="128"/>
      <c r="BA20" s="128"/>
      <c r="BB20" s="190"/>
    </row>
    <row r="21" spans="1:54" s="137" customFormat="1" ht="24" customHeight="1" x14ac:dyDescent="0.45">
      <c r="A21" s="186">
        <f t="shared" si="0"/>
        <v>9</v>
      </c>
      <c r="B21" s="1156"/>
      <c r="C21" s="1156"/>
      <c r="D21" s="1156"/>
      <c r="E21" s="1156"/>
      <c r="F21" s="1156"/>
      <c r="G21" s="1156"/>
      <c r="H21" s="1156"/>
      <c r="I21" s="1156"/>
      <c r="J21" s="1156"/>
      <c r="K21" s="1156"/>
      <c r="L21" s="1156"/>
      <c r="M21" s="1156"/>
      <c r="N21" s="1156"/>
      <c r="O21" s="1156"/>
      <c r="P21" s="1156"/>
      <c r="Q21" s="1156"/>
      <c r="R21" s="1156"/>
      <c r="S21" s="1156"/>
      <c r="T21" s="1156"/>
      <c r="U21" s="1157"/>
      <c r="V21" s="1158"/>
      <c r="W21" s="1159"/>
      <c r="X21" s="1160"/>
      <c r="Y21" s="1161"/>
      <c r="Z21" s="1159"/>
      <c r="AA21" s="1160"/>
      <c r="AB21" s="1161"/>
      <c r="AC21" s="1159"/>
      <c r="AD21" s="1159"/>
      <c r="AE21" s="1162"/>
      <c r="AF21" s="127"/>
      <c r="AG21" s="187"/>
      <c r="AH21" s="187"/>
      <c r="AI21" s="187"/>
      <c r="AJ21" s="187"/>
      <c r="AK21" s="187"/>
      <c r="AL21" s="188"/>
      <c r="AM21" s="189"/>
      <c r="AN21" s="187"/>
      <c r="AO21" s="187"/>
      <c r="AP21" s="187"/>
      <c r="AQ21" s="187"/>
      <c r="AR21" s="187"/>
      <c r="AS21" s="187"/>
      <c r="AT21" s="187"/>
      <c r="AU21" s="187"/>
      <c r="AV21" s="187"/>
      <c r="AW21" s="187"/>
      <c r="AX21" s="127"/>
      <c r="AY21" s="128"/>
      <c r="AZ21" s="128"/>
      <c r="BA21" s="128"/>
      <c r="BB21" s="190"/>
    </row>
    <row r="22" spans="1:54" s="137" customFormat="1" ht="24" customHeight="1" x14ac:dyDescent="0.45">
      <c r="A22" s="186">
        <f t="shared" si="0"/>
        <v>10</v>
      </c>
      <c r="B22" s="1156"/>
      <c r="C22" s="1156"/>
      <c r="D22" s="1156"/>
      <c r="E22" s="1156"/>
      <c r="F22" s="1156"/>
      <c r="G22" s="1156"/>
      <c r="H22" s="1156"/>
      <c r="I22" s="1156"/>
      <c r="J22" s="1156"/>
      <c r="K22" s="1156"/>
      <c r="L22" s="1156"/>
      <c r="M22" s="1156"/>
      <c r="N22" s="1156"/>
      <c r="O22" s="1156"/>
      <c r="P22" s="1156"/>
      <c r="Q22" s="1156"/>
      <c r="R22" s="1156"/>
      <c r="S22" s="1156"/>
      <c r="T22" s="1156"/>
      <c r="U22" s="1157"/>
      <c r="V22" s="1158"/>
      <c r="W22" s="1159"/>
      <c r="X22" s="1160"/>
      <c r="Y22" s="1161"/>
      <c r="Z22" s="1159"/>
      <c r="AA22" s="1160"/>
      <c r="AB22" s="1161"/>
      <c r="AC22" s="1159"/>
      <c r="AD22" s="1159"/>
      <c r="AE22" s="1162"/>
      <c r="AF22" s="127"/>
      <c r="AG22" s="187"/>
      <c r="AH22" s="187"/>
      <c r="AI22" s="187"/>
      <c r="AJ22" s="187"/>
      <c r="AK22" s="187"/>
      <c r="AL22" s="188"/>
      <c r="AM22" s="189"/>
      <c r="AN22" s="187"/>
      <c r="AO22" s="187"/>
      <c r="AP22" s="187"/>
      <c r="AQ22" s="187"/>
      <c r="AR22" s="187"/>
      <c r="AS22" s="187"/>
      <c r="AT22" s="187"/>
      <c r="AU22" s="187"/>
      <c r="AV22" s="187"/>
      <c r="AW22" s="187"/>
      <c r="AX22" s="127"/>
      <c r="AY22" s="128"/>
      <c r="AZ22" s="128"/>
      <c r="BA22" s="128"/>
      <c r="BB22" s="190"/>
    </row>
    <row r="23" spans="1:54" s="137" customFormat="1" ht="24" customHeight="1" x14ac:dyDescent="0.45">
      <c r="A23" s="186">
        <f t="shared" si="0"/>
        <v>11</v>
      </c>
      <c r="B23" s="1156"/>
      <c r="C23" s="1156"/>
      <c r="D23" s="1156"/>
      <c r="E23" s="1156"/>
      <c r="F23" s="1156"/>
      <c r="G23" s="1156"/>
      <c r="H23" s="1156"/>
      <c r="I23" s="1156"/>
      <c r="J23" s="1156"/>
      <c r="K23" s="1156"/>
      <c r="L23" s="1156"/>
      <c r="M23" s="1156"/>
      <c r="N23" s="1156"/>
      <c r="O23" s="1156"/>
      <c r="P23" s="1156"/>
      <c r="Q23" s="1156"/>
      <c r="R23" s="1156"/>
      <c r="S23" s="1156"/>
      <c r="T23" s="1156"/>
      <c r="U23" s="1157"/>
      <c r="V23" s="1158"/>
      <c r="W23" s="1159"/>
      <c r="X23" s="1160"/>
      <c r="Y23" s="1161"/>
      <c r="Z23" s="1159"/>
      <c r="AA23" s="1160"/>
      <c r="AB23" s="1161"/>
      <c r="AC23" s="1159"/>
      <c r="AD23" s="1159"/>
      <c r="AE23" s="1162"/>
      <c r="AF23" s="127"/>
      <c r="AG23" s="187"/>
      <c r="AH23" s="187"/>
      <c r="AI23" s="187"/>
      <c r="AJ23" s="187"/>
      <c r="AK23" s="187"/>
      <c r="AL23" s="188"/>
      <c r="AM23" s="189"/>
      <c r="AN23" s="187"/>
      <c r="AO23" s="187"/>
      <c r="AP23" s="187"/>
      <c r="AQ23" s="187"/>
      <c r="AR23" s="187"/>
      <c r="AS23" s="187"/>
      <c r="AT23" s="187"/>
      <c r="AU23" s="187"/>
      <c r="AV23" s="187"/>
      <c r="AW23" s="187"/>
      <c r="AX23" s="127"/>
      <c r="AY23" s="128"/>
      <c r="AZ23" s="128"/>
      <c r="BA23" s="128"/>
      <c r="BB23" s="190"/>
    </row>
    <row r="24" spans="1:54" s="137" customFormat="1" ht="24" customHeight="1" x14ac:dyDescent="0.45">
      <c r="A24" s="186">
        <f t="shared" si="0"/>
        <v>12</v>
      </c>
      <c r="B24" s="1156"/>
      <c r="C24" s="1156"/>
      <c r="D24" s="1156"/>
      <c r="E24" s="1156"/>
      <c r="F24" s="1156"/>
      <c r="G24" s="1156"/>
      <c r="H24" s="1156"/>
      <c r="I24" s="1156"/>
      <c r="J24" s="1156"/>
      <c r="K24" s="1156"/>
      <c r="L24" s="1156"/>
      <c r="M24" s="1156"/>
      <c r="N24" s="1156"/>
      <c r="O24" s="1156"/>
      <c r="P24" s="1156"/>
      <c r="Q24" s="1156"/>
      <c r="R24" s="1156"/>
      <c r="S24" s="1156"/>
      <c r="T24" s="1156"/>
      <c r="U24" s="1157"/>
      <c r="V24" s="1158"/>
      <c r="W24" s="1159"/>
      <c r="X24" s="1160"/>
      <c r="Y24" s="1161"/>
      <c r="Z24" s="1159"/>
      <c r="AA24" s="1160"/>
      <c r="AB24" s="1161"/>
      <c r="AC24" s="1159"/>
      <c r="AD24" s="1159"/>
      <c r="AE24" s="1162"/>
      <c r="AF24" s="127"/>
      <c r="AG24" s="187"/>
      <c r="AH24" s="187"/>
      <c r="AI24" s="187"/>
      <c r="AJ24" s="187"/>
      <c r="AK24" s="187"/>
      <c r="AL24" s="188"/>
      <c r="AM24" s="189"/>
      <c r="AN24" s="187"/>
      <c r="AO24" s="187"/>
      <c r="AP24" s="187"/>
      <c r="AQ24" s="187"/>
      <c r="AR24" s="187"/>
      <c r="AS24" s="187"/>
      <c r="AT24" s="187"/>
      <c r="AU24" s="187"/>
      <c r="AV24" s="187"/>
      <c r="AW24" s="187"/>
      <c r="AX24" s="127"/>
      <c r="AY24" s="128"/>
      <c r="AZ24" s="128"/>
      <c r="BA24" s="128"/>
      <c r="BB24" s="190"/>
    </row>
    <row r="25" spans="1:54" s="137" customFormat="1" ht="24" customHeight="1" x14ac:dyDescent="0.45">
      <c r="A25" s="186">
        <f t="shared" si="0"/>
        <v>13</v>
      </c>
      <c r="B25" s="1156"/>
      <c r="C25" s="1156"/>
      <c r="D25" s="1156"/>
      <c r="E25" s="1156"/>
      <c r="F25" s="1156"/>
      <c r="G25" s="1156"/>
      <c r="H25" s="1156"/>
      <c r="I25" s="1156"/>
      <c r="J25" s="1156"/>
      <c r="K25" s="1156"/>
      <c r="L25" s="1156"/>
      <c r="M25" s="1156"/>
      <c r="N25" s="1156"/>
      <c r="O25" s="1156"/>
      <c r="P25" s="1156"/>
      <c r="Q25" s="1156"/>
      <c r="R25" s="1156"/>
      <c r="S25" s="1156"/>
      <c r="T25" s="1156"/>
      <c r="U25" s="1157"/>
      <c r="V25" s="1158"/>
      <c r="W25" s="1159"/>
      <c r="X25" s="1160"/>
      <c r="Y25" s="1161"/>
      <c r="Z25" s="1159"/>
      <c r="AA25" s="1160"/>
      <c r="AB25" s="1161"/>
      <c r="AC25" s="1159"/>
      <c r="AD25" s="1159"/>
      <c r="AE25" s="1162"/>
      <c r="AF25" s="127"/>
      <c r="AG25" s="187"/>
      <c r="AH25" s="187"/>
      <c r="AI25" s="187"/>
      <c r="AJ25" s="187"/>
      <c r="AK25" s="187"/>
      <c r="AL25" s="188"/>
      <c r="AM25" s="189"/>
      <c r="AN25" s="187"/>
      <c r="AO25" s="187"/>
      <c r="AP25" s="187"/>
      <c r="AQ25" s="187"/>
      <c r="AR25" s="187"/>
      <c r="AS25" s="187"/>
      <c r="AT25" s="187"/>
      <c r="AU25" s="187"/>
      <c r="AV25" s="187"/>
      <c r="AW25" s="187"/>
      <c r="AX25" s="127"/>
      <c r="AY25" s="128"/>
      <c r="AZ25" s="128"/>
      <c r="BA25" s="128"/>
      <c r="BB25" s="190"/>
    </row>
    <row r="26" spans="1:54" s="137" customFormat="1" ht="24" customHeight="1" x14ac:dyDescent="0.45">
      <c r="A26" s="186">
        <f t="shared" si="0"/>
        <v>14</v>
      </c>
      <c r="B26" s="1156"/>
      <c r="C26" s="1156"/>
      <c r="D26" s="1156"/>
      <c r="E26" s="1156"/>
      <c r="F26" s="1156"/>
      <c r="G26" s="1156"/>
      <c r="H26" s="1156"/>
      <c r="I26" s="1156"/>
      <c r="J26" s="1156"/>
      <c r="K26" s="1156"/>
      <c r="L26" s="1156"/>
      <c r="M26" s="1156"/>
      <c r="N26" s="1156"/>
      <c r="O26" s="1156"/>
      <c r="P26" s="1156"/>
      <c r="Q26" s="1156"/>
      <c r="R26" s="1156"/>
      <c r="S26" s="1156"/>
      <c r="T26" s="1156"/>
      <c r="U26" s="1157"/>
      <c r="V26" s="1158"/>
      <c r="W26" s="1159"/>
      <c r="X26" s="1160"/>
      <c r="Y26" s="1161"/>
      <c r="Z26" s="1159"/>
      <c r="AA26" s="1160"/>
      <c r="AB26" s="1161"/>
      <c r="AC26" s="1159"/>
      <c r="AD26" s="1159"/>
      <c r="AE26" s="1162"/>
      <c r="AF26" s="127"/>
      <c r="AG26" s="187"/>
      <c r="AH26" s="187"/>
      <c r="AI26" s="187"/>
      <c r="AJ26" s="187"/>
      <c r="AK26" s="187"/>
      <c r="AL26" s="188"/>
      <c r="AM26" s="189"/>
      <c r="AN26" s="187"/>
      <c r="AO26" s="187"/>
      <c r="AP26" s="187"/>
      <c r="AQ26" s="187"/>
      <c r="AR26" s="187"/>
      <c r="AS26" s="187"/>
      <c r="AT26" s="187"/>
      <c r="AU26" s="187"/>
      <c r="AV26" s="187"/>
      <c r="AW26" s="187"/>
      <c r="AX26" s="127"/>
      <c r="AY26" s="128"/>
      <c r="AZ26" s="128"/>
      <c r="BA26" s="128"/>
      <c r="BB26" s="190"/>
    </row>
    <row r="27" spans="1:54" s="137" customFormat="1" ht="24" customHeight="1" x14ac:dyDescent="0.45">
      <c r="A27" s="186">
        <f t="shared" si="0"/>
        <v>15</v>
      </c>
      <c r="B27" s="1156"/>
      <c r="C27" s="1156"/>
      <c r="D27" s="1156"/>
      <c r="E27" s="1156"/>
      <c r="F27" s="1156"/>
      <c r="G27" s="1156"/>
      <c r="H27" s="1156"/>
      <c r="I27" s="1156"/>
      <c r="J27" s="1156"/>
      <c r="K27" s="1156"/>
      <c r="L27" s="1156"/>
      <c r="M27" s="1156"/>
      <c r="N27" s="1156"/>
      <c r="O27" s="1156"/>
      <c r="P27" s="1156"/>
      <c r="Q27" s="1156"/>
      <c r="R27" s="1156"/>
      <c r="S27" s="1156"/>
      <c r="T27" s="1156"/>
      <c r="U27" s="1157"/>
      <c r="V27" s="1158"/>
      <c r="W27" s="1159"/>
      <c r="X27" s="1160"/>
      <c r="Y27" s="1161"/>
      <c r="Z27" s="1159"/>
      <c r="AA27" s="1160"/>
      <c r="AB27" s="1161"/>
      <c r="AC27" s="1159"/>
      <c r="AD27" s="1159"/>
      <c r="AE27" s="1162"/>
      <c r="AF27" s="127"/>
      <c r="AG27" s="187"/>
      <c r="AH27" s="187"/>
      <c r="AI27" s="187"/>
      <c r="AJ27" s="187"/>
      <c r="AK27" s="187"/>
      <c r="AL27" s="188"/>
      <c r="AM27" s="189"/>
      <c r="AN27" s="187"/>
      <c r="AO27" s="187"/>
      <c r="AP27" s="187"/>
      <c r="AQ27" s="187"/>
      <c r="AR27" s="187"/>
      <c r="AS27" s="187"/>
      <c r="AT27" s="187"/>
      <c r="AU27" s="187"/>
      <c r="AV27" s="187"/>
      <c r="AW27" s="187"/>
      <c r="AX27" s="127"/>
      <c r="AY27" s="128"/>
      <c r="AZ27" s="128"/>
      <c r="BA27" s="128"/>
      <c r="BB27" s="190"/>
    </row>
    <row r="28" spans="1:54" s="137" customFormat="1" ht="24" customHeight="1" x14ac:dyDescent="0.45">
      <c r="A28" s="186">
        <f t="shared" si="0"/>
        <v>16</v>
      </c>
      <c r="B28" s="1156"/>
      <c r="C28" s="1156"/>
      <c r="D28" s="1156"/>
      <c r="E28" s="1156"/>
      <c r="F28" s="1156"/>
      <c r="G28" s="1156"/>
      <c r="H28" s="1156"/>
      <c r="I28" s="1156"/>
      <c r="J28" s="1156"/>
      <c r="K28" s="1156"/>
      <c r="L28" s="1156"/>
      <c r="M28" s="1156"/>
      <c r="N28" s="1156"/>
      <c r="O28" s="1156"/>
      <c r="P28" s="1156"/>
      <c r="Q28" s="1156"/>
      <c r="R28" s="1156"/>
      <c r="S28" s="1156"/>
      <c r="T28" s="1156"/>
      <c r="U28" s="1157"/>
      <c r="V28" s="1158"/>
      <c r="W28" s="1159"/>
      <c r="X28" s="1160"/>
      <c r="Y28" s="1161"/>
      <c r="Z28" s="1159"/>
      <c r="AA28" s="1160"/>
      <c r="AB28" s="1161"/>
      <c r="AC28" s="1159"/>
      <c r="AD28" s="1159"/>
      <c r="AE28" s="1162"/>
      <c r="AF28" s="127"/>
      <c r="AG28" s="187"/>
      <c r="AH28" s="187"/>
      <c r="AI28" s="187"/>
      <c r="AJ28" s="187"/>
      <c r="AK28" s="187"/>
      <c r="AL28" s="188"/>
      <c r="AM28" s="189"/>
      <c r="AN28" s="187"/>
      <c r="AO28" s="187"/>
      <c r="AP28" s="187"/>
      <c r="AQ28" s="187"/>
      <c r="AR28" s="187"/>
      <c r="AS28" s="187"/>
      <c r="AT28" s="187"/>
      <c r="AU28" s="187"/>
      <c r="AV28" s="187"/>
      <c r="AW28" s="187"/>
      <c r="AX28" s="127"/>
      <c r="AY28" s="128"/>
      <c r="AZ28" s="128"/>
      <c r="BA28" s="128"/>
      <c r="BB28" s="190"/>
    </row>
    <row r="29" spans="1:54" s="137" customFormat="1" ht="24" customHeight="1" x14ac:dyDescent="0.45">
      <c r="A29" s="186">
        <f t="shared" si="0"/>
        <v>17</v>
      </c>
      <c r="B29" s="1156"/>
      <c r="C29" s="1156"/>
      <c r="D29" s="1156"/>
      <c r="E29" s="1156"/>
      <c r="F29" s="1156"/>
      <c r="G29" s="1156"/>
      <c r="H29" s="1156"/>
      <c r="I29" s="1156"/>
      <c r="J29" s="1156"/>
      <c r="K29" s="1156"/>
      <c r="L29" s="1156"/>
      <c r="M29" s="1156"/>
      <c r="N29" s="1156"/>
      <c r="O29" s="1156"/>
      <c r="P29" s="1156"/>
      <c r="Q29" s="1156"/>
      <c r="R29" s="1156"/>
      <c r="S29" s="1156"/>
      <c r="T29" s="1156"/>
      <c r="U29" s="1157"/>
      <c r="V29" s="1158"/>
      <c r="W29" s="1159"/>
      <c r="X29" s="1160"/>
      <c r="Y29" s="1161"/>
      <c r="Z29" s="1159"/>
      <c r="AA29" s="1160"/>
      <c r="AB29" s="1161"/>
      <c r="AC29" s="1159"/>
      <c r="AD29" s="1159"/>
      <c r="AE29" s="1162"/>
      <c r="AF29" s="127"/>
      <c r="AG29" s="187"/>
      <c r="AH29" s="187"/>
      <c r="AI29" s="187"/>
      <c r="AJ29" s="187"/>
      <c r="AK29" s="187"/>
      <c r="AL29" s="188"/>
      <c r="AM29" s="189"/>
      <c r="AN29" s="187"/>
      <c r="AO29" s="187"/>
      <c r="AP29" s="187"/>
      <c r="AQ29" s="187"/>
      <c r="AR29" s="187"/>
      <c r="AS29" s="187"/>
      <c r="AT29" s="187"/>
      <c r="AU29" s="187"/>
      <c r="AV29" s="187"/>
      <c r="AW29" s="187"/>
      <c r="AX29" s="127"/>
      <c r="AY29" s="128"/>
      <c r="AZ29" s="128"/>
      <c r="BA29" s="128"/>
      <c r="BB29" s="190"/>
    </row>
    <row r="30" spans="1:54" s="137" customFormat="1" ht="24" customHeight="1" x14ac:dyDescent="0.45">
      <c r="A30" s="186">
        <f t="shared" si="0"/>
        <v>18</v>
      </c>
      <c r="B30" s="1156"/>
      <c r="C30" s="1156"/>
      <c r="D30" s="1156"/>
      <c r="E30" s="1156"/>
      <c r="F30" s="1156"/>
      <c r="G30" s="1156"/>
      <c r="H30" s="1156"/>
      <c r="I30" s="1156"/>
      <c r="J30" s="1156"/>
      <c r="K30" s="1156"/>
      <c r="L30" s="1156"/>
      <c r="M30" s="1156"/>
      <c r="N30" s="1156"/>
      <c r="O30" s="1156"/>
      <c r="P30" s="1156"/>
      <c r="Q30" s="1156"/>
      <c r="R30" s="1156"/>
      <c r="S30" s="1156"/>
      <c r="T30" s="1156"/>
      <c r="U30" s="1157"/>
      <c r="V30" s="1158"/>
      <c r="W30" s="1159"/>
      <c r="X30" s="1160"/>
      <c r="Y30" s="1161"/>
      <c r="Z30" s="1159"/>
      <c r="AA30" s="1160"/>
      <c r="AB30" s="1161"/>
      <c r="AC30" s="1159"/>
      <c r="AD30" s="1159"/>
      <c r="AE30" s="1162"/>
      <c r="AF30" s="127"/>
      <c r="AG30" s="187"/>
      <c r="AH30" s="187"/>
      <c r="AI30" s="187"/>
      <c r="AJ30" s="187"/>
      <c r="AK30" s="187"/>
      <c r="AL30" s="188"/>
      <c r="AM30" s="189"/>
      <c r="AN30" s="187"/>
      <c r="AO30" s="187"/>
      <c r="AP30" s="187"/>
      <c r="AQ30" s="187"/>
      <c r="AR30" s="187"/>
      <c r="AS30" s="187"/>
      <c r="AT30" s="187"/>
      <c r="AU30" s="187"/>
      <c r="AV30" s="187"/>
      <c r="AW30" s="187"/>
      <c r="AX30" s="127"/>
      <c r="AY30" s="128"/>
      <c r="AZ30" s="128"/>
      <c r="BA30" s="128"/>
      <c r="BB30" s="190"/>
    </row>
    <row r="31" spans="1:54" s="137" customFormat="1" ht="24" customHeight="1" x14ac:dyDescent="0.45">
      <c r="A31" s="186">
        <f t="shared" si="0"/>
        <v>19</v>
      </c>
      <c r="B31" s="1156"/>
      <c r="C31" s="1156"/>
      <c r="D31" s="1156"/>
      <c r="E31" s="1156"/>
      <c r="F31" s="1156"/>
      <c r="G31" s="1156"/>
      <c r="H31" s="1156"/>
      <c r="I31" s="1156"/>
      <c r="J31" s="1156"/>
      <c r="K31" s="1156"/>
      <c r="L31" s="1156"/>
      <c r="M31" s="1156"/>
      <c r="N31" s="1156"/>
      <c r="O31" s="1156"/>
      <c r="P31" s="1156"/>
      <c r="Q31" s="1156"/>
      <c r="R31" s="1156"/>
      <c r="S31" s="1156"/>
      <c r="T31" s="1156"/>
      <c r="U31" s="1157"/>
      <c r="V31" s="1158"/>
      <c r="W31" s="1159"/>
      <c r="X31" s="1160"/>
      <c r="Y31" s="1161"/>
      <c r="Z31" s="1159"/>
      <c r="AA31" s="1160"/>
      <c r="AB31" s="1161"/>
      <c r="AC31" s="1159"/>
      <c r="AD31" s="1159"/>
      <c r="AE31" s="1162"/>
      <c r="AF31" s="127"/>
      <c r="AG31" s="187"/>
      <c r="AH31" s="187"/>
      <c r="AI31" s="187"/>
      <c r="AJ31" s="187"/>
      <c r="AK31" s="187"/>
      <c r="AL31" s="188"/>
      <c r="AM31" s="189"/>
      <c r="AN31" s="187"/>
      <c r="AO31" s="187"/>
      <c r="AP31" s="187"/>
      <c r="AQ31" s="187"/>
      <c r="AR31" s="187"/>
      <c r="AS31" s="187"/>
      <c r="AT31" s="187"/>
      <c r="AU31" s="187"/>
      <c r="AV31" s="187"/>
      <c r="AW31" s="187"/>
      <c r="AX31" s="127"/>
      <c r="AY31" s="128"/>
      <c r="AZ31" s="128"/>
      <c r="BA31" s="128"/>
      <c r="BB31" s="190"/>
    </row>
    <row r="32" spans="1:54" s="137" customFormat="1" ht="24" customHeight="1" x14ac:dyDescent="0.45">
      <c r="A32" s="186">
        <f t="shared" si="0"/>
        <v>20</v>
      </c>
      <c r="B32" s="1156"/>
      <c r="C32" s="1156"/>
      <c r="D32" s="1156"/>
      <c r="E32" s="1156"/>
      <c r="F32" s="1156"/>
      <c r="G32" s="1156"/>
      <c r="H32" s="1156"/>
      <c r="I32" s="1156"/>
      <c r="J32" s="1156"/>
      <c r="K32" s="1156"/>
      <c r="L32" s="1156"/>
      <c r="M32" s="1156"/>
      <c r="N32" s="1156"/>
      <c r="O32" s="1156"/>
      <c r="P32" s="1156"/>
      <c r="Q32" s="1156"/>
      <c r="R32" s="1156"/>
      <c r="S32" s="1156"/>
      <c r="T32" s="1156"/>
      <c r="U32" s="1157"/>
      <c r="V32" s="1158"/>
      <c r="W32" s="1159"/>
      <c r="X32" s="1160"/>
      <c r="Y32" s="1161"/>
      <c r="Z32" s="1159"/>
      <c r="AA32" s="1160"/>
      <c r="AB32" s="1161"/>
      <c r="AC32" s="1159"/>
      <c r="AD32" s="1159"/>
      <c r="AE32" s="1162"/>
      <c r="AF32" s="127"/>
      <c r="AG32" s="187"/>
      <c r="AH32" s="187"/>
      <c r="AI32" s="187"/>
      <c r="AJ32" s="187"/>
      <c r="AK32" s="187"/>
      <c r="AL32" s="188"/>
      <c r="AM32" s="189"/>
      <c r="AN32" s="187"/>
      <c r="AO32" s="187"/>
      <c r="AP32" s="187"/>
      <c r="AQ32" s="187"/>
      <c r="AR32" s="187"/>
      <c r="AS32" s="187"/>
      <c r="AT32" s="187"/>
      <c r="AU32" s="187"/>
      <c r="AV32" s="187"/>
      <c r="AW32" s="187"/>
      <c r="AX32" s="127"/>
      <c r="AY32" s="128"/>
      <c r="AZ32" s="128"/>
      <c r="BA32" s="128"/>
      <c r="BB32" s="190"/>
    </row>
    <row r="33" spans="1:54" s="137" customFormat="1" ht="24" customHeight="1" x14ac:dyDescent="0.45">
      <c r="A33" s="186">
        <f t="shared" si="0"/>
        <v>21</v>
      </c>
      <c r="B33" s="1156"/>
      <c r="C33" s="1156"/>
      <c r="D33" s="1156"/>
      <c r="E33" s="1156"/>
      <c r="F33" s="1156"/>
      <c r="G33" s="1156"/>
      <c r="H33" s="1156"/>
      <c r="I33" s="1156"/>
      <c r="J33" s="1156"/>
      <c r="K33" s="1156"/>
      <c r="L33" s="1156"/>
      <c r="M33" s="1156"/>
      <c r="N33" s="1156"/>
      <c r="O33" s="1156"/>
      <c r="P33" s="1156"/>
      <c r="Q33" s="1156"/>
      <c r="R33" s="1156"/>
      <c r="S33" s="1156"/>
      <c r="T33" s="1156"/>
      <c r="U33" s="1157"/>
      <c r="V33" s="1158"/>
      <c r="W33" s="1159"/>
      <c r="X33" s="1160"/>
      <c r="Y33" s="1161"/>
      <c r="Z33" s="1159"/>
      <c r="AA33" s="1160"/>
      <c r="AB33" s="1161"/>
      <c r="AC33" s="1159"/>
      <c r="AD33" s="1159"/>
      <c r="AE33" s="1162"/>
      <c r="AF33" s="127"/>
      <c r="AG33" s="187"/>
      <c r="AH33" s="187"/>
      <c r="AI33" s="187"/>
      <c r="AJ33" s="187"/>
      <c r="AK33" s="187"/>
      <c r="AL33" s="188"/>
      <c r="AM33" s="189"/>
      <c r="AN33" s="187"/>
      <c r="AO33" s="187"/>
      <c r="AP33" s="187"/>
      <c r="AQ33" s="187"/>
      <c r="AR33" s="187"/>
      <c r="AS33" s="187"/>
      <c r="AT33" s="187"/>
      <c r="AU33" s="187"/>
      <c r="AV33" s="187"/>
      <c r="AW33" s="187"/>
      <c r="AX33" s="127"/>
      <c r="AY33" s="128"/>
      <c r="AZ33" s="128"/>
      <c r="BA33" s="128"/>
      <c r="BB33" s="190"/>
    </row>
    <row r="34" spans="1:54" s="137" customFormat="1" ht="24" customHeight="1" x14ac:dyDescent="0.45">
      <c r="A34" s="186">
        <f t="shared" si="0"/>
        <v>22</v>
      </c>
      <c r="B34" s="1156"/>
      <c r="C34" s="1156"/>
      <c r="D34" s="1156"/>
      <c r="E34" s="1156"/>
      <c r="F34" s="1156"/>
      <c r="G34" s="1156"/>
      <c r="H34" s="1156"/>
      <c r="I34" s="1156"/>
      <c r="J34" s="1156"/>
      <c r="K34" s="1156"/>
      <c r="L34" s="1156"/>
      <c r="M34" s="1156"/>
      <c r="N34" s="1156"/>
      <c r="O34" s="1156"/>
      <c r="P34" s="1156"/>
      <c r="Q34" s="1156"/>
      <c r="R34" s="1156"/>
      <c r="S34" s="1156"/>
      <c r="T34" s="1156"/>
      <c r="U34" s="1157"/>
      <c r="V34" s="1158"/>
      <c r="W34" s="1159"/>
      <c r="X34" s="1160"/>
      <c r="Y34" s="1161"/>
      <c r="Z34" s="1159"/>
      <c r="AA34" s="1160"/>
      <c r="AB34" s="1161"/>
      <c r="AC34" s="1159"/>
      <c r="AD34" s="1159"/>
      <c r="AE34" s="1162"/>
      <c r="AF34" s="127"/>
      <c r="AG34" s="187"/>
      <c r="AH34" s="187"/>
      <c r="AI34" s="187"/>
      <c r="AJ34" s="187"/>
      <c r="AK34" s="187"/>
      <c r="AL34" s="188"/>
      <c r="AM34" s="189"/>
      <c r="AN34" s="187"/>
      <c r="AO34" s="187"/>
      <c r="AP34" s="187"/>
      <c r="AQ34" s="187"/>
      <c r="AR34" s="187"/>
      <c r="AS34" s="187"/>
      <c r="AT34" s="187"/>
      <c r="AU34" s="187"/>
      <c r="AV34" s="187"/>
      <c r="AW34" s="187"/>
      <c r="AX34" s="127"/>
      <c r="AY34" s="128"/>
      <c r="AZ34" s="128"/>
      <c r="BA34" s="128"/>
      <c r="BB34" s="190"/>
    </row>
    <row r="35" spans="1:54" s="137" customFormat="1" ht="24" customHeight="1" x14ac:dyDescent="0.45">
      <c r="A35" s="186">
        <f t="shared" si="0"/>
        <v>23</v>
      </c>
      <c r="B35" s="1156"/>
      <c r="C35" s="1156"/>
      <c r="D35" s="1156"/>
      <c r="E35" s="1156"/>
      <c r="F35" s="1156"/>
      <c r="G35" s="1156"/>
      <c r="H35" s="1156"/>
      <c r="I35" s="1156"/>
      <c r="J35" s="1156"/>
      <c r="K35" s="1156"/>
      <c r="L35" s="1156"/>
      <c r="M35" s="1156"/>
      <c r="N35" s="1156"/>
      <c r="O35" s="1156"/>
      <c r="P35" s="1156"/>
      <c r="Q35" s="1156"/>
      <c r="R35" s="1156"/>
      <c r="S35" s="1156"/>
      <c r="T35" s="1156"/>
      <c r="U35" s="1157"/>
      <c r="V35" s="1158"/>
      <c r="W35" s="1159"/>
      <c r="X35" s="1160"/>
      <c r="Y35" s="1161"/>
      <c r="Z35" s="1159"/>
      <c r="AA35" s="1160"/>
      <c r="AB35" s="1161"/>
      <c r="AC35" s="1159"/>
      <c r="AD35" s="1159"/>
      <c r="AE35" s="1162"/>
      <c r="AF35" s="127"/>
      <c r="AG35" s="187"/>
      <c r="AH35" s="187"/>
      <c r="AI35" s="187"/>
      <c r="AJ35" s="187"/>
      <c r="AK35" s="187"/>
      <c r="AL35" s="188"/>
      <c r="AM35" s="189"/>
      <c r="AN35" s="187"/>
      <c r="AO35" s="187"/>
      <c r="AP35" s="187"/>
      <c r="AQ35" s="187"/>
      <c r="AR35" s="187"/>
      <c r="AS35" s="187"/>
      <c r="AT35" s="187"/>
      <c r="AU35" s="187"/>
      <c r="AV35" s="187"/>
      <c r="AW35" s="187"/>
      <c r="AX35" s="127"/>
      <c r="AY35" s="128"/>
      <c r="AZ35" s="128"/>
      <c r="BA35" s="128"/>
      <c r="BB35" s="190"/>
    </row>
    <row r="36" spans="1:54" s="137" customFormat="1" ht="24" customHeight="1" x14ac:dyDescent="0.45">
      <c r="A36" s="186">
        <f t="shared" si="0"/>
        <v>24</v>
      </c>
      <c r="B36" s="1156"/>
      <c r="C36" s="1156"/>
      <c r="D36" s="1156"/>
      <c r="E36" s="1156"/>
      <c r="F36" s="1156"/>
      <c r="G36" s="1156"/>
      <c r="H36" s="1156"/>
      <c r="I36" s="1156"/>
      <c r="J36" s="1156"/>
      <c r="K36" s="1156"/>
      <c r="L36" s="1156"/>
      <c r="M36" s="1156"/>
      <c r="N36" s="1156"/>
      <c r="O36" s="1156"/>
      <c r="P36" s="1156"/>
      <c r="Q36" s="1156"/>
      <c r="R36" s="1156"/>
      <c r="S36" s="1156"/>
      <c r="T36" s="1156"/>
      <c r="U36" s="1157"/>
      <c r="V36" s="1158"/>
      <c r="W36" s="1159"/>
      <c r="X36" s="1160"/>
      <c r="Y36" s="1161"/>
      <c r="Z36" s="1159"/>
      <c r="AA36" s="1160"/>
      <c r="AB36" s="1161"/>
      <c r="AC36" s="1159"/>
      <c r="AD36" s="1159"/>
      <c r="AE36" s="1162"/>
      <c r="AF36" s="127"/>
      <c r="AG36" s="187"/>
      <c r="AH36" s="187"/>
      <c r="AI36" s="187"/>
      <c r="AJ36" s="187"/>
      <c r="AK36" s="187"/>
      <c r="AL36" s="188"/>
      <c r="AM36" s="189"/>
      <c r="AN36" s="187"/>
      <c r="AO36" s="187"/>
      <c r="AP36" s="187"/>
      <c r="AQ36" s="187"/>
      <c r="AR36" s="187"/>
      <c r="AS36" s="187"/>
      <c r="AT36" s="187"/>
      <c r="AU36" s="187"/>
      <c r="AV36" s="187"/>
      <c r="AW36" s="187"/>
      <c r="AX36" s="127"/>
      <c r="AY36" s="128"/>
      <c r="AZ36" s="128"/>
      <c r="BA36" s="128"/>
      <c r="BB36" s="190"/>
    </row>
    <row r="37" spans="1:54" s="137" customFormat="1" ht="24" customHeight="1" x14ac:dyDescent="0.45">
      <c r="A37" s="186">
        <f t="shared" si="0"/>
        <v>25</v>
      </c>
      <c r="B37" s="1156"/>
      <c r="C37" s="1156"/>
      <c r="D37" s="1156"/>
      <c r="E37" s="1156"/>
      <c r="F37" s="1156"/>
      <c r="G37" s="1156"/>
      <c r="H37" s="1156"/>
      <c r="I37" s="1156"/>
      <c r="J37" s="1156"/>
      <c r="K37" s="1156"/>
      <c r="L37" s="1156"/>
      <c r="M37" s="1156"/>
      <c r="N37" s="1156"/>
      <c r="O37" s="1156"/>
      <c r="P37" s="1156"/>
      <c r="Q37" s="1156"/>
      <c r="R37" s="1156"/>
      <c r="S37" s="1156"/>
      <c r="T37" s="1156"/>
      <c r="U37" s="1157"/>
      <c r="V37" s="1158"/>
      <c r="W37" s="1159"/>
      <c r="X37" s="1160"/>
      <c r="Y37" s="1161"/>
      <c r="Z37" s="1159"/>
      <c r="AA37" s="1160"/>
      <c r="AB37" s="1161"/>
      <c r="AC37" s="1159"/>
      <c r="AD37" s="1159"/>
      <c r="AE37" s="1162"/>
      <c r="AF37" s="127"/>
      <c r="AG37" s="187"/>
      <c r="AH37" s="187"/>
      <c r="AI37" s="187"/>
      <c r="AJ37" s="187"/>
      <c r="AK37" s="187"/>
      <c r="AL37" s="188"/>
      <c r="AM37" s="189"/>
      <c r="AN37" s="187"/>
      <c r="AO37" s="187"/>
      <c r="AP37" s="187"/>
      <c r="AQ37" s="187"/>
      <c r="AR37" s="187"/>
      <c r="AS37" s="187"/>
      <c r="AT37" s="187"/>
      <c r="AU37" s="187"/>
      <c r="AV37" s="187"/>
      <c r="AW37" s="187"/>
      <c r="AX37" s="127"/>
      <c r="AY37" s="128"/>
      <c r="AZ37" s="128"/>
      <c r="BA37" s="128"/>
      <c r="BB37" s="190"/>
    </row>
    <row r="38" spans="1:54" s="137" customFormat="1" ht="24" customHeight="1" x14ac:dyDescent="0.45">
      <c r="A38" s="186">
        <f t="shared" si="0"/>
        <v>26</v>
      </c>
      <c r="B38" s="1156"/>
      <c r="C38" s="1156"/>
      <c r="D38" s="1156"/>
      <c r="E38" s="1156"/>
      <c r="F38" s="1156"/>
      <c r="G38" s="1156"/>
      <c r="H38" s="1156"/>
      <c r="I38" s="1156"/>
      <c r="J38" s="1156"/>
      <c r="K38" s="1156"/>
      <c r="L38" s="1156"/>
      <c r="M38" s="1156"/>
      <c r="N38" s="1156"/>
      <c r="O38" s="1156"/>
      <c r="P38" s="1156"/>
      <c r="Q38" s="1156"/>
      <c r="R38" s="1156"/>
      <c r="S38" s="1156"/>
      <c r="T38" s="1156"/>
      <c r="U38" s="1157"/>
      <c r="V38" s="1158"/>
      <c r="W38" s="1159"/>
      <c r="X38" s="1160"/>
      <c r="Y38" s="1161"/>
      <c r="Z38" s="1159"/>
      <c r="AA38" s="1160"/>
      <c r="AB38" s="1161"/>
      <c r="AC38" s="1159"/>
      <c r="AD38" s="1159"/>
      <c r="AE38" s="1162"/>
      <c r="AF38" s="127"/>
      <c r="AG38" s="187"/>
      <c r="AH38" s="187"/>
      <c r="AI38" s="187"/>
      <c r="AJ38" s="187"/>
      <c r="AK38" s="187"/>
      <c r="AL38" s="188"/>
      <c r="AM38" s="189"/>
      <c r="AN38" s="187"/>
      <c r="AO38" s="187"/>
      <c r="AP38" s="187"/>
      <c r="AQ38" s="187"/>
      <c r="AR38" s="187"/>
      <c r="AS38" s="187"/>
      <c r="AT38" s="187"/>
      <c r="AU38" s="187"/>
      <c r="AV38" s="187"/>
      <c r="AW38" s="187"/>
      <c r="AX38" s="127"/>
      <c r="AY38" s="128"/>
      <c r="AZ38" s="128"/>
      <c r="BA38" s="128"/>
      <c r="BB38" s="190"/>
    </row>
    <row r="39" spans="1:54" s="137" customFormat="1" ht="24" customHeight="1" x14ac:dyDescent="0.45">
      <c r="A39" s="186">
        <f t="shared" si="0"/>
        <v>27</v>
      </c>
      <c r="B39" s="1156"/>
      <c r="C39" s="1156"/>
      <c r="D39" s="1156"/>
      <c r="E39" s="1156"/>
      <c r="F39" s="1156"/>
      <c r="G39" s="1156"/>
      <c r="H39" s="1156"/>
      <c r="I39" s="1156"/>
      <c r="J39" s="1156"/>
      <c r="K39" s="1156"/>
      <c r="L39" s="1156"/>
      <c r="M39" s="1156"/>
      <c r="N39" s="1156"/>
      <c r="O39" s="1156"/>
      <c r="P39" s="1156"/>
      <c r="Q39" s="1156"/>
      <c r="R39" s="1156"/>
      <c r="S39" s="1156"/>
      <c r="T39" s="1156"/>
      <c r="U39" s="1157"/>
      <c r="V39" s="1158"/>
      <c r="W39" s="1159"/>
      <c r="X39" s="1160"/>
      <c r="Y39" s="1161"/>
      <c r="Z39" s="1159"/>
      <c r="AA39" s="1160"/>
      <c r="AB39" s="1161"/>
      <c r="AC39" s="1159"/>
      <c r="AD39" s="1159"/>
      <c r="AE39" s="1162"/>
      <c r="AF39" s="127"/>
      <c r="AG39" s="187"/>
      <c r="AH39" s="187"/>
      <c r="AI39" s="187"/>
      <c r="AJ39" s="187"/>
      <c r="AK39" s="187"/>
      <c r="AL39" s="188"/>
      <c r="AM39" s="189"/>
      <c r="AN39" s="187"/>
      <c r="AO39" s="187"/>
      <c r="AP39" s="187"/>
      <c r="AQ39" s="187"/>
      <c r="AR39" s="187"/>
      <c r="AS39" s="187"/>
      <c r="AT39" s="187"/>
      <c r="AU39" s="187"/>
      <c r="AV39" s="187"/>
      <c r="AW39" s="187"/>
      <c r="AX39" s="127"/>
      <c r="AY39" s="128"/>
      <c r="AZ39" s="128"/>
      <c r="BA39" s="128"/>
      <c r="BB39" s="190"/>
    </row>
    <row r="40" spans="1:54" s="137" customFormat="1" ht="24" customHeight="1" x14ac:dyDescent="0.45">
      <c r="A40" s="186">
        <f t="shared" si="0"/>
        <v>28</v>
      </c>
      <c r="B40" s="1156"/>
      <c r="C40" s="1156"/>
      <c r="D40" s="1156"/>
      <c r="E40" s="1156"/>
      <c r="F40" s="1156"/>
      <c r="G40" s="1156"/>
      <c r="H40" s="1156"/>
      <c r="I40" s="1156"/>
      <c r="J40" s="1156"/>
      <c r="K40" s="1156"/>
      <c r="L40" s="1156"/>
      <c r="M40" s="1156"/>
      <c r="N40" s="1156"/>
      <c r="O40" s="1156"/>
      <c r="P40" s="1156"/>
      <c r="Q40" s="1156"/>
      <c r="R40" s="1156"/>
      <c r="S40" s="1156"/>
      <c r="T40" s="1156"/>
      <c r="U40" s="1157"/>
      <c r="V40" s="1158"/>
      <c r="W40" s="1159"/>
      <c r="X40" s="1160"/>
      <c r="Y40" s="1161"/>
      <c r="Z40" s="1159"/>
      <c r="AA40" s="1160"/>
      <c r="AB40" s="1161"/>
      <c r="AC40" s="1159"/>
      <c r="AD40" s="1159"/>
      <c r="AE40" s="1162"/>
      <c r="AF40" s="127"/>
      <c r="AG40" s="187"/>
      <c r="AH40" s="187"/>
      <c r="AI40" s="187"/>
      <c r="AJ40" s="187"/>
      <c r="AK40" s="187"/>
      <c r="AL40" s="188"/>
      <c r="AM40" s="189"/>
      <c r="AN40" s="187"/>
      <c r="AO40" s="187"/>
      <c r="AP40" s="187"/>
      <c r="AQ40" s="187"/>
      <c r="AR40" s="187"/>
      <c r="AS40" s="187"/>
      <c r="AT40" s="187"/>
      <c r="AU40" s="187"/>
      <c r="AV40" s="187"/>
      <c r="AW40" s="187"/>
      <c r="AX40" s="127"/>
      <c r="AY40" s="128"/>
      <c r="AZ40" s="128"/>
      <c r="BA40" s="128"/>
      <c r="BB40" s="190"/>
    </row>
    <row r="41" spans="1:54" s="137" customFormat="1" ht="24" customHeight="1" x14ac:dyDescent="0.45">
      <c r="A41" s="186">
        <f t="shared" si="0"/>
        <v>29</v>
      </c>
      <c r="B41" s="1156"/>
      <c r="C41" s="1156"/>
      <c r="D41" s="1156"/>
      <c r="E41" s="1156"/>
      <c r="F41" s="1156"/>
      <c r="G41" s="1156"/>
      <c r="H41" s="1156"/>
      <c r="I41" s="1156"/>
      <c r="J41" s="1156"/>
      <c r="K41" s="1156"/>
      <c r="L41" s="1156"/>
      <c r="M41" s="1156"/>
      <c r="N41" s="1156"/>
      <c r="O41" s="1156"/>
      <c r="P41" s="1156"/>
      <c r="Q41" s="1156"/>
      <c r="R41" s="1156"/>
      <c r="S41" s="1156"/>
      <c r="T41" s="1156"/>
      <c r="U41" s="1157"/>
      <c r="V41" s="1158"/>
      <c r="W41" s="1159"/>
      <c r="X41" s="1160"/>
      <c r="Y41" s="1161"/>
      <c r="Z41" s="1159"/>
      <c r="AA41" s="1160"/>
      <c r="AB41" s="1161"/>
      <c r="AC41" s="1159"/>
      <c r="AD41" s="1159"/>
      <c r="AE41" s="1162"/>
      <c r="AF41" s="127"/>
      <c r="AG41" s="187"/>
      <c r="AH41" s="187"/>
      <c r="AI41" s="187"/>
      <c r="AJ41" s="187"/>
      <c r="AK41" s="187"/>
      <c r="AL41" s="188"/>
      <c r="AM41" s="189"/>
      <c r="AN41" s="187"/>
      <c r="AO41" s="187"/>
      <c r="AP41" s="187"/>
      <c r="AQ41" s="187"/>
      <c r="AR41" s="187"/>
      <c r="AS41" s="187"/>
      <c r="AT41" s="187"/>
      <c r="AU41" s="187"/>
      <c r="AV41" s="187"/>
      <c r="AW41" s="187"/>
      <c r="AX41" s="127"/>
      <c r="AY41" s="128"/>
      <c r="AZ41" s="128"/>
      <c r="BA41" s="128"/>
      <c r="BB41" s="190"/>
    </row>
    <row r="42" spans="1:54" s="137" customFormat="1" ht="24" customHeight="1" x14ac:dyDescent="0.45">
      <c r="A42" s="186">
        <f t="shared" si="0"/>
        <v>30</v>
      </c>
      <c r="B42" s="1156"/>
      <c r="C42" s="1156"/>
      <c r="D42" s="1156"/>
      <c r="E42" s="1156"/>
      <c r="F42" s="1156"/>
      <c r="G42" s="1156"/>
      <c r="H42" s="1156"/>
      <c r="I42" s="1156"/>
      <c r="J42" s="1156"/>
      <c r="K42" s="1156"/>
      <c r="L42" s="1156"/>
      <c r="M42" s="1156"/>
      <c r="N42" s="1156"/>
      <c r="O42" s="1156"/>
      <c r="P42" s="1156"/>
      <c r="Q42" s="1156"/>
      <c r="R42" s="1156"/>
      <c r="S42" s="1156"/>
      <c r="T42" s="1156"/>
      <c r="U42" s="1157"/>
      <c r="V42" s="1158"/>
      <c r="W42" s="1159"/>
      <c r="X42" s="1160"/>
      <c r="Y42" s="1161"/>
      <c r="Z42" s="1159"/>
      <c r="AA42" s="1160"/>
      <c r="AB42" s="1161"/>
      <c r="AC42" s="1159"/>
      <c r="AD42" s="1159"/>
      <c r="AE42" s="1162"/>
      <c r="AF42" s="127"/>
      <c r="AG42" s="187"/>
      <c r="AH42" s="187"/>
      <c r="AI42" s="187"/>
      <c r="AJ42" s="187"/>
      <c r="AK42" s="187"/>
      <c r="AL42" s="188"/>
      <c r="AM42" s="189"/>
      <c r="AN42" s="187"/>
      <c r="AO42" s="187"/>
      <c r="AP42" s="187"/>
      <c r="AQ42" s="187"/>
      <c r="AR42" s="187"/>
      <c r="AS42" s="187"/>
      <c r="AT42" s="187"/>
      <c r="AU42" s="187"/>
      <c r="AV42" s="187"/>
      <c r="AW42" s="187"/>
      <c r="AX42" s="127"/>
      <c r="AY42" s="128"/>
      <c r="AZ42" s="128"/>
      <c r="BA42" s="128"/>
      <c r="BB42" s="190"/>
    </row>
    <row r="43" spans="1:54" s="137" customFormat="1" ht="24" customHeight="1" x14ac:dyDescent="0.45">
      <c r="A43" s="186">
        <f t="shared" si="0"/>
        <v>31</v>
      </c>
      <c r="B43" s="1156"/>
      <c r="C43" s="1156"/>
      <c r="D43" s="1156"/>
      <c r="E43" s="1156"/>
      <c r="F43" s="1156"/>
      <c r="G43" s="1156"/>
      <c r="H43" s="1156"/>
      <c r="I43" s="1156"/>
      <c r="J43" s="1156"/>
      <c r="K43" s="1156"/>
      <c r="L43" s="1156"/>
      <c r="M43" s="1156"/>
      <c r="N43" s="1156"/>
      <c r="O43" s="1156"/>
      <c r="P43" s="1156"/>
      <c r="Q43" s="1156"/>
      <c r="R43" s="1156"/>
      <c r="S43" s="1156"/>
      <c r="T43" s="1156"/>
      <c r="U43" s="1157"/>
      <c r="V43" s="1158"/>
      <c r="W43" s="1159"/>
      <c r="X43" s="1160"/>
      <c r="Y43" s="1161"/>
      <c r="Z43" s="1159"/>
      <c r="AA43" s="1160"/>
      <c r="AB43" s="1161"/>
      <c r="AC43" s="1159"/>
      <c r="AD43" s="1159"/>
      <c r="AE43" s="1162"/>
      <c r="AF43" s="127"/>
      <c r="AG43" s="187"/>
      <c r="AH43" s="187"/>
      <c r="AI43" s="187"/>
      <c r="AJ43" s="187"/>
      <c r="AK43" s="187"/>
      <c r="AL43" s="188"/>
      <c r="AM43" s="189"/>
      <c r="AN43" s="187"/>
      <c r="AO43" s="187"/>
      <c r="AP43" s="187"/>
      <c r="AQ43" s="187"/>
      <c r="AR43" s="187"/>
      <c r="AS43" s="187"/>
      <c r="AT43" s="187"/>
      <c r="AU43" s="187"/>
      <c r="AV43" s="187"/>
      <c r="AW43" s="187"/>
      <c r="AX43" s="127"/>
      <c r="AY43" s="128"/>
      <c r="AZ43" s="128"/>
      <c r="BA43" s="128"/>
      <c r="BB43" s="190"/>
    </row>
    <row r="44" spans="1:54" s="137" customFormat="1" ht="24" customHeight="1" x14ac:dyDescent="0.45">
      <c r="A44" s="186">
        <f t="shared" si="0"/>
        <v>32</v>
      </c>
      <c r="B44" s="1156"/>
      <c r="C44" s="1156"/>
      <c r="D44" s="1156"/>
      <c r="E44" s="1156"/>
      <c r="F44" s="1156"/>
      <c r="G44" s="1156"/>
      <c r="H44" s="1156"/>
      <c r="I44" s="1156"/>
      <c r="J44" s="1156"/>
      <c r="K44" s="1156"/>
      <c r="L44" s="1156"/>
      <c r="M44" s="1156"/>
      <c r="N44" s="1156"/>
      <c r="O44" s="1156"/>
      <c r="P44" s="1156"/>
      <c r="Q44" s="1156"/>
      <c r="R44" s="1156"/>
      <c r="S44" s="1156"/>
      <c r="T44" s="1156"/>
      <c r="U44" s="1157"/>
      <c r="V44" s="1158"/>
      <c r="W44" s="1159"/>
      <c r="X44" s="1160"/>
      <c r="Y44" s="1161"/>
      <c r="Z44" s="1159"/>
      <c r="AA44" s="1160"/>
      <c r="AB44" s="1161"/>
      <c r="AC44" s="1159"/>
      <c r="AD44" s="1159"/>
      <c r="AE44" s="1162"/>
      <c r="AF44" s="127"/>
      <c r="AG44" s="187"/>
      <c r="AH44" s="187"/>
      <c r="AI44" s="187"/>
      <c r="AJ44" s="187"/>
      <c r="AK44" s="187"/>
      <c r="AL44" s="188"/>
      <c r="AM44" s="189"/>
      <c r="AN44" s="187"/>
      <c r="AO44" s="187"/>
      <c r="AP44" s="187"/>
      <c r="AQ44" s="187"/>
      <c r="AR44" s="187"/>
      <c r="AS44" s="187"/>
      <c r="AT44" s="187"/>
      <c r="AU44" s="187"/>
      <c r="AV44" s="187"/>
      <c r="AW44" s="187"/>
      <c r="AX44" s="127"/>
      <c r="AY44" s="128"/>
      <c r="AZ44" s="128"/>
      <c r="BA44" s="128"/>
      <c r="BB44" s="190"/>
    </row>
    <row r="45" spans="1:54" s="137" customFormat="1" ht="24" customHeight="1" x14ac:dyDescent="0.45">
      <c r="A45" s="186">
        <f t="shared" si="0"/>
        <v>33</v>
      </c>
      <c r="B45" s="1156"/>
      <c r="C45" s="1156"/>
      <c r="D45" s="1156"/>
      <c r="E45" s="1156"/>
      <c r="F45" s="1156"/>
      <c r="G45" s="1156"/>
      <c r="H45" s="1156"/>
      <c r="I45" s="1156"/>
      <c r="J45" s="1156"/>
      <c r="K45" s="1156"/>
      <c r="L45" s="1156"/>
      <c r="M45" s="1156"/>
      <c r="N45" s="1156"/>
      <c r="O45" s="1156"/>
      <c r="P45" s="1156"/>
      <c r="Q45" s="1156"/>
      <c r="R45" s="1156"/>
      <c r="S45" s="1156"/>
      <c r="T45" s="1156"/>
      <c r="U45" s="1157"/>
      <c r="V45" s="1158"/>
      <c r="W45" s="1159"/>
      <c r="X45" s="1160"/>
      <c r="Y45" s="1161"/>
      <c r="Z45" s="1159"/>
      <c r="AA45" s="1160"/>
      <c r="AB45" s="1161"/>
      <c r="AC45" s="1159"/>
      <c r="AD45" s="1159"/>
      <c r="AE45" s="1162"/>
      <c r="AF45" s="127"/>
      <c r="AG45" s="187"/>
      <c r="AH45" s="187"/>
      <c r="AI45" s="187"/>
      <c r="AJ45" s="187"/>
      <c r="AK45" s="187"/>
      <c r="AL45" s="188"/>
      <c r="AM45" s="189"/>
      <c r="AN45" s="187"/>
      <c r="AO45" s="187"/>
      <c r="AP45" s="187"/>
      <c r="AQ45" s="187"/>
      <c r="AR45" s="187"/>
      <c r="AS45" s="187"/>
      <c r="AT45" s="187"/>
      <c r="AU45" s="187"/>
      <c r="AV45" s="187"/>
      <c r="AW45" s="187"/>
      <c r="AX45" s="127"/>
      <c r="AY45" s="128"/>
      <c r="AZ45" s="128"/>
      <c r="BA45" s="128"/>
      <c r="BB45" s="190"/>
    </row>
    <row r="46" spans="1:54" s="137" customFormat="1" ht="24" customHeight="1" x14ac:dyDescent="0.45">
      <c r="A46" s="186">
        <f t="shared" si="0"/>
        <v>34</v>
      </c>
      <c r="B46" s="1156"/>
      <c r="C46" s="1156"/>
      <c r="D46" s="1156"/>
      <c r="E46" s="1156"/>
      <c r="F46" s="1156"/>
      <c r="G46" s="1156"/>
      <c r="H46" s="1156"/>
      <c r="I46" s="1156"/>
      <c r="J46" s="1156"/>
      <c r="K46" s="1156"/>
      <c r="L46" s="1156"/>
      <c r="M46" s="1156"/>
      <c r="N46" s="1156"/>
      <c r="O46" s="1156"/>
      <c r="P46" s="1156"/>
      <c r="Q46" s="1156"/>
      <c r="R46" s="1156"/>
      <c r="S46" s="1156"/>
      <c r="T46" s="1156"/>
      <c r="U46" s="1157"/>
      <c r="V46" s="1158"/>
      <c r="W46" s="1159"/>
      <c r="X46" s="1160"/>
      <c r="Y46" s="1161"/>
      <c r="Z46" s="1159"/>
      <c r="AA46" s="1160"/>
      <c r="AB46" s="1161"/>
      <c r="AC46" s="1159"/>
      <c r="AD46" s="1159"/>
      <c r="AE46" s="1162"/>
      <c r="AF46" s="127"/>
      <c r="AG46" s="187"/>
      <c r="AH46" s="187"/>
      <c r="AI46" s="187"/>
      <c r="AJ46" s="187"/>
      <c r="AK46" s="187"/>
      <c r="AL46" s="188"/>
      <c r="AM46" s="189"/>
      <c r="AN46" s="187"/>
      <c r="AO46" s="187"/>
      <c r="AP46" s="187"/>
      <c r="AQ46" s="187"/>
      <c r="AR46" s="187"/>
      <c r="AS46" s="187"/>
      <c r="AT46" s="187"/>
      <c r="AU46" s="187"/>
      <c r="AV46" s="187"/>
      <c r="AW46" s="187"/>
      <c r="AX46" s="127"/>
      <c r="AY46" s="128"/>
      <c r="AZ46" s="128"/>
      <c r="BA46" s="128"/>
      <c r="BB46" s="190"/>
    </row>
    <row r="47" spans="1:54" s="137" customFormat="1" ht="24" customHeight="1" x14ac:dyDescent="0.45">
      <c r="A47" s="186">
        <f t="shared" si="0"/>
        <v>35</v>
      </c>
      <c r="B47" s="1156"/>
      <c r="C47" s="1156"/>
      <c r="D47" s="1156"/>
      <c r="E47" s="1156"/>
      <c r="F47" s="1156"/>
      <c r="G47" s="1156"/>
      <c r="H47" s="1156"/>
      <c r="I47" s="1156"/>
      <c r="J47" s="1156"/>
      <c r="K47" s="1156"/>
      <c r="L47" s="1156"/>
      <c r="M47" s="1156"/>
      <c r="N47" s="1156"/>
      <c r="O47" s="1156"/>
      <c r="P47" s="1156"/>
      <c r="Q47" s="1156"/>
      <c r="R47" s="1156"/>
      <c r="S47" s="1156"/>
      <c r="T47" s="1156"/>
      <c r="U47" s="1157"/>
      <c r="V47" s="1158"/>
      <c r="W47" s="1159"/>
      <c r="X47" s="1160"/>
      <c r="Y47" s="1161"/>
      <c r="Z47" s="1159"/>
      <c r="AA47" s="1160"/>
      <c r="AB47" s="1161"/>
      <c r="AC47" s="1159"/>
      <c r="AD47" s="1159"/>
      <c r="AE47" s="1162"/>
      <c r="AF47" s="127"/>
      <c r="AG47" s="187"/>
      <c r="AH47" s="187"/>
      <c r="AI47" s="187"/>
      <c r="AJ47" s="187"/>
      <c r="AK47" s="187"/>
      <c r="AL47" s="188"/>
      <c r="AM47" s="189"/>
      <c r="AN47" s="187"/>
      <c r="AO47" s="187"/>
      <c r="AP47" s="187"/>
      <c r="AQ47" s="187"/>
      <c r="AR47" s="187"/>
      <c r="AS47" s="187"/>
      <c r="AT47" s="187"/>
      <c r="AU47" s="187"/>
      <c r="AV47" s="187"/>
      <c r="AW47" s="187"/>
      <c r="AX47" s="127"/>
      <c r="AY47" s="128"/>
      <c r="AZ47" s="128"/>
      <c r="BA47" s="128"/>
      <c r="BB47" s="190"/>
    </row>
    <row r="48" spans="1:54" s="137" customFormat="1" ht="24" customHeight="1" x14ac:dyDescent="0.45">
      <c r="A48" s="191">
        <f t="shared" si="0"/>
        <v>36</v>
      </c>
      <c r="B48" s="1176"/>
      <c r="C48" s="1176"/>
      <c r="D48" s="1176"/>
      <c r="E48" s="1176"/>
      <c r="F48" s="1176"/>
      <c r="G48" s="1176"/>
      <c r="H48" s="1176"/>
      <c r="I48" s="1176"/>
      <c r="J48" s="1176"/>
      <c r="K48" s="1176"/>
      <c r="L48" s="1176"/>
      <c r="M48" s="1176"/>
      <c r="N48" s="1176"/>
      <c r="O48" s="1176"/>
      <c r="P48" s="1176"/>
      <c r="Q48" s="1176"/>
      <c r="R48" s="1176"/>
      <c r="S48" s="1176"/>
      <c r="T48" s="1176"/>
      <c r="U48" s="1177"/>
      <c r="V48" s="1178"/>
      <c r="W48" s="1179"/>
      <c r="X48" s="1180"/>
      <c r="Y48" s="1181"/>
      <c r="Z48" s="1179"/>
      <c r="AA48" s="1180"/>
      <c r="AB48" s="1181"/>
      <c r="AC48" s="1179"/>
      <c r="AD48" s="1179"/>
      <c r="AE48" s="1182"/>
      <c r="AF48" s="193"/>
      <c r="AG48" s="194"/>
      <c r="AH48" s="194"/>
      <c r="AI48" s="194"/>
      <c r="AJ48" s="194"/>
      <c r="AK48" s="194"/>
      <c r="AL48" s="195"/>
      <c r="AM48" s="196"/>
      <c r="AN48" s="194"/>
      <c r="AO48" s="194"/>
      <c r="AP48" s="194"/>
      <c r="AQ48" s="194"/>
      <c r="AR48" s="194"/>
      <c r="AS48" s="194"/>
      <c r="AT48" s="194"/>
      <c r="AU48" s="194"/>
      <c r="AV48" s="194"/>
      <c r="AW48" s="194"/>
      <c r="AX48" s="193"/>
      <c r="AY48" s="192"/>
      <c r="AZ48" s="192"/>
      <c r="BA48" s="192"/>
      <c r="BB48" s="197"/>
    </row>
  </sheetData>
  <mergeCells count="339">
    <mergeCell ref="Y47:AA47"/>
    <mergeCell ref="AB47:AE47"/>
    <mergeCell ref="B48:F48"/>
    <mergeCell ref="G48:J48"/>
    <mergeCell ref="K48:O48"/>
    <mergeCell ref="P48:R48"/>
    <mergeCell ref="S48:U48"/>
    <mergeCell ref="V48:X48"/>
    <mergeCell ref="Y48:AA48"/>
    <mergeCell ref="AB48:AE48"/>
    <mergeCell ref="B47:F47"/>
    <mergeCell ref="G47:J47"/>
    <mergeCell ref="K47:O47"/>
    <mergeCell ref="P47:R47"/>
    <mergeCell ref="S47:U47"/>
    <mergeCell ref="V47:X47"/>
    <mergeCell ref="Y45:AA45"/>
    <mergeCell ref="AB45:AE45"/>
    <mergeCell ref="B46:F46"/>
    <mergeCell ref="G46:J46"/>
    <mergeCell ref="K46:O46"/>
    <mergeCell ref="P46:R46"/>
    <mergeCell ref="S46:U46"/>
    <mergeCell ref="V46:X46"/>
    <mergeCell ref="Y46:AA46"/>
    <mergeCell ref="AB46:AE46"/>
    <mergeCell ref="B45:F45"/>
    <mergeCell ref="G45:J45"/>
    <mergeCell ref="K45:O45"/>
    <mergeCell ref="P45:R45"/>
    <mergeCell ref="S45:U45"/>
    <mergeCell ref="V45:X45"/>
    <mergeCell ref="Y43:AA43"/>
    <mergeCell ref="AB43:AE43"/>
    <mergeCell ref="B44:F44"/>
    <mergeCell ref="G44:J44"/>
    <mergeCell ref="K44:O44"/>
    <mergeCell ref="P44:R44"/>
    <mergeCell ref="S44:U44"/>
    <mergeCell ref="V44:X44"/>
    <mergeCell ref="Y44:AA44"/>
    <mergeCell ref="AB44:AE44"/>
    <mergeCell ref="B43:F43"/>
    <mergeCell ref="G43:J43"/>
    <mergeCell ref="K43:O43"/>
    <mergeCell ref="P43:R43"/>
    <mergeCell ref="S43:U43"/>
    <mergeCell ref="V43:X43"/>
    <mergeCell ref="Y41:AA41"/>
    <mergeCell ref="AB41:AE41"/>
    <mergeCell ref="B42:F42"/>
    <mergeCell ref="G42:J42"/>
    <mergeCell ref="K42:O42"/>
    <mergeCell ref="P42:R42"/>
    <mergeCell ref="S42:U42"/>
    <mergeCell ref="V42:X42"/>
    <mergeCell ref="Y42:AA42"/>
    <mergeCell ref="AB42:AE42"/>
    <mergeCell ref="B41:F41"/>
    <mergeCell ref="G41:J41"/>
    <mergeCell ref="K41:O41"/>
    <mergeCell ref="P41:R41"/>
    <mergeCell ref="S41:U41"/>
    <mergeCell ref="V41:X41"/>
    <mergeCell ref="Y39:AA39"/>
    <mergeCell ref="AB39:AE39"/>
    <mergeCell ref="B40:F40"/>
    <mergeCell ref="G40:J40"/>
    <mergeCell ref="K40:O40"/>
    <mergeCell ref="P40:R40"/>
    <mergeCell ref="S40:U40"/>
    <mergeCell ref="V40:X40"/>
    <mergeCell ref="Y40:AA40"/>
    <mergeCell ref="AB40:AE40"/>
    <mergeCell ref="B39:F39"/>
    <mergeCell ref="G39:J39"/>
    <mergeCell ref="K39:O39"/>
    <mergeCell ref="P39:R39"/>
    <mergeCell ref="S39:U39"/>
    <mergeCell ref="V39:X39"/>
    <mergeCell ref="Y37:AA37"/>
    <mergeCell ref="AB37:AE37"/>
    <mergeCell ref="B38:F38"/>
    <mergeCell ref="G38:J38"/>
    <mergeCell ref="K38:O38"/>
    <mergeCell ref="P38:R38"/>
    <mergeCell ref="S38:U38"/>
    <mergeCell ref="V38:X38"/>
    <mergeCell ref="Y38:AA38"/>
    <mergeCell ref="AB38:AE38"/>
    <mergeCell ref="B37:F37"/>
    <mergeCell ref="G37:J37"/>
    <mergeCell ref="K37:O37"/>
    <mergeCell ref="P37:R37"/>
    <mergeCell ref="S37:U37"/>
    <mergeCell ref="V37:X37"/>
    <mergeCell ref="Y35:AA35"/>
    <mergeCell ref="AB35:AE35"/>
    <mergeCell ref="B36:F36"/>
    <mergeCell ref="G36:J36"/>
    <mergeCell ref="K36:O36"/>
    <mergeCell ref="P36:R36"/>
    <mergeCell ref="S36:U36"/>
    <mergeCell ref="V36:X36"/>
    <mergeCell ref="Y36:AA36"/>
    <mergeCell ref="AB36:AE36"/>
    <mergeCell ref="B35:F35"/>
    <mergeCell ref="G35:J35"/>
    <mergeCell ref="K35:O35"/>
    <mergeCell ref="P35:R35"/>
    <mergeCell ref="S35:U35"/>
    <mergeCell ref="V35:X35"/>
    <mergeCell ref="Y33:AA33"/>
    <mergeCell ref="AB33:AE33"/>
    <mergeCell ref="B34:F34"/>
    <mergeCell ref="G34:J34"/>
    <mergeCell ref="K34:O34"/>
    <mergeCell ref="P34:R34"/>
    <mergeCell ref="S34:U34"/>
    <mergeCell ref="V34:X34"/>
    <mergeCell ref="Y34:AA34"/>
    <mergeCell ref="AB34:AE34"/>
    <mergeCell ref="B33:F33"/>
    <mergeCell ref="G33:J33"/>
    <mergeCell ref="K33:O33"/>
    <mergeCell ref="P33:R33"/>
    <mergeCell ref="S33:U33"/>
    <mergeCell ref="V33:X33"/>
    <mergeCell ref="Y31:AA31"/>
    <mergeCell ref="AB31:AE31"/>
    <mergeCell ref="B32:F32"/>
    <mergeCell ref="G32:J32"/>
    <mergeCell ref="K32:O32"/>
    <mergeCell ref="P32:R32"/>
    <mergeCell ref="S32:U32"/>
    <mergeCell ref="V32:X32"/>
    <mergeCell ref="Y32:AA32"/>
    <mergeCell ref="AB32:AE32"/>
    <mergeCell ref="B31:F31"/>
    <mergeCell ref="G31:J31"/>
    <mergeCell ref="K31:O31"/>
    <mergeCell ref="P31:R31"/>
    <mergeCell ref="S31:U31"/>
    <mergeCell ref="V31:X31"/>
    <mergeCell ref="Y29:AA29"/>
    <mergeCell ref="AB29:AE29"/>
    <mergeCell ref="B30:F30"/>
    <mergeCell ref="G30:J30"/>
    <mergeCell ref="K30:O30"/>
    <mergeCell ref="P30:R30"/>
    <mergeCell ref="S30:U30"/>
    <mergeCell ref="V30:X30"/>
    <mergeCell ref="Y30:AA30"/>
    <mergeCell ref="AB30:AE30"/>
    <mergeCell ref="B29:F29"/>
    <mergeCell ref="G29:J29"/>
    <mergeCell ref="K29:O29"/>
    <mergeCell ref="P29:R29"/>
    <mergeCell ref="S29:U29"/>
    <mergeCell ref="V29:X29"/>
    <mergeCell ref="Y27:AA27"/>
    <mergeCell ref="AB27:AE27"/>
    <mergeCell ref="B28:F28"/>
    <mergeCell ref="G28:J28"/>
    <mergeCell ref="K28:O28"/>
    <mergeCell ref="P28:R28"/>
    <mergeCell ref="S28:U28"/>
    <mergeCell ref="V28:X28"/>
    <mergeCell ref="Y28:AA28"/>
    <mergeCell ref="AB28:AE28"/>
    <mergeCell ref="B27:F27"/>
    <mergeCell ref="G27:J27"/>
    <mergeCell ref="K27:O27"/>
    <mergeCell ref="P27:R27"/>
    <mergeCell ref="S27:U27"/>
    <mergeCell ref="V27:X27"/>
    <mergeCell ref="Y25:AA25"/>
    <mergeCell ref="AB25:AE25"/>
    <mergeCell ref="B26:F26"/>
    <mergeCell ref="G26:J26"/>
    <mergeCell ref="K26:O26"/>
    <mergeCell ref="P26:R26"/>
    <mergeCell ref="S26:U26"/>
    <mergeCell ref="V26:X26"/>
    <mergeCell ref="Y26:AA26"/>
    <mergeCell ref="AB26:AE26"/>
    <mergeCell ref="B25:F25"/>
    <mergeCell ref="G25:J25"/>
    <mergeCell ref="K25:O25"/>
    <mergeCell ref="P25:R25"/>
    <mergeCell ref="S25:U25"/>
    <mergeCell ref="V25:X25"/>
    <mergeCell ref="Y23:AA23"/>
    <mergeCell ref="AB23:AE23"/>
    <mergeCell ref="B24:F24"/>
    <mergeCell ref="G24:J24"/>
    <mergeCell ref="K24:O24"/>
    <mergeCell ref="P24:R24"/>
    <mergeCell ref="S24:U24"/>
    <mergeCell ref="V24:X24"/>
    <mergeCell ref="Y24:AA24"/>
    <mergeCell ref="AB24:AE24"/>
    <mergeCell ref="B23:F23"/>
    <mergeCell ref="G23:J23"/>
    <mergeCell ref="K23:O23"/>
    <mergeCell ref="P23:R23"/>
    <mergeCell ref="S23:U23"/>
    <mergeCell ref="V23:X23"/>
    <mergeCell ref="Y21:AA21"/>
    <mergeCell ref="AB21:AE21"/>
    <mergeCell ref="B22:F22"/>
    <mergeCell ref="G22:J22"/>
    <mergeCell ref="K22:O22"/>
    <mergeCell ref="P22:R22"/>
    <mergeCell ref="S22:U22"/>
    <mergeCell ref="V22:X22"/>
    <mergeCell ref="Y22:AA22"/>
    <mergeCell ref="AB22:AE22"/>
    <mergeCell ref="B21:F21"/>
    <mergeCell ref="G21:J21"/>
    <mergeCell ref="K21:O21"/>
    <mergeCell ref="P21:R21"/>
    <mergeCell ref="S21:U21"/>
    <mergeCell ref="V21:X21"/>
    <mergeCell ref="Y19:AA19"/>
    <mergeCell ref="AB19:AE19"/>
    <mergeCell ref="B20:F20"/>
    <mergeCell ref="G20:J20"/>
    <mergeCell ref="K20:O20"/>
    <mergeCell ref="P20:R20"/>
    <mergeCell ref="S20:U20"/>
    <mergeCell ref="V20:X20"/>
    <mergeCell ref="Y20:AA20"/>
    <mergeCell ref="AB20:AE20"/>
    <mergeCell ref="B19:F19"/>
    <mergeCell ref="G19:J19"/>
    <mergeCell ref="K19:O19"/>
    <mergeCell ref="P19:R19"/>
    <mergeCell ref="S19:U19"/>
    <mergeCell ref="V19:X19"/>
    <mergeCell ref="Y17:AA17"/>
    <mergeCell ref="AB17:AE17"/>
    <mergeCell ref="B18:F18"/>
    <mergeCell ref="G18:J18"/>
    <mergeCell ref="K18:O18"/>
    <mergeCell ref="P18:R18"/>
    <mergeCell ref="S18:U18"/>
    <mergeCell ref="V18:X18"/>
    <mergeCell ref="Y18:AA18"/>
    <mergeCell ref="AB18:AE18"/>
    <mergeCell ref="B17:F17"/>
    <mergeCell ref="G17:J17"/>
    <mergeCell ref="K17:O17"/>
    <mergeCell ref="P17:R17"/>
    <mergeCell ref="S17:U17"/>
    <mergeCell ref="V17:X17"/>
    <mergeCell ref="Y11:AA12"/>
    <mergeCell ref="AB11:AE12"/>
    <mergeCell ref="AF11:AF12"/>
    <mergeCell ref="Y15:AA15"/>
    <mergeCell ref="AB15:AE15"/>
    <mergeCell ref="B16:F16"/>
    <mergeCell ref="G16:J16"/>
    <mergeCell ref="K16:O16"/>
    <mergeCell ref="P16:R16"/>
    <mergeCell ref="S16:U16"/>
    <mergeCell ref="V16:X16"/>
    <mergeCell ref="Y16:AA16"/>
    <mergeCell ref="AB16:AE16"/>
    <mergeCell ref="B15:F15"/>
    <mergeCell ref="G15:J15"/>
    <mergeCell ref="K15:O15"/>
    <mergeCell ref="P15:R15"/>
    <mergeCell ref="S15:U15"/>
    <mergeCell ref="V15:X15"/>
    <mergeCell ref="Y13:AA13"/>
    <mergeCell ref="AB13:AE13"/>
    <mergeCell ref="B14:F14"/>
    <mergeCell ref="G14:J14"/>
    <mergeCell ref="K14:O14"/>
    <mergeCell ref="P14:R14"/>
    <mergeCell ref="S14:U14"/>
    <mergeCell ref="V14:X14"/>
    <mergeCell ref="Y14:AA14"/>
    <mergeCell ref="AB14:AE14"/>
    <mergeCell ref="B13:F13"/>
    <mergeCell ref="G13:J13"/>
    <mergeCell ref="K13:O13"/>
    <mergeCell ref="P13:R13"/>
    <mergeCell ref="S13:U13"/>
    <mergeCell ref="V13:X13"/>
    <mergeCell ref="AN8:AP8"/>
    <mergeCell ref="AQ8:AV8"/>
    <mergeCell ref="AX9:BB9"/>
    <mergeCell ref="AU11:AU12"/>
    <mergeCell ref="AV11:AV12"/>
    <mergeCell ref="AW11:AW12"/>
    <mergeCell ref="AX11:BA11"/>
    <mergeCell ref="BB11:BB12"/>
    <mergeCell ref="P12:R12"/>
    <mergeCell ref="S12:U12"/>
    <mergeCell ref="AO11:AO12"/>
    <mergeCell ref="AP11:AP12"/>
    <mergeCell ref="AQ11:AQ12"/>
    <mergeCell ref="AR11:AR12"/>
    <mergeCell ref="AS11:AS12"/>
    <mergeCell ref="AT11:AT12"/>
    <mergeCell ref="AG11:AH11"/>
    <mergeCell ref="AI11:AJ11"/>
    <mergeCell ref="AK11:AK12"/>
    <mergeCell ref="AL11:AL12"/>
    <mergeCell ref="AM11:AM12"/>
    <mergeCell ref="AN11:AN12"/>
    <mergeCell ref="P11:U11"/>
    <mergeCell ref="V11:X12"/>
    <mergeCell ref="A10:A12"/>
    <mergeCell ref="B10:U10"/>
    <mergeCell ref="V10:AE10"/>
    <mergeCell ref="AF10:AL10"/>
    <mergeCell ref="AM10:BB10"/>
    <mergeCell ref="B11:F12"/>
    <mergeCell ref="G11:J12"/>
    <mergeCell ref="AN5:AP5"/>
    <mergeCell ref="AQ5:AV5"/>
    <mergeCell ref="AN6:AP6"/>
    <mergeCell ref="AQ6:AV6"/>
    <mergeCell ref="AN7:AP7"/>
    <mergeCell ref="AQ7:AV7"/>
    <mergeCell ref="Z1:AK8"/>
    <mergeCell ref="AL1:AM8"/>
    <mergeCell ref="AN1:AV1"/>
    <mergeCell ref="AW1:BB8"/>
    <mergeCell ref="AN2:AP2"/>
    <mergeCell ref="AQ2:AV2"/>
    <mergeCell ref="AN3:AP3"/>
    <mergeCell ref="AQ3:AV3"/>
    <mergeCell ref="AN4:AP4"/>
    <mergeCell ref="AQ4:AV4"/>
    <mergeCell ref="K11:O12"/>
  </mergeCell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10F709-F287-498C-A2F2-5DC8E582E784}">
  <sheetPr codeName="Sheet7">
    <tabColor theme="8" tint="-0.499984740745262"/>
  </sheetPr>
  <dimension ref="A1:CF127"/>
  <sheetViews>
    <sheetView showGridLines="0" view="pageBreakPreview" topLeftCell="A12" zoomScaleNormal="145" zoomScaleSheetLayoutView="100" workbookViewId="0">
      <selection activeCell="BM24" sqref="BM24"/>
    </sheetView>
  </sheetViews>
  <sheetFormatPr defaultColWidth="2.53125" defaultRowHeight="13.9" x14ac:dyDescent="0.4"/>
  <cols>
    <col min="1" max="1" width="1.6640625" style="105" customWidth="1"/>
    <col min="2" max="2" width="1.86328125" style="105" customWidth="1"/>
    <col min="3" max="3" width="1.6640625" style="105" customWidth="1"/>
    <col min="4" max="4" width="0.53125" style="105" customWidth="1"/>
    <col min="5" max="5" width="1.6640625" style="105" customWidth="1"/>
    <col min="6" max="6" width="1.3984375" style="105" customWidth="1"/>
    <col min="7" max="7" width="1.1328125" style="105" customWidth="1"/>
    <col min="8" max="8" width="2.1328125" style="105" customWidth="1"/>
    <col min="9" max="9" width="2" style="105" customWidth="1"/>
    <col min="10" max="11" width="1" style="105" customWidth="1"/>
    <col min="12" max="13" width="1.86328125" style="105" customWidth="1"/>
    <col min="14" max="14" width="1.53125" style="105" customWidth="1"/>
    <col min="15" max="15" width="1.33203125" style="105" customWidth="1"/>
    <col min="16" max="16" width="1" style="105" customWidth="1"/>
    <col min="17" max="17" width="1.1328125" style="105" customWidth="1"/>
    <col min="18" max="18" width="1.3984375" style="105" customWidth="1"/>
    <col min="19" max="19" width="1.53125" style="105" customWidth="1"/>
    <col min="20" max="20" width="1.3984375" style="105" customWidth="1"/>
    <col min="21" max="21" width="1" style="105" customWidth="1"/>
    <col min="22" max="22" width="0.86328125" style="105" customWidth="1"/>
    <col min="23" max="23" width="1.1328125" style="105" customWidth="1"/>
    <col min="24" max="28" width="1.86328125" style="105" customWidth="1"/>
    <col min="29" max="29" width="3.86328125" style="105" customWidth="1"/>
    <col min="30" max="30" width="1.53125" style="105" customWidth="1"/>
    <col min="31" max="31" width="2" style="105" customWidth="1"/>
    <col min="32" max="32" width="1.33203125" style="105" customWidth="1"/>
    <col min="33" max="33" width="0.86328125" style="105" customWidth="1"/>
    <col min="34" max="35" width="2.3984375" style="105" customWidth="1"/>
    <col min="36" max="36" width="1.6640625" style="105" customWidth="1"/>
    <col min="37" max="37" width="1.53125" style="105" customWidth="1"/>
    <col min="38" max="38" width="1.86328125" style="105" customWidth="1"/>
    <col min="39" max="39" width="1.1328125" style="105" customWidth="1"/>
    <col min="40" max="40" width="1.53125" style="105" customWidth="1"/>
    <col min="41" max="41" width="1" style="105" customWidth="1"/>
    <col min="42" max="42" width="0.53125" style="105" customWidth="1"/>
    <col min="43" max="43" width="1" style="105" customWidth="1"/>
    <col min="44" max="44" width="0.53125" style="105" customWidth="1"/>
    <col min="45" max="45" width="1.6640625" style="105" customWidth="1"/>
    <col min="46" max="46" width="2.1328125" style="105" customWidth="1"/>
    <col min="47" max="48" width="1.53125" style="105" customWidth="1"/>
    <col min="49" max="49" width="2" style="105" customWidth="1"/>
    <col min="50" max="50" width="2.1328125" style="105" customWidth="1"/>
    <col min="51" max="51" width="0.6640625" style="105" customWidth="1"/>
    <col min="52" max="52" width="1.3984375" style="105" customWidth="1"/>
    <col min="53" max="53" width="1.86328125" style="105" customWidth="1"/>
    <col min="54" max="54" width="1" style="105" customWidth="1"/>
    <col min="55" max="55" width="1.6640625" style="105" customWidth="1"/>
    <col min="56" max="56" width="1" style="105" customWidth="1"/>
    <col min="57" max="57" width="1.6640625" style="105" customWidth="1"/>
    <col min="58" max="58" width="1.33203125" style="105" customWidth="1"/>
    <col min="59" max="60" width="2" style="105" customWidth="1"/>
    <col min="61" max="61" width="1.6640625" style="105" customWidth="1"/>
    <col min="62" max="62" width="2" style="107" customWidth="1"/>
    <col min="63" max="63" width="1.86328125" style="107" customWidth="1"/>
    <col min="64" max="64" width="1.33203125" style="107" customWidth="1"/>
    <col min="65" max="65" width="3" style="107" customWidth="1"/>
    <col min="66" max="66" width="2.86328125" style="107" customWidth="1"/>
    <col min="67" max="67" width="3" style="107" customWidth="1"/>
    <col min="68" max="68" width="1.86328125" style="107" customWidth="1"/>
    <col min="69" max="70" width="1.3984375" style="105" customWidth="1"/>
    <col min="71" max="71" width="1.33203125" style="105" customWidth="1"/>
    <col min="72" max="72" width="3.1328125" style="105" customWidth="1"/>
    <col min="73" max="73" width="2.3984375" style="105" customWidth="1"/>
    <col min="74" max="74" width="1.6640625" style="105" customWidth="1"/>
    <col min="75" max="75" width="1.86328125" style="105" customWidth="1"/>
    <col min="76" max="76" width="1" style="105" customWidth="1"/>
    <col min="77" max="77" width="1.1328125" style="105" customWidth="1"/>
    <col min="78" max="80" width="1.33203125" style="105" customWidth="1"/>
    <col min="81" max="81" width="1.86328125" style="105" customWidth="1"/>
    <col min="82" max="82" width="1.53125" style="105" customWidth="1"/>
    <col min="83" max="84" width="2" style="105" customWidth="1"/>
    <col min="85" max="16384" width="2.53125" style="105"/>
  </cols>
  <sheetData>
    <row r="1" spans="1:84" ht="15" customHeight="1" x14ac:dyDescent="0.4">
      <c r="A1" s="18"/>
      <c r="B1" s="19"/>
      <c r="C1" s="19"/>
      <c r="D1" s="19"/>
      <c r="E1" s="19"/>
      <c r="F1" s="103"/>
      <c r="G1" s="103"/>
      <c r="H1" s="103"/>
      <c r="I1" s="103"/>
      <c r="J1" s="103"/>
      <c r="K1" s="103"/>
      <c r="L1" s="103"/>
      <c r="M1" s="103"/>
      <c r="N1" s="103"/>
      <c r="O1" s="103"/>
      <c r="P1" s="103"/>
      <c r="Q1" s="103"/>
      <c r="R1" s="103"/>
      <c r="S1" s="103"/>
      <c r="T1" s="103"/>
      <c r="U1" s="103"/>
      <c r="V1" s="103"/>
      <c r="W1" s="19"/>
      <c r="X1" s="213"/>
      <c r="Y1" s="214"/>
      <c r="Z1" s="1220" t="s">
        <v>2258</v>
      </c>
      <c r="AA1" s="1221"/>
      <c r="AB1" s="1221"/>
      <c r="AC1" s="1221"/>
      <c r="AD1" s="1221"/>
      <c r="AE1" s="1221"/>
      <c r="AF1" s="1221"/>
      <c r="AG1" s="1221"/>
      <c r="AH1" s="1221"/>
      <c r="AI1" s="1221"/>
      <c r="AJ1" s="1221"/>
      <c r="AK1" s="1221"/>
      <c r="AL1" s="1221"/>
      <c r="AM1" s="1221"/>
      <c r="AN1" s="1221"/>
      <c r="AO1" s="1221"/>
      <c r="AP1" s="1222"/>
      <c r="AQ1" s="1226" t="s">
        <v>2259</v>
      </c>
      <c r="AR1" s="1226"/>
      <c r="AS1" s="1226"/>
      <c r="AT1" s="1226"/>
      <c r="AU1" s="1227"/>
      <c r="AV1" s="1232" t="s">
        <v>2260</v>
      </c>
      <c r="AW1" s="1233"/>
      <c r="AX1" s="1233"/>
      <c r="AY1" s="1233"/>
      <c r="AZ1" s="1233"/>
      <c r="BA1" s="1233"/>
      <c r="BB1" s="1233"/>
      <c r="BC1" s="1233"/>
      <c r="BD1" s="1233"/>
      <c r="BE1" s="1233"/>
      <c r="BF1" s="1233"/>
      <c r="BG1" s="1233"/>
      <c r="BH1" s="1233"/>
      <c r="BI1" s="1233"/>
      <c r="BJ1" s="1233"/>
      <c r="BK1" s="1233"/>
      <c r="BL1" s="1233"/>
      <c r="BM1" s="1233"/>
      <c r="BN1" s="1233"/>
      <c r="BO1" s="1234"/>
      <c r="BP1" s="1235" t="s">
        <v>2261</v>
      </c>
      <c r="BQ1" s="1236"/>
      <c r="BR1" s="1236"/>
      <c r="BS1" s="1236"/>
      <c r="BT1" s="1236"/>
      <c r="BU1" s="1236"/>
      <c r="BV1" s="1236"/>
      <c r="BW1" s="1236"/>
      <c r="BX1" s="1236"/>
      <c r="BY1" s="1236"/>
      <c r="BZ1" s="1236"/>
      <c r="CA1" s="1236"/>
      <c r="CB1" s="1236"/>
      <c r="CC1" s="1236"/>
      <c r="CD1" s="1236"/>
      <c r="CE1" s="1236"/>
      <c r="CF1" s="1237"/>
    </row>
    <row r="2" spans="1:84" ht="15.75" customHeight="1" x14ac:dyDescent="0.4">
      <c r="A2" s="3"/>
      <c r="B2" s="35"/>
      <c r="C2" s="35"/>
      <c r="D2" s="35"/>
      <c r="E2" s="35"/>
      <c r="F2" s="4"/>
      <c r="G2" s="106"/>
      <c r="H2" s="106"/>
      <c r="I2" s="106"/>
      <c r="J2" s="106"/>
      <c r="K2" s="106"/>
      <c r="L2" s="106"/>
      <c r="M2" s="106"/>
      <c r="N2" s="106"/>
      <c r="O2" s="106"/>
      <c r="P2" s="106"/>
      <c r="Q2" s="106"/>
      <c r="R2" s="106"/>
      <c r="S2" s="106"/>
      <c r="T2" s="106"/>
      <c r="U2" s="106"/>
      <c r="V2" s="106"/>
      <c r="W2" s="215"/>
      <c r="X2" s="215"/>
      <c r="Y2" s="216"/>
      <c r="Z2" s="942"/>
      <c r="AA2" s="943"/>
      <c r="AB2" s="943"/>
      <c r="AC2" s="943"/>
      <c r="AD2" s="943"/>
      <c r="AE2" s="943"/>
      <c r="AF2" s="943"/>
      <c r="AG2" s="943"/>
      <c r="AH2" s="943"/>
      <c r="AI2" s="943"/>
      <c r="AJ2" s="943"/>
      <c r="AK2" s="943"/>
      <c r="AL2" s="943"/>
      <c r="AM2" s="943"/>
      <c r="AN2" s="943"/>
      <c r="AO2" s="943"/>
      <c r="AP2" s="944"/>
      <c r="AQ2" s="1228"/>
      <c r="AR2" s="1228"/>
      <c r="AS2" s="1228"/>
      <c r="AT2" s="1228"/>
      <c r="AU2" s="1229"/>
      <c r="AV2" s="1205" t="s">
        <v>1217</v>
      </c>
      <c r="AW2" s="1206"/>
      <c r="AX2" s="1206"/>
      <c r="AY2" s="1206"/>
      <c r="AZ2" s="1207"/>
      <c r="BA2" s="1208"/>
      <c r="BB2" s="1209"/>
      <c r="BC2" s="1209"/>
      <c r="BD2" s="1209"/>
      <c r="BE2" s="1209"/>
      <c r="BF2" s="1209"/>
      <c r="BG2" s="1209"/>
      <c r="BH2" s="1209"/>
      <c r="BI2" s="1209"/>
      <c r="BJ2" s="1209"/>
      <c r="BK2" s="1209"/>
      <c r="BL2" s="1209"/>
      <c r="BM2" s="1209"/>
      <c r="BN2" s="1209"/>
      <c r="BO2" s="1210"/>
      <c r="BP2" s="1238"/>
      <c r="BQ2" s="1238"/>
      <c r="BR2" s="1238"/>
      <c r="BS2" s="1238"/>
      <c r="BT2" s="1238"/>
      <c r="BU2" s="1238"/>
      <c r="BV2" s="1238"/>
      <c r="BW2" s="1238"/>
      <c r="BX2" s="1238"/>
      <c r="BY2" s="1238"/>
      <c r="BZ2" s="1238"/>
      <c r="CA2" s="1238"/>
      <c r="CB2" s="1238"/>
      <c r="CC2" s="1238"/>
      <c r="CD2" s="1238"/>
      <c r="CE2" s="1238"/>
      <c r="CF2" s="1239"/>
    </row>
    <row r="3" spans="1:84" ht="15.75" customHeight="1" x14ac:dyDescent="0.4">
      <c r="A3" s="3"/>
      <c r="B3" s="35"/>
      <c r="C3" s="35"/>
      <c r="D3" s="35"/>
      <c r="E3" s="35"/>
      <c r="F3" s="4"/>
      <c r="G3" s="106"/>
      <c r="H3" s="106"/>
      <c r="I3" s="106"/>
      <c r="J3" s="106"/>
      <c r="K3" s="106"/>
      <c r="L3" s="106"/>
      <c r="M3" s="106"/>
      <c r="N3" s="106"/>
      <c r="O3" s="106"/>
      <c r="P3" s="106"/>
      <c r="Q3" s="106"/>
      <c r="R3" s="106"/>
      <c r="S3" s="106"/>
      <c r="T3" s="106"/>
      <c r="U3" s="106"/>
      <c r="V3" s="106"/>
      <c r="W3" s="215"/>
      <c r="X3" s="215"/>
      <c r="Y3" s="216"/>
      <c r="Z3" s="942"/>
      <c r="AA3" s="943"/>
      <c r="AB3" s="943"/>
      <c r="AC3" s="943"/>
      <c r="AD3" s="943"/>
      <c r="AE3" s="943"/>
      <c r="AF3" s="943"/>
      <c r="AG3" s="943"/>
      <c r="AH3" s="943"/>
      <c r="AI3" s="943"/>
      <c r="AJ3" s="943"/>
      <c r="AK3" s="943"/>
      <c r="AL3" s="943"/>
      <c r="AM3" s="943"/>
      <c r="AN3" s="943"/>
      <c r="AO3" s="943"/>
      <c r="AP3" s="944"/>
      <c r="AQ3" s="1228"/>
      <c r="AR3" s="1228"/>
      <c r="AS3" s="1228"/>
      <c r="AT3" s="1228"/>
      <c r="AU3" s="1229"/>
      <c r="AV3" s="1205" t="s">
        <v>1934</v>
      </c>
      <c r="AW3" s="1206"/>
      <c r="AX3" s="1206"/>
      <c r="AY3" s="1206"/>
      <c r="AZ3" s="1207"/>
      <c r="BA3" s="1208"/>
      <c r="BB3" s="1209"/>
      <c r="BC3" s="1209"/>
      <c r="BD3" s="1209"/>
      <c r="BE3" s="1209"/>
      <c r="BF3" s="1209"/>
      <c r="BG3" s="1209"/>
      <c r="BH3" s="1209"/>
      <c r="BI3" s="1209"/>
      <c r="BJ3" s="1209"/>
      <c r="BK3" s="1209"/>
      <c r="BL3" s="1209"/>
      <c r="BM3" s="1209"/>
      <c r="BN3" s="1209"/>
      <c r="BO3" s="1210"/>
      <c r="BP3" s="1238"/>
      <c r="BQ3" s="1238"/>
      <c r="BR3" s="1238"/>
      <c r="BS3" s="1238"/>
      <c r="BT3" s="1238"/>
      <c r="BU3" s="1238"/>
      <c r="BV3" s="1238"/>
      <c r="BW3" s="1238"/>
      <c r="BX3" s="1238"/>
      <c r="BY3" s="1238"/>
      <c r="BZ3" s="1238"/>
      <c r="CA3" s="1238"/>
      <c r="CB3" s="1238"/>
      <c r="CC3" s="1238"/>
      <c r="CD3" s="1238"/>
      <c r="CE3" s="1238"/>
      <c r="CF3" s="1239"/>
    </row>
    <row r="4" spans="1:84" ht="15.75" customHeight="1" x14ac:dyDescent="0.4">
      <c r="A4" s="1202"/>
      <c r="B4" s="1203"/>
      <c r="C4" s="1203"/>
      <c r="D4" s="1203"/>
      <c r="E4" s="1203"/>
      <c r="F4" s="1203"/>
      <c r="G4" s="1203"/>
      <c r="H4" s="1203"/>
      <c r="I4" s="1203"/>
      <c r="J4" s="1203"/>
      <c r="K4" s="1203"/>
      <c r="L4" s="1203"/>
      <c r="M4" s="1203"/>
      <c r="N4" s="1203"/>
      <c r="O4" s="1203"/>
      <c r="P4" s="1203"/>
      <c r="Q4" s="1203"/>
      <c r="R4" s="1203"/>
      <c r="S4" s="1203"/>
      <c r="T4" s="1203"/>
      <c r="U4" s="1203"/>
      <c r="V4" s="1203"/>
      <c r="W4" s="1203"/>
      <c r="X4" s="1203"/>
      <c r="Y4" s="1204"/>
      <c r="Z4" s="942"/>
      <c r="AA4" s="943"/>
      <c r="AB4" s="943"/>
      <c r="AC4" s="943"/>
      <c r="AD4" s="943"/>
      <c r="AE4" s="943"/>
      <c r="AF4" s="943"/>
      <c r="AG4" s="943"/>
      <c r="AH4" s="943"/>
      <c r="AI4" s="943"/>
      <c r="AJ4" s="943"/>
      <c r="AK4" s="943"/>
      <c r="AL4" s="943"/>
      <c r="AM4" s="943"/>
      <c r="AN4" s="943"/>
      <c r="AO4" s="943"/>
      <c r="AP4" s="944"/>
      <c r="AQ4" s="1228"/>
      <c r="AR4" s="1228"/>
      <c r="AS4" s="1228"/>
      <c r="AT4" s="1228"/>
      <c r="AU4" s="1229"/>
      <c r="AV4" s="1205" t="s">
        <v>1218</v>
      </c>
      <c r="AW4" s="1206"/>
      <c r="AX4" s="1206"/>
      <c r="AY4" s="1206"/>
      <c r="AZ4" s="1207"/>
      <c r="BA4" s="1208"/>
      <c r="BB4" s="1209"/>
      <c r="BC4" s="1209"/>
      <c r="BD4" s="1209"/>
      <c r="BE4" s="1209"/>
      <c r="BF4" s="1209"/>
      <c r="BG4" s="1209"/>
      <c r="BH4" s="1209"/>
      <c r="BI4" s="1209"/>
      <c r="BJ4" s="1209"/>
      <c r="BK4" s="1209"/>
      <c r="BL4" s="1209"/>
      <c r="BM4" s="1209"/>
      <c r="BN4" s="1209"/>
      <c r="BO4" s="1210"/>
      <c r="BP4" s="1238"/>
      <c r="BQ4" s="1238"/>
      <c r="BR4" s="1238"/>
      <c r="BS4" s="1238"/>
      <c r="BT4" s="1238"/>
      <c r="BU4" s="1238"/>
      <c r="BV4" s="1238"/>
      <c r="BW4" s="1238"/>
      <c r="BX4" s="1238"/>
      <c r="BY4" s="1238"/>
      <c r="BZ4" s="1238"/>
      <c r="CA4" s="1238"/>
      <c r="CB4" s="1238"/>
      <c r="CC4" s="1238"/>
      <c r="CD4" s="1238"/>
      <c r="CE4" s="1238"/>
      <c r="CF4" s="1239"/>
    </row>
    <row r="5" spans="1:84" ht="15.75" customHeight="1" x14ac:dyDescent="0.4">
      <c r="A5" s="1202"/>
      <c r="B5" s="1203"/>
      <c r="C5" s="1203"/>
      <c r="D5" s="1203"/>
      <c r="E5" s="1203"/>
      <c r="F5" s="1203"/>
      <c r="G5" s="1203"/>
      <c r="H5" s="1203"/>
      <c r="I5" s="1203"/>
      <c r="J5" s="1203"/>
      <c r="K5" s="1203"/>
      <c r="L5" s="1203"/>
      <c r="M5" s="1203"/>
      <c r="N5" s="1203"/>
      <c r="O5" s="1203"/>
      <c r="P5" s="1203"/>
      <c r="Q5" s="1203"/>
      <c r="R5" s="1203"/>
      <c r="S5" s="1203"/>
      <c r="T5" s="1203"/>
      <c r="U5" s="1203"/>
      <c r="V5" s="1203"/>
      <c r="W5" s="1203"/>
      <c r="X5" s="1203"/>
      <c r="Y5" s="1204"/>
      <c r="Z5" s="942"/>
      <c r="AA5" s="943"/>
      <c r="AB5" s="943"/>
      <c r="AC5" s="943"/>
      <c r="AD5" s="943"/>
      <c r="AE5" s="943"/>
      <c r="AF5" s="943"/>
      <c r="AG5" s="943"/>
      <c r="AH5" s="943"/>
      <c r="AI5" s="943"/>
      <c r="AJ5" s="943"/>
      <c r="AK5" s="943"/>
      <c r="AL5" s="943"/>
      <c r="AM5" s="943"/>
      <c r="AN5" s="943"/>
      <c r="AO5" s="943"/>
      <c r="AP5" s="944"/>
      <c r="AQ5" s="1228"/>
      <c r="AR5" s="1228"/>
      <c r="AS5" s="1228"/>
      <c r="AT5" s="1228"/>
      <c r="AU5" s="1229"/>
      <c r="AV5" s="1205" t="s">
        <v>1921</v>
      </c>
      <c r="AW5" s="1206"/>
      <c r="AX5" s="1206"/>
      <c r="AY5" s="1206"/>
      <c r="AZ5" s="1207"/>
      <c r="BA5" s="1208"/>
      <c r="BB5" s="1209"/>
      <c r="BC5" s="1209"/>
      <c r="BD5" s="1209"/>
      <c r="BE5" s="1209"/>
      <c r="BF5" s="1209"/>
      <c r="BG5" s="1209"/>
      <c r="BH5" s="1209"/>
      <c r="BI5" s="1209"/>
      <c r="BJ5" s="1209"/>
      <c r="BK5" s="1209"/>
      <c r="BL5" s="1209"/>
      <c r="BM5" s="1209"/>
      <c r="BN5" s="1209"/>
      <c r="BO5" s="1210"/>
      <c r="BP5" s="1238"/>
      <c r="BQ5" s="1238"/>
      <c r="BR5" s="1238"/>
      <c r="BS5" s="1238"/>
      <c r="BT5" s="1238"/>
      <c r="BU5" s="1238"/>
      <c r="BV5" s="1238"/>
      <c r="BW5" s="1238"/>
      <c r="BX5" s="1238"/>
      <c r="BY5" s="1238"/>
      <c r="BZ5" s="1238"/>
      <c r="CA5" s="1238"/>
      <c r="CB5" s="1238"/>
      <c r="CC5" s="1238"/>
      <c r="CD5" s="1238"/>
      <c r="CE5" s="1238"/>
      <c r="CF5" s="1239"/>
    </row>
    <row r="6" spans="1:84" ht="12" customHeight="1" x14ac:dyDescent="0.4">
      <c r="A6" s="1202"/>
      <c r="B6" s="1203"/>
      <c r="C6" s="1203"/>
      <c r="D6" s="1203"/>
      <c r="E6" s="1203"/>
      <c r="F6" s="1203"/>
      <c r="G6" s="1203"/>
      <c r="H6" s="1203"/>
      <c r="I6" s="1203"/>
      <c r="J6" s="1203"/>
      <c r="K6" s="1203"/>
      <c r="L6" s="1203"/>
      <c r="M6" s="1203"/>
      <c r="N6" s="1203"/>
      <c r="O6" s="1203"/>
      <c r="P6" s="1203"/>
      <c r="Q6" s="1203"/>
      <c r="R6" s="1203"/>
      <c r="S6" s="1203"/>
      <c r="T6" s="1203"/>
      <c r="U6" s="1203"/>
      <c r="V6" s="1203"/>
      <c r="W6" s="1203"/>
      <c r="X6" s="1203"/>
      <c r="Y6" s="1204"/>
      <c r="Z6" s="942"/>
      <c r="AA6" s="943"/>
      <c r="AB6" s="943"/>
      <c r="AC6" s="943"/>
      <c r="AD6" s="943"/>
      <c r="AE6" s="943"/>
      <c r="AF6" s="943"/>
      <c r="AG6" s="943"/>
      <c r="AH6" s="943"/>
      <c r="AI6" s="943"/>
      <c r="AJ6" s="943"/>
      <c r="AK6" s="943"/>
      <c r="AL6" s="943"/>
      <c r="AM6" s="943"/>
      <c r="AN6" s="943"/>
      <c r="AO6" s="943"/>
      <c r="AP6" s="944"/>
      <c r="AQ6" s="1228"/>
      <c r="AR6" s="1228"/>
      <c r="AS6" s="1228"/>
      <c r="AT6" s="1228"/>
      <c r="AU6" s="1229"/>
      <c r="AV6" s="1205" t="s">
        <v>2262</v>
      </c>
      <c r="AW6" s="1206"/>
      <c r="AX6" s="1206"/>
      <c r="AY6" s="1206"/>
      <c r="AZ6" s="1207"/>
      <c r="BA6" s="1208"/>
      <c r="BB6" s="1209"/>
      <c r="BC6" s="1209"/>
      <c r="BD6" s="1209"/>
      <c r="BE6" s="1209"/>
      <c r="BF6" s="1209"/>
      <c r="BG6" s="1209"/>
      <c r="BH6" s="1209"/>
      <c r="BI6" s="1209"/>
      <c r="BJ6" s="1209"/>
      <c r="BK6" s="1209"/>
      <c r="BL6" s="1209"/>
      <c r="BM6" s="1209"/>
      <c r="BN6" s="1209"/>
      <c r="BO6" s="1210"/>
      <c r="BP6" s="1238"/>
      <c r="BQ6" s="1238"/>
      <c r="BR6" s="1238"/>
      <c r="BS6" s="1238"/>
      <c r="BT6" s="1238"/>
      <c r="BU6" s="1238"/>
      <c r="BV6" s="1238"/>
      <c r="BW6" s="1238"/>
      <c r="BX6" s="1238"/>
      <c r="BY6" s="1238"/>
      <c r="BZ6" s="1238"/>
      <c r="CA6" s="1238"/>
      <c r="CB6" s="1238"/>
      <c r="CC6" s="1238"/>
      <c r="CD6" s="1238"/>
      <c r="CE6" s="1238"/>
      <c r="CF6" s="1239"/>
    </row>
    <row r="7" spans="1:84" ht="12" customHeight="1" x14ac:dyDescent="0.4">
      <c r="A7" s="1211"/>
      <c r="B7" s="1212"/>
      <c r="C7" s="1212"/>
      <c r="D7" s="1212"/>
      <c r="E7" s="1212"/>
      <c r="F7" s="1212"/>
      <c r="G7" s="1212"/>
      <c r="H7" s="1212"/>
      <c r="I7" s="1212"/>
      <c r="J7" s="1212"/>
      <c r="K7" s="1212"/>
      <c r="L7" s="1212"/>
      <c r="M7" s="1212"/>
      <c r="N7" s="1212"/>
      <c r="O7" s="1212"/>
      <c r="P7" s="1212"/>
      <c r="Q7" s="1212"/>
      <c r="R7" s="1212"/>
      <c r="S7" s="1212"/>
      <c r="T7" s="1212"/>
      <c r="U7" s="1212"/>
      <c r="V7" s="1212"/>
      <c r="W7" s="1212"/>
      <c r="X7" s="1212"/>
      <c r="Y7" s="1213"/>
      <c r="Z7" s="1223"/>
      <c r="AA7" s="1224"/>
      <c r="AB7" s="1224"/>
      <c r="AC7" s="1224"/>
      <c r="AD7" s="1224"/>
      <c r="AE7" s="1224"/>
      <c r="AF7" s="1224"/>
      <c r="AG7" s="1224"/>
      <c r="AH7" s="1224"/>
      <c r="AI7" s="1224"/>
      <c r="AJ7" s="1224"/>
      <c r="AK7" s="1224"/>
      <c r="AL7" s="1224"/>
      <c r="AM7" s="1224"/>
      <c r="AN7" s="1224"/>
      <c r="AO7" s="1224"/>
      <c r="AP7" s="1225"/>
      <c r="AQ7" s="1230"/>
      <c r="AR7" s="1230"/>
      <c r="AS7" s="1230"/>
      <c r="AT7" s="1230"/>
      <c r="AU7" s="1231"/>
      <c r="AV7" s="1214" t="s">
        <v>1922</v>
      </c>
      <c r="AW7" s="1215"/>
      <c r="AX7" s="1215"/>
      <c r="AY7" s="1215"/>
      <c r="AZ7" s="1216"/>
      <c r="BA7" s="1217"/>
      <c r="BB7" s="1218"/>
      <c r="BC7" s="1218"/>
      <c r="BD7" s="1218"/>
      <c r="BE7" s="1218"/>
      <c r="BF7" s="1218"/>
      <c r="BG7" s="1218"/>
      <c r="BH7" s="1218"/>
      <c r="BI7" s="1218"/>
      <c r="BJ7" s="1218"/>
      <c r="BK7" s="1218"/>
      <c r="BL7" s="1218"/>
      <c r="BM7" s="1218"/>
      <c r="BN7" s="1218"/>
      <c r="BO7" s="1219"/>
      <c r="BP7" s="1240"/>
      <c r="BQ7" s="1240"/>
      <c r="BR7" s="1240"/>
      <c r="BS7" s="1240"/>
      <c r="BT7" s="1240"/>
      <c r="BU7" s="1240"/>
      <c r="BV7" s="1240"/>
      <c r="BW7" s="1240"/>
      <c r="BX7" s="1240"/>
      <c r="BY7" s="1240"/>
      <c r="BZ7" s="1240"/>
      <c r="CA7" s="1240"/>
      <c r="CB7" s="1240"/>
      <c r="CC7" s="1240"/>
      <c r="CD7" s="1240"/>
      <c r="CE7" s="1240"/>
      <c r="CF7" s="1241"/>
    </row>
    <row r="8" spans="1:84" ht="4.5" customHeight="1" x14ac:dyDescent="0.4"/>
    <row r="9" spans="1:84" s="124" customFormat="1" ht="15.75" customHeight="1" x14ac:dyDescent="0.4">
      <c r="A9" s="1183" t="s">
        <v>2154</v>
      </c>
      <c r="B9" s="1184"/>
      <c r="C9" s="1184"/>
      <c r="D9" s="1184"/>
      <c r="E9" s="1184"/>
      <c r="F9" s="1184"/>
      <c r="G9" s="1184"/>
      <c r="H9" s="1184"/>
      <c r="I9" s="1184"/>
      <c r="J9" s="1184"/>
      <c r="K9" s="1184"/>
      <c r="L9" s="1184"/>
      <c r="M9" s="1184"/>
      <c r="N9" s="1184"/>
      <c r="O9" s="1184"/>
      <c r="P9" s="1184"/>
      <c r="Q9" s="1184"/>
      <c r="R9" s="1184"/>
      <c r="S9" s="1184"/>
      <c r="T9" s="1184"/>
      <c r="U9" s="1184"/>
      <c r="V9" s="1184"/>
      <c r="W9" s="1184"/>
      <c r="X9" s="1184"/>
      <c r="Y9" s="1184"/>
      <c r="Z9" s="1184"/>
      <c r="AA9" s="1184"/>
      <c r="AB9" s="1184"/>
      <c r="AC9" s="1184"/>
      <c r="AD9" s="1184"/>
      <c r="AE9" s="1184"/>
      <c r="AF9" s="1184"/>
      <c r="AG9" s="1184"/>
      <c r="AH9" s="1184"/>
      <c r="AI9" s="1184"/>
      <c r="AJ9" s="1184"/>
      <c r="AK9" s="1184"/>
      <c r="AL9" s="1184"/>
      <c r="AM9" s="1184"/>
      <c r="AN9" s="1184"/>
      <c r="AO9" s="1184"/>
      <c r="AP9" s="1184"/>
      <c r="AQ9" s="1184"/>
      <c r="AR9" s="1184"/>
      <c r="AS9" s="1184"/>
      <c r="AT9" s="1184"/>
      <c r="AU9" s="1184"/>
      <c r="AV9" s="1184"/>
      <c r="AW9" s="1184"/>
      <c r="AX9" s="1184"/>
      <c r="AY9" s="1184"/>
      <c r="AZ9" s="1184"/>
      <c r="BA9" s="1184"/>
      <c r="BB9" s="1184"/>
      <c r="BC9" s="1184"/>
      <c r="BD9" s="1184"/>
      <c r="BE9" s="1184"/>
      <c r="BF9" s="1184"/>
      <c r="BG9" s="1184"/>
      <c r="BH9" s="1184"/>
      <c r="BI9" s="1184"/>
      <c r="BJ9" s="1184"/>
      <c r="BK9" s="1184"/>
      <c r="BL9" s="1184"/>
      <c r="BM9" s="1184"/>
      <c r="BN9" s="1184"/>
      <c r="BO9" s="1184"/>
      <c r="BP9" s="1184"/>
      <c r="BQ9" s="1184"/>
      <c r="BR9" s="1184"/>
      <c r="BS9" s="1184"/>
      <c r="BT9" s="1184"/>
      <c r="BU9" s="1184"/>
      <c r="BV9" s="1184"/>
      <c r="BW9" s="1184"/>
      <c r="BX9" s="1184"/>
      <c r="BY9" s="1184"/>
      <c r="BZ9" s="1184"/>
      <c r="CA9" s="1184"/>
      <c r="CB9" s="1184"/>
      <c r="CC9" s="1184"/>
      <c r="CD9" s="1184"/>
      <c r="CE9" s="1184"/>
      <c r="CF9" s="1185"/>
    </row>
    <row r="10" spans="1:84" s="123" customFormat="1" ht="13.5" customHeight="1" x14ac:dyDescent="0.3">
      <c r="A10" s="1186" t="s">
        <v>1148</v>
      </c>
      <c r="B10" s="1188" t="s">
        <v>2155</v>
      </c>
      <c r="C10" s="1188"/>
      <c r="D10" s="1188"/>
      <c r="E10" s="1188"/>
      <c r="F10" s="1188"/>
      <c r="G10" s="1188"/>
      <c r="H10" s="1188"/>
      <c r="I10" s="1188"/>
      <c r="J10" s="1188"/>
      <c r="K10" s="1188"/>
      <c r="L10" s="1188"/>
      <c r="M10" s="1188"/>
      <c r="N10" s="1188" t="s">
        <v>2156</v>
      </c>
      <c r="O10" s="1188"/>
      <c r="P10" s="1188"/>
      <c r="Q10" s="1188"/>
      <c r="R10" s="1188"/>
      <c r="S10" s="1188"/>
      <c r="T10" s="1188"/>
      <c r="U10" s="1188"/>
      <c r="V10" s="1188"/>
      <c r="W10" s="1188"/>
      <c r="X10" s="1188"/>
      <c r="Y10" s="1188"/>
      <c r="Z10" s="1188"/>
      <c r="AA10" s="1188"/>
      <c r="AB10" s="1188"/>
      <c r="AC10" s="1188"/>
      <c r="AD10" s="1188"/>
      <c r="AE10" s="1188"/>
      <c r="AF10" s="1188"/>
      <c r="AG10" s="1188"/>
      <c r="AH10" s="1188"/>
      <c r="AI10" s="1188" t="s">
        <v>2157</v>
      </c>
      <c r="AJ10" s="1188"/>
      <c r="AK10" s="1188"/>
      <c r="AL10" s="1188"/>
      <c r="AM10" s="1188"/>
      <c r="AN10" s="1188"/>
      <c r="AO10" s="1188"/>
      <c r="AP10" s="1188"/>
      <c r="AQ10" s="1188"/>
      <c r="AR10" s="1188"/>
      <c r="AS10" s="1188"/>
      <c r="AT10" s="1188"/>
      <c r="AU10" s="1188"/>
      <c r="AV10" s="1190" t="s">
        <v>2158</v>
      </c>
      <c r="AW10" s="1190"/>
      <c r="AX10" s="1191"/>
      <c r="AZ10" s="125" t="s">
        <v>1148</v>
      </c>
      <c r="BA10" s="1194" t="s">
        <v>2159</v>
      </c>
      <c r="BB10" s="1195"/>
      <c r="BC10" s="1195"/>
      <c r="BD10" s="1195"/>
      <c r="BE10" s="1195"/>
      <c r="BF10" s="1195"/>
      <c r="BG10" s="1195"/>
      <c r="BH10" s="1195"/>
      <c r="BI10" s="1195"/>
      <c r="BJ10" s="1195"/>
      <c r="BK10" s="1195"/>
      <c r="BL10" s="1195"/>
      <c r="BM10" s="1195"/>
      <c r="BN10" s="1195"/>
      <c r="BO10" s="1195"/>
      <c r="BP10" s="1195"/>
      <c r="BQ10" s="1195"/>
      <c r="BR10" s="1195"/>
      <c r="BS10" s="1195"/>
      <c r="BT10" s="1195"/>
      <c r="BU10" s="1195"/>
      <c r="BV10" s="1195"/>
      <c r="BW10" s="1196"/>
      <c r="BX10" s="1194" t="s">
        <v>184</v>
      </c>
      <c r="BY10" s="1195"/>
      <c r="BZ10" s="1195"/>
      <c r="CA10" s="1195"/>
      <c r="CB10" s="1196"/>
      <c r="CC10" s="1197" t="s">
        <v>2160</v>
      </c>
      <c r="CD10" s="1197"/>
      <c r="CE10" s="1197"/>
      <c r="CF10" s="1198"/>
    </row>
    <row r="11" spans="1:84" s="123" customFormat="1" ht="15" customHeight="1" x14ac:dyDescent="0.3">
      <c r="A11" s="1187"/>
      <c r="B11" s="1189"/>
      <c r="C11" s="1189"/>
      <c r="D11" s="1189"/>
      <c r="E11" s="1189"/>
      <c r="F11" s="1189"/>
      <c r="G11" s="1189"/>
      <c r="H11" s="1189"/>
      <c r="I11" s="1189"/>
      <c r="J11" s="1189"/>
      <c r="K11" s="1189"/>
      <c r="L11" s="1189"/>
      <c r="M11" s="1189"/>
      <c r="N11" s="1199" t="s">
        <v>2161</v>
      </c>
      <c r="O11" s="1200"/>
      <c r="P11" s="1200"/>
      <c r="Q11" s="1200"/>
      <c r="R11" s="1200"/>
      <c r="S11" s="1200"/>
      <c r="T11" s="1200"/>
      <c r="U11" s="1200"/>
      <c r="V11" s="1200"/>
      <c r="W11" s="1201"/>
      <c r="X11" s="1199" t="s">
        <v>2163</v>
      </c>
      <c r="Y11" s="1200"/>
      <c r="Z11" s="1200"/>
      <c r="AA11" s="1200"/>
      <c r="AB11" s="1200"/>
      <c r="AC11" s="1201"/>
      <c r="AD11" s="1199" t="s">
        <v>2162</v>
      </c>
      <c r="AE11" s="1200"/>
      <c r="AF11" s="1200"/>
      <c r="AG11" s="1200"/>
      <c r="AH11" s="1201"/>
      <c r="AI11" s="1189" t="s">
        <v>2161</v>
      </c>
      <c r="AJ11" s="1189"/>
      <c r="AK11" s="1189"/>
      <c r="AL11" s="1189"/>
      <c r="AM11" s="1189"/>
      <c r="AN11" s="1199" t="s">
        <v>2163</v>
      </c>
      <c r="AO11" s="1200"/>
      <c r="AP11" s="1200"/>
      <c r="AQ11" s="1200"/>
      <c r="AR11" s="1201"/>
      <c r="AS11" s="1192" t="s">
        <v>2162</v>
      </c>
      <c r="AT11" s="1192"/>
      <c r="AU11" s="1192"/>
      <c r="AV11" s="1192"/>
      <c r="AW11" s="1192"/>
      <c r="AX11" s="1193"/>
      <c r="AZ11" s="126" t="s">
        <v>1258</v>
      </c>
      <c r="BA11" s="1157"/>
      <c r="BB11" s="1242"/>
      <c r="BC11" s="1242"/>
      <c r="BD11" s="1242"/>
      <c r="BE11" s="1242"/>
      <c r="BF11" s="1242"/>
      <c r="BG11" s="1242"/>
      <c r="BH11" s="1242"/>
      <c r="BI11" s="1242"/>
      <c r="BJ11" s="1242"/>
      <c r="BK11" s="1242"/>
      <c r="BL11" s="1242"/>
      <c r="BM11" s="1242"/>
      <c r="BN11" s="1242"/>
      <c r="BO11" s="1242"/>
      <c r="BP11" s="1242"/>
      <c r="BQ11" s="1242"/>
      <c r="BR11" s="1242"/>
      <c r="BS11" s="1242"/>
      <c r="BT11" s="1242"/>
      <c r="BU11" s="1242"/>
      <c r="BV11" s="1242"/>
      <c r="BW11" s="1243"/>
      <c r="BX11" s="1157"/>
      <c r="BY11" s="1242"/>
      <c r="BZ11" s="1242"/>
      <c r="CA11" s="1242"/>
      <c r="CB11" s="1243"/>
      <c r="CC11" s="1156"/>
      <c r="CD11" s="1156"/>
      <c r="CE11" s="1156"/>
      <c r="CF11" s="1246"/>
    </row>
    <row r="12" spans="1:84" s="129" customFormat="1" ht="15.75" customHeight="1" x14ac:dyDescent="0.45">
      <c r="A12" s="42" t="s">
        <v>1225</v>
      </c>
      <c r="B12" s="1244"/>
      <c r="C12" s="1244"/>
      <c r="D12" s="1244"/>
      <c r="E12" s="1244"/>
      <c r="F12" s="1244"/>
      <c r="G12" s="1244"/>
      <c r="H12" s="1244"/>
      <c r="I12" s="1244"/>
      <c r="J12" s="1244"/>
      <c r="K12" s="1244"/>
      <c r="L12" s="1244"/>
      <c r="M12" s="1244"/>
      <c r="N12" s="1157"/>
      <c r="O12" s="1242"/>
      <c r="P12" s="1242"/>
      <c r="Q12" s="1242"/>
      <c r="R12" s="1242"/>
      <c r="S12" s="1242"/>
      <c r="T12" s="1242"/>
      <c r="U12" s="1242"/>
      <c r="V12" s="1242"/>
      <c r="W12" s="1243"/>
      <c r="X12" s="1157"/>
      <c r="Y12" s="1242"/>
      <c r="Z12" s="1242"/>
      <c r="AA12" s="1242"/>
      <c r="AB12" s="1242"/>
      <c r="AC12" s="1243"/>
      <c r="AD12" s="1157"/>
      <c r="AE12" s="1242"/>
      <c r="AF12" s="1242"/>
      <c r="AG12" s="1242"/>
      <c r="AH12" s="1243"/>
      <c r="AI12" s="1244"/>
      <c r="AJ12" s="1244"/>
      <c r="AK12" s="1244"/>
      <c r="AL12" s="1244"/>
      <c r="AM12" s="1244"/>
      <c r="AN12" s="1156"/>
      <c r="AO12" s="1156"/>
      <c r="AP12" s="1156"/>
      <c r="AQ12" s="1156"/>
      <c r="AR12" s="1156"/>
      <c r="AS12" s="1156"/>
      <c r="AT12" s="1156"/>
      <c r="AU12" s="1156"/>
      <c r="AV12" s="1156"/>
      <c r="AW12" s="1156"/>
      <c r="AX12" s="1246"/>
      <c r="AZ12" s="126" t="s">
        <v>1274</v>
      </c>
      <c r="BA12" s="1157"/>
      <c r="BB12" s="1242"/>
      <c r="BC12" s="1242"/>
      <c r="BD12" s="1242"/>
      <c r="BE12" s="1242"/>
      <c r="BF12" s="1242"/>
      <c r="BG12" s="1242"/>
      <c r="BH12" s="1242"/>
      <c r="BI12" s="1242"/>
      <c r="BJ12" s="1242"/>
      <c r="BK12" s="1242"/>
      <c r="BL12" s="1242"/>
      <c r="BM12" s="1242"/>
      <c r="BN12" s="1242"/>
      <c r="BO12" s="1242"/>
      <c r="BP12" s="1242"/>
      <c r="BQ12" s="1242"/>
      <c r="BR12" s="1242"/>
      <c r="BS12" s="1242"/>
      <c r="BT12" s="1242"/>
      <c r="BU12" s="1242"/>
      <c r="BV12" s="1242"/>
      <c r="BW12" s="1243"/>
      <c r="BX12" s="1157"/>
      <c r="BY12" s="1242"/>
      <c r="BZ12" s="1242"/>
      <c r="CA12" s="1242"/>
      <c r="CB12" s="1243"/>
      <c r="CC12" s="1244"/>
      <c r="CD12" s="1244"/>
      <c r="CE12" s="1244"/>
      <c r="CF12" s="1245"/>
    </row>
    <row r="13" spans="1:84" s="129" customFormat="1" ht="15.75" customHeight="1" x14ac:dyDescent="0.45">
      <c r="A13" s="42" t="s">
        <v>1241</v>
      </c>
      <c r="B13" s="1244"/>
      <c r="C13" s="1244"/>
      <c r="D13" s="1244"/>
      <c r="E13" s="1244"/>
      <c r="F13" s="1244"/>
      <c r="G13" s="1244"/>
      <c r="H13" s="1244"/>
      <c r="I13" s="1244"/>
      <c r="J13" s="1244"/>
      <c r="K13" s="1244"/>
      <c r="L13" s="1244"/>
      <c r="M13" s="1244"/>
      <c r="N13" s="1157"/>
      <c r="O13" s="1242"/>
      <c r="P13" s="1242"/>
      <c r="Q13" s="1242"/>
      <c r="R13" s="1242"/>
      <c r="S13" s="1242"/>
      <c r="T13" s="1242"/>
      <c r="U13" s="1242"/>
      <c r="V13" s="1242"/>
      <c r="W13" s="1243"/>
      <c r="X13" s="1157"/>
      <c r="Y13" s="1242"/>
      <c r="Z13" s="1242"/>
      <c r="AA13" s="1242"/>
      <c r="AB13" s="1242"/>
      <c r="AC13" s="1243"/>
      <c r="AD13" s="1157"/>
      <c r="AE13" s="1242"/>
      <c r="AF13" s="1242"/>
      <c r="AG13" s="1242"/>
      <c r="AH13" s="1243"/>
      <c r="AI13" s="1244"/>
      <c r="AJ13" s="1244"/>
      <c r="AK13" s="1244"/>
      <c r="AL13" s="1244"/>
      <c r="AM13" s="1244"/>
      <c r="AN13" s="1156"/>
      <c r="AO13" s="1156"/>
      <c r="AP13" s="1156"/>
      <c r="AQ13" s="1156"/>
      <c r="AR13" s="1156"/>
      <c r="AS13" s="1156"/>
      <c r="AT13" s="1156"/>
      <c r="AU13" s="1156"/>
      <c r="AV13" s="1156"/>
      <c r="AW13" s="1156"/>
      <c r="AX13" s="1246"/>
      <c r="AZ13" s="126" t="s">
        <v>1289</v>
      </c>
      <c r="BA13" s="1157"/>
      <c r="BB13" s="1242"/>
      <c r="BC13" s="1242"/>
      <c r="BD13" s="1242"/>
      <c r="BE13" s="1242"/>
      <c r="BF13" s="1242"/>
      <c r="BG13" s="1242"/>
      <c r="BH13" s="1242"/>
      <c r="BI13" s="1242"/>
      <c r="BJ13" s="1242"/>
      <c r="BK13" s="1242"/>
      <c r="BL13" s="1242"/>
      <c r="BM13" s="1242"/>
      <c r="BN13" s="1242"/>
      <c r="BO13" s="1242"/>
      <c r="BP13" s="1242"/>
      <c r="BQ13" s="1242"/>
      <c r="BR13" s="1242"/>
      <c r="BS13" s="1242"/>
      <c r="BT13" s="1242"/>
      <c r="BU13" s="1242"/>
      <c r="BV13" s="1242"/>
      <c r="BW13" s="1243"/>
      <c r="BX13" s="1157"/>
      <c r="BY13" s="1242"/>
      <c r="BZ13" s="1242"/>
      <c r="CA13" s="1242"/>
      <c r="CB13" s="1243"/>
      <c r="CC13" s="1244"/>
      <c r="CD13" s="1244"/>
      <c r="CE13" s="1244"/>
      <c r="CF13" s="1245"/>
    </row>
    <row r="14" spans="1:84" s="129" customFormat="1" ht="15.75" customHeight="1" x14ac:dyDescent="0.45">
      <c r="A14" s="42" t="s">
        <v>1256</v>
      </c>
      <c r="B14" s="1244"/>
      <c r="C14" s="1244"/>
      <c r="D14" s="1244"/>
      <c r="E14" s="1244"/>
      <c r="F14" s="1244"/>
      <c r="G14" s="1244"/>
      <c r="H14" s="1244"/>
      <c r="I14" s="1244"/>
      <c r="J14" s="1244"/>
      <c r="K14" s="1244"/>
      <c r="L14" s="1244"/>
      <c r="M14" s="1244"/>
      <c r="N14" s="1157"/>
      <c r="O14" s="1242"/>
      <c r="P14" s="1242"/>
      <c r="Q14" s="1242"/>
      <c r="R14" s="1242"/>
      <c r="S14" s="1242"/>
      <c r="T14" s="1242"/>
      <c r="U14" s="1242"/>
      <c r="V14" s="1242"/>
      <c r="W14" s="1243"/>
      <c r="X14" s="1157"/>
      <c r="Y14" s="1242"/>
      <c r="Z14" s="1242"/>
      <c r="AA14" s="1242"/>
      <c r="AB14" s="1242"/>
      <c r="AC14" s="1243"/>
      <c r="AD14" s="1157"/>
      <c r="AE14" s="1242"/>
      <c r="AF14" s="1242"/>
      <c r="AG14" s="1242"/>
      <c r="AH14" s="1243"/>
      <c r="AI14" s="1244"/>
      <c r="AJ14" s="1244"/>
      <c r="AK14" s="1244"/>
      <c r="AL14" s="1244"/>
      <c r="AM14" s="1244"/>
      <c r="AN14" s="1156"/>
      <c r="AO14" s="1156"/>
      <c r="AP14" s="1156"/>
      <c r="AQ14" s="1156"/>
      <c r="AR14" s="1156"/>
      <c r="AS14" s="1156"/>
      <c r="AT14" s="1156"/>
      <c r="AU14" s="1156"/>
      <c r="AV14" s="1156"/>
      <c r="AW14" s="1156"/>
      <c r="AX14" s="1246"/>
      <c r="AZ14" s="126" t="s">
        <v>1229</v>
      </c>
      <c r="BA14" s="1157"/>
      <c r="BB14" s="1242"/>
      <c r="BC14" s="1242"/>
      <c r="BD14" s="1242"/>
      <c r="BE14" s="1242"/>
      <c r="BF14" s="1242"/>
      <c r="BG14" s="1242"/>
      <c r="BH14" s="1242"/>
      <c r="BI14" s="1242"/>
      <c r="BJ14" s="1242"/>
      <c r="BK14" s="1242"/>
      <c r="BL14" s="1242"/>
      <c r="BM14" s="1242"/>
      <c r="BN14" s="1242"/>
      <c r="BO14" s="1242"/>
      <c r="BP14" s="1242"/>
      <c r="BQ14" s="1242"/>
      <c r="BR14" s="1242"/>
      <c r="BS14" s="1242"/>
      <c r="BT14" s="1242"/>
      <c r="BU14" s="1242"/>
      <c r="BV14" s="1242"/>
      <c r="BW14" s="1243"/>
      <c r="BX14" s="1157"/>
      <c r="BY14" s="1242"/>
      <c r="BZ14" s="1242"/>
      <c r="CA14" s="1242"/>
      <c r="CB14" s="1243"/>
      <c r="CC14" s="1244"/>
      <c r="CD14" s="1244"/>
      <c r="CE14" s="1244"/>
      <c r="CF14" s="1245"/>
    </row>
    <row r="15" spans="1:84" s="129" customFormat="1" ht="15.75" customHeight="1" x14ac:dyDescent="0.45">
      <c r="A15" s="42" t="s">
        <v>1272</v>
      </c>
      <c r="B15" s="1244"/>
      <c r="C15" s="1244"/>
      <c r="D15" s="1244"/>
      <c r="E15" s="1244"/>
      <c r="F15" s="1244"/>
      <c r="G15" s="1244"/>
      <c r="H15" s="1244"/>
      <c r="I15" s="1244"/>
      <c r="J15" s="1244"/>
      <c r="K15" s="1244"/>
      <c r="L15" s="1244"/>
      <c r="M15" s="1244"/>
      <c r="N15" s="1157"/>
      <c r="O15" s="1242"/>
      <c r="P15" s="1242"/>
      <c r="Q15" s="1242"/>
      <c r="R15" s="1242"/>
      <c r="S15" s="1242"/>
      <c r="T15" s="1242"/>
      <c r="U15" s="1242"/>
      <c r="V15" s="1242"/>
      <c r="W15" s="1243"/>
      <c r="X15" s="1157"/>
      <c r="Y15" s="1242"/>
      <c r="Z15" s="1242"/>
      <c r="AA15" s="1242"/>
      <c r="AB15" s="1242"/>
      <c r="AC15" s="1243"/>
      <c r="AD15" s="1157"/>
      <c r="AE15" s="1242"/>
      <c r="AF15" s="1242"/>
      <c r="AG15" s="1242"/>
      <c r="AH15" s="1243"/>
      <c r="AI15" s="1244"/>
      <c r="AJ15" s="1244"/>
      <c r="AK15" s="1244"/>
      <c r="AL15" s="1244"/>
      <c r="AM15" s="1244"/>
      <c r="AN15" s="1156"/>
      <c r="AO15" s="1156"/>
      <c r="AP15" s="1156"/>
      <c r="AQ15" s="1156"/>
      <c r="AR15" s="1156"/>
      <c r="AS15" s="1156"/>
      <c r="AT15" s="1156"/>
      <c r="AU15" s="1156"/>
      <c r="AV15" s="1156"/>
      <c r="AW15" s="1156"/>
      <c r="AX15" s="1246"/>
      <c r="AZ15" s="126" t="s">
        <v>1245</v>
      </c>
      <c r="BA15" s="1157"/>
      <c r="BB15" s="1242"/>
      <c r="BC15" s="1242"/>
      <c r="BD15" s="1242"/>
      <c r="BE15" s="1242"/>
      <c r="BF15" s="1242"/>
      <c r="BG15" s="1242"/>
      <c r="BH15" s="1242"/>
      <c r="BI15" s="1242"/>
      <c r="BJ15" s="1242"/>
      <c r="BK15" s="1242"/>
      <c r="BL15" s="1242"/>
      <c r="BM15" s="1242"/>
      <c r="BN15" s="1242"/>
      <c r="BO15" s="1242"/>
      <c r="BP15" s="1242"/>
      <c r="BQ15" s="1242"/>
      <c r="BR15" s="1242"/>
      <c r="BS15" s="1242"/>
      <c r="BT15" s="1242"/>
      <c r="BU15" s="1242"/>
      <c r="BV15" s="1242"/>
      <c r="BW15" s="1243"/>
      <c r="BX15" s="1157"/>
      <c r="BY15" s="1242"/>
      <c r="BZ15" s="1242"/>
      <c r="CA15" s="1242"/>
      <c r="CB15" s="1243"/>
      <c r="CC15" s="1244"/>
      <c r="CD15" s="1244"/>
      <c r="CE15" s="1244"/>
      <c r="CF15" s="1245"/>
    </row>
    <row r="16" spans="1:84" s="129" customFormat="1" ht="15.75" customHeight="1" x14ac:dyDescent="0.45">
      <c r="A16" s="42" t="s">
        <v>1287</v>
      </c>
      <c r="B16" s="1244"/>
      <c r="C16" s="1244"/>
      <c r="D16" s="1244"/>
      <c r="E16" s="1244"/>
      <c r="F16" s="1244"/>
      <c r="G16" s="1244"/>
      <c r="H16" s="1244"/>
      <c r="I16" s="1244"/>
      <c r="J16" s="1244"/>
      <c r="K16" s="1244"/>
      <c r="L16" s="1244"/>
      <c r="M16" s="1244"/>
      <c r="N16" s="1157"/>
      <c r="O16" s="1242"/>
      <c r="P16" s="1242"/>
      <c r="Q16" s="1242"/>
      <c r="R16" s="1242"/>
      <c r="S16" s="1242"/>
      <c r="T16" s="1242"/>
      <c r="U16" s="1242"/>
      <c r="V16" s="1242"/>
      <c r="W16" s="1243"/>
      <c r="X16" s="1157"/>
      <c r="Y16" s="1242"/>
      <c r="Z16" s="1242"/>
      <c r="AA16" s="1242"/>
      <c r="AB16" s="1242"/>
      <c r="AC16" s="1243"/>
      <c r="AD16" s="1157"/>
      <c r="AE16" s="1242"/>
      <c r="AF16" s="1242"/>
      <c r="AG16" s="1242"/>
      <c r="AH16" s="1243"/>
      <c r="AI16" s="1244"/>
      <c r="AJ16" s="1244"/>
      <c r="AK16" s="1244"/>
      <c r="AL16" s="1244"/>
      <c r="AM16" s="1244"/>
      <c r="AN16" s="1156"/>
      <c r="AO16" s="1156"/>
      <c r="AP16" s="1156"/>
      <c r="AQ16" s="1156"/>
      <c r="AR16" s="1156"/>
      <c r="AS16" s="1156"/>
      <c r="AT16" s="1156"/>
      <c r="AU16" s="1156"/>
      <c r="AV16" s="1156"/>
      <c r="AW16" s="1156"/>
      <c r="AX16" s="1246"/>
      <c r="AZ16" s="126" t="s">
        <v>1260</v>
      </c>
      <c r="BA16" s="1157"/>
      <c r="BB16" s="1242"/>
      <c r="BC16" s="1242"/>
      <c r="BD16" s="1242"/>
      <c r="BE16" s="1242"/>
      <c r="BF16" s="1242"/>
      <c r="BG16" s="1242"/>
      <c r="BH16" s="1242"/>
      <c r="BI16" s="1242"/>
      <c r="BJ16" s="1242"/>
      <c r="BK16" s="1242"/>
      <c r="BL16" s="1242"/>
      <c r="BM16" s="1242"/>
      <c r="BN16" s="1242"/>
      <c r="BO16" s="1242"/>
      <c r="BP16" s="1242"/>
      <c r="BQ16" s="1242"/>
      <c r="BR16" s="1242"/>
      <c r="BS16" s="1242"/>
      <c r="BT16" s="1242"/>
      <c r="BU16" s="1242"/>
      <c r="BV16" s="1242"/>
      <c r="BW16" s="1243"/>
      <c r="BX16" s="1157"/>
      <c r="BY16" s="1242"/>
      <c r="BZ16" s="1242"/>
      <c r="CA16" s="1242"/>
      <c r="CB16" s="1243"/>
      <c r="CC16" s="1244"/>
      <c r="CD16" s="1244"/>
      <c r="CE16" s="1244"/>
      <c r="CF16" s="1245"/>
    </row>
    <row r="17" spans="1:84" s="129" customFormat="1" ht="15.75" customHeight="1" x14ac:dyDescent="0.45">
      <c r="A17" s="43" t="s">
        <v>1227</v>
      </c>
      <c r="B17" s="1247"/>
      <c r="C17" s="1247"/>
      <c r="D17" s="1247"/>
      <c r="E17" s="1247"/>
      <c r="F17" s="1247"/>
      <c r="G17" s="1247"/>
      <c r="H17" s="1247"/>
      <c r="I17" s="1247"/>
      <c r="J17" s="1247"/>
      <c r="K17" s="1247"/>
      <c r="L17" s="1247"/>
      <c r="M17" s="1247"/>
      <c r="N17" s="1249"/>
      <c r="O17" s="1250"/>
      <c r="P17" s="1250"/>
      <c r="Q17" s="1250"/>
      <c r="R17" s="1250"/>
      <c r="S17" s="1250"/>
      <c r="T17" s="1250"/>
      <c r="U17" s="1250"/>
      <c r="V17" s="1250"/>
      <c r="W17" s="1251"/>
      <c r="X17" s="1249"/>
      <c r="Y17" s="1250"/>
      <c r="Z17" s="1250"/>
      <c r="AA17" s="1250"/>
      <c r="AB17" s="1250"/>
      <c r="AC17" s="1251"/>
      <c r="AD17" s="1249"/>
      <c r="AE17" s="1250"/>
      <c r="AF17" s="1250"/>
      <c r="AG17" s="1250"/>
      <c r="AH17" s="1251"/>
      <c r="AI17" s="1247"/>
      <c r="AJ17" s="1247"/>
      <c r="AK17" s="1247"/>
      <c r="AL17" s="1247"/>
      <c r="AM17" s="1247"/>
      <c r="AN17" s="1289"/>
      <c r="AO17" s="1289"/>
      <c r="AP17" s="1289"/>
      <c r="AQ17" s="1289"/>
      <c r="AR17" s="1289"/>
      <c r="AS17" s="1289"/>
      <c r="AT17" s="1289"/>
      <c r="AU17" s="1289"/>
      <c r="AV17" s="1289"/>
      <c r="AW17" s="1289"/>
      <c r="AX17" s="1290"/>
      <c r="AZ17" s="130" t="s">
        <v>1276</v>
      </c>
      <c r="BA17" s="1249"/>
      <c r="BB17" s="1250"/>
      <c r="BC17" s="1250"/>
      <c r="BD17" s="1250"/>
      <c r="BE17" s="1250"/>
      <c r="BF17" s="1250"/>
      <c r="BG17" s="1250"/>
      <c r="BH17" s="1250"/>
      <c r="BI17" s="1250"/>
      <c r="BJ17" s="1250"/>
      <c r="BK17" s="1250"/>
      <c r="BL17" s="1250"/>
      <c r="BM17" s="1250"/>
      <c r="BN17" s="1250"/>
      <c r="BO17" s="1250"/>
      <c r="BP17" s="1250"/>
      <c r="BQ17" s="1250"/>
      <c r="BR17" s="1250"/>
      <c r="BS17" s="1250"/>
      <c r="BT17" s="1250"/>
      <c r="BU17" s="1250"/>
      <c r="BV17" s="1250"/>
      <c r="BW17" s="1251"/>
      <c r="BX17" s="1249"/>
      <c r="BY17" s="1250"/>
      <c r="BZ17" s="1250"/>
      <c r="CA17" s="1250"/>
      <c r="CB17" s="1251"/>
      <c r="CC17" s="1247"/>
      <c r="CD17" s="1247"/>
      <c r="CE17" s="1247"/>
      <c r="CF17" s="1248"/>
    </row>
    <row r="18" spans="1:84" ht="3.75" customHeight="1" x14ac:dyDescent="0.4">
      <c r="A18" s="131"/>
      <c r="B18" s="113"/>
      <c r="C18" s="113"/>
      <c r="D18" s="113"/>
      <c r="E18" s="113"/>
      <c r="F18" s="113"/>
      <c r="G18" s="113"/>
      <c r="H18" s="113"/>
      <c r="I18" s="113"/>
      <c r="J18" s="113"/>
      <c r="K18" s="113"/>
      <c r="L18" s="113"/>
      <c r="M18" s="113"/>
      <c r="N18" s="113"/>
      <c r="O18" s="113"/>
      <c r="P18" s="113"/>
      <c r="Q18" s="113"/>
      <c r="R18" s="113"/>
      <c r="S18" s="113"/>
      <c r="T18" s="113"/>
      <c r="U18" s="113"/>
      <c r="V18" s="113"/>
      <c r="W18" s="132"/>
      <c r="X18" s="113"/>
      <c r="Y18" s="113"/>
      <c r="Z18" s="113"/>
      <c r="AA18" s="113"/>
      <c r="AB18" s="113"/>
      <c r="AC18" s="113"/>
      <c r="AD18" s="113"/>
      <c r="AE18" s="113"/>
      <c r="AF18" s="113"/>
      <c r="AG18" s="113"/>
      <c r="AH18" s="113"/>
      <c r="AI18" s="113"/>
      <c r="AJ18" s="113"/>
      <c r="AK18" s="113"/>
      <c r="AL18" s="113"/>
      <c r="AM18" s="113"/>
      <c r="AN18" s="113"/>
      <c r="AO18" s="113"/>
      <c r="AP18" s="113"/>
      <c r="AQ18" s="113"/>
      <c r="AR18" s="113"/>
      <c r="AS18" s="113"/>
      <c r="AT18" s="113"/>
      <c r="AU18" s="113"/>
      <c r="AV18" s="113"/>
      <c r="AW18" s="113"/>
      <c r="AX18" s="113"/>
      <c r="AY18" s="113"/>
      <c r="AZ18" s="113"/>
      <c r="BA18" s="113"/>
      <c r="BB18" s="113"/>
      <c r="BC18" s="113"/>
      <c r="BD18" s="113"/>
      <c r="BE18" s="113"/>
      <c r="BF18" s="113"/>
      <c r="BG18" s="113"/>
      <c r="BH18" s="113"/>
      <c r="BI18" s="113"/>
      <c r="BJ18" s="112"/>
      <c r="BK18" s="112"/>
      <c r="BL18" s="112"/>
      <c r="BM18" s="112"/>
      <c r="BN18" s="112"/>
      <c r="BO18" s="112"/>
      <c r="BP18" s="112"/>
      <c r="BQ18" s="113"/>
      <c r="BR18" s="113"/>
      <c r="BS18" s="113"/>
      <c r="BT18" s="113"/>
      <c r="BU18" s="113"/>
      <c r="BV18" s="113"/>
      <c r="BW18" s="113"/>
      <c r="BX18" s="113"/>
      <c r="BY18" s="113"/>
      <c r="BZ18" s="113"/>
      <c r="CA18" s="113"/>
      <c r="CB18" s="113"/>
      <c r="CC18" s="113"/>
      <c r="CD18" s="113"/>
      <c r="CE18" s="113"/>
      <c r="CF18" s="133"/>
    </row>
    <row r="19" spans="1:84" ht="4.5" customHeight="1" x14ac:dyDescent="0.4">
      <c r="W19" s="107"/>
    </row>
    <row r="20" spans="1:84" s="10" customFormat="1" ht="12.75" customHeight="1" x14ac:dyDescent="0.45">
      <c r="A20" s="1252" t="s">
        <v>1148</v>
      </c>
      <c r="B20" s="1255" t="s">
        <v>2263</v>
      </c>
      <c r="C20" s="1256"/>
      <c r="D20" s="1256"/>
      <c r="E20" s="1256"/>
      <c r="F20" s="1256"/>
      <c r="G20" s="1256"/>
      <c r="H20" s="1256"/>
      <c r="I20" s="1256"/>
      <c r="J20" s="1256"/>
      <c r="K20" s="1256"/>
      <c r="L20" s="1256"/>
      <c r="M20" s="1256"/>
      <c r="N20" s="1256"/>
      <c r="O20" s="1256"/>
      <c r="P20" s="1256"/>
      <c r="Q20" s="1256"/>
      <c r="R20" s="1256"/>
      <c r="S20" s="1256"/>
      <c r="T20" s="1256"/>
      <c r="U20" s="1256"/>
      <c r="V20" s="1256"/>
      <c r="W20" s="1256"/>
      <c r="X20" s="1256"/>
      <c r="Y20" s="1256"/>
      <c r="Z20" s="1256"/>
      <c r="AA20" s="1256"/>
      <c r="AB20" s="1257"/>
      <c r="AC20" s="1255" t="s">
        <v>2264</v>
      </c>
      <c r="AD20" s="1256"/>
      <c r="AE20" s="1256"/>
      <c r="AF20" s="1256"/>
      <c r="AG20" s="1256"/>
      <c r="AH20" s="1258"/>
      <c r="AI20" s="1259" t="s">
        <v>2165</v>
      </c>
      <c r="AJ20" s="1260"/>
      <c r="AK20" s="1260"/>
      <c r="AL20" s="1260"/>
      <c r="AM20" s="1260"/>
      <c r="AN20" s="1260"/>
      <c r="AO20" s="1260"/>
      <c r="AP20" s="1260"/>
      <c r="AQ20" s="1260"/>
      <c r="AR20" s="1260"/>
      <c r="AS20" s="1260"/>
      <c r="AT20" s="1260"/>
      <c r="AU20" s="1260"/>
      <c r="AV20" s="1260"/>
      <c r="AW20" s="1260"/>
      <c r="AX20" s="1260"/>
      <c r="AY20" s="1260"/>
      <c r="AZ20" s="1260"/>
      <c r="BA20" s="1260"/>
      <c r="BB20" s="1260"/>
      <c r="BC20" s="1260"/>
      <c r="BD20" s="1260"/>
      <c r="BE20" s="1260"/>
      <c r="BF20" s="1260"/>
      <c r="BG20" s="1260"/>
      <c r="BH20" s="1260"/>
      <c r="BI20" s="1260"/>
      <c r="BJ20" s="1260"/>
      <c r="BK20" s="1260"/>
      <c r="BL20" s="1260"/>
      <c r="BM20" s="1260"/>
      <c r="BN20" s="1260"/>
      <c r="BO20" s="1260"/>
      <c r="BP20" s="1260"/>
      <c r="BQ20" s="1260"/>
      <c r="BR20" s="1260"/>
      <c r="BS20" s="1261"/>
      <c r="BT20" s="1262" t="s">
        <v>2110</v>
      </c>
      <c r="BU20" s="1263"/>
      <c r="BV20" s="1268" t="s">
        <v>2257</v>
      </c>
      <c r="BW20" s="1269"/>
      <c r="BX20" s="1269"/>
      <c r="BY20" s="1269"/>
      <c r="BZ20" s="1269"/>
      <c r="CA20" s="1270"/>
      <c r="CB20" s="1301" t="s">
        <v>2265</v>
      </c>
      <c r="CC20" s="1302"/>
      <c r="CD20" s="1302"/>
      <c r="CE20" s="1302"/>
      <c r="CF20" s="1303"/>
    </row>
    <row r="21" spans="1:84" s="10" customFormat="1" ht="10.5" customHeight="1" x14ac:dyDescent="0.45">
      <c r="A21" s="1253"/>
      <c r="B21" s="1308" t="s">
        <v>1925</v>
      </c>
      <c r="C21" s="1147"/>
      <c r="D21" s="1147"/>
      <c r="E21" s="1147"/>
      <c r="F21" s="1147" t="s">
        <v>1926</v>
      </c>
      <c r="G21" s="1147"/>
      <c r="H21" s="1147"/>
      <c r="I21" s="1147"/>
      <c r="J21" s="971" t="s">
        <v>1931</v>
      </c>
      <c r="K21" s="971"/>
      <c r="L21" s="971" t="s">
        <v>1301</v>
      </c>
      <c r="M21" s="971"/>
      <c r="N21" s="1147" t="s">
        <v>2167</v>
      </c>
      <c r="O21" s="1147"/>
      <c r="P21" s="1147"/>
      <c r="Q21" s="1147"/>
      <c r="R21" s="1147"/>
      <c r="S21" s="1147" t="s">
        <v>1303</v>
      </c>
      <c r="T21" s="1147"/>
      <c r="U21" s="1147"/>
      <c r="V21" s="1147"/>
      <c r="W21" s="1147"/>
      <c r="X21" s="1147"/>
      <c r="Y21" s="1147" t="s">
        <v>1928</v>
      </c>
      <c r="Z21" s="1147"/>
      <c r="AA21" s="1147"/>
      <c r="AB21" s="1145"/>
      <c r="AC21" s="1313" t="s">
        <v>2266</v>
      </c>
      <c r="AD21" s="976" t="s">
        <v>2220</v>
      </c>
      <c r="AE21" s="976"/>
      <c r="AF21" s="976" t="s">
        <v>2221</v>
      </c>
      <c r="AG21" s="976"/>
      <c r="AH21" s="1277"/>
      <c r="AI21" s="1280" t="s">
        <v>2168</v>
      </c>
      <c r="AJ21" s="1281"/>
      <c r="AK21" s="1284" t="s">
        <v>2267</v>
      </c>
      <c r="AL21" s="1285"/>
      <c r="AM21" s="1288" t="s">
        <v>2169</v>
      </c>
      <c r="AN21" s="1288"/>
      <c r="AO21" s="1288"/>
      <c r="AP21" s="1288"/>
      <c r="AQ21" s="1288"/>
      <c r="AR21" s="1288"/>
      <c r="AS21" s="1288"/>
      <c r="AT21" s="1288"/>
      <c r="AU21" s="1288"/>
      <c r="AV21" s="1288"/>
      <c r="AW21" s="1288"/>
      <c r="AX21" s="1288"/>
      <c r="AY21" s="1288"/>
      <c r="AZ21" s="1288"/>
      <c r="BA21" s="1288"/>
      <c r="BB21" s="1288"/>
      <c r="BC21" s="1288" t="s">
        <v>2170</v>
      </c>
      <c r="BD21" s="1288"/>
      <c r="BE21" s="1288"/>
      <c r="BF21" s="1288"/>
      <c r="BG21" s="1288"/>
      <c r="BH21" s="1288"/>
      <c r="BI21" s="1288"/>
      <c r="BJ21" s="1288"/>
      <c r="BK21" s="1288"/>
      <c r="BL21" s="1288"/>
      <c r="BM21" s="1291" t="s">
        <v>2171</v>
      </c>
      <c r="BN21" s="1292"/>
      <c r="BO21" s="1293"/>
      <c r="BP21" s="1294" t="s">
        <v>2159</v>
      </c>
      <c r="BQ21" s="1294"/>
      <c r="BR21" s="1294"/>
      <c r="BS21" s="1295"/>
      <c r="BT21" s="1264"/>
      <c r="BU21" s="1265"/>
      <c r="BV21" s="1271"/>
      <c r="BW21" s="1272"/>
      <c r="BX21" s="1272"/>
      <c r="BY21" s="1272"/>
      <c r="BZ21" s="1272"/>
      <c r="CA21" s="1273"/>
      <c r="CB21" s="1304"/>
      <c r="CC21" s="1294"/>
      <c r="CD21" s="1294"/>
      <c r="CE21" s="1294"/>
      <c r="CF21" s="1305"/>
    </row>
    <row r="22" spans="1:84" s="10" customFormat="1" ht="45.75" customHeight="1" x14ac:dyDescent="0.45">
      <c r="A22" s="1254"/>
      <c r="B22" s="1309"/>
      <c r="C22" s="1310"/>
      <c r="D22" s="1310"/>
      <c r="E22" s="1310"/>
      <c r="F22" s="1310"/>
      <c r="G22" s="1310"/>
      <c r="H22" s="1310"/>
      <c r="I22" s="1310"/>
      <c r="J22" s="1311"/>
      <c r="K22" s="1311"/>
      <c r="L22" s="1311"/>
      <c r="M22" s="1311"/>
      <c r="N22" s="1310"/>
      <c r="O22" s="1310"/>
      <c r="P22" s="1310"/>
      <c r="Q22" s="1310"/>
      <c r="R22" s="1310"/>
      <c r="S22" s="1310"/>
      <c r="T22" s="1310"/>
      <c r="U22" s="1310"/>
      <c r="V22" s="1310"/>
      <c r="W22" s="1310"/>
      <c r="X22" s="1310"/>
      <c r="Y22" s="1310"/>
      <c r="Z22" s="1310"/>
      <c r="AA22" s="1310"/>
      <c r="AB22" s="1312"/>
      <c r="AC22" s="1314"/>
      <c r="AD22" s="1278"/>
      <c r="AE22" s="1278"/>
      <c r="AF22" s="1278"/>
      <c r="AG22" s="1278"/>
      <c r="AH22" s="1279"/>
      <c r="AI22" s="1282"/>
      <c r="AJ22" s="1283"/>
      <c r="AK22" s="1286"/>
      <c r="AL22" s="1287"/>
      <c r="AM22" s="218" t="s">
        <v>1148</v>
      </c>
      <c r="AN22" s="1298" t="s">
        <v>2172</v>
      </c>
      <c r="AO22" s="1298"/>
      <c r="AP22" s="1298"/>
      <c r="AQ22" s="1298"/>
      <c r="AR22" s="1298"/>
      <c r="AS22" s="1298"/>
      <c r="AT22" s="1298" t="s">
        <v>2173</v>
      </c>
      <c r="AU22" s="1298"/>
      <c r="AV22" s="1298"/>
      <c r="AW22" s="1298"/>
      <c r="AX22" s="1275" t="s">
        <v>2030</v>
      </c>
      <c r="AY22" s="1275"/>
      <c r="AZ22" s="1275"/>
      <c r="BA22" s="1275" t="s">
        <v>2119</v>
      </c>
      <c r="BB22" s="1275"/>
      <c r="BC22" s="1275" t="s">
        <v>2174</v>
      </c>
      <c r="BD22" s="1275"/>
      <c r="BE22" s="1275" t="s">
        <v>2175</v>
      </c>
      <c r="BF22" s="1275"/>
      <c r="BG22" s="1283" t="s">
        <v>2176</v>
      </c>
      <c r="BH22" s="1283"/>
      <c r="BI22" s="1283" t="s">
        <v>2177</v>
      </c>
      <c r="BJ22" s="1283"/>
      <c r="BK22" s="1283" t="s">
        <v>2268</v>
      </c>
      <c r="BL22" s="1283"/>
      <c r="BM22" s="217" t="s">
        <v>2178</v>
      </c>
      <c r="BN22" s="217" t="s">
        <v>2179</v>
      </c>
      <c r="BO22" s="217" t="s">
        <v>2180</v>
      </c>
      <c r="BP22" s="1296"/>
      <c r="BQ22" s="1296"/>
      <c r="BR22" s="1296"/>
      <c r="BS22" s="1297"/>
      <c r="BT22" s="1266"/>
      <c r="BU22" s="1267"/>
      <c r="BV22" s="1274"/>
      <c r="BW22" s="1275"/>
      <c r="BX22" s="1275"/>
      <c r="BY22" s="1275"/>
      <c r="BZ22" s="1275"/>
      <c r="CA22" s="1276"/>
      <c r="CB22" s="1306"/>
      <c r="CC22" s="1296"/>
      <c r="CD22" s="1296"/>
      <c r="CE22" s="1296"/>
      <c r="CF22" s="1307"/>
    </row>
    <row r="23" spans="1:84" s="137" customFormat="1" ht="15.75" customHeight="1" x14ac:dyDescent="0.45">
      <c r="A23" s="1333">
        <v>1</v>
      </c>
      <c r="B23" s="1315"/>
      <c r="C23" s="1163"/>
      <c r="D23" s="1163"/>
      <c r="E23" s="1163"/>
      <c r="F23" s="1163"/>
      <c r="G23" s="1163"/>
      <c r="H23" s="1163"/>
      <c r="I23" s="1163"/>
      <c r="J23" s="1163"/>
      <c r="K23" s="1163"/>
      <c r="L23" s="1163"/>
      <c r="M23" s="1163"/>
      <c r="N23" s="1163"/>
      <c r="O23" s="1163"/>
      <c r="P23" s="1163"/>
      <c r="Q23" s="1163"/>
      <c r="R23" s="1163"/>
      <c r="S23" s="1163"/>
      <c r="T23" s="1163"/>
      <c r="U23" s="1163"/>
      <c r="V23" s="1163"/>
      <c r="W23" s="1163"/>
      <c r="X23" s="1163"/>
      <c r="Y23" s="1163"/>
      <c r="Z23" s="1163"/>
      <c r="AA23" s="1163"/>
      <c r="AB23" s="1164"/>
      <c r="AC23" s="1315"/>
      <c r="AD23" s="1317"/>
      <c r="AE23" s="1318"/>
      <c r="AF23" s="1317"/>
      <c r="AG23" s="1320"/>
      <c r="AH23" s="1321"/>
      <c r="AI23" s="1324"/>
      <c r="AJ23" s="1300"/>
      <c r="AK23" s="1163"/>
      <c r="AL23" s="1163"/>
      <c r="AM23" s="219" t="s">
        <v>1225</v>
      </c>
      <c r="AN23" s="1299"/>
      <c r="AO23" s="1299"/>
      <c r="AP23" s="1299"/>
      <c r="AQ23" s="1299"/>
      <c r="AR23" s="1299"/>
      <c r="AS23" s="1299"/>
      <c r="AT23" s="1299"/>
      <c r="AU23" s="1299"/>
      <c r="AV23" s="1299"/>
      <c r="AW23" s="1299"/>
      <c r="AX23" s="1299"/>
      <c r="AY23" s="1299"/>
      <c r="AZ23" s="1299"/>
      <c r="BA23" s="1299"/>
      <c r="BB23" s="1299"/>
      <c r="BC23" s="1299"/>
      <c r="BD23" s="1299"/>
      <c r="BE23" s="1299"/>
      <c r="BF23" s="1299"/>
      <c r="BG23" s="1299"/>
      <c r="BH23" s="1299"/>
      <c r="BI23" s="1299"/>
      <c r="BJ23" s="1299"/>
      <c r="BK23" s="1299"/>
      <c r="BL23" s="1299"/>
      <c r="BM23" s="220"/>
      <c r="BN23" s="220"/>
      <c r="BO23" s="220"/>
      <c r="BP23" s="1299"/>
      <c r="BQ23" s="1299"/>
      <c r="BR23" s="1299"/>
      <c r="BS23" s="1300"/>
      <c r="BT23" s="1315"/>
      <c r="BU23" s="1328"/>
      <c r="BV23" s="1324"/>
      <c r="BW23" s="1299"/>
      <c r="BX23" s="1299"/>
      <c r="BY23" s="1299"/>
      <c r="BZ23" s="1299"/>
      <c r="CA23" s="1329"/>
      <c r="CB23" s="1324"/>
      <c r="CC23" s="1299"/>
      <c r="CD23" s="1299"/>
      <c r="CE23" s="1299"/>
      <c r="CF23" s="1331"/>
    </row>
    <row r="24" spans="1:84" s="137" customFormat="1" ht="15.75" customHeight="1" x14ac:dyDescent="0.45">
      <c r="A24" s="1334"/>
      <c r="B24" s="1316"/>
      <c r="C24" s="1156"/>
      <c r="D24" s="1156"/>
      <c r="E24" s="1156"/>
      <c r="F24" s="1156"/>
      <c r="G24" s="1156"/>
      <c r="H24" s="1156"/>
      <c r="I24" s="1156"/>
      <c r="J24" s="1156"/>
      <c r="K24" s="1156"/>
      <c r="L24" s="1156"/>
      <c r="M24" s="1156"/>
      <c r="N24" s="1156"/>
      <c r="O24" s="1156"/>
      <c r="P24" s="1156"/>
      <c r="Q24" s="1156"/>
      <c r="R24" s="1156"/>
      <c r="S24" s="1156"/>
      <c r="T24" s="1156"/>
      <c r="U24" s="1156"/>
      <c r="V24" s="1156"/>
      <c r="W24" s="1156"/>
      <c r="X24" s="1156"/>
      <c r="Y24" s="1156"/>
      <c r="Z24" s="1156"/>
      <c r="AA24" s="1156"/>
      <c r="AB24" s="1157"/>
      <c r="AC24" s="1316"/>
      <c r="AD24" s="1317"/>
      <c r="AE24" s="1318"/>
      <c r="AF24" s="1317"/>
      <c r="AG24" s="1320"/>
      <c r="AH24" s="1321"/>
      <c r="AI24" s="1325"/>
      <c r="AJ24" s="1326"/>
      <c r="AK24" s="1156"/>
      <c r="AL24" s="1156"/>
      <c r="AM24" s="221" t="s">
        <v>1241</v>
      </c>
      <c r="AN24" s="1327"/>
      <c r="AO24" s="1327"/>
      <c r="AP24" s="1327"/>
      <c r="AQ24" s="1327"/>
      <c r="AR24" s="1327"/>
      <c r="AS24" s="1327"/>
      <c r="AT24" s="1327"/>
      <c r="AU24" s="1327"/>
      <c r="AV24" s="1327"/>
      <c r="AW24" s="1327"/>
      <c r="AX24" s="1327"/>
      <c r="AY24" s="1327"/>
      <c r="AZ24" s="1327"/>
      <c r="BA24" s="1327"/>
      <c r="BB24" s="1327"/>
      <c r="BC24" s="1327"/>
      <c r="BD24" s="1327"/>
      <c r="BE24" s="1327"/>
      <c r="BF24" s="1327"/>
      <c r="BG24" s="1327"/>
      <c r="BH24" s="1327"/>
      <c r="BI24" s="1327"/>
      <c r="BJ24" s="1327"/>
      <c r="BK24" s="1327"/>
      <c r="BL24" s="1327"/>
      <c r="BM24" s="222"/>
      <c r="BN24" s="222"/>
      <c r="BO24" s="222"/>
      <c r="BP24" s="1327"/>
      <c r="BQ24" s="1327"/>
      <c r="BR24" s="1327"/>
      <c r="BS24" s="1326"/>
      <c r="BT24" s="1316"/>
      <c r="BU24" s="1246"/>
      <c r="BV24" s="1325"/>
      <c r="BW24" s="1327"/>
      <c r="BX24" s="1327"/>
      <c r="BY24" s="1327"/>
      <c r="BZ24" s="1327"/>
      <c r="CA24" s="1330"/>
      <c r="CB24" s="1325"/>
      <c r="CC24" s="1327"/>
      <c r="CD24" s="1327"/>
      <c r="CE24" s="1327"/>
      <c r="CF24" s="1332"/>
    </row>
    <row r="25" spans="1:84" s="137" customFormat="1" ht="15.75" customHeight="1" x14ac:dyDescent="0.45">
      <c r="A25" s="1334"/>
      <c r="B25" s="1316"/>
      <c r="C25" s="1156"/>
      <c r="D25" s="1156"/>
      <c r="E25" s="1156"/>
      <c r="F25" s="1156"/>
      <c r="G25" s="1156"/>
      <c r="H25" s="1156"/>
      <c r="I25" s="1156"/>
      <c r="J25" s="1156"/>
      <c r="K25" s="1156"/>
      <c r="L25" s="1156"/>
      <c r="M25" s="1156"/>
      <c r="N25" s="1156"/>
      <c r="O25" s="1156"/>
      <c r="P25" s="1156"/>
      <c r="Q25" s="1156"/>
      <c r="R25" s="1156"/>
      <c r="S25" s="1156"/>
      <c r="T25" s="1156"/>
      <c r="U25" s="1156"/>
      <c r="V25" s="1156"/>
      <c r="W25" s="1156"/>
      <c r="X25" s="1156"/>
      <c r="Y25" s="1156"/>
      <c r="Z25" s="1156"/>
      <c r="AA25" s="1156"/>
      <c r="AB25" s="1157"/>
      <c r="AC25" s="1316"/>
      <c r="AD25" s="1164"/>
      <c r="AE25" s="1319"/>
      <c r="AF25" s="1164"/>
      <c r="AG25" s="1322"/>
      <c r="AH25" s="1323"/>
      <c r="AI25" s="1325"/>
      <c r="AJ25" s="1326"/>
      <c r="AK25" s="1156"/>
      <c r="AL25" s="1156"/>
      <c r="AM25" s="221" t="s">
        <v>1256</v>
      </c>
      <c r="AN25" s="1327"/>
      <c r="AO25" s="1327"/>
      <c r="AP25" s="1327"/>
      <c r="AQ25" s="1327"/>
      <c r="AR25" s="1327"/>
      <c r="AS25" s="1327"/>
      <c r="AT25" s="1327"/>
      <c r="AU25" s="1327"/>
      <c r="AV25" s="1327"/>
      <c r="AW25" s="1327"/>
      <c r="AX25" s="1327"/>
      <c r="AY25" s="1327"/>
      <c r="AZ25" s="1327"/>
      <c r="BA25" s="1327"/>
      <c r="BB25" s="1327"/>
      <c r="BC25" s="1327"/>
      <c r="BD25" s="1327"/>
      <c r="BE25" s="1327"/>
      <c r="BF25" s="1327"/>
      <c r="BG25" s="1327"/>
      <c r="BH25" s="1327"/>
      <c r="BI25" s="1327"/>
      <c r="BJ25" s="1327"/>
      <c r="BK25" s="1327"/>
      <c r="BL25" s="1327"/>
      <c r="BM25" s="222"/>
      <c r="BN25" s="222"/>
      <c r="BO25" s="222"/>
      <c r="BP25" s="1327"/>
      <c r="BQ25" s="1327"/>
      <c r="BR25" s="1327"/>
      <c r="BS25" s="1326"/>
      <c r="BT25" s="1316"/>
      <c r="BU25" s="1246"/>
      <c r="BV25" s="1325"/>
      <c r="BW25" s="1327"/>
      <c r="BX25" s="1327"/>
      <c r="BY25" s="1327"/>
      <c r="BZ25" s="1327"/>
      <c r="CA25" s="1330"/>
      <c r="CB25" s="1325"/>
      <c r="CC25" s="1327"/>
      <c r="CD25" s="1327"/>
      <c r="CE25" s="1327"/>
      <c r="CF25" s="1332"/>
    </row>
    <row r="26" spans="1:84" s="137" customFormat="1" ht="15.75" customHeight="1" x14ac:dyDescent="0.45">
      <c r="A26" s="1334">
        <f>+A23+1</f>
        <v>2</v>
      </c>
      <c r="B26" s="1316"/>
      <c r="C26" s="1156"/>
      <c r="D26" s="1156"/>
      <c r="E26" s="1156"/>
      <c r="F26" s="1156"/>
      <c r="G26" s="1156"/>
      <c r="H26" s="1156"/>
      <c r="I26" s="1156"/>
      <c r="J26" s="1156"/>
      <c r="K26" s="1156"/>
      <c r="L26" s="1156"/>
      <c r="M26" s="1156"/>
      <c r="N26" s="1156"/>
      <c r="O26" s="1156"/>
      <c r="P26" s="1156"/>
      <c r="Q26" s="1156"/>
      <c r="R26" s="1156"/>
      <c r="S26" s="1156"/>
      <c r="T26" s="1156"/>
      <c r="U26" s="1156"/>
      <c r="V26" s="1156"/>
      <c r="W26" s="1156"/>
      <c r="X26" s="1156"/>
      <c r="Y26" s="1156"/>
      <c r="Z26" s="1156"/>
      <c r="AA26" s="1156"/>
      <c r="AB26" s="1157"/>
      <c r="AC26" s="1316"/>
      <c r="AD26" s="1335"/>
      <c r="AE26" s="1336"/>
      <c r="AF26" s="1335"/>
      <c r="AG26" s="1337"/>
      <c r="AH26" s="1338"/>
      <c r="AI26" s="1325"/>
      <c r="AJ26" s="1326"/>
      <c r="AK26" s="1156"/>
      <c r="AL26" s="1156"/>
      <c r="AM26" s="221" t="s">
        <v>1225</v>
      </c>
      <c r="AN26" s="1327"/>
      <c r="AO26" s="1327"/>
      <c r="AP26" s="1327"/>
      <c r="AQ26" s="1327"/>
      <c r="AR26" s="1327"/>
      <c r="AS26" s="1327"/>
      <c r="AT26" s="1327"/>
      <c r="AU26" s="1327"/>
      <c r="AV26" s="1327"/>
      <c r="AW26" s="1327"/>
      <c r="AX26" s="1327"/>
      <c r="AY26" s="1327"/>
      <c r="AZ26" s="1327"/>
      <c r="BA26" s="1327"/>
      <c r="BB26" s="1327"/>
      <c r="BC26" s="1327"/>
      <c r="BD26" s="1327"/>
      <c r="BE26" s="1327"/>
      <c r="BF26" s="1327"/>
      <c r="BG26" s="1327"/>
      <c r="BH26" s="1327"/>
      <c r="BI26" s="1327"/>
      <c r="BJ26" s="1327"/>
      <c r="BK26" s="1327"/>
      <c r="BL26" s="1327"/>
      <c r="BM26" s="222"/>
      <c r="BN26" s="222"/>
      <c r="BO26" s="222"/>
      <c r="BP26" s="1327"/>
      <c r="BQ26" s="1327"/>
      <c r="BR26" s="1327"/>
      <c r="BS26" s="1326"/>
      <c r="BT26" s="1316"/>
      <c r="BU26" s="1246"/>
      <c r="BV26" s="1325"/>
      <c r="BW26" s="1327"/>
      <c r="BX26" s="1327"/>
      <c r="BY26" s="1327"/>
      <c r="BZ26" s="1327"/>
      <c r="CA26" s="1330"/>
      <c r="CB26" s="1325"/>
      <c r="CC26" s="1327"/>
      <c r="CD26" s="1327"/>
      <c r="CE26" s="1327"/>
      <c r="CF26" s="1332"/>
    </row>
    <row r="27" spans="1:84" s="137" customFormat="1" ht="15.75" customHeight="1" x14ac:dyDescent="0.45">
      <c r="A27" s="1334"/>
      <c r="B27" s="1316"/>
      <c r="C27" s="1156"/>
      <c r="D27" s="1156"/>
      <c r="E27" s="1156"/>
      <c r="F27" s="1156"/>
      <c r="G27" s="1156"/>
      <c r="H27" s="1156"/>
      <c r="I27" s="1156"/>
      <c r="J27" s="1156"/>
      <c r="K27" s="1156"/>
      <c r="L27" s="1156"/>
      <c r="M27" s="1156"/>
      <c r="N27" s="1156"/>
      <c r="O27" s="1156"/>
      <c r="P27" s="1156"/>
      <c r="Q27" s="1156"/>
      <c r="R27" s="1156"/>
      <c r="S27" s="1156"/>
      <c r="T27" s="1156"/>
      <c r="U27" s="1156"/>
      <c r="V27" s="1156"/>
      <c r="W27" s="1156"/>
      <c r="X27" s="1156"/>
      <c r="Y27" s="1156"/>
      <c r="Z27" s="1156"/>
      <c r="AA27" s="1156"/>
      <c r="AB27" s="1157"/>
      <c r="AC27" s="1316"/>
      <c r="AD27" s="1317"/>
      <c r="AE27" s="1318"/>
      <c r="AF27" s="1317"/>
      <c r="AG27" s="1320"/>
      <c r="AH27" s="1321"/>
      <c r="AI27" s="1325"/>
      <c r="AJ27" s="1326"/>
      <c r="AK27" s="1156"/>
      <c r="AL27" s="1156"/>
      <c r="AM27" s="221" t="s">
        <v>1241</v>
      </c>
      <c r="AN27" s="1327"/>
      <c r="AO27" s="1327"/>
      <c r="AP27" s="1327"/>
      <c r="AQ27" s="1327"/>
      <c r="AR27" s="1327"/>
      <c r="AS27" s="1327"/>
      <c r="AT27" s="1327"/>
      <c r="AU27" s="1327"/>
      <c r="AV27" s="1327"/>
      <c r="AW27" s="1327"/>
      <c r="AX27" s="1327"/>
      <c r="AY27" s="1327"/>
      <c r="AZ27" s="1327"/>
      <c r="BA27" s="1327"/>
      <c r="BB27" s="1327"/>
      <c r="BC27" s="1327"/>
      <c r="BD27" s="1327"/>
      <c r="BE27" s="1327"/>
      <c r="BF27" s="1327"/>
      <c r="BG27" s="1327"/>
      <c r="BH27" s="1327"/>
      <c r="BI27" s="1327"/>
      <c r="BJ27" s="1327"/>
      <c r="BK27" s="1327"/>
      <c r="BL27" s="1327"/>
      <c r="BM27" s="222"/>
      <c r="BN27" s="222"/>
      <c r="BO27" s="222"/>
      <c r="BP27" s="1327"/>
      <c r="BQ27" s="1327"/>
      <c r="BR27" s="1327"/>
      <c r="BS27" s="1326"/>
      <c r="BT27" s="1316"/>
      <c r="BU27" s="1246"/>
      <c r="BV27" s="1325"/>
      <c r="BW27" s="1327"/>
      <c r="BX27" s="1327"/>
      <c r="BY27" s="1327"/>
      <c r="BZ27" s="1327"/>
      <c r="CA27" s="1330"/>
      <c r="CB27" s="1325"/>
      <c r="CC27" s="1327"/>
      <c r="CD27" s="1327"/>
      <c r="CE27" s="1327"/>
      <c r="CF27" s="1332"/>
    </row>
    <row r="28" spans="1:84" s="137" customFormat="1" ht="15.75" customHeight="1" x14ac:dyDescent="0.45">
      <c r="A28" s="1334"/>
      <c r="B28" s="1316"/>
      <c r="C28" s="1156"/>
      <c r="D28" s="1156"/>
      <c r="E28" s="1156"/>
      <c r="F28" s="1156"/>
      <c r="G28" s="1156"/>
      <c r="H28" s="1156"/>
      <c r="I28" s="1156"/>
      <c r="J28" s="1156"/>
      <c r="K28" s="1156"/>
      <c r="L28" s="1156"/>
      <c r="M28" s="1156"/>
      <c r="N28" s="1156"/>
      <c r="O28" s="1156"/>
      <c r="P28" s="1156"/>
      <c r="Q28" s="1156"/>
      <c r="R28" s="1156"/>
      <c r="S28" s="1156"/>
      <c r="T28" s="1156"/>
      <c r="U28" s="1156"/>
      <c r="V28" s="1156"/>
      <c r="W28" s="1156"/>
      <c r="X28" s="1156"/>
      <c r="Y28" s="1156"/>
      <c r="Z28" s="1156"/>
      <c r="AA28" s="1156"/>
      <c r="AB28" s="1157"/>
      <c r="AC28" s="1316"/>
      <c r="AD28" s="1164"/>
      <c r="AE28" s="1319"/>
      <c r="AF28" s="1164"/>
      <c r="AG28" s="1322"/>
      <c r="AH28" s="1323"/>
      <c r="AI28" s="1325"/>
      <c r="AJ28" s="1326"/>
      <c r="AK28" s="1156"/>
      <c r="AL28" s="1156"/>
      <c r="AM28" s="221" t="s">
        <v>1256</v>
      </c>
      <c r="AN28" s="1327"/>
      <c r="AO28" s="1327"/>
      <c r="AP28" s="1327"/>
      <c r="AQ28" s="1327"/>
      <c r="AR28" s="1327"/>
      <c r="AS28" s="1327"/>
      <c r="AT28" s="1327"/>
      <c r="AU28" s="1327"/>
      <c r="AV28" s="1327"/>
      <c r="AW28" s="1327"/>
      <c r="AX28" s="1327"/>
      <c r="AY28" s="1327"/>
      <c r="AZ28" s="1327"/>
      <c r="BA28" s="1327"/>
      <c r="BB28" s="1327"/>
      <c r="BC28" s="1327"/>
      <c r="BD28" s="1327"/>
      <c r="BE28" s="1327"/>
      <c r="BF28" s="1327"/>
      <c r="BG28" s="1327"/>
      <c r="BH28" s="1327"/>
      <c r="BI28" s="1327"/>
      <c r="BJ28" s="1327"/>
      <c r="BK28" s="1327"/>
      <c r="BL28" s="1327"/>
      <c r="BM28" s="222"/>
      <c r="BN28" s="222"/>
      <c r="BO28" s="222"/>
      <c r="BP28" s="1327"/>
      <c r="BQ28" s="1327"/>
      <c r="BR28" s="1327"/>
      <c r="BS28" s="1326"/>
      <c r="BT28" s="1316"/>
      <c r="BU28" s="1246"/>
      <c r="BV28" s="1325"/>
      <c r="BW28" s="1327"/>
      <c r="BX28" s="1327"/>
      <c r="BY28" s="1327"/>
      <c r="BZ28" s="1327"/>
      <c r="CA28" s="1330"/>
      <c r="CB28" s="1325"/>
      <c r="CC28" s="1327"/>
      <c r="CD28" s="1327"/>
      <c r="CE28" s="1327"/>
      <c r="CF28" s="1332"/>
    </row>
    <row r="29" spans="1:84" s="137" customFormat="1" ht="15.75" customHeight="1" x14ac:dyDescent="0.45">
      <c r="A29" s="1334">
        <f t="shared" ref="A29" si="0">+A26+1</f>
        <v>3</v>
      </c>
      <c r="B29" s="1316"/>
      <c r="C29" s="1156"/>
      <c r="D29" s="1156"/>
      <c r="E29" s="1156"/>
      <c r="F29" s="1156"/>
      <c r="G29" s="1156"/>
      <c r="H29" s="1156"/>
      <c r="I29" s="1156"/>
      <c r="J29" s="1156"/>
      <c r="K29" s="1156"/>
      <c r="L29" s="1156"/>
      <c r="M29" s="1156"/>
      <c r="N29" s="1156"/>
      <c r="O29" s="1156"/>
      <c r="P29" s="1156"/>
      <c r="Q29" s="1156"/>
      <c r="R29" s="1156"/>
      <c r="S29" s="1156"/>
      <c r="T29" s="1156"/>
      <c r="U29" s="1156"/>
      <c r="V29" s="1156"/>
      <c r="W29" s="1156"/>
      <c r="X29" s="1156"/>
      <c r="Y29" s="1156"/>
      <c r="Z29" s="1156"/>
      <c r="AA29" s="1156"/>
      <c r="AB29" s="1157"/>
      <c r="AC29" s="1316"/>
      <c r="AD29" s="1335"/>
      <c r="AE29" s="1336"/>
      <c r="AF29" s="1335"/>
      <c r="AG29" s="1337"/>
      <c r="AH29" s="1338"/>
      <c r="AI29" s="1325"/>
      <c r="AJ29" s="1326"/>
      <c r="AK29" s="1156"/>
      <c r="AL29" s="1156"/>
      <c r="AM29" s="221" t="s">
        <v>1225</v>
      </c>
      <c r="AN29" s="1327"/>
      <c r="AO29" s="1327"/>
      <c r="AP29" s="1327"/>
      <c r="AQ29" s="1327"/>
      <c r="AR29" s="1327"/>
      <c r="AS29" s="1327"/>
      <c r="AT29" s="1327"/>
      <c r="AU29" s="1327"/>
      <c r="AV29" s="1327"/>
      <c r="AW29" s="1327"/>
      <c r="AX29" s="1327"/>
      <c r="AY29" s="1327"/>
      <c r="AZ29" s="1327"/>
      <c r="BA29" s="1327"/>
      <c r="BB29" s="1327"/>
      <c r="BC29" s="1327"/>
      <c r="BD29" s="1327"/>
      <c r="BE29" s="1327"/>
      <c r="BF29" s="1327"/>
      <c r="BG29" s="1327"/>
      <c r="BH29" s="1327"/>
      <c r="BI29" s="1327"/>
      <c r="BJ29" s="1327"/>
      <c r="BK29" s="1327"/>
      <c r="BL29" s="1327"/>
      <c r="BM29" s="222"/>
      <c r="BN29" s="222"/>
      <c r="BO29" s="222"/>
      <c r="BP29" s="1327"/>
      <c r="BQ29" s="1327"/>
      <c r="BR29" s="1327"/>
      <c r="BS29" s="1326"/>
      <c r="BT29" s="1316"/>
      <c r="BU29" s="1246"/>
      <c r="BV29" s="1325"/>
      <c r="BW29" s="1327"/>
      <c r="BX29" s="1327"/>
      <c r="BY29" s="1327"/>
      <c r="BZ29" s="1327"/>
      <c r="CA29" s="1330"/>
      <c r="CB29" s="1325"/>
      <c r="CC29" s="1327"/>
      <c r="CD29" s="1327"/>
      <c r="CE29" s="1327"/>
      <c r="CF29" s="1332"/>
    </row>
    <row r="30" spans="1:84" s="137" customFormat="1" ht="15.75" customHeight="1" x14ac:dyDescent="0.45">
      <c r="A30" s="1334"/>
      <c r="B30" s="1316"/>
      <c r="C30" s="1156"/>
      <c r="D30" s="1156"/>
      <c r="E30" s="1156"/>
      <c r="F30" s="1156"/>
      <c r="G30" s="1156"/>
      <c r="H30" s="1156"/>
      <c r="I30" s="1156"/>
      <c r="J30" s="1156"/>
      <c r="K30" s="1156"/>
      <c r="L30" s="1156"/>
      <c r="M30" s="1156"/>
      <c r="N30" s="1156"/>
      <c r="O30" s="1156"/>
      <c r="P30" s="1156"/>
      <c r="Q30" s="1156"/>
      <c r="R30" s="1156"/>
      <c r="S30" s="1156"/>
      <c r="T30" s="1156"/>
      <c r="U30" s="1156"/>
      <c r="V30" s="1156"/>
      <c r="W30" s="1156"/>
      <c r="X30" s="1156"/>
      <c r="Y30" s="1156"/>
      <c r="Z30" s="1156"/>
      <c r="AA30" s="1156"/>
      <c r="AB30" s="1157"/>
      <c r="AC30" s="1316"/>
      <c r="AD30" s="1317"/>
      <c r="AE30" s="1318"/>
      <c r="AF30" s="1317"/>
      <c r="AG30" s="1320"/>
      <c r="AH30" s="1321"/>
      <c r="AI30" s="1325"/>
      <c r="AJ30" s="1326"/>
      <c r="AK30" s="1156"/>
      <c r="AL30" s="1156"/>
      <c r="AM30" s="221" t="s">
        <v>1241</v>
      </c>
      <c r="AN30" s="1327"/>
      <c r="AO30" s="1327"/>
      <c r="AP30" s="1327"/>
      <c r="AQ30" s="1327"/>
      <c r="AR30" s="1327"/>
      <c r="AS30" s="1327"/>
      <c r="AT30" s="1327"/>
      <c r="AU30" s="1327"/>
      <c r="AV30" s="1327"/>
      <c r="AW30" s="1327"/>
      <c r="AX30" s="1327"/>
      <c r="AY30" s="1327"/>
      <c r="AZ30" s="1327"/>
      <c r="BA30" s="1327"/>
      <c r="BB30" s="1327"/>
      <c r="BC30" s="1327"/>
      <c r="BD30" s="1327"/>
      <c r="BE30" s="1327"/>
      <c r="BF30" s="1327"/>
      <c r="BG30" s="1327"/>
      <c r="BH30" s="1327"/>
      <c r="BI30" s="1327"/>
      <c r="BJ30" s="1327"/>
      <c r="BK30" s="1327"/>
      <c r="BL30" s="1327"/>
      <c r="BM30" s="222"/>
      <c r="BN30" s="222"/>
      <c r="BO30" s="222"/>
      <c r="BP30" s="1327"/>
      <c r="BQ30" s="1327"/>
      <c r="BR30" s="1327"/>
      <c r="BS30" s="1326"/>
      <c r="BT30" s="1316"/>
      <c r="BU30" s="1246"/>
      <c r="BV30" s="1325"/>
      <c r="BW30" s="1327"/>
      <c r="BX30" s="1327"/>
      <c r="BY30" s="1327"/>
      <c r="BZ30" s="1327"/>
      <c r="CA30" s="1330"/>
      <c r="CB30" s="1325"/>
      <c r="CC30" s="1327"/>
      <c r="CD30" s="1327"/>
      <c r="CE30" s="1327"/>
      <c r="CF30" s="1332"/>
    </row>
    <row r="31" spans="1:84" s="137" customFormat="1" ht="15.75" customHeight="1" x14ac:dyDescent="0.45">
      <c r="A31" s="1334"/>
      <c r="B31" s="1316"/>
      <c r="C31" s="1156"/>
      <c r="D31" s="1156"/>
      <c r="E31" s="1156"/>
      <c r="F31" s="1156"/>
      <c r="G31" s="1156"/>
      <c r="H31" s="1156"/>
      <c r="I31" s="1156"/>
      <c r="J31" s="1156"/>
      <c r="K31" s="1156"/>
      <c r="L31" s="1156"/>
      <c r="M31" s="1156"/>
      <c r="N31" s="1156"/>
      <c r="O31" s="1156"/>
      <c r="P31" s="1156"/>
      <c r="Q31" s="1156"/>
      <c r="R31" s="1156"/>
      <c r="S31" s="1156"/>
      <c r="T31" s="1156"/>
      <c r="U31" s="1156"/>
      <c r="V31" s="1156"/>
      <c r="W31" s="1156"/>
      <c r="X31" s="1156"/>
      <c r="Y31" s="1156"/>
      <c r="Z31" s="1156"/>
      <c r="AA31" s="1156"/>
      <c r="AB31" s="1157"/>
      <c r="AC31" s="1316"/>
      <c r="AD31" s="1164"/>
      <c r="AE31" s="1319"/>
      <c r="AF31" s="1164"/>
      <c r="AG31" s="1322"/>
      <c r="AH31" s="1323"/>
      <c r="AI31" s="1325"/>
      <c r="AJ31" s="1326"/>
      <c r="AK31" s="1156"/>
      <c r="AL31" s="1156"/>
      <c r="AM31" s="221" t="s">
        <v>1256</v>
      </c>
      <c r="AN31" s="1327"/>
      <c r="AO31" s="1327"/>
      <c r="AP31" s="1327"/>
      <c r="AQ31" s="1327"/>
      <c r="AR31" s="1327"/>
      <c r="AS31" s="1327"/>
      <c r="AT31" s="1327"/>
      <c r="AU31" s="1327"/>
      <c r="AV31" s="1327"/>
      <c r="AW31" s="1327"/>
      <c r="AX31" s="1327"/>
      <c r="AY31" s="1327"/>
      <c r="AZ31" s="1327"/>
      <c r="BA31" s="1327"/>
      <c r="BB31" s="1327"/>
      <c r="BC31" s="1327"/>
      <c r="BD31" s="1327"/>
      <c r="BE31" s="1327"/>
      <c r="BF31" s="1327"/>
      <c r="BG31" s="1327"/>
      <c r="BH31" s="1327"/>
      <c r="BI31" s="1327"/>
      <c r="BJ31" s="1327"/>
      <c r="BK31" s="1327"/>
      <c r="BL31" s="1327"/>
      <c r="BM31" s="222"/>
      <c r="BN31" s="222"/>
      <c r="BO31" s="222"/>
      <c r="BP31" s="1327"/>
      <c r="BQ31" s="1327"/>
      <c r="BR31" s="1327"/>
      <c r="BS31" s="1326"/>
      <c r="BT31" s="1316"/>
      <c r="BU31" s="1246"/>
      <c r="BV31" s="1325"/>
      <c r="BW31" s="1327"/>
      <c r="BX31" s="1327"/>
      <c r="BY31" s="1327"/>
      <c r="BZ31" s="1327"/>
      <c r="CA31" s="1330"/>
      <c r="CB31" s="1325"/>
      <c r="CC31" s="1327"/>
      <c r="CD31" s="1327"/>
      <c r="CE31" s="1327"/>
      <c r="CF31" s="1332"/>
    </row>
    <row r="32" spans="1:84" s="137" customFormat="1" ht="15.75" customHeight="1" x14ac:dyDescent="0.45">
      <c r="A32" s="1334">
        <f t="shared" ref="A32" si="1">+A29+1</f>
        <v>4</v>
      </c>
      <c r="B32" s="1316"/>
      <c r="C32" s="1156"/>
      <c r="D32" s="1156"/>
      <c r="E32" s="1156"/>
      <c r="F32" s="1156"/>
      <c r="G32" s="1156"/>
      <c r="H32" s="1156"/>
      <c r="I32" s="1156"/>
      <c r="J32" s="1156"/>
      <c r="K32" s="1156"/>
      <c r="L32" s="1156"/>
      <c r="M32" s="1156"/>
      <c r="N32" s="1156"/>
      <c r="O32" s="1156"/>
      <c r="P32" s="1156"/>
      <c r="Q32" s="1156"/>
      <c r="R32" s="1156"/>
      <c r="S32" s="1156"/>
      <c r="T32" s="1156"/>
      <c r="U32" s="1156"/>
      <c r="V32" s="1156"/>
      <c r="W32" s="1156"/>
      <c r="X32" s="1156"/>
      <c r="Y32" s="1156"/>
      <c r="Z32" s="1156"/>
      <c r="AA32" s="1156"/>
      <c r="AB32" s="1157"/>
      <c r="AC32" s="1316"/>
      <c r="AD32" s="1335"/>
      <c r="AE32" s="1336"/>
      <c r="AF32" s="1335"/>
      <c r="AG32" s="1337"/>
      <c r="AH32" s="1338"/>
      <c r="AI32" s="1325"/>
      <c r="AJ32" s="1326"/>
      <c r="AK32" s="1156"/>
      <c r="AL32" s="1156"/>
      <c r="AM32" s="221" t="s">
        <v>1225</v>
      </c>
      <c r="AN32" s="1327"/>
      <c r="AO32" s="1327"/>
      <c r="AP32" s="1327"/>
      <c r="AQ32" s="1327"/>
      <c r="AR32" s="1327"/>
      <c r="AS32" s="1327"/>
      <c r="AT32" s="1327"/>
      <c r="AU32" s="1327"/>
      <c r="AV32" s="1327"/>
      <c r="AW32" s="1327"/>
      <c r="AX32" s="1327"/>
      <c r="AY32" s="1327"/>
      <c r="AZ32" s="1327"/>
      <c r="BA32" s="1327"/>
      <c r="BB32" s="1327"/>
      <c r="BC32" s="1327"/>
      <c r="BD32" s="1327"/>
      <c r="BE32" s="1327"/>
      <c r="BF32" s="1327"/>
      <c r="BG32" s="1327"/>
      <c r="BH32" s="1327"/>
      <c r="BI32" s="1327"/>
      <c r="BJ32" s="1327"/>
      <c r="BK32" s="1327"/>
      <c r="BL32" s="1327"/>
      <c r="BM32" s="222"/>
      <c r="BN32" s="222"/>
      <c r="BO32" s="222"/>
      <c r="BP32" s="1327"/>
      <c r="BQ32" s="1327"/>
      <c r="BR32" s="1327"/>
      <c r="BS32" s="1326"/>
      <c r="BT32" s="1316"/>
      <c r="BU32" s="1246"/>
      <c r="BV32" s="1325"/>
      <c r="BW32" s="1327"/>
      <c r="BX32" s="1327"/>
      <c r="BY32" s="1327"/>
      <c r="BZ32" s="1327"/>
      <c r="CA32" s="1330"/>
      <c r="CB32" s="1325"/>
      <c r="CC32" s="1327"/>
      <c r="CD32" s="1327"/>
      <c r="CE32" s="1327"/>
      <c r="CF32" s="1332"/>
    </row>
    <row r="33" spans="1:84" s="137" customFormat="1" ht="15.75" customHeight="1" x14ac:dyDescent="0.45">
      <c r="A33" s="1334"/>
      <c r="B33" s="1316"/>
      <c r="C33" s="1156"/>
      <c r="D33" s="1156"/>
      <c r="E33" s="1156"/>
      <c r="F33" s="1156"/>
      <c r="G33" s="1156"/>
      <c r="H33" s="1156"/>
      <c r="I33" s="1156"/>
      <c r="J33" s="1156"/>
      <c r="K33" s="1156"/>
      <c r="L33" s="1156"/>
      <c r="M33" s="1156"/>
      <c r="N33" s="1156"/>
      <c r="O33" s="1156"/>
      <c r="P33" s="1156"/>
      <c r="Q33" s="1156"/>
      <c r="R33" s="1156"/>
      <c r="S33" s="1156"/>
      <c r="T33" s="1156"/>
      <c r="U33" s="1156"/>
      <c r="V33" s="1156"/>
      <c r="W33" s="1156"/>
      <c r="X33" s="1156"/>
      <c r="Y33" s="1156"/>
      <c r="Z33" s="1156"/>
      <c r="AA33" s="1156"/>
      <c r="AB33" s="1157"/>
      <c r="AC33" s="1316"/>
      <c r="AD33" s="1317"/>
      <c r="AE33" s="1318"/>
      <c r="AF33" s="1317"/>
      <c r="AG33" s="1320"/>
      <c r="AH33" s="1321"/>
      <c r="AI33" s="1325"/>
      <c r="AJ33" s="1326"/>
      <c r="AK33" s="1156"/>
      <c r="AL33" s="1156"/>
      <c r="AM33" s="221" t="s">
        <v>1241</v>
      </c>
      <c r="AN33" s="1327"/>
      <c r="AO33" s="1327"/>
      <c r="AP33" s="1327"/>
      <c r="AQ33" s="1327"/>
      <c r="AR33" s="1327"/>
      <c r="AS33" s="1327"/>
      <c r="AT33" s="1327"/>
      <c r="AU33" s="1327"/>
      <c r="AV33" s="1327"/>
      <c r="AW33" s="1327"/>
      <c r="AX33" s="1327"/>
      <c r="AY33" s="1327"/>
      <c r="AZ33" s="1327"/>
      <c r="BA33" s="1327"/>
      <c r="BB33" s="1327"/>
      <c r="BC33" s="1327"/>
      <c r="BD33" s="1327"/>
      <c r="BE33" s="1327"/>
      <c r="BF33" s="1327"/>
      <c r="BG33" s="1327"/>
      <c r="BH33" s="1327"/>
      <c r="BI33" s="1327"/>
      <c r="BJ33" s="1327"/>
      <c r="BK33" s="1327"/>
      <c r="BL33" s="1327"/>
      <c r="BM33" s="222"/>
      <c r="BN33" s="222"/>
      <c r="BO33" s="222"/>
      <c r="BP33" s="1327"/>
      <c r="BQ33" s="1327"/>
      <c r="BR33" s="1327"/>
      <c r="BS33" s="1326"/>
      <c r="BT33" s="1316"/>
      <c r="BU33" s="1246"/>
      <c r="BV33" s="1325"/>
      <c r="BW33" s="1327"/>
      <c r="BX33" s="1327"/>
      <c r="BY33" s="1327"/>
      <c r="BZ33" s="1327"/>
      <c r="CA33" s="1330"/>
      <c r="CB33" s="1325"/>
      <c r="CC33" s="1327"/>
      <c r="CD33" s="1327"/>
      <c r="CE33" s="1327"/>
      <c r="CF33" s="1332"/>
    </row>
    <row r="34" spans="1:84" s="137" customFormat="1" ht="15.75" customHeight="1" x14ac:dyDescent="0.45">
      <c r="A34" s="1334"/>
      <c r="B34" s="1316"/>
      <c r="C34" s="1156"/>
      <c r="D34" s="1156"/>
      <c r="E34" s="1156"/>
      <c r="F34" s="1156"/>
      <c r="G34" s="1156"/>
      <c r="H34" s="1156"/>
      <c r="I34" s="1156"/>
      <c r="J34" s="1156"/>
      <c r="K34" s="1156"/>
      <c r="L34" s="1156"/>
      <c r="M34" s="1156"/>
      <c r="N34" s="1156"/>
      <c r="O34" s="1156"/>
      <c r="P34" s="1156"/>
      <c r="Q34" s="1156"/>
      <c r="R34" s="1156"/>
      <c r="S34" s="1156"/>
      <c r="T34" s="1156"/>
      <c r="U34" s="1156"/>
      <c r="V34" s="1156"/>
      <c r="W34" s="1156"/>
      <c r="X34" s="1156"/>
      <c r="Y34" s="1156"/>
      <c r="Z34" s="1156"/>
      <c r="AA34" s="1156"/>
      <c r="AB34" s="1157"/>
      <c r="AC34" s="1316"/>
      <c r="AD34" s="1164"/>
      <c r="AE34" s="1319"/>
      <c r="AF34" s="1164"/>
      <c r="AG34" s="1322"/>
      <c r="AH34" s="1323"/>
      <c r="AI34" s="1325"/>
      <c r="AJ34" s="1326"/>
      <c r="AK34" s="1156"/>
      <c r="AL34" s="1156"/>
      <c r="AM34" s="221" t="s">
        <v>1256</v>
      </c>
      <c r="AN34" s="1327"/>
      <c r="AO34" s="1327"/>
      <c r="AP34" s="1327"/>
      <c r="AQ34" s="1327"/>
      <c r="AR34" s="1327"/>
      <c r="AS34" s="1327"/>
      <c r="AT34" s="1327"/>
      <c r="AU34" s="1327"/>
      <c r="AV34" s="1327"/>
      <c r="AW34" s="1327"/>
      <c r="AX34" s="1327"/>
      <c r="AY34" s="1327"/>
      <c r="AZ34" s="1327"/>
      <c r="BA34" s="1327"/>
      <c r="BB34" s="1327"/>
      <c r="BC34" s="1327"/>
      <c r="BD34" s="1327"/>
      <c r="BE34" s="1327"/>
      <c r="BF34" s="1327"/>
      <c r="BG34" s="1327"/>
      <c r="BH34" s="1327"/>
      <c r="BI34" s="1327"/>
      <c r="BJ34" s="1327"/>
      <c r="BK34" s="1327"/>
      <c r="BL34" s="1327"/>
      <c r="BM34" s="222"/>
      <c r="BN34" s="222"/>
      <c r="BO34" s="222"/>
      <c r="BP34" s="1327"/>
      <c r="BQ34" s="1327"/>
      <c r="BR34" s="1327"/>
      <c r="BS34" s="1326"/>
      <c r="BT34" s="1316"/>
      <c r="BU34" s="1246"/>
      <c r="BV34" s="1325"/>
      <c r="BW34" s="1327"/>
      <c r="BX34" s="1327"/>
      <c r="BY34" s="1327"/>
      <c r="BZ34" s="1327"/>
      <c r="CA34" s="1330"/>
      <c r="CB34" s="1325"/>
      <c r="CC34" s="1327"/>
      <c r="CD34" s="1327"/>
      <c r="CE34" s="1327"/>
      <c r="CF34" s="1332"/>
    </row>
    <row r="35" spans="1:84" s="137" customFormat="1" ht="15.75" customHeight="1" x14ac:dyDescent="0.45">
      <c r="A35" s="1334">
        <f t="shared" ref="A35" si="2">+A32+1</f>
        <v>5</v>
      </c>
      <c r="B35" s="1316"/>
      <c r="C35" s="1156"/>
      <c r="D35" s="1156"/>
      <c r="E35" s="1156"/>
      <c r="F35" s="1156"/>
      <c r="G35" s="1156"/>
      <c r="H35" s="1156"/>
      <c r="I35" s="1156"/>
      <c r="J35" s="1156"/>
      <c r="K35" s="1156"/>
      <c r="L35" s="1156"/>
      <c r="M35" s="1156"/>
      <c r="N35" s="1156"/>
      <c r="O35" s="1156"/>
      <c r="P35" s="1156"/>
      <c r="Q35" s="1156"/>
      <c r="R35" s="1156"/>
      <c r="S35" s="1156"/>
      <c r="T35" s="1156"/>
      <c r="U35" s="1156"/>
      <c r="V35" s="1156"/>
      <c r="W35" s="1156"/>
      <c r="X35" s="1156"/>
      <c r="Y35" s="1156"/>
      <c r="Z35" s="1156"/>
      <c r="AA35" s="1156"/>
      <c r="AB35" s="1157"/>
      <c r="AC35" s="1316"/>
      <c r="AD35" s="1335"/>
      <c r="AE35" s="1336"/>
      <c r="AF35" s="1335"/>
      <c r="AG35" s="1337"/>
      <c r="AH35" s="1338"/>
      <c r="AI35" s="1325"/>
      <c r="AJ35" s="1326"/>
      <c r="AK35" s="1156"/>
      <c r="AL35" s="1156"/>
      <c r="AM35" s="221" t="s">
        <v>1225</v>
      </c>
      <c r="AN35" s="1327"/>
      <c r="AO35" s="1327"/>
      <c r="AP35" s="1327"/>
      <c r="AQ35" s="1327"/>
      <c r="AR35" s="1327"/>
      <c r="AS35" s="1327"/>
      <c r="AT35" s="1327"/>
      <c r="AU35" s="1327"/>
      <c r="AV35" s="1327"/>
      <c r="AW35" s="1327"/>
      <c r="AX35" s="1327"/>
      <c r="AY35" s="1327"/>
      <c r="AZ35" s="1327"/>
      <c r="BA35" s="1327"/>
      <c r="BB35" s="1327"/>
      <c r="BC35" s="1327"/>
      <c r="BD35" s="1327"/>
      <c r="BE35" s="1327"/>
      <c r="BF35" s="1327"/>
      <c r="BG35" s="1327"/>
      <c r="BH35" s="1327"/>
      <c r="BI35" s="1327"/>
      <c r="BJ35" s="1327"/>
      <c r="BK35" s="1327"/>
      <c r="BL35" s="1327"/>
      <c r="BM35" s="222"/>
      <c r="BN35" s="222"/>
      <c r="BO35" s="222"/>
      <c r="BP35" s="1327"/>
      <c r="BQ35" s="1327"/>
      <c r="BR35" s="1327"/>
      <c r="BS35" s="1326"/>
      <c r="BT35" s="1316"/>
      <c r="BU35" s="1246"/>
      <c r="BV35" s="1325"/>
      <c r="BW35" s="1327"/>
      <c r="BX35" s="1327"/>
      <c r="BY35" s="1327"/>
      <c r="BZ35" s="1327"/>
      <c r="CA35" s="1330"/>
      <c r="CB35" s="1325"/>
      <c r="CC35" s="1327"/>
      <c r="CD35" s="1327"/>
      <c r="CE35" s="1327"/>
      <c r="CF35" s="1332"/>
    </row>
    <row r="36" spans="1:84" s="137" customFormat="1" ht="15.75" customHeight="1" x14ac:dyDescent="0.45">
      <c r="A36" s="1334"/>
      <c r="B36" s="1316"/>
      <c r="C36" s="1156"/>
      <c r="D36" s="1156"/>
      <c r="E36" s="1156"/>
      <c r="F36" s="1156"/>
      <c r="G36" s="1156"/>
      <c r="H36" s="1156"/>
      <c r="I36" s="1156"/>
      <c r="J36" s="1156"/>
      <c r="K36" s="1156"/>
      <c r="L36" s="1156"/>
      <c r="M36" s="1156"/>
      <c r="N36" s="1156"/>
      <c r="O36" s="1156"/>
      <c r="P36" s="1156"/>
      <c r="Q36" s="1156"/>
      <c r="R36" s="1156"/>
      <c r="S36" s="1156"/>
      <c r="T36" s="1156"/>
      <c r="U36" s="1156"/>
      <c r="V36" s="1156"/>
      <c r="W36" s="1156"/>
      <c r="X36" s="1156"/>
      <c r="Y36" s="1156"/>
      <c r="Z36" s="1156"/>
      <c r="AA36" s="1156"/>
      <c r="AB36" s="1157"/>
      <c r="AC36" s="1316"/>
      <c r="AD36" s="1317"/>
      <c r="AE36" s="1318"/>
      <c r="AF36" s="1317"/>
      <c r="AG36" s="1320"/>
      <c r="AH36" s="1321"/>
      <c r="AI36" s="1325"/>
      <c r="AJ36" s="1326"/>
      <c r="AK36" s="1156"/>
      <c r="AL36" s="1156"/>
      <c r="AM36" s="221" t="s">
        <v>1241</v>
      </c>
      <c r="AN36" s="1327"/>
      <c r="AO36" s="1327"/>
      <c r="AP36" s="1327"/>
      <c r="AQ36" s="1327"/>
      <c r="AR36" s="1327"/>
      <c r="AS36" s="1327"/>
      <c r="AT36" s="1327"/>
      <c r="AU36" s="1327"/>
      <c r="AV36" s="1327"/>
      <c r="AW36" s="1327"/>
      <c r="AX36" s="1327"/>
      <c r="AY36" s="1327"/>
      <c r="AZ36" s="1327"/>
      <c r="BA36" s="1327"/>
      <c r="BB36" s="1327"/>
      <c r="BC36" s="1327"/>
      <c r="BD36" s="1327"/>
      <c r="BE36" s="1327"/>
      <c r="BF36" s="1327"/>
      <c r="BG36" s="1327"/>
      <c r="BH36" s="1327"/>
      <c r="BI36" s="1327"/>
      <c r="BJ36" s="1327"/>
      <c r="BK36" s="1327"/>
      <c r="BL36" s="1327"/>
      <c r="BM36" s="222"/>
      <c r="BN36" s="222"/>
      <c r="BO36" s="222"/>
      <c r="BP36" s="1327"/>
      <c r="BQ36" s="1327"/>
      <c r="BR36" s="1327"/>
      <c r="BS36" s="1326"/>
      <c r="BT36" s="1316"/>
      <c r="BU36" s="1246"/>
      <c r="BV36" s="1325"/>
      <c r="BW36" s="1327"/>
      <c r="BX36" s="1327"/>
      <c r="BY36" s="1327"/>
      <c r="BZ36" s="1327"/>
      <c r="CA36" s="1330"/>
      <c r="CB36" s="1325"/>
      <c r="CC36" s="1327"/>
      <c r="CD36" s="1327"/>
      <c r="CE36" s="1327"/>
      <c r="CF36" s="1332"/>
    </row>
    <row r="37" spans="1:84" s="137" customFormat="1" ht="15.75" customHeight="1" x14ac:dyDescent="0.45">
      <c r="A37" s="1334"/>
      <c r="B37" s="1316"/>
      <c r="C37" s="1156"/>
      <c r="D37" s="1156"/>
      <c r="E37" s="1156"/>
      <c r="F37" s="1156"/>
      <c r="G37" s="1156"/>
      <c r="H37" s="1156"/>
      <c r="I37" s="1156"/>
      <c r="J37" s="1156"/>
      <c r="K37" s="1156"/>
      <c r="L37" s="1156"/>
      <c r="M37" s="1156"/>
      <c r="N37" s="1156"/>
      <c r="O37" s="1156"/>
      <c r="P37" s="1156"/>
      <c r="Q37" s="1156"/>
      <c r="R37" s="1156"/>
      <c r="S37" s="1156"/>
      <c r="T37" s="1156"/>
      <c r="U37" s="1156"/>
      <c r="V37" s="1156"/>
      <c r="W37" s="1156"/>
      <c r="X37" s="1156"/>
      <c r="Y37" s="1156"/>
      <c r="Z37" s="1156"/>
      <c r="AA37" s="1156"/>
      <c r="AB37" s="1157"/>
      <c r="AC37" s="1316"/>
      <c r="AD37" s="1164"/>
      <c r="AE37" s="1319"/>
      <c r="AF37" s="1164"/>
      <c r="AG37" s="1322"/>
      <c r="AH37" s="1323"/>
      <c r="AI37" s="1325"/>
      <c r="AJ37" s="1326"/>
      <c r="AK37" s="1156"/>
      <c r="AL37" s="1156"/>
      <c r="AM37" s="221" t="s">
        <v>1256</v>
      </c>
      <c r="AN37" s="1327"/>
      <c r="AO37" s="1327"/>
      <c r="AP37" s="1327"/>
      <c r="AQ37" s="1327"/>
      <c r="AR37" s="1327"/>
      <c r="AS37" s="1327"/>
      <c r="AT37" s="1327"/>
      <c r="AU37" s="1327"/>
      <c r="AV37" s="1327"/>
      <c r="AW37" s="1327"/>
      <c r="AX37" s="1327"/>
      <c r="AY37" s="1327"/>
      <c r="AZ37" s="1327"/>
      <c r="BA37" s="1327"/>
      <c r="BB37" s="1327"/>
      <c r="BC37" s="1327"/>
      <c r="BD37" s="1327"/>
      <c r="BE37" s="1327"/>
      <c r="BF37" s="1327"/>
      <c r="BG37" s="1327"/>
      <c r="BH37" s="1327"/>
      <c r="BI37" s="1327"/>
      <c r="BJ37" s="1327"/>
      <c r="BK37" s="1327"/>
      <c r="BL37" s="1327"/>
      <c r="BM37" s="222"/>
      <c r="BN37" s="222"/>
      <c r="BO37" s="222"/>
      <c r="BP37" s="1327"/>
      <c r="BQ37" s="1327"/>
      <c r="BR37" s="1327"/>
      <c r="BS37" s="1326"/>
      <c r="BT37" s="1316"/>
      <c r="BU37" s="1246"/>
      <c r="BV37" s="1325"/>
      <c r="BW37" s="1327"/>
      <c r="BX37" s="1327"/>
      <c r="BY37" s="1327"/>
      <c r="BZ37" s="1327"/>
      <c r="CA37" s="1330"/>
      <c r="CB37" s="1325"/>
      <c r="CC37" s="1327"/>
      <c r="CD37" s="1327"/>
      <c r="CE37" s="1327"/>
      <c r="CF37" s="1332"/>
    </row>
    <row r="38" spans="1:84" s="137" customFormat="1" ht="15.75" customHeight="1" x14ac:dyDescent="0.45">
      <c r="A38" s="1334">
        <f t="shared" ref="A38" si="3">+A35+1</f>
        <v>6</v>
      </c>
      <c r="B38" s="1316"/>
      <c r="C38" s="1156"/>
      <c r="D38" s="1156"/>
      <c r="E38" s="1156"/>
      <c r="F38" s="1156"/>
      <c r="G38" s="1156"/>
      <c r="H38" s="1156"/>
      <c r="I38" s="1156"/>
      <c r="J38" s="1156"/>
      <c r="K38" s="1156"/>
      <c r="L38" s="1156"/>
      <c r="M38" s="1156"/>
      <c r="N38" s="1156"/>
      <c r="O38" s="1156"/>
      <c r="P38" s="1156"/>
      <c r="Q38" s="1156"/>
      <c r="R38" s="1156"/>
      <c r="S38" s="1156"/>
      <c r="T38" s="1156"/>
      <c r="U38" s="1156"/>
      <c r="V38" s="1156"/>
      <c r="W38" s="1156"/>
      <c r="X38" s="1156"/>
      <c r="Y38" s="1156"/>
      <c r="Z38" s="1156"/>
      <c r="AA38" s="1156"/>
      <c r="AB38" s="1157"/>
      <c r="AC38" s="1316"/>
      <c r="AD38" s="1335"/>
      <c r="AE38" s="1336"/>
      <c r="AF38" s="1335"/>
      <c r="AG38" s="1337"/>
      <c r="AH38" s="1338"/>
      <c r="AI38" s="1325"/>
      <c r="AJ38" s="1326"/>
      <c r="AK38" s="1156"/>
      <c r="AL38" s="1156"/>
      <c r="AM38" s="221" t="s">
        <v>1225</v>
      </c>
      <c r="AN38" s="1327"/>
      <c r="AO38" s="1327"/>
      <c r="AP38" s="1327"/>
      <c r="AQ38" s="1327"/>
      <c r="AR38" s="1327"/>
      <c r="AS38" s="1327"/>
      <c r="AT38" s="1327"/>
      <c r="AU38" s="1327"/>
      <c r="AV38" s="1327"/>
      <c r="AW38" s="1327"/>
      <c r="AX38" s="1327"/>
      <c r="AY38" s="1327"/>
      <c r="AZ38" s="1327"/>
      <c r="BA38" s="1327"/>
      <c r="BB38" s="1327"/>
      <c r="BC38" s="1327"/>
      <c r="BD38" s="1327"/>
      <c r="BE38" s="1327"/>
      <c r="BF38" s="1327"/>
      <c r="BG38" s="1327"/>
      <c r="BH38" s="1327"/>
      <c r="BI38" s="1327"/>
      <c r="BJ38" s="1327"/>
      <c r="BK38" s="1327"/>
      <c r="BL38" s="1327"/>
      <c r="BM38" s="222"/>
      <c r="BN38" s="222"/>
      <c r="BO38" s="222"/>
      <c r="BP38" s="1327"/>
      <c r="BQ38" s="1327"/>
      <c r="BR38" s="1327"/>
      <c r="BS38" s="1326"/>
      <c r="BT38" s="1316"/>
      <c r="BU38" s="1246"/>
      <c r="BV38" s="1325"/>
      <c r="BW38" s="1327"/>
      <c r="BX38" s="1327"/>
      <c r="BY38" s="1327"/>
      <c r="BZ38" s="1327"/>
      <c r="CA38" s="1330"/>
      <c r="CB38" s="1325"/>
      <c r="CC38" s="1327"/>
      <c r="CD38" s="1327"/>
      <c r="CE38" s="1327"/>
      <c r="CF38" s="1332"/>
    </row>
    <row r="39" spans="1:84" s="137" customFormat="1" ht="15.75" customHeight="1" x14ac:dyDescent="0.45">
      <c r="A39" s="1334"/>
      <c r="B39" s="1316"/>
      <c r="C39" s="1156"/>
      <c r="D39" s="1156"/>
      <c r="E39" s="1156"/>
      <c r="F39" s="1156"/>
      <c r="G39" s="1156"/>
      <c r="H39" s="1156"/>
      <c r="I39" s="1156"/>
      <c r="J39" s="1156"/>
      <c r="K39" s="1156"/>
      <c r="L39" s="1156"/>
      <c r="M39" s="1156"/>
      <c r="N39" s="1156"/>
      <c r="O39" s="1156"/>
      <c r="P39" s="1156"/>
      <c r="Q39" s="1156"/>
      <c r="R39" s="1156"/>
      <c r="S39" s="1156"/>
      <c r="T39" s="1156"/>
      <c r="U39" s="1156"/>
      <c r="V39" s="1156"/>
      <c r="W39" s="1156"/>
      <c r="X39" s="1156"/>
      <c r="Y39" s="1156"/>
      <c r="Z39" s="1156"/>
      <c r="AA39" s="1156"/>
      <c r="AB39" s="1157"/>
      <c r="AC39" s="1316"/>
      <c r="AD39" s="1317"/>
      <c r="AE39" s="1318"/>
      <c r="AF39" s="1317"/>
      <c r="AG39" s="1320"/>
      <c r="AH39" s="1321"/>
      <c r="AI39" s="1325"/>
      <c r="AJ39" s="1326"/>
      <c r="AK39" s="1156"/>
      <c r="AL39" s="1156"/>
      <c r="AM39" s="221" t="s">
        <v>1241</v>
      </c>
      <c r="AN39" s="1327"/>
      <c r="AO39" s="1327"/>
      <c r="AP39" s="1327"/>
      <c r="AQ39" s="1327"/>
      <c r="AR39" s="1327"/>
      <c r="AS39" s="1327"/>
      <c r="AT39" s="1327"/>
      <c r="AU39" s="1327"/>
      <c r="AV39" s="1327"/>
      <c r="AW39" s="1327"/>
      <c r="AX39" s="1327"/>
      <c r="AY39" s="1327"/>
      <c r="AZ39" s="1327"/>
      <c r="BA39" s="1327"/>
      <c r="BB39" s="1327"/>
      <c r="BC39" s="1327"/>
      <c r="BD39" s="1327"/>
      <c r="BE39" s="1327"/>
      <c r="BF39" s="1327"/>
      <c r="BG39" s="1327"/>
      <c r="BH39" s="1327"/>
      <c r="BI39" s="1327"/>
      <c r="BJ39" s="1327"/>
      <c r="BK39" s="1327"/>
      <c r="BL39" s="1327"/>
      <c r="BM39" s="222"/>
      <c r="BN39" s="222"/>
      <c r="BO39" s="222"/>
      <c r="BP39" s="1327"/>
      <c r="BQ39" s="1327"/>
      <c r="BR39" s="1327"/>
      <c r="BS39" s="1326"/>
      <c r="BT39" s="1316"/>
      <c r="BU39" s="1246"/>
      <c r="BV39" s="1325"/>
      <c r="BW39" s="1327"/>
      <c r="BX39" s="1327"/>
      <c r="BY39" s="1327"/>
      <c r="BZ39" s="1327"/>
      <c r="CA39" s="1330"/>
      <c r="CB39" s="1325"/>
      <c r="CC39" s="1327"/>
      <c r="CD39" s="1327"/>
      <c r="CE39" s="1327"/>
      <c r="CF39" s="1332"/>
    </row>
    <row r="40" spans="1:84" s="137" customFormat="1" ht="15.75" customHeight="1" x14ac:dyDescent="0.45">
      <c r="A40" s="1334"/>
      <c r="B40" s="1316"/>
      <c r="C40" s="1156"/>
      <c r="D40" s="1156"/>
      <c r="E40" s="1156"/>
      <c r="F40" s="1156"/>
      <c r="G40" s="1156"/>
      <c r="H40" s="1156"/>
      <c r="I40" s="1156"/>
      <c r="J40" s="1156"/>
      <c r="K40" s="1156"/>
      <c r="L40" s="1156"/>
      <c r="M40" s="1156"/>
      <c r="N40" s="1156"/>
      <c r="O40" s="1156"/>
      <c r="P40" s="1156"/>
      <c r="Q40" s="1156"/>
      <c r="R40" s="1156"/>
      <c r="S40" s="1156"/>
      <c r="T40" s="1156"/>
      <c r="U40" s="1156"/>
      <c r="V40" s="1156"/>
      <c r="W40" s="1156"/>
      <c r="X40" s="1156"/>
      <c r="Y40" s="1156"/>
      <c r="Z40" s="1156"/>
      <c r="AA40" s="1156"/>
      <c r="AB40" s="1157"/>
      <c r="AC40" s="1316"/>
      <c r="AD40" s="1164"/>
      <c r="AE40" s="1319"/>
      <c r="AF40" s="1164"/>
      <c r="AG40" s="1322"/>
      <c r="AH40" s="1323"/>
      <c r="AI40" s="1325"/>
      <c r="AJ40" s="1326"/>
      <c r="AK40" s="1156"/>
      <c r="AL40" s="1156"/>
      <c r="AM40" s="221" t="s">
        <v>1256</v>
      </c>
      <c r="AN40" s="1327"/>
      <c r="AO40" s="1327"/>
      <c r="AP40" s="1327"/>
      <c r="AQ40" s="1327"/>
      <c r="AR40" s="1327"/>
      <c r="AS40" s="1327"/>
      <c r="AT40" s="1327"/>
      <c r="AU40" s="1327"/>
      <c r="AV40" s="1327"/>
      <c r="AW40" s="1327"/>
      <c r="AX40" s="1327"/>
      <c r="AY40" s="1327"/>
      <c r="AZ40" s="1327"/>
      <c r="BA40" s="1327"/>
      <c r="BB40" s="1327"/>
      <c r="BC40" s="1327"/>
      <c r="BD40" s="1327"/>
      <c r="BE40" s="1327"/>
      <c r="BF40" s="1327"/>
      <c r="BG40" s="1327"/>
      <c r="BH40" s="1327"/>
      <c r="BI40" s="1327"/>
      <c r="BJ40" s="1327"/>
      <c r="BK40" s="1327"/>
      <c r="BL40" s="1327"/>
      <c r="BM40" s="222"/>
      <c r="BN40" s="222"/>
      <c r="BO40" s="222"/>
      <c r="BP40" s="1327"/>
      <c r="BQ40" s="1327"/>
      <c r="BR40" s="1327"/>
      <c r="BS40" s="1326"/>
      <c r="BT40" s="1316"/>
      <c r="BU40" s="1246"/>
      <c r="BV40" s="1325"/>
      <c r="BW40" s="1327"/>
      <c r="BX40" s="1327"/>
      <c r="BY40" s="1327"/>
      <c r="BZ40" s="1327"/>
      <c r="CA40" s="1330"/>
      <c r="CB40" s="1325"/>
      <c r="CC40" s="1327"/>
      <c r="CD40" s="1327"/>
      <c r="CE40" s="1327"/>
      <c r="CF40" s="1332"/>
    </row>
    <row r="41" spans="1:84" s="137" customFormat="1" ht="15.75" customHeight="1" x14ac:dyDescent="0.45">
      <c r="A41" s="1334">
        <f t="shared" ref="A41" si="4">+A38+1</f>
        <v>7</v>
      </c>
      <c r="B41" s="1316"/>
      <c r="C41" s="1156"/>
      <c r="D41" s="1156"/>
      <c r="E41" s="1156"/>
      <c r="F41" s="1156"/>
      <c r="G41" s="1156"/>
      <c r="H41" s="1156"/>
      <c r="I41" s="1156"/>
      <c r="J41" s="1156"/>
      <c r="K41" s="1156"/>
      <c r="L41" s="1156"/>
      <c r="M41" s="1156"/>
      <c r="N41" s="1156"/>
      <c r="O41" s="1156"/>
      <c r="P41" s="1156"/>
      <c r="Q41" s="1156"/>
      <c r="R41" s="1156"/>
      <c r="S41" s="1156"/>
      <c r="T41" s="1156"/>
      <c r="U41" s="1156"/>
      <c r="V41" s="1156"/>
      <c r="W41" s="1156"/>
      <c r="X41" s="1156"/>
      <c r="Y41" s="1156"/>
      <c r="Z41" s="1156"/>
      <c r="AA41" s="1156"/>
      <c r="AB41" s="1157"/>
      <c r="AC41" s="1316"/>
      <c r="AD41" s="1335"/>
      <c r="AE41" s="1336"/>
      <c r="AF41" s="1335"/>
      <c r="AG41" s="1337"/>
      <c r="AH41" s="1338"/>
      <c r="AI41" s="1325"/>
      <c r="AJ41" s="1326"/>
      <c r="AK41" s="1156"/>
      <c r="AL41" s="1156"/>
      <c r="AM41" s="221" t="s">
        <v>1225</v>
      </c>
      <c r="AN41" s="1327"/>
      <c r="AO41" s="1327"/>
      <c r="AP41" s="1327"/>
      <c r="AQ41" s="1327"/>
      <c r="AR41" s="1327"/>
      <c r="AS41" s="1327"/>
      <c r="AT41" s="1327"/>
      <c r="AU41" s="1327"/>
      <c r="AV41" s="1327"/>
      <c r="AW41" s="1327"/>
      <c r="AX41" s="1327"/>
      <c r="AY41" s="1327"/>
      <c r="AZ41" s="1327"/>
      <c r="BA41" s="1327"/>
      <c r="BB41" s="1327"/>
      <c r="BC41" s="1327"/>
      <c r="BD41" s="1327"/>
      <c r="BE41" s="1327"/>
      <c r="BF41" s="1327"/>
      <c r="BG41" s="1327"/>
      <c r="BH41" s="1327"/>
      <c r="BI41" s="1327"/>
      <c r="BJ41" s="1327"/>
      <c r="BK41" s="1327"/>
      <c r="BL41" s="1327"/>
      <c r="BM41" s="222"/>
      <c r="BN41" s="222"/>
      <c r="BO41" s="222"/>
      <c r="BP41" s="1327"/>
      <c r="BQ41" s="1327"/>
      <c r="BR41" s="1327"/>
      <c r="BS41" s="1326"/>
      <c r="BT41" s="1316"/>
      <c r="BU41" s="1246"/>
      <c r="BV41" s="1325"/>
      <c r="BW41" s="1327"/>
      <c r="BX41" s="1327"/>
      <c r="BY41" s="1327"/>
      <c r="BZ41" s="1327"/>
      <c r="CA41" s="1330"/>
      <c r="CB41" s="1325"/>
      <c r="CC41" s="1327"/>
      <c r="CD41" s="1327"/>
      <c r="CE41" s="1327"/>
      <c r="CF41" s="1332"/>
    </row>
    <row r="42" spans="1:84" s="137" customFormat="1" ht="15.75" customHeight="1" x14ac:dyDescent="0.45">
      <c r="A42" s="1334"/>
      <c r="B42" s="1316"/>
      <c r="C42" s="1156"/>
      <c r="D42" s="1156"/>
      <c r="E42" s="1156"/>
      <c r="F42" s="1156"/>
      <c r="G42" s="1156"/>
      <c r="H42" s="1156"/>
      <c r="I42" s="1156"/>
      <c r="J42" s="1156"/>
      <c r="K42" s="1156"/>
      <c r="L42" s="1156"/>
      <c r="M42" s="1156"/>
      <c r="N42" s="1156"/>
      <c r="O42" s="1156"/>
      <c r="P42" s="1156"/>
      <c r="Q42" s="1156"/>
      <c r="R42" s="1156"/>
      <c r="S42" s="1156"/>
      <c r="T42" s="1156"/>
      <c r="U42" s="1156"/>
      <c r="V42" s="1156"/>
      <c r="W42" s="1156"/>
      <c r="X42" s="1156"/>
      <c r="Y42" s="1156"/>
      <c r="Z42" s="1156"/>
      <c r="AA42" s="1156"/>
      <c r="AB42" s="1157"/>
      <c r="AC42" s="1316"/>
      <c r="AD42" s="1317"/>
      <c r="AE42" s="1318"/>
      <c r="AF42" s="1317"/>
      <c r="AG42" s="1320"/>
      <c r="AH42" s="1321"/>
      <c r="AI42" s="1325"/>
      <c r="AJ42" s="1326"/>
      <c r="AK42" s="1156"/>
      <c r="AL42" s="1156"/>
      <c r="AM42" s="221" t="s">
        <v>1241</v>
      </c>
      <c r="AN42" s="1327"/>
      <c r="AO42" s="1327"/>
      <c r="AP42" s="1327"/>
      <c r="AQ42" s="1327"/>
      <c r="AR42" s="1327"/>
      <c r="AS42" s="1327"/>
      <c r="AT42" s="1327"/>
      <c r="AU42" s="1327"/>
      <c r="AV42" s="1327"/>
      <c r="AW42" s="1327"/>
      <c r="AX42" s="1327"/>
      <c r="AY42" s="1327"/>
      <c r="AZ42" s="1327"/>
      <c r="BA42" s="1327"/>
      <c r="BB42" s="1327"/>
      <c r="BC42" s="1327"/>
      <c r="BD42" s="1327"/>
      <c r="BE42" s="1327"/>
      <c r="BF42" s="1327"/>
      <c r="BG42" s="1327"/>
      <c r="BH42" s="1327"/>
      <c r="BI42" s="1327"/>
      <c r="BJ42" s="1327"/>
      <c r="BK42" s="1327"/>
      <c r="BL42" s="1327"/>
      <c r="BM42" s="222"/>
      <c r="BN42" s="222"/>
      <c r="BO42" s="222"/>
      <c r="BP42" s="1327"/>
      <c r="BQ42" s="1327"/>
      <c r="BR42" s="1327"/>
      <c r="BS42" s="1326"/>
      <c r="BT42" s="1316"/>
      <c r="BU42" s="1246"/>
      <c r="BV42" s="1325"/>
      <c r="BW42" s="1327"/>
      <c r="BX42" s="1327"/>
      <c r="BY42" s="1327"/>
      <c r="BZ42" s="1327"/>
      <c r="CA42" s="1330"/>
      <c r="CB42" s="1325"/>
      <c r="CC42" s="1327"/>
      <c r="CD42" s="1327"/>
      <c r="CE42" s="1327"/>
      <c r="CF42" s="1332"/>
    </row>
    <row r="43" spans="1:84" s="137" customFormat="1" ht="15.75" customHeight="1" x14ac:dyDescent="0.45">
      <c r="A43" s="1334"/>
      <c r="B43" s="1316"/>
      <c r="C43" s="1156"/>
      <c r="D43" s="1156"/>
      <c r="E43" s="1156"/>
      <c r="F43" s="1156"/>
      <c r="G43" s="1156"/>
      <c r="H43" s="1156"/>
      <c r="I43" s="1156"/>
      <c r="J43" s="1156"/>
      <c r="K43" s="1156"/>
      <c r="L43" s="1156"/>
      <c r="M43" s="1156"/>
      <c r="N43" s="1156"/>
      <c r="O43" s="1156"/>
      <c r="P43" s="1156"/>
      <c r="Q43" s="1156"/>
      <c r="R43" s="1156"/>
      <c r="S43" s="1156"/>
      <c r="T43" s="1156"/>
      <c r="U43" s="1156"/>
      <c r="V43" s="1156"/>
      <c r="W43" s="1156"/>
      <c r="X43" s="1156"/>
      <c r="Y43" s="1156"/>
      <c r="Z43" s="1156"/>
      <c r="AA43" s="1156"/>
      <c r="AB43" s="1157"/>
      <c r="AC43" s="1316"/>
      <c r="AD43" s="1164"/>
      <c r="AE43" s="1319"/>
      <c r="AF43" s="1164"/>
      <c r="AG43" s="1322"/>
      <c r="AH43" s="1323"/>
      <c r="AI43" s="1325"/>
      <c r="AJ43" s="1326"/>
      <c r="AK43" s="1156"/>
      <c r="AL43" s="1156"/>
      <c r="AM43" s="221" t="s">
        <v>1256</v>
      </c>
      <c r="AN43" s="1327"/>
      <c r="AO43" s="1327"/>
      <c r="AP43" s="1327"/>
      <c r="AQ43" s="1327"/>
      <c r="AR43" s="1327"/>
      <c r="AS43" s="1327"/>
      <c r="AT43" s="1327"/>
      <c r="AU43" s="1327"/>
      <c r="AV43" s="1327"/>
      <c r="AW43" s="1327"/>
      <c r="AX43" s="1327"/>
      <c r="AY43" s="1327"/>
      <c r="AZ43" s="1327"/>
      <c r="BA43" s="1327"/>
      <c r="BB43" s="1327"/>
      <c r="BC43" s="1327"/>
      <c r="BD43" s="1327"/>
      <c r="BE43" s="1327"/>
      <c r="BF43" s="1327"/>
      <c r="BG43" s="1327"/>
      <c r="BH43" s="1327"/>
      <c r="BI43" s="1327"/>
      <c r="BJ43" s="1327"/>
      <c r="BK43" s="1327"/>
      <c r="BL43" s="1327"/>
      <c r="BM43" s="222"/>
      <c r="BN43" s="222"/>
      <c r="BO43" s="222"/>
      <c r="BP43" s="1327"/>
      <c r="BQ43" s="1327"/>
      <c r="BR43" s="1327"/>
      <c r="BS43" s="1326"/>
      <c r="BT43" s="1316"/>
      <c r="BU43" s="1246"/>
      <c r="BV43" s="1325"/>
      <c r="BW43" s="1327"/>
      <c r="BX43" s="1327"/>
      <c r="BY43" s="1327"/>
      <c r="BZ43" s="1327"/>
      <c r="CA43" s="1330"/>
      <c r="CB43" s="1325"/>
      <c r="CC43" s="1327"/>
      <c r="CD43" s="1327"/>
      <c r="CE43" s="1327"/>
      <c r="CF43" s="1332"/>
    </row>
    <row r="44" spans="1:84" s="137" customFormat="1" ht="15.75" customHeight="1" x14ac:dyDescent="0.45">
      <c r="A44" s="1334">
        <f t="shared" ref="A44" si="5">+A41+1</f>
        <v>8</v>
      </c>
      <c r="B44" s="1316"/>
      <c r="C44" s="1156"/>
      <c r="D44" s="1156"/>
      <c r="E44" s="1156"/>
      <c r="F44" s="1156"/>
      <c r="G44" s="1156"/>
      <c r="H44" s="1156"/>
      <c r="I44" s="1156"/>
      <c r="J44" s="1156"/>
      <c r="K44" s="1156"/>
      <c r="L44" s="1156"/>
      <c r="M44" s="1156"/>
      <c r="N44" s="1156"/>
      <c r="O44" s="1156"/>
      <c r="P44" s="1156"/>
      <c r="Q44" s="1156"/>
      <c r="R44" s="1156"/>
      <c r="S44" s="1156"/>
      <c r="T44" s="1156"/>
      <c r="U44" s="1156"/>
      <c r="V44" s="1156"/>
      <c r="W44" s="1156"/>
      <c r="X44" s="1156"/>
      <c r="Y44" s="1156"/>
      <c r="Z44" s="1156"/>
      <c r="AA44" s="1156"/>
      <c r="AB44" s="1157"/>
      <c r="AC44" s="1316"/>
      <c r="AD44" s="1335"/>
      <c r="AE44" s="1336"/>
      <c r="AF44" s="1335"/>
      <c r="AG44" s="1337"/>
      <c r="AH44" s="1338"/>
      <c r="AI44" s="1325"/>
      <c r="AJ44" s="1326"/>
      <c r="AK44" s="1156"/>
      <c r="AL44" s="1156"/>
      <c r="AM44" s="221" t="s">
        <v>1225</v>
      </c>
      <c r="AN44" s="1327"/>
      <c r="AO44" s="1327"/>
      <c r="AP44" s="1327"/>
      <c r="AQ44" s="1327"/>
      <c r="AR44" s="1327"/>
      <c r="AS44" s="1327"/>
      <c r="AT44" s="1327"/>
      <c r="AU44" s="1327"/>
      <c r="AV44" s="1327"/>
      <c r="AW44" s="1327"/>
      <c r="AX44" s="1327"/>
      <c r="AY44" s="1327"/>
      <c r="AZ44" s="1327"/>
      <c r="BA44" s="1327"/>
      <c r="BB44" s="1327"/>
      <c r="BC44" s="1327"/>
      <c r="BD44" s="1327"/>
      <c r="BE44" s="1327"/>
      <c r="BF44" s="1327"/>
      <c r="BG44" s="1327"/>
      <c r="BH44" s="1327"/>
      <c r="BI44" s="1327"/>
      <c r="BJ44" s="1327"/>
      <c r="BK44" s="1327"/>
      <c r="BL44" s="1327"/>
      <c r="BM44" s="222"/>
      <c r="BN44" s="222"/>
      <c r="BO44" s="222"/>
      <c r="BP44" s="1327"/>
      <c r="BQ44" s="1327"/>
      <c r="BR44" s="1327"/>
      <c r="BS44" s="1326"/>
      <c r="BT44" s="1316"/>
      <c r="BU44" s="1246"/>
      <c r="BV44" s="1325"/>
      <c r="BW44" s="1327"/>
      <c r="BX44" s="1327"/>
      <c r="BY44" s="1327"/>
      <c r="BZ44" s="1327"/>
      <c r="CA44" s="1330"/>
      <c r="CB44" s="1325"/>
      <c r="CC44" s="1327"/>
      <c r="CD44" s="1327"/>
      <c r="CE44" s="1327"/>
      <c r="CF44" s="1332"/>
    </row>
    <row r="45" spans="1:84" s="137" customFormat="1" ht="15.75" customHeight="1" x14ac:dyDescent="0.45">
      <c r="A45" s="1334"/>
      <c r="B45" s="1316"/>
      <c r="C45" s="1156"/>
      <c r="D45" s="1156"/>
      <c r="E45" s="1156"/>
      <c r="F45" s="1156"/>
      <c r="G45" s="1156"/>
      <c r="H45" s="1156"/>
      <c r="I45" s="1156"/>
      <c r="J45" s="1156"/>
      <c r="K45" s="1156"/>
      <c r="L45" s="1156"/>
      <c r="M45" s="1156"/>
      <c r="N45" s="1156"/>
      <c r="O45" s="1156"/>
      <c r="P45" s="1156"/>
      <c r="Q45" s="1156"/>
      <c r="R45" s="1156"/>
      <c r="S45" s="1156"/>
      <c r="T45" s="1156"/>
      <c r="U45" s="1156"/>
      <c r="V45" s="1156"/>
      <c r="W45" s="1156"/>
      <c r="X45" s="1156"/>
      <c r="Y45" s="1156"/>
      <c r="Z45" s="1156"/>
      <c r="AA45" s="1156"/>
      <c r="AB45" s="1157"/>
      <c r="AC45" s="1316"/>
      <c r="AD45" s="1317"/>
      <c r="AE45" s="1318"/>
      <c r="AF45" s="1317"/>
      <c r="AG45" s="1320"/>
      <c r="AH45" s="1321"/>
      <c r="AI45" s="1325"/>
      <c r="AJ45" s="1326"/>
      <c r="AK45" s="1156"/>
      <c r="AL45" s="1156"/>
      <c r="AM45" s="221" t="s">
        <v>1241</v>
      </c>
      <c r="AN45" s="1327"/>
      <c r="AO45" s="1327"/>
      <c r="AP45" s="1327"/>
      <c r="AQ45" s="1327"/>
      <c r="AR45" s="1327"/>
      <c r="AS45" s="1327"/>
      <c r="AT45" s="1327"/>
      <c r="AU45" s="1327"/>
      <c r="AV45" s="1327"/>
      <c r="AW45" s="1327"/>
      <c r="AX45" s="1327"/>
      <c r="AY45" s="1327"/>
      <c r="AZ45" s="1327"/>
      <c r="BA45" s="1327"/>
      <c r="BB45" s="1327"/>
      <c r="BC45" s="1327"/>
      <c r="BD45" s="1327"/>
      <c r="BE45" s="1327"/>
      <c r="BF45" s="1327"/>
      <c r="BG45" s="1327"/>
      <c r="BH45" s="1327"/>
      <c r="BI45" s="1327"/>
      <c r="BJ45" s="1327"/>
      <c r="BK45" s="1327"/>
      <c r="BL45" s="1327"/>
      <c r="BM45" s="222"/>
      <c r="BN45" s="222"/>
      <c r="BO45" s="222"/>
      <c r="BP45" s="1327"/>
      <c r="BQ45" s="1327"/>
      <c r="BR45" s="1327"/>
      <c r="BS45" s="1326"/>
      <c r="BT45" s="1316"/>
      <c r="BU45" s="1246"/>
      <c r="BV45" s="1325"/>
      <c r="BW45" s="1327"/>
      <c r="BX45" s="1327"/>
      <c r="BY45" s="1327"/>
      <c r="BZ45" s="1327"/>
      <c r="CA45" s="1330"/>
      <c r="CB45" s="1325"/>
      <c r="CC45" s="1327"/>
      <c r="CD45" s="1327"/>
      <c r="CE45" s="1327"/>
      <c r="CF45" s="1332"/>
    </row>
    <row r="46" spans="1:84" s="137" customFormat="1" ht="15.75" customHeight="1" x14ac:dyDescent="0.45">
      <c r="A46" s="1334"/>
      <c r="B46" s="1316"/>
      <c r="C46" s="1156"/>
      <c r="D46" s="1156"/>
      <c r="E46" s="1156"/>
      <c r="F46" s="1156"/>
      <c r="G46" s="1156"/>
      <c r="H46" s="1156"/>
      <c r="I46" s="1156"/>
      <c r="J46" s="1156"/>
      <c r="K46" s="1156"/>
      <c r="L46" s="1156"/>
      <c r="M46" s="1156"/>
      <c r="N46" s="1156"/>
      <c r="O46" s="1156"/>
      <c r="P46" s="1156"/>
      <c r="Q46" s="1156"/>
      <c r="R46" s="1156"/>
      <c r="S46" s="1156"/>
      <c r="T46" s="1156"/>
      <c r="U46" s="1156"/>
      <c r="V46" s="1156"/>
      <c r="W46" s="1156"/>
      <c r="X46" s="1156"/>
      <c r="Y46" s="1156"/>
      <c r="Z46" s="1156"/>
      <c r="AA46" s="1156"/>
      <c r="AB46" s="1157"/>
      <c r="AC46" s="1316"/>
      <c r="AD46" s="1164"/>
      <c r="AE46" s="1319"/>
      <c r="AF46" s="1164"/>
      <c r="AG46" s="1322"/>
      <c r="AH46" s="1323"/>
      <c r="AI46" s="1325"/>
      <c r="AJ46" s="1326"/>
      <c r="AK46" s="1156"/>
      <c r="AL46" s="1156"/>
      <c r="AM46" s="221" t="s">
        <v>1256</v>
      </c>
      <c r="AN46" s="1327"/>
      <c r="AO46" s="1327"/>
      <c r="AP46" s="1327"/>
      <c r="AQ46" s="1327"/>
      <c r="AR46" s="1327"/>
      <c r="AS46" s="1327"/>
      <c r="AT46" s="1327"/>
      <c r="AU46" s="1327"/>
      <c r="AV46" s="1327"/>
      <c r="AW46" s="1327"/>
      <c r="AX46" s="1327"/>
      <c r="AY46" s="1327"/>
      <c r="AZ46" s="1327"/>
      <c r="BA46" s="1327"/>
      <c r="BB46" s="1327"/>
      <c r="BC46" s="1327"/>
      <c r="BD46" s="1327"/>
      <c r="BE46" s="1327"/>
      <c r="BF46" s="1327"/>
      <c r="BG46" s="1327"/>
      <c r="BH46" s="1327"/>
      <c r="BI46" s="1327"/>
      <c r="BJ46" s="1327"/>
      <c r="BK46" s="1327"/>
      <c r="BL46" s="1327"/>
      <c r="BM46" s="222"/>
      <c r="BN46" s="222"/>
      <c r="BO46" s="222"/>
      <c r="BP46" s="1327"/>
      <c r="BQ46" s="1327"/>
      <c r="BR46" s="1327"/>
      <c r="BS46" s="1326"/>
      <c r="BT46" s="1316"/>
      <c r="BU46" s="1246"/>
      <c r="BV46" s="1325"/>
      <c r="BW46" s="1327"/>
      <c r="BX46" s="1327"/>
      <c r="BY46" s="1327"/>
      <c r="BZ46" s="1327"/>
      <c r="CA46" s="1330"/>
      <c r="CB46" s="1325"/>
      <c r="CC46" s="1327"/>
      <c r="CD46" s="1327"/>
      <c r="CE46" s="1327"/>
      <c r="CF46" s="1332"/>
    </row>
    <row r="47" spans="1:84" s="137" customFormat="1" ht="15.75" customHeight="1" x14ac:dyDescent="0.45">
      <c r="A47" s="1334">
        <f t="shared" ref="A47" si="6">+A44+1</f>
        <v>9</v>
      </c>
      <c r="B47" s="1316"/>
      <c r="C47" s="1156"/>
      <c r="D47" s="1156"/>
      <c r="E47" s="1156"/>
      <c r="F47" s="1156"/>
      <c r="G47" s="1156"/>
      <c r="H47" s="1156"/>
      <c r="I47" s="1156"/>
      <c r="J47" s="1156"/>
      <c r="K47" s="1156"/>
      <c r="L47" s="1156"/>
      <c r="M47" s="1156"/>
      <c r="N47" s="1156"/>
      <c r="O47" s="1156"/>
      <c r="P47" s="1156"/>
      <c r="Q47" s="1156"/>
      <c r="R47" s="1156"/>
      <c r="S47" s="1156"/>
      <c r="T47" s="1156"/>
      <c r="U47" s="1156"/>
      <c r="V47" s="1156"/>
      <c r="W47" s="1156"/>
      <c r="X47" s="1156"/>
      <c r="Y47" s="1156"/>
      <c r="Z47" s="1156"/>
      <c r="AA47" s="1156"/>
      <c r="AB47" s="1157"/>
      <c r="AC47" s="1316"/>
      <c r="AD47" s="1335"/>
      <c r="AE47" s="1336"/>
      <c r="AF47" s="1335"/>
      <c r="AG47" s="1337"/>
      <c r="AH47" s="1338"/>
      <c r="AI47" s="1325"/>
      <c r="AJ47" s="1326"/>
      <c r="AK47" s="1156"/>
      <c r="AL47" s="1156"/>
      <c r="AM47" s="221" t="s">
        <v>1225</v>
      </c>
      <c r="AN47" s="1327"/>
      <c r="AO47" s="1327"/>
      <c r="AP47" s="1327"/>
      <c r="AQ47" s="1327"/>
      <c r="AR47" s="1327"/>
      <c r="AS47" s="1327"/>
      <c r="AT47" s="1327"/>
      <c r="AU47" s="1327"/>
      <c r="AV47" s="1327"/>
      <c r="AW47" s="1327"/>
      <c r="AX47" s="1327"/>
      <c r="AY47" s="1327"/>
      <c r="AZ47" s="1327"/>
      <c r="BA47" s="1327"/>
      <c r="BB47" s="1327"/>
      <c r="BC47" s="1327"/>
      <c r="BD47" s="1327"/>
      <c r="BE47" s="1327"/>
      <c r="BF47" s="1327"/>
      <c r="BG47" s="1327"/>
      <c r="BH47" s="1327"/>
      <c r="BI47" s="1327"/>
      <c r="BJ47" s="1327"/>
      <c r="BK47" s="1327"/>
      <c r="BL47" s="1327"/>
      <c r="BM47" s="222"/>
      <c r="BN47" s="222"/>
      <c r="BO47" s="222"/>
      <c r="BP47" s="1327"/>
      <c r="BQ47" s="1327"/>
      <c r="BR47" s="1327"/>
      <c r="BS47" s="1326"/>
      <c r="BT47" s="1316"/>
      <c r="BU47" s="1246"/>
      <c r="BV47" s="1325"/>
      <c r="BW47" s="1327"/>
      <c r="BX47" s="1327"/>
      <c r="BY47" s="1327"/>
      <c r="BZ47" s="1327"/>
      <c r="CA47" s="1330"/>
      <c r="CB47" s="1325"/>
      <c r="CC47" s="1327"/>
      <c r="CD47" s="1327"/>
      <c r="CE47" s="1327"/>
      <c r="CF47" s="1332"/>
    </row>
    <row r="48" spans="1:84" s="137" customFormat="1" ht="15.75" customHeight="1" x14ac:dyDescent="0.45">
      <c r="A48" s="1334"/>
      <c r="B48" s="1316"/>
      <c r="C48" s="1156"/>
      <c r="D48" s="1156"/>
      <c r="E48" s="1156"/>
      <c r="F48" s="1156"/>
      <c r="G48" s="1156"/>
      <c r="H48" s="1156"/>
      <c r="I48" s="1156"/>
      <c r="J48" s="1156"/>
      <c r="K48" s="1156"/>
      <c r="L48" s="1156"/>
      <c r="M48" s="1156"/>
      <c r="N48" s="1156"/>
      <c r="O48" s="1156"/>
      <c r="P48" s="1156"/>
      <c r="Q48" s="1156"/>
      <c r="R48" s="1156"/>
      <c r="S48" s="1156"/>
      <c r="T48" s="1156"/>
      <c r="U48" s="1156"/>
      <c r="V48" s="1156"/>
      <c r="W48" s="1156"/>
      <c r="X48" s="1156"/>
      <c r="Y48" s="1156"/>
      <c r="Z48" s="1156"/>
      <c r="AA48" s="1156"/>
      <c r="AB48" s="1157"/>
      <c r="AC48" s="1316"/>
      <c r="AD48" s="1317"/>
      <c r="AE48" s="1318"/>
      <c r="AF48" s="1317"/>
      <c r="AG48" s="1320"/>
      <c r="AH48" s="1321"/>
      <c r="AI48" s="1325"/>
      <c r="AJ48" s="1326"/>
      <c r="AK48" s="1156"/>
      <c r="AL48" s="1156"/>
      <c r="AM48" s="221" t="s">
        <v>1241</v>
      </c>
      <c r="AN48" s="1327"/>
      <c r="AO48" s="1327"/>
      <c r="AP48" s="1327"/>
      <c r="AQ48" s="1327"/>
      <c r="AR48" s="1327"/>
      <c r="AS48" s="1327"/>
      <c r="AT48" s="1327"/>
      <c r="AU48" s="1327"/>
      <c r="AV48" s="1327"/>
      <c r="AW48" s="1327"/>
      <c r="AX48" s="1327"/>
      <c r="AY48" s="1327"/>
      <c r="AZ48" s="1327"/>
      <c r="BA48" s="1327"/>
      <c r="BB48" s="1327"/>
      <c r="BC48" s="1327"/>
      <c r="BD48" s="1327"/>
      <c r="BE48" s="1327"/>
      <c r="BF48" s="1327"/>
      <c r="BG48" s="1327"/>
      <c r="BH48" s="1327"/>
      <c r="BI48" s="1327"/>
      <c r="BJ48" s="1327"/>
      <c r="BK48" s="1327"/>
      <c r="BL48" s="1327"/>
      <c r="BM48" s="222"/>
      <c r="BN48" s="222"/>
      <c r="BO48" s="222"/>
      <c r="BP48" s="1327"/>
      <c r="BQ48" s="1327"/>
      <c r="BR48" s="1327"/>
      <c r="BS48" s="1326"/>
      <c r="BT48" s="1316"/>
      <c r="BU48" s="1246"/>
      <c r="BV48" s="1325"/>
      <c r="BW48" s="1327"/>
      <c r="BX48" s="1327"/>
      <c r="BY48" s="1327"/>
      <c r="BZ48" s="1327"/>
      <c r="CA48" s="1330"/>
      <c r="CB48" s="1325"/>
      <c r="CC48" s="1327"/>
      <c r="CD48" s="1327"/>
      <c r="CE48" s="1327"/>
      <c r="CF48" s="1332"/>
    </row>
    <row r="49" spans="1:84" s="137" customFormat="1" ht="15.75" customHeight="1" x14ac:dyDescent="0.45">
      <c r="A49" s="1334"/>
      <c r="B49" s="1316"/>
      <c r="C49" s="1156"/>
      <c r="D49" s="1156"/>
      <c r="E49" s="1156"/>
      <c r="F49" s="1156"/>
      <c r="G49" s="1156"/>
      <c r="H49" s="1156"/>
      <c r="I49" s="1156"/>
      <c r="J49" s="1156"/>
      <c r="K49" s="1156"/>
      <c r="L49" s="1156"/>
      <c r="M49" s="1156"/>
      <c r="N49" s="1156"/>
      <c r="O49" s="1156"/>
      <c r="P49" s="1156"/>
      <c r="Q49" s="1156"/>
      <c r="R49" s="1156"/>
      <c r="S49" s="1156"/>
      <c r="T49" s="1156"/>
      <c r="U49" s="1156"/>
      <c r="V49" s="1156"/>
      <c r="W49" s="1156"/>
      <c r="X49" s="1156"/>
      <c r="Y49" s="1156"/>
      <c r="Z49" s="1156"/>
      <c r="AA49" s="1156"/>
      <c r="AB49" s="1157"/>
      <c r="AC49" s="1316"/>
      <c r="AD49" s="1164"/>
      <c r="AE49" s="1319"/>
      <c r="AF49" s="1164"/>
      <c r="AG49" s="1322"/>
      <c r="AH49" s="1323"/>
      <c r="AI49" s="1325"/>
      <c r="AJ49" s="1326"/>
      <c r="AK49" s="1156"/>
      <c r="AL49" s="1156"/>
      <c r="AM49" s="221" t="s">
        <v>1256</v>
      </c>
      <c r="AN49" s="1327"/>
      <c r="AO49" s="1327"/>
      <c r="AP49" s="1327"/>
      <c r="AQ49" s="1327"/>
      <c r="AR49" s="1327"/>
      <c r="AS49" s="1327"/>
      <c r="AT49" s="1327"/>
      <c r="AU49" s="1327"/>
      <c r="AV49" s="1327"/>
      <c r="AW49" s="1327"/>
      <c r="AX49" s="1327"/>
      <c r="AY49" s="1327"/>
      <c r="AZ49" s="1327"/>
      <c r="BA49" s="1327"/>
      <c r="BB49" s="1327"/>
      <c r="BC49" s="1327"/>
      <c r="BD49" s="1327"/>
      <c r="BE49" s="1327"/>
      <c r="BF49" s="1327"/>
      <c r="BG49" s="1327"/>
      <c r="BH49" s="1327"/>
      <c r="BI49" s="1327"/>
      <c r="BJ49" s="1327"/>
      <c r="BK49" s="1327"/>
      <c r="BL49" s="1327"/>
      <c r="BM49" s="222"/>
      <c r="BN49" s="222"/>
      <c r="BO49" s="222"/>
      <c r="BP49" s="1327"/>
      <c r="BQ49" s="1327"/>
      <c r="BR49" s="1327"/>
      <c r="BS49" s="1326"/>
      <c r="BT49" s="1316"/>
      <c r="BU49" s="1246"/>
      <c r="BV49" s="1325"/>
      <c r="BW49" s="1327"/>
      <c r="BX49" s="1327"/>
      <c r="BY49" s="1327"/>
      <c r="BZ49" s="1327"/>
      <c r="CA49" s="1330"/>
      <c r="CB49" s="1325"/>
      <c r="CC49" s="1327"/>
      <c r="CD49" s="1327"/>
      <c r="CE49" s="1327"/>
      <c r="CF49" s="1332"/>
    </row>
    <row r="50" spans="1:84" s="137" customFormat="1" ht="15.75" customHeight="1" x14ac:dyDescent="0.45">
      <c r="A50" s="1334">
        <f t="shared" ref="A50" si="7">+A47+1</f>
        <v>10</v>
      </c>
      <c r="B50" s="1316"/>
      <c r="C50" s="1156"/>
      <c r="D50" s="1156"/>
      <c r="E50" s="1156"/>
      <c r="F50" s="1156"/>
      <c r="G50" s="1156"/>
      <c r="H50" s="1156"/>
      <c r="I50" s="1156"/>
      <c r="J50" s="1156"/>
      <c r="K50" s="1156"/>
      <c r="L50" s="1156"/>
      <c r="M50" s="1156"/>
      <c r="N50" s="1156"/>
      <c r="O50" s="1156"/>
      <c r="P50" s="1156"/>
      <c r="Q50" s="1156"/>
      <c r="R50" s="1156"/>
      <c r="S50" s="1156"/>
      <c r="T50" s="1156"/>
      <c r="U50" s="1156"/>
      <c r="V50" s="1156"/>
      <c r="W50" s="1156"/>
      <c r="X50" s="1156"/>
      <c r="Y50" s="1156"/>
      <c r="Z50" s="1156"/>
      <c r="AA50" s="1156"/>
      <c r="AB50" s="1157"/>
      <c r="AC50" s="1316"/>
      <c r="AD50" s="1335"/>
      <c r="AE50" s="1336"/>
      <c r="AF50" s="1335"/>
      <c r="AG50" s="1337"/>
      <c r="AH50" s="1338"/>
      <c r="AI50" s="1325"/>
      <c r="AJ50" s="1326"/>
      <c r="AK50" s="1156"/>
      <c r="AL50" s="1156"/>
      <c r="AM50" s="221" t="s">
        <v>1225</v>
      </c>
      <c r="AN50" s="1327"/>
      <c r="AO50" s="1327"/>
      <c r="AP50" s="1327"/>
      <c r="AQ50" s="1327"/>
      <c r="AR50" s="1327"/>
      <c r="AS50" s="1327"/>
      <c r="AT50" s="1327"/>
      <c r="AU50" s="1327"/>
      <c r="AV50" s="1327"/>
      <c r="AW50" s="1327"/>
      <c r="AX50" s="1327"/>
      <c r="AY50" s="1327"/>
      <c r="AZ50" s="1327"/>
      <c r="BA50" s="1327"/>
      <c r="BB50" s="1327"/>
      <c r="BC50" s="1327"/>
      <c r="BD50" s="1327"/>
      <c r="BE50" s="1327"/>
      <c r="BF50" s="1327"/>
      <c r="BG50" s="1327"/>
      <c r="BH50" s="1327"/>
      <c r="BI50" s="1327"/>
      <c r="BJ50" s="1327"/>
      <c r="BK50" s="1327"/>
      <c r="BL50" s="1327"/>
      <c r="BM50" s="222"/>
      <c r="BN50" s="222"/>
      <c r="BO50" s="222"/>
      <c r="BP50" s="1327"/>
      <c r="BQ50" s="1327"/>
      <c r="BR50" s="1327"/>
      <c r="BS50" s="1326"/>
      <c r="BT50" s="1316"/>
      <c r="BU50" s="1246"/>
      <c r="BV50" s="1325"/>
      <c r="BW50" s="1327"/>
      <c r="BX50" s="1327"/>
      <c r="BY50" s="1327"/>
      <c r="BZ50" s="1327"/>
      <c r="CA50" s="1330"/>
      <c r="CB50" s="1325"/>
      <c r="CC50" s="1327"/>
      <c r="CD50" s="1327"/>
      <c r="CE50" s="1327"/>
      <c r="CF50" s="1332"/>
    </row>
    <row r="51" spans="1:84" s="137" customFormat="1" ht="15.75" customHeight="1" x14ac:dyDescent="0.45">
      <c r="A51" s="1334"/>
      <c r="B51" s="1316"/>
      <c r="C51" s="1156"/>
      <c r="D51" s="1156"/>
      <c r="E51" s="1156"/>
      <c r="F51" s="1156"/>
      <c r="G51" s="1156"/>
      <c r="H51" s="1156"/>
      <c r="I51" s="1156"/>
      <c r="J51" s="1156"/>
      <c r="K51" s="1156"/>
      <c r="L51" s="1156"/>
      <c r="M51" s="1156"/>
      <c r="N51" s="1156"/>
      <c r="O51" s="1156"/>
      <c r="P51" s="1156"/>
      <c r="Q51" s="1156"/>
      <c r="R51" s="1156"/>
      <c r="S51" s="1156"/>
      <c r="T51" s="1156"/>
      <c r="U51" s="1156"/>
      <c r="V51" s="1156"/>
      <c r="W51" s="1156"/>
      <c r="X51" s="1156"/>
      <c r="Y51" s="1156"/>
      <c r="Z51" s="1156"/>
      <c r="AA51" s="1156"/>
      <c r="AB51" s="1157"/>
      <c r="AC51" s="1316"/>
      <c r="AD51" s="1317"/>
      <c r="AE51" s="1318"/>
      <c r="AF51" s="1317"/>
      <c r="AG51" s="1320"/>
      <c r="AH51" s="1321"/>
      <c r="AI51" s="1325"/>
      <c r="AJ51" s="1326"/>
      <c r="AK51" s="1156"/>
      <c r="AL51" s="1156"/>
      <c r="AM51" s="221" t="s">
        <v>1241</v>
      </c>
      <c r="AN51" s="1327"/>
      <c r="AO51" s="1327"/>
      <c r="AP51" s="1327"/>
      <c r="AQ51" s="1327"/>
      <c r="AR51" s="1327"/>
      <c r="AS51" s="1327"/>
      <c r="AT51" s="1327"/>
      <c r="AU51" s="1327"/>
      <c r="AV51" s="1327"/>
      <c r="AW51" s="1327"/>
      <c r="AX51" s="1327"/>
      <c r="AY51" s="1327"/>
      <c r="AZ51" s="1327"/>
      <c r="BA51" s="1327"/>
      <c r="BB51" s="1327"/>
      <c r="BC51" s="1327"/>
      <c r="BD51" s="1327"/>
      <c r="BE51" s="1327"/>
      <c r="BF51" s="1327"/>
      <c r="BG51" s="1327"/>
      <c r="BH51" s="1327"/>
      <c r="BI51" s="1327"/>
      <c r="BJ51" s="1327"/>
      <c r="BK51" s="1327"/>
      <c r="BL51" s="1327"/>
      <c r="BM51" s="222"/>
      <c r="BN51" s="222"/>
      <c r="BO51" s="222"/>
      <c r="BP51" s="1327"/>
      <c r="BQ51" s="1327"/>
      <c r="BR51" s="1327"/>
      <c r="BS51" s="1326"/>
      <c r="BT51" s="1316"/>
      <c r="BU51" s="1246"/>
      <c r="BV51" s="1325"/>
      <c r="BW51" s="1327"/>
      <c r="BX51" s="1327"/>
      <c r="BY51" s="1327"/>
      <c r="BZ51" s="1327"/>
      <c r="CA51" s="1330"/>
      <c r="CB51" s="1325"/>
      <c r="CC51" s="1327"/>
      <c r="CD51" s="1327"/>
      <c r="CE51" s="1327"/>
      <c r="CF51" s="1332"/>
    </row>
    <row r="52" spans="1:84" s="137" customFormat="1" ht="15.75" customHeight="1" x14ac:dyDescent="0.45">
      <c r="A52" s="1334"/>
      <c r="B52" s="1316"/>
      <c r="C52" s="1156"/>
      <c r="D52" s="1156"/>
      <c r="E52" s="1156"/>
      <c r="F52" s="1156"/>
      <c r="G52" s="1156"/>
      <c r="H52" s="1156"/>
      <c r="I52" s="1156"/>
      <c r="J52" s="1156"/>
      <c r="K52" s="1156"/>
      <c r="L52" s="1156"/>
      <c r="M52" s="1156"/>
      <c r="N52" s="1156"/>
      <c r="O52" s="1156"/>
      <c r="P52" s="1156"/>
      <c r="Q52" s="1156"/>
      <c r="R52" s="1156"/>
      <c r="S52" s="1156"/>
      <c r="T52" s="1156"/>
      <c r="U52" s="1156"/>
      <c r="V52" s="1156"/>
      <c r="W52" s="1156"/>
      <c r="X52" s="1156"/>
      <c r="Y52" s="1156"/>
      <c r="Z52" s="1156"/>
      <c r="AA52" s="1156"/>
      <c r="AB52" s="1157"/>
      <c r="AC52" s="1316"/>
      <c r="AD52" s="1164"/>
      <c r="AE52" s="1319"/>
      <c r="AF52" s="1164"/>
      <c r="AG52" s="1322"/>
      <c r="AH52" s="1323"/>
      <c r="AI52" s="1325"/>
      <c r="AJ52" s="1326"/>
      <c r="AK52" s="1156"/>
      <c r="AL52" s="1156"/>
      <c r="AM52" s="221" t="s">
        <v>1256</v>
      </c>
      <c r="AN52" s="1327"/>
      <c r="AO52" s="1327"/>
      <c r="AP52" s="1327"/>
      <c r="AQ52" s="1327"/>
      <c r="AR52" s="1327"/>
      <c r="AS52" s="1327"/>
      <c r="AT52" s="1327"/>
      <c r="AU52" s="1327"/>
      <c r="AV52" s="1327"/>
      <c r="AW52" s="1327"/>
      <c r="AX52" s="1327"/>
      <c r="AY52" s="1327"/>
      <c r="AZ52" s="1327"/>
      <c r="BA52" s="1327"/>
      <c r="BB52" s="1327"/>
      <c r="BC52" s="1327"/>
      <c r="BD52" s="1327"/>
      <c r="BE52" s="1327"/>
      <c r="BF52" s="1327"/>
      <c r="BG52" s="1327"/>
      <c r="BH52" s="1327"/>
      <c r="BI52" s="1327"/>
      <c r="BJ52" s="1327"/>
      <c r="BK52" s="1327"/>
      <c r="BL52" s="1327"/>
      <c r="BM52" s="222"/>
      <c r="BN52" s="222"/>
      <c r="BO52" s="222"/>
      <c r="BP52" s="1327"/>
      <c r="BQ52" s="1327"/>
      <c r="BR52" s="1327"/>
      <c r="BS52" s="1326"/>
      <c r="BT52" s="1316"/>
      <c r="BU52" s="1246"/>
      <c r="BV52" s="1325"/>
      <c r="BW52" s="1327"/>
      <c r="BX52" s="1327"/>
      <c r="BY52" s="1327"/>
      <c r="BZ52" s="1327"/>
      <c r="CA52" s="1330"/>
      <c r="CB52" s="1325"/>
      <c r="CC52" s="1327"/>
      <c r="CD52" s="1327"/>
      <c r="CE52" s="1327"/>
      <c r="CF52" s="1332"/>
    </row>
    <row r="53" spans="1:84" s="137" customFormat="1" ht="15.75" customHeight="1" x14ac:dyDescent="0.45">
      <c r="A53" s="1334">
        <f t="shared" ref="A53" si="8">+A50+1</f>
        <v>11</v>
      </c>
      <c r="B53" s="1316"/>
      <c r="C53" s="1156"/>
      <c r="D53" s="1156"/>
      <c r="E53" s="1156"/>
      <c r="F53" s="1156"/>
      <c r="G53" s="1156"/>
      <c r="H53" s="1156"/>
      <c r="I53" s="1156"/>
      <c r="J53" s="1156"/>
      <c r="K53" s="1156"/>
      <c r="L53" s="1156"/>
      <c r="M53" s="1156"/>
      <c r="N53" s="1156"/>
      <c r="O53" s="1156"/>
      <c r="P53" s="1156"/>
      <c r="Q53" s="1156"/>
      <c r="R53" s="1156"/>
      <c r="S53" s="1156"/>
      <c r="T53" s="1156"/>
      <c r="U53" s="1156"/>
      <c r="V53" s="1156"/>
      <c r="W53" s="1156"/>
      <c r="X53" s="1156"/>
      <c r="Y53" s="1156"/>
      <c r="Z53" s="1156"/>
      <c r="AA53" s="1156"/>
      <c r="AB53" s="1157"/>
      <c r="AC53" s="1316"/>
      <c r="AD53" s="1335"/>
      <c r="AE53" s="1336"/>
      <c r="AF53" s="1335"/>
      <c r="AG53" s="1337"/>
      <c r="AH53" s="1338"/>
      <c r="AI53" s="1325"/>
      <c r="AJ53" s="1326"/>
      <c r="AK53" s="1156"/>
      <c r="AL53" s="1156"/>
      <c r="AM53" s="221" t="s">
        <v>1225</v>
      </c>
      <c r="AN53" s="1327"/>
      <c r="AO53" s="1327"/>
      <c r="AP53" s="1327"/>
      <c r="AQ53" s="1327"/>
      <c r="AR53" s="1327"/>
      <c r="AS53" s="1327"/>
      <c r="AT53" s="1327"/>
      <c r="AU53" s="1327"/>
      <c r="AV53" s="1327"/>
      <c r="AW53" s="1327"/>
      <c r="AX53" s="1327"/>
      <c r="AY53" s="1327"/>
      <c r="AZ53" s="1327"/>
      <c r="BA53" s="1327"/>
      <c r="BB53" s="1327"/>
      <c r="BC53" s="1327"/>
      <c r="BD53" s="1327"/>
      <c r="BE53" s="1327"/>
      <c r="BF53" s="1327"/>
      <c r="BG53" s="1327"/>
      <c r="BH53" s="1327"/>
      <c r="BI53" s="1327"/>
      <c r="BJ53" s="1327"/>
      <c r="BK53" s="1327"/>
      <c r="BL53" s="1327"/>
      <c r="BM53" s="222"/>
      <c r="BN53" s="222"/>
      <c r="BO53" s="222"/>
      <c r="BP53" s="1327"/>
      <c r="BQ53" s="1327"/>
      <c r="BR53" s="1327"/>
      <c r="BS53" s="1326"/>
      <c r="BT53" s="1316"/>
      <c r="BU53" s="1246"/>
      <c r="BV53" s="1325"/>
      <c r="BW53" s="1327"/>
      <c r="BX53" s="1327"/>
      <c r="BY53" s="1327"/>
      <c r="BZ53" s="1327"/>
      <c r="CA53" s="1330"/>
      <c r="CB53" s="1325"/>
      <c r="CC53" s="1327"/>
      <c r="CD53" s="1327"/>
      <c r="CE53" s="1327"/>
      <c r="CF53" s="1332"/>
    </row>
    <row r="54" spans="1:84" s="137" customFormat="1" ht="15.75" customHeight="1" x14ac:dyDescent="0.45">
      <c r="A54" s="1334"/>
      <c r="B54" s="1316"/>
      <c r="C54" s="1156"/>
      <c r="D54" s="1156"/>
      <c r="E54" s="1156"/>
      <c r="F54" s="1156"/>
      <c r="G54" s="1156"/>
      <c r="H54" s="1156"/>
      <c r="I54" s="1156"/>
      <c r="J54" s="1156"/>
      <c r="K54" s="1156"/>
      <c r="L54" s="1156"/>
      <c r="M54" s="1156"/>
      <c r="N54" s="1156"/>
      <c r="O54" s="1156"/>
      <c r="P54" s="1156"/>
      <c r="Q54" s="1156"/>
      <c r="R54" s="1156"/>
      <c r="S54" s="1156"/>
      <c r="T54" s="1156"/>
      <c r="U54" s="1156"/>
      <c r="V54" s="1156"/>
      <c r="W54" s="1156"/>
      <c r="X54" s="1156"/>
      <c r="Y54" s="1156"/>
      <c r="Z54" s="1156"/>
      <c r="AA54" s="1156"/>
      <c r="AB54" s="1157"/>
      <c r="AC54" s="1316"/>
      <c r="AD54" s="1317"/>
      <c r="AE54" s="1318"/>
      <c r="AF54" s="1317"/>
      <c r="AG54" s="1320"/>
      <c r="AH54" s="1321"/>
      <c r="AI54" s="1325"/>
      <c r="AJ54" s="1326"/>
      <c r="AK54" s="1156"/>
      <c r="AL54" s="1156"/>
      <c r="AM54" s="221" t="s">
        <v>1241</v>
      </c>
      <c r="AN54" s="1327"/>
      <c r="AO54" s="1327"/>
      <c r="AP54" s="1327"/>
      <c r="AQ54" s="1327"/>
      <c r="AR54" s="1327"/>
      <c r="AS54" s="1327"/>
      <c r="AT54" s="1327"/>
      <c r="AU54" s="1327"/>
      <c r="AV54" s="1327"/>
      <c r="AW54" s="1327"/>
      <c r="AX54" s="1327"/>
      <c r="AY54" s="1327"/>
      <c r="AZ54" s="1327"/>
      <c r="BA54" s="1327"/>
      <c r="BB54" s="1327"/>
      <c r="BC54" s="1327"/>
      <c r="BD54" s="1327"/>
      <c r="BE54" s="1327"/>
      <c r="BF54" s="1327"/>
      <c r="BG54" s="1327"/>
      <c r="BH54" s="1327"/>
      <c r="BI54" s="1327"/>
      <c r="BJ54" s="1327"/>
      <c r="BK54" s="1327"/>
      <c r="BL54" s="1327"/>
      <c r="BM54" s="222"/>
      <c r="BN54" s="222"/>
      <c r="BO54" s="222"/>
      <c r="BP54" s="1327"/>
      <c r="BQ54" s="1327"/>
      <c r="BR54" s="1327"/>
      <c r="BS54" s="1326"/>
      <c r="BT54" s="1316"/>
      <c r="BU54" s="1246"/>
      <c r="BV54" s="1325"/>
      <c r="BW54" s="1327"/>
      <c r="BX54" s="1327"/>
      <c r="BY54" s="1327"/>
      <c r="BZ54" s="1327"/>
      <c r="CA54" s="1330"/>
      <c r="CB54" s="1325"/>
      <c r="CC54" s="1327"/>
      <c r="CD54" s="1327"/>
      <c r="CE54" s="1327"/>
      <c r="CF54" s="1332"/>
    </row>
    <row r="55" spans="1:84" s="137" customFormat="1" ht="15.75" customHeight="1" x14ac:dyDescent="0.45">
      <c r="A55" s="1334"/>
      <c r="B55" s="1316"/>
      <c r="C55" s="1156"/>
      <c r="D55" s="1156"/>
      <c r="E55" s="1156"/>
      <c r="F55" s="1156"/>
      <c r="G55" s="1156"/>
      <c r="H55" s="1156"/>
      <c r="I55" s="1156"/>
      <c r="J55" s="1156"/>
      <c r="K55" s="1156"/>
      <c r="L55" s="1156"/>
      <c r="M55" s="1156"/>
      <c r="N55" s="1156"/>
      <c r="O55" s="1156"/>
      <c r="P55" s="1156"/>
      <c r="Q55" s="1156"/>
      <c r="R55" s="1156"/>
      <c r="S55" s="1156"/>
      <c r="T55" s="1156"/>
      <c r="U55" s="1156"/>
      <c r="V55" s="1156"/>
      <c r="W55" s="1156"/>
      <c r="X55" s="1156"/>
      <c r="Y55" s="1156"/>
      <c r="Z55" s="1156"/>
      <c r="AA55" s="1156"/>
      <c r="AB55" s="1157"/>
      <c r="AC55" s="1316"/>
      <c r="AD55" s="1164"/>
      <c r="AE55" s="1319"/>
      <c r="AF55" s="1164"/>
      <c r="AG55" s="1322"/>
      <c r="AH55" s="1323"/>
      <c r="AI55" s="1325"/>
      <c r="AJ55" s="1326"/>
      <c r="AK55" s="1156"/>
      <c r="AL55" s="1156"/>
      <c r="AM55" s="221" t="s">
        <v>1256</v>
      </c>
      <c r="AN55" s="1327"/>
      <c r="AO55" s="1327"/>
      <c r="AP55" s="1327"/>
      <c r="AQ55" s="1327"/>
      <c r="AR55" s="1327"/>
      <c r="AS55" s="1327"/>
      <c r="AT55" s="1327"/>
      <c r="AU55" s="1327"/>
      <c r="AV55" s="1327"/>
      <c r="AW55" s="1327"/>
      <c r="AX55" s="1327"/>
      <c r="AY55" s="1327"/>
      <c r="AZ55" s="1327"/>
      <c r="BA55" s="1327"/>
      <c r="BB55" s="1327"/>
      <c r="BC55" s="1327"/>
      <c r="BD55" s="1327"/>
      <c r="BE55" s="1327"/>
      <c r="BF55" s="1327"/>
      <c r="BG55" s="1327"/>
      <c r="BH55" s="1327"/>
      <c r="BI55" s="1327"/>
      <c r="BJ55" s="1327"/>
      <c r="BK55" s="1327"/>
      <c r="BL55" s="1327"/>
      <c r="BM55" s="222"/>
      <c r="BN55" s="222"/>
      <c r="BO55" s="222"/>
      <c r="BP55" s="1327"/>
      <c r="BQ55" s="1327"/>
      <c r="BR55" s="1327"/>
      <c r="BS55" s="1326"/>
      <c r="BT55" s="1316"/>
      <c r="BU55" s="1246"/>
      <c r="BV55" s="1325"/>
      <c r="BW55" s="1327"/>
      <c r="BX55" s="1327"/>
      <c r="BY55" s="1327"/>
      <c r="BZ55" s="1327"/>
      <c r="CA55" s="1330"/>
      <c r="CB55" s="1325"/>
      <c r="CC55" s="1327"/>
      <c r="CD55" s="1327"/>
      <c r="CE55" s="1327"/>
      <c r="CF55" s="1332"/>
    </row>
    <row r="56" spans="1:84" s="137" customFormat="1" ht="15.75" customHeight="1" x14ac:dyDescent="0.45">
      <c r="A56" s="1334">
        <f t="shared" ref="A56" si="9">+A53+1</f>
        <v>12</v>
      </c>
      <c r="B56" s="1316"/>
      <c r="C56" s="1156"/>
      <c r="D56" s="1156"/>
      <c r="E56" s="1156"/>
      <c r="F56" s="1156"/>
      <c r="G56" s="1156"/>
      <c r="H56" s="1156"/>
      <c r="I56" s="1156"/>
      <c r="J56" s="1156"/>
      <c r="K56" s="1156"/>
      <c r="L56" s="1156"/>
      <c r="M56" s="1156"/>
      <c r="N56" s="1156"/>
      <c r="O56" s="1156"/>
      <c r="P56" s="1156"/>
      <c r="Q56" s="1156"/>
      <c r="R56" s="1156"/>
      <c r="S56" s="1156"/>
      <c r="T56" s="1156"/>
      <c r="U56" s="1156"/>
      <c r="V56" s="1156"/>
      <c r="W56" s="1156"/>
      <c r="X56" s="1156"/>
      <c r="Y56" s="1156"/>
      <c r="Z56" s="1156"/>
      <c r="AA56" s="1156"/>
      <c r="AB56" s="1157"/>
      <c r="AC56" s="1316"/>
      <c r="AD56" s="1335"/>
      <c r="AE56" s="1336"/>
      <c r="AF56" s="1335"/>
      <c r="AG56" s="1337"/>
      <c r="AH56" s="1338"/>
      <c r="AI56" s="1325"/>
      <c r="AJ56" s="1326"/>
      <c r="AK56" s="1156"/>
      <c r="AL56" s="1156"/>
      <c r="AM56" s="221" t="s">
        <v>1225</v>
      </c>
      <c r="AN56" s="1327"/>
      <c r="AO56" s="1327"/>
      <c r="AP56" s="1327"/>
      <c r="AQ56" s="1327"/>
      <c r="AR56" s="1327"/>
      <c r="AS56" s="1327"/>
      <c r="AT56" s="1327"/>
      <c r="AU56" s="1327"/>
      <c r="AV56" s="1327"/>
      <c r="AW56" s="1327"/>
      <c r="AX56" s="1327"/>
      <c r="AY56" s="1327"/>
      <c r="AZ56" s="1327"/>
      <c r="BA56" s="1327"/>
      <c r="BB56" s="1327"/>
      <c r="BC56" s="1327"/>
      <c r="BD56" s="1327"/>
      <c r="BE56" s="1327"/>
      <c r="BF56" s="1327"/>
      <c r="BG56" s="1327"/>
      <c r="BH56" s="1327"/>
      <c r="BI56" s="1327"/>
      <c r="BJ56" s="1327"/>
      <c r="BK56" s="1327"/>
      <c r="BL56" s="1327"/>
      <c r="BM56" s="222"/>
      <c r="BN56" s="222"/>
      <c r="BO56" s="222"/>
      <c r="BP56" s="1327"/>
      <c r="BQ56" s="1327"/>
      <c r="BR56" s="1327"/>
      <c r="BS56" s="1326"/>
      <c r="BT56" s="1316"/>
      <c r="BU56" s="1246"/>
      <c r="BV56" s="1325"/>
      <c r="BW56" s="1327"/>
      <c r="BX56" s="1327"/>
      <c r="BY56" s="1327"/>
      <c r="BZ56" s="1327"/>
      <c r="CA56" s="1330"/>
      <c r="CB56" s="1325"/>
      <c r="CC56" s="1327"/>
      <c r="CD56" s="1327"/>
      <c r="CE56" s="1327"/>
      <c r="CF56" s="1332"/>
    </row>
    <row r="57" spans="1:84" s="137" customFormat="1" ht="15.75" customHeight="1" x14ac:dyDescent="0.45">
      <c r="A57" s="1334"/>
      <c r="B57" s="1316"/>
      <c r="C57" s="1156"/>
      <c r="D57" s="1156"/>
      <c r="E57" s="1156"/>
      <c r="F57" s="1156"/>
      <c r="G57" s="1156"/>
      <c r="H57" s="1156"/>
      <c r="I57" s="1156"/>
      <c r="J57" s="1156"/>
      <c r="K57" s="1156"/>
      <c r="L57" s="1156"/>
      <c r="M57" s="1156"/>
      <c r="N57" s="1156"/>
      <c r="O57" s="1156"/>
      <c r="P57" s="1156"/>
      <c r="Q57" s="1156"/>
      <c r="R57" s="1156"/>
      <c r="S57" s="1156"/>
      <c r="T57" s="1156"/>
      <c r="U57" s="1156"/>
      <c r="V57" s="1156"/>
      <c r="W57" s="1156"/>
      <c r="X57" s="1156"/>
      <c r="Y57" s="1156"/>
      <c r="Z57" s="1156"/>
      <c r="AA57" s="1156"/>
      <c r="AB57" s="1157"/>
      <c r="AC57" s="1316"/>
      <c r="AD57" s="1317"/>
      <c r="AE57" s="1318"/>
      <c r="AF57" s="1317"/>
      <c r="AG57" s="1320"/>
      <c r="AH57" s="1321"/>
      <c r="AI57" s="1325"/>
      <c r="AJ57" s="1326"/>
      <c r="AK57" s="1156"/>
      <c r="AL57" s="1156"/>
      <c r="AM57" s="221" t="s">
        <v>1241</v>
      </c>
      <c r="AN57" s="1327"/>
      <c r="AO57" s="1327"/>
      <c r="AP57" s="1327"/>
      <c r="AQ57" s="1327"/>
      <c r="AR57" s="1327"/>
      <c r="AS57" s="1327"/>
      <c r="AT57" s="1327"/>
      <c r="AU57" s="1327"/>
      <c r="AV57" s="1327"/>
      <c r="AW57" s="1327"/>
      <c r="AX57" s="1327"/>
      <c r="AY57" s="1327"/>
      <c r="AZ57" s="1327"/>
      <c r="BA57" s="1327"/>
      <c r="BB57" s="1327"/>
      <c r="BC57" s="1327"/>
      <c r="BD57" s="1327"/>
      <c r="BE57" s="1327"/>
      <c r="BF57" s="1327"/>
      <c r="BG57" s="1327"/>
      <c r="BH57" s="1327"/>
      <c r="BI57" s="1327"/>
      <c r="BJ57" s="1327"/>
      <c r="BK57" s="1327"/>
      <c r="BL57" s="1327"/>
      <c r="BM57" s="222"/>
      <c r="BN57" s="222"/>
      <c r="BO57" s="222"/>
      <c r="BP57" s="1327"/>
      <c r="BQ57" s="1327"/>
      <c r="BR57" s="1327"/>
      <c r="BS57" s="1326"/>
      <c r="BT57" s="1316"/>
      <c r="BU57" s="1246"/>
      <c r="BV57" s="1325"/>
      <c r="BW57" s="1327"/>
      <c r="BX57" s="1327"/>
      <c r="BY57" s="1327"/>
      <c r="BZ57" s="1327"/>
      <c r="CA57" s="1330"/>
      <c r="CB57" s="1325"/>
      <c r="CC57" s="1327"/>
      <c r="CD57" s="1327"/>
      <c r="CE57" s="1327"/>
      <c r="CF57" s="1332"/>
    </row>
    <row r="58" spans="1:84" s="137" customFormat="1" ht="15.75" customHeight="1" x14ac:dyDescent="0.45">
      <c r="A58" s="1334"/>
      <c r="B58" s="1316"/>
      <c r="C58" s="1156"/>
      <c r="D58" s="1156"/>
      <c r="E58" s="1156"/>
      <c r="F58" s="1156"/>
      <c r="G58" s="1156"/>
      <c r="H58" s="1156"/>
      <c r="I58" s="1156"/>
      <c r="J58" s="1156"/>
      <c r="K58" s="1156"/>
      <c r="L58" s="1156"/>
      <c r="M58" s="1156"/>
      <c r="N58" s="1156"/>
      <c r="O58" s="1156"/>
      <c r="P58" s="1156"/>
      <c r="Q58" s="1156"/>
      <c r="R58" s="1156"/>
      <c r="S58" s="1156"/>
      <c r="T58" s="1156"/>
      <c r="U58" s="1156"/>
      <c r="V58" s="1156"/>
      <c r="W58" s="1156"/>
      <c r="X58" s="1156"/>
      <c r="Y58" s="1156"/>
      <c r="Z58" s="1156"/>
      <c r="AA58" s="1156"/>
      <c r="AB58" s="1157"/>
      <c r="AC58" s="1316"/>
      <c r="AD58" s="1164"/>
      <c r="AE58" s="1319"/>
      <c r="AF58" s="1164"/>
      <c r="AG58" s="1322"/>
      <c r="AH58" s="1323"/>
      <c r="AI58" s="1325"/>
      <c r="AJ58" s="1326"/>
      <c r="AK58" s="1156"/>
      <c r="AL58" s="1156"/>
      <c r="AM58" s="221" t="s">
        <v>1256</v>
      </c>
      <c r="AN58" s="1327"/>
      <c r="AO58" s="1327"/>
      <c r="AP58" s="1327"/>
      <c r="AQ58" s="1327"/>
      <c r="AR58" s="1327"/>
      <c r="AS58" s="1327"/>
      <c r="AT58" s="1327"/>
      <c r="AU58" s="1327"/>
      <c r="AV58" s="1327"/>
      <c r="AW58" s="1327"/>
      <c r="AX58" s="1327"/>
      <c r="AY58" s="1327"/>
      <c r="AZ58" s="1327"/>
      <c r="BA58" s="1327"/>
      <c r="BB58" s="1327"/>
      <c r="BC58" s="1327"/>
      <c r="BD58" s="1327"/>
      <c r="BE58" s="1327"/>
      <c r="BF58" s="1327"/>
      <c r="BG58" s="1327"/>
      <c r="BH58" s="1327"/>
      <c r="BI58" s="1327"/>
      <c r="BJ58" s="1327"/>
      <c r="BK58" s="1327"/>
      <c r="BL58" s="1327"/>
      <c r="BM58" s="222"/>
      <c r="BN58" s="222"/>
      <c r="BO58" s="222"/>
      <c r="BP58" s="1327"/>
      <c r="BQ58" s="1327"/>
      <c r="BR58" s="1327"/>
      <c r="BS58" s="1326"/>
      <c r="BT58" s="1316"/>
      <c r="BU58" s="1246"/>
      <c r="BV58" s="1325"/>
      <c r="BW58" s="1327"/>
      <c r="BX58" s="1327"/>
      <c r="BY58" s="1327"/>
      <c r="BZ58" s="1327"/>
      <c r="CA58" s="1330"/>
      <c r="CB58" s="1325"/>
      <c r="CC58" s="1327"/>
      <c r="CD58" s="1327"/>
      <c r="CE58" s="1327"/>
      <c r="CF58" s="1332"/>
    </row>
    <row r="59" spans="1:84" s="137" customFormat="1" ht="15.75" customHeight="1" x14ac:dyDescent="0.45">
      <c r="A59" s="1334">
        <f t="shared" ref="A59" si="10">+A56+1</f>
        <v>13</v>
      </c>
      <c r="B59" s="1316"/>
      <c r="C59" s="1156"/>
      <c r="D59" s="1156"/>
      <c r="E59" s="1156"/>
      <c r="F59" s="1156"/>
      <c r="G59" s="1156"/>
      <c r="H59" s="1156"/>
      <c r="I59" s="1156"/>
      <c r="J59" s="1156"/>
      <c r="K59" s="1156"/>
      <c r="L59" s="1156"/>
      <c r="M59" s="1156"/>
      <c r="N59" s="1156"/>
      <c r="O59" s="1156"/>
      <c r="P59" s="1156"/>
      <c r="Q59" s="1156"/>
      <c r="R59" s="1156"/>
      <c r="S59" s="1156"/>
      <c r="T59" s="1156"/>
      <c r="U59" s="1156"/>
      <c r="V59" s="1156"/>
      <c r="W59" s="1156"/>
      <c r="X59" s="1156"/>
      <c r="Y59" s="1156"/>
      <c r="Z59" s="1156"/>
      <c r="AA59" s="1156"/>
      <c r="AB59" s="1157"/>
      <c r="AC59" s="1316"/>
      <c r="AD59" s="1335"/>
      <c r="AE59" s="1336"/>
      <c r="AF59" s="1335"/>
      <c r="AG59" s="1337"/>
      <c r="AH59" s="1338"/>
      <c r="AI59" s="1325"/>
      <c r="AJ59" s="1326"/>
      <c r="AK59" s="1156"/>
      <c r="AL59" s="1156"/>
      <c r="AM59" s="221" t="s">
        <v>1225</v>
      </c>
      <c r="AN59" s="1327"/>
      <c r="AO59" s="1327"/>
      <c r="AP59" s="1327"/>
      <c r="AQ59" s="1327"/>
      <c r="AR59" s="1327"/>
      <c r="AS59" s="1327"/>
      <c r="AT59" s="1327"/>
      <c r="AU59" s="1327"/>
      <c r="AV59" s="1327"/>
      <c r="AW59" s="1327"/>
      <c r="AX59" s="1327"/>
      <c r="AY59" s="1327"/>
      <c r="AZ59" s="1327"/>
      <c r="BA59" s="1327"/>
      <c r="BB59" s="1327"/>
      <c r="BC59" s="1327"/>
      <c r="BD59" s="1327"/>
      <c r="BE59" s="1327"/>
      <c r="BF59" s="1327"/>
      <c r="BG59" s="1327"/>
      <c r="BH59" s="1327"/>
      <c r="BI59" s="1327"/>
      <c r="BJ59" s="1327"/>
      <c r="BK59" s="1327"/>
      <c r="BL59" s="1327"/>
      <c r="BM59" s="222"/>
      <c r="BN59" s="222"/>
      <c r="BO59" s="222"/>
      <c r="BP59" s="1327"/>
      <c r="BQ59" s="1327"/>
      <c r="BR59" s="1327"/>
      <c r="BS59" s="1326"/>
      <c r="BT59" s="1316"/>
      <c r="BU59" s="1246"/>
      <c r="BV59" s="1325"/>
      <c r="BW59" s="1327"/>
      <c r="BX59" s="1327"/>
      <c r="BY59" s="1327"/>
      <c r="BZ59" s="1327"/>
      <c r="CA59" s="1330"/>
      <c r="CB59" s="1325"/>
      <c r="CC59" s="1327"/>
      <c r="CD59" s="1327"/>
      <c r="CE59" s="1327"/>
      <c r="CF59" s="1332"/>
    </row>
    <row r="60" spans="1:84" s="137" customFormat="1" ht="15.75" customHeight="1" x14ac:dyDescent="0.45">
      <c r="A60" s="1334"/>
      <c r="B60" s="1316"/>
      <c r="C60" s="1156"/>
      <c r="D60" s="1156"/>
      <c r="E60" s="1156"/>
      <c r="F60" s="1156"/>
      <c r="G60" s="1156"/>
      <c r="H60" s="1156"/>
      <c r="I60" s="1156"/>
      <c r="J60" s="1156"/>
      <c r="K60" s="1156"/>
      <c r="L60" s="1156"/>
      <c r="M60" s="1156"/>
      <c r="N60" s="1156"/>
      <c r="O60" s="1156"/>
      <c r="P60" s="1156"/>
      <c r="Q60" s="1156"/>
      <c r="R60" s="1156"/>
      <c r="S60" s="1156"/>
      <c r="T60" s="1156"/>
      <c r="U60" s="1156"/>
      <c r="V60" s="1156"/>
      <c r="W60" s="1156"/>
      <c r="X60" s="1156"/>
      <c r="Y60" s="1156"/>
      <c r="Z60" s="1156"/>
      <c r="AA60" s="1156"/>
      <c r="AB60" s="1157"/>
      <c r="AC60" s="1316"/>
      <c r="AD60" s="1317"/>
      <c r="AE60" s="1318"/>
      <c r="AF60" s="1317"/>
      <c r="AG60" s="1320"/>
      <c r="AH60" s="1321"/>
      <c r="AI60" s="1325"/>
      <c r="AJ60" s="1326"/>
      <c r="AK60" s="1156"/>
      <c r="AL60" s="1156"/>
      <c r="AM60" s="221" t="s">
        <v>1241</v>
      </c>
      <c r="AN60" s="1327"/>
      <c r="AO60" s="1327"/>
      <c r="AP60" s="1327"/>
      <c r="AQ60" s="1327"/>
      <c r="AR60" s="1327"/>
      <c r="AS60" s="1327"/>
      <c r="AT60" s="1327"/>
      <c r="AU60" s="1327"/>
      <c r="AV60" s="1327"/>
      <c r="AW60" s="1327"/>
      <c r="AX60" s="1327"/>
      <c r="AY60" s="1327"/>
      <c r="AZ60" s="1327"/>
      <c r="BA60" s="1327"/>
      <c r="BB60" s="1327"/>
      <c r="BC60" s="1327"/>
      <c r="BD60" s="1327"/>
      <c r="BE60" s="1327"/>
      <c r="BF60" s="1327"/>
      <c r="BG60" s="1327"/>
      <c r="BH60" s="1327"/>
      <c r="BI60" s="1327"/>
      <c r="BJ60" s="1327"/>
      <c r="BK60" s="1327"/>
      <c r="BL60" s="1327"/>
      <c r="BM60" s="222"/>
      <c r="BN60" s="222"/>
      <c r="BO60" s="222"/>
      <c r="BP60" s="1327"/>
      <c r="BQ60" s="1327"/>
      <c r="BR60" s="1327"/>
      <c r="BS60" s="1326"/>
      <c r="BT60" s="1316"/>
      <c r="BU60" s="1246"/>
      <c r="BV60" s="1325"/>
      <c r="BW60" s="1327"/>
      <c r="BX60" s="1327"/>
      <c r="BY60" s="1327"/>
      <c r="BZ60" s="1327"/>
      <c r="CA60" s="1330"/>
      <c r="CB60" s="1325"/>
      <c r="CC60" s="1327"/>
      <c r="CD60" s="1327"/>
      <c r="CE60" s="1327"/>
      <c r="CF60" s="1332"/>
    </row>
    <row r="61" spans="1:84" s="137" customFormat="1" ht="15.75" customHeight="1" x14ac:dyDescent="0.45">
      <c r="A61" s="1334"/>
      <c r="B61" s="1316"/>
      <c r="C61" s="1156"/>
      <c r="D61" s="1156"/>
      <c r="E61" s="1156"/>
      <c r="F61" s="1156"/>
      <c r="G61" s="1156"/>
      <c r="H61" s="1156"/>
      <c r="I61" s="1156"/>
      <c r="J61" s="1156"/>
      <c r="K61" s="1156"/>
      <c r="L61" s="1156"/>
      <c r="M61" s="1156"/>
      <c r="N61" s="1156"/>
      <c r="O61" s="1156"/>
      <c r="P61" s="1156"/>
      <c r="Q61" s="1156"/>
      <c r="R61" s="1156"/>
      <c r="S61" s="1156"/>
      <c r="T61" s="1156"/>
      <c r="U61" s="1156"/>
      <c r="V61" s="1156"/>
      <c r="W61" s="1156"/>
      <c r="X61" s="1156"/>
      <c r="Y61" s="1156"/>
      <c r="Z61" s="1156"/>
      <c r="AA61" s="1156"/>
      <c r="AB61" s="1157"/>
      <c r="AC61" s="1316"/>
      <c r="AD61" s="1164"/>
      <c r="AE61" s="1319"/>
      <c r="AF61" s="1164"/>
      <c r="AG61" s="1322"/>
      <c r="AH61" s="1323"/>
      <c r="AI61" s="1325"/>
      <c r="AJ61" s="1326"/>
      <c r="AK61" s="1156"/>
      <c r="AL61" s="1156"/>
      <c r="AM61" s="221" t="s">
        <v>1256</v>
      </c>
      <c r="AN61" s="1327"/>
      <c r="AO61" s="1327"/>
      <c r="AP61" s="1327"/>
      <c r="AQ61" s="1327"/>
      <c r="AR61" s="1327"/>
      <c r="AS61" s="1327"/>
      <c r="AT61" s="1327"/>
      <c r="AU61" s="1327"/>
      <c r="AV61" s="1327"/>
      <c r="AW61" s="1327"/>
      <c r="AX61" s="1327"/>
      <c r="AY61" s="1327"/>
      <c r="AZ61" s="1327"/>
      <c r="BA61" s="1327"/>
      <c r="BB61" s="1327"/>
      <c r="BC61" s="1327"/>
      <c r="BD61" s="1327"/>
      <c r="BE61" s="1327"/>
      <c r="BF61" s="1327"/>
      <c r="BG61" s="1327"/>
      <c r="BH61" s="1327"/>
      <c r="BI61" s="1327"/>
      <c r="BJ61" s="1327"/>
      <c r="BK61" s="1327"/>
      <c r="BL61" s="1327"/>
      <c r="BM61" s="222"/>
      <c r="BN61" s="222"/>
      <c r="BO61" s="222"/>
      <c r="BP61" s="1327"/>
      <c r="BQ61" s="1327"/>
      <c r="BR61" s="1327"/>
      <c r="BS61" s="1326"/>
      <c r="BT61" s="1316"/>
      <c r="BU61" s="1246"/>
      <c r="BV61" s="1325"/>
      <c r="BW61" s="1327"/>
      <c r="BX61" s="1327"/>
      <c r="BY61" s="1327"/>
      <c r="BZ61" s="1327"/>
      <c r="CA61" s="1330"/>
      <c r="CB61" s="1325"/>
      <c r="CC61" s="1327"/>
      <c r="CD61" s="1327"/>
      <c r="CE61" s="1327"/>
      <c r="CF61" s="1332"/>
    </row>
    <row r="62" spans="1:84" s="137" customFormat="1" ht="15.75" customHeight="1" x14ac:dyDescent="0.45">
      <c r="A62" s="1334">
        <f t="shared" ref="A62" si="11">+A59+1</f>
        <v>14</v>
      </c>
      <c r="B62" s="1316"/>
      <c r="C62" s="1156"/>
      <c r="D62" s="1156"/>
      <c r="E62" s="1156"/>
      <c r="F62" s="1156"/>
      <c r="G62" s="1156"/>
      <c r="H62" s="1156"/>
      <c r="I62" s="1156"/>
      <c r="J62" s="1156"/>
      <c r="K62" s="1156"/>
      <c r="L62" s="1156"/>
      <c r="M62" s="1156"/>
      <c r="N62" s="1156"/>
      <c r="O62" s="1156"/>
      <c r="P62" s="1156"/>
      <c r="Q62" s="1156"/>
      <c r="R62" s="1156"/>
      <c r="S62" s="1156"/>
      <c r="T62" s="1156"/>
      <c r="U62" s="1156"/>
      <c r="V62" s="1156"/>
      <c r="W62" s="1156"/>
      <c r="X62" s="1156"/>
      <c r="Y62" s="1156"/>
      <c r="Z62" s="1156"/>
      <c r="AA62" s="1156"/>
      <c r="AB62" s="1157"/>
      <c r="AC62" s="1316"/>
      <c r="AD62" s="1335"/>
      <c r="AE62" s="1336"/>
      <c r="AF62" s="1335"/>
      <c r="AG62" s="1337"/>
      <c r="AH62" s="1338"/>
      <c r="AI62" s="1325"/>
      <c r="AJ62" s="1326"/>
      <c r="AK62" s="1156"/>
      <c r="AL62" s="1156"/>
      <c r="AM62" s="221" t="s">
        <v>1225</v>
      </c>
      <c r="AN62" s="1327"/>
      <c r="AO62" s="1327"/>
      <c r="AP62" s="1327"/>
      <c r="AQ62" s="1327"/>
      <c r="AR62" s="1327"/>
      <c r="AS62" s="1327"/>
      <c r="AT62" s="1327"/>
      <c r="AU62" s="1327"/>
      <c r="AV62" s="1327"/>
      <c r="AW62" s="1327"/>
      <c r="AX62" s="1327"/>
      <c r="AY62" s="1327"/>
      <c r="AZ62" s="1327"/>
      <c r="BA62" s="1327"/>
      <c r="BB62" s="1327"/>
      <c r="BC62" s="1327"/>
      <c r="BD62" s="1327"/>
      <c r="BE62" s="1327"/>
      <c r="BF62" s="1327"/>
      <c r="BG62" s="1327"/>
      <c r="BH62" s="1327"/>
      <c r="BI62" s="1327"/>
      <c r="BJ62" s="1327"/>
      <c r="BK62" s="1327"/>
      <c r="BL62" s="1327"/>
      <c r="BM62" s="222"/>
      <c r="BN62" s="222"/>
      <c r="BO62" s="222"/>
      <c r="BP62" s="1327"/>
      <c r="BQ62" s="1327"/>
      <c r="BR62" s="1327"/>
      <c r="BS62" s="1326"/>
      <c r="BT62" s="1316"/>
      <c r="BU62" s="1246"/>
      <c r="BV62" s="1325"/>
      <c r="BW62" s="1327"/>
      <c r="BX62" s="1327"/>
      <c r="BY62" s="1327"/>
      <c r="BZ62" s="1327"/>
      <c r="CA62" s="1330"/>
      <c r="CB62" s="1325"/>
      <c r="CC62" s="1327"/>
      <c r="CD62" s="1327"/>
      <c r="CE62" s="1327"/>
      <c r="CF62" s="1332"/>
    </row>
    <row r="63" spans="1:84" s="137" customFormat="1" ht="15.75" customHeight="1" x14ac:dyDescent="0.45">
      <c r="A63" s="1334"/>
      <c r="B63" s="1316"/>
      <c r="C63" s="1156"/>
      <c r="D63" s="1156"/>
      <c r="E63" s="1156"/>
      <c r="F63" s="1156"/>
      <c r="G63" s="1156"/>
      <c r="H63" s="1156"/>
      <c r="I63" s="1156"/>
      <c r="J63" s="1156"/>
      <c r="K63" s="1156"/>
      <c r="L63" s="1156"/>
      <c r="M63" s="1156"/>
      <c r="N63" s="1156"/>
      <c r="O63" s="1156"/>
      <c r="P63" s="1156"/>
      <c r="Q63" s="1156"/>
      <c r="R63" s="1156"/>
      <c r="S63" s="1156"/>
      <c r="T63" s="1156"/>
      <c r="U63" s="1156"/>
      <c r="V63" s="1156"/>
      <c r="W63" s="1156"/>
      <c r="X63" s="1156"/>
      <c r="Y63" s="1156"/>
      <c r="Z63" s="1156"/>
      <c r="AA63" s="1156"/>
      <c r="AB63" s="1157"/>
      <c r="AC63" s="1316"/>
      <c r="AD63" s="1317"/>
      <c r="AE63" s="1318"/>
      <c r="AF63" s="1317"/>
      <c r="AG63" s="1320"/>
      <c r="AH63" s="1321"/>
      <c r="AI63" s="1325"/>
      <c r="AJ63" s="1326"/>
      <c r="AK63" s="1156"/>
      <c r="AL63" s="1156"/>
      <c r="AM63" s="221" t="s">
        <v>1241</v>
      </c>
      <c r="AN63" s="1327"/>
      <c r="AO63" s="1327"/>
      <c r="AP63" s="1327"/>
      <c r="AQ63" s="1327"/>
      <c r="AR63" s="1327"/>
      <c r="AS63" s="1327"/>
      <c r="AT63" s="1327"/>
      <c r="AU63" s="1327"/>
      <c r="AV63" s="1327"/>
      <c r="AW63" s="1327"/>
      <c r="AX63" s="1327"/>
      <c r="AY63" s="1327"/>
      <c r="AZ63" s="1327"/>
      <c r="BA63" s="1327"/>
      <c r="BB63" s="1327"/>
      <c r="BC63" s="1327"/>
      <c r="BD63" s="1327"/>
      <c r="BE63" s="1327"/>
      <c r="BF63" s="1327"/>
      <c r="BG63" s="1327"/>
      <c r="BH63" s="1327"/>
      <c r="BI63" s="1327"/>
      <c r="BJ63" s="1327"/>
      <c r="BK63" s="1327"/>
      <c r="BL63" s="1327"/>
      <c r="BM63" s="222"/>
      <c r="BN63" s="222"/>
      <c r="BO63" s="222"/>
      <c r="BP63" s="1327"/>
      <c r="BQ63" s="1327"/>
      <c r="BR63" s="1327"/>
      <c r="BS63" s="1326"/>
      <c r="BT63" s="1316"/>
      <c r="BU63" s="1246"/>
      <c r="BV63" s="1325"/>
      <c r="BW63" s="1327"/>
      <c r="BX63" s="1327"/>
      <c r="BY63" s="1327"/>
      <c r="BZ63" s="1327"/>
      <c r="CA63" s="1330"/>
      <c r="CB63" s="1325"/>
      <c r="CC63" s="1327"/>
      <c r="CD63" s="1327"/>
      <c r="CE63" s="1327"/>
      <c r="CF63" s="1332"/>
    </row>
    <row r="64" spans="1:84" s="137" customFormat="1" ht="15.75" customHeight="1" x14ac:dyDescent="0.45">
      <c r="A64" s="1334"/>
      <c r="B64" s="1316"/>
      <c r="C64" s="1156"/>
      <c r="D64" s="1156"/>
      <c r="E64" s="1156"/>
      <c r="F64" s="1156"/>
      <c r="G64" s="1156"/>
      <c r="H64" s="1156"/>
      <c r="I64" s="1156"/>
      <c r="J64" s="1156"/>
      <c r="K64" s="1156"/>
      <c r="L64" s="1156"/>
      <c r="M64" s="1156"/>
      <c r="N64" s="1156"/>
      <c r="O64" s="1156"/>
      <c r="P64" s="1156"/>
      <c r="Q64" s="1156"/>
      <c r="R64" s="1156"/>
      <c r="S64" s="1156"/>
      <c r="T64" s="1156"/>
      <c r="U64" s="1156"/>
      <c r="V64" s="1156"/>
      <c r="W64" s="1156"/>
      <c r="X64" s="1156"/>
      <c r="Y64" s="1156"/>
      <c r="Z64" s="1156"/>
      <c r="AA64" s="1156"/>
      <c r="AB64" s="1157"/>
      <c r="AC64" s="1316"/>
      <c r="AD64" s="1164"/>
      <c r="AE64" s="1319"/>
      <c r="AF64" s="1164"/>
      <c r="AG64" s="1322"/>
      <c r="AH64" s="1323"/>
      <c r="AI64" s="1325"/>
      <c r="AJ64" s="1326"/>
      <c r="AK64" s="1156"/>
      <c r="AL64" s="1156"/>
      <c r="AM64" s="221" t="s">
        <v>1256</v>
      </c>
      <c r="AN64" s="1327"/>
      <c r="AO64" s="1327"/>
      <c r="AP64" s="1327"/>
      <c r="AQ64" s="1327"/>
      <c r="AR64" s="1327"/>
      <c r="AS64" s="1327"/>
      <c r="AT64" s="1327"/>
      <c r="AU64" s="1327"/>
      <c r="AV64" s="1327"/>
      <c r="AW64" s="1327"/>
      <c r="AX64" s="1327"/>
      <c r="AY64" s="1327"/>
      <c r="AZ64" s="1327"/>
      <c r="BA64" s="1327"/>
      <c r="BB64" s="1327"/>
      <c r="BC64" s="1327"/>
      <c r="BD64" s="1327"/>
      <c r="BE64" s="1327"/>
      <c r="BF64" s="1327"/>
      <c r="BG64" s="1327"/>
      <c r="BH64" s="1327"/>
      <c r="BI64" s="1327"/>
      <c r="BJ64" s="1327"/>
      <c r="BK64" s="1327"/>
      <c r="BL64" s="1327"/>
      <c r="BM64" s="222"/>
      <c r="BN64" s="222"/>
      <c r="BO64" s="222"/>
      <c r="BP64" s="1327"/>
      <c r="BQ64" s="1327"/>
      <c r="BR64" s="1327"/>
      <c r="BS64" s="1326"/>
      <c r="BT64" s="1316"/>
      <c r="BU64" s="1246"/>
      <c r="BV64" s="1325"/>
      <c r="BW64" s="1327"/>
      <c r="BX64" s="1327"/>
      <c r="BY64" s="1327"/>
      <c r="BZ64" s="1327"/>
      <c r="CA64" s="1330"/>
      <c r="CB64" s="1325"/>
      <c r="CC64" s="1327"/>
      <c r="CD64" s="1327"/>
      <c r="CE64" s="1327"/>
      <c r="CF64" s="1332"/>
    </row>
    <row r="65" spans="1:84" s="137" customFormat="1" ht="15.75" customHeight="1" x14ac:dyDescent="0.45">
      <c r="A65" s="1334">
        <f t="shared" ref="A65" si="12">+A62+1</f>
        <v>15</v>
      </c>
      <c r="B65" s="1316"/>
      <c r="C65" s="1156"/>
      <c r="D65" s="1156"/>
      <c r="E65" s="1156"/>
      <c r="F65" s="1156"/>
      <c r="G65" s="1156"/>
      <c r="H65" s="1156"/>
      <c r="I65" s="1156"/>
      <c r="J65" s="1156"/>
      <c r="K65" s="1156"/>
      <c r="L65" s="1156"/>
      <c r="M65" s="1156"/>
      <c r="N65" s="1156"/>
      <c r="O65" s="1156"/>
      <c r="P65" s="1156"/>
      <c r="Q65" s="1156"/>
      <c r="R65" s="1156"/>
      <c r="S65" s="1156"/>
      <c r="T65" s="1156"/>
      <c r="U65" s="1156"/>
      <c r="V65" s="1156"/>
      <c r="W65" s="1156"/>
      <c r="X65" s="1156"/>
      <c r="Y65" s="1156"/>
      <c r="Z65" s="1156"/>
      <c r="AA65" s="1156"/>
      <c r="AB65" s="1157"/>
      <c r="AC65" s="1316"/>
      <c r="AD65" s="1335"/>
      <c r="AE65" s="1336"/>
      <c r="AF65" s="1335"/>
      <c r="AG65" s="1337"/>
      <c r="AH65" s="1338"/>
      <c r="AI65" s="1325"/>
      <c r="AJ65" s="1326"/>
      <c r="AK65" s="1156"/>
      <c r="AL65" s="1156"/>
      <c r="AM65" s="221" t="s">
        <v>1225</v>
      </c>
      <c r="AN65" s="1327"/>
      <c r="AO65" s="1327"/>
      <c r="AP65" s="1327"/>
      <c r="AQ65" s="1327"/>
      <c r="AR65" s="1327"/>
      <c r="AS65" s="1327"/>
      <c r="AT65" s="1327"/>
      <c r="AU65" s="1327"/>
      <c r="AV65" s="1327"/>
      <c r="AW65" s="1327"/>
      <c r="AX65" s="1327"/>
      <c r="AY65" s="1327"/>
      <c r="AZ65" s="1327"/>
      <c r="BA65" s="1327"/>
      <c r="BB65" s="1327"/>
      <c r="BC65" s="1327"/>
      <c r="BD65" s="1327"/>
      <c r="BE65" s="1327"/>
      <c r="BF65" s="1327"/>
      <c r="BG65" s="1327"/>
      <c r="BH65" s="1327"/>
      <c r="BI65" s="1327"/>
      <c r="BJ65" s="1327"/>
      <c r="BK65" s="1327"/>
      <c r="BL65" s="1327"/>
      <c r="BM65" s="222"/>
      <c r="BN65" s="222"/>
      <c r="BO65" s="222"/>
      <c r="BP65" s="1327"/>
      <c r="BQ65" s="1327"/>
      <c r="BR65" s="1327"/>
      <c r="BS65" s="1326"/>
      <c r="BT65" s="1316"/>
      <c r="BU65" s="1246"/>
      <c r="BV65" s="1325"/>
      <c r="BW65" s="1327"/>
      <c r="BX65" s="1327"/>
      <c r="BY65" s="1327"/>
      <c r="BZ65" s="1327"/>
      <c r="CA65" s="1330"/>
      <c r="CB65" s="1325"/>
      <c r="CC65" s="1327"/>
      <c r="CD65" s="1327"/>
      <c r="CE65" s="1327"/>
      <c r="CF65" s="1332"/>
    </row>
    <row r="66" spans="1:84" s="137" customFormat="1" ht="15.75" customHeight="1" x14ac:dyDescent="0.45">
      <c r="A66" s="1334"/>
      <c r="B66" s="1316"/>
      <c r="C66" s="1156"/>
      <c r="D66" s="1156"/>
      <c r="E66" s="1156"/>
      <c r="F66" s="1156"/>
      <c r="G66" s="1156"/>
      <c r="H66" s="1156"/>
      <c r="I66" s="1156"/>
      <c r="J66" s="1156"/>
      <c r="K66" s="1156"/>
      <c r="L66" s="1156"/>
      <c r="M66" s="1156"/>
      <c r="N66" s="1156"/>
      <c r="O66" s="1156"/>
      <c r="P66" s="1156"/>
      <c r="Q66" s="1156"/>
      <c r="R66" s="1156"/>
      <c r="S66" s="1156"/>
      <c r="T66" s="1156"/>
      <c r="U66" s="1156"/>
      <c r="V66" s="1156"/>
      <c r="W66" s="1156"/>
      <c r="X66" s="1156"/>
      <c r="Y66" s="1156"/>
      <c r="Z66" s="1156"/>
      <c r="AA66" s="1156"/>
      <c r="AB66" s="1157"/>
      <c r="AC66" s="1316"/>
      <c r="AD66" s="1317"/>
      <c r="AE66" s="1318"/>
      <c r="AF66" s="1317"/>
      <c r="AG66" s="1320"/>
      <c r="AH66" s="1321"/>
      <c r="AI66" s="1325"/>
      <c r="AJ66" s="1326"/>
      <c r="AK66" s="1156"/>
      <c r="AL66" s="1156"/>
      <c r="AM66" s="221" t="s">
        <v>1241</v>
      </c>
      <c r="AN66" s="1327"/>
      <c r="AO66" s="1327"/>
      <c r="AP66" s="1327"/>
      <c r="AQ66" s="1327"/>
      <c r="AR66" s="1327"/>
      <c r="AS66" s="1327"/>
      <c r="AT66" s="1327"/>
      <c r="AU66" s="1327"/>
      <c r="AV66" s="1327"/>
      <c r="AW66" s="1327"/>
      <c r="AX66" s="1327"/>
      <c r="AY66" s="1327"/>
      <c r="AZ66" s="1327"/>
      <c r="BA66" s="1327"/>
      <c r="BB66" s="1327"/>
      <c r="BC66" s="1327"/>
      <c r="BD66" s="1327"/>
      <c r="BE66" s="1327"/>
      <c r="BF66" s="1327"/>
      <c r="BG66" s="1327"/>
      <c r="BH66" s="1327"/>
      <c r="BI66" s="1327"/>
      <c r="BJ66" s="1327"/>
      <c r="BK66" s="1327"/>
      <c r="BL66" s="1327"/>
      <c r="BM66" s="222"/>
      <c r="BN66" s="222"/>
      <c r="BO66" s="222"/>
      <c r="BP66" s="1327"/>
      <c r="BQ66" s="1327"/>
      <c r="BR66" s="1327"/>
      <c r="BS66" s="1326"/>
      <c r="BT66" s="1316"/>
      <c r="BU66" s="1246"/>
      <c r="BV66" s="1325"/>
      <c r="BW66" s="1327"/>
      <c r="BX66" s="1327"/>
      <c r="BY66" s="1327"/>
      <c r="BZ66" s="1327"/>
      <c r="CA66" s="1330"/>
      <c r="CB66" s="1325"/>
      <c r="CC66" s="1327"/>
      <c r="CD66" s="1327"/>
      <c r="CE66" s="1327"/>
      <c r="CF66" s="1332"/>
    </row>
    <row r="67" spans="1:84" s="137" customFormat="1" ht="15.75" customHeight="1" x14ac:dyDescent="0.45">
      <c r="A67" s="1334"/>
      <c r="B67" s="1316"/>
      <c r="C67" s="1156"/>
      <c r="D67" s="1156"/>
      <c r="E67" s="1156"/>
      <c r="F67" s="1156"/>
      <c r="G67" s="1156"/>
      <c r="H67" s="1156"/>
      <c r="I67" s="1156"/>
      <c r="J67" s="1156"/>
      <c r="K67" s="1156"/>
      <c r="L67" s="1156"/>
      <c r="M67" s="1156"/>
      <c r="N67" s="1156"/>
      <c r="O67" s="1156"/>
      <c r="P67" s="1156"/>
      <c r="Q67" s="1156"/>
      <c r="R67" s="1156"/>
      <c r="S67" s="1156"/>
      <c r="T67" s="1156"/>
      <c r="U67" s="1156"/>
      <c r="V67" s="1156"/>
      <c r="W67" s="1156"/>
      <c r="X67" s="1156"/>
      <c r="Y67" s="1156"/>
      <c r="Z67" s="1156"/>
      <c r="AA67" s="1156"/>
      <c r="AB67" s="1157"/>
      <c r="AC67" s="1316"/>
      <c r="AD67" s="1164"/>
      <c r="AE67" s="1319"/>
      <c r="AF67" s="1164"/>
      <c r="AG67" s="1322"/>
      <c r="AH67" s="1323"/>
      <c r="AI67" s="1325"/>
      <c r="AJ67" s="1326"/>
      <c r="AK67" s="1156"/>
      <c r="AL67" s="1156"/>
      <c r="AM67" s="221" t="s">
        <v>1256</v>
      </c>
      <c r="AN67" s="1327"/>
      <c r="AO67" s="1327"/>
      <c r="AP67" s="1327"/>
      <c r="AQ67" s="1327"/>
      <c r="AR67" s="1327"/>
      <c r="AS67" s="1327"/>
      <c r="AT67" s="1327"/>
      <c r="AU67" s="1327"/>
      <c r="AV67" s="1327"/>
      <c r="AW67" s="1327"/>
      <c r="AX67" s="1327"/>
      <c r="AY67" s="1327"/>
      <c r="AZ67" s="1327"/>
      <c r="BA67" s="1327"/>
      <c r="BB67" s="1327"/>
      <c r="BC67" s="1327"/>
      <c r="BD67" s="1327"/>
      <c r="BE67" s="1327"/>
      <c r="BF67" s="1327"/>
      <c r="BG67" s="1327"/>
      <c r="BH67" s="1327"/>
      <c r="BI67" s="1327"/>
      <c r="BJ67" s="1327"/>
      <c r="BK67" s="1327"/>
      <c r="BL67" s="1327"/>
      <c r="BM67" s="222"/>
      <c r="BN67" s="222"/>
      <c r="BO67" s="222"/>
      <c r="BP67" s="1327"/>
      <c r="BQ67" s="1327"/>
      <c r="BR67" s="1327"/>
      <c r="BS67" s="1326"/>
      <c r="BT67" s="1316"/>
      <c r="BU67" s="1246"/>
      <c r="BV67" s="1325"/>
      <c r="BW67" s="1327"/>
      <c r="BX67" s="1327"/>
      <c r="BY67" s="1327"/>
      <c r="BZ67" s="1327"/>
      <c r="CA67" s="1330"/>
      <c r="CB67" s="1325"/>
      <c r="CC67" s="1327"/>
      <c r="CD67" s="1327"/>
      <c r="CE67" s="1327"/>
      <c r="CF67" s="1332"/>
    </row>
    <row r="68" spans="1:84" s="137" customFormat="1" ht="15.75" customHeight="1" x14ac:dyDescent="0.45">
      <c r="A68" s="1334">
        <f>+A65+1</f>
        <v>16</v>
      </c>
      <c r="B68" s="1316"/>
      <c r="C68" s="1156"/>
      <c r="D68" s="1156"/>
      <c r="E68" s="1156"/>
      <c r="F68" s="1156"/>
      <c r="G68" s="1156"/>
      <c r="H68" s="1156"/>
      <c r="I68" s="1156"/>
      <c r="J68" s="1156"/>
      <c r="K68" s="1156"/>
      <c r="L68" s="1156"/>
      <c r="M68" s="1156"/>
      <c r="N68" s="1156"/>
      <c r="O68" s="1156"/>
      <c r="P68" s="1156"/>
      <c r="Q68" s="1156"/>
      <c r="R68" s="1156"/>
      <c r="S68" s="1156"/>
      <c r="T68" s="1156"/>
      <c r="U68" s="1156"/>
      <c r="V68" s="1156"/>
      <c r="W68" s="1156"/>
      <c r="X68" s="1156"/>
      <c r="Y68" s="1156"/>
      <c r="Z68" s="1156"/>
      <c r="AA68" s="1156"/>
      <c r="AB68" s="1157"/>
      <c r="AC68" s="1316"/>
      <c r="AD68" s="1335"/>
      <c r="AE68" s="1336"/>
      <c r="AF68" s="1335"/>
      <c r="AG68" s="1337"/>
      <c r="AH68" s="1338"/>
      <c r="AI68" s="1325"/>
      <c r="AJ68" s="1326"/>
      <c r="AK68" s="1156"/>
      <c r="AL68" s="1156"/>
      <c r="AM68" s="221" t="s">
        <v>1225</v>
      </c>
      <c r="AN68" s="1327"/>
      <c r="AO68" s="1327"/>
      <c r="AP68" s="1327"/>
      <c r="AQ68" s="1327"/>
      <c r="AR68" s="1327"/>
      <c r="AS68" s="1327"/>
      <c r="AT68" s="1327"/>
      <c r="AU68" s="1327"/>
      <c r="AV68" s="1327"/>
      <c r="AW68" s="1327"/>
      <c r="AX68" s="1327"/>
      <c r="AY68" s="1327"/>
      <c r="AZ68" s="1327"/>
      <c r="BA68" s="1327"/>
      <c r="BB68" s="1327"/>
      <c r="BC68" s="1327"/>
      <c r="BD68" s="1327"/>
      <c r="BE68" s="1327"/>
      <c r="BF68" s="1327"/>
      <c r="BG68" s="1327"/>
      <c r="BH68" s="1327"/>
      <c r="BI68" s="1327"/>
      <c r="BJ68" s="1327"/>
      <c r="BK68" s="1327"/>
      <c r="BL68" s="1327"/>
      <c r="BM68" s="222"/>
      <c r="BN68" s="222"/>
      <c r="BO68" s="222"/>
      <c r="BP68" s="1327"/>
      <c r="BQ68" s="1327"/>
      <c r="BR68" s="1327"/>
      <c r="BS68" s="1326"/>
      <c r="BT68" s="1316"/>
      <c r="BU68" s="1246"/>
      <c r="BV68" s="1325"/>
      <c r="BW68" s="1327"/>
      <c r="BX68" s="1327"/>
      <c r="BY68" s="1327"/>
      <c r="BZ68" s="1327"/>
      <c r="CA68" s="1330"/>
      <c r="CB68" s="1325"/>
      <c r="CC68" s="1327"/>
      <c r="CD68" s="1327"/>
      <c r="CE68" s="1327"/>
      <c r="CF68" s="1332"/>
    </row>
    <row r="69" spans="1:84" s="137" customFormat="1" ht="15.75" customHeight="1" x14ac:dyDescent="0.45">
      <c r="A69" s="1334"/>
      <c r="B69" s="1316"/>
      <c r="C69" s="1156"/>
      <c r="D69" s="1156"/>
      <c r="E69" s="1156"/>
      <c r="F69" s="1156"/>
      <c r="G69" s="1156"/>
      <c r="H69" s="1156"/>
      <c r="I69" s="1156"/>
      <c r="J69" s="1156"/>
      <c r="K69" s="1156"/>
      <c r="L69" s="1156"/>
      <c r="M69" s="1156"/>
      <c r="N69" s="1156"/>
      <c r="O69" s="1156"/>
      <c r="P69" s="1156"/>
      <c r="Q69" s="1156"/>
      <c r="R69" s="1156"/>
      <c r="S69" s="1156"/>
      <c r="T69" s="1156"/>
      <c r="U69" s="1156"/>
      <c r="V69" s="1156"/>
      <c r="W69" s="1156"/>
      <c r="X69" s="1156"/>
      <c r="Y69" s="1156"/>
      <c r="Z69" s="1156"/>
      <c r="AA69" s="1156"/>
      <c r="AB69" s="1157"/>
      <c r="AC69" s="1316"/>
      <c r="AD69" s="1317"/>
      <c r="AE69" s="1318"/>
      <c r="AF69" s="1317"/>
      <c r="AG69" s="1320"/>
      <c r="AH69" s="1321"/>
      <c r="AI69" s="1325"/>
      <c r="AJ69" s="1326"/>
      <c r="AK69" s="1156"/>
      <c r="AL69" s="1156"/>
      <c r="AM69" s="221" t="s">
        <v>1241</v>
      </c>
      <c r="AN69" s="1327"/>
      <c r="AO69" s="1327"/>
      <c r="AP69" s="1327"/>
      <c r="AQ69" s="1327"/>
      <c r="AR69" s="1327"/>
      <c r="AS69" s="1327"/>
      <c r="AT69" s="1327"/>
      <c r="AU69" s="1327"/>
      <c r="AV69" s="1327"/>
      <c r="AW69" s="1327"/>
      <c r="AX69" s="1327"/>
      <c r="AY69" s="1327"/>
      <c r="AZ69" s="1327"/>
      <c r="BA69" s="1327"/>
      <c r="BB69" s="1327"/>
      <c r="BC69" s="1327"/>
      <c r="BD69" s="1327"/>
      <c r="BE69" s="1327"/>
      <c r="BF69" s="1327"/>
      <c r="BG69" s="1327"/>
      <c r="BH69" s="1327"/>
      <c r="BI69" s="1327"/>
      <c r="BJ69" s="1327"/>
      <c r="BK69" s="1327"/>
      <c r="BL69" s="1327"/>
      <c r="BM69" s="222"/>
      <c r="BN69" s="222"/>
      <c r="BO69" s="222"/>
      <c r="BP69" s="1327"/>
      <c r="BQ69" s="1327"/>
      <c r="BR69" s="1327"/>
      <c r="BS69" s="1326"/>
      <c r="BT69" s="1316"/>
      <c r="BU69" s="1246"/>
      <c r="BV69" s="1325"/>
      <c r="BW69" s="1327"/>
      <c r="BX69" s="1327"/>
      <c r="BY69" s="1327"/>
      <c r="BZ69" s="1327"/>
      <c r="CA69" s="1330"/>
      <c r="CB69" s="1325"/>
      <c r="CC69" s="1327"/>
      <c r="CD69" s="1327"/>
      <c r="CE69" s="1327"/>
      <c r="CF69" s="1332"/>
    </row>
    <row r="70" spans="1:84" s="137" customFormat="1" ht="15.75" customHeight="1" x14ac:dyDescent="0.45">
      <c r="A70" s="1334"/>
      <c r="B70" s="1316"/>
      <c r="C70" s="1156"/>
      <c r="D70" s="1156"/>
      <c r="E70" s="1156"/>
      <c r="F70" s="1156"/>
      <c r="G70" s="1156"/>
      <c r="H70" s="1156"/>
      <c r="I70" s="1156"/>
      <c r="J70" s="1156"/>
      <c r="K70" s="1156"/>
      <c r="L70" s="1156"/>
      <c r="M70" s="1156"/>
      <c r="N70" s="1156"/>
      <c r="O70" s="1156"/>
      <c r="P70" s="1156"/>
      <c r="Q70" s="1156"/>
      <c r="R70" s="1156"/>
      <c r="S70" s="1156"/>
      <c r="T70" s="1156"/>
      <c r="U70" s="1156"/>
      <c r="V70" s="1156"/>
      <c r="W70" s="1156"/>
      <c r="X70" s="1156"/>
      <c r="Y70" s="1156"/>
      <c r="Z70" s="1156"/>
      <c r="AA70" s="1156"/>
      <c r="AB70" s="1157"/>
      <c r="AC70" s="1316"/>
      <c r="AD70" s="1164"/>
      <c r="AE70" s="1319"/>
      <c r="AF70" s="1164"/>
      <c r="AG70" s="1322"/>
      <c r="AH70" s="1323"/>
      <c r="AI70" s="1325"/>
      <c r="AJ70" s="1326"/>
      <c r="AK70" s="1156"/>
      <c r="AL70" s="1156"/>
      <c r="AM70" s="221" t="s">
        <v>1256</v>
      </c>
      <c r="AN70" s="1327"/>
      <c r="AO70" s="1327"/>
      <c r="AP70" s="1327"/>
      <c r="AQ70" s="1327"/>
      <c r="AR70" s="1327"/>
      <c r="AS70" s="1327"/>
      <c r="AT70" s="1327"/>
      <c r="AU70" s="1327"/>
      <c r="AV70" s="1327"/>
      <c r="AW70" s="1327"/>
      <c r="AX70" s="1327"/>
      <c r="AY70" s="1327"/>
      <c r="AZ70" s="1327"/>
      <c r="BA70" s="1327"/>
      <c r="BB70" s="1327"/>
      <c r="BC70" s="1327"/>
      <c r="BD70" s="1327"/>
      <c r="BE70" s="1327"/>
      <c r="BF70" s="1327"/>
      <c r="BG70" s="1327"/>
      <c r="BH70" s="1327"/>
      <c r="BI70" s="1327"/>
      <c r="BJ70" s="1327"/>
      <c r="BK70" s="1327"/>
      <c r="BL70" s="1327"/>
      <c r="BM70" s="222"/>
      <c r="BN70" s="222"/>
      <c r="BO70" s="222"/>
      <c r="BP70" s="1327"/>
      <c r="BQ70" s="1327"/>
      <c r="BR70" s="1327"/>
      <c r="BS70" s="1326"/>
      <c r="BT70" s="1316"/>
      <c r="BU70" s="1246"/>
      <c r="BV70" s="1325"/>
      <c r="BW70" s="1327"/>
      <c r="BX70" s="1327"/>
      <c r="BY70" s="1327"/>
      <c r="BZ70" s="1327"/>
      <c r="CA70" s="1330"/>
      <c r="CB70" s="1325"/>
      <c r="CC70" s="1327"/>
      <c r="CD70" s="1327"/>
      <c r="CE70" s="1327"/>
      <c r="CF70" s="1332"/>
    </row>
    <row r="71" spans="1:84" s="137" customFormat="1" ht="15.75" customHeight="1" x14ac:dyDescent="0.45">
      <c r="A71" s="1334">
        <f t="shared" ref="A71" si="13">+A68+1</f>
        <v>17</v>
      </c>
      <c r="B71" s="1316"/>
      <c r="C71" s="1156"/>
      <c r="D71" s="1156"/>
      <c r="E71" s="1156"/>
      <c r="F71" s="1156"/>
      <c r="G71" s="1156"/>
      <c r="H71" s="1156"/>
      <c r="I71" s="1156"/>
      <c r="J71" s="1156"/>
      <c r="K71" s="1156"/>
      <c r="L71" s="1156"/>
      <c r="M71" s="1156"/>
      <c r="N71" s="1156"/>
      <c r="O71" s="1156"/>
      <c r="P71" s="1156"/>
      <c r="Q71" s="1156"/>
      <c r="R71" s="1156"/>
      <c r="S71" s="1156"/>
      <c r="T71" s="1156"/>
      <c r="U71" s="1156"/>
      <c r="V71" s="1156"/>
      <c r="W71" s="1156"/>
      <c r="X71" s="1156"/>
      <c r="Y71" s="1156"/>
      <c r="Z71" s="1156"/>
      <c r="AA71" s="1156"/>
      <c r="AB71" s="1157"/>
      <c r="AC71" s="1316"/>
      <c r="AD71" s="1335"/>
      <c r="AE71" s="1336"/>
      <c r="AF71" s="1335"/>
      <c r="AG71" s="1337"/>
      <c r="AH71" s="1338"/>
      <c r="AI71" s="1325"/>
      <c r="AJ71" s="1326"/>
      <c r="AK71" s="1156"/>
      <c r="AL71" s="1156"/>
      <c r="AM71" s="221" t="s">
        <v>1225</v>
      </c>
      <c r="AN71" s="1327"/>
      <c r="AO71" s="1327"/>
      <c r="AP71" s="1327"/>
      <c r="AQ71" s="1327"/>
      <c r="AR71" s="1327"/>
      <c r="AS71" s="1327"/>
      <c r="AT71" s="1327"/>
      <c r="AU71" s="1327"/>
      <c r="AV71" s="1327"/>
      <c r="AW71" s="1327"/>
      <c r="AX71" s="1327"/>
      <c r="AY71" s="1327"/>
      <c r="AZ71" s="1327"/>
      <c r="BA71" s="1327"/>
      <c r="BB71" s="1327"/>
      <c r="BC71" s="1327"/>
      <c r="BD71" s="1327"/>
      <c r="BE71" s="1327"/>
      <c r="BF71" s="1327"/>
      <c r="BG71" s="1327"/>
      <c r="BH71" s="1327"/>
      <c r="BI71" s="1327"/>
      <c r="BJ71" s="1327"/>
      <c r="BK71" s="1327"/>
      <c r="BL71" s="1327"/>
      <c r="BM71" s="222"/>
      <c r="BN71" s="222"/>
      <c r="BO71" s="222"/>
      <c r="BP71" s="1327"/>
      <c r="BQ71" s="1327"/>
      <c r="BR71" s="1327"/>
      <c r="BS71" s="1326"/>
      <c r="BT71" s="1316"/>
      <c r="BU71" s="1246"/>
      <c r="BV71" s="1325"/>
      <c r="BW71" s="1327"/>
      <c r="BX71" s="1327"/>
      <c r="BY71" s="1327"/>
      <c r="BZ71" s="1327"/>
      <c r="CA71" s="1330"/>
      <c r="CB71" s="1325"/>
      <c r="CC71" s="1327"/>
      <c r="CD71" s="1327"/>
      <c r="CE71" s="1327"/>
      <c r="CF71" s="1332"/>
    </row>
    <row r="72" spans="1:84" s="137" customFormat="1" ht="15.75" customHeight="1" x14ac:dyDescent="0.45">
      <c r="A72" s="1334"/>
      <c r="B72" s="1316"/>
      <c r="C72" s="1156"/>
      <c r="D72" s="1156"/>
      <c r="E72" s="1156"/>
      <c r="F72" s="1156"/>
      <c r="G72" s="1156"/>
      <c r="H72" s="1156"/>
      <c r="I72" s="1156"/>
      <c r="J72" s="1156"/>
      <c r="K72" s="1156"/>
      <c r="L72" s="1156"/>
      <c r="M72" s="1156"/>
      <c r="N72" s="1156"/>
      <c r="O72" s="1156"/>
      <c r="P72" s="1156"/>
      <c r="Q72" s="1156"/>
      <c r="R72" s="1156"/>
      <c r="S72" s="1156"/>
      <c r="T72" s="1156"/>
      <c r="U72" s="1156"/>
      <c r="V72" s="1156"/>
      <c r="W72" s="1156"/>
      <c r="X72" s="1156"/>
      <c r="Y72" s="1156"/>
      <c r="Z72" s="1156"/>
      <c r="AA72" s="1156"/>
      <c r="AB72" s="1157"/>
      <c r="AC72" s="1316"/>
      <c r="AD72" s="1317"/>
      <c r="AE72" s="1318"/>
      <c r="AF72" s="1317"/>
      <c r="AG72" s="1320"/>
      <c r="AH72" s="1321"/>
      <c r="AI72" s="1325"/>
      <c r="AJ72" s="1326"/>
      <c r="AK72" s="1156"/>
      <c r="AL72" s="1156"/>
      <c r="AM72" s="221" t="s">
        <v>1241</v>
      </c>
      <c r="AN72" s="1327"/>
      <c r="AO72" s="1327"/>
      <c r="AP72" s="1327"/>
      <c r="AQ72" s="1327"/>
      <c r="AR72" s="1327"/>
      <c r="AS72" s="1327"/>
      <c r="AT72" s="1327"/>
      <c r="AU72" s="1327"/>
      <c r="AV72" s="1327"/>
      <c r="AW72" s="1327"/>
      <c r="AX72" s="1327"/>
      <c r="AY72" s="1327"/>
      <c r="AZ72" s="1327"/>
      <c r="BA72" s="1327"/>
      <c r="BB72" s="1327"/>
      <c r="BC72" s="1327"/>
      <c r="BD72" s="1327"/>
      <c r="BE72" s="1327"/>
      <c r="BF72" s="1327"/>
      <c r="BG72" s="1327"/>
      <c r="BH72" s="1327"/>
      <c r="BI72" s="1327"/>
      <c r="BJ72" s="1327"/>
      <c r="BK72" s="1327"/>
      <c r="BL72" s="1327"/>
      <c r="BM72" s="222"/>
      <c r="BN72" s="222"/>
      <c r="BO72" s="222"/>
      <c r="BP72" s="1327"/>
      <c r="BQ72" s="1327"/>
      <c r="BR72" s="1327"/>
      <c r="BS72" s="1326"/>
      <c r="BT72" s="1316"/>
      <c r="BU72" s="1246"/>
      <c r="BV72" s="1325"/>
      <c r="BW72" s="1327"/>
      <c r="BX72" s="1327"/>
      <c r="BY72" s="1327"/>
      <c r="BZ72" s="1327"/>
      <c r="CA72" s="1330"/>
      <c r="CB72" s="1325"/>
      <c r="CC72" s="1327"/>
      <c r="CD72" s="1327"/>
      <c r="CE72" s="1327"/>
      <c r="CF72" s="1332"/>
    </row>
    <row r="73" spans="1:84" s="137" customFormat="1" ht="15.75" customHeight="1" x14ac:dyDescent="0.45">
      <c r="A73" s="1334"/>
      <c r="B73" s="1316"/>
      <c r="C73" s="1156"/>
      <c r="D73" s="1156"/>
      <c r="E73" s="1156"/>
      <c r="F73" s="1156"/>
      <c r="G73" s="1156"/>
      <c r="H73" s="1156"/>
      <c r="I73" s="1156"/>
      <c r="J73" s="1156"/>
      <c r="K73" s="1156"/>
      <c r="L73" s="1156"/>
      <c r="M73" s="1156"/>
      <c r="N73" s="1156"/>
      <c r="O73" s="1156"/>
      <c r="P73" s="1156"/>
      <c r="Q73" s="1156"/>
      <c r="R73" s="1156"/>
      <c r="S73" s="1156"/>
      <c r="T73" s="1156"/>
      <c r="U73" s="1156"/>
      <c r="V73" s="1156"/>
      <c r="W73" s="1156"/>
      <c r="X73" s="1156"/>
      <c r="Y73" s="1156"/>
      <c r="Z73" s="1156"/>
      <c r="AA73" s="1156"/>
      <c r="AB73" s="1157"/>
      <c r="AC73" s="1316"/>
      <c r="AD73" s="1164"/>
      <c r="AE73" s="1319"/>
      <c r="AF73" s="1164"/>
      <c r="AG73" s="1322"/>
      <c r="AH73" s="1323"/>
      <c r="AI73" s="1325"/>
      <c r="AJ73" s="1326"/>
      <c r="AK73" s="1156"/>
      <c r="AL73" s="1156"/>
      <c r="AM73" s="221" t="s">
        <v>1256</v>
      </c>
      <c r="AN73" s="1327"/>
      <c r="AO73" s="1327"/>
      <c r="AP73" s="1327"/>
      <c r="AQ73" s="1327"/>
      <c r="AR73" s="1327"/>
      <c r="AS73" s="1327"/>
      <c r="AT73" s="1327"/>
      <c r="AU73" s="1327"/>
      <c r="AV73" s="1327"/>
      <c r="AW73" s="1327"/>
      <c r="AX73" s="1327"/>
      <c r="AY73" s="1327"/>
      <c r="AZ73" s="1327"/>
      <c r="BA73" s="1327"/>
      <c r="BB73" s="1327"/>
      <c r="BC73" s="1327"/>
      <c r="BD73" s="1327"/>
      <c r="BE73" s="1327"/>
      <c r="BF73" s="1327"/>
      <c r="BG73" s="1327"/>
      <c r="BH73" s="1327"/>
      <c r="BI73" s="1327"/>
      <c r="BJ73" s="1327"/>
      <c r="BK73" s="1327"/>
      <c r="BL73" s="1327"/>
      <c r="BM73" s="222"/>
      <c r="BN73" s="222"/>
      <c r="BO73" s="222"/>
      <c r="BP73" s="1327"/>
      <c r="BQ73" s="1327"/>
      <c r="BR73" s="1327"/>
      <c r="BS73" s="1326"/>
      <c r="BT73" s="1316"/>
      <c r="BU73" s="1246"/>
      <c r="BV73" s="1325"/>
      <c r="BW73" s="1327"/>
      <c r="BX73" s="1327"/>
      <c r="BY73" s="1327"/>
      <c r="BZ73" s="1327"/>
      <c r="CA73" s="1330"/>
      <c r="CB73" s="1325"/>
      <c r="CC73" s="1327"/>
      <c r="CD73" s="1327"/>
      <c r="CE73" s="1327"/>
      <c r="CF73" s="1332"/>
    </row>
    <row r="74" spans="1:84" s="137" customFormat="1" ht="15.75" customHeight="1" x14ac:dyDescent="0.45">
      <c r="A74" s="1334">
        <f t="shared" ref="A74" si="14">+A71+1</f>
        <v>18</v>
      </c>
      <c r="B74" s="1316"/>
      <c r="C74" s="1156"/>
      <c r="D74" s="1156"/>
      <c r="E74" s="1156"/>
      <c r="F74" s="1156"/>
      <c r="G74" s="1156"/>
      <c r="H74" s="1156"/>
      <c r="I74" s="1156"/>
      <c r="J74" s="1156"/>
      <c r="K74" s="1156"/>
      <c r="L74" s="1156"/>
      <c r="M74" s="1156"/>
      <c r="N74" s="1156"/>
      <c r="O74" s="1156"/>
      <c r="P74" s="1156"/>
      <c r="Q74" s="1156"/>
      <c r="R74" s="1156"/>
      <c r="S74" s="1156"/>
      <c r="T74" s="1156"/>
      <c r="U74" s="1156"/>
      <c r="V74" s="1156"/>
      <c r="W74" s="1156"/>
      <c r="X74" s="1156"/>
      <c r="Y74" s="1156"/>
      <c r="Z74" s="1156"/>
      <c r="AA74" s="1156"/>
      <c r="AB74" s="1157"/>
      <c r="AC74" s="1316"/>
      <c r="AD74" s="1335"/>
      <c r="AE74" s="1336"/>
      <c r="AF74" s="1335"/>
      <c r="AG74" s="1337"/>
      <c r="AH74" s="1338"/>
      <c r="AI74" s="1325"/>
      <c r="AJ74" s="1326"/>
      <c r="AK74" s="1156"/>
      <c r="AL74" s="1156"/>
      <c r="AM74" s="221" t="s">
        <v>1225</v>
      </c>
      <c r="AN74" s="1327"/>
      <c r="AO74" s="1327"/>
      <c r="AP74" s="1327"/>
      <c r="AQ74" s="1327"/>
      <c r="AR74" s="1327"/>
      <c r="AS74" s="1327"/>
      <c r="AT74" s="1327"/>
      <c r="AU74" s="1327"/>
      <c r="AV74" s="1327"/>
      <c r="AW74" s="1327"/>
      <c r="AX74" s="1327"/>
      <c r="AY74" s="1327"/>
      <c r="AZ74" s="1327"/>
      <c r="BA74" s="1327"/>
      <c r="BB74" s="1327"/>
      <c r="BC74" s="1327"/>
      <c r="BD74" s="1327"/>
      <c r="BE74" s="1327"/>
      <c r="BF74" s="1327"/>
      <c r="BG74" s="1327"/>
      <c r="BH74" s="1327"/>
      <c r="BI74" s="1327"/>
      <c r="BJ74" s="1327"/>
      <c r="BK74" s="1327"/>
      <c r="BL74" s="1327"/>
      <c r="BM74" s="222"/>
      <c r="BN74" s="222"/>
      <c r="BO74" s="222"/>
      <c r="BP74" s="1327"/>
      <c r="BQ74" s="1327"/>
      <c r="BR74" s="1327"/>
      <c r="BS74" s="1326"/>
      <c r="BT74" s="1316"/>
      <c r="BU74" s="1246"/>
      <c r="BV74" s="1325"/>
      <c r="BW74" s="1327"/>
      <c r="BX74" s="1327"/>
      <c r="BY74" s="1327"/>
      <c r="BZ74" s="1327"/>
      <c r="CA74" s="1330"/>
      <c r="CB74" s="1325"/>
      <c r="CC74" s="1327"/>
      <c r="CD74" s="1327"/>
      <c r="CE74" s="1327"/>
      <c r="CF74" s="1332"/>
    </row>
    <row r="75" spans="1:84" s="137" customFormat="1" ht="15.75" customHeight="1" x14ac:dyDescent="0.45">
      <c r="A75" s="1334"/>
      <c r="B75" s="1316"/>
      <c r="C75" s="1156"/>
      <c r="D75" s="1156"/>
      <c r="E75" s="1156"/>
      <c r="F75" s="1156"/>
      <c r="G75" s="1156"/>
      <c r="H75" s="1156"/>
      <c r="I75" s="1156"/>
      <c r="J75" s="1156"/>
      <c r="K75" s="1156"/>
      <c r="L75" s="1156"/>
      <c r="M75" s="1156"/>
      <c r="N75" s="1156"/>
      <c r="O75" s="1156"/>
      <c r="P75" s="1156"/>
      <c r="Q75" s="1156"/>
      <c r="R75" s="1156"/>
      <c r="S75" s="1156"/>
      <c r="T75" s="1156"/>
      <c r="U75" s="1156"/>
      <c r="V75" s="1156"/>
      <c r="W75" s="1156"/>
      <c r="X75" s="1156"/>
      <c r="Y75" s="1156"/>
      <c r="Z75" s="1156"/>
      <c r="AA75" s="1156"/>
      <c r="AB75" s="1157"/>
      <c r="AC75" s="1316"/>
      <c r="AD75" s="1317"/>
      <c r="AE75" s="1318"/>
      <c r="AF75" s="1317"/>
      <c r="AG75" s="1320"/>
      <c r="AH75" s="1321"/>
      <c r="AI75" s="1325"/>
      <c r="AJ75" s="1326"/>
      <c r="AK75" s="1156"/>
      <c r="AL75" s="1156"/>
      <c r="AM75" s="221" t="s">
        <v>1241</v>
      </c>
      <c r="AN75" s="1327"/>
      <c r="AO75" s="1327"/>
      <c r="AP75" s="1327"/>
      <c r="AQ75" s="1327"/>
      <c r="AR75" s="1327"/>
      <c r="AS75" s="1327"/>
      <c r="AT75" s="1327"/>
      <c r="AU75" s="1327"/>
      <c r="AV75" s="1327"/>
      <c r="AW75" s="1327"/>
      <c r="AX75" s="1327"/>
      <c r="AY75" s="1327"/>
      <c r="AZ75" s="1327"/>
      <c r="BA75" s="1327"/>
      <c r="BB75" s="1327"/>
      <c r="BC75" s="1327"/>
      <c r="BD75" s="1327"/>
      <c r="BE75" s="1327"/>
      <c r="BF75" s="1327"/>
      <c r="BG75" s="1327"/>
      <c r="BH75" s="1327"/>
      <c r="BI75" s="1327"/>
      <c r="BJ75" s="1327"/>
      <c r="BK75" s="1327"/>
      <c r="BL75" s="1327"/>
      <c r="BM75" s="222"/>
      <c r="BN75" s="222"/>
      <c r="BO75" s="222"/>
      <c r="BP75" s="1327"/>
      <c r="BQ75" s="1327"/>
      <c r="BR75" s="1327"/>
      <c r="BS75" s="1326"/>
      <c r="BT75" s="1316"/>
      <c r="BU75" s="1246"/>
      <c r="BV75" s="1325"/>
      <c r="BW75" s="1327"/>
      <c r="BX75" s="1327"/>
      <c r="BY75" s="1327"/>
      <c r="BZ75" s="1327"/>
      <c r="CA75" s="1330"/>
      <c r="CB75" s="1325"/>
      <c r="CC75" s="1327"/>
      <c r="CD75" s="1327"/>
      <c r="CE75" s="1327"/>
      <c r="CF75" s="1332"/>
    </row>
    <row r="76" spans="1:84" s="137" customFormat="1" ht="15.75" customHeight="1" x14ac:dyDescent="0.45">
      <c r="A76" s="1334"/>
      <c r="B76" s="1316"/>
      <c r="C76" s="1156"/>
      <c r="D76" s="1156"/>
      <c r="E76" s="1156"/>
      <c r="F76" s="1156"/>
      <c r="G76" s="1156"/>
      <c r="H76" s="1156"/>
      <c r="I76" s="1156"/>
      <c r="J76" s="1156"/>
      <c r="K76" s="1156"/>
      <c r="L76" s="1156"/>
      <c r="M76" s="1156"/>
      <c r="N76" s="1156"/>
      <c r="O76" s="1156"/>
      <c r="P76" s="1156"/>
      <c r="Q76" s="1156"/>
      <c r="R76" s="1156"/>
      <c r="S76" s="1156"/>
      <c r="T76" s="1156"/>
      <c r="U76" s="1156"/>
      <c r="V76" s="1156"/>
      <c r="W76" s="1156"/>
      <c r="X76" s="1156"/>
      <c r="Y76" s="1156"/>
      <c r="Z76" s="1156"/>
      <c r="AA76" s="1156"/>
      <c r="AB76" s="1157"/>
      <c r="AC76" s="1316"/>
      <c r="AD76" s="1164"/>
      <c r="AE76" s="1319"/>
      <c r="AF76" s="1164"/>
      <c r="AG76" s="1322"/>
      <c r="AH76" s="1323"/>
      <c r="AI76" s="1325"/>
      <c r="AJ76" s="1326"/>
      <c r="AK76" s="1156"/>
      <c r="AL76" s="1156"/>
      <c r="AM76" s="221" t="s">
        <v>1256</v>
      </c>
      <c r="AN76" s="1327"/>
      <c r="AO76" s="1327"/>
      <c r="AP76" s="1327"/>
      <c r="AQ76" s="1327"/>
      <c r="AR76" s="1327"/>
      <c r="AS76" s="1327"/>
      <c r="AT76" s="1327"/>
      <c r="AU76" s="1327"/>
      <c r="AV76" s="1327"/>
      <c r="AW76" s="1327"/>
      <c r="AX76" s="1327"/>
      <c r="AY76" s="1327"/>
      <c r="AZ76" s="1327"/>
      <c r="BA76" s="1327"/>
      <c r="BB76" s="1327"/>
      <c r="BC76" s="1327"/>
      <c r="BD76" s="1327"/>
      <c r="BE76" s="1327"/>
      <c r="BF76" s="1327"/>
      <c r="BG76" s="1327"/>
      <c r="BH76" s="1327"/>
      <c r="BI76" s="1327"/>
      <c r="BJ76" s="1327"/>
      <c r="BK76" s="1327"/>
      <c r="BL76" s="1327"/>
      <c r="BM76" s="222"/>
      <c r="BN76" s="222"/>
      <c r="BO76" s="222"/>
      <c r="BP76" s="1327"/>
      <c r="BQ76" s="1327"/>
      <c r="BR76" s="1327"/>
      <c r="BS76" s="1326"/>
      <c r="BT76" s="1316"/>
      <c r="BU76" s="1246"/>
      <c r="BV76" s="1325"/>
      <c r="BW76" s="1327"/>
      <c r="BX76" s="1327"/>
      <c r="BY76" s="1327"/>
      <c r="BZ76" s="1327"/>
      <c r="CA76" s="1330"/>
      <c r="CB76" s="1325"/>
      <c r="CC76" s="1327"/>
      <c r="CD76" s="1327"/>
      <c r="CE76" s="1327"/>
      <c r="CF76" s="1332"/>
    </row>
    <row r="77" spans="1:84" s="137" customFormat="1" ht="15.75" customHeight="1" x14ac:dyDescent="0.45">
      <c r="A77" s="1334">
        <f t="shared" ref="A77" si="15">+A74+1</f>
        <v>19</v>
      </c>
      <c r="B77" s="1316"/>
      <c r="C77" s="1156"/>
      <c r="D77" s="1156"/>
      <c r="E77" s="1156"/>
      <c r="F77" s="1156"/>
      <c r="G77" s="1156"/>
      <c r="H77" s="1156"/>
      <c r="I77" s="1156"/>
      <c r="J77" s="1156"/>
      <c r="K77" s="1156"/>
      <c r="L77" s="1156"/>
      <c r="M77" s="1156"/>
      <c r="N77" s="1156"/>
      <c r="O77" s="1156"/>
      <c r="P77" s="1156"/>
      <c r="Q77" s="1156"/>
      <c r="R77" s="1156"/>
      <c r="S77" s="1156"/>
      <c r="T77" s="1156"/>
      <c r="U77" s="1156"/>
      <c r="V77" s="1156"/>
      <c r="W77" s="1156"/>
      <c r="X77" s="1156"/>
      <c r="Y77" s="1156"/>
      <c r="Z77" s="1156"/>
      <c r="AA77" s="1156"/>
      <c r="AB77" s="1157"/>
      <c r="AC77" s="1316"/>
      <c r="AD77" s="1335"/>
      <c r="AE77" s="1336"/>
      <c r="AF77" s="1335"/>
      <c r="AG77" s="1337"/>
      <c r="AH77" s="1338"/>
      <c r="AI77" s="1325"/>
      <c r="AJ77" s="1326"/>
      <c r="AK77" s="1156"/>
      <c r="AL77" s="1156"/>
      <c r="AM77" s="221" t="s">
        <v>1225</v>
      </c>
      <c r="AN77" s="1327"/>
      <c r="AO77" s="1327"/>
      <c r="AP77" s="1327"/>
      <c r="AQ77" s="1327"/>
      <c r="AR77" s="1327"/>
      <c r="AS77" s="1327"/>
      <c r="AT77" s="1327"/>
      <c r="AU77" s="1327"/>
      <c r="AV77" s="1327"/>
      <c r="AW77" s="1327"/>
      <c r="AX77" s="1327"/>
      <c r="AY77" s="1327"/>
      <c r="AZ77" s="1327"/>
      <c r="BA77" s="1327"/>
      <c r="BB77" s="1327"/>
      <c r="BC77" s="1327"/>
      <c r="BD77" s="1327"/>
      <c r="BE77" s="1327"/>
      <c r="BF77" s="1327"/>
      <c r="BG77" s="1327"/>
      <c r="BH77" s="1327"/>
      <c r="BI77" s="1327"/>
      <c r="BJ77" s="1327"/>
      <c r="BK77" s="1327"/>
      <c r="BL77" s="1327"/>
      <c r="BM77" s="222"/>
      <c r="BN77" s="222"/>
      <c r="BO77" s="222"/>
      <c r="BP77" s="1327"/>
      <c r="BQ77" s="1327"/>
      <c r="BR77" s="1327"/>
      <c r="BS77" s="1326"/>
      <c r="BT77" s="1316"/>
      <c r="BU77" s="1246"/>
      <c r="BV77" s="1325"/>
      <c r="BW77" s="1327"/>
      <c r="BX77" s="1327"/>
      <c r="BY77" s="1327"/>
      <c r="BZ77" s="1327"/>
      <c r="CA77" s="1330"/>
      <c r="CB77" s="1325"/>
      <c r="CC77" s="1327"/>
      <c r="CD77" s="1327"/>
      <c r="CE77" s="1327"/>
      <c r="CF77" s="1332"/>
    </row>
    <row r="78" spans="1:84" s="137" customFormat="1" ht="15.75" customHeight="1" x14ac:dyDescent="0.45">
      <c r="A78" s="1334"/>
      <c r="B78" s="1316"/>
      <c r="C78" s="1156"/>
      <c r="D78" s="1156"/>
      <c r="E78" s="1156"/>
      <c r="F78" s="1156"/>
      <c r="G78" s="1156"/>
      <c r="H78" s="1156"/>
      <c r="I78" s="1156"/>
      <c r="J78" s="1156"/>
      <c r="K78" s="1156"/>
      <c r="L78" s="1156"/>
      <c r="M78" s="1156"/>
      <c r="N78" s="1156"/>
      <c r="O78" s="1156"/>
      <c r="P78" s="1156"/>
      <c r="Q78" s="1156"/>
      <c r="R78" s="1156"/>
      <c r="S78" s="1156"/>
      <c r="T78" s="1156"/>
      <c r="U78" s="1156"/>
      <c r="V78" s="1156"/>
      <c r="W78" s="1156"/>
      <c r="X78" s="1156"/>
      <c r="Y78" s="1156"/>
      <c r="Z78" s="1156"/>
      <c r="AA78" s="1156"/>
      <c r="AB78" s="1157"/>
      <c r="AC78" s="1316"/>
      <c r="AD78" s="1317"/>
      <c r="AE78" s="1318"/>
      <c r="AF78" s="1317"/>
      <c r="AG78" s="1320"/>
      <c r="AH78" s="1321"/>
      <c r="AI78" s="1325"/>
      <c r="AJ78" s="1326"/>
      <c r="AK78" s="1156"/>
      <c r="AL78" s="1156"/>
      <c r="AM78" s="221" t="s">
        <v>1241</v>
      </c>
      <c r="AN78" s="1327"/>
      <c r="AO78" s="1327"/>
      <c r="AP78" s="1327"/>
      <c r="AQ78" s="1327"/>
      <c r="AR78" s="1327"/>
      <c r="AS78" s="1327"/>
      <c r="AT78" s="1327"/>
      <c r="AU78" s="1327"/>
      <c r="AV78" s="1327"/>
      <c r="AW78" s="1327"/>
      <c r="AX78" s="1327"/>
      <c r="AY78" s="1327"/>
      <c r="AZ78" s="1327"/>
      <c r="BA78" s="1327"/>
      <c r="BB78" s="1327"/>
      <c r="BC78" s="1327"/>
      <c r="BD78" s="1327"/>
      <c r="BE78" s="1327"/>
      <c r="BF78" s="1327"/>
      <c r="BG78" s="1327"/>
      <c r="BH78" s="1327"/>
      <c r="BI78" s="1327"/>
      <c r="BJ78" s="1327"/>
      <c r="BK78" s="1327"/>
      <c r="BL78" s="1327"/>
      <c r="BM78" s="222"/>
      <c r="BN78" s="222"/>
      <c r="BO78" s="222"/>
      <c r="BP78" s="1327"/>
      <c r="BQ78" s="1327"/>
      <c r="BR78" s="1327"/>
      <c r="BS78" s="1326"/>
      <c r="BT78" s="1316"/>
      <c r="BU78" s="1246"/>
      <c r="BV78" s="1325"/>
      <c r="BW78" s="1327"/>
      <c r="BX78" s="1327"/>
      <c r="BY78" s="1327"/>
      <c r="BZ78" s="1327"/>
      <c r="CA78" s="1330"/>
      <c r="CB78" s="1325"/>
      <c r="CC78" s="1327"/>
      <c r="CD78" s="1327"/>
      <c r="CE78" s="1327"/>
      <c r="CF78" s="1332"/>
    </row>
    <row r="79" spans="1:84" s="137" customFormat="1" ht="15.75" customHeight="1" x14ac:dyDescent="0.45">
      <c r="A79" s="1334"/>
      <c r="B79" s="1316"/>
      <c r="C79" s="1156"/>
      <c r="D79" s="1156"/>
      <c r="E79" s="1156"/>
      <c r="F79" s="1156"/>
      <c r="G79" s="1156"/>
      <c r="H79" s="1156"/>
      <c r="I79" s="1156"/>
      <c r="J79" s="1156"/>
      <c r="K79" s="1156"/>
      <c r="L79" s="1156"/>
      <c r="M79" s="1156"/>
      <c r="N79" s="1156"/>
      <c r="O79" s="1156"/>
      <c r="P79" s="1156"/>
      <c r="Q79" s="1156"/>
      <c r="R79" s="1156"/>
      <c r="S79" s="1156"/>
      <c r="T79" s="1156"/>
      <c r="U79" s="1156"/>
      <c r="V79" s="1156"/>
      <c r="W79" s="1156"/>
      <c r="X79" s="1156"/>
      <c r="Y79" s="1156"/>
      <c r="Z79" s="1156"/>
      <c r="AA79" s="1156"/>
      <c r="AB79" s="1157"/>
      <c r="AC79" s="1316"/>
      <c r="AD79" s="1164"/>
      <c r="AE79" s="1319"/>
      <c r="AF79" s="1164"/>
      <c r="AG79" s="1322"/>
      <c r="AH79" s="1323"/>
      <c r="AI79" s="1325"/>
      <c r="AJ79" s="1326"/>
      <c r="AK79" s="1156"/>
      <c r="AL79" s="1156"/>
      <c r="AM79" s="221" t="s">
        <v>1256</v>
      </c>
      <c r="AN79" s="1327"/>
      <c r="AO79" s="1327"/>
      <c r="AP79" s="1327"/>
      <c r="AQ79" s="1327"/>
      <c r="AR79" s="1327"/>
      <c r="AS79" s="1327"/>
      <c r="AT79" s="1327"/>
      <c r="AU79" s="1327"/>
      <c r="AV79" s="1327"/>
      <c r="AW79" s="1327"/>
      <c r="AX79" s="1327"/>
      <c r="AY79" s="1327"/>
      <c r="AZ79" s="1327"/>
      <c r="BA79" s="1327"/>
      <c r="BB79" s="1327"/>
      <c r="BC79" s="1327"/>
      <c r="BD79" s="1327"/>
      <c r="BE79" s="1327"/>
      <c r="BF79" s="1327"/>
      <c r="BG79" s="1327"/>
      <c r="BH79" s="1327"/>
      <c r="BI79" s="1327"/>
      <c r="BJ79" s="1327"/>
      <c r="BK79" s="1327"/>
      <c r="BL79" s="1327"/>
      <c r="BM79" s="222"/>
      <c r="BN79" s="222"/>
      <c r="BO79" s="222"/>
      <c r="BP79" s="1327"/>
      <c r="BQ79" s="1327"/>
      <c r="BR79" s="1327"/>
      <c r="BS79" s="1326"/>
      <c r="BT79" s="1316"/>
      <c r="BU79" s="1246"/>
      <c r="BV79" s="1325"/>
      <c r="BW79" s="1327"/>
      <c r="BX79" s="1327"/>
      <c r="BY79" s="1327"/>
      <c r="BZ79" s="1327"/>
      <c r="CA79" s="1330"/>
      <c r="CB79" s="1325"/>
      <c r="CC79" s="1327"/>
      <c r="CD79" s="1327"/>
      <c r="CE79" s="1327"/>
      <c r="CF79" s="1332"/>
    </row>
    <row r="80" spans="1:84" s="137" customFormat="1" ht="15.75" customHeight="1" x14ac:dyDescent="0.45">
      <c r="A80" s="1334">
        <f t="shared" ref="A80" si="16">+A77+1</f>
        <v>20</v>
      </c>
      <c r="B80" s="1316"/>
      <c r="C80" s="1156"/>
      <c r="D80" s="1156"/>
      <c r="E80" s="1156"/>
      <c r="F80" s="1156"/>
      <c r="G80" s="1156"/>
      <c r="H80" s="1156"/>
      <c r="I80" s="1156"/>
      <c r="J80" s="1156"/>
      <c r="K80" s="1156"/>
      <c r="L80" s="1156"/>
      <c r="M80" s="1156"/>
      <c r="N80" s="1156"/>
      <c r="O80" s="1156"/>
      <c r="P80" s="1156"/>
      <c r="Q80" s="1156"/>
      <c r="R80" s="1156"/>
      <c r="S80" s="1156"/>
      <c r="T80" s="1156"/>
      <c r="U80" s="1156"/>
      <c r="V80" s="1156"/>
      <c r="W80" s="1156"/>
      <c r="X80" s="1156"/>
      <c r="Y80" s="1156"/>
      <c r="Z80" s="1156"/>
      <c r="AA80" s="1156"/>
      <c r="AB80" s="1157"/>
      <c r="AC80" s="1316"/>
      <c r="AD80" s="1335"/>
      <c r="AE80" s="1336"/>
      <c r="AF80" s="1335"/>
      <c r="AG80" s="1337"/>
      <c r="AH80" s="1338"/>
      <c r="AI80" s="1325"/>
      <c r="AJ80" s="1326"/>
      <c r="AK80" s="1156"/>
      <c r="AL80" s="1156"/>
      <c r="AM80" s="221" t="s">
        <v>1225</v>
      </c>
      <c r="AN80" s="1327"/>
      <c r="AO80" s="1327"/>
      <c r="AP80" s="1327"/>
      <c r="AQ80" s="1327"/>
      <c r="AR80" s="1327"/>
      <c r="AS80" s="1327"/>
      <c r="AT80" s="1327"/>
      <c r="AU80" s="1327"/>
      <c r="AV80" s="1327"/>
      <c r="AW80" s="1327"/>
      <c r="AX80" s="1327"/>
      <c r="AY80" s="1327"/>
      <c r="AZ80" s="1327"/>
      <c r="BA80" s="1327"/>
      <c r="BB80" s="1327"/>
      <c r="BC80" s="1327"/>
      <c r="BD80" s="1327"/>
      <c r="BE80" s="1327"/>
      <c r="BF80" s="1327"/>
      <c r="BG80" s="1327"/>
      <c r="BH80" s="1327"/>
      <c r="BI80" s="1327"/>
      <c r="BJ80" s="1327"/>
      <c r="BK80" s="1327"/>
      <c r="BL80" s="1327"/>
      <c r="BM80" s="222"/>
      <c r="BN80" s="222"/>
      <c r="BO80" s="222"/>
      <c r="BP80" s="1327"/>
      <c r="BQ80" s="1327"/>
      <c r="BR80" s="1327"/>
      <c r="BS80" s="1326"/>
      <c r="BT80" s="1316"/>
      <c r="BU80" s="1246"/>
      <c r="BV80" s="1325"/>
      <c r="BW80" s="1327"/>
      <c r="BX80" s="1327"/>
      <c r="BY80" s="1327"/>
      <c r="BZ80" s="1327"/>
      <c r="CA80" s="1330"/>
      <c r="CB80" s="1325"/>
      <c r="CC80" s="1327"/>
      <c r="CD80" s="1327"/>
      <c r="CE80" s="1327"/>
      <c r="CF80" s="1332"/>
    </row>
    <row r="81" spans="1:84" s="137" customFormat="1" ht="15.75" customHeight="1" x14ac:dyDescent="0.45">
      <c r="A81" s="1334"/>
      <c r="B81" s="1316"/>
      <c r="C81" s="1156"/>
      <c r="D81" s="1156"/>
      <c r="E81" s="1156"/>
      <c r="F81" s="1156"/>
      <c r="G81" s="1156"/>
      <c r="H81" s="1156"/>
      <c r="I81" s="1156"/>
      <c r="J81" s="1156"/>
      <c r="K81" s="1156"/>
      <c r="L81" s="1156"/>
      <c r="M81" s="1156"/>
      <c r="N81" s="1156"/>
      <c r="O81" s="1156"/>
      <c r="P81" s="1156"/>
      <c r="Q81" s="1156"/>
      <c r="R81" s="1156"/>
      <c r="S81" s="1156"/>
      <c r="T81" s="1156"/>
      <c r="U81" s="1156"/>
      <c r="V81" s="1156"/>
      <c r="W81" s="1156"/>
      <c r="X81" s="1156"/>
      <c r="Y81" s="1156"/>
      <c r="Z81" s="1156"/>
      <c r="AA81" s="1156"/>
      <c r="AB81" s="1157"/>
      <c r="AC81" s="1316"/>
      <c r="AD81" s="1317"/>
      <c r="AE81" s="1318"/>
      <c r="AF81" s="1317"/>
      <c r="AG81" s="1320"/>
      <c r="AH81" s="1321"/>
      <c r="AI81" s="1325"/>
      <c r="AJ81" s="1326"/>
      <c r="AK81" s="1156"/>
      <c r="AL81" s="1156"/>
      <c r="AM81" s="221" t="s">
        <v>1241</v>
      </c>
      <c r="AN81" s="1327"/>
      <c r="AO81" s="1327"/>
      <c r="AP81" s="1327"/>
      <c r="AQ81" s="1327"/>
      <c r="AR81" s="1327"/>
      <c r="AS81" s="1327"/>
      <c r="AT81" s="1327"/>
      <c r="AU81" s="1327"/>
      <c r="AV81" s="1327"/>
      <c r="AW81" s="1327"/>
      <c r="AX81" s="1327"/>
      <c r="AY81" s="1327"/>
      <c r="AZ81" s="1327"/>
      <c r="BA81" s="1327"/>
      <c r="BB81" s="1327"/>
      <c r="BC81" s="1327"/>
      <c r="BD81" s="1327"/>
      <c r="BE81" s="1327"/>
      <c r="BF81" s="1327"/>
      <c r="BG81" s="1327"/>
      <c r="BH81" s="1327"/>
      <c r="BI81" s="1327"/>
      <c r="BJ81" s="1327"/>
      <c r="BK81" s="1327"/>
      <c r="BL81" s="1327"/>
      <c r="BM81" s="222"/>
      <c r="BN81" s="222"/>
      <c r="BO81" s="222"/>
      <c r="BP81" s="1327"/>
      <c r="BQ81" s="1327"/>
      <c r="BR81" s="1327"/>
      <c r="BS81" s="1326"/>
      <c r="BT81" s="1316"/>
      <c r="BU81" s="1246"/>
      <c r="BV81" s="1325"/>
      <c r="BW81" s="1327"/>
      <c r="BX81" s="1327"/>
      <c r="BY81" s="1327"/>
      <c r="BZ81" s="1327"/>
      <c r="CA81" s="1330"/>
      <c r="CB81" s="1325"/>
      <c r="CC81" s="1327"/>
      <c r="CD81" s="1327"/>
      <c r="CE81" s="1327"/>
      <c r="CF81" s="1332"/>
    </row>
    <row r="82" spans="1:84" s="137" customFormat="1" ht="15.75" customHeight="1" x14ac:dyDescent="0.45">
      <c r="A82" s="1334"/>
      <c r="B82" s="1316"/>
      <c r="C82" s="1156"/>
      <c r="D82" s="1156"/>
      <c r="E82" s="1156"/>
      <c r="F82" s="1156"/>
      <c r="G82" s="1156"/>
      <c r="H82" s="1156"/>
      <c r="I82" s="1156"/>
      <c r="J82" s="1156"/>
      <c r="K82" s="1156"/>
      <c r="L82" s="1156"/>
      <c r="M82" s="1156"/>
      <c r="N82" s="1156"/>
      <c r="O82" s="1156"/>
      <c r="P82" s="1156"/>
      <c r="Q82" s="1156"/>
      <c r="R82" s="1156"/>
      <c r="S82" s="1156"/>
      <c r="T82" s="1156"/>
      <c r="U82" s="1156"/>
      <c r="V82" s="1156"/>
      <c r="W82" s="1156"/>
      <c r="X82" s="1156"/>
      <c r="Y82" s="1156"/>
      <c r="Z82" s="1156"/>
      <c r="AA82" s="1156"/>
      <c r="AB82" s="1157"/>
      <c r="AC82" s="1316"/>
      <c r="AD82" s="1164"/>
      <c r="AE82" s="1319"/>
      <c r="AF82" s="1164"/>
      <c r="AG82" s="1322"/>
      <c r="AH82" s="1323"/>
      <c r="AI82" s="1325"/>
      <c r="AJ82" s="1326"/>
      <c r="AK82" s="1156"/>
      <c r="AL82" s="1156"/>
      <c r="AM82" s="221" t="s">
        <v>1256</v>
      </c>
      <c r="AN82" s="1327"/>
      <c r="AO82" s="1327"/>
      <c r="AP82" s="1327"/>
      <c r="AQ82" s="1327"/>
      <c r="AR82" s="1327"/>
      <c r="AS82" s="1327"/>
      <c r="AT82" s="1327"/>
      <c r="AU82" s="1327"/>
      <c r="AV82" s="1327"/>
      <c r="AW82" s="1327"/>
      <c r="AX82" s="1327"/>
      <c r="AY82" s="1327"/>
      <c r="AZ82" s="1327"/>
      <c r="BA82" s="1327"/>
      <c r="BB82" s="1327"/>
      <c r="BC82" s="1327"/>
      <c r="BD82" s="1327"/>
      <c r="BE82" s="1327"/>
      <c r="BF82" s="1327"/>
      <c r="BG82" s="1327"/>
      <c r="BH82" s="1327"/>
      <c r="BI82" s="1327"/>
      <c r="BJ82" s="1327"/>
      <c r="BK82" s="1327"/>
      <c r="BL82" s="1327"/>
      <c r="BM82" s="222"/>
      <c r="BN82" s="222"/>
      <c r="BO82" s="222"/>
      <c r="BP82" s="1327"/>
      <c r="BQ82" s="1327"/>
      <c r="BR82" s="1327"/>
      <c r="BS82" s="1326"/>
      <c r="BT82" s="1316"/>
      <c r="BU82" s="1246"/>
      <c r="BV82" s="1325"/>
      <c r="BW82" s="1327"/>
      <c r="BX82" s="1327"/>
      <c r="BY82" s="1327"/>
      <c r="BZ82" s="1327"/>
      <c r="CA82" s="1330"/>
      <c r="CB82" s="1325"/>
      <c r="CC82" s="1327"/>
      <c r="CD82" s="1327"/>
      <c r="CE82" s="1327"/>
      <c r="CF82" s="1332"/>
    </row>
    <row r="83" spans="1:84" s="137" customFormat="1" ht="15.75" customHeight="1" x14ac:dyDescent="0.45">
      <c r="A83" s="1334">
        <f t="shared" ref="A83" si="17">+A80+1</f>
        <v>21</v>
      </c>
      <c r="B83" s="1316"/>
      <c r="C83" s="1156"/>
      <c r="D83" s="1156"/>
      <c r="E83" s="1156"/>
      <c r="F83" s="1156"/>
      <c r="G83" s="1156"/>
      <c r="H83" s="1156"/>
      <c r="I83" s="1156"/>
      <c r="J83" s="1156"/>
      <c r="K83" s="1156"/>
      <c r="L83" s="1156"/>
      <c r="M83" s="1156"/>
      <c r="N83" s="1156"/>
      <c r="O83" s="1156"/>
      <c r="P83" s="1156"/>
      <c r="Q83" s="1156"/>
      <c r="R83" s="1156"/>
      <c r="S83" s="1156"/>
      <c r="T83" s="1156"/>
      <c r="U83" s="1156"/>
      <c r="V83" s="1156"/>
      <c r="W83" s="1156"/>
      <c r="X83" s="1156"/>
      <c r="Y83" s="1156"/>
      <c r="Z83" s="1156"/>
      <c r="AA83" s="1156"/>
      <c r="AB83" s="1157"/>
      <c r="AC83" s="1316"/>
      <c r="AD83" s="1335"/>
      <c r="AE83" s="1336"/>
      <c r="AF83" s="1335"/>
      <c r="AG83" s="1337"/>
      <c r="AH83" s="1338"/>
      <c r="AI83" s="1325"/>
      <c r="AJ83" s="1326"/>
      <c r="AK83" s="1156"/>
      <c r="AL83" s="1156"/>
      <c r="AM83" s="221" t="s">
        <v>1225</v>
      </c>
      <c r="AN83" s="1327"/>
      <c r="AO83" s="1327"/>
      <c r="AP83" s="1327"/>
      <c r="AQ83" s="1327"/>
      <c r="AR83" s="1327"/>
      <c r="AS83" s="1327"/>
      <c r="AT83" s="1327"/>
      <c r="AU83" s="1327"/>
      <c r="AV83" s="1327"/>
      <c r="AW83" s="1327"/>
      <c r="AX83" s="1327"/>
      <c r="AY83" s="1327"/>
      <c r="AZ83" s="1327"/>
      <c r="BA83" s="1327"/>
      <c r="BB83" s="1327"/>
      <c r="BC83" s="1327"/>
      <c r="BD83" s="1327"/>
      <c r="BE83" s="1327"/>
      <c r="BF83" s="1327"/>
      <c r="BG83" s="1327"/>
      <c r="BH83" s="1327"/>
      <c r="BI83" s="1327"/>
      <c r="BJ83" s="1327"/>
      <c r="BK83" s="1327"/>
      <c r="BL83" s="1327"/>
      <c r="BM83" s="222"/>
      <c r="BN83" s="222"/>
      <c r="BO83" s="222"/>
      <c r="BP83" s="1327"/>
      <c r="BQ83" s="1327"/>
      <c r="BR83" s="1327"/>
      <c r="BS83" s="1326"/>
      <c r="BT83" s="1316"/>
      <c r="BU83" s="1246"/>
      <c r="BV83" s="1325"/>
      <c r="BW83" s="1327"/>
      <c r="BX83" s="1327"/>
      <c r="BY83" s="1327"/>
      <c r="BZ83" s="1327"/>
      <c r="CA83" s="1330"/>
      <c r="CB83" s="1325"/>
      <c r="CC83" s="1327"/>
      <c r="CD83" s="1327"/>
      <c r="CE83" s="1327"/>
      <c r="CF83" s="1332"/>
    </row>
    <row r="84" spans="1:84" s="137" customFormat="1" ht="15.75" customHeight="1" x14ac:dyDescent="0.45">
      <c r="A84" s="1334"/>
      <c r="B84" s="1316"/>
      <c r="C84" s="1156"/>
      <c r="D84" s="1156"/>
      <c r="E84" s="1156"/>
      <c r="F84" s="1156"/>
      <c r="G84" s="1156"/>
      <c r="H84" s="1156"/>
      <c r="I84" s="1156"/>
      <c r="J84" s="1156"/>
      <c r="K84" s="1156"/>
      <c r="L84" s="1156"/>
      <c r="M84" s="1156"/>
      <c r="N84" s="1156"/>
      <c r="O84" s="1156"/>
      <c r="P84" s="1156"/>
      <c r="Q84" s="1156"/>
      <c r="R84" s="1156"/>
      <c r="S84" s="1156"/>
      <c r="T84" s="1156"/>
      <c r="U84" s="1156"/>
      <c r="V84" s="1156"/>
      <c r="W84" s="1156"/>
      <c r="X84" s="1156"/>
      <c r="Y84" s="1156"/>
      <c r="Z84" s="1156"/>
      <c r="AA84" s="1156"/>
      <c r="AB84" s="1157"/>
      <c r="AC84" s="1316"/>
      <c r="AD84" s="1317"/>
      <c r="AE84" s="1318"/>
      <c r="AF84" s="1317"/>
      <c r="AG84" s="1320"/>
      <c r="AH84" s="1321"/>
      <c r="AI84" s="1325"/>
      <c r="AJ84" s="1326"/>
      <c r="AK84" s="1156"/>
      <c r="AL84" s="1156"/>
      <c r="AM84" s="221" t="s">
        <v>1241</v>
      </c>
      <c r="AN84" s="1327"/>
      <c r="AO84" s="1327"/>
      <c r="AP84" s="1327"/>
      <c r="AQ84" s="1327"/>
      <c r="AR84" s="1327"/>
      <c r="AS84" s="1327"/>
      <c r="AT84" s="1327"/>
      <c r="AU84" s="1327"/>
      <c r="AV84" s="1327"/>
      <c r="AW84" s="1327"/>
      <c r="AX84" s="1327"/>
      <c r="AY84" s="1327"/>
      <c r="AZ84" s="1327"/>
      <c r="BA84" s="1327"/>
      <c r="BB84" s="1327"/>
      <c r="BC84" s="1327"/>
      <c r="BD84" s="1327"/>
      <c r="BE84" s="1327"/>
      <c r="BF84" s="1327"/>
      <c r="BG84" s="1327"/>
      <c r="BH84" s="1327"/>
      <c r="BI84" s="1327"/>
      <c r="BJ84" s="1327"/>
      <c r="BK84" s="1327"/>
      <c r="BL84" s="1327"/>
      <c r="BM84" s="222"/>
      <c r="BN84" s="222"/>
      <c r="BO84" s="222"/>
      <c r="BP84" s="1327"/>
      <c r="BQ84" s="1327"/>
      <c r="BR84" s="1327"/>
      <c r="BS84" s="1326"/>
      <c r="BT84" s="1316"/>
      <c r="BU84" s="1246"/>
      <c r="BV84" s="1325"/>
      <c r="BW84" s="1327"/>
      <c r="BX84" s="1327"/>
      <c r="BY84" s="1327"/>
      <c r="BZ84" s="1327"/>
      <c r="CA84" s="1330"/>
      <c r="CB84" s="1325"/>
      <c r="CC84" s="1327"/>
      <c r="CD84" s="1327"/>
      <c r="CE84" s="1327"/>
      <c r="CF84" s="1332"/>
    </row>
    <row r="85" spans="1:84" s="137" customFormat="1" ht="15.75" customHeight="1" x14ac:dyDescent="0.45">
      <c r="A85" s="1334"/>
      <c r="B85" s="1316"/>
      <c r="C85" s="1156"/>
      <c r="D85" s="1156"/>
      <c r="E85" s="1156"/>
      <c r="F85" s="1156"/>
      <c r="G85" s="1156"/>
      <c r="H85" s="1156"/>
      <c r="I85" s="1156"/>
      <c r="J85" s="1156"/>
      <c r="K85" s="1156"/>
      <c r="L85" s="1156"/>
      <c r="M85" s="1156"/>
      <c r="N85" s="1156"/>
      <c r="O85" s="1156"/>
      <c r="P85" s="1156"/>
      <c r="Q85" s="1156"/>
      <c r="R85" s="1156"/>
      <c r="S85" s="1156"/>
      <c r="T85" s="1156"/>
      <c r="U85" s="1156"/>
      <c r="V85" s="1156"/>
      <c r="W85" s="1156"/>
      <c r="X85" s="1156"/>
      <c r="Y85" s="1156"/>
      <c r="Z85" s="1156"/>
      <c r="AA85" s="1156"/>
      <c r="AB85" s="1157"/>
      <c r="AC85" s="1316"/>
      <c r="AD85" s="1164"/>
      <c r="AE85" s="1319"/>
      <c r="AF85" s="1164"/>
      <c r="AG85" s="1322"/>
      <c r="AH85" s="1323"/>
      <c r="AI85" s="1325"/>
      <c r="AJ85" s="1326"/>
      <c r="AK85" s="1156"/>
      <c r="AL85" s="1156"/>
      <c r="AM85" s="221" t="s">
        <v>1256</v>
      </c>
      <c r="AN85" s="1327"/>
      <c r="AO85" s="1327"/>
      <c r="AP85" s="1327"/>
      <c r="AQ85" s="1327"/>
      <c r="AR85" s="1327"/>
      <c r="AS85" s="1327"/>
      <c r="AT85" s="1327"/>
      <c r="AU85" s="1327"/>
      <c r="AV85" s="1327"/>
      <c r="AW85" s="1327"/>
      <c r="AX85" s="1327"/>
      <c r="AY85" s="1327"/>
      <c r="AZ85" s="1327"/>
      <c r="BA85" s="1327"/>
      <c r="BB85" s="1327"/>
      <c r="BC85" s="1327"/>
      <c r="BD85" s="1327"/>
      <c r="BE85" s="1327"/>
      <c r="BF85" s="1327"/>
      <c r="BG85" s="1327"/>
      <c r="BH85" s="1327"/>
      <c r="BI85" s="1327"/>
      <c r="BJ85" s="1327"/>
      <c r="BK85" s="1327"/>
      <c r="BL85" s="1327"/>
      <c r="BM85" s="222"/>
      <c r="BN85" s="222"/>
      <c r="BO85" s="222"/>
      <c r="BP85" s="1327"/>
      <c r="BQ85" s="1327"/>
      <c r="BR85" s="1327"/>
      <c r="BS85" s="1326"/>
      <c r="BT85" s="1316"/>
      <c r="BU85" s="1246"/>
      <c r="BV85" s="1325"/>
      <c r="BW85" s="1327"/>
      <c r="BX85" s="1327"/>
      <c r="BY85" s="1327"/>
      <c r="BZ85" s="1327"/>
      <c r="CA85" s="1330"/>
      <c r="CB85" s="1325"/>
      <c r="CC85" s="1327"/>
      <c r="CD85" s="1327"/>
      <c r="CE85" s="1327"/>
      <c r="CF85" s="1332"/>
    </row>
    <row r="86" spans="1:84" s="137" customFormat="1" ht="15.75" customHeight="1" x14ac:dyDescent="0.45">
      <c r="A86" s="1334">
        <f t="shared" ref="A86" si="18">+A83+1</f>
        <v>22</v>
      </c>
      <c r="B86" s="1316"/>
      <c r="C86" s="1156"/>
      <c r="D86" s="1156"/>
      <c r="E86" s="1156"/>
      <c r="F86" s="1156"/>
      <c r="G86" s="1156"/>
      <c r="H86" s="1156"/>
      <c r="I86" s="1156"/>
      <c r="J86" s="1156"/>
      <c r="K86" s="1156"/>
      <c r="L86" s="1156"/>
      <c r="M86" s="1156"/>
      <c r="N86" s="1156"/>
      <c r="O86" s="1156"/>
      <c r="P86" s="1156"/>
      <c r="Q86" s="1156"/>
      <c r="R86" s="1156"/>
      <c r="S86" s="1156"/>
      <c r="T86" s="1156"/>
      <c r="U86" s="1156"/>
      <c r="V86" s="1156"/>
      <c r="W86" s="1156"/>
      <c r="X86" s="1156"/>
      <c r="Y86" s="1156"/>
      <c r="Z86" s="1156"/>
      <c r="AA86" s="1156"/>
      <c r="AB86" s="1157"/>
      <c r="AC86" s="1316"/>
      <c r="AD86" s="1335"/>
      <c r="AE86" s="1336"/>
      <c r="AF86" s="1335"/>
      <c r="AG86" s="1337"/>
      <c r="AH86" s="1338"/>
      <c r="AI86" s="1325"/>
      <c r="AJ86" s="1326"/>
      <c r="AK86" s="1156"/>
      <c r="AL86" s="1156"/>
      <c r="AM86" s="221" t="s">
        <v>1225</v>
      </c>
      <c r="AN86" s="1327"/>
      <c r="AO86" s="1327"/>
      <c r="AP86" s="1327"/>
      <c r="AQ86" s="1327"/>
      <c r="AR86" s="1327"/>
      <c r="AS86" s="1327"/>
      <c r="AT86" s="1327"/>
      <c r="AU86" s="1327"/>
      <c r="AV86" s="1327"/>
      <c r="AW86" s="1327"/>
      <c r="AX86" s="1327"/>
      <c r="AY86" s="1327"/>
      <c r="AZ86" s="1327"/>
      <c r="BA86" s="1327"/>
      <c r="BB86" s="1327"/>
      <c r="BC86" s="1327"/>
      <c r="BD86" s="1327"/>
      <c r="BE86" s="1327"/>
      <c r="BF86" s="1327"/>
      <c r="BG86" s="1327"/>
      <c r="BH86" s="1327"/>
      <c r="BI86" s="1327"/>
      <c r="BJ86" s="1327"/>
      <c r="BK86" s="1327"/>
      <c r="BL86" s="1327"/>
      <c r="BM86" s="222"/>
      <c r="BN86" s="222"/>
      <c r="BO86" s="222"/>
      <c r="BP86" s="1327"/>
      <c r="BQ86" s="1327"/>
      <c r="BR86" s="1327"/>
      <c r="BS86" s="1326"/>
      <c r="BT86" s="1316"/>
      <c r="BU86" s="1246"/>
      <c r="BV86" s="1325"/>
      <c r="BW86" s="1327"/>
      <c r="BX86" s="1327"/>
      <c r="BY86" s="1327"/>
      <c r="BZ86" s="1327"/>
      <c r="CA86" s="1330"/>
      <c r="CB86" s="1325"/>
      <c r="CC86" s="1327"/>
      <c r="CD86" s="1327"/>
      <c r="CE86" s="1327"/>
      <c r="CF86" s="1332"/>
    </row>
    <row r="87" spans="1:84" s="137" customFormat="1" ht="15.75" customHeight="1" x14ac:dyDescent="0.45">
      <c r="A87" s="1334"/>
      <c r="B87" s="1316"/>
      <c r="C87" s="1156"/>
      <c r="D87" s="1156"/>
      <c r="E87" s="1156"/>
      <c r="F87" s="1156"/>
      <c r="G87" s="1156"/>
      <c r="H87" s="1156"/>
      <c r="I87" s="1156"/>
      <c r="J87" s="1156"/>
      <c r="K87" s="1156"/>
      <c r="L87" s="1156"/>
      <c r="M87" s="1156"/>
      <c r="N87" s="1156"/>
      <c r="O87" s="1156"/>
      <c r="P87" s="1156"/>
      <c r="Q87" s="1156"/>
      <c r="R87" s="1156"/>
      <c r="S87" s="1156"/>
      <c r="T87" s="1156"/>
      <c r="U87" s="1156"/>
      <c r="V87" s="1156"/>
      <c r="W87" s="1156"/>
      <c r="X87" s="1156"/>
      <c r="Y87" s="1156"/>
      <c r="Z87" s="1156"/>
      <c r="AA87" s="1156"/>
      <c r="AB87" s="1157"/>
      <c r="AC87" s="1316"/>
      <c r="AD87" s="1317"/>
      <c r="AE87" s="1318"/>
      <c r="AF87" s="1317"/>
      <c r="AG87" s="1320"/>
      <c r="AH87" s="1321"/>
      <c r="AI87" s="1325"/>
      <c r="AJ87" s="1326"/>
      <c r="AK87" s="1156"/>
      <c r="AL87" s="1156"/>
      <c r="AM87" s="221" t="s">
        <v>1241</v>
      </c>
      <c r="AN87" s="1327"/>
      <c r="AO87" s="1327"/>
      <c r="AP87" s="1327"/>
      <c r="AQ87" s="1327"/>
      <c r="AR87" s="1327"/>
      <c r="AS87" s="1327"/>
      <c r="AT87" s="1327"/>
      <c r="AU87" s="1327"/>
      <c r="AV87" s="1327"/>
      <c r="AW87" s="1327"/>
      <c r="AX87" s="1327"/>
      <c r="AY87" s="1327"/>
      <c r="AZ87" s="1327"/>
      <c r="BA87" s="1327"/>
      <c r="BB87" s="1327"/>
      <c r="BC87" s="1327"/>
      <c r="BD87" s="1327"/>
      <c r="BE87" s="1327"/>
      <c r="BF87" s="1327"/>
      <c r="BG87" s="1327"/>
      <c r="BH87" s="1327"/>
      <c r="BI87" s="1327"/>
      <c r="BJ87" s="1327"/>
      <c r="BK87" s="1327"/>
      <c r="BL87" s="1327"/>
      <c r="BM87" s="222"/>
      <c r="BN87" s="222"/>
      <c r="BO87" s="222"/>
      <c r="BP87" s="1327"/>
      <c r="BQ87" s="1327"/>
      <c r="BR87" s="1327"/>
      <c r="BS87" s="1326"/>
      <c r="BT87" s="1316"/>
      <c r="BU87" s="1246"/>
      <c r="BV87" s="1325"/>
      <c r="BW87" s="1327"/>
      <c r="BX87" s="1327"/>
      <c r="BY87" s="1327"/>
      <c r="BZ87" s="1327"/>
      <c r="CA87" s="1330"/>
      <c r="CB87" s="1325"/>
      <c r="CC87" s="1327"/>
      <c r="CD87" s="1327"/>
      <c r="CE87" s="1327"/>
      <c r="CF87" s="1332"/>
    </row>
    <row r="88" spans="1:84" s="137" customFormat="1" ht="15.75" customHeight="1" x14ac:dyDescent="0.45">
      <c r="A88" s="1334"/>
      <c r="B88" s="1316"/>
      <c r="C88" s="1156"/>
      <c r="D88" s="1156"/>
      <c r="E88" s="1156"/>
      <c r="F88" s="1156"/>
      <c r="G88" s="1156"/>
      <c r="H88" s="1156"/>
      <c r="I88" s="1156"/>
      <c r="J88" s="1156"/>
      <c r="K88" s="1156"/>
      <c r="L88" s="1156"/>
      <c r="M88" s="1156"/>
      <c r="N88" s="1156"/>
      <c r="O88" s="1156"/>
      <c r="P88" s="1156"/>
      <c r="Q88" s="1156"/>
      <c r="R88" s="1156"/>
      <c r="S88" s="1156"/>
      <c r="T88" s="1156"/>
      <c r="U88" s="1156"/>
      <c r="V88" s="1156"/>
      <c r="W88" s="1156"/>
      <c r="X88" s="1156"/>
      <c r="Y88" s="1156"/>
      <c r="Z88" s="1156"/>
      <c r="AA88" s="1156"/>
      <c r="AB88" s="1157"/>
      <c r="AC88" s="1316"/>
      <c r="AD88" s="1164"/>
      <c r="AE88" s="1319"/>
      <c r="AF88" s="1164"/>
      <c r="AG88" s="1322"/>
      <c r="AH88" s="1323"/>
      <c r="AI88" s="1325"/>
      <c r="AJ88" s="1326"/>
      <c r="AK88" s="1156"/>
      <c r="AL88" s="1156"/>
      <c r="AM88" s="221" t="s">
        <v>1256</v>
      </c>
      <c r="AN88" s="1327"/>
      <c r="AO88" s="1327"/>
      <c r="AP88" s="1327"/>
      <c r="AQ88" s="1327"/>
      <c r="AR88" s="1327"/>
      <c r="AS88" s="1327"/>
      <c r="AT88" s="1327"/>
      <c r="AU88" s="1327"/>
      <c r="AV88" s="1327"/>
      <c r="AW88" s="1327"/>
      <c r="AX88" s="1327"/>
      <c r="AY88" s="1327"/>
      <c r="AZ88" s="1327"/>
      <c r="BA88" s="1327"/>
      <c r="BB88" s="1327"/>
      <c r="BC88" s="1327"/>
      <c r="BD88" s="1327"/>
      <c r="BE88" s="1327"/>
      <c r="BF88" s="1327"/>
      <c r="BG88" s="1327"/>
      <c r="BH88" s="1327"/>
      <c r="BI88" s="1327"/>
      <c r="BJ88" s="1327"/>
      <c r="BK88" s="1327"/>
      <c r="BL88" s="1327"/>
      <c r="BM88" s="222"/>
      <c r="BN88" s="222"/>
      <c r="BO88" s="222"/>
      <c r="BP88" s="1327"/>
      <c r="BQ88" s="1327"/>
      <c r="BR88" s="1327"/>
      <c r="BS88" s="1326"/>
      <c r="BT88" s="1316"/>
      <c r="BU88" s="1246"/>
      <c r="BV88" s="1325"/>
      <c r="BW88" s="1327"/>
      <c r="BX88" s="1327"/>
      <c r="BY88" s="1327"/>
      <c r="BZ88" s="1327"/>
      <c r="CA88" s="1330"/>
      <c r="CB88" s="1325"/>
      <c r="CC88" s="1327"/>
      <c r="CD88" s="1327"/>
      <c r="CE88" s="1327"/>
      <c r="CF88" s="1332"/>
    </row>
    <row r="89" spans="1:84" s="137" customFormat="1" ht="15.75" customHeight="1" x14ac:dyDescent="0.45">
      <c r="A89" s="1334">
        <f t="shared" ref="A89" si="19">+A86+1</f>
        <v>23</v>
      </c>
      <c r="B89" s="1316"/>
      <c r="C89" s="1156"/>
      <c r="D89" s="1156"/>
      <c r="E89" s="1156"/>
      <c r="F89" s="1156"/>
      <c r="G89" s="1156"/>
      <c r="H89" s="1156"/>
      <c r="I89" s="1156"/>
      <c r="J89" s="1156"/>
      <c r="K89" s="1156"/>
      <c r="L89" s="1156"/>
      <c r="M89" s="1156"/>
      <c r="N89" s="1156"/>
      <c r="O89" s="1156"/>
      <c r="P89" s="1156"/>
      <c r="Q89" s="1156"/>
      <c r="R89" s="1156"/>
      <c r="S89" s="1156"/>
      <c r="T89" s="1156"/>
      <c r="U89" s="1156"/>
      <c r="V89" s="1156"/>
      <c r="W89" s="1156"/>
      <c r="X89" s="1156"/>
      <c r="Y89" s="1156"/>
      <c r="Z89" s="1156"/>
      <c r="AA89" s="1156"/>
      <c r="AB89" s="1157"/>
      <c r="AC89" s="1316"/>
      <c r="AD89" s="1335"/>
      <c r="AE89" s="1336"/>
      <c r="AF89" s="1335"/>
      <c r="AG89" s="1337"/>
      <c r="AH89" s="1338"/>
      <c r="AI89" s="1325"/>
      <c r="AJ89" s="1326"/>
      <c r="AK89" s="1156"/>
      <c r="AL89" s="1156"/>
      <c r="AM89" s="221" t="s">
        <v>1225</v>
      </c>
      <c r="AN89" s="1327"/>
      <c r="AO89" s="1327"/>
      <c r="AP89" s="1327"/>
      <c r="AQ89" s="1327"/>
      <c r="AR89" s="1327"/>
      <c r="AS89" s="1327"/>
      <c r="AT89" s="1327"/>
      <c r="AU89" s="1327"/>
      <c r="AV89" s="1327"/>
      <c r="AW89" s="1327"/>
      <c r="AX89" s="1327"/>
      <c r="AY89" s="1327"/>
      <c r="AZ89" s="1327"/>
      <c r="BA89" s="1327"/>
      <c r="BB89" s="1327"/>
      <c r="BC89" s="1327"/>
      <c r="BD89" s="1327"/>
      <c r="BE89" s="1327"/>
      <c r="BF89" s="1327"/>
      <c r="BG89" s="1327"/>
      <c r="BH89" s="1327"/>
      <c r="BI89" s="1327"/>
      <c r="BJ89" s="1327"/>
      <c r="BK89" s="1327"/>
      <c r="BL89" s="1327"/>
      <c r="BM89" s="222"/>
      <c r="BN89" s="222"/>
      <c r="BO89" s="222"/>
      <c r="BP89" s="1327"/>
      <c r="BQ89" s="1327"/>
      <c r="BR89" s="1327"/>
      <c r="BS89" s="1326"/>
      <c r="BT89" s="1316"/>
      <c r="BU89" s="1246"/>
      <c r="BV89" s="1325"/>
      <c r="BW89" s="1327"/>
      <c r="BX89" s="1327"/>
      <c r="BY89" s="1327"/>
      <c r="BZ89" s="1327"/>
      <c r="CA89" s="1330"/>
      <c r="CB89" s="1325"/>
      <c r="CC89" s="1327"/>
      <c r="CD89" s="1327"/>
      <c r="CE89" s="1327"/>
      <c r="CF89" s="1332"/>
    </row>
    <row r="90" spans="1:84" s="137" customFormat="1" ht="15.75" customHeight="1" x14ac:dyDescent="0.45">
      <c r="A90" s="1334"/>
      <c r="B90" s="1316"/>
      <c r="C90" s="1156"/>
      <c r="D90" s="1156"/>
      <c r="E90" s="1156"/>
      <c r="F90" s="1156"/>
      <c r="G90" s="1156"/>
      <c r="H90" s="1156"/>
      <c r="I90" s="1156"/>
      <c r="J90" s="1156"/>
      <c r="K90" s="1156"/>
      <c r="L90" s="1156"/>
      <c r="M90" s="1156"/>
      <c r="N90" s="1156"/>
      <c r="O90" s="1156"/>
      <c r="P90" s="1156"/>
      <c r="Q90" s="1156"/>
      <c r="R90" s="1156"/>
      <c r="S90" s="1156"/>
      <c r="T90" s="1156"/>
      <c r="U90" s="1156"/>
      <c r="V90" s="1156"/>
      <c r="W90" s="1156"/>
      <c r="X90" s="1156"/>
      <c r="Y90" s="1156"/>
      <c r="Z90" s="1156"/>
      <c r="AA90" s="1156"/>
      <c r="AB90" s="1157"/>
      <c r="AC90" s="1316"/>
      <c r="AD90" s="1317"/>
      <c r="AE90" s="1318"/>
      <c r="AF90" s="1317"/>
      <c r="AG90" s="1320"/>
      <c r="AH90" s="1321"/>
      <c r="AI90" s="1325"/>
      <c r="AJ90" s="1326"/>
      <c r="AK90" s="1156"/>
      <c r="AL90" s="1156"/>
      <c r="AM90" s="221" t="s">
        <v>1241</v>
      </c>
      <c r="AN90" s="1327"/>
      <c r="AO90" s="1327"/>
      <c r="AP90" s="1327"/>
      <c r="AQ90" s="1327"/>
      <c r="AR90" s="1327"/>
      <c r="AS90" s="1327"/>
      <c r="AT90" s="1327"/>
      <c r="AU90" s="1327"/>
      <c r="AV90" s="1327"/>
      <c r="AW90" s="1327"/>
      <c r="AX90" s="1327"/>
      <c r="AY90" s="1327"/>
      <c r="AZ90" s="1327"/>
      <c r="BA90" s="1327"/>
      <c r="BB90" s="1327"/>
      <c r="BC90" s="1327"/>
      <c r="BD90" s="1327"/>
      <c r="BE90" s="1327"/>
      <c r="BF90" s="1327"/>
      <c r="BG90" s="1327"/>
      <c r="BH90" s="1327"/>
      <c r="BI90" s="1327"/>
      <c r="BJ90" s="1327"/>
      <c r="BK90" s="1327"/>
      <c r="BL90" s="1327"/>
      <c r="BM90" s="222"/>
      <c r="BN90" s="222"/>
      <c r="BO90" s="222"/>
      <c r="BP90" s="1327"/>
      <c r="BQ90" s="1327"/>
      <c r="BR90" s="1327"/>
      <c r="BS90" s="1326"/>
      <c r="BT90" s="1316"/>
      <c r="BU90" s="1246"/>
      <c r="BV90" s="1325"/>
      <c r="BW90" s="1327"/>
      <c r="BX90" s="1327"/>
      <c r="BY90" s="1327"/>
      <c r="BZ90" s="1327"/>
      <c r="CA90" s="1330"/>
      <c r="CB90" s="1325"/>
      <c r="CC90" s="1327"/>
      <c r="CD90" s="1327"/>
      <c r="CE90" s="1327"/>
      <c r="CF90" s="1332"/>
    </row>
    <row r="91" spans="1:84" s="137" customFormat="1" ht="15.75" customHeight="1" x14ac:dyDescent="0.45">
      <c r="A91" s="1334"/>
      <c r="B91" s="1316"/>
      <c r="C91" s="1156"/>
      <c r="D91" s="1156"/>
      <c r="E91" s="1156"/>
      <c r="F91" s="1156"/>
      <c r="G91" s="1156"/>
      <c r="H91" s="1156"/>
      <c r="I91" s="1156"/>
      <c r="J91" s="1156"/>
      <c r="K91" s="1156"/>
      <c r="L91" s="1156"/>
      <c r="M91" s="1156"/>
      <c r="N91" s="1156"/>
      <c r="O91" s="1156"/>
      <c r="P91" s="1156"/>
      <c r="Q91" s="1156"/>
      <c r="R91" s="1156"/>
      <c r="S91" s="1156"/>
      <c r="T91" s="1156"/>
      <c r="U91" s="1156"/>
      <c r="V91" s="1156"/>
      <c r="W91" s="1156"/>
      <c r="X91" s="1156"/>
      <c r="Y91" s="1156"/>
      <c r="Z91" s="1156"/>
      <c r="AA91" s="1156"/>
      <c r="AB91" s="1157"/>
      <c r="AC91" s="1316"/>
      <c r="AD91" s="1164"/>
      <c r="AE91" s="1319"/>
      <c r="AF91" s="1164"/>
      <c r="AG91" s="1322"/>
      <c r="AH91" s="1323"/>
      <c r="AI91" s="1325"/>
      <c r="AJ91" s="1326"/>
      <c r="AK91" s="1156"/>
      <c r="AL91" s="1156"/>
      <c r="AM91" s="221" t="s">
        <v>1256</v>
      </c>
      <c r="AN91" s="1327"/>
      <c r="AO91" s="1327"/>
      <c r="AP91" s="1327"/>
      <c r="AQ91" s="1327"/>
      <c r="AR91" s="1327"/>
      <c r="AS91" s="1327"/>
      <c r="AT91" s="1327"/>
      <c r="AU91" s="1327"/>
      <c r="AV91" s="1327"/>
      <c r="AW91" s="1327"/>
      <c r="AX91" s="1327"/>
      <c r="AY91" s="1327"/>
      <c r="AZ91" s="1327"/>
      <c r="BA91" s="1327"/>
      <c r="BB91" s="1327"/>
      <c r="BC91" s="1327"/>
      <c r="BD91" s="1327"/>
      <c r="BE91" s="1327"/>
      <c r="BF91" s="1327"/>
      <c r="BG91" s="1327"/>
      <c r="BH91" s="1327"/>
      <c r="BI91" s="1327"/>
      <c r="BJ91" s="1327"/>
      <c r="BK91" s="1327"/>
      <c r="BL91" s="1327"/>
      <c r="BM91" s="222"/>
      <c r="BN91" s="222"/>
      <c r="BO91" s="222"/>
      <c r="BP91" s="1327"/>
      <c r="BQ91" s="1327"/>
      <c r="BR91" s="1327"/>
      <c r="BS91" s="1326"/>
      <c r="BT91" s="1316"/>
      <c r="BU91" s="1246"/>
      <c r="BV91" s="1325"/>
      <c r="BW91" s="1327"/>
      <c r="BX91" s="1327"/>
      <c r="BY91" s="1327"/>
      <c r="BZ91" s="1327"/>
      <c r="CA91" s="1330"/>
      <c r="CB91" s="1325"/>
      <c r="CC91" s="1327"/>
      <c r="CD91" s="1327"/>
      <c r="CE91" s="1327"/>
      <c r="CF91" s="1332"/>
    </row>
    <row r="92" spans="1:84" s="137" customFormat="1" ht="15.75" customHeight="1" x14ac:dyDescent="0.45">
      <c r="A92" s="1334">
        <f t="shared" ref="A92" si="20">+A89+1</f>
        <v>24</v>
      </c>
      <c r="B92" s="1316"/>
      <c r="C92" s="1156"/>
      <c r="D92" s="1156"/>
      <c r="E92" s="1156"/>
      <c r="F92" s="1156"/>
      <c r="G92" s="1156"/>
      <c r="H92" s="1156"/>
      <c r="I92" s="1156"/>
      <c r="J92" s="1156"/>
      <c r="K92" s="1156"/>
      <c r="L92" s="1156"/>
      <c r="M92" s="1156"/>
      <c r="N92" s="1156"/>
      <c r="O92" s="1156"/>
      <c r="P92" s="1156"/>
      <c r="Q92" s="1156"/>
      <c r="R92" s="1156"/>
      <c r="S92" s="1156"/>
      <c r="T92" s="1156"/>
      <c r="U92" s="1156"/>
      <c r="V92" s="1156"/>
      <c r="W92" s="1156"/>
      <c r="X92" s="1156"/>
      <c r="Y92" s="1156"/>
      <c r="Z92" s="1156"/>
      <c r="AA92" s="1156"/>
      <c r="AB92" s="1157"/>
      <c r="AC92" s="1316"/>
      <c r="AD92" s="1335"/>
      <c r="AE92" s="1336"/>
      <c r="AF92" s="1335"/>
      <c r="AG92" s="1337"/>
      <c r="AH92" s="1338"/>
      <c r="AI92" s="1325"/>
      <c r="AJ92" s="1326"/>
      <c r="AK92" s="1156"/>
      <c r="AL92" s="1156"/>
      <c r="AM92" s="221" t="s">
        <v>1225</v>
      </c>
      <c r="AN92" s="1327"/>
      <c r="AO92" s="1327"/>
      <c r="AP92" s="1327"/>
      <c r="AQ92" s="1327"/>
      <c r="AR92" s="1327"/>
      <c r="AS92" s="1327"/>
      <c r="AT92" s="1327"/>
      <c r="AU92" s="1327"/>
      <c r="AV92" s="1327"/>
      <c r="AW92" s="1327"/>
      <c r="AX92" s="1327"/>
      <c r="AY92" s="1327"/>
      <c r="AZ92" s="1327"/>
      <c r="BA92" s="1327"/>
      <c r="BB92" s="1327"/>
      <c r="BC92" s="1327"/>
      <c r="BD92" s="1327"/>
      <c r="BE92" s="1327"/>
      <c r="BF92" s="1327"/>
      <c r="BG92" s="1327"/>
      <c r="BH92" s="1327"/>
      <c r="BI92" s="1327"/>
      <c r="BJ92" s="1327"/>
      <c r="BK92" s="1327"/>
      <c r="BL92" s="1327"/>
      <c r="BM92" s="222"/>
      <c r="BN92" s="222"/>
      <c r="BO92" s="222"/>
      <c r="BP92" s="1327"/>
      <c r="BQ92" s="1327"/>
      <c r="BR92" s="1327"/>
      <c r="BS92" s="1326"/>
      <c r="BT92" s="1316"/>
      <c r="BU92" s="1246"/>
      <c r="BV92" s="1325"/>
      <c r="BW92" s="1327"/>
      <c r="BX92" s="1327"/>
      <c r="BY92" s="1327"/>
      <c r="BZ92" s="1327"/>
      <c r="CA92" s="1330"/>
      <c r="CB92" s="1325"/>
      <c r="CC92" s="1327"/>
      <c r="CD92" s="1327"/>
      <c r="CE92" s="1327"/>
      <c r="CF92" s="1332"/>
    </row>
    <row r="93" spans="1:84" s="137" customFormat="1" ht="15.75" customHeight="1" x14ac:dyDescent="0.45">
      <c r="A93" s="1334"/>
      <c r="B93" s="1316"/>
      <c r="C93" s="1156"/>
      <c r="D93" s="1156"/>
      <c r="E93" s="1156"/>
      <c r="F93" s="1156"/>
      <c r="G93" s="1156"/>
      <c r="H93" s="1156"/>
      <c r="I93" s="1156"/>
      <c r="J93" s="1156"/>
      <c r="K93" s="1156"/>
      <c r="L93" s="1156"/>
      <c r="M93" s="1156"/>
      <c r="N93" s="1156"/>
      <c r="O93" s="1156"/>
      <c r="P93" s="1156"/>
      <c r="Q93" s="1156"/>
      <c r="R93" s="1156"/>
      <c r="S93" s="1156"/>
      <c r="T93" s="1156"/>
      <c r="U93" s="1156"/>
      <c r="V93" s="1156"/>
      <c r="W93" s="1156"/>
      <c r="X93" s="1156"/>
      <c r="Y93" s="1156"/>
      <c r="Z93" s="1156"/>
      <c r="AA93" s="1156"/>
      <c r="AB93" s="1157"/>
      <c r="AC93" s="1316"/>
      <c r="AD93" s="1317"/>
      <c r="AE93" s="1318"/>
      <c r="AF93" s="1317"/>
      <c r="AG93" s="1320"/>
      <c r="AH93" s="1321"/>
      <c r="AI93" s="1325"/>
      <c r="AJ93" s="1326"/>
      <c r="AK93" s="1156"/>
      <c r="AL93" s="1156"/>
      <c r="AM93" s="221" t="s">
        <v>1241</v>
      </c>
      <c r="AN93" s="1327"/>
      <c r="AO93" s="1327"/>
      <c r="AP93" s="1327"/>
      <c r="AQ93" s="1327"/>
      <c r="AR93" s="1327"/>
      <c r="AS93" s="1327"/>
      <c r="AT93" s="1327"/>
      <c r="AU93" s="1327"/>
      <c r="AV93" s="1327"/>
      <c r="AW93" s="1327"/>
      <c r="AX93" s="1327"/>
      <c r="AY93" s="1327"/>
      <c r="AZ93" s="1327"/>
      <c r="BA93" s="1327"/>
      <c r="BB93" s="1327"/>
      <c r="BC93" s="1327"/>
      <c r="BD93" s="1327"/>
      <c r="BE93" s="1327"/>
      <c r="BF93" s="1327"/>
      <c r="BG93" s="1327"/>
      <c r="BH93" s="1327"/>
      <c r="BI93" s="1327"/>
      <c r="BJ93" s="1327"/>
      <c r="BK93" s="1327"/>
      <c r="BL93" s="1327"/>
      <c r="BM93" s="222"/>
      <c r="BN93" s="222"/>
      <c r="BO93" s="222"/>
      <c r="BP93" s="1327"/>
      <c r="BQ93" s="1327"/>
      <c r="BR93" s="1327"/>
      <c r="BS93" s="1326"/>
      <c r="BT93" s="1316"/>
      <c r="BU93" s="1246"/>
      <c r="BV93" s="1325"/>
      <c r="BW93" s="1327"/>
      <c r="BX93" s="1327"/>
      <c r="BY93" s="1327"/>
      <c r="BZ93" s="1327"/>
      <c r="CA93" s="1330"/>
      <c r="CB93" s="1325"/>
      <c r="CC93" s="1327"/>
      <c r="CD93" s="1327"/>
      <c r="CE93" s="1327"/>
      <c r="CF93" s="1332"/>
    </row>
    <row r="94" spans="1:84" s="137" customFormat="1" ht="15.75" customHeight="1" x14ac:dyDescent="0.45">
      <c r="A94" s="1334"/>
      <c r="B94" s="1316"/>
      <c r="C94" s="1156"/>
      <c r="D94" s="1156"/>
      <c r="E94" s="1156"/>
      <c r="F94" s="1156"/>
      <c r="G94" s="1156"/>
      <c r="H94" s="1156"/>
      <c r="I94" s="1156"/>
      <c r="J94" s="1156"/>
      <c r="K94" s="1156"/>
      <c r="L94" s="1156"/>
      <c r="M94" s="1156"/>
      <c r="N94" s="1156"/>
      <c r="O94" s="1156"/>
      <c r="P94" s="1156"/>
      <c r="Q94" s="1156"/>
      <c r="R94" s="1156"/>
      <c r="S94" s="1156"/>
      <c r="T94" s="1156"/>
      <c r="U94" s="1156"/>
      <c r="V94" s="1156"/>
      <c r="W94" s="1156"/>
      <c r="X94" s="1156"/>
      <c r="Y94" s="1156"/>
      <c r="Z94" s="1156"/>
      <c r="AA94" s="1156"/>
      <c r="AB94" s="1157"/>
      <c r="AC94" s="1316"/>
      <c r="AD94" s="1164"/>
      <c r="AE94" s="1319"/>
      <c r="AF94" s="1164"/>
      <c r="AG94" s="1322"/>
      <c r="AH94" s="1323"/>
      <c r="AI94" s="1325"/>
      <c r="AJ94" s="1326"/>
      <c r="AK94" s="1156"/>
      <c r="AL94" s="1156"/>
      <c r="AM94" s="221" t="s">
        <v>1256</v>
      </c>
      <c r="AN94" s="1327"/>
      <c r="AO94" s="1327"/>
      <c r="AP94" s="1327"/>
      <c r="AQ94" s="1327"/>
      <c r="AR94" s="1327"/>
      <c r="AS94" s="1327"/>
      <c r="AT94" s="1327"/>
      <c r="AU94" s="1327"/>
      <c r="AV94" s="1327"/>
      <c r="AW94" s="1327"/>
      <c r="AX94" s="1327"/>
      <c r="AY94" s="1327"/>
      <c r="AZ94" s="1327"/>
      <c r="BA94" s="1327"/>
      <c r="BB94" s="1327"/>
      <c r="BC94" s="1327"/>
      <c r="BD94" s="1327"/>
      <c r="BE94" s="1327"/>
      <c r="BF94" s="1327"/>
      <c r="BG94" s="1327"/>
      <c r="BH94" s="1327"/>
      <c r="BI94" s="1327"/>
      <c r="BJ94" s="1327"/>
      <c r="BK94" s="1327"/>
      <c r="BL94" s="1327"/>
      <c r="BM94" s="222"/>
      <c r="BN94" s="222"/>
      <c r="BO94" s="222"/>
      <c r="BP94" s="1327"/>
      <c r="BQ94" s="1327"/>
      <c r="BR94" s="1327"/>
      <c r="BS94" s="1326"/>
      <c r="BT94" s="1316"/>
      <c r="BU94" s="1246"/>
      <c r="BV94" s="1325"/>
      <c r="BW94" s="1327"/>
      <c r="BX94" s="1327"/>
      <c r="BY94" s="1327"/>
      <c r="BZ94" s="1327"/>
      <c r="CA94" s="1330"/>
      <c r="CB94" s="1325"/>
      <c r="CC94" s="1327"/>
      <c r="CD94" s="1327"/>
      <c r="CE94" s="1327"/>
      <c r="CF94" s="1332"/>
    </row>
    <row r="95" spans="1:84" s="137" customFormat="1" ht="15.75" customHeight="1" x14ac:dyDescent="0.45">
      <c r="A95" s="1334">
        <f t="shared" ref="A95" si="21">+A92+1</f>
        <v>25</v>
      </c>
      <c r="B95" s="1316"/>
      <c r="C95" s="1156"/>
      <c r="D95" s="1156"/>
      <c r="E95" s="1156"/>
      <c r="F95" s="1156"/>
      <c r="G95" s="1156"/>
      <c r="H95" s="1156"/>
      <c r="I95" s="1156"/>
      <c r="J95" s="1156"/>
      <c r="K95" s="1156"/>
      <c r="L95" s="1156"/>
      <c r="M95" s="1156"/>
      <c r="N95" s="1156"/>
      <c r="O95" s="1156"/>
      <c r="P95" s="1156"/>
      <c r="Q95" s="1156"/>
      <c r="R95" s="1156"/>
      <c r="S95" s="1156"/>
      <c r="T95" s="1156"/>
      <c r="U95" s="1156"/>
      <c r="V95" s="1156"/>
      <c r="W95" s="1156"/>
      <c r="X95" s="1156"/>
      <c r="Y95" s="1156"/>
      <c r="Z95" s="1156"/>
      <c r="AA95" s="1156"/>
      <c r="AB95" s="1157"/>
      <c r="AC95" s="1316"/>
      <c r="AD95" s="1335"/>
      <c r="AE95" s="1336"/>
      <c r="AF95" s="1335"/>
      <c r="AG95" s="1337"/>
      <c r="AH95" s="1338"/>
      <c r="AI95" s="1325"/>
      <c r="AJ95" s="1326"/>
      <c r="AK95" s="1156"/>
      <c r="AL95" s="1156"/>
      <c r="AM95" s="221" t="s">
        <v>1225</v>
      </c>
      <c r="AN95" s="1327"/>
      <c r="AO95" s="1327"/>
      <c r="AP95" s="1327"/>
      <c r="AQ95" s="1327"/>
      <c r="AR95" s="1327"/>
      <c r="AS95" s="1327"/>
      <c r="AT95" s="1327"/>
      <c r="AU95" s="1327"/>
      <c r="AV95" s="1327"/>
      <c r="AW95" s="1327"/>
      <c r="AX95" s="1327"/>
      <c r="AY95" s="1327"/>
      <c r="AZ95" s="1327"/>
      <c r="BA95" s="1327"/>
      <c r="BB95" s="1327"/>
      <c r="BC95" s="1327"/>
      <c r="BD95" s="1327"/>
      <c r="BE95" s="1327"/>
      <c r="BF95" s="1327"/>
      <c r="BG95" s="1327"/>
      <c r="BH95" s="1327"/>
      <c r="BI95" s="1327"/>
      <c r="BJ95" s="1327"/>
      <c r="BK95" s="1327"/>
      <c r="BL95" s="1327"/>
      <c r="BM95" s="222"/>
      <c r="BN95" s="222"/>
      <c r="BO95" s="222"/>
      <c r="BP95" s="1327"/>
      <c r="BQ95" s="1327"/>
      <c r="BR95" s="1327"/>
      <c r="BS95" s="1326"/>
      <c r="BT95" s="1316"/>
      <c r="BU95" s="1246"/>
      <c r="BV95" s="1325"/>
      <c r="BW95" s="1327"/>
      <c r="BX95" s="1327"/>
      <c r="BY95" s="1327"/>
      <c r="BZ95" s="1327"/>
      <c r="CA95" s="1330"/>
      <c r="CB95" s="1325"/>
      <c r="CC95" s="1327"/>
      <c r="CD95" s="1327"/>
      <c r="CE95" s="1327"/>
      <c r="CF95" s="1332"/>
    </row>
    <row r="96" spans="1:84" s="137" customFormat="1" ht="15.75" customHeight="1" x14ac:dyDescent="0.45">
      <c r="A96" s="1334"/>
      <c r="B96" s="1316"/>
      <c r="C96" s="1156"/>
      <c r="D96" s="1156"/>
      <c r="E96" s="1156"/>
      <c r="F96" s="1156"/>
      <c r="G96" s="1156"/>
      <c r="H96" s="1156"/>
      <c r="I96" s="1156"/>
      <c r="J96" s="1156"/>
      <c r="K96" s="1156"/>
      <c r="L96" s="1156"/>
      <c r="M96" s="1156"/>
      <c r="N96" s="1156"/>
      <c r="O96" s="1156"/>
      <c r="P96" s="1156"/>
      <c r="Q96" s="1156"/>
      <c r="R96" s="1156"/>
      <c r="S96" s="1156"/>
      <c r="T96" s="1156"/>
      <c r="U96" s="1156"/>
      <c r="V96" s="1156"/>
      <c r="W96" s="1156"/>
      <c r="X96" s="1156"/>
      <c r="Y96" s="1156"/>
      <c r="Z96" s="1156"/>
      <c r="AA96" s="1156"/>
      <c r="AB96" s="1157"/>
      <c r="AC96" s="1316"/>
      <c r="AD96" s="1317"/>
      <c r="AE96" s="1318"/>
      <c r="AF96" s="1317"/>
      <c r="AG96" s="1320"/>
      <c r="AH96" s="1321"/>
      <c r="AI96" s="1325"/>
      <c r="AJ96" s="1326"/>
      <c r="AK96" s="1156"/>
      <c r="AL96" s="1156"/>
      <c r="AM96" s="221" t="s">
        <v>1241</v>
      </c>
      <c r="AN96" s="1327"/>
      <c r="AO96" s="1327"/>
      <c r="AP96" s="1327"/>
      <c r="AQ96" s="1327"/>
      <c r="AR96" s="1327"/>
      <c r="AS96" s="1327"/>
      <c r="AT96" s="1327"/>
      <c r="AU96" s="1327"/>
      <c r="AV96" s="1327"/>
      <c r="AW96" s="1327"/>
      <c r="AX96" s="1327"/>
      <c r="AY96" s="1327"/>
      <c r="AZ96" s="1327"/>
      <c r="BA96" s="1327"/>
      <c r="BB96" s="1327"/>
      <c r="BC96" s="1327"/>
      <c r="BD96" s="1327"/>
      <c r="BE96" s="1327"/>
      <c r="BF96" s="1327"/>
      <c r="BG96" s="1327"/>
      <c r="BH96" s="1327"/>
      <c r="BI96" s="1327"/>
      <c r="BJ96" s="1327"/>
      <c r="BK96" s="1327"/>
      <c r="BL96" s="1327"/>
      <c r="BM96" s="222"/>
      <c r="BN96" s="222"/>
      <c r="BO96" s="222"/>
      <c r="BP96" s="1327"/>
      <c r="BQ96" s="1327"/>
      <c r="BR96" s="1327"/>
      <c r="BS96" s="1326"/>
      <c r="BT96" s="1316"/>
      <c r="BU96" s="1246"/>
      <c r="BV96" s="1325"/>
      <c r="BW96" s="1327"/>
      <c r="BX96" s="1327"/>
      <c r="BY96" s="1327"/>
      <c r="BZ96" s="1327"/>
      <c r="CA96" s="1330"/>
      <c r="CB96" s="1325"/>
      <c r="CC96" s="1327"/>
      <c r="CD96" s="1327"/>
      <c r="CE96" s="1327"/>
      <c r="CF96" s="1332"/>
    </row>
    <row r="97" spans="1:84" s="137" customFormat="1" ht="15.75" customHeight="1" x14ac:dyDescent="0.45">
      <c r="A97" s="1334"/>
      <c r="B97" s="1316"/>
      <c r="C97" s="1156"/>
      <c r="D97" s="1156"/>
      <c r="E97" s="1156"/>
      <c r="F97" s="1156"/>
      <c r="G97" s="1156"/>
      <c r="H97" s="1156"/>
      <c r="I97" s="1156"/>
      <c r="J97" s="1156"/>
      <c r="K97" s="1156"/>
      <c r="L97" s="1156"/>
      <c r="M97" s="1156"/>
      <c r="N97" s="1156"/>
      <c r="O97" s="1156"/>
      <c r="P97" s="1156"/>
      <c r="Q97" s="1156"/>
      <c r="R97" s="1156"/>
      <c r="S97" s="1156"/>
      <c r="T97" s="1156"/>
      <c r="U97" s="1156"/>
      <c r="V97" s="1156"/>
      <c r="W97" s="1156"/>
      <c r="X97" s="1156"/>
      <c r="Y97" s="1156"/>
      <c r="Z97" s="1156"/>
      <c r="AA97" s="1156"/>
      <c r="AB97" s="1157"/>
      <c r="AC97" s="1316"/>
      <c r="AD97" s="1164"/>
      <c r="AE97" s="1319"/>
      <c r="AF97" s="1164"/>
      <c r="AG97" s="1322"/>
      <c r="AH97" s="1323"/>
      <c r="AI97" s="1325"/>
      <c r="AJ97" s="1326"/>
      <c r="AK97" s="1156"/>
      <c r="AL97" s="1156"/>
      <c r="AM97" s="221" t="s">
        <v>1256</v>
      </c>
      <c r="AN97" s="1327"/>
      <c r="AO97" s="1327"/>
      <c r="AP97" s="1327"/>
      <c r="AQ97" s="1327"/>
      <c r="AR97" s="1327"/>
      <c r="AS97" s="1327"/>
      <c r="AT97" s="1327"/>
      <c r="AU97" s="1327"/>
      <c r="AV97" s="1327"/>
      <c r="AW97" s="1327"/>
      <c r="AX97" s="1327"/>
      <c r="AY97" s="1327"/>
      <c r="AZ97" s="1327"/>
      <c r="BA97" s="1327"/>
      <c r="BB97" s="1327"/>
      <c r="BC97" s="1327"/>
      <c r="BD97" s="1327"/>
      <c r="BE97" s="1327"/>
      <c r="BF97" s="1327"/>
      <c r="BG97" s="1327"/>
      <c r="BH97" s="1327"/>
      <c r="BI97" s="1327"/>
      <c r="BJ97" s="1327"/>
      <c r="BK97" s="1327"/>
      <c r="BL97" s="1327"/>
      <c r="BM97" s="222"/>
      <c r="BN97" s="222"/>
      <c r="BO97" s="222"/>
      <c r="BP97" s="1327"/>
      <c r="BQ97" s="1327"/>
      <c r="BR97" s="1327"/>
      <c r="BS97" s="1326"/>
      <c r="BT97" s="1316"/>
      <c r="BU97" s="1246"/>
      <c r="BV97" s="1325"/>
      <c r="BW97" s="1327"/>
      <c r="BX97" s="1327"/>
      <c r="BY97" s="1327"/>
      <c r="BZ97" s="1327"/>
      <c r="CA97" s="1330"/>
      <c r="CB97" s="1325"/>
      <c r="CC97" s="1327"/>
      <c r="CD97" s="1327"/>
      <c r="CE97" s="1327"/>
      <c r="CF97" s="1332"/>
    </row>
    <row r="98" spans="1:84" s="137" customFormat="1" ht="15.75" customHeight="1" x14ac:dyDescent="0.45">
      <c r="A98" s="1334">
        <f t="shared" ref="A98" si="22">+A95+1</f>
        <v>26</v>
      </c>
      <c r="B98" s="1316"/>
      <c r="C98" s="1156"/>
      <c r="D98" s="1156"/>
      <c r="E98" s="1156"/>
      <c r="F98" s="1156"/>
      <c r="G98" s="1156"/>
      <c r="H98" s="1156"/>
      <c r="I98" s="1156"/>
      <c r="J98" s="1156"/>
      <c r="K98" s="1156"/>
      <c r="L98" s="1156"/>
      <c r="M98" s="1156"/>
      <c r="N98" s="1156"/>
      <c r="O98" s="1156"/>
      <c r="P98" s="1156"/>
      <c r="Q98" s="1156"/>
      <c r="R98" s="1156"/>
      <c r="S98" s="1156"/>
      <c r="T98" s="1156"/>
      <c r="U98" s="1156"/>
      <c r="V98" s="1156"/>
      <c r="W98" s="1156"/>
      <c r="X98" s="1156"/>
      <c r="Y98" s="1156"/>
      <c r="Z98" s="1156"/>
      <c r="AA98" s="1156"/>
      <c r="AB98" s="1157"/>
      <c r="AC98" s="1316"/>
      <c r="AD98" s="1335"/>
      <c r="AE98" s="1336"/>
      <c r="AF98" s="1335"/>
      <c r="AG98" s="1337"/>
      <c r="AH98" s="1338"/>
      <c r="AI98" s="1325"/>
      <c r="AJ98" s="1326"/>
      <c r="AK98" s="1156"/>
      <c r="AL98" s="1156"/>
      <c r="AM98" s="221" t="s">
        <v>1225</v>
      </c>
      <c r="AN98" s="1327"/>
      <c r="AO98" s="1327"/>
      <c r="AP98" s="1327"/>
      <c r="AQ98" s="1327"/>
      <c r="AR98" s="1327"/>
      <c r="AS98" s="1327"/>
      <c r="AT98" s="1327"/>
      <c r="AU98" s="1327"/>
      <c r="AV98" s="1327"/>
      <c r="AW98" s="1327"/>
      <c r="AX98" s="1327"/>
      <c r="AY98" s="1327"/>
      <c r="AZ98" s="1327"/>
      <c r="BA98" s="1327"/>
      <c r="BB98" s="1327"/>
      <c r="BC98" s="1327"/>
      <c r="BD98" s="1327"/>
      <c r="BE98" s="1327"/>
      <c r="BF98" s="1327"/>
      <c r="BG98" s="1327"/>
      <c r="BH98" s="1327"/>
      <c r="BI98" s="1327"/>
      <c r="BJ98" s="1327"/>
      <c r="BK98" s="1327"/>
      <c r="BL98" s="1327"/>
      <c r="BM98" s="222"/>
      <c r="BN98" s="222"/>
      <c r="BO98" s="222"/>
      <c r="BP98" s="1327"/>
      <c r="BQ98" s="1327"/>
      <c r="BR98" s="1327"/>
      <c r="BS98" s="1326"/>
      <c r="BT98" s="1316"/>
      <c r="BU98" s="1246"/>
      <c r="BV98" s="1325"/>
      <c r="BW98" s="1327"/>
      <c r="BX98" s="1327"/>
      <c r="BY98" s="1327"/>
      <c r="BZ98" s="1327"/>
      <c r="CA98" s="1330"/>
      <c r="CB98" s="1325"/>
      <c r="CC98" s="1327"/>
      <c r="CD98" s="1327"/>
      <c r="CE98" s="1327"/>
      <c r="CF98" s="1332"/>
    </row>
    <row r="99" spans="1:84" s="137" customFormat="1" ht="15.75" customHeight="1" x14ac:dyDescent="0.45">
      <c r="A99" s="1334"/>
      <c r="B99" s="1316"/>
      <c r="C99" s="1156"/>
      <c r="D99" s="1156"/>
      <c r="E99" s="1156"/>
      <c r="F99" s="1156"/>
      <c r="G99" s="1156"/>
      <c r="H99" s="1156"/>
      <c r="I99" s="1156"/>
      <c r="J99" s="1156"/>
      <c r="K99" s="1156"/>
      <c r="L99" s="1156"/>
      <c r="M99" s="1156"/>
      <c r="N99" s="1156"/>
      <c r="O99" s="1156"/>
      <c r="P99" s="1156"/>
      <c r="Q99" s="1156"/>
      <c r="R99" s="1156"/>
      <c r="S99" s="1156"/>
      <c r="T99" s="1156"/>
      <c r="U99" s="1156"/>
      <c r="V99" s="1156"/>
      <c r="W99" s="1156"/>
      <c r="X99" s="1156"/>
      <c r="Y99" s="1156"/>
      <c r="Z99" s="1156"/>
      <c r="AA99" s="1156"/>
      <c r="AB99" s="1157"/>
      <c r="AC99" s="1316"/>
      <c r="AD99" s="1317"/>
      <c r="AE99" s="1318"/>
      <c r="AF99" s="1317"/>
      <c r="AG99" s="1320"/>
      <c r="AH99" s="1321"/>
      <c r="AI99" s="1325"/>
      <c r="AJ99" s="1326"/>
      <c r="AK99" s="1156"/>
      <c r="AL99" s="1156"/>
      <c r="AM99" s="221" t="s">
        <v>1241</v>
      </c>
      <c r="AN99" s="1327"/>
      <c r="AO99" s="1327"/>
      <c r="AP99" s="1327"/>
      <c r="AQ99" s="1327"/>
      <c r="AR99" s="1327"/>
      <c r="AS99" s="1327"/>
      <c r="AT99" s="1327"/>
      <c r="AU99" s="1327"/>
      <c r="AV99" s="1327"/>
      <c r="AW99" s="1327"/>
      <c r="AX99" s="1327"/>
      <c r="AY99" s="1327"/>
      <c r="AZ99" s="1327"/>
      <c r="BA99" s="1327"/>
      <c r="BB99" s="1327"/>
      <c r="BC99" s="1327"/>
      <c r="BD99" s="1327"/>
      <c r="BE99" s="1327"/>
      <c r="BF99" s="1327"/>
      <c r="BG99" s="1327"/>
      <c r="BH99" s="1327"/>
      <c r="BI99" s="1327"/>
      <c r="BJ99" s="1327"/>
      <c r="BK99" s="1327"/>
      <c r="BL99" s="1327"/>
      <c r="BM99" s="222"/>
      <c r="BN99" s="222"/>
      <c r="BO99" s="222"/>
      <c r="BP99" s="1327"/>
      <c r="BQ99" s="1327"/>
      <c r="BR99" s="1327"/>
      <c r="BS99" s="1326"/>
      <c r="BT99" s="1316"/>
      <c r="BU99" s="1246"/>
      <c r="BV99" s="1325"/>
      <c r="BW99" s="1327"/>
      <c r="BX99" s="1327"/>
      <c r="BY99" s="1327"/>
      <c r="BZ99" s="1327"/>
      <c r="CA99" s="1330"/>
      <c r="CB99" s="1325"/>
      <c r="CC99" s="1327"/>
      <c r="CD99" s="1327"/>
      <c r="CE99" s="1327"/>
      <c r="CF99" s="1332"/>
    </row>
    <row r="100" spans="1:84" s="137" customFormat="1" ht="15.75" customHeight="1" x14ac:dyDescent="0.45">
      <c r="A100" s="1334"/>
      <c r="B100" s="1316"/>
      <c r="C100" s="1156"/>
      <c r="D100" s="1156"/>
      <c r="E100" s="1156"/>
      <c r="F100" s="1156"/>
      <c r="G100" s="1156"/>
      <c r="H100" s="1156"/>
      <c r="I100" s="1156"/>
      <c r="J100" s="1156"/>
      <c r="K100" s="1156"/>
      <c r="L100" s="1156"/>
      <c r="M100" s="1156"/>
      <c r="N100" s="1156"/>
      <c r="O100" s="1156"/>
      <c r="P100" s="1156"/>
      <c r="Q100" s="1156"/>
      <c r="R100" s="1156"/>
      <c r="S100" s="1156"/>
      <c r="T100" s="1156"/>
      <c r="U100" s="1156"/>
      <c r="V100" s="1156"/>
      <c r="W100" s="1156"/>
      <c r="X100" s="1156"/>
      <c r="Y100" s="1156"/>
      <c r="Z100" s="1156"/>
      <c r="AA100" s="1156"/>
      <c r="AB100" s="1157"/>
      <c r="AC100" s="1316"/>
      <c r="AD100" s="1164"/>
      <c r="AE100" s="1319"/>
      <c r="AF100" s="1164"/>
      <c r="AG100" s="1322"/>
      <c r="AH100" s="1323"/>
      <c r="AI100" s="1325"/>
      <c r="AJ100" s="1326"/>
      <c r="AK100" s="1156"/>
      <c r="AL100" s="1156"/>
      <c r="AM100" s="221" t="s">
        <v>1256</v>
      </c>
      <c r="AN100" s="1327"/>
      <c r="AO100" s="1327"/>
      <c r="AP100" s="1327"/>
      <c r="AQ100" s="1327"/>
      <c r="AR100" s="1327"/>
      <c r="AS100" s="1327"/>
      <c r="AT100" s="1327"/>
      <c r="AU100" s="1327"/>
      <c r="AV100" s="1327"/>
      <c r="AW100" s="1327"/>
      <c r="AX100" s="1327"/>
      <c r="AY100" s="1327"/>
      <c r="AZ100" s="1327"/>
      <c r="BA100" s="1327"/>
      <c r="BB100" s="1327"/>
      <c r="BC100" s="1327"/>
      <c r="BD100" s="1327"/>
      <c r="BE100" s="1327"/>
      <c r="BF100" s="1327"/>
      <c r="BG100" s="1327"/>
      <c r="BH100" s="1327"/>
      <c r="BI100" s="1327"/>
      <c r="BJ100" s="1327"/>
      <c r="BK100" s="1327"/>
      <c r="BL100" s="1327"/>
      <c r="BM100" s="222"/>
      <c r="BN100" s="222"/>
      <c r="BO100" s="222"/>
      <c r="BP100" s="1327"/>
      <c r="BQ100" s="1327"/>
      <c r="BR100" s="1327"/>
      <c r="BS100" s="1326"/>
      <c r="BT100" s="1316"/>
      <c r="BU100" s="1246"/>
      <c r="BV100" s="1325"/>
      <c r="BW100" s="1327"/>
      <c r="BX100" s="1327"/>
      <c r="BY100" s="1327"/>
      <c r="BZ100" s="1327"/>
      <c r="CA100" s="1330"/>
      <c r="CB100" s="1325"/>
      <c r="CC100" s="1327"/>
      <c r="CD100" s="1327"/>
      <c r="CE100" s="1327"/>
      <c r="CF100" s="1332"/>
    </row>
    <row r="101" spans="1:84" s="137" customFormat="1" ht="15.75" customHeight="1" x14ac:dyDescent="0.45">
      <c r="A101" s="1334">
        <f>+A98+1</f>
        <v>27</v>
      </c>
      <c r="B101" s="1316"/>
      <c r="C101" s="1156"/>
      <c r="D101" s="1156"/>
      <c r="E101" s="1156"/>
      <c r="F101" s="1156"/>
      <c r="G101" s="1156"/>
      <c r="H101" s="1156"/>
      <c r="I101" s="1156"/>
      <c r="J101" s="1156"/>
      <c r="K101" s="1156"/>
      <c r="L101" s="1156"/>
      <c r="M101" s="1156"/>
      <c r="N101" s="1156"/>
      <c r="O101" s="1156"/>
      <c r="P101" s="1156"/>
      <c r="Q101" s="1156"/>
      <c r="R101" s="1156"/>
      <c r="S101" s="1156"/>
      <c r="T101" s="1156"/>
      <c r="U101" s="1156"/>
      <c r="V101" s="1156"/>
      <c r="W101" s="1156"/>
      <c r="X101" s="1156"/>
      <c r="Y101" s="1156"/>
      <c r="Z101" s="1156"/>
      <c r="AA101" s="1156"/>
      <c r="AB101" s="1157"/>
      <c r="AC101" s="1316"/>
      <c r="AD101" s="1335"/>
      <c r="AE101" s="1336"/>
      <c r="AF101" s="1335"/>
      <c r="AG101" s="1337"/>
      <c r="AH101" s="1338"/>
      <c r="AI101" s="1325"/>
      <c r="AJ101" s="1326"/>
      <c r="AK101" s="1156"/>
      <c r="AL101" s="1156"/>
      <c r="AM101" s="221" t="s">
        <v>1225</v>
      </c>
      <c r="AN101" s="1327"/>
      <c r="AO101" s="1327"/>
      <c r="AP101" s="1327"/>
      <c r="AQ101" s="1327"/>
      <c r="AR101" s="1327"/>
      <c r="AS101" s="1327"/>
      <c r="AT101" s="1327"/>
      <c r="AU101" s="1327"/>
      <c r="AV101" s="1327"/>
      <c r="AW101" s="1327"/>
      <c r="AX101" s="1327"/>
      <c r="AY101" s="1327"/>
      <c r="AZ101" s="1327"/>
      <c r="BA101" s="1327"/>
      <c r="BB101" s="1327"/>
      <c r="BC101" s="1327"/>
      <c r="BD101" s="1327"/>
      <c r="BE101" s="1327"/>
      <c r="BF101" s="1327"/>
      <c r="BG101" s="1327"/>
      <c r="BH101" s="1327"/>
      <c r="BI101" s="1327"/>
      <c r="BJ101" s="1327"/>
      <c r="BK101" s="1327"/>
      <c r="BL101" s="1327"/>
      <c r="BM101" s="222"/>
      <c r="BN101" s="222"/>
      <c r="BO101" s="222"/>
      <c r="BP101" s="1327"/>
      <c r="BQ101" s="1327"/>
      <c r="BR101" s="1327"/>
      <c r="BS101" s="1326"/>
      <c r="BT101" s="1316"/>
      <c r="BU101" s="1246"/>
      <c r="BV101" s="1325"/>
      <c r="BW101" s="1327"/>
      <c r="BX101" s="1327"/>
      <c r="BY101" s="1327"/>
      <c r="BZ101" s="1327"/>
      <c r="CA101" s="1330"/>
      <c r="CB101" s="1325"/>
      <c r="CC101" s="1327"/>
      <c r="CD101" s="1327"/>
      <c r="CE101" s="1327"/>
      <c r="CF101" s="1332"/>
    </row>
    <row r="102" spans="1:84" s="137" customFormat="1" ht="15.75" customHeight="1" x14ac:dyDescent="0.45">
      <c r="A102" s="1334"/>
      <c r="B102" s="1316"/>
      <c r="C102" s="1156"/>
      <c r="D102" s="1156"/>
      <c r="E102" s="1156"/>
      <c r="F102" s="1156"/>
      <c r="G102" s="1156"/>
      <c r="H102" s="1156"/>
      <c r="I102" s="1156"/>
      <c r="J102" s="1156"/>
      <c r="K102" s="1156"/>
      <c r="L102" s="1156"/>
      <c r="M102" s="1156"/>
      <c r="N102" s="1156"/>
      <c r="O102" s="1156"/>
      <c r="P102" s="1156"/>
      <c r="Q102" s="1156"/>
      <c r="R102" s="1156"/>
      <c r="S102" s="1156"/>
      <c r="T102" s="1156"/>
      <c r="U102" s="1156"/>
      <c r="V102" s="1156"/>
      <c r="W102" s="1156"/>
      <c r="X102" s="1156"/>
      <c r="Y102" s="1156"/>
      <c r="Z102" s="1156"/>
      <c r="AA102" s="1156"/>
      <c r="AB102" s="1157"/>
      <c r="AC102" s="1316"/>
      <c r="AD102" s="1317"/>
      <c r="AE102" s="1318"/>
      <c r="AF102" s="1317"/>
      <c r="AG102" s="1320"/>
      <c r="AH102" s="1321"/>
      <c r="AI102" s="1325"/>
      <c r="AJ102" s="1326"/>
      <c r="AK102" s="1156"/>
      <c r="AL102" s="1156"/>
      <c r="AM102" s="221" t="s">
        <v>1241</v>
      </c>
      <c r="AN102" s="1327"/>
      <c r="AO102" s="1327"/>
      <c r="AP102" s="1327"/>
      <c r="AQ102" s="1327"/>
      <c r="AR102" s="1327"/>
      <c r="AS102" s="1327"/>
      <c r="AT102" s="1327"/>
      <c r="AU102" s="1327"/>
      <c r="AV102" s="1327"/>
      <c r="AW102" s="1327"/>
      <c r="AX102" s="1327"/>
      <c r="AY102" s="1327"/>
      <c r="AZ102" s="1327"/>
      <c r="BA102" s="1327"/>
      <c r="BB102" s="1327"/>
      <c r="BC102" s="1327"/>
      <c r="BD102" s="1327"/>
      <c r="BE102" s="1327"/>
      <c r="BF102" s="1327"/>
      <c r="BG102" s="1327"/>
      <c r="BH102" s="1327"/>
      <c r="BI102" s="1327"/>
      <c r="BJ102" s="1327"/>
      <c r="BK102" s="1327"/>
      <c r="BL102" s="1327"/>
      <c r="BM102" s="222"/>
      <c r="BN102" s="222"/>
      <c r="BO102" s="222"/>
      <c r="BP102" s="1327"/>
      <c r="BQ102" s="1327"/>
      <c r="BR102" s="1327"/>
      <c r="BS102" s="1326"/>
      <c r="BT102" s="1316"/>
      <c r="BU102" s="1246"/>
      <c r="BV102" s="1325"/>
      <c r="BW102" s="1327"/>
      <c r="BX102" s="1327"/>
      <c r="BY102" s="1327"/>
      <c r="BZ102" s="1327"/>
      <c r="CA102" s="1330"/>
      <c r="CB102" s="1325"/>
      <c r="CC102" s="1327"/>
      <c r="CD102" s="1327"/>
      <c r="CE102" s="1327"/>
      <c r="CF102" s="1332"/>
    </row>
    <row r="103" spans="1:84" s="137" customFormat="1" ht="15.75" customHeight="1" x14ac:dyDescent="0.45">
      <c r="A103" s="1334"/>
      <c r="B103" s="1316"/>
      <c r="C103" s="1156"/>
      <c r="D103" s="1156"/>
      <c r="E103" s="1156"/>
      <c r="F103" s="1156"/>
      <c r="G103" s="1156"/>
      <c r="H103" s="1156"/>
      <c r="I103" s="1156"/>
      <c r="J103" s="1156"/>
      <c r="K103" s="1156"/>
      <c r="L103" s="1156"/>
      <c r="M103" s="1156"/>
      <c r="N103" s="1156"/>
      <c r="O103" s="1156"/>
      <c r="P103" s="1156"/>
      <c r="Q103" s="1156"/>
      <c r="R103" s="1156"/>
      <c r="S103" s="1156"/>
      <c r="T103" s="1156"/>
      <c r="U103" s="1156"/>
      <c r="V103" s="1156"/>
      <c r="W103" s="1156"/>
      <c r="X103" s="1156"/>
      <c r="Y103" s="1156"/>
      <c r="Z103" s="1156"/>
      <c r="AA103" s="1156"/>
      <c r="AB103" s="1157"/>
      <c r="AC103" s="1316"/>
      <c r="AD103" s="1164"/>
      <c r="AE103" s="1319"/>
      <c r="AF103" s="1164"/>
      <c r="AG103" s="1322"/>
      <c r="AH103" s="1323"/>
      <c r="AI103" s="1325"/>
      <c r="AJ103" s="1326"/>
      <c r="AK103" s="1156"/>
      <c r="AL103" s="1156"/>
      <c r="AM103" s="221" t="s">
        <v>1256</v>
      </c>
      <c r="AN103" s="1327"/>
      <c r="AO103" s="1327"/>
      <c r="AP103" s="1327"/>
      <c r="AQ103" s="1327"/>
      <c r="AR103" s="1327"/>
      <c r="AS103" s="1327"/>
      <c r="AT103" s="1327"/>
      <c r="AU103" s="1327"/>
      <c r="AV103" s="1327"/>
      <c r="AW103" s="1327"/>
      <c r="AX103" s="1327"/>
      <c r="AY103" s="1327"/>
      <c r="AZ103" s="1327"/>
      <c r="BA103" s="1327"/>
      <c r="BB103" s="1327"/>
      <c r="BC103" s="1327"/>
      <c r="BD103" s="1327"/>
      <c r="BE103" s="1327"/>
      <c r="BF103" s="1327"/>
      <c r="BG103" s="1327"/>
      <c r="BH103" s="1327"/>
      <c r="BI103" s="1327"/>
      <c r="BJ103" s="1327"/>
      <c r="BK103" s="1327"/>
      <c r="BL103" s="1327"/>
      <c r="BM103" s="222"/>
      <c r="BN103" s="222"/>
      <c r="BO103" s="222"/>
      <c r="BP103" s="1327"/>
      <c r="BQ103" s="1327"/>
      <c r="BR103" s="1327"/>
      <c r="BS103" s="1326"/>
      <c r="BT103" s="1316"/>
      <c r="BU103" s="1246"/>
      <c r="BV103" s="1325"/>
      <c r="BW103" s="1327"/>
      <c r="BX103" s="1327"/>
      <c r="BY103" s="1327"/>
      <c r="BZ103" s="1327"/>
      <c r="CA103" s="1330"/>
      <c r="CB103" s="1325"/>
      <c r="CC103" s="1327"/>
      <c r="CD103" s="1327"/>
      <c r="CE103" s="1327"/>
      <c r="CF103" s="1332"/>
    </row>
    <row r="104" spans="1:84" s="137" customFormat="1" ht="15.75" customHeight="1" x14ac:dyDescent="0.45">
      <c r="A104" s="1334">
        <f t="shared" ref="A104" si="23">+A101+1</f>
        <v>28</v>
      </c>
      <c r="B104" s="1316"/>
      <c r="C104" s="1156"/>
      <c r="D104" s="1156"/>
      <c r="E104" s="1156"/>
      <c r="F104" s="1156"/>
      <c r="G104" s="1156"/>
      <c r="H104" s="1156"/>
      <c r="I104" s="1156"/>
      <c r="J104" s="1156"/>
      <c r="K104" s="1156"/>
      <c r="L104" s="1156"/>
      <c r="M104" s="1156"/>
      <c r="N104" s="1156"/>
      <c r="O104" s="1156"/>
      <c r="P104" s="1156"/>
      <c r="Q104" s="1156"/>
      <c r="R104" s="1156"/>
      <c r="S104" s="1156"/>
      <c r="T104" s="1156"/>
      <c r="U104" s="1156"/>
      <c r="V104" s="1156"/>
      <c r="W104" s="1156"/>
      <c r="X104" s="1156"/>
      <c r="Y104" s="1156"/>
      <c r="Z104" s="1156"/>
      <c r="AA104" s="1156"/>
      <c r="AB104" s="1157"/>
      <c r="AC104" s="1316"/>
      <c r="AD104" s="1335"/>
      <c r="AE104" s="1336"/>
      <c r="AF104" s="1335"/>
      <c r="AG104" s="1337"/>
      <c r="AH104" s="1338"/>
      <c r="AI104" s="1325"/>
      <c r="AJ104" s="1326"/>
      <c r="AK104" s="1156"/>
      <c r="AL104" s="1156"/>
      <c r="AM104" s="221" t="s">
        <v>1225</v>
      </c>
      <c r="AN104" s="1327"/>
      <c r="AO104" s="1327"/>
      <c r="AP104" s="1327"/>
      <c r="AQ104" s="1327"/>
      <c r="AR104" s="1327"/>
      <c r="AS104" s="1327"/>
      <c r="AT104" s="1327"/>
      <c r="AU104" s="1327"/>
      <c r="AV104" s="1327"/>
      <c r="AW104" s="1327"/>
      <c r="AX104" s="1327"/>
      <c r="AY104" s="1327"/>
      <c r="AZ104" s="1327"/>
      <c r="BA104" s="1327"/>
      <c r="BB104" s="1327"/>
      <c r="BC104" s="1327"/>
      <c r="BD104" s="1327"/>
      <c r="BE104" s="1327"/>
      <c r="BF104" s="1327"/>
      <c r="BG104" s="1327"/>
      <c r="BH104" s="1327"/>
      <c r="BI104" s="1327"/>
      <c r="BJ104" s="1327"/>
      <c r="BK104" s="1327"/>
      <c r="BL104" s="1327"/>
      <c r="BM104" s="222"/>
      <c r="BN104" s="222"/>
      <c r="BO104" s="222"/>
      <c r="BP104" s="1327"/>
      <c r="BQ104" s="1327"/>
      <c r="BR104" s="1327"/>
      <c r="BS104" s="1326"/>
      <c r="BT104" s="1316"/>
      <c r="BU104" s="1246"/>
      <c r="BV104" s="1325"/>
      <c r="BW104" s="1327"/>
      <c r="BX104" s="1327"/>
      <c r="BY104" s="1327"/>
      <c r="BZ104" s="1327"/>
      <c r="CA104" s="1330"/>
      <c r="CB104" s="1325"/>
      <c r="CC104" s="1327"/>
      <c r="CD104" s="1327"/>
      <c r="CE104" s="1327"/>
      <c r="CF104" s="1332"/>
    </row>
    <row r="105" spans="1:84" s="137" customFormat="1" ht="15.75" customHeight="1" x14ac:dyDescent="0.45">
      <c r="A105" s="1334"/>
      <c r="B105" s="1316"/>
      <c r="C105" s="1156"/>
      <c r="D105" s="1156"/>
      <c r="E105" s="1156"/>
      <c r="F105" s="1156"/>
      <c r="G105" s="1156"/>
      <c r="H105" s="1156"/>
      <c r="I105" s="1156"/>
      <c r="J105" s="1156"/>
      <c r="K105" s="1156"/>
      <c r="L105" s="1156"/>
      <c r="M105" s="1156"/>
      <c r="N105" s="1156"/>
      <c r="O105" s="1156"/>
      <c r="P105" s="1156"/>
      <c r="Q105" s="1156"/>
      <c r="R105" s="1156"/>
      <c r="S105" s="1156"/>
      <c r="T105" s="1156"/>
      <c r="U105" s="1156"/>
      <c r="V105" s="1156"/>
      <c r="W105" s="1156"/>
      <c r="X105" s="1156"/>
      <c r="Y105" s="1156"/>
      <c r="Z105" s="1156"/>
      <c r="AA105" s="1156"/>
      <c r="AB105" s="1157"/>
      <c r="AC105" s="1316"/>
      <c r="AD105" s="1317"/>
      <c r="AE105" s="1318"/>
      <c r="AF105" s="1317"/>
      <c r="AG105" s="1320"/>
      <c r="AH105" s="1321"/>
      <c r="AI105" s="1325"/>
      <c r="AJ105" s="1326"/>
      <c r="AK105" s="1156"/>
      <c r="AL105" s="1156"/>
      <c r="AM105" s="221" t="s">
        <v>1241</v>
      </c>
      <c r="AN105" s="1327"/>
      <c r="AO105" s="1327"/>
      <c r="AP105" s="1327"/>
      <c r="AQ105" s="1327"/>
      <c r="AR105" s="1327"/>
      <c r="AS105" s="1327"/>
      <c r="AT105" s="1327"/>
      <c r="AU105" s="1327"/>
      <c r="AV105" s="1327"/>
      <c r="AW105" s="1327"/>
      <c r="AX105" s="1327"/>
      <c r="AY105" s="1327"/>
      <c r="AZ105" s="1327"/>
      <c r="BA105" s="1327"/>
      <c r="BB105" s="1327"/>
      <c r="BC105" s="1327"/>
      <c r="BD105" s="1327"/>
      <c r="BE105" s="1327"/>
      <c r="BF105" s="1327"/>
      <c r="BG105" s="1327"/>
      <c r="BH105" s="1327"/>
      <c r="BI105" s="1327"/>
      <c r="BJ105" s="1327"/>
      <c r="BK105" s="1327"/>
      <c r="BL105" s="1327"/>
      <c r="BM105" s="222"/>
      <c r="BN105" s="222"/>
      <c r="BO105" s="222"/>
      <c r="BP105" s="1327"/>
      <c r="BQ105" s="1327"/>
      <c r="BR105" s="1327"/>
      <c r="BS105" s="1326"/>
      <c r="BT105" s="1316"/>
      <c r="BU105" s="1246"/>
      <c r="BV105" s="1325"/>
      <c r="BW105" s="1327"/>
      <c r="BX105" s="1327"/>
      <c r="BY105" s="1327"/>
      <c r="BZ105" s="1327"/>
      <c r="CA105" s="1330"/>
      <c r="CB105" s="1325"/>
      <c r="CC105" s="1327"/>
      <c r="CD105" s="1327"/>
      <c r="CE105" s="1327"/>
      <c r="CF105" s="1332"/>
    </row>
    <row r="106" spans="1:84" s="137" customFormat="1" ht="15.75" customHeight="1" x14ac:dyDescent="0.45">
      <c r="A106" s="1334"/>
      <c r="B106" s="1316"/>
      <c r="C106" s="1156"/>
      <c r="D106" s="1156"/>
      <c r="E106" s="1156"/>
      <c r="F106" s="1156"/>
      <c r="G106" s="1156"/>
      <c r="H106" s="1156"/>
      <c r="I106" s="1156"/>
      <c r="J106" s="1156"/>
      <c r="K106" s="1156"/>
      <c r="L106" s="1156"/>
      <c r="M106" s="1156"/>
      <c r="N106" s="1156"/>
      <c r="O106" s="1156"/>
      <c r="P106" s="1156"/>
      <c r="Q106" s="1156"/>
      <c r="R106" s="1156"/>
      <c r="S106" s="1156"/>
      <c r="T106" s="1156"/>
      <c r="U106" s="1156"/>
      <c r="V106" s="1156"/>
      <c r="W106" s="1156"/>
      <c r="X106" s="1156"/>
      <c r="Y106" s="1156"/>
      <c r="Z106" s="1156"/>
      <c r="AA106" s="1156"/>
      <c r="AB106" s="1157"/>
      <c r="AC106" s="1316"/>
      <c r="AD106" s="1164"/>
      <c r="AE106" s="1319"/>
      <c r="AF106" s="1164"/>
      <c r="AG106" s="1322"/>
      <c r="AH106" s="1323"/>
      <c r="AI106" s="1325"/>
      <c r="AJ106" s="1326"/>
      <c r="AK106" s="1156"/>
      <c r="AL106" s="1156"/>
      <c r="AM106" s="221" t="s">
        <v>1256</v>
      </c>
      <c r="AN106" s="1327"/>
      <c r="AO106" s="1327"/>
      <c r="AP106" s="1327"/>
      <c r="AQ106" s="1327"/>
      <c r="AR106" s="1327"/>
      <c r="AS106" s="1327"/>
      <c r="AT106" s="1327"/>
      <c r="AU106" s="1327"/>
      <c r="AV106" s="1327"/>
      <c r="AW106" s="1327"/>
      <c r="AX106" s="1327"/>
      <c r="AY106" s="1327"/>
      <c r="AZ106" s="1327"/>
      <c r="BA106" s="1327"/>
      <c r="BB106" s="1327"/>
      <c r="BC106" s="1327"/>
      <c r="BD106" s="1327"/>
      <c r="BE106" s="1327"/>
      <c r="BF106" s="1327"/>
      <c r="BG106" s="1327"/>
      <c r="BH106" s="1327"/>
      <c r="BI106" s="1327"/>
      <c r="BJ106" s="1327"/>
      <c r="BK106" s="1327"/>
      <c r="BL106" s="1327"/>
      <c r="BM106" s="222"/>
      <c r="BN106" s="222"/>
      <c r="BO106" s="222"/>
      <c r="BP106" s="1327"/>
      <c r="BQ106" s="1327"/>
      <c r="BR106" s="1327"/>
      <c r="BS106" s="1326"/>
      <c r="BT106" s="1316"/>
      <c r="BU106" s="1246"/>
      <c r="BV106" s="1325"/>
      <c r="BW106" s="1327"/>
      <c r="BX106" s="1327"/>
      <c r="BY106" s="1327"/>
      <c r="BZ106" s="1327"/>
      <c r="CA106" s="1330"/>
      <c r="CB106" s="1325"/>
      <c r="CC106" s="1327"/>
      <c r="CD106" s="1327"/>
      <c r="CE106" s="1327"/>
      <c r="CF106" s="1332"/>
    </row>
    <row r="107" spans="1:84" s="137" customFormat="1" ht="15.75" customHeight="1" x14ac:dyDescent="0.45">
      <c r="A107" s="1334">
        <f t="shared" ref="A107" si="24">+A104+1</f>
        <v>29</v>
      </c>
      <c r="B107" s="1316"/>
      <c r="C107" s="1156"/>
      <c r="D107" s="1156"/>
      <c r="E107" s="1156"/>
      <c r="F107" s="1156"/>
      <c r="G107" s="1156"/>
      <c r="H107" s="1156"/>
      <c r="I107" s="1156"/>
      <c r="J107" s="1156"/>
      <c r="K107" s="1156"/>
      <c r="L107" s="1156"/>
      <c r="M107" s="1156"/>
      <c r="N107" s="1156"/>
      <c r="O107" s="1156"/>
      <c r="P107" s="1156"/>
      <c r="Q107" s="1156"/>
      <c r="R107" s="1156"/>
      <c r="S107" s="1156"/>
      <c r="T107" s="1156"/>
      <c r="U107" s="1156"/>
      <c r="V107" s="1156"/>
      <c r="W107" s="1156"/>
      <c r="X107" s="1156"/>
      <c r="Y107" s="1156"/>
      <c r="Z107" s="1156"/>
      <c r="AA107" s="1156"/>
      <c r="AB107" s="1157"/>
      <c r="AC107" s="1316"/>
      <c r="AD107" s="1335"/>
      <c r="AE107" s="1336"/>
      <c r="AF107" s="1335"/>
      <c r="AG107" s="1337"/>
      <c r="AH107" s="1338"/>
      <c r="AI107" s="1325"/>
      <c r="AJ107" s="1326"/>
      <c r="AK107" s="1156"/>
      <c r="AL107" s="1156"/>
      <c r="AM107" s="221" t="s">
        <v>1225</v>
      </c>
      <c r="AN107" s="1327"/>
      <c r="AO107" s="1327"/>
      <c r="AP107" s="1327"/>
      <c r="AQ107" s="1327"/>
      <c r="AR107" s="1327"/>
      <c r="AS107" s="1327"/>
      <c r="AT107" s="1327"/>
      <c r="AU107" s="1327"/>
      <c r="AV107" s="1327"/>
      <c r="AW107" s="1327"/>
      <c r="AX107" s="1327"/>
      <c r="AY107" s="1327"/>
      <c r="AZ107" s="1327"/>
      <c r="BA107" s="1327"/>
      <c r="BB107" s="1327"/>
      <c r="BC107" s="1327"/>
      <c r="BD107" s="1327"/>
      <c r="BE107" s="1327"/>
      <c r="BF107" s="1327"/>
      <c r="BG107" s="1327"/>
      <c r="BH107" s="1327"/>
      <c r="BI107" s="1327"/>
      <c r="BJ107" s="1327"/>
      <c r="BK107" s="1327"/>
      <c r="BL107" s="1327"/>
      <c r="BM107" s="222"/>
      <c r="BN107" s="222"/>
      <c r="BO107" s="222"/>
      <c r="BP107" s="1327"/>
      <c r="BQ107" s="1327"/>
      <c r="BR107" s="1327"/>
      <c r="BS107" s="1326"/>
      <c r="BT107" s="1316"/>
      <c r="BU107" s="1246"/>
      <c r="BV107" s="1325"/>
      <c r="BW107" s="1327"/>
      <c r="BX107" s="1327"/>
      <c r="BY107" s="1327"/>
      <c r="BZ107" s="1327"/>
      <c r="CA107" s="1330"/>
      <c r="CB107" s="1325"/>
      <c r="CC107" s="1327"/>
      <c r="CD107" s="1327"/>
      <c r="CE107" s="1327"/>
      <c r="CF107" s="1332"/>
    </row>
    <row r="108" spans="1:84" s="137" customFormat="1" ht="15.75" customHeight="1" x14ac:dyDescent="0.45">
      <c r="A108" s="1334"/>
      <c r="B108" s="1316"/>
      <c r="C108" s="1156"/>
      <c r="D108" s="1156"/>
      <c r="E108" s="1156"/>
      <c r="F108" s="1156"/>
      <c r="G108" s="1156"/>
      <c r="H108" s="1156"/>
      <c r="I108" s="1156"/>
      <c r="J108" s="1156"/>
      <c r="K108" s="1156"/>
      <c r="L108" s="1156"/>
      <c r="M108" s="1156"/>
      <c r="N108" s="1156"/>
      <c r="O108" s="1156"/>
      <c r="P108" s="1156"/>
      <c r="Q108" s="1156"/>
      <c r="R108" s="1156"/>
      <c r="S108" s="1156"/>
      <c r="T108" s="1156"/>
      <c r="U108" s="1156"/>
      <c r="V108" s="1156"/>
      <c r="W108" s="1156"/>
      <c r="X108" s="1156"/>
      <c r="Y108" s="1156"/>
      <c r="Z108" s="1156"/>
      <c r="AA108" s="1156"/>
      <c r="AB108" s="1157"/>
      <c r="AC108" s="1316"/>
      <c r="AD108" s="1317"/>
      <c r="AE108" s="1318"/>
      <c r="AF108" s="1317"/>
      <c r="AG108" s="1320"/>
      <c r="AH108" s="1321"/>
      <c r="AI108" s="1325"/>
      <c r="AJ108" s="1326"/>
      <c r="AK108" s="1156"/>
      <c r="AL108" s="1156"/>
      <c r="AM108" s="221" t="s">
        <v>1241</v>
      </c>
      <c r="AN108" s="1327"/>
      <c r="AO108" s="1327"/>
      <c r="AP108" s="1327"/>
      <c r="AQ108" s="1327"/>
      <c r="AR108" s="1327"/>
      <c r="AS108" s="1327"/>
      <c r="AT108" s="1327"/>
      <c r="AU108" s="1327"/>
      <c r="AV108" s="1327"/>
      <c r="AW108" s="1327"/>
      <c r="AX108" s="1327"/>
      <c r="AY108" s="1327"/>
      <c r="AZ108" s="1327"/>
      <c r="BA108" s="1327"/>
      <c r="BB108" s="1327"/>
      <c r="BC108" s="1327"/>
      <c r="BD108" s="1327"/>
      <c r="BE108" s="1327"/>
      <c r="BF108" s="1327"/>
      <c r="BG108" s="1327"/>
      <c r="BH108" s="1327"/>
      <c r="BI108" s="1327"/>
      <c r="BJ108" s="1327"/>
      <c r="BK108" s="1327"/>
      <c r="BL108" s="1327"/>
      <c r="BM108" s="222"/>
      <c r="BN108" s="222"/>
      <c r="BO108" s="222"/>
      <c r="BP108" s="1327"/>
      <c r="BQ108" s="1327"/>
      <c r="BR108" s="1327"/>
      <c r="BS108" s="1326"/>
      <c r="BT108" s="1316"/>
      <c r="BU108" s="1246"/>
      <c r="BV108" s="1325"/>
      <c r="BW108" s="1327"/>
      <c r="BX108" s="1327"/>
      <c r="BY108" s="1327"/>
      <c r="BZ108" s="1327"/>
      <c r="CA108" s="1330"/>
      <c r="CB108" s="1325"/>
      <c r="CC108" s="1327"/>
      <c r="CD108" s="1327"/>
      <c r="CE108" s="1327"/>
      <c r="CF108" s="1332"/>
    </row>
    <row r="109" spans="1:84" s="137" customFormat="1" ht="15.75" customHeight="1" x14ac:dyDescent="0.45">
      <c r="A109" s="1334"/>
      <c r="B109" s="1316"/>
      <c r="C109" s="1156"/>
      <c r="D109" s="1156"/>
      <c r="E109" s="1156"/>
      <c r="F109" s="1156"/>
      <c r="G109" s="1156"/>
      <c r="H109" s="1156"/>
      <c r="I109" s="1156"/>
      <c r="J109" s="1156"/>
      <c r="K109" s="1156"/>
      <c r="L109" s="1156"/>
      <c r="M109" s="1156"/>
      <c r="N109" s="1156"/>
      <c r="O109" s="1156"/>
      <c r="P109" s="1156"/>
      <c r="Q109" s="1156"/>
      <c r="R109" s="1156"/>
      <c r="S109" s="1156"/>
      <c r="T109" s="1156"/>
      <c r="U109" s="1156"/>
      <c r="V109" s="1156"/>
      <c r="W109" s="1156"/>
      <c r="X109" s="1156"/>
      <c r="Y109" s="1156"/>
      <c r="Z109" s="1156"/>
      <c r="AA109" s="1156"/>
      <c r="AB109" s="1157"/>
      <c r="AC109" s="1316"/>
      <c r="AD109" s="1164"/>
      <c r="AE109" s="1319"/>
      <c r="AF109" s="1164"/>
      <c r="AG109" s="1322"/>
      <c r="AH109" s="1323"/>
      <c r="AI109" s="1325"/>
      <c r="AJ109" s="1326"/>
      <c r="AK109" s="1156"/>
      <c r="AL109" s="1156"/>
      <c r="AM109" s="221" t="s">
        <v>1256</v>
      </c>
      <c r="AN109" s="1327"/>
      <c r="AO109" s="1327"/>
      <c r="AP109" s="1327"/>
      <c r="AQ109" s="1327"/>
      <c r="AR109" s="1327"/>
      <c r="AS109" s="1327"/>
      <c r="AT109" s="1327"/>
      <c r="AU109" s="1327"/>
      <c r="AV109" s="1327"/>
      <c r="AW109" s="1327"/>
      <c r="AX109" s="1327"/>
      <c r="AY109" s="1327"/>
      <c r="AZ109" s="1327"/>
      <c r="BA109" s="1327"/>
      <c r="BB109" s="1327"/>
      <c r="BC109" s="1327"/>
      <c r="BD109" s="1327"/>
      <c r="BE109" s="1327"/>
      <c r="BF109" s="1327"/>
      <c r="BG109" s="1327"/>
      <c r="BH109" s="1327"/>
      <c r="BI109" s="1327"/>
      <c r="BJ109" s="1327"/>
      <c r="BK109" s="1327"/>
      <c r="BL109" s="1327"/>
      <c r="BM109" s="222"/>
      <c r="BN109" s="222"/>
      <c r="BO109" s="222"/>
      <c r="BP109" s="1327"/>
      <c r="BQ109" s="1327"/>
      <c r="BR109" s="1327"/>
      <c r="BS109" s="1326"/>
      <c r="BT109" s="1316"/>
      <c r="BU109" s="1246"/>
      <c r="BV109" s="1325"/>
      <c r="BW109" s="1327"/>
      <c r="BX109" s="1327"/>
      <c r="BY109" s="1327"/>
      <c r="BZ109" s="1327"/>
      <c r="CA109" s="1330"/>
      <c r="CB109" s="1325"/>
      <c r="CC109" s="1327"/>
      <c r="CD109" s="1327"/>
      <c r="CE109" s="1327"/>
      <c r="CF109" s="1332"/>
    </row>
    <row r="110" spans="1:84" s="137" customFormat="1" ht="15.75" customHeight="1" x14ac:dyDescent="0.45">
      <c r="A110" s="1334">
        <f t="shared" ref="A110" si="25">+A107+1</f>
        <v>30</v>
      </c>
      <c r="B110" s="1316"/>
      <c r="C110" s="1156"/>
      <c r="D110" s="1156"/>
      <c r="E110" s="1156"/>
      <c r="F110" s="1156"/>
      <c r="G110" s="1156"/>
      <c r="H110" s="1156"/>
      <c r="I110" s="1156"/>
      <c r="J110" s="1156"/>
      <c r="K110" s="1156"/>
      <c r="L110" s="1156"/>
      <c r="M110" s="1156"/>
      <c r="N110" s="1156"/>
      <c r="O110" s="1156"/>
      <c r="P110" s="1156"/>
      <c r="Q110" s="1156"/>
      <c r="R110" s="1156"/>
      <c r="S110" s="1156"/>
      <c r="T110" s="1156"/>
      <c r="U110" s="1156"/>
      <c r="V110" s="1156"/>
      <c r="W110" s="1156"/>
      <c r="X110" s="1156"/>
      <c r="Y110" s="1156"/>
      <c r="Z110" s="1156"/>
      <c r="AA110" s="1156"/>
      <c r="AB110" s="1157"/>
      <c r="AC110" s="1316"/>
      <c r="AD110" s="1335"/>
      <c r="AE110" s="1336"/>
      <c r="AF110" s="1335"/>
      <c r="AG110" s="1337"/>
      <c r="AH110" s="1338"/>
      <c r="AI110" s="1325"/>
      <c r="AJ110" s="1326"/>
      <c r="AK110" s="1156"/>
      <c r="AL110" s="1156"/>
      <c r="AM110" s="221" t="s">
        <v>1225</v>
      </c>
      <c r="AN110" s="1327"/>
      <c r="AO110" s="1327"/>
      <c r="AP110" s="1327"/>
      <c r="AQ110" s="1327"/>
      <c r="AR110" s="1327"/>
      <c r="AS110" s="1327"/>
      <c r="AT110" s="1327"/>
      <c r="AU110" s="1327"/>
      <c r="AV110" s="1327"/>
      <c r="AW110" s="1327"/>
      <c r="AX110" s="1327"/>
      <c r="AY110" s="1327"/>
      <c r="AZ110" s="1327"/>
      <c r="BA110" s="1327"/>
      <c r="BB110" s="1327"/>
      <c r="BC110" s="1327"/>
      <c r="BD110" s="1327"/>
      <c r="BE110" s="1327"/>
      <c r="BF110" s="1327"/>
      <c r="BG110" s="1327"/>
      <c r="BH110" s="1327"/>
      <c r="BI110" s="1327"/>
      <c r="BJ110" s="1327"/>
      <c r="BK110" s="1327"/>
      <c r="BL110" s="1327"/>
      <c r="BM110" s="222"/>
      <c r="BN110" s="222"/>
      <c r="BO110" s="222"/>
      <c r="BP110" s="1327"/>
      <c r="BQ110" s="1327"/>
      <c r="BR110" s="1327"/>
      <c r="BS110" s="1326"/>
      <c r="BT110" s="1316"/>
      <c r="BU110" s="1246"/>
      <c r="BV110" s="1325"/>
      <c r="BW110" s="1327"/>
      <c r="BX110" s="1327"/>
      <c r="BY110" s="1327"/>
      <c r="BZ110" s="1327"/>
      <c r="CA110" s="1330"/>
      <c r="CB110" s="1325"/>
      <c r="CC110" s="1327"/>
      <c r="CD110" s="1327"/>
      <c r="CE110" s="1327"/>
      <c r="CF110" s="1332"/>
    </row>
    <row r="111" spans="1:84" s="137" customFormat="1" ht="15.75" customHeight="1" x14ac:dyDescent="0.45">
      <c r="A111" s="1334"/>
      <c r="B111" s="1316"/>
      <c r="C111" s="1156"/>
      <c r="D111" s="1156"/>
      <c r="E111" s="1156"/>
      <c r="F111" s="1156"/>
      <c r="G111" s="1156"/>
      <c r="H111" s="1156"/>
      <c r="I111" s="1156"/>
      <c r="J111" s="1156"/>
      <c r="K111" s="1156"/>
      <c r="L111" s="1156"/>
      <c r="M111" s="1156"/>
      <c r="N111" s="1156"/>
      <c r="O111" s="1156"/>
      <c r="P111" s="1156"/>
      <c r="Q111" s="1156"/>
      <c r="R111" s="1156"/>
      <c r="S111" s="1156"/>
      <c r="T111" s="1156"/>
      <c r="U111" s="1156"/>
      <c r="V111" s="1156"/>
      <c r="W111" s="1156"/>
      <c r="X111" s="1156"/>
      <c r="Y111" s="1156"/>
      <c r="Z111" s="1156"/>
      <c r="AA111" s="1156"/>
      <c r="AB111" s="1157"/>
      <c r="AC111" s="1316"/>
      <c r="AD111" s="1317"/>
      <c r="AE111" s="1318"/>
      <c r="AF111" s="1317"/>
      <c r="AG111" s="1320"/>
      <c r="AH111" s="1321"/>
      <c r="AI111" s="1325"/>
      <c r="AJ111" s="1326"/>
      <c r="AK111" s="1156"/>
      <c r="AL111" s="1156"/>
      <c r="AM111" s="221" t="s">
        <v>1241</v>
      </c>
      <c r="AN111" s="1327"/>
      <c r="AO111" s="1327"/>
      <c r="AP111" s="1327"/>
      <c r="AQ111" s="1327"/>
      <c r="AR111" s="1327"/>
      <c r="AS111" s="1327"/>
      <c r="AT111" s="1327"/>
      <c r="AU111" s="1327"/>
      <c r="AV111" s="1327"/>
      <c r="AW111" s="1327"/>
      <c r="AX111" s="1327"/>
      <c r="AY111" s="1327"/>
      <c r="AZ111" s="1327"/>
      <c r="BA111" s="1327"/>
      <c r="BB111" s="1327"/>
      <c r="BC111" s="1327"/>
      <c r="BD111" s="1327"/>
      <c r="BE111" s="1327"/>
      <c r="BF111" s="1327"/>
      <c r="BG111" s="1327"/>
      <c r="BH111" s="1327"/>
      <c r="BI111" s="1327"/>
      <c r="BJ111" s="1327"/>
      <c r="BK111" s="1327"/>
      <c r="BL111" s="1327"/>
      <c r="BM111" s="222"/>
      <c r="BN111" s="222"/>
      <c r="BO111" s="222"/>
      <c r="BP111" s="1327"/>
      <c r="BQ111" s="1327"/>
      <c r="BR111" s="1327"/>
      <c r="BS111" s="1326"/>
      <c r="BT111" s="1316"/>
      <c r="BU111" s="1246"/>
      <c r="BV111" s="1325"/>
      <c r="BW111" s="1327"/>
      <c r="BX111" s="1327"/>
      <c r="BY111" s="1327"/>
      <c r="BZ111" s="1327"/>
      <c r="CA111" s="1330"/>
      <c r="CB111" s="1325"/>
      <c r="CC111" s="1327"/>
      <c r="CD111" s="1327"/>
      <c r="CE111" s="1327"/>
      <c r="CF111" s="1332"/>
    </row>
    <row r="112" spans="1:84" s="137" customFormat="1" ht="15.75" customHeight="1" x14ac:dyDescent="0.45">
      <c r="A112" s="1334"/>
      <c r="B112" s="1316"/>
      <c r="C112" s="1156"/>
      <c r="D112" s="1156"/>
      <c r="E112" s="1156"/>
      <c r="F112" s="1156"/>
      <c r="G112" s="1156"/>
      <c r="H112" s="1156"/>
      <c r="I112" s="1156"/>
      <c r="J112" s="1156"/>
      <c r="K112" s="1156"/>
      <c r="L112" s="1156"/>
      <c r="M112" s="1156"/>
      <c r="N112" s="1156"/>
      <c r="O112" s="1156"/>
      <c r="P112" s="1156"/>
      <c r="Q112" s="1156"/>
      <c r="R112" s="1156"/>
      <c r="S112" s="1156"/>
      <c r="T112" s="1156"/>
      <c r="U112" s="1156"/>
      <c r="V112" s="1156"/>
      <c r="W112" s="1156"/>
      <c r="X112" s="1156"/>
      <c r="Y112" s="1156"/>
      <c r="Z112" s="1156"/>
      <c r="AA112" s="1156"/>
      <c r="AB112" s="1157"/>
      <c r="AC112" s="1316"/>
      <c r="AD112" s="1164"/>
      <c r="AE112" s="1319"/>
      <c r="AF112" s="1164"/>
      <c r="AG112" s="1322"/>
      <c r="AH112" s="1323"/>
      <c r="AI112" s="1325"/>
      <c r="AJ112" s="1326"/>
      <c r="AK112" s="1156"/>
      <c r="AL112" s="1156"/>
      <c r="AM112" s="221" t="s">
        <v>1256</v>
      </c>
      <c r="AN112" s="1327"/>
      <c r="AO112" s="1327"/>
      <c r="AP112" s="1327"/>
      <c r="AQ112" s="1327"/>
      <c r="AR112" s="1327"/>
      <c r="AS112" s="1327"/>
      <c r="AT112" s="1327"/>
      <c r="AU112" s="1327"/>
      <c r="AV112" s="1327"/>
      <c r="AW112" s="1327"/>
      <c r="AX112" s="1327"/>
      <c r="AY112" s="1327"/>
      <c r="AZ112" s="1327"/>
      <c r="BA112" s="1327"/>
      <c r="BB112" s="1327"/>
      <c r="BC112" s="1327"/>
      <c r="BD112" s="1327"/>
      <c r="BE112" s="1327"/>
      <c r="BF112" s="1327"/>
      <c r="BG112" s="1327"/>
      <c r="BH112" s="1327"/>
      <c r="BI112" s="1327"/>
      <c r="BJ112" s="1327"/>
      <c r="BK112" s="1327"/>
      <c r="BL112" s="1327"/>
      <c r="BM112" s="222"/>
      <c r="BN112" s="222"/>
      <c r="BO112" s="222"/>
      <c r="BP112" s="1327"/>
      <c r="BQ112" s="1327"/>
      <c r="BR112" s="1327"/>
      <c r="BS112" s="1326"/>
      <c r="BT112" s="1316"/>
      <c r="BU112" s="1246"/>
      <c r="BV112" s="1325"/>
      <c r="BW112" s="1327"/>
      <c r="BX112" s="1327"/>
      <c r="BY112" s="1327"/>
      <c r="BZ112" s="1327"/>
      <c r="CA112" s="1330"/>
      <c r="CB112" s="1325"/>
      <c r="CC112" s="1327"/>
      <c r="CD112" s="1327"/>
      <c r="CE112" s="1327"/>
      <c r="CF112" s="1332"/>
    </row>
    <row r="113" spans="1:84" s="137" customFormat="1" ht="15.75" customHeight="1" x14ac:dyDescent="0.45">
      <c r="A113" s="1334">
        <f t="shared" ref="A113" si="26">+A110+1</f>
        <v>31</v>
      </c>
      <c r="B113" s="1316"/>
      <c r="C113" s="1156"/>
      <c r="D113" s="1156"/>
      <c r="E113" s="1156"/>
      <c r="F113" s="1156"/>
      <c r="G113" s="1156"/>
      <c r="H113" s="1156"/>
      <c r="I113" s="1156"/>
      <c r="J113" s="1156"/>
      <c r="K113" s="1156"/>
      <c r="L113" s="1156"/>
      <c r="M113" s="1156"/>
      <c r="N113" s="1156"/>
      <c r="O113" s="1156"/>
      <c r="P113" s="1156"/>
      <c r="Q113" s="1156"/>
      <c r="R113" s="1156"/>
      <c r="S113" s="1156"/>
      <c r="T113" s="1156"/>
      <c r="U113" s="1156"/>
      <c r="V113" s="1156"/>
      <c r="W113" s="1156"/>
      <c r="X113" s="1156"/>
      <c r="Y113" s="1156"/>
      <c r="Z113" s="1156"/>
      <c r="AA113" s="1156"/>
      <c r="AB113" s="1157"/>
      <c r="AC113" s="1316"/>
      <c r="AD113" s="1335"/>
      <c r="AE113" s="1336"/>
      <c r="AF113" s="1335"/>
      <c r="AG113" s="1337"/>
      <c r="AH113" s="1338"/>
      <c r="AI113" s="1325"/>
      <c r="AJ113" s="1326"/>
      <c r="AK113" s="1156"/>
      <c r="AL113" s="1156"/>
      <c r="AM113" s="221" t="s">
        <v>1225</v>
      </c>
      <c r="AN113" s="1327"/>
      <c r="AO113" s="1327"/>
      <c r="AP113" s="1327"/>
      <c r="AQ113" s="1327"/>
      <c r="AR113" s="1327"/>
      <c r="AS113" s="1327"/>
      <c r="AT113" s="1327"/>
      <c r="AU113" s="1327"/>
      <c r="AV113" s="1327"/>
      <c r="AW113" s="1327"/>
      <c r="AX113" s="1327"/>
      <c r="AY113" s="1327"/>
      <c r="AZ113" s="1327"/>
      <c r="BA113" s="1327"/>
      <c r="BB113" s="1327"/>
      <c r="BC113" s="1327"/>
      <c r="BD113" s="1327"/>
      <c r="BE113" s="1327"/>
      <c r="BF113" s="1327"/>
      <c r="BG113" s="1327"/>
      <c r="BH113" s="1327"/>
      <c r="BI113" s="1327"/>
      <c r="BJ113" s="1327"/>
      <c r="BK113" s="1327"/>
      <c r="BL113" s="1327"/>
      <c r="BM113" s="222"/>
      <c r="BN113" s="222"/>
      <c r="BO113" s="222"/>
      <c r="BP113" s="1327"/>
      <c r="BQ113" s="1327"/>
      <c r="BR113" s="1327"/>
      <c r="BS113" s="1326"/>
      <c r="BT113" s="1316"/>
      <c r="BU113" s="1246"/>
      <c r="BV113" s="1325"/>
      <c r="BW113" s="1327"/>
      <c r="BX113" s="1327"/>
      <c r="BY113" s="1327"/>
      <c r="BZ113" s="1327"/>
      <c r="CA113" s="1330"/>
      <c r="CB113" s="1325"/>
      <c r="CC113" s="1327"/>
      <c r="CD113" s="1327"/>
      <c r="CE113" s="1327"/>
      <c r="CF113" s="1332"/>
    </row>
    <row r="114" spans="1:84" s="137" customFormat="1" ht="15.75" customHeight="1" x14ac:dyDescent="0.45">
      <c r="A114" s="1334"/>
      <c r="B114" s="1316"/>
      <c r="C114" s="1156"/>
      <c r="D114" s="1156"/>
      <c r="E114" s="1156"/>
      <c r="F114" s="1156"/>
      <c r="G114" s="1156"/>
      <c r="H114" s="1156"/>
      <c r="I114" s="1156"/>
      <c r="J114" s="1156"/>
      <c r="K114" s="1156"/>
      <c r="L114" s="1156"/>
      <c r="M114" s="1156"/>
      <c r="N114" s="1156"/>
      <c r="O114" s="1156"/>
      <c r="P114" s="1156"/>
      <c r="Q114" s="1156"/>
      <c r="R114" s="1156"/>
      <c r="S114" s="1156"/>
      <c r="T114" s="1156"/>
      <c r="U114" s="1156"/>
      <c r="V114" s="1156"/>
      <c r="W114" s="1156"/>
      <c r="X114" s="1156"/>
      <c r="Y114" s="1156"/>
      <c r="Z114" s="1156"/>
      <c r="AA114" s="1156"/>
      <c r="AB114" s="1157"/>
      <c r="AC114" s="1316"/>
      <c r="AD114" s="1317"/>
      <c r="AE114" s="1318"/>
      <c r="AF114" s="1317"/>
      <c r="AG114" s="1320"/>
      <c r="AH114" s="1321"/>
      <c r="AI114" s="1325"/>
      <c r="AJ114" s="1326"/>
      <c r="AK114" s="1156"/>
      <c r="AL114" s="1156"/>
      <c r="AM114" s="221" t="s">
        <v>1241</v>
      </c>
      <c r="AN114" s="1327"/>
      <c r="AO114" s="1327"/>
      <c r="AP114" s="1327"/>
      <c r="AQ114" s="1327"/>
      <c r="AR114" s="1327"/>
      <c r="AS114" s="1327"/>
      <c r="AT114" s="1327"/>
      <c r="AU114" s="1327"/>
      <c r="AV114" s="1327"/>
      <c r="AW114" s="1327"/>
      <c r="AX114" s="1327"/>
      <c r="AY114" s="1327"/>
      <c r="AZ114" s="1327"/>
      <c r="BA114" s="1327"/>
      <c r="BB114" s="1327"/>
      <c r="BC114" s="1327"/>
      <c r="BD114" s="1327"/>
      <c r="BE114" s="1327"/>
      <c r="BF114" s="1327"/>
      <c r="BG114" s="1327"/>
      <c r="BH114" s="1327"/>
      <c r="BI114" s="1327"/>
      <c r="BJ114" s="1327"/>
      <c r="BK114" s="1327"/>
      <c r="BL114" s="1327"/>
      <c r="BM114" s="222"/>
      <c r="BN114" s="222"/>
      <c r="BO114" s="222"/>
      <c r="BP114" s="1327"/>
      <c r="BQ114" s="1327"/>
      <c r="BR114" s="1327"/>
      <c r="BS114" s="1326"/>
      <c r="BT114" s="1316"/>
      <c r="BU114" s="1246"/>
      <c r="BV114" s="1325"/>
      <c r="BW114" s="1327"/>
      <c r="BX114" s="1327"/>
      <c r="BY114" s="1327"/>
      <c r="BZ114" s="1327"/>
      <c r="CA114" s="1330"/>
      <c r="CB114" s="1325"/>
      <c r="CC114" s="1327"/>
      <c r="CD114" s="1327"/>
      <c r="CE114" s="1327"/>
      <c r="CF114" s="1332"/>
    </row>
    <row r="115" spans="1:84" s="137" customFormat="1" ht="15.75" customHeight="1" x14ac:dyDescent="0.45">
      <c r="A115" s="1334"/>
      <c r="B115" s="1316"/>
      <c r="C115" s="1156"/>
      <c r="D115" s="1156"/>
      <c r="E115" s="1156"/>
      <c r="F115" s="1156"/>
      <c r="G115" s="1156"/>
      <c r="H115" s="1156"/>
      <c r="I115" s="1156"/>
      <c r="J115" s="1156"/>
      <c r="K115" s="1156"/>
      <c r="L115" s="1156"/>
      <c r="M115" s="1156"/>
      <c r="N115" s="1156"/>
      <c r="O115" s="1156"/>
      <c r="P115" s="1156"/>
      <c r="Q115" s="1156"/>
      <c r="R115" s="1156"/>
      <c r="S115" s="1156"/>
      <c r="T115" s="1156"/>
      <c r="U115" s="1156"/>
      <c r="V115" s="1156"/>
      <c r="W115" s="1156"/>
      <c r="X115" s="1156"/>
      <c r="Y115" s="1156"/>
      <c r="Z115" s="1156"/>
      <c r="AA115" s="1156"/>
      <c r="AB115" s="1157"/>
      <c r="AC115" s="1316"/>
      <c r="AD115" s="1164"/>
      <c r="AE115" s="1319"/>
      <c r="AF115" s="1164"/>
      <c r="AG115" s="1322"/>
      <c r="AH115" s="1323"/>
      <c r="AI115" s="1325"/>
      <c r="AJ115" s="1326"/>
      <c r="AK115" s="1156"/>
      <c r="AL115" s="1156"/>
      <c r="AM115" s="221" t="s">
        <v>1256</v>
      </c>
      <c r="AN115" s="1327"/>
      <c r="AO115" s="1327"/>
      <c r="AP115" s="1327"/>
      <c r="AQ115" s="1327"/>
      <c r="AR115" s="1327"/>
      <c r="AS115" s="1327"/>
      <c r="AT115" s="1327"/>
      <c r="AU115" s="1327"/>
      <c r="AV115" s="1327"/>
      <c r="AW115" s="1327"/>
      <c r="AX115" s="1327"/>
      <c r="AY115" s="1327"/>
      <c r="AZ115" s="1327"/>
      <c r="BA115" s="1327"/>
      <c r="BB115" s="1327"/>
      <c r="BC115" s="1327"/>
      <c r="BD115" s="1327"/>
      <c r="BE115" s="1327"/>
      <c r="BF115" s="1327"/>
      <c r="BG115" s="1327"/>
      <c r="BH115" s="1327"/>
      <c r="BI115" s="1327"/>
      <c r="BJ115" s="1327"/>
      <c r="BK115" s="1327"/>
      <c r="BL115" s="1327"/>
      <c r="BM115" s="222"/>
      <c r="BN115" s="222"/>
      <c r="BO115" s="222"/>
      <c r="BP115" s="1327"/>
      <c r="BQ115" s="1327"/>
      <c r="BR115" s="1327"/>
      <c r="BS115" s="1326"/>
      <c r="BT115" s="1316"/>
      <c r="BU115" s="1246"/>
      <c r="BV115" s="1325"/>
      <c r="BW115" s="1327"/>
      <c r="BX115" s="1327"/>
      <c r="BY115" s="1327"/>
      <c r="BZ115" s="1327"/>
      <c r="CA115" s="1330"/>
      <c r="CB115" s="1325"/>
      <c r="CC115" s="1327"/>
      <c r="CD115" s="1327"/>
      <c r="CE115" s="1327"/>
      <c r="CF115" s="1332"/>
    </row>
    <row r="116" spans="1:84" s="137" customFormat="1" ht="15.75" customHeight="1" x14ac:dyDescent="0.45">
      <c r="A116" s="1334">
        <f t="shared" ref="A116" si="27">+A113+1</f>
        <v>32</v>
      </c>
      <c r="B116" s="1316"/>
      <c r="C116" s="1156"/>
      <c r="D116" s="1156"/>
      <c r="E116" s="1156"/>
      <c r="F116" s="1156"/>
      <c r="G116" s="1156"/>
      <c r="H116" s="1156"/>
      <c r="I116" s="1156"/>
      <c r="J116" s="1156"/>
      <c r="K116" s="1156"/>
      <c r="L116" s="1156"/>
      <c r="M116" s="1156"/>
      <c r="N116" s="1156"/>
      <c r="O116" s="1156"/>
      <c r="P116" s="1156"/>
      <c r="Q116" s="1156"/>
      <c r="R116" s="1156"/>
      <c r="S116" s="1156"/>
      <c r="T116" s="1156"/>
      <c r="U116" s="1156"/>
      <c r="V116" s="1156"/>
      <c r="W116" s="1156"/>
      <c r="X116" s="1156"/>
      <c r="Y116" s="1156"/>
      <c r="Z116" s="1156"/>
      <c r="AA116" s="1156"/>
      <c r="AB116" s="1157"/>
      <c r="AC116" s="1316"/>
      <c r="AD116" s="1335"/>
      <c r="AE116" s="1336"/>
      <c r="AF116" s="1335"/>
      <c r="AG116" s="1337"/>
      <c r="AH116" s="1338"/>
      <c r="AI116" s="1325"/>
      <c r="AJ116" s="1326"/>
      <c r="AK116" s="1156"/>
      <c r="AL116" s="1156"/>
      <c r="AM116" s="221" t="s">
        <v>1225</v>
      </c>
      <c r="AN116" s="1327"/>
      <c r="AO116" s="1327"/>
      <c r="AP116" s="1327"/>
      <c r="AQ116" s="1327"/>
      <c r="AR116" s="1327"/>
      <c r="AS116" s="1327"/>
      <c r="AT116" s="1327"/>
      <c r="AU116" s="1327"/>
      <c r="AV116" s="1327"/>
      <c r="AW116" s="1327"/>
      <c r="AX116" s="1327"/>
      <c r="AY116" s="1327"/>
      <c r="AZ116" s="1327"/>
      <c r="BA116" s="1327"/>
      <c r="BB116" s="1327"/>
      <c r="BC116" s="1327"/>
      <c r="BD116" s="1327"/>
      <c r="BE116" s="1327"/>
      <c r="BF116" s="1327"/>
      <c r="BG116" s="1327"/>
      <c r="BH116" s="1327"/>
      <c r="BI116" s="1327"/>
      <c r="BJ116" s="1327"/>
      <c r="BK116" s="1327"/>
      <c r="BL116" s="1327"/>
      <c r="BM116" s="222"/>
      <c r="BN116" s="222"/>
      <c r="BO116" s="222"/>
      <c r="BP116" s="1327"/>
      <c r="BQ116" s="1327"/>
      <c r="BR116" s="1327"/>
      <c r="BS116" s="1326"/>
      <c r="BT116" s="1316"/>
      <c r="BU116" s="1246"/>
      <c r="BV116" s="1325"/>
      <c r="BW116" s="1327"/>
      <c r="BX116" s="1327"/>
      <c r="BY116" s="1327"/>
      <c r="BZ116" s="1327"/>
      <c r="CA116" s="1330"/>
      <c r="CB116" s="1325"/>
      <c r="CC116" s="1327"/>
      <c r="CD116" s="1327"/>
      <c r="CE116" s="1327"/>
      <c r="CF116" s="1332"/>
    </row>
    <row r="117" spans="1:84" s="137" customFormat="1" ht="15.75" customHeight="1" x14ac:dyDescent="0.45">
      <c r="A117" s="1334"/>
      <c r="B117" s="1316"/>
      <c r="C117" s="1156"/>
      <c r="D117" s="1156"/>
      <c r="E117" s="1156"/>
      <c r="F117" s="1156"/>
      <c r="G117" s="1156"/>
      <c r="H117" s="1156"/>
      <c r="I117" s="1156"/>
      <c r="J117" s="1156"/>
      <c r="K117" s="1156"/>
      <c r="L117" s="1156"/>
      <c r="M117" s="1156"/>
      <c r="N117" s="1156"/>
      <c r="O117" s="1156"/>
      <c r="P117" s="1156"/>
      <c r="Q117" s="1156"/>
      <c r="R117" s="1156"/>
      <c r="S117" s="1156"/>
      <c r="T117" s="1156"/>
      <c r="U117" s="1156"/>
      <c r="V117" s="1156"/>
      <c r="W117" s="1156"/>
      <c r="X117" s="1156"/>
      <c r="Y117" s="1156"/>
      <c r="Z117" s="1156"/>
      <c r="AA117" s="1156"/>
      <c r="AB117" s="1157"/>
      <c r="AC117" s="1316"/>
      <c r="AD117" s="1317"/>
      <c r="AE117" s="1318"/>
      <c r="AF117" s="1317"/>
      <c r="AG117" s="1320"/>
      <c r="AH117" s="1321"/>
      <c r="AI117" s="1325"/>
      <c r="AJ117" s="1326"/>
      <c r="AK117" s="1156"/>
      <c r="AL117" s="1156"/>
      <c r="AM117" s="221" t="s">
        <v>1241</v>
      </c>
      <c r="AN117" s="1327"/>
      <c r="AO117" s="1327"/>
      <c r="AP117" s="1327"/>
      <c r="AQ117" s="1327"/>
      <c r="AR117" s="1327"/>
      <c r="AS117" s="1327"/>
      <c r="AT117" s="1327"/>
      <c r="AU117" s="1327"/>
      <c r="AV117" s="1327"/>
      <c r="AW117" s="1327"/>
      <c r="AX117" s="1327"/>
      <c r="AY117" s="1327"/>
      <c r="AZ117" s="1327"/>
      <c r="BA117" s="1327"/>
      <c r="BB117" s="1327"/>
      <c r="BC117" s="1327"/>
      <c r="BD117" s="1327"/>
      <c r="BE117" s="1327"/>
      <c r="BF117" s="1327"/>
      <c r="BG117" s="1327"/>
      <c r="BH117" s="1327"/>
      <c r="BI117" s="1327"/>
      <c r="BJ117" s="1327"/>
      <c r="BK117" s="1327"/>
      <c r="BL117" s="1327"/>
      <c r="BM117" s="222"/>
      <c r="BN117" s="222"/>
      <c r="BO117" s="222"/>
      <c r="BP117" s="1327"/>
      <c r="BQ117" s="1327"/>
      <c r="BR117" s="1327"/>
      <c r="BS117" s="1326"/>
      <c r="BT117" s="1316"/>
      <c r="BU117" s="1246"/>
      <c r="BV117" s="1325"/>
      <c r="BW117" s="1327"/>
      <c r="BX117" s="1327"/>
      <c r="BY117" s="1327"/>
      <c r="BZ117" s="1327"/>
      <c r="CA117" s="1330"/>
      <c r="CB117" s="1325"/>
      <c r="CC117" s="1327"/>
      <c r="CD117" s="1327"/>
      <c r="CE117" s="1327"/>
      <c r="CF117" s="1332"/>
    </row>
    <row r="118" spans="1:84" s="137" customFormat="1" ht="15.75" customHeight="1" x14ac:dyDescent="0.45">
      <c r="A118" s="1334"/>
      <c r="B118" s="1316"/>
      <c r="C118" s="1156"/>
      <c r="D118" s="1156"/>
      <c r="E118" s="1156"/>
      <c r="F118" s="1156"/>
      <c r="G118" s="1156"/>
      <c r="H118" s="1156"/>
      <c r="I118" s="1156"/>
      <c r="J118" s="1156"/>
      <c r="K118" s="1156"/>
      <c r="L118" s="1156"/>
      <c r="M118" s="1156"/>
      <c r="N118" s="1156"/>
      <c r="O118" s="1156"/>
      <c r="P118" s="1156"/>
      <c r="Q118" s="1156"/>
      <c r="R118" s="1156"/>
      <c r="S118" s="1156"/>
      <c r="T118" s="1156"/>
      <c r="U118" s="1156"/>
      <c r="V118" s="1156"/>
      <c r="W118" s="1156"/>
      <c r="X118" s="1156"/>
      <c r="Y118" s="1156"/>
      <c r="Z118" s="1156"/>
      <c r="AA118" s="1156"/>
      <c r="AB118" s="1157"/>
      <c r="AC118" s="1316"/>
      <c r="AD118" s="1164"/>
      <c r="AE118" s="1319"/>
      <c r="AF118" s="1164"/>
      <c r="AG118" s="1322"/>
      <c r="AH118" s="1323"/>
      <c r="AI118" s="1325"/>
      <c r="AJ118" s="1326"/>
      <c r="AK118" s="1156"/>
      <c r="AL118" s="1156"/>
      <c r="AM118" s="221" t="s">
        <v>1256</v>
      </c>
      <c r="AN118" s="1327"/>
      <c r="AO118" s="1327"/>
      <c r="AP118" s="1327"/>
      <c r="AQ118" s="1327"/>
      <c r="AR118" s="1327"/>
      <c r="AS118" s="1327"/>
      <c r="AT118" s="1327"/>
      <c r="AU118" s="1327"/>
      <c r="AV118" s="1327"/>
      <c r="AW118" s="1327"/>
      <c r="AX118" s="1327"/>
      <c r="AY118" s="1327"/>
      <c r="AZ118" s="1327"/>
      <c r="BA118" s="1327"/>
      <c r="BB118" s="1327"/>
      <c r="BC118" s="1327"/>
      <c r="BD118" s="1327"/>
      <c r="BE118" s="1327"/>
      <c r="BF118" s="1327"/>
      <c r="BG118" s="1327"/>
      <c r="BH118" s="1327"/>
      <c r="BI118" s="1327"/>
      <c r="BJ118" s="1327"/>
      <c r="BK118" s="1327"/>
      <c r="BL118" s="1327"/>
      <c r="BM118" s="222"/>
      <c r="BN118" s="222"/>
      <c r="BO118" s="222"/>
      <c r="BP118" s="1327"/>
      <c r="BQ118" s="1327"/>
      <c r="BR118" s="1327"/>
      <c r="BS118" s="1326"/>
      <c r="BT118" s="1316"/>
      <c r="BU118" s="1246"/>
      <c r="BV118" s="1325"/>
      <c r="BW118" s="1327"/>
      <c r="BX118" s="1327"/>
      <c r="BY118" s="1327"/>
      <c r="BZ118" s="1327"/>
      <c r="CA118" s="1330"/>
      <c r="CB118" s="1325"/>
      <c r="CC118" s="1327"/>
      <c r="CD118" s="1327"/>
      <c r="CE118" s="1327"/>
      <c r="CF118" s="1332"/>
    </row>
    <row r="119" spans="1:84" s="137" customFormat="1" ht="15.75" customHeight="1" x14ac:dyDescent="0.45">
      <c r="A119" s="1334">
        <f t="shared" ref="A119" si="28">+A116+1</f>
        <v>33</v>
      </c>
      <c r="B119" s="1316"/>
      <c r="C119" s="1156"/>
      <c r="D119" s="1156"/>
      <c r="E119" s="1156"/>
      <c r="F119" s="1156"/>
      <c r="G119" s="1156"/>
      <c r="H119" s="1156"/>
      <c r="I119" s="1156"/>
      <c r="J119" s="1156"/>
      <c r="K119" s="1156"/>
      <c r="L119" s="1156"/>
      <c r="M119" s="1156"/>
      <c r="N119" s="1156"/>
      <c r="O119" s="1156"/>
      <c r="P119" s="1156"/>
      <c r="Q119" s="1156"/>
      <c r="R119" s="1156"/>
      <c r="S119" s="1156"/>
      <c r="T119" s="1156"/>
      <c r="U119" s="1156"/>
      <c r="V119" s="1156"/>
      <c r="W119" s="1156"/>
      <c r="X119" s="1156"/>
      <c r="Y119" s="1156"/>
      <c r="Z119" s="1156"/>
      <c r="AA119" s="1156"/>
      <c r="AB119" s="1157"/>
      <c r="AC119" s="1316"/>
      <c r="AD119" s="1335"/>
      <c r="AE119" s="1336"/>
      <c r="AF119" s="1335"/>
      <c r="AG119" s="1337"/>
      <c r="AH119" s="1338"/>
      <c r="AI119" s="1325"/>
      <c r="AJ119" s="1326"/>
      <c r="AK119" s="1156"/>
      <c r="AL119" s="1156"/>
      <c r="AM119" s="221" t="s">
        <v>1225</v>
      </c>
      <c r="AN119" s="1327"/>
      <c r="AO119" s="1327"/>
      <c r="AP119" s="1327"/>
      <c r="AQ119" s="1327"/>
      <c r="AR119" s="1327"/>
      <c r="AS119" s="1327"/>
      <c r="AT119" s="1327"/>
      <c r="AU119" s="1327"/>
      <c r="AV119" s="1327"/>
      <c r="AW119" s="1327"/>
      <c r="AX119" s="1327"/>
      <c r="AY119" s="1327"/>
      <c r="AZ119" s="1327"/>
      <c r="BA119" s="1327"/>
      <c r="BB119" s="1327"/>
      <c r="BC119" s="1327"/>
      <c r="BD119" s="1327"/>
      <c r="BE119" s="1327"/>
      <c r="BF119" s="1327"/>
      <c r="BG119" s="1327"/>
      <c r="BH119" s="1327"/>
      <c r="BI119" s="1327"/>
      <c r="BJ119" s="1327"/>
      <c r="BK119" s="1327"/>
      <c r="BL119" s="1327"/>
      <c r="BM119" s="222"/>
      <c r="BN119" s="222"/>
      <c r="BO119" s="222"/>
      <c r="BP119" s="1327"/>
      <c r="BQ119" s="1327"/>
      <c r="BR119" s="1327"/>
      <c r="BS119" s="1326"/>
      <c r="BT119" s="1316"/>
      <c r="BU119" s="1246"/>
      <c r="BV119" s="1325"/>
      <c r="BW119" s="1327"/>
      <c r="BX119" s="1327"/>
      <c r="BY119" s="1327"/>
      <c r="BZ119" s="1327"/>
      <c r="CA119" s="1330"/>
      <c r="CB119" s="1325"/>
      <c r="CC119" s="1327"/>
      <c r="CD119" s="1327"/>
      <c r="CE119" s="1327"/>
      <c r="CF119" s="1332"/>
    </row>
    <row r="120" spans="1:84" s="137" customFormat="1" ht="15.75" customHeight="1" x14ac:dyDescent="0.45">
      <c r="A120" s="1334"/>
      <c r="B120" s="1316"/>
      <c r="C120" s="1156"/>
      <c r="D120" s="1156"/>
      <c r="E120" s="1156"/>
      <c r="F120" s="1156"/>
      <c r="G120" s="1156"/>
      <c r="H120" s="1156"/>
      <c r="I120" s="1156"/>
      <c r="J120" s="1156"/>
      <c r="K120" s="1156"/>
      <c r="L120" s="1156"/>
      <c r="M120" s="1156"/>
      <c r="N120" s="1156"/>
      <c r="O120" s="1156"/>
      <c r="P120" s="1156"/>
      <c r="Q120" s="1156"/>
      <c r="R120" s="1156"/>
      <c r="S120" s="1156"/>
      <c r="T120" s="1156"/>
      <c r="U120" s="1156"/>
      <c r="V120" s="1156"/>
      <c r="W120" s="1156"/>
      <c r="X120" s="1156"/>
      <c r="Y120" s="1156"/>
      <c r="Z120" s="1156"/>
      <c r="AA120" s="1156"/>
      <c r="AB120" s="1157"/>
      <c r="AC120" s="1316"/>
      <c r="AD120" s="1317"/>
      <c r="AE120" s="1318"/>
      <c r="AF120" s="1317"/>
      <c r="AG120" s="1320"/>
      <c r="AH120" s="1321"/>
      <c r="AI120" s="1325"/>
      <c r="AJ120" s="1326"/>
      <c r="AK120" s="1156"/>
      <c r="AL120" s="1156"/>
      <c r="AM120" s="221" t="s">
        <v>1241</v>
      </c>
      <c r="AN120" s="1327"/>
      <c r="AO120" s="1327"/>
      <c r="AP120" s="1327"/>
      <c r="AQ120" s="1327"/>
      <c r="AR120" s="1327"/>
      <c r="AS120" s="1327"/>
      <c r="AT120" s="1327"/>
      <c r="AU120" s="1327"/>
      <c r="AV120" s="1327"/>
      <c r="AW120" s="1327"/>
      <c r="AX120" s="1327"/>
      <c r="AY120" s="1327"/>
      <c r="AZ120" s="1327"/>
      <c r="BA120" s="1327"/>
      <c r="BB120" s="1327"/>
      <c r="BC120" s="1327"/>
      <c r="BD120" s="1327"/>
      <c r="BE120" s="1327"/>
      <c r="BF120" s="1327"/>
      <c r="BG120" s="1327"/>
      <c r="BH120" s="1327"/>
      <c r="BI120" s="1327"/>
      <c r="BJ120" s="1327"/>
      <c r="BK120" s="1327"/>
      <c r="BL120" s="1327"/>
      <c r="BM120" s="222"/>
      <c r="BN120" s="222"/>
      <c r="BO120" s="222"/>
      <c r="BP120" s="1327"/>
      <c r="BQ120" s="1327"/>
      <c r="BR120" s="1327"/>
      <c r="BS120" s="1326"/>
      <c r="BT120" s="1316"/>
      <c r="BU120" s="1246"/>
      <c r="BV120" s="1325"/>
      <c r="BW120" s="1327"/>
      <c r="BX120" s="1327"/>
      <c r="BY120" s="1327"/>
      <c r="BZ120" s="1327"/>
      <c r="CA120" s="1330"/>
      <c r="CB120" s="1325"/>
      <c r="CC120" s="1327"/>
      <c r="CD120" s="1327"/>
      <c r="CE120" s="1327"/>
      <c r="CF120" s="1332"/>
    </row>
    <row r="121" spans="1:84" s="137" customFormat="1" ht="15.75" customHeight="1" x14ac:dyDescent="0.45">
      <c r="A121" s="1334"/>
      <c r="B121" s="1316"/>
      <c r="C121" s="1156"/>
      <c r="D121" s="1156"/>
      <c r="E121" s="1156"/>
      <c r="F121" s="1156"/>
      <c r="G121" s="1156"/>
      <c r="H121" s="1156"/>
      <c r="I121" s="1156"/>
      <c r="J121" s="1156"/>
      <c r="K121" s="1156"/>
      <c r="L121" s="1156"/>
      <c r="M121" s="1156"/>
      <c r="N121" s="1156"/>
      <c r="O121" s="1156"/>
      <c r="P121" s="1156"/>
      <c r="Q121" s="1156"/>
      <c r="R121" s="1156"/>
      <c r="S121" s="1156"/>
      <c r="T121" s="1156"/>
      <c r="U121" s="1156"/>
      <c r="V121" s="1156"/>
      <c r="W121" s="1156"/>
      <c r="X121" s="1156"/>
      <c r="Y121" s="1156"/>
      <c r="Z121" s="1156"/>
      <c r="AA121" s="1156"/>
      <c r="AB121" s="1157"/>
      <c r="AC121" s="1316"/>
      <c r="AD121" s="1164"/>
      <c r="AE121" s="1319"/>
      <c r="AF121" s="1164"/>
      <c r="AG121" s="1322"/>
      <c r="AH121" s="1323"/>
      <c r="AI121" s="1325"/>
      <c r="AJ121" s="1326"/>
      <c r="AK121" s="1156"/>
      <c r="AL121" s="1156"/>
      <c r="AM121" s="221" t="s">
        <v>1256</v>
      </c>
      <c r="AN121" s="1327"/>
      <c r="AO121" s="1327"/>
      <c r="AP121" s="1327"/>
      <c r="AQ121" s="1327"/>
      <c r="AR121" s="1327"/>
      <c r="AS121" s="1327"/>
      <c r="AT121" s="1327"/>
      <c r="AU121" s="1327"/>
      <c r="AV121" s="1327"/>
      <c r="AW121" s="1327"/>
      <c r="AX121" s="1327"/>
      <c r="AY121" s="1327"/>
      <c r="AZ121" s="1327"/>
      <c r="BA121" s="1327"/>
      <c r="BB121" s="1327"/>
      <c r="BC121" s="1327"/>
      <c r="BD121" s="1327"/>
      <c r="BE121" s="1327"/>
      <c r="BF121" s="1327"/>
      <c r="BG121" s="1327"/>
      <c r="BH121" s="1327"/>
      <c r="BI121" s="1327"/>
      <c r="BJ121" s="1327"/>
      <c r="BK121" s="1327"/>
      <c r="BL121" s="1327"/>
      <c r="BM121" s="222"/>
      <c r="BN121" s="222"/>
      <c r="BO121" s="222"/>
      <c r="BP121" s="1327"/>
      <c r="BQ121" s="1327"/>
      <c r="BR121" s="1327"/>
      <c r="BS121" s="1326"/>
      <c r="BT121" s="1316"/>
      <c r="BU121" s="1246"/>
      <c r="BV121" s="1325"/>
      <c r="BW121" s="1327"/>
      <c r="BX121" s="1327"/>
      <c r="BY121" s="1327"/>
      <c r="BZ121" s="1327"/>
      <c r="CA121" s="1330"/>
      <c r="CB121" s="1325"/>
      <c r="CC121" s="1327"/>
      <c r="CD121" s="1327"/>
      <c r="CE121" s="1327"/>
      <c r="CF121" s="1332"/>
    </row>
    <row r="122" spans="1:84" s="137" customFormat="1" ht="15.75" customHeight="1" x14ac:dyDescent="0.45">
      <c r="A122" s="1334">
        <f t="shared" ref="A122" si="29">+A119+1</f>
        <v>34</v>
      </c>
      <c r="B122" s="1316"/>
      <c r="C122" s="1156"/>
      <c r="D122" s="1156"/>
      <c r="E122" s="1156"/>
      <c r="F122" s="1156"/>
      <c r="G122" s="1156"/>
      <c r="H122" s="1156"/>
      <c r="I122" s="1156"/>
      <c r="J122" s="1156"/>
      <c r="K122" s="1156"/>
      <c r="L122" s="1156"/>
      <c r="M122" s="1156"/>
      <c r="N122" s="1156"/>
      <c r="O122" s="1156"/>
      <c r="P122" s="1156"/>
      <c r="Q122" s="1156"/>
      <c r="R122" s="1156"/>
      <c r="S122" s="1156"/>
      <c r="T122" s="1156"/>
      <c r="U122" s="1156"/>
      <c r="V122" s="1156"/>
      <c r="W122" s="1156"/>
      <c r="X122" s="1156"/>
      <c r="Y122" s="1156"/>
      <c r="Z122" s="1156"/>
      <c r="AA122" s="1156"/>
      <c r="AB122" s="1157"/>
      <c r="AC122" s="1316"/>
      <c r="AD122" s="1335"/>
      <c r="AE122" s="1336"/>
      <c r="AF122" s="1335"/>
      <c r="AG122" s="1337"/>
      <c r="AH122" s="1338"/>
      <c r="AI122" s="1325"/>
      <c r="AJ122" s="1326"/>
      <c r="AK122" s="1156"/>
      <c r="AL122" s="1156"/>
      <c r="AM122" s="221" t="s">
        <v>1225</v>
      </c>
      <c r="AN122" s="1327"/>
      <c r="AO122" s="1327"/>
      <c r="AP122" s="1327"/>
      <c r="AQ122" s="1327"/>
      <c r="AR122" s="1327"/>
      <c r="AS122" s="1327"/>
      <c r="AT122" s="1327"/>
      <c r="AU122" s="1327"/>
      <c r="AV122" s="1327"/>
      <c r="AW122" s="1327"/>
      <c r="AX122" s="1327"/>
      <c r="AY122" s="1327"/>
      <c r="AZ122" s="1327"/>
      <c r="BA122" s="1327"/>
      <c r="BB122" s="1327"/>
      <c r="BC122" s="1327"/>
      <c r="BD122" s="1327"/>
      <c r="BE122" s="1327"/>
      <c r="BF122" s="1327"/>
      <c r="BG122" s="1327"/>
      <c r="BH122" s="1327"/>
      <c r="BI122" s="1327"/>
      <c r="BJ122" s="1327"/>
      <c r="BK122" s="1327"/>
      <c r="BL122" s="1327"/>
      <c r="BM122" s="222"/>
      <c r="BN122" s="222"/>
      <c r="BO122" s="222"/>
      <c r="BP122" s="1327"/>
      <c r="BQ122" s="1327"/>
      <c r="BR122" s="1327"/>
      <c r="BS122" s="1326"/>
      <c r="BT122" s="1316"/>
      <c r="BU122" s="1246"/>
      <c r="BV122" s="1325"/>
      <c r="BW122" s="1327"/>
      <c r="BX122" s="1327"/>
      <c r="BY122" s="1327"/>
      <c r="BZ122" s="1327"/>
      <c r="CA122" s="1330"/>
      <c r="CB122" s="1325"/>
      <c r="CC122" s="1327"/>
      <c r="CD122" s="1327"/>
      <c r="CE122" s="1327"/>
      <c r="CF122" s="1332"/>
    </row>
    <row r="123" spans="1:84" s="137" customFormat="1" ht="15.75" customHeight="1" x14ac:dyDescent="0.45">
      <c r="A123" s="1334"/>
      <c r="B123" s="1316"/>
      <c r="C123" s="1156"/>
      <c r="D123" s="1156"/>
      <c r="E123" s="1156"/>
      <c r="F123" s="1156"/>
      <c r="G123" s="1156"/>
      <c r="H123" s="1156"/>
      <c r="I123" s="1156"/>
      <c r="J123" s="1156"/>
      <c r="K123" s="1156"/>
      <c r="L123" s="1156"/>
      <c r="M123" s="1156"/>
      <c r="N123" s="1156"/>
      <c r="O123" s="1156"/>
      <c r="P123" s="1156"/>
      <c r="Q123" s="1156"/>
      <c r="R123" s="1156"/>
      <c r="S123" s="1156"/>
      <c r="T123" s="1156"/>
      <c r="U123" s="1156"/>
      <c r="V123" s="1156"/>
      <c r="W123" s="1156"/>
      <c r="X123" s="1156"/>
      <c r="Y123" s="1156"/>
      <c r="Z123" s="1156"/>
      <c r="AA123" s="1156"/>
      <c r="AB123" s="1157"/>
      <c r="AC123" s="1316"/>
      <c r="AD123" s="1317"/>
      <c r="AE123" s="1318"/>
      <c r="AF123" s="1317"/>
      <c r="AG123" s="1320"/>
      <c r="AH123" s="1321"/>
      <c r="AI123" s="1325"/>
      <c r="AJ123" s="1326"/>
      <c r="AK123" s="1156"/>
      <c r="AL123" s="1156"/>
      <c r="AM123" s="221" t="s">
        <v>1241</v>
      </c>
      <c r="AN123" s="1327"/>
      <c r="AO123" s="1327"/>
      <c r="AP123" s="1327"/>
      <c r="AQ123" s="1327"/>
      <c r="AR123" s="1327"/>
      <c r="AS123" s="1327"/>
      <c r="AT123" s="1327"/>
      <c r="AU123" s="1327"/>
      <c r="AV123" s="1327"/>
      <c r="AW123" s="1327"/>
      <c r="AX123" s="1327"/>
      <c r="AY123" s="1327"/>
      <c r="AZ123" s="1327"/>
      <c r="BA123" s="1327"/>
      <c r="BB123" s="1327"/>
      <c r="BC123" s="1327"/>
      <c r="BD123" s="1327"/>
      <c r="BE123" s="1327"/>
      <c r="BF123" s="1327"/>
      <c r="BG123" s="1327"/>
      <c r="BH123" s="1327"/>
      <c r="BI123" s="1327"/>
      <c r="BJ123" s="1327"/>
      <c r="BK123" s="1327"/>
      <c r="BL123" s="1327"/>
      <c r="BM123" s="222"/>
      <c r="BN123" s="222"/>
      <c r="BO123" s="222"/>
      <c r="BP123" s="1327"/>
      <c r="BQ123" s="1327"/>
      <c r="BR123" s="1327"/>
      <c r="BS123" s="1326"/>
      <c r="BT123" s="1316"/>
      <c r="BU123" s="1246"/>
      <c r="BV123" s="1325"/>
      <c r="BW123" s="1327"/>
      <c r="BX123" s="1327"/>
      <c r="BY123" s="1327"/>
      <c r="BZ123" s="1327"/>
      <c r="CA123" s="1330"/>
      <c r="CB123" s="1325"/>
      <c r="CC123" s="1327"/>
      <c r="CD123" s="1327"/>
      <c r="CE123" s="1327"/>
      <c r="CF123" s="1332"/>
    </row>
    <row r="124" spans="1:84" s="137" customFormat="1" ht="15.75" customHeight="1" x14ac:dyDescent="0.45">
      <c r="A124" s="1334"/>
      <c r="B124" s="1316"/>
      <c r="C124" s="1156"/>
      <c r="D124" s="1156"/>
      <c r="E124" s="1156"/>
      <c r="F124" s="1156"/>
      <c r="G124" s="1156"/>
      <c r="H124" s="1156"/>
      <c r="I124" s="1156"/>
      <c r="J124" s="1156"/>
      <c r="K124" s="1156"/>
      <c r="L124" s="1156"/>
      <c r="M124" s="1156"/>
      <c r="N124" s="1156"/>
      <c r="O124" s="1156"/>
      <c r="P124" s="1156"/>
      <c r="Q124" s="1156"/>
      <c r="R124" s="1156"/>
      <c r="S124" s="1156"/>
      <c r="T124" s="1156"/>
      <c r="U124" s="1156"/>
      <c r="V124" s="1156"/>
      <c r="W124" s="1156"/>
      <c r="X124" s="1156"/>
      <c r="Y124" s="1156"/>
      <c r="Z124" s="1156"/>
      <c r="AA124" s="1156"/>
      <c r="AB124" s="1157"/>
      <c r="AC124" s="1316"/>
      <c r="AD124" s="1164"/>
      <c r="AE124" s="1319"/>
      <c r="AF124" s="1164"/>
      <c r="AG124" s="1322"/>
      <c r="AH124" s="1323"/>
      <c r="AI124" s="1325"/>
      <c r="AJ124" s="1326"/>
      <c r="AK124" s="1156"/>
      <c r="AL124" s="1156"/>
      <c r="AM124" s="221" t="s">
        <v>1256</v>
      </c>
      <c r="AN124" s="1327"/>
      <c r="AO124" s="1327"/>
      <c r="AP124" s="1327"/>
      <c r="AQ124" s="1327"/>
      <c r="AR124" s="1327"/>
      <c r="AS124" s="1327"/>
      <c r="AT124" s="1327"/>
      <c r="AU124" s="1327"/>
      <c r="AV124" s="1327"/>
      <c r="AW124" s="1327"/>
      <c r="AX124" s="1327"/>
      <c r="AY124" s="1327"/>
      <c r="AZ124" s="1327"/>
      <c r="BA124" s="1327"/>
      <c r="BB124" s="1327"/>
      <c r="BC124" s="1327"/>
      <c r="BD124" s="1327"/>
      <c r="BE124" s="1327"/>
      <c r="BF124" s="1327"/>
      <c r="BG124" s="1327"/>
      <c r="BH124" s="1327"/>
      <c r="BI124" s="1327"/>
      <c r="BJ124" s="1327"/>
      <c r="BK124" s="1327"/>
      <c r="BL124" s="1327"/>
      <c r="BM124" s="222"/>
      <c r="BN124" s="222"/>
      <c r="BO124" s="222"/>
      <c r="BP124" s="1327"/>
      <c r="BQ124" s="1327"/>
      <c r="BR124" s="1327"/>
      <c r="BS124" s="1326"/>
      <c r="BT124" s="1316"/>
      <c r="BU124" s="1246"/>
      <c r="BV124" s="1325"/>
      <c r="BW124" s="1327"/>
      <c r="BX124" s="1327"/>
      <c r="BY124" s="1327"/>
      <c r="BZ124" s="1327"/>
      <c r="CA124" s="1330"/>
      <c r="CB124" s="1325"/>
      <c r="CC124" s="1327"/>
      <c r="CD124" s="1327"/>
      <c r="CE124" s="1327"/>
      <c r="CF124" s="1332"/>
    </row>
    <row r="125" spans="1:84" s="137" customFormat="1" ht="15.75" customHeight="1" x14ac:dyDescent="0.45">
      <c r="A125" s="1334">
        <f t="shared" ref="A125" si="30">+A122+1</f>
        <v>35</v>
      </c>
      <c r="B125" s="1316"/>
      <c r="C125" s="1156"/>
      <c r="D125" s="1156"/>
      <c r="E125" s="1156"/>
      <c r="F125" s="1156"/>
      <c r="G125" s="1156"/>
      <c r="H125" s="1156"/>
      <c r="I125" s="1156"/>
      <c r="J125" s="1156"/>
      <c r="K125" s="1156"/>
      <c r="L125" s="1156"/>
      <c r="M125" s="1156"/>
      <c r="N125" s="1156"/>
      <c r="O125" s="1156"/>
      <c r="P125" s="1156"/>
      <c r="Q125" s="1156"/>
      <c r="R125" s="1156"/>
      <c r="S125" s="1156"/>
      <c r="T125" s="1156"/>
      <c r="U125" s="1156"/>
      <c r="V125" s="1156"/>
      <c r="W125" s="1156"/>
      <c r="X125" s="1156"/>
      <c r="Y125" s="1156"/>
      <c r="Z125" s="1156"/>
      <c r="AA125" s="1156"/>
      <c r="AB125" s="1157"/>
      <c r="AC125" s="1316"/>
      <c r="AD125" s="1335"/>
      <c r="AE125" s="1336"/>
      <c r="AF125" s="1335"/>
      <c r="AG125" s="1337"/>
      <c r="AH125" s="1338"/>
      <c r="AI125" s="1325"/>
      <c r="AJ125" s="1326"/>
      <c r="AK125" s="1156"/>
      <c r="AL125" s="1156"/>
      <c r="AM125" s="221" t="s">
        <v>1225</v>
      </c>
      <c r="AN125" s="1327"/>
      <c r="AO125" s="1327"/>
      <c r="AP125" s="1327"/>
      <c r="AQ125" s="1327"/>
      <c r="AR125" s="1327"/>
      <c r="AS125" s="1327"/>
      <c r="AT125" s="1327"/>
      <c r="AU125" s="1327"/>
      <c r="AV125" s="1327"/>
      <c r="AW125" s="1327"/>
      <c r="AX125" s="1327"/>
      <c r="AY125" s="1327"/>
      <c r="AZ125" s="1327"/>
      <c r="BA125" s="1327"/>
      <c r="BB125" s="1327"/>
      <c r="BC125" s="1327"/>
      <c r="BD125" s="1327"/>
      <c r="BE125" s="1327"/>
      <c r="BF125" s="1327"/>
      <c r="BG125" s="1327"/>
      <c r="BH125" s="1327"/>
      <c r="BI125" s="1327"/>
      <c r="BJ125" s="1327"/>
      <c r="BK125" s="1327"/>
      <c r="BL125" s="1327"/>
      <c r="BM125" s="222"/>
      <c r="BN125" s="222"/>
      <c r="BO125" s="222"/>
      <c r="BP125" s="1327"/>
      <c r="BQ125" s="1327"/>
      <c r="BR125" s="1327"/>
      <c r="BS125" s="1326"/>
      <c r="BT125" s="1316"/>
      <c r="BU125" s="1246"/>
      <c r="BV125" s="1325"/>
      <c r="BW125" s="1327"/>
      <c r="BX125" s="1327"/>
      <c r="BY125" s="1327"/>
      <c r="BZ125" s="1327"/>
      <c r="CA125" s="1330"/>
      <c r="CB125" s="1325"/>
      <c r="CC125" s="1327"/>
      <c r="CD125" s="1327"/>
      <c r="CE125" s="1327"/>
      <c r="CF125" s="1332"/>
    </row>
    <row r="126" spans="1:84" s="137" customFormat="1" ht="15.75" customHeight="1" x14ac:dyDescent="0.45">
      <c r="A126" s="1334"/>
      <c r="B126" s="1316"/>
      <c r="C126" s="1156"/>
      <c r="D126" s="1156"/>
      <c r="E126" s="1156"/>
      <c r="F126" s="1156"/>
      <c r="G126" s="1156"/>
      <c r="H126" s="1156"/>
      <c r="I126" s="1156"/>
      <c r="J126" s="1156"/>
      <c r="K126" s="1156"/>
      <c r="L126" s="1156"/>
      <c r="M126" s="1156"/>
      <c r="N126" s="1156"/>
      <c r="O126" s="1156"/>
      <c r="P126" s="1156"/>
      <c r="Q126" s="1156"/>
      <c r="R126" s="1156"/>
      <c r="S126" s="1156"/>
      <c r="T126" s="1156"/>
      <c r="U126" s="1156"/>
      <c r="V126" s="1156"/>
      <c r="W126" s="1156"/>
      <c r="X126" s="1156"/>
      <c r="Y126" s="1156"/>
      <c r="Z126" s="1156"/>
      <c r="AA126" s="1156"/>
      <c r="AB126" s="1157"/>
      <c r="AC126" s="1316"/>
      <c r="AD126" s="1317"/>
      <c r="AE126" s="1318"/>
      <c r="AF126" s="1317"/>
      <c r="AG126" s="1320"/>
      <c r="AH126" s="1321"/>
      <c r="AI126" s="1325"/>
      <c r="AJ126" s="1326"/>
      <c r="AK126" s="1156"/>
      <c r="AL126" s="1156"/>
      <c r="AM126" s="221" t="s">
        <v>1241</v>
      </c>
      <c r="AN126" s="1327"/>
      <c r="AO126" s="1327"/>
      <c r="AP126" s="1327"/>
      <c r="AQ126" s="1327"/>
      <c r="AR126" s="1327"/>
      <c r="AS126" s="1327"/>
      <c r="AT126" s="1327"/>
      <c r="AU126" s="1327"/>
      <c r="AV126" s="1327"/>
      <c r="AW126" s="1327"/>
      <c r="AX126" s="1327"/>
      <c r="AY126" s="1327"/>
      <c r="AZ126" s="1327"/>
      <c r="BA126" s="1327"/>
      <c r="BB126" s="1327"/>
      <c r="BC126" s="1327"/>
      <c r="BD126" s="1327"/>
      <c r="BE126" s="1327"/>
      <c r="BF126" s="1327"/>
      <c r="BG126" s="1327"/>
      <c r="BH126" s="1327"/>
      <c r="BI126" s="1327"/>
      <c r="BJ126" s="1327"/>
      <c r="BK126" s="1327"/>
      <c r="BL126" s="1327"/>
      <c r="BM126" s="222"/>
      <c r="BN126" s="222"/>
      <c r="BO126" s="222"/>
      <c r="BP126" s="1327"/>
      <c r="BQ126" s="1327"/>
      <c r="BR126" s="1327"/>
      <c r="BS126" s="1326"/>
      <c r="BT126" s="1316"/>
      <c r="BU126" s="1246"/>
      <c r="BV126" s="1325"/>
      <c r="BW126" s="1327"/>
      <c r="BX126" s="1327"/>
      <c r="BY126" s="1327"/>
      <c r="BZ126" s="1327"/>
      <c r="CA126" s="1330"/>
      <c r="CB126" s="1325"/>
      <c r="CC126" s="1327"/>
      <c r="CD126" s="1327"/>
      <c r="CE126" s="1327"/>
      <c r="CF126" s="1332"/>
    </row>
    <row r="127" spans="1:84" s="137" customFormat="1" ht="15.75" customHeight="1" x14ac:dyDescent="0.45">
      <c r="A127" s="1344"/>
      <c r="B127" s="1339"/>
      <c r="C127" s="1289"/>
      <c r="D127" s="1289"/>
      <c r="E127" s="1289"/>
      <c r="F127" s="1289"/>
      <c r="G127" s="1289"/>
      <c r="H127" s="1289"/>
      <c r="I127" s="1289"/>
      <c r="J127" s="1289"/>
      <c r="K127" s="1289"/>
      <c r="L127" s="1289"/>
      <c r="M127" s="1289"/>
      <c r="N127" s="1289"/>
      <c r="O127" s="1289"/>
      <c r="P127" s="1289"/>
      <c r="Q127" s="1289"/>
      <c r="R127" s="1289"/>
      <c r="S127" s="1289"/>
      <c r="T127" s="1289"/>
      <c r="U127" s="1289"/>
      <c r="V127" s="1289"/>
      <c r="W127" s="1289"/>
      <c r="X127" s="1289"/>
      <c r="Y127" s="1289"/>
      <c r="Z127" s="1289"/>
      <c r="AA127" s="1289"/>
      <c r="AB127" s="1249"/>
      <c r="AC127" s="1339"/>
      <c r="AD127" s="1345"/>
      <c r="AE127" s="1346"/>
      <c r="AF127" s="1345"/>
      <c r="AG127" s="1347"/>
      <c r="AH127" s="1348"/>
      <c r="AI127" s="1340"/>
      <c r="AJ127" s="1349"/>
      <c r="AK127" s="1289"/>
      <c r="AL127" s="1289"/>
      <c r="AM127" s="223" t="s">
        <v>1256</v>
      </c>
      <c r="AN127" s="1341"/>
      <c r="AO127" s="1341"/>
      <c r="AP127" s="1341"/>
      <c r="AQ127" s="1341"/>
      <c r="AR127" s="1341"/>
      <c r="AS127" s="1341"/>
      <c r="AT127" s="1341"/>
      <c r="AU127" s="1341"/>
      <c r="AV127" s="1341"/>
      <c r="AW127" s="1341"/>
      <c r="AX127" s="1341"/>
      <c r="AY127" s="1341"/>
      <c r="AZ127" s="1341"/>
      <c r="BA127" s="1341"/>
      <c r="BB127" s="1341"/>
      <c r="BC127" s="1341"/>
      <c r="BD127" s="1341"/>
      <c r="BE127" s="1341"/>
      <c r="BF127" s="1341"/>
      <c r="BG127" s="1341"/>
      <c r="BH127" s="1341"/>
      <c r="BI127" s="1341"/>
      <c r="BJ127" s="1341"/>
      <c r="BK127" s="1341"/>
      <c r="BL127" s="1341"/>
      <c r="BM127" s="224"/>
      <c r="BN127" s="224"/>
      <c r="BO127" s="224"/>
      <c r="BP127" s="1341"/>
      <c r="BQ127" s="1341"/>
      <c r="BR127" s="1341"/>
      <c r="BS127" s="1349"/>
      <c r="BT127" s="1339"/>
      <c r="BU127" s="1290"/>
      <c r="BV127" s="1340"/>
      <c r="BW127" s="1341"/>
      <c r="BX127" s="1341"/>
      <c r="BY127" s="1341"/>
      <c r="BZ127" s="1341"/>
      <c r="CA127" s="1342"/>
      <c r="CB127" s="1340"/>
      <c r="CC127" s="1341"/>
      <c r="CD127" s="1341"/>
      <c r="CE127" s="1341"/>
      <c r="CF127" s="1343"/>
    </row>
  </sheetData>
  <mergeCells count="1746">
    <mergeCell ref="AF125:AH127"/>
    <mergeCell ref="AI125:AJ127"/>
    <mergeCell ref="AK125:AL127"/>
    <mergeCell ref="AN125:AS125"/>
    <mergeCell ref="BK127:BL127"/>
    <mergeCell ref="BP127:BS127"/>
    <mergeCell ref="AT127:AW127"/>
    <mergeCell ref="AX127:AZ127"/>
    <mergeCell ref="BA127:BB127"/>
    <mergeCell ref="BC127:BD127"/>
    <mergeCell ref="BP123:BS123"/>
    <mergeCell ref="BI124:BJ124"/>
    <mergeCell ref="AT122:AW122"/>
    <mergeCell ref="AX122:AZ122"/>
    <mergeCell ref="BA122:BB122"/>
    <mergeCell ref="BC122:BD122"/>
    <mergeCell ref="BE122:BF122"/>
    <mergeCell ref="BG122:BH122"/>
    <mergeCell ref="BK124:BL124"/>
    <mergeCell ref="BP124:BS124"/>
    <mergeCell ref="BE127:BF127"/>
    <mergeCell ref="BG127:BH127"/>
    <mergeCell ref="AT126:AW126"/>
    <mergeCell ref="AX126:AZ126"/>
    <mergeCell ref="BA126:BB126"/>
    <mergeCell ref="BI125:BJ125"/>
    <mergeCell ref="BK125:BL125"/>
    <mergeCell ref="BP125:BS125"/>
    <mergeCell ref="BI127:BJ127"/>
    <mergeCell ref="AT125:AW125"/>
    <mergeCell ref="AX125:AZ125"/>
    <mergeCell ref="BA125:BB125"/>
    <mergeCell ref="A125:A127"/>
    <mergeCell ref="B125:E127"/>
    <mergeCell ref="F125:I127"/>
    <mergeCell ref="J125:K127"/>
    <mergeCell ref="L125:M127"/>
    <mergeCell ref="N125:R127"/>
    <mergeCell ref="S125:X127"/>
    <mergeCell ref="Y125:AB127"/>
    <mergeCell ref="AT124:AW124"/>
    <mergeCell ref="AX124:AZ124"/>
    <mergeCell ref="BA124:BB124"/>
    <mergeCell ref="BC124:BD124"/>
    <mergeCell ref="BE124:BF124"/>
    <mergeCell ref="BG124:BH124"/>
    <mergeCell ref="AC122:AC124"/>
    <mergeCell ref="AD122:AE124"/>
    <mergeCell ref="AF122:AH124"/>
    <mergeCell ref="AI122:AJ124"/>
    <mergeCell ref="AK122:AL124"/>
    <mergeCell ref="AN122:AS122"/>
    <mergeCell ref="AN123:AS123"/>
    <mergeCell ref="AN124:AS124"/>
    <mergeCell ref="AN126:AS126"/>
    <mergeCell ref="AN127:AS127"/>
    <mergeCell ref="BE125:BF125"/>
    <mergeCell ref="BG125:BH125"/>
    <mergeCell ref="AC125:AC127"/>
    <mergeCell ref="AD125:AE127"/>
    <mergeCell ref="A122:A124"/>
    <mergeCell ref="B122:E124"/>
    <mergeCell ref="F122:I124"/>
    <mergeCell ref="J122:K124"/>
    <mergeCell ref="L122:M124"/>
    <mergeCell ref="N122:R124"/>
    <mergeCell ref="S122:X124"/>
    <mergeCell ref="BC125:BD125"/>
    <mergeCell ref="BT125:BU127"/>
    <mergeCell ref="BV125:CA127"/>
    <mergeCell ref="CB125:CF127"/>
    <mergeCell ref="BI126:BJ126"/>
    <mergeCell ref="BK126:BL126"/>
    <mergeCell ref="Y122:AB124"/>
    <mergeCell ref="AT121:AW121"/>
    <mergeCell ref="AX121:AZ121"/>
    <mergeCell ref="BA121:BB121"/>
    <mergeCell ref="BC121:BD121"/>
    <mergeCell ref="BE121:BF121"/>
    <mergeCell ref="BG121:BH121"/>
    <mergeCell ref="A119:A121"/>
    <mergeCell ref="B119:E121"/>
    <mergeCell ref="F119:I121"/>
    <mergeCell ref="J119:K121"/>
    <mergeCell ref="L119:M121"/>
    <mergeCell ref="N119:R121"/>
    <mergeCell ref="S119:X121"/>
    <mergeCell ref="Y119:AB121"/>
    <mergeCell ref="BC126:BD126"/>
    <mergeCell ref="BE126:BF126"/>
    <mergeCell ref="BG126:BH126"/>
    <mergeCell ref="BP126:BS126"/>
    <mergeCell ref="AT120:AW120"/>
    <mergeCell ref="AX120:AZ120"/>
    <mergeCell ref="BA120:BB120"/>
    <mergeCell ref="BC120:BD120"/>
    <mergeCell ref="BE120:BF120"/>
    <mergeCell ref="BG120:BH120"/>
    <mergeCell ref="CB119:CF121"/>
    <mergeCell ref="AN119:AS119"/>
    <mergeCell ref="AN120:AS120"/>
    <mergeCell ref="AN121:AS121"/>
    <mergeCell ref="BK121:BL121"/>
    <mergeCell ref="BP121:BS121"/>
    <mergeCell ref="BI122:BJ122"/>
    <mergeCell ref="BK122:BL122"/>
    <mergeCell ref="BP122:BS122"/>
    <mergeCell ref="BT122:BU124"/>
    <mergeCell ref="BV122:CA124"/>
    <mergeCell ref="CB122:CF124"/>
    <mergeCell ref="BI123:BJ123"/>
    <mergeCell ref="BK123:BL123"/>
    <mergeCell ref="BI119:BJ119"/>
    <mergeCell ref="BK119:BL119"/>
    <mergeCell ref="BP119:BS119"/>
    <mergeCell ref="BT119:BU121"/>
    <mergeCell ref="AT123:AW123"/>
    <mergeCell ref="AX123:AZ123"/>
    <mergeCell ref="BA123:BB123"/>
    <mergeCell ref="BC123:BD123"/>
    <mergeCell ref="BE123:BF123"/>
    <mergeCell ref="BG123:BH123"/>
    <mergeCell ref="F116:I118"/>
    <mergeCell ref="J116:K118"/>
    <mergeCell ref="L116:M118"/>
    <mergeCell ref="N116:R118"/>
    <mergeCell ref="S116:X118"/>
    <mergeCell ref="Y116:AB118"/>
    <mergeCell ref="BV119:CA121"/>
    <mergeCell ref="BI120:BJ120"/>
    <mergeCell ref="BK120:BL120"/>
    <mergeCell ref="BP120:BS120"/>
    <mergeCell ref="BI121:BJ121"/>
    <mergeCell ref="AT119:AW119"/>
    <mergeCell ref="AX119:AZ119"/>
    <mergeCell ref="BA119:BB119"/>
    <mergeCell ref="BC119:BD119"/>
    <mergeCell ref="BE119:BF119"/>
    <mergeCell ref="BG119:BH119"/>
    <mergeCell ref="AC119:AC121"/>
    <mergeCell ref="AD119:AE121"/>
    <mergeCell ref="AF119:AH121"/>
    <mergeCell ref="AI119:AJ121"/>
    <mergeCell ref="AK119:AL121"/>
    <mergeCell ref="AC116:AC118"/>
    <mergeCell ref="AD116:AE118"/>
    <mergeCell ref="AF116:AH118"/>
    <mergeCell ref="AI116:AJ118"/>
    <mergeCell ref="AK116:AL118"/>
    <mergeCell ref="AN116:AS116"/>
    <mergeCell ref="AN117:AS117"/>
    <mergeCell ref="AN118:AS118"/>
    <mergeCell ref="BK118:BL118"/>
    <mergeCell ref="BP118:BS118"/>
    <mergeCell ref="AT118:AW118"/>
    <mergeCell ref="AX118:AZ118"/>
    <mergeCell ref="BA118:BB118"/>
    <mergeCell ref="BC118:BD118"/>
    <mergeCell ref="BE118:BF118"/>
    <mergeCell ref="BG118:BH118"/>
    <mergeCell ref="AT117:AW117"/>
    <mergeCell ref="AX117:AZ117"/>
    <mergeCell ref="BA117:BB117"/>
    <mergeCell ref="BC117:BD117"/>
    <mergeCell ref="BE117:BF117"/>
    <mergeCell ref="BG117:BH117"/>
    <mergeCell ref="A116:A118"/>
    <mergeCell ref="B116:E118"/>
    <mergeCell ref="BT113:BU115"/>
    <mergeCell ref="BV113:CA115"/>
    <mergeCell ref="BI116:BJ116"/>
    <mergeCell ref="BK116:BL116"/>
    <mergeCell ref="BP116:BS116"/>
    <mergeCell ref="BT116:BU118"/>
    <mergeCell ref="BV116:CA118"/>
    <mergeCell ref="AI113:AJ115"/>
    <mergeCell ref="AK113:AL115"/>
    <mergeCell ref="AN113:AS113"/>
    <mergeCell ref="AN114:AS114"/>
    <mergeCell ref="AN115:AS115"/>
    <mergeCell ref="BA114:BB114"/>
    <mergeCell ref="BC114:BD114"/>
    <mergeCell ref="BE114:BF114"/>
    <mergeCell ref="BI113:BJ113"/>
    <mergeCell ref="BK113:BL113"/>
    <mergeCell ref="BP113:BS113"/>
    <mergeCell ref="CB116:CF118"/>
    <mergeCell ref="BI117:BJ117"/>
    <mergeCell ref="BK117:BL117"/>
    <mergeCell ref="BP117:BS117"/>
    <mergeCell ref="BI118:BJ118"/>
    <mergeCell ref="AT116:AW116"/>
    <mergeCell ref="AX116:AZ116"/>
    <mergeCell ref="BA116:BB116"/>
    <mergeCell ref="BC116:BD116"/>
    <mergeCell ref="BE116:BF116"/>
    <mergeCell ref="BG116:BH116"/>
    <mergeCell ref="CB113:CF115"/>
    <mergeCell ref="BI114:BJ114"/>
    <mergeCell ref="BK114:BL114"/>
    <mergeCell ref="BP114:BS114"/>
    <mergeCell ref="BI115:BJ115"/>
    <mergeCell ref="AT113:AW113"/>
    <mergeCell ref="AX113:AZ113"/>
    <mergeCell ref="BA113:BB113"/>
    <mergeCell ref="BC113:BD113"/>
    <mergeCell ref="BE113:BF113"/>
    <mergeCell ref="BG113:BH113"/>
    <mergeCell ref="BK115:BL115"/>
    <mergeCell ref="BP115:BS115"/>
    <mergeCell ref="AT115:AW115"/>
    <mergeCell ref="AX115:AZ115"/>
    <mergeCell ref="BA115:BB115"/>
    <mergeCell ref="BC115:BD115"/>
    <mergeCell ref="BE115:BF115"/>
    <mergeCell ref="BG115:BH115"/>
    <mergeCell ref="AT114:AW114"/>
    <mergeCell ref="AX114:AZ114"/>
    <mergeCell ref="A113:A115"/>
    <mergeCell ref="B113:E115"/>
    <mergeCell ref="F113:I115"/>
    <mergeCell ref="J113:K115"/>
    <mergeCell ref="L113:M115"/>
    <mergeCell ref="N113:R115"/>
    <mergeCell ref="S113:X115"/>
    <mergeCell ref="Y113:AB115"/>
    <mergeCell ref="AT112:AW112"/>
    <mergeCell ref="AX112:AZ112"/>
    <mergeCell ref="BA112:BB112"/>
    <mergeCell ref="BC112:BD112"/>
    <mergeCell ref="BE112:BF112"/>
    <mergeCell ref="BG112:BH112"/>
    <mergeCell ref="AT111:AW111"/>
    <mergeCell ref="AX111:AZ111"/>
    <mergeCell ref="BA111:BB111"/>
    <mergeCell ref="BC111:BD111"/>
    <mergeCell ref="BE111:BF111"/>
    <mergeCell ref="BG111:BH111"/>
    <mergeCell ref="A110:A112"/>
    <mergeCell ref="B110:E112"/>
    <mergeCell ref="F110:I112"/>
    <mergeCell ref="J110:K112"/>
    <mergeCell ref="L110:M112"/>
    <mergeCell ref="N110:R112"/>
    <mergeCell ref="S110:X112"/>
    <mergeCell ref="Y110:AB112"/>
    <mergeCell ref="BG114:BH114"/>
    <mergeCell ref="AC113:AC115"/>
    <mergeCell ref="AD113:AE115"/>
    <mergeCell ref="AF113:AH115"/>
    <mergeCell ref="CB110:CF112"/>
    <mergeCell ref="BI111:BJ111"/>
    <mergeCell ref="BK111:BL111"/>
    <mergeCell ref="BP111:BS111"/>
    <mergeCell ref="BI112:BJ112"/>
    <mergeCell ref="AT110:AW110"/>
    <mergeCell ref="AX110:AZ110"/>
    <mergeCell ref="BA110:BB110"/>
    <mergeCell ref="BC110:BD110"/>
    <mergeCell ref="BE110:BF110"/>
    <mergeCell ref="BG110:BH110"/>
    <mergeCell ref="AC110:AC112"/>
    <mergeCell ref="AD110:AE112"/>
    <mergeCell ref="AF110:AH112"/>
    <mergeCell ref="AI110:AJ112"/>
    <mergeCell ref="AK110:AL112"/>
    <mergeCell ref="AN110:AS110"/>
    <mergeCell ref="AN111:AS111"/>
    <mergeCell ref="AN112:AS112"/>
    <mergeCell ref="BK112:BL112"/>
    <mergeCell ref="BP112:BS112"/>
    <mergeCell ref="BG109:BH109"/>
    <mergeCell ref="AT108:AW108"/>
    <mergeCell ref="AX108:AZ108"/>
    <mergeCell ref="BA108:BB108"/>
    <mergeCell ref="BC108:BD108"/>
    <mergeCell ref="BE108:BF108"/>
    <mergeCell ref="BG108:BH108"/>
    <mergeCell ref="BI107:BJ107"/>
    <mergeCell ref="BK107:BL107"/>
    <mergeCell ref="BP107:BS107"/>
    <mergeCell ref="BT107:BU109"/>
    <mergeCell ref="BV107:CA109"/>
    <mergeCell ref="BI110:BJ110"/>
    <mergeCell ref="BK110:BL110"/>
    <mergeCell ref="BP110:BS110"/>
    <mergeCell ref="BT110:BU112"/>
    <mergeCell ref="BV110:CA112"/>
    <mergeCell ref="F104:I106"/>
    <mergeCell ref="J104:K106"/>
    <mergeCell ref="L104:M106"/>
    <mergeCell ref="N104:R106"/>
    <mergeCell ref="S104:X106"/>
    <mergeCell ref="Y104:AB106"/>
    <mergeCell ref="CB107:CF109"/>
    <mergeCell ref="BI108:BJ108"/>
    <mergeCell ref="BK108:BL108"/>
    <mergeCell ref="BP108:BS108"/>
    <mergeCell ref="BI109:BJ109"/>
    <mergeCell ref="AT107:AW107"/>
    <mergeCell ref="AX107:AZ107"/>
    <mergeCell ref="BA107:BB107"/>
    <mergeCell ref="BC107:BD107"/>
    <mergeCell ref="BE107:BF107"/>
    <mergeCell ref="BG107:BH107"/>
    <mergeCell ref="AC107:AC109"/>
    <mergeCell ref="AD107:AE109"/>
    <mergeCell ref="AF107:AH109"/>
    <mergeCell ref="AI107:AJ109"/>
    <mergeCell ref="AK107:AL109"/>
    <mergeCell ref="AN107:AS107"/>
    <mergeCell ref="AN108:AS108"/>
    <mergeCell ref="AN109:AS109"/>
    <mergeCell ref="BK109:BL109"/>
    <mergeCell ref="BP109:BS109"/>
    <mergeCell ref="AT109:AW109"/>
    <mergeCell ref="AX109:AZ109"/>
    <mergeCell ref="BA109:BB109"/>
    <mergeCell ref="BC109:BD109"/>
    <mergeCell ref="BE109:BF109"/>
    <mergeCell ref="AC104:AC106"/>
    <mergeCell ref="AD104:AE106"/>
    <mergeCell ref="AF104:AH106"/>
    <mergeCell ref="AI104:AJ106"/>
    <mergeCell ref="AK104:AL106"/>
    <mergeCell ref="AN104:AS104"/>
    <mergeCell ref="AN105:AS105"/>
    <mergeCell ref="AN106:AS106"/>
    <mergeCell ref="BK106:BL106"/>
    <mergeCell ref="BP106:BS106"/>
    <mergeCell ref="A107:A109"/>
    <mergeCell ref="B107:E109"/>
    <mergeCell ref="F107:I109"/>
    <mergeCell ref="J107:K109"/>
    <mergeCell ref="L107:M109"/>
    <mergeCell ref="N107:R109"/>
    <mergeCell ref="S107:X109"/>
    <mergeCell ref="Y107:AB109"/>
    <mergeCell ref="AT106:AW106"/>
    <mergeCell ref="AX106:AZ106"/>
    <mergeCell ref="BA106:BB106"/>
    <mergeCell ref="BC106:BD106"/>
    <mergeCell ref="BE106:BF106"/>
    <mergeCell ref="BG106:BH106"/>
    <mergeCell ref="AT105:AW105"/>
    <mergeCell ref="AX105:AZ105"/>
    <mergeCell ref="BA105:BB105"/>
    <mergeCell ref="BC105:BD105"/>
    <mergeCell ref="BE105:BF105"/>
    <mergeCell ref="BG105:BH105"/>
    <mergeCell ref="A104:A106"/>
    <mergeCell ref="B104:E106"/>
    <mergeCell ref="BT101:BU103"/>
    <mergeCell ref="BV101:CA103"/>
    <mergeCell ref="BI104:BJ104"/>
    <mergeCell ref="BK104:BL104"/>
    <mergeCell ref="BP104:BS104"/>
    <mergeCell ref="BT104:BU106"/>
    <mergeCell ref="BV104:CA106"/>
    <mergeCell ref="CB104:CF106"/>
    <mergeCell ref="BI105:BJ105"/>
    <mergeCell ref="BK105:BL105"/>
    <mergeCell ref="BP105:BS105"/>
    <mergeCell ref="BI106:BJ106"/>
    <mergeCell ref="AT104:AW104"/>
    <mergeCell ref="AX104:AZ104"/>
    <mergeCell ref="BA104:BB104"/>
    <mergeCell ref="BC104:BD104"/>
    <mergeCell ref="BE104:BF104"/>
    <mergeCell ref="BG104:BH104"/>
    <mergeCell ref="CB101:CF103"/>
    <mergeCell ref="BI102:BJ102"/>
    <mergeCell ref="BK102:BL102"/>
    <mergeCell ref="BP102:BS102"/>
    <mergeCell ref="BI103:BJ103"/>
    <mergeCell ref="AT101:AW101"/>
    <mergeCell ref="AX101:AZ101"/>
    <mergeCell ref="BA101:BB101"/>
    <mergeCell ref="BC101:BD101"/>
    <mergeCell ref="BE101:BF101"/>
    <mergeCell ref="BG101:BH101"/>
    <mergeCell ref="AI101:AJ103"/>
    <mergeCell ref="AK101:AL103"/>
    <mergeCell ref="AN101:AS101"/>
    <mergeCell ref="AN102:AS102"/>
    <mergeCell ref="AN103:AS103"/>
    <mergeCell ref="BK103:BL103"/>
    <mergeCell ref="BP103:BS103"/>
    <mergeCell ref="AT103:AW103"/>
    <mergeCell ref="AX103:AZ103"/>
    <mergeCell ref="BA103:BB103"/>
    <mergeCell ref="BC103:BD103"/>
    <mergeCell ref="BE103:BF103"/>
    <mergeCell ref="BG103:BH103"/>
    <mergeCell ref="AT102:AW102"/>
    <mergeCell ref="AX102:AZ102"/>
    <mergeCell ref="BA102:BB102"/>
    <mergeCell ref="BC102:BD102"/>
    <mergeCell ref="BE102:BF102"/>
    <mergeCell ref="BI101:BJ101"/>
    <mergeCell ref="BK101:BL101"/>
    <mergeCell ref="BP101:BS101"/>
    <mergeCell ref="A101:A103"/>
    <mergeCell ref="B101:E103"/>
    <mergeCell ref="F101:I103"/>
    <mergeCell ref="J101:K103"/>
    <mergeCell ref="L101:M103"/>
    <mergeCell ref="N101:R103"/>
    <mergeCell ref="S101:X103"/>
    <mergeCell ref="Y101:AB103"/>
    <mergeCell ref="AT100:AW100"/>
    <mergeCell ref="AX100:AZ100"/>
    <mergeCell ref="BA100:BB100"/>
    <mergeCell ref="BC100:BD100"/>
    <mergeCell ref="BE100:BF100"/>
    <mergeCell ref="BG100:BH100"/>
    <mergeCell ref="AT99:AW99"/>
    <mergeCell ref="AX99:AZ99"/>
    <mergeCell ref="BA99:BB99"/>
    <mergeCell ref="BC99:BD99"/>
    <mergeCell ref="BE99:BF99"/>
    <mergeCell ref="BG99:BH99"/>
    <mergeCell ref="A98:A100"/>
    <mergeCell ref="B98:E100"/>
    <mergeCell ref="F98:I100"/>
    <mergeCell ref="J98:K100"/>
    <mergeCell ref="L98:M100"/>
    <mergeCell ref="N98:R100"/>
    <mergeCell ref="S98:X100"/>
    <mergeCell ref="Y98:AB100"/>
    <mergeCell ref="BG102:BH102"/>
    <mergeCell ref="AC101:AC103"/>
    <mergeCell ref="AD101:AE103"/>
    <mergeCell ref="AF101:AH103"/>
    <mergeCell ref="CB98:CF100"/>
    <mergeCell ref="BI99:BJ99"/>
    <mergeCell ref="BK99:BL99"/>
    <mergeCell ref="BP99:BS99"/>
    <mergeCell ref="BI100:BJ100"/>
    <mergeCell ref="AT98:AW98"/>
    <mergeCell ref="AX98:AZ98"/>
    <mergeCell ref="BA98:BB98"/>
    <mergeCell ref="BC98:BD98"/>
    <mergeCell ref="BE98:BF98"/>
    <mergeCell ref="BG98:BH98"/>
    <mergeCell ref="AC98:AC100"/>
    <mergeCell ref="AD98:AE100"/>
    <mergeCell ref="AF98:AH100"/>
    <mergeCell ref="AI98:AJ100"/>
    <mergeCell ref="AK98:AL100"/>
    <mergeCell ref="AN98:AS98"/>
    <mergeCell ref="AN99:AS99"/>
    <mergeCell ref="AN100:AS100"/>
    <mergeCell ref="BK100:BL100"/>
    <mergeCell ref="BP100:BS100"/>
    <mergeCell ref="BG97:BH97"/>
    <mergeCell ref="AT96:AW96"/>
    <mergeCell ref="AX96:AZ96"/>
    <mergeCell ref="BA96:BB96"/>
    <mergeCell ref="BC96:BD96"/>
    <mergeCell ref="BE96:BF96"/>
    <mergeCell ref="BG96:BH96"/>
    <mergeCell ref="BI95:BJ95"/>
    <mergeCell ref="BK95:BL95"/>
    <mergeCell ref="BP95:BS95"/>
    <mergeCell ref="BT95:BU97"/>
    <mergeCell ref="BV95:CA97"/>
    <mergeCell ref="BI98:BJ98"/>
    <mergeCell ref="BK98:BL98"/>
    <mergeCell ref="BP98:BS98"/>
    <mergeCell ref="BT98:BU100"/>
    <mergeCell ref="BV98:CA100"/>
    <mergeCell ref="F92:I94"/>
    <mergeCell ref="J92:K94"/>
    <mergeCell ref="L92:M94"/>
    <mergeCell ref="N92:R94"/>
    <mergeCell ref="S92:X94"/>
    <mergeCell ref="Y92:AB94"/>
    <mergeCell ref="CB95:CF97"/>
    <mergeCell ref="BI96:BJ96"/>
    <mergeCell ref="BK96:BL96"/>
    <mergeCell ref="BP96:BS96"/>
    <mergeCell ref="BI97:BJ97"/>
    <mergeCell ref="AT95:AW95"/>
    <mergeCell ref="AX95:AZ95"/>
    <mergeCell ref="BA95:BB95"/>
    <mergeCell ref="BC95:BD95"/>
    <mergeCell ref="BE95:BF95"/>
    <mergeCell ref="BG95:BH95"/>
    <mergeCell ref="AC95:AC97"/>
    <mergeCell ref="AD95:AE97"/>
    <mergeCell ref="AF95:AH97"/>
    <mergeCell ref="AI95:AJ97"/>
    <mergeCell ref="AK95:AL97"/>
    <mergeCell ref="AN95:AS95"/>
    <mergeCell ref="AN96:AS96"/>
    <mergeCell ref="AN97:AS97"/>
    <mergeCell ref="BK97:BL97"/>
    <mergeCell ref="BP97:BS97"/>
    <mergeCell ref="AT97:AW97"/>
    <mergeCell ref="AX97:AZ97"/>
    <mergeCell ref="BA97:BB97"/>
    <mergeCell ref="BC97:BD97"/>
    <mergeCell ref="BE97:BF97"/>
    <mergeCell ref="AC92:AC94"/>
    <mergeCell ref="AD92:AE94"/>
    <mergeCell ref="AF92:AH94"/>
    <mergeCell ref="AI92:AJ94"/>
    <mergeCell ref="AK92:AL94"/>
    <mergeCell ref="AN92:AS92"/>
    <mergeCell ref="AN93:AS93"/>
    <mergeCell ref="AN94:AS94"/>
    <mergeCell ref="BK94:BL94"/>
    <mergeCell ref="BP94:BS94"/>
    <mergeCell ref="A95:A97"/>
    <mergeCell ref="B95:E97"/>
    <mergeCell ref="F95:I97"/>
    <mergeCell ref="J95:K97"/>
    <mergeCell ref="L95:M97"/>
    <mergeCell ref="N95:R97"/>
    <mergeCell ref="S95:X97"/>
    <mergeCell ref="Y95:AB97"/>
    <mergeCell ref="AT94:AW94"/>
    <mergeCell ref="AX94:AZ94"/>
    <mergeCell ref="BA94:BB94"/>
    <mergeCell ref="BC94:BD94"/>
    <mergeCell ref="BE94:BF94"/>
    <mergeCell ref="BG94:BH94"/>
    <mergeCell ref="AT93:AW93"/>
    <mergeCell ref="AX93:AZ93"/>
    <mergeCell ref="BA93:BB93"/>
    <mergeCell ref="BC93:BD93"/>
    <mergeCell ref="BE93:BF93"/>
    <mergeCell ref="BG93:BH93"/>
    <mergeCell ref="A92:A94"/>
    <mergeCell ref="B92:E94"/>
    <mergeCell ref="BT89:BU91"/>
    <mergeCell ref="BV89:CA91"/>
    <mergeCell ref="BI92:BJ92"/>
    <mergeCell ref="BK92:BL92"/>
    <mergeCell ref="BP92:BS92"/>
    <mergeCell ref="BT92:BU94"/>
    <mergeCell ref="BV92:CA94"/>
    <mergeCell ref="CB92:CF94"/>
    <mergeCell ref="BI93:BJ93"/>
    <mergeCell ref="BK93:BL93"/>
    <mergeCell ref="BP93:BS93"/>
    <mergeCell ref="BI94:BJ94"/>
    <mergeCell ref="AT92:AW92"/>
    <mergeCell ref="AX92:AZ92"/>
    <mergeCell ref="BA92:BB92"/>
    <mergeCell ref="BC92:BD92"/>
    <mergeCell ref="BE92:BF92"/>
    <mergeCell ref="BG92:BH92"/>
    <mergeCell ref="CB89:CF91"/>
    <mergeCell ref="BI90:BJ90"/>
    <mergeCell ref="BK90:BL90"/>
    <mergeCell ref="BP90:BS90"/>
    <mergeCell ref="BI91:BJ91"/>
    <mergeCell ref="AT89:AW89"/>
    <mergeCell ref="AX89:AZ89"/>
    <mergeCell ref="BA89:BB89"/>
    <mergeCell ref="BC89:BD89"/>
    <mergeCell ref="BE89:BF89"/>
    <mergeCell ref="BG89:BH89"/>
    <mergeCell ref="AI89:AJ91"/>
    <mergeCell ref="AK89:AL91"/>
    <mergeCell ref="AN89:AS89"/>
    <mergeCell ref="AN90:AS90"/>
    <mergeCell ref="AN91:AS91"/>
    <mergeCell ref="BK91:BL91"/>
    <mergeCell ref="BP91:BS91"/>
    <mergeCell ref="AT91:AW91"/>
    <mergeCell ref="AX91:AZ91"/>
    <mergeCell ref="BA91:BB91"/>
    <mergeCell ref="BC91:BD91"/>
    <mergeCell ref="BE91:BF91"/>
    <mergeCell ref="BG91:BH91"/>
    <mergeCell ref="AT90:AW90"/>
    <mergeCell ref="AX90:AZ90"/>
    <mergeCell ref="BA90:BB90"/>
    <mergeCell ref="BC90:BD90"/>
    <mergeCell ref="BE90:BF90"/>
    <mergeCell ref="BI89:BJ89"/>
    <mergeCell ref="BK89:BL89"/>
    <mergeCell ref="BP89:BS89"/>
    <mergeCell ref="A89:A91"/>
    <mergeCell ref="B89:E91"/>
    <mergeCell ref="F89:I91"/>
    <mergeCell ref="J89:K91"/>
    <mergeCell ref="L89:M91"/>
    <mergeCell ref="N89:R91"/>
    <mergeCell ref="S89:X91"/>
    <mergeCell ref="Y89:AB91"/>
    <mergeCell ref="AT88:AW88"/>
    <mergeCell ref="AX88:AZ88"/>
    <mergeCell ref="BA88:BB88"/>
    <mergeCell ref="BC88:BD88"/>
    <mergeCell ref="BE88:BF88"/>
    <mergeCell ref="BG88:BH88"/>
    <mergeCell ref="AT87:AW87"/>
    <mergeCell ref="AX87:AZ87"/>
    <mergeCell ref="BA87:BB87"/>
    <mergeCell ref="BC87:BD87"/>
    <mergeCell ref="BE87:BF87"/>
    <mergeCell ref="BG87:BH87"/>
    <mergeCell ref="A86:A88"/>
    <mergeCell ref="B86:E88"/>
    <mergeCell ref="F86:I88"/>
    <mergeCell ref="J86:K88"/>
    <mergeCell ref="L86:M88"/>
    <mergeCell ref="N86:R88"/>
    <mergeCell ref="S86:X88"/>
    <mergeCell ref="Y86:AB88"/>
    <mergeCell ref="BG90:BH90"/>
    <mergeCell ref="AC89:AC91"/>
    <mergeCell ref="AD89:AE91"/>
    <mergeCell ref="AF89:AH91"/>
    <mergeCell ref="CB86:CF88"/>
    <mergeCell ref="BI87:BJ87"/>
    <mergeCell ref="BK87:BL87"/>
    <mergeCell ref="BP87:BS87"/>
    <mergeCell ref="BI88:BJ88"/>
    <mergeCell ref="AT86:AW86"/>
    <mergeCell ref="AX86:AZ86"/>
    <mergeCell ref="BA86:BB86"/>
    <mergeCell ref="BC86:BD86"/>
    <mergeCell ref="BE86:BF86"/>
    <mergeCell ref="BG86:BH86"/>
    <mergeCell ref="AC86:AC88"/>
    <mergeCell ref="AD86:AE88"/>
    <mergeCell ref="AF86:AH88"/>
    <mergeCell ref="AI86:AJ88"/>
    <mergeCell ref="AK86:AL88"/>
    <mergeCell ref="AN86:AS86"/>
    <mergeCell ref="AN87:AS87"/>
    <mergeCell ref="AN88:AS88"/>
    <mergeCell ref="BK88:BL88"/>
    <mergeCell ref="BP88:BS88"/>
    <mergeCell ref="BG85:BH85"/>
    <mergeCell ref="AT84:AW84"/>
    <mergeCell ref="AX84:AZ84"/>
    <mergeCell ref="BA84:BB84"/>
    <mergeCell ref="BC84:BD84"/>
    <mergeCell ref="BE84:BF84"/>
    <mergeCell ref="BG84:BH84"/>
    <mergeCell ref="BI83:BJ83"/>
    <mergeCell ref="BK83:BL83"/>
    <mergeCell ref="BP83:BS83"/>
    <mergeCell ref="BT83:BU85"/>
    <mergeCell ref="BV83:CA85"/>
    <mergeCell ref="BI86:BJ86"/>
    <mergeCell ref="BK86:BL86"/>
    <mergeCell ref="BP86:BS86"/>
    <mergeCell ref="BT86:BU88"/>
    <mergeCell ref="BV86:CA88"/>
    <mergeCell ref="F80:I82"/>
    <mergeCell ref="J80:K82"/>
    <mergeCell ref="L80:M82"/>
    <mergeCell ref="N80:R82"/>
    <mergeCell ref="S80:X82"/>
    <mergeCell ref="Y80:AB82"/>
    <mergeCell ref="CB83:CF85"/>
    <mergeCell ref="BI84:BJ84"/>
    <mergeCell ref="BK84:BL84"/>
    <mergeCell ref="BP84:BS84"/>
    <mergeCell ref="BI85:BJ85"/>
    <mergeCell ref="AT83:AW83"/>
    <mergeCell ref="AX83:AZ83"/>
    <mergeCell ref="BA83:BB83"/>
    <mergeCell ref="BC83:BD83"/>
    <mergeCell ref="BE83:BF83"/>
    <mergeCell ref="BG83:BH83"/>
    <mergeCell ref="AC83:AC85"/>
    <mergeCell ref="AD83:AE85"/>
    <mergeCell ref="AF83:AH85"/>
    <mergeCell ref="AI83:AJ85"/>
    <mergeCell ref="AK83:AL85"/>
    <mergeCell ref="AN83:AS83"/>
    <mergeCell ref="AN84:AS84"/>
    <mergeCell ref="AN85:AS85"/>
    <mergeCell ref="BK85:BL85"/>
    <mergeCell ref="BP85:BS85"/>
    <mergeCell ref="AT85:AW85"/>
    <mergeCell ref="AX85:AZ85"/>
    <mergeCell ref="BA85:BB85"/>
    <mergeCell ref="BC85:BD85"/>
    <mergeCell ref="BE85:BF85"/>
    <mergeCell ref="AC80:AC82"/>
    <mergeCell ref="AD80:AE82"/>
    <mergeCell ref="AF80:AH82"/>
    <mergeCell ref="AI80:AJ82"/>
    <mergeCell ref="AK80:AL82"/>
    <mergeCell ref="AN80:AS80"/>
    <mergeCell ref="AN81:AS81"/>
    <mergeCell ref="AN82:AS82"/>
    <mergeCell ref="BK82:BL82"/>
    <mergeCell ref="BP82:BS82"/>
    <mergeCell ref="A83:A85"/>
    <mergeCell ref="B83:E85"/>
    <mergeCell ref="F83:I85"/>
    <mergeCell ref="J83:K85"/>
    <mergeCell ref="L83:M85"/>
    <mergeCell ref="N83:R85"/>
    <mergeCell ref="S83:X85"/>
    <mergeCell ref="Y83:AB85"/>
    <mergeCell ref="AT82:AW82"/>
    <mergeCell ref="AX82:AZ82"/>
    <mergeCell ref="BA82:BB82"/>
    <mergeCell ref="BC82:BD82"/>
    <mergeCell ref="BE82:BF82"/>
    <mergeCell ref="BG82:BH82"/>
    <mergeCell ref="AT81:AW81"/>
    <mergeCell ref="AX81:AZ81"/>
    <mergeCell ref="BA81:BB81"/>
    <mergeCell ref="BC81:BD81"/>
    <mergeCell ref="BE81:BF81"/>
    <mergeCell ref="BG81:BH81"/>
    <mergeCell ref="A80:A82"/>
    <mergeCell ref="B80:E82"/>
    <mergeCell ref="BT77:BU79"/>
    <mergeCell ref="BV77:CA79"/>
    <mergeCell ref="BI80:BJ80"/>
    <mergeCell ref="BK80:BL80"/>
    <mergeCell ref="BP80:BS80"/>
    <mergeCell ref="BT80:BU82"/>
    <mergeCell ref="BV80:CA82"/>
    <mergeCell ref="CB80:CF82"/>
    <mergeCell ref="BI81:BJ81"/>
    <mergeCell ref="BK81:BL81"/>
    <mergeCell ref="BP81:BS81"/>
    <mergeCell ref="BI82:BJ82"/>
    <mergeCell ref="AT80:AW80"/>
    <mergeCell ref="AX80:AZ80"/>
    <mergeCell ref="BA80:BB80"/>
    <mergeCell ref="BC80:BD80"/>
    <mergeCell ref="BE80:BF80"/>
    <mergeCell ref="BG80:BH80"/>
    <mergeCell ref="CB77:CF79"/>
    <mergeCell ref="BI78:BJ78"/>
    <mergeCell ref="BK78:BL78"/>
    <mergeCell ref="BP78:BS78"/>
    <mergeCell ref="BI79:BJ79"/>
    <mergeCell ref="AT77:AW77"/>
    <mergeCell ref="AX77:AZ77"/>
    <mergeCell ref="BA77:BB77"/>
    <mergeCell ref="BC77:BD77"/>
    <mergeCell ref="BE77:BF77"/>
    <mergeCell ref="BG77:BH77"/>
    <mergeCell ref="AI77:AJ79"/>
    <mergeCell ref="AK77:AL79"/>
    <mergeCell ref="AN77:AS77"/>
    <mergeCell ref="AN78:AS78"/>
    <mergeCell ref="AN79:AS79"/>
    <mergeCell ref="BK79:BL79"/>
    <mergeCell ref="BP79:BS79"/>
    <mergeCell ref="AT79:AW79"/>
    <mergeCell ref="AX79:AZ79"/>
    <mergeCell ref="BA79:BB79"/>
    <mergeCell ref="BC79:BD79"/>
    <mergeCell ref="BE79:BF79"/>
    <mergeCell ref="BG79:BH79"/>
    <mergeCell ref="AT78:AW78"/>
    <mergeCell ref="AX78:AZ78"/>
    <mergeCell ref="BA78:BB78"/>
    <mergeCell ref="BC78:BD78"/>
    <mergeCell ref="BE78:BF78"/>
    <mergeCell ref="BI77:BJ77"/>
    <mergeCell ref="BK77:BL77"/>
    <mergeCell ref="BP77:BS77"/>
    <mergeCell ref="A77:A79"/>
    <mergeCell ref="B77:E79"/>
    <mergeCell ref="F77:I79"/>
    <mergeCell ref="J77:K79"/>
    <mergeCell ref="L77:M79"/>
    <mergeCell ref="N77:R79"/>
    <mergeCell ref="S77:X79"/>
    <mergeCell ref="Y77:AB79"/>
    <mergeCell ref="AT76:AW76"/>
    <mergeCell ref="AX76:AZ76"/>
    <mergeCell ref="BA76:BB76"/>
    <mergeCell ref="BC76:BD76"/>
    <mergeCell ref="BE76:BF76"/>
    <mergeCell ref="BG76:BH76"/>
    <mergeCell ref="AT75:AW75"/>
    <mergeCell ref="AX75:AZ75"/>
    <mergeCell ref="BA75:BB75"/>
    <mergeCell ref="BC75:BD75"/>
    <mergeCell ref="BE75:BF75"/>
    <mergeCell ref="BG75:BH75"/>
    <mergeCell ref="A74:A76"/>
    <mergeCell ref="B74:E76"/>
    <mergeCell ref="F74:I76"/>
    <mergeCell ref="J74:K76"/>
    <mergeCell ref="L74:M76"/>
    <mergeCell ref="N74:R76"/>
    <mergeCell ref="S74:X76"/>
    <mergeCell ref="Y74:AB76"/>
    <mergeCell ref="BG78:BH78"/>
    <mergeCell ref="AC77:AC79"/>
    <mergeCell ref="AD77:AE79"/>
    <mergeCell ref="AF77:AH79"/>
    <mergeCell ref="CB74:CF76"/>
    <mergeCell ref="BI75:BJ75"/>
    <mergeCell ref="BK75:BL75"/>
    <mergeCell ref="BP75:BS75"/>
    <mergeCell ref="BI76:BJ76"/>
    <mergeCell ref="AT74:AW74"/>
    <mergeCell ref="AX74:AZ74"/>
    <mergeCell ref="BA74:BB74"/>
    <mergeCell ref="BC74:BD74"/>
    <mergeCell ref="BE74:BF74"/>
    <mergeCell ref="BG74:BH74"/>
    <mergeCell ref="AC74:AC76"/>
    <mergeCell ref="AD74:AE76"/>
    <mergeCell ref="AF74:AH76"/>
    <mergeCell ref="AI74:AJ76"/>
    <mergeCell ref="AK74:AL76"/>
    <mergeCell ref="AN74:AS74"/>
    <mergeCell ref="AN75:AS75"/>
    <mergeCell ref="AN76:AS76"/>
    <mergeCell ref="BK76:BL76"/>
    <mergeCell ref="BP76:BS76"/>
    <mergeCell ref="BG73:BH73"/>
    <mergeCell ref="AT72:AW72"/>
    <mergeCell ref="AX72:AZ72"/>
    <mergeCell ref="BA72:BB72"/>
    <mergeCell ref="BC72:BD72"/>
    <mergeCell ref="BE72:BF72"/>
    <mergeCell ref="BG72:BH72"/>
    <mergeCell ref="BI71:BJ71"/>
    <mergeCell ref="BK71:BL71"/>
    <mergeCell ref="BP71:BS71"/>
    <mergeCell ref="BT71:BU73"/>
    <mergeCell ref="BV71:CA73"/>
    <mergeCell ref="BI74:BJ74"/>
    <mergeCell ref="BK74:BL74"/>
    <mergeCell ref="BP74:BS74"/>
    <mergeCell ref="BT74:BU76"/>
    <mergeCell ref="BV74:CA76"/>
    <mergeCell ref="F68:I70"/>
    <mergeCell ref="J68:K70"/>
    <mergeCell ref="L68:M70"/>
    <mergeCell ref="N68:R70"/>
    <mergeCell ref="S68:X70"/>
    <mergeCell ref="Y68:AB70"/>
    <mergeCell ref="CB71:CF73"/>
    <mergeCell ref="BI72:BJ72"/>
    <mergeCell ref="BK72:BL72"/>
    <mergeCell ref="BP72:BS72"/>
    <mergeCell ref="BI73:BJ73"/>
    <mergeCell ref="AT71:AW71"/>
    <mergeCell ref="AX71:AZ71"/>
    <mergeCell ref="BA71:BB71"/>
    <mergeCell ref="BC71:BD71"/>
    <mergeCell ref="BE71:BF71"/>
    <mergeCell ref="BG71:BH71"/>
    <mergeCell ref="AC71:AC73"/>
    <mergeCell ref="AD71:AE73"/>
    <mergeCell ref="AF71:AH73"/>
    <mergeCell ref="AI71:AJ73"/>
    <mergeCell ref="AK71:AL73"/>
    <mergeCell ref="AN71:AS71"/>
    <mergeCell ref="AN72:AS72"/>
    <mergeCell ref="AN73:AS73"/>
    <mergeCell ref="BK73:BL73"/>
    <mergeCell ref="BP73:BS73"/>
    <mergeCell ref="AT73:AW73"/>
    <mergeCell ref="AX73:AZ73"/>
    <mergeCell ref="BA73:BB73"/>
    <mergeCell ref="BC73:BD73"/>
    <mergeCell ref="BE73:BF73"/>
    <mergeCell ref="AC68:AC70"/>
    <mergeCell ref="AD68:AE70"/>
    <mergeCell ref="AF68:AH70"/>
    <mergeCell ref="AI68:AJ70"/>
    <mergeCell ref="AK68:AL70"/>
    <mergeCell ref="AN68:AS68"/>
    <mergeCell ref="AN69:AS69"/>
    <mergeCell ref="AN70:AS70"/>
    <mergeCell ref="BK70:BL70"/>
    <mergeCell ref="BP70:BS70"/>
    <mergeCell ref="A71:A73"/>
    <mergeCell ref="B71:E73"/>
    <mergeCell ref="F71:I73"/>
    <mergeCell ref="J71:K73"/>
    <mergeCell ref="L71:M73"/>
    <mergeCell ref="N71:R73"/>
    <mergeCell ref="S71:X73"/>
    <mergeCell ref="Y71:AB73"/>
    <mergeCell ref="AT70:AW70"/>
    <mergeCell ref="AX70:AZ70"/>
    <mergeCell ref="BA70:BB70"/>
    <mergeCell ref="BC70:BD70"/>
    <mergeCell ref="BE70:BF70"/>
    <mergeCell ref="BG70:BH70"/>
    <mergeCell ref="AT69:AW69"/>
    <mergeCell ref="AX69:AZ69"/>
    <mergeCell ref="BA69:BB69"/>
    <mergeCell ref="BC69:BD69"/>
    <mergeCell ref="BE69:BF69"/>
    <mergeCell ref="BG69:BH69"/>
    <mergeCell ref="A68:A70"/>
    <mergeCell ref="B68:E70"/>
    <mergeCell ref="BT65:BU67"/>
    <mergeCell ref="BV65:CA67"/>
    <mergeCell ref="BI68:BJ68"/>
    <mergeCell ref="BK68:BL68"/>
    <mergeCell ref="BP68:BS68"/>
    <mergeCell ref="BT68:BU70"/>
    <mergeCell ref="BV68:CA70"/>
    <mergeCell ref="CB68:CF70"/>
    <mergeCell ref="BI69:BJ69"/>
    <mergeCell ref="BK69:BL69"/>
    <mergeCell ref="BP69:BS69"/>
    <mergeCell ref="BI70:BJ70"/>
    <mergeCell ref="AT68:AW68"/>
    <mergeCell ref="AX68:AZ68"/>
    <mergeCell ref="BA68:BB68"/>
    <mergeCell ref="BC68:BD68"/>
    <mergeCell ref="BE68:BF68"/>
    <mergeCell ref="BG68:BH68"/>
    <mergeCell ref="CB65:CF67"/>
    <mergeCell ref="BI66:BJ66"/>
    <mergeCell ref="BK66:BL66"/>
    <mergeCell ref="BP66:BS66"/>
    <mergeCell ref="BI67:BJ67"/>
    <mergeCell ref="AT65:AW65"/>
    <mergeCell ref="AX65:AZ65"/>
    <mergeCell ref="BA65:BB65"/>
    <mergeCell ref="BC65:BD65"/>
    <mergeCell ref="BE65:BF65"/>
    <mergeCell ref="BG65:BH65"/>
    <mergeCell ref="AI65:AJ67"/>
    <mergeCell ref="AK65:AL67"/>
    <mergeCell ref="AN65:AS65"/>
    <mergeCell ref="AN66:AS66"/>
    <mergeCell ref="AN67:AS67"/>
    <mergeCell ref="BK67:BL67"/>
    <mergeCell ref="BP67:BS67"/>
    <mergeCell ref="AT67:AW67"/>
    <mergeCell ref="AX67:AZ67"/>
    <mergeCell ref="BA67:BB67"/>
    <mergeCell ref="BC67:BD67"/>
    <mergeCell ref="BE67:BF67"/>
    <mergeCell ref="BG67:BH67"/>
    <mergeCell ref="AT66:AW66"/>
    <mergeCell ref="AX66:AZ66"/>
    <mergeCell ref="BA66:BB66"/>
    <mergeCell ref="BC66:BD66"/>
    <mergeCell ref="BE66:BF66"/>
    <mergeCell ref="BI65:BJ65"/>
    <mergeCell ref="BK65:BL65"/>
    <mergeCell ref="BP65:BS65"/>
    <mergeCell ref="A65:A67"/>
    <mergeCell ref="B65:E67"/>
    <mergeCell ref="F65:I67"/>
    <mergeCell ref="J65:K67"/>
    <mergeCell ref="L65:M67"/>
    <mergeCell ref="N65:R67"/>
    <mergeCell ref="S65:X67"/>
    <mergeCell ref="Y65:AB67"/>
    <mergeCell ref="AT64:AW64"/>
    <mergeCell ref="AX64:AZ64"/>
    <mergeCell ref="BA64:BB64"/>
    <mergeCell ref="BC64:BD64"/>
    <mergeCell ref="BE64:BF64"/>
    <mergeCell ref="BG64:BH64"/>
    <mergeCell ref="AT63:AW63"/>
    <mergeCell ref="AX63:AZ63"/>
    <mergeCell ref="BA63:BB63"/>
    <mergeCell ref="BC63:BD63"/>
    <mergeCell ref="BE63:BF63"/>
    <mergeCell ref="BG63:BH63"/>
    <mergeCell ref="A62:A64"/>
    <mergeCell ref="B62:E64"/>
    <mergeCell ref="F62:I64"/>
    <mergeCell ref="J62:K64"/>
    <mergeCell ref="L62:M64"/>
    <mergeCell ref="N62:R64"/>
    <mergeCell ref="S62:X64"/>
    <mergeCell ref="Y62:AB64"/>
    <mergeCell ref="BG66:BH66"/>
    <mergeCell ref="AC65:AC67"/>
    <mergeCell ref="AD65:AE67"/>
    <mergeCell ref="AF65:AH67"/>
    <mergeCell ref="CB62:CF64"/>
    <mergeCell ref="BI63:BJ63"/>
    <mergeCell ref="BK63:BL63"/>
    <mergeCell ref="BP63:BS63"/>
    <mergeCell ref="BI64:BJ64"/>
    <mergeCell ref="AT62:AW62"/>
    <mergeCell ref="AX62:AZ62"/>
    <mergeCell ref="BA62:BB62"/>
    <mergeCell ref="BC62:BD62"/>
    <mergeCell ref="BE62:BF62"/>
    <mergeCell ref="BG62:BH62"/>
    <mergeCell ref="AC62:AC64"/>
    <mergeCell ref="AD62:AE64"/>
    <mergeCell ref="AF62:AH64"/>
    <mergeCell ref="AI62:AJ64"/>
    <mergeCell ref="AK62:AL64"/>
    <mergeCell ref="AN62:AS62"/>
    <mergeCell ref="AN63:AS63"/>
    <mergeCell ref="AN64:AS64"/>
    <mergeCell ref="BK64:BL64"/>
    <mergeCell ref="BP64:BS64"/>
    <mergeCell ref="BG61:BH61"/>
    <mergeCell ref="AT60:AW60"/>
    <mergeCell ref="AX60:AZ60"/>
    <mergeCell ref="BA60:BB60"/>
    <mergeCell ref="BC60:BD60"/>
    <mergeCell ref="BE60:BF60"/>
    <mergeCell ref="BG60:BH60"/>
    <mergeCell ref="BI59:BJ59"/>
    <mergeCell ref="BK59:BL59"/>
    <mergeCell ref="BP59:BS59"/>
    <mergeCell ref="BT59:BU61"/>
    <mergeCell ref="BV59:CA61"/>
    <mergeCell ref="BI62:BJ62"/>
    <mergeCell ref="BK62:BL62"/>
    <mergeCell ref="BP62:BS62"/>
    <mergeCell ref="BT62:BU64"/>
    <mergeCell ref="BV62:CA64"/>
    <mergeCell ref="F56:I58"/>
    <mergeCell ref="J56:K58"/>
    <mergeCell ref="L56:M58"/>
    <mergeCell ref="N56:R58"/>
    <mergeCell ref="S56:X58"/>
    <mergeCell ref="Y56:AB58"/>
    <mergeCell ref="CB59:CF61"/>
    <mergeCell ref="BI60:BJ60"/>
    <mergeCell ref="BK60:BL60"/>
    <mergeCell ref="BP60:BS60"/>
    <mergeCell ref="BI61:BJ61"/>
    <mergeCell ref="AT59:AW59"/>
    <mergeCell ref="AX59:AZ59"/>
    <mergeCell ref="BA59:BB59"/>
    <mergeCell ref="BC59:BD59"/>
    <mergeCell ref="BE59:BF59"/>
    <mergeCell ref="BG59:BH59"/>
    <mergeCell ref="AC59:AC61"/>
    <mergeCell ref="AD59:AE61"/>
    <mergeCell ref="AF59:AH61"/>
    <mergeCell ref="AI59:AJ61"/>
    <mergeCell ref="AK59:AL61"/>
    <mergeCell ref="AN59:AS59"/>
    <mergeCell ref="AN60:AS60"/>
    <mergeCell ref="AN61:AS61"/>
    <mergeCell ref="BK61:BL61"/>
    <mergeCell ref="BP61:BS61"/>
    <mergeCell ref="AT61:AW61"/>
    <mergeCell ref="AX61:AZ61"/>
    <mergeCell ref="BA61:BB61"/>
    <mergeCell ref="BC61:BD61"/>
    <mergeCell ref="BE61:BF61"/>
    <mergeCell ref="AC56:AC58"/>
    <mergeCell ref="AD56:AE58"/>
    <mergeCell ref="AF56:AH58"/>
    <mergeCell ref="AI56:AJ58"/>
    <mergeCell ref="AK56:AL58"/>
    <mergeCell ref="AN56:AS56"/>
    <mergeCell ref="AN57:AS57"/>
    <mergeCell ref="AN58:AS58"/>
    <mergeCell ref="BK58:BL58"/>
    <mergeCell ref="BP58:BS58"/>
    <mergeCell ref="A59:A61"/>
    <mergeCell ref="B59:E61"/>
    <mergeCell ref="F59:I61"/>
    <mergeCell ref="J59:K61"/>
    <mergeCell ref="L59:M61"/>
    <mergeCell ref="N59:R61"/>
    <mergeCell ref="S59:X61"/>
    <mergeCell ref="Y59:AB61"/>
    <mergeCell ref="AT58:AW58"/>
    <mergeCell ref="AX58:AZ58"/>
    <mergeCell ref="BA58:BB58"/>
    <mergeCell ref="BC58:BD58"/>
    <mergeCell ref="BE58:BF58"/>
    <mergeCell ref="BG58:BH58"/>
    <mergeCell ref="AT57:AW57"/>
    <mergeCell ref="AX57:AZ57"/>
    <mergeCell ref="BA57:BB57"/>
    <mergeCell ref="BC57:BD57"/>
    <mergeCell ref="BE57:BF57"/>
    <mergeCell ref="BG57:BH57"/>
    <mergeCell ref="A56:A58"/>
    <mergeCell ref="B56:E58"/>
    <mergeCell ref="BT53:BU55"/>
    <mergeCell ref="BV53:CA55"/>
    <mergeCell ref="BI56:BJ56"/>
    <mergeCell ref="BK56:BL56"/>
    <mergeCell ref="BP56:BS56"/>
    <mergeCell ref="BT56:BU58"/>
    <mergeCell ref="BV56:CA58"/>
    <mergeCell ref="CB56:CF58"/>
    <mergeCell ref="BI57:BJ57"/>
    <mergeCell ref="BK57:BL57"/>
    <mergeCell ref="BP57:BS57"/>
    <mergeCell ref="BI58:BJ58"/>
    <mergeCell ref="AT56:AW56"/>
    <mergeCell ref="AX56:AZ56"/>
    <mergeCell ref="BA56:BB56"/>
    <mergeCell ref="BC56:BD56"/>
    <mergeCell ref="BE56:BF56"/>
    <mergeCell ref="BG56:BH56"/>
    <mergeCell ref="CB53:CF55"/>
    <mergeCell ref="BI54:BJ54"/>
    <mergeCell ref="BK54:BL54"/>
    <mergeCell ref="BP54:BS54"/>
    <mergeCell ref="BI55:BJ55"/>
    <mergeCell ref="AT53:AW53"/>
    <mergeCell ref="AX53:AZ53"/>
    <mergeCell ref="BA53:BB53"/>
    <mergeCell ref="BC53:BD53"/>
    <mergeCell ref="BE53:BF53"/>
    <mergeCell ref="BG53:BH53"/>
    <mergeCell ref="AI53:AJ55"/>
    <mergeCell ref="AK53:AL55"/>
    <mergeCell ref="AN53:AS53"/>
    <mergeCell ref="AN54:AS54"/>
    <mergeCell ref="AN55:AS55"/>
    <mergeCell ref="BK55:BL55"/>
    <mergeCell ref="BP55:BS55"/>
    <mergeCell ref="AT55:AW55"/>
    <mergeCell ref="AX55:AZ55"/>
    <mergeCell ref="BA55:BB55"/>
    <mergeCell ref="BC55:BD55"/>
    <mergeCell ref="BE55:BF55"/>
    <mergeCell ref="BG55:BH55"/>
    <mergeCell ref="AT54:AW54"/>
    <mergeCell ref="AX54:AZ54"/>
    <mergeCell ref="BA54:BB54"/>
    <mergeCell ref="BC54:BD54"/>
    <mergeCell ref="BE54:BF54"/>
    <mergeCell ref="BI53:BJ53"/>
    <mergeCell ref="BK53:BL53"/>
    <mergeCell ref="BP53:BS53"/>
    <mergeCell ref="A53:A55"/>
    <mergeCell ref="B53:E55"/>
    <mergeCell ref="F53:I55"/>
    <mergeCell ref="J53:K55"/>
    <mergeCell ref="L53:M55"/>
    <mergeCell ref="N53:R55"/>
    <mergeCell ref="S53:X55"/>
    <mergeCell ref="Y53:AB55"/>
    <mergeCell ref="AT52:AW52"/>
    <mergeCell ref="AX52:AZ52"/>
    <mergeCell ref="BA52:BB52"/>
    <mergeCell ref="BC52:BD52"/>
    <mergeCell ref="BE52:BF52"/>
    <mergeCell ref="BG52:BH52"/>
    <mergeCell ref="AT51:AW51"/>
    <mergeCell ref="AX51:AZ51"/>
    <mergeCell ref="BA51:BB51"/>
    <mergeCell ref="BC51:BD51"/>
    <mergeCell ref="BE51:BF51"/>
    <mergeCell ref="BG51:BH51"/>
    <mergeCell ref="A50:A52"/>
    <mergeCell ref="B50:E52"/>
    <mergeCell ref="F50:I52"/>
    <mergeCell ref="J50:K52"/>
    <mergeCell ref="L50:M52"/>
    <mergeCell ref="N50:R52"/>
    <mergeCell ref="S50:X52"/>
    <mergeCell ref="Y50:AB52"/>
    <mergeCell ref="BG54:BH54"/>
    <mergeCell ref="AC53:AC55"/>
    <mergeCell ref="AD53:AE55"/>
    <mergeCell ref="AF53:AH55"/>
    <mergeCell ref="CB50:CF52"/>
    <mergeCell ref="BI51:BJ51"/>
    <mergeCell ref="BK51:BL51"/>
    <mergeCell ref="BP51:BS51"/>
    <mergeCell ref="BI52:BJ52"/>
    <mergeCell ref="AT50:AW50"/>
    <mergeCell ref="AX50:AZ50"/>
    <mergeCell ref="BA50:BB50"/>
    <mergeCell ref="BC50:BD50"/>
    <mergeCell ref="BE50:BF50"/>
    <mergeCell ref="BG50:BH50"/>
    <mergeCell ref="AC50:AC52"/>
    <mergeCell ref="AD50:AE52"/>
    <mergeCell ref="AF50:AH52"/>
    <mergeCell ref="AI50:AJ52"/>
    <mergeCell ref="AK50:AL52"/>
    <mergeCell ref="AN50:AS50"/>
    <mergeCell ref="AN51:AS51"/>
    <mergeCell ref="AN52:AS52"/>
    <mergeCell ref="BK52:BL52"/>
    <mergeCell ref="BP52:BS52"/>
    <mergeCell ref="BG49:BH49"/>
    <mergeCell ref="AT48:AW48"/>
    <mergeCell ref="AX48:AZ48"/>
    <mergeCell ref="BA48:BB48"/>
    <mergeCell ref="BC48:BD48"/>
    <mergeCell ref="BE48:BF48"/>
    <mergeCell ref="BG48:BH48"/>
    <mergeCell ref="BI47:BJ47"/>
    <mergeCell ref="BK47:BL47"/>
    <mergeCell ref="BP47:BS47"/>
    <mergeCell ref="BT47:BU49"/>
    <mergeCell ref="BV47:CA49"/>
    <mergeCell ref="BI50:BJ50"/>
    <mergeCell ref="BK50:BL50"/>
    <mergeCell ref="BP50:BS50"/>
    <mergeCell ref="BT50:BU52"/>
    <mergeCell ref="BV50:CA52"/>
    <mergeCell ref="F44:I46"/>
    <mergeCell ref="J44:K46"/>
    <mergeCell ref="L44:M46"/>
    <mergeCell ref="N44:R46"/>
    <mergeCell ref="S44:X46"/>
    <mergeCell ref="Y44:AB46"/>
    <mergeCell ref="CB47:CF49"/>
    <mergeCell ref="BI48:BJ48"/>
    <mergeCell ref="BK48:BL48"/>
    <mergeCell ref="BP48:BS48"/>
    <mergeCell ref="BI49:BJ49"/>
    <mergeCell ref="AT47:AW47"/>
    <mergeCell ref="AX47:AZ47"/>
    <mergeCell ref="BA47:BB47"/>
    <mergeCell ref="BC47:BD47"/>
    <mergeCell ref="BE47:BF47"/>
    <mergeCell ref="BG47:BH47"/>
    <mergeCell ref="AC47:AC49"/>
    <mergeCell ref="AD47:AE49"/>
    <mergeCell ref="AF47:AH49"/>
    <mergeCell ref="AI47:AJ49"/>
    <mergeCell ref="AK47:AL49"/>
    <mergeCell ref="AN47:AS47"/>
    <mergeCell ref="AN48:AS48"/>
    <mergeCell ref="AN49:AS49"/>
    <mergeCell ref="BK49:BL49"/>
    <mergeCell ref="BP49:BS49"/>
    <mergeCell ref="AT49:AW49"/>
    <mergeCell ref="AX49:AZ49"/>
    <mergeCell ref="BA49:BB49"/>
    <mergeCell ref="BC49:BD49"/>
    <mergeCell ref="BE49:BF49"/>
    <mergeCell ref="AC44:AC46"/>
    <mergeCell ref="AD44:AE46"/>
    <mergeCell ref="AF44:AH46"/>
    <mergeCell ref="AI44:AJ46"/>
    <mergeCell ref="AK44:AL46"/>
    <mergeCell ref="AN44:AS44"/>
    <mergeCell ref="AN45:AS45"/>
    <mergeCell ref="AN46:AS46"/>
    <mergeCell ref="BK46:BL46"/>
    <mergeCell ref="BP46:BS46"/>
    <mergeCell ref="A47:A49"/>
    <mergeCell ref="B47:E49"/>
    <mergeCell ref="F47:I49"/>
    <mergeCell ref="J47:K49"/>
    <mergeCell ref="L47:M49"/>
    <mergeCell ref="N47:R49"/>
    <mergeCell ref="S47:X49"/>
    <mergeCell ref="Y47:AB49"/>
    <mergeCell ref="AT46:AW46"/>
    <mergeCell ref="AX46:AZ46"/>
    <mergeCell ref="BA46:BB46"/>
    <mergeCell ref="BC46:BD46"/>
    <mergeCell ref="BE46:BF46"/>
    <mergeCell ref="BG46:BH46"/>
    <mergeCell ref="AT45:AW45"/>
    <mergeCell ref="AX45:AZ45"/>
    <mergeCell ref="BA45:BB45"/>
    <mergeCell ref="BC45:BD45"/>
    <mergeCell ref="BE45:BF45"/>
    <mergeCell ref="BG45:BH45"/>
    <mergeCell ref="A44:A46"/>
    <mergeCell ref="B44:E46"/>
    <mergeCell ref="BT41:BU43"/>
    <mergeCell ref="BV41:CA43"/>
    <mergeCell ref="BI44:BJ44"/>
    <mergeCell ref="BK44:BL44"/>
    <mergeCell ref="BP44:BS44"/>
    <mergeCell ref="BT44:BU46"/>
    <mergeCell ref="BV44:CA46"/>
    <mergeCell ref="CB44:CF46"/>
    <mergeCell ref="BI45:BJ45"/>
    <mergeCell ref="BK45:BL45"/>
    <mergeCell ref="BP45:BS45"/>
    <mergeCell ref="BI46:BJ46"/>
    <mergeCell ref="AT44:AW44"/>
    <mergeCell ref="AX44:AZ44"/>
    <mergeCell ref="BA44:BB44"/>
    <mergeCell ref="BC44:BD44"/>
    <mergeCell ref="BE44:BF44"/>
    <mergeCell ref="BG44:BH44"/>
    <mergeCell ref="CB41:CF43"/>
    <mergeCell ref="BI42:BJ42"/>
    <mergeCell ref="BK42:BL42"/>
    <mergeCell ref="BP42:BS42"/>
    <mergeCell ref="BI43:BJ43"/>
    <mergeCell ref="AT41:AW41"/>
    <mergeCell ref="AX41:AZ41"/>
    <mergeCell ref="BA41:BB41"/>
    <mergeCell ref="BC41:BD41"/>
    <mergeCell ref="BE41:BF41"/>
    <mergeCell ref="BG41:BH41"/>
    <mergeCell ref="AI41:AJ43"/>
    <mergeCell ref="AK41:AL43"/>
    <mergeCell ref="AN41:AS41"/>
    <mergeCell ref="AN42:AS42"/>
    <mergeCell ref="AN43:AS43"/>
    <mergeCell ref="BK43:BL43"/>
    <mergeCell ref="BP43:BS43"/>
    <mergeCell ref="AT43:AW43"/>
    <mergeCell ref="AX43:AZ43"/>
    <mergeCell ref="BA43:BB43"/>
    <mergeCell ref="BC43:BD43"/>
    <mergeCell ref="BE43:BF43"/>
    <mergeCell ref="BG43:BH43"/>
    <mergeCell ref="AT42:AW42"/>
    <mergeCell ref="AX42:AZ42"/>
    <mergeCell ref="BA42:BB42"/>
    <mergeCell ref="BC42:BD42"/>
    <mergeCell ref="BE42:BF42"/>
    <mergeCell ref="BI41:BJ41"/>
    <mergeCell ref="BK41:BL41"/>
    <mergeCell ref="BP41:BS41"/>
    <mergeCell ref="A41:A43"/>
    <mergeCell ref="B41:E43"/>
    <mergeCell ref="F41:I43"/>
    <mergeCell ref="J41:K43"/>
    <mergeCell ref="L41:M43"/>
    <mergeCell ref="N41:R43"/>
    <mergeCell ref="S41:X43"/>
    <mergeCell ref="Y41:AB43"/>
    <mergeCell ref="AT40:AW40"/>
    <mergeCell ref="AX40:AZ40"/>
    <mergeCell ref="BA40:BB40"/>
    <mergeCell ref="BC40:BD40"/>
    <mergeCell ref="BE40:BF40"/>
    <mergeCell ref="BG40:BH40"/>
    <mergeCell ref="AT39:AW39"/>
    <mergeCell ref="AX39:AZ39"/>
    <mergeCell ref="BA39:BB39"/>
    <mergeCell ref="BC39:BD39"/>
    <mergeCell ref="BE39:BF39"/>
    <mergeCell ref="BG39:BH39"/>
    <mergeCell ref="A38:A40"/>
    <mergeCell ref="B38:E40"/>
    <mergeCell ref="F38:I40"/>
    <mergeCell ref="J38:K40"/>
    <mergeCell ref="L38:M40"/>
    <mergeCell ref="N38:R40"/>
    <mergeCell ref="S38:X40"/>
    <mergeCell ref="Y38:AB40"/>
    <mergeCell ref="BG42:BH42"/>
    <mergeCell ref="AC41:AC43"/>
    <mergeCell ref="AD41:AE43"/>
    <mergeCell ref="AF41:AH43"/>
    <mergeCell ref="CB38:CF40"/>
    <mergeCell ref="BI39:BJ39"/>
    <mergeCell ref="BK39:BL39"/>
    <mergeCell ref="BP39:BS39"/>
    <mergeCell ref="BI40:BJ40"/>
    <mergeCell ref="AT38:AW38"/>
    <mergeCell ref="AX38:AZ38"/>
    <mergeCell ref="BA38:BB38"/>
    <mergeCell ref="BC38:BD38"/>
    <mergeCell ref="BE38:BF38"/>
    <mergeCell ref="BG38:BH38"/>
    <mergeCell ref="AC38:AC40"/>
    <mergeCell ref="AD38:AE40"/>
    <mergeCell ref="AF38:AH40"/>
    <mergeCell ref="AI38:AJ40"/>
    <mergeCell ref="AK38:AL40"/>
    <mergeCell ref="AN38:AS38"/>
    <mergeCell ref="AN39:AS39"/>
    <mergeCell ref="AN40:AS40"/>
    <mergeCell ref="BK40:BL40"/>
    <mergeCell ref="BP40:BS40"/>
    <mergeCell ref="BG37:BH37"/>
    <mergeCell ref="AT36:AW36"/>
    <mergeCell ref="AX36:AZ36"/>
    <mergeCell ref="BA36:BB36"/>
    <mergeCell ref="BC36:BD36"/>
    <mergeCell ref="BE36:BF36"/>
    <mergeCell ref="BG36:BH36"/>
    <mergeCell ref="BI35:BJ35"/>
    <mergeCell ref="BK35:BL35"/>
    <mergeCell ref="BP35:BS35"/>
    <mergeCell ref="BT35:BU37"/>
    <mergeCell ref="BV35:CA37"/>
    <mergeCell ref="BI38:BJ38"/>
    <mergeCell ref="BK38:BL38"/>
    <mergeCell ref="BP38:BS38"/>
    <mergeCell ref="BT38:BU40"/>
    <mergeCell ref="BV38:CA40"/>
    <mergeCell ref="F32:I34"/>
    <mergeCell ref="J32:K34"/>
    <mergeCell ref="L32:M34"/>
    <mergeCell ref="N32:R34"/>
    <mergeCell ref="S32:X34"/>
    <mergeCell ref="Y32:AB34"/>
    <mergeCell ref="CB35:CF37"/>
    <mergeCell ref="BI36:BJ36"/>
    <mergeCell ref="BK36:BL36"/>
    <mergeCell ref="BP36:BS36"/>
    <mergeCell ref="BI37:BJ37"/>
    <mergeCell ref="AT35:AW35"/>
    <mergeCell ref="AX35:AZ35"/>
    <mergeCell ref="BA35:BB35"/>
    <mergeCell ref="BC35:BD35"/>
    <mergeCell ref="BE35:BF35"/>
    <mergeCell ref="BG35:BH35"/>
    <mergeCell ref="AC35:AC37"/>
    <mergeCell ref="AD35:AE37"/>
    <mergeCell ref="AF35:AH37"/>
    <mergeCell ref="AI35:AJ37"/>
    <mergeCell ref="AK35:AL37"/>
    <mergeCell ref="AN35:AS35"/>
    <mergeCell ref="AN36:AS36"/>
    <mergeCell ref="AN37:AS37"/>
    <mergeCell ref="BK37:BL37"/>
    <mergeCell ref="BP37:BS37"/>
    <mergeCell ref="AT37:AW37"/>
    <mergeCell ref="AX37:AZ37"/>
    <mergeCell ref="BA37:BB37"/>
    <mergeCell ref="BC37:BD37"/>
    <mergeCell ref="BE37:BF37"/>
    <mergeCell ref="AC32:AC34"/>
    <mergeCell ref="AD32:AE34"/>
    <mergeCell ref="AF32:AH34"/>
    <mergeCell ref="AI32:AJ34"/>
    <mergeCell ref="AK32:AL34"/>
    <mergeCell ref="AN32:AS32"/>
    <mergeCell ref="AN33:AS33"/>
    <mergeCell ref="AN34:AS34"/>
    <mergeCell ref="BK34:BL34"/>
    <mergeCell ref="BP34:BS34"/>
    <mergeCell ref="A35:A37"/>
    <mergeCell ref="B35:E37"/>
    <mergeCell ref="F35:I37"/>
    <mergeCell ref="J35:K37"/>
    <mergeCell ref="L35:M37"/>
    <mergeCell ref="N35:R37"/>
    <mergeCell ref="S35:X37"/>
    <mergeCell ref="Y35:AB37"/>
    <mergeCell ref="AT34:AW34"/>
    <mergeCell ref="AX34:AZ34"/>
    <mergeCell ref="BA34:BB34"/>
    <mergeCell ref="BC34:BD34"/>
    <mergeCell ref="BE34:BF34"/>
    <mergeCell ref="BG34:BH34"/>
    <mergeCell ref="AT33:AW33"/>
    <mergeCell ref="AX33:AZ33"/>
    <mergeCell ref="BA33:BB33"/>
    <mergeCell ref="BC33:BD33"/>
    <mergeCell ref="BE33:BF33"/>
    <mergeCell ref="BG33:BH33"/>
    <mergeCell ref="A32:A34"/>
    <mergeCell ref="B32:E34"/>
    <mergeCell ref="BT29:BU31"/>
    <mergeCell ref="BV29:CA31"/>
    <mergeCell ref="BI32:BJ32"/>
    <mergeCell ref="BK32:BL32"/>
    <mergeCell ref="BP32:BS32"/>
    <mergeCell ref="BT32:BU34"/>
    <mergeCell ref="BV32:CA34"/>
    <mergeCell ref="CB32:CF34"/>
    <mergeCell ref="BI33:BJ33"/>
    <mergeCell ref="BK33:BL33"/>
    <mergeCell ref="BP33:BS33"/>
    <mergeCell ref="BI34:BJ34"/>
    <mergeCell ref="AT32:AW32"/>
    <mergeCell ref="AX32:AZ32"/>
    <mergeCell ref="BA32:BB32"/>
    <mergeCell ref="BC32:BD32"/>
    <mergeCell ref="BE32:BF32"/>
    <mergeCell ref="BG32:BH32"/>
    <mergeCell ref="CB29:CF31"/>
    <mergeCell ref="BI30:BJ30"/>
    <mergeCell ref="BK30:BL30"/>
    <mergeCell ref="BP30:BS30"/>
    <mergeCell ref="BI31:BJ31"/>
    <mergeCell ref="AT29:AW29"/>
    <mergeCell ref="AX29:AZ29"/>
    <mergeCell ref="BA29:BB29"/>
    <mergeCell ref="BC29:BD29"/>
    <mergeCell ref="BE29:BF29"/>
    <mergeCell ref="BG29:BH29"/>
    <mergeCell ref="AI29:AJ31"/>
    <mergeCell ref="AK29:AL31"/>
    <mergeCell ref="AN29:AS29"/>
    <mergeCell ref="AN30:AS30"/>
    <mergeCell ref="AN31:AS31"/>
    <mergeCell ref="BK31:BL31"/>
    <mergeCell ref="BP31:BS31"/>
    <mergeCell ref="AT31:AW31"/>
    <mergeCell ref="AX31:AZ31"/>
    <mergeCell ref="BA31:BB31"/>
    <mergeCell ref="BC31:BD31"/>
    <mergeCell ref="BE31:BF31"/>
    <mergeCell ref="BG31:BH31"/>
    <mergeCell ref="AT30:AW30"/>
    <mergeCell ref="AX30:AZ30"/>
    <mergeCell ref="BA30:BB30"/>
    <mergeCell ref="BC30:BD30"/>
    <mergeCell ref="BE30:BF30"/>
    <mergeCell ref="BI29:BJ29"/>
    <mergeCell ref="BK29:BL29"/>
    <mergeCell ref="BP29:BS29"/>
    <mergeCell ref="A29:A31"/>
    <mergeCell ref="B29:E31"/>
    <mergeCell ref="F29:I31"/>
    <mergeCell ref="J29:K31"/>
    <mergeCell ref="L29:M31"/>
    <mergeCell ref="N29:R31"/>
    <mergeCell ref="S29:X31"/>
    <mergeCell ref="Y29:AB31"/>
    <mergeCell ref="AT28:AW28"/>
    <mergeCell ref="AX28:AZ28"/>
    <mergeCell ref="BA28:BB28"/>
    <mergeCell ref="BC28:BD28"/>
    <mergeCell ref="BE28:BF28"/>
    <mergeCell ref="BG28:BH28"/>
    <mergeCell ref="AT27:AW27"/>
    <mergeCell ref="AX27:AZ27"/>
    <mergeCell ref="BA27:BB27"/>
    <mergeCell ref="BC27:BD27"/>
    <mergeCell ref="BE27:BF27"/>
    <mergeCell ref="BG27:BH27"/>
    <mergeCell ref="A26:A28"/>
    <mergeCell ref="B26:E28"/>
    <mergeCell ref="F26:I28"/>
    <mergeCell ref="J26:K28"/>
    <mergeCell ref="L26:M28"/>
    <mergeCell ref="N26:R28"/>
    <mergeCell ref="S26:X28"/>
    <mergeCell ref="Y26:AB28"/>
    <mergeCell ref="BG30:BH30"/>
    <mergeCell ref="AC29:AC31"/>
    <mergeCell ref="AD29:AE31"/>
    <mergeCell ref="AF29:AH31"/>
    <mergeCell ref="BI26:BJ26"/>
    <mergeCell ref="BK26:BL26"/>
    <mergeCell ref="BP26:BS26"/>
    <mergeCell ref="BT26:BU28"/>
    <mergeCell ref="BV26:CA28"/>
    <mergeCell ref="CB26:CF28"/>
    <mergeCell ref="BI27:BJ27"/>
    <mergeCell ref="BK27:BL27"/>
    <mergeCell ref="BP27:BS27"/>
    <mergeCell ref="BI28:BJ28"/>
    <mergeCell ref="AT26:AW26"/>
    <mergeCell ref="AX26:AZ26"/>
    <mergeCell ref="BA26:BB26"/>
    <mergeCell ref="BC26:BD26"/>
    <mergeCell ref="BE26:BF26"/>
    <mergeCell ref="BG26:BH26"/>
    <mergeCell ref="AC26:AC28"/>
    <mergeCell ref="AD26:AE28"/>
    <mergeCell ref="AF26:AH28"/>
    <mergeCell ref="AI26:AJ28"/>
    <mergeCell ref="AK26:AL28"/>
    <mergeCell ref="AN26:AS26"/>
    <mergeCell ref="AN27:AS27"/>
    <mergeCell ref="AN28:AS28"/>
    <mergeCell ref="BK28:BL28"/>
    <mergeCell ref="BP28:BS28"/>
    <mergeCell ref="A23:A25"/>
    <mergeCell ref="B23:E25"/>
    <mergeCell ref="F23:I25"/>
    <mergeCell ref="J23:K25"/>
    <mergeCell ref="L23:M25"/>
    <mergeCell ref="N23:R25"/>
    <mergeCell ref="S23:X25"/>
    <mergeCell ref="Y23:AB25"/>
    <mergeCell ref="AT25:AW25"/>
    <mergeCell ref="AX25:AZ25"/>
    <mergeCell ref="BA25:BB25"/>
    <mergeCell ref="BC25:BD25"/>
    <mergeCell ref="BE25:BF25"/>
    <mergeCell ref="BG25:BH25"/>
    <mergeCell ref="AT24:AW24"/>
    <mergeCell ref="AX24:AZ24"/>
    <mergeCell ref="BA24:BB24"/>
    <mergeCell ref="BC24:BD24"/>
    <mergeCell ref="BE24:BF24"/>
    <mergeCell ref="BG24:BH24"/>
    <mergeCell ref="AT23:AW23"/>
    <mergeCell ref="AX23:AZ23"/>
    <mergeCell ref="BA23:BB23"/>
    <mergeCell ref="BC23:BD23"/>
    <mergeCell ref="BE23:BF23"/>
    <mergeCell ref="BG23:BH23"/>
    <mergeCell ref="BI23:BJ23"/>
    <mergeCell ref="BK23:BL23"/>
    <mergeCell ref="BP23:BS23"/>
    <mergeCell ref="CB20:CF22"/>
    <mergeCell ref="B21:E22"/>
    <mergeCell ref="F21:I22"/>
    <mergeCell ref="J21:K22"/>
    <mergeCell ref="L21:M22"/>
    <mergeCell ref="N21:R22"/>
    <mergeCell ref="S21:X22"/>
    <mergeCell ref="Y21:AB22"/>
    <mergeCell ref="AC21:AC22"/>
    <mergeCell ref="AD21:AE22"/>
    <mergeCell ref="AC23:AC25"/>
    <mergeCell ref="AD23:AE25"/>
    <mergeCell ref="AF23:AH25"/>
    <mergeCell ref="AI23:AJ25"/>
    <mergeCell ref="AK23:AL25"/>
    <mergeCell ref="AN23:AS23"/>
    <mergeCell ref="AN24:AS24"/>
    <mergeCell ref="AN25:AS25"/>
    <mergeCell ref="BK25:BL25"/>
    <mergeCell ref="BP25:BS25"/>
    <mergeCell ref="BT23:BU25"/>
    <mergeCell ref="BV23:CA25"/>
    <mergeCell ref="CB23:CF25"/>
    <mergeCell ref="BI24:BJ24"/>
    <mergeCell ref="BK24:BL24"/>
    <mergeCell ref="BP24:BS24"/>
    <mergeCell ref="BI25:BJ25"/>
    <mergeCell ref="A20:A22"/>
    <mergeCell ref="B20:AB20"/>
    <mergeCell ref="AC20:AH20"/>
    <mergeCell ref="AI20:BS20"/>
    <mergeCell ref="BT20:BU22"/>
    <mergeCell ref="BV20:CA22"/>
    <mergeCell ref="AF21:AH22"/>
    <mergeCell ref="AI21:AJ22"/>
    <mergeCell ref="AK21:AL22"/>
    <mergeCell ref="AM21:BB21"/>
    <mergeCell ref="BI22:BJ22"/>
    <mergeCell ref="BK22:BL22"/>
    <mergeCell ref="AN17:AR17"/>
    <mergeCell ref="AS17:AU17"/>
    <mergeCell ref="AV17:AX17"/>
    <mergeCell ref="BA17:BW17"/>
    <mergeCell ref="BX17:CB17"/>
    <mergeCell ref="BC21:BL21"/>
    <mergeCell ref="BM21:BO21"/>
    <mergeCell ref="BP21:BS22"/>
    <mergeCell ref="AN22:AS22"/>
    <mergeCell ref="AT22:AW22"/>
    <mergeCell ref="AX22:AZ22"/>
    <mergeCell ref="BA22:BB22"/>
    <mergeCell ref="BC22:BD22"/>
    <mergeCell ref="BE22:BF22"/>
    <mergeCell ref="BG22:BH22"/>
    <mergeCell ref="CC17:CF17"/>
    <mergeCell ref="AS16:AU16"/>
    <mergeCell ref="AV16:AX16"/>
    <mergeCell ref="BA16:BW16"/>
    <mergeCell ref="BX16:CB16"/>
    <mergeCell ref="CC16:CF16"/>
    <mergeCell ref="B17:M17"/>
    <mergeCell ref="N17:W17"/>
    <mergeCell ref="X17:AC17"/>
    <mergeCell ref="AD17:AH17"/>
    <mergeCell ref="AI17:AM17"/>
    <mergeCell ref="B16:M16"/>
    <mergeCell ref="N16:W16"/>
    <mergeCell ref="X16:AC16"/>
    <mergeCell ref="AD16:AH16"/>
    <mergeCell ref="AI16:AM16"/>
    <mergeCell ref="AN16:AR16"/>
    <mergeCell ref="AN15:AR15"/>
    <mergeCell ref="AS15:AU15"/>
    <mergeCell ref="AV15:AX15"/>
    <mergeCell ref="BA15:BW15"/>
    <mergeCell ref="BX15:CB15"/>
    <mergeCell ref="CC15:CF15"/>
    <mergeCell ref="AS14:AU14"/>
    <mergeCell ref="AV14:AX14"/>
    <mergeCell ref="BA14:BW14"/>
    <mergeCell ref="BX14:CB14"/>
    <mergeCell ref="CC14:CF14"/>
    <mergeCell ref="B15:M15"/>
    <mergeCell ref="N15:W15"/>
    <mergeCell ref="X15:AC15"/>
    <mergeCell ref="AD15:AH15"/>
    <mergeCell ref="AI15:AM15"/>
    <mergeCell ref="AV13:AX13"/>
    <mergeCell ref="BA13:BW13"/>
    <mergeCell ref="BX13:CB13"/>
    <mergeCell ref="CC13:CF13"/>
    <mergeCell ref="B14:M14"/>
    <mergeCell ref="N14:W14"/>
    <mergeCell ref="X14:AC14"/>
    <mergeCell ref="AD14:AH14"/>
    <mergeCell ref="AI14:AM14"/>
    <mergeCell ref="AN14:AR14"/>
    <mergeCell ref="BA12:BW12"/>
    <mergeCell ref="BX12:CB12"/>
    <mergeCell ref="CC12:CF12"/>
    <mergeCell ref="B13:M13"/>
    <mergeCell ref="N13:W13"/>
    <mergeCell ref="X13:AC13"/>
    <mergeCell ref="AD13:AH13"/>
    <mergeCell ref="AI13:AM13"/>
    <mergeCell ref="AN13:AR13"/>
    <mergeCell ref="AS13:AU13"/>
    <mergeCell ref="BX11:CB11"/>
    <mergeCell ref="CC11:CF11"/>
    <mergeCell ref="B12:M12"/>
    <mergeCell ref="N12:W12"/>
    <mergeCell ref="X12:AC12"/>
    <mergeCell ref="AD12:AH12"/>
    <mergeCell ref="AI12:AM12"/>
    <mergeCell ref="AN12:AR12"/>
    <mergeCell ref="AS12:AU12"/>
    <mergeCell ref="AV12:AX12"/>
    <mergeCell ref="X11:AC11"/>
    <mergeCell ref="AD11:AH11"/>
    <mergeCell ref="AI11:AM11"/>
    <mergeCell ref="AN11:AR11"/>
    <mergeCell ref="AS11:AU11"/>
    <mergeCell ref="BA11:BW11"/>
    <mergeCell ref="A9:CF9"/>
    <mergeCell ref="A10:A11"/>
    <mergeCell ref="B10:M11"/>
    <mergeCell ref="N10:AH10"/>
    <mergeCell ref="AI10:AU10"/>
    <mergeCell ref="AV10:AX11"/>
    <mergeCell ref="BA10:BW10"/>
    <mergeCell ref="BX10:CB10"/>
    <mergeCell ref="CC10:CF10"/>
    <mergeCell ref="N11:W11"/>
    <mergeCell ref="A6:Y6"/>
    <mergeCell ref="AV6:AZ6"/>
    <mergeCell ref="BA6:BO6"/>
    <mergeCell ref="A7:Y7"/>
    <mergeCell ref="AV7:AZ7"/>
    <mergeCell ref="BA7:BO7"/>
    <mergeCell ref="A4:Y4"/>
    <mergeCell ref="AV4:AZ4"/>
    <mergeCell ref="BA4:BO4"/>
    <mergeCell ref="A5:Y5"/>
    <mergeCell ref="AV5:AZ5"/>
    <mergeCell ref="BA5:BO5"/>
    <mergeCell ref="Z1:AP7"/>
    <mergeCell ref="AQ1:AU7"/>
    <mergeCell ref="AV1:BO1"/>
    <mergeCell ref="BP1:CF7"/>
    <mergeCell ref="AV2:AZ2"/>
    <mergeCell ref="BA2:BO2"/>
    <mergeCell ref="AV3:AZ3"/>
    <mergeCell ref="BA3:BO3"/>
  </mergeCells>
  <pageMargins left="0.1" right="0.1" top="0.1" bottom="0.65" header="0.3" footer="0.1"/>
  <pageSetup orientation="landscape" r:id="rId1"/>
  <headerFooter>
    <oddFooter>&amp;C&amp;"Arial Nova Cond Light,Bold"&amp;8O FORNECEDOR&amp;"-,Regular"&amp;11
&amp;"Arial Nova Cond Light,Italic"&amp;8Assinatura legível e carimbo</oddFooter>
  </headerFooter>
  <rowBreaks count="3" manualBreakCount="3">
    <brk id="37" max="16383" man="1"/>
    <brk id="67" max="16383" man="1"/>
    <brk id="97" max="16383" man="1"/>
  </row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B9560-94E3-46A1-B3F2-0F2B51510F42}">
  <sheetPr codeName="Sheet8">
    <tabColor rgb="FF00B0F0"/>
  </sheetPr>
  <dimension ref="A1:BU56"/>
  <sheetViews>
    <sheetView showGridLines="0" view="pageBreakPreview" topLeftCell="A44" zoomScale="160" zoomScaleNormal="175" zoomScaleSheetLayoutView="160" workbookViewId="0">
      <selection activeCell="V119" sqref="V119:AA119"/>
    </sheetView>
  </sheetViews>
  <sheetFormatPr defaultColWidth="1.86328125" defaultRowHeight="13.9" x14ac:dyDescent="0.45"/>
  <cols>
    <col min="1" max="1" width="0.86328125" style="21" customWidth="1"/>
    <col min="2" max="2" width="1.1328125" style="21" customWidth="1"/>
    <col min="3" max="10" width="2.53125" style="21" customWidth="1"/>
    <col min="11" max="11" width="1.53125" style="21" hidden="1" customWidth="1"/>
    <col min="12" max="12" width="1.6640625" style="21" hidden="1" customWidth="1"/>
    <col min="13" max="13" width="2.1328125" style="21" hidden="1" customWidth="1"/>
    <col min="14" max="14" width="2.86328125" style="21" hidden="1" customWidth="1"/>
    <col min="15" max="18" width="3.53125" style="21" customWidth="1"/>
    <col min="19" max="19" width="1.33203125" style="21" customWidth="1"/>
    <col min="20" max="23" width="2" style="21" customWidth="1"/>
    <col min="24" max="28" width="2.86328125" style="21" customWidth="1"/>
    <col min="29" max="29" width="1.3984375" style="21" customWidth="1"/>
    <col min="30" max="30" width="0.3984375" style="21" customWidth="1"/>
    <col min="31" max="31" width="0.53125" style="21" customWidth="1"/>
    <col min="32" max="32" width="0.3984375" style="21" hidden="1" customWidth="1"/>
    <col min="33" max="33" width="2.3984375" style="21" customWidth="1"/>
    <col min="34" max="34" width="3.1328125" style="21" customWidth="1"/>
    <col min="35" max="35" width="2" style="21" customWidth="1"/>
    <col min="36" max="36" width="1.33203125" style="21" customWidth="1"/>
    <col min="37" max="37" width="1.86328125" style="21" customWidth="1"/>
    <col min="38" max="38" width="0.86328125" style="21" customWidth="1"/>
    <col min="39" max="40" width="4.1328125" style="21" customWidth="1"/>
    <col min="41" max="41" width="3.86328125" style="21" customWidth="1"/>
    <col min="42" max="42" width="5.3984375" style="21" customWidth="1"/>
    <col min="43" max="43" width="3.53125" style="21" customWidth="1"/>
    <col min="44" max="44" width="1.86328125" style="21" customWidth="1"/>
    <col min="45" max="45" width="1" style="21" customWidth="1"/>
    <col min="46" max="46" width="2" style="21" customWidth="1"/>
    <col min="47" max="47" width="0.6640625" style="21" customWidth="1"/>
    <col min="48" max="48" width="3.1328125" style="21" customWidth="1"/>
    <col min="49" max="49" width="6.1328125" style="21" customWidth="1"/>
    <col min="50" max="50" width="1" style="21" customWidth="1"/>
    <col min="51" max="51" width="0.6640625" style="21" customWidth="1"/>
    <col min="52" max="52" width="2" style="21" hidden="1" customWidth="1"/>
    <col min="53" max="53" width="2.3984375" style="21" hidden="1" customWidth="1"/>
    <col min="54" max="54" width="1.3984375" style="21" hidden="1" customWidth="1"/>
    <col min="55" max="55" width="0.53125" style="21" hidden="1" customWidth="1"/>
    <col min="56" max="56" width="1.6640625" style="21" hidden="1" customWidth="1"/>
    <col min="57" max="57" width="1.3984375" style="21" hidden="1" customWidth="1"/>
    <col min="58" max="58" width="0.53125" style="21" hidden="1" customWidth="1"/>
    <col min="59" max="59" width="1.3984375" style="21" hidden="1" customWidth="1"/>
    <col min="60" max="60" width="1.53125" style="21" hidden="1" customWidth="1"/>
    <col min="61" max="61" width="2.53125" style="21" hidden="1" customWidth="1"/>
    <col min="62" max="62" width="1.33203125" style="21" hidden="1" customWidth="1"/>
    <col min="63" max="63" width="2.3984375" style="21" hidden="1" customWidth="1"/>
    <col min="64" max="64" width="2" style="21" customWidth="1"/>
    <col min="65" max="65" width="1" style="21" customWidth="1"/>
    <col min="66" max="66" width="4.53125" style="21" customWidth="1"/>
    <col min="67" max="67" width="2" style="21" customWidth="1"/>
    <col min="68" max="68" width="2.1328125" style="21" customWidth="1"/>
    <col min="69" max="70" width="1.53125" style="21" customWidth="1"/>
    <col min="71" max="71" width="1.86328125" style="21" customWidth="1"/>
    <col min="72" max="72" width="2.33203125" style="21" customWidth="1"/>
    <col min="73" max="73" width="2.1328125" style="21" customWidth="1"/>
    <col min="74" max="16384" width="1.86328125" style="21"/>
  </cols>
  <sheetData>
    <row r="1" spans="1:73" ht="12.75" customHeight="1" x14ac:dyDescent="0.45">
      <c r="A1" s="29"/>
      <c r="B1" s="20"/>
      <c r="C1" s="20"/>
      <c r="D1" s="20"/>
      <c r="E1" s="20"/>
      <c r="F1" s="20"/>
      <c r="G1" s="20"/>
      <c r="H1" s="20"/>
      <c r="I1" s="20"/>
      <c r="J1" s="20"/>
      <c r="K1" s="20"/>
      <c r="L1" s="20"/>
      <c r="M1" s="20"/>
      <c r="N1" s="20"/>
      <c r="O1" s="20"/>
      <c r="P1" s="20"/>
      <c r="Q1" s="20"/>
      <c r="R1" s="20"/>
      <c r="S1" s="20"/>
      <c r="T1" s="1372" t="s">
        <v>2285</v>
      </c>
      <c r="U1" s="1372"/>
      <c r="V1" s="1372"/>
      <c r="W1" s="1372"/>
      <c r="X1" s="1372"/>
      <c r="Y1" s="1372"/>
      <c r="Z1" s="1372"/>
      <c r="AA1" s="1372"/>
      <c r="AB1" s="1372"/>
      <c r="AC1" s="1372"/>
      <c r="AD1" s="1372"/>
      <c r="AE1" s="1372"/>
      <c r="AF1" s="1372"/>
      <c r="AG1" s="1372"/>
      <c r="AH1" s="1372"/>
      <c r="AI1" s="1372"/>
      <c r="AJ1" s="1372"/>
      <c r="AK1" s="1375" t="s">
        <v>2286</v>
      </c>
      <c r="AL1" s="1375"/>
      <c r="AM1" s="1375"/>
      <c r="AN1" s="1378" t="s">
        <v>1936</v>
      </c>
      <c r="AO1" s="1379"/>
      <c r="AP1" s="1379"/>
      <c r="AQ1" s="1379"/>
      <c r="AR1" s="1379"/>
      <c r="AS1" s="1379"/>
      <c r="AT1" s="1379"/>
      <c r="AU1" s="1379"/>
      <c r="AV1" s="1379"/>
      <c r="AW1" s="1379"/>
      <c r="AX1" s="1379"/>
      <c r="AY1" s="1379"/>
      <c r="AZ1" s="1379"/>
      <c r="BA1" s="1379"/>
      <c r="BB1" s="1379"/>
      <c r="BC1" s="1379"/>
      <c r="BD1" s="1379"/>
      <c r="BE1" s="1379"/>
      <c r="BF1" s="1379"/>
      <c r="BG1" s="1379"/>
      <c r="BH1" s="1379"/>
      <c r="BI1" s="1379"/>
      <c r="BJ1" s="1379"/>
      <c r="BK1" s="1379"/>
      <c r="BL1" s="1364" t="s">
        <v>2287</v>
      </c>
      <c r="BM1" s="1364"/>
      <c r="BN1" s="1364"/>
      <c r="BO1" s="1364"/>
      <c r="BP1" s="1364"/>
      <c r="BQ1" s="1364"/>
      <c r="BR1" s="1364"/>
      <c r="BS1" s="1364"/>
      <c r="BT1" s="1364"/>
      <c r="BU1" s="1365"/>
    </row>
    <row r="2" spans="1:73" ht="13.5" customHeight="1" x14ac:dyDescent="0.4">
      <c r="A2" s="3"/>
      <c r="B2" s="4"/>
      <c r="C2" s="4"/>
      <c r="D2" s="4"/>
      <c r="E2" s="4"/>
      <c r="F2" s="4"/>
      <c r="G2" s="4"/>
      <c r="H2" s="244"/>
      <c r="I2" s="6"/>
      <c r="J2" s="6"/>
      <c r="K2" s="6"/>
      <c r="L2" s="6"/>
      <c r="M2" s="6"/>
      <c r="N2" s="6"/>
      <c r="O2" s="6"/>
      <c r="P2" s="6"/>
      <c r="Q2" s="6"/>
      <c r="R2" s="6"/>
      <c r="S2" s="6"/>
      <c r="T2" s="1373"/>
      <c r="U2" s="1373"/>
      <c r="V2" s="1373"/>
      <c r="W2" s="1373"/>
      <c r="X2" s="1373"/>
      <c r="Y2" s="1373"/>
      <c r="Z2" s="1373"/>
      <c r="AA2" s="1373"/>
      <c r="AB2" s="1373"/>
      <c r="AC2" s="1373"/>
      <c r="AD2" s="1373"/>
      <c r="AE2" s="1373"/>
      <c r="AF2" s="1373"/>
      <c r="AG2" s="1373"/>
      <c r="AH2" s="1373"/>
      <c r="AI2" s="1373"/>
      <c r="AJ2" s="1373"/>
      <c r="AK2" s="1376"/>
      <c r="AL2" s="1376"/>
      <c r="AM2" s="1376"/>
      <c r="AN2" s="1354" t="s">
        <v>1956</v>
      </c>
      <c r="AO2" s="1355"/>
      <c r="AP2" s="1355"/>
      <c r="AQ2" s="1356"/>
      <c r="AR2" s="1356"/>
      <c r="AS2" s="1356"/>
      <c r="AT2" s="1356"/>
      <c r="AU2" s="1356"/>
      <c r="AV2" s="1356"/>
      <c r="AW2" s="1356"/>
      <c r="AX2" s="1356"/>
      <c r="AY2" s="1356"/>
      <c r="AZ2" s="1356"/>
      <c r="BA2" s="1356"/>
      <c r="BB2" s="1356"/>
      <c r="BC2" s="1356"/>
      <c r="BD2" s="1356"/>
      <c r="BE2" s="1356"/>
      <c r="BF2" s="1356"/>
      <c r="BG2" s="1356"/>
      <c r="BH2" s="1356"/>
      <c r="BI2" s="1356"/>
      <c r="BJ2" s="1356"/>
      <c r="BK2" s="1357"/>
      <c r="BL2" s="1366"/>
      <c r="BM2" s="1366"/>
      <c r="BN2" s="1366"/>
      <c r="BO2" s="1366"/>
      <c r="BP2" s="1366"/>
      <c r="BQ2" s="1366"/>
      <c r="BR2" s="1366"/>
      <c r="BS2" s="1366"/>
      <c r="BT2" s="1366"/>
      <c r="BU2" s="1367"/>
    </row>
    <row r="3" spans="1:73" ht="13.5" customHeight="1" x14ac:dyDescent="0.4">
      <c r="A3" s="3"/>
      <c r="B3" s="4"/>
      <c r="C3" s="4"/>
      <c r="D3" s="4"/>
      <c r="E3" s="4"/>
      <c r="F3" s="4"/>
      <c r="G3" s="4"/>
      <c r="H3" s="244"/>
      <c r="I3" s="9"/>
      <c r="J3" s="9"/>
      <c r="K3" s="9"/>
      <c r="L3" s="9"/>
      <c r="M3" s="9"/>
      <c r="N3" s="9"/>
      <c r="O3" s="9"/>
      <c r="P3" s="9"/>
      <c r="Q3" s="9"/>
      <c r="R3" s="9"/>
      <c r="S3" s="9"/>
      <c r="T3" s="1373"/>
      <c r="U3" s="1373"/>
      <c r="V3" s="1373"/>
      <c r="W3" s="1373"/>
      <c r="X3" s="1373"/>
      <c r="Y3" s="1373"/>
      <c r="Z3" s="1373"/>
      <c r="AA3" s="1373"/>
      <c r="AB3" s="1373"/>
      <c r="AC3" s="1373"/>
      <c r="AD3" s="1373"/>
      <c r="AE3" s="1373"/>
      <c r="AF3" s="1373"/>
      <c r="AG3" s="1373"/>
      <c r="AH3" s="1373"/>
      <c r="AI3" s="1373"/>
      <c r="AJ3" s="1373"/>
      <c r="AK3" s="1376"/>
      <c r="AL3" s="1376"/>
      <c r="AM3" s="1376"/>
      <c r="AN3" s="1354" t="s">
        <v>1920</v>
      </c>
      <c r="AO3" s="1355"/>
      <c r="AP3" s="1355"/>
      <c r="AQ3" s="1356"/>
      <c r="AR3" s="1356"/>
      <c r="AS3" s="1356"/>
      <c r="AT3" s="1356"/>
      <c r="AU3" s="1356"/>
      <c r="AV3" s="1356"/>
      <c r="AW3" s="1356"/>
      <c r="AX3" s="1356"/>
      <c r="AY3" s="1356"/>
      <c r="AZ3" s="1356"/>
      <c r="BA3" s="1356"/>
      <c r="BB3" s="1356"/>
      <c r="BC3" s="1356"/>
      <c r="BD3" s="1356"/>
      <c r="BE3" s="1356"/>
      <c r="BF3" s="1356"/>
      <c r="BG3" s="1356"/>
      <c r="BH3" s="1356"/>
      <c r="BI3" s="1356"/>
      <c r="BJ3" s="1356"/>
      <c r="BK3" s="1357"/>
      <c r="BL3" s="1366"/>
      <c r="BM3" s="1366"/>
      <c r="BN3" s="1366"/>
      <c r="BO3" s="1366"/>
      <c r="BP3" s="1366"/>
      <c r="BQ3" s="1366"/>
      <c r="BR3" s="1366"/>
      <c r="BS3" s="1366"/>
      <c r="BT3" s="1366"/>
      <c r="BU3" s="1367"/>
    </row>
    <row r="4" spans="1:73" ht="13.5" customHeight="1" x14ac:dyDescent="0.3">
      <c r="A4" s="1370"/>
      <c r="B4" s="1371"/>
      <c r="C4" s="1371"/>
      <c r="D4" s="1371"/>
      <c r="E4" s="1371"/>
      <c r="F4" s="1371"/>
      <c r="G4" s="1371"/>
      <c r="H4" s="1371"/>
      <c r="I4" s="1371"/>
      <c r="J4" s="1371"/>
      <c r="K4" s="1371"/>
      <c r="L4" s="1371"/>
      <c r="M4" s="1371"/>
      <c r="N4" s="1371"/>
      <c r="O4" s="1371"/>
      <c r="P4" s="1371"/>
      <c r="Q4" s="1371"/>
      <c r="R4" s="1371"/>
      <c r="S4" s="1371"/>
      <c r="T4" s="1373"/>
      <c r="U4" s="1373"/>
      <c r="V4" s="1373"/>
      <c r="W4" s="1373"/>
      <c r="X4" s="1373"/>
      <c r="Y4" s="1373"/>
      <c r="Z4" s="1373"/>
      <c r="AA4" s="1373"/>
      <c r="AB4" s="1373"/>
      <c r="AC4" s="1373"/>
      <c r="AD4" s="1373"/>
      <c r="AE4" s="1373"/>
      <c r="AF4" s="1373"/>
      <c r="AG4" s="1373"/>
      <c r="AH4" s="1373"/>
      <c r="AI4" s="1373"/>
      <c r="AJ4" s="1373"/>
      <c r="AK4" s="1376"/>
      <c r="AL4" s="1376"/>
      <c r="AM4" s="1376"/>
      <c r="AN4" s="1354" t="s">
        <v>1218</v>
      </c>
      <c r="AO4" s="1355"/>
      <c r="AP4" s="1355"/>
      <c r="AQ4" s="1356"/>
      <c r="AR4" s="1356"/>
      <c r="AS4" s="1356"/>
      <c r="AT4" s="1356"/>
      <c r="AU4" s="1356"/>
      <c r="AV4" s="1356"/>
      <c r="AW4" s="1356"/>
      <c r="AX4" s="1356"/>
      <c r="AY4" s="1356"/>
      <c r="AZ4" s="1356"/>
      <c r="BA4" s="1356"/>
      <c r="BB4" s="1356"/>
      <c r="BC4" s="1356"/>
      <c r="BD4" s="1356"/>
      <c r="BE4" s="1356"/>
      <c r="BF4" s="1356"/>
      <c r="BG4" s="1356"/>
      <c r="BH4" s="1356"/>
      <c r="BI4" s="1356"/>
      <c r="BJ4" s="1356"/>
      <c r="BK4" s="1357"/>
      <c r="BL4" s="1366"/>
      <c r="BM4" s="1366"/>
      <c r="BN4" s="1366"/>
      <c r="BO4" s="1366"/>
      <c r="BP4" s="1366"/>
      <c r="BQ4" s="1366"/>
      <c r="BR4" s="1366"/>
      <c r="BS4" s="1366"/>
      <c r="BT4" s="1366"/>
      <c r="BU4" s="1367"/>
    </row>
    <row r="5" spans="1:73" ht="14.25" customHeight="1" x14ac:dyDescent="0.45">
      <c r="A5" s="1352"/>
      <c r="B5" s="1353"/>
      <c r="C5" s="1353"/>
      <c r="D5" s="1353"/>
      <c r="E5" s="1353"/>
      <c r="F5" s="1353"/>
      <c r="G5" s="1353"/>
      <c r="H5" s="1353"/>
      <c r="I5" s="1353"/>
      <c r="J5" s="1353"/>
      <c r="K5" s="1353"/>
      <c r="L5" s="1353"/>
      <c r="M5" s="1353"/>
      <c r="N5" s="1353"/>
      <c r="O5" s="1353"/>
      <c r="P5" s="1353"/>
      <c r="Q5" s="1353"/>
      <c r="R5" s="1353"/>
      <c r="S5" s="1353"/>
      <c r="T5" s="1373"/>
      <c r="U5" s="1373"/>
      <c r="V5" s="1373"/>
      <c r="W5" s="1373"/>
      <c r="X5" s="1373"/>
      <c r="Y5" s="1373"/>
      <c r="Z5" s="1373"/>
      <c r="AA5" s="1373"/>
      <c r="AB5" s="1373"/>
      <c r="AC5" s="1373"/>
      <c r="AD5" s="1373"/>
      <c r="AE5" s="1373"/>
      <c r="AF5" s="1373"/>
      <c r="AG5" s="1373"/>
      <c r="AH5" s="1373"/>
      <c r="AI5" s="1373"/>
      <c r="AJ5" s="1373"/>
      <c r="AK5" s="1376"/>
      <c r="AL5" s="1376"/>
      <c r="AM5" s="1376"/>
      <c r="AN5" s="1354" t="s">
        <v>1921</v>
      </c>
      <c r="AO5" s="1355"/>
      <c r="AP5" s="1355"/>
      <c r="AQ5" s="1356" t="s">
        <v>9</v>
      </c>
      <c r="AR5" s="1356"/>
      <c r="AS5" s="1356"/>
      <c r="AT5" s="1356"/>
      <c r="AU5" s="1356"/>
      <c r="AV5" s="1356"/>
      <c r="AW5" s="1356"/>
      <c r="AX5" s="1356"/>
      <c r="AY5" s="1356"/>
      <c r="AZ5" s="1356"/>
      <c r="BA5" s="1356"/>
      <c r="BB5" s="1356"/>
      <c r="BC5" s="1356"/>
      <c r="BD5" s="1356"/>
      <c r="BE5" s="1356"/>
      <c r="BF5" s="1356"/>
      <c r="BG5" s="1356"/>
      <c r="BH5" s="1356"/>
      <c r="BI5" s="1356"/>
      <c r="BJ5" s="1356"/>
      <c r="BK5" s="1357"/>
      <c r="BL5" s="1366"/>
      <c r="BM5" s="1366"/>
      <c r="BN5" s="1366"/>
      <c r="BO5" s="1366"/>
      <c r="BP5" s="1366"/>
      <c r="BQ5" s="1366"/>
      <c r="BR5" s="1366"/>
      <c r="BS5" s="1366"/>
      <c r="BT5" s="1366"/>
      <c r="BU5" s="1367"/>
    </row>
    <row r="6" spans="1:73" ht="14.25" customHeight="1" x14ac:dyDescent="0.45">
      <c r="A6" s="1352"/>
      <c r="B6" s="1353"/>
      <c r="C6" s="1353"/>
      <c r="D6" s="1353"/>
      <c r="E6" s="1353"/>
      <c r="F6" s="1353"/>
      <c r="G6" s="1353"/>
      <c r="H6" s="1353"/>
      <c r="I6" s="1353"/>
      <c r="J6" s="1353"/>
      <c r="K6" s="1353"/>
      <c r="L6" s="1353"/>
      <c r="M6" s="1353"/>
      <c r="N6" s="1353"/>
      <c r="O6" s="1353"/>
      <c r="P6" s="1353"/>
      <c r="Q6" s="1353"/>
      <c r="R6" s="1353"/>
      <c r="S6" s="1353"/>
      <c r="T6" s="1373"/>
      <c r="U6" s="1373"/>
      <c r="V6" s="1373"/>
      <c r="W6" s="1373"/>
      <c r="X6" s="1373"/>
      <c r="Y6" s="1373"/>
      <c r="Z6" s="1373"/>
      <c r="AA6" s="1373"/>
      <c r="AB6" s="1373"/>
      <c r="AC6" s="1373"/>
      <c r="AD6" s="1373"/>
      <c r="AE6" s="1373"/>
      <c r="AF6" s="1373"/>
      <c r="AG6" s="1373"/>
      <c r="AH6" s="1373"/>
      <c r="AI6" s="1373"/>
      <c r="AJ6" s="1373"/>
      <c r="AK6" s="1376"/>
      <c r="AL6" s="1376"/>
      <c r="AM6" s="1376"/>
      <c r="AN6" s="1354" t="s">
        <v>2186</v>
      </c>
      <c r="AO6" s="1355"/>
      <c r="AP6" s="1355"/>
      <c r="AQ6" s="1356"/>
      <c r="AR6" s="1356"/>
      <c r="AS6" s="1356"/>
      <c r="AT6" s="1356"/>
      <c r="AU6" s="1356"/>
      <c r="AV6" s="1356"/>
      <c r="AW6" s="1356"/>
      <c r="AX6" s="1356"/>
      <c r="AY6" s="1356"/>
      <c r="AZ6" s="1356"/>
      <c r="BA6" s="1356"/>
      <c r="BB6" s="1356"/>
      <c r="BC6" s="1356"/>
      <c r="BD6" s="1356"/>
      <c r="BE6" s="1356"/>
      <c r="BF6" s="1356"/>
      <c r="BG6" s="1356"/>
      <c r="BH6" s="1356"/>
      <c r="BI6" s="1356"/>
      <c r="BJ6" s="1356"/>
      <c r="BK6" s="1357"/>
      <c r="BL6" s="1366"/>
      <c r="BM6" s="1366"/>
      <c r="BN6" s="1366"/>
      <c r="BO6" s="1366"/>
      <c r="BP6" s="1366"/>
      <c r="BQ6" s="1366"/>
      <c r="BR6" s="1366"/>
      <c r="BS6" s="1366"/>
      <c r="BT6" s="1366"/>
      <c r="BU6" s="1367"/>
    </row>
    <row r="7" spans="1:73" ht="14.25" customHeight="1" x14ac:dyDescent="0.45">
      <c r="A7" s="1358"/>
      <c r="B7" s="1359"/>
      <c r="C7" s="1359"/>
      <c r="D7" s="1359"/>
      <c r="E7" s="1359"/>
      <c r="F7" s="1359"/>
      <c r="G7" s="1359"/>
      <c r="H7" s="1359"/>
      <c r="I7" s="1359"/>
      <c r="J7" s="1359"/>
      <c r="K7" s="1359"/>
      <c r="L7" s="1359"/>
      <c r="M7" s="1359"/>
      <c r="N7" s="1359"/>
      <c r="O7" s="1359"/>
      <c r="P7" s="1359"/>
      <c r="Q7" s="1359"/>
      <c r="R7" s="1359"/>
      <c r="S7" s="1359"/>
      <c r="T7" s="1374"/>
      <c r="U7" s="1374"/>
      <c r="V7" s="1374"/>
      <c r="W7" s="1374"/>
      <c r="X7" s="1374"/>
      <c r="Y7" s="1374"/>
      <c r="Z7" s="1374"/>
      <c r="AA7" s="1374"/>
      <c r="AB7" s="1374"/>
      <c r="AC7" s="1374"/>
      <c r="AD7" s="1374"/>
      <c r="AE7" s="1374"/>
      <c r="AF7" s="1374"/>
      <c r="AG7" s="1374"/>
      <c r="AH7" s="1374"/>
      <c r="AI7" s="1374"/>
      <c r="AJ7" s="1374"/>
      <c r="AK7" s="1377"/>
      <c r="AL7" s="1377"/>
      <c r="AM7" s="1377"/>
      <c r="AN7" s="1360" t="s">
        <v>1922</v>
      </c>
      <c r="AO7" s="1361"/>
      <c r="AP7" s="1361"/>
      <c r="AQ7" s="1362" t="s">
        <v>642</v>
      </c>
      <c r="AR7" s="1362"/>
      <c r="AS7" s="1362"/>
      <c r="AT7" s="1362"/>
      <c r="AU7" s="1362"/>
      <c r="AV7" s="1362"/>
      <c r="AW7" s="1362"/>
      <c r="AX7" s="1362"/>
      <c r="AY7" s="1362"/>
      <c r="AZ7" s="1362"/>
      <c r="BA7" s="1362"/>
      <c r="BB7" s="1362"/>
      <c r="BC7" s="1362"/>
      <c r="BD7" s="1362"/>
      <c r="BE7" s="1362"/>
      <c r="BF7" s="1362"/>
      <c r="BG7" s="1362"/>
      <c r="BH7" s="1362"/>
      <c r="BI7" s="1362"/>
      <c r="BJ7" s="1362"/>
      <c r="BK7" s="1363"/>
      <c r="BL7" s="1368"/>
      <c r="BM7" s="1368"/>
      <c r="BN7" s="1368"/>
      <c r="BO7" s="1368"/>
      <c r="BP7" s="1368"/>
      <c r="BQ7" s="1368"/>
      <c r="BR7" s="1368"/>
      <c r="BS7" s="1368"/>
      <c r="BT7" s="1368"/>
      <c r="BU7" s="1369"/>
    </row>
    <row r="8" spans="1:73" hidden="1" x14ac:dyDescent="0.45"/>
    <row r="9" spans="1:73" hidden="1" x14ac:dyDescent="0.45"/>
    <row r="10" spans="1:73" hidden="1" x14ac:dyDescent="0.45">
      <c r="H10" s="1380"/>
      <c r="I10" s="1380"/>
      <c r="J10" s="1380"/>
      <c r="K10" s="1380"/>
      <c r="L10" s="1380"/>
      <c r="M10" s="1380"/>
      <c r="N10" s="1380"/>
      <c r="O10" s="1380"/>
      <c r="P10" s="1380"/>
      <c r="Q10" s="1380"/>
      <c r="R10" s="1380"/>
      <c r="S10" s="1380"/>
      <c r="T10" s="1380"/>
      <c r="U10" s="1380"/>
      <c r="V10" s="1380"/>
      <c r="W10" s="1380"/>
      <c r="X10" s="1380"/>
      <c r="Y10" s="1380"/>
    </row>
    <row r="11" spans="1:73" hidden="1" x14ac:dyDescent="0.45"/>
    <row r="12" spans="1:73" hidden="1" x14ac:dyDescent="0.45"/>
    <row r="13" spans="1:73" s="24" customFormat="1" hidden="1" x14ac:dyDescent="0.45">
      <c r="A13" s="1350" t="s">
        <v>1937</v>
      </c>
      <c r="B13" s="1350"/>
      <c r="C13" s="1350"/>
      <c r="D13" s="1350"/>
      <c r="E13" s="1350"/>
      <c r="F13" s="1350"/>
      <c r="G13" s="1350"/>
      <c r="H13" s="1350"/>
      <c r="I13" s="1350"/>
      <c r="J13" s="1350"/>
      <c r="K13" s="1350"/>
      <c r="L13" s="1350"/>
      <c r="M13" s="1350"/>
      <c r="N13" s="1350"/>
      <c r="O13" s="1350"/>
      <c r="P13" s="1350"/>
      <c r="Q13" s="1350"/>
      <c r="R13" s="1350"/>
      <c r="S13" s="1350"/>
      <c r="T13" s="1350"/>
      <c r="U13" s="1350"/>
      <c r="V13" s="1350"/>
      <c r="W13" s="1350"/>
      <c r="X13" s="1350"/>
      <c r="Y13" s="1350"/>
      <c r="Z13" s="1350"/>
      <c r="AA13" s="1350"/>
      <c r="AB13" s="1350"/>
      <c r="AC13" s="1350"/>
      <c r="AD13" s="1350"/>
      <c r="AE13" s="1350"/>
      <c r="AF13" s="1350"/>
      <c r="AG13" s="1350"/>
      <c r="AH13" s="1350"/>
      <c r="AI13" s="1350"/>
      <c r="AJ13" s="1350"/>
      <c r="AK13" s="1350"/>
      <c r="AL13" s="1350"/>
      <c r="AM13" s="1350"/>
      <c r="AN13" s="1350"/>
      <c r="AO13" s="1350"/>
      <c r="AP13" s="1350"/>
      <c r="AQ13" s="1350"/>
      <c r="AR13" s="1350"/>
      <c r="AS13" s="1350"/>
      <c r="AT13" s="1350"/>
      <c r="AU13" s="1350"/>
      <c r="AV13" s="1350"/>
      <c r="AW13" s="1350"/>
      <c r="AX13" s="1350"/>
      <c r="AY13" s="1350"/>
      <c r="AZ13" s="1350"/>
      <c r="BA13" s="1350"/>
      <c r="BB13" s="1350"/>
      <c r="BC13" s="1350"/>
      <c r="BD13" s="1350"/>
      <c r="BE13" s="1350"/>
      <c r="BF13" s="1350"/>
      <c r="BG13" s="1350"/>
      <c r="BH13" s="1350"/>
      <c r="BI13" s="1350"/>
      <c r="BJ13" s="1350"/>
      <c r="BK13" s="1350"/>
      <c r="BL13" s="1350"/>
      <c r="BM13" s="1350"/>
      <c r="BN13" s="1350"/>
      <c r="BO13" s="1350"/>
      <c r="BP13" s="1350"/>
      <c r="BQ13" s="1350"/>
      <c r="BR13" s="1350"/>
      <c r="BS13" s="1350"/>
      <c r="BT13" s="1350"/>
      <c r="BU13" s="1350"/>
    </row>
    <row r="14" spans="1:73" s="24" customFormat="1" ht="5.25" hidden="1" customHeight="1" x14ac:dyDescent="0.4">
      <c r="A14" s="1384" t="s">
        <v>1938</v>
      </c>
      <c r="B14" s="1384"/>
      <c r="C14" s="1384"/>
      <c r="D14" s="1384"/>
      <c r="E14" s="1384"/>
      <c r="F14" s="1384"/>
      <c r="G14" s="1384"/>
      <c r="H14" s="1384"/>
      <c r="I14" s="1384"/>
      <c r="J14" s="1384"/>
      <c r="K14" s="1384"/>
      <c r="L14" s="1384"/>
      <c r="M14" s="1384"/>
      <c r="N14" s="1384"/>
      <c r="O14" s="1384"/>
      <c r="P14" s="1384"/>
      <c r="Q14" s="1384"/>
      <c r="R14" s="1384"/>
      <c r="S14" s="1384"/>
      <c r="T14" s="1384"/>
      <c r="U14" s="1384"/>
      <c r="V14" s="1384"/>
      <c r="W14" s="1384"/>
      <c r="X14" s="1384"/>
      <c r="Y14" s="1384"/>
      <c r="Z14" s="1384"/>
      <c r="AA14" s="1384"/>
      <c r="AB14" s="1384"/>
      <c r="AC14" s="1384"/>
      <c r="AD14" s="1384"/>
      <c r="AE14" s="1384"/>
      <c r="AF14" s="1384"/>
      <c r="AG14" s="1384"/>
      <c r="AH14" s="1384"/>
      <c r="AI14" s="1384"/>
      <c r="AJ14" s="1384"/>
      <c r="AK14" s="1384"/>
      <c r="AL14" s="1384"/>
      <c r="AM14" s="1384"/>
      <c r="AN14" s="1384"/>
      <c r="AO14" s="1384"/>
      <c r="AP14" s="1384"/>
      <c r="AQ14" s="1384"/>
      <c r="AR14" s="1384"/>
      <c r="AS14" s="1384"/>
      <c r="AT14" s="1384"/>
      <c r="AU14" s="1384"/>
      <c r="AV14" s="1384"/>
      <c r="AW14" s="1384"/>
      <c r="AX14" s="1384"/>
      <c r="AY14" s="1384"/>
      <c r="AZ14" s="1384"/>
      <c r="BA14" s="1384"/>
      <c r="BB14" s="1384"/>
      <c r="BC14" s="1384"/>
      <c r="BD14" s="1384"/>
      <c r="BE14" s="1384"/>
      <c r="BF14" s="1384"/>
      <c r="BG14" s="1384"/>
      <c r="BH14" s="1384"/>
      <c r="BI14" s="1384"/>
      <c r="BJ14" s="1384"/>
      <c r="BK14" s="1384"/>
      <c r="BL14" s="1384"/>
      <c r="BM14" s="1384"/>
      <c r="BN14" s="1384"/>
      <c r="BO14" s="1384"/>
      <c r="BP14" s="1384"/>
      <c r="BQ14" s="1384"/>
      <c r="BR14" s="1384"/>
      <c r="BS14" s="1384"/>
      <c r="BT14" s="1384"/>
      <c r="BU14" s="1384"/>
    </row>
    <row r="15" spans="1:73" s="23" customFormat="1" ht="12.75" hidden="1" x14ac:dyDescent="0.45">
      <c r="A15" s="1350" t="s">
        <v>1939</v>
      </c>
      <c r="B15" s="1350"/>
      <c r="C15" s="1350"/>
      <c r="D15" s="1350"/>
      <c r="E15" s="1350"/>
      <c r="F15" s="1350"/>
      <c r="G15" s="1350"/>
      <c r="H15" s="1350"/>
      <c r="I15" s="1350"/>
      <c r="J15" s="1350"/>
      <c r="K15" s="1350"/>
      <c r="L15" s="1350"/>
      <c r="M15" s="1350"/>
      <c r="N15" s="1350"/>
      <c r="O15" s="1350"/>
      <c r="P15" s="1350"/>
      <c r="Q15" s="1350"/>
      <c r="R15" s="1350"/>
      <c r="S15" s="1350"/>
      <c r="T15" s="1350"/>
      <c r="U15" s="1350"/>
      <c r="V15" s="1350"/>
      <c r="W15" s="1350"/>
      <c r="X15" s="1350"/>
      <c r="Y15" s="1350"/>
      <c r="Z15" s="1350"/>
      <c r="AA15" s="1350"/>
      <c r="AB15" s="1350"/>
      <c r="AC15" s="1350"/>
      <c r="AD15" s="1350"/>
      <c r="AE15" s="1350"/>
      <c r="AF15" s="1350"/>
      <c r="AG15" s="1350"/>
      <c r="AH15" s="1350"/>
      <c r="AI15" s="1350"/>
      <c r="AJ15" s="1350"/>
      <c r="AK15" s="1350"/>
      <c r="AL15" s="1350"/>
      <c r="AM15" s="1350"/>
      <c r="AN15" s="1350"/>
      <c r="AO15" s="1350"/>
      <c r="AP15" s="1350"/>
      <c r="AQ15" s="1350"/>
      <c r="AR15" s="1350"/>
      <c r="AS15" s="1350"/>
      <c r="AT15" s="1350"/>
      <c r="AU15" s="1350"/>
      <c r="AV15" s="1350"/>
      <c r="AW15" s="1350"/>
      <c r="AX15" s="1350"/>
      <c r="AY15" s="1350"/>
      <c r="AZ15" s="1350"/>
      <c r="BA15" s="1350"/>
      <c r="BB15" s="1350"/>
      <c r="BC15" s="1350"/>
      <c r="BD15" s="1350"/>
      <c r="BE15" s="1350"/>
      <c r="BF15" s="1350"/>
      <c r="BG15" s="1350"/>
      <c r="BH15" s="1350"/>
      <c r="BI15" s="1350"/>
      <c r="BJ15" s="1350"/>
      <c r="BK15" s="1350"/>
      <c r="BL15" s="1350"/>
      <c r="BM15" s="1350"/>
      <c r="BN15" s="1350"/>
      <c r="BO15" s="1350"/>
      <c r="BP15" s="1350"/>
      <c r="BQ15" s="1350"/>
      <c r="BR15" s="1350"/>
      <c r="BS15" s="1350"/>
      <c r="BT15" s="1350"/>
      <c r="BU15" s="1350"/>
    </row>
    <row r="16" spans="1:73" s="23" customFormat="1" ht="12.75" hidden="1" x14ac:dyDescent="0.45">
      <c r="A16" s="1350" t="s">
        <v>1940</v>
      </c>
      <c r="B16" s="1350"/>
      <c r="C16" s="1350"/>
      <c r="D16" s="1350"/>
      <c r="E16" s="1350"/>
      <c r="F16" s="1350"/>
      <c r="G16" s="1350"/>
      <c r="H16" s="1350"/>
      <c r="I16" s="1350"/>
      <c r="J16" s="1350"/>
      <c r="K16" s="1350"/>
      <c r="L16" s="1350"/>
      <c r="M16" s="1350"/>
      <c r="N16" s="1350"/>
      <c r="O16" s="1350"/>
      <c r="P16" s="1350"/>
      <c r="Q16" s="1350"/>
      <c r="R16" s="1350"/>
      <c r="S16" s="1350"/>
      <c r="T16" s="1350"/>
      <c r="U16" s="1350"/>
      <c r="V16" s="1350"/>
      <c r="W16" s="1350"/>
      <c r="X16" s="1350"/>
      <c r="Y16" s="1350"/>
      <c r="Z16" s="1350"/>
      <c r="AA16" s="1350"/>
      <c r="AB16" s="1350"/>
      <c r="AC16" s="1350"/>
      <c r="AD16" s="1350"/>
      <c r="AE16" s="1350"/>
      <c r="AF16" s="1350"/>
      <c r="AG16" s="1350"/>
      <c r="AH16" s="1350"/>
      <c r="AI16" s="1350"/>
      <c r="AJ16" s="1350"/>
      <c r="AK16" s="1350"/>
      <c r="AL16" s="1350"/>
      <c r="AM16" s="1350"/>
      <c r="AN16" s="1350"/>
      <c r="AO16" s="1350"/>
      <c r="AP16" s="1350"/>
      <c r="AQ16" s="1350"/>
      <c r="AR16" s="1350"/>
      <c r="AS16" s="1350"/>
      <c r="AT16" s="1350"/>
      <c r="AU16" s="1350"/>
      <c r="AV16" s="1350"/>
      <c r="AW16" s="1350"/>
      <c r="AX16" s="1350"/>
      <c r="AY16" s="1350"/>
      <c r="AZ16" s="1350"/>
      <c r="BA16" s="1350"/>
      <c r="BB16" s="1350"/>
      <c r="BC16" s="1350"/>
      <c r="BD16" s="1350"/>
      <c r="BE16" s="1350"/>
      <c r="BF16" s="1350"/>
      <c r="BG16" s="1350"/>
      <c r="BH16" s="1350"/>
      <c r="BI16" s="1350"/>
      <c r="BJ16" s="1350"/>
      <c r="BK16" s="1350"/>
      <c r="BL16" s="1350"/>
      <c r="BM16" s="1350"/>
      <c r="BN16" s="1350"/>
      <c r="BO16" s="1350"/>
      <c r="BP16" s="1350"/>
      <c r="BQ16" s="1350"/>
      <c r="BR16" s="1350"/>
      <c r="BS16" s="1350"/>
      <c r="BT16" s="1350"/>
      <c r="BU16" s="1350"/>
    </row>
    <row r="17" spans="1:73" s="23" customFormat="1" ht="6" hidden="1" customHeight="1" x14ac:dyDescent="0.45"/>
    <row r="18" spans="1:73" ht="18.399999999999999" hidden="1" x14ac:dyDescent="0.45">
      <c r="A18" s="1351" t="s">
        <v>1941</v>
      </c>
      <c r="B18" s="1351"/>
      <c r="C18" s="1351"/>
      <c r="D18" s="1351"/>
      <c r="E18" s="1351"/>
      <c r="F18" s="1351"/>
      <c r="G18" s="1351"/>
      <c r="H18" s="1351"/>
      <c r="I18" s="1351"/>
      <c r="J18" s="1351"/>
      <c r="K18" s="1351"/>
      <c r="L18" s="1351"/>
      <c r="M18" s="1351"/>
      <c r="N18" s="1351"/>
      <c r="O18" s="1351"/>
      <c r="P18" s="1351"/>
      <c r="Q18" s="1351"/>
      <c r="R18" s="1351"/>
      <c r="S18" s="1351"/>
      <c r="T18" s="1351"/>
      <c r="U18" s="1351"/>
      <c r="V18" s="1351"/>
      <c r="W18" s="1351"/>
      <c r="X18" s="1351"/>
      <c r="Y18" s="1351"/>
      <c r="Z18" s="1351"/>
      <c r="AA18" s="1351"/>
      <c r="AB18" s="1351"/>
      <c r="AC18" s="1351"/>
      <c r="AD18" s="1351"/>
      <c r="AE18" s="1351"/>
      <c r="AF18" s="1351"/>
      <c r="AG18" s="1351"/>
      <c r="AH18" s="1351"/>
      <c r="AI18" s="1351"/>
      <c r="AJ18" s="1351"/>
      <c r="AK18" s="1351"/>
      <c r="AL18" s="1351"/>
      <c r="AM18" s="1351"/>
      <c r="AN18" s="1351"/>
      <c r="AO18" s="1351"/>
      <c r="AP18" s="1351"/>
      <c r="AQ18" s="1351"/>
      <c r="AR18" s="1351"/>
      <c r="AS18" s="1351"/>
      <c r="AT18" s="1351"/>
      <c r="AU18" s="1351"/>
      <c r="AV18" s="1351"/>
      <c r="AW18" s="1351"/>
      <c r="AX18" s="1351"/>
      <c r="AY18" s="1351"/>
      <c r="AZ18" s="1351"/>
      <c r="BA18" s="1351"/>
      <c r="BB18" s="1351"/>
      <c r="BC18" s="1351"/>
      <c r="BD18" s="1351"/>
      <c r="BE18" s="1351"/>
      <c r="BF18" s="1351"/>
      <c r="BG18" s="1351"/>
      <c r="BH18" s="1351"/>
      <c r="BI18" s="1351"/>
      <c r="BJ18" s="1351"/>
      <c r="BK18" s="1351"/>
      <c r="BL18" s="1351"/>
      <c r="BM18" s="1351"/>
      <c r="BN18" s="1351"/>
      <c r="BO18" s="1351"/>
      <c r="BP18" s="1351"/>
      <c r="BQ18" s="1351"/>
      <c r="BR18" s="1351"/>
      <c r="BS18" s="1351"/>
      <c r="BT18" s="1351"/>
      <c r="BU18" s="1351"/>
    </row>
    <row r="19" spans="1:73" ht="11.25" hidden="1" customHeight="1" x14ac:dyDescent="0.45">
      <c r="A19" s="1387" t="s">
        <v>1942</v>
      </c>
      <c r="B19" s="1387"/>
      <c r="C19" s="1387"/>
      <c r="D19" s="1387"/>
      <c r="E19" s="1387"/>
      <c r="F19" s="1387"/>
      <c r="G19" s="1387"/>
      <c r="H19" s="1387"/>
      <c r="I19" s="1387"/>
      <c r="J19" s="1387"/>
      <c r="K19" s="1387"/>
      <c r="L19" s="1387"/>
      <c r="M19" s="1387"/>
      <c r="N19" s="1387"/>
      <c r="O19" s="1387"/>
      <c r="P19" s="1387"/>
      <c r="Q19" s="1387"/>
      <c r="R19" s="1387"/>
      <c r="S19" s="1387"/>
      <c r="T19" s="1387"/>
      <c r="U19" s="1387"/>
      <c r="V19" s="1387"/>
      <c r="W19" s="1387"/>
      <c r="X19" s="1387"/>
      <c r="Y19" s="1387" t="s">
        <v>2288</v>
      </c>
      <c r="Z19" s="1387"/>
      <c r="AA19" s="1387"/>
      <c r="AB19" s="1387"/>
      <c r="AC19" s="1387"/>
      <c r="AD19" s="1387"/>
      <c r="AE19" s="1387"/>
      <c r="AF19" s="1387"/>
      <c r="AG19" s="1387"/>
      <c r="AH19" s="1387"/>
      <c r="AI19" s="1387"/>
      <c r="AJ19" s="1387"/>
      <c r="AK19" s="1387"/>
      <c r="AL19" s="1387"/>
      <c r="AM19" s="1387"/>
      <c r="AN19" s="1387"/>
      <c r="AO19" s="1387"/>
      <c r="AP19" s="1388" t="s">
        <v>1943</v>
      </c>
      <c r="AQ19" s="1388"/>
      <c r="AR19" s="1388"/>
      <c r="AS19" s="1388"/>
      <c r="AT19" s="1388"/>
      <c r="AU19" s="1388"/>
      <c r="AV19" s="1388"/>
      <c r="AW19" s="1388"/>
      <c r="AX19" s="1388"/>
      <c r="AY19" s="1388"/>
      <c r="AZ19" s="1388"/>
      <c r="BA19" s="1388"/>
      <c r="BB19" s="1388"/>
      <c r="BC19" s="1388"/>
      <c r="BD19" s="1388"/>
      <c r="BE19" s="1388"/>
      <c r="BF19" s="1388"/>
      <c r="BG19" s="1387" t="s">
        <v>1944</v>
      </c>
      <c r="BH19" s="1387"/>
      <c r="BI19" s="1387"/>
      <c r="BJ19" s="1387"/>
      <c r="BK19" s="1387"/>
      <c r="BL19" s="1387"/>
      <c r="BM19" s="1387"/>
      <c r="BN19" s="1387" t="s">
        <v>1957</v>
      </c>
      <c r="BO19" s="1387"/>
      <c r="BP19" s="1387"/>
      <c r="BQ19" s="1387"/>
      <c r="BR19" s="1387"/>
      <c r="BS19" s="1387"/>
      <c r="BT19" s="1387"/>
      <c r="BU19" s="1387"/>
    </row>
    <row r="20" spans="1:73" s="27" customFormat="1" ht="12.75" hidden="1" customHeight="1" x14ac:dyDescent="0.45">
      <c r="A20" s="1381" t="s">
        <v>1927</v>
      </c>
      <c r="B20" s="1381"/>
      <c r="C20" s="1381"/>
      <c r="D20" s="1381"/>
      <c r="E20" s="1381"/>
      <c r="F20" s="1381"/>
      <c r="G20" s="1381" t="s">
        <v>1928</v>
      </c>
      <c r="H20" s="1381"/>
      <c r="I20" s="1381"/>
      <c r="J20" s="1381"/>
      <c r="K20" s="1381"/>
      <c r="L20" s="1381"/>
      <c r="M20" s="1381" t="s">
        <v>1945</v>
      </c>
      <c r="N20" s="1381"/>
      <c r="O20" s="1381"/>
      <c r="P20" s="1381"/>
      <c r="Q20" s="1381"/>
      <c r="R20" s="1381"/>
      <c r="S20" s="1381" t="s">
        <v>1930</v>
      </c>
      <c r="T20" s="1381"/>
      <c r="U20" s="1381"/>
      <c r="V20" s="1381" t="s">
        <v>1929</v>
      </c>
      <c r="W20" s="1381"/>
      <c r="X20" s="1381"/>
      <c r="Y20" s="1381" t="s">
        <v>1925</v>
      </c>
      <c r="Z20" s="1381"/>
      <c r="AA20" s="1381"/>
      <c r="AB20" s="1381"/>
      <c r="AC20" s="1381" t="s">
        <v>1926</v>
      </c>
      <c r="AD20" s="1381"/>
      <c r="AE20" s="1381"/>
      <c r="AF20" s="1381"/>
      <c r="AG20" s="1381"/>
      <c r="AH20" s="1381"/>
      <c r="AI20" s="1381"/>
      <c r="AJ20" s="1381"/>
      <c r="AK20" s="1381"/>
      <c r="AL20" s="1381"/>
      <c r="AM20" s="1381"/>
      <c r="AN20" s="1381"/>
      <c r="AO20" s="1381"/>
      <c r="AP20" s="1383" t="s">
        <v>1946</v>
      </c>
      <c r="AQ20" s="1383"/>
      <c r="AR20" s="1383"/>
      <c r="AS20" s="1383" t="s">
        <v>1932</v>
      </c>
      <c r="AT20" s="1383"/>
      <c r="AU20" s="1383"/>
      <c r="AV20" s="1383"/>
      <c r="AW20" s="1383"/>
      <c r="AX20" s="1383"/>
      <c r="AY20" s="1383"/>
      <c r="AZ20" s="1383"/>
      <c r="BA20" s="1383"/>
      <c r="BB20" s="1383"/>
      <c r="BC20" s="1383"/>
      <c r="BD20" s="1383"/>
      <c r="BE20" s="1383"/>
      <c r="BF20" s="1383"/>
      <c r="BG20" s="1387"/>
      <c r="BH20" s="1387"/>
      <c r="BI20" s="1387"/>
      <c r="BJ20" s="1387"/>
      <c r="BK20" s="1387"/>
      <c r="BL20" s="1387"/>
      <c r="BM20" s="1387"/>
      <c r="BN20" s="1382"/>
      <c r="BO20" s="1382"/>
      <c r="BP20" s="1382"/>
      <c r="BQ20" s="1382"/>
      <c r="BR20" s="1382"/>
      <c r="BS20" s="1382"/>
      <c r="BT20" s="1382"/>
      <c r="BU20" s="1382"/>
    </row>
    <row r="21" spans="1:73" s="27" customFormat="1" ht="12.75" hidden="1" customHeight="1" x14ac:dyDescent="0.45">
      <c r="A21" s="1382"/>
      <c r="B21" s="1382"/>
      <c r="C21" s="1382"/>
      <c r="D21" s="1382"/>
      <c r="E21" s="1382"/>
      <c r="F21" s="1382"/>
      <c r="G21" s="1382"/>
      <c r="H21" s="1382"/>
      <c r="I21" s="1382"/>
      <c r="J21" s="1382"/>
      <c r="K21" s="1382"/>
      <c r="L21" s="1382"/>
      <c r="M21" s="1382"/>
      <c r="N21" s="1382"/>
      <c r="O21" s="1382"/>
      <c r="P21" s="1382"/>
      <c r="Q21" s="1382"/>
      <c r="R21" s="1382"/>
      <c r="S21" s="1382"/>
      <c r="T21" s="1382"/>
      <c r="U21" s="1382"/>
      <c r="V21" s="1382"/>
      <c r="W21" s="1382"/>
      <c r="X21" s="1382"/>
      <c r="Y21" s="1382"/>
      <c r="Z21" s="1382"/>
      <c r="AA21" s="1382"/>
      <c r="AB21" s="1382"/>
      <c r="AC21" s="1382"/>
      <c r="AD21" s="1382"/>
      <c r="AE21" s="1382"/>
      <c r="AF21" s="1382"/>
      <c r="AG21" s="1382"/>
      <c r="AH21" s="1382"/>
      <c r="AI21" s="1382"/>
      <c r="AJ21" s="1382"/>
      <c r="AK21" s="1382"/>
      <c r="AL21" s="1382"/>
      <c r="AM21" s="1382"/>
      <c r="AN21" s="1382"/>
      <c r="AO21" s="1382"/>
      <c r="AP21" s="1385"/>
      <c r="AQ21" s="1385"/>
      <c r="AR21" s="1385"/>
      <c r="AS21" s="1385"/>
      <c r="AT21" s="1385"/>
      <c r="AU21" s="1385"/>
      <c r="AV21" s="1385"/>
      <c r="AW21" s="1385"/>
      <c r="AX21" s="1385"/>
      <c r="AY21" s="1385"/>
      <c r="AZ21" s="1385"/>
      <c r="BA21" s="1385"/>
      <c r="BB21" s="1385"/>
      <c r="BC21" s="1385"/>
      <c r="BD21" s="1385"/>
      <c r="BE21" s="1385"/>
      <c r="BF21" s="1385"/>
      <c r="BG21" s="1386"/>
      <c r="BH21" s="1386"/>
      <c r="BI21" s="1386"/>
      <c r="BJ21" s="1386"/>
      <c r="BK21" s="1386"/>
      <c r="BL21" s="1386"/>
      <c r="BM21" s="1386"/>
      <c r="BN21" s="1382"/>
      <c r="BO21" s="1382"/>
      <c r="BP21" s="1382"/>
      <c r="BQ21" s="1382"/>
      <c r="BR21" s="1382"/>
      <c r="BS21" s="1382"/>
      <c r="BT21" s="1382"/>
      <c r="BU21" s="1382"/>
    </row>
    <row r="22" spans="1:73" s="23" customFormat="1" ht="12.75" hidden="1" customHeight="1" x14ac:dyDescent="0.45">
      <c r="A22" s="1382"/>
      <c r="B22" s="1382"/>
      <c r="C22" s="1382"/>
      <c r="D22" s="1382"/>
      <c r="E22" s="1382"/>
      <c r="F22" s="1382"/>
      <c r="G22" s="1382"/>
      <c r="H22" s="1382"/>
      <c r="I22" s="1382"/>
      <c r="J22" s="1382"/>
      <c r="K22" s="1382"/>
      <c r="L22" s="1382"/>
      <c r="M22" s="1382"/>
      <c r="N22" s="1382"/>
      <c r="O22" s="1382"/>
      <c r="P22" s="1382"/>
      <c r="Q22" s="1382"/>
      <c r="R22" s="1382"/>
      <c r="S22" s="1382"/>
      <c r="T22" s="1382"/>
      <c r="U22" s="1382"/>
      <c r="V22" s="1382"/>
      <c r="W22" s="1382"/>
      <c r="X22" s="1382"/>
      <c r="Y22" s="1382"/>
      <c r="Z22" s="1382"/>
      <c r="AA22" s="1382"/>
      <c r="AB22" s="1382"/>
      <c r="AC22" s="1382"/>
      <c r="AD22" s="1382"/>
      <c r="AE22" s="1382"/>
      <c r="AF22" s="1382"/>
      <c r="AG22" s="1382"/>
      <c r="AH22" s="1382"/>
      <c r="AI22" s="1382"/>
      <c r="AJ22" s="1382"/>
      <c r="AK22" s="1382"/>
      <c r="AL22" s="1382"/>
      <c r="AM22" s="1382"/>
      <c r="AN22" s="1382"/>
      <c r="AO22" s="1382"/>
      <c r="AP22" s="1385"/>
      <c r="AQ22" s="1385"/>
      <c r="AR22" s="1385"/>
      <c r="AS22" s="1385"/>
      <c r="AT22" s="1385"/>
      <c r="AU22" s="1385"/>
      <c r="AV22" s="1385"/>
      <c r="AW22" s="1385"/>
      <c r="AX22" s="1385"/>
      <c r="AY22" s="1385"/>
      <c r="AZ22" s="1385"/>
      <c r="BA22" s="1385"/>
      <c r="BB22" s="1385"/>
      <c r="BC22" s="1385"/>
      <c r="BD22" s="1385"/>
      <c r="BE22" s="1385"/>
      <c r="BF22" s="1385"/>
      <c r="BG22" s="1386"/>
      <c r="BH22" s="1386"/>
      <c r="BI22" s="1386"/>
      <c r="BJ22" s="1386"/>
      <c r="BK22" s="1386"/>
      <c r="BL22" s="1386"/>
      <c r="BM22" s="1386"/>
      <c r="BN22" s="1382"/>
      <c r="BO22" s="1382"/>
      <c r="BP22" s="1382"/>
      <c r="BQ22" s="1382"/>
      <c r="BR22" s="1382"/>
      <c r="BS22" s="1382"/>
      <c r="BT22" s="1382"/>
      <c r="BU22" s="1382"/>
    </row>
    <row r="23" spans="1:73" ht="4.5" customHeight="1" x14ac:dyDescent="0.45"/>
    <row r="24" spans="1:73" s="28" customFormat="1" ht="12.75" customHeight="1" x14ac:dyDescent="0.45">
      <c r="A24" s="1389" t="s">
        <v>1148</v>
      </c>
      <c r="B24" s="1390"/>
      <c r="C24" s="1395" t="s">
        <v>2289</v>
      </c>
      <c r="D24" s="1396"/>
      <c r="E24" s="1396"/>
      <c r="F24" s="1396"/>
      <c r="G24" s="1396"/>
      <c r="H24" s="1396"/>
      <c r="I24" s="1396"/>
      <c r="J24" s="1396"/>
      <c r="K24" s="1396"/>
      <c r="L24" s="1396"/>
      <c r="M24" s="1396"/>
      <c r="N24" s="1396"/>
      <c r="O24" s="1396"/>
      <c r="P24" s="1396"/>
      <c r="Q24" s="1396"/>
      <c r="R24" s="1396"/>
      <c r="S24" s="1396"/>
      <c r="T24" s="1396"/>
      <c r="U24" s="1396"/>
      <c r="V24" s="1396"/>
      <c r="W24" s="1396"/>
      <c r="X24" s="1396"/>
      <c r="Y24" s="1396"/>
      <c r="Z24" s="1396"/>
      <c r="AA24" s="1396"/>
      <c r="AB24" s="1396"/>
      <c r="AC24" s="1396"/>
      <c r="AD24" s="1396"/>
      <c r="AE24" s="1396"/>
      <c r="AF24" s="1396"/>
      <c r="AG24" s="1396"/>
      <c r="AH24" s="1396"/>
      <c r="AI24" s="1396"/>
      <c r="AJ24" s="1396"/>
      <c r="AK24" s="1396"/>
      <c r="AL24" s="1397"/>
      <c r="AM24" s="1398" t="s">
        <v>2290</v>
      </c>
      <c r="AN24" s="1399"/>
      <c r="AO24" s="1399"/>
      <c r="AP24" s="1399"/>
      <c r="AQ24" s="1399"/>
      <c r="AR24" s="1399"/>
      <c r="AS24" s="1399"/>
      <c r="AT24" s="1399"/>
      <c r="AU24" s="1399"/>
      <c r="AV24" s="1399"/>
      <c r="AW24" s="1399"/>
      <c r="AX24" s="1399"/>
      <c r="AY24" s="1399"/>
      <c r="AZ24" s="1399"/>
      <c r="BA24" s="1399"/>
      <c r="BB24" s="1399"/>
      <c r="BC24" s="1400"/>
      <c r="BD24" s="1398" t="s">
        <v>2291</v>
      </c>
      <c r="BE24" s="1399"/>
      <c r="BF24" s="1399"/>
      <c r="BG24" s="1399"/>
      <c r="BH24" s="1399"/>
      <c r="BI24" s="1399"/>
      <c r="BJ24" s="1399"/>
      <c r="BK24" s="1401"/>
      <c r="BL24" s="1402" t="s">
        <v>2292</v>
      </c>
      <c r="BM24" s="1403"/>
      <c r="BN24" s="1403"/>
      <c r="BO24" s="1404"/>
      <c r="BP24" s="1419" t="s">
        <v>2293</v>
      </c>
      <c r="BQ24" s="1403"/>
      <c r="BR24" s="1403"/>
      <c r="BS24" s="1403"/>
      <c r="BT24" s="1403"/>
      <c r="BU24" s="1420"/>
    </row>
    <row r="25" spans="1:73" s="28" customFormat="1" ht="9" customHeight="1" x14ac:dyDescent="0.45">
      <c r="A25" s="1391"/>
      <c r="B25" s="1392"/>
      <c r="C25" s="1423" t="s">
        <v>1925</v>
      </c>
      <c r="D25" s="1424"/>
      <c r="E25" s="1424"/>
      <c r="F25" s="1424"/>
      <c r="G25" s="1424" t="s">
        <v>1926</v>
      </c>
      <c r="H25" s="1424"/>
      <c r="I25" s="1424"/>
      <c r="J25" s="1424"/>
      <c r="K25" s="1406" t="s">
        <v>2294</v>
      </c>
      <c r="L25" s="1406"/>
      <c r="M25" s="1406"/>
      <c r="N25" s="1406"/>
      <c r="O25" s="1424" t="s">
        <v>1928</v>
      </c>
      <c r="P25" s="1424"/>
      <c r="Q25" s="1424"/>
      <c r="R25" s="1424"/>
      <c r="S25" s="1424" t="s">
        <v>1302</v>
      </c>
      <c r="T25" s="1424"/>
      <c r="U25" s="1424"/>
      <c r="V25" s="1424"/>
      <c r="W25" s="1424"/>
      <c r="X25" s="1424" t="s">
        <v>1303</v>
      </c>
      <c r="Y25" s="1424"/>
      <c r="Z25" s="1424"/>
      <c r="AA25" s="1424"/>
      <c r="AB25" s="1424"/>
      <c r="AC25" s="1427" t="s">
        <v>1931</v>
      </c>
      <c r="AD25" s="1427"/>
      <c r="AE25" s="1427"/>
      <c r="AF25" s="1427"/>
      <c r="AG25" s="1168" t="s">
        <v>1935</v>
      </c>
      <c r="AH25" s="1151"/>
      <c r="AI25" s="1151"/>
      <c r="AJ25" s="1151"/>
      <c r="AK25" s="1151"/>
      <c r="AL25" s="1170"/>
      <c r="AM25" s="1429" t="s">
        <v>2295</v>
      </c>
      <c r="AN25" s="1430"/>
      <c r="AO25" s="1411" t="s">
        <v>1947</v>
      </c>
      <c r="AP25" s="1412"/>
      <c r="AQ25" s="1406" t="s">
        <v>2296</v>
      </c>
      <c r="AR25" s="1406"/>
      <c r="AS25" s="1406"/>
      <c r="AT25" s="1406" t="s">
        <v>2297</v>
      </c>
      <c r="AU25" s="1406"/>
      <c r="AV25" s="1406"/>
      <c r="AW25" s="1406"/>
      <c r="AX25" s="1406"/>
      <c r="AY25" s="1406"/>
      <c r="AZ25" s="1406" t="s">
        <v>2298</v>
      </c>
      <c r="BA25" s="1406"/>
      <c r="BB25" s="1406"/>
      <c r="BC25" s="1407"/>
      <c r="BD25" s="1415" t="s">
        <v>2299</v>
      </c>
      <c r="BE25" s="1406"/>
      <c r="BF25" s="1406"/>
      <c r="BG25" s="1406"/>
      <c r="BH25" s="1406" t="s">
        <v>2298</v>
      </c>
      <c r="BI25" s="1406"/>
      <c r="BJ25" s="1406"/>
      <c r="BK25" s="1417"/>
      <c r="BL25" s="1405"/>
      <c r="BM25" s="1406"/>
      <c r="BN25" s="1406"/>
      <c r="BO25" s="1407"/>
      <c r="BP25" s="1415"/>
      <c r="BQ25" s="1406"/>
      <c r="BR25" s="1406"/>
      <c r="BS25" s="1406"/>
      <c r="BT25" s="1406"/>
      <c r="BU25" s="1421"/>
    </row>
    <row r="26" spans="1:73" s="28" customFormat="1" ht="18" customHeight="1" x14ac:dyDescent="0.45">
      <c r="A26" s="1393"/>
      <c r="B26" s="1394"/>
      <c r="C26" s="1425"/>
      <c r="D26" s="1426"/>
      <c r="E26" s="1426"/>
      <c r="F26" s="1426"/>
      <c r="G26" s="1426"/>
      <c r="H26" s="1426"/>
      <c r="I26" s="1426"/>
      <c r="J26" s="1426"/>
      <c r="K26" s="1409"/>
      <c r="L26" s="1409"/>
      <c r="M26" s="1409"/>
      <c r="N26" s="1409"/>
      <c r="O26" s="1426"/>
      <c r="P26" s="1426"/>
      <c r="Q26" s="1426"/>
      <c r="R26" s="1426"/>
      <c r="S26" s="1426"/>
      <c r="T26" s="1426"/>
      <c r="U26" s="1426"/>
      <c r="V26" s="1426"/>
      <c r="W26" s="1426"/>
      <c r="X26" s="1426"/>
      <c r="Y26" s="1426"/>
      <c r="Z26" s="1426"/>
      <c r="AA26" s="1426"/>
      <c r="AB26" s="1426"/>
      <c r="AC26" s="1428"/>
      <c r="AD26" s="1428"/>
      <c r="AE26" s="1428"/>
      <c r="AF26" s="1428"/>
      <c r="AG26" s="1169"/>
      <c r="AH26" s="1154"/>
      <c r="AI26" s="1154"/>
      <c r="AJ26" s="1154"/>
      <c r="AK26" s="1154"/>
      <c r="AL26" s="1171"/>
      <c r="AM26" s="1431"/>
      <c r="AN26" s="1432"/>
      <c r="AO26" s="1413"/>
      <c r="AP26" s="1414"/>
      <c r="AQ26" s="1409"/>
      <c r="AR26" s="1409"/>
      <c r="AS26" s="1409"/>
      <c r="AT26" s="1409"/>
      <c r="AU26" s="1409"/>
      <c r="AV26" s="1409"/>
      <c r="AW26" s="1409"/>
      <c r="AX26" s="1409"/>
      <c r="AY26" s="1409"/>
      <c r="AZ26" s="1409"/>
      <c r="BA26" s="1409"/>
      <c r="BB26" s="1409"/>
      <c r="BC26" s="1410"/>
      <c r="BD26" s="1416"/>
      <c r="BE26" s="1409"/>
      <c r="BF26" s="1409"/>
      <c r="BG26" s="1409"/>
      <c r="BH26" s="1409"/>
      <c r="BI26" s="1409"/>
      <c r="BJ26" s="1409"/>
      <c r="BK26" s="1418"/>
      <c r="BL26" s="1408"/>
      <c r="BM26" s="1409"/>
      <c r="BN26" s="1409"/>
      <c r="BO26" s="1410"/>
      <c r="BP26" s="1416"/>
      <c r="BQ26" s="1409"/>
      <c r="BR26" s="1409"/>
      <c r="BS26" s="1409"/>
      <c r="BT26" s="1409"/>
      <c r="BU26" s="1422"/>
    </row>
    <row r="27" spans="1:73" ht="31.5" customHeight="1" x14ac:dyDescent="0.45">
      <c r="A27" s="1098">
        <v>1</v>
      </c>
      <c r="B27" s="1448"/>
      <c r="C27" s="1435"/>
      <c r="D27" s="1436"/>
      <c r="E27" s="1436"/>
      <c r="F27" s="1436"/>
      <c r="G27" s="1436"/>
      <c r="H27" s="1436"/>
      <c r="I27" s="1436"/>
      <c r="J27" s="1436"/>
      <c r="K27" s="1436"/>
      <c r="L27" s="1436"/>
      <c r="M27" s="1436"/>
      <c r="N27" s="1436"/>
      <c r="O27" s="1436"/>
      <c r="P27" s="1436"/>
      <c r="Q27" s="1436"/>
      <c r="R27" s="1436"/>
      <c r="S27" s="1436"/>
      <c r="T27" s="1436"/>
      <c r="U27" s="1436"/>
      <c r="V27" s="1436"/>
      <c r="W27" s="1436"/>
      <c r="X27" s="1436"/>
      <c r="Y27" s="1436"/>
      <c r="Z27" s="1436"/>
      <c r="AA27" s="1436"/>
      <c r="AB27" s="1436"/>
      <c r="AC27" s="1441"/>
      <c r="AD27" s="1442"/>
      <c r="AE27" s="1442"/>
      <c r="AF27" s="1438"/>
      <c r="AG27" s="1436"/>
      <c r="AH27" s="1436"/>
      <c r="AI27" s="1436"/>
      <c r="AJ27" s="1436"/>
      <c r="AK27" s="1436"/>
      <c r="AL27" s="1437"/>
      <c r="AM27" s="1443"/>
      <c r="AN27" s="1438"/>
      <c r="AO27" s="1441"/>
      <c r="AP27" s="1438"/>
      <c r="AQ27" s="1433"/>
      <c r="AR27" s="1433"/>
      <c r="AS27" s="1433"/>
      <c r="AT27" s="1433"/>
      <c r="AU27" s="1433"/>
      <c r="AV27" s="1433"/>
      <c r="AW27" s="1433"/>
      <c r="AX27" s="1433"/>
      <c r="AY27" s="1433"/>
      <c r="AZ27" s="1433"/>
      <c r="BA27" s="1433"/>
      <c r="BB27" s="1433"/>
      <c r="BC27" s="1447"/>
      <c r="BD27" s="1438"/>
      <c r="BE27" s="1439"/>
      <c r="BF27" s="1439"/>
      <c r="BG27" s="1439"/>
      <c r="BH27" s="1433"/>
      <c r="BI27" s="1433"/>
      <c r="BJ27" s="1433"/>
      <c r="BK27" s="1434"/>
      <c r="BL27" s="1435"/>
      <c r="BM27" s="1436"/>
      <c r="BN27" s="1436"/>
      <c r="BO27" s="1437"/>
      <c r="BP27" s="1438"/>
      <c r="BQ27" s="1439"/>
      <c r="BR27" s="1439"/>
      <c r="BS27" s="1439"/>
      <c r="BT27" s="1439"/>
      <c r="BU27" s="1440"/>
    </row>
    <row r="28" spans="1:73" ht="31.5" customHeight="1" x14ac:dyDescent="0.45">
      <c r="A28" s="1423">
        <v>2</v>
      </c>
      <c r="B28" s="1444"/>
      <c r="C28" s="1445"/>
      <c r="D28" s="1446"/>
      <c r="E28" s="1446"/>
      <c r="F28" s="1446"/>
      <c r="G28" s="1446"/>
      <c r="H28" s="1446"/>
      <c r="I28" s="1446"/>
      <c r="J28" s="1446"/>
      <c r="K28" s="1446"/>
      <c r="L28" s="1446"/>
      <c r="M28" s="1446"/>
      <c r="N28" s="1446"/>
      <c r="O28" s="1446"/>
      <c r="P28" s="1446"/>
      <c r="Q28" s="1446"/>
      <c r="R28" s="1446"/>
      <c r="S28" s="1446"/>
      <c r="T28" s="1446"/>
      <c r="U28" s="1446"/>
      <c r="V28" s="1446"/>
      <c r="W28" s="1446"/>
      <c r="X28" s="1446"/>
      <c r="Y28" s="1446"/>
      <c r="Z28" s="1446"/>
      <c r="AA28" s="1446"/>
      <c r="AB28" s="1446"/>
      <c r="AC28" s="1456"/>
      <c r="AD28" s="1457"/>
      <c r="AE28" s="1457"/>
      <c r="AF28" s="1451"/>
      <c r="AG28" s="1446"/>
      <c r="AH28" s="1446"/>
      <c r="AI28" s="1446"/>
      <c r="AJ28" s="1446"/>
      <c r="AK28" s="1446"/>
      <c r="AL28" s="1454"/>
      <c r="AM28" s="1458"/>
      <c r="AN28" s="1451"/>
      <c r="AO28" s="1456"/>
      <c r="AP28" s="1451"/>
      <c r="AQ28" s="1449"/>
      <c r="AR28" s="1449"/>
      <c r="AS28" s="1449"/>
      <c r="AT28" s="1449"/>
      <c r="AU28" s="1449"/>
      <c r="AV28" s="1449"/>
      <c r="AW28" s="1449"/>
      <c r="AX28" s="1449"/>
      <c r="AY28" s="1449"/>
      <c r="AZ28" s="1449"/>
      <c r="BA28" s="1449"/>
      <c r="BB28" s="1449"/>
      <c r="BC28" s="1450"/>
      <c r="BD28" s="1451"/>
      <c r="BE28" s="1452"/>
      <c r="BF28" s="1452"/>
      <c r="BG28" s="1452"/>
      <c r="BH28" s="1449"/>
      <c r="BI28" s="1449"/>
      <c r="BJ28" s="1449"/>
      <c r="BK28" s="1453"/>
      <c r="BL28" s="1445"/>
      <c r="BM28" s="1446"/>
      <c r="BN28" s="1446"/>
      <c r="BO28" s="1454"/>
      <c r="BP28" s="1451"/>
      <c r="BQ28" s="1452"/>
      <c r="BR28" s="1452"/>
      <c r="BS28" s="1452"/>
      <c r="BT28" s="1452"/>
      <c r="BU28" s="1455"/>
    </row>
    <row r="29" spans="1:73" ht="31.5" customHeight="1" x14ac:dyDescent="0.45">
      <c r="A29" s="1423">
        <f>+A28+1</f>
        <v>3</v>
      </c>
      <c r="B29" s="1444"/>
      <c r="C29" s="1445"/>
      <c r="D29" s="1446"/>
      <c r="E29" s="1446"/>
      <c r="F29" s="1446"/>
      <c r="G29" s="1446"/>
      <c r="H29" s="1446"/>
      <c r="I29" s="1446"/>
      <c r="J29" s="1446"/>
      <c r="K29" s="1446"/>
      <c r="L29" s="1446"/>
      <c r="M29" s="1446"/>
      <c r="N29" s="1446"/>
      <c r="O29" s="1446"/>
      <c r="P29" s="1446"/>
      <c r="Q29" s="1446"/>
      <c r="R29" s="1446"/>
      <c r="S29" s="1446"/>
      <c r="T29" s="1446"/>
      <c r="U29" s="1446"/>
      <c r="V29" s="1446"/>
      <c r="W29" s="1446"/>
      <c r="X29" s="1446"/>
      <c r="Y29" s="1446"/>
      <c r="Z29" s="1446"/>
      <c r="AA29" s="1446"/>
      <c r="AB29" s="1446"/>
      <c r="AC29" s="1456"/>
      <c r="AD29" s="1457"/>
      <c r="AE29" s="1457"/>
      <c r="AF29" s="1451"/>
      <c r="AG29" s="1446"/>
      <c r="AH29" s="1446"/>
      <c r="AI29" s="1446"/>
      <c r="AJ29" s="1446"/>
      <c r="AK29" s="1446"/>
      <c r="AL29" s="1454"/>
      <c r="AM29" s="1458"/>
      <c r="AN29" s="1451"/>
      <c r="AO29" s="1456"/>
      <c r="AP29" s="1451"/>
      <c r="AQ29" s="1449"/>
      <c r="AR29" s="1449"/>
      <c r="AS29" s="1449"/>
      <c r="AT29" s="1449"/>
      <c r="AU29" s="1449"/>
      <c r="AV29" s="1449"/>
      <c r="AW29" s="1449"/>
      <c r="AX29" s="1449"/>
      <c r="AY29" s="1449"/>
      <c r="AZ29" s="1449"/>
      <c r="BA29" s="1449"/>
      <c r="BB29" s="1449"/>
      <c r="BC29" s="1450"/>
      <c r="BD29" s="1451"/>
      <c r="BE29" s="1452"/>
      <c r="BF29" s="1452"/>
      <c r="BG29" s="1452"/>
      <c r="BH29" s="1449"/>
      <c r="BI29" s="1449"/>
      <c r="BJ29" s="1449"/>
      <c r="BK29" s="1453"/>
      <c r="BL29" s="1445"/>
      <c r="BM29" s="1446"/>
      <c r="BN29" s="1446"/>
      <c r="BO29" s="1454"/>
      <c r="BP29" s="1451"/>
      <c r="BQ29" s="1452"/>
      <c r="BR29" s="1452"/>
      <c r="BS29" s="1452"/>
      <c r="BT29" s="1452"/>
      <c r="BU29" s="1455"/>
    </row>
    <row r="30" spans="1:73" ht="31.5" customHeight="1" x14ac:dyDescent="0.45">
      <c r="A30" s="1423">
        <f t="shared" ref="A30:A56" si="0">+A29+1</f>
        <v>4</v>
      </c>
      <c r="B30" s="1444"/>
      <c r="C30" s="1445"/>
      <c r="D30" s="1446"/>
      <c r="E30" s="1446"/>
      <c r="F30" s="1446"/>
      <c r="G30" s="1446"/>
      <c r="H30" s="1446"/>
      <c r="I30" s="1446"/>
      <c r="J30" s="1446"/>
      <c r="K30" s="1446"/>
      <c r="L30" s="1446"/>
      <c r="M30" s="1446"/>
      <c r="N30" s="1446"/>
      <c r="O30" s="1446"/>
      <c r="P30" s="1446"/>
      <c r="Q30" s="1446"/>
      <c r="R30" s="1446"/>
      <c r="S30" s="1446"/>
      <c r="T30" s="1446"/>
      <c r="U30" s="1446"/>
      <c r="V30" s="1446"/>
      <c r="W30" s="1446"/>
      <c r="X30" s="1446"/>
      <c r="Y30" s="1446"/>
      <c r="Z30" s="1446"/>
      <c r="AA30" s="1446"/>
      <c r="AB30" s="1446"/>
      <c r="AC30" s="1456"/>
      <c r="AD30" s="1457"/>
      <c r="AE30" s="1457"/>
      <c r="AF30" s="1451"/>
      <c r="AG30" s="1446"/>
      <c r="AH30" s="1446"/>
      <c r="AI30" s="1446"/>
      <c r="AJ30" s="1446"/>
      <c r="AK30" s="1446"/>
      <c r="AL30" s="1454"/>
      <c r="AM30" s="1458"/>
      <c r="AN30" s="1451"/>
      <c r="AO30" s="1456"/>
      <c r="AP30" s="1451"/>
      <c r="AQ30" s="1449"/>
      <c r="AR30" s="1449"/>
      <c r="AS30" s="1449"/>
      <c r="AT30" s="1449"/>
      <c r="AU30" s="1449"/>
      <c r="AV30" s="1449"/>
      <c r="AW30" s="1449"/>
      <c r="AX30" s="1449"/>
      <c r="AY30" s="1449"/>
      <c r="AZ30" s="1449"/>
      <c r="BA30" s="1449"/>
      <c r="BB30" s="1449"/>
      <c r="BC30" s="1450"/>
      <c r="BD30" s="1451"/>
      <c r="BE30" s="1452"/>
      <c r="BF30" s="1452"/>
      <c r="BG30" s="1452"/>
      <c r="BH30" s="1449"/>
      <c r="BI30" s="1449"/>
      <c r="BJ30" s="1449"/>
      <c r="BK30" s="1453"/>
      <c r="BL30" s="1445"/>
      <c r="BM30" s="1446"/>
      <c r="BN30" s="1446"/>
      <c r="BO30" s="1454"/>
      <c r="BP30" s="1451"/>
      <c r="BQ30" s="1452"/>
      <c r="BR30" s="1452"/>
      <c r="BS30" s="1452"/>
      <c r="BT30" s="1452"/>
      <c r="BU30" s="1455"/>
    </row>
    <row r="31" spans="1:73" ht="31.5" customHeight="1" x14ac:dyDescent="0.45">
      <c r="A31" s="1423">
        <f t="shared" si="0"/>
        <v>5</v>
      </c>
      <c r="B31" s="1444"/>
      <c r="C31" s="1445"/>
      <c r="D31" s="1446"/>
      <c r="E31" s="1446"/>
      <c r="F31" s="1446"/>
      <c r="G31" s="1446"/>
      <c r="H31" s="1446"/>
      <c r="I31" s="1446"/>
      <c r="J31" s="1446"/>
      <c r="K31" s="1446"/>
      <c r="L31" s="1446"/>
      <c r="M31" s="1446"/>
      <c r="N31" s="1446"/>
      <c r="O31" s="1446"/>
      <c r="P31" s="1446"/>
      <c r="Q31" s="1446"/>
      <c r="R31" s="1446"/>
      <c r="S31" s="1446"/>
      <c r="T31" s="1446"/>
      <c r="U31" s="1446"/>
      <c r="V31" s="1446"/>
      <c r="W31" s="1446"/>
      <c r="X31" s="1446"/>
      <c r="Y31" s="1446"/>
      <c r="Z31" s="1446"/>
      <c r="AA31" s="1446"/>
      <c r="AB31" s="1446"/>
      <c r="AC31" s="1456"/>
      <c r="AD31" s="1457"/>
      <c r="AE31" s="1457"/>
      <c r="AF31" s="1451"/>
      <c r="AG31" s="1446"/>
      <c r="AH31" s="1446"/>
      <c r="AI31" s="1446"/>
      <c r="AJ31" s="1446"/>
      <c r="AK31" s="1446"/>
      <c r="AL31" s="1454"/>
      <c r="AM31" s="1458"/>
      <c r="AN31" s="1451"/>
      <c r="AO31" s="1456"/>
      <c r="AP31" s="1451"/>
      <c r="AQ31" s="1449"/>
      <c r="AR31" s="1449"/>
      <c r="AS31" s="1449"/>
      <c r="AT31" s="1449"/>
      <c r="AU31" s="1449"/>
      <c r="AV31" s="1449"/>
      <c r="AW31" s="1449"/>
      <c r="AX31" s="1449"/>
      <c r="AY31" s="1449"/>
      <c r="AZ31" s="1449"/>
      <c r="BA31" s="1449"/>
      <c r="BB31" s="1449"/>
      <c r="BC31" s="1450"/>
      <c r="BD31" s="1451"/>
      <c r="BE31" s="1452"/>
      <c r="BF31" s="1452"/>
      <c r="BG31" s="1452"/>
      <c r="BH31" s="1449"/>
      <c r="BI31" s="1449"/>
      <c r="BJ31" s="1449"/>
      <c r="BK31" s="1453"/>
      <c r="BL31" s="1445"/>
      <c r="BM31" s="1446"/>
      <c r="BN31" s="1446"/>
      <c r="BO31" s="1454"/>
      <c r="BP31" s="1451"/>
      <c r="BQ31" s="1452"/>
      <c r="BR31" s="1452"/>
      <c r="BS31" s="1452"/>
      <c r="BT31" s="1452"/>
      <c r="BU31" s="1455"/>
    </row>
    <row r="32" spans="1:73" ht="31.5" customHeight="1" x14ac:dyDescent="0.45">
      <c r="A32" s="1423">
        <f t="shared" si="0"/>
        <v>6</v>
      </c>
      <c r="B32" s="1444"/>
      <c r="C32" s="1445"/>
      <c r="D32" s="1446"/>
      <c r="E32" s="1446"/>
      <c r="F32" s="1446"/>
      <c r="G32" s="1446"/>
      <c r="H32" s="1446"/>
      <c r="I32" s="1446"/>
      <c r="J32" s="1446"/>
      <c r="K32" s="1446"/>
      <c r="L32" s="1446"/>
      <c r="M32" s="1446"/>
      <c r="N32" s="1446"/>
      <c r="O32" s="1446"/>
      <c r="P32" s="1446"/>
      <c r="Q32" s="1446"/>
      <c r="R32" s="1446"/>
      <c r="S32" s="1446"/>
      <c r="T32" s="1446"/>
      <c r="U32" s="1446"/>
      <c r="V32" s="1446"/>
      <c r="W32" s="1446"/>
      <c r="X32" s="1446"/>
      <c r="Y32" s="1446"/>
      <c r="Z32" s="1446"/>
      <c r="AA32" s="1446"/>
      <c r="AB32" s="1446"/>
      <c r="AC32" s="1456"/>
      <c r="AD32" s="1457"/>
      <c r="AE32" s="1457"/>
      <c r="AF32" s="1451"/>
      <c r="AG32" s="1446"/>
      <c r="AH32" s="1446"/>
      <c r="AI32" s="1446"/>
      <c r="AJ32" s="1446"/>
      <c r="AK32" s="1446"/>
      <c r="AL32" s="1454"/>
      <c r="AM32" s="1458"/>
      <c r="AN32" s="1451"/>
      <c r="AO32" s="1456"/>
      <c r="AP32" s="1451"/>
      <c r="AQ32" s="1449"/>
      <c r="AR32" s="1449"/>
      <c r="AS32" s="1449"/>
      <c r="AT32" s="1449"/>
      <c r="AU32" s="1449"/>
      <c r="AV32" s="1449"/>
      <c r="AW32" s="1449"/>
      <c r="AX32" s="1449"/>
      <c r="AY32" s="1449"/>
      <c r="AZ32" s="1449"/>
      <c r="BA32" s="1449"/>
      <c r="BB32" s="1449"/>
      <c r="BC32" s="1450"/>
      <c r="BD32" s="1451"/>
      <c r="BE32" s="1452"/>
      <c r="BF32" s="1452"/>
      <c r="BG32" s="1452"/>
      <c r="BH32" s="1449"/>
      <c r="BI32" s="1449"/>
      <c r="BJ32" s="1449"/>
      <c r="BK32" s="1453"/>
      <c r="BL32" s="1445"/>
      <c r="BM32" s="1446"/>
      <c r="BN32" s="1446"/>
      <c r="BO32" s="1454"/>
      <c r="BP32" s="1451"/>
      <c r="BQ32" s="1452"/>
      <c r="BR32" s="1452"/>
      <c r="BS32" s="1452"/>
      <c r="BT32" s="1452"/>
      <c r="BU32" s="1455"/>
    </row>
    <row r="33" spans="1:73" ht="31.5" customHeight="1" x14ac:dyDescent="0.45">
      <c r="A33" s="1423">
        <f t="shared" si="0"/>
        <v>7</v>
      </c>
      <c r="B33" s="1444"/>
      <c r="C33" s="1445"/>
      <c r="D33" s="1446"/>
      <c r="E33" s="1446"/>
      <c r="F33" s="1446"/>
      <c r="G33" s="1446"/>
      <c r="H33" s="1446"/>
      <c r="I33" s="1446"/>
      <c r="J33" s="1446"/>
      <c r="K33" s="1446"/>
      <c r="L33" s="1446"/>
      <c r="M33" s="1446"/>
      <c r="N33" s="1446"/>
      <c r="O33" s="1446"/>
      <c r="P33" s="1446"/>
      <c r="Q33" s="1446"/>
      <c r="R33" s="1446"/>
      <c r="S33" s="1446"/>
      <c r="T33" s="1446"/>
      <c r="U33" s="1446"/>
      <c r="V33" s="1446"/>
      <c r="W33" s="1446"/>
      <c r="X33" s="1446"/>
      <c r="Y33" s="1446"/>
      <c r="Z33" s="1446"/>
      <c r="AA33" s="1446"/>
      <c r="AB33" s="1446"/>
      <c r="AC33" s="1456"/>
      <c r="AD33" s="1457"/>
      <c r="AE33" s="1457"/>
      <c r="AF33" s="1451"/>
      <c r="AG33" s="1446"/>
      <c r="AH33" s="1446"/>
      <c r="AI33" s="1446"/>
      <c r="AJ33" s="1446"/>
      <c r="AK33" s="1446"/>
      <c r="AL33" s="1454"/>
      <c r="AM33" s="1458"/>
      <c r="AN33" s="1451"/>
      <c r="AO33" s="1456"/>
      <c r="AP33" s="1451"/>
      <c r="AQ33" s="1449"/>
      <c r="AR33" s="1449"/>
      <c r="AS33" s="1449"/>
      <c r="AT33" s="1449"/>
      <c r="AU33" s="1449"/>
      <c r="AV33" s="1449"/>
      <c r="AW33" s="1449"/>
      <c r="AX33" s="1449"/>
      <c r="AY33" s="1449"/>
      <c r="AZ33" s="1449"/>
      <c r="BA33" s="1449"/>
      <c r="BB33" s="1449"/>
      <c r="BC33" s="1450"/>
      <c r="BD33" s="1451"/>
      <c r="BE33" s="1452"/>
      <c r="BF33" s="1452"/>
      <c r="BG33" s="1452"/>
      <c r="BH33" s="1449"/>
      <c r="BI33" s="1449"/>
      <c r="BJ33" s="1449"/>
      <c r="BK33" s="1453"/>
      <c r="BL33" s="1445"/>
      <c r="BM33" s="1446"/>
      <c r="BN33" s="1446"/>
      <c r="BO33" s="1454"/>
      <c r="BP33" s="1451"/>
      <c r="BQ33" s="1452"/>
      <c r="BR33" s="1452"/>
      <c r="BS33" s="1452"/>
      <c r="BT33" s="1452"/>
      <c r="BU33" s="1455"/>
    </row>
    <row r="34" spans="1:73" ht="31.5" customHeight="1" x14ac:dyDescent="0.45">
      <c r="A34" s="1423">
        <f t="shared" si="0"/>
        <v>8</v>
      </c>
      <c r="B34" s="1444"/>
      <c r="C34" s="1445"/>
      <c r="D34" s="1446"/>
      <c r="E34" s="1446"/>
      <c r="F34" s="1446"/>
      <c r="G34" s="1446"/>
      <c r="H34" s="1446"/>
      <c r="I34" s="1446"/>
      <c r="J34" s="1446"/>
      <c r="K34" s="1446"/>
      <c r="L34" s="1446"/>
      <c r="M34" s="1446"/>
      <c r="N34" s="1446"/>
      <c r="O34" s="1446"/>
      <c r="P34" s="1446"/>
      <c r="Q34" s="1446"/>
      <c r="R34" s="1446"/>
      <c r="S34" s="1446"/>
      <c r="T34" s="1446"/>
      <c r="U34" s="1446"/>
      <c r="V34" s="1446"/>
      <c r="W34" s="1446"/>
      <c r="X34" s="1446"/>
      <c r="Y34" s="1446"/>
      <c r="Z34" s="1446"/>
      <c r="AA34" s="1446"/>
      <c r="AB34" s="1446"/>
      <c r="AC34" s="1456"/>
      <c r="AD34" s="1457"/>
      <c r="AE34" s="1457"/>
      <c r="AF34" s="1451"/>
      <c r="AG34" s="1446"/>
      <c r="AH34" s="1446"/>
      <c r="AI34" s="1446"/>
      <c r="AJ34" s="1446"/>
      <c r="AK34" s="1446"/>
      <c r="AL34" s="1454"/>
      <c r="AM34" s="1458"/>
      <c r="AN34" s="1451"/>
      <c r="AO34" s="1456"/>
      <c r="AP34" s="1451"/>
      <c r="AQ34" s="1449"/>
      <c r="AR34" s="1449"/>
      <c r="AS34" s="1449"/>
      <c r="AT34" s="1449"/>
      <c r="AU34" s="1449"/>
      <c r="AV34" s="1449"/>
      <c r="AW34" s="1449"/>
      <c r="AX34" s="1449"/>
      <c r="AY34" s="1449"/>
      <c r="AZ34" s="1449"/>
      <c r="BA34" s="1449"/>
      <c r="BB34" s="1449"/>
      <c r="BC34" s="1450"/>
      <c r="BD34" s="1451"/>
      <c r="BE34" s="1452"/>
      <c r="BF34" s="1452"/>
      <c r="BG34" s="1452"/>
      <c r="BH34" s="1449"/>
      <c r="BI34" s="1449"/>
      <c r="BJ34" s="1449"/>
      <c r="BK34" s="1453"/>
      <c r="BL34" s="1445"/>
      <c r="BM34" s="1446"/>
      <c r="BN34" s="1446"/>
      <c r="BO34" s="1454"/>
      <c r="BP34" s="1451"/>
      <c r="BQ34" s="1452"/>
      <c r="BR34" s="1452"/>
      <c r="BS34" s="1452"/>
      <c r="BT34" s="1452"/>
      <c r="BU34" s="1455"/>
    </row>
    <row r="35" spans="1:73" ht="31.5" customHeight="1" x14ac:dyDescent="0.45">
      <c r="A35" s="1423">
        <f t="shared" si="0"/>
        <v>9</v>
      </c>
      <c r="B35" s="1444"/>
      <c r="C35" s="1445"/>
      <c r="D35" s="1446"/>
      <c r="E35" s="1446"/>
      <c r="F35" s="1446"/>
      <c r="G35" s="1446"/>
      <c r="H35" s="1446"/>
      <c r="I35" s="1446"/>
      <c r="J35" s="1446"/>
      <c r="K35" s="1446"/>
      <c r="L35" s="1446"/>
      <c r="M35" s="1446"/>
      <c r="N35" s="1446"/>
      <c r="O35" s="1446"/>
      <c r="P35" s="1446"/>
      <c r="Q35" s="1446"/>
      <c r="R35" s="1446"/>
      <c r="S35" s="1446"/>
      <c r="T35" s="1446"/>
      <c r="U35" s="1446"/>
      <c r="V35" s="1446"/>
      <c r="W35" s="1446"/>
      <c r="X35" s="1446"/>
      <c r="Y35" s="1446"/>
      <c r="Z35" s="1446"/>
      <c r="AA35" s="1446"/>
      <c r="AB35" s="1446"/>
      <c r="AC35" s="1456"/>
      <c r="AD35" s="1457"/>
      <c r="AE35" s="1457"/>
      <c r="AF35" s="1451"/>
      <c r="AG35" s="1446"/>
      <c r="AH35" s="1446"/>
      <c r="AI35" s="1446"/>
      <c r="AJ35" s="1446"/>
      <c r="AK35" s="1446"/>
      <c r="AL35" s="1454"/>
      <c r="AM35" s="1458"/>
      <c r="AN35" s="1451"/>
      <c r="AO35" s="1456"/>
      <c r="AP35" s="1451"/>
      <c r="AQ35" s="1449"/>
      <c r="AR35" s="1449"/>
      <c r="AS35" s="1449"/>
      <c r="AT35" s="1449"/>
      <c r="AU35" s="1449"/>
      <c r="AV35" s="1449"/>
      <c r="AW35" s="1449"/>
      <c r="AX35" s="1449"/>
      <c r="AY35" s="1449"/>
      <c r="AZ35" s="1449"/>
      <c r="BA35" s="1449"/>
      <c r="BB35" s="1449"/>
      <c r="BC35" s="1450"/>
      <c r="BD35" s="1451"/>
      <c r="BE35" s="1452"/>
      <c r="BF35" s="1452"/>
      <c r="BG35" s="1452"/>
      <c r="BH35" s="1449"/>
      <c r="BI35" s="1449"/>
      <c r="BJ35" s="1449"/>
      <c r="BK35" s="1453"/>
      <c r="BL35" s="1445"/>
      <c r="BM35" s="1446"/>
      <c r="BN35" s="1446"/>
      <c r="BO35" s="1454"/>
      <c r="BP35" s="1451"/>
      <c r="BQ35" s="1452"/>
      <c r="BR35" s="1452"/>
      <c r="BS35" s="1452"/>
      <c r="BT35" s="1452"/>
      <c r="BU35" s="1455"/>
    </row>
    <row r="36" spans="1:73" ht="31.5" customHeight="1" x14ac:dyDescent="0.45">
      <c r="A36" s="1423">
        <f t="shared" si="0"/>
        <v>10</v>
      </c>
      <c r="B36" s="1444"/>
      <c r="C36" s="1445"/>
      <c r="D36" s="1446"/>
      <c r="E36" s="1446"/>
      <c r="F36" s="1446"/>
      <c r="G36" s="1446"/>
      <c r="H36" s="1446"/>
      <c r="I36" s="1446"/>
      <c r="J36" s="1446"/>
      <c r="K36" s="1446"/>
      <c r="L36" s="1446"/>
      <c r="M36" s="1446"/>
      <c r="N36" s="1446"/>
      <c r="O36" s="1446"/>
      <c r="P36" s="1446"/>
      <c r="Q36" s="1446"/>
      <c r="R36" s="1446"/>
      <c r="S36" s="1446"/>
      <c r="T36" s="1446"/>
      <c r="U36" s="1446"/>
      <c r="V36" s="1446"/>
      <c r="W36" s="1446"/>
      <c r="X36" s="1446"/>
      <c r="Y36" s="1446"/>
      <c r="Z36" s="1446"/>
      <c r="AA36" s="1446"/>
      <c r="AB36" s="1446"/>
      <c r="AC36" s="1456"/>
      <c r="AD36" s="1457"/>
      <c r="AE36" s="1457"/>
      <c r="AF36" s="1451"/>
      <c r="AG36" s="1446"/>
      <c r="AH36" s="1446"/>
      <c r="AI36" s="1446"/>
      <c r="AJ36" s="1446"/>
      <c r="AK36" s="1446"/>
      <c r="AL36" s="1454"/>
      <c r="AM36" s="1458"/>
      <c r="AN36" s="1451"/>
      <c r="AO36" s="1456"/>
      <c r="AP36" s="1451"/>
      <c r="AQ36" s="1449"/>
      <c r="AR36" s="1449"/>
      <c r="AS36" s="1449"/>
      <c r="AT36" s="1449"/>
      <c r="AU36" s="1449"/>
      <c r="AV36" s="1449"/>
      <c r="AW36" s="1449"/>
      <c r="AX36" s="1449"/>
      <c r="AY36" s="1449"/>
      <c r="AZ36" s="1449"/>
      <c r="BA36" s="1449"/>
      <c r="BB36" s="1449"/>
      <c r="BC36" s="1450"/>
      <c r="BD36" s="1451"/>
      <c r="BE36" s="1452"/>
      <c r="BF36" s="1452"/>
      <c r="BG36" s="1452"/>
      <c r="BH36" s="1449"/>
      <c r="BI36" s="1449"/>
      <c r="BJ36" s="1449"/>
      <c r="BK36" s="1453"/>
      <c r="BL36" s="1445"/>
      <c r="BM36" s="1446"/>
      <c r="BN36" s="1446"/>
      <c r="BO36" s="1454"/>
      <c r="BP36" s="1451"/>
      <c r="BQ36" s="1452"/>
      <c r="BR36" s="1452"/>
      <c r="BS36" s="1452"/>
      <c r="BT36" s="1452"/>
      <c r="BU36" s="1455"/>
    </row>
    <row r="37" spans="1:73" ht="31.5" customHeight="1" x14ac:dyDescent="0.45">
      <c r="A37" s="1423">
        <f t="shared" si="0"/>
        <v>11</v>
      </c>
      <c r="B37" s="1444"/>
      <c r="C37" s="1445"/>
      <c r="D37" s="1446"/>
      <c r="E37" s="1446"/>
      <c r="F37" s="1446"/>
      <c r="G37" s="1446"/>
      <c r="H37" s="1446"/>
      <c r="I37" s="1446"/>
      <c r="J37" s="1446"/>
      <c r="K37" s="1446"/>
      <c r="L37" s="1446"/>
      <c r="M37" s="1446"/>
      <c r="N37" s="1446"/>
      <c r="O37" s="1446"/>
      <c r="P37" s="1446"/>
      <c r="Q37" s="1446"/>
      <c r="R37" s="1446"/>
      <c r="S37" s="1446"/>
      <c r="T37" s="1446"/>
      <c r="U37" s="1446"/>
      <c r="V37" s="1446"/>
      <c r="W37" s="1446"/>
      <c r="X37" s="1446"/>
      <c r="Y37" s="1446"/>
      <c r="Z37" s="1446"/>
      <c r="AA37" s="1446"/>
      <c r="AB37" s="1446"/>
      <c r="AC37" s="1456"/>
      <c r="AD37" s="1457"/>
      <c r="AE37" s="1457"/>
      <c r="AF37" s="1451"/>
      <c r="AG37" s="1446"/>
      <c r="AH37" s="1446"/>
      <c r="AI37" s="1446"/>
      <c r="AJ37" s="1446"/>
      <c r="AK37" s="1446"/>
      <c r="AL37" s="1454"/>
      <c r="AM37" s="1458"/>
      <c r="AN37" s="1451"/>
      <c r="AO37" s="1456"/>
      <c r="AP37" s="1451"/>
      <c r="AQ37" s="1449"/>
      <c r="AR37" s="1449"/>
      <c r="AS37" s="1449"/>
      <c r="AT37" s="1449"/>
      <c r="AU37" s="1449"/>
      <c r="AV37" s="1449"/>
      <c r="AW37" s="1449"/>
      <c r="AX37" s="1449"/>
      <c r="AY37" s="1449"/>
      <c r="AZ37" s="1449"/>
      <c r="BA37" s="1449"/>
      <c r="BB37" s="1449"/>
      <c r="BC37" s="1450"/>
      <c r="BD37" s="1451"/>
      <c r="BE37" s="1452"/>
      <c r="BF37" s="1452"/>
      <c r="BG37" s="1452"/>
      <c r="BH37" s="1449"/>
      <c r="BI37" s="1449"/>
      <c r="BJ37" s="1449"/>
      <c r="BK37" s="1453"/>
      <c r="BL37" s="1445"/>
      <c r="BM37" s="1446"/>
      <c r="BN37" s="1446"/>
      <c r="BO37" s="1454"/>
      <c r="BP37" s="1451"/>
      <c r="BQ37" s="1452"/>
      <c r="BR37" s="1452"/>
      <c r="BS37" s="1452"/>
      <c r="BT37" s="1452"/>
      <c r="BU37" s="1455"/>
    </row>
    <row r="38" spans="1:73" ht="31.5" customHeight="1" x14ac:dyDescent="0.45">
      <c r="A38" s="1423">
        <f t="shared" si="0"/>
        <v>12</v>
      </c>
      <c r="B38" s="1444"/>
      <c r="C38" s="1445"/>
      <c r="D38" s="1446"/>
      <c r="E38" s="1446"/>
      <c r="F38" s="1446"/>
      <c r="G38" s="1446"/>
      <c r="H38" s="1446"/>
      <c r="I38" s="1446"/>
      <c r="J38" s="1446"/>
      <c r="K38" s="1446"/>
      <c r="L38" s="1446"/>
      <c r="M38" s="1446"/>
      <c r="N38" s="1446"/>
      <c r="O38" s="1446"/>
      <c r="P38" s="1446"/>
      <c r="Q38" s="1446"/>
      <c r="R38" s="1446"/>
      <c r="S38" s="1446"/>
      <c r="T38" s="1446"/>
      <c r="U38" s="1446"/>
      <c r="V38" s="1446"/>
      <c r="W38" s="1446"/>
      <c r="X38" s="1446"/>
      <c r="Y38" s="1446"/>
      <c r="Z38" s="1446"/>
      <c r="AA38" s="1446"/>
      <c r="AB38" s="1446"/>
      <c r="AC38" s="1456"/>
      <c r="AD38" s="1457"/>
      <c r="AE38" s="1457"/>
      <c r="AF38" s="1451"/>
      <c r="AG38" s="1446"/>
      <c r="AH38" s="1446"/>
      <c r="AI38" s="1446"/>
      <c r="AJ38" s="1446"/>
      <c r="AK38" s="1446"/>
      <c r="AL38" s="1454"/>
      <c r="AM38" s="1458"/>
      <c r="AN38" s="1451"/>
      <c r="AO38" s="1456"/>
      <c r="AP38" s="1451"/>
      <c r="AQ38" s="1449"/>
      <c r="AR38" s="1449"/>
      <c r="AS38" s="1449"/>
      <c r="AT38" s="1449"/>
      <c r="AU38" s="1449"/>
      <c r="AV38" s="1449"/>
      <c r="AW38" s="1449"/>
      <c r="AX38" s="1449"/>
      <c r="AY38" s="1449"/>
      <c r="AZ38" s="1449"/>
      <c r="BA38" s="1449"/>
      <c r="BB38" s="1449"/>
      <c r="BC38" s="1450"/>
      <c r="BD38" s="1451"/>
      <c r="BE38" s="1452"/>
      <c r="BF38" s="1452"/>
      <c r="BG38" s="1452"/>
      <c r="BH38" s="1449"/>
      <c r="BI38" s="1449"/>
      <c r="BJ38" s="1449"/>
      <c r="BK38" s="1453"/>
      <c r="BL38" s="1445"/>
      <c r="BM38" s="1446"/>
      <c r="BN38" s="1446"/>
      <c r="BO38" s="1454"/>
      <c r="BP38" s="1451"/>
      <c r="BQ38" s="1452"/>
      <c r="BR38" s="1452"/>
      <c r="BS38" s="1452"/>
      <c r="BT38" s="1452"/>
      <c r="BU38" s="1455"/>
    </row>
    <row r="39" spans="1:73" ht="31.5" customHeight="1" x14ac:dyDescent="0.45">
      <c r="A39" s="1423">
        <f t="shared" si="0"/>
        <v>13</v>
      </c>
      <c r="B39" s="1444"/>
      <c r="C39" s="1445"/>
      <c r="D39" s="1446"/>
      <c r="E39" s="1446"/>
      <c r="F39" s="1446"/>
      <c r="G39" s="1446"/>
      <c r="H39" s="1446"/>
      <c r="I39" s="1446"/>
      <c r="J39" s="1446"/>
      <c r="K39" s="1446"/>
      <c r="L39" s="1446"/>
      <c r="M39" s="1446"/>
      <c r="N39" s="1446"/>
      <c r="O39" s="1446"/>
      <c r="P39" s="1446"/>
      <c r="Q39" s="1446"/>
      <c r="R39" s="1446"/>
      <c r="S39" s="1446"/>
      <c r="T39" s="1446"/>
      <c r="U39" s="1446"/>
      <c r="V39" s="1446"/>
      <c r="W39" s="1446"/>
      <c r="X39" s="1446"/>
      <c r="Y39" s="1446"/>
      <c r="Z39" s="1446"/>
      <c r="AA39" s="1446"/>
      <c r="AB39" s="1446"/>
      <c r="AC39" s="1456"/>
      <c r="AD39" s="1457"/>
      <c r="AE39" s="1457"/>
      <c r="AF39" s="1451"/>
      <c r="AG39" s="1446"/>
      <c r="AH39" s="1446"/>
      <c r="AI39" s="1446"/>
      <c r="AJ39" s="1446"/>
      <c r="AK39" s="1446"/>
      <c r="AL39" s="1454"/>
      <c r="AM39" s="1458"/>
      <c r="AN39" s="1451"/>
      <c r="AO39" s="1456"/>
      <c r="AP39" s="1451"/>
      <c r="AQ39" s="1449"/>
      <c r="AR39" s="1449"/>
      <c r="AS39" s="1449"/>
      <c r="AT39" s="1449"/>
      <c r="AU39" s="1449"/>
      <c r="AV39" s="1449"/>
      <c r="AW39" s="1449"/>
      <c r="AX39" s="1449"/>
      <c r="AY39" s="1449"/>
      <c r="AZ39" s="1449"/>
      <c r="BA39" s="1449"/>
      <c r="BB39" s="1449"/>
      <c r="BC39" s="1450"/>
      <c r="BD39" s="1451"/>
      <c r="BE39" s="1452"/>
      <c r="BF39" s="1452"/>
      <c r="BG39" s="1452"/>
      <c r="BH39" s="1449"/>
      <c r="BI39" s="1449"/>
      <c r="BJ39" s="1449"/>
      <c r="BK39" s="1453"/>
      <c r="BL39" s="1445"/>
      <c r="BM39" s="1446"/>
      <c r="BN39" s="1446"/>
      <c r="BO39" s="1454"/>
      <c r="BP39" s="1451"/>
      <c r="BQ39" s="1452"/>
      <c r="BR39" s="1452"/>
      <c r="BS39" s="1452"/>
      <c r="BT39" s="1452"/>
      <c r="BU39" s="1455"/>
    </row>
    <row r="40" spans="1:73" ht="31.5" customHeight="1" x14ac:dyDescent="0.45">
      <c r="A40" s="1423">
        <f>+A39+1</f>
        <v>14</v>
      </c>
      <c r="B40" s="1444"/>
      <c r="C40" s="1445"/>
      <c r="D40" s="1446"/>
      <c r="E40" s="1446"/>
      <c r="F40" s="1446"/>
      <c r="G40" s="1446"/>
      <c r="H40" s="1446"/>
      <c r="I40" s="1446"/>
      <c r="J40" s="1446"/>
      <c r="K40" s="1446"/>
      <c r="L40" s="1446"/>
      <c r="M40" s="1446"/>
      <c r="N40" s="1446"/>
      <c r="O40" s="1446"/>
      <c r="P40" s="1446"/>
      <c r="Q40" s="1446"/>
      <c r="R40" s="1446"/>
      <c r="S40" s="1446"/>
      <c r="T40" s="1446"/>
      <c r="U40" s="1446"/>
      <c r="V40" s="1446"/>
      <c r="W40" s="1446"/>
      <c r="X40" s="1446"/>
      <c r="Y40" s="1446"/>
      <c r="Z40" s="1446"/>
      <c r="AA40" s="1446"/>
      <c r="AB40" s="1446"/>
      <c r="AC40" s="1456"/>
      <c r="AD40" s="1457"/>
      <c r="AE40" s="1457"/>
      <c r="AF40" s="1451"/>
      <c r="AG40" s="1446"/>
      <c r="AH40" s="1446"/>
      <c r="AI40" s="1446"/>
      <c r="AJ40" s="1446"/>
      <c r="AK40" s="1446"/>
      <c r="AL40" s="1454"/>
      <c r="AM40" s="1458"/>
      <c r="AN40" s="1451"/>
      <c r="AO40" s="1456"/>
      <c r="AP40" s="1451"/>
      <c r="AQ40" s="1449"/>
      <c r="AR40" s="1449"/>
      <c r="AS40" s="1449"/>
      <c r="AT40" s="1449"/>
      <c r="AU40" s="1449"/>
      <c r="AV40" s="1449"/>
      <c r="AW40" s="1449"/>
      <c r="AX40" s="1449"/>
      <c r="AY40" s="1449"/>
      <c r="AZ40" s="1449"/>
      <c r="BA40" s="1449"/>
      <c r="BB40" s="1449"/>
      <c r="BC40" s="1450"/>
      <c r="BD40" s="1451"/>
      <c r="BE40" s="1452"/>
      <c r="BF40" s="1452"/>
      <c r="BG40" s="1452"/>
      <c r="BH40" s="1449"/>
      <c r="BI40" s="1449"/>
      <c r="BJ40" s="1449"/>
      <c r="BK40" s="1453"/>
      <c r="BL40" s="1445"/>
      <c r="BM40" s="1446"/>
      <c r="BN40" s="1446"/>
      <c r="BO40" s="1454"/>
      <c r="BP40" s="1451"/>
      <c r="BQ40" s="1452"/>
      <c r="BR40" s="1452"/>
      <c r="BS40" s="1452"/>
      <c r="BT40" s="1452"/>
      <c r="BU40" s="1455"/>
    </row>
    <row r="41" spans="1:73" ht="31.5" customHeight="1" x14ac:dyDescent="0.45">
      <c r="A41" s="1423">
        <f t="shared" si="0"/>
        <v>15</v>
      </c>
      <c r="B41" s="1444"/>
      <c r="C41" s="1445"/>
      <c r="D41" s="1446"/>
      <c r="E41" s="1446"/>
      <c r="F41" s="1446"/>
      <c r="G41" s="1446"/>
      <c r="H41" s="1446"/>
      <c r="I41" s="1446"/>
      <c r="J41" s="1446"/>
      <c r="K41" s="1446"/>
      <c r="L41" s="1446"/>
      <c r="M41" s="1446"/>
      <c r="N41" s="1446"/>
      <c r="O41" s="1446"/>
      <c r="P41" s="1446"/>
      <c r="Q41" s="1446"/>
      <c r="R41" s="1446"/>
      <c r="S41" s="1446"/>
      <c r="T41" s="1446"/>
      <c r="U41" s="1446"/>
      <c r="V41" s="1446"/>
      <c r="W41" s="1446"/>
      <c r="X41" s="1446"/>
      <c r="Y41" s="1446"/>
      <c r="Z41" s="1446"/>
      <c r="AA41" s="1446"/>
      <c r="AB41" s="1446"/>
      <c r="AC41" s="1456"/>
      <c r="AD41" s="1457"/>
      <c r="AE41" s="1457"/>
      <c r="AF41" s="1451"/>
      <c r="AG41" s="1446"/>
      <c r="AH41" s="1446"/>
      <c r="AI41" s="1446"/>
      <c r="AJ41" s="1446"/>
      <c r="AK41" s="1446"/>
      <c r="AL41" s="1454"/>
      <c r="AM41" s="1458"/>
      <c r="AN41" s="1451"/>
      <c r="AO41" s="1456"/>
      <c r="AP41" s="1451"/>
      <c r="AQ41" s="1449"/>
      <c r="AR41" s="1449"/>
      <c r="AS41" s="1449"/>
      <c r="AT41" s="1449"/>
      <c r="AU41" s="1449"/>
      <c r="AV41" s="1449"/>
      <c r="AW41" s="1449"/>
      <c r="AX41" s="1449"/>
      <c r="AY41" s="1449"/>
      <c r="AZ41" s="1449"/>
      <c r="BA41" s="1449"/>
      <c r="BB41" s="1449"/>
      <c r="BC41" s="1450"/>
      <c r="BD41" s="1451"/>
      <c r="BE41" s="1452"/>
      <c r="BF41" s="1452"/>
      <c r="BG41" s="1452"/>
      <c r="BH41" s="1449"/>
      <c r="BI41" s="1449"/>
      <c r="BJ41" s="1449"/>
      <c r="BK41" s="1453"/>
      <c r="BL41" s="1445"/>
      <c r="BM41" s="1446"/>
      <c r="BN41" s="1446"/>
      <c r="BO41" s="1454"/>
      <c r="BP41" s="1451"/>
      <c r="BQ41" s="1452"/>
      <c r="BR41" s="1452"/>
      <c r="BS41" s="1452"/>
      <c r="BT41" s="1452"/>
      <c r="BU41" s="1455"/>
    </row>
    <row r="42" spans="1:73" ht="31.5" customHeight="1" x14ac:dyDescent="0.45">
      <c r="A42" s="1423">
        <f t="shared" si="0"/>
        <v>16</v>
      </c>
      <c r="B42" s="1444"/>
      <c r="C42" s="1445"/>
      <c r="D42" s="1446"/>
      <c r="E42" s="1446"/>
      <c r="F42" s="1446"/>
      <c r="G42" s="1446"/>
      <c r="H42" s="1446"/>
      <c r="I42" s="1446"/>
      <c r="J42" s="1446"/>
      <c r="K42" s="1446"/>
      <c r="L42" s="1446"/>
      <c r="M42" s="1446"/>
      <c r="N42" s="1446"/>
      <c r="O42" s="1446"/>
      <c r="P42" s="1446"/>
      <c r="Q42" s="1446"/>
      <c r="R42" s="1446"/>
      <c r="S42" s="1446"/>
      <c r="T42" s="1446"/>
      <c r="U42" s="1446"/>
      <c r="V42" s="1446"/>
      <c r="W42" s="1446"/>
      <c r="X42" s="1446"/>
      <c r="Y42" s="1446"/>
      <c r="Z42" s="1446"/>
      <c r="AA42" s="1446"/>
      <c r="AB42" s="1446"/>
      <c r="AC42" s="1456"/>
      <c r="AD42" s="1457"/>
      <c r="AE42" s="1457"/>
      <c r="AF42" s="1451"/>
      <c r="AG42" s="1446"/>
      <c r="AH42" s="1446"/>
      <c r="AI42" s="1446"/>
      <c r="AJ42" s="1446"/>
      <c r="AK42" s="1446"/>
      <c r="AL42" s="1454"/>
      <c r="AM42" s="1458"/>
      <c r="AN42" s="1451"/>
      <c r="AO42" s="1456"/>
      <c r="AP42" s="1451"/>
      <c r="AQ42" s="1449"/>
      <c r="AR42" s="1449"/>
      <c r="AS42" s="1449"/>
      <c r="AT42" s="1449"/>
      <c r="AU42" s="1449"/>
      <c r="AV42" s="1449"/>
      <c r="AW42" s="1449"/>
      <c r="AX42" s="1449"/>
      <c r="AY42" s="1449"/>
      <c r="AZ42" s="1449"/>
      <c r="BA42" s="1449"/>
      <c r="BB42" s="1449"/>
      <c r="BC42" s="1450"/>
      <c r="BD42" s="1451"/>
      <c r="BE42" s="1452"/>
      <c r="BF42" s="1452"/>
      <c r="BG42" s="1452"/>
      <c r="BH42" s="1449"/>
      <c r="BI42" s="1449"/>
      <c r="BJ42" s="1449"/>
      <c r="BK42" s="1453"/>
      <c r="BL42" s="1445"/>
      <c r="BM42" s="1446"/>
      <c r="BN42" s="1446"/>
      <c r="BO42" s="1454"/>
      <c r="BP42" s="1451"/>
      <c r="BQ42" s="1452"/>
      <c r="BR42" s="1452"/>
      <c r="BS42" s="1452"/>
      <c r="BT42" s="1452"/>
      <c r="BU42" s="1455"/>
    </row>
    <row r="43" spans="1:73" ht="31.5" customHeight="1" x14ac:dyDescent="0.45">
      <c r="A43" s="1423">
        <f t="shared" si="0"/>
        <v>17</v>
      </c>
      <c r="B43" s="1444"/>
      <c r="C43" s="1445"/>
      <c r="D43" s="1446"/>
      <c r="E43" s="1446"/>
      <c r="F43" s="1446"/>
      <c r="G43" s="1446"/>
      <c r="H43" s="1446"/>
      <c r="I43" s="1446"/>
      <c r="J43" s="1446"/>
      <c r="K43" s="1446"/>
      <c r="L43" s="1446"/>
      <c r="M43" s="1446"/>
      <c r="N43" s="1446"/>
      <c r="O43" s="1446"/>
      <c r="P43" s="1446"/>
      <c r="Q43" s="1446"/>
      <c r="R43" s="1446"/>
      <c r="S43" s="1446"/>
      <c r="T43" s="1446"/>
      <c r="U43" s="1446"/>
      <c r="V43" s="1446"/>
      <c r="W43" s="1446"/>
      <c r="X43" s="1446"/>
      <c r="Y43" s="1446"/>
      <c r="Z43" s="1446"/>
      <c r="AA43" s="1446"/>
      <c r="AB43" s="1446"/>
      <c r="AC43" s="1456"/>
      <c r="AD43" s="1457"/>
      <c r="AE43" s="1457"/>
      <c r="AF43" s="1451"/>
      <c r="AG43" s="1446"/>
      <c r="AH43" s="1446"/>
      <c r="AI43" s="1446"/>
      <c r="AJ43" s="1446"/>
      <c r="AK43" s="1446"/>
      <c r="AL43" s="1454"/>
      <c r="AM43" s="1458"/>
      <c r="AN43" s="1451"/>
      <c r="AO43" s="1456"/>
      <c r="AP43" s="1451"/>
      <c r="AQ43" s="1449"/>
      <c r="AR43" s="1449"/>
      <c r="AS43" s="1449"/>
      <c r="AT43" s="1449"/>
      <c r="AU43" s="1449"/>
      <c r="AV43" s="1449"/>
      <c r="AW43" s="1449"/>
      <c r="AX43" s="1449"/>
      <c r="AY43" s="1449"/>
      <c r="AZ43" s="1449"/>
      <c r="BA43" s="1449"/>
      <c r="BB43" s="1449"/>
      <c r="BC43" s="1450"/>
      <c r="BD43" s="1451"/>
      <c r="BE43" s="1452"/>
      <c r="BF43" s="1452"/>
      <c r="BG43" s="1452"/>
      <c r="BH43" s="1449"/>
      <c r="BI43" s="1449"/>
      <c r="BJ43" s="1449"/>
      <c r="BK43" s="1453"/>
      <c r="BL43" s="1445"/>
      <c r="BM43" s="1446"/>
      <c r="BN43" s="1446"/>
      <c r="BO43" s="1454"/>
      <c r="BP43" s="1451"/>
      <c r="BQ43" s="1452"/>
      <c r="BR43" s="1452"/>
      <c r="BS43" s="1452"/>
      <c r="BT43" s="1452"/>
      <c r="BU43" s="1455"/>
    </row>
    <row r="44" spans="1:73" ht="31.5" customHeight="1" x14ac:dyDescent="0.45">
      <c r="A44" s="1423">
        <f t="shared" si="0"/>
        <v>18</v>
      </c>
      <c r="B44" s="1444"/>
      <c r="C44" s="1445"/>
      <c r="D44" s="1446"/>
      <c r="E44" s="1446"/>
      <c r="F44" s="1446"/>
      <c r="G44" s="1446"/>
      <c r="H44" s="1446"/>
      <c r="I44" s="1446"/>
      <c r="J44" s="1446"/>
      <c r="K44" s="1446"/>
      <c r="L44" s="1446"/>
      <c r="M44" s="1446"/>
      <c r="N44" s="1446"/>
      <c r="O44" s="1446"/>
      <c r="P44" s="1446"/>
      <c r="Q44" s="1446"/>
      <c r="R44" s="1446"/>
      <c r="S44" s="1446"/>
      <c r="T44" s="1446"/>
      <c r="U44" s="1446"/>
      <c r="V44" s="1446"/>
      <c r="W44" s="1446"/>
      <c r="X44" s="1446"/>
      <c r="Y44" s="1446"/>
      <c r="Z44" s="1446"/>
      <c r="AA44" s="1446"/>
      <c r="AB44" s="1446"/>
      <c r="AC44" s="1456"/>
      <c r="AD44" s="1457"/>
      <c r="AE44" s="1457"/>
      <c r="AF44" s="1451"/>
      <c r="AG44" s="1446"/>
      <c r="AH44" s="1446"/>
      <c r="AI44" s="1446"/>
      <c r="AJ44" s="1446"/>
      <c r="AK44" s="1446"/>
      <c r="AL44" s="1454"/>
      <c r="AM44" s="1458"/>
      <c r="AN44" s="1451"/>
      <c r="AO44" s="1456"/>
      <c r="AP44" s="1451"/>
      <c r="AQ44" s="1449"/>
      <c r="AR44" s="1449"/>
      <c r="AS44" s="1449"/>
      <c r="AT44" s="1449"/>
      <c r="AU44" s="1449"/>
      <c r="AV44" s="1449"/>
      <c r="AW44" s="1449"/>
      <c r="AX44" s="1449"/>
      <c r="AY44" s="1449"/>
      <c r="AZ44" s="1449"/>
      <c r="BA44" s="1449"/>
      <c r="BB44" s="1449"/>
      <c r="BC44" s="1450"/>
      <c r="BD44" s="1451"/>
      <c r="BE44" s="1452"/>
      <c r="BF44" s="1452"/>
      <c r="BG44" s="1452"/>
      <c r="BH44" s="1449"/>
      <c r="BI44" s="1449"/>
      <c r="BJ44" s="1449"/>
      <c r="BK44" s="1453"/>
      <c r="BL44" s="1445"/>
      <c r="BM44" s="1446"/>
      <c r="BN44" s="1446"/>
      <c r="BO44" s="1454"/>
      <c r="BP44" s="1451"/>
      <c r="BQ44" s="1452"/>
      <c r="BR44" s="1452"/>
      <c r="BS44" s="1452"/>
      <c r="BT44" s="1452"/>
      <c r="BU44" s="1455"/>
    </row>
    <row r="45" spans="1:73" ht="31.5" customHeight="1" x14ac:dyDescent="0.45">
      <c r="A45" s="1423">
        <f t="shared" si="0"/>
        <v>19</v>
      </c>
      <c r="B45" s="1444"/>
      <c r="C45" s="1445"/>
      <c r="D45" s="1446"/>
      <c r="E45" s="1446"/>
      <c r="F45" s="1446"/>
      <c r="G45" s="1446"/>
      <c r="H45" s="1446"/>
      <c r="I45" s="1446"/>
      <c r="J45" s="1446"/>
      <c r="K45" s="1446"/>
      <c r="L45" s="1446"/>
      <c r="M45" s="1446"/>
      <c r="N45" s="1446"/>
      <c r="O45" s="1446"/>
      <c r="P45" s="1446"/>
      <c r="Q45" s="1446"/>
      <c r="R45" s="1446"/>
      <c r="S45" s="1446"/>
      <c r="T45" s="1446"/>
      <c r="U45" s="1446"/>
      <c r="V45" s="1446"/>
      <c r="W45" s="1446"/>
      <c r="X45" s="1446"/>
      <c r="Y45" s="1446"/>
      <c r="Z45" s="1446"/>
      <c r="AA45" s="1446"/>
      <c r="AB45" s="1446"/>
      <c r="AC45" s="1456"/>
      <c r="AD45" s="1457"/>
      <c r="AE45" s="1457"/>
      <c r="AF45" s="1451"/>
      <c r="AG45" s="1446"/>
      <c r="AH45" s="1446"/>
      <c r="AI45" s="1446"/>
      <c r="AJ45" s="1446"/>
      <c r="AK45" s="1446"/>
      <c r="AL45" s="1454"/>
      <c r="AM45" s="1458"/>
      <c r="AN45" s="1451"/>
      <c r="AO45" s="1456"/>
      <c r="AP45" s="1451"/>
      <c r="AQ45" s="1449"/>
      <c r="AR45" s="1449"/>
      <c r="AS45" s="1449"/>
      <c r="AT45" s="1449"/>
      <c r="AU45" s="1449"/>
      <c r="AV45" s="1449"/>
      <c r="AW45" s="1449"/>
      <c r="AX45" s="1449"/>
      <c r="AY45" s="1449"/>
      <c r="AZ45" s="1449"/>
      <c r="BA45" s="1449"/>
      <c r="BB45" s="1449"/>
      <c r="BC45" s="1450"/>
      <c r="BD45" s="1451"/>
      <c r="BE45" s="1452"/>
      <c r="BF45" s="1452"/>
      <c r="BG45" s="1452"/>
      <c r="BH45" s="1449"/>
      <c r="BI45" s="1449"/>
      <c r="BJ45" s="1449"/>
      <c r="BK45" s="1453"/>
      <c r="BL45" s="1445"/>
      <c r="BM45" s="1446"/>
      <c r="BN45" s="1446"/>
      <c r="BO45" s="1454"/>
      <c r="BP45" s="1451"/>
      <c r="BQ45" s="1452"/>
      <c r="BR45" s="1452"/>
      <c r="BS45" s="1452"/>
      <c r="BT45" s="1452"/>
      <c r="BU45" s="1455"/>
    </row>
    <row r="46" spans="1:73" ht="31.5" customHeight="1" x14ac:dyDescent="0.45">
      <c r="A46" s="1423">
        <f t="shared" si="0"/>
        <v>20</v>
      </c>
      <c r="B46" s="1444"/>
      <c r="C46" s="1445"/>
      <c r="D46" s="1446"/>
      <c r="E46" s="1446"/>
      <c r="F46" s="1446"/>
      <c r="G46" s="1446"/>
      <c r="H46" s="1446"/>
      <c r="I46" s="1446"/>
      <c r="J46" s="1446"/>
      <c r="K46" s="1446"/>
      <c r="L46" s="1446"/>
      <c r="M46" s="1446"/>
      <c r="N46" s="1446"/>
      <c r="O46" s="1446"/>
      <c r="P46" s="1446"/>
      <c r="Q46" s="1446"/>
      <c r="R46" s="1446"/>
      <c r="S46" s="1446"/>
      <c r="T46" s="1446"/>
      <c r="U46" s="1446"/>
      <c r="V46" s="1446"/>
      <c r="W46" s="1446"/>
      <c r="X46" s="1446"/>
      <c r="Y46" s="1446"/>
      <c r="Z46" s="1446"/>
      <c r="AA46" s="1446"/>
      <c r="AB46" s="1446"/>
      <c r="AC46" s="1456"/>
      <c r="AD46" s="1457"/>
      <c r="AE46" s="1457"/>
      <c r="AF46" s="1451"/>
      <c r="AG46" s="1446"/>
      <c r="AH46" s="1446"/>
      <c r="AI46" s="1446"/>
      <c r="AJ46" s="1446"/>
      <c r="AK46" s="1446"/>
      <c r="AL46" s="1454"/>
      <c r="AM46" s="1458"/>
      <c r="AN46" s="1451"/>
      <c r="AO46" s="1456"/>
      <c r="AP46" s="1451"/>
      <c r="AQ46" s="1449"/>
      <c r="AR46" s="1449"/>
      <c r="AS46" s="1449"/>
      <c r="AT46" s="1449"/>
      <c r="AU46" s="1449"/>
      <c r="AV46" s="1449"/>
      <c r="AW46" s="1449"/>
      <c r="AX46" s="1449"/>
      <c r="AY46" s="1449"/>
      <c r="AZ46" s="1449"/>
      <c r="BA46" s="1449"/>
      <c r="BB46" s="1449"/>
      <c r="BC46" s="1450"/>
      <c r="BD46" s="1451"/>
      <c r="BE46" s="1452"/>
      <c r="BF46" s="1452"/>
      <c r="BG46" s="1452"/>
      <c r="BH46" s="1449"/>
      <c r="BI46" s="1449"/>
      <c r="BJ46" s="1449"/>
      <c r="BK46" s="1453"/>
      <c r="BL46" s="1445"/>
      <c r="BM46" s="1446"/>
      <c r="BN46" s="1446"/>
      <c r="BO46" s="1454"/>
      <c r="BP46" s="1451"/>
      <c r="BQ46" s="1452"/>
      <c r="BR46" s="1452"/>
      <c r="BS46" s="1452"/>
      <c r="BT46" s="1452"/>
      <c r="BU46" s="1455"/>
    </row>
    <row r="47" spans="1:73" ht="31.5" customHeight="1" x14ac:dyDescent="0.45">
      <c r="A47" s="1423">
        <f>+A46+1</f>
        <v>21</v>
      </c>
      <c r="B47" s="1444"/>
      <c r="C47" s="1445"/>
      <c r="D47" s="1446"/>
      <c r="E47" s="1446"/>
      <c r="F47" s="1446"/>
      <c r="G47" s="1446"/>
      <c r="H47" s="1446"/>
      <c r="I47" s="1446"/>
      <c r="J47" s="1446"/>
      <c r="K47" s="1446"/>
      <c r="L47" s="1446"/>
      <c r="M47" s="1446"/>
      <c r="N47" s="1446"/>
      <c r="O47" s="1446"/>
      <c r="P47" s="1446"/>
      <c r="Q47" s="1446"/>
      <c r="R47" s="1446"/>
      <c r="S47" s="1446"/>
      <c r="T47" s="1446"/>
      <c r="U47" s="1446"/>
      <c r="V47" s="1446"/>
      <c r="W47" s="1446"/>
      <c r="X47" s="1446"/>
      <c r="Y47" s="1446"/>
      <c r="Z47" s="1446"/>
      <c r="AA47" s="1446"/>
      <c r="AB47" s="1446"/>
      <c r="AC47" s="1456"/>
      <c r="AD47" s="1457"/>
      <c r="AE47" s="1457"/>
      <c r="AF47" s="1451"/>
      <c r="AG47" s="1446"/>
      <c r="AH47" s="1446"/>
      <c r="AI47" s="1446"/>
      <c r="AJ47" s="1446"/>
      <c r="AK47" s="1446"/>
      <c r="AL47" s="1454"/>
      <c r="AM47" s="1458"/>
      <c r="AN47" s="1451"/>
      <c r="AO47" s="1456"/>
      <c r="AP47" s="1451"/>
      <c r="AQ47" s="1449"/>
      <c r="AR47" s="1449"/>
      <c r="AS47" s="1449"/>
      <c r="AT47" s="1449"/>
      <c r="AU47" s="1449"/>
      <c r="AV47" s="1449"/>
      <c r="AW47" s="1449"/>
      <c r="AX47" s="1449"/>
      <c r="AY47" s="1449"/>
      <c r="AZ47" s="1449"/>
      <c r="BA47" s="1449"/>
      <c r="BB47" s="1449"/>
      <c r="BC47" s="1450"/>
      <c r="BD47" s="1451"/>
      <c r="BE47" s="1452"/>
      <c r="BF47" s="1452"/>
      <c r="BG47" s="1452"/>
      <c r="BH47" s="1449"/>
      <c r="BI47" s="1449"/>
      <c r="BJ47" s="1449"/>
      <c r="BK47" s="1453"/>
      <c r="BL47" s="1445"/>
      <c r="BM47" s="1446"/>
      <c r="BN47" s="1446"/>
      <c r="BO47" s="1454"/>
      <c r="BP47" s="1451"/>
      <c r="BQ47" s="1452"/>
      <c r="BR47" s="1452"/>
      <c r="BS47" s="1452"/>
      <c r="BT47" s="1452"/>
      <c r="BU47" s="1455"/>
    </row>
    <row r="48" spans="1:73" ht="31.5" customHeight="1" x14ac:dyDescent="0.45">
      <c r="A48" s="1423">
        <f t="shared" si="0"/>
        <v>22</v>
      </c>
      <c r="B48" s="1444"/>
      <c r="C48" s="1445"/>
      <c r="D48" s="1446"/>
      <c r="E48" s="1446"/>
      <c r="F48" s="1446"/>
      <c r="G48" s="1446"/>
      <c r="H48" s="1446"/>
      <c r="I48" s="1446"/>
      <c r="J48" s="1446"/>
      <c r="K48" s="1446"/>
      <c r="L48" s="1446"/>
      <c r="M48" s="1446"/>
      <c r="N48" s="1446"/>
      <c r="O48" s="1446"/>
      <c r="P48" s="1446"/>
      <c r="Q48" s="1446"/>
      <c r="R48" s="1446"/>
      <c r="S48" s="1446"/>
      <c r="T48" s="1446"/>
      <c r="U48" s="1446"/>
      <c r="V48" s="1446"/>
      <c r="W48" s="1446"/>
      <c r="X48" s="1446"/>
      <c r="Y48" s="1446"/>
      <c r="Z48" s="1446"/>
      <c r="AA48" s="1446"/>
      <c r="AB48" s="1446"/>
      <c r="AC48" s="1456"/>
      <c r="AD48" s="1457"/>
      <c r="AE48" s="1457"/>
      <c r="AF48" s="1451"/>
      <c r="AG48" s="1446"/>
      <c r="AH48" s="1446"/>
      <c r="AI48" s="1446"/>
      <c r="AJ48" s="1446"/>
      <c r="AK48" s="1446"/>
      <c r="AL48" s="1454"/>
      <c r="AM48" s="1458"/>
      <c r="AN48" s="1451"/>
      <c r="AO48" s="1456"/>
      <c r="AP48" s="1451"/>
      <c r="AQ48" s="1449"/>
      <c r="AR48" s="1449"/>
      <c r="AS48" s="1449"/>
      <c r="AT48" s="1449"/>
      <c r="AU48" s="1449"/>
      <c r="AV48" s="1449"/>
      <c r="AW48" s="1449"/>
      <c r="AX48" s="1449"/>
      <c r="AY48" s="1449"/>
      <c r="AZ48" s="1449"/>
      <c r="BA48" s="1449"/>
      <c r="BB48" s="1449"/>
      <c r="BC48" s="1450"/>
      <c r="BD48" s="1451"/>
      <c r="BE48" s="1452"/>
      <c r="BF48" s="1452"/>
      <c r="BG48" s="1452"/>
      <c r="BH48" s="1449"/>
      <c r="BI48" s="1449"/>
      <c r="BJ48" s="1449"/>
      <c r="BK48" s="1453"/>
      <c r="BL48" s="1445"/>
      <c r="BM48" s="1446"/>
      <c r="BN48" s="1446"/>
      <c r="BO48" s="1454"/>
      <c r="BP48" s="1451"/>
      <c r="BQ48" s="1452"/>
      <c r="BR48" s="1452"/>
      <c r="BS48" s="1452"/>
      <c r="BT48" s="1452"/>
      <c r="BU48" s="1455"/>
    </row>
    <row r="49" spans="1:73" ht="31.5" customHeight="1" x14ac:dyDescent="0.45">
      <c r="A49" s="1423">
        <f t="shared" si="0"/>
        <v>23</v>
      </c>
      <c r="B49" s="1444"/>
      <c r="C49" s="1445"/>
      <c r="D49" s="1446"/>
      <c r="E49" s="1446"/>
      <c r="F49" s="1446"/>
      <c r="G49" s="1446"/>
      <c r="H49" s="1446"/>
      <c r="I49" s="1446"/>
      <c r="J49" s="1446"/>
      <c r="K49" s="1446"/>
      <c r="L49" s="1446"/>
      <c r="M49" s="1446"/>
      <c r="N49" s="1446"/>
      <c r="O49" s="1446"/>
      <c r="P49" s="1446"/>
      <c r="Q49" s="1446"/>
      <c r="R49" s="1446"/>
      <c r="S49" s="1446"/>
      <c r="T49" s="1446"/>
      <c r="U49" s="1446"/>
      <c r="V49" s="1446"/>
      <c r="W49" s="1446"/>
      <c r="X49" s="1446"/>
      <c r="Y49" s="1446"/>
      <c r="Z49" s="1446"/>
      <c r="AA49" s="1446"/>
      <c r="AB49" s="1446"/>
      <c r="AC49" s="1456"/>
      <c r="AD49" s="1457"/>
      <c r="AE49" s="1457"/>
      <c r="AF49" s="1451"/>
      <c r="AG49" s="1446"/>
      <c r="AH49" s="1446"/>
      <c r="AI49" s="1446"/>
      <c r="AJ49" s="1446"/>
      <c r="AK49" s="1446"/>
      <c r="AL49" s="1454"/>
      <c r="AM49" s="1458"/>
      <c r="AN49" s="1451"/>
      <c r="AO49" s="1456"/>
      <c r="AP49" s="1451"/>
      <c r="AQ49" s="1449"/>
      <c r="AR49" s="1449"/>
      <c r="AS49" s="1449"/>
      <c r="AT49" s="1449"/>
      <c r="AU49" s="1449"/>
      <c r="AV49" s="1449"/>
      <c r="AW49" s="1449"/>
      <c r="AX49" s="1449"/>
      <c r="AY49" s="1449"/>
      <c r="AZ49" s="1449"/>
      <c r="BA49" s="1449"/>
      <c r="BB49" s="1449"/>
      <c r="BC49" s="1450"/>
      <c r="BD49" s="1451"/>
      <c r="BE49" s="1452"/>
      <c r="BF49" s="1452"/>
      <c r="BG49" s="1452"/>
      <c r="BH49" s="1449"/>
      <c r="BI49" s="1449"/>
      <c r="BJ49" s="1449"/>
      <c r="BK49" s="1453"/>
      <c r="BL49" s="1445"/>
      <c r="BM49" s="1446"/>
      <c r="BN49" s="1446"/>
      <c r="BO49" s="1454"/>
      <c r="BP49" s="1451"/>
      <c r="BQ49" s="1452"/>
      <c r="BR49" s="1452"/>
      <c r="BS49" s="1452"/>
      <c r="BT49" s="1452"/>
      <c r="BU49" s="1455"/>
    </row>
    <row r="50" spans="1:73" ht="31.5" customHeight="1" x14ac:dyDescent="0.45">
      <c r="A50" s="1423">
        <f t="shared" si="0"/>
        <v>24</v>
      </c>
      <c r="B50" s="1444"/>
      <c r="C50" s="1445"/>
      <c r="D50" s="1446"/>
      <c r="E50" s="1446"/>
      <c r="F50" s="1446"/>
      <c r="G50" s="1446"/>
      <c r="H50" s="1446"/>
      <c r="I50" s="1446"/>
      <c r="J50" s="1446"/>
      <c r="K50" s="1446"/>
      <c r="L50" s="1446"/>
      <c r="M50" s="1446"/>
      <c r="N50" s="1446"/>
      <c r="O50" s="1446"/>
      <c r="P50" s="1446"/>
      <c r="Q50" s="1446"/>
      <c r="R50" s="1446"/>
      <c r="S50" s="1446"/>
      <c r="T50" s="1446"/>
      <c r="U50" s="1446"/>
      <c r="V50" s="1446"/>
      <c r="W50" s="1446"/>
      <c r="X50" s="1446"/>
      <c r="Y50" s="1446"/>
      <c r="Z50" s="1446"/>
      <c r="AA50" s="1446"/>
      <c r="AB50" s="1446"/>
      <c r="AC50" s="1456"/>
      <c r="AD50" s="1457"/>
      <c r="AE50" s="1457"/>
      <c r="AF50" s="1451"/>
      <c r="AG50" s="1446"/>
      <c r="AH50" s="1446"/>
      <c r="AI50" s="1446"/>
      <c r="AJ50" s="1446"/>
      <c r="AK50" s="1446"/>
      <c r="AL50" s="1454"/>
      <c r="AM50" s="1458"/>
      <c r="AN50" s="1451"/>
      <c r="AO50" s="1456"/>
      <c r="AP50" s="1451"/>
      <c r="AQ50" s="1449"/>
      <c r="AR50" s="1449"/>
      <c r="AS50" s="1449"/>
      <c r="AT50" s="1449"/>
      <c r="AU50" s="1449"/>
      <c r="AV50" s="1449"/>
      <c r="AW50" s="1449"/>
      <c r="AX50" s="1449"/>
      <c r="AY50" s="1449"/>
      <c r="AZ50" s="1449"/>
      <c r="BA50" s="1449"/>
      <c r="BB50" s="1449"/>
      <c r="BC50" s="1450"/>
      <c r="BD50" s="1451"/>
      <c r="BE50" s="1452"/>
      <c r="BF50" s="1452"/>
      <c r="BG50" s="1452"/>
      <c r="BH50" s="1449"/>
      <c r="BI50" s="1449"/>
      <c r="BJ50" s="1449"/>
      <c r="BK50" s="1453"/>
      <c r="BL50" s="1445"/>
      <c r="BM50" s="1446"/>
      <c r="BN50" s="1446"/>
      <c r="BO50" s="1454"/>
      <c r="BP50" s="1451"/>
      <c r="BQ50" s="1452"/>
      <c r="BR50" s="1452"/>
      <c r="BS50" s="1452"/>
      <c r="BT50" s="1452"/>
      <c r="BU50" s="1455"/>
    </row>
    <row r="51" spans="1:73" ht="31.5" customHeight="1" x14ac:dyDescent="0.45">
      <c r="A51" s="1423">
        <f t="shared" si="0"/>
        <v>25</v>
      </c>
      <c r="B51" s="1444"/>
      <c r="C51" s="1445"/>
      <c r="D51" s="1446"/>
      <c r="E51" s="1446"/>
      <c r="F51" s="1446"/>
      <c r="G51" s="1446"/>
      <c r="H51" s="1446"/>
      <c r="I51" s="1446"/>
      <c r="J51" s="1446"/>
      <c r="K51" s="1446"/>
      <c r="L51" s="1446"/>
      <c r="M51" s="1446"/>
      <c r="N51" s="1446"/>
      <c r="O51" s="1446"/>
      <c r="P51" s="1446"/>
      <c r="Q51" s="1446"/>
      <c r="R51" s="1446"/>
      <c r="S51" s="1446"/>
      <c r="T51" s="1446"/>
      <c r="U51" s="1446"/>
      <c r="V51" s="1446"/>
      <c r="W51" s="1446"/>
      <c r="X51" s="1446"/>
      <c r="Y51" s="1446"/>
      <c r="Z51" s="1446"/>
      <c r="AA51" s="1446"/>
      <c r="AB51" s="1446"/>
      <c r="AC51" s="1456"/>
      <c r="AD51" s="1457"/>
      <c r="AE51" s="1457"/>
      <c r="AF51" s="1451"/>
      <c r="AG51" s="1446"/>
      <c r="AH51" s="1446"/>
      <c r="AI51" s="1446"/>
      <c r="AJ51" s="1446"/>
      <c r="AK51" s="1446"/>
      <c r="AL51" s="1454"/>
      <c r="AM51" s="1458"/>
      <c r="AN51" s="1451"/>
      <c r="AO51" s="1456"/>
      <c r="AP51" s="1451"/>
      <c r="AQ51" s="1449"/>
      <c r="AR51" s="1449"/>
      <c r="AS51" s="1449"/>
      <c r="AT51" s="1449"/>
      <c r="AU51" s="1449"/>
      <c r="AV51" s="1449"/>
      <c r="AW51" s="1449"/>
      <c r="AX51" s="1449"/>
      <c r="AY51" s="1449"/>
      <c r="AZ51" s="1449"/>
      <c r="BA51" s="1449"/>
      <c r="BB51" s="1449"/>
      <c r="BC51" s="1450"/>
      <c r="BD51" s="1451"/>
      <c r="BE51" s="1452"/>
      <c r="BF51" s="1452"/>
      <c r="BG51" s="1452"/>
      <c r="BH51" s="1449"/>
      <c r="BI51" s="1449"/>
      <c r="BJ51" s="1449"/>
      <c r="BK51" s="1453"/>
      <c r="BL51" s="1445"/>
      <c r="BM51" s="1446"/>
      <c r="BN51" s="1446"/>
      <c r="BO51" s="1454"/>
      <c r="BP51" s="1451"/>
      <c r="BQ51" s="1452"/>
      <c r="BR51" s="1452"/>
      <c r="BS51" s="1452"/>
      <c r="BT51" s="1452"/>
      <c r="BU51" s="1455"/>
    </row>
    <row r="52" spans="1:73" ht="31.5" customHeight="1" x14ac:dyDescent="0.45">
      <c r="A52" s="1423">
        <f t="shared" si="0"/>
        <v>26</v>
      </c>
      <c r="B52" s="1444"/>
      <c r="C52" s="1445"/>
      <c r="D52" s="1446"/>
      <c r="E52" s="1446"/>
      <c r="F52" s="1446"/>
      <c r="G52" s="1446"/>
      <c r="H52" s="1446"/>
      <c r="I52" s="1446"/>
      <c r="J52" s="1446"/>
      <c r="K52" s="1446"/>
      <c r="L52" s="1446"/>
      <c r="M52" s="1446"/>
      <c r="N52" s="1446"/>
      <c r="O52" s="1446"/>
      <c r="P52" s="1446"/>
      <c r="Q52" s="1446"/>
      <c r="R52" s="1446"/>
      <c r="S52" s="1446"/>
      <c r="T52" s="1446"/>
      <c r="U52" s="1446"/>
      <c r="V52" s="1446"/>
      <c r="W52" s="1446"/>
      <c r="X52" s="1446"/>
      <c r="Y52" s="1446"/>
      <c r="Z52" s="1446"/>
      <c r="AA52" s="1446"/>
      <c r="AB52" s="1446"/>
      <c r="AC52" s="1456"/>
      <c r="AD52" s="1457"/>
      <c r="AE52" s="1457"/>
      <c r="AF52" s="1451"/>
      <c r="AG52" s="1446"/>
      <c r="AH52" s="1446"/>
      <c r="AI52" s="1446"/>
      <c r="AJ52" s="1446"/>
      <c r="AK52" s="1446"/>
      <c r="AL52" s="1454"/>
      <c r="AM52" s="1458"/>
      <c r="AN52" s="1451"/>
      <c r="AO52" s="1456"/>
      <c r="AP52" s="1451"/>
      <c r="AQ52" s="1449"/>
      <c r="AR52" s="1449"/>
      <c r="AS52" s="1449"/>
      <c r="AT52" s="1449"/>
      <c r="AU52" s="1449"/>
      <c r="AV52" s="1449"/>
      <c r="AW52" s="1449"/>
      <c r="AX52" s="1449"/>
      <c r="AY52" s="1449"/>
      <c r="AZ52" s="1449"/>
      <c r="BA52" s="1449"/>
      <c r="BB52" s="1449"/>
      <c r="BC52" s="1450"/>
      <c r="BD52" s="1451"/>
      <c r="BE52" s="1452"/>
      <c r="BF52" s="1452"/>
      <c r="BG52" s="1452"/>
      <c r="BH52" s="1449"/>
      <c r="BI52" s="1449"/>
      <c r="BJ52" s="1449"/>
      <c r="BK52" s="1453"/>
      <c r="BL52" s="1445"/>
      <c r="BM52" s="1446"/>
      <c r="BN52" s="1446"/>
      <c r="BO52" s="1454"/>
      <c r="BP52" s="1451"/>
      <c r="BQ52" s="1452"/>
      <c r="BR52" s="1452"/>
      <c r="BS52" s="1452"/>
      <c r="BT52" s="1452"/>
      <c r="BU52" s="1455"/>
    </row>
    <row r="53" spans="1:73" ht="31.5" customHeight="1" x14ac:dyDescent="0.45">
      <c r="A53" s="1423">
        <f t="shared" si="0"/>
        <v>27</v>
      </c>
      <c r="B53" s="1444"/>
      <c r="C53" s="1445"/>
      <c r="D53" s="1446"/>
      <c r="E53" s="1446"/>
      <c r="F53" s="1446"/>
      <c r="G53" s="1446"/>
      <c r="H53" s="1446"/>
      <c r="I53" s="1446"/>
      <c r="J53" s="1446"/>
      <c r="K53" s="1446"/>
      <c r="L53" s="1446"/>
      <c r="M53" s="1446"/>
      <c r="N53" s="1446"/>
      <c r="O53" s="1446"/>
      <c r="P53" s="1446"/>
      <c r="Q53" s="1446"/>
      <c r="R53" s="1446"/>
      <c r="S53" s="1446"/>
      <c r="T53" s="1446"/>
      <c r="U53" s="1446"/>
      <c r="V53" s="1446"/>
      <c r="W53" s="1446"/>
      <c r="X53" s="1446"/>
      <c r="Y53" s="1446"/>
      <c r="Z53" s="1446"/>
      <c r="AA53" s="1446"/>
      <c r="AB53" s="1446"/>
      <c r="AC53" s="1456"/>
      <c r="AD53" s="1457"/>
      <c r="AE53" s="1457"/>
      <c r="AF53" s="1451"/>
      <c r="AG53" s="1446"/>
      <c r="AH53" s="1446"/>
      <c r="AI53" s="1446"/>
      <c r="AJ53" s="1446"/>
      <c r="AK53" s="1446"/>
      <c r="AL53" s="1454"/>
      <c r="AM53" s="1458"/>
      <c r="AN53" s="1451"/>
      <c r="AO53" s="1456"/>
      <c r="AP53" s="1451"/>
      <c r="AQ53" s="1449"/>
      <c r="AR53" s="1449"/>
      <c r="AS53" s="1449"/>
      <c r="AT53" s="1449"/>
      <c r="AU53" s="1449"/>
      <c r="AV53" s="1449"/>
      <c r="AW53" s="1449"/>
      <c r="AX53" s="1449"/>
      <c r="AY53" s="1449"/>
      <c r="AZ53" s="1449"/>
      <c r="BA53" s="1449"/>
      <c r="BB53" s="1449"/>
      <c r="BC53" s="1450"/>
      <c r="BD53" s="1451"/>
      <c r="BE53" s="1452"/>
      <c r="BF53" s="1452"/>
      <c r="BG53" s="1452"/>
      <c r="BH53" s="1449"/>
      <c r="BI53" s="1449"/>
      <c r="BJ53" s="1449"/>
      <c r="BK53" s="1453"/>
      <c r="BL53" s="1445"/>
      <c r="BM53" s="1446"/>
      <c r="BN53" s="1446"/>
      <c r="BO53" s="1454"/>
      <c r="BP53" s="1451"/>
      <c r="BQ53" s="1452"/>
      <c r="BR53" s="1452"/>
      <c r="BS53" s="1452"/>
      <c r="BT53" s="1452"/>
      <c r="BU53" s="1455"/>
    </row>
    <row r="54" spans="1:73" ht="31.5" customHeight="1" x14ac:dyDescent="0.45">
      <c r="A54" s="1423">
        <f t="shared" si="0"/>
        <v>28</v>
      </c>
      <c r="B54" s="1444"/>
      <c r="C54" s="1445"/>
      <c r="D54" s="1446"/>
      <c r="E54" s="1446"/>
      <c r="F54" s="1446"/>
      <c r="G54" s="1446"/>
      <c r="H54" s="1446"/>
      <c r="I54" s="1446"/>
      <c r="J54" s="1446"/>
      <c r="K54" s="1446"/>
      <c r="L54" s="1446"/>
      <c r="M54" s="1446"/>
      <c r="N54" s="1446"/>
      <c r="O54" s="1446"/>
      <c r="P54" s="1446"/>
      <c r="Q54" s="1446"/>
      <c r="R54" s="1446"/>
      <c r="S54" s="1446"/>
      <c r="T54" s="1446"/>
      <c r="U54" s="1446"/>
      <c r="V54" s="1446"/>
      <c r="W54" s="1446"/>
      <c r="X54" s="1446"/>
      <c r="Y54" s="1446"/>
      <c r="Z54" s="1446"/>
      <c r="AA54" s="1446"/>
      <c r="AB54" s="1446"/>
      <c r="AC54" s="1456"/>
      <c r="AD54" s="1457"/>
      <c r="AE54" s="1457"/>
      <c r="AF54" s="1451"/>
      <c r="AG54" s="1446"/>
      <c r="AH54" s="1446"/>
      <c r="AI54" s="1446"/>
      <c r="AJ54" s="1446"/>
      <c r="AK54" s="1446"/>
      <c r="AL54" s="1454"/>
      <c r="AM54" s="1458"/>
      <c r="AN54" s="1451"/>
      <c r="AO54" s="1456"/>
      <c r="AP54" s="1451"/>
      <c r="AQ54" s="1449"/>
      <c r="AR54" s="1449"/>
      <c r="AS54" s="1449"/>
      <c r="AT54" s="1449"/>
      <c r="AU54" s="1449"/>
      <c r="AV54" s="1449"/>
      <c r="AW54" s="1449"/>
      <c r="AX54" s="1449"/>
      <c r="AY54" s="1449"/>
      <c r="AZ54" s="1449"/>
      <c r="BA54" s="1449"/>
      <c r="BB54" s="1449"/>
      <c r="BC54" s="1450"/>
      <c r="BD54" s="1451"/>
      <c r="BE54" s="1452"/>
      <c r="BF54" s="1452"/>
      <c r="BG54" s="1452"/>
      <c r="BH54" s="1449"/>
      <c r="BI54" s="1449"/>
      <c r="BJ54" s="1449"/>
      <c r="BK54" s="1453"/>
      <c r="BL54" s="1445"/>
      <c r="BM54" s="1446"/>
      <c r="BN54" s="1446"/>
      <c r="BO54" s="1454"/>
      <c r="BP54" s="1451"/>
      <c r="BQ54" s="1452"/>
      <c r="BR54" s="1452"/>
      <c r="BS54" s="1452"/>
      <c r="BT54" s="1452"/>
      <c r="BU54" s="1455"/>
    </row>
    <row r="55" spans="1:73" ht="31.5" customHeight="1" x14ac:dyDescent="0.45">
      <c r="A55" s="1423">
        <f t="shared" si="0"/>
        <v>29</v>
      </c>
      <c r="B55" s="1444"/>
      <c r="C55" s="1445"/>
      <c r="D55" s="1446"/>
      <c r="E55" s="1446"/>
      <c r="F55" s="1446"/>
      <c r="G55" s="1446"/>
      <c r="H55" s="1446"/>
      <c r="I55" s="1446"/>
      <c r="J55" s="1446"/>
      <c r="K55" s="1446"/>
      <c r="L55" s="1446"/>
      <c r="M55" s="1446"/>
      <c r="N55" s="1446"/>
      <c r="O55" s="1446"/>
      <c r="P55" s="1446"/>
      <c r="Q55" s="1446"/>
      <c r="R55" s="1446"/>
      <c r="S55" s="1446"/>
      <c r="T55" s="1446"/>
      <c r="U55" s="1446"/>
      <c r="V55" s="1446"/>
      <c r="W55" s="1446"/>
      <c r="X55" s="1446"/>
      <c r="Y55" s="1446"/>
      <c r="Z55" s="1446"/>
      <c r="AA55" s="1446"/>
      <c r="AB55" s="1446"/>
      <c r="AC55" s="1456"/>
      <c r="AD55" s="1457"/>
      <c r="AE55" s="1457"/>
      <c r="AF55" s="1451"/>
      <c r="AG55" s="1446"/>
      <c r="AH55" s="1446"/>
      <c r="AI55" s="1446"/>
      <c r="AJ55" s="1446"/>
      <c r="AK55" s="1446"/>
      <c r="AL55" s="1454"/>
      <c r="AM55" s="1458"/>
      <c r="AN55" s="1451"/>
      <c r="AO55" s="1456"/>
      <c r="AP55" s="1451"/>
      <c r="AQ55" s="1449"/>
      <c r="AR55" s="1449"/>
      <c r="AS55" s="1449"/>
      <c r="AT55" s="1449"/>
      <c r="AU55" s="1449"/>
      <c r="AV55" s="1449"/>
      <c r="AW55" s="1449"/>
      <c r="AX55" s="1449"/>
      <c r="AY55" s="1449"/>
      <c r="AZ55" s="1449"/>
      <c r="BA55" s="1449"/>
      <c r="BB55" s="1449"/>
      <c r="BC55" s="1450"/>
      <c r="BD55" s="1451"/>
      <c r="BE55" s="1452"/>
      <c r="BF55" s="1452"/>
      <c r="BG55" s="1452"/>
      <c r="BH55" s="1449"/>
      <c r="BI55" s="1449"/>
      <c r="BJ55" s="1449"/>
      <c r="BK55" s="1453"/>
      <c r="BL55" s="1445"/>
      <c r="BM55" s="1446"/>
      <c r="BN55" s="1446"/>
      <c r="BO55" s="1454"/>
      <c r="BP55" s="1451"/>
      <c r="BQ55" s="1452"/>
      <c r="BR55" s="1452"/>
      <c r="BS55" s="1452"/>
      <c r="BT55" s="1452"/>
      <c r="BU55" s="1455"/>
    </row>
    <row r="56" spans="1:73" ht="31.5" customHeight="1" x14ac:dyDescent="0.45">
      <c r="A56" s="1425">
        <f t="shared" si="0"/>
        <v>30</v>
      </c>
      <c r="B56" s="1459"/>
      <c r="C56" s="1460"/>
      <c r="D56" s="1461"/>
      <c r="E56" s="1461"/>
      <c r="F56" s="1461"/>
      <c r="G56" s="1461"/>
      <c r="H56" s="1461"/>
      <c r="I56" s="1461"/>
      <c r="J56" s="1461"/>
      <c r="K56" s="1461"/>
      <c r="L56" s="1461"/>
      <c r="M56" s="1461"/>
      <c r="N56" s="1461"/>
      <c r="O56" s="1461"/>
      <c r="P56" s="1461"/>
      <c r="Q56" s="1461"/>
      <c r="R56" s="1461"/>
      <c r="S56" s="1461"/>
      <c r="T56" s="1461"/>
      <c r="U56" s="1461"/>
      <c r="V56" s="1461"/>
      <c r="W56" s="1461"/>
      <c r="X56" s="1461"/>
      <c r="Y56" s="1461"/>
      <c r="Z56" s="1461"/>
      <c r="AA56" s="1461"/>
      <c r="AB56" s="1461"/>
      <c r="AC56" s="1469"/>
      <c r="AD56" s="1470"/>
      <c r="AE56" s="1470"/>
      <c r="AF56" s="1464"/>
      <c r="AG56" s="1461"/>
      <c r="AH56" s="1461"/>
      <c r="AI56" s="1461"/>
      <c r="AJ56" s="1461"/>
      <c r="AK56" s="1461"/>
      <c r="AL56" s="1467"/>
      <c r="AM56" s="1471"/>
      <c r="AN56" s="1464"/>
      <c r="AO56" s="1469"/>
      <c r="AP56" s="1464"/>
      <c r="AQ56" s="1462"/>
      <c r="AR56" s="1462"/>
      <c r="AS56" s="1462"/>
      <c r="AT56" s="1462"/>
      <c r="AU56" s="1462"/>
      <c r="AV56" s="1462"/>
      <c r="AW56" s="1462"/>
      <c r="AX56" s="1462"/>
      <c r="AY56" s="1462"/>
      <c r="AZ56" s="1462"/>
      <c r="BA56" s="1462"/>
      <c r="BB56" s="1462"/>
      <c r="BC56" s="1463"/>
      <c r="BD56" s="1464"/>
      <c r="BE56" s="1465"/>
      <c r="BF56" s="1465"/>
      <c r="BG56" s="1465"/>
      <c r="BH56" s="1462"/>
      <c r="BI56" s="1462"/>
      <c r="BJ56" s="1462"/>
      <c r="BK56" s="1466"/>
      <c r="BL56" s="1460"/>
      <c r="BM56" s="1461"/>
      <c r="BN56" s="1461"/>
      <c r="BO56" s="1467"/>
      <c r="BP56" s="1464"/>
      <c r="BQ56" s="1465"/>
      <c r="BR56" s="1465"/>
      <c r="BS56" s="1465"/>
      <c r="BT56" s="1465"/>
      <c r="BU56" s="1468"/>
    </row>
  </sheetData>
  <mergeCells count="618">
    <mergeCell ref="BH56:BK56"/>
    <mergeCell ref="BL56:BO56"/>
    <mergeCell ref="BP56:BU56"/>
    <mergeCell ref="X56:AB56"/>
    <mergeCell ref="AC56:AF56"/>
    <mergeCell ref="AG56:AL56"/>
    <mergeCell ref="AM56:AN56"/>
    <mergeCell ref="AO56:AP56"/>
    <mergeCell ref="AQ56:AS56"/>
    <mergeCell ref="A56:B56"/>
    <mergeCell ref="C56:F56"/>
    <mergeCell ref="G56:J56"/>
    <mergeCell ref="K56:N56"/>
    <mergeCell ref="O56:R56"/>
    <mergeCell ref="S56:W56"/>
    <mergeCell ref="AT55:AY55"/>
    <mergeCell ref="AZ55:BC55"/>
    <mergeCell ref="BD55:BG55"/>
    <mergeCell ref="A55:B55"/>
    <mergeCell ref="C55:F55"/>
    <mergeCell ref="G55:J55"/>
    <mergeCell ref="K55:N55"/>
    <mergeCell ref="O55:R55"/>
    <mergeCell ref="S55:W55"/>
    <mergeCell ref="AT56:AY56"/>
    <mergeCell ref="AZ56:BC56"/>
    <mergeCell ref="BD56:BG56"/>
    <mergeCell ref="BH55:BK55"/>
    <mergeCell ref="BL55:BO55"/>
    <mergeCell ref="BP55:BU55"/>
    <mergeCell ref="X55:AB55"/>
    <mergeCell ref="AC55:AF55"/>
    <mergeCell ref="AG55:AL55"/>
    <mergeCell ref="AM55:AN55"/>
    <mergeCell ref="AO55:AP55"/>
    <mergeCell ref="AQ55:AS55"/>
    <mergeCell ref="BH54:BK54"/>
    <mergeCell ref="BL54:BO54"/>
    <mergeCell ref="BP54:BU54"/>
    <mergeCell ref="X54:AB54"/>
    <mergeCell ref="AC54:AF54"/>
    <mergeCell ref="AG54:AL54"/>
    <mergeCell ref="AM54:AN54"/>
    <mergeCell ref="AO54:AP54"/>
    <mergeCell ref="AQ54:AS54"/>
    <mergeCell ref="A54:B54"/>
    <mergeCell ref="C54:F54"/>
    <mergeCell ref="G54:J54"/>
    <mergeCell ref="K54:N54"/>
    <mergeCell ref="O54:R54"/>
    <mergeCell ref="S54:W54"/>
    <mergeCell ref="AT53:AY53"/>
    <mergeCell ref="AZ53:BC53"/>
    <mergeCell ref="BD53:BG53"/>
    <mergeCell ref="A53:B53"/>
    <mergeCell ref="C53:F53"/>
    <mergeCell ref="G53:J53"/>
    <mergeCell ref="K53:N53"/>
    <mergeCell ref="O53:R53"/>
    <mergeCell ref="S53:W53"/>
    <mergeCell ref="AT54:AY54"/>
    <mergeCell ref="AZ54:BC54"/>
    <mergeCell ref="BD54:BG54"/>
    <mergeCell ref="BH53:BK53"/>
    <mergeCell ref="BL53:BO53"/>
    <mergeCell ref="BP53:BU53"/>
    <mergeCell ref="X53:AB53"/>
    <mergeCell ref="AC53:AF53"/>
    <mergeCell ref="AG53:AL53"/>
    <mergeCell ref="AM53:AN53"/>
    <mergeCell ref="AO53:AP53"/>
    <mergeCell ref="AQ53:AS53"/>
    <mergeCell ref="BH52:BK52"/>
    <mergeCell ref="BL52:BO52"/>
    <mergeCell ref="BP52:BU52"/>
    <mergeCell ref="X52:AB52"/>
    <mergeCell ref="AC52:AF52"/>
    <mergeCell ref="AG52:AL52"/>
    <mergeCell ref="AM52:AN52"/>
    <mergeCell ref="AO52:AP52"/>
    <mergeCell ref="AQ52:AS52"/>
    <mergeCell ref="A52:B52"/>
    <mergeCell ref="C52:F52"/>
    <mergeCell ref="G52:J52"/>
    <mergeCell ref="K52:N52"/>
    <mergeCell ref="O52:R52"/>
    <mergeCell ref="S52:W52"/>
    <mergeCell ref="AT51:AY51"/>
    <mergeCell ref="AZ51:BC51"/>
    <mergeCell ref="BD51:BG51"/>
    <mergeCell ref="A51:B51"/>
    <mergeCell ref="C51:F51"/>
    <mergeCell ref="G51:J51"/>
    <mergeCell ref="K51:N51"/>
    <mergeCell ref="O51:R51"/>
    <mergeCell ref="S51:W51"/>
    <mergeCell ref="AT52:AY52"/>
    <mergeCell ref="AZ52:BC52"/>
    <mergeCell ref="BD52:BG52"/>
    <mergeCell ref="BH51:BK51"/>
    <mergeCell ref="BL51:BO51"/>
    <mergeCell ref="BP51:BU51"/>
    <mergeCell ref="X51:AB51"/>
    <mergeCell ref="AC51:AF51"/>
    <mergeCell ref="AG51:AL51"/>
    <mergeCell ref="AM51:AN51"/>
    <mergeCell ref="AO51:AP51"/>
    <mergeCell ref="AQ51:AS51"/>
    <mergeCell ref="BH50:BK50"/>
    <mergeCell ref="BL50:BO50"/>
    <mergeCell ref="BP50:BU50"/>
    <mergeCell ref="X50:AB50"/>
    <mergeCell ref="AC50:AF50"/>
    <mergeCell ref="AG50:AL50"/>
    <mergeCell ref="AM50:AN50"/>
    <mergeCell ref="AO50:AP50"/>
    <mergeCell ref="AQ50:AS50"/>
    <mergeCell ref="A50:B50"/>
    <mergeCell ref="C50:F50"/>
    <mergeCell ref="G50:J50"/>
    <mergeCell ref="K50:N50"/>
    <mergeCell ref="O50:R50"/>
    <mergeCell ref="S50:W50"/>
    <mergeCell ref="AT49:AY49"/>
    <mergeCell ref="AZ49:BC49"/>
    <mergeCell ref="BD49:BG49"/>
    <mergeCell ref="A49:B49"/>
    <mergeCell ref="C49:F49"/>
    <mergeCell ref="G49:J49"/>
    <mergeCell ref="K49:N49"/>
    <mergeCell ref="O49:R49"/>
    <mergeCell ref="S49:W49"/>
    <mergeCell ref="AT50:AY50"/>
    <mergeCell ref="AZ50:BC50"/>
    <mergeCell ref="BD50:BG50"/>
    <mergeCell ref="BH49:BK49"/>
    <mergeCell ref="BL49:BO49"/>
    <mergeCell ref="BP49:BU49"/>
    <mergeCell ref="X49:AB49"/>
    <mergeCell ref="AC49:AF49"/>
    <mergeCell ref="AG49:AL49"/>
    <mergeCell ref="AM49:AN49"/>
    <mergeCell ref="AO49:AP49"/>
    <mergeCell ref="AQ49:AS49"/>
    <mergeCell ref="BH48:BK48"/>
    <mergeCell ref="BL48:BO48"/>
    <mergeCell ref="BP48:BU48"/>
    <mergeCell ref="X48:AB48"/>
    <mergeCell ref="AC48:AF48"/>
    <mergeCell ref="AG48:AL48"/>
    <mergeCell ref="AM48:AN48"/>
    <mergeCell ref="AO48:AP48"/>
    <mergeCell ref="AQ48:AS48"/>
    <mergeCell ref="A48:B48"/>
    <mergeCell ref="C48:F48"/>
    <mergeCell ref="G48:J48"/>
    <mergeCell ref="K48:N48"/>
    <mergeCell ref="O48:R48"/>
    <mergeCell ref="S48:W48"/>
    <mergeCell ref="AT47:AY47"/>
    <mergeCell ref="AZ47:BC47"/>
    <mergeCell ref="BD47:BG47"/>
    <mergeCell ref="A47:B47"/>
    <mergeCell ref="C47:F47"/>
    <mergeCell ref="G47:J47"/>
    <mergeCell ref="K47:N47"/>
    <mergeCell ref="O47:R47"/>
    <mergeCell ref="S47:W47"/>
    <mergeCell ref="AT48:AY48"/>
    <mergeCell ref="AZ48:BC48"/>
    <mergeCell ref="BD48:BG48"/>
    <mergeCell ref="BH47:BK47"/>
    <mergeCell ref="BL47:BO47"/>
    <mergeCell ref="BP47:BU47"/>
    <mergeCell ref="X47:AB47"/>
    <mergeCell ref="AC47:AF47"/>
    <mergeCell ref="AG47:AL47"/>
    <mergeCell ref="AM47:AN47"/>
    <mergeCell ref="AO47:AP47"/>
    <mergeCell ref="AQ47:AS47"/>
    <mergeCell ref="BH46:BK46"/>
    <mergeCell ref="BL46:BO46"/>
    <mergeCell ref="BP46:BU46"/>
    <mergeCell ref="X46:AB46"/>
    <mergeCell ref="AC46:AF46"/>
    <mergeCell ref="AG46:AL46"/>
    <mergeCell ref="AM46:AN46"/>
    <mergeCell ref="AO46:AP46"/>
    <mergeCell ref="AQ46:AS46"/>
    <mergeCell ref="A46:B46"/>
    <mergeCell ref="C46:F46"/>
    <mergeCell ref="G46:J46"/>
    <mergeCell ref="K46:N46"/>
    <mergeCell ref="O46:R46"/>
    <mergeCell ref="S46:W46"/>
    <mergeCell ref="AT45:AY45"/>
    <mergeCell ref="AZ45:BC45"/>
    <mergeCell ref="BD45:BG45"/>
    <mergeCell ref="A45:B45"/>
    <mergeCell ref="C45:F45"/>
    <mergeCell ref="G45:J45"/>
    <mergeCell ref="K45:N45"/>
    <mergeCell ref="O45:R45"/>
    <mergeCell ref="S45:W45"/>
    <mergeCell ref="AT46:AY46"/>
    <mergeCell ref="AZ46:BC46"/>
    <mergeCell ref="BD46:BG46"/>
    <mergeCell ref="BH45:BK45"/>
    <mergeCell ref="BL45:BO45"/>
    <mergeCell ref="BP45:BU45"/>
    <mergeCell ref="X45:AB45"/>
    <mergeCell ref="AC45:AF45"/>
    <mergeCell ref="AG45:AL45"/>
    <mergeCell ref="AM45:AN45"/>
    <mergeCell ref="AO45:AP45"/>
    <mergeCell ref="AQ45:AS45"/>
    <mergeCell ref="BH44:BK44"/>
    <mergeCell ref="BL44:BO44"/>
    <mergeCell ref="BP44:BU44"/>
    <mergeCell ref="X44:AB44"/>
    <mergeCell ref="AC44:AF44"/>
    <mergeCell ref="AG44:AL44"/>
    <mergeCell ref="AM44:AN44"/>
    <mergeCell ref="AO44:AP44"/>
    <mergeCell ref="AQ44:AS44"/>
    <mergeCell ref="A44:B44"/>
    <mergeCell ref="C44:F44"/>
    <mergeCell ref="G44:J44"/>
    <mergeCell ref="K44:N44"/>
    <mergeCell ref="O44:R44"/>
    <mergeCell ref="S44:W44"/>
    <mergeCell ref="AT43:AY43"/>
    <mergeCell ref="AZ43:BC43"/>
    <mergeCell ref="BD43:BG43"/>
    <mergeCell ref="A43:B43"/>
    <mergeCell ref="C43:F43"/>
    <mergeCell ref="G43:J43"/>
    <mergeCell ref="K43:N43"/>
    <mergeCell ref="O43:R43"/>
    <mergeCell ref="S43:W43"/>
    <mergeCell ref="AT44:AY44"/>
    <mergeCell ref="AZ44:BC44"/>
    <mergeCell ref="BD44:BG44"/>
    <mergeCell ref="BH43:BK43"/>
    <mergeCell ref="BL43:BO43"/>
    <mergeCell ref="BP43:BU43"/>
    <mergeCell ref="X43:AB43"/>
    <mergeCell ref="AC43:AF43"/>
    <mergeCell ref="AG43:AL43"/>
    <mergeCell ref="AM43:AN43"/>
    <mergeCell ref="AO43:AP43"/>
    <mergeCell ref="AQ43:AS43"/>
    <mergeCell ref="BH42:BK42"/>
    <mergeCell ref="BL42:BO42"/>
    <mergeCell ref="BP42:BU42"/>
    <mergeCell ref="X42:AB42"/>
    <mergeCell ref="AC42:AF42"/>
    <mergeCell ref="AG42:AL42"/>
    <mergeCell ref="AM42:AN42"/>
    <mergeCell ref="AO42:AP42"/>
    <mergeCell ref="AQ42:AS42"/>
    <mergeCell ref="A42:B42"/>
    <mergeCell ref="C42:F42"/>
    <mergeCell ref="G42:J42"/>
    <mergeCell ref="K42:N42"/>
    <mergeCell ref="O42:R42"/>
    <mergeCell ref="S42:W42"/>
    <mergeCell ref="AT41:AY41"/>
    <mergeCell ref="AZ41:BC41"/>
    <mergeCell ref="BD41:BG41"/>
    <mergeCell ref="A41:B41"/>
    <mergeCell ref="C41:F41"/>
    <mergeCell ref="G41:J41"/>
    <mergeCell ref="K41:N41"/>
    <mergeCell ref="O41:R41"/>
    <mergeCell ref="S41:W41"/>
    <mergeCell ref="AT42:AY42"/>
    <mergeCell ref="AZ42:BC42"/>
    <mergeCell ref="BD42:BG42"/>
    <mergeCell ref="BH41:BK41"/>
    <mergeCell ref="BL41:BO41"/>
    <mergeCell ref="BP41:BU41"/>
    <mergeCell ref="X41:AB41"/>
    <mergeCell ref="AC41:AF41"/>
    <mergeCell ref="AG41:AL41"/>
    <mergeCell ref="AM41:AN41"/>
    <mergeCell ref="AO41:AP41"/>
    <mergeCell ref="AQ41:AS41"/>
    <mergeCell ref="BH40:BK40"/>
    <mergeCell ref="BL40:BO40"/>
    <mergeCell ref="BP40:BU40"/>
    <mergeCell ref="X40:AB40"/>
    <mergeCell ref="AC40:AF40"/>
    <mergeCell ref="AG40:AL40"/>
    <mergeCell ref="AM40:AN40"/>
    <mergeCell ref="AO40:AP40"/>
    <mergeCell ref="AQ40:AS40"/>
    <mergeCell ref="A40:B40"/>
    <mergeCell ref="C40:F40"/>
    <mergeCell ref="G40:J40"/>
    <mergeCell ref="K40:N40"/>
    <mergeCell ref="O40:R40"/>
    <mergeCell ref="S40:W40"/>
    <mergeCell ref="AT39:AY39"/>
    <mergeCell ref="AZ39:BC39"/>
    <mergeCell ref="BD39:BG39"/>
    <mergeCell ref="A39:B39"/>
    <mergeCell ref="C39:F39"/>
    <mergeCell ref="G39:J39"/>
    <mergeCell ref="K39:N39"/>
    <mergeCell ref="O39:R39"/>
    <mergeCell ref="S39:W39"/>
    <mergeCell ref="AT40:AY40"/>
    <mergeCell ref="AZ40:BC40"/>
    <mergeCell ref="BD40:BG40"/>
    <mergeCell ref="BH39:BK39"/>
    <mergeCell ref="BL39:BO39"/>
    <mergeCell ref="BP39:BU39"/>
    <mergeCell ref="X39:AB39"/>
    <mergeCell ref="AC39:AF39"/>
    <mergeCell ref="AG39:AL39"/>
    <mergeCell ref="AM39:AN39"/>
    <mergeCell ref="AO39:AP39"/>
    <mergeCell ref="AQ39:AS39"/>
    <mergeCell ref="BH38:BK38"/>
    <mergeCell ref="BL38:BO38"/>
    <mergeCell ref="BP38:BU38"/>
    <mergeCell ref="X38:AB38"/>
    <mergeCell ref="AC38:AF38"/>
    <mergeCell ref="AG38:AL38"/>
    <mergeCell ref="AM38:AN38"/>
    <mergeCell ref="AO38:AP38"/>
    <mergeCell ref="AQ38:AS38"/>
    <mergeCell ref="A38:B38"/>
    <mergeCell ref="C38:F38"/>
    <mergeCell ref="G38:J38"/>
    <mergeCell ref="K38:N38"/>
    <mergeCell ref="O38:R38"/>
    <mergeCell ref="S38:W38"/>
    <mergeCell ref="AT37:AY37"/>
    <mergeCell ref="AZ37:BC37"/>
    <mergeCell ref="BD37:BG37"/>
    <mergeCell ref="A37:B37"/>
    <mergeCell ref="C37:F37"/>
    <mergeCell ref="G37:J37"/>
    <mergeCell ref="K37:N37"/>
    <mergeCell ref="O37:R37"/>
    <mergeCell ref="S37:W37"/>
    <mergeCell ref="AT38:AY38"/>
    <mergeCell ref="AZ38:BC38"/>
    <mergeCell ref="BD38:BG38"/>
    <mergeCell ref="BH37:BK37"/>
    <mergeCell ref="BL37:BO37"/>
    <mergeCell ref="BP37:BU37"/>
    <mergeCell ref="X37:AB37"/>
    <mergeCell ref="AC37:AF37"/>
    <mergeCell ref="AG37:AL37"/>
    <mergeCell ref="AM37:AN37"/>
    <mergeCell ref="AO37:AP37"/>
    <mergeCell ref="AQ37:AS37"/>
    <mergeCell ref="BH36:BK36"/>
    <mergeCell ref="BL36:BO36"/>
    <mergeCell ref="BP36:BU36"/>
    <mergeCell ref="X36:AB36"/>
    <mergeCell ref="AC36:AF36"/>
    <mergeCell ref="AG36:AL36"/>
    <mergeCell ref="AM36:AN36"/>
    <mergeCell ref="AO36:AP36"/>
    <mergeCell ref="AQ36:AS36"/>
    <mergeCell ref="A36:B36"/>
    <mergeCell ref="C36:F36"/>
    <mergeCell ref="G36:J36"/>
    <mergeCell ref="K36:N36"/>
    <mergeCell ref="O36:R36"/>
    <mergeCell ref="S36:W36"/>
    <mergeCell ref="AT35:AY35"/>
    <mergeCell ref="AZ35:BC35"/>
    <mergeCell ref="BD35:BG35"/>
    <mergeCell ref="A35:B35"/>
    <mergeCell ref="C35:F35"/>
    <mergeCell ref="G35:J35"/>
    <mergeCell ref="K35:N35"/>
    <mergeCell ref="O35:R35"/>
    <mergeCell ref="S35:W35"/>
    <mergeCell ref="AT36:AY36"/>
    <mergeCell ref="AZ36:BC36"/>
    <mergeCell ref="BD36:BG36"/>
    <mergeCell ref="BH35:BK35"/>
    <mergeCell ref="BL35:BO35"/>
    <mergeCell ref="BP35:BU35"/>
    <mergeCell ref="X35:AB35"/>
    <mergeCell ref="AC35:AF35"/>
    <mergeCell ref="AG35:AL35"/>
    <mergeCell ref="AM35:AN35"/>
    <mergeCell ref="AO35:AP35"/>
    <mergeCell ref="AQ35:AS35"/>
    <mergeCell ref="BH34:BK34"/>
    <mergeCell ref="BL34:BO34"/>
    <mergeCell ref="BP34:BU34"/>
    <mergeCell ref="X34:AB34"/>
    <mergeCell ref="AC34:AF34"/>
    <mergeCell ref="AG34:AL34"/>
    <mergeCell ref="AM34:AN34"/>
    <mergeCell ref="AO34:AP34"/>
    <mergeCell ref="AQ34:AS34"/>
    <mergeCell ref="A34:B34"/>
    <mergeCell ref="C34:F34"/>
    <mergeCell ref="G34:J34"/>
    <mergeCell ref="K34:N34"/>
    <mergeCell ref="O34:R34"/>
    <mergeCell ref="S34:W34"/>
    <mergeCell ref="AT33:AY33"/>
    <mergeCell ref="AZ33:BC33"/>
    <mergeCell ref="BD33:BG33"/>
    <mergeCell ref="A33:B33"/>
    <mergeCell ref="C33:F33"/>
    <mergeCell ref="G33:J33"/>
    <mergeCell ref="K33:N33"/>
    <mergeCell ref="O33:R33"/>
    <mergeCell ref="S33:W33"/>
    <mergeCell ref="AT34:AY34"/>
    <mergeCell ref="AZ34:BC34"/>
    <mergeCell ref="BD34:BG34"/>
    <mergeCell ref="BH33:BK33"/>
    <mergeCell ref="BL33:BO33"/>
    <mergeCell ref="BP33:BU33"/>
    <mergeCell ref="X33:AB33"/>
    <mergeCell ref="AC33:AF33"/>
    <mergeCell ref="AG33:AL33"/>
    <mergeCell ref="AM33:AN33"/>
    <mergeCell ref="AO33:AP33"/>
    <mergeCell ref="AQ33:AS33"/>
    <mergeCell ref="BH32:BK32"/>
    <mergeCell ref="BL32:BO32"/>
    <mergeCell ref="BP32:BU32"/>
    <mergeCell ref="X32:AB32"/>
    <mergeCell ref="AC32:AF32"/>
    <mergeCell ref="AG32:AL32"/>
    <mergeCell ref="AM32:AN32"/>
    <mergeCell ref="AO32:AP32"/>
    <mergeCell ref="AQ32:AS32"/>
    <mergeCell ref="A32:B32"/>
    <mergeCell ref="C32:F32"/>
    <mergeCell ref="G32:J32"/>
    <mergeCell ref="K32:N32"/>
    <mergeCell ref="O32:R32"/>
    <mergeCell ref="S32:W32"/>
    <mergeCell ref="AT31:AY31"/>
    <mergeCell ref="AZ31:BC31"/>
    <mergeCell ref="BD31:BG31"/>
    <mergeCell ref="A31:B31"/>
    <mergeCell ref="C31:F31"/>
    <mergeCell ref="G31:J31"/>
    <mergeCell ref="K31:N31"/>
    <mergeCell ref="O31:R31"/>
    <mergeCell ref="S31:W31"/>
    <mergeCell ref="AT32:AY32"/>
    <mergeCell ref="AZ32:BC32"/>
    <mergeCell ref="BD32:BG32"/>
    <mergeCell ref="BH31:BK31"/>
    <mergeCell ref="BL31:BO31"/>
    <mergeCell ref="BP31:BU31"/>
    <mergeCell ref="X31:AB31"/>
    <mergeCell ref="AC31:AF31"/>
    <mergeCell ref="AG31:AL31"/>
    <mergeCell ref="AM31:AN31"/>
    <mergeCell ref="AO31:AP31"/>
    <mergeCell ref="AQ31:AS31"/>
    <mergeCell ref="BH30:BK30"/>
    <mergeCell ref="BL30:BO30"/>
    <mergeCell ref="BP30:BU30"/>
    <mergeCell ref="X30:AB30"/>
    <mergeCell ref="AC30:AF30"/>
    <mergeCell ref="AG30:AL30"/>
    <mergeCell ref="AM30:AN30"/>
    <mergeCell ref="AO30:AP30"/>
    <mergeCell ref="AQ30:AS30"/>
    <mergeCell ref="A30:B30"/>
    <mergeCell ref="C30:F30"/>
    <mergeCell ref="G30:J30"/>
    <mergeCell ref="K30:N30"/>
    <mergeCell ref="O30:R30"/>
    <mergeCell ref="S30:W30"/>
    <mergeCell ref="AT29:AY29"/>
    <mergeCell ref="AZ29:BC29"/>
    <mergeCell ref="BD29:BG29"/>
    <mergeCell ref="A29:B29"/>
    <mergeCell ref="C29:F29"/>
    <mergeCell ref="G29:J29"/>
    <mergeCell ref="K29:N29"/>
    <mergeCell ref="O29:R29"/>
    <mergeCell ref="S29:W29"/>
    <mergeCell ref="AT30:AY30"/>
    <mergeCell ref="AZ30:BC30"/>
    <mergeCell ref="BD30:BG30"/>
    <mergeCell ref="BH29:BK29"/>
    <mergeCell ref="BL29:BO29"/>
    <mergeCell ref="BP29:BU29"/>
    <mergeCell ref="X29:AB29"/>
    <mergeCell ref="AC29:AF29"/>
    <mergeCell ref="AG29:AL29"/>
    <mergeCell ref="AM29:AN29"/>
    <mergeCell ref="AO29:AP29"/>
    <mergeCell ref="AQ29:AS29"/>
    <mergeCell ref="BH28:BK28"/>
    <mergeCell ref="BL28:BO28"/>
    <mergeCell ref="BP28:BU28"/>
    <mergeCell ref="X28:AB28"/>
    <mergeCell ref="AC28:AF28"/>
    <mergeCell ref="AG28:AL28"/>
    <mergeCell ref="AM28:AN28"/>
    <mergeCell ref="AO28:AP28"/>
    <mergeCell ref="AQ28:AS28"/>
    <mergeCell ref="A28:B28"/>
    <mergeCell ref="C28:F28"/>
    <mergeCell ref="G28:J28"/>
    <mergeCell ref="K28:N28"/>
    <mergeCell ref="O28:R28"/>
    <mergeCell ref="S28:W28"/>
    <mergeCell ref="AT27:AY27"/>
    <mergeCell ref="AZ27:BC27"/>
    <mergeCell ref="BD27:BG27"/>
    <mergeCell ref="A27:B27"/>
    <mergeCell ref="C27:F27"/>
    <mergeCell ref="G27:J27"/>
    <mergeCell ref="K27:N27"/>
    <mergeCell ref="O27:R27"/>
    <mergeCell ref="S27:W27"/>
    <mergeCell ref="AT28:AY28"/>
    <mergeCell ref="AZ28:BC28"/>
    <mergeCell ref="BD28:BG28"/>
    <mergeCell ref="BH27:BK27"/>
    <mergeCell ref="BL27:BO27"/>
    <mergeCell ref="BP27:BU27"/>
    <mergeCell ref="X27:AB27"/>
    <mergeCell ref="AC27:AF27"/>
    <mergeCell ref="AG27:AL27"/>
    <mergeCell ref="AM27:AN27"/>
    <mergeCell ref="AO27:AP27"/>
    <mergeCell ref="AQ27:AS27"/>
    <mergeCell ref="BP24:BU26"/>
    <mergeCell ref="C25:F26"/>
    <mergeCell ref="G25:J26"/>
    <mergeCell ref="K25:N26"/>
    <mergeCell ref="O25:R26"/>
    <mergeCell ref="S25:W26"/>
    <mergeCell ref="X25:AB26"/>
    <mergeCell ref="AC25:AF26"/>
    <mergeCell ref="AG25:AL26"/>
    <mergeCell ref="AM25:AN26"/>
    <mergeCell ref="A24:B26"/>
    <mergeCell ref="C24:AL24"/>
    <mergeCell ref="AM24:BC24"/>
    <mergeCell ref="BD24:BK24"/>
    <mergeCell ref="BL24:BO26"/>
    <mergeCell ref="AO25:AP26"/>
    <mergeCell ref="AQ25:AS26"/>
    <mergeCell ref="AT25:AY26"/>
    <mergeCell ref="AZ25:BC26"/>
    <mergeCell ref="BD25:BG26"/>
    <mergeCell ref="BH25:BK26"/>
    <mergeCell ref="A13:BU13"/>
    <mergeCell ref="A14:BU14"/>
    <mergeCell ref="A21:F22"/>
    <mergeCell ref="G21:L22"/>
    <mergeCell ref="M21:R22"/>
    <mergeCell ref="S21:U22"/>
    <mergeCell ref="V21:X22"/>
    <mergeCell ref="Y21:AB22"/>
    <mergeCell ref="AC21:AF22"/>
    <mergeCell ref="AG21:AL22"/>
    <mergeCell ref="AM21:AO22"/>
    <mergeCell ref="AP21:AR22"/>
    <mergeCell ref="AS21:BF22"/>
    <mergeCell ref="BG21:BM22"/>
    <mergeCell ref="BN21:BU21"/>
    <mergeCell ref="BN22:BU22"/>
    <mergeCell ref="A19:X19"/>
    <mergeCell ref="Y19:AO19"/>
    <mergeCell ref="AP19:BF19"/>
    <mergeCell ref="BG19:BM20"/>
    <mergeCell ref="BN19:BU19"/>
    <mergeCell ref="A20:F20"/>
    <mergeCell ref="G20:L20"/>
    <mergeCell ref="M20:R20"/>
    <mergeCell ref="S20:U20"/>
    <mergeCell ref="V20:X20"/>
    <mergeCell ref="BN20:BU20"/>
    <mergeCell ref="Y20:AB20"/>
    <mergeCell ref="AC20:AF20"/>
    <mergeCell ref="AG20:AL20"/>
    <mergeCell ref="AM20:AO20"/>
    <mergeCell ref="AP20:AR20"/>
    <mergeCell ref="AS20:BF20"/>
    <mergeCell ref="A15:BU15"/>
    <mergeCell ref="A16:BU16"/>
    <mergeCell ref="A18:BU18"/>
    <mergeCell ref="A6:S6"/>
    <mergeCell ref="AN6:AP6"/>
    <mergeCell ref="AQ6:BK6"/>
    <mergeCell ref="A7:S7"/>
    <mergeCell ref="AN7:AP7"/>
    <mergeCell ref="AQ7:BK7"/>
    <mergeCell ref="BL1:BU7"/>
    <mergeCell ref="A4:S4"/>
    <mergeCell ref="AN4:AP4"/>
    <mergeCell ref="AQ4:BK4"/>
    <mergeCell ref="A5:S5"/>
    <mergeCell ref="AN5:AP5"/>
    <mergeCell ref="AQ5:BK5"/>
    <mergeCell ref="T1:AJ7"/>
    <mergeCell ref="AK1:AM7"/>
    <mergeCell ref="AN1:BK1"/>
    <mergeCell ref="AN2:AP2"/>
    <mergeCell ref="AQ2:BK2"/>
    <mergeCell ref="AN3:AP3"/>
    <mergeCell ref="AQ3:BK3"/>
    <mergeCell ref="H10:Y10"/>
  </mergeCells>
  <dataValidations count="2">
    <dataValidation type="list" allowBlank="1" showInputMessage="1" showErrorMessage="1" sqref="AQ7:BK7" xr:uid="{F009453B-F2F4-4D17-B479-0868ED060B03}">
      <formula1>INDIRECT(SUBSTITUTE($AQ$5,"_"," " ))</formula1>
    </dataValidation>
    <dataValidation type="list" allowBlank="1" showInputMessage="1" showErrorMessage="1" sqref="AQ5:BK5" xr:uid="{D7CCD7F7-734F-451D-B547-5DA662BD1F72}">
      <formula1>districts</formula1>
    </dataValidation>
  </dataValidation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32C07-A5C7-4AA2-8C96-56AC9F622A03}">
  <sheetPr codeName="Sheet9">
    <tabColor rgb="FF00B0F0"/>
  </sheetPr>
  <dimension ref="A1:BY60"/>
  <sheetViews>
    <sheetView showGridLines="0" view="pageBreakPreview" zoomScale="160" zoomScaleNormal="175" zoomScaleSheetLayoutView="160" workbookViewId="0">
      <selection activeCell="V119" sqref="V119:AA119"/>
    </sheetView>
  </sheetViews>
  <sheetFormatPr defaultColWidth="1.86328125" defaultRowHeight="13.9" x14ac:dyDescent="0.45"/>
  <cols>
    <col min="1" max="1" width="0.86328125" style="21" customWidth="1"/>
    <col min="2" max="2" width="1.33203125" style="21" customWidth="1"/>
    <col min="3" max="4" width="2.6640625" style="21" customWidth="1"/>
    <col min="5" max="5" width="1.53125" style="21" customWidth="1"/>
    <col min="6" max="6" width="2.1328125" style="21" customWidth="1"/>
    <col min="7" max="7" width="1.86328125" style="21" customWidth="1"/>
    <col min="8" max="8" width="2.6640625" style="21" customWidth="1"/>
    <col min="9" max="9" width="3.1328125" style="21" customWidth="1"/>
    <col min="10" max="10" width="1.3984375" style="21" customWidth="1"/>
    <col min="11" max="11" width="2.33203125" style="21" customWidth="1"/>
    <col min="12" max="12" width="1.6640625" style="21" customWidth="1"/>
    <col min="13" max="13" width="2.6640625" style="21" customWidth="1"/>
    <col min="14" max="14" width="2.1328125" style="21" customWidth="1"/>
    <col min="15" max="15" width="2.33203125" style="21" customWidth="1"/>
    <col min="16" max="16" width="2" style="21" customWidth="1"/>
    <col min="17" max="17" width="2.33203125" style="21" customWidth="1"/>
    <col min="18" max="18" width="1.53125" style="21" customWidth="1"/>
    <col min="19" max="19" width="2" style="21" customWidth="1"/>
    <col min="20" max="20" width="1.3984375" style="21" customWidth="1"/>
    <col min="21" max="21" width="1.1328125" style="21" customWidth="1"/>
    <col min="22" max="22" width="1.53125" style="21" customWidth="1"/>
    <col min="23" max="23" width="2.33203125" style="21" customWidth="1"/>
    <col min="24" max="24" width="0.6640625" style="21" customWidth="1"/>
    <col min="25" max="25" width="1" style="21" customWidth="1"/>
    <col min="26" max="26" width="1.6640625" style="21" customWidth="1"/>
    <col min="27" max="28" width="1.3984375" style="21" customWidth="1"/>
    <col min="29" max="29" width="1.53125" style="21" customWidth="1"/>
    <col min="30" max="30" width="2.33203125" style="21" customWidth="1"/>
    <col min="31" max="31" width="2" style="21" customWidth="1"/>
    <col min="32" max="51" width="1.6640625" style="21" customWidth="1"/>
    <col min="52" max="52" width="1.53125" style="21" customWidth="1"/>
    <col min="53" max="71" width="1.6640625" style="21" customWidth="1"/>
    <col min="72" max="73" width="1.86328125" style="21"/>
    <col min="74" max="75" width="1.3984375" style="21" customWidth="1"/>
    <col min="76" max="76" width="1.33203125" style="21" customWidth="1"/>
    <col min="77" max="16384" width="1.86328125" style="21"/>
  </cols>
  <sheetData>
    <row r="1" spans="1:77" ht="13.5" customHeight="1" x14ac:dyDescent="0.4">
      <c r="A1" s="245"/>
      <c r="B1" s="246"/>
      <c r="C1" s="246"/>
      <c r="D1" s="246"/>
      <c r="E1" s="246"/>
      <c r="F1" s="246"/>
      <c r="G1" s="246"/>
      <c r="H1" s="247"/>
      <c r="I1" s="247"/>
      <c r="J1" s="247"/>
      <c r="K1" s="247"/>
      <c r="L1" s="247"/>
      <c r="M1" s="247"/>
      <c r="N1" s="247"/>
      <c r="O1" s="247"/>
      <c r="P1" s="247"/>
      <c r="Q1" s="247"/>
      <c r="R1" s="247"/>
      <c r="S1" s="247"/>
      <c r="T1" s="247"/>
      <c r="U1" s="247"/>
      <c r="V1" s="247"/>
      <c r="W1" s="247"/>
      <c r="X1" s="247"/>
      <c r="Y1" s="247"/>
      <c r="Z1" s="248"/>
      <c r="AA1" s="1479" t="s">
        <v>2300</v>
      </c>
      <c r="AB1" s="1480"/>
      <c r="AC1" s="1480"/>
      <c r="AD1" s="1480"/>
      <c r="AE1" s="1480"/>
      <c r="AF1" s="1480"/>
      <c r="AG1" s="1480"/>
      <c r="AH1" s="1480"/>
      <c r="AI1" s="1480"/>
      <c r="AJ1" s="1480"/>
      <c r="AK1" s="1480"/>
      <c r="AL1" s="1480"/>
      <c r="AM1" s="1480"/>
      <c r="AN1" s="1480"/>
      <c r="AO1" s="1480"/>
      <c r="AP1" s="1480"/>
      <c r="AQ1" s="1481"/>
      <c r="AR1" s="1488" t="s">
        <v>2301</v>
      </c>
      <c r="AS1" s="1489"/>
      <c r="AT1" s="1489"/>
      <c r="AU1" s="1489"/>
      <c r="AV1" s="1490"/>
      <c r="AW1" s="1497" t="s">
        <v>1936</v>
      </c>
      <c r="AX1" s="1497"/>
      <c r="AY1" s="1497"/>
      <c r="AZ1" s="1497"/>
      <c r="BA1" s="1497"/>
      <c r="BB1" s="1497"/>
      <c r="BC1" s="1497"/>
      <c r="BD1" s="1497"/>
      <c r="BE1" s="1497"/>
      <c r="BF1" s="1497"/>
      <c r="BG1" s="1497"/>
      <c r="BH1" s="1497"/>
      <c r="BI1" s="1497"/>
      <c r="BJ1" s="1497"/>
      <c r="BK1" s="1497"/>
      <c r="BL1" s="1497"/>
      <c r="BM1" s="1497"/>
      <c r="BN1" s="1497"/>
      <c r="BO1" s="1498"/>
      <c r="BP1" s="1502" t="s">
        <v>2251</v>
      </c>
      <c r="BQ1" s="1503"/>
      <c r="BR1" s="1503"/>
      <c r="BS1" s="1503"/>
      <c r="BT1" s="1503"/>
      <c r="BU1" s="1503"/>
      <c r="BV1" s="1503"/>
      <c r="BW1" s="1503"/>
      <c r="BX1" s="1503"/>
      <c r="BY1" s="1504"/>
    </row>
    <row r="2" spans="1:77" ht="14.25" customHeight="1" x14ac:dyDescent="0.4">
      <c r="A2" s="249"/>
      <c r="B2" s="250"/>
      <c r="C2" s="250"/>
      <c r="D2" s="250"/>
      <c r="E2" s="250"/>
      <c r="F2" s="250"/>
      <c r="G2" s="250"/>
      <c r="H2" s="251"/>
      <c r="I2" s="251"/>
      <c r="J2" s="251"/>
      <c r="K2" s="251"/>
      <c r="L2" s="251"/>
      <c r="M2" s="251"/>
      <c r="N2" s="251"/>
      <c r="O2" s="251"/>
      <c r="P2" s="251"/>
      <c r="Q2" s="251"/>
      <c r="R2" s="251"/>
      <c r="S2" s="251"/>
      <c r="T2" s="251"/>
      <c r="U2" s="251"/>
      <c r="V2" s="251"/>
      <c r="W2" s="251"/>
      <c r="X2" s="251"/>
      <c r="Y2" s="251"/>
      <c r="Z2" s="252"/>
      <c r="AA2" s="1482"/>
      <c r="AB2" s="1483"/>
      <c r="AC2" s="1483"/>
      <c r="AD2" s="1483"/>
      <c r="AE2" s="1483"/>
      <c r="AF2" s="1483"/>
      <c r="AG2" s="1483"/>
      <c r="AH2" s="1483"/>
      <c r="AI2" s="1483"/>
      <c r="AJ2" s="1483"/>
      <c r="AK2" s="1483"/>
      <c r="AL2" s="1483"/>
      <c r="AM2" s="1483"/>
      <c r="AN2" s="1483"/>
      <c r="AO2" s="1483"/>
      <c r="AP2" s="1483"/>
      <c r="AQ2" s="1484"/>
      <c r="AR2" s="1491"/>
      <c r="AS2" s="1492"/>
      <c r="AT2" s="1492"/>
      <c r="AU2" s="1492"/>
      <c r="AV2" s="1493"/>
      <c r="AW2" s="1475" t="s">
        <v>1217</v>
      </c>
      <c r="AX2" s="1475"/>
      <c r="AY2" s="1475"/>
      <c r="AZ2" s="1475"/>
      <c r="BA2" s="1475"/>
      <c r="BB2" s="1475"/>
      <c r="BC2" s="1475"/>
      <c r="BD2" s="1505"/>
      <c r="BE2" s="1506"/>
      <c r="BF2" s="1506"/>
      <c r="BG2" s="1506"/>
      <c r="BH2" s="1506"/>
      <c r="BI2" s="1506"/>
      <c r="BJ2" s="1506"/>
      <c r="BK2" s="1506"/>
      <c r="BL2" s="1506"/>
      <c r="BM2" s="1506"/>
      <c r="BN2" s="1506"/>
      <c r="BO2" s="1507"/>
      <c r="BP2" s="1508" t="s">
        <v>2302</v>
      </c>
      <c r="BQ2" s="1508"/>
      <c r="BR2" s="1508"/>
      <c r="BS2" s="1508"/>
      <c r="BT2" s="1508"/>
      <c r="BU2" s="1508"/>
      <c r="BV2" s="1508"/>
      <c r="BW2" s="1508"/>
      <c r="BX2" s="1508"/>
      <c r="BY2" s="1509"/>
    </row>
    <row r="3" spans="1:77" ht="14.25" customHeight="1" x14ac:dyDescent="0.4">
      <c r="A3" s="249"/>
      <c r="B3" s="250"/>
      <c r="C3" s="250"/>
      <c r="D3" s="250"/>
      <c r="E3" s="250"/>
      <c r="F3" s="250"/>
      <c r="G3" s="250"/>
      <c r="H3" s="251"/>
      <c r="I3" s="251"/>
      <c r="J3" s="251"/>
      <c r="K3" s="251"/>
      <c r="L3" s="251"/>
      <c r="M3" s="251"/>
      <c r="N3" s="251"/>
      <c r="O3" s="251"/>
      <c r="P3" s="251"/>
      <c r="Q3" s="251"/>
      <c r="R3" s="251"/>
      <c r="S3" s="251"/>
      <c r="T3" s="251"/>
      <c r="U3" s="251"/>
      <c r="V3" s="251"/>
      <c r="W3" s="251"/>
      <c r="X3" s="251"/>
      <c r="Y3" s="251"/>
      <c r="Z3" s="252"/>
      <c r="AA3" s="1482"/>
      <c r="AB3" s="1483"/>
      <c r="AC3" s="1483"/>
      <c r="AD3" s="1483"/>
      <c r="AE3" s="1483"/>
      <c r="AF3" s="1483"/>
      <c r="AG3" s="1483"/>
      <c r="AH3" s="1483"/>
      <c r="AI3" s="1483"/>
      <c r="AJ3" s="1483"/>
      <c r="AK3" s="1483"/>
      <c r="AL3" s="1483"/>
      <c r="AM3" s="1483"/>
      <c r="AN3" s="1483"/>
      <c r="AO3" s="1483"/>
      <c r="AP3" s="1483"/>
      <c r="AQ3" s="1484"/>
      <c r="AR3" s="1491"/>
      <c r="AS3" s="1492"/>
      <c r="AT3" s="1492"/>
      <c r="AU3" s="1492"/>
      <c r="AV3" s="1493"/>
      <c r="AW3" s="1475" t="s">
        <v>1920</v>
      </c>
      <c r="AX3" s="1475"/>
      <c r="AY3" s="1475"/>
      <c r="AZ3" s="1475"/>
      <c r="BA3" s="1475"/>
      <c r="BB3" s="1475"/>
      <c r="BC3" s="1475"/>
      <c r="BD3" s="1476"/>
      <c r="BE3" s="1477"/>
      <c r="BF3" s="1477"/>
      <c r="BG3" s="1477"/>
      <c r="BH3" s="1477"/>
      <c r="BI3" s="1477"/>
      <c r="BJ3" s="1477"/>
      <c r="BK3" s="1477"/>
      <c r="BL3" s="1477"/>
      <c r="BM3" s="1477"/>
      <c r="BN3" s="1477"/>
      <c r="BO3" s="1478"/>
      <c r="BY3" s="253"/>
    </row>
    <row r="4" spans="1:77" ht="14.25" customHeight="1" x14ac:dyDescent="0.4">
      <c r="A4" s="249"/>
      <c r="B4" s="250"/>
      <c r="C4" s="250"/>
      <c r="D4" s="250"/>
      <c r="E4" s="250"/>
      <c r="F4" s="250"/>
      <c r="G4" s="250"/>
      <c r="H4" s="251"/>
      <c r="I4" s="251"/>
      <c r="J4" s="251"/>
      <c r="K4" s="251"/>
      <c r="L4" s="251"/>
      <c r="M4" s="251"/>
      <c r="N4" s="251"/>
      <c r="O4" s="251"/>
      <c r="P4" s="251"/>
      <c r="Q4" s="251"/>
      <c r="R4" s="251"/>
      <c r="S4" s="251"/>
      <c r="T4" s="251"/>
      <c r="U4" s="251"/>
      <c r="V4" s="251"/>
      <c r="W4" s="251"/>
      <c r="X4" s="251"/>
      <c r="Y4" s="251"/>
      <c r="Z4" s="252"/>
      <c r="AA4" s="1482"/>
      <c r="AB4" s="1483"/>
      <c r="AC4" s="1483"/>
      <c r="AD4" s="1483"/>
      <c r="AE4" s="1483"/>
      <c r="AF4" s="1483"/>
      <c r="AG4" s="1483"/>
      <c r="AH4" s="1483"/>
      <c r="AI4" s="1483"/>
      <c r="AJ4" s="1483"/>
      <c r="AK4" s="1483"/>
      <c r="AL4" s="1483"/>
      <c r="AM4" s="1483"/>
      <c r="AN4" s="1483"/>
      <c r="AO4" s="1483"/>
      <c r="AP4" s="1483"/>
      <c r="AQ4" s="1484"/>
      <c r="AR4" s="1491"/>
      <c r="AS4" s="1492"/>
      <c r="AT4" s="1492"/>
      <c r="AU4" s="1492"/>
      <c r="AV4" s="1493"/>
      <c r="AW4" s="1475" t="s">
        <v>1218</v>
      </c>
      <c r="AX4" s="1475"/>
      <c r="AY4" s="1475"/>
      <c r="AZ4" s="1475"/>
      <c r="BA4" s="1475"/>
      <c r="BB4" s="1475"/>
      <c r="BC4" s="1475"/>
      <c r="BD4" s="1476"/>
      <c r="BE4" s="1477"/>
      <c r="BF4" s="1477"/>
      <c r="BG4" s="1477"/>
      <c r="BH4" s="1477"/>
      <c r="BI4" s="1477"/>
      <c r="BJ4" s="1477"/>
      <c r="BK4" s="1477"/>
      <c r="BL4" s="1477"/>
      <c r="BM4" s="1477"/>
      <c r="BN4" s="1477"/>
      <c r="BO4" s="1478"/>
      <c r="BY4" s="253"/>
    </row>
    <row r="5" spans="1:77" ht="14.25" customHeight="1" x14ac:dyDescent="0.3">
      <c r="A5" s="1472"/>
      <c r="B5" s="1473"/>
      <c r="C5" s="1473"/>
      <c r="D5" s="1473"/>
      <c r="E5" s="1473"/>
      <c r="F5" s="1473"/>
      <c r="G5" s="1473"/>
      <c r="H5" s="1473"/>
      <c r="I5" s="1473"/>
      <c r="J5" s="1473"/>
      <c r="K5" s="1473"/>
      <c r="L5" s="1473"/>
      <c r="M5" s="1473"/>
      <c r="N5" s="1473"/>
      <c r="O5" s="1473"/>
      <c r="P5" s="1473"/>
      <c r="Q5" s="1473"/>
      <c r="R5" s="1473"/>
      <c r="S5" s="1473"/>
      <c r="T5" s="1473"/>
      <c r="U5" s="1473"/>
      <c r="V5" s="1473"/>
      <c r="W5" s="1473"/>
      <c r="X5" s="1473"/>
      <c r="Y5" s="1473"/>
      <c r="Z5" s="1474"/>
      <c r="AA5" s="1482"/>
      <c r="AB5" s="1483"/>
      <c r="AC5" s="1483"/>
      <c r="AD5" s="1483"/>
      <c r="AE5" s="1483"/>
      <c r="AF5" s="1483"/>
      <c r="AG5" s="1483"/>
      <c r="AH5" s="1483"/>
      <c r="AI5" s="1483"/>
      <c r="AJ5" s="1483"/>
      <c r="AK5" s="1483"/>
      <c r="AL5" s="1483"/>
      <c r="AM5" s="1483"/>
      <c r="AN5" s="1483"/>
      <c r="AO5" s="1483"/>
      <c r="AP5" s="1483"/>
      <c r="AQ5" s="1484"/>
      <c r="AR5" s="1491"/>
      <c r="AS5" s="1492"/>
      <c r="AT5" s="1492"/>
      <c r="AU5" s="1492"/>
      <c r="AV5" s="1493"/>
      <c r="AW5" s="1475" t="s">
        <v>1921</v>
      </c>
      <c r="AX5" s="1475"/>
      <c r="AY5" s="1475"/>
      <c r="AZ5" s="1475"/>
      <c r="BA5" s="1475"/>
      <c r="BB5" s="1475"/>
      <c r="BC5" s="1475"/>
      <c r="BD5" s="1476"/>
      <c r="BE5" s="1477"/>
      <c r="BF5" s="1477"/>
      <c r="BG5" s="1477"/>
      <c r="BH5" s="1477"/>
      <c r="BI5" s="1477"/>
      <c r="BJ5" s="1477"/>
      <c r="BK5" s="1477"/>
      <c r="BL5" s="1477"/>
      <c r="BM5" s="1477"/>
      <c r="BN5" s="1477"/>
      <c r="BO5" s="1478"/>
      <c r="BY5" s="253"/>
    </row>
    <row r="6" spans="1:77" ht="14.25" customHeight="1" x14ac:dyDescent="0.3">
      <c r="A6" s="1472"/>
      <c r="B6" s="1473"/>
      <c r="C6" s="1473"/>
      <c r="D6" s="1473"/>
      <c r="E6" s="1473"/>
      <c r="F6" s="1473"/>
      <c r="G6" s="1473"/>
      <c r="H6" s="1473"/>
      <c r="I6" s="1473"/>
      <c r="J6" s="1473"/>
      <c r="K6" s="1473"/>
      <c r="L6" s="1473"/>
      <c r="M6" s="1473"/>
      <c r="N6" s="1473"/>
      <c r="O6" s="1473"/>
      <c r="P6" s="1473"/>
      <c r="Q6" s="1473"/>
      <c r="R6" s="1473"/>
      <c r="S6" s="1473"/>
      <c r="T6" s="1473"/>
      <c r="U6" s="1473"/>
      <c r="V6" s="1473"/>
      <c r="W6" s="1473"/>
      <c r="X6" s="1473"/>
      <c r="Y6" s="1473"/>
      <c r="Z6" s="1474"/>
      <c r="AA6" s="1482"/>
      <c r="AB6" s="1483"/>
      <c r="AC6" s="1483"/>
      <c r="AD6" s="1483"/>
      <c r="AE6" s="1483"/>
      <c r="AF6" s="1483"/>
      <c r="AG6" s="1483"/>
      <c r="AH6" s="1483"/>
      <c r="AI6" s="1483"/>
      <c r="AJ6" s="1483"/>
      <c r="AK6" s="1483"/>
      <c r="AL6" s="1483"/>
      <c r="AM6" s="1483"/>
      <c r="AN6" s="1483"/>
      <c r="AO6" s="1483"/>
      <c r="AP6" s="1483"/>
      <c r="AQ6" s="1484"/>
      <c r="AR6" s="1491"/>
      <c r="AS6" s="1492"/>
      <c r="AT6" s="1492"/>
      <c r="AU6" s="1492"/>
      <c r="AV6" s="1493"/>
      <c r="AW6" s="1475" t="s">
        <v>2186</v>
      </c>
      <c r="AX6" s="1475"/>
      <c r="AY6" s="1475"/>
      <c r="AZ6" s="1475"/>
      <c r="BA6" s="1475"/>
      <c r="BB6" s="1475"/>
      <c r="BC6" s="1475"/>
      <c r="BD6" s="1476"/>
      <c r="BE6" s="1477"/>
      <c r="BF6" s="1477"/>
      <c r="BG6" s="1477"/>
      <c r="BH6" s="1477"/>
      <c r="BI6" s="1477"/>
      <c r="BJ6" s="1477"/>
      <c r="BK6" s="1477"/>
      <c r="BL6" s="1477"/>
      <c r="BM6" s="1477"/>
      <c r="BN6" s="1477"/>
      <c r="BO6" s="1478"/>
      <c r="BY6" s="253"/>
    </row>
    <row r="7" spans="1:77" ht="14.25" customHeight="1" x14ac:dyDescent="0.3">
      <c r="A7" s="1472"/>
      <c r="B7" s="1473"/>
      <c r="C7" s="1473"/>
      <c r="D7" s="1473"/>
      <c r="E7" s="1473"/>
      <c r="F7" s="1473"/>
      <c r="G7" s="1473"/>
      <c r="H7" s="1473"/>
      <c r="I7" s="1473"/>
      <c r="J7" s="1473"/>
      <c r="K7" s="1473"/>
      <c r="L7" s="1473"/>
      <c r="M7" s="1473"/>
      <c r="N7" s="1473"/>
      <c r="O7" s="1473"/>
      <c r="P7" s="1473"/>
      <c r="Q7" s="1473"/>
      <c r="R7" s="1473"/>
      <c r="S7" s="1473"/>
      <c r="T7" s="1473"/>
      <c r="U7" s="1473"/>
      <c r="V7" s="1473"/>
      <c r="W7" s="1473"/>
      <c r="X7" s="1473"/>
      <c r="Y7" s="1473"/>
      <c r="Z7" s="1474"/>
      <c r="AA7" s="1482"/>
      <c r="AB7" s="1483"/>
      <c r="AC7" s="1483"/>
      <c r="AD7" s="1483"/>
      <c r="AE7" s="1483"/>
      <c r="AF7" s="1483"/>
      <c r="AG7" s="1483"/>
      <c r="AH7" s="1483"/>
      <c r="AI7" s="1483"/>
      <c r="AJ7" s="1483"/>
      <c r="AK7" s="1483"/>
      <c r="AL7" s="1483"/>
      <c r="AM7" s="1483"/>
      <c r="AN7" s="1483"/>
      <c r="AO7" s="1483"/>
      <c r="AP7" s="1483"/>
      <c r="AQ7" s="1484"/>
      <c r="AR7" s="1491"/>
      <c r="AS7" s="1492"/>
      <c r="AT7" s="1492"/>
      <c r="AU7" s="1492"/>
      <c r="AV7" s="1493"/>
      <c r="AW7" s="1475" t="s">
        <v>1922</v>
      </c>
      <c r="AX7" s="1475"/>
      <c r="AY7" s="1475"/>
      <c r="AZ7" s="1475"/>
      <c r="BA7" s="1475"/>
      <c r="BB7" s="1475"/>
      <c r="BC7" s="1475"/>
      <c r="BD7" s="1476"/>
      <c r="BE7" s="1477"/>
      <c r="BF7" s="1477"/>
      <c r="BG7" s="1477"/>
      <c r="BH7" s="1477"/>
      <c r="BI7" s="1477"/>
      <c r="BJ7" s="1477"/>
      <c r="BK7" s="1477"/>
      <c r="BL7" s="1477"/>
      <c r="BM7" s="1477"/>
      <c r="BN7" s="1477"/>
      <c r="BO7" s="1478"/>
      <c r="BY7" s="253"/>
    </row>
    <row r="8" spans="1:77" ht="14.25" customHeight="1" x14ac:dyDescent="0.45">
      <c r="A8" s="1510"/>
      <c r="B8" s="1511"/>
      <c r="C8" s="1511"/>
      <c r="D8" s="1511"/>
      <c r="E8" s="1511"/>
      <c r="F8" s="1511"/>
      <c r="G8" s="1511"/>
      <c r="H8" s="1511"/>
      <c r="I8" s="1511"/>
      <c r="J8" s="1511"/>
      <c r="K8" s="1511"/>
      <c r="L8" s="1511"/>
      <c r="M8" s="1511"/>
      <c r="N8" s="1511"/>
      <c r="O8" s="1511"/>
      <c r="P8" s="1511"/>
      <c r="Q8" s="1511"/>
      <c r="R8" s="1511"/>
      <c r="S8" s="1511"/>
      <c r="T8" s="1511"/>
      <c r="U8" s="1511"/>
      <c r="V8" s="1511"/>
      <c r="W8" s="1511"/>
      <c r="X8" s="1511"/>
      <c r="Y8" s="1511"/>
      <c r="Z8" s="1512"/>
      <c r="AA8" s="1485"/>
      <c r="AB8" s="1486"/>
      <c r="AC8" s="1486"/>
      <c r="AD8" s="1486"/>
      <c r="AE8" s="1486"/>
      <c r="AF8" s="1486"/>
      <c r="AG8" s="1486"/>
      <c r="AH8" s="1486"/>
      <c r="AI8" s="1486"/>
      <c r="AJ8" s="1486"/>
      <c r="AK8" s="1486"/>
      <c r="AL8" s="1486"/>
      <c r="AM8" s="1486"/>
      <c r="AN8" s="1486"/>
      <c r="AO8" s="1486"/>
      <c r="AP8" s="1486"/>
      <c r="AQ8" s="1487"/>
      <c r="AR8" s="1494"/>
      <c r="AS8" s="1495"/>
      <c r="AT8" s="1495"/>
      <c r="AU8" s="1495"/>
      <c r="AV8" s="1496"/>
      <c r="AW8" s="1513" t="s">
        <v>2202</v>
      </c>
      <c r="AX8" s="1513"/>
      <c r="AY8" s="1513"/>
      <c r="AZ8" s="1513"/>
      <c r="BA8" s="1513"/>
      <c r="BB8" s="1513"/>
      <c r="BC8" s="1513"/>
      <c r="BD8" s="1514"/>
      <c r="BE8" s="1515"/>
      <c r="BF8" s="1515"/>
      <c r="BG8" s="1515"/>
      <c r="BH8" s="1515"/>
      <c r="BI8" s="1515"/>
      <c r="BJ8" s="1515"/>
      <c r="BK8" s="1515"/>
      <c r="BL8" s="1515"/>
      <c r="BM8" s="1515"/>
      <c r="BN8" s="1515"/>
      <c r="BO8" s="1516"/>
      <c r="BP8" s="1499" t="s">
        <v>2253</v>
      </c>
      <c r="BQ8" s="1500"/>
      <c r="BR8" s="1500"/>
      <c r="BS8" s="1500"/>
      <c r="BT8" s="1500"/>
      <c r="BU8" s="1500"/>
      <c r="BV8" s="1500"/>
      <c r="BW8" s="1500"/>
      <c r="BX8" s="1500"/>
      <c r="BY8" s="1501"/>
    </row>
    <row r="9" spans="1:77" hidden="1" x14ac:dyDescent="0.45"/>
    <row r="10" spans="1:77" hidden="1" x14ac:dyDescent="0.45"/>
    <row r="11" spans="1:77" hidden="1" x14ac:dyDescent="0.45">
      <c r="H11" s="1380"/>
      <c r="I11" s="1380"/>
      <c r="J11" s="1380"/>
      <c r="K11" s="1380"/>
      <c r="L11" s="1380"/>
      <c r="M11" s="1380"/>
      <c r="N11" s="1380"/>
      <c r="O11" s="1380"/>
      <c r="P11" s="1380"/>
      <c r="Q11" s="1380"/>
      <c r="R11" s="1380"/>
      <c r="S11" s="1380"/>
      <c r="T11" s="1380"/>
      <c r="U11" s="1380"/>
      <c r="V11" s="1380"/>
      <c r="W11" s="1380"/>
    </row>
    <row r="12" spans="1:77" hidden="1" x14ac:dyDescent="0.45"/>
    <row r="13" spans="1:77" hidden="1" x14ac:dyDescent="0.45"/>
    <row r="14" spans="1:77" s="24" customFormat="1" hidden="1" x14ac:dyDescent="0.45">
      <c r="A14" s="1350" t="s">
        <v>1937</v>
      </c>
      <c r="B14" s="1350"/>
      <c r="C14" s="1350"/>
      <c r="D14" s="1350"/>
      <c r="E14" s="1350"/>
      <c r="F14" s="1350"/>
      <c r="G14" s="1350"/>
      <c r="H14" s="1350"/>
      <c r="I14" s="1350"/>
      <c r="J14" s="1350"/>
      <c r="K14" s="1350"/>
      <c r="L14" s="1350"/>
      <c r="M14" s="1350"/>
      <c r="N14" s="1350"/>
      <c r="O14" s="1350"/>
      <c r="P14" s="1350"/>
      <c r="Q14" s="1350"/>
      <c r="R14" s="1350"/>
      <c r="S14" s="1350"/>
      <c r="T14" s="1350"/>
      <c r="U14" s="1350"/>
      <c r="V14" s="1350"/>
      <c r="W14" s="1350"/>
      <c r="X14" s="1350"/>
      <c r="Y14" s="1350"/>
      <c r="Z14" s="1350"/>
      <c r="AA14" s="1350"/>
      <c r="AB14" s="1350"/>
      <c r="AC14" s="1350"/>
      <c r="AD14" s="1350"/>
      <c r="AE14" s="1350"/>
    </row>
    <row r="15" spans="1:77" s="24" customFormat="1" ht="5.25" hidden="1" customHeight="1" x14ac:dyDescent="0.4">
      <c r="A15" s="1384" t="s">
        <v>1938</v>
      </c>
      <c r="B15" s="1384"/>
      <c r="C15" s="1384"/>
      <c r="D15" s="1384"/>
      <c r="E15" s="1384"/>
      <c r="F15" s="1384"/>
      <c r="G15" s="1384"/>
      <c r="H15" s="1384"/>
      <c r="I15" s="1384"/>
      <c r="J15" s="1384"/>
      <c r="K15" s="1384"/>
      <c r="L15" s="1384"/>
      <c r="M15" s="1384"/>
      <c r="N15" s="1384"/>
      <c r="O15" s="1384"/>
      <c r="P15" s="1384"/>
      <c r="Q15" s="1384"/>
      <c r="R15" s="1384"/>
      <c r="S15" s="1384"/>
      <c r="T15" s="1384"/>
      <c r="U15" s="1384"/>
      <c r="V15" s="1384"/>
      <c r="W15" s="1384"/>
      <c r="X15" s="1384"/>
      <c r="Y15" s="1384"/>
      <c r="Z15" s="1384"/>
      <c r="AA15" s="1384"/>
      <c r="AB15" s="1384"/>
      <c r="AC15" s="1384"/>
      <c r="AD15" s="1384"/>
      <c r="AE15" s="1384"/>
    </row>
    <row r="16" spans="1:77" s="23" customFormat="1" ht="12.75" hidden="1" x14ac:dyDescent="0.45">
      <c r="A16" s="1350" t="s">
        <v>1939</v>
      </c>
      <c r="B16" s="1350"/>
      <c r="C16" s="1350"/>
      <c r="D16" s="1350"/>
      <c r="E16" s="1350"/>
      <c r="F16" s="1350"/>
      <c r="G16" s="1350"/>
      <c r="H16" s="1350"/>
      <c r="I16" s="1350"/>
      <c r="J16" s="1350"/>
      <c r="K16" s="1350"/>
      <c r="L16" s="1350"/>
      <c r="M16" s="1350"/>
      <c r="N16" s="1350"/>
      <c r="O16" s="1350"/>
      <c r="P16" s="1350"/>
      <c r="Q16" s="1350"/>
      <c r="R16" s="1350"/>
      <c r="S16" s="1350"/>
      <c r="T16" s="1350"/>
      <c r="U16" s="1350"/>
      <c r="V16" s="1350"/>
      <c r="W16" s="1350"/>
      <c r="X16" s="1350"/>
      <c r="Y16" s="1350"/>
      <c r="Z16" s="1350"/>
      <c r="AA16" s="1350"/>
      <c r="AB16" s="1350"/>
      <c r="AC16" s="1350"/>
      <c r="AD16" s="1350"/>
      <c r="AE16" s="1350"/>
    </row>
    <row r="17" spans="1:77" s="23" customFormat="1" ht="12.75" hidden="1" x14ac:dyDescent="0.45">
      <c r="A17" s="1350" t="s">
        <v>1940</v>
      </c>
      <c r="B17" s="1350"/>
      <c r="C17" s="1350"/>
      <c r="D17" s="1350"/>
      <c r="E17" s="1350"/>
      <c r="F17" s="1350"/>
      <c r="G17" s="1350"/>
      <c r="H17" s="1350"/>
      <c r="I17" s="1350"/>
      <c r="J17" s="1350"/>
      <c r="K17" s="1350"/>
      <c r="L17" s="1350"/>
      <c r="M17" s="1350"/>
      <c r="N17" s="1350"/>
      <c r="O17" s="1350"/>
      <c r="P17" s="1350"/>
      <c r="Q17" s="1350"/>
      <c r="R17" s="1350"/>
      <c r="S17" s="1350"/>
      <c r="T17" s="1350"/>
      <c r="U17" s="1350"/>
      <c r="V17" s="1350"/>
      <c r="W17" s="1350"/>
      <c r="X17" s="1350"/>
      <c r="Y17" s="1350"/>
      <c r="Z17" s="1350"/>
      <c r="AA17" s="1350"/>
      <c r="AB17" s="1350"/>
      <c r="AC17" s="1350"/>
      <c r="AD17" s="1350"/>
      <c r="AE17" s="1350"/>
    </row>
    <row r="18" spans="1:77" s="23" customFormat="1" ht="6" hidden="1" customHeight="1" x14ac:dyDescent="0.45"/>
    <row r="19" spans="1:77" ht="18.399999999999999" hidden="1" x14ac:dyDescent="0.45">
      <c r="A19" s="1351" t="s">
        <v>1941</v>
      </c>
      <c r="B19" s="1351"/>
      <c r="C19" s="1351"/>
      <c r="D19" s="1351"/>
      <c r="E19" s="1351"/>
      <c r="F19" s="1351"/>
      <c r="G19" s="1351"/>
      <c r="H19" s="1351"/>
      <c r="I19" s="1351"/>
      <c r="J19" s="1351"/>
      <c r="K19" s="1351"/>
      <c r="L19" s="1351"/>
      <c r="M19" s="1351"/>
      <c r="N19" s="1351"/>
      <c r="O19" s="1351"/>
      <c r="P19" s="1351"/>
      <c r="Q19" s="1351"/>
      <c r="R19" s="1351"/>
      <c r="S19" s="1351"/>
      <c r="T19" s="1351"/>
      <c r="U19" s="1351"/>
      <c r="V19" s="1351"/>
      <c r="W19" s="1351"/>
      <c r="X19" s="1351"/>
      <c r="Y19" s="1351"/>
      <c r="Z19" s="1351"/>
      <c r="AA19" s="1351"/>
      <c r="AB19" s="1351"/>
      <c r="AC19" s="1351"/>
      <c r="AD19" s="1351"/>
      <c r="AE19" s="1351"/>
    </row>
    <row r="20" spans="1:77" ht="11.25" hidden="1" customHeight="1" x14ac:dyDescent="0.45">
      <c r="A20" s="1387" t="s">
        <v>1942</v>
      </c>
      <c r="B20" s="1387"/>
      <c r="C20" s="1387"/>
      <c r="D20" s="1387"/>
      <c r="E20" s="1387"/>
      <c r="F20" s="1387"/>
      <c r="G20" s="1387"/>
      <c r="H20" s="1387"/>
      <c r="I20" s="1387"/>
      <c r="J20" s="1387"/>
      <c r="K20" s="1387"/>
      <c r="L20" s="1387"/>
      <c r="M20" s="1387"/>
      <c r="N20" s="1387"/>
      <c r="O20" s="1387"/>
      <c r="P20" s="1387"/>
      <c r="Q20" s="1387"/>
      <c r="R20" s="1387"/>
      <c r="S20" s="1387"/>
      <c r="T20" s="1387"/>
      <c r="U20" s="1387"/>
      <c r="V20" s="1387"/>
      <c r="W20" s="1387"/>
      <c r="X20" s="1387"/>
      <c r="Y20" s="1387"/>
      <c r="Z20" s="1387"/>
      <c r="AA20" s="1387"/>
      <c r="AB20" s="1387"/>
      <c r="AC20" s="1387"/>
      <c r="AD20" s="1387"/>
      <c r="AE20" s="1387"/>
    </row>
    <row r="21" spans="1:77" s="27" customFormat="1" ht="12.75" hidden="1" customHeight="1" x14ac:dyDescent="0.45">
      <c r="A21" s="1381" t="s">
        <v>1927</v>
      </c>
      <c r="B21" s="1381"/>
      <c r="C21" s="1381"/>
      <c r="D21" s="1381"/>
      <c r="E21" s="1381"/>
      <c r="F21" s="1381"/>
      <c r="G21" s="1381" t="s">
        <v>1928</v>
      </c>
      <c r="H21" s="1381"/>
      <c r="I21" s="1381"/>
      <c r="J21" s="1381"/>
      <c r="K21" s="1381"/>
      <c r="L21" s="1381"/>
      <c r="M21" s="1381" t="s">
        <v>1945</v>
      </c>
      <c r="N21" s="1381"/>
      <c r="O21" s="1381"/>
      <c r="P21" s="1381"/>
      <c r="Q21" s="1381"/>
      <c r="R21" s="1381"/>
      <c r="S21" s="1381" t="s">
        <v>1930</v>
      </c>
      <c r="T21" s="1381"/>
      <c r="U21" s="1381"/>
      <c r="V21" s="1381" t="s">
        <v>1929</v>
      </c>
      <c r="W21" s="1381"/>
      <c r="X21" s="1381" t="s">
        <v>1926</v>
      </c>
      <c r="Y21" s="1381"/>
      <c r="Z21" s="1381"/>
      <c r="AA21" s="1381"/>
      <c r="AB21" s="1381"/>
      <c r="AC21" s="1381"/>
      <c r="AD21" s="1381"/>
      <c r="AE21" s="1381"/>
    </row>
    <row r="22" spans="1:77" s="27" customFormat="1" ht="12.75" hidden="1" customHeight="1" x14ac:dyDescent="0.45">
      <c r="A22" s="1382"/>
      <c r="B22" s="1382"/>
      <c r="C22" s="1382"/>
      <c r="D22" s="1382"/>
      <c r="E22" s="1382"/>
      <c r="F22" s="1382"/>
      <c r="G22" s="1382"/>
      <c r="H22" s="1382"/>
      <c r="I22" s="1382"/>
      <c r="J22" s="1382"/>
      <c r="K22" s="1382"/>
      <c r="L22" s="1382"/>
      <c r="M22" s="1382"/>
      <c r="N22" s="1382"/>
      <c r="O22" s="1382"/>
      <c r="P22" s="1382"/>
      <c r="Q22" s="1382"/>
      <c r="R22" s="1382"/>
      <c r="S22" s="1382"/>
      <c r="T22" s="1382"/>
      <c r="U22" s="1382"/>
      <c r="V22" s="1382"/>
      <c r="W22" s="1382"/>
      <c r="X22" s="1382"/>
      <c r="Y22" s="1382"/>
      <c r="Z22" s="1382"/>
      <c r="AA22" s="1382"/>
      <c r="AB22" s="1382"/>
      <c r="AC22" s="1382"/>
      <c r="AD22" s="1382"/>
      <c r="AE22" s="1382"/>
    </row>
    <row r="23" spans="1:77" s="23" customFormat="1" ht="12.75" hidden="1" customHeight="1" x14ac:dyDescent="0.45">
      <c r="A23" s="1382"/>
      <c r="B23" s="1382"/>
      <c r="C23" s="1382"/>
      <c r="D23" s="1382"/>
      <c r="E23" s="1382"/>
      <c r="F23" s="1382"/>
      <c r="G23" s="1382"/>
      <c r="H23" s="1382"/>
      <c r="I23" s="1382"/>
      <c r="J23" s="1382"/>
      <c r="K23" s="1382"/>
      <c r="L23" s="1382"/>
      <c r="M23" s="1382"/>
      <c r="N23" s="1382"/>
      <c r="O23" s="1382"/>
      <c r="P23" s="1382"/>
      <c r="Q23" s="1382"/>
      <c r="R23" s="1382"/>
      <c r="S23" s="1382"/>
      <c r="T23" s="1382"/>
      <c r="U23" s="1382"/>
      <c r="V23" s="1382"/>
      <c r="W23" s="1382"/>
      <c r="X23" s="1382"/>
      <c r="Y23" s="1382"/>
      <c r="Z23" s="1382"/>
      <c r="AA23" s="1382"/>
      <c r="AB23" s="1382"/>
      <c r="AC23" s="1382"/>
      <c r="AD23" s="1382"/>
      <c r="AE23" s="1382"/>
    </row>
    <row r="24" spans="1:77" ht="4.5" customHeight="1" x14ac:dyDescent="0.45"/>
    <row r="25" spans="1:77" s="11" customFormat="1" ht="12.75" customHeight="1" x14ac:dyDescent="0.45">
      <c r="A25" s="1523" t="s">
        <v>1148</v>
      </c>
      <c r="B25" s="1261"/>
      <c r="C25" s="1523" t="s">
        <v>1923</v>
      </c>
      <c r="D25" s="1260"/>
      <c r="E25" s="1260"/>
      <c r="F25" s="1260"/>
      <c r="G25" s="1260"/>
      <c r="H25" s="1260"/>
      <c r="I25" s="1260"/>
      <c r="J25" s="1260"/>
      <c r="K25" s="1260"/>
      <c r="L25" s="1260"/>
      <c r="M25" s="1260"/>
      <c r="N25" s="1260"/>
      <c r="O25" s="1260"/>
      <c r="P25" s="1260"/>
      <c r="Q25" s="1260"/>
      <c r="R25" s="1260"/>
      <c r="S25" s="1260"/>
      <c r="T25" s="1260"/>
      <c r="U25" s="1260"/>
      <c r="V25" s="1260"/>
      <c r="W25" s="1260"/>
      <c r="X25" s="1260"/>
      <c r="Y25" s="1527"/>
      <c r="Z25" s="1259" t="s">
        <v>1935</v>
      </c>
      <c r="AA25" s="1260"/>
      <c r="AB25" s="1260"/>
      <c r="AC25" s="1260"/>
      <c r="AD25" s="1260"/>
      <c r="AE25" s="1261"/>
      <c r="AF25" s="1523" t="s">
        <v>2303</v>
      </c>
      <c r="AG25" s="1260"/>
      <c r="AH25" s="1260"/>
      <c r="AI25" s="1260"/>
      <c r="AJ25" s="1260"/>
      <c r="AK25" s="1260"/>
      <c r="AL25" s="1260"/>
      <c r="AM25" s="1260"/>
      <c r="AN25" s="1260"/>
      <c r="AO25" s="1260"/>
      <c r="AP25" s="1260"/>
      <c r="AQ25" s="1260"/>
      <c r="AR25" s="1260"/>
      <c r="AS25" s="1260"/>
      <c r="AT25" s="1260"/>
      <c r="AU25" s="1260"/>
      <c r="AV25" s="1260"/>
      <c r="AW25" s="1260"/>
      <c r="AX25" s="1260"/>
      <c r="AY25" s="1527"/>
      <c r="AZ25" s="1529" t="s">
        <v>2304</v>
      </c>
      <c r="BA25" s="1530"/>
      <c r="BB25" s="1530"/>
      <c r="BC25" s="1530"/>
      <c r="BD25" s="1530"/>
      <c r="BE25" s="1530"/>
      <c r="BF25" s="1530"/>
      <c r="BG25" s="1530"/>
      <c r="BH25" s="1530"/>
      <c r="BI25" s="1530"/>
      <c r="BJ25" s="1530"/>
      <c r="BK25" s="1530"/>
      <c r="BL25" s="1531"/>
      <c r="BM25" s="1529" t="s">
        <v>2305</v>
      </c>
      <c r="BN25" s="1530"/>
      <c r="BO25" s="1530"/>
      <c r="BP25" s="1530"/>
      <c r="BQ25" s="1530"/>
      <c r="BR25" s="1530"/>
      <c r="BS25" s="1531"/>
      <c r="BT25" s="1537" t="s">
        <v>1924</v>
      </c>
      <c r="BU25" s="1538"/>
      <c r="BV25" s="1538"/>
      <c r="BW25" s="1538"/>
      <c r="BX25" s="1538"/>
      <c r="BY25" s="1539"/>
    </row>
    <row r="26" spans="1:77" s="11" customFormat="1" ht="9" customHeight="1" x14ac:dyDescent="0.45">
      <c r="A26" s="1524"/>
      <c r="B26" s="1291"/>
      <c r="C26" s="1524" t="s">
        <v>1925</v>
      </c>
      <c r="D26" s="1288"/>
      <c r="E26" s="1288"/>
      <c r="F26" s="1288"/>
      <c r="G26" s="1288" t="s">
        <v>1926</v>
      </c>
      <c r="H26" s="1288"/>
      <c r="I26" s="1288"/>
      <c r="J26" s="1288"/>
      <c r="K26" s="1294" t="s">
        <v>1920</v>
      </c>
      <c r="L26" s="1294"/>
      <c r="M26" s="1294"/>
      <c r="N26" s="1294"/>
      <c r="O26" s="1288" t="s">
        <v>1303</v>
      </c>
      <c r="P26" s="1288"/>
      <c r="Q26" s="1288"/>
      <c r="R26" s="1288"/>
      <c r="S26" s="1288" t="s">
        <v>1928</v>
      </c>
      <c r="T26" s="1288"/>
      <c r="U26" s="1288"/>
      <c r="V26" s="1288"/>
      <c r="W26" s="1288"/>
      <c r="X26" s="1272" t="s">
        <v>1931</v>
      </c>
      <c r="Y26" s="1546"/>
      <c r="Z26" s="1293"/>
      <c r="AA26" s="1288"/>
      <c r="AB26" s="1288"/>
      <c r="AC26" s="1288"/>
      <c r="AD26" s="1288"/>
      <c r="AE26" s="1291"/>
      <c r="AF26" s="1548" t="s">
        <v>2306</v>
      </c>
      <c r="AG26" s="1517" t="s">
        <v>2307</v>
      </c>
      <c r="AH26" s="1517" t="s">
        <v>2308</v>
      </c>
      <c r="AI26" s="1517" t="s">
        <v>2309</v>
      </c>
      <c r="AJ26" s="1517" t="s">
        <v>2310</v>
      </c>
      <c r="AK26" s="1517" t="s">
        <v>2311</v>
      </c>
      <c r="AL26" s="1517" t="s">
        <v>2312</v>
      </c>
      <c r="AM26" s="1517" t="s">
        <v>2313</v>
      </c>
      <c r="AN26" s="1517" t="s">
        <v>2314</v>
      </c>
      <c r="AO26" s="1517" t="s">
        <v>2315</v>
      </c>
      <c r="AP26" s="1517" t="s">
        <v>2316</v>
      </c>
      <c r="AQ26" s="1517" t="s">
        <v>2317</v>
      </c>
      <c r="AR26" s="1517" t="s">
        <v>2318</v>
      </c>
      <c r="AS26" s="1517" t="s">
        <v>2319</v>
      </c>
      <c r="AT26" s="1517" t="s">
        <v>2320</v>
      </c>
      <c r="AU26" s="1517" t="s">
        <v>2321</v>
      </c>
      <c r="AV26" s="1517" t="s">
        <v>2322</v>
      </c>
      <c r="AW26" s="1517" t="s">
        <v>2323</v>
      </c>
      <c r="AX26" s="1517" t="s">
        <v>2324</v>
      </c>
      <c r="AY26" s="1521" t="s">
        <v>2325</v>
      </c>
      <c r="AZ26" s="1517" t="s">
        <v>2326</v>
      </c>
      <c r="BA26" s="1517" t="s">
        <v>2327</v>
      </c>
      <c r="BB26" s="1517" t="s">
        <v>2328</v>
      </c>
      <c r="BC26" s="1550" t="s">
        <v>2329</v>
      </c>
      <c r="BD26" s="1517" t="s">
        <v>2330</v>
      </c>
      <c r="BE26" s="1517" t="s">
        <v>2331</v>
      </c>
      <c r="BF26" s="1517" t="s">
        <v>2332</v>
      </c>
      <c r="BG26" s="1517" t="s">
        <v>2333</v>
      </c>
      <c r="BH26" s="1517" t="s">
        <v>2334</v>
      </c>
      <c r="BI26" s="1517" t="s">
        <v>2335</v>
      </c>
      <c r="BJ26" s="1517" t="s">
        <v>2336</v>
      </c>
      <c r="BK26" s="1517" t="s">
        <v>2337</v>
      </c>
      <c r="BL26" s="1521" t="s">
        <v>2338</v>
      </c>
      <c r="BM26" s="1548" t="s">
        <v>2339</v>
      </c>
      <c r="BN26" s="1517" t="s">
        <v>2340</v>
      </c>
      <c r="BO26" s="1519" t="s">
        <v>2341</v>
      </c>
      <c r="BP26" s="1517" t="s">
        <v>2342</v>
      </c>
      <c r="BQ26" s="1517" t="s">
        <v>2343</v>
      </c>
      <c r="BR26" s="1519" t="s">
        <v>2344</v>
      </c>
      <c r="BS26" s="1521" t="s">
        <v>2345</v>
      </c>
      <c r="BT26" s="1540"/>
      <c r="BU26" s="1541"/>
      <c r="BV26" s="1541"/>
      <c r="BW26" s="1541"/>
      <c r="BX26" s="1541"/>
      <c r="BY26" s="1542"/>
    </row>
    <row r="27" spans="1:77" s="11" customFormat="1" ht="61.5" customHeight="1" x14ac:dyDescent="0.45">
      <c r="A27" s="1525"/>
      <c r="B27" s="1526"/>
      <c r="C27" s="1525"/>
      <c r="D27" s="1298"/>
      <c r="E27" s="1298"/>
      <c r="F27" s="1298"/>
      <c r="G27" s="1298"/>
      <c r="H27" s="1298"/>
      <c r="I27" s="1298"/>
      <c r="J27" s="1298"/>
      <c r="K27" s="1296"/>
      <c r="L27" s="1296"/>
      <c r="M27" s="1296"/>
      <c r="N27" s="1296"/>
      <c r="O27" s="1298"/>
      <c r="P27" s="1298"/>
      <c r="Q27" s="1298"/>
      <c r="R27" s="1298"/>
      <c r="S27" s="1298"/>
      <c r="T27" s="1298"/>
      <c r="U27" s="1298"/>
      <c r="V27" s="1298"/>
      <c r="W27" s="1298"/>
      <c r="X27" s="1275"/>
      <c r="Y27" s="1547"/>
      <c r="Z27" s="1528"/>
      <c r="AA27" s="1298"/>
      <c r="AB27" s="1298"/>
      <c r="AC27" s="1298"/>
      <c r="AD27" s="1298"/>
      <c r="AE27" s="1526"/>
      <c r="AF27" s="1549"/>
      <c r="AG27" s="1518"/>
      <c r="AH27" s="1518"/>
      <c r="AI27" s="1518"/>
      <c r="AJ27" s="1518"/>
      <c r="AK27" s="1518"/>
      <c r="AL27" s="1518"/>
      <c r="AM27" s="1518"/>
      <c r="AN27" s="1518"/>
      <c r="AO27" s="1518"/>
      <c r="AP27" s="1518"/>
      <c r="AQ27" s="1518"/>
      <c r="AR27" s="1518"/>
      <c r="AS27" s="1518"/>
      <c r="AT27" s="1518"/>
      <c r="AU27" s="1518"/>
      <c r="AV27" s="1518"/>
      <c r="AW27" s="1518"/>
      <c r="AX27" s="1518"/>
      <c r="AY27" s="1522"/>
      <c r="AZ27" s="1518"/>
      <c r="BA27" s="1518"/>
      <c r="BB27" s="1518"/>
      <c r="BC27" s="1551"/>
      <c r="BD27" s="1518"/>
      <c r="BE27" s="1518"/>
      <c r="BF27" s="1518"/>
      <c r="BG27" s="1518"/>
      <c r="BH27" s="1518"/>
      <c r="BI27" s="1518"/>
      <c r="BJ27" s="1518"/>
      <c r="BK27" s="1518"/>
      <c r="BL27" s="1522"/>
      <c r="BM27" s="1549"/>
      <c r="BN27" s="1518"/>
      <c r="BO27" s="1520"/>
      <c r="BP27" s="1518"/>
      <c r="BQ27" s="1518"/>
      <c r="BR27" s="1520"/>
      <c r="BS27" s="1522"/>
      <c r="BT27" s="1543"/>
      <c r="BU27" s="1544"/>
      <c r="BV27" s="1544"/>
      <c r="BW27" s="1544"/>
      <c r="BX27" s="1544"/>
      <c r="BY27" s="1545"/>
    </row>
    <row r="28" spans="1:77" ht="25.5" customHeight="1" x14ac:dyDescent="0.45">
      <c r="A28" s="1562">
        <v>1</v>
      </c>
      <c r="B28" s="1563"/>
      <c r="C28" s="1564"/>
      <c r="D28" s="1535"/>
      <c r="E28" s="1535"/>
      <c r="F28" s="1535"/>
      <c r="G28" s="1535"/>
      <c r="H28" s="1535"/>
      <c r="I28" s="1535"/>
      <c r="J28" s="1535"/>
      <c r="K28" s="1535"/>
      <c r="L28" s="1535"/>
      <c r="M28" s="1535"/>
      <c r="N28" s="1535"/>
      <c r="O28" s="1535"/>
      <c r="P28" s="1535"/>
      <c r="Q28" s="1535"/>
      <c r="R28" s="1535"/>
      <c r="S28" s="1535"/>
      <c r="T28" s="1535"/>
      <c r="U28" s="1535"/>
      <c r="V28" s="1535"/>
      <c r="W28" s="1535"/>
      <c r="X28" s="1532"/>
      <c r="Y28" s="1533"/>
      <c r="Z28" s="1534"/>
      <c r="AA28" s="1535"/>
      <c r="AB28" s="1535"/>
      <c r="AC28" s="1535"/>
      <c r="AD28" s="1535"/>
      <c r="AE28" s="1536"/>
      <c r="AF28" s="254"/>
      <c r="AG28" s="255"/>
      <c r="AH28" s="255"/>
      <c r="AI28" s="255"/>
      <c r="AJ28" s="255"/>
      <c r="AK28" s="255"/>
      <c r="AL28" s="255"/>
      <c r="AM28" s="255"/>
      <c r="AN28" s="255"/>
      <c r="AO28" s="255"/>
      <c r="AP28" s="255"/>
      <c r="AQ28" s="255"/>
      <c r="AR28" s="255"/>
      <c r="AS28" s="255"/>
      <c r="AT28" s="255"/>
      <c r="AU28" s="255"/>
      <c r="AV28" s="255"/>
      <c r="AW28" s="255"/>
      <c r="AX28" s="255"/>
      <c r="AY28" s="256"/>
      <c r="AZ28" s="254"/>
      <c r="BA28" s="255"/>
      <c r="BB28" s="255"/>
      <c r="BC28" s="255"/>
      <c r="BD28" s="255"/>
      <c r="BE28" s="255"/>
      <c r="BF28" s="255"/>
      <c r="BG28" s="255"/>
      <c r="BH28" s="255"/>
      <c r="BI28" s="255"/>
      <c r="BJ28" s="255"/>
      <c r="BK28" s="255"/>
      <c r="BL28" s="256"/>
      <c r="BM28" s="254"/>
      <c r="BN28" s="255"/>
      <c r="BO28" s="255"/>
      <c r="BP28" s="255"/>
      <c r="BQ28" s="255"/>
      <c r="BR28" s="257"/>
      <c r="BS28" s="256"/>
      <c r="BT28" s="1552"/>
      <c r="BU28" s="1553"/>
      <c r="BV28" s="1553"/>
      <c r="BW28" s="1553"/>
      <c r="BX28" s="1553"/>
      <c r="BY28" s="1554"/>
    </row>
    <row r="29" spans="1:77" ht="25.5" customHeight="1" x14ac:dyDescent="0.45">
      <c r="A29" s="1524">
        <v>2</v>
      </c>
      <c r="B29" s="1291"/>
      <c r="C29" s="1555"/>
      <c r="D29" s="1556"/>
      <c r="E29" s="1556"/>
      <c r="F29" s="1556"/>
      <c r="G29" s="1556"/>
      <c r="H29" s="1556"/>
      <c r="I29" s="1556"/>
      <c r="J29" s="1556"/>
      <c r="K29" s="1556"/>
      <c r="L29" s="1556"/>
      <c r="M29" s="1556"/>
      <c r="N29" s="1556"/>
      <c r="O29" s="1556"/>
      <c r="P29" s="1556"/>
      <c r="Q29" s="1556"/>
      <c r="R29" s="1556"/>
      <c r="S29" s="1556"/>
      <c r="T29" s="1556"/>
      <c r="U29" s="1556"/>
      <c r="V29" s="1556"/>
      <c r="W29" s="1556"/>
      <c r="X29" s="1557"/>
      <c r="Y29" s="1558"/>
      <c r="Z29" s="1210"/>
      <c r="AA29" s="1556"/>
      <c r="AB29" s="1556"/>
      <c r="AC29" s="1556"/>
      <c r="AD29" s="1556"/>
      <c r="AE29" s="1208"/>
      <c r="AF29" s="258"/>
      <c r="AG29" s="259"/>
      <c r="AH29" s="259"/>
      <c r="AI29" s="259"/>
      <c r="AJ29" s="259"/>
      <c r="AK29" s="259"/>
      <c r="AL29" s="259"/>
      <c r="AM29" s="259"/>
      <c r="AN29" s="259"/>
      <c r="AO29" s="259"/>
      <c r="AP29" s="259"/>
      <c r="AQ29" s="259"/>
      <c r="AR29" s="259"/>
      <c r="AS29" s="259"/>
      <c r="AT29" s="259"/>
      <c r="AU29" s="259"/>
      <c r="AV29" s="259"/>
      <c r="AW29" s="259"/>
      <c r="AX29" s="259"/>
      <c r="AY29" s="260"/>
      <c r="AZ29" s="258"/>
      <c r="BA29" s="259"/>
      <c r="BB29" s="259"/>
      <c r="BC29" s="259"/>
      <c r="BD29" s="259"/>
      <c r="BE29" s="259"/>
      <c r="BF29" s="259"/>
      <c r="BG29" s="259"/>
      <c r="BH29" s="259"/>
      <c r="BI29" s="259"/>
      <c r="BJ29" s="259"/>
      <c r="BK29" s="259"/>
      <c r="BL29" s="260"/>
      <c r="BM29" s="258"/>
      <c r="BN29" s="259"/>
      <c r="BO29" s="259"/>
      <c r="BP29" s="259"/>
      <c r="BQ29" s="259"/>
      <c r="BR29" s="261"/>
      <c r="BS29" s="260"/>
      <c r="BT29" s="1559"/>
      <c r="BU29" s="1560"/>
      <c r="BV29" s="1560"/>
      <c r="BW29" s="1560"/>
      <c r="BX29" s="1560"/>
      <c r="BY29" s="1561"/>
    </row>
    <row r="30" spans="1:77" ht="25.5" customHeight="1" x14ac:dyDescent="0.45">
      <c r="A30" s="1524">
        <v>3</v>
      </c>
      <c r="B30" s="1291"/>
      <c r="C30" s="1555"/>
      <c r="D30" s="1556"/>
      <c r="E30" s="1556"/>
      <c r="F30" s="1556"/>
      <c r="G30" s="1556"/>
      <c r="H30" s="1556"/>
      <c r="I30" s="1556"/>
      <c r="J30" s="1556"/>
      <c r="K30" s="1556"/>
      <c r="L30" s="1556"/>
      <c r="M30" s="1556"/>
      <c r="N30" s="1556"/>
      <c r="O30" s="1556"/>
      <c r="P30" s="1556"/>
      <c r="Q30" s="1556"/>
      <c r="R30" s="1556"/>
      <c r="S30" s="1556"/>
      <c r="T30" s="1556"/>
      <c r="U30" s="1556"/>
      <c r="V30" s="1556"/>
      <c r="W30" s="1556"/>
      <c r="X30" s="1557"/>
      <c r="Y30" s="1558"/>
      <c r="Z30" s="1210"/>
      <c r="AA30" s="1556"/>
      <c r="AB30" s="1556"/>
      <c r="AC30" s="1556"/>
      <c r="AD30" s="1556"/>
      <c r="AE30" s="1208"/>
      <c r="AF30" s="258"/>
      <c r="AG30" s="259"/>
      <c r="AH30" s="259"/>
      <c r="AI30" s="259"/>
      <c r="AJ30" s="259"/>
      <c r="AK30" s="259"/>
      <c r="AL30" s="259"/>
      <c r="AM30" s="259"/>
      <c r="AN30" s="259"/>
      <c r="AO30" s="259"/>
      <c r="AP30" s="259"/>
      <c r="AQ30" s="259"/>
      <c r="AR30" s="259"/>
      <c r="AS30" s="259"/>
      <c r="AT30" s="259"/>
      <c r="AU30" s="259"/>
      <c r="AV30" s="259"/>
      <c r="AW30" s="259"/>
      <c r="AX30" s="259"/>
      <c r="AY30" s="260"/>
      <c r="AZ30" s="258"/>
      <c r="BA30" s="259"/>
      <c r="BB30" s="259"/>
      <c r="BC30" s="259"/>
      <c r="BD30" s="259"/>
      <c r="BE30" s="259"/>
      <c r="BF30" s="259"/>
      <c r="BG30" s="259"/>
      <c r="BH30" s="259"/>
      <c r="BI30" s="259"/>
      <c r="BJ30" s="259"/>
      <c r="BK30" s="259"/>
      <c r="BL30" s="260"/>
      <c r="BM30" s="258"/>
      <c r="BN30" s="259"/>
      <c r="BO30" s="259"/>
      <c r="BP30" s="259"/>
      <c r="BQ30" s="259"/>
      <c r="BR30" s="261"/>
      <c r="BS30" s="260"/>
      <c r="BT30" s="1559"/>
      <c r="BU30" s="1560"/>
      <c r="BV30" s="1560"/>
      <c r="BW30" s="1560"/>
      <c r="BX30" s="1560"/>
      <c r="BY30" s="1561"/>
    </row>
    <row r="31" spans="1:77" ht="25.5" customHeight="1" x14ac:dyDescent="0.45">
      <c r="A31" s="1524">
        <v>4</v>
      </c>
      <c r="B31" s="1291"/>
      <c r="C31" s="1555"/>
      <c r="D31" s="1556"/>
      <c r="E31" s="1556"/>
      <c r="F31" s="1556"/>
      <c r="G31" s="1556"/>
      <c r="H31" s="1556"/>
      <c r="I31" s="1556"/>
      <c r="J31" s="1556"/>
      <c r="K31" s="1556"/>
      <c r="L31" s="1556"/>
      <c r="M31" s="1556"/>
      <c r="N31" s="1556"/>
      <c r="O31" s="1556"/>
      <c r="P31" s="1556"/>
      <c r="Q31" s="1556"/>
      <c r="R31" s="1556"/>
      <c r="S31" s="1556"/>
      <c r="T31" s="1556"/>
      <c r="U31" s="1556"/>
      <c r="V31" s="1556"/>
      <c r="W31" s="1556"/>
      <c r="X31" s="1557"/>
      <c r="Y31" s="1558"/>
      <c r="Z31" s="1210"/>
      <c r="AA31" s="1556"/>
      <c r="AB31" s="1556"/>
      <c r="AC31" s="1556"/>
      <c r="AD31" s="1556"/>
      <c r="AE31" s="1208"/>
      <c r="AF31" s="258"/>
      <c r="AG31" s="259"/>
      <c r="AH31" s="259"/>
      <c r="AI31" s="259"/>
      <c r="AJ31" s="259"/>
      <c r="AK31" s="259"/>
      <c r="AL31" s="259"/>
      <c r="AM31" s="259"/>
      <c r="AN31" s="259"/>
      <c r="AO31" s="259"/>
      <c r="AP31" s="259"/>
      <c r="AQ31" s="259"/>
      <c r="AR31" s="259"/>
      <c r="AS31" s="259"/>
      <c r="AT31" s="259"/>
      <c r="AU31" s="259"/>
      <c r="AV31" s="259"/>
      <c r="AW31" s="259"/>
      <c r="AX31" s="259"/>
      <c r="AY31" s="260"/>
      <c r="AZ31" s="258"/>
      <c r="BA31" s="259"/>
      <c r="BB31" s="259"/>
      <c r="BC31" s="259"/>
      <c r="BD31" s="259"/>
      <c r="BE31" s="259"/>
      <c r="BF31" s="259"/>
      <c r="BG31" s="259"/>
      <c r="BH31" s="259"/>
      <c r="BI31" s="259"/>
      <c r="BJ31" s="259"/>
      <c r="BK31" s="259"/>
      <c r="BL31" s="260"/>
      <c r="BM31" s="258"/>
      <c r="BN31" s="259"/>
      <c r="BO31" s="259"/>
      <c r="BP31" s="259"/>
      <c r="BQ31" s="259"/>
      <c r="BR31" s="261"/>
      <c r="BS31" s="260"/>
      <c r="BT31" s="1559"/>
      <c r="BU31" s="1560"/>
      <c r="BV31" s="1560"/>
      <c r="BW31" s="1560"/>
      <c r="BX31" s="1560"/>
      <c r="BY31" s="1561"/>
    </row>
    <row r="32" spans="1:77" ht="25.5" customHeight="1" x14ac:dyDescent="0.45">
      <c r="A32" s="1524">
        <v>5</v>
      </c>
      <c r="B32" s="1291"/>
      <c r="C32" s="1555"/>
      <c r="D32" s="1556"/>
      <c r="E32" s="1556"/>
      <c r="F32" s="1556"/>
      <c r="G32" s="1556"/>
      <c r="H32" s="1556"/>
      <c r="I32" s="1556"/>
      <c r="J32" s="1556"/>
      <c r="K32" s="1556"/>
      <c r="L32" s="1556"/>
      <c r="M32" s="1556"/>
      <c r="N32" s="1556"/>
      <c r="O32" s="1556"/>
      <c r="P32" s="1556"/>
      <c r="Q32" s="1556"/>
      <c r="R32" s="1556"/>
      <c r="S32" s="1556"/>
      <c r="T32" s="1556"/>
      <c r="U32" s="1556"/>
      <c r="V32" s="1556"/>
      <c r="W32" s="1556"/>
      <c r="X32" s="1557"/>
      <c r="Y32" s="1558"/>
      <c r="Z32" s="1210"/>
      <c r="AA32" s="1556"/>
      <c r="AB32" s="1556"/>
      <c r="AC32" s="1556"/>
      <c r="AD32" s="1556"/>
      <c r="AE32" s="1208"/>
      <c r="AF32" s="258"/>
      <c r="AG32" s="259"/>
      <c r="AH32" s="259"/>
      <c r="AI32" s="259"/>
      <c r="AJ32" s="259"/>
      <c r="AK32" s="259"/>
      <c r="AL32" s="259"/>
      <c r="AM32" s="259"/>
      <c r="AN32" s="259"/>
      <c r="AO32" s="259"/>
      <c r="AP32" s="259"/>
      <c r="AQ32" s="259"/>
      <c r="AR32" s="259"/>
      <c r="AS32" s="259"/>
      <c r="AT32" s="259"/>
      <c r="AU32" s="259"/>
      <c r="AV32" s="259"/>
      <c r="AW32" s="259"/>
      <c r="AX32" s="259"/>
      <c r="AY32" s="260"/>
      <c r="AZ32" s="258"/>
      <c r="BA32" s="259"/>
      <c r="BB32" s="259"/>
      <c r="BC32" s="259"/>
      <c r="BD32" s="259"/>
      <c r="BE32" s="259"/>
      <c r="BF32" s="259"/>
      <c r="BG32" s="259"/>
      <c r="BH32" s="259"/>
      <c r="BI32" s="259"/>
      <c r="BJ32" s="259"/>
      <c r="BK32" s="259"/>
      <c r="BL32" s="260"/>
      <c r="BM32" s="258"/>
      <c r="BN32" s="259"/>
      <c r="BO32" s="259"/>
      <c r="BP32" s="259"/>
      <c r="BQ32" s="259"/>
      <c r="BR32" s="261"/>
      <c r="BS32" s="260"/>
      <c r="BT32" s="1559"/>
      <c r="BU32" s="1560"/>
      <c r="BV32" s="1560"/>
      <c r="BW32" s="1560"/>
      <c r="BX32" s="1560"/>
      <c r="BY32" s="1561"/>
    </row>
    <row r="33" spans="1:77" ht="25.5" customHeight="1" x14ac:dyDescent="0.45">
      <c r="A33" s="1524">
        <v>6</v>
      </c>
      <c r="B33" s="1291"/>
      <c r="C33" s="1555"/>
      <c r="D33" s="1556"/>
      <c r="E33" s="1556"/>
      <c r="F33" s="1556"/>
      <c r="G33" s="1556"/>
      <c r="H33" s="1556"/>
      <c r="I33" s="1556"/>
      <c r="J33" s="1556"/>
      <c r="K33" s="1556"/>
      <c r="L33" s="1556"/>
      <c r="M33" s="1556"/>
      <c r="N33" s="1556"/>
      <c r="O33" s="1556"/>
      <c r="P33" s="1556"/>
      <c r="Q33" s="1556"/>
      <c r="R33" s="1556"/>
      <c r="S33" s="1556"/>
      <c r="T33" s="1556"/>
      <c r="U33" s="1556"/>
      <c r="V33" s="1556"/>
      <c r="W33" s="1556"/>
      <c r="X33" s="1557"/>
      <c r="Y33" s="1558"/>
      <c r="Z33" s="1210"/>
      <c r="AA33" s="1556"/>
      <c r="AB33" s="1556"/>
      <c r="AC33" s="1556"/>
      <c r="AD33" s="1556"/>
      <c r="AE33" s="1208"/>
      <c r="AF33" s="258"/>
      <c r="AG33" s="259"/>
      <c r="AH33" s="259"/>
      <c r="AI33" s="259"/>
      <c r="AJ33" s="259"/>
      <c r="AK33" s="259"/>
      <c r="AL33" s="259"/>
      <c r="AM33" s="259"/>
      <c r="AN33" s="259"/>
      <c r="AO33" s="259"/>
      <c r="AP33" s="259"/>
      <c r="AQ33" s="259"/>
      <c r="AR33" s="259"/>
      <c r="AS33" s="259"/>
      <c r="AT33" s="259"/>
      <c r="AU33" s="259"/>
      <c r="AV33" s="259"/>
      <c r="AW33" s="259"/>
      <c r="AX33" s="259"/>
      <c r="AY33" s="260"/>
      <c r="AZ33" s="258"/>
      <c r="BA33" s="259"/>
      <c r="BB33" s="259"/>
      <c r="BC33" s="259"/>
      <c r="BD33" s="259"/>
      <c r="BE33" s="259"/>
      <c r="BF33" s="259"/>
      <c r="BG33" s="259"/>
      <c r="BH33" s="259"/>
      <c r="BI33" s="259"/>
      <c r="BJ33" s="259"/>
      <c r="BK33" s="259"/>
      <c r="BL33" s="260"/>
      <c r="BM33" s="258"/>
      <c r="BN33" s="259"/>
      <c r="BO33" s="259"/>
      <c r="BP33" s="259"/>
      <c r="BQ33" s="259"/>
      <c r="BR33" s="261"/>
      <c r="BS33" s="260"/>
      <c r="BT33" s="1559"/>
      <c r="BU33" s="1560"/>
      <c r="BV33" s="1560"/>
      <c r="BW33" s="1560"/>
      <c r="BX33" s="1560"/>
      <c r="BY33" s="1561"/>
    </row>
    <row r="34" spans="1:77" ht="25.5" customHeight="1" x14ac:dyDescent="0.45">
      <c r="A34" s="1524">
        <v>7</v>
      </c>
      <c r="B34" s="1291"/>
      <c r="C34" s="1555"/>
      <c r="D34" s="1556"/>
      <c r="E34" s="1556"/>
      <c r="F34" s="1556"/>
      <c r="G34" s="1556"/>
      <c r="H34" s="1556"/>
      <c r="I34" s="1556"/>
      <c r="J34" s="1556"/>
      <c r="K34" s="1556"/>
      <c r="L34" s="1556"/>
      <c r="M34" s="1556"/>
      <c r="N34" s="1556"/>
      <c r="O34" s="1556"/>
      <c r="P34" s="1556"/>
      <c r="Q34" s="1556"/>
      <c r="R34" s="1556"/>
      <c r="S34" s="1556"/>
      <c r="T34" s="1556"/>
      <c r="U34" s="1556"/>
      <c r="V34" s="1556"/>
      <c r="W34" s="1556"/>
      <c r="X34" s="1557"/>
      <c r="Y34" s="1558"/>
      <c r="Z34" s="1210"/>
      <c r="AA34" s="1556"/>
      <c r="AB34" s="1556"/>
      <c r="AC34" s="1556"/>
      <c r="AD34" s="1556"/>
      <c r="AE34" s="1208"/>
      <c r="AF34" s="258"/>
      <c r="AG34" s="259"/>
      <c r="AH34" s="259"/>
      <c r="AI34" s="259"/>
      <c r="AJ34" s="259"/>
      <c r="AK34" s="259"/>
      <c r="AL34" s="259"/>
      <c r="AM34" s="259"/>
      <c r="AN34" s="259"/>
      <c r="AO34" s="259"/>
      <c r="AP34" s="259"/>
      <c r="AQ34" s="259"/>
      <c r="AR34" s="259"/>
      <c r="AS34" s="259"/>
      <c r="AT34" s="259"/>
      <c r="AU34" s="259"/>
      <c r="AV34" s="259"/>
      <c r="AW34" s="259"/>
      <c r="AX34" s="259"/>
      <c r="AY34" s="260"/>
      <c r="AZ34" s="258"/>
      <c r="BA34" s="259"/>
      <c r="BB34" s="259"/>
      <c r="BC34" s="259"/>
      <c r="BD34" s="259"/>
      <c r="BE34" s="259"/>
      <c r="BF34" s="259"/>
      <c r="BG34" s="259"/>
      <c r="BH34" s="259"/>
      <c r="BI34" s="259"/>
      <c r="BJ34" s="259"/>
      <c r="BK34" s="259"/>
      <c r="BL34" s="260"/>
      <c r="BM34" s="258"/>
      <c r="BN34" s="259"/>
      <c r="BO34" s="259"/>
      <c r="BP34" s="259"/>
      <c r="BQ34" s="259"/>
      <c r="BR34" s="261"/>
      <c r="BS34" s="260"/>
      <c r="BT34" s="1559"/>
      <c r="BU34" s="1560"/>
      <c r="BV34" s="1560"/>
      <c r="BW34" s="1560"/>
      <c r="BX34" s="1560"/>
      <c r="BY34" s="1561"/>
    </row>
    <row r="35" spans="1:77" ht="25.5" customHeight="1" x14ac:dyDescent="0.45">
      <c r="A35" s="1524">
        <v>8</v>
      </c>
      <c r="B35" s="1291"/>
      <c r="C35" s="1555"/>
      <c r="D35" s="1556"/>
      <c r="E35" s="1556"/>
      <c r="F35" s="1556"/>
      <c r="G35" s="1556"/>
      <c r="H35" s="1556"/>
      <c r="I35" s="1556"/>
      <c r="J35" s="1556"/>
      <c r="K35" s="1556"/>
      <c r="L35" s="1556"/>
      <c r="M35" s="1556"/>
      <c r="N35" s="1556"/>
      <c r="O35" s="1556"/>
      <c r="P35" s="1556"/>
      <c r="Q35" s="1556"/>
      <c r="R35" s="1556"/>
      <c r="S35" s="1556"/>
      <c r="T35" s="1556"/>
      <c r="U35" s="1556"/>
      <c r="V35" s="1556"/>
      <c r="W35" s="1556"/>
      <c r="X35" s="1557"/>
      <c r="Y35" s="1558"/>
      <c r="Z35" s="1210"/>
      <c r="AA35" s="1556"/>
      <c r="AB35" s="1556"/>
      <c r="AC35" s="1556"/>
      <c r="AD35" s="1556"/>
      <c r="AE35" s="1208"/>
      <c r="AF35" s="258"/>
      <c r="AG35" s="259"/>
      <c r="AH35" s="259"/>
      <c r="AI35" s="259"/>
      <c r="AJ35" s="259"/>
      <c r="AK35" s="259"/>
      <c r="AL35" s="259"/>
      <c r="AM35" s="259"/>
      <c r="AN35" s="259"/>
      <c r="AO35" s="259"/>
      <c r="AP35" s="259"/>
      <c r="AQ35" s="259"/>
      <c r="AR35" s="259"/>
      <c r="AS35" s="259"/>
      <c r="AT35" s="259"/>
      <c r="AU35" s="259"/>
      <c r="AV35" s="259"/>
      <c r="AW35" s="259"/>
      <c r="AX35" s="259"/>
      <c r="AY35" s="260"/>
      <c r="AZ35" s="258"/>
      <c r="BA35" s="259"/>
      <c r="BB35" s="259"/>
      <c r="BC35" s="259"/>
      <c r="BD35" s="259"/>
      <c r="BE35" s="259"/>
      <c r="BF35" s="259"/>
      <c r="BG35" s="259"/>
      <c r="BH35" s="259"/>
      <c r="BI35" s="259"/>
      <c r="BJ35" s="259"/>
      <c r="BK35" s="259"/>
      <c r="BL35" s="260"/>
      <c r="BM35" s="258"/>
      <c r="BN35" s="259"/>
      <c r="BO35" s="259"/>
      <c r="BP35" s="259"/>
      <c r="BQ35" s="259"/>
      <c r="BR35" s="261"/>
      <c r="BS35" s="260"/>
      <c r="BT35" s="1559"/>
      <c r="BU35" s="1560"/>
      <c r="BV35" s="1560"/>
      <c r="BW35" s="1560"/>
      <c r="BX35" s="1560"/>
      <c r="BY35" s="1561"/>
    </row>
    <row r="36" spans="1:77" ht="25.5" customHeight="1" x14ac:dyDescent="0.45">
      <c r="A36" s="1524">
        <v>9</v>
      </c>
      <c r="B36" s="1291"/>
      <c r="C36" s="1555"/>
      <c r="D36" s="1556"/>
      <c r="E36" s="1556"/>
      <c r="F36" s="1556"/>
      <c r="G36" s="1556"/>
      <c r="H36" s="1556"/>
      <c r="I36" s="1556"/>
      <c r="J36" s="1556"/>
      <c r="K36" s="1556"/>
      <c r="L36" s="1556"/>
      <c r="M36" s="1556"/>
      <c r="N36" s="1556"/>
      <c r="O36" s="1556"/>
      <c r="P36" s="1556"/>
      <c r="Q36" s="1556"/>
      <c r="R36" s="1556"/>
      <c r="S36" s="1556"/>
      <c r="T36" s="1556"/>
      <c r="U36" s="1556"/>
      <c r="V36" s="1556"/>
      <c r="W36" s="1556"/>
      <c r="X36" s="1557"/>
      <c r="Y36" s="1558"/>
      <c r="Z36" s="1210"/>
      <c r="AA36" s="1556"/>
      <c r="AB36" s="1556"/>
      <c r="AC36" s="1556"/>
      <c r="AD36" s="1556"/>
      <c r="AE36" s="1208"/>
      <c r="AF36" s="258"/>
      <c r="AG36" s="259"/>
      <c r="AH36" s="259"/>
      <c r="AI36" s="259"/>
      <c r="AJ36" s="259"/>
      <c r="AK36" s="259"/>
      <c r="AL36" s="259"/>
      <c r="AM36" s="259"/>
      <c r="AN36" s="259"/>
      <c r="AO36" s="259"/>
      <c r="AP36" s="259"/>
      <c r="AQ36" s="259"/>
      <c r="AR36" s="259"/>
      <c r="AS36" s="259"/>
      <c r="AT36" s="259"/>
      <c r="AU36" s="259"/>
      <c r="AV36" s="259"/>
      <c r="AW36" s="259"/>
      <c r="AX36" s="259"/>
      <c r="AY36" s="260"/>
      <c r="AZ36" s="258"/>
      <c r="BA36" s="259"/>
      <c r="BB36" s="259"/>
      <c r="BC36" s="259"/>
      <c r="BD36" s="259"/>
      <c r="BE36" s="259"/>
      <c r="BF36" s="259"/>
      <c r="BG36" s="259"/>
      <c r="BH36" s="259"/>
      <c r="BI36" s="259"/>
      <c r="BJ36" s="259"/>
      <c r="BK36" s="259"/>
      <c r="BL36" s="260"/>
      <c r="BM36" s="258"/>
      <c r="BN36" s="259"/>
      <c r="BO36" s="259"/>
      <c r="BP36" s="259"/>
      <c r="BQ36" s="259"/>
      <c r="BR36" s="261"/>
      <c r="BS36" s="260"/>
      <c r="BT36" s="1559"/>
      <c r="BU36" s="1560"/>
      <c r="BV36" s="1560"/>
      <c r="BW36" s="1560"/>
      <c r="BX36" s="1560"/>
      <c r="BY36" s="1561"/>
    </row>
    <row r="37" spans="1:77" ht="25.5" customHeight="1" x14ac:dyDescent="0.45">
      <c r="A37" s="1524">
        <v>10</v>
      </c>
      <c r="B37" s="1291"/>
      <c r="C37" s="1555"/>
      <c r="D37" s="1556"/>
      <c r="E37" s="1556"/>
      <c r="F37" s="1556"/>
      <c r="G37" s="1556"/>
      <c r="H37" s="1556"/>
      <c r="I37" s="1556"/>
      <c r="J37" s="1556"/>
      <c r="K37" s="1556"/>
      <c r="L37" s="1556"/>
      <c r="M37" s="1556"/>
      <c r="N37" s="1556"/>
      <c r="O37" s="1556"/>
      <c r="P37" s="1556"/>
      <c r="Q37" s="1556"/>
      <c r="R37" s="1556"/>
      <c r="S37" s="1556"/>
      <c r="T37" s="1556"/>
      <c r="U37" s="1556"/>
      <c r="V37" s="1556"/>
      <c r="W37" s="1556"/>
      <c r="X37" s="1557"/>
      <c r="Y37" s="1558"/>
      <c r="Z37" s="1210"/>
      <c r="AA37" s="1556"/>
      <c r="AB37" s="1556"/>
      <c r="AC37" s="1556"/>
      <c r="AD37" s="1556"/>
      <c r="AE37" s="1208"/>
      <c r="AF37" s="258"/>
      <c r="AG37" s="259"/>
      <c r="AH37" s="259"/>
      <c r="AI37" s="259"/>
      <c r="AJ37" s="259"/>
      <c r="AK37" s="259"/>
      <c r="AL37" s="259"/>
      <c r="AM37" s="259"/>
      <c r="AN37" s="259"/>
      <c r="AO37" s="259"/>
      <c r="AP37" s="259"/>
      <c r="AQ37" s="259"/>
      <c r="AR37" s="259"/>
      <c r="AS37" s="259"/>
      <c r="AT37" s="259"/>
      <c r="AU37" s="259"/>
      <c r="AV37" s="259"/>
      <c r="AW37" s="259"/>
      <c r="AX37" s="259"/>
      <c r="AY37" s="260"/>
      <c r="AZ37" s="258"/>
      <c r="BA37" s="259"/>
      <c r="BB37" s="259"/>
      <c r="BC37" s="259"/>
      <c r="BD37" s="259"/>
      <c r="BE37" s="259"/>
      <c r="BF37" s="259"/>
      <c r="BG37" s="259"/>
      <c r="BH37" s="259"/>
      <c r="BI37" s="259"/>
      <c r="BJ37" s="259"/>
      <c r="BK37" s="259"/>
      <c r="BL37" s="260"/>
      <c r="BM37" s="258"/>
      <c r="BN37" s="259"/>
      <c r="BO37" s="259"/>
      <c r="BP37" s="259"/>
      <c r="BQ37" s="259"/>
      <c r="BR37" s="261"/>
      <c r="BS37" s="260"/>
      <c r="BT37" s="1559"/>
      <c r="BU37" s="1560"/>
      <c r="BV37" s="1560"/>
      <c r="BW37" s="1560"/>
      <c r="BX37" s="1560"/>
      <c r="BY37" s="1561"/>
    </row>
    <row r="38" spans="1:77" ht="25.5" customHeight="1" x14ac:dyDescent="0.45">
      <c r="A38" s="1524">
        <v>11</v>
      </c>
      <c r="B38" s="1291"/>
      <c r="C38" s="1555"/>
      <c r="D38" s="1556"/>
      <c r="E38" s="1556"/>
      <c r="F38" s="1556"/>
      <c r="G38" s="1556"/>
      <c r="H38" s="1556"/>
      <c r="I38" s="1556"/>
      <c r="J38" s="1556"/>
      <c r="K38" s="1556"/>
      <c r="L38" s="1556"/>
      <c r="M38" s="1556"/>
      <c r="N38" s="1556"/>
      <c r="O38" s="1556"/>
      <c r="P38" s="1556"/>
      <c r="Q38" s="1556"/>
      <c r="R38" s="1556"/>
      <c r="S38" s="1556"/>
      <c r="T38" s="1556"/>
      <c r="U38" s="1556"/>
      <c r="V38" s="1556"/>
      <c r="W38" s="1556"/>
      <c r="X38" s="1557"/>
      <c r="Y38" s="1558"/>
      <c r="Z38" s="1210"/>
      <c r="AA38" s="1556"/>
      <c r="AB38" s="1556"/>
      <c r="AC38" s="1556"/>
      <c r="AD38" s="1556"/>
      <c r="AE38" s="1208"/>
      <c r="AF38" s="258"/>
      <c r="AG38" s="259"/>
      <c r="AH38" s="259"/>
      <c r="AI38" s="259"/>
      <c r="AJ38" s="259"/>
      <c r="AK38" s="259"/>
      <c r="AL38" s="259"/>
      <c r="AM38" s="259"/>
      <c r="AN38" s="259"/>
      <c r="AO38" s="259"/>
      <c r="AP38" s="259"/>
      <c r="AQ38" s="259"/>
      <c r="AR38" s="259"/>
      <c r="AS38" s="259"/>
      <c r="AT38" s="259"/>
      <c r="AU38" s="259"/>
      <c r="AV38" s="259"/>
      <c r="AW38" s="259"/>
      <c r="AX38" s="259"/>
      <c r="AY38" s="260"/>
      <c r="AZ38" s="258"/>
      <c r="BA38" s="259"/>
      <c r="BB38" s="259"/>
      <c r="BC38" s="259"/>
      <c r="BD38" s="259"/>
      <c r="BE38" s="259"/>
      <c r="BF38" s="259"/>
      <c r="BG38" s="259"/>
      <c r="BH38" s="259"/>
      <c r="BI38" s="259"/>
      <c r="BJ38" s="259"/>
      <c r="BK38" s="259"/>
      <c r="BL38" s="260"/>
      <c r="BM38" s="258"/>
      <c r="BN38" s="259"/>
      <c r="BO38" s="259"/>
      <c r="BP38" s="259"/>
      <c r="BQ38" s="259"/>
      <c r="BR38" s="261"/>
      <c r="BS38" s="260"/>
      <c r="BT38" s="1559"/>
      <c r="BU38" s="1560"/>
      <c r="BV38" s="1560"/>
      <c r="BW38" s="1560"/>
      <c r="BX38" s="1560"/>
      <c r="BY38" s="1561"/>
    </row>
    <row r="39" spans="1:77" ht="25.5" customHeight="1" x14ac:dyDescent="0.45">
      <c r="A39" s="1524">
        <v>12</v>
      </c>
      <c r="B39" s="1291"/>
      <c r="C39" s="1555"/>
      <c r="D39" s="1556"/>
      <c r="E39" s="1556"/>
      <c r="F39" s="1556"/>
      <c r="G39" s="1556"/>
      <c r="H39" s="1556"/>
      <c r="I39" s="1556"/>
      <c r="J39" s="1556"/>
      <c r="K39" s="1556"/>
      <c r="L39" s="1556"/>
      <c r="M39" s="1556"/>
      <c r="N39" s="1556"/>
      <c r="O39" s="1556"/>
      <c r="P39" s="1556"/>
      <c r="Q39" s="1556"/>
      <c r="R39" s="1556"/>
      <c r="S39" s="1556"/>
      <c r="T39" s="1556"/>
      <c r="U39" s="1556"/>
      <c r="V39" s="1556"/>
      <c r="W39" s="1556"/>
      <c r="X39" s="1557"/>
      <c r="Y39" s="1558"/>
      <c r="Z39" s="1210"/>
      <c r="AA39" s="1556"/>
      <c r="AB39" s="1556"/>
      <c r="AC39" s="1556"/>
      <c r="AD39" s="1556"/>
      <c r="AE39" s="1208"/>
      <c r="AF39" s="258"/>
      <c r="AG39" s="259"/>
      <c r="AH39" s="259"/>
      <c r="AI39" s="259"/>
      <c r="AJ39" s="259"/>
      <c r="AK39" s="259"/>
      <c r="AL39" s="259"/>
      <c r="AM39" s="259"/>
      <c r="AN39" s="259"/>
      <c r="AO39" s="259"/>
      <c r="AP39" s="259"/>
      <c r="AQ39" s="259"/>
      <c r="AR39" s="259"/>
      <c r="AS39" s="259"/>
      <c r="AT39" s="259"/>
      <c r="AU39" s="259"/>
      <c r="AV39" s="259"/>
      <c r="AW39" s="259"/>
      <c r="AX39" s="259"/>
      <c r="AY39" s="260"/>
      <c r="AZ39" s="258"/>
      <c r="BA39" s="259"/>
      <c r="BB39" s="259"/>
      <c r="BC39" s="259"/>
      <c r="BD39" s="259"/>
      <c r="BE39" s="259"/>
      <c r="BF39" s="259"/>
      <c r="BG39" s="259"/>
      <c r="BH39" s="259"/>
      <c r="BI39" s="259"/>
      <c r="BJ39" s="259"/>
      <c r="BK39" s="259"/>
      <c r="BL39" s="260"/>
      <c r="BM39" s="258"/>
      <c r="BN39" s="259"/>
      <c r="BO39" s="259"/>
      <c r="BP39" s="259"/>
      <c r="BQ39" s="259"/>
      <c r="BR39" s="261"/>
      <c r="BS39" s="260"/>
      <c r="BT39" s="1559"/>
      <c r="BU39" s="1560"/>
      <c r="BV39" s="1560"/>
      <c r="BW39" s="1560"/>
      <c r="BX39" s="1560"/>
      <c r="BY39" s="1561"/>
    </row>
    <row r="40" spans="1:77" ht="25.5" customHeight="1" x14ac:dyDescent="0.45">
      <c r="A40" s="1524">
        <v>13</v>
      </c>
      <c r="B40" s="1291"/>
      <c r="C40" s="1555"/>
      <c r="D40" s="1556"/>
      <c r="E40" s="1556"/>
      <c r="F40" s="1556"/>
      <c r="G40" s="1556"/>
      <c r="H40" s="1556"/>
      <c r="I40" s="1556"/>
      <c r="J40" s="1556"/>
      <c r="K40" s="1556"/>
      <c r="L40" s="1556"/>
      <c r="M40" s="1556"/>
      <c r="N40" s="1556"/>
      <c r="O40" s="1556"/>
      <c r="P40" s="1556"/>
      <c r="Q40" s="1556"/>
      <c r="R40" s="1556"/>
      <c r="S40" s="1556"/>
      <c r="T40" s="1556"/>
      <c r="U40" s="1556"/>
      <c r="V40" s="1556"/>
      <c r="W40" s="1556"/>
      <c r="X40" s="1557"/>
      <c r="Y40" s="1558"/>
      <c r="Z40" s="1210"/>
      <c r="AA40" s="1556"/>
      <c r="AB40" s="1556"/>
      <c r="AC40" s="1556"/>
      <c r="AD40" s="1556"/>
      <c r="AE40" s="1208"/>
      <c r="AF40" s="258"/>
      <c r="AG40" s="259"/>
      <c r="AH40" s="259"/>
      <c r="AI40" s="259"/>
      <c r="AJ40" s="259"/>
      <c r="AK40" s="259"/>
      <c r="AL40" s="259"/>
      <c r="AM40" s="259"/>
      <c r="AN40" s="259"/>
      <c r="AO40" s="259"/>
      <c r="AP40" s="259"/>
      <c r="AQ40" s="259"/>
      <c r="AR40" s="259"/>
      <c r="AS40" s="259"/>
      <c r="AT40" s="259"/>
      <c r="AU40" s="259"/>
      <c r="AV40" s="259"/>
      <c r="AW40" s="259"/>
      <c r="AX40" s="259"/>
      <c r="AY40" s="260"/>
      <c r="AZ40" s="258"/>
      <c r="BA40" s="259"/>
      <c r="BB40" s="259"/>
      <c r="BC40" s="259"/>
      <c r="BD40" s="259"/>
      <c r="BE40" s="259"/>
      <c r="BF40" s="259"/>
      <c r="BG40" s="259"/>
      <c r="BH40" s="259"/>
      <c r="BI40" s="259"/>
      <c r="BJ40" s="259"/>
      <c r="BK40" s="259"/>
      <c r="BL40" s="260"/>
      <c r="BM40" s="258"/>
      <c r="BN40" s="259"/>
      <c r="BO40" s="259"/>
      <c r="BP40" s="259"/>
      <c r="BQ40" s="259"/>
      <c r="BR40" s="261"/>
      <c r="BS40" s="260"/>
      <c r="BT40" s="1559"/>
      <c r="BU40" s="1560"/>
      <c r="BV40" s="1560"/>
      <c r="BW40" s="1560"/>
      <c r="BX40" s="1560"/>
      <c r="BY40" s="1561"/>
    </row>
    <row r="41" spans="1:77" ht="25.5" customHeight="1" x14ac:dyDescent="0.45">
      <c r="A41" s="1524">
        <v>14</v>
      </c>
      <c r="B41" s="1291"/>
      <c r="C41" s="1555"/>
      <c r="D41" s="1556"/>
      <c r="E41" s="1556"/>
      <c r="F41" s="1556"/>
      <c r="G41" s="1556"/>
      <c r="H41" s="1556"/>
      <c r="I41" s="1556"/>
      <c r="J41" s="1556"/>
      <c r="K41" s="1556"/>
      <c r="L41" s="1556"/>
      <c r="M41" s="1556"/>
      <c r="N41" s="1556"/>
      <c r="O41" s="1556"/>
      <c r="P41" s="1556"/>
      <c r="Q41" s="1556"/>
      <c r="R41" s="1556"/>
      <c r="S41" s="1556"/>
      <c r="T41" s="1556"/>
      <c r="U41" s="1556"/>
      <c r="V41" s="1556"/>
      <c r="W41" s="1556"/>
      <c r="X41" s="1557"/>
      <c r="Y41" s="1558"/>
      <c r="Z41" s="1210"/>
      <c r="AA41" s="1556"/>
      <c r="AB41" s="1556"/>
      <c r="AC41" s="1556"/>
      <c r="AD41" s="1556"/>
      <c r="AE41" s="1208"/>
      <c r="AF41" s="258"/>
      <c r="AG41" s="259"/>
      <c r="AH41" s="259"/>
      <c r="AI41" s="259"/>
      <c r="AJ41" s="259"/>
      <c r="AK41" s="259"/>
      <c r="AL41" s="259"/>
      <c r="AM41" s="259"/>
      <c r="AN41" s="259"/>
      <c r="AO41" s="259"/>
      <c r="AP41" s="259"/>
      <c r="AQ41" s="259"/>
      <c r="AR41" s="259"/>
      <c r="AS41" s="259"/>
      <c r="AT41" s="259"/>
      <c r="AU41" s="259"/>
      <c r="AV41" s="259"/>
      <c r="AW41" s="259"/>
      <c r="AX41" s="259"/>
      <c r="AY41" s="260"/>
      <c r="AZ41" s="258"/>
      <c r="BA41" s="259"/>
      <c r="BB41" s="259"/>
      <c r="BC41" s="259"/>
      <c r="BD41" s="259"/>
      <c r="BE41" s="259"/>
      <c r="BF41" s="259"/>
      <c r="BG41" s="259"/>
      <c r="BH41" s="259"/>
      <c r="BI41" s="259"/>
      <c r="BJ41" s="259"/>
      <c r="BK41" s="259"/>
      <c r="BL41" s="260"/>
      <c r="BM41" s="258"/>
      <c r="BN41" s="259"/>
      <c r="BO41" s="259"/>
      <c r="BP41" s="259"/>
      <c r="BQ41" s="259"/>
      <c r="BR41" s="261"/>
      <c r="BS41" s="260"/>
      <c r="BT41" s="1559"/>
      <c r="BU41" s="1560"/>
      <c r="BV41" s="1560"/>
      <c r="BW41" s="1560"/>
      <c r="BX41" s="1560"/>
      <c r="BY41" s="1561"/>
    </row>
    <row r="42" spans="1:77" ht="25.5" customHeight="1" x14ac:dyDescent="0.45">
      <c r="A42" s="1524">
        <v>15</v>
      </c>
      <c r="B42" s="1291"/>
      <c r="C42" s="1555"/>
      <c r="D42" s="1556"/>
      <c r="E42" s="1556"/>
      <c r="F42" s="1556"/>
      <c r="G42" s="1556"/>
      <c r="H42" s="1556"/>
      <c r="I42" s="1556"/>
      <c r="J42" s="1556"/>
      <c r="K42" s="1556"/>
      <c r="L42" s="1556"/>
      <c r="M42" s="1556"/>
      <c r="N42" s="1556"/>
      <c r="O42" s="1556"/>
      <c r="P42" s="1556"/>
      <c r="Q42" s="1556"/>
      <c r="R42" s="1556"/>
      <c r="S42" s="1556"/>
      <c r="T42" s="1556"/>
      <c r="U42" s="1556"/>
      <c r="V42" s="1556"/>
      <c r="W42" s="1556"/>
      <c r="X42" s="1557"/>
      <c r="Y42" s="1558"/>
      <c r="Z42" s="1210"/>
      <c r="AA42" s="1556"/>
      <c r="AB42" s="1556"/>
      <c r="AC42" s="1556"/>
      <c r="AD42" s="1556"/>
      <c r="AE42" s="1208"/>
      <c r="AF42" s="258"/>
      <c r="AG42" s="259"/>
      <c r="AH42" s="259"/>
      <c r="AI42" s="259"/>
      <c r="AJ42" s="259"/>
      <c r="AK42" s="259"/>
      <c r="AL42" s="259"/>
      <c r="AM42" s="259"/>
      <c r="AN42" s="259"/>
      <c r="AO42" s="259"/>
      <c r="AP42" s="259"/>
      <c r="AQ42" s="259"/>
      <c r="AR42" s="259"/>
      <c r="AS42" s="259"/>
      <c r="AT42" s="259"/>
      <c r="AU42" s="259"/>
      <c r="AV42" s="259"/>
      <c r="AW42" s="259"/>
      <c r="AX42" s="259"/>
      <c r="AY42" s="260"/>
      <c r="AZ42" s="258"/>
      <c r="BA42" s="259"/>
      <c r="BB42" s="259"/>
      <c r="BC42" s="259"/>
      <c r="BD42" s="259"/>
      <c r="BE42" s="259"/>
      <c r="BF42" s="259"/>
      <c r="BG42" s="259"/>
      <c r="BH42" s="259"/>
      <c r="BI42" s="259"/>
      <c r="BJ42" s="259"/>
      <c r="BK42" s="259"/>
      <c r="BL42" s="260"/>
      <c r="BM42" s="258"/>
      <c r="BN42" s="259"/>
      <c r="BO42" s="259"/>
      <c r="BP42" s="259"/>
      <c r="BQ42" s="259"/>
      <c r="BR42" s="261"/>
      <c r="BS42" s="260"/>
      <c r="BT42" s="1559"/>
      <c r="BU42" s="1560"/>
      <c r="BV42" s="1560"/>
      <c r="BW42" s="1560"/>
      <c r="BX42" s="1560"/>
      <c r="BY42" s="1561"/>
    </row>
    <row r="43" spans="1:77" ht="25.5" customHeight="1" x14ac:dyDescent="0.45">
      <c r="A43" s="1524">
        <v>16</v>
      </c>
      <c r="B43" s="1291"/>
      <c r="C43" s="1555"/>
      <c r="D43" s="1556"/>
      <c r="E43" s="1556"/>
      <c r="F43" s="1556"/>
      <c r="G43" s="1556"/>
      <c r="H43" s="1556"/>
      <c r="I43" s="1556"/>
      <c r="J43" s="1556"/>
      <c r="K43" s="1556"/>
      <c r="L43" s="1556"/>
      <c r="M43" s="1556"/>
      <c r="N43" s="1556"/>
      <c r="O43" s="1556"/>
      <c r="P43" s="1556"/>
      <c r="Q43" s="1556"/>
      <c r="R43" s="1556"/>
      <c r="S43" s="1556"/>
      <c r="T43" s="1556"/>
      <c r="U43" s="1556"/>
      <c r="V43" s="1556"/>
      <c r="W43" s="1556"/>
      <c r="X43" s="1557"/>
      <c r="Y43" s="1558"/>
      <c r="Z43" s="1210"/>
      <c r="AA43" s="1556"/>
      <c r="AB43" s="1556"/>
      <c r="AC43" s="1556"/>
      <c r="AD43" s="1556"/>
      <c r="AE43" s="1208"/>
      <c r="AF43" s="258"/>
      <c r="AG43" s="259"/>
      <c r="AH43" s="259"/>
      <c r="AI43" s="259"/>
      <c r="AJ43" s="259"/>
      <c r="AK43" s="259"/>
      <c r="AL43" s="259"/>
      <c r="AM43" s="259"/>
      <c r="AN43" s="259"/>
      <c r="AO43" s="259"/>
      <c r="AP43" s="259"/>
      <c r="AQ43" s="259"/>
      <c r="AR43" s="259"/>
      <c r="AS43" s="259"/>
      <c r="AT43" s="259"/>
      <c r="AU43" s="259"/>
      <c r="AV43" s="259"/>
      <c r="AW43" s="259"/>
      <c r="AX43" s="259"/>
      <c r="AY43" s="260"/>
      <c r="AZ43" s="258"/>
      <c r="BA43" s="259"/>
      <c r="BB43" s="259"/>
      <c r="BC43" s="259"/>
      <c r="BD43" s="259"/>
      <c r="BE43" s="259"/>
      <c r="BF43" s="259"/>
      <c r="BG43" s="259"/>
      <c r="BH43" s="259"/>
      <c r="BI43" s="259"/>
      <c r="BJ43" s="259"/>
      <c r="BK43" s="259"/>
      <c r="BL43" s="260"/>
      <c r="BM43" s="258"/>
      <c r="BN43" s="259"/>
      <c r="BO43" s="259"/>
      <c r="BP43" s="259"/>
      <c r="BQ43" s="259"/>
      <c r="BR43" s="261"/>
      <c r="BS43" s="260"/>
      <c r="BT43" s="1559"/>
      <c r="BU43" s="1560"/>
      <c r="BV43" s="1560"/>
      <c r="BW43" s="1560"/>
      <c r="BX43" s="1560"/>
      <c r="BY43" s="1561"/>
    </row>
    <row r="44" spans="1:77" ht="25.5" customHeight="1" x14ac:dyDescent="0.45">
      <c r="A44" s="1524">
        <v>17</v>
      </c>
      <c r="B44" s="1291"/>
      <c r="C44" s="1555"/>
      <c r="D44" s="1556"/>
      <c r="E44" s="1556"/>
      <c r="F44" s="1556"/>
      <c r="G44" s="1556"/>
      <c r="H44" s="1556"/>
      <c r="I44" s="1556"/>
      <c r="J44" s="1556"/>
      <c r="K44" s="1556"/>
      <c r="L44" s="1556"/>
      <c r="M44" s="1556"/>
      <c r="N44" s="1556"/>
      <c r="O44" s="1556"/>
      <c r="P44" s="1556"/>
      <c r="Q44" s="1556"/>
      <c r="R44" s="1556"/>
      <c r="S44" s="1556"/>
      <c r="T44" s="1556"/>
      <c r="U44" s="1556"/>
      <c r="V44" s="1556"/>
      <c r="W44" s="1556"/>
      <c r="X44" s="1557"/>
      <c r="Y44" s="1558"/>
      <c r="Z44" s="1210"/>
      <c r="AA44" s="1556"/>
      <c r="AB44" s="1556"/>
      <c r="AC44" s="1556"/>
      <c r="AD44" s="1556"/>
      <c r="AE44" s="1208"/>
      <c r="AF44" s="258"/>
      <c r="AG44" s="259"/>
      <c r="AH44" s="259"/>
      <c r="AI44" s="259"/>
      <c r="AJ44" s="259"/>
      <c r="AK44" s="259"/>
      <c r="AL44" s="259"/>
      <c r="AM44" s="259"/>
      <c r="AN44" s="259"/>
      <c r="AO44" s="259"/>
      <c r="AP44" s="259"/>
      <c r="AQ44" s="259"/>
      <c r="AR44" s="259"/>
      <c r="AS44" s="259"/>
      <c r="AT44" s="259"/>
      <c r="AU44" s="259"/>
      <c r="AV44" s="259"/>
      <c r="AW44" s="259"/>
      <c r="AX44" s="259"/>
      <c r="AY44" s="260"/>
      <c r="AZ44" s="258"/>
      <c r="BA44" s="259"/>
      <c r="BB44" s="259"/>
      <c r="BC44" s="259"/>
      <c r="BD44" s="259"/>
      <c r="BE44" s="259"/>
      <c r="BF44" s="259"/>
      <c r="BG44" s="259"/>
      <c r="BH44" s="259"/>
      <c r="BI44" s="259"/>
      <c r="BJ44" s="259"/>
      <c r="BK44" s="259"/>
      <c r="BL44" s="260"/>
      <c r="BM44" s="258"/>
      <c r="BN44" s="259"/>
      <c r="BO44" s="259"/>
      <c r="BP44" s="259"/>
      <c r="BQ44" s="259"/>
      <c r="BR44" s="261"/>
      <c r="BS44" s="260"/>
      <c r="BT44" s="1559"/>
      <c r="BU44" s="1560"/>
      <c r="BV44" s="1560"/>
      <c r="BW44" s="1560"/>
      <c r="BX44" s="1560"/>
      <c r="BY44" s="1561"/>
    </row>
    <row r="45" spans="1:77" ht="25.5" customHeight="1" x14ac:dyDescent="0.45">
      <c r="A45" s="1524">
        <v>18</v>
      </c>
      <c r="B45" s="1291"/>
      <c r="C45" s="1555"/>
      <c r="D45" s="1556"/>
      <c r="E45" s="1556"/>
      <c r="F45" s="1556"/>
      <c r="G45" s="1556"/>
      <c r="H45" s="1556"/>
      <c r="I45" s="1556"/>
      <c r="J45" s="1556"/>
      <c r="K45" s="1556"/>
      <c r="L45" s="1556"/>
      <c r="M45" s="1556"/>
      <c r="N45" s="1556"/>
      <c r="O45" s="1556"/>
      <c r="P45" s="1556"/>
      <c r="Q45" s="1556"/>
      <c r="R45" s="1556"/>
      <c r="S45" s="1556"/>
      <c r="T45" s="1556"/>
      <c r="U45" s="1556"/>
      <c r="V45" s="1556"/>
      <c r="W45" s="1556"/>
      <c r="X45" s="1557"/>
      <c r="Y45" s="1558"/>
      <c r="Z45" s="1210"/>
      <c r="AA45" s="1556"/>
      <c r="AB45" s="1556"/>
      <c r="AC45" s="1556"/>
      <c r="AD45" s="1556"/>
      <c r="AE45" s="1208"/>
      <c r="AF45" s="258"/>
      <c r="AG45" s="259"/>
      <c r="AH45" s="259"/>
      <c r="AI45" s="259"/>
      <c r="AJ45" s="259"/>
      <c r="AK45" s="259"/>
      <c r="AL45" s="259"/>
      <c r="AM45" s="259"/>
      <c r="AN45" s="259"/>
      <c r="AO45" s="259"/>
      <c r="AP45" s="259"/>
      <c r="AQ45" s="259"/>
      <c r="AR45" s="259"/>
      <c r="AS45" s="259"/>
      <c r="AT45" s="259"/>
      <c r="AU45" s="259"/>
      <c r="AV45" s="259"/>
      <c r="AW45" s="259"/>
      <c r="AX45" s="259"/>
      <c r="AY45" s="260"/>
      <c r="AZ45" s="258"/>
      <c r="BA45" s="259"/>
      <c r="BB45" s="259"/>
      <c r="BC45" s="259"/>
      <c r="BD45" s="259"/>
      <c r="BE45" s="259"/>
      <c r="BF45" s="259"/>
      <c r="BG45" s="259"/>
      <c r="BH45" s="259"/>
      <c r="BI45" s="259"/>
      <c r="BJ45" s="259"/>
      <c r="BK45" s="259"/>
      <c r="BL45" s="260"/>
      <c r="BM45" s="258"/>
      <c r="BN45" s="259"/>
      <c r="BO45" s="259"/>
      <c r="BP45" s="259"/>
      <c r="BQ45" s="259"/>
      <c r="BR45" s="261"/>
      <c r="BS45" s="260"/>
      <c r="BT45" s="1559"/>
      <c r="BU45" s="1560"/>
      <c r="BV45" s="1560"/>
      <c r="BW45" s="1560"/>
      <c r="BX45" s="1560"/>
      <c r="BY45" s="1561"/>
    </row>
    <row r="46" spans="1:77" ht="25.5" customHeight="1" x14ac:dyDescent="0.45">
      <c r="A46" s="1524">
        <v>19</v>
      </c>
      <c r="B46" s="1291"/>
      <c r="C46" s="1555"/>
      <c r="D46" s="1556"/>
      <c r="E46" s="1556"/>
      <c r="F46" s="1556"/>
      <c r="G46" s="1556"/>
      <c r="H46" s="1556"/>
      <c r="I46" s="1556"/>
      <c r="J46" s="1556"/>
      <c r="K46" s="1556"/>
      <c r="L46" s="1556"/>
      <c r="M46" s="1556"/>
      <c r="N46" s="1556"/>
      <c r="O46" s="1556"/>
      <c r="P46" s="1556"/>
      <c r="Q46" s="1556"/>
      <c r="R46" s="1556"/>
      <c r="S46" s="1556"/>
      <c r="T46" s="1556"/>
      <c r="U46" s="1556"/>
      <c r="V46" s="1556"/>
      <c r="W46" s="1556"/>
      <c r="X46" s="1557"/>
      <c r="Y46" s="1558"/>
      <c r="Z46" s="1210"/>
      <c r="AA46" s="1556"/>
      <c r="AB46" s="1556"/>
      <c r="AC46" s="1556"/>
      <c r="AD46" s="1556"/>
      <c r="AE46" s="1208"/>
      <c r="AF46" s="258"/>
      <c r="AG46" s="259"/>
      <c r="AH46" s="259"/>
      <c r="AI46" s="259"/>
      <c r="AJ46" s="259"/>
      <c r="AK46" s="259"/>
      <c r="AL46" s="259"/>
      <c r="AM46" s="259"/>
      <c r="AN46" s="259"/>
      <c r="AO46" s="259"/>
      <c r="AP46" s="259"/>
      <c r="AQ46" s="259"/>
      <c r="AR46" s="259"/>
      <c r="AS46" s="259"/>
      <c r="AT46" s="259"/>
      <c r="AU46" s="259"/>
      <c r="AV46" s="259"/>
      <c r="AW46" s="259"/>
      <c r="AX46" s="259"/>
      <c r="AY46" s="260"/>
      <c r="AZ46" s="258"/>
      <c r="BA46" s="259"/>
      <c r="BB46" s="259"/>
      <c r="BC46" s="259"/>
      <c r="BD46" s="259"/>
      <c r="BE46" s="259"/>
      <c r="BF46" s="259"/>
      <c r="BG46" s="259"/>
      <c r="BH46" s="259"/>
      <c r="BI46" s="259"/>
      <c r="BJ46" s="259"/>
      <c r="BK46" s="259"/>
      <c r="BL46" s="260"/>
      <c r="BM46" s="258"/>
      <c r="BN46" s="259"/>
      <c r="BO46" s="259"/>
      <c r="BP46" s="259"/>
      <c r="BQ46" s="259"/>
      <c r="BR46" s="261"/>
      <c r="BS46" s="260"/>
      <c r="BT46" s="1559"/>
      <c r="BU46" s="1560"/>
      <c r="BV46" s="1560"/>
      <c r="BW46" s="1560"/>
      <c r="BX46" s="1560"/>
      <c r="BY46" s="1561"/>
    </row>
    <row r="47" spans="1:77" ht="25.5" customHeight="1" x14ac:dyDescent="0.45">
      <c r="A47" s="1524">
        <v>20</v>
      </c>
      <c r="B47" s="1291"/>
      <c r="C47" s="1555"/>
      <c r="D47" s="1556"/>
      <c r="E47" s="1556"/>
      <c r="F47" s="1556"/>
      <c r="G47" s="1556"/>
      <c r="H47" s="1556"/>
      <c r="I47" s="1556"/>
      <c r="J47" s="1556"/>
      <c r="K47" s="1556"/>
      <c r="L47" s="1556"/>
      <c r="M47" s="1556"/>
      <c r="N47" s="1556"/>
      <c r="O47" s="1556"/>
      <c r="P47" s="1556"/>
      <c r="Q47" s="1556"/>
      <c r="R47" s="1556"/>
      <c r="S47" s="1556"/>
      <c r="T47" s="1556"/>
      <c r="U47" s="1556"/>
      <c r="V47" s="1556"/>
      <c r="W47" s="1556"/>
      <c r="X47" s="1557"/>
      <c r="Y47" s="1558"/>
      <c r="Z47" s="1210"/>
      <c r="AA47" s="1556"/>
      <c r="AB47" s="1556"/>
      <c r="AC47" s="1556"/>
      <c r="AD47" s="1556"/>
      <c r="AE47" s="1208"/>
      <c r="AF47" s="258"/>
      <c r="AG47" s="259"/>
      <c r="AH47" s="259"/>
      <c r="AI47" s="259"/>
      <c r="AJ47" s="259"/>
      <c r="AK47" s="259"/>
      <c r="AL47" s="259"/>
      <c r="AM47" s="259"/>
      <c r="AN47" s="259"/>
      <c r="AO47" s="259"/>
      <c r="AP47" s="259"/>
      <c r="AQ47" s="259"/>
      <c r="AR47" s="259"/>
      <c r="AS47" s="259"/>
      <c r="AT47" s="259"/>
      <c r="AU47" s="259"/>
      <c r="AV47" s="259"/>
      <c r="AW47" s="259"/>
      <c r="AX47" s="259"/>
      <c r="AY47" s="260"/>
      <c r="AZ47" s="258"/>
      <c r="BA47" s="259"/>
      <c r="BB47" s="259"/>
      <c r="BC47" s="259"/>
      <c r="BD47" s="259"/>
      <c r="BE47" s="259"/>
      <c r="BF47" s="259"/>
      <c r="BG47" s="259"/>
      <c r="BH47" s="259"/>
      <c r="BI47" s="259"/>
      <c r="BJ47" s="259"/>
      <c r="BK47" s="259"/>
      <c r="BL47" s="260"/>
      <c r="BM47" s="258"/>
      <c r="BN47" s="259"/>
      <c r="BO47" s="259"/>
      <c r="BP47" s="259"/>
      <c r="BQ47" s="259"/>
      <c r="BR47" s="261"/>
      <c r="BS47" s="260"/>
      <c r="BT47" s="1559"/>
      <c r="BU47" s="1560"/>
      <c r="BV47" s="1560"/>
      <c r="BW47" s="1560"/>
      <c r="BX47" s="1560"/>
      <c r="BY47" s="1561"/>
    </row>
    <row r="48" spans="1:77" ht="25.5" customHeight="1" x14ac:dyDescent="0.45">
      <c r="A48" s="1524">
        <v>21</v>
      </c>
      <c r="B48" s="1291"/>
      <c r="C48" s="1555"/>
      <c r="D48" s="1556"/>
      <c r="E48" s="1556"/>
      <c r="F48" s="1556"/>
      <c r="G48" s="1556"/>
      <c r="H48" s="1556"/>
      <c r="I48" s="1556"/>
      <c r="J48" s="1556"/>
      <c r="K48" s="1556"/>
      <c r="L48" s="1556"/>
      <c r="M48" s="1556"/>
      <c r="N48" s="1556"/>
      <c r="O48" s="1556"/>
      <c r="P48" s="1556"/>
      <c r="Q48" s="1556"/>
      <c r="R48" s="1556"/>
      <c r="S48" s="1556"/>
      <c r="T48" s="1556"/>
      <c r="U48" s="1556"/>
      <c r="V48" s="1556"/>
      <c r="W48" s="1556"/>
      <c r="X48" s="1557"/>
      <c r="Y48" s="1558"/>
      <c r="Z48" s="1210"/>
      <c r="AA48" s="1556"/>
      <c r="AB48" s="1556"/>
      <c r="AC48" s="1556"/>
      <c r="AD48" s="1556"/>
      <c r="AE48" s="1208"/>
      <c r="AF48" s="258"/>
      <c r="AG48" s="259"/>
      <c r="AH48" s="259"/>
      <c r="AI48" s="259"/>
      <c r="AJ48" s="259"/>
      <c r="AK48" s="259"/>
      <c r="AL48" s="259"/>
      <c r="AM48" s="259"/>
      <c r="AN48" s="259"/>
      <c r="AO48" s="259"/>
      <c r="AP48" s="259"/>
      <c r="AQ48" s="259"/>
      <c r="AR48" s="259"/>
      <c r="AS48" s="259"/>
      <c r="AT48" s="259"/>
      <c r="AU48" s="259"/>
      <c r="AV48" s="259"/>
      <c r="AW48" s="259"/>
      <c r="AX48" s="259"/>
      <c r="AY48" s="260"/>
      <c r="AZ48" s="258"/>
      <c r="BA48" s="259"/>
      <c r="BB48" s="259"/>
      <c r="BC48" s="259"/>
      <c r="BD48" s="259"/>
      <c r="BE48" s="259"/>
      <c r="BF48" s="259"/>
      <c r="BG48" s="259"/>
      <c r="BH48" s="259"/>
      <c r="BI48" s="259"/>
      <c r="BJ48" s="259"/>
      <c r="BK48" s="259"/>
      <c r="BL48" s="260"/>
      <c r="BM48" s="258"/>
      <c r="BN48" s="259"/>
      <c r="BO48" s="259"/>
      <c r="BP48" s="259"/>
      <c r="BQ48" s="259"/>
      <c r="BR48" s="261"/>
      <c r="BS48" s="260"/>
      <c r="BT48" s="1559"/>
      <c r="BU48" s="1560"/>
      <c r="BV48" s="1560"/>
      <c r="BW48" s="1560"/>
      <c r="BX48" s="1560"/>
      <c r="BY48" s="1561"/>
    </row>
    <row r="49" spans="1:77" ht="25.5" customHeight="1" x14ac:dyDescent="0.45">
      <c r="A49" s="1524">
        <v>22</v>
      </c>
      <c r="B49" s="1291"/>
      <c r="C49" s="1555"/>
      <c r="D49" s="1556"/>
      <c r="E49" s="1556"/>
      <c r="F49" s="1556"/>
      <c r="G49" s="1556"/>
      <c r="H49" s="1556"/>
      <c r="I49" s="1556"/>
      <c r="J49" s="1556"/>
      <c r="K49" s="1556"/>
      <c r="L49" s="1556"/>
      <c r="M49" s="1556"/>
      <c r="N49" s="1556"/>
      <c r="O49" s="1556"/>
      <c r="P49" s="1556"/>
      <c r="Q49" s="1556"/>
      <c r="R49" s="1556"/>
      <c r="S49" s="1556"/>
      <c r="T49" s="1556"/>
      <c r="U49" s="1556"/>
      <c r="V49" s="1556"/>
      <c r="W49" s="1556"/>
      <c r="X49" s="1557"/>
      <c r="Y49" s="1558"/>
      <c r="Z49" s="1210"/>
      <c r="AA49" s="1556"/>
      <c r="AB49" s="1556"/>
      <c r="AC49" s="1556"/>
      <c r="AD49" s="1556"/>
      <c r="AE49" s="1208"/>
      <c r="AF49" s="258"/>
      <c r="AG49" s="259"/>
      <c r="AH49" s="259"/>
      <c r="AI49" s="259"/>
      <c r="AJ49" s="259"/>
      <c r="AK49" s="259"/>
      <c r="AL49" s="259"/>
      <c r="AM49" s="259"/>
      <c r="AN49" s="259"/>
      <c r="AO49" s="259"/>
      <c r="AP49" s="259"/>
      <c r="AQ49" s="259"/>
      <c r="AR49" s="259"/>
      <c r="AS49" s="259"/>
      <c r="AT49" s="259"/>
      <c r="AU49" s="259"/>
      <c r="AV49" s="259"/>
      <c r="AW49" s="259"/>
      <c r="AX49" s="259"/>
      <c r="AY49" s="260"/>
      <c r="AZ49" s="258"/>
      <c r="BA49" s="259"/>
      <c r="BB49" s="259"/>
      <c r="BC49" s="259"/>
      <c r="BD49" s="259"/>
      <c r="BE49" s="259"/>
      <c r="BF49" s="259"/>
      <c r="BG49" s="259"/>
      <c r="BH49" s="259"/>
      <c r="BI49" s="259"/>
      <c r="BJ49" s="259"/>
      <c r="BK49" s="259"/>
      <c r="BL49" s="260"/>
      <c r="BM49" s="258"/>
      <c r="BN49" s="259"/>
      <c r="BO49" s="259"/>
      <c r="BP49" s="259"/>
      <c r="BQ49" s="259"/>
      <c r="BR49" s="261"/>
      <c r="BS49" s="260"/>
      <c r="BT49" s="1559"/>
      <c r="BU49" s="1560"/>
      <c r="BV49" s="1560"/>
      <c r="BW49" s="1560"/>
      <c r="BX49" s="1560"/>
      <c r="BY49" s="1561"/>
    </row>
    <row r="50" spans="1:77" ht="25.5" customHeight="1" x14ac:dyDescent="0.45">
      <c r="A50" s="1524">
        <v>23</v>
      </c>
      <c r="B50" s="1291"/>
      <c r="C50" s="1555"/>
      <c r="D50" s="1556"/>
      <c r="E50" s="1556"/>
      <c r="F50" s="1556"/>
      <c r="G50" s="1556"/>
      <c r="H50" s="1556"/>
      <c r="I50" s="1556"/>
      <c r="J50" s="1556"/>
      <c r="K50" s="1556"/>
      <c r="L50" s="1556"/>
      <c r="M50" s="1556"/>
      <c r="N50" s="1556"/>
      <c r="O50" s="1556"/>
      <c r="P50" s="1556"/>
      <c r="Q50" s="1556"/>
      <c r="R50" s="1556"/>
      <c r="S50" s="1556"/>
      <c r="T50" s="1556"/>
      <c r="U50" s="1556"/>
      <c r="V50" s="1556"/>
      <c r="W50" s="1556"/>
      <c r="X50" s="1557"/>
      <c r="Y50" s="1558"/>
      <c r="Z50" s="1210"/>
      <c r="AA50" s="1556"/>
      <c r="AB50" s="1556"/>
      <c r="AC50" s="1556"/>
      <c r="AD50" s="1556"/>
      <c r="AE50" s="1208"/>
      <c r="AF50" s="258"/>
      <c r="AG50" s="259"/>
      <c r="AH50" s="259"/>
      <c r="AI50" s="259"/>
      <c r="AJ50" s="259"/>
      <c r="AK50" s="259"/>
      <c r="AL50" s="259"/>
      <c r="AM50" s="259"/>
      <c r="AN50" s="259"/>
      <c r="AO50" s="259"/>
      <c r="AP50" s="259"/>
      <c r="AQ50" s="259"/>
      <c r="AR50" s="259"/>
      <c r="AS50" s="259"/>
      <c r="AT50" s="259"/>
      <c r="AU50" s="259"/>
      <c r="AV50" s="259"/>
      <c r="AW50" s="259"/>
      <c r="AX50" s="259"/>
      <c r="AY50" s="260"/>
      <c r="AZ50" s="258"/>
      <c r="BA50" s="259"/>
      <c r="BB50" s="259"/>
      <c r="BC50" s="259"/>
      <c r="BD50" s="259"/>
      <c r="BE50" s="259"/>
      <c r="BF50" s="259"/>
      <c r="BG50" s="259"/>
      <c r="BH50" s="259"/>
      <c r="BI50" s="259"/>
      <c r="BJ50" s="259"/>
      <c r="BK50" s="259"/>
      <c r="BL50" s="260"/>
      <c r="BM50" s="258"/>
      <c r="BN50" s="259"/>
      <c r="BO50" s="259"/>
      <c r="BP50" s="259"/>
      <c r="BQ50" s="259"/>
      <c r="BR50" s="261"/>
      <c r="BS50" s="260"/>
      <c r="BT50" s="1559"/>
      <c r="BU50" s="1560"/>
      <c r="BV50" s="1560"/>
      <c r="BW50" s="1560"/>
      <c r="BX50" s="1560"/>
      <c r="BY50" s="1561"/>
    </row>
    <row r="51" spans="1:77" ht="25.5" customHeight="1" x14ac:dyDescent="0.45">
      <c r="A51" s="1524">
        <v>24</v>
      </c>
      <c r="B51" s="1291"/>
      <c r="C51" s="1555"/>
      <c r="D51" s="1556"/>
      <c r="E51" s="1556"/>
      <c r="F51" s="1556"/>
      <c r="G51" s="1556"/>
      <c r="H51" s="1556"/>
      <c r="I51" s="1556"/>
      <c r="J51" s="1556"/>
      <c r="K51" s="1556"/>
      <c r="L51" s="1556"/>
      <c r="M51" s="1556"/>
      <c r="N51" s="1556"/>
      <c r="O51" s="1556"/>
      <c r="P51" s="1556"/>
      <c r="Q51" s="1556"/>
      <c r="R51" s="1556"/>
      <c r="S51" s="1556"/>
      <c r="T51" s="1556"/>
      <c r="U51" s="1556"/>
      <c r="V51" s="1556"/>
      <c r="W51" s="1556"/>
      <c r="X51" s="1557"/>
      <c r="Y51" s="1558"/>
      <c r="Z51" s="1210"/>
      <c r="AA51" s="1556"/>
      <c r="AB51" s="1556"/>
      <c r="AC51" s="1556"/>
      <c r="AD51" s="1556"/>
      <c r="AE51" s="1208"/>
      <c r="AF51" s="258"/>
      <c r="AG51" s="259"/>
      <c r="AH51" s="259"/>
      <c r="AI51" s="259"/>
      <c r="AJ51" s="259"/>
      <c r="AK51" s="259"/>
      <c r="AL51" s="259"/>
      <c r="AM51" s="259"/>
      <c r="AN51" s="259"/>
      <c r="AO51" s="259"/>
      <c r="AP51" s="259"/>
      <c r="AQ51" s="259"/>
      <c r="AR51" s="259"/>
      <c r="AS51" s="259"/>
      <c r="AT51" s="259"/>
      <c r="AU51" s="259"/>
      <c r="AV51" s="259"/>
      <c r="AW51" s="259"/>
      <c r="AX51" s="259"/>
      <c r="AY51" s="260"/>
      <c r="AZ51" s="258"/>
      <c r="BA51" s="259"/>
      <c r="BB51" s="259"/>
      <c r="BC51" s="259"/>
      <c r="BD51" s="259"/>
      <c r="BE51" s="259"/>
      <c r="BF51" s="259"/>
      <c r="BG51" s="259"/>
      <c r="BH51" s="259"/>
      <c r="BI51" s="259"/>
      <c r="BJ51" s="259"/>
      <c r="BK51" s="259"/>
      <c r="BL51" s="260"/>
      <c r="BM51" s="258"/>
      <c r="BN51" s="259"/>
      <c r="BO51" s="259"/>
      <c r="BP51" s="259"/>
      <c r="BQ51" s="259"/>
      <c r="BR51" s="261"/>
      <c r="BS51" s="260"/>
      <c r="BT51" s="1559"/>
      <c r="BU51" s="1560"/>
      <c r="BV51" s="1560"/>
      <c r="BW51" s="1560"/>
      <c r="BX51" s="1560"/>
      <c r="BY51" s="1561"/>
    </row>
    <row r="52" spans="1:77" ht="25.5" customHeight="1" x14ac:dyDescent="0.45">
      <c r="A52" s="1524">
        <v>25</v>
      </c>
      <c r="B52" s="1291"/>
      <c r="C52" s="1555"/>
      <c r="D52" s="1556"/>
      <c r="E52" s="1556"/>
      <c r="F52" s="1556"/>
      <c r="G52" s="1556"/>
      <c r="H52" s="1556"/>
      <c r="I52" s="1556"/>
      <c r="J52" s="1556"/>
      <c r="K52" s="1556"/>
      <c r="L52" s="1556"/>
      <c r="M52" s="1556"/>
      <c r="N52" s="1556"/>
      <c r="O52" s="1556"/>
      <c r="P52" s="1556"/>
      <c r="Q52" s="1556"/>
      <c r="R52" s="1556"/>
      <c r="S52" s="1556"/>
      <c r="T52" s="1556"/>
      <c r="U52" s="1556"/>
      <c r="V52" s="1556"/>
      <c r="W52" s="1556"/>
      <c r="X52" s="1557"/>
      <c r="Y52" s="1558"/>
      <c r="Z52" s="1210"/>
      <c r="AA52" s="1556"/>
      <c r="AB52" s="1556"/>
      <c r="AC52" s="1556"/>
      <c r="AD52" s="1556"/>
      <c r="AE52" s="1208"/>
      <c r="AF52" s="258"/>
      <c r="AG52" s="259"/>
      <c r="AH52" s="259"/>
      <c r="AI52" s="259"/>
      <c r="AJ52" s="259"/>
      <c r="AK52" s="259"/>
      <c r="AL52" s="259"/>
      <c r="AM52" s="259"/>
      <c r="AN52" s="259"/>
      <c r="AO52" s="259"/>
      <c r="AP52" s="259"/>
      <c r="AQ52" s="259"/>
      <c r="AR52" s="259"/>
      <c r="AS52" s="259"/>
      <c r="AT52" s="259"/>
      <c r="AU52" s="259"/>
      <c r="AV52" s="259"/>
      <c r="AW52" s="259"/>
      <c r="AX52" s="259"/>
      <c r="AY52" s="260"/>
      <c r="AZ52" s="258"/>
      <c r="BA52" s="259"/>
      <c r="BB52" s="259"/>
      <c r="BC52" s="259"/>
      <c r="BD52" s="259"/>
      <c r="BE52" s="259"/>
      <c r="BF52" s="259"/>
      <c r="BG52" s="259"/>
      <c r="BH52" s="259"/>
      <c r="BI52" s="259"/>
      <c r="BJ52" s="259"/>
      <c r="BK52" s="259"/>
      <c r="BL52" s="260"/>
      <c r="BM52" s="258"/>
      <c r="BN52" s="259"/>
      <c r="BO52" s="259"/>
      <c r="BP52" s="259"/>
      <c r="BQ52" s="259"/>
      <c r="BR52" s="261"/>
      <c r="BS52" s="260"/>
      <c r="BT52" s="1559"/>
      <c r="BU52" s="1560"/>
      <c r="BV52" s="1560"/>
      <c r="BW52" s="1560"/>
      <c r="BX52" s="1560"/>
      <c r="BY52" s="1561"/>
    </row>
    <row r="53" spans="1:77" ht="25.5" customHeight="1" x14ac:dyDescent="0.45">
      <c r="A53" s="1524">
        <v>26</v>
      </c>
      <c r="B53" s="1291"/>
      <c r="C53" s="1555"/>
      <c r="D53" s="1556"/>
      <c r="E53" s="1556"/>
      <c r="F53" s="1556"/>
      <c r="G53" s="1556"/>
      <c r="H53" s="1556"/>
      <c r="I53" s="1556"/>
      <c r="J53" s="1556"/>
      <c r="K53" s="1556"/>
      <c r="L53" s="1556"/>
      <c r="M53" s="1556"/>
      <c r="N53" s="1556"/>
      <c r="O53" s="1556"/>
      <c r="P53" s="1556"/>
      <c r="Q53" s="1556"/>
      <c r="R53" s="1556"/>
      <c r="S53" s="1556"/>
      <c r="T53" s="1556"/>
      <c r="U53" s="1556"/>
      <c r="V53" s="1556"/>
      <c r="W53" s="1556"/>
      <c r="X53" s="1557"/>
      <c r="Y53" s="1558"/>
      <c r="Z53" s="1210"/>
      <c r="AA53" s="1556"/>
      <c r="AB53" s="1556"/>
      <c r="AC53" s="1556"/>
      <c r="AD53" s="1556"/>
      <c r="AE53" s="1208"/>
      <c r="AF53" s="258"/>
      <c r="AG53" s="259"/>
      <c r="AH53" s="259"/>
      <c r="AI53" s="259"/>
      <c r="AJ53" s="259"/>
      <c r="AK53" s="259"/>
      <c r="AL53" s="259"/>
      <c r="AM53" s="259"/>
      <c r="AN53" s="259"/>
      <c r="AO53" s="259"/>
      <c r="AP53" s="259"/>
      <c r="AQ53" s="259"/>
      <c r="AR53" s="259"/>
      <c r="AS53" s="259"/>
      <c r="AT53" s="259"/>
      <c r="AU53" s="259"/>
      <c r="AV53" s="259"/>
      <c r="AW53" s="259"/>
      <c r="AX53" s="259"/>
      <c r="AY53" s="260"/>
      <c r="AZ53" s="258"/>
      <c r="BA53" s="259"/>
      <c r="BB53" s="259"/>
      <c r="BC53" s="259"/>
      <c r="BD53" s="259"/>
      <c r="BE53" s="259"/>
      <c r="BF53" s="259"/>
      <c r="BG53" s="259"/>
      <c r="BH53" s="259"/>
      <c r="BI53" s="259"/>
      <c r="BJ53" s="259"/>
      <c r="BK53" s="259"/>
      <c r="BL53" s="260"/>
      <c r="BM53" s="258"/>
      <c r="BN53" s="259"/>
      <c r="BO53" s="259"/>
      <c r="BP53" s="259"/>
      <c r="BQ53" s="259"/>
      <c r="BR53" s="261"/>
      <c r="BS53" s="260"/>
      <c r="BT53" s="1559"/>
      <c r="BU53" s="1560"/>
      <c r="BV53" s="1560"/>
      <c r="BW53" s="1560"/>
      <c r="BX53" s="1560"/>
      <c r="BY53" s="1561"/>
    </row>
    <row r="54" spans="1:77" ht="25.5" customHeight="1" x14ac:dyDescent="0.45">
      <c r="A54" s="1524">
        <v>27</v>
      </c>
      <c r="B54" s="1291"/>
      <c r="C54" s="1555"/>
      <c r="D54" s="1556"/>
      <c r="E54" s="1556"/>
      <c r="F54" s="1556"/>
      <c r="G54" s="1556"/>
      <c r="H54" s="1556"/>
      <c r="I54" s="1556"/>
      <c r="J54" s="1556"/>
      <c r="K54" s="1556"/>
      <c r="L54" s="1556"/>
      <c r="M54" s="1556"/>
      <c r="N54" s="1556"/>
      <c r="O54" s="1556"/>
      <c r="P54" s="1556"/>
      <c r="Q54" s="1556"/>
      <c r="R54" s="1556"/>
      <c r="S54" s="1556"/>
      <c r="T54" s="1556"/>
      <c r="U54" s="1556"/>
      <c r="V54" s="1556"/>
      <c r="W54" s="1556"/>
      <c r="X54" s="1557"/>
      <c r="Y54" s="1558"/>
      <c r="Z54" s="1210"/>
      <c r="AA54" s="1556"/>
      <c r="AB54" s="1556"/>
      <c r="AC54" s="1556"/>
      <c r="AD54" s="1556"/>
      <c r="AE54" s="1208"/>
      <c r="AF54" s="258"/>
      <c r="AG54" s="259"/>
      <c r="AH54" s="259"/>
      <c r="AI54" s="259"/>
      <c r="AJ54" s="259"/>
      <c r="AK54" s="259"/>
      <c r="AL54" s="259"/>
      <c r="AM54" s="259"/>
      <c r="AN54" s="259"/>
      <c r="AO54" s="259"/>
      <c r="AP54" s="259"/>
      <c r="AQ54" s="259"/>
      <c r="AR54" s="259"/>
      <c r="AS54" s="259"/>
      <c r="AT54" s="259"/>
      <c r="AU54" s="259"/>
      <c r="AV54" s="259"/>
      <c r="AW54" s="259"/>
      <c r="AX54" s="259"/>
      <c r="AY54" s="260"/>
      <c r="AZ54" s="258"/>
      <c r="BA54" s="259"/>
      <c r="BB54" s="259"/>
      <c r="BC54" s="259"/>
      <c r="BD54" s="259"/>
      <c r="BE54" s="259"/>
      <c r="BF54" s="259"/>
      <c r="BG54" s="259"/>
      <c r="BH54" s="259"/>
      <c r="BI54" s="259"/>
      <c r="BJ54" s="259"/>
      <c r="BK54" s="259"/>
      <c r="BL54" s="260"/>
      <c r="BM54" s="258"/>
      <c r="BN54" s="259"/>
      <c r="BO54" s="259"/>
      <c r="BP54" s="259"/>
      <c r="BQ54" s="259"/>
      <c r="BR54" s="261"/>
      <c r="BS54" s="260"/>
      <c r="BT54" s="1559"/>
      <c r="BU54" s="1560"/>
      <c r="BV54" s="1560"/>
      <c r="BW54" s="1560"/>
      <c r="BX54" s="1560"/>
      <c r="BY54" s="1561"/>
    </row>
    <row r="55" spans="1:77" ht="25.5" customHeight="1" x14ac:dyDescent="0.45">
      <c r="A55" s="1524">
        <v>28</v>
      </c>
      <c r="B55" s="1291"/>
      <c r="C55" s="1555"/>
      <c r="D55" s="1556"/>
      <c r="E55" s="1556"/>
      <c r="F55" s="1556"/>
      <c r="G55" s="1556"/>
      <c r="H55" s="1556"/>
      <c r="I55" s="1556"/>
      <c r="J55" s="1556"/>
      <c r="K55" s="1556"/>
      <c r="L55" s="1556"/>
      <c r="M55" s="1556"/>
      <c r="N55" s="1556"/>
      <c r="O55" s="1556"/>
      <c r="P55" s="1556"/>
      <c r="Q55" s="1556"/>
      <c r="R55" s="1556"/>
      <c r="S55" s="1556"/>
      <c r="T55" s="1556"/>
      <c r="U55" s="1556"/>
      <c r="V55" s="1556"/>
      <c r="W55" s="1556"/>
      <c r="X55" s="1557"/>
      <c r="Y55" s="1558"/>
      <c r="Z55" s="1210"/>
      <c r="AA55" s="1556"/>
      <c r="AB55" s="1556"/>
      <c r="AC55" s="1556"/>
      <c r="AD55" s="1556"/>
      <c r="AE55" s="1208"/>
      <c r="AF55" s="258"/>
      <c r="AG55" s="259"/>
      <c r="AH55" s="259"/>
      <c r="AI55" s="259"/>
      <c r="AJ55" s="259"/>
      <c r="AK55" s="259"/>
      <c r="AL55" s="259"/>
      <c r="AM55" s="259"/>
      <c r="AN55" s="259"/>
      <c r="AO55" s="259"/>
      <c r="AP55" s="259"/>
      <c r="AQ55" s="259"/>
      <c r="AR55" s="259"/>
      <c r="AS55" s="259"/>
      <c r="AT55" s="259"/>
      <c r="AU55" s="259"/>
      <c r="AV55" s="259"/>
      <c r="AW55" s="259"/>
      <c r="AX55" s="259"/>
      <c r="AY55" s="260"/>
      <c r="AZ55" s="258"/>
      <c r="BA55" s="259"/>
      <c r="BB55" s="259"/>
      <c r="BC55" s="259"/>
      <c r="BD55" s="259"/>
      <c r="BE55" s="259"/>
      <c r="BF55" s="259"/>
      <c r="BG55" s="259"/>
      <c r="BH55" s="259"/>
      <c r="BI55" s="259"/>
      <c r="BJ55" s="259"/>
      <c r="BK55" s="259"/>
      <c r="BL55" s="260"/>
      <c r="BM55" s="258"/>
      <c r="BN55" s="259"/>
      <c r="BO55" s="259"/>
      <c r="BP55" s="259"/>
      <c r="BQ55" s="259"/>
      <c r="BR55" s="261"/>
      <c r="BS55" s="260"/>
      <c r="BT55" s="1559"/>
      <c r="BU55" s="1560"/>
      <c r="BV55" s="1560"/>
      <c r="BW55" s="1560"/>
      <c r="BX55" s="1560"/>
      <c r="BY55" s="1561"/>
    </row>
    <row r="56" spans="1:77" ht="25.5" customHeight="1" x14ac:dyDescent="0.45">
      <c r="A56" s="1524">
        <v>29</v>
      </c>
      <c r="B56" s="1291"/>
      <c r="C56" s="1555"/>
      <c r="D56" s="1556"/>
      <c r="E56" s="1556"/>
      <c r="F56" s="1556"/>
      <c r="G56" s="1556"/>
      <c r="H56" s="1556"/>
      <c r="I56" s="1556"/>
      <c r="J56" s="1556"/>
      <c r="K56" s="1556"/>
      <c r="L56" s="1556"/>
      <c r="M56" s="1556"/>
      <c r="N56" s="1556"/>
      <c r="O56" s="1556"/>
      <c r="P56" s="1556"/>
      <c r="Q56" s="1556"/>
      <c r="R56" s="1556"/>
      <c r="S56" s="1556"/>
      <c r="T56" s="1556"/>
      <c r="U56" s="1556"/>
      <c r="V56" s="1556"/>
      <c r="W56" s="1556"/>
      <c r="X56" s="1557"/>
      <c r="Y56" s="1558"/>
      <c r="Z56" s="1210"/>
      <c r="AA56" s="1556"/>
      <c r="AB56" s="1556"/>
      <c r="AC56" s="1556"/>
      <c r="AD56" s="1556"/>
      <c r="AE56" s="1208"/>
      <c r="AF56" s="258"/>
      <c r="AG56" s="259"/>
      <c r="AH56" s="259"/>
      <c r="AI56" s="259"/>
      <c r="AJ56" s="259"/>
      <c r="AK56" s="259"/>
      <c r="AL56" s="259"/>
      <c r="AM56" s="259"/>
      <c r="AN56" s="259"/>
      <c r="AO56" s="259"/>
      <c r="AP56" s="259"/>
      <c r="AQ56" s="259"/>
      <c r="AR56" s="259"/>
      <c r="AS56" s="259"/>
      <c r="AT56" s="259"/>
      <c r="AU56" s="259"/>
      <c r="AV56" s="259"/>
      <c r="AW56" s="259"/>
      <c r="AX56" s="259"/>
      <c r="AY56" s="260"/>
      <c r="AZ56" s="258"/>
      <c r="BA56" s="259"/>
      <c r="BB56" s="259"/>
      <c r="BC56" s="259"/>
      <c r="BD56" s="259"/>
      <c r="BE56" s="259"/>
      <c r="BF56" s="259"/>
      <c r="BG56" s="259"/>
      <c r="BH56" s="259"/>
      <c r="BI56" s="259"/>
      <c r="BJ56" s="259"/>
      <c r="BK56" s="259"/>
      <c r="BL56" s="260"/>
      <c r="BM56" s="258"/>
      <c r="BN56" s="259"/>
      <c r="BO56" s="259"/>
      <c r="BP56" s="259"/>
      <c r="BQ56" s="259"/>
      <c r="BR56" s="261"/>
      <c r="BS56" s="260"/>
      <c r="BT56" s="1559"/>
      <c r="BU56" s="1560"/>
      <c r="BV56" s="1560"/>
      <c r="BW56" s="1560"/>
      <c r="BX56" s="1560"/>
      <c r="BY56" s="1561"/>
    </row>
    <row r="57" spans="1:77" ht="25.5" customHeight="1" x14ac:dyDescent="0.45">
      <c r="A57" s="1524">
        <v>30</v>
      </c>
      <c r="B57" s="1291"/>
      <c r="C57" s="1555"/>
      <c r="D57" s="1556"/>
      <c r="E57" s="1556"/>
      <c r="F57" s="1556"/>
      <c r="G57" s="1556"/>
      <c r="H57" s="1556"/>
      <c r="I57" s="1556"/>
      <c r="J57" s="1556"/>
      <c r="K57" s="1556"/>
      <c r="L57" s="1556"/>
      <c r="M57" s="1556"/>
      <c r="N57" s="1556"/>
      <c r="O57" s="1556"/>
      <c r="P57" s="1556"/>
      <c r="Q57" s="1556"/>
      <c r="R57" s="1556"/>
      <c r="S57" s="1556"/>
      <c r="T57" s="1556"/>
      <c r="U57" s="1556"/>
      <c r="V57" s="1556"/>
      <c r="W57" s="1556"/>
      <c r="X57" s="1557"/>
      <c r="Y57" s="1558"/>
      <c r="Z57" s="1210"/>
      <c r="AA57" s="1556"/>
      <c r="AB57" s="1556"/>
      <c r="AC57" s="1556"/>
      <c r="AD57" s="1556"/>
      <c r="AE57" s="1208"/>
      <c r="AF57" s="258"/>
      <c r="AG57" s="259"/>
      <c r="AH57" s="259"/>
      <c r="AI57" s="259"/>
      <c r="AJ57" s="259"/>
      <c r="AK57" s="259"/>
      <c r="AL57" s="259"/>
      <c r="AM57" s="259"/>
      <c r="AN57" s="259"/>
      <c r="AO57" s="259"/>
      <c r="AP57" s="259"/>
      <c r="AQ57" s="259"/>
      <c r="AR57" s="259"/>
      <c r="AS57" s="259"/>
      <c r="AT57" s="259"/>
      <c r="AU57" s="259"/>
      <c r="AV57" s="259"/>
      <c r="AW57" s="259"/>
      <c r="AX57" s="259"/>
      <c r="AY57" s="260"/>
      <c r="AZ57" s="258"/>
      <c r="BA57" s="259"/>
      <c r="BB57" s="259"/>
      <c r="BC57" s="259"/>
      <c r="BD57" s="259"/>
      <c r="BE57" s="259"/>
      <c r="BF57" s="259"/>
      <c r="BG57" s="259"/>
      <c r="BH57" s="259"/>
      <c r="BI57" s="259"/>
      <c r="BJ57" s="259"/>
      <c r="BK57" s="259"/>
      <c r="BL57" s="260"/>
      <c r="BM57" s="258"/>
      <c r="BN57" s="259"/>
      <c r="BO57" s="259"/>
      <c r="BP57" s="259"/>
      <c r="BQ57" s="259"/>
      <c r="BR57" s="261"/>
      <c r="BS57" s="260"/>
      <c r="BT57" s="1559"/>
      <c r="BU57" s="1560"/>
      <c r="BV57" s="1560"/>
      <c r="BW57" s="1560"/>
      <c r="BX57" s="1560"/>
      <c r="BY57" s="1561"/>
    </row>
    <row r="58" spans="1:77" ht="25.5" customHeight="1" x14ac:dyDescent="0.45">
      <c r="A58" s="1524">
        <v>31</v>
      </c>
      <c r="B58" s="1291"/>
      <c r="C58" s="1555"/>
      <c r="D58" s="1556"/>
      <c r="E58" s="1556"/>
      <c r="F58" s="1556"/>
      <c r="G58" s="1556"/>
      <c r="H58" s="1556"/>
      <c r="I58" s="1556"/>
      <c r="J58" s="1556"/>
      <c r="K58" s="1556"/>
      <c r="L58" s="1556"/>
      <c r="M58" s="1556"/>
      <c r="N58" s="1556"/>
      <c r="O58" s="1556"/>
      <c r="P58" s="1556"/>
      <c r="Q58" s="1556"/>
      <c r="R58" s="1556"/>
      <c r="S58" s="1556"/>
      <c r="T58" s="1556"/>
      <c r="U58" s="1556"/>
      <c r="V58" s="1556"/>
      <c r="W58" s="1556"/>
      <c r="X58" s="1557"/>
      <c r="Y58" s="1558"/>
      <c r="Z58" s="1210"/>
      <c r="AA58" s="1556"/>
      <c r="AB58" s="1556"/>
      <c r="AC58" s="1556"/>
      <c r="AD58" s="1556"/>
      <c r="AE58" s="1208"/>
      <c r="AF58" s="258"/>
      <c r="AG58" s="259"/>
      <c r="AH58" s="259"/>
      <c r="AI58" s="259"/>
      <c r="AJ58" s="259"/>
      <c r="AK58" s="259"/>
      <c r="AL58" s="259"/>
      <c r="AM58" s="259"/>
      <c r="AN58" s="259"/>
      <c r="AO58" s="259"/>
      <c r="AP58" s="259"/>
      <c r="AQ58" s="259"/>
      <c r="AR58" s="259"/>
      <c r="AS58" s="259"/>
      <c r="AT58" s="259"/>
      <c r="AU58" s="259"/>
      <c r="AV58" s="259"/>
      <c r="AW58" s="259"/>
      <c r="AX58" s="259"/>
      <c r="AY58" s="260"/>
      <c r="AZ58" s="258"/>
      <c r="BA58" s="259"/>
      <c r="BB58" s="259"/>
      <c r="BC58" s="259"/>
      <c r="BD58" s="259"/>
      <c r="BE58" s="259"/>
      <c r="BF58" s="259"/>
      <c r="BG58" s="259"/>
      <c r="BH58" s="259"/>
      <c r="BI58" s="259"/>
      <c r="BJ58" s="259"/>
      <c r="BK58" s="259"/>
      <c r="BL58" s="260"/>
      <c r="BM58" s="258"/>
      <c r="BN58" s="259"/>
      <c r="BO58" s="259"/>
      <c r="BP58" s="259"/>
      <c r="BQ58" s="259"/>
      <c r="BR58" s="261"/>
      <c r="BS58" s="260"/>
      <c r="BT58" s="1559"/>
      <c r="BU58" s="1560"/>
      <c r="BV58" s="1560"/>
      <c r="BW58" s="1560"/>
      <c r="BX58" s="1560"/>
      <c r="BY58" s="1561"/>
    </row>
    <row r="59" spans="1:77" ht="25.5" customHeight="1" x14ac:dyDescent="0.45">
      <c r="A59" s="1524">
        <v>32</v>
      </c>
      <c r="B59" s="1291"/>
      <c r="C59" s="1555"/>
      <c r="D59" s="1556"/>
      <c r="E59" s="1556"/>
      <c r="F59" s="1556"/>
      <c r="G59" s="1556"/>
      <c r="H59" s="1556"/>
      <c r="I59" s="1556"/>
      <c r="J59" s="1556"/>
      <c r="K59" s="1556"/>
      <c r="L59" s="1556"/>
      <c r="M59" s="1556"/>
      <c r="N59" s="1556"/>
      <c r="O59" s="1556"/>
      <c r="P59" s="1556"/>
      <c r="Q59" s="1556"/>
      <c r="R59" s="1556"/>
      <c r="S59" s="1556"/>
      <c r="T59" s="1556"/>
      <c r="U59" s="1556"/>
      <c r="V59" s="1556"/>
      <c r="W59" s="1556"/>
      <c r="X59" s="1557"/>
      <c r="Y59" s="1558"/>
      <c r="Z59" s="1210"/>
      <c r="AA59" s="1556"/>
      <c r="AB59" s="1556"/>
      <c r="AC59" s="1556"/>
      <c r="AD59" s="1556"/>
      <c r="AE59" s="1208"/>
      <c r="AF59" s="258"/>
      <c r="AG59" s="259"/>
      <c r="AH59" s="259"/>
      <c r="AI59" s="259"/>
      <c r="AJ59" s="259"/>
      <c r="AK59" s="259"/>
      <c r="AL59" s="259"/>
      <c r="AM59" s="259"/>
      <c r="AN59" s="259"/>
      <c r="AO59" s="259"/>
      <c r="AP59" s="259"/>
      <c r="AQ59" s="259"/>
      <c r="AR59" s="259"/>
      <c r="AS59" s="259"/>
      <c r="AT59" s="259"/>
      <c r="AU59" s="259"/>
      <c r="AV59" s="259"/>
      <c r="AW59" s="259"/>
      <c r="AX59" s="259"/>
      <c r="AY59" s="260"/>
      <c r="AZ59" s="258"/>
      <c r="BA59" s="259"/>
      <c r="BB59" s="259"/>
      <c r="BC59" s="259"/>
      <c r="BD59" s="259"/>
      <c r="BE59" s="259"/>
      <c r="BF59" s="259"/>
      <c r="BG59" s="259"/>
      <c r="BH59" s="259"/>
      <c r="BI59" s="259"/>
      <c r="BJ59" s="259"/>
      <c r="BK59" s="259"/>
      <c r="BL59" s="260"/>
      <c r="BM59" s="258"/>
      <c r="BN59" s="259"/>
      <c r="BO59" s="259"/>
      <c r="BP59" s="259"/>
      <c r="BQ59" s="259"/>
      <c r="BR59" s="261"/>
      <c r="BS59" s="260"/>
      <c r="BT59" s="1559"/>
      <c r="BU59" s="1560"/>
      <c r="BV59" s="1560"/>
      <c r="BW59" s="1560"/>
      <c r="BX59" s="1560"/>
      <c r="BY59" s="1561"/>
    </row>
    <row r="60" spans="1:77" ht="25.5" customHeight="1" x14ac:dyDescent="0.45">
      <c r="A60" s="1525">
        <v>33</v>
      </c>
      <c r="B60" s="1526"/>
      <c r="C60" s="1569"/>
      <c r="D60" s="1567"/>
      <c r="E60" s="1567"/>
      <c r="F60" s="1567"/>
      <c r="G60" s="1567"/>
      <c r="H60" s="1567"/>
      <c r="I60" s="1567"/>
      <c r="J60" s="1567"/>
      <c r="K60" s="1567"/>
      <c r="L60" s="1567"/>
      <c r="M60" s="1567"/>
      <c r="N60" s="1567"/>
      <c r="O60" s="1567"/>
      <c r="P60" s="1567"/>
      <c r="Q60" s="1567"/>
      <c r="R60" s="1567"/>
      <c r="S60" s="1567"/>
      <c r="T60" s="1567"/>
      <c r="U60" s="1567"/>
      <c r="V60" s="1567"/>
      <c r="W60" s="1567"/>
      <c r="X60" s="1565"/>
      <c r="Y60" s="1566"/>
      <c r="Z60" s="1219"/>
      <c r="AA60" s="1567"/>
      <c r="AB60" s="1567"/>
      <c r="AC60" s="1567"/>
      <c r="AD60" s="1567"/>
      <c r="AE60" s="1217"/>
      <c r="AF60" s="262"/>
      <c r="AG60" s="263"/>
      <c r="AH60" s="263"/>
      <c r="AI60" s="263"/>
      <c r="AJ60" s="263"/>
      <c r="AK60" s="263"/>
      <c r="AL60" s="263"/>
      <c r="AM60" s="263"/>
      <c r="AN60" s="263"/>
      <c r="AO60" s="263"/>
      <c r="AP60" s="263"/>
      <c r="AQ60" s="263"/>
      <c r="AR60" s="263"/>
      <c r="AS60" s="263"/>
      <c r="AT60" s="263"/>
      <c r="AU60" s="263"/>
      <c r="AV60" s="263"/>
      <c r="AW60" s="263"/>
      <c r="AX60" s="263"/>
      <c r="AY60" s="264"/>
      <c r="AZ60" s="262"/>
      <c r="BA60" s="263"/>
      <c r="BB60" s="263"/>
      <c r="BC60" s="263"/>
      <c r="BD60" s="263"/>
      <c r="BE60" s="263"/>
      <c r="BF60" s="263"/>
      <c r="BG60" s="263"/>
      <c r="BH60" s="263"/>
      <c r="BI60" s="263"/>
      <c r="BJ60" s="263"/>
      <c r="BK60" s="263"/>
      <c r="BL60" s="264"/>
      <c r="BM60" s="262"/>
      <c r="BN60" s="263"/>
      <c r="BO60" s="263"/>
      <c r="BP60" s="263"/>
      <c r="BQ60" s="263"/>
      <c r="BR60" s="265"/>
      <c r="BS60" s="264"/>
      <c r="BT60" s="1514"/>
      <c r="BU60" s="1515"/>
      <c r="BV60" s="1515"/>
      <c r="BW60" s="1515"/>
      <c r="BX60" s="1515"/>
      <c r="BY60" s="1568"/>
    </row>
  </sheetData>
  <mergeCells count="396">
    <mergeCell ref="X60:Y60"/>
    <mergeCell ref="Z60:AE60"/>
    <mergeCell ref="BT60:BY60"/>
    <mergeCell ref="A60:B60"/>
    <mergeCell ref="C60:F60"/>
    <mergeCell ref="G60:J60"/>
    <mergeCell ref="K60:N60"/>
    <mergeCell ref="O60:R60"/>
    <mergeCell ref="S60:W60"/>
    <mergeCell ref="A59:B59"/>
    <mergeCell ref="C59:F59"/>
    <mergeCell ref="G59:J59"/>
    <mergeCell ref="K59:N59"/>
    <mergeCell ref="O59:R59"/>
    <mergeCell ref="S59:W59"/>
    <mergeCell ref="X59:Y59"/>
    <mergeCell ref="Z59:AE59"/>
    <mergeCell ref="BT59:BY59"/>
    <mergeCell ref="A58:B58"/>
    <mergeCell ref="C58:F58"/>
    <mergeCell ref="G58:J58"/>
    <mergeCell ref="K58:N58"/>
    <mergeCell ref="O58:R58"/>
    <mergeCell ref="S58:W58"/>
    <mergeCell ref="X58:Y58"/>
    <mergeCell ref="Z58:AE58"/>
    <mergeCell ref="BT58:BY58"/>
    <mergeCell ref="X56:Y56"/>
    <mergeCell ref="Z56:AE56"/>
    <mergeCell ref="BT56:BY56"/>
    <mergeCell ref="A57:B57"/>
    <mergeCell ref="C57:F57"/>
    <mergeCell ref="G57:J57"/>
    <mergeCell ref="K57:N57"/>
    <mergeCell ref="O57:R57"/>
    <mergeCell ref="S57:W57"/>
    <mergeCell ref="X57:Y57"/>
    <mergeCell ref="A56:B56"/>
    <mergeCell ref="C56:F56"/>
    <mergeCell ref="G56:J56"/>
    <mergeCell ref="K56:N56"/>
    <mergeCell ref="O56:R56"/>
    <mergeCell ref="S56:W56"/>
    <mergeCell ref="Z57:AE57"/>
    <mergeCell ref="BT57:BY57"/>
    <mergeCell ref="A55:B55"/>
    <mergeCell ref="C55:F55"/>
    <mergeCell ref="G55:J55"/>
    <mergeCell ref="K55:N55"/>
    <mergeCell ref="O55:R55"/>
    <mergeCell ref="S55:W55"/>
    <mergeCell ref="X55:Y55"/>
    <mergeCell ref="Z55:AE55"/>
    <mergeCell ref="BT55:BY55"/>
    <mergeCell ref="A54:B54"/>
    <mergeCell ref="C54:F54"/>
    <mergeCell ref="G54:J54"/>
    <mergeCell ref="K54:N54"/>
    <mergeCell ref="O54:R54"/>
    <mergeCell ref="S54:W54"/>
    <mergeCell ref="X54:Y54"/>
    <mergeCell ref="Z54:AE54"/>
    <mergeCell ref="BT54:BY54"/>
    <mergeCell ref="X52:Y52"/>
    <mergeCell ref="Z52:AE52"/>
    <mergeCell ref="BT52:BY52"/>
    <mergeCell ref="A53:B53"/>
    <mergeCell ref="C53:F53"/>
    <mergeCell ref="G53:J53"/>
    <mergeCell ref="K53:N53"/>
    <mergeCell ref="O53:R53"/>
    <mergeCell ref="S53:W53"/>
    <mergeCell ref="X53:Y53"/>
    <mergeCell ref="A52:B52"/>
    <mergeCell ref="C52:F52"/>
    <mergeCell ref="G52:J52"/>
    <mergeCell ref="K52:N52"/>
    <mergeCell ref="O52:R52"/>
    <mergeCell ref="S52:W52"/>
    <mergeCell ref="Z53:AE53"/>
    <mergeCell ref="BT53:BY53"/>
    <mergeCell ref="A51:B51"/>
    <mergeCell ref="C51:F51"/>
    <mergeCell ref="G51:J51"/>
    <mergeCell ref="K51:N51"/>
    <mergeCell ref="O51:R51"/>
    <mergeCell ref="S51:W51"/>
    <mergeCell ref="X51:Y51"/>
    <mergeCell ref="Z51:AE51"/>
    <mergeCell ref="BT51:BY51"/>
    <mergeCell ref="A50:B50"/>
    <mergeCell ref="C50:F50"/>
    <mergeCell ref="G50:J50"/>
    <mergeCell ref="K50:N50"/>
    <mergeCell ref="O50:R50"/>
    <mergeCell ref="S50:W50"/>
    <mergeCell ref="X50:Y50"/>
    <mergeCell ref="Z50:AE50"/>
    <mergeCell ref="BT50:BY50"/>
    <mergeCell ref="X48:Y48"/>
    <mergeCell ref="Z48:AE48"/>
    <mergeCell ref="BT48:BY48"/>
    <mergeCell ref="A49:B49"/>
    <mergeCell ref="C49:F49"/>
    <mergeCell ref="G49:J49"/>
    <mergeCell ref="K49:N49"/>
    <mergeCell ref="O49:R49"/>
    <mergeCell ref="S49:W49"/>
    <mergeCell ref="X49:Y49"/>
    <mergeCell ref="A48:B48"/>
    <mergeCell ref="C48:F48"/>
    <mergeCell ref="G48:J48"/>
    <mergeCell ref="K48:N48"/>
    <mergeCell ref="O48:R48"/>
    <mergeCell ref="S48:W48"/>
    <mergeCell ref="Z49:AE49"/>
    <mergeCell ref="BT49:BY49"/>
    <mergeCell ref="A47:B47"/>
    <mergeCell ref="C47:F47"/>
    <mergeCell ref="G47:J47"/>
    <mergeCell ref="K47:N47"/>
    <mergeCell ref="O47:R47"/>
    <mergeCell ref="S47:W47"/>
    <mergeCell ref="X47:Y47"/>
    <mergeCell ref="Z47:AE47"/>
    <mergeCell ref="BT47:BY47"/>
    <mergeCell ref="A46:B46"/>
    <mergeCell ref="C46:F46"/>
    <mergeCell ref="G46:J46"/>
    <mergeCell ref="K46:N46"/>
    <mergeCell ref="O46:R46"/>
    <mergeCell ref="S46:W46"/>
    <mergeCell ref="X46:Y46"/>
    <mergeCell ref="Z46:AE46"/>
    <mergeCell ref="BT46:BY46"/>
    <mergeCell ref="X44:Y44"/>
    <mergeCell ref="Z44:AE44"/>
    <mergeCell ref="BT44:BY44"/>
    <mergeCell ref="A45:B45"/>
    <mergeCell ref="C45:F45"/>
    <mergeCell ref="G45:J45"/>
    <mergeCell ref="K45:N45"/>
    <mergeCell ref="O45:R45"/>
    <mergeCell ref="S45:W45"/>
    <mergeCell ref="X45:Y45"/>
    <mergeCell ref="A44:B44"/>
    <mergeCell ref="C44:F44"/>
    <mergeCell ref="G44:J44"/>
    <mergeCell ref="K44:N44"/>
    <mergeCell ref="O44:R44"/>
    <mergeCell ref="S44:W44"/>
    <mergeCell ref="Z45:AE45"/>
    <mergeCell ref="BT45:BY45"/>
    <mergeCell ref="A43:B43"/>
    <mergeCell ref="C43:F43"/>
    <mergeCell ref="G43:J43"/>
    <mergeCell ref="K43:N43"/>
    <mergeCell ref="O43:R43"/>
    <mergeCell ref="S43:W43"/>
    <mergeCell ref="X43:Y43"/>
    <mergeCell ref="Z43:AE43"/>
    <mergeCell ref="BT43:BY43"/>
    <mergeCell ref="A42:B42"/>
    <mergeCell ref="C42:F42"/>
    <mergeCell ref="G42:J42"/>
    <mergeCell ref="K42:N42"/>
    <mergeCell ref="O42:R42"/>
    <mergeCell ref="S42:W42"/>
    <mergeCell ref="X42:Y42"/>
    <mergeCell ref="Z42:AE42"/>
    <mergeCell ref="BT42:BY42"/>
    <mergeCell ref="X40:Y40"/>
    <mergeCell ref="Z40:AE40"/>
    <mergeCell ref="BT40:BY40"/>
    <mergeCell ref="A41:B41"/>
    <mergeCell ref="C41:F41"/>
    <mergeCell ref="G41:J41"/>
    <mergeCell ref="K41:N41"/>
    <mergeCell ref="O41:R41"/>
    <mergeCell ref="S41:W41"/>
    <mergeCell ref="X41:Y41"/>
    <mergeCell ref="A40:B40"/>
    <mergeCell ref="C40:F40"/>
    <mergeCell ref="G40:J40"/>
    <mergeCell ref="K40:N40"/>
    <mergeCell ref="O40:R40"/>
    <mergeCell ref="S40:W40"/>
    <mergeCell ref="Z41:AE41"/>
    <mergeCell ref="BT41:BY41"/>
    <mergeCell ref="A39:B39"/>
    <mergeCell ref="C39:F39"/>
    <mergeCell ref="G39:J39"/>
    <mergeCell ref="K39:N39"/>
    <mergeCell ref="O39:R39"/>
    <mergeCell ref="S39:W39"/>
    <mergeCell ref="X39:Y39"/>
    <mergeCell ref="Z39:AE39"/>
    <mergeCell ref="BT39:BY39"/>
    <mergeCell ref="A38:B38"/>
    <mergeCell ref="C38:F38"/>
    <mergeCell ref="G38:J38"/>
    <mergeCell ref="K38:N38"/>
    <mergeCell ref="O38:R38"/>
    <mergeCell ref="S38:W38"/>
    <mergeCell ref="X38:Y38"/>
    <mergeCell ref="Z38:AE38"/>
    <mergeCell ref="BT38:BY38"/>
    <mergeCell ref="X36:Y36"/>
    <mergeCell ref="Z36:AE36"/>
    <mergeCell ref="BT36:BY36"/>
    <mergeCell ref="A37:B37"/>
    <mergeCell ref="C37:F37"/>
    <mergeCell ref="G37:J37"/>
    <mergeCell ref="K37:N37"/>
    <mergeCell ref="O37:R37"/>
    <mergeCell ref="S37:W37"/>
    <mergeCell ref="X37:Y37"/>
    <mergeCell ref="A36:B36"/>
    <mergeCell ref="C36:F36"/>
    <mergeCell ref="G36:J36"/>
    <mergeCell ref="K36:N36"/>
    <mergeCell ref="O36:R36"/>
    <mergeCell ref="S36:W36"/>
    <mergeCell ref="Z37:AE37"/>
    <mergeCell ref="BT37:BY37"/>
    <mergeCell ref="A35:B35"/>
    <mergeCell ref="C35:F35"/>
    <mergeCell ref="G35:J35"/>
    <mergeCell ref="K35:N35"/>
    <mergeCell ref="O35:R35"/>
    <mergeCell ref="S35:W35"/>
    <mergeCell ref="X35:Y35"/>
    <mergeCell ref="Z35:AE35"/>
    <mergeCell ref="BT35:BY35"/>
    <mergeCell ref="A34:B34"/>
    <mergeCell ref="C34:F34"/>
    <mergeCell ref="G34:J34"/>
    <mergeCell ref="K34:N34"/>
    <mergeCell ref="O34:R34"/>
    <mergeCell ref="S34:W34"/>
    <mergeCell ref="X34:Y34"/>
    <mergeCell ref="Z34:AE34"/>
    <mergeCell ref="BT34:BY34"/>
    <mergeCell ref="X32:Y32"/>
    <mergeCell ref="Z32:AE32"/>
    <mergeCell ref="BT32:BY32"/>
    <mergeCell ref="A33:B33"/>
    <mergeCell ref="C33:F33"/>
    <mergeCell ref="G33:J33"/>
    <mergeCell ref="K33:N33"/>
    <mergeCell ref="O33:R33"/>
    <mergeCell ref="S33:W33"/>
    <mergeCell ref="X33:Y33"/>
    <mergeCell ref="A32:B32"/>
    <mergeCell ref="C32:F32"/>
    <mergeCell ref="G32:J32"/>
    <mergeCell ref="K32:N32"/>
    <mergeCell ref="O32:R32"/>
    <mergeCell ref="S32:W32"/>
    <mergeCell ref="Z33:AE33"/>
    <mergeCell ref="BT33:BY33"/>
    <mergeCell ref="A31:B31"/>
    <mergeCell ref="C31:F31"/>
    <mergeCell ref="G31:J31"/>
    <mergeCell ref="K31:N31"/>
    <mergeCell ref="O31:R31"/>
    <mergeCell ref="S31:W31"/>
    <mergeCell ref="X31:Y31"/>
    <mergeCell ref="Z31:AE31"/>
    <mergeCell ref="BT31:BY31"/>
    <mergeCell ref="A30:B30"/>
    <mergeCell ref="C30:F30"/>
    <mergeCell ref="G30:J30"/>
    <mergeCell ref="K30:N30"/>
    <mergeCell ref="O30:R30"/>
    <mergeCell ref="S30:W30"/>
    <mergeCell ref="X30:Y30"/>
    <mergeCell ref="Z30:AE30"/>
    <mergeCell ref="BT30:BY30"/>
    <mergeCell ref="BT28:BY28"/>
    <mergeCell ref="A29:B29"/>
    <mergeCell ref="C29:F29"/>
    <mergeCell ref="G29:J29"/>
    <mergeCell ref="K29:N29"/>
    <mergeCell ref="O29:R29"/>
    <mergeCell ref="S29:W29"/>
    <mergeCell ref="X29:Y29"/>
    <mergeCell ref="Z29:AE29"/>
    <mergeCell ref="BT29:BY29"/>
    <mergeCell ref="A28:B28"/>
    <mergeCell ref="C28:F28"/>
    <mergeCell ref="G28:J28"/>
    <mergeCell ref="K28:N28"/>
    <mergeCell ref="O28:R28"/>
    <mergeCell ref="S28:W28"/>
    <mergeCell ref="BM26:BM27"/>
    <mergeCell ref="BN26:BN27"/>
    <mergeCell ref="BO26:BO27"/>
    <mergeCell ref="BD26:BD27"/>
    <mergeCell ref="BE26:BE27"/>
    <mergeCell ref="BF26:BF27"/>
    <mergeCell ref="BG26:BG27"/>
    <mergeCell ref="BH26:BH27"/>
    <mergeCell ref="BI26:BI27"/>
    <mergeCell ref="BJ26:BJ27"/>
    <mergeCell ref="BK26:BK27"/>
    <mergeCell ref="BL26:BL27"/>
    <mergeCell ref="AX26:AX27"/>
    <mergeCell ref="AY26:AY27"/>
    <mergeCell ref="X28:Y28"/>
    <mergeCell ref="Z28:AE28"/>
    <mergeCell ref="BM25:BS25"/>
    <mergeCell ref="BT25:BY27"/>
    <mergeCell ref="C26:F27"/>
    <mergeCell ref="G26:J27"/>
    <mergeCell ref="K26:N27"/>
    <mergeCell ref="O26:R27"/>
    <mergeCell ref="S26:W27"/>
    <mergeCell ref="X26:Y27"/>
    <mergeCell ref="AF26:AF27"/>
    <mergeCell ref="AG26:AG27"/>
    <mergeCell ref="AZ26:AZ27"/>
    <mergeCell ref="BA26:BA27"/>
    <mergeCell ref="BB26:BB27"/>
    <mergeCell ref="BC26:BC27"/>
    <mergeCell ref="AR26:AR27"/>
    <mergeCell ref="AS26:AS27"/>
    <mergeCell ref="AT26:AT27"/>
    <mergeCell ref="AU26:AU27"/>
    <mergeCell ref="AV26:AV27"/>
    <mergeCell ref="AW26:AW27"/>
    <mergeCell ref="BP26:BP27"/>
    <mergeCell ref="BQ26:BQ27"/>
    <mergeCell ref="BR26:BR27"/>
    <mergeCell ref="BS26:BS27"/>
    <mergeCell ref="Z22:AE23"/>
    <mergeCell ref="A25:B27"/>
    <mergeCell ref="C25:Y25"/>
    <mergeCell ref="Z25:AE27"/>
    <mergeCell ref="AF25:AY25"/>
    <mergeCell ref="AZ25:BL25"/>
    <mergeCell ref="AH26:AH27"/>
    <mergeCell ref="AI26:AI27"/>
    <mergeCell ref="AJ26:AJ27"/>
    <mergeCell ref="AK26:AK27"/>
    <mergeCell ref="A22:F23"/>
    <mergeCell ref="G22:L23"/>
    <mergeCell ref="M22:R23"/>
    <mergeCell ref="S22:U23"/>
    <mergeCell ref="V22:W23"/>
    <mergeCell ref="X22:Y23"/>
    <mergeCell ref="AL26:AL27"/>
    <mergeCell ref="AM26:AM27"/>
    <mergeCell ref="AN26:AN27"/>
    <mergeCell ref="AO26:AO27"/>
    <mergeCell ref="AP26:AP27"/>
    <mergeCell ref="AQ26:AQ27"/>
    <mergeCell ref="A19:AE19"/>
    <mergeCell ref="A20:W20"/>
    <mergeCell ref="X20:AE20"/>
    <mergeCell ref="A21:F21"/>
    <mergeCell ref="G21:L21"/>
    <mergeCell ref="M21:R21"/>
    <mergeCell ref="S21:U21"/>
    <mergeCell ref="V21:W21"/>
    <mergeCell ref="X21:Y21"/>
    <mergeCell ref="Z21:AE21"/>
    <mergeCell ref="A15:AE15"/>
    <mergeCell ref="A16:AE16"/>
    <mergeCell ref="A17:AE17"/>
    <mergeCell ref="A7:Z7"/>
    <mergeCell ref="AW7:BC7"/>
    <mergeCell ref="BD7:BO7"/>
    <mergeCell ref="A8:Z8"/>
    <mergeCell ref="AW8:BC8"/>
    <mergeCell ref="BD8:BO8"/>
    <mergeCell ref="A6:Z6"/>
    <mergeCell ref="AW6:BC6"/>
    <mergeCell ref="BD6:BO6"/>
    <mergeCell ref="AA1:AQ8"/>
    <mergeCell ref="AR1:AV8"/>
    <mergeCell ref="AW1:BO1"/>
    <mergeCell ref="BP8:BY8"/>
    <mergeCell ref="H11:W11"/>
    <mergeCell ref="A14:AE14"/>
    <mergeCell ref="BP1:BY1"/>
    <mergeCell ref="AW2:BC2"/>
    <mergeCell ref="BD2:BO2"/>
    <mergeCell ref="BP2:BY2"/>
    <mergeCell ref="AW3:BC3"/>
    <mergeCell ref="BD3:BO3"/>
    <mergeCell ref="AW4:BC4"/>
    <mergeCell ref="BD4:BO4"/>
    <mergeCell ref="A5:Z5"/>
    <mergeCell ref="AW5:BC5"/>
    <mergeCell ref="BD5:BO5"/>
  </mergeCells>
  <pageMargins left="0.1" right="0.1" top="0.1" bottom="0.65" header="0.3" footer="0.1"/>
  <pageSetup orientation="landscape" r:id="rId1"/>
  <headerFooter>
    <oddFooter>&amp;C&amp;"Arial Nova Cond Light,Bold"&amp;8O EXTENSIONISTA SUPERVISOR&amp;"-,Regular"&amp;11
&amp;"Arial Nova Cond Light,Italic"&amp;8Assinatura legível e carimbo</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F13B5-36E6-4EC8-B0C8-BA72751DEC46}">
  <sheetPr codeName="Sheet10">
    <tabColor rgb="FF00B0F0"/>
  </sheetPr>
  <dimension ref="A1:BS57"/>
  <sheetViews>
    <sheetView showGridLines="0" view="pageBreakPreview" topLeftCell="A6" zoomScale="115" zoomScaleNormal="175" zoomScaleSheetLayoutView="115" workbookViewId="0">
      <selection activeCell="V119" sqref="V119:AA119"/>
    </sheetView>
  </sheetViews>
  <sheetFormatPr defaultColWidth="1.86328125" defaultRowHeight="13.9" x14ac:dyDescent="0.45"/>
  <cols>
    <col min="1" max="1" width="0.86328125" style="21" customWidth="1"/>
    <col min="2" max="2" width="1.53125" style="21" customWidth="1"/>
    <col min="3" max="4" width="2.33203125" style="21" customWidth="1"/>
    <col min="5" max="5" width="2.86328125" style="21" customWidth="1"/>
    <col min="6" max="6" width="1.86328125" style="21" customWidth="1"/>
    <col min="7" max="9" width="2.33203125" style="21" customWidth="1"/>
    <col min="10" max="10" width="1.86328125" style="21" customWidth="1"/>
    <col min="11" max="13" width="2.33203125" style="21" customWidth="1"/>
    <col min="14" max="14" width="2.1328125" style="21" customWidth="1"/>
    <col min="15" max="15" width="2.33203125" style="21" customWidth="1"/>
    <col min="16" max="16" width="2.3984375" style="21" customWidth="1"/>
    <col min="17" max="17" width="2.33203125" style="21" customWidth="1"/>
    <col min="18" max="18" width="1.53125" style="21" customWidth="1"/>
    <col min="19" max="19" width="2" style="21" customWidth="1"/>
    <col min="20" max="20" width="1.3984375" style="21" customWidth="1"/>
    <col min="21" max="22" width="1.53125" style="21" customWidth="1"/>
    <col min="23" max="23" width="2.33203125" style="21" customWidth="1"/>
    <col min="24" max="24" width="1" style="21" customWidth="1"/>
    <col min="25" max="25" width="1.33203125" style="21" customWidth="1"/>
    <col min="26" max="27" width="2.6640625" style="21" customWidth="1"/>
    <col min="28" max="28" width="1.3984375" style="21" customWidth="1"/>
    <col min="29" max="29" width="2" style="21" customWidth="1"/>
    <col min="30" max="31" width="1.86328125" style="21" customWidth="1"/>
    <col min="32" max="32" width="2" style="21" customWidth="1"/>
    <col min="33" max="33" width="1" style="21" customWidth="1"/>
    <col min="34" max="34" width="1.33203125" style="21" customWidth="1"/>
    <col min="35" max="35" width="2" style="21" customWidth="1"/>
    <col min="36" max="37" width="1.33203125" style="21" customWidth="1"/>
    <col min="38" max="38" width="1.3984375" style="21" customWidth="1"/>
    <col min="39" max="39" width="1.86328125" style="21" customWidth="1"/>
    <col min="40" max="40" width="1.53125" style="21" customWidth="1"/>
    <col min="41" max="41" width="1.6640625" style="21" customWidth="1"/>
    <col min="42" max="42" width="1.86328125" style="21" customWidth="1"/>
    <col min="43" max="43" width="1.73046875" style="21" customWidth="1"/>
    <col min="44" max="44" width="1.53125" style="21" customWidth="1"/>
    <col min="45" max="45" width="1.1328125" style="21" customWidth="1"/>
    <col min="46" max="46" width="1.33203125" style="21" customWidth="1"/>
    <col min="47" max="47" width="3.53125" style="21" customWidth="1"/>
    <col min="48" max="50" width="2.86328125" style="21" customWidth="1"/>
    <col min="51" max="51" width="2.3984375" style="21" customWidth="1"/>
    <col min="52" max="52" width="2.1328125" style="21" customWidth="1"/>
    <col min="53" max="53" width="1.33203125" style="21" customWidth="1"/>
    <col min="54" max="54" width="2.86328125" style="21" customWidth="1"/>
    <col min="55" max="55" width="1.86328125" style="21" customWidth="1"/>
    <col min="56" max="56" width="2.86328125" style="21" customWidth="1"/>
    <col min="57" max="57" width="0.6640625" style="21" customWidth="1"/>
    <col min="58" max="58" width="1.53125" style="21" customWidth="1"/>
    <col min="59" max="59" width="1.3984375" style="21" customWidth="1"/>
    <col min="60" max="60" width="1.53125" style="21" customWidth="1"/>
    <col min="61" max="62" width="2" style="21" customWidth="1"/>
    <col min="63" max="63" width="1.1328125" style="21" customWidth="1"/>
    <col min="64" max="66" width="1.33203125" style="21" customWidth="1"/>
    <col min="67" max="68" width="2" style="21" customWidth="1"/>
    <col min="69" max="69" width="2.3984375" style="21" customWidth="1"/>
    <col min="70" max="70" width="2.6640625" style="21" customWidth="1"/>
    <col min="71" max="71" width="2" style="21" customWidth="1"/>
    <col min="72" max="16384" width="1.86328125" style="21"/>
  </cols>
  <sheetData>
    <row r="1" spans="1:71" ht="13.5" customHeight="1" x14ac:dyDescent="0.4">
      <c r="A1" s="18"/>
      <c r="B1" s="19"/>
      <c r="C1" s="19"/>
      <c r="D1" s="19"/>
      <c r="E1" s="19"/>
      <c r="F1" s="19"/>
      <c r="G1" s="19"/>
      <c r="H1" s="2"/>
      <c r="I1" s="2"/>
      <c r="J1" s="2"/>
      <c r="K1" s="2"/>
      <c r="L1" s="2"/>
      <c r="M1" s="2"/>
      <c r="N1" s="2"/>
      <c r="O1" s="2"/>
      <c r="P1" s="2"/>
      <c r="Q1" s="2"/>
      <c r="R1" s="2"/>
      <c r="S1" s="2"/>
      <c r="T1" s="2"/>
      <c r="U1" s="2"/>
      <c r="V1" s="1220" t="s">
        <v>2346</v>
      </c>
      <c r="W1" s="1221"/>
      <c r="X1" s="1221"/>
      <c r="Y1" s="1221"/>
      <c r="Z1" s="1221"/>
      <c r="AA1" s="1221"/>
      <c r="AB1" s="1221"/>
      <c r="AC1" s="1221"/>
      <c r="AD1" s="1221"/>
      <c r="AE1" s="1221"/>
      <c r="AF1" s="1221"/>
      <c r="AG1" s="1221"/>
      <c r="AH1" s="1221"/>
      <c r="AI1" s="1222"/>
      <c r="AJ1" s="1578" t="s">
        <v>2347</v>
      </c>
      <c r="AK1" s="1579"/>
      <c r="AL1" s="1579"/>
      <c r="AM1" s="1579"/>
      <c r="AN1" s="1580"/>
      <c r="AO1" s="1233" t="s">
        <v>1936</v>
      </c>
      <c r="AP1" s="1233"/>
      <c r="AQ1" s="1233"/>
      <c r="AR1" s="1233"/>
      <c r="AS1" s="1233"/>
      <c r="AT1" s="1233"/>
      <c r="AU1" s="1233"/>
      <c r="AV1" s="1233"/>
      <c r="AW1" s="1233"/>
      <c r="AX1" s="1233"/>
      <c r="AY1" s="1233"/>
      <c r="AZ1" s="1233"/>
      <c r="BA1" s="1233"/>
      <c r="BB1" s="1233"/>
      <c r="BC1" s="1233"/>
      <c r="BD1" s="1233"/>
      <c r="BE1" s="1233"/>
      <c r="BF1" s="1233"/>
      <c r="BG1" s="1233"/>
      <c r="BH1" s="1234"/>
      <c r="BI1" s="1587" t="s">
        <v>2348</v>
      </c>
      <c r="BJ1" s="1588"/>
      <c r="BK1" s="1588"/>
      <c r="BL1" s="1588"/>
      <c r="BM1" s="1588"/>
      <c r="BN1" s="1588"/>
      <c r="BO1" s="1588"/>
      <c r="BP1" s="1588"/>
      <c r="BQ1" s="1588"/>
      <c r="BR1" s="1588"/>
      <c r="BS1" s="1589"/>
    </row>
    <row r="2" spans="1:71" ht="14.25" customHeight="1" x14ac:dyDescent="0.4">
      <c r="A2" s="3"/>
      <c r="B2" s="4"/>
      <c r="C2" s="4"/>
      <c r="D2" s="4"/>
      <c r="E2" s="4"/>
      <c r="F2" s="4"/>
      <c r="G2" s="4"/>
      <c r="H2" s="5"/>
      <c r="I2" s="6"/>
      <c r="J2" s="6"/>
      <c r="K2" s="6"/>
      <c r="L2" s="6"/>
      <c r="M2" s="6"/>
      <c r="N2" s="6"/>
      <c r="O2" s="6"/>
      <c r="P2" s="6"/>
      <c r="Q2" s="6"/>
      <c r="R2" s="6"/>
      <c r="S2" s="6"/>
      <c r="T2" s="6"/>
      <c r="U2" s="6"/>
      <c r="V2" s="942"/>
      <c r="W2" s="943"/>
      <c r="X2" s="943"/>
      <c r="Y2" s="943"/>
      <c r="Z2" s="943"/>
      <c r="AA2" s="943"/>
      <c r="AB2" s="943"/>
      <c r="AC2" s="943"/>
      <c r="AD2" s="943"/>
      <c r="AE2" s="943"/>
      <c r="AF2" s="943"/>
      <c r="AG2" s="943"/>
      <c r="AH2" s="943"/>
      <c r="AI2" s="944"/>
      <c r="AJ2" s="1581"/>
      <c r="AK2" s="1582"/>
      <c r="AL2" s="1582"/>
      <c r="AM2" s="1582"/>
      <c r="AN2" s="1583"/>
      <c r="AO2" s="1575" t="s">
        <v>1217</v>
      </c>
      <c r="AP2" s="1575"/>
      <c r="AQ2" s="1575"/>
      <c r="AR2" s="1575"/>
      <c r="AS2" s="1575"/>
      <c r="AT2" s="1575"/>
      <c r="AU2" s="1576" t="s">
        <v>2349</v>
      </c>
      <c r="AV2" s="1576"/>
      <c r="AW2" s="1576"/>
      <c r="AX2" s="1576"/>
      <c r="AY2" s="1576"/>
      <c r="AZ2" s="1576"/>
      <c r="BA2" s="1576"/>
      <c r="BB2" s="1576"/>
      <c r="BC2" s="1576"/>
      <c r="BD2" s="1576"/>
      <c r="BE2" s="1576"/>
      <c r="BF2" s="1576"/>
      <c r="BG2" s="1576"/>
      <c r="BH2" s="1576"/>
      <c r="BI2" s="1590"/>
      <c r="BJ2" s="1591"/>
      <c r="BK2" s="1591"/>
      <c r="BL2" s="1591"/>
      <c r="BM2" s="1591"/>
      <c r="BN2" s="1591"/>
      <c r="BO2" s="1591"/>
      <c r="BP2" s="1591"/>
      <c r="BQ2" s="1591"/>
      <c r="BR2" s="1591"/>
      <c r="BS2" s="1592"/>
    </row>
    <row r="3" spans="1:71" ht="14.25" customHeight="1" x14ac:dyDescent="0.4">
      <c r="A3" s="3"/>
      <c r="B3" s="4"/>
      <c r="C3" s="4"/>
      <c r="D3" s="4"/>
      <c r="E3" s="4"/>
      <c r="F3" s="4"/>
      <c r="G3" s="4"/>
      <c r="H3" s="5"/>
      <c r="I3" s="9"/>
      <c r="J3" s="9"/>
      <c r="K3" s="9"/>
      <c r="L3" s="9"/>
      <c r="M3" s="9"/>
      <c r="N3" s="9"/>
      <c r="O3" s="9"/>
      <c r="P3" s="9"/>
      <c r="Q3" s="9"/>
      <c r="R3" s="9"/>
      <c r="S3" s="9"/>
      <c r="T3" s="9"/>
      <c r="U3" s="9"/>
      <c r="V3" s="942"/>
      <c r="W3" s="943"/>
      <c r="X3" s="943"/>
      <c r="Y3" s="943"/>
      <c r="Z3" s="943"/>
      <c r="AA3" s="943"/>
      <c r="AB3" s="943"/>
      <c r="AC3" s="943"/>
      <c r="AD3" s="943"/>
      <c r="AE3" s="943"/>
      <c r="AF3" s="943"/>
      <c r="AG3" s="943"/>
      <c r="AH3" s="943"/>
      <c r="AI3" s="944"/>
      <c r="AJ3" s="1581"/>
      <c r="AK3" s="1582"/>
      <c r="AL3" s="1582"/>
      <c r="AM3" s="1582"/>
      <c r="AN3" s="1583"/>
      <c r="AO3" s="1575" t="s">
        <v>1920</v>
      </c>
      <c r="AP3" s="1575"/>
      <c r="AQ3" s="1575"/>
      <c r="AR3" s="1575"/>
      <c r="AS3" s="1575"/>
      <c r="AT3" s="1575"/>
      <c r="AU3" s="1576">
        <v>103149061</v>
      </c>
      <c r="AV3" s="1576"/>
      <c r="AW3" s="1576"/>
      <c r="AX3" s="1576"/>
      <c r="AY3" s="1576"/>
      <c r="AZ3" s="1576"/>
      <c r="BA3" s="1576"/>
      <c r="BB3" s="1576"/>
      <c r="BC3" s="1576"/>
      <c r="BD3" s="1576"/>
      <c r="BE3" s="1576"/>
      <c r="BF3" s="1576"/>
      <c r="BG3" s="1576"/>
      <c r="BH3" s="1576"/>
      <c r="BI3" s="1593"/>
      <c r="BJ3" s="1594"/>
      <c r="BK3" s="1594"/>
      <c r="BL3" s="1594"/>
      <c r="BM3" s="1594"/>
      <c r="BN3" s="1594"/>
      <c r="BO3" s="1594"/>
      <c r="BP3" s="1594"/>
      <c r="BQ3" s="1594"/>
      <c r="BR3" s="1594"/>
      <c r="BS3" s="1595"/>
    </row>
    <row r="4" spans="1:71" ht="14.25" customHeight="1" x14ac:dyDescent="0.4">
      <c r="A4" s="3"/>
      <c r="B4" s="4"/>
      <c r="C4" s="4"/>
      <c r="D4" s="4"/>
      <c r="E4" s="4"/>
      <c r="F4" s="4"/>
      <c r="G4" s="4"/>
      <c r="H4" s="5"/>
      <c r="I4" s="9"/>
      <c r="J4" s="9"/>
      <c r="K4" s="9"/>
      <c r="L4" s="9"/>
      <c r="M4" s="9"/>
      <c r="N4" s="9"/>
      <c r="O4" s="9"/>
      <c r="P4" s="9"/>
      <c r="Q4" s="9"/>
      <c r="R4" s="9"/>
      <c r="S4" s="9"/>
      <c r="T4" s="9"/>
      <c r="U4" s="9"/>
      <c r="V4" s="942"/>
      <c r="W4" s="943"/>
      <c r="X4" s="943"/>
      <c r="Y4" s="943"/>
      <c r="Z4" s="943"/>
      <c r="AA4" s="943"/>
      <c r="AB4" s="943"/>
      <c r="AC4" s="943"/>
      <c r="AD4" s="943"/>
      <c r="AE4" s="943"/>
      <c r="AF4" s="943"/>
      <c r="AG4" s="943"/>
      <c r="AH4" s="943"/>
      <c r="AI4" s="944"/>
      <c r="AJ4" s="1581"/>
      <c r="AK4" s="1582"/>
      <c r="AL4" s="1582"/>
      <c r="AM4" s="1582"/>
      <c r="AN4" s="1583"/>
      <c r="AO4" s="1575" t="s">
        <v>1218</v>
      </c>
      <c r="AP4" s="1575"/>
      <c r="AQ4" s="1575"/>
      <c r="AR4" s="1575"/>
      <c r="AS4" s="1575"/>
      <c r="AT4" s="1575"/>
      <c r="AU4" s="1576">
        <v>870070017</v>
      </c>
      <c r="AV4" s="1576"/>
      <c r="AW4" s="1576"/>
      <c r="AX4" s="1576"/>
      <c r="AY4" s="1576"/>
      <c r="AZ4" s="1576"/>
      <c r="BA4" s="1576"/>
      <c r="BB4" s="1576"/>
      <c r="BC4" s="1576"/>
      <c r="BD4" s="1576"/>
      <c r="BE4" s="1576"/>
      <c r="BF4" s="1576"/>
      <c r="BG4" s="1576"/>
      <c r="BH4" s="1576"/>
      <c r="BI4" s="1593"/>
      <c r="BJ4" s="1594"/>
      <c r="BK4" s="1594"/>
      <c r="BL4" s="1594"/>
      <c r="BM4" s="1594"/>
      <c r="BN4" s="1594"/>
      <c r="BO4" s="1594"/>
      <c r="BP4" s="1594"/>
      <c r="BQ4" s="1594"/>
      <c r="BR4" s="1594"/>
      <c r="BS4" s="1595"/>
    </row>
    <row r="5" spans="1:71" ht="14.25" customHeight="1" x14ac:dyDescent="0.3">
      <c r="A5" s="1472"/>
      <c r="B5" s="1473"/>
      <c r="C5" s="1473"/>
      <c r="D5" s="1473"/>
      <c r="E5" s="1473"/>
      <c r="F5" s="1473"/>
      <c r="G5" s="1473"/>
      <c r="H5" s="1473"/>
      <c r="I5" s="1473"/>
      <c r="J5" s="1473"/>
      <c r="K5" s="1473"/>
      <c r="L5" s="1473"/>
      <c r="M5" s="1473"/>
      <c r="N5" s="1473"/>
      <c r="O5" s="1473"/>
      <c r="P5" s="1473"/>
      <c r="Q5" s="1473"/>
      <c r="R5" s="1473"/>
      <c r="S5" s="1473"/>
      <c r="T5" s="1473"/>
      <c r="U5" s="1474"/>
      <c r="V5" s="942"/>
      <c r="W5" s="943"/>
      <c r="X5" s="943"/>
      <c r="Y5" s="943"/>
      <c r="Z5" s="943"/>
      <c r="AA5" s="943"/>
      <c r="AB5" s="943"/>
      <c r="AC5" s="943"/>
      <c r="AD5" s="943"/>
      <c r="AE5" s="943"/>
      <c r="AF5" s="943"/>
      <c r="AG5" s="943"/>
      <c r="AH5" s="943"/>
      <c r="AI5" s="944"/>
      <c r="AJ5" s="1581"/>
      <c r="AK5" s="1582"/>
      <c r="AL5" s="1582"/>
      <c r="AM5" s="1582"/>
      <c r="AN5" s="1583"/>
      <c r="AO5" s="1575" t="s">
        <v>2350</v>
      </c>
      <c r="AP5" s="1575"/>
      <c r="AQ5" s="1575"/>
      <c r="AR5" s="1575"/>
      <c r="AS5" s="1575"/>
      <c r="AT5" s="1575"/>
      <c r="AU5" s="1576" t="s">
        <v>31</v>
      </c>
      <c r="AV5" s="1576"/>
      <c r="AW5" s="1576"/>
      <c r="AX5" s="1576"/>
      <c r="AY5" s="1576"/>
      <c r="AZ5" s="1576"/>
      <c r="BA5" s="1576"/>
      <c r="BB5" s="1576"/>
      <c r="BC5" s="1576"/>
      <c r="BD5" s="1576"/>
      <c r="BE5" s="1576"/>
      <c r="BF5" s="1576"/>
      <c r="BG5" s="1576"/>
      <c r="BH5" s="1576"/>
      <c r="BI5" s="1593"/>
      <c r="BJ5" s="1594"/>
      <c r="BK5" s="1594"/>
      <c r="BL5" s="1594"/>
      <c r="BM5" s="1594"/>
      <c r="BN5" s="1594"/>
      <c r="BO5" s="1594"/>
      <c r="BP5" s="1594"/>
      <c r="BQ5" s="1594"/>
      <c r="BR5" s="1594"/>
      <c r="BS5" s="1595"/>
    </row>
    <row r="6" spans="1:71" ht="14.25" customHeight="1" x14ac:dyDescent="0.3">
      <c r="A6" s="1472"/>
      <c r="B6" s="1473"/>
      <c r="C6" s="1473"/>
      <c r="D6" s="1473"/>
      <c r="E6" s="1473"/>
      <c r="F6" s="1473"/>
      <c r="G6" s="1473"/>
      <c r="H6" s="1473"/>
      <c r="I6" s="1473"/>
      <c r="J6" s="1473"/>
      <c r="K6" s="1473"/>
      <c r="L6" s="1473"/>
      <c r="M6" s="1473"/>
      <c r="N6" s="1473"/>
      <c r="O6" s="1473"/>
      <c r="P6" s="1473"/>
      <c r="Q6" s="1473"/>
      <c r="R6" s="1473"/>
      <c r="S6" s="1473"/>
      <c r="T6" s="1473"/>
      <c r="U6" s="1474"/>
      <c r="V6" s="942"/>
      <c r="W6" s="943"/>
      <c r="X6" s="943"/>
      <c r="Y6" s="943"/>
      <c r="Z6" s="943"/>
      <c r="AA6" s="943"/>
      <c r="AB6" s="943"/>
      <c r="AC6" s="943"/>
      <c r="AD6" s="943"/>
      <c r="AE6" s="943"/>
      <c r="AF6" s="943"/>
      <c r="AG6" s="943"/>
      <c r="AH6" s="943"/>
      <c r="AI6" s="944"/>
      <c r="AJ6" s="1581"/>
      <c r="AK6" s="1582"/>
      <c r="AL6" s="1582"/>
      <c r="AM6" s="1582"/>
      <c r="AN6" s="1583"/>
      <c r="AO6" s="1577" t="s">
        <v>2186</v>
      </c>
      <c r="AP6" s="1577"/>
      <c r="AQ6" s="1577"/>
      <c r="AR6" s="1577"/>
      <c r="AS6" s="1577"/>
      <c r="AT6" s="1577"/>
      <c r="AU6" s="1576" t="s">
        <v>31</v>
      </c>
      <c r="AV6" s="1576"/>
      <c r="AW6" s="1576"/>
      <c r="AX6" s="1576"/>
      <c r="AY6" s="1576"/>
      <c r="AZ6" s="1576"/>
      <c r="BA6" s="1576"/>
      <c r="BB6" s="1576"/>
      <c r="BC6" s="1576"/>
      <c r="BD6" s="1576"/>
      <c r="BE6" s="1576"/>
      <c r="BF6" s="1576"/>
      <c r="BG6" s="1576"/>
      <c r="BH6" s="1576"/>
      <c r="BI6" s="1593"/>
      <c r="BJ6" s="1594"/>
      <c r="BK6" s="1594"/>
      <c r="BL6" s="1594"/>
      <c r="BM6" s="1594"/>
      <c r="BN6" s="1594"/>
      <c r="BO6" s="1594"/>
      <c r="BP6" s="1594"/>
      <c r="BQ6" s="1594"/>
      <c r="BR6" s="1594"/>
      <c r="BS6" s="1595"/>
    </row>
    <row r="7" spans="1:71" ht="14.25" customHeight="1" x14ac:dyDescent="0.3">
      <c r="A7" s="1570"/>
      <c r="B7" s="1571"/>
      <c r="C7" s="1571"/>
      <c r="D7" s="1571"/>
      <c r="E7" s="1571"/>
      <c r="F7" s="1571"/>
      <c r="G7" s="1571"/>
      <c r="H7" s="1571"/>
      <c r="I7" s="1571"/>
      <c r="J7" s="1571"/>
      <c r="K7" s="1571"/>
      <c r="L7" s="1571"/>
      <c r="M7" s="1571"/>
      <c r="N7" s="1571"/>
      <c r="O7" s="1571"/>
      <c r="P7" s="1571"/>
      <c r="Q7" s="1571"/>
      <c r="R7" s="1571"/>
      <c r="S7" s="1571"/>
      <c r="T7" s="1571"/>
      <c r="U7" s="1572"/>
      <c r="V7" s="1223"/>
      <c r="W7" s="1224"/>
      <c r="X7" s="1224"/>
      <c r="Y7" s="1224"/>
      <c r="Z7" s="1224"/>
      <c r="AA7" s="1224"/>
      <c r="AB7" s="1224"/>
      <c r="AC7" s="1224"/>
      <c r="AD7" s="1224"/>
      <c r="AE7" s="1224"/>
      <c r="AF7" s="1224"/>
      <c r="AG7" s="1224"/>
      <c r="AH7" s="1224"/>
      <c r="AI7" s="1225"/>
      <c r="AJ7" s="1584"/>
      <c r="AK7" s="1585"/>
      <c r="AL7" s="1585"/>
      <c r="AM7" s="1585"/>
      <c r="AN7" s="1586"/>
      <c r="AO7" s="1573" t="s">
        <v>1922</v>
      </c>
      <c r="AP7" s="1573"/>
      <c r="AQ7" s="1573"/>
      <c r="AR7" s="1573"/>
      <c r="AS7" s="1573"/>
      <c r="AT7" s="1573"/>
      <c r="AU7" s="1574" t="s">
        <v>31</v>
      </c>
      <c r="AV7" s="1574"/>
      <c r="AW7" s="1574"/>
      <c r="AX7" s="1574"/>
      <c r="AY7" s="1574"/>
      <c r="AZ7" s="1574"/>
      <c r="BA7" s="1574"/>
      <c r="BB7" s="1574"/>
      <c r="BC7" s="1574"/>
      <c r="BD7" s="1574"/>
      <c r="BE7" s="1574"/>
      <c r="BF7" s="1574"/>
      <c r="BG7" s="1574"/>
      <c r="BH7" s="1574"/>
      <c r="BI7" s="1596"/>
      <c r="BJ7" s="1597"/>
      <c r="BK7" s="1597"/>
      <c r="BL7" s="1597"/>
      <c r="BM7" s="1597"/>
      <c r="BN7" s="1597"/>
      <c r="BO7" s="1597"/>
      <c r="BP7" s="1597"/>
      <c r="BQ7" s="1597"/>
      <c r="BR7" s="1597"/>
      <c r="BS7" s="1598"/>
    </row>
    <row r="8" spans="1:71" hidden="1" x14ac:dyDescent="0.45"/>
    <row r="9" spans="1:71" hidden="1" x14ac:dyDescent="0.45"/>
    <row r="10" spans="1:71" hidden="1" x14ac:dyDescent="0.45">
      <c r="H10" s="1380"/>
      <c r="I10" s="1380"/>
      <c r="J10" s="1380"/>
      <c r="K10" s="1380"/>
      <c r="L10" s="1380"/>
      <c r="M10" s="1380"/>
      <c r="N10" s="1380"/>
      <c r="O10" s="1380"/>
      <c r="P10" s="1380"/>
      <c r="Q10" s="1380"/>
      <c r="R10" s="1380"/>
      <c r="S10" s="1380"/>
      <c r="T10" s="1380"/>
      <c r="U10" s="1380"/>
      <c r="V10" s="1380"/>
      <c r="W10" s="1380"/>
    </row>
    <row r="11" spans="1:71" hidden="1" x14ac:dyDescent="0.45"/>
    <row r="12" spans="1:71" hidden="1" x14ac:dyDescent="0.45"/>
    <row r="13" spans="1:71" s="24" customFormat="1" hidden="1" x14ac:dyDescent="0.45">
      <c r="A13" s="1350" t="s">
        <v>1937</v>
      </c>
      <c r="B13" s="1350"/>
      <c r="C13" s="1350"/>
      <c r="D13" s="1350"/>
      <c r="E13" s="1350"/>
      <c r="F13" s="1350"/>
      <c r="G13" s="1350"/>
      <c r="H13" s="1350"/>
      <c r="I13" s="1350"/>
      <c r="J13" s="1350"/>
      <c r="K13" s="1350"/>
      <c r="L13" s="1350"/>
      <c r="M13" s="1350"/>
      <c r="N13" s="1350"/>
      <c r="O13" s="1350"/>
      <c r="P13" s="1350"/>
      <c r="Q13" s="1350"/>
      <c r="R13" s="1350"/>
      <c r="S13" s="1350"/>
      <c r="T13" s="1350"/>
      <c r="U13" s="1350"/>
      <c r="V13" s="1350"/>
      <c r="W13" s="1350"/>
      <c r="X13" s="1350"/>
      <c r="Y13" s="1350"/>
      <c r="Z13" s="1350"/>
      <c r="AA13" s="1350"/>
      <c r="AB13" s="1350"/>
      <c r="AC13" s="1350"/>
      <c r="AD13" s="1350"/>
      <c r="AE13" s="1350"/>
      <c r="AF13" s="1350"/>
      <c r="AG13" s="1350"/>
      <c r="AH13" s="1350"/>
      <c r="AI13" s="1350"/>
      <c r="AJ13" s="1350"/>
      <c r="AK13" s="1350"/>
      <c r="AL13" s="1350"/>
      <c r="AM13" s="1350"/>
      <c r="AN13" s="1350"/>
      <c r="AO13" s="1350"/>
      <c r="AP13" s="1350"/>
      <c r="AQ13" s="1350"/>
      <c r="AR13" s="1350"/>
      <c r="AS13" s="1350"/>
      <c r="AT13" s="1350"/>
      <c r="AU13" s="1350"/>
      <c r="AV13" s="1350"/>
      <c r="AW13" s="1350"/>
      <c r="AX13" s="1350"/>
      <c r="AY13" s="1350"/>
      <c r="AZ13" s="1350"/>
      <c r="BA13" s="1350"/>
      <c r="BB13" s="1350"/>
      <c r="BC13" s="1350"/>
      <c r="BD13" s="1350"/>
      <c r="BE13" s="1350"/>
      <c r="BF13" s="1350"/>
      <c r="BG13" s="1350"/>
      <c r="BH13" s="1350"/>
      <c r="BI13" s="1350"/>
      <c r="BJ13" s="1350"/>
      <c r="BK13" s="1350"/>
      <c r="BL13" s="1350"/>
      <c r="BM13" s="1350"/>
      <c r="BN13" s="1350"/>
      <c r="BO13" s="1350"/>
      <c r="BP13" s="1350"/>
      <c r="BQ13" s="1350"/>
      <c r="BR13" s="1350"/>
      <c r="BS13" s="1350"/>
    </row>
    <row r="14" spans="1:71" s="24" customFormat="1" ht="5.25" hidden="1" customHeight="1" x14ac:dyDescent="0.4">
      <c r="A14" s="1384" t="s">
        <v>1938</v>
      </c>
      <c r="B14" s="1384"/>
      <c r="C14" s="1384"/>
      <c r="D14" s="1384"/>
      <c r="E14" s="1384"/>
      <c r="F14" s="1384"/>
      <c r="G14" s="1384"/>
      <c r="H14" s="1384"/>
      <c r="I14" s="1384"/>
      <c r="J14" s="1384"/>
      <c r="K14" s="1384"/>
      <c r="L14" s="1384"/>
      <c r="M14" s="1384"/>
      <c r="N14" s="1384"/>
      <c r="O14" s="1384"/>
      <c r="P14" s="1384"/>
      <c r="Q14" s="1384"/>
      <c r="R14" s="1384"/>
      <c r="S14" s="1384"/>
      <c r="T14" s="1384"/>
      <c r="U14" s="1384"/>
      <c r="V14" s="1384"/>
      <c r="W14" s="1384"/>
      <c r="X14" s="1384"/>
      <c r="Y14" s="1384"/>
      <c r="Z14" s="1384"/>
      <c r="AA14" s="1384"/>
      <c r="AB14" s="1384"/>
      <c r="AC14" s="1384"/>
      <c r="AD14" s="1384"/>
      <c r="AE14" s="1384"/>
      <c r="AF14" s="1384"/>
      <c r="AG14" s="1384"/>
      <c r="AH14" s="1384"/>
      <c r="AI14" s="1384"/>
      <c r="AJ14" s="1384"/>
      <c r="AK14" s="1384"/>
      <c r="AL14" s="1384"/>
      <c r="AM14" s="1384"/>
      <c r="AN14" s="1384"/>
      <c r="AO14" s="1384"/>
      <c r="AP14" s="1384"/>
      <c r="AQ14" s="1384"/>
      <c r="AR14" s="1384"/>
      <c r="AS14" s="1384"/>
      <c r="AT14" s="1384"/>
      <c r="AU14" s="1384"/>
      <c r="AV14" s="1384"/>
      <c r="AW14" s="1384"/>
      <c r="AX14" s="1384"/>
      <c r="AY14" s="1384"/>
      <c r="AZ14" s="1384"/>
      <c r="BA14" s="1384"/>
      <c r="BB14" s="1384"/>
      <c r="BC14" s="1384"/>
      <c r="BD14" s="1384"/>
      <c r="BE14" s="1384"/>
      <c r="BF14" s="1384"/>
      <c r="BG14" s="1384"/>
      <c r="BH14" s="1384"/>
      <c r="BI14" s="1384"/>
      <c r="BJ14" s="1384"/>
      <c r="BK14" s="1384"/>
      <c r="BL14" s="1384"/>
      <c r="BM14" s="1384"/>
      <c r="BN14" s="1384"/>
      <c r="BO14" s="1384"/>
      <c r="BP14" s="1384"/>
      <c r="BQ14" s="1384"/>
      <c r="BR14" s="1384"/>
      <c r="BS14" s="1384"/>
    </row>
    <row r="15" spans="1:71" s="23" customFormat="1" ht="12.75" hidden="1" x14ac:dyDescent="0.45">
      <c r="A15" s="1350" t="s">
        <v>1939</v>
      </c>
      <c r="B15" s="1350"/>
      <c r="C15" s="1350"/>
      <c r="D15" s="1350"/>
      <c r="E15" s="1350"/>
      <c r="F15" s="1350"/>
      <c r="G15" s="1350"/>
      <c r="H15" s="1350"/>
      <c r="I15" s="1350"/>
      <c r="J15" s="1350"/>
      <c r="K15" s="1350"/>
      <c r="L15" s="1350"/>
      <c r="M15" s="1350"/>
      <c r="N15" s="1350"/>
      <c r="O15" s="1350"/>
      <c r="P15" s="1350"/>
      <c r="Q15" s="1350"/>
      <c r="R15" s="1350"/>
      <c r="S15" s="1350"/>
      <c r="T15" s="1350"/>
      <c r="U15" s="1350"/>
      <c r="V15" s="1350"/>
      <c r="W15" s="1350"/>
      <c r="X15" s="1350"/>
      <c r="Y15" s="1350"/>
      <c r="Z15" s="1350"/>
      <c r="AA15" s="1350"/>
      <c r="AB15" s="1350"/>
      <c r="AC15" s="1350"/>
      <c r="AD15" s="1350"/>
      <c r="AE15" s="1350"/>
      <c r="AF15" s="1350"/>
      <c r="AG15" s="1350"/>
      <c r="AH15" s="1350"/>
      <c r="AI15" s="1350"/>
      <c r="AJ15" s="1350"/>
      <c r="AK15" s="1350"/>
      <c r="AL15" s="1350"/>
      <c r="AM15" s="1350"/>
      <c r="AN15" s="1350"/>
      <c r="AO15" s="1350"/>
      <c r="AP15" s="1350"/>
      <c r="AQ15" s="1350"/>
      <c r="AR15" s="1350"/>
      <c r="AS15" s="1350"/>
      <c r="AT15" s="1350"/>
      <c r="AU15" s="1350"/>
      <c r="AV15" s="1350"/>
      <c r="AW15" s="1350"/>
      <c r="AX15" s="1350"/>
      <c r="AY15" s="1350"/>
      <c r="AZ15" s="1350"/>
      <c r="BA15" s="1350"/>
      <c r="BB15" s="1350"/>
      <c r="BC15" s="1350"/>
      <c r="BD15" s="1350"/>
      <c r="BE15" s="1350"/>
      <c r="BF15" s="1350"/>
      <c r="BG15" s="1350"/>
      <c r="BH15" s="1350"/>
      <c r="BI15" s="1350"/>
      <c r="BJ15" s="1350"/>
      <c r="BK15" s="1350"/>
      <c r="BL15" s="1350"/>
      <c r="BM15" s="1350"/>
      <c r="BN15" s="1350"/>
      <c r="BO15" s="1350"/>
      <c r="BP15" s="1350"/>
      <c r="BQ15" s="1350"/>
      <c r="BR15" s="1350"/>
      <c r="BS15" s="1350"/>
    </row>
    <row r="16" spans="1:71" s="23" customFormat="1" ht="12.75" hidden="1" x14ac:dyDescent="0.45">
      <c r="A16" s="1350" t="s">
        <v>1940</v>
      </c>
      <c r="B16" s="1350"/>
      <c r="C16" s="1350"/>
      <c r="D16" s="1350"/>
      <c r="E16" s="1350"/>
      <c r="F16" s="1350"/>
      <c r="G16" s="1350"/>
      <c r="H16" s="1350"/>
      <c r="I16" s="1350"/>
      <c r="J16" s="1350"/>
      <c r="K16" s="1350"/>
      <c r="L16" s="1350"/>
      <c r="M16" s="1350"/>
      <c r="N16" s="1350"/>
      <c r="O16" s="1350"/>
      <c r="P16" s="1350"/>
      <c r="Q16" s="1350"/>
      <c r="R16" s="1350"/>
      <c r="S16" s="1350"/>
      <c r="T16" s="1350"/>
      <c r="U16" s="1350"/>
      <c r="V16" s="1350"/>
      <c r="W16" s="1350"/>
      <c r="X16" s="1350"/>
      <c r="Y16" s="1350"/>
      <c r="Z16" s="1350"/>
      <c r="AA16" s="1350"/>
      <c r="AB16" s="1350"/>
      <c r="AC16" s="1350"/>
      <c r="AD16" s="1350"/>
      <c r="AE16" s="1350"/>
      <c r="AF16" s="1350"/>
      <c r="AG16" s="1350"/>
      <c r="AH16" s="1350"/>
      <c r="AI16" s="1350"/>
      <c r="AJ16" s="1350"/>
      <c r="AK16" s="1350"/>
      <c r="AL16" s="1350"/>
      <c r="AM16" s="1350"/>
      <c r="AN16" s="1350"/>
      <c r="AO16" s="1350"/>
      <c r="AP16" s="1350"/>
      <c r="AQ16" s="1350"/>
      <c r="AR16" s="1350"/>
      <c r="AS16" s="1350"/>
      <c r="AT16" s="1350"/>
      <c r="AU16" s="1350"/>
      <c r="AV16" s="1350"/>
      <c r="AW16" s="1350"/>
      <c r="AX16" s="1350"/>
      <c r="AY16" s="1350"/>
      <c r="AZ16" s="1350"/>
      <c r="BA16" s="1350"/>
      <c r="BB16" s="1350"/>
      <c r="BC16" s="1350"/>
      <c r="BD16" s="1350"/>
      <c r="BE16" s="1350"/>
      <c r="BF16" s="1350"/>
      <c r="BG16" s="1350"/>
      <c r="BH16" s="1350"/>
      <c r="BI16" s="1350"/>
      <c r="BJ16" s="1350"/>
      <c r="BK16" s="1350"/>
      <c r="BL16" s="1350"/>
      <c r="BM16" s="1350"/>
      <c r="BN16" s="1350"/>
      <c r="BO16" s="1350"/>
      <c r="BP16" s="1350"/>
      <c r="BQ16" s="1350"/>
      <c r="BR16" s="1350"/>
      <c r="BS16" s="1350"/>
    </row>
    <row r="17" spans="1:71" s="23" customFormat="1" ht="6" hidden="1" customHeight="1" x14ac:dyDescent="0.45"/>
    <row r="18" spans="1:71" ht="18.399999999999999" hidden="1" x14ac:dyDescent="0.45">
      <c r="A18" s="1351" t="s">
        <v>1941</v>
      </c>
      <c r="B18" s="1351"/>
      <c r="C18" s="1351"/>
      <c r="D18" s="1351"/>
      <c r="E18" s="1351"/>
      <c r="F18" s="1351"/>
      <c r="G18" s="1351"/>
      <c r="H18" s="1351"/>
      <c r="I18" s="1351"/>
      <c r="J18" s="1351"/>
      <c r="K18" s="1351"/>
      <c r="L18" s="1351"/>
      <c r="M18" s="1351"/>
      <c r="N18" s="1351"/>
      <c r="O18" s="1351"/>
      <c r="P18" s="1351"/>
      <c r="Q18" s="1351"/>
      <c r="R18" s="1351"/>
      <c r="S18" s="1351"/>
      <c r="T18" s="1351"/>
      <c r="U18" s="1351"/>
      <c r="V18" s="1351"/>
      <c r="W18" s="1351"/>
      <c r="X18" s="1351"/>
      <c r="Y18" s="1351"/>
      <c r="Z18" s="1351"/>
      <c r="AA18" s="1351"/>
      <c r="AB18" s="1351"/>
      <c r="AC18" s="1351"/>
      <c r="AD18" s="1351"/>
      <c r="AE18" s="1351"/>
      <c r="AF18" s="1351"/>
      <c r="AG18" s="1351"/>
      <c r="AH18" s="1351"/>
      <c r="AI18" s="1351"/>
      <c r="AJ18" s="1351"/>
      <c r="AK18" s="1351"/>
      <c r="AL18" s="1351"/>
      <c r="AM18" s="1351"/>
      <c r="AN18" s="1351"/>
      <c r="AO18" s="1351"/>
      <c r="AP18" s="1351"/>
      <c r="AQ18" s="1351"/>
      <c r="AR18" s="1351"/>
      <c r="AS18" s="1351"/>
      <c r="AT18" s="1351"/>
      <c r="AU18" s="1351"/>
      <c r="AV18" s="1351"/>
      <c r="AW18" s="1351"/>
      <c r="AX18" s="1351"/>
      <c r="AY18" s="1351"/>
      <c r="AZ18" s="1351"/>
      <c r="BA18" s="1351"/>
      <c r="BB18" s="1351"/>
      <c r="BC18" s="1351"/>
      <c r="BD18" s="1351"/>
      <c r="BE18" s="1351"/>
      <c r="BF18" s="1351"/>
      <c r="BG18" s="1351"/>
      <c r="BH18" s="1351"/>
      <c r="BI18" s="1351"/>
      <c r="BJ18" s="1351"/>
      <c r="BK18" s="1351"/>
      <c r="BL18" s="1351"/>
      <c r="BM18" s="1351"/>
      <c r="BN18" s="1351"/>
      <c r="BO18" s="1351"/>
      <c r="BP18" s="1351"/>
      <c r="BQ18" s="1351"/>
      <c r="BR18" s="1351"/>
      <c r="BS18" s="1351"/>
    </row>
    <row r="19" spans="1:71" ht="11.25" hidden="1" customHeight="1" x14ac:dyDescent="0.45">
      <c r="A19" s="1387" t="s">
        <v>1942</v>
      </c>
      <c r="B19" s="1387"/>
      <c r="C19" s="1387"/>
      <c r="D19" s="1387"/>
      <c r="E19" s="1387"/>
      <c r="F19" s="1387"/>
      <c r="G19" s="1387"/>
      <c r="H19" s="1387"/>
      <c r="I19" s="1387"/>
      <c r="J19" s="1387"/>
      <c r="K19" s="1387"/>
      <c r="L19" s="1387"/>
      <c r="M19" s="1387"/>
      <c r="N19" s="1387"/>
      <c r="O19" s="1387"/>
      <c r="P19" s="1387"/>
      <c r="Q19" s="1387"/>
      <c r="R19" s="1387"/>
      <c r="S19" s="1387"/>
      <c r="T19" s="1387"/>
      <c r="U19" s="1387"/>
      <c r="V19" s="1387"/>
      <c r="W19" s="1387"/>
      <c r="X19" s="1387"/>
      <c r="Y19" s="1387"/>
      <c r="Z19" s="1387"/>
      <c r="AA19" s="1387"/>
      <c r="AB19" s="1387"/>
      <c r="AC19" s="1387"/>
      <c r="AD19" s="1387"/>
      <c r="AE19" s="1387"/>
      <c r="AF19" s="1387"/>
      <c r="AG19" s="1387"/>
      <c r="AH19" s="1387"/>
      <c r="AI19" s="1387"/>
      <c r="AJ19" s="1387"/>
      <c r="AK19" s="1387"/>
      <c r="AL19" s="1387"/>
      <c r="AM19" s="1387"/>
      <c r="AN19" s="1387"/>
      <c r="AO19" s="1387"/>
      <c r="AP19" s="1387"/>
      <c r="AQ19" s="1387"/>
      <c r="AR19" s="1387"/>
      <c r="AS19" s="1388" t="s">
        <v>1943</v>
      </c>
      <c r="AT19" s="1388"/>
      <c r="AU19" s="1388"/>
      <c r="AV19" s="1388"/>
      <c r="AW19" s="1388"/>
      <c r="AX19" s="1388"/>
      <c r="AY19" s="1388"/>
      <c r="AZ19" s="1388"/>
      <c r="BA19" s="1388"/>
      <c r="BB19" s="1387"/>
      <c r="BC19" s="1387"/>
      <c r="BD19" s="1387"/>
      <c r="BE19" s="1387"/>
      <c r="BF19" s="1387"/>
      <c r="BG19" s="1387" t="s">
        <v>1957</v>
      </c>
      <c r="BH19" s="1387"/>
      <c r="BI19" s="1387"/>
      <c r="BJ19" s="1387"/>
      <c r="BK19" s="1387"/>
      <c r="BL19" s="1387"/>
      <c r="BM19" s="1387"/>
      <c r="BN19" s="1387"/>
      <c r="BO19" s="1387"/>
      <c r="BP19" s="1387"/>
      <c r="BQ19" s="1387"/>
      <c r="BR19" s="1387"/>
      <c r="BS19" s="1387"/>
    </row>
    <row r="20" spans="1:71" s="27" customFormat="1" ht="12.75" hidden="1" customHeight="1" x14ac:dyDescent="0.45">
      <c r="A20" s="1381" t="s">
        <v>1927</v>
      </c>
      <c r="B20" s="1381"/>
      <c r="C20" s="1381"/>
      <c r="D20" s="1381"/>
      <c r="E20" s="1381"/>
      <c r="F20" s="1381"/>
      <c r="G20" s="1381" t="s">
        <v>1928</v>
      </c>
      <c r="H20" s="1381"/>
      <c r="I20" s="1381"/>
      <c r="J20" s="1381"/>
      <c r="K20" s="1381"/>
      <c r="L20" s="1381"/>
      <c r="M20" s="1381" t="s">
        <v>1945</v>
      </c>
      <c r="N20" s="1381"/>
      <c r="O20" s="1381"/>
      <c r="P20" s="1381"/>
      <c r="Q20" s="1381"/>
      <c r="R20" s="1381"/>
      <c r="S20" s="1381" t="s">
        <v>1930</v>
      </c>
      <c r="T20" s="1381"/>
      <c r="U20" s="1381"/>
      <c r="V20" s="1381" t="s">
        <v>1929</v>
      </c>
      <c r="W20" s="1381"/>
      <c r="X20" s="1381" t="s">
        <v>1926</v>
      </c>
      <c r="Y20" s="1381"/>
      <c r="Z20" s="25"/>
      <c r="AA20" s="25"/>
      <c r="AB20" s="25"/>
      <c r="AC20" s="25"/>
      <c r="AD20" s="1381"/>
      <c r="AE20" s="1381"/>
      <c r="AF20" s="1381"/>
      <c r="AG20" s="1381"/>
      <c r="AH20" s="1381"/>
      <c r="AI20" s="1381"/>
      <c r="AJ20" s="1381"/>
      <c r="AK20" s="1381"/>
      <c r="AL20" s="1381"/>
      <c r="AM20" s="1381"/>
      <c r="AN20" s="1381" t="s">
        <v>1303</v>
      </c>
      <c r="AO20" s="1381"/>
      <c r="AP20" s="1381"/>
      <c r="AQ20" s="1381"/>
      <c r="AR20" s="1381"/>
      <c r="AS20" s="1383" t="s">
        <v>1946</v>
      </c>
      <c r="AT20" s="1383"/>
      <c r="AU20" s="1383"/>
      <c r="AV20" s="1383" t="s">
        <v>1932</v>
      </c>
      <c r="AW20" s="1383"/>
      <c r="AX20" s="1383"/>
      <c r="AY20" s="1383"/>
      <c r="AZ20" s="1383"/>
      <c r="BA20" s="1383"/>
      <c r="BB20" s="1387"/>
      <c r="BC20" s="1387"/>
      <c r="BD20" s="1387"/>
      <c r="BE20" s="1387"/>
      <c r="BF20" s="1387"/>
      <c r="BG20" s="1382"/>
      <c r="BH20" s="1382"/>
      <c r="BI20" s="1382"/>
      <c r="BJ20" s="1382"/>
      <c r="BK20" s="1382"/>
      <c r="BL20" s="1382"/>
      <c r="BM20" s="1382"/>
      <c r="BN20" s="1382"/>
      <c r="BO20" s="1382"/>
      <c r="BP20" s="1382"/>
      <c r="BQ20" s="1382"/>
      <c r="BR20" s="1382"/>
      <c r="BS20" s="1382"/>
    </row>
    <row r="21" spans="1:71" s="27" customFormat="1" ht="12.75" hidden="1" customHeight="1" x14ac:dyDescent="0.45">
      <c r="A21" s="1382"/>
      <c r="B21" s="1382"/>
      <c r="C21" s="1382"/>
      <c r="D21" s="1382"/>
      <c r="E21" s="1382"/>
      <c r="F21" s="1382"/>
      <c r="G21" s="1382"/>
      <c r="H21" s="1382"/>
      <c r="I21" s="1382"/>
      <c r="J21" s="1382"/>
      <c r="K21" s="1382"/>
      <c r="L21" s="1382"/>
      <c r="M21" s="1382"/>
      <c r="N21" s="1382"/>
      <c r="O21" s="1382"/>
      <c r="P21" s="1382"/>
      <c r="Q21" s="1382"/>
      <c r="R21" s="1382"/>
      <c r="S21" s="1382"/>
      <c r="T21" s="1382"/>
      <c r="U21" s="1382"/>
      <c r="V21" s="1382"/>
      <c r="W21" s="1382"/>
      <c r="X21" s="1382"/>
      <c r="Y21" s="1382"/>
      <c r="Z21" s="26"/>
      <c r="AA21" s="26"/>
      <c r="AB21" s="26"/>
      <c r="AC21" s="26"/>
      <c r="AD21" s="1382"/>
      <c r="AE21" s="1382"/>
      <c r="AF21" s="1382"/>
      <c r="AG21" s="1382"/>
      <c r="AH21" s="1382"/>
      <c r="AI21" s="1382"/>
      <c r="AJ21" s="1382"/>
      <c r="AK21" s="1382"/>
      <c r="AL21" s="1382"/>
      <c r="AM21" s="1382"/>
      <c r="AN21" s="1382"/>
      <c r="AO21" s="1382"/>
      <c r="AP21" s="1382"/>
      <c r="AQ21" s="1382"/>
      <c r="AR21" s="1382"/>
      <c r="AS21" s="1385"/>
      <c r="AT21" s="1385"/>
      <c r="AU21" s="1385"/>
      <c r="AV21" s="1385"/>
      <c r="AW21" s="1385"/>
      <c r="AX21" s="1385"/>
      <c r="AY21" s="1385"/>
      <c r="AZ21" s="1385"/>
      <c r="BA21" s="1385"/>
      <c r="BB21" s="1386"/>
      <c r="BC21" s="1386"/>
      <c r="BD21" s="1386"/>
      <c r="BE21" s="1386"/>
      <c r="BF21" s="1386"/>
      <c r="BG21" s="1382"/>
      <c r="BH21" s="1382"/>
      <c r="BI21" s="1382"/>
      <c r="BJ21" s="1382"/>
      <c r="BK21" s="1382"/>
      <c r="BL21" s="1382"/>
      <c r="BM21" s="1382"/>
      <c r="BN21" s="1382"/>
      <c r="BO21" s="1382"/>
      <c r="BP21" s="1382"/>
      <c r="BQ21" s="1382"/>
      <c r="BR21" s="1382"/>
      <c r="BS21" s="1382"/>
    </row>
    <row r="22" spans="1:71" s="23" customFormat="1" ht="12.75" hidden="1" customHeight="1" x14ac:dyDescent="0.45">
      <c r="A22" s="1382"/>
      <c r="B22" s="1382"/>
      <c r="C22" s="1382"/>
      <c r="D22" s="1382"/>
      <c r="E22" s="1382"/>
      <c r="F22" s="1382"/>
      <c r="G22" s="1382"/>
      <c r="H22" s="1382"/>
      <c r="I22" s="1382"/>
      <c r="J22" s="1382"/>
      <c r="K22" s="1382"/>
      <c r="L22" s="1382"/>
      <c r="M22" s="1382"/>
      <c r="N22" s="1382"/>
      <c r="O22" s="1382"/>
      <c r="P22" s="1382"/>
      <c r="Q22" s="1382"/>
      <c r="R22" s="1382"/>
      <c r="S22" s="1382"/>
      <c r="T22" s="1382"/>
      <c r="U22" s="1382"/>
      <c r="V22" s="1382"/>
      <c r="W22" s="1382"/>
      <c r="X22" s="1382"/>
      <c r="Y22" s="1382"/>
      <c r="Z22" s="26"/>
      <c r="AA22" s="26"/>
      <c r="AB22" s="26"/>
      <c r="AC22" s="26"/>
      <c r="AD22" s="1382"/>
      <c r="AE22" s="1382"/>
      <c r="AF22" s="1382"/>
      <c r="AG22" s="1382"/>
      <c r="AH22" s="1382"/>
      <c r="AI22" s="1382"/>
      <c r="AJ22" s="1382"/>
      <c r="AK22" s="1382"/>
      <c r="AL22" s="1382"/>
      <c r="AM22" s="1382"/>
      <c r="AN22" s="1382"/>
      <c r="AO22" s="1382"/>
      <c r="AP22" s="1382"/>
      <c r="AQ22" s="1382"/>
      <c r="AR22" s="1382"/>
      <c r="AS22" s="1385"/>
      <c r="AT22" s="1385"/>
      <c r="AU22" s="1385"/>
      <c r="AV22" s="1385"/>
      <c r="AW22" s="1385"/>
      <c r="AX22" s="1385"/>
      <c r="AY22" s="1385"/>
      <c r="AZ22" s="1385"/>
      <c r="BA22" s="1385"/>
      <c r="BB22" s="1386"/>
      <c r="BC22" s="1386"/>
      <c r="BD22" s="1386"/>
      <c r="BE22" s="1386"/>
      <c r="BF22" s="1386"/>
      <c r="BG22" s="1382"/>
      <c r="BH22" s="1382"/>
      <c r="BI22" s="1382"/>
      <c r="BJ22" s="1382"/>
      <c r="BK22" s="1382"/>
      <c r="BL22" s="1382"/>
      <c r="BM22" s="1382"/>
      <c r="BN22" s="1382"/>
      <c r="BO22" s="1382"/>
      <c r="BP22" s="1382"/>
      <c r="BQ22" s="1382"/>
      <c r="BR22" s="1382"/>
      <c r="BS22" s="1382"/>
    </row>
    <row r="23" spans="1:71" ht="4.5" customHeight="1" x14ac:dyDescent="0.45"/>
    <row r="24" spans="1:71" s="28" customFormat="1" ht="11.25" customHeight="1" x14ac:dyDescent="0.45">
      <c r="A24" s="1389" t="s">
        <v>1148</v>
      </c>
      <c r="B24" s="1390"/>
      <c r="C24" s="1537" t="s">
        <v>1923</v>
      </c>
      <c r="D24" s="1538"/>
      <c r="E24" s="1538"/>
      <c r="F24" s="1538"/>
      <c r="G24" s="1538"/>
      <c r="H24" s="1538"/>
      <c r="I24" s="1538"/>
      <c r="J24" s="1538"/>
      <c r="K24" s="1538"/>
      <c r="L24" s="1538"/>
      <c r="M24" s="1538"/>
      <c r="N24" s="1538"/>
      <c r="O24" s="1538"/>
      <c r="P24" s="1538"/>
      <c r="Q24" s="1538"/>
      <c r="R24" s="1538"/>
      <c r="S24" s="1538"/>
      <c r="T24" s="1538"/>
      <c r="U24" s="1538"/>
      <c r="V24" s="1538"/>
      <c r="W24" s="1538"/>
      <c r="X24" s="1538"/>
      <c r="Y24" s="1538"/>
      <c r="Z24" s="1538"/>
      <c r="AA24" s="1538"/>
      <c r="AB24" s="1538"/>
      <c r="AC24" s="1538"/>
      <c r="AD24" s="1538"/>
      <c r="AE24" s="1538"/>
      <c r="AF24" s="1538"/>
      <c r="AG24" s="1538"/>
      <c r="AH24" s="1538"/>
      <c r="AI24" s="1539"/>
      <c r="AJ24" s="981" t="s">
        <v>2351</v>
      </c>
      <c r="AK24" s="982"/>
      <c r="AL24" s="982"/>
      <c r="AM24" s="982"/>
      <c r="AN24" s="982"/>
      <c r="AO24" s="1601"/>
      <c r="AP24" s="1255" t="s">
        <v>2352</v>
      </c>
      <c r="AQ24" s="1256"/>
      <c r="AR24" s="1256"/>
      <c r="AS24" s="1256"/>
      <c r="AT24" s="1256"/>
      <c r="AU24" s="1256"/>
      <c r="AV24" s="1256"/>
      <c r="AW24" s="1256"/>
      <c r="AX24" s="1256"/>
      <c r="AY24" s="1256"/>
      <c r="AZ24" s="1256"/>
      <c r="BA24" s="1258"/>
      <c r="BB24" s="981" t="s">
        <v>2292</v>
      </c>
      <c r="BC24" s="982"/>
      <c r="BD24" s="982"/>
      <c r="BE24" s="1601"/>
      <c r="BF24" s="1255" t="s">
        <v>2298</v>
      </c>
      <c r="BG24" s="1256"/>
      <c r="BH24" s="1256"/>
      <c r="BI24" s="1258"/>
      <c r="BJ24" s="981" t="s">
        <v>2353</v>
      </c>
      <c r="BK24" s="982"/>
      <c r="BL24" s="982"/>
      <c r="BM24" s="982"/>
      <c r="BN24" s="982"/>
      <c r="BO24" s="1601"/>
      <c r="BP24" s="1608" t="s">
        <v>1924</v>
      </c>
      <c r="BQ24" s="982"/>
      <c r="BR24" s="982"/>
      <c r="BS24" s="983"/>
    </row>
    <row r="25" spans="1:71" s="28" customFormat="1" ht="9" customHeight="1" x14ac:dyDescent="0.45">
      <c r="A25" s="1391"/>
      <c r="B25" s="1392"/>
      <c r="C25" s="1609" t="s">
        <v>1925</v>
      </c>
      <c r="D25" s="1151"/>
      <c r="E25" s="1151"/>
      <c r="F25" s="1152"/>
      <c r="G25" s="1168" t="s">
        <v>1926</v>
      </c>
      <c r="H25" s="1151"/>
      <c r="I25" s="1151"/>
      <c r="J25" s="1152"/>
      <c r="K25" s="1411" t="s">
        <v>2354</v>
      </c>
      <c r="L25" s="1612"/>
      <c r="M25" s="1612"/>
      <c r="N25" s="1412"/>
      <c r="O25" s="1168" t="s">
        <v>1303</v>
      </c>
      <c r="P25" s="1151"/>
      <c r="Q25" s="1151"/>
      <c r="R25" s="1152"/>
      <c r="S25" s="1168" t="s">
        <v>1928</v>
      </c>
      <c r="T25" s="1151"/>
      <c r="U25" s="1151"/>
      <c r="V25" s="1151"/>
      <c r="W25" s="1152"/>
      <c r="X25" s="1616" t="s">
        <v>1931</v>
      </c>
      <c r="Y25" s="1616"/>
      <c r="Z25" s="1147" t="s">
        <v>2355</v>
      </c>
      <c r="AA25" s="1147"/>
      <c r="AB25" s="1147"/>
      <c r="AC25" s="1147"/>
      <c r="AD25" s="1147" t="s">
        <v>1935</v>
      </c>
      <c r="AE25" s="1147"/>
      <c r="AF25" s="1147"/>
      <c r="AG25" s="1147"/>
      <c r="AH25" s="1147"/>
      <c r="AI25" s="1604"/>
      <c r="AJ25" s="984"/>
      <c r="AK25" s="985"/>
      <c r="AL25" s="985"/>
      <c r="AM25" s="985"/>
      <c r="AN25" s="985"/>
      <c r="AO25" s="1602"/>
      <c r="AP25" s="1606" t="s">
        <v>2356</v>
      </c>
      <c r="AQ25" s="985"/>
      <c r="AR25" s="985"/>
      <c r="AS25" s="985"/>
      <c r="AT25" s="1147" t="s">
        <v>2266</v>
      </c>
      <c r="AU25" s="1147"/>
      <c r="AV25" s="1147"/>
      <c r="AW25" s="1147" t="s">
        <v>2357</v>
      </c>
      <c r="AX25" s="1147"/>
      <c r="AY25" s="1147"/>
      <c r="AZ25" s="1147"/>
      <c r="BA25" s="1604"/>
      <c r="BB25" s="984"/>
      <c r="BC25" s="985"/>
      <c r="BD25" s="985"/>
      <c r="BE25" s="1602"/>
      <c r="BF25" s="1308"/>
      <c r="BG25" s="1147"/>
      <c r="BH25" s="1147"/>
      <c r="BI25" s="1604"/>
      <c r="BJ25" s="984"/>
      <c r="BK25" s="985"/>
      <c r="BL25" s="985"/>
      <c r="BM25" s="985"/>
      <c r="BN25" s="985"/>
      <c r="BO25" s="1602"/>
      <c r="BP25" s="1606"/>
      <c r="BQ25" s="985"/>
      <c r="BR25" s="985"/>
      <c r="BS25" s="986"/>
    </row>
    <row r="26" spans="1:71" s="28" customFormat="1" ht="13.5" customHeight="1" x14ac:dyDescent="0.45">
      <c r="A26" s="1599"/>
      <c r="B26" s="1600"/>
      <c r="C26" s="1543"/>
      <c r="D26" s="1544"/>
      <c r="E26" s="1544"/>
      <c r="F26" s="1610"/>
      <c r="G26" s="1611"/>
      <c r="H26" s="1544"/>
      <c r="I26" s="1544"/>
      <c r="J26" s="1610"/>
      <c r="K26" s="1613"/>
      <c r="L26" s="1614"/>
      <c r="M26" s="1614"/>
      <c r="N26" s="1615"/>
      <c r="O26" s="1611"/>
      <c r="P26" s="1544"/>
      <c r="Q26" s="1544"/>
      <c r="R26" s="1610"/>
      <c r="S26" s="1611"/>
      <c r="T26" s="1544"/>
      <c r="U26" s="1544"/>
      <c r="V26" s="1544"/>
      <c r="W26" s="1610"/>
      <c r="X26" s="1617"/>
      <c r="Y26" s="1617"/>
      <c r="Z26" s="1310"/>
      <c r="AA26" s="1310"/>
      <c r="AB26" s="1310"/>
      <c r="AC26" s="1310"/>
      <c r="AD26" s="1310"/>
      <c r="AE26" s="1310"/>
      <c r="AF26" s="1310"/>
      <c r="AG26" s="1310"/>
      <c r="AH26" s="1310"/>
      <c r="AI26" s="1605"/>
      <c r="AJ26" s="987"/>
      <c r="AK26" s="988"/>
      <c r="AL26" s="988"/>
      <c r="AM26" s="988"/>
      <c r="AN26" s="988"/>
      <c r="AO26" s="1603"/>
      <c r="AP26" s="1607"/>
      <c r="AQ26" s="988"/>
      <c r="AR26" s="988"/>
      <c r="AS26" s="988"/>
      <c r="AT26" s="1310"/>
      <c r="AU26" s="1310"/>
      <c r="AV26" s="1310"/>
      <c r="AW26" s="1310"/>
      <c r="AX26" s="1310"/>
      <c r="AY26" s="1310"/>
      <c r="AZ26" s="1310"/>
      <c r="BA26" s="1605"/>
      <c r="BB26" s="987"/>
      <c r="BC26" s="988"/>
      <c r="BD26" s="988"/>
      <c r="BE26" s="1603"/>
      <c r="BF26" s="1309"/>
      <c r="BG26" s="1310"/>
      <c r="BH26" s="1310"/>
      <c r="BI26" s="1605"/>
      <c r="BJ26" s="987"/>
      <c r="BK26" s="988"/>
      <c r="BL26" s="988"/>
      <c r="BM26" s="988"/>
      <c r="BN26" s="988"/>
      <c r="BO26" s="1603"/>
      <c r="BP26" s="1607"/>
      <c r="BQ26" s="988"/>
      <c r="BR26" s="988"/>
      <c r="BS26" s="989"/>
    </row>
    <row r="27" spans="1:71" ht="30" customHeight="1" x14ac:dyDescent="0.45">
      <c r="A27" s="1640">
        <v>1</v>
      </c>
      <c r="B27" s="1641"/>
      <c r="C27" s="1642" t="s">
        <v>2358</v>
      </c>
      <c r="D27" s="1643"/>
      <c r="E27" s="1643"/>
      <c r="F27" s="1644"/>
      <c r="G27" s="1645" t="s">
        <v>2359</v>
      </c>
      <c r="H27" s="1643"/>
      <c r="I27" s="1643"/>
      <c r="J27" s="1644"/>
      <c r="K27" s="1645"/>
      <c r="L27" s="1643"/>
      <c r="M27" s="1643"/>
      <c r="N27" s="1644"/>
      <c r="O27" s="1645"/>
      <c r="P27" s="1643"/>
      <c r="Q27" s="1643"/>
      <c r="R27" s="1644"/>
      <c r="S27" s="1645" t="s">
        <v>140</v>
      </c>
      <c r="T27" s="1643"/>
      <c r="U27" s="1643"/>
      <c r="V27" s="1643"/>
      <c r="W27" s="1644"/>
      <c r="X27" s="1637" t="s">
        <v>1227</v>
      </c>
      <c r="Y27" s="1637"/>
      <c r="Z27" s="1629" t="s">
        <v>1844</v>
      </c>
      <c r="AA27" s="1629"/>
      <c r="AB27" s="1629"/>
      <c r="AC27" s="1629"/>
      <c r="AD27" s="1629" t="s">
        <v>2360</v>
      </c>
      <c r="AE27" s="1629"/>
      <c r="AF27" s="1629"/>
      <c r="AG27" s="1629"/>
      <c r="AH27" s="1629"/>
      <c r="AI27" s="1630"/>
      <c r="AJ27" s="1638" t="s">
        <v>2361</v>
      </c>
      <c r="AK27" s="1629"/>
      <c r="AL27" s="1629"/>
      <c r="AM27" s="1629"/>
      <c r="AN27" s="1629"/>
      <c r="AO27" s="1639"/>
      <c r="AP27" s="1628" t="s">
        <v>2362</v>
      </c>
      <c r="AQ27" s="1629"/>
      <c r="AR27" s="1629"/>
      <c r="AS27" s="1629"/>
      <c r="AT27" s="1622" t="s">
        <v>2363</v>
      </c>
      <c r="AU27" s="1622"/>
      <c r="AV27" s="1622"/>
      <c r="AW27" s="1618"/>
      <c r="AX27" s="1619"/>
      <c r="AY27" s="1619"/>
      <c r="AZ27" s="1619"/>
      <c r="BA27" s="1620"/>
      <c r="BB27" s="1621">
        <v>45139</v>
      </c>
      <c r="BC27" s="1622"/>
      <c r="BD27" s="1622"/>
      <c r="BE27" s="1618"/>
      <c r="BF27" s="1623" t="s">
        <v>1844</v>
      </c>
      <c r="BG27" s="1622"/>
      <c r="BH27" s="1622"/>
      <c r="BI27" s="1624"/>
      <c r="BJ27" s="1625" t="s">
        <v>2364</v>
      </c>
      <c r="BK27" s="1626"/>
      <c r="BL27" s="1626"/>
      <c r="BM27" s="1626"/>
      <c r="BN27" s="1626"/>
      <c r="BO27" s="1627"/>
      <c r="BP27" s="1628"/>
      <c r="BQ27" s="1629"/>
      <c r="BR27" s="1629"/>
      <c r="BS27" s="1630"/>
    </row>
    <row r="28" spans="1:71" ht="30" customHeight="1" x14ac:dyDescent="0.45">
      <c r="A28" s="1631">
        <v>2</v>
      </c>
      <c r="B28" s="1632"/>
      <c r="C28" s="1633" t="s">
        <v>2365</v>
      </c>
      <c r="D28" s="1634"/>
      <c r="E28" s="1634"/>
      <c r="F28" s="1635"/>
      <c r="G28" s="1636" t="s">
        <v>2366</v>
      </c>
      <c r="H28" s="1634"/>
      <c r="I28" s="1634"/>
      <c r="J28" s="1635"/>
      <c r="K28" s="1636"/>
      <c r="L28" s="1634"/>
      <c r="M28" s="1634"/>
      <c r="N28" s="1635"/>
      <c r="O28" s="1636"/>
      <c r="P28" s="1634"/>
      <c r="Q28" s="1634"/>
      <c r="R28" s="1635"/>
      <c r="S28" s="1645" t="s">
        <v>140</v>
      </c>
      <c r="T28" s="1643"/>
      <c r="U28" s="1643"/>
      <c r="V28" s="1643"/>
      <c r="W28" s="1644"/>
      <c r="X28" s="1657" t="s">
        <v>1260</v>
      </c>
      <c r="Y28" s="1657"/>
      <c r="Z28" s="1629" t="s">
        <v>1844</v>
      </c>
      <c r="AA28" s="1629"/>
      <c r="AB28" s="1629"/>
      <c r="AC28" s="1629"/>
      <c r="AD28" s="1629" t="s">
        <v>2367</v>
      </c>
      <c r="AE28" s="1629"/>
      <c r="AF28" s="1629"/>
      <c r="AG28" s="1629"/>
      <c r="AH28" s="1629"/>
      <c r="AI28" s="1630"/>
      <c r="AJ28" s="1658" t="s">
        <v>2361</v>
      </c>
      <c r="AK28" s="1655"/>
      <c r="AL28" s="1655"/>
      <c r="AM28" s="1655"/>
      <c r="AN28" s="1655"/>
      <c r="AO28" s="1659"/>
      <c r="AP28" s="1654" t="s">
        <v>2362</v>
      </c>
      <c r="AQ28" s="1655"/>
      <c r="AR28" s="1655"/>
      <c r="AS28" s="1655"/>
      <c r="AT28" s="1646" t="s">
        <v>2363</v>
      </c>
      <c r="AU28" s="1647"/>
      <c r="AV28" s="1648"/>
      <c r="AW28" s="1646"/>
      <c r="AX28" s="1647"/>
      <c r="AY28" s="1647"/>
      <c r="AZ28" s="1647"/>
      <c r="BA28" s="1649"/>
      <c r="BB28" s="1650">
        <f>+BB27</f>
        <v>45139</v>
      </c>
      <c r="BC28" s="1651"/>
      <c r="BD28" s="1651"/>
      <c r="BE28" s="1646"/>
      <c r="BF28" s="1652" t="s">
        <v>1844</v>
      </c>
      <c r="BG28" s="1651"/>
      <c r="BH28" s="1651"/>
      <c r="BI28" s="1653"/>
      <c r="BJ28" s="1648" t="s">
        <v>2364</v>
      </c>
      <c r="BK28" s="1651"/>
      <c r="BL28" s="1651"/>
      <c r="BM28" s="1651"/>
      <c r="BN28" s="1651"/>
      <c r="BO28" s="1646"/>
      <c r="BP28" s="1654"/>
      <c r="BQ28" s="1655"/>
      <c r="BR28" s="1655"/>
      <c r="BS28" s="1656"/>
    </row>
    <row r="29" spans="1:71" ht="30" customHeight="1" x14ac:dyDescent="0.45">
      <c r="A29" s="1631">
        <f>+A28+1</f>
        <v>3</v>
      </c>
      <c r="B29" s="1632"/>
      <c r="C29" s="1633" t="s">
        <v>2368</v>
      </c>
      <c r="D29" s="1634"/>
      <c r="E29" s="1634"/>
      <c r="F29" s="1635"/>
      <c r="G29" s="1636" t="s">
        <v>2369</v>
      </c>
      <c r="H29" s="1634"/>
      <c r="I29" s="1634"/>
      <c r="J29" s="1635"/>
      <c r="K29" s="1636"/>
      <c r="L29" s="1634"/>
      <c r="M29" s="1634"/>
      <c r="N29" s="1635"/>
      <c r="O29" s="1636"/>
      <c r="P29" s="1634"/>
      <c r="Q29" s="1634"/>
      <c r="R29" s="1635"/>
      <c r="S29" s="1645" t="s">
        <v>140</v>
      </c>
      <c r="T29" s="1643"/>
      <c r="U29" s="1643"/>
      <c r="V29" s="1643"/>
      <c r="W29" s="1644"/>
      <c r="X29" s="1657" t="s">
        <v>1260</v>
      </c>
      <c r="Y29" s="1657"/>
      <c r="Z29" s="1629" t="s">
        <v>1844</v>
      </c>
      <c r="AA29" s="1629"/>
      <c r="AB29" s="1629"/>
      <c r="AC29" s="1629"/>
      <c r="AD29" s="1655" t="s">
        <v>2370</v>
      </c>
      <c r="AE29" s="1655"/>
      <c r="AF29" s="1655"/>
      <c r="AG29" s="1655"/>
      <c r="AH29" s="1655"/>
      <c r="AI29" s="1656"/>
      <c r="AJ29" s="1658" t="s">
        <v>2361</v>
      </c>
      <c r="AK29" s="1655"/>
      <c r="AL29" s="1655"/>
      <c r="AM29" s="1655"/>
      <c r="AN29" s="1655"/>
      <c r="AO29" s="1659"/>
      <c r="AP29" s="1654" t="s">
        <v>2362</v>
      </c>
      <c r="AQ29" s="1655"/>
      <c r="AR29" s="1655"/>
      <c r="AS29" s="1655"/>
      <c r="AT29" s="1646" t="s">
        <v>2363</v>
      </c>
      <c r="AU29" s="1647"/>
      <c r="AV29" s="1648"/>
      <c r="AW29" s="1646"/>
      <c r="AX29" s="1647"/>
      <c r="AY29" s="1647"/>
      <c r="AZ29" s="1647"/>
      <c r="BA29" s="1649"/>
      <c r="BB29" s="1650">
        <f t="shared" ref="BB29:BB33" si="0">+BB28</f>
        <v>45139</v>
      </c>
      <c r="BC29" s="1651"/>
      <c r="BD29" s="1651"/>
      <c r="BE29" s="1646"/>
      <c r="BF29" s="1652" t="s">
        <v>1844</v>
      </c>
      <c r="BG29" s="1651"/>
      <c r="BH29" s="1651"/>
      <c r="BI29" s="1653"/>
      <c r="BJ29" s="1648" t="s">
        <v>2364</v>
      </c>
      <c r="BK29" s="1651"/>
      <c r="BL29" s="1651"/>
      <c r="BM29" s="1651"/>
      <c r="BN29" s="1651"/>
      <c r="BO29" s="1646"/>
      <c r="BP29" s="1654"/>
      <c r="BQ29" s="1655"/>
      <c r="BR29" s="1655"/>
      <c r="BS29" s="1656"/>
    </row>
    <row r="30" spans="1:71" ht="30" customHeight="1" x14ac:dyDescent="0.45">
      <c r="A30" s="1631">
        <f t="shared" ref="A30:A50" si="1">+A29+1</f>
        <v>4</v>
      </c>
      <c r="B30" s="1632"/>
      <c r="C30" s="1633" t="s">
        <v>2371</v>
      </c>
      <c r="D30" s="1634"/>
      <c r="E30" s="1634"/>
      <c r="F30" s="1635"/>
      <c r="G30" s="1636" t="s">
        <v>2372</v>
      </c>
      <c r="H30" s="1634"/>
      <c r="I30" s="1634"/>
      <c r="J30" s="1635"/>
      <c r="K30" s="1636"/>
      <c r="L30" s="1634"/>
      <c r="M30" s="1634"/>
      <c r="N30" s="1635"/>
      <c r="O30" s="1636"/>
      <c r="P30" s="1634"/>
      <c r="Q30" s="1634"/>
      <c r="R30" s="1635"/>
      <c r="S30" s="1645" t="s">
        <v>140</v>
      </c>
      <c r="T30" s="1643"/>
      <c r="U30" s="1643"/>
      <c r="V30" s="1643"/>
      <c r="W30" s="1644"/>
      <c r="X30" s="1657" t="s">
        <v>1227</v>
      </c>
      <c r="Y30" s="1657"/>
      <c r="Z30" s="1629" t="s">
        <v>1844</v>
      </c>
      <c r="AA30" s="1629"/>
      <c r="AB30" s="1629"/>
      <c r="AC30" s="1629"/>
      <c r="AD30" s="1655" t="s">
        <v>2373</v>
      </c>
      <c r="AE30" s="1655"/>
      <c r="AF30" s="1655"/>
      <c r="AG30" s="1655"/>
      <c r="AH30" s="1655"/>
      <c r="AI30" s="1656"/>
      <c r="AJ30" s="1658" t="s">
        <v>2361</v>
      </c>
      <c r="AK30" s="1655"/>
      <c r="AL30" s="1655"/>
      <c r="AM30" s="1655"/>
      <c r="AN30" s="1655"/>
      <c r="AO30" s="1659"/>
      <c r="AP30" s="1654" t="s">
        <v>2362</v>
      </c>
      <c r="AQ30" s="1655"/>
      <c r="AR30" s="1655"/>
      <c r="AS30" s="1655"/>
      <c r="AT30" s="1646" t="s">
        <v>2363</v>
      </c>
      <c r="AU30" s="1647"/>
      <c r="AV30" s="1648"/>
      <c r="AW30" s="1646"/>
      <c r="AX30" s="1647"/>
      <c r="AY30" s="1647"/>
      <c r="AZ30" s="1647"/>
      <c r="BA30" s="1649"/>
      <c r="BB30" s="1650">
        <f t="shared" si="0"/>
        <v>45139</v>
      </c>
      <c r="BC30" s="1651"/>
      <c r="BD30" s="1651"/>
      <c r="BE30" s="1646"/>
      <c r="BF30" s="1652" t="s">
        <v>1844</v>
      </c>
      <c r="BG30" s="1651"/>
      <c r="BH30" s="1651"/>
      <c r="BI30" s="1653"/>
      <c r="BJ30" s="1648" t="s">
        <v>2364</v>
      </c>
      <c r="BK30" s="1651"/>
      <c r="BL30" s="1651"/>
      <c r="BM30" s="1651"/>
      <c r="BN30" s="1651"/>
      <c r="BO30" s="1646"/>
      <c r="BP30" s="1654"/>
      <c r="BQ30" s="1655"/>
      <c r="BR30" s="1655"/>
      <c r="BS30" s="1656"/>
    </row>
    <row r="31" spans="1:71" ht="30" customHeight="1" x14ac:dyDescent="0.45">
      <c r="A31" s="1631">
        <f t="shared" si="1"/>
        <v>5</v>
      </c>
      <c r="B31" s="1632"/>
      <c r="C31" s="1668" t="s">
        <v>2374</v>
      </c>
      <c r="D31" s="1669"/>
      <c r="E31" s="1669"/>
      <c r="F31" s="1670"/>
      <c r="G31" s="1671" t="s">
        <v>2375</v>
      </c>
      <c r="H31" s="1669"/>
      <c r="I31" s="1669"/>
      <c r="J31" s="1670"/>
      <c r="K31" s="1636"/>
      <c r="L31" s="1634"/>
      <c r="M31" s="1634"/>
      <c r="N31" s="1635"/>
      <c r="O31" s="1636"/>
      <c r="P31" s="1634"/>
      <c r="Q31" s="1634"/>
      <c r="R31" s="1635"/>
      <c r="S31" s="1636" t="s">
        <v>90</v>
      </c>
      <c r="T31" s="1634"/>
      <c r="U31" s="1634"/>
      <c r="V31" s="1634"/>
      <c r="W31" s="1635"/>
      <c r="X31" s="1657" t="s">
        <v>1260</v>
      </c>
      <c r="Y31" s="1657"/>
      <c r="Z31" s="1629" t="s">
        <v>1844</v>
      </c>
      <c r="AA31" s="1629"/>
      <c r="AB31" s="1629"/>
      <c r="AC31" s="1629"/>
      <c r="AD31" s="1651" t="s">
        <v>2376</v>
      </c>
      <c r="AE31" s="1651"/>
      <c r="AF31" s="1651"/>
      <c r="AG31" s="1651"/>
      <c r="AH31" s="1651"/>
      <c r="AI31" s="1653"/>
      <c r="AJ31" s="1658" t="s">
        <v>2361</v>
      </c>
      <c r="AK31" s="1655"/>
      <c r="AL31" s="1655"/>
      <c r="AM31" s="1655"/>
      <c r="AN31" s="1655"/>
      <c r="AO31" s="1659"/>
      <c r="AP31" s="1654" t="s">
        <v>2362</v>
      </c>
      <c r="AQ31" s="1655"/>
      <c r="AR31" s="1655"/>
      <c r="AS31" s="1655"/>
      <c r="AT31" s="1659" t="s">
        <v>2377</v>
      </c>
      <c r="AU31" s="1672"/>
      <c r="AV31" s="1658"/>
      <c r="AW31" s="1646" t="s">
        <v>2378</v>
      </c>
      <c r="AX31" s="1647"/>
      <c r="AY31" s="1647"/>
      <c r="AZ31" s="1647"/>
      <c r="BA31" s="1649"/>
      <c r="BB31" s="1650">
        <f t="shared" si="0"/>
        <v>45139</v>
      </c>
      <c r="BC31" s="1651"/>
      <c r="BD31" s="1651"/>
      <c r="BE31" s="1646"/>
      <c r="BF31" s="1660" t="s">
        <v>1844</v>
      </c>
      <c r="BG31" s="1661"/>
      <c r="BH31" s="1661"/>
      <c r="BI31" s="1662"/>
      <c r="BJ31" s="1663" t="s">
        <v>2364</v>
      </c>
      <c r="BK31" s="1661"/>
      <c r="BL31" s="1661"/>
      <c r="BM31" s="1661"/>
      <c r="BN31" s="1661"/>
      <c r="BO31" s="1664"/>
      <c r="BP31" s="1665"/>
      <c r="BQ31" s="1666"/>
      <c r="BR31" s="1666"/>
      <c r="BS31" s="1667"/>
    </row>
    <row r="32" spans="1:71" ht="30" customHeight="1" x14ac:dyDescent="0.45">
      <c r="A32" s="1631">
        <f t="shared" si="1"/>
        <v>6</v>
      </c>
      <c r="B32" s="1632"/>
      <c r="C32" s="1668" t="s">
        <v>2374</v>
      </c>
      <c r="D32" s="1669"/>
      <c r="E32" s="1669"/>
      <c r="F32" s="1670"/>
      <c r="G32" s="1671" t="s">
        <v>2375</v>
      </c>
      <c r="H32" s="1669"/>
      <c r="I32" s="1669"/>
      <c r="J32" s="1670"/>
      <c r="K32" s="1636"/>
      <c r="L32" s="1634"/>
      <c r="M32" s="1634"/>
      <c r="N32" s="1635"/>
      <c r="O32" s="1636"/>
      <c r="P32" s="1634"/>
      <c r="Q32" s="1634"/>
      <c r="R32" s="1635"/>
      <c r="S32" s="1636" t="s">
        <v>90</v>
      </c>
      <c r="T32" s="1634"/>
      <c r="U32" s="1634"/>
      <c r="V32" s="1634"/>
      <c r="W32" s="1635"/>
      <c r="X32" s="1657" t="s">
        <v>1260</v>
      </c>
      <c r="Y32" s="1657"/>
      <c r="Z32" s="1629" t="s">
        <v>1844</v>
      </c>
      <c r="AA32" s="1629"/>
      <c r="AB32" s="1629"/>
      <c r="AC32" s="1629"/>
      <c r="AD32" s="1651" t="s">
        <v>2376</v>
      </c>
      <c r="AE32" s="1651"/>
      <c r="AF32" s="1651"/>
      <c r="AG32" s="1651"/>
      <c r="AH32" s="1651"/>
      <c r="AI32" s="1653"/>
      <c r="AJ32" s="1658" t="s">
        <v>2361</v>
      </c>
      <c r="AK32" s="1655"/>
      <c r="AL32" s="1655"/>
      <c r="AM32" s="1655"/>
      <c r="AN32" s="1655"/>
      <c r="AO32" s="1659"/>
      <c r="AP32" s="1654" t="s">
        <v>2362</v>
      </c>
      <c r="AQ32" s="1655"/>
      <c r="AR32" s="1655"/>
      <c r="AS32" s="1655"/>
      <c r="AT32" s="1659" t="s">
        <v>2379</v>
      </c>
      <c r="AU32" s="1672"/>
      <c r="AV32" s="1658"/>
      <c r="AW32" s="1646" t="s">
        <v>2380</v>
      </c>
      <c r="AX32" s="1647"/>
      <c r="AY32" s="1647"/>
      <c r="AZ32" s="1647"/>
      <c r="BA32" s="1649"/>
      <c r="BB32" s="1650">
        <f t="shared" si="0"/>
        <v>45139</v>
      </c>
      <c r="BC32" s="1651"/>
      <c r="BD32" s="1651"/>
      <c r="BE32" s="1646"/>
      <c r="BF32" s="1660" t="s">
        <v>1844</v>
      </c>
      <c r="BG32" s="1661"/>
      <c r="BH32" s="1661"/>
      <c r="BI32" s="1662"/>
      <c r="BJ32" s="1663" t="s">
        <v>2364</v>
      </c>
      <c r="BK32" s="1661"/>
      <c r="BL32" s="1661"/>
      <c r="BM32" s="1661"/>
      <c r="BN32" s="1661"/>
      <c r="BO32" s="1664"/>
      <c r="BP32" s="1665"/>
      <c r="BQ32" s="1666"/>
      <c r="BR32" s="1666"/>
      <c r="BS32" s="1667"/>
    </row>
    <row r="33" spans="1:71" ht="30" customHeight="1" x14ac:dyDescent="0.45">
      <c r="A33" s="1631">
        <f t="shared" si="1"/>
        <v>7</v>
      </c>
      <c r="B33" s="1632"/>
      <c r="C33" s="1668" t="s">
        <v>2374</v>
      </c>
      <c r="D33" s="1669"/>
      <c r="E33" s="1669"/>
      <c r="F33" s="1670"/>
      <c r="G33" s="1671" t="s">
        <v>2375</v>
      </c>
      <c r="H33" s="1669"/>
      <c r="I33" s="1669"/>
      <c r="J33" s="1670"/>
      <c r="K33" s="1636"/>
      <c r="L33" s="1634"/>
      <c r="M33" s="1634"/>
      <c r="N33" s="1635"/>
      <c r="O33" s="1636"/>
      <c r="P33" s="1634"/>
      <c r="Q33" s="1634"/>
      <c r="R33" s="1635"/>
      <c r="S33" s="1636" t="s">
        <v>90</v>
      </c>
      <c r="T33" s="1634"/>
      <c r="U33" s="1634"/>
      <c r="V33" s="1634"/>
      <c r="W33" s="1635"/>
      <c r="X33" s="1657" t="s">
        <v>1260</v>
      </c>
      <c r="Y33" s="1657"/>
      <c r="Z33" s="1629" t="s">
        <v>1844</v>
      </c>
      <c r="AA33" s="1629"/>
      <c r="AB33" s="1629"/>
      <c r="AC33" s="1629"/>
      <c r="AD33" s="1651" t="s">
        <v>2376</v>
      </c>
      <c r="AE33" s="1651"/>
      <c r="AF33" s="1651"/>
      <c r="AG33" s="1651"/>
      <c r="AH33" s="1651"/>
      <c r="AI33" s="1653"/>
      <c r="AJ33" s="1658" t="s">
        <v>2361</v>
      </c>
      <c r="AK33" s="1655"/>
      <c r="AL33" s="1655"/>
      <c r="AM33" s="1655"/>
      <c r="AN33" s="1655"/>
      <c r="AO33" s="1659"/>
      <c r="AP33" s="1654" t="s">
        <v>2362</v>
      </c>
      <c r="AQ33" s="1655"/>
      <c r="AR33" s="1655"/>
      <c r="AS33" s="1655"/>
      <c r="AT33" s="1659" t="s">
        <v>2379</v>
      </c>
      <c r="AU33" s="1672"/>
      <c r="AV33" s="1658"/>
      <c r="AW33" s="1646" t="s">
        <v>2381</v>
      </c>
      <c r="AX33" s="1647"/>
      <c r="AY33" s="1647"/>
      <c r="AZ33" s="1647"/>
      <c r="BA33" s="1649"/>
      <c r="BB33" s="1650">
        <f t="shared" si="0"/>
        <v>45139</v>
      </c>
      <c r="BC33" s="1651"/>
      <c r="BD33" s="1651"/>
      <c r="BE33" s="1646"/>
      <c r="BF33" s="1660" t="s">
        <v>1844</v>
      </c>
      <c r="BG33" s="1661"/>
      <c r="BH33" s="1661"/>
      <c r="BI33" s="1662"/>
      <c r="BJ33" s="1663" t="s">
        <v>2364</v>
      </c>
      <c r="BK33" s="1661"/>
      <c r="BL33" s="1661"/>
      <c r="BM33" s="1661"/>
      <c r="BN33" s="1661"/>
      <c r="BO33" s="1664"/>
      <c r="BP33" s="1665"/>
      <c r="BQ33" s="1666"/>
      <c r="BR33" s="1666"/>
      <c r="BS33" s="1667"/>
    </row>
    <row r="34" spans="1:71" ht="30" customHeight="1" x14ac:dyDescent="0.45">
      <c r="A34" s="1631">
        <f t="shared" si="1"/>
        <v>8</v>
      </c>
      <c r="B34" s="1632"/>
      <c r="C34" s="1633"/>
      <c r="D34" s="1634"/>
      <c r="E34" s="1634"/>
      <c r="F34" s="1635"/>
      <c r="G34" s="1636"/>
      <c r="H34" s="1634"/>
      <c r="I34" s="1634"/>
      <c r="J34" s="1635"/>
      <c r="K34" s="1636"/>
      <c r="L34" s="1634"/>
      <c r="M34" s="1634"/>
      <c r="N34" s="1635"/>
      <c r="O34" s="1636"/>
      <c r="P34" s="1634"/>
      <c r="Q34" s="1634"/>
      <c r="R34" s="1635"/>
      <c r="S34" s="1636"/>
      <c r="T34" s="1634"/>
      <c r="U34" s="1634"/>
      <c r="V34" s="1634"/>
      <c r="W34" s="1635"/>
      <c r="X34" s="1657"/>
      <c r="Y34" s="1657"/>
      <c r="Z34" s="1655"/>
      <c r="AA34" s="1655"/>
      <c r="AB34" s="1655"/>
      <c r="AC34" s="1655"/>
      <c r="AD34" s="1651"/>
      <c r="AE34" s="1651"/>
      <c r="AF34" s="1651"/>
      <c r="AG34" s="1651"/>
      <c r="AH34" s="1651"/>
      <c r="AI34" s="1653"/>
      <c r="AJ34" s="1648"/>
      <c r="AK34" s="1651"/>
      <c r="AL34" s="1651"/>
      <c r="AM34" s="1651"/>
      <c r="AN34" s="1651"/>
      <c r="AO34" s="1646"/>
      <c r="AP34" s="1654"/>
      <c r="AQ34" s="1655"/>
      <c r="AR34" s="1655"/>
      <c r="AS34" s="1655"/>
      <c r="AT34" s="1651"/>
      <c r="AU34" s="1651"/>
      <c r="AV34" s="1651"/>
      <c r="AW34" s="1646"/>
      <c r="AX34" s="1647"/>
      <c r="AY34" s="1647"/>
      <c r="AZ34" s="1647"/>
      <c r="BA34" s="1649"/>
      <c r="BB34" s="1648"/>
      <c r="BC34" s="1651"/>
      <c r="BD34" s="1651"/>
      <c r="BE34" s="1646"/>
      <c r="BF34" s="1652"/>
      <c r="BG34" s="1651"/>
      <c r="BH34" s="1651"/>
      <c r="BI34" s="1653"/>
      <c r="BJ34" s="1648"/>
      <c r="BK34" s="1651"/>
      <c r="BL34" s="1651"/>
      <c r="BM34" s="1651"/>
      <c r="BN34" s="1651"/>
      <c r="BO34" s="1646"/>
      <c r="BP34" s="1654"/>
      <c r="BQ34" s="1655"/>
      <c r="BR34" s="1655"/>
      <c r="BS34" s="1656"/>
    </row>
    <row r="35" spans="1:71" ht="30" customHeight="1" x14ac:dyDescent="0.45">
      <c r="A35" s="1631">
        <f t="shared" si="1"/>
        <v>9</v>
      </c>
      <c r="B35" s="1632"/>
      <c r="C35" s="1633"/>
      <c r="D35" s="1634"/>
      <c r="E35" s="1634"/>
      <c r="F35" s="1635"/>
      <c r="G35" s="1636"/>
      <c r="H35" s="1634"/>
      <c r="I35" s="1634"/>
      <c r="J35" s="1635"/>
      <c r="K35" s="1636"/>
      <c r="L35" s="1634"/>
      <c r="M35" s="1634"/>
      <c r="N35" s="1635"/>
      <c r="O35" s="1636"/>
      <c r="P35" s="1634"/>
      <c r="Q35" s="1634"/>
      <c r="R35" s="1635"/>
      <c r="S35" s="1636"/>
      <c r="T35" s="1634"/>
      <c r="U35" s="1634"/>
      <c r="V35" s="1634"/>
      <c r="W35" s="1635"/>
      <c r="X35" s="1657"/>
      <c r="Y35" s="1657"/>
      <c r="Z35" s="1655"/>
      <c r="AA35" s="1655"/>
      <c r="AB35" s="1655"/>
      <c r="AC35" s="1655"/>
      <c r="AD35" s="1651"/>
      <c r="AE35" s="1651"/>
      <c r="AF35" s="1651"/>
      <c r="AG35" s="1651"/>
      <c r="AH35" s="1651"/>
      <c r="AI35" s="1653"/>
      <c r="AJ35" s="1648"/>
      <c r="AK35" s="1651"/>
      <c r="AL35" s="1651"/>
      <c r="AM35" s="1651"/>
      <c r="AN35" s="1651"/>
      <c r="AO35" s="1646"/>
      <c r="AP35" s="1654"/>
      <c r="AQ35" s="1655"/>
      <c r="AR35" s="1655"/>
      <c r="AS35" s="1655"/>
      <c r="AT35" s="1651"/>
      <c r="AU35" s="1651"/>
      <c r="AV35" s="1651"/>
      <c r="AW35" s="1646"/>
      <c r="AX35" s="1647"/>
      <c r="AY35" s="1647"/>
      <c r="AZ35" s="1647"/>
      <c r="BA35" s="1649"/>
      <c r="BB35" s="1648"/>
      <c r="BC35" s="1651"/>
      <c r="BD35" s="1651"/>
      <c r="BE35" s="1646"/>
      <c r="BF35" s="1652"/>
      <c r="BG35" s="1651"/>
      <c r="BH35" s="1651"/>
      <c r="BI35" s="1653"/>
      <c r="BJ35" s="1648"/>
      <c r="BK35" s="1651"/>
      <c r="BL35" s="1651"/>
      <c r="BM35" s="1651"/>
      <c r="BN35" s="1651"/>
      <c r="BO35" s="1646"/>
      <c r="BP35" s="1654"/>
      <c r="BQ35" s="1655"/>
      <c r="BR35" s="1655"/>
      <c r="BS35" s="1656"/>
    </row>
    <row r="36" spans="1:71" ht="30" customHeight="1" x14ac:dyDescent="0.45">
      <c r="A36" s="1631">
        <f t="shared" si="1"/>
        <v>10</v>
      </c>
      <c r="B36" s="1632"/>
      <c r="C36" s="1633"/>
      <c r="D36" s="1634"/>
      <c r="E36" s="1634"/>
      <c r="F36" s="1635"/>
      <c r="G36" s="1636"/>
      <c r="H36" s="1634"/>
      <c r="I36" s="1634"/>
      <c r="J36" s="1635"/>
      <c r="K36" s="1636"/>
      <c r="L36" s="1634"/>
      <c r="M36" s="1634"/>
      <c r="N36" s="1635"/>
      <c r="O36" s="1636"/>
      <c r="P36" s="1634"/>
      <c r="Q36" s="1634"/>
      <c r="R36" s="1635"/>
      <c r="S36" s="1636"/>
      <c r="T36" s="1634"/>
      <c r="U36" s="1634"/>
      <c r="V36" s="1634"/>
      <c r="W36" s="1635"/>
      <c r="X36" s="1657"/>
      <c r="Y36" s="1657"/>
      <c r="Z36" s="1655"/>
      <c r="AA36" s="1655"/>
      <c r="AB36" s="1655"/>
      <c r="AC36" s="1655"/>
      <c r="AD36" s="1651"/>
      <c r="AE36" s="1651"/>
      <c r="AF36" s="1651"/>
      <c r="AG36" s="1651"/>
      <c r="AH36" s="1651"/>
      <c r="AI36" s="1653"/>
      <c r="AJ36" s="1648"/>
      <c r="AK36" s="1651"/>
      <c r="AL36" s="1651"/>
      <c r="AM36" s="1651"/>
      <c r="AN36" s="1651"/>
      <c r="AO36" s="1646"/>
      <c r="AP36" s="1654"/>
      <c r="AQ36" s="1655"/>
      <c r="AR36" s="1655"/>
      <c r="AS36" s="1655"/>
      <c r="AT36" s="1651"/>
      <c r="AU36" s="1651"/>
      <c r="AV36" s="1651"/>
      <c r="AW36" s="1646"/>
      <c r="AX36" s="1647"/>
      <c r="AY36" s="1647"/>
      <c r="AZ36" s="1647"/>
      <c r="BA36" s="1649"/>
      <c r="BB36" s="1648"/>
      <c r="BC36" s="1651"/>
      <c r="BD36" s="1651"/>
      <c r="BE36" s="1646"/>
      <c r="BF36" s="1652"/>
      <c r="BG36" s="1651"/>
      <c r="BH36" s="1651"/>
      <c r="BI36" s="1653"/>
      <c r="BJ36" s="1648"/>
      <c r="BK36" s="1651"/>
      <c r="BL36" s="1651"/>
      <c r="BM36" s="1651"/>
      <c r="BN36" s="1651"/>
      <c r="BO36" s="1646"/>
      <c r="BP36" s="1654"/>
      <c r="BQ36" s="1655"/>
      <c r="BR36" s="1655"/>
      <c r="BS36" s="1656"/>
    </row>
    <row r="37" spans="1:71" ht="30" customHeight="1" x14ac:dyDescent="0.45">
      <c r="A37" s="1631">
        <f t="shared" si="1"/>
        <v>11</v>
      </c>
      <c r="B37" s="1632"/>
      <c r="C37" s="1633"/>
      <c r="D37" s="1634"/>
      <c r="E37" s="1634"/>
      <c r="F37" s="1635"/>
      <c r="G37" s="1636"/>
      <c r="H37" s="1634"/>
      <c r="I37" s="1634"/>
      <c r="J37" s="1635"/>
      <c r="K37" s="1636"/>
      <c r="L37" s="1634"/>
      <c r="M37" s="1634"/>
      <c r="N37" s="1635"/>
      <c r="O37" s="1636"/>
      <c r="P37" s="1634"/>
      <c r="Q37" s="1634"/>
      <c r="R37" s="1635"/>
      <c r="S37" s="1636"/>
      <c r="T37" s="1634"/>
      <c r="U37" s="1634"/>
      <c r="V37" s="1634"/>
      <c r="W37" s="1635"/>
      <c r="X37" s="1657"/>
      <c r="Y37" s="1657"/>
      <c r="Z37" s="1655"/>
      <c r="AA37" s="1655"/>
      <c r="AB37" s="1655"/>
      <c r="AC37" s="1655"/>
      <c r="AD37" s="1651"/>
      <c r="AE37" s="1651"/>
      <c r="AF37" s="1651"/>
      <c r="AG37" s="1651"/>
      <c r="AH37" s="1651"/>
      <c r="AI37" s="1653"/>
      <c r="AJ37" s="1648"/>
      <c r="AK37" s="1651"/>
      <c r="AL37" s="1651"/>
      <c r="AM37" s="1651"/>
      <c r="AN37" s="1651"/>
      <c r="AO37" s="1646"/>
      <c r="AP37" s="1654"/>
      <c r="AQ37" s="1655"/>
      <c r="AR37" s="1655"/>
      <c r="AS37" s="1655"/>
      <c r="AT37" s="1651"/>
      <c r="AU37" s="1651"/>
      <c r="AV37" s="1651"/>
      <c r="AW37" s="1646"/>
      <c r="AX37" s="1647"/>
      <c r="AY37" s="1647"/>
      <c r="AZ37" s="1647"/>
      <c r="BA37" s="1649"/>
      <c r="BB37" s="1648"/>
      <c r="BC37" s="1651"/>
      <c r="BD37" s="1651"/>
      <c r="BE37" s="1646"/>
      <c r="BF37" s="1652"/>
      <c r="BG37" s="1651"/>
      <c r="BH37" s="1651"/>
      <c r="BI37" s="1653"/>
      <c r="BJ37" s="1648"/>
      <c r="BK37" s="1651"/>
      <c r="BL37" s="1651"/>
      <c r="BM37" s="1651"/>
      <c r="BN37" s="1651"/>
      <c r="BO37" s="1646"/>
      <c r="BP37" s="1654"/>
      <c r="BQ37" s="1655"/>
      <c r="BR37" s="1655"/>
      <c r="BS37" s="1656"/>
    </row>
    <row r="38" spans="1:71" ht="30" customHeight="1" x14ac:dyDescent="0.45">
      <c r="A38" s="1631">
        <f t="shared" si="1"/>
        <v>12</v>
      </c>
      <c r="B38" s="1632"/>
      <c r="C38" s="1633"/>
      <c r="D38" s="1634"/>
      <c r="E38" s="1634"/>
      <c r="F38" s="1635"/>
      <c r="G38" s="1636"/>
      <c r="H38" s="1634"/>
      <c r="I38" s="1634"/>
      <c r="J38" s="1635"/>
      <c r="K38" s="1636"/>
      <c r="L38" s="1634"/>
      <c r="M38" s="1634"/>
      <c r="N38" s="1635"/>
      <c r="O38" s="1636"/>
      <c r="P38" s="1634"/>
      <c r="Q38" s="1634"/>
      <c r="R38" s="1635"/>
      <c r="S38" s="1636"/>
      <c r="T38" s="1634"/>
      <c r="U38" s="1634"/>
      <c r="V38" s="1634"/>
      <c r="W38" s="1635"/>
      <c r="X38" s="1657"/>
      <c r="Y38" s="1657"/>
      <c r="Z38" s="1655"/>
      <c r="AA38" s="1655"/>
      <c r="AB38" s="1655"/>
      <c r="AC38" s="1655"/>
      <c r="AD38" s="1651"/>
      <c r="AE38" s="1651"/>
      <c r="AF38" s="1651"/>
      <c r="AG38" s="1651"/>
      <c r="AH38" s="1651"/>
      <c r="AI38" s="1653"/>
      <c r="AJ38" s="1648"/>
      <c r="AK38" s="1651"/>
      <c r="AL38" s="1651"/>
      <c r="AM38" s="1651"/>
      <c r="AN38" s="1651"/>
      <c r="AO38" s="1646"/>
      <c r="AP38" s="1654"/>
      <c r="AQ38" s="1655"/>
      <c r="AR38" s="1655"/>
      <c r="AS38" s="1655"/>
      <c r="AT38" s="1651"/>
      <c r="AU38" s="1651"/>
      <c r="AV38" s="1651"/>
      <c r="AW38" s="1646"/>
      <c r="AX38" s="1647"/>
      <c r="AY38" s="1647"/>
      <c r="AZ38" s="1647"/>
      <c r="BA38" s="1649"/>
      <c r="BB38" s="1648"/>
      <c r="BC38" s="1651"/>
      <c r="BD38" s="1651"/>
      <c r="BE38" s="1646"/>
      <c r="BF38" s="1652"/>
      <c r="BG38" s="1651"/>
      <c r="BH38" s="1651"/>
      <c r="BI38" s="1653"/>
      <c r="BJ38" s="1648"/>
      <c r="BK38" s="1651"/>
      <c r="BL38" s="1651"/>
      <c r="BM38" s="1651"/>
      <c r="BN38" s="1651"/>
      <c r="BO38" s="1646"/>
      <c r="BP38" s="1654"/>
      <c r="BQ38" s="1655"/>
      <c r="BR38" s="1655"/>
      <c r="BS38" s="1656"/>
    </row>
    <row r="39" spans="1:71" ht="30" customHeight="1" x14ac:dyDescent="0.45">
      <c r="A39" s="1631">
        <f t="shared" si="1"/>
        <v>13</v>
      </c>
      <c r="B39" s="1632"/>
      <c r="C39" s="1633"/>
      <c r="D39" s="1634"/>
      <c r="E39" s="1634"/>
      <c r="F39" s="1635"/>
      <c r="G39" s="1636"/>
      <c r="H39" s="1634"/>
      <c r="I39" s="1634"/>
      <c r="J39" s="1635"/>
      <c r="K39" s="1636"/>
      <c r="L39" s="1634"/>
      <c r="M39" s="1634"/>
      <c r="N39" s="1635"/>
      <c r="O39" s="1636"/>
      <c r="P39" s="1634"/>
      <c r="Q39" s="1634"/>
      <c r="R39" s="1635"/>
      <c r="S39" s="1636"/>
      <c r="T39" s="1634"/>
      <c r="U39" s="1634"/>
      <c r="V39" s="1634"/>
      <c r="W39" s="1635"/>
      <c r="X39" s="1657"/>
      <c r="Y39" s="1657"/>
      <c r="Z39" s="1655"/>
      <c r="AA39" s="1655"/>
      <c r="AB39" s="1655"/>
      <c r="AC39" s="1655"/>
      <c r="AD39" s="1651"/>
      <c r="AE39" s="1651"/>
      <c r="AF39" s="1651"/>
      <c r="AG39" s="1651"/>
      <c r="AH39" s="1651"/>
      <c r="AI39" s="1653"/>
      <c r="AJ39" s="1648"/>
      <c r="AK39" s="1651"/>
      <c r="AL39" s="1651"/>
      <c r="AM39" s="1651"/>
      <c r="AN39" s="1651"/>
      <c r="AO39" s="1646"/>
      <c r="AP39" s="1654"/>
      <c r="AQ39" s="1655"/>
      <c r="AR39" s="1655"/>
      <c r="AS39" s="1655"/>
      <c r="AT39" s="1651"/>
      <c r="AU39" s="1651"/>
      <c r="AV39" s="1651"/>
      <c r="AW39" s="1646"/>
      <c r="AX39" s="1647"/>
      <c r="AY39" s="1647"/>
      <c r="AZ39" s="1647"/>
      <c r="BA39" s="1649"/>
      <c r="BB39" s="1648"/>
      <c r="BC39" s="1651"/>
      <c r="BD39" s="1651"/>
      <c r="BE39" s="1646"/>
      <c r="BF39" s="1652"/>
      <c r="BG39" s="1651"/>
      <c r="BH39" s="1651"/>
      <c r="BI39" s="1653"/>
      <c r="BJ39" s="1648"/>
      <c r="BK39" s="1651"/>
      <c r="BL39" s="1651"/>
      <c r="BM39" s="1651"/>
      <c r="BN39" s="1651"/>
      <c r="BO39" s="1646"/>
      <c r="BP39" s="1654"/>
      <c r="BQ39" s="1655"/>
      <c r="BR39" s="1655"/>
      <c r="BS39" s="1656"/>
    </row>
    <row r="40" spans="1:71" ht="30" customHeight="1" x14ac:dyDescent="0.45">
      <c r="A40" s="1631">
        <f t="shared" si="1"/>
        <v>14</v>
      </c>
      <c r="B40" s="1632"/>
      <c r="C40" s="1633"/>
      <c r="D40" s="1634"/>
      <c r="E40" s="1634"/>
      <c r="F40" s="1635"/>
      <c r="G40" s="1636"/>
      <c r="H40" s="1634"/>
      <c r="I40" s="1634"/>
      <c r="J40" s="1635"/>
      <c r="K40" s="1636"/>
      <c r="L40" s="1634"/>
      <c r="M40" s="1634"/>
      <c r="N40" s="1635"/>
      <c r="O40" s="1636"/>
      <c r="P40" s="1634"/>
      <c r="Q40" s="1634"/>
      <c r="R40" s="1635"/>
      <c r="S40" s="1636"/>
      <c r="T40" s="1634"/>
      <c r="U40" s="1634"/>
      <c r="V40" s="1634"/>
      <c r="W40" s="1635"/>
      <c r="X40" s="1657"/>
      <c r="Y40" s="1657"/>
      <c r="Z40" s="1655"/>
      <c r="AA40" s="1655"/>
      <c r="AB40" s="1655"/>
      <c r="AC40" s="1655"/>
      <c r="AD40" s="1651"/>
      <c r="AE40" s="1651"/>
      <c r="AF40" s="1651"/>
      <c r="AG40" s="1651"/>
      <c r="AH40" s="1651"/>
      <c r="AI40" s="1653"/>
      <c r="AJ40" s="1648"/>
      <c r="AK40" s="1651"/>
      <c r="AL40" s="1651"/>
      <c r="AM40" s="1651"/>
      <c r="AN40" s="1651"/>
      <c r="AO40" s="1646"/>
      <c r="AP40" s="1654"/>
      <c r="AQ40" s="1655"/>
      <c r="AR40" s="1655"/>
      <c r="AS40" s="1655"/>
      <c r="AT40" s="1651"/>
      <c r="AU40" s="1651"/>
      <c r="AV40" s="1651"/>
      <c r="AW40" s="1646"/>
      <c r="AX40" s="1647"/>
      <c r="AY40" s="1647"/>
      <c r="AZ40" s="1647"/>
      <c r="BA40" s="1649"/>
      <c r="BB40" s="1648"/>
      <c r="BC40" s="1651"/>
      <c r="BD40" s="1651"/>
      <c r="BE40" s="1646"/>
      <c r="BF40" s="1652"/>
      <c r="BG40" s="1651"/>
      <c r="BH40" s="1651"/>
      <c r="BI40" s="1653"/>
      <c r="BJ40" s="1648"/>
      <c r="BK40" s="1651"/>
      <c r="BL40" s="1651"/>
      <c r="BM40" s="1651"/>
      <c r="BN40" s="1651"/>
      <c r="BO40" s="1646"/>
      <c r="BP40" s="1654"/>
      <c r="BQ40" s="1655"/>
      <c r="BR40" s="1655"/>
      <c r="BS40" s="1656"/>
    </row>
    <row r="41" spans="1:71" ht="30" customHeight="1" x14ac:dyDescent="0.45">
      <c r="A41" s="1631">
        <f t="shared" si="1"/>
        <v>15</v>
      </c>
      <c r="B41" s="1632"/>
      <c r="C41" s="1633"/>
      <c r="D41" s="1634"/>
      <c r="E41" s="1634"/>
      <c r="F41" s="1635"/>
      <c r="G41" s="1636"/>
      <c r="H41" s="1634"/>
      <c r="I41" s="1634"/>
      <c r="J41" s="1635"/>
      <c r="K41" s="1636"/>
      <c r="L41" s="1634"/>
      <c r="M41" s="1634"/>
      <c r="N41" s="1635"/>
      <c r="O41" s="1636"/>
      <c r="P41" s="1634"/>
      <c r="Q41" s="1634"/>
      <c r="R41" s="1635"/>
      <c r="S41" s="1636"/>
      <c r="T41" s="1634"/>
      <c r="U41" s="1634"/>
      <c r="V41" s="1634"/>
      <c r="W41" s="1635"/>
      <c r="X41" s="1657"/>
      <c r="Y41" s="1657"/>
      <c r="Z41" s="1655"/>
      <c r="AA41" s="1655"/>
      <c r="AB41" s="1655"/>
      <c r="AC41" s="1655"/>
      <c r="AD41" s="1651"/>
      <c r="AE41" s="1651"/>
      <c r="AF41" s="1651"/>
      <c r="AG41" s="1651"/>
      <c r="AH41" s="1651"/>
      <c r="AI41" s="1653"/>
      <c r="AJ41" s="1648"/>
      <c r="AK41" s="1651"/>
      <c r="AL41" s="1651"/>
      <c r="AM41" s="1651"/>
      <c r="AN41" s="1651"/>
      <c r="AO41" s="1646"/>
      <c r="AP41" s="1654"/>
      <c r="AQ41" s="1655"/>
      <c r="AR41" s="1655"/>
      <c r="AS41" s="1655"/>
      <c r="AT41" s="1651"/>
      <c r="AU41" s="1651"/>
      <c r="AV41" s="1651"/>
      <c r="AW41" s="1646"/>
      <c r="AX41" s="1647"/>
      <c r="AY41" s="1647"/>
      <c r="AZ41" s="1647"/>
      <c r="BA41" s="1649"/>
      <c r="BB41" s="1648"/>
      <c r="BC41" s="1651"/>
      <c r="BD41" s="1651"/>
      <c r="BE41" s="1646"/>
      <c r="BF41" s="1652"/>
      <c r="BG41" s="1651"/>
      <c r="BH41" s="1651"/>
      <c r="BI41" s="1653"/>
      <c r="BJ41" s="1648"/>
      <c r="BK41" s="1651"/>
      <c r="BL41" s="1651"/>
      <c r="BM41" s="1651"/>
      <c r="BN41" s="1651"/>
      <c r="BO41" s="1646"/>
      <c r="BP41" s="1654"/>
      <c r="BQ41" s="1655"/>
      <c r="BR41" s="1655"/>
      <c r="BS41" s="1656"/>
    </row>
    <row r="42" spans="1:71" ht="30" customHeight="1" x14ac:dyDescent="0.45">
      <c r="A42" s="1631">
        <f t="shared" si="1"/>
        <v>16</v>
      </c>
      <c r="B42" s="1632"/>
      <c r="C42" s="1633"/>
      <c r="D42" s="1634"/>
      <c r="E42" s="1634"/>
      <c r="F42" s="1635"/>
      <c r="G42" s="1636"/>
      <c r="H42" s="1634"/>
      <c r="I42" s="1634"/>
      <c r="J42" s="1635"/>
      <c r="K42" s="1636"/>
      <c r="L42" s="1634"/>
      <c r="M42" s="1634"/>
      <c r="N42" s="1635"/>
      <c r="O42" s="1636"/>
      <c r="P42" s="1634"/>
      <c r="Q42" s="1634"/>
      <c r="R42" s="1635"/>
      <c r="S42" s="1636"/>
      <c r="T42" s="1634"/>
      <c r="U42" s="1634"/>
      <c r="V42" s="1634"/>
      <c r="W42" s="1635"/>
      <c r="X42" s="1657"/>
      <c r="Y42" s="1657"/>
      <c r="Z42" s="1655"/>
      <c r="AA42" s="1655"/>
      <c r="AB42" s="1655"/>
      <c r="AC42" s="1655"/>
      <c r="AD42" s="1651"/>
      <c r="AE42" s="1651"/>
      <c r="AF42" s="1651"/>
      <c r="AG42" s="1651"/>
      <c r="AH42" s="1651"/>
      <c r="AI42" s="1653"/>
      <c r="AJ42" s="1648"/>
      <c r="AK42" s="1651"/>
      <c r="AL42" s="1651"/>
      <c r="AM42" s="1651"/>
      <c r="AN42" s="1651"/>
      <c r="AO42" s="1646"/>
      <c r="AP42" s="1654"/>
      <c r="AQ42" s="1655"/>
      <c r="AR42" s="1655"/>
      <c r="AS42" s="1655"/>
      <c r="AT42" s="1651"/>
      <c r="AU42" s="1651"/>
      <c r="AV42" s="1651"/>
      <c r="AW42" s="1646"/>
      <c r="AX42" s="1647"/>
      <c r="AY42" s="1647"/>
      <c r="AZ42" s="1647"/>
      <c r="BA42" s="1649"/>
      <c r="BB42" s="1648"/>
      <c r="BC42" s="1651"/>
      <c r="BD42" s="1651"/>
      <c r="BE42" s="1646"/>
      <c r="BF42" s="1652"/>
      <c r="BG42" s="1651"/>
      <c r="BH42" s="1651"/>
      <c r="BI42" s="1653"/>
      <c r="BJ42" s="1648"/>
      <c r="BK42" s="1651"/>
      <c r="BL42" s="1651"/>
      <c r="BM42" s="1651"/>
      <c r="BN42" s="1651"/>
      <c r="BO42" s="1646"/>
      <c r="BP42" s="1654"/>
      <c r="BQ42" s="1655"/>
      <c r="BR42" s="1655"/>
      <c r="BS42" s="1656"/>
    </row>
    <row r="43" spans="1:71" ht="30" customHeight="1" x14ac:dyDescent="0.45">
      <c r="A43" s="1631">
        <f t="shared" si="1"/>
        <v>17</v>
      </c>
      <c r="B43" s="1632"/>
      <c r="C43" s="1633"/>
      <c r="D43" s="1634"/>
      <c r="E43" s="1634"/>
      <c r="F43" s="1635"/>
      <c r="G43" s="1636"/>
      <c r="H43" s="1634"/>
      <c r="I43" s="1634"/>
      <c r="J43" s="1635"/>
      <c r="K43" s="1636"/>
      <c r="L43" s="1634"/>
      <c r="M43" s="1634"/>
      <c r="N43" s="1635"/>
      <c r="O43" s="1636"/>
      <c r="P43" s="1634"/>
      <c r="Q43" s="1634"/>
      <c r="R43" s="1635"/>
      <c r="S43" s="1636"/>
      <c r="T43" s="1634"/>
      <c r="U43" s="1634"/>
      <c r="V43" s="1634"/>
      <c r="W43" s="1635"/>
      <c r="X43" s="1657"/>
      <c r="Y43" s="1657"/>
      <c r="Z43" s="1655"/>
      <c r="AA43" s="1655"/>
      <c r="AB43" s="1655"/>
      <c r="AC43" s="1655"/>
      <c r="AD43" s="1651"/>
      <c r="AE43" s="1651"/>
      <c r="AF43" s="1651"/>
      <c r="AG43" s="1651"/>
      <c r="AH43" s="1651"/>
      <c r="AI43" s="1653"/>
      <c r="AJ43" s="1648"/>
      <c r="AK43" s="1651"/>
      <c r="AL43" s="1651"/>
      <c r="AM43" s="1651"/>
      <c r="AN43" s="1651"/>
      <c r="AO43" s="1646"/>
      <c r="AP43" s="1654"/>
      <c r="AQ43" s="1655"/>
      <c r="AR43" s="1655"/>
      <c r="AS43" s="1655"/>
      <c r="AT43" s="1651"/>
      <c r="AU43" s="1651"/>
      <c r="AV43" s="1651"/>
      <c r="AW43" s="1646"/>
      <c r="AX43" s="1647"/>
      <c r="AY43" s="1647"/>
      <c r="AZ43" s="1647"/>
      <c r="BA43" s="1649"/>
      <c r="BB43" s="1648"/>
      <c r="BC43" s="1651"/>
      <c r="BD43" s="1651"/>
      <c r="BE43" s="1646"/>
      <c r="BF43" s="1652"/>
      <c r="BG43" s="1651"/>
      <c r="BH43" s="1651"/>
      <c r="BI43" s="1653"/>
      <c r="BJ43" s="1648"/>
      <c r="BK43" s="1651"/>
      <c r="BL43" s="1651"/>
      <c r="BM43" s="1651"/>
      <c r="BN43" s="1651"/>
      <c r="BO43" s="1646"/>
      <c r="BP43" s="1654"/>
      <c r="BQ43" s="1655"/>
      <c r="BR43" s="1655"/>
      <c r="BS43" s="1656"/>
    </row>
    <row r="44" spans="1:71" ht="30" customHeight="1" x14ac:dyDescent="0.45">
      <c r="A44" s="1631">
        <f t="shared" si="1"/>
        <v>18</v>
      </c>
      <c r="B44" s="1632"/>
      <c r="C44" s="1633"/>
      <c r="D44" s="1634"/>
      <c r="E44" s="1634"/>
      <c r="F44" s="1635"/>
      <c r="G44" s="1636"/>
      <c r="H44" s="1634"/>
      <c r="I44" s="1634"/>
      <c r="J44" s="1635"/>
      <c r="K44" s="1636"/>
      <c r="L44" s="1634"/>
      <c r="M44" s="1634"/>
      <c r="N44" s="1635"/>
      <c r="O44" s="1636"/>
      <c r="P44" s="1634"/>
      <c r="Q44" s="1634"/>
      <c r="R44" s="1635"/>
      <c r="S44" s="1636"/>
      <c r="T44" s="1634"/>
      <c r="U44" s="1634"/>
      <c r="V44" s="1634"/>
      <c r="W44" s="1635"/>
      <c r="X44" s="1657"/>
      <c r="Y44" s="1657"/>
      <c r="Z44" s="1655"/>
      <c r="AA44" s="1655"/>
      <c r="AB44" s="1655"/>
      <c r="AC44" s="1655"/>
      <c r="AD44" s="1651"/>
      <c r="AE44" s="1651"/>
      <c r="AF44" s="1651"/>
      <c r="AG44" s="1651"/>
      <c r="AH44" s="1651"/>
      <c r="AI44" s="1653"/>
      <c r="AJ44" s="1648"/>
      <c r="AK44" s="1651"/>
      <c r="AL44" s="1651"/>
      <c r="AM44" s="1651"/>
      <c r="AN44" s="1651"/>
      <c r="AO44" s="1646"/>
      <c r="AP44" s="1654"/>
      <c r="AQ44" s="1655"/>
      <c r="AR44" s="1655"/>
      <c r="AS44" s="1655"/>
      <c r="AT44" s="1651"/>
      <c r="AU44" s="1651"/>
      <c r="AV44" s="1651"/>
      <c r="AW44" s="1646"/>
      <c r="AX44" s="1647"/>
      <c r="AY44" s="1647"/>
      <c r="AZ44" s="1647"/>
      <c r="BA44" s="1649"/>
      <c r="BB44" s="1648"/>
      <c r="BC44" s="1651"/>
      <c r="BD44" s="1651"/>
      <c r="BE44" s="1646"/>
      <c r="BF44" s="1652"/>
      <c r="BG44" s="1651"/>
      <c r="BH44" s="1651"/>
      <c r="BI44" s="1653"/>
      <c r="BJ44" s="1648"/>
      <c r="BK44" s="1651"/>
      <c r="BL44" s="1651"/>
      <c r="BM44" s="1651"/>
      <c r="BN44" s="1651"/>
      <c r="BO44" s="1646"/>
      <c r="BP44" s="1654"/>
      <c r="BQ44" s="1655"/>
      <c r="BR44" s="1655"/>
      <c r="BS44" s="1656"/>
    </row>
    <row r="45" spans="1:71" ht="30" customHeight="1" x14ac:dyDescent="0.45">
      <c r="A45" s="1631">
        <f t="shared" si="1"/>
        <v>19</v>
      </c>
      <c r="B45" s="1632"/>
      <c r="C45" s="1633"/>
      <c r="D45" s="1634"/>
      <c r="E45" s="1634"/>
      <c r="F45" s="1635"/>
      <c r="G45" s="1636"/>
      <c r="H45" s="1634"/>
      <c r="I45" s="1634"/>
      <c r="J45" s="1635"/>
      <c r="K45" s="1636"/>
      <c r="L45" s="1634"/>
      <c r="M45" s="1634"/>
      <c r="N45" s="1635"/>
      <c r="O45" s="1636"/>
      <c r="P45" s="1634"/>
      <c r="Q45" s="1634"/>
      <c r="R45" s="1635"/>
      <c r="S45" s="1636"/>
      <c r="T45" s="1634"/>
      <c r="U45" s="1634"/>
      <c r="V45" s="1634"/>
      <c r="W45" s="1635"/>
      <c r="X45" s="1657"/>
      <c r="Y45" s="1657"/>
      <c r="Z45" s="1655"/>
      <c r="AA45" s="1655"/>
      <c r="AB45" s="1655"/>
      <c r="AC45" s="1655"/>
      <c r="AD45" s="1651"/>
      <c r="AE45" s="1651"/>
      <c r="AF45" s="1651"/>
      <c r="AG45" s="1651"/>
      <c r="AH45" s="1651"/>
      <c r="AI45" s="1653"/>
      <c r="AJ45" s="1648"/>
      <c r="AK45" s="1651"/>
      <c r="AL45" s="1651"/>
      <c r="AM45" s="1651"/>
      <c r="AN45" s="1651"/>
      <c r="AO45" s="1646"/>
      <c r="AP45" s="1654"/>
      <c r="AQ45" s="1655"/>
      <c r="AR45" s="1655"/>
      <c r="AS45" s="1655"/>
      <c r="AT45" s="1651"/>
      <c r="AU45" s="1651"/>
      <c r="AV45" s="1651"/>
      <c r="AW45" s="1646"/>
      <c r="AX45" s="1647"/>
      <c r="AY45" s="1647"/>
      <c r="AZ45" s="1647"/>
      <c r="BA45" s="1649"/>
      <c r="BB45" s="1648"/>
      <c r="BC45" s="1651"/>
      <c r="BD45" s="1651"/>
      <c r="BE45" s="1646"/>
      <c r="BF45" s="1652"/>
      <c r="BG45" s="1651"/>
      <c r="BH45" s="1651"/>
      <c r="BI45" s="1653"/>
      <c r="BJ45" s="1648"/>
      <c r="BK45" s="1651"/>
      <c r="BL45" s="1651"/>
      <c r="BM45" s="1651"/>
      <c r="BN45" s="1651"/>
      <c r="BO45" s="1646"/>
      <c r="BP45" s="1654"/>
      <c r="BQ45" s="1655"/>
      <c r="BR45" s="1655"/>
      <c r="BS45" s="1656"/>
    </row>
    <row r="46" spans="1:71" ht="30" customHeight="1" x14ac:dyDescent="0.45">
      <c r="A46" s="1631">
        <f t="shared" si="1"/>
        <v>20</v>
      </c>
      <c r="B46" s="1632"/>
      <c r="C46" s="1633"/>
      <c r="D46" s="1634"/>
      <c r="E46" s="1634"/>
      <c r="F46" s="1635"/>
      <c r="G46" s="1636"/>
      <c r="H46" s="1634"/>
      <c r="I46" s="1634"/>
      <c r="J46" s="1635"/>
      <c r="K46" s="1636"/>
      <c r="L46" s="1634"/>
      <c r="M46" s="1634"/>
      <c r="N46" s="1635"/>
      <c r="O46" s="1636"/>
      <c r="P46" s="1634"/>
      <c r="Q46" s="1634"/>
      <c r="R46" s="1635"/>
      <c r="S46" s="1636"/>
      <c r="T46" s="1634"/>
      <c r="U46" s="1634"/>
      <c r="V46" s="1634"/>
      <c r="W46" s="1635"/>
      <c r="X46" s="1657"/>
      <c r="Y46" s="1657"/>
      <c r="Z46" s="1655"/>
      <c r="AA46" s="1655"/>
      <c r="AB46" s="1655"/>
      <c r="AC46" s="1655"/>
      <c r="AD46" s="1651"/>
      <c r="AE46" s="1651"/>
      <c r="AF46" s="1651"/>
      <c r="AG46" s="1651"/>
      <c r="AH46" s="1651"/>
      <c r="AI46" s="1653"/>
      <c r="AJ46" s="1648"/>
      <c r="AK46" s="1651"/>
      <c r="AL46" s="1651"/>
      <c r="AM46" s="1651"/>
      <c r="AN46" s="1651"/>
      <c r="AO46" s="1646"/>
      <c r="AP46" s="1654"/>
      <c r="AQ46" s="1655"/>
      <c r="AR46" s="1655"/>
      <c r="AS46" s="1655"/>
      <c r="AT46" s="1651"/>
      <c r="AU46" s="1651"/>
      <c r="AV46" s="1651"/>
      <c r="AW46" s="1646"/>
      <c r="AX46" s="1647"/>
      <c r="AY46" s="1647"/>
      <c r="AZ46" s="1647"/>
      <c r="BA46" s="1649"/>
      <c r="BB46" s="1648"/>
      <c r="BC46" s="1651"/>
      <c r="BD46" s="1651"/>
      <c r="BE46" s="1646"/>
      <c r="BF46" s="1652"/>
      <c r="BG46" s="1651"/>
      <c r="BH46" s="1651"/>
      <c r="BI46" s="1653"/>
      <c r="BJ46" s="1648"/>
      <c r="BK46" s="1651"/>
      <c r="BL46" s="1651"/>
      <c r="BM46" s="1651"/>
      <c r="BN46" s="1651"/>
      <c r="BO46" s="1646"/>
      <c r="BP46" s="1654"/>
      <c r="BQ46" s="1655"/>
      <c r="BR46" s="1655"/>
      <c r="BS46" s="1656"/>
    </row>
    <row r="47" spans="1:71" ht="30" customHeight="1" x14ac:dyDescent="0.45">
      <c r="A47" s="1631">
        <f t="shared" si="1"/>
        <v>21</v>
      </c>
      <c r="B47" s="1632"/>
      <c r="C47" s="1633"/>
      <c r="D47" s="1634"/>
      <c r="E47" s="1634"/>
      <c r="F47" s="1635"/>
      <c r="G47" s="1636"/>
      <c r="H47" s="1634"/>
      <c r="I47" s="1634"/>
      <c r="J47" s="1635"/>
      <c r="K47" s="1636"/>
      <c r="L47" s="1634"/>
      <c r="M47" s="1634"/>
      <c r="N47" s="1635"/>
      <c r="O47" s="1636"/>
      <c r="P47" s="1634"/>
      <c r="Q47" s="1634"/>
      <c r="R47" s="1635"/>
      <c r="S47" s="1636"/>
      <c r="T47" s="1634"/>
      <c r="U47" s="1634"/>
      <c r="V47" s="1634"/>
      <c r="W47" s="1635"/>
      <c r="X47" s="1657"/>
      <c r="Y47" s="1657"/>
      <c r="Z47" s="1655"/>
      <c r="AA47" s="1655"/>
      <c r="AB47" s="1655"/>
      <c r="AC47" s="1655"/>
      <c r="AD47" s="1651"/>
      <c r="AE47" s="1651"/>
      <c r="AF47" s="1651"/>
      <c r="AG47" s="1651"/>
      <c r="AH47" s="1651"/>
      <c r="AI47" s="1653"/>
      <c r="AJ47" s="1648"/>
      <c r="AK47" s="1651"/>
      <c r="AL47" s="1651"/>
      <c r="AM47" s="1651"/>
      <c r="AN47" s="1651"/>
      <c r="AO47" s="1646"/>
      <c r="AP47" s="1654"/>
      <c r="AQ47" s="1655"/>
      <c r="AR47" s="1655"/>
      <c r="AS47" s="1655"/>
      <c r="AT47" s="1651"/>
      <c r="AU47" s="1651"/>
      <c r="AV47" s="1651"/>
      <c r="AW47" s="1646"/>
      <c r="AX47" s="1647"/>
      <c r="AY47" s="1647"/>
      <c r="AZ47" s="1647"/>
      <c r="BA47" s="1649"/>
      <c r="BB47" s="1648"/>
      <c r="BC47" s="1651"/>
      <c r="BD47" s="1651"/>
      <c r="BE47" s="1646"/>
      <c r="BF47" s="1652"/>
      <c r="BG47" s="1651"/>
      <c r="BH47" s="1651"/>
      <c r="BI47" s="1653"/>
      <c r="BJ47" s="1648"/>
      <c r="BK47" s="1651"/>
      <c r="BL47" s="1651"/>
      <c r="BM47" s="1651"/>
      <c r="BN47" s="1651"/>
      <c r="BO47" s="1646"/>
      <c r="BP47" s="1654"/>
      <c r="BQ47" s="1655"/>
      <c r="BR47" s="1655"/>
      <c r="BS47" s="1656"/>
    </row>
    <row r="48" spans="1:71" ht="30" customHeight="1" x14ac:dyDescent="0.45">
      <c r="A48" s="1631">
        <f t="shared" si="1"/>
        <v>22</v>
      </c>
      <c r="B48" s="1632"/>
      <c r="C48" s="1673"/>
      <c r="D48" s="1674"/>
      <c r="E48" s="1674"/>
      <c r="F48" s="1675"/>
      <c r="G48" s="1676"/>
      <c r="H48" s="1674"/>
      <c r="I48" s="1674"/>
      <c r="J48" s="1675"/>
      <c r="K48" s="1676"/>
      <c r="L48" s="1674"/>
      <c r="M48" s="1674"/>
      <c r="N48" s="1675"/>
      <c r="O48" s="1676"/>
      <c r="P48" s="1674"/>
      <c r="Q48" s="1674"/>
      <c r="R48" s="1675"/>
      <c r="S48" s="1676"/>
      <c r="T48" s="1674"/>
      <c r="U48" s="1674"/>
      <c r="V48" s="1674"/>
      <c r="W48" s="1675"/>
      <c r="X48" s="1457"/>
      <c r="Y48" s="1457"/>
      <c r="Z48" s="1688"/>
      <c r="AA48" s="1688"/>
      <c r="AB48" s="1688"/>
      <c r="AC48" s="1688"/>
      <c r="AD48" s="1683"/>
      <c r="AE48" s="1683"/>
      <c r="AF48" s="1683"/>
      <c r="AG48" s="1683"/>
      <c r="AH48" s="1683"/>
      <c r="AI48" s="1684"/>
      <c r="AJ48" s="1685"/>
      <c r="AK48" s="1683"/>
      <c r="AL48" s="1683"/>
      <c r="AM48" s="1683"/>
      <c r="AN48" s="1683"/>
      <c r="AO48" s="1686"/>
      <c r="AP48" s="1687"/>
      <c r="AQ48" s="1688"/>
      <c r="AR48" s="1688"/>
      <c r="AS48" s="1688"/>
      <c r="AT48" s="1677"/>
      <c r="AU48" s="1677"/>
      <c r="AV48" s="1677"/>
      <c r="AW48" s="1678"/>
      <c r="AX48" s="1679"/>
      <c r="AY48" s="1679"/>
      <c r="AZ48" s="1679"/>
      <c r="BA48" s="1680"/>
      <c r="BB48" s="1681"/>
      <c r="BC48" s="1677"/>
      <c r="BD48" s="1677"/>
      <c r="BE48" s="1678"/>
      <c r="BF48" s="1682"/>
      <c r="BG48" s="1683"/>
      <c r="BH48" s="1683"/>
      <c r="BI48" s="1684"/>
      <c r="BJ48" s="1685"/>
      <c r="BK48" s="1683"/>
      <c r="BL48" s="1683"/>
      <c r="BM48" s="1683"/>
      <c r="BN48" s="1683"/>
      <c r="BO48" s="1686"/>
      <c r="BP48" s="1687"/>
      <c r="BQ48" s="1688"/>
      <c r="BR48" s="1688"/>
      <c r="BS48" s="1689"/>
    </row>
    <row r="49" spans="1:71" ht="30" customHeight="1" x14ac:dyDescent="0.45">
      <c r="A49" s="1631">
        <f t="shared" si="1"/>
        <v>23</v>
      </c>
      <c r="B49" s="1632"/>
      <c r="C49" s="1673"/>
      <c r="D49" s="1674"/>
      <c r="E49" s="1674"/>
      <c r="F49" s="1675"/>
      <c r="G49" s="1676"/>
      <c r="H49" s="1674"/>
      <c r="I49" s="1674"/>
      <c r="J49" s="1675"/>
      <c r="K49" s="1676"/>
      <c r="L49" s="1674"/>
      <c r="M49" s="1674"/>
      <c r="N49" s="1675"/>
      <c r="O49" s="1676"/>
      <c r="P49" s="1674"/>
      <c r="Q49" s="1674"/>
      <c r="R49" s="1675"/>
      <c r="S49" s="1676"/>
      <c r="T49" s="1674"/>
      <c r="U49" s="1674"/>
      <c r="V49" s="1674"/>
      <c r="W49" s="1675"/>
      <c r="X49" s="1457"/>
      <c r="Y49" s="1457"/>
      <c r="Z49" s="1688"/>
      <c r="AA49" s="1688"/>
      <c r="AB49" s="1688"/>
      <c r="AC49" s="1688"/>
      <c r="AD49" s="1683"/>
      <c r="AE49" s="1683"/>
      <c r="AF49" s="1683"/>
      <c r="AG49" s="1683"/>
      <c r="AH49" s="1683"/>
      <c r="AI49" s="1684"/>
      <c r="AJ49" s="1685"/>
      <c r="AK49" s="1683"/>
      <c r="AL49" s="1683"/>
      <c r="AM49" s="1683"/>
      <c r="AN49" s="1683"/>
      <c r="AO49" s="1686"/>
      <c r="AP49" s="1687"/>
      <c r="AQ49" s="1688"/>
      <c r="AR49" s="1688"/>
      <c r="AS49" s="1688"/>
      <c r="AT49" s="1677"/>
      <c r="AU49" s="1677"/>
      <c r="AV49" s="1677"/>
      <c r="AW49" s="1678"/>
      <c r="AX49" s="1679"/>
      <c r="AY49" s="1679"/>
      <c r="AZ49" s="1679"/>
      <c r="BA49" s="1680"/>
      <c r="BB49" s="1681"/>
      <c r="BC49" s="1677"/>
      <c r="BD49" s="1677"/>
      <c r="BE49" s="1678"/>
      <c r="BF49" s="1682"/>
      <c r="BG49" s="1683"/>
      <c r="BH49" s="1683"/>
      <c r="BI49" s="1684"/>
      <c r="BJ49" s="1685"/>
      <c r="BK49" s="1683"/>
      <c r="BL49" s="1683"/>
      <c r="BM49" s="1683"/>
      <c r="BN49" s="1683"/>
      <c r="BO49" s="1686"/>
      <c r="BP49" s="1687"/>
      <c r="BQ49" s="1688"/>
      <c r="BR49" s="1688"/>
      <c r="BS49" s="1689"/>
    </row>
    <row r="50" spans="1:71" ht="30" customHeight="1" x14ac:dyDescent="0.45">
      <c r="A50" s="1631">
        <f t="shared" si="1"/>
        <v>24</v>
      </c>
      <c r="B50" s="1632"/>
      <c r="C50" s="1673"/>
      <c r="D50" s="1674"/>
      <c r="E50" s="1674"/>
      <c r="F50" s="1675"/>
      <c r="G50" s="1676"/>
      <c r="H50" s="1674"/>
      <c r="I50" s="1674"/>
      <c r="J50" s="1675"/>
      <c r="K50" s="1676"/>
      <c r="L50" s="1674"/>
      <c r="M50" s="1674"/>
      <c r="N50" s="1675"/>
      <c r="O50" s="1676"/>
      <c r="P50" s="1674"/>
      <c r="Q50" s="1674"/>
      <c r="R50" s="1675"/>
      <c r="S50" s="1676"/>
      <c r="T50" s="1674"/>
      <c r="U50" s="1674"/>
      <c r="V50" s="1674"/>
      <c r="W50" s="1675"/>
      <c r="X50" s="1457"/>
      <c r="Y50" s="1457"/>
      <c r="Z50" s="1688"/>
      <c r="AA50" s="1688"/>
      <c r="AB50" s="1688"/>
      <c r="AC50" s="1688"/>
      <c r="AD50" s="1683"/>
      <c r="AE50" s="1683"/>
      <c r="AF50" s="1683"/>
      <c r="AG50" s="1683"/>
      <c r="AH50" s="1683"/>
      <c r="AI50" s="1684"/>
      <c r="AJ50" s="1685"/>
      <c r="AK50" s="1683"/>
      <c r="AL50" s="1683"/>
      <c r="AM50" s="1683"/>
      <c r="AN50" s="1683"/>
      <c r="AO50" s="1686"/>
      <c r="AP50" s="1687"/>
      <c r="AQ50" s="1688"/>
      <c r="AR50" s="1688"/>
      <c r="AS50" s="1688"/>
      <c r="AT50" s="1677"/>
      <c r="AU50" s="1677"/>
      <c r="AV50" s="1677"/>
      <c r="AW50" s="1678"/>
      <c r="AX50" s="1679"/>
      <c r="AY50" s="1679"/>
      <c r="AZ50" s="1679"/>
      <c r="BA50" s="1680"/>
      <c r="BB50" s="1681"/>
      <c r="BC50" s="1677"/>
      <c r="BD50" s="1677"/>
      <c r="BE50" s="1678"/>
      <c r="BF50" s="1682"/>
      <c r="BG50" s="1683"/>
      <c r="BH50" s="1683"/>
      <c r="BI50" s="1684"/>
      <c r="BJ50" s="1685"/>
      <c r="BK50" s="1683"/>
      <c r="BL50" s="1683"/>
      <c r="BM50" s="1683"/>
      <c r="BN50" s="1683"/>
      <c r="BO50" s="1686"/>
      <c r="BP50" s="1687"/>
      <c r="BQ50" s="1688"/>
      <c r="BR50" s="1688"/>
      <c r="BS50" s="1689"/>
    </row>
    <row r="51" spans="1:71" ht="30" customHeight="1" x14ac:dyDescent="0.45">
      <c r="A51" s="1631">
        <f>+A50+1</f>
        <v>25</v>
      </c>
      <c r="B51" s="1632"/>
      <c r="C51" s="1673"/>
      <c r="D51" s="1674"/>
      <c r="E51" s="1674"/>
      <c r="F51" s="1675"/>
      <c r="G51" s="1676"/>
      <c r="H51" s="1674"/>
      <c r="I51" s="1674"/>
      <c r="J51" s="1675"/>
      <c r="K51" s="1676"/>
      <c r="L51" s="1674"/>
      <c r="M51" s="1674"/>
      <c r="N51" s="1675"/>
      <c r="O51" s="1676"/>
      <c r="P51" s="1674"/>
      <c r="Q51" s="1674"/>
      <c r="R51" s="1675"/>
      <c r="S51" s="1676"/>
      <c r="T51" s="1674"/>
      <c r="U51" s="1674"/>
      <c r="V51" s="1674"/>
      <c r="W51" s="1675"/>
      <c r="X51" s="1457"/>
      <c r="Y51" s="1457"/>
      <c r="Z51" s="1688"/>
      <c r="AA51" s="1688"/>
      <c r="AB51" s="1688"/>
      <c r="AC51" s="1688"/>
      <c r="AD51" s="1683"/>
      <c r="AE51" s="1683"/>
      <c r="AF51" s="1683"/>
      <c r="AG51" s="1683"/>
      <c r="AH51" s="1683"/>
      <c r="AI51" s="1684"/>
      <c r="AJ51" s="1685"/>
      <c r="AK51" s="1683"/>
      <c r="AL51" s="1683"/>
      <c r="AM51" s="1683"/>
      <c r="AN51" s="1683"/>
      <c r="AO51" s="1686"/>
      <c r="AP51" s="1687"/>
      <c r="AQ51" s="1688"/>
      <c r="AR51" s="1688"/>
      <c r="AS51" s="1688"/>
      <c r="AT51" s="1677"/>
      <c r="AU51" s="1677"/>
      <c r="AV51" s="1677"/>
      <c r="AW51" s="1678"/>
      <c r="AX51" s="1679"/>
      <c r="AY51" s="1679"/>
      <c r="AZ51" s="1679"/>
      <c r="BA51" s="1680"/>
      <c r="BB51" s="1681"/>
      <c r="BC51" s="1677"/>
      <c r="BD51" s="1677"/>
      <c r="BE51" s="1678"/>
      <c r="BF51" s="1682"/>
      <c r="BG51" s="1683"/>
      <c r="BH51" s="1683"/>
      <c r="BI51" s="1684"/>
      <c r="BJ51" s="1685"/>
      <c r="BK51" s="1683"/>
      <c r="BL51" s="1683"/>
      <c r="BM51" s="1683"/>
      <c r="BN51" s="1683"/>
      <c r="BO51" s="1686"/>
      <c r="BP51" s="1687"/>
      <c r="BQ51" s="1688"/>
      <c r="BR51" s="1688"/>
      <c r="BS51" s="1689"/>
    </row>
    <row r="52" spans="1:71" ht="30" customHeight="1" x14ac:dyDescent="0.45">
      <c r="A52" s="1631">
        <f t="shared" ref="A52:A57" si="2">+A51+1</f>
        <v>26</v>
      </c>
      <c r="B52" s="1632"/>
      <c r="C52" s="1673"/>
      <c r="D52" s="1674"/>
      <c r="E52" s="1674"/>
      <c r="F52" s="1675"/>
      <c r="G52" s="1676"/>
      <c r="H52" s="1674"/>
      <c r="I52" s="1674"/>
      <c r="J52" s="1675"/>
      <c r="K52" s="1676"/>
      <c r="L52" s="1674"/>
      <c r="M52" s="1674"/>
      <c r="N52" s="1675"/>
      <c r="O52" s="1676"/>
      <c r="P52" s="1674"/>
      <c r="Q52" s="1674"/>
      <c r="R52" s="1675"/>
      <c r="S52" s="1676"/>
      <c r="T52" s="1674"/>
      <c r="U52" s="1674"/>
      <c r="V52" s="1674"/>
      <c r="W52" s="1675"/>
      <c r="X52" s="1457"/>
      <c r="Y52" s="1457"/>
      <c r="Z52" s="1688"/>
      <c r="AA52" s="1688"/>
      <c r="AB52" s="1688"/>
      <c r="AC52" s="1688"/>
      <c r="AD52" s="1683"/>
      <c r="AE52" s="1683"/>
      <c r="AF52" s="1683"/>
      <c r="AG52" s="1683"/>
      <c r="AH52" s="1683"/>
      <c r="AI52" s="1684"/>
      <c r="AJ52" s="1685"/>
      <c r="AK52" s="1683"/>
      <c r="AL52" s="1683"/>
      <c r="AM52" s="1683"/>
      <c r="AN52" s="1683"/>
      <c r="AO52" s="1686"/>
      <c r="AP52" s="1687"/>
      <c r="AQ52" s="1688"/>
      <c r="AR52" s="1688"/>
      <c r="AS52" s="1688"/>
      <c r="AT52" s="1677"/>
      <c r="AU52" s="1677"/>
      <c r="AV52" s="1677"/>
      <c r="AW52" s="1678"/>
      <c r="AX52" s="1679"/>
      <c r="AY52" s="1679"/>
      <c r="AZ52" s="1679"/>
      <c r="BA52" s="1680"/>
      <c r="BB52" s="1681"/>
      <c r="BC52" s="1677"/>
      <c r="BD52" s="1677"/>
      <c r="BE52" s="1678"/>
      <c r="BF52" s="1682"/>
      <c r="BG52" s="1683"/>
      <c r="BH52" s="1683"/>
      <c r="BI52" s="1684"/>
      <c r="BJ52" s="1685"/>
      <c r="BK52" s="1683"/>
      <c r="BL52" s="1683"/>
      <c r="BM52" s="1683"/>
      <c r="BN52" s="1683"/>
      <c r="BO52" s="1686"/>
      <c r="BP52" s="1687"/>
      <c r="BQ52" s="1688"/>
      <c r="BR52" s="1688"/>
      <c r="BS52" s="1689"/>
    </row>
    <row r="53" spans="1:71" ht="30" customHeight="1" x14ac:dyDescent="0.45">
      <c r="A53" s="1631">
        <f t="shared" si="2"/>
        <v>27</v>
      </c>
      <c r="B53" s="1632"/>
      <c r="C53" s="1673"/>
      <c r="D53" s="1674"/>
      <c r="E53" s="1674"/>
      <c r="F53" s="1675"/>
      <c r="G53" s="1676"/>
      <c r="H53" s="1674"/>
      <c r="I53" s="1674"/>
      <c r="J53" s="1675"/>
      <c r="K53" s="1676"/>
      <c r="L53" s="1674"/>
      <c r="M53" s="1674"/>
      <c r="N53" s="1675"/>
      <c r="O53" s="1676"/>
      <c r="P53" s="1674"/>
      <c r="Q53" s="1674"/>
      <c r="R53" s="1675"/>
      <c r="S53" s="1676"/>
      <c r="T53" s="1674"/>
      <c r="U53" s="1674"/>
      <c r="V53" s="1674"/>
      <c r="W53" s="1675"/>
      <c r="X53" s="1457"/>
      <c r="Y53" s="1457"/>
      <c r="Z53" s="1688"/>
      <c r="AA53" s="1688"/>
      <c r="AB53" s="1688"/>
      <c r="AC53" s="1688"/>
      <c r="AD53" s="1683"/>
      <c r="AE53" s="1683"/>
      <c r="AF53" s="1683"/>
      <c r="AG53" s="1683"/>
      <c r="AH53" s="1683"/>
      <c r="AI53" s="1684"/>
      <c r="AJ53" s="1685"/>
      <c r="AK53" s="1683"/>
      <c r="AL53" s="1683"/>
      <c r="AM53" s="1683"/>
      <c r="AN53" s="1683"/>
      <c r="AO53" s="1686"/>
      <c r="AP53" s="1687"/>
      <c r="AQ53" s="1688"/>
      <c r="AR53" s="1688"/>
      <c r="AS53" s="1688"/>
      <c r="AT53" s="1677"/>
      <c r="AU53" s="1677"/>
      <c r="AV53" s="1677"/>
      <c r="AW53" s="1678"/>
      <c r="AX53" s="1679"/>
      <c r="AY53" s="1679"/>
      <c r="AZ53" s="1679"/>
      <c r="BA53" s="1680"/>
      <c r="BB53" s="1681"/>
      <c r="BC53" s="1677"/>
      <c r="BD53" s="1677"/>
      <c r="BE53" s="1678"/>
      <c r="BF53" s="1682"/>
      <c r="BG53" s="1683"/>
      <c r="BH53" s="1683"/>
      <c r="BI53" s="1684"/>
      <c r="BJ53" s="1685"/>
      <c r="BK53" s="1683"/>
      <c r="BL53" s="1683"/>
      <c r="BM53" s="1683"/>
      <c r="BN53" s="1683"/>
      <c r="BO53" s="1686"/>
      <c r="BP53" s="1687"/>
      <c r="BQ53" s="1688"/>
      <c r="BR53" s="1688"/>
      <c r="BS53" s="1689"/>
    </row>
    <row r="54" spans="1:71" ht="30" customHeight="1" x14ac:dyDescent="0.45">
      <c r="A54" s="1631">
        <f t="shared" si="2"/>
        <v>28</v>
      </c>
      <c r="B54" s="1632"/>
      <c r="C54" s="1673"/>
      <c r="D54" s="1674"/>
      <c r="E54" s="1674"/>
      <c r="F54" s="1675"/>
      <c r="G54" s="1676"/>
      <c r="H54" s="1674"/>
      <c r="I54" s="1674"/>
      <c r="J54" s="1675"/>
      <c r="K54" s="1676"/>
      <c r="L54" s="1674"/>
      <c r="M54" s="1674"/>
      <c r="N54" s="1675"/>
      <c r="O54" s="1676"/>
      <c r="P54" s="1674"/>
      <c r="Q54" s="1674"/>
      <c r="R54" s="1675"/>
      <c r="S54" s="1676"/>
      <c r="T54" s="1674"/>
      <c r="U54" s="1674"/>
      <c r="V54" s="1674"/>
      <c r="W54" s="1675"/>
      <c r="X54" s="1457"/>
      <c r="Y54" s="1457"/>
      <c r="Z54" s="1688"/>
      <c r="AA54" s="1688"/>
      <c r="AB54" s="1688"/>
      <c r="AC54" s="1688"/>
      <c r="AD54" s="1683"/>
      <c r="AE54" s="1683"/>
      <c r="AF54" s="1683"/>
      <c r="AG54" s="1683"/>
      <c r="AH54" s="1683"/>
      <c r="AI54" s="1684"/>
      <c r="AJ54" s="1685"/>
      <c r="AK54" s="1683"/>
      <c r="AL54" s="1683"/>
      <c r="AM54" s="1683"/>
      <c r="AN54" s="1683"/>
      <c r="AO54" s="1686"/>
      <c r="AP54" s="1687"/>
      <c r="AQ54" s="1688"/>
      <c r="AR54" s="1688"/>
      <c r="AS54" s="1688"/>
      <c r="AT54" s="1677"/>
      <c r="AU54" s="1677"/>
      <c r="AV54" s="1677"/>
      <c r="AW54" s="1678"/>
      <c r="AX54" s="1679"/>
      <c r="AY54" s="1679"/>
      <c r="AZ54" s="1679"/>
      <c r="BA54" s="1680"/>
      <c r="BB54" s="1681"/>
      <c r="BC54" s="1677"/>
      <c r="BD54" s="1677"/>
      <c r="BE54" s="1678"/>
      <c r="BF54" s="1682"/>
      <c r="BG54" s="1683"/>
      <c r="BH54" s="1683"/>
      <c r="BI54" s="1684"/>
      <c r="BJ54" s="1685"/>
      <c r="BK54" s="1683"/>
      <c r="BL54" s="1683"/>
      <c r="BM54" s="1683"/>
      <c r="BN54" s="1683"/>
      <c r="BO54" s="1686"/>
      <c r="BP54" s="1687"/>
      <c r="BQ54" s="1688"/>
      <c r="BR54" s="1688"/>
      <c r="BS54" s="1689"/>
    </row>
    <row r="55" spans="1:71" ht="30" customHeight="1" x14ac:dyDescent="0.45">
      <c r="A55" s="1631">
        <f t="shared" si="2"/>
        <v>29</v>
      </c>
      <c r="B55" s="1632"/>
      <c r="C55" s="1673"/>
      <c r="D55" s="1674"/>
      <c r="E55" s="1674"/>
      <c r="F55" s="1675"/>
      <c r="G55" s="1676"/>
      <c r="H55" s="1674"/>
      <c r="I55" s="1674"/>
      <c r="J55" s="1675"/>
      <c r="K55" s="1676"/>
      <c r="L55" s="1674"/>
      <c r="M55" s="1674"/>
      <c r="N55" s="1675"/>
      <c r="O55" s="1676"/>
      <c r="P55" s="1674"/>
      <c r="Q55" s="1674"/>
      <c r="R55" s="1675"/>
      <c r="S55" s="1676"/>
      <c r="T55" s="1674"/>
      <c r="U55" s="1674"/>
      <c r="V55" s="1674"/>
      <c r="W55" s="1675"/>
      <c r="X55" s="1457"/>
      <c r="Y55" s="1457"/>
      <c r="Z55" s="1688"/>
      <c r="AA55" s="1688"/>
      <c r="AB55" s="1688"/>
      <c r="AC55" s="1688"/>
      <c r="AD55" s="1683"/>
      <c r="AE55" s="1683"/>
      <c r="AF55" s="1683"/>
      <c r="AG55" s="1683"/>
      <c r="AH55" s="1683"/>
      <c r="AI55" s="1684"/>
      <c r="AJ55" s="1685"/>
      <c r="AK55" s="1683"/>
      <c r="AL55" s="1683"/>
      <c r="AM55" s="1683"/>
      <c r="AN55" s="1683"/>
      <c r="AO55" s="1686"/>
      <c r="AP55" s="1687"/>
      <c r="AQ55" s="1688"/>
      <c r="AR55" s="1688"/>
      <c r="AS55" s="1688"/>
      <c r="AT55" s="1677"/>
      <c r="AU55" s="1677"/>
      <c r="AV55" s="1677"/>
      <c r="AW55" s="1678"/>
      <c r="AX55" s="1679"/>
      <c r="AY55" s="1679"/>
      <c r="AZ55" s="1679"/>
      <c r="BA55" s="1680"/>
      <c r="BB55" s="1681"/>
      <c r="BC55" s="1677"/>
      <c r="BD55" s="1677"/>
      <c r="BE55" s="1678"/>
      <c r="BF55" s="1682"/>
      <c r="BG55" s="1683"/>
      <c r="BH55" s="1683"/>
      <c r="BI55" s="1684"/>
      <c r="BJ55" s="1685"/>
      <c r="BK55" s="1683"/>
      <c r="BL55" s="1683"/>
      <c r="BM55" s="1683"/>
      <c r="BN55" s="1683"/>
      <c r="BO55" s="1686"/>
      <c r="BP55" s="1687"/>
      <c r="BQ55" s="1688"/>
      <c r="BR55" s="1688"/>
      <c r="BS55" s="1689"/>
    </row>
    <row r="56" spans="1:71" ht="30" hidden="1" customHeight="1" x14ac:dyDescent="0.45">
      <c r="A56" s="1631">
        <f t="shared" si="2"/>
        <v>30</v>
      </c>
      <c r="B56" s="1632"/>
      <c r="C56" s="1673"/>
      <c r="D56" s="1674"/>
      <c r="E56" s="1674"/>
      <c r="F56" s="1675"/>
      <c r="G56" s="1676"/>
      <c r="H56" s="1674"/>
      <c r="I56" s="1674"/>
      <c r="J56" s="1675"/>
      <c r="K56" s="1676"/>
      <c r="L56" s="1674"/>
      <c r="M56" s="1674"/>
      <c r="N56" s="1675"/>
      <c r="O56" s="1676"/>
      <c r="P56" s="1674"/>
      <c r="Q56" s="1674"/>
      <c r="R56" s="1675"/>
      <c r="S56" s="1676"/>
      <c r="T56" s="1674"/>
      <c r="U56" s="1674"/>
      <c r="V56" s="1674"/>
      <c r="W56" s="1675"/>
      <c r="X56" s="1457"/>
      <c r="Y56" s="1457"/>
      <c r="Z56" s="1688"/>
      <c r="AA56" s="1688"/>
      <c r="AB56" s="1688"/>
      <c r="AC56" s="1688"/>
      <c r="AD56" s="1683"/>
      <c r="AE56" s="1683"/>
      <c r="AF56" s="1683"/>
      <c r="AG56" s="1683"/>
      <c r="AH56" s="1683"/>
      <c r="AI56" s="1684"/>
      <c r="AJ56" s="1685"/>
      <c r="AK56" s="1683"/>
      <c r="AL56" s="1683"/>
      <c r="AM56" s="1683"/>
      <c r="AN56" s="1683"/>
      <c r="AO56" s="1686"/>
      <c r="AP56" s="1687"/>
      <c r="AQ56" s="1688"/>
      <c r="AR56" s="1688"/>
      <c r="AS56" s="1688"/>
      <c r="AT56" s="1677"/>
      <c r="AU56" s="1677"/>
      <c r="AV56" s="1677"/>
      <c r="AW56" s="1678"/>
      <c r="AX56" s="1679"/>
      <c r="AY56" s="1679"/>
      <c r="AZ56" s="1679"/>
      <c r="BA56" s="1680"/>
      <c r="BB56" s="1681"/>
      <c r="BC56" s="1677"/>
      <c r="BD56" s="1677"/>
      <c r="BE56" s="1678"/>
      <c r="BF56" s="1682"/>
      <c r="BG56" s="1683"/>
      <c r="BH56" s="1683"/>
      <c r="BI56" s="1684"/>
      <c r="BJ56" s="1685"/>
      <c r="BK56" s="1683"/>
      <c r="BL56" s="1683"/>
      <c r="BM56" s="1683"/>
      <c r="BN56" s="1683"/>
      <c r="BO56" s="1686"/>
      <c r="BP56" s="1687"/>
      <c r="BQ56" s="1688"/>
      <c r="BR56" s="1688"/>
      <c r="BS56" s="1689"/>
    </row>
    <row r="57" spans="1:71" ht="30" hidden="1" customHeight="1" x14ac:dyDescent="0.45">
      <c r="A57" s="1690">
        <f t="shared" si="2"/>
        <v>31</v>
      </c>
      <c r="B57" s="1691"/>
      <c r="C57" s="1692"/>
      <c r="D57" s="1693"/>
      <c r="E57" s="1693"/>
      <c r="F57" s="1694"/>
      <c r="G57" s="1695"/>
      <c r="H57" s="1693"/>
      <c r="I57" s="1693"/>
      <c r="J57" s="1694"/>
      <c r="K57" s="1695"/>
      <c r="L57" s="1693"/>
      <c r="M57" s="1693"/>
      <c r="N57" s="1694"/>
      <c r="O57" s="1695"/>
      <c r="P57" s="1693"/>
      <c r="Q57" s="1693"/>
      <c r="R57" s="1694"/>
      <c r="S57" s="1695"/>
      <c r="T57" s="1693"/>
      <c r="U57" s="1693"/>
      <c r="V57" s="1693"/>
      <c r="W57" s="1694"/>
      <c r="X57" s="1701"/>
      <c r="Y57" s="1701"/>
      <c r="Z57" s="1702"/>
      <c r="AA57" s="1702"/>
      <c r="AB57" s="1702"/>
      <c r="AC57" s="1702"/>
      <c r="AD57" s="1703"/>
      <c r="AE57" s="1703"/>
      <c r="AF57" s="1703"/>
      <c r="AG57" s="1703"/>
      <c r="AH57" s="1703"/>
      <c r="AI57" s="1704"/>
      <c r="AJ57" s="1705"/>
      <c r="AK57" s="1703"/>
      <c r="AL57" s="1703"/>
      <c r="AM57" s="1703"/>
      <c r="AN57" s="1703"/>
      <c r="AO57" s="1706"/>
      <c r="AP57" s="1707"/>
      <c r="AQ57" s="1702"/>
      <c r="AR57" s="1702"/>
      <c r="AS57" s="1702"/>
      <c r="AT57" s="1700"/>
      <c r="AU57" s="1700"/>
      <c r="AV57" s="1700"/>
      <c r="AW57" s="1696"/>
      <c r="AX57" s="1697"/>
      <c r="AY57" s="1697"/>
      <c r="AZ57" s="1697"/>
      <c r="BA57" s="1698"/>
      <c r="BB57" s="1699"/>
      <c r="BC57" s="1700"/>
      <c r="BD57" s="1700"/>
      <c r="BE57" s="1696"/>
      <c r="BF57" s="1708"/>
      <c r="BG57" s="1703"/>
      <c r="BH57" s="1703"/>
      <c r="BI57" s="1704"/>
      <c r="BJ57" s="1705"/>
      <c r="BK57" s="1703"/>
      <c r="BL57" s="1703"/>
      <c r="BM57" s="1703"/>
      <c r="BN57" s="1703"/>
      <c r="BO57" s="1706"/>
      <c r="BP57" s="1707"/>
      <c r="BQ57" s="1702"/>
      <c r="BR57" s="1702"/>
      <c r="BS57" s="1709"/>
    </row>
  </sheetData>
  <mergeCells count="600">
    <mergeCell ref="BP56:BS56"/>
    <mergeCell ref="S56:W56"/>
    <mergeCell ref="X56:Y56"/>
    <mergeCell ref="Z56:AC56"/>
    <mergeCell ref="AD56:AI56"/>
    <mergeCell ref="AJ56:AO56"/>
    <mergeCell ref="AP56:AS56"/>
    <mergeCell ref="BF57:BI57"/>
    <mergeCell ref="BJ57:BO57"/>
    <mergeCell ref="BP57:BS57"/>
    <mergeCell ref="A57:B57"/>
    <mergeCell ref="C57:F57"/>
    <mergeCell ref="G57:J57"/>
    <mergeCell ref="K57:N57"/>
    <mergeCell ref="O57:R57"/>
    <mergeCell ref="S57:W57"/>
    <mergeCell ref="AT56:AV56"/>
    <mergeCell ref="AW56:BA56"/>
    <mergeCell ref="BB56:BE56"/>
    <mergeCell ref="AW57:BA57"/>
    <mergeCell ref="BB57:BE57"/>
    <mergeCell ref="X57:Y57"/>
    <mergeCell ref="Z57:AC57"/>
    <mergeCell ref="AD57:AI57"/>
    <mergeCell ref="AJ57:AO57"/>
    <mergeCell ref="AP57:AS57"/>
    <mergeCell ref="AT57:AV57"/>
    <mergeCell ref="AW55:BA55"/>
    <mergeCell ref="BB55:BE55"/>
    <mergeCell ref="BF55:BI55"/>
    <mergeCell ref="BJ55:BO55"/>
    <mergeCell ref="BP55:BS55"/>
    <mergeCell ref="A56:B56"/>
    <mergeCell ref="C56:F56"/>
    <mergeCell ref="G56:J56"/>
    <mergeCell ref="K56:N56"/>
    <mergeCell ref="O56:R56"/>
    <mergeCell ref="X55:Y55"/>
    <mergeCell ref="Z55:AC55"/>
    <mergeCell ref="AD55:AI55"/>
    <mergeCell ref="AJ55:AO55"/>
    <mergeCell ref="AP55:AS55"/>
    <mergeCell ref="AT55:AV55"/>
    <mergeCell ref="A55:B55"/>
    <mergeCell ref="C55:F55"/>
    <mergeCell ref="G55:J55"/>
    <mergeCell ref="K55:N55"/>
    <mergeCell ref="O55:R55"/>
    <mergeCell ref="S55:W55"/>
    <mergeCell ref="BF56:BI56"/>
    <mergeCell ref="BJ56:BO56"/>
    <mergeCell ref="BB54:BE54"/>
    <mergeCell ref="BF54:BI54"/>
    <mergeCell ref="BJ54:BO54"/>
    <mergeCell ref="BP54:BS54"/>
    <mergeCell ref="S54:W54"/>
    <mergeCell ref="X54:Y54"/>
    <mergeCell ref="Z54:AC54"/>
    <mergeCell ref="AD54:AI54"/>
    <mergeCell ref="AJ54:AO54"/>
    <mergeCell ref="AP54:AS54"/>
    <mergeCell ref="AW53:BA53"/>
    <mergeCell ref="BB53:BE53"/>
    <mergeCell ref="BF53:BI53"/>
    <mergeCell ref="BJ53:BO53"/>
    <mergeCell ref="BP53:BS53"/>
    <mergeCell ref="A54:B54"/>
    <mergeCell ref="C54:F54"/>
    <mergeCell ref="G54:J54"/>
    <mergeCell ref="K54:N54"/>
    <mergeCell ref="O54:R54"/>
    <mergeCell ref="X53:Y53"/>
    <mergeCell ref="Z53:AC53"/>
    <mergeCell ref="AD53:AI53"/>
    <mergeCell ref="AJ53:AO53"/>
    <mergeCell ref="AP53:AS53"/>
    <mergeCell ref="AT53:AV53"/>
    <mergeCell ref="A53:B53"/>
    <mergeCell ref="C53:F53"/>
    <mergeCell ref="G53:J53"/>
    <mergeCell ref="K53:N53"/>
    <mergeCell ref="O53:R53"/>
    <mergeCell ref="S53:W53"/>
    <mergeCell ref="AT54:AV54"/>
    <mergeCell ref="AW54:BA54"/>
    <mergeCell ref="BB52:BE52"/>
    <mergeCell ref="BF52:BI52"/>
    <mergeCell ref="BJ52:BO52"/>
    <mergeCell ref="BP52:BS52"/>
    <mergeCell ref="S52:W52"/>
    <mergeCell ref="X52:Y52"/>
    <mergeCell ref="Z52:AC52"/>
    <mergeCell ref="AD52:AI52"/>
    <mergeCell ref="AJ52:AO52"/>
    <mergeCell ref="AP52:AS52"/>
    <mergeCell ref="AW51:BA51"/>
    <mergeCell ref="BB51:BE51"/>
    <mergeCell ref="BF51:BI51"/>
    <mergeCell ref="BJ51:BO51"/>
    <mergeCell ref="BP51:BS51"/>
    <mergeCell ref="A52:B52"/>
    <mergeCell ref="C52:F52"/>
    <mergeCell ref="G52:J52"/>
    <mergeCell ref="K52:N52"/>
    <mergeCell ref="O52:R52"/>
    <mergeCell ref="X51:Y51"/>
    <mergeCell ref="Z51:AC51"/>
    <mergeCell ref="AD51:AI51"/>
    <mergeCell ref="AJ51:AO51"/>
    <mergeCell ref="AP51:AS51"/>
    <mergeCell ref="AT51:AV51"/>
    <mergeCell ref="A51:B51"/>
    <mergeCell ref="C51:F51"/>
    <mergeCell ref="G51:J51"/>
    <mergeCell ref="K51:N51"/>
    <mergeCell ref="O51:R51"/>
    <mergeCell ref="S51:W51"/>
    <mergeCell ref="AT52:AV52"/>
    <mergeCell ref="AW52:BA52"/>
    <mergeCell ref="BB50:BE50"/>
    <mergeCell ref="BF50:BI50"/>
    <mergeCell ref="BJ50:BO50"/>
    <mergeCell ref="BP50:BS50"/>
    <mergeCell ref="S50:W50"/>
    <mergeCell ref="X50:Y50"/>
    <mergeCell ref="Z50:AC50"/>
    <mergeCell ref="AD50:AI50"/>
    <mergeCell ref="AJ50:AO50"/>
    <mergeCell ref="AP50:AS50"/>
    <mergeCell ref="AW49:BA49"/>
    <mergeCell ref="BB49:BE49"/>
    <mergeCell ref="BF49:BI49"/>
    <mergeCell ref="BJ49:BO49"/>
    <mergeCell ref="BP49:BS49"/>
    <mergeCell ref="A50:B50"/>
    <mergeCell ref="C50:F50"/>
    <mergeCell ref="G50:J50"/>
    <mergeCell ref="K50:N50"/>
    <mergeCell ref="O50:R50"/>
    <mergeCell ref="X49:Y49"/>
    <mergeCell ref="Z49:AC49"/>
    <mergeCell ref="AD49:AI49"/>
    <mergeCell ref="AJ49:AO49"/>
    <mergeCell ref="AP49:AS49"/>
    <mergeCell ref="AT49:AV49"/>
    <mergeCell ref="A49:B49"/>
    <mergeCell ref="C49:F49"/>
    <mergeCell ref="G49:J49"/>
    <mergeCell ref="K49:N49"/>
    <mergeCell ref="O49:R49"/>
    <mergeCell ref="S49:W49"/>
    <mergeCell ref="AT50:AV50"/>
    <mergeCell ref="AW50:BA50"/>
    <mergeCell ref="BB48:BE48"/>
    <mergeCell ref="BF48:BI48"/>
    <mergeCell ref="BJ48:BO48"/>
    <mergeCell ref="BP48:BS48"/>
    <mergeCell ref="S48:W48"/>
    <mergeCell ref="X48:Y48"/>
    <mergeCell ref="Z48:AC48"/>
    <mergeCell ref="AD48:AI48"/>
    <mergeCell ref="AJ48:AO48"/>
    <mergeCell ref="AP48:AS48"/>
    <mergeCell ref="AW47:BA47"/>
    <mergeCell ref="BB47:BE47"/>
    <mergeCell ref="BF47:BI47"/>
    <mergeCell ref="BJ47:BO47"/>
    <mergeCell ref="BP47:BS47"/>
    <mergeCell ref="A48:B48"/>
    <mergeCell ref="C48:F48"/>
    <mergeCell ref="G48:J48"/>
    <mergeCell ref="K48:N48"/>
    <mergeCell ref="O48:R48"/>
    <mergeCell ref="X47:Y47"/>
    <mergeCell ref="Z47:AC47"/>
    <mergeCell ref="AD47:AI47"/>
    <mergeCell ref="AJ47:AO47"/>
    <mergeCell ref="AP47:AS47"/>
    <mergeCell ref="AT47:AV47"/>
    <mergeCell ref="A47:B47"/>
    <mergeCell ref="C47:F47"/>
    <mergeCell ref="G47:J47"/>
    <mergeCell ref="K47:N47"/>
    <mergeCell ref="O47:R47"/>
    <mergeCell ref="S47:W47"/>
    <mergeCell ref="AT48:AV48"/>
    <mergeCell ref="AW48:BA48"/>
    <mergeCell ref="BB46:BE46"/>
    <mergeCell ref="BF46:BI46"/>
    <mergeCell ref="BJ46:BO46"/>
    <mergeCell ref="BP46:BS46"/>
    <mergeCell ref="S46:W46"/>
    <mergeCell ref="X46:Y46"/>
    <mergeCell ref="Z46:AC46"/>
    <mergeCell ref="AD46:AI46"/>
    <mergeCell ref="AJ46:AO46"/>
    <mergeCell ref="AP46:AS46"/>
    <mergeCell ref="AW45:BA45"/>
    <mergeCell ref="BB45:BE45"/>
    <mergeCell ref="BF45:BI45"/>
    <mergeCell ref="BJ45:BO45"/>
    <mergeCell ref="BP45:BS45"/>
    <mergeCell ref="A46:B46"/>
    <mergeCell ref="C46:F46"/>
    <mergeCell ref="G46:J46"/>
    <mergeCell ref="K46:N46"/>
    <mergeCell ref="O46:R46"/>
    <mergeCell ref="X45:Y45"/>
    <mergeCell ref="Z45:AC45"/>
    <mergeCell ref="AD45:AI45"/>
    <mergeCell ref="AJ45:AO45"/>
    <mergeCell ref="AP45:AS45"/>
    <mergeCell ref="AT45:AV45"/>
    <mergeCell ref="A45:B45"/>
    <mergeCell ref="C45:F45"/>
    <mergeCell ref="G45:J45"/>
    <mergeCell ref="K45:N45"/>
    <mergeCell ref="O45:R45"/>
    <mergeCell ref="S45:W45"/>
    <mergeCell ref="AT46:AV46"/>
    <mergeCell ref="AW46:BA46"/>
    <mergeCell ref="BB44:BE44"/>
    <mergeCell ref="BF44:BI44"/>
    <mergeCell ref="BJ44:BO44"/>
    <mergeCell ref="BP44:BS44"/>
    <mergeCell ref="S44:W44"/>
    <mergeCell ref="X44:Y44"/>
    <mergeCell ref="Z44:AC44"/>
    <mergeCell ref="AD44:AI44"/>
    <mergeCell ref="AJ44:AO44"/>
    <mergeCell ref="AP44:AS44"/>
    <mergeCell ref="AW43:BA43"/>
    <mergeCell ref="BB43:BE43"/>
    <mergeCell ref="BF43:BI43"/>
    <mergeCell ref="BJ43:BO43"/>
    <mergeCell ref="BP43:BS43"/>
    <mergeCell ref="A44:B44"/>
    <mergeCell ref="C44:F44"/>
    <mergeCell ref="G44:J44"/>
    <mergeCell ref="K44:N44"/>
    <mergeCell ref="O44:R44"/>
    <mergeCell ref="X43:Y43"/>
    <mergeCell ref="Z43:AC43"/>
    <mergeCell ref="AD43:AI43"/>
    <mergeCell ref="AJ43:AO43"/>
    <mergeCell ref="AP43:AS43"/>
    <mergeCell ref="AT43:AV43"/>
    <mergeCell ref="A43:B43"/>
    <mergeCell ref="C43:F43"/>
    <mergeCell ref="G43:J43"/>
    <mergeCell ref="K43:N43"/>
    <mergeCell ref="O43:R43"/>
    <mergeCell ref="S43:W43"/>
    <mergeCell ref="AT44:AV44"/>
    <mergeCell ref="AW44:BA44"/>
    <mergeCell ref="BB42:BE42"/>
    <mergeCell ref="BF42:BI42"/>
    <mergeCell ref="BJ42:BO42"/>
    <mergeCell ref="BP42:BS42"/>
    <mergeCell ref="S42:W42"/>
    <mergeCell ref="X42:Y42"/>
    <mergeCell ref="Z42:AC42"/>
    <mergeCell ref="AD42:AI42"/>
    <mergeCell ref="AJ42:AO42"/>
    <mergeCell ref="AP42:AS42"/>
    <mergeCell ref="AW41:BA41"/>
    <mergeCell ref="BB41:BE41"/>
    <mergeCell ref="BF41:BI41"/>
    <mergeCell ref="BJ41:BO41"/>
    <mergeCell ref="BP41:BS41"/>
    <mergeCell ref="A42:B42"/>
    <mergeCell ref="C42:F42"/>
    <mergeCell ref="G42:J42"/>
    <mergeCell ref="K42:N42"/>
    <mergeCell ref="O42:R42"/>
    <mergeCell ref="X41:Y41"/>
    <mergeCell ref="Z41:AC41"/>
    <mergeCell ref="AD41:AI41"/>
    <mergeCell ref="AJ41:AO41"/>
    <mergeCell ref="AP41:AS41"/>
    <mergeCell ref="AT41:AV41"/>
    <mergeCell ref="A41:B41"/>
    <mergeCell ref="C41:F41"/>
    <mergeCell ref="G41:J41"/>
    <mergeCell ref="K41:N41"/>
    <mergeCell ref="O41:R41"/>
    <mergeCell ref="S41:W41"/>
    <mergeCell ref="AT42:AV42"/>
    <mergeCell ref="AW42:BA42"/>
    <mergeCell ref="BB40:BE40"/>
    <mergeCell ref="BF40:BI40"/>
    <mergeCell ref="BJ40:BO40"/>
    <mergeCell ref="BP40:BS40"/>
    <mergeCell ref="S40:W40"/>
    <mergeCell ref="X40:Y40"/>
    <mergeCell ref="Z40:AC40"/>
    <mergeCell ref="AD40:AI40"/>
    <mergeCell ref="AJ40:AO40"/>
    <mergeCell ref="AP40:AS40"/>
    <mergeCell ref="AW39:BA39"/>
    <mergeCell ref="BB39:BE39"/>
    <mergeCell ref="BF39:BI39"/>
    <mergeCell ref="BJ39:BO39"/>
    <mergeCell ref="BP39:BS39"/>
    <mergeCell ref="A40:B40"/>
    <mergeCell ref="C40:F40"/>
    <mergeCell ref="G40:J40"/>
    <mergeCell ref="K40:N40"/>
    <mergeCell ref="O40:R40"/>
    <mergeCell ref="X39:Y39"/>
    <mergeCell ref="Z39:AC39"/>
    <mergeCell ref="AD39:AI39"/>
    <mergeCell ref="AJ39:AO39"/>
    <mergeCell ref="AP39:AS39"/>
    <mergeCell ref="AT39:AV39"/>
    <mergeCell ref="A39:B39"/>
    <mergeCell ref="C39:F39"/>
    <mergeCell ref="G39:J39"/>
    <mergeCell ref="K39:N39"/>
    <mergeCell ref="O39:R39"/>
    <mergeCell ref="S39:W39"/>
    <mergeCell ref="AT40:AV40"/>
    <mergeCell ref="AW40:BA40"/>
    <mergeCell ref="BB38:BE38"/>
    <mergeCell ref="BF38:BI38"/>
    <mergeCell ref="BJ38:BO38"/>
    <mergeCell ref="BP38:BS38"/>
    <mergeCell ref="S38:W38"/>
    <mergeCell ref="X38:Y38"/>
    <mergeCell ref="Z38:AC38"/>
    <mergeCell ref="AD38:AI38"/>
    <mergeCell ref="AJ38:AO38"/>
    <mergeCell ref="AP38:AS38"/>
    <mergeCell ref="AW37:BA37"/>
    <mergeCell ref="BB37:BE37"/>
    <mergeCell ref="BF37:BI37"/>
    <mergeCell ref="BJ37:BO37"/>
    <mergeCell ref="BP37:BS37"/>
    <mergeCell ref="A38:B38"/>
    <mergeCell ref="C38:F38"/>
    <mergeCell ref="G38:J38"/>
    <mergeCell ref="K38:N38"/>
    <mergeCell ref="O38:R38"/>
    <mergeCell ref="X37:Y37"/>
    <mergeCell ref="Z37:AC37"/>
    <mergeCell ref="AD37:AI37"/>
    <mergeCell ref="AJ37:AO37"/>
    <mergeCell ref="AP37:AS37"/>
    <mergeCell ref="AT37:AV37"/>
    <mergeCell ref="A37:B37"/>
    <mergeCell ref="C37:F37"/>
    <mergeCell ref="G37:J37"/>
    <mergeCell ref="K37:N37"/>
    <mergeCell ref="O37:R37"/>
    <mergeCell ref="S37:W37"/>
    <mergeCell ref="AT38:AV38"/>
    <mergeCell ref="AW38:BA38"/>
    <mergeCell ref="BB36:BE36"/>
    <mergeCell ref="BF36:BI36"/>
    <mergeCell ref="BJ36:BO36"/>
    <mergeCell ref="BP36:BS36"/>
    <mergeCell ref="S36:W36"/>
    <mergeCell ref="X36:Y36"/>
    <mergeCell ref="Z36:AC36"/>
    <mergeCell ref="AD36:AI36"/>
    <mergeCell ref="AJ36:AO36"/>
    <mergeCell ref="AP36:AS36"/>
    <mergeCell ref="AW35:BA35"/>
    <mergeCell ref="BB35:BE35"/>
    <mergeCell ref="BF35:BI35"/>
    <mergeCell ref="BJ35:BO35"/>
    <mergeCell ref="BP35:BS35"/>
    <mergeCell ref="A36:B36"/>
    <mergeCell ref="C36:F36"/>
    <mergeCell ref="G36:J36"/>
    <mergeCell ref="K36:N36"/>
    <mergeCell ref="O36:R36"/>
    <mergeCell ref="X35:Y35"/>
    <mergeCell ref="Z35:AC35"/>
    <mergeCell ref="AD35:AI35"/>
    <mergeCell ref="AJ35:AO35"/>
    <mergeCell ref="AP35:AS35"/>
    <mergeCell ref="AT35:AV35"/>
    <mergeCell ref="A35:B35"/>
    <mergeCell ref="C35:F35"/>
    <mergeCell ref="G35:J35"/>
    <mergeCell ref="K35:N35"/>
    <mergeCell ref="O35:R35"/>
    <mergeCell ref="S35:W35"/>
    <mergeCell ref="AT36:AV36"/>
    <mergeCell ref="AW36:BA36"/>
    <mergeCell ref="BB34:BE34"/>
    <mergeCell ref="BF34:BI34"/>
    <mergeCell ref="BJ34:BO34"/>
    <mergeCell ref="BP34:BS34"/>
    <mergeCell ref="S34:W34"/>
    <mergeCell ref="X34:Y34"/>
    <mergeCell ref="Z34:AC34"/>
    <mergeCell ref="AD34:AI34"/>
    <mergeCell ref="AJ34:AO34"/>
    <mergeCell ref="AP34:AS34"/>
    <mergeCell ref="AW33:BA33"/>
    <mergeCell ref="BB33:BE33"/>
    <mergeCell ref="BF33:BI33"/>
    <mergeCell ref="BJ33:BO33"/>
    <mergeCell ref="BP33:BS33"/>
    <mergeCell ref="A34:B34"/>
    <mergeCell ref="C34:F34"/>
    <mergeCell ref="G34:J34"/>
    <mergeCell ref="K34:N34"/>
    <mergeCell ref="O34:R34"/>
    <mergeCell ref="X33:Y33"/>
    <mergeCell ref="Z33:AC33"/>
    <mergeCell ref="AD33:AI33"/>
    <mergeCell ref="AJ33:AO33"/>
    <mergeCell ref="AP33:AS33"/>
    <mergeCell ref="AT33:AV33"/>
    <mergeCell ref="A33:B33"/>
    <mergeCell ref="C33:F33"/>
    <mergeCell ref="G33:J33"/>
    <mergeCell ref="K33:N33"/>
    <mergeCell ref="O33:R33"/>
    <mergeCell ref="S33:W33"/>
    <mergeCell ref="AT34:AV34"/>
    <mergeCell ref="AW34:BA34"/>
    <mergeCell ref="BB32:BE32"/>
    <mergeCell ref="BF32:BI32"/>
    <mergeCell ref="BJ32:BO32"/>
    <mergeCell ref="BP32:BS32"/>
    <mergeCell ref="S32:W32"/>
    <mergeCell ref="X32:Y32"/>
    <mergeCell ref="Z32:AC32"/>
    <mergeCell ref="AD32:AI32"/>
    <mergeCell ref="AJ32:AO32"/>
    <mergeCell ref="AP32:AS32"/>
    <mergeCell ref="AW31:BA31"/>
    <mergeCell ref="BB31:BE31"/>
    <mergeCell ref="BF31:BI31"/>
    <mergeCell ref="BJ31:BO31"/>
    <mergeCell ref="BP31:BS31"/>
    <mergeCell ref="A32:B32"/>
    <mergeCell ref="C32:F32"/>
    <mergeCell ref="G32:J32"/>
    <mergeCell ref="K32:N32"/>
    <mergeCell ref="O32:R32"/>
    <mergeCell ref="X31:Y31"/>
    <mergeCell ref="Z31:AC31"/>
    <mergeCell ref="AD31:AI31"/>
    <mergeCell ref="AJ31:AO31"/>
    <mergeCell ref="AP31:AS31"/>
    <mergeCell ref="AT31:AV31"/>
    <mergeCell ref="A31:B31"/>
    <mergeCell ref="C31:F31"/>
    <mergeCell ref="G31:J31"/>
    <mergeCell ref="K31:N31"/>
    <mergeCell ref="O31:R31"/>
    <mergeCell ref="S31:W31"/>
    <mergeCell ref="AT32:AV32"/>
    <mergeCell ref="AW32:BA32"/>
    <mergeCell ref="BB30:BE30"/>
    <mergeCell ref="BF30:BI30"/>
    <mergeCell ref="BJ30:BO30"/>
    <mergeCell ref="BP30:BS30"/>
    <mergeCell ref="S30:W30"/>
    <mergeCell ref="X30:Y30"/>
    <mergeCell ref="Z30:AC30"/>
    <mergeCell ref="AD30:AI30"/>
    <mergeCell ref="AJ30:AO30"/>
    <mergeCell ref="AP30:AS30"/>
    <mergeCell ref="AW29:BA29"/>
    <mergeCell ref="BB29:BE29"/>
    <mergeCell ref="BF29:BI29"/>
    <mergeCell ref="BJ29:BO29"/>
    <mergeCell ref="BP29:BS29"/>
    <mergeCell ref="A30:B30"/>
    <mergeCell ref="C30:F30"/>
    <mergeCell ref="G30:J30"/>
    <mergeCell ref="K30:N30"/>
    <mergeCell ref="O30:R30"/>
    <mergeCell ref="X29:Y29"/>
    <mergeCell ref="Z29:AC29"/>
    <mergeCell ref="AD29:AI29"/>
    <mergeCell ref="AJ29:AO29"/>
    <mergeCell ref="AP29:AS29"/>
    <mergeCell ref="AT29:AV29"/>
    <mergeCell ref="A29:B29"/>
    <mergeCell ref="C29:F29"/>
    <mergeCell ref="G29:J29"/>
    <mergeCell ref="K29:N29"/>
    <mergeCell ref="O29:R29"/>
    <mergeCell ref="S29:W29"/>
    <mergeCell ref="AT30:AV30"/>
    <mergeCell ref="AW30:BA30"/>
    <mergeCell ref="BB28:BE28"/>
    <mergeCell ref="BF28:BI28"/>
    <mergeCell ref="BJ28:BO28"/>
    <mergeCell ref="BP28:BS28"/>
    <mergeCell ref="S28:W28"/>
    <mergeCell ref="X28:Y28"/>
    <mergeCell ref="Z28:AC28"/>
    <mergeCell ref="AD28:AI28"/>
    <mergeCell ref="AJ28:AO28"/>
    <mergeCell ref="AP28:AS28"/>
    <mergeCell ref="AW27:BA27"/>
    <mergeCell ref="BB27:BE27"/>
    <mergeCell ref="BF27:BI27"/>
    <mergeCell ref="BJ27:BO27"/>
    <mergeCell ref="BP27:BS27"/>
    <mergeCell ref="A28:B28"/>
    <mergeCell ref="C28:F28"/>
    <mergeCell ref="G28:J28"/>
    <mergeCell ref="K28:N28"/>
    <mergeCell ref="O28:R28"/>
    <mergeCell ref="X27:Y27"/>
    <mergeCell ref="Z27:AC27"/>
    <mergeCell ref="AD27:AI27"/>
    <mergeCell ref="AJ27:AO27"/>
    <mergeCell ref="AP27:AS27"/>
    <mergeCell ref="AT27:AV27"/>
    <mergeCell ref="A27:B27"/>
    <mergeCell ref="C27:F27"/>
    <mergeCell ref="G27:J27"/>
    <mergeCell ref="K27:N27"/>
    <mergeCell ref="O27:R27"/>
    <mergeCell ref="S27:W27"/>
    <mergeCell ref="AT28:AV28"/>
    <mergeCell ref="AW28:BA28"/>
    <mergeCell ref="BJ24:BO26"/>
    <mergeCell ref="BP24:BS26"/>
    <mergeCell ref="C25:F26"/>
    <mergeCell ref="G25:J26"/>
    <mergeCell ref="K25:N26"/>
    <mergeCell ref="O25:R26"/>
    <mergeCell ref="S25:W26"/>
    <mergeCell ref="X25:Y26"/>
    <mergeCell ref="Z25:AC26"/>
    <mergeCell ref="AD25:AI26"/>
    <mergeCell ref="A24:B26"/>
    <mergeCell ref="C24:AI24"/>
    <mergeCell ref="AJ24:AO26"/>
    <mergeCell ref="AP24:BA24"/>
    <mergeCell ref="BB24:BE26"/>
    <mergeCell ref="BF24:BI26"/>
    <mergeCell ref="AP25:AS26"/>
    <mergeCell ref="AT25:AV26"/>
    <mergeCell ref="AW25:BA26"/>
    <mergeCell ref="AN21:AR22"/>
    <mergeCell ref="AS21:AU22"/>
    <mergeCell ref="AV21:BA22"/>
    <mergeCell ref="BB21:BF22"/>
    <mergeCell ref="BG21:BS21"/>
    <mergeCell ref="BG22:BS22"/>
    <mergeCell ref="AS20:AU20"/>
    <mergeCell ref="AV20:BA20"/>
    <mergeCell ref="BG20:BS20"/>
    <mergeCell ref="AN20:AR20"/>
    <mergeCell ref="A21:F22"/>
    <mergeCell ref="G21:L22"/>
    <mergeCell ref="M21:R22"/>
    <mergeCell ref="S21:U22"/>
    <mergeCell ref="V21:W22"/>
    <mergeCell ref="X21:Y22"/>
    <mergeCell ref="AD21:AM22"/>
    <mergeCell ref="M20:R20"/>
    <mergeCell ref="S20:U20"/>
    <mergeCell ref="V20:W20"/>
    <mergeCell ref="X20:Y20"/>
    <mergeCell ref="AD20:AM20"/>
    <mergeCell ref="A15:BS15"/>
    <mergeCell ref="A16:BS16"/>
    <mergeCell ref="A18:BS18"/>
    <mergeCell ref="A19:W19"/>
    <mergeCell ref="X19:AR19"/>
    <mergeCell ref="AS19:BA19"/>
    <mergeCell ref="BB19:BF20"/>
    <mergeCell ref="BG19:BS19"/>
    <mergeCell ref="A20:F20"/>
    <mergeCell ref="G20:L20"/>
    <mergeCell ref="A7:U7"/>
    <mergeCell ref="AO7:AT7"/>
    <mergeCell ref="AU7:BH7"/>
    <mergeCell ref="H10:W10"/>
    <mergeCell ref="A13:BS13"/>
    <mergeCell ref="A14:BS14"/>
    <mergeCell ref="A5:U5"/>
    <mergeCell ref="AO5:AT5"/>
    <mergeCell ref="AU5:BH5"/>
    <mergeCell ref="A6:U6"/>
    <mergeCell ref="AO6:AT6"/>
    <mergeCell ref="AU6:BH6"/>
    <mergeCell ref="V1:AI7"/>
    <mergeCell ref="AJ1:AN7"/>
    <mergeCell ref="AO1:BH1"/>
    <mergeCell ref="BI1:BS7"/>
    <mergeCell ref="AO2:AT2"/>
    <mergeCell ref="AU2:BH2"/>
    <mergeCell ref="AO3:AT3"/>
    <mergeCell ref="AU3:BH3"/>
    <mergeCell ref="AO4:AT4"/>
    <mergeCell ref="AU4:BH4"/>
  </mergeCell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AB98-D1D8-491B-99D6-B58D0AA7AF0F}">
  <sheetPr codeName="Sheet11">
    <tabColor rgb="FF00B0F0"/>
  </sheetPr>
  <dimension ref="A1:BS42"/>
  <sheetViews>
    <sheetView showGridLines="0" view="pageBreakPreview" zoomScale="175" zoomScaleNormal="175" zoomScaleSheetLayoutView="175" workbookViewId="0">
      <selection activeCell="V119" sqref="V119:AA119"/>
    </sheetView>
  </sheetViews>
  <sheetFormatPr defaultColWidth="1.86328125" defaultRowHeight="13.9" x14ac:dyDescent="0.45"/>
  <cols>
    <col min="1" max="1" width="0.86328125" style="21" customWidth="1"/>
    <col min="2" max="2" width="1.6640625" style="21" customWidth="1"/>
    <col min="3" max="4" width="2.33203125" style="21" customWidth="1"/>
    <col min="5" max="5" width="1.6640625" style="21" customWidth="1"/>
    <col min="6" max="6" width="1.33203125" style="21" customWidth="1"/>
    <col min="7" max="7" width="1.3984375" style="21" customWidth="1"/>
    <col min="8" max="8" width="2.33203125" style="21" customWidth="1"/>
    <col min="9" max="9" width="2" style="21" customWidth="1"/>
    <col min="10" max="10" width="1.86328125" style="21" customWidth="1"/>
    <col min="11" max="11" width="2.53125" style="21" customWidth="1"/>
    <col min="12" max="13" width="2.33203125" style="21" customWidth="1"/>
    <col min="14" max="14" width="0.6640625" style="21" customWidth="1"/>
    <col min="15" max="15" width="2.33203125" style="21" customWidth="1"/>
    <col min="16" max="16" width="2" style="21" customWidth="1"/>
    <col min="17" max="17" width="2.33203125" style="21" customWidth="1"/>
    <col min="18" max="18" width="1.53125" style="21" customWidth="1"/>
    <col min="19" max="19" width="2" style="21" customWidth="1"/>
    <col min="20" max="20" width="1.3984375" style="21" customWidth="1"/>
    <col min="21" max="21" width="1.1328125" style="21" customWidth="1"/>
    <col min="22" max="22" width="1.53125" style="21" customWidth="1"/>
    <col min="23" max="23" width="2.33203125" style="21" customWidth="1"/>
    <col min="24" max="24" width="1.1328125" style="21" customWidth="1"/>
    <col min="25" max="25" width="1" style="21" customWidth="1"/>
    <col min="26" max="27" width="1.86328125" style="21" customWidth="1"/>
    <col min="28" max="28" width="1.3984375" style="21" customWidth="1"/>
    <col min="29" max="29" width="1.1328125" style="21" customWidth="1"/>
    <col min="30" max="30" width="2" style="21" customWidth="1"/>
    <col min="31" max="32" width="1.33203125" style="21" customWidth="1"/>
    <col min="33" max="33" width="1.3984375" style="21" customWidth="1"/>
    <col min="34" max="34" width="2.3984375" style="21" customWidth="1"/>
    <col min="35" max="35" width="1.6640625" style="21" customWidth="1"/>
    <col min="36" max="36" width="3.3984375" style="21" customWidth="1"/>
    <col min="37" max="37" width="1.86328125" style="21" customWidth="1"/>
    <col min="38" max="38" width="1.1328125" style="21" customWidth="1"/>
    <col min="39" max="39" width="1.6640625" style="21" customWidth="1"/>
    <col min="40" max="40" width="2.53125" style="21" customWidth="1"/>
    <col min="41" max="43" width="2.86328125" style="21" customWidth="1"/>
    <col min="44" max="44" width="4.6640625" style="21" customWidth="1"/>
    <col min="45" max="47" width="3.1328125" style="21" customWidth="1"/>
    <col min="48" max="49" width="1.86328125" style="21" customWidth="1"/>
    <col min="50" max="50" width="1.53125" style="21" customWidth="1"/>
    <col min="51" max="51" width="1.33203125" style="21" customWidth="1"/>
    <col min="52" max="52" width="2.86328125" style="21" customWidth="1"/>
    <col min="53" max="53" width="2.6640625" style="21" customWidth="1"/>
    <col min="54" max="54" width="2.33203125" style="21" customWidth="1"/>
    <col min="55" max="56" width="2" style="21" customWidth="1"/>
    <col min="57" max="57" width="1.6640625" style="21" customWidth="1"/>
    <col min="58" max="59" width="1.33203125" style="21" customWidth="1"/>
    <col min="60" max="60" width="1" style="21" customWidth="1"/>
    <col min="61" max="61" width="1.53125" style="21" customWidth="1"/>
    <col min="62" max="62" width="1.6640625" style="21" customWidth="1"/>
    <col min="63" max="63" width="2" style="21" customWidth="1"/>
    <col min="64" max="66" width="1.33203125" style="21" customWidth="1"/>
    <col min="67" max="68" width="2" style="21" customWidth="1"/>
    <col min="69" max="69" width="2.3984375" style="21" customWidth="1"/>
    <col min="70" max="70" width="1.3984375" style="21" customWidth="1"/>
    <col min="71" max="71" width="2" style="21" customWidth="1"/>
    <col min="72" max="16384" width="1.86328125" style="21"/>
  </cols>
  <sheetData>
    <row r="1" spans="1:71" ht="13.5" customHeight="1" x14ac:dyDescent="0.4">
      <c r="A1" s="18"/>
      <c r="B1" s="19"/>
      <c r="C1" s="19"/>
      <c r="D1" s="19"/>
      <c r="E1" s="19"/>
      <c r="F1" s="19"/>
      <c r="G1" s="19"/>
      <c r="H1" s="20"/>
      <c r="I1" s="20"/>
      <c r="J1" s="20"/>
      <c r="K1" s="20"/>
      <c r="L1" s="20"/>
      <c r="M1" s="20"/>
      <c r="N1" s="20"/>
      <c r="O1" s="20"/>
      <c r="P1" s="20"/>
      <c r="Q1" s="20"/>
      <c r="R1" s="20"/>
      <c r="S1" s="20"/>
      <c r="T1" s="20"/>
      <c r="U1" s="20"/>
      <c r="V1" s="20"/>
      <c r="W1" s="20"/>
      <c r="X1" s="20"/>
      <c r="Y1" s="20"/>
      <c r="Z1" s="1719" t="s">
        <v>2382</v>
      </c>
      <c r="AA1" s="1720"/>
      <c r="AB1" s="1720"/>
      <c r="AC1" s="1720"/>
      <c r="AD1" s="1720"/>
      <c r="AE1" s="1720"/>
      <c r="AF1" s="1720"/>
      <c r="AG1" s="1720"/>
      <c r="AH1" s="1720"/>
      <c r="AI1" s="1720"/>
      <c r="AJ1" s="1720"/>
      <c r="AK1" s="1720"/>
      <c r="AL1" s="1720"/>
      <c r="AM1" s="1721"/>
      <c r="AN1" s="1375" t="s">
        <v>2383</v>
      </c>
      <c r="AO1" s="1375"/>
      <c r="AP1" s="1375"/>
      <c r="AQ1" s="1232" t="s">
        <v>2384</v>
      </c>
      <c r="AR1" s="1233"/>
      <c r="AS1" s="1233"/>
      <c r="AT1" s="1233"/>
      <c r="AU1" s="1233"/>
      <c r="AV1" s="1233"/>
      <c r="AW1" s="1233"/>
      <c r="AX1" s="1233"/>
      <c r="AY1" s="1233"/>
      <c r="AZ1" s="1233"/>
      <c r="BA1" s="1233"/>
      <c r="BB1" s="1233"/>
      <c r="BC1" s="1233"/>
      <c r="BD1" s="1233"/>
      <c r="BE1" s="1233"/>
      <c r="BF1" s="1233"/>
      <c r="BG1" s="1234"/>
      <c r="BH1" s="1712" t="s">
        <v>2385</v>
      </c>
      <c r="BI1" s="1712"/>
      <c r="BJ1" s="1712"/>
      <c r="BK1" s="1712"/>
      <c r="BL1" s="1712"/>
      <c r="BM1" s="1712"/>
      <c r="BN1" s="1712"/>
      <c r="BO1" s="1712"/>
      <c r="BP1" s="1712"/>
      <c r="BQ1" s="1712"/>
      <c r="BR1" s="1712"/>
      <c r="BS1" s="1713"/>
    </row>
    <row r="2" spans="1:71" ht="14.25" customHeight="1" x14ac:dyDescent="0.4">
      <c r="A2" s="3"/>
      <c r="B2" s="4"/>
      <c r="C2" s="4"/>
      <c r="D2" s="4"/>
      <c r="E2" s="4"/>
      <c r="F2" s="4"/>
      <c r="G2" s="4"/>
      <c r="H2" s="22"/>
      <c r="I2" s="6"/>
      <c r="J2" s="6"/>
      <c r="K2" s="6"/>
      <c r="L2" s="6"/>
      <c r="M2" s="6"/>
      <c r="N2" s="6"/>
      <c r="O2" s="6"/>
      <c r="P2" s="6"/>
      <c r="Q2" s="6"/>
      <c r="R2" s="6"/>
      <c r="S2" s="6"/>
      <c r="T2" s="6"/>
      <c r="U2" s="6"/>
      <c r="V2" s="6"/>
      <c r="W2" s="6"/>
      <c r="X2" s="6"/>
      <c r="Y2" s="6"/>
      <c r="Z2" s="1722"/>
      <c r="AA2" s="1723"/>
      <c r="AB2" s="1723"/>
      <c r="AC2" s="1723"/>
      <c r="AD2" s="1723"/>
      <c r="AE2" s="1723"/>
      <c r="AF2" s="1723"/>
      <c r="AG2" s="1723"/>
      <c r="AH2" s="1723"/>
      <c r="AI2" s="1723"/>
      <c r="AJ2" s="1723"/>
      <c r="AK2" s="1723"/>
      <c r="AL2" s="1723"/>
      <c r="AM2" s="1724"/>
      <c r="AN2" s="1376"/>
      <c r="AO2" s="1376"/>
      <c r="AP2" s="1376"/>
      <c r="AQ2" s="1718" t="s">
        <v>1217</v>
      </c>
      <c r="AR2" s="1575"/>
      <c r="AS2" s="1575"/>
      <c r="AT2" s="1687"/>
      <c r="AU2" s="1688"/>
      <c r="AV2" s="1688"/>
      <c r="AW2" s="1688"/>
      <c r="AX2" s="1688"/>
      <c r="AY2" s="1688"/>
      <c r="AZ2" s="1688"/>
      <c r="BA2" s="1688"/>
      <c r="BB2" s="1688"/>
      <c r="BC2" s="1688"/>
      <c r="BD2" s="1688"/>
      <c r="BE2" s="1688"/>
      <c r="BF2" s="1688"/>
      <c r="BG2" s="1688"/>
      <c r="BH2" s="1714"/>
      <c r="BI2" s="1714"/>
      <c r="BJ2" s="1714"/>
      <c r="BK2" s="1714"/>
      <c r="BL2" s="1714"/>
      <c r="BM2" s="1714"/>
      <c r="BN2" s="1714"/>
      <c r="BO2" s="1714"/>
      <c r="BP2" s="1714"/>
      <c r="BQ2" s="1714"/>
      <c r="BR2" s="1714"/>
      <c r="BS2" s="1715"/>
    </row>
    <row r="3" spans="1:71" ht="14.25" customHeight="1" x14ac:dyDescent="0.4">
      <c r="A3" s="3"/>
      <c r="B3" s="4"/>
      <c r="C3" s="4"/>
      <c r="D3" s="4"/>
      <c r="E3" s="4"/>
      <c r="F3" s="4"/>
      <c r="G3" s="4"/>
      <c r="H3" s="22"/>
      <c r="I3" s="9"/>
      <c r="J3" s="9"/>
      <c r="K3" s="9"/>
      <c r="L3" s="9"/>
      <c r="M3" s="9"/>
      <c r="N3" s="9"/>
      <c r="O3" s="9"/>
      <c r="P3" s="9"/>
      <c r="Q3" s="9"/>
      <c r="R3" s="9"/>
      <c r="S3" s="9"/>
      <c r="T3" s="9"/>
      <c r="U3" s="9"/>
      <c r="V3" s="9"/>
      <c r="W3" s="9"/>
      <c r="X3" s="9"/>
      <c r="Y3" s="9"/>
      <c r="Z3" s="1722"/>
      <c r="AA3" s="1723"/>
      <c r="AB3" s="1723"/>
      <c r="AC3" s="1723"/>
      <c r="AD3" s="1723"/>
      <c r="AE3" s="1723"/>
      <c r="AF3" s="1723"/>
      <c r="AG3" s="1723"/>
      <c r="AH3" s="1723"/>
      <c r="AI3" s="1723"/>
      <c r="AJ3" s="1723"/>
      <c r="AK3" s="1723"/>
      <c r="AL3" s="1723"/>
      <c r="AM3" s="1724"/>
      <c r="AN3" s="1376"/>
      <c r="AO3" s="1376"/>
      <c r="AP3" s="1376"/>
      <c r="AQ3" s="1718" t="s">
        <v>1920</v>
      </c>
      <c r="AR3" s="1575"/>
      <c r="AS3" s="1575"/>
      <c r="AT3" s="1687"/>
      <c r="AU3" s="1688"/>
      <c r="AV3" s="1688"/>
      <c r="AW3" s="1688"/>
      <c r="AX3" s="1688"/>
      <c r="AY3" s="1688"/>
      <c r="AZ3" s="1688"/>
      <c r="BA3" s="1688"/>
      <c r="BB3" s="1688"/>
      <c r="BC3" s="1688"/>
      <c r="BD3" s="1688"/>
      <c r="BE3" s="1688"/>
      <c r="BF3" s="1688"/>
      <c r="BG3" s="1688"/>
      <c r="BH3" s="1714"/>
      <c r="BI3" s="1714"/>
      <c r="BJ3" s="1714"/>
      <c r="BK3" s="1714"/>
      <c r="BL3" s="1714"/>
      <c r="BM3" s="1714"/>
      <c r="BN3" s="1714"/>
      <c r="BO3" s="1714"/>
      <c r="BP3" s="1714"/>
      <c r="BQ3" s="1714"/>
      <c r="BR3" s="1714"/>
      <c r="BS3" s="1715"/>
    </row>
    <row r="4" spans="1:71" ht="14.25" customHeight="1" x14ac:dyDescent="0.3">
      <c r="A4" s="1472"/>
      <c r="B4" s="1473"/>
      <c r="C4" s="1473"/>
      <c r="D4" s="1473"/>
      <c r="E4" s="1473"/>
      <c r="F4" s="1473"/>
      <c r="G4" s="1473"/>
      <c r="H4" s="1473"/>
      <c r="I4" s="1473"/>
      <c r="J4" s="1473"/>
      <c r="K4" s="1473"/>
      <c r="L4" s="1473"/>
      <c r="M4" s="1473"/>
      <c r="N4" s="1473"/>
      <c r="O4" s="1473"/>
      <c r="P4" s="1473"/>
      <c r="Q4" s="1473"/>
      <c r="R4" s="1473"/>
      <c r="S4" s="1473"/>
      <c r="T4" s="1473"/>
      <c r="U4" s="1473"/>
      <c r="V4" s="1473"/>
      <c r="W4" s="1473"/>
      <c r="X4" s="1473"/>
      <c r="Y4" s="1474"/>
      <c r="Z4" s="1722"/>
      <c r="AA4" s="1723"/>
      <c r="AB4" s="1723"/>
      <c r="AC4" s="1723"/>
      <c r="AD4" s="1723"/>
      <c r="AE4" s="1723"/>
      <c r="AF4" s="1723"/>
      <c r="AG4" s="1723"/>
      <c r="AH4" s="1723"/>
      <c r="AI4" s="1723"/>
      <c r="AJ4" s="1723"/>
      <c r="AK4" s="1723"/>
      <c r="AL4" s="1723"/>
      <c r="AM4" s="1724"/>
      <c r="AN4" s="1376"/>
      <c r="AO4" s="1376"/>
      <c r="AP4" s="1376"/>
      <c r="AQ4" s="1718" t="s">
        <v>1218</v>
      </c>
      <c r="AR4" s="1575"/>
      <c r="AS4" s="1575"/>
      <c r="AT4" s="1687"/>
      <c r="AU4" s="1688"/>
      <c r="AV4" s="1688"/>
      <c r="AW4" s="1688"/>
      <c r="AX4" s="1688"/>
      <c r="AY4" s="1688"/>
      <c r="AZ4" s="1688"/>
      <c r="BA4" s="1688"/>
      <c r="BB4" s="1688"/>
      <c r="BC4" s="1688"/>
      <c r="BD4" s="1688"/>
      <c r="BE4" s="1688"/>
      <c r="BF4" s="1688"/>
      <c r="BG4" s="1688"/>
      <c r="BH4" s="1714"/>
      <c r="BI4" s="1714"/>
      <c r="BJ4" s="1714"/>
      <c r="BK4" s="1714"/>
      <c r="BL4" s="1714"/>
      <c r="BM4" s="1714"/>
      <c r="BN4" s="1714"/>
      <c r="BO4" s="1714"/>
      <c r="BP4" s="1714"/>
      <c r="BQ4" s="1714"/>
      <c r="BR4" s="1714"/>
      <c r="BS4" s="1715"/>
    </row>
    <row r="5" spans="1:71" ht="14.25" customHeight="1" x14ac:dyDescent="0.3">
      <c r="A5" s="1472"/>
      <c r="B5" s="1473"/>
      <c r="C5" s="1473"/>
      <c r="D5" s="1473"/>
      <c r="E5" s="1473"/>
      <c r="F5" s="1473"/>
      <c r="G5" s="1473"/>
      <c r="H5" s="1473"/>
      <c r="I5" s="1473"/>
      <c r="J5" s="1473"/>
      <c r="K5" s="1473"/>
      <c r="L5" s="1473"/>
      <c r="M5" s="1473"/>
      <c r="N5" s="1473"/>
      <c r="O5" s="1473"/>
      <c r="P5" s="1473"/>
      <c r="Q5" s="1473"/>
      <c r="R5" s="1473"/>
      <c r="S5" s="1473"/>
      <c r="T5" s="1473"/>
      <c r="U5" s="1473"/>
      <c r="V5" s="1473"/>
      <c r="W5" s="1473"/>
      <c r="X5" s="1473"/>
      <c r="Y5" s="1474"/>
      <c r="Z5" s="1722"/>
      <c r="AA5" s="1723"/>
      <c r="AB5" s="1723"/>
      <c r="AC5" s="1723"/>
      <c r="AD5" s="1723"/>
      <c r="AE5" s="1723"/>
      <c r="AF5" s="1723"/>
      <c r="AG5" s="1723"/>
      <c r="AH5" s="1723"/>
      <c r="AI5" s="1723"/>
      <c r="AJ5" s="1723"/>
      <c r="AK5" s="1723"/>
      <c r="AL5" s="1723"/>
      <c r="AM5" s="1724"/>
      <c r="AN5" s="1376"/>
      <c r="AO5" s="1376"/>
      <c r="AP5" s="1376"/>
      <c r="AQ5" s="1718" t="s">
        <v>1921</v>
      </c>
      <c r="AR5" s="1575"/>
      <c r="AS5" s="1575"/>
      <c r="AT5" s="1687"/>
      <c r="AU5" s="1688"/>
      <c r="AV5" s="1688"/>
      <c r="AW5" s="1688"/>
      <c r="AX5" s="1688"/>
      <c r="AY5" s="1688"/>
      <c r="AZ5" s="1688"/>
      <c r="BA5" s="1688"/>
      <c r="BB5" s="1688"/>
      <c r="BC5" s="1688"/>
      <c r="BD5" s="1688"/>
      <c r="BE5" s="1688"/>
      <c r="BF5" s="1688"/>
      <c r="BG5" s="1688"/>
      <c r="BH5" s="1714"/>
      <c r="BI5" s="1714"/>
      <c r="BJ5" s="1714"/>
      <c r="BK5" s="1714"/>
      <c r="BL5" s="1714"/>
      <c r="BM5" s="1714"/>
      <c r="BN5" s="1714"/>
      <c r="BO5" s="1714"/>
      <c r="BP5" s="1714"/>
      <c r="BQ5" s="1714"/>
      <c r="BR5" s="1714"/>
      <c r="BS5" s="1715"/>
    </row>
    <row r="6" spans="1:71" ht="14.25" customHeight="1" x14ac:dyDescent="0.3">
      <c r="A6" s="1472"/>
      <c r="B6" s="1473"/>
      <c r="C6" s="1473"/>
      <c r="D6" s="1473"/>
      <c r="E6" s="1473"/>
      <c r="F6" s="1473"/>
      <c r="G6" s="1473"/>
      <c r="H6" s="1473"/>
      <c r="I6" s="1473"/>
      <c r="J6" s="1473"/>
      <c r="K6" s="1473"/>
      <c r="L6" s="1473"/>
      <c r="M6" s="1473"/>
      <c r="N6" s="1473"/>
      <c r="O6" s="1473"/>
      <c r="P6" s="1473"/>
      <c r="Q6" s="1473"/>
      <c r="R6" s="1473"/>
      <c r="S6" s="1473"/>
      <c r="T6" s="1473"/>
      <c r="U6" s="1473"/>
      <c r="V6" s="1473"/>
      <c r="W6" s="1473"/>
      <c r="X6" s="1473"/>
      <c r="Y6" s="1473"/>
      <c r="Z6" s="1722"/>
      <c r="AA6" s="1723"/>
      <c r="AB6" s="1723"/>
      <c r="AC6" s="1723"/>
      <c r="AD6" s="1723"/>
      <c r="AE6" s="1723"/>
      <c r="AF6" s="1723"/>
      <c r="AG6" s="1723"/>
      <c r="AH6" s="1723"/>
      <c r="AI6" s="1723"/>
      <c r="AJ6" s="1723"/>
      <c r="AK6" s="1723"/>
      <c r="AL6" s="1723"/>
      <c r="AM6" s="1724"/>
      <c r="AN6" s="1376"/>
      <c r="AO6" s="1376"/>
      <c r="AP6" s="1376"/>
      <c r="AQ6" s="1710" t="s">
        <v>2186</v>
      </c>
      <c r="AR6" s="1107"/>
      <c r="AS6" s="1107"/>
      <c r="AT6" s="1687"/>
      <c r="AU6" s="1688"/>
      <c r="AV6" s="1688"/>
      <c r="AW6" s="1688"/>
      <c r="AX6" s="1688"/>
      <c r="AY6" s="1688"/>
      <c r="AZ6" s="1688"/>
      <c r="BA6" s="1688"/>
      <c r="BB6" s="1688"/>
      <c r="BC6" s="1688"/>
      <c r="BD6" s="1688"/>
      <c r="BE6" s="1688"/>
      <c r="BF6" s="1688"/>
      <c r="BG6" s="1688"/>
      <c r="BH6" s="1714"/>
      <c r="BI6" s="1714"/>
      <c r="BJ6" s="1714"/>
      <c r="BK6" s="1714"/>
      <c r="BL6" s="1714"/>
      <c r="BM6" s="1714"/>
      <c r="BN6" s="1714"/>
      <c r="BO6" s="1714"/>
      <c r="BP6" s="1714"/>
      <c r="BQ6" s="1714"/>
      <c r="BR6" s="1714"/>
      <c r="BS6" s="1715"/>
    </row>
    <row r="7" spans="1:71" ht="14.25" customHeight="1" x14ac:dyDescent="0.45">
      <c r="A7" s="1510"/>
      <c r="B7" s="1511"/>
      <c r="C7" s="1511"/>
      <c r="D7" s="1511"/>
      <c r="E7" s="1511"/>
      <c r="F7" s="1511"/>
      <c r="G7" s="1511"/>
      <c r="H7" s="1511"/>
      <c r="I7" s="1511"/>
      <c r="J7" s="1511"/>
      <c r="K7" s="1511"/>
      <c r="L7" s="1511"/>
      <c r="M7" s="1511"/>
      <c r="N7" s="1511"/>
      <c r="O7" s="1511"/>
      <c r="P7" s="1511"/>
      <c r="Q7" s="1511"/>
      <c r="R7" s="1511"/>
      <c r="S7" s="1511"/>
      <c r="T7" s="1511"/>
      <c r="U7" s="1511"/>
      <c r="V7" s="1511"/>
      <c r="W7" s="1511"/>
      <c r="X7" s="1511"/>
      <c r="Y7" s="1511"/>
      <c r="Z7" s="1725"/>
      <c r="AA7" s="1726"/>
      <c r="AB7" s="1726"/>
      <c r="AC7" s="1726"/>
      <c r="AD7" s="1726"/>
      <c r="AE7" s="1726"/>
      <c r="AF7" s="1726"/>
      <c r="AG7" s="1726"/>
      <c r="AH7" s="1726"/>
      <c r="AI7" s="1726"/>
      <c r="AJ7" s="1726"/>
      <c r="AK7" s="1726"/>
      <c r="AL7" s="1726"/>
      <c r="AM7" s="1727"/>
      <c r="AN7" s="1377"/>
      <c r="AO7" s="1377"/>
      <c r="AP7" s="1377"/>
      <c r="AQ7" s="1711" t="s">
        <v>1922</v>
      </c>
      <c r="AR7" s="1573"/>
      <c r="AS7" s="1573"/>
      <c r="AT7" s="1707"/>
      <c r="AU7" s="1702"/>
      <c r="AV7" s="1702"/>
      <c r="AW7" s="1702"/>
      <c r="AX7" s="1702"/>
      <c r="AY7" s="1702"/>
      <c r="AZ7" s="1702"/>
      <c r="BA7" s="1702"/>
      <c r="BB7" s="1702"/>
      <c r="BC7" s="1702"/>
      <c r="BD7" s="1702"/>
      <c r="BE7" s="1702"/>
      <c r="BF7" s="1702"/>
      <c r="BG7" s="1702"/>
      <c r="BH7" s="1716"/>
      <c r="BI7" s="1716"/>
      <c r="BJ7" s="1716"/>
      <c r="BK7" s="1716"/>
      <c r="BL7" s="1716"/>
      <c r="BM7" s="1716"/>
      <c r="BN7" s="1716"/>
      <c r="BO7" s="1716"/>
      <c r="BP7" s="1716"/>
      <c r="BQ7" s="1716"/>
      <c r="BR7" s="1716"/>
      <c r="BS7" s="1717"/>
    </row>
    <row r="8" spans="1:71" hidden="1" x14ac:dyDescent="0.45"/>
    <row r="9" spans="1:71" hidden="1" x14ac:dyDescent="0.45"/>
    <row r="10" spans="1:71" hidden="1" x14ac:dyDescent="0.45">
      <c r="H10" s="1380"/>
      <c r="I10" s="1380"/>
      <c r="J10" s="1380"/>
      <c r="K10" s="1380"/>
      <c r="L10" s="1380"/>
      <c r="M10" s="1380"/>
      <c r="N10" s="1380"/>
      <c r="O10" s="1380"/>
      <c r="P10" s="1380"/>
      <c r="Q10" s="1380"/>
      <c r="R10" s="1380"/>
      <c r="S10" s="1380"/>
      <c r="T10" s="1380"/>
      <c r="U10" s="1380"/>
      <c r="V10" s="1380"/>
      <c r="W10" s="1380"/>
    </row>
    <row r="11" spans="1:71" hidden="1" x14ac:dyDescent="0.45"/>
    <row r="12" spans="1:71" hidden="1" x14ac:dyDescent="0.45"/>
    <row r="13" spans="1:71" s="24" customFormat="1" hidden="1" x14ac:dyDescent="0.45">
      <c r="A13" s="1350" t="s">
        <v>1937</v>
      </c>
      <c r="B13" s="1350"/>
      <c r="C13" s="1350"/>
      <c r="D13" s="1350"/>
      <c r="E13" s="1350"/>
      <c r="F13" s="1350"/>
      <c r="G13" s="1350"/>
      <c r="H13" s="1350"/>
      <c r="I13" s="1350"/>
      <c r="J13" s="1350"/>
      <c r="K13" s="1350"/>
      <c r="L13" s="1350"/>
      <c r="M13" s="1350"/>
      <c r="N13" s="1350"/>
      <c r="O13" s="1350"/>
      <c r="P13" s="1350"/>
      <c r="Q13" s="1350"/>
      <c r="R13" s="1350"/>
      <c r="S13" s="1350"/>
      <c r="T13" s="1350"/>
      <c r="U13" s="1350"/>
      <c r="V13" s="1350"/>
      <c r="W13" s="1350"/>
      <c r="X13" s="1350"/>
      <c r="Y13" s="1350"/>
      <c r="Z13" s="1350"/>
      <c r="AA13" s="1350"/>
      <c r="AB13" s="1350"/>
      <c r="AC13" s="1350"/>
      <c r="AD13" s="1350"/>
      <c r="AE13" s="1350"/>
      <c r="AF13" s="1350"/>
      <c r="AG13" s="1350"/>
      <c r="AH13" s="1350"/>
      <c r="AI13" s="1350"/>
      <c r="AJ13" s="1350"/>
      <c r="AK13" s="1350"/>
      <c r="AL13" s="1350"/>
      <c r="AM13" s="1350"/>
      <c r="AN13" s="1350"/>
      <c r="AO13" s="1350"/>
      <c r="AP13" s="1350"/>
      <c r="AQ13" s="1350"/>
      <c r="AR13" s="1350"/>
      <c r="AS13" s="1350"/>
      <c r="AT13" s="1350"/>
      <c r="AU13" s="1350"/>
      <c r="AV13" s="1350"/>
      <c r="AW13" s="1350"/>
      <c r="AX13" s="1350"/>
      <c r="AY13" s="1350"/>
      <c r="AZ13" s="1350"/>
      <c r="BA13" s="1350"/>
      <c r="BB13" s="1350"/>
      <c r="BC13" s="1350"/>
      <c r="BD13" s="1350"/>
      <c r="BE13" s="1350"/>
      <c r="BF13" s="1350"/>
      <c r="BG13" s="1350"/>
      <c r="BH13" s="1350"/>
      <c r="BI13" s="1350"/>
      <c r="BJ13" s="1350"/>
      <c r="BK13" s="1350"/>
      <c r="BL13" s="1350"/>
      <c r="BM13" s="1350"/>
      <c r="BN13" s="1350"/>
      <c r="BO13" s="1350"/>
      <c r="BP13" s="1350"/>
      <c r="BQ13" s="1350"/>
      <c r="BR13" s="1350"/>
      <c r="BS13" s="1350"/>
    </row>
    <row r="14" spans="1:71" s="24" customFormat="1" ht="5.25" hidden="1" customHeight="1" x14ac:dyDescent="0.4">
      <c r="A14" s="1384" t="s">
        <v>1938</v>
      </c>
      <c r="B14" s="1384"/>
      <c r="C14" s="1384"/>
      <c r="D14" s="1384"/>
      <c r="E14" s="1384"/>
      <c r="F14" s="1384"/>
      <c r="G14" s="1384"/>
      <c r="H14" s="1384"/>
      <c r="I14" s="1384"/>
      <c r="J14" s="1384"/>
      <c r="K14" s="1384"/>
      <c r="L14" s="1384"/>
      <c r="M14" s="1384"/>
      <c r="N14" s="1384"/>
      <c r="O14" s="1384"/>
      <c r="P14" s="1384"/>
      <c r="Q14" s="1384"/>
      <c r="R14" s="1384"/>
      <c r="S14" s="1384"/>
      <c r="T14" s="1384"/>
      <c r="U14" s="1384"/>
      <c r="V14" s="1384"/>
      <c r="W14" s="1384"/>
      <c r="X14" s="1384"/>
      <c r="Y14" s="1384"/>
      <c r="Z14" s="1384"/>
      <c r="AA14" s="1384"/>
      <c r="AB14" s="1384"/>
      <c r="AC14" s="1384"/>
      <c r="AD14" s="1384"/>
      <c r="AE14" s="1384"/>
      <c r="AF14" s="1384"/>
      <c r="AG14" s="1384"/>
      <c r="AH14" s="1384"/>
      <c r="AI14" s="1384"/>
      <c r="AJ14" s="1384"/>
      <c r="AK14" s="1384"/>
      <c r="AL14" s="1384"/>
      <c r="AM14" s="1384"/>
      <c r="AN14" s="1384"/>
      <c r="AO14" s="1384"/>
      <c r="AP14" s="1384"/>
      <c r="AQ14" s="1384"/>
      <c r="AR14" s="1384"/>
      <c r="AS14" s="1384"/>
      <c r="AT14" s="1384"/>
      <c r="AU14" s="1384"/>
      <c r="AV14" s="1384"/>
      <c r="AW14" s="1384"/>
      <c r="AX14" s="1384"/>
      <c r="AY14" s="1384"/>
      <c r="AZ14" s="1384"/>
      <c r="BA14" s="1384"/>
      <c r="BB14" s="1384"/>
      <c r="BC14" s="1384"/>
      <c r="BD14" s="1384"/>
      <c r="BE14" s="1384"/>
      <c r="BF14" s="1384"/>
      <c r="BG14" s="1384"/>
      <c r="BH14" s="1384"/>
      <c r="BI14" s="1384"/>
      <c r="BJ14" s="1384"/>
      <c r="BK14" s="1384"/>
      <c r="BL14" s="1384"/>
      <c r="BM14" s="1384"/>
      <c r="BN14" s="1384"/>
      <c r="BO14" s="1384"/>
      <c r="BP14" s="1384"/>
      <c r="BQ14" s="1384"/>
      <c r="BR14" s="1384"/>
      <c r="BS14" s="1384"/>
    </row>
    <row r="15" spans="1:71" s="23" customFormat="1" ht="12.75" hidden="1" x14ac:dyDescent="0.45">
      <c r="A15" s="1350" t="s">
        <v>1939</v>
      </c>
      <c r="B15" s="1350"/>
      <c r="C15" s="1350"/>
      <c r="D15" s="1350"/>
      <c r="E15" s="1350"/>
      <c r="F15" s="1350"/>
      <c r="G15" s="1350"/>
      <c r="H15" s="1350"/>
      <c r="I15" s="1350"/>
      <c r="J15" s="1350"/>
      <c r="K15" s="1350"/>
      <c r="L15" s="1350"/>
      <c r="M15" s="1350"/>
      <c r="N15" s="1350"/>
      <c r="O15" s="1350"/>
      <c r="P15" s="1350"/>
      <c r="Q15" s="1350"/>
      <c r="R15" s="1350"/>
      <c r="S15" s="1350"/>
      <c r="T15" s="1350"/>
      <c r="U15" s="1350"/>
      <c r="V15" s="1350"/>
      <c r="W15" s="1350"/>
      <c r="X15" s="1350"/>
      <c r="Y15" s="1350"/>
      <c r="Z15" s="1350"/>
      <c r="AA15" s="1350"/>
      <c r="AB15" s="1350"/>
      <c r="AC15" s="1350"/>
      <c r="AD15" s="1350"/>
      <c r="AE15" s="1350"/>
      <c r="AF15" s="1350"/>
      <c r="AG15" s="1350"/>
      <c r="AH15" s="1350"/>
      <c r="AI15" s="1350"/>
      <c r="AJ15" s="1350"/>
      <c r="AK15" s="1350"/>
      <c r="AL15" s="1350"/>
      <c r="AM15" s="1350"/>
      <c r="AN15" s="1350"/>
      <c r="AO15" s="1350"/>
      <c r="AP15" s="1350"/>
      <c r="AQ15" s="1350"/>
      <c r="AR15" s="1350"/>
      <c r="AS15" s="1350"/>
      <c r="AT15" s="1350"/>
      <c r="AU15" s="1350"/>
      <c r="AV15" s="1350"/>
      <c r="AW15" s="1350"/>
      <c r="AX15" s="1350"/>
      <c r="AY15" s="1350"/>
      <c r="AZ15" s="1350"/>
      <c r="BA15" s="1350"/>
      <c r="BB15" s="1350"/>
      <c r="BC15" s="1350"/>
      <c r="BD15" s="1350"/>
      <c r="BE15" s="1350"/>
      <c r="BF15" s="1350"/>
      <c r="BG15" s="1350"/>
      <c r="BH15" s="1350"/>
      <c r="BI15" s="1350"/>
      <c r="BJ15" s="1350"/>
      <c r="BK15" s="1350"/>
      <c r="BL15" s="1350"/>
      <c r="BM15" s="1350"/>
      <c r="BN15" s="1350"/>
      <c r="BO15" s="1350"/>
      <c r="BP15" s="1350"/>
      <c r="BQ15" s="1350"/>
      <c r="BR15" s="1350"/>
      <c r="BS15" s="1350"/>
    </row>
    <row r="16" spans="1:71" s="23" customFormat="1" ht="12.75" hidden="1" x14ac:dyDescent="0.45">
      <c r="A16" s="1350" t="s">
        <v>1940</v>
      </c>
      <c r="B16" s="1350"/>
      <c r="C16" s="1350"/>
      <c r="D16" s="1350"/>
      <c r="E16" s="1350"/>
      <c r="F16" s="1350"/>
      <c r="G16" s="1350"/>
      <c r="H16" s="1350"/>
      <c r="I16" s="1350"/>
      <c r="J16" s="1350"/>
      <c r="K16" s="1350"/>
      <c r="L16" s="1350"/>
      <c r="M16" s="1350"/>
      <c r="N16" s="1350"/>
      <c r="O16" s="1350"/>
      <c r="P16" s="1350"/>
      <c r="Q16" s="1350"/>
      <c r="R16" s="1350"/>
      <c r="S16" s="1350"/>
      <c r="T16" s="1350"/>
      <c r="U16" s="1350"/>
      <c r="V16" s="1350"/>
      <c r="W16" s="1350"/>
      <c r="X16" s="1350"/>
      <c r="Y16" s="1350"/>
      <c r="Z16" s="1350"/>
      <c r="AA16" s="1350"/>
      <c r="AB16" s="1350"/>
      <c r="AC16" s="1350"/>
      <c r="AD16" s="1350"/>
      <c r="AE16" s="1350"/>
      <c r="AF16" s="1350"/>
      <c r="AG16" s="1350"/>
      <c r="AH16" s="1350"/>
      <c r="AI16" s="1350"/>
      <c r="AJ16" s="1350"/>
      <c r="AK16" s="1350"/>
      <c r="AL16" s="1350"/>
      <c r="AM16" s="1350"/>
      <c r="AN16" s="1350"/>
      <c r="AO16" s="1350"/>
      <c r="AP16" s="1350"/>
      <c r="AQ16" s="1350"/>
      <c r="AR16" s="1350"/>
      <c r="AS16" s="1350"/>
      <c r="AT16" s="1350"/>
      <c r="AU16" s="1350"/>
      <c r="AV16" s="1350"/>
      <c r="AW16" s="1350"/>
      <c r="AX16" s="1350"/>
      <c r="AY16" s="1350"/>
      <c r="AZ16" s="1350"/>
      <c r="BA16" s="1350"/>
      <c r="BB16" s="1350"/>
      <c r="BC16" s="1350"/>
      <c r="BD16" s="1350"/>
      <c r="BE16" s="1350"/>
      <c r="BF16" s="1350"/>
      <c r="BG16" s="1350"/>
      <c r="BH16" s="1350"/>
      <c r="BI16" s="1350"/>
      <c r="BJ16" s="1350"/>
      <c r="BK16" s="1350"/>
      <c r="BL16" s="1350"/>
      <c r="BM16" s="1350"/>
      <c r="BN16" s="1350"/>
      <c r="BO16" s="1350"/>
      <c r="BP16" s="1350"/>
      <c r="BQ16" s="1350"/>
      <c r="BR16" s="1350"/>
      <c r="BS16" s="1350"/>
    </row>
    <row r="17" spans="1:71" s="23" customFormat="1" ht="6" hidden="1" customHeight="1" x14ac:dyDescent="0.45"/>
    <row r="18" spans="1:71" ht="18.399999999999999" hidden="1" x14ac:dyDescent="0.45">
      <c r="A18" s="1351" t="s">
        <v>1941</v>
      </c>
      <c r="B18" s="1351"/>
      <c r="C18" s="1351"/>
      <c r="D18" s="1351"/>
      <c r="E18" s="1351"/>
      <c r="F18" s="1351"/>
      <c r="G18" s="1351"/>
      <c r="H18" s="1351"/>
      <c r="I18" s="1351"/>
      <c r="J18" s="1351"/>
      <c r="K18" s="1351"/>
      <c r="L18" s="1351"/>
      <c r="M18" s="1351"/>
      <c r="N18" s="1351"/>
      <c r="O18" s="1351"/>
      <c r="P18" s="1351"/>
      <c r="Q18" s="1351"/>
      <c r="R18" s="1351"/>
      <c r="S18" s="1351"/>
      <c r="T18" s="1351"/>
      <c r="U18" s="1351"/>
      <c r="V18" s="1351"/>
      <c r="W18" s="1351"/>
      <c r="X18" s="1351"/>
      <c r="Y18" s="1351"/>
      <c r="Z18" s="1351"/>
      <c r="AA18" s="1351"/>
      <c r="AB18" s="1351"/>
      <c r="AC18" s="1351"/>
      <c r="AD18" s="1351"/>
      <c r="AE18" s="1351"/>
      <c r="AF18" s="1351"/>
      <c r="AG18" s="1351"/>
      <c r="AH18" s="1351"/>
      <c r="AI18" s="1351"/>
      <c r="AJ18" s="1351"/>
      <c r="AK18" s="1351"/>
      <c r="AL18" s="1351"/>
      <c r="AM18" s="1351"/>
      <c r="AN18" s="1351"/>
      <c r="AO18" s="1351"/>
      <c r="AP18" s="1351"/>
      <c r="AQ18" s="1351"/>
      <c r="AR18" s="1351"/>
      <c r="AS18" s="1351"/>
      <c r="AT18" s="1351"/>
      <c r="AU18" s="1351"/>
      <c r="AV18" s="1351"/>
      <c r="AW18" s="1351"/>
      <c r="AX18" s="1351"/>
      <c r="AY18" s="1351"/>
      <c r="AZ18" s="1351"/>
      <c r="BA18" s="1351"/>
      <c r="BB18" s="1351"/>
      <c r="BC18" s="1351"/>
      <c r="BD18" s="1351"/>
      <c r="BE18" s="1351"/>
      <c r="BF18" s="1351"/>
      <c r="BG18" s="1351"/>
      <c r="BH18" s="1351"/>
      <c r="BI18" s="1351"/>
      <c r="BJ18" s="1351"/>
      <c r="BK18" s="1351"/>
      <c r="BL18" s="1351"/>
      <c r="BM18" s="1351"/>
      <c r="BN18" s="1351"/>
      <c r="BO18" s="1351"/>
      <c r="BP18" s="1351"/>
      <c r="BQ18" s="1351"/>
      <c r="BR18" s="1351"/>
      <c r="BS18" s="1351"/>
    </row>
    <row r="19" spans="1:71" ht="11.25" hidden="1" customHeight="1" x14ac:dyDescent="0.45">
      <c r="A19" s="1387" t="s">
        <v>1942</v>
      </c>
      <c r="B19" s="1387"/>
      <c r="C19" s="1387"/>
      <c r="D19" s="1387"/>
      <c r="E19" s="1387"/>
      <c r="F19" s="1387"/>
      <c r="G19" s="1387"/>
      <c r="H19" s="1387"/>
      <c r="I19" s="1387"/>
      <c r="J19" s="1387"/>
      <c r="K19" s="1387"/>
      <c r="L19" s="1387"/>
      <c r="M19" s="1387"/>
      <c r="N19" s="1387"/>
      <c r="O19" s="1387"/>
      <c r="P19" s="1387"/>
      <c r="Q19" s="1387"/>
      <c r="R19" s="1387"/>
      <c r="S19" s="1387"/>
      <c r="T19" s="1387"/>
      <c r="U19" s="1387"/>
      <c r="V19" s="1387"/>
      <c r="W19" s="1387"/>
      <c r="X19" s="1387"/>
      <c r="Y19" s="1387"/>
      <c r="Z19" s="1387"/>
      <c r="AA19" s="1387"/>
      <c r="AB19" s="1387"/>
      <c r="AC19" s="1387"/>
      <c r="AD19" s="1387"/>
      <c r="AE19" s="1387"/>
      <c r="AF19" s="1387"/>
      <c r="AG19" s="1387"/>
      <c r="AH19" s="1387"/>
      <c r="AI19" s="1387"/>
      <c r="AJ19" s="1387"/>
      <c r="AK19" s="1387"/>
      <c r="AL19" s="1387"/>
      <c r="AM19" s="1388" t="s">
        <v>1943</v>
      </c>
      <c r="AN19" s="1388"/>
      <c r="AO19" s="1388"/>
      <c r="AP19" s="1388"/>
      <c r="AQ19" s="1388"/>
      <c r="AR19" s="1388"/>
      <c r="AS19" s="1388"/>
      <c r="AT19" s="1388"/>
      <c r="AU19" s="1388"/>
      <c r="AV19" s="1388"/>
      <c r="AW19" s="1388"/>
      <c r="AX19" s="1388"/>
      <c r="AY19" s="1388"/>
      <c r="AZ19" s="1388"/>
      <c r="BA19" s="1388"/>
      <c r="BB19" s="1387" t="s">
        <v>1944</v>
      </c>
      <c r="BC19" s="1387"/>
      <c r="BD19" s="1387"/>
      <c r="BE19" s="1387"/>
      <c r="BF19" s="1387"/>
      <c r="BG19" s="1387"/>
      <c r="BH19" s="1387"/>
      <c r="BI19" s="1387"/>
      <c r="BJ19" s="1387"/>
      <c r="BK19" s="1387"/>
      <c r="BL19" s="1387"/>
      <c r="BM19" s="1387"/>
      <c r="BN19" s="1387"/>
      <c r="BO19" s="1387"/>
      <c r="BP19" s="1387"/>
      <c r="BQ19" s="1387"/>
      <c r="BR19" s="1387"/>
      <c r="BS19" s="1387"/>
    </row>
    <row r="20" spans="1:71" s="27" customFormat="1" ht="12.75" hidden="1" customHeight="1" x14ac:dyDescent="0.45">
      <c r="A20" s="1381" t="s">
        <v>1927</v>
      </c>
      <c r="B20" s="1381"/>
      <c r="C20" s="1381"/>
      <c r="D20" s="1381"/>
      <c r="E20" s="1381"/>
      <c r="F20" s="1381"/>
      <c r="G20" s="1381" t="s">
        <v>1928</v>
      </c>
      <c r="H20" s="1381"/>
      <c r="I20" s="1381"/>
      <c r="J20" s="1381"/>
      <c r="K20" s="1381"/>
      <c r="L20" s="1381"/>
      <c r="M20" s="1381" t="s">
        <v>1945</v>
      </c>
      <c r="N20" s="1381"/>
      <c r="O20" s="1381"/>
      <c r="P20" s="1381"/>
      <c r="Q20" s="1381"/>
      <c r="R20" s="1381"/>
      <c r="S20" s="1381" t="s">
        <v>1930</v>
      </c>
      <c r="T20" s="1381"/>
      <c r="U20" s="1381"/>
      <c r="V20" s="1381" t="s">
        <v>1929</v>
      </c>
      <c r="W20" s="1381"/>
      <c r="X20" s="1381" t="s">
        <v>1926</v>
      </c>
      <c r="Y20" s="1381"/>
      <c r="Z20" s="1381"/>
      <c r="AA20" s="1381"/>
      <c r="AB20" s="1381"/>
      <c r="AC20" s="1381"/>
      <c r="AD20" s="1381"/>
      <c r="AE20" s="1381"/>
      <c r="AF20" s="1381"/>
      <c r="AG20" s="1381"/>
      <c r="AH20" s="1381"/>
      <c r="AI20" s="1381"/>
      <c r="AJ20" s="1381"/>
      <c r="AK20" s="1381"/>
      <c r="AL20" s="1381"/>
      <c r="AM20" s="1383" t="s">
        <v>1946</v>
      </c>
      <c r="AN20" s="1383"/>
      <c r="AO20" s="1383"/>
      <c r="AP20" s="1383" t="s">
        <v>1932</v>
      </c>
      <c r="AQ20" s="1383"/>
      <c r="AR20" s="1383"/>
      <c r="AS20" s="1383"/>
      <c r="AT20" s="1383"/>
      <c r="AU20" s="1383"/>
      <c r="AV20" s="1383"/>
      <c r="AW20" s="1383"/>
      <c r="AX20" s="1383"/>
      <c r="AY20" s="1383"/>
      <c r="AZ20" s="1383"/>
      <c r="BA20" s="1383"/>
      <c r="BB20" s="1387"/>
      <c r="BC20" s="1387"/>
      <c r="BD20" s="1387"/>
      <c r="BE20" s="1387"/>
      <c r="BF20" s="1387"/>
      <c r="BG20" s="1387"/>
      <c r="BH20" s="1387"/>
      <c r="BI20" s="1382"/>
      <c r="BJ20" s="1382"/>
      <c r="BK20" s="1382"/>
      <c r="BL20" s="1382"/>
      <c r="BM20" s="1382"/>
      <c r="BN20" s="1382"/>
      <c r="BO20" s="1382"/>
      <c r="BP20" s="1382"/>
      <c r="BQ20" s="1382"/>
      <c r="BR20" s="1382"/>
      <c r="BS20" s="1382"/>
    </row>
    <row r="21" spans="1:71" s="27" customFormat="1" ht="12.75" hidden="1" customHeight="1" x14ac:dyDescent="0.45">
      <c r="A21" s="1382"/>
      <c r="B21" s="1382"/>
      <c r="C21" s="1382"/>
      <c r="D21" s="1382"/>
      <c r="E21" s="1382"/>
      <c r="F21" s="1382"/>
      <c r="G21" s="1382"/>
      <c r="H21" s="1382"/>
      <c r="I21" s="1382"/>
      <c r="J21" s="1382"/>
      <c r="K21" s="1382"/>
      <c r="L21" s="1382"/>
      <c r="M21" s="1382"/>
      <c r="N21" s="1382"/>
      <c r="O21" s="1382"/>
      <c r="P21" s="1382"/>
      <c r="Q21" s="1382"/>
      <c r="R21" s="1382"/>
      <c r="S21" s="1382"/>
      <c r="T21" s="1382"/>
      <c r="U21" s="1382"/>
      <c r="V21" s="1382"/>
      <c r="W21" s="1382"/>
      <c r="X21" s="1382"/>
      <c r="Y21" s="1382"/>
      <c r="Z21" s="1382"/>
      <c r="AA21" s="1382"/>
      <c r="AB21" s="1382"/>
      <c r="AC21" s="1382"/>
      <c r="AD21" s="1382"/>
      <c r="AE21" s="1382"/>
      <c r="AF21" s="1382"/>
      <c r="AG21" s="1382"/>
      <c r="AH21" s="1382"/>
      <c r="AI21" s="1382"/>
      <c r="AJ21" s="1382"/>
      <c r="AK21" s="1382"/>
      <c r="AL21" s="1382"/>
      <c r="AM21" s="1385"/>
      <c r="AN21" s="1385"/>
      <c r="AO21" s="1385"/>
      <c r="AP21" s="1385"/>
      <c r="AQ21" s="1385"/>
      <c r="AR21" s="1385"/>
      <c r="AS21" s="1385"/>
      <c r="AT21" s="1385"/>
      <c r="AU21" s="1385"/>
      <c r="AV21" s="1385"/>
      <c r="AW21" s="1385"/>
      <c r="AX21" s="1385"/>
      <c r="AY21" s="1385"/>
      <c r="AZ21" s="1385"/>
      <c r="BA21" s="1385"/>
      <c r="BB21" s="1386"/>
      <c r="BC21" s="1386"/>
      <c r="BD21" s="1386"/>
      <c r="BE21" s="1386"/>
      <c r="BF21" s="1386"/>
      <c r="BG21" s="1386"/>
      <c r="BH21" s="1386"/>
      <c r="BI21" s="1382"/>
      <c r="BJ21" s="1382"/>
      <c r="BK21" s="1382"/>
      <c r="BL21" s="1382"/>
      <c r="BM21" s="1382"/>
      <c r="BN21" s="1382"/>
      <c r="BO21" s="1382"/>
      <c r="BP21" s="1382"/>
      <c r="BQ21" s="1382"/>
      <c r="BR21" s="1382"/>
      <c r="BS21" s="1382"/>
    </row>
    <row r="22" spans="1:71" s="23" customFormat="1" ht="12.75" hidden="1" customHeight="1" x14ac:dyDescent="0.45">
      <c r="A22" s="1382"/>
      <c r="B22" s="1382"/>
      <c r="C22" s="1382"/>
      <c r="D22" s="1382"/>
      <c r="E22" s="1382"/>
      <c r="F22" s="1382"/>
      <c r="G22" s="1382"/>
      <c r="H22" s="1382"/>
      <c r="I22" s="1382"/>
      <c r="J22" s="1382"/>
      <c r="K22" s="1382"/>
      <c r="L22" s="1382"/>
      <c r="M22" s="1382"/>
      <c r="N22" s="1382"/>
      <c r="O22" s="1382"/>
      <c r="P22" s="1382"/>
      <c r="Q22" s="1382"/>
      <c r="R22" s="1382"/>
      <c r="S22" s="1382"/>
      <c r="T22" s="1382"/>
      <c r="U22" s="1382"/>
      <c r="V22" s="1382"/>
      <c r="W22" s="1382"/>
      <c r="X22" s="1382"/>
      <c r="Y22" s="1382"/>
      <c r="Z22" s="1382"/>
      <c r="AA22" s="1382"/>
      <c r="AB22" s="1382"/>
      <c r="AC22" s="1382"/>
      <c r="AD22" s="1382"/>
      <c r="AE22" s="1382"/>
      <c r="AF22" s="1382"/>
      <c r="AG22" s="1382"/>
      <c r="AH22" s="1382"/>
      <c r="AI22" s="1382"/>
      <c r="AJ22" s="1382"/>
      <c r="AK22" s="1382"/>
      <c r="AL22" s="1382"/>
      <c r="AM22" s="1385"/>
      <c r="AN22" s="1385"/>
      <c r="AO22" s="1385"/>
      <c r="AP22" s="1385"/>
      <c r="AQ22" s="1385"/>
      <c r="AR22" s="1385"/>
      <c r="AS22" s="1385"/>
      <c r="AT22" s="1385"/>
      <c r="AU22" s="1385"/>
      <c r="AV22" s="1385"/>
      <c r="AW22" s="1385"/>
      <c r="AX22" s="1385"/>
      <c r="AY22" s="1385"/>
      <c r="AZ22" s="1385"/>
      <c r="BA22" s="1385"/>
      <c r="BB22" s="1386"/>
      <c r="BC22" s="1386"/>
      <c r="BD22" s="1386"/>
      <c r="BE22" s="1386"/>
      <c r="BF22" s="1386"/>
      <c r="BG22" s="1386"/>
      <c r="BH22" s="1386"/>
      <c r="BI22" s="1382"/>
      <c r="BJ22" s="1382"/>
      <c r="BK22" s="1382"/>
      <c r="BL22" s="1382"/>
      <c r="BM22" s="1382"/>
      <c r="BN22" s="1382"/>
      <c r="BO22" s="1382"/>
      <c r="BP22" s="1382"/>
      <c r="BQ22" s="1382"/>
      <c r="BR22" s="1382"/>
      <c r="BS22" s="1382"/>
    </row>
    <row r="23" spans="1:71" ht="4.5" customHeight="1" x14ac:dyDescent="0.45"/>
    <row r="24" spans="1:71" s="28" customFormat="1" ht="12.75" customHeight="1" x14ac:dyDescent="0.45">
      <c r="A24" s="1743" t="s">
        <v>1148</v>
      </c>
      <c r="B24" s="1744"/>
      <c r="C24" s="1255" t="s">
        <v>1923</v>
      </c>
      <c r="D24" s="1256"/>
      <c r="E24" s="1256"/>
      <c r="F24" s="1256"/>
      <c r="G24" s="1256"/>
      <c r="H24" s="1256"/>
      <c r="I24" s="1256"/>
      <c r="J24" s="1256"/>
      <c r="K24" s="1256"/>
      <c r="L24" s="1256"/>
      <c r="M24" s="1256"/>
      <c r="N24" s="1256"/>
      <c r="O24" s="1256"/>
      <c r="P24" s="1256"/>
      <c r="Q24" s="1256"/>
      <c r="R24" s="1256"/>
      <c r="S24" s="1256"/>
      <c r="T24" s="1256"/>
      <c r="U24" s="1256"/>
      <c r="V24" s="1256"/>
      <c r="W24" s="1256"/>
      <c r="X24" s="1256"/>
      <c r="Y24" s="1258"/>
      <c r="Z24" s="1730" t="s">
        <v>1935</v>
      </c>
      <c r="AA24" s="1256"/>
      <c r="AB24" s="1256"/>
      <c r="AC24" s="1256"/>
      <c r="AD24" s="1256"/>
      <c r="AE24" s="982" t="s">
        <v>2386</v>
      </c>
      <c r="AF24" s="982"/>
      <c r="AG24" s="982"/>
      <c r="AH24" s="982"/>
      <c r="AI24" s="1601"/>
      <c r="AJ24" s="1255" t="s">
        <v>2387</v>
      </c>
      <c r="AK24" s="1256"/>
      <c r="AL24" s="1256"/>
      <c r="AM24" s="1256"/>
      <c r="AN24" s="1256"/>
      <c r="AO24" s="1256"/>
      <c r="AP24" s="1256"/>
      <c r="AQ24" s="1256"/>
      <c r="AR24" s="1256"/>
      <c r="AS24" s="1256"/>
      <c r="AT24" s="1256"/>
      <c r="AU24" s="1256"/>
      <c r="AV24" s="1256"/>
      <c r="AW24" s="1256"/>
      <c r="AX24" s="1256"/>
      <c r="AY24" s="1256"/>
      <c r="AZ24" s="1256"/>
      <c r="BA24" s="1256"/>
      <c r="BB24" s="1258"/>
      <c r="BC24" s="981" t="s">
        <v>2292</v>
      </c>
      <c r="BD24" s="982"/>
      <c r="BE24" s="982"/>
      <c r="BF24" s="982"/>
      <c r="BG24" s="1256" t="s">
        <v>2298</v>
      </c>
      <c r="BH24" s="1256"/>
      <c r="BI24" s="1256"/>
      <c r="BJ24" s="1256"/>
      <c r="BK24" s="982" t="s">
        <v>2388</v>
      </c>
      <c r="BL24" s="982"/>
      <c r="BM24" s="982"/>
      <c r="BN24" s="982"/>
      <c r="BO24" s="982"/>
      <c r="BP24" s="982" t="s">
        <v>1924</v>
      </c>
      <c r="BQ24" s="982"/>
      <c r="BR24" s="982"/>
      <c r="BS24" s="983"/>
    </row>
    <row r="25" spans="1:71" s="28" customFormat="1" ht="9" customHeight="1" x14ac:dyDescent="0.45">
      <c r="A25" s="1745"/>
      <c r="B25" s="1746"/>
      <c r="C25" s="1308" t="s">
        <v>1925</v>
      </c>
      <c r="D25" s="1147"/>
      <c r="E25" s="1147"/>
      <c r="F25" s="1147"/>
      <c r="G25" s="1147" t="s">
        <v>1926</v>
      </c>
      <c r="H25" s="1147"/>
      <c r="I25" s="1147"/>
      <c r="J25" s="1147"/>
      <c r="K25" s="985" t="s">
        <v>1920</v>
      </c>
      <c r="L25" s="985"/>
      <c r="M25" s="985"/>
      <c r="N25" s="985"/>
      <c r="O25" s="1147" t="s">
        <v>1303</v>
      </c>
      <c r="P25" s="1147"/>
      <c r="Q25" s="1147"/>
      <c r="R25" s="1147"/>
      <c r="S25" s="1147" t="s">
        <v>1928</v>
      </c>
      <c r="T25" s="1147"/>
      <c r="U25" s="1147"/>
      <c r="V25" s="1147"/>
      <c r="W25" s="1147"/>
      <c r="X25" s="971" t="s">
        <v>1931</v>
      </c>
      <c r="Y25" s="1728"/>
      <c r="Z25" s="1146"/>
      <c r="AA25" s="1147"/>
      <c r="AB25" s="1147"/>
      <c r="AC25" s="1147"/>
      <c r="AD25" s="1147"/>
      <c r="AE25" s="985"/>
      <c r="AF25" s="985"/>
      <c r="AG25" s="985"/>
      <c r="AH25" s="985"/>
      <c r="AI25" s="1602"/>
      <c r="AJ25" s="1606" t="s">
        <v>2389</v>
      </c>
      <c r="AK25" s="985"/>
      <c r="AL25" s="985"/>
      <c r="AM25" s="985"/>
      <c r="AN25" s="985" t="s">
        <v>2390</v>
      </c>
      <c r="AO25" s="985"/>
      <c r="AP25" s="985"/>
      <c r="AQ25" s="1732" t="s">
        <v>2356</v>
      </c>
      <c r="AR25" s="1733"/>
      <c r="AS25" s="1732" t="s">
        <v>2391</v>
      </c>
      <c r="AT25" s="1736"/>
      <c r="AU25" s="1736"/>
      <c r="AV25" s="1147" t="s">
        <v>2266</v>
      </c>
      <c r="AW25" s="1147"/>
      <c r="AX25" s="1147"/>
      <c r="AY25" s="1147"/>
      <c r="AZ25" s="985" t="s">
        <v>2392</v>
      </c>
      <c r="BA25" s="985"/>
      <c r="BB25" s="986"/>
      <c r="BC25" s="984"/>
      <c r="BD25" s="985"/>
      <c r="BE25" s="985"/>
      <c r="BF25" s="985"/>
      <c r="BG25" s="1147"/>
      <c r="BH25" s="1147"/>
      <c r="BI25" s="1147"/>
      <c r="BJ25" s="1147"/>
      <c r="BK25" s="985"/>
      <c r="BL25" s="985"/>
      <c r="BM25" s="985"/>
      <c r="BN25" s="985"/>
      <c r="BO25" s="985"/>
      <c r="BP25" s="985"/>
      <c r="BQ25" s="985"/>
      <c r="BR25" s="985"/>
      <c r="BS25" s="986"/>
    </row>
    <row r="26" spans="1:71" s="28" customFormat="1" ht="23.25" customHeight="1" x14ac:dyDescent="0.45">
      <c r="A26" s="1747"/>
      <c r="B26" s="1748"/>
      <c r="C26" s="1309"/>
      <c r="D26" s="1310"/>
      <c r="E26" s="1310"/>
      <c r="F26" s="1310"/>
      <c r="G26" s="1310"/>
      <c r="H26" s="1310"/>
      <c r="I26" s="1310"/>
      <c r="J26" s="1310"/>
      <c r="K26" s="988"/>
      <c r="L26" s="988"/>
      <c r="M26" s="988"/>
      <c r="N26" s="988"/>
      <c r="O26" s="1310"/>
      <c r="P26" s="1310"/>
      <c r="Q26" s="1310"/>
      <c r="R26" s="1310"/>
      <c r="S26" s="1310"/>
      <c r="T26" s="1310"/>
      <c r="U26" s="1310"/>
      <c r="V26" s="1310"/>
      <c r="W26" s="1310"/>
      <c r="X26" s="1311"/>
      <c r="Y26" s="1729"/>
      <c r="Z26" s="1731"/>
      <c r="AA26" s="1310"/>
      <c r="AB26" s="1310"/>
      <c r="AC26" s="1310"/>
      <c r="AD26" s="1310"/>
      <c r="AE26" s="988"/>
      <c r="AF26" s="988"/>
      <c r="AG26" s="988"/>
      <c r="AH26" s="988"/>
      <c r="AI26" s="1603"/>
      <c r="AJ26" s="1607"/>
      <c r="AK26" s="988"/>
      <c r="AL26" s="988"/>
      <c r="AM26" s="988"/>
      <c r="AN26" s="988"/>
      <c r="AO26" s="988"/>
      <c r="AP26" s="988"/>
      <c r="AQ26" s="1734"/>
      <c r="AR26" s="1735"/>
      <c r="AS26" s="1734"/>
      <c r="AT26" s="1544"/>
      <c r="AU26" s="1544"/>
      <c r="AV26" s="1310"/>
      <c r="AW26" s="1310"/>
      <c r="AX26" s="1310"/>
      <c r="AY26" s="1310"/>
      <c r="AZ26" s="988"/>
      <c r="BA26" s="988"/>
      <c r="BB26" s="989"/>
      <c r="BC26" s="987"/>
      <c r="BD26" s="988"/>
      <c r="BE26" s="988"/>
      <c r="BF26" s="988"/>
      <c r="BG26" s="1310"/>
      <c r="BH26" s="1310"/>
      <c r="BI26" s="1310"/>
      <c r="BJ26" s="1310"/>
      <c r="BK26" s="988"/>
      <c r="BL26" s="988"/>
      <c r="BM26" s="988"/>
      <c r="BN26" s="988"/>
      <c r="BO26" s="988"/>
      <c r="BP26" s="988"/>
      <c r="BQ26" s="988"/>
      <c r="BR26" s="988"/>
      <c r="BS26" s="989"/>
    </row>
    <row r="27" spans="1:71" ht="26.25" customHeight="1" x14ac:dyDescent="0.45">
      <c r="A27" s="1255">
        <v>1</v>
      </c>
      <c r="B27" s="1257"/>
      <c r="C27" s="1737"/>
      <c r="D27" s="1738"/>
      <c r="E27" s="1738"/>
      <c r="F27" s="1738"/>
      <c r="G27" s="1738"/>
      <c r="H27" s="1738"/>
      <c r="I27" s="1738"/>
      <c r="J27" s="1738"/>
      <c r="K27" s="1738"/>
      <c r="L27" s="1738"/>
      <c r="M27" s="1738"/>
      <c r="N27" s="1738"/>
      <c r="O27" s="1738"/>
      <c r="P27" s="1738"/>
      <c r="Q27" s="1738"/>
      <c r="R27" s="1738"/>
      <c r="S27" s="1738"/>
      <c r="T27" s="1738"/>
      <c r="U27" s="1738"/>
      <c r="V27" s="1738"/>
      <c r="W27" s="1738"/>
      <c r="X27" s="1739"/>
      <c r="Y27" s="1740"/>
      <c r="Z27" s="1741"/>
      <c r="AA27" s="1738"/>
      <c r="AB27" s="1738"/>
      <c r="AC27" s="1738"/>
      <c r="AD27" s="1738"/>
      <c r="AE27" s="1738"/>
      <c r="AF27" s="1738"/>
      <c r="AG27" s="1738"/>
      <c r="AH27" s="1738"/>
      <c r="AI27" s="1742"/>
      <c r="AJ27" s="1751"/>
      <c r="AK27" s="1739"/>
      <c r="AL27" s="1739"/>
      <c r="AM27" s="1739"/>
      <c r="AN27" s="1750"/>
      <c r="AO27" s="1750"/>
      <c r="AP27" s="1750"/>
      <c r="AQ27" s="1752"/>
      <c r="AR27" s="1749"/>
      <c r="AS27" s="1739"/>
      <c r="AT27" s="1739"/>
      <c r="AU27" s="1753"/>
      <c r="AV27" s="1750"/>
      <c r="AW27" s="1750"/>
      <c r="AX27" s="1750"/>
      <c r="AY27" s="1750"/>
      <c r="AZ27" s="1739"/>
      <c r="BA27" s="1739"/>
      <c r="BB27" s="1740"/>
      <c r="BC27" s="1749"/>
      <c r="BD27" s="1750"/>
      <c r="BE27" s="1750"/>
      <c r="BF27" s="1750"/>
      <c r="BG27" s="1738"/>
      <c r="BH27" s="1738"/>
      <c r="BI27" s="1738"/>
      <c r="BJ27" s="1738"/>
      <c r="BK27" s="1738"/>
      <c r="BL27" s="1738"/>
      <c r="BM27" s="1738"/>
      <c r="BN27" s="1738"/>
      <c r="BO27" s="1738"/>
      <c r="BP27" s="1739"/>
      <c r="BQ27" s="1739"/>
      <c r="BR27" s="1739"/>
      <c r="BS27" s="1740"/>
    </row>
    <row r="28" spans="1:71" ht="26.25" customHeight="1" x14ac:dyDescent="0.45">
      <c r="A28" s="1308">
        <v>2</v>
      </c>
      <c r="B28" s="1145"/>
      <c r="C28" s="1682"/>
      <c r="D28" s="1683"/>
      <c r="E28" s="1683"/>
      <c r="F28" s="1683"/>
      <c r="G28" s="1683"/>
      <c r="H28" s="1683"/>
      <c r="I28" s="1683"/>
      <c r="J28" s="1683"/>
      <c r="K28" s="1683"/>
      <c r="L28" s="1683"/>
      <c r="M28" s="1683"/>
      <c r="N28" s="1683"/>
      <c r="O28" s="1683"/>
      <c r="P28" s="1683"/>
      <c r="Q28" s="1683"/>
      <c r="R28" s="1683"/>
      <c r="S28" s="1683"/>
      <c r="T28" s="1683"/>
      <c r="U28" s="1683"/>
      <c r="V28" s="1683"/>
      <c r="W28" s="1683"/>
      <c r="X28" s="1688"/>
      <c r="Y28" s="1689"/>
      <c r="Z28" s="1685"/>
      <c r="AA28" s="1683"/>
      <c r="AB28" s="1683"/>
      <c r="AC28" s="1683"/>
      <c r="AD28" s="1683"/>
      <c r="AE28" s="1683"/>
      <c r="AF28" s="1683"/>
      <c r="AG28" s="1683"/>
      <c r="AH28" s="1683"/>
      <c r="AI28" s="1686"/>
      <c r="AJ28" s="1687"/>
      <c r="AK28" s="1688"/>
      <c r="AL28" s="1688"/>
      <c r="AM28" s="1688"/>
      <c r="AN28" s="1677"/>
      <c r="AO28" s="1677"/>
      <c r="AP28" s="1677"/>
      <c r="AQ28" s="1678"/>
      <c r="AR28" s="1681"/>
      <c r="AS28" s="1688"/>
      <c r="AT28" s="1688"/>
      <c r="AU28" s="1754"/>
      <c r="AV28" s="1677"/>
      <c r="AW28" s="1677"/>
      <c r="AX28" s="1677"/>
      <c r="AY28" s="1677"/>
      <c r="AZ28" s="1688"/>
      <c r="BA28" s="1688"/>
      <c r="BB28" s="1689"/>
      <c r="BC28" s="1681"/>
      <c r="BD28" s="1677"/>
      <c r="BE28" s="1677"/>
      <c r="BF28" s="1677"/>
      <c r="BG28" s="1683"/>
      <c r="BH28" s="1683"/>
      <c r="BI28" s="1683"/>
      <c r="BJ28" s="1683"/>
      <c r="BK28" s="1683"/>
      <c r="BL28" s="1683"/>
      <c r="BM28" s="1683"/>
      <c r="BN28" s="1683"/>
      <c r="BO28" s="1683"/>
      <c r="BP28" s="1688"/>
      <c r="BQ28" s="1688"/>
      <c r="BR28" s="1688"/>
      <c r="BS28" s="1689"/>
    </row>
    <row r="29" spans="1:71" ht="26.25" customHeight="1" x14ac:dyDescent="0.45">
      <c r="A29" s="1308">
        <f>+A28+1</f>
        <v>3</v>
      </c>
      <c r="B29" s="1145"/>
      <c r="C29" s="1682"/>
      <c r="D29" s="1683"/>
      <c r="E29" s="1683"/>
      <c r="F29" s="1683"/>
      <c r="G29" s="1683"/>
      <c r="H29" s="1683"/>
      <c r="I29" s="1683"/>
      <c r="J29" s="1683"/>
      <c r="K29" s="1683"/>
      <c r="L29" s="1683"/>
      <c r="M29" s="1683"/>
      <c r="N29" s="1683"/>
      <c r="O29" s="1683"/>
      <c r="P29" s="1683"/>
      <c r="Q29" s="1683"/>
      <c r="R29" s="1683"/>
      <c r="S29" s="1683"/>
      <c r="T29" s="1683"/>
      <c r="U29" s="1683"/>
      <c r="V29" s="1683"/>
      <c r="W29" s="1683"/>
      <c r="X29" s="1688"/>
      <c r="Y29" s="1689"/>
      <c r="Z29" s="1685"/>
      <c r="AA29" s="1683"/>
      <c r="AB29" s="1683"/>
      <c r="AC29" s="1683"/>
      <c r="AD29" s="1683"/>
      <c r="AE29" s="1683"/>
      <c r="AF29" s="1683"/>
      <c r="AG29" s="1683"/>
      <c r="AH29" s="1683"/>
      <c r="AI29" s="1686"/>
      <c r="AJ29" s="1687"/>
      <c r="AK29" s="1688"/>
      <c r="AL29" s="1688"/>
      <c r="AM29" s="1688"/>
      <c r="AN29" s="1677"/>
      <c r="AO29" s="1677"/>
      <c r="AP29" s="1677"/>
      <c r="AQ29" s="1678"/>
      <c r="AR29" s="1681"/>
      <c r="AS29" s="1688"/>
      <c r="AT29" s="1688"/>
      <c r="AU29" s="1754"/>
      <c r="AV29" s="1677"/>
      <c r="AW29" s="1677"/>
      <c r="AX29" s="1677"/>
      <c r="AY29" s="1677"/>
      <c r="AZ29" s="1688"/>
      <c r="BA29" s="1688"/>
      <c r="BB29" s="1689"/>
      <c r="BC29" s="1681"/>
      <c r="BD29" s="1677"/>
      <c r="BE29" s="1677"/>
      <c r="BF29" s="1677"/>
      <c r="BG29" s="1683"/>
      <c r="BH29" s="1683"/>
      <c r="BI29" s="1683"/>
      <c r="BJ29" s="1683"/>
      <c r="BK29" s="1683"/>
      <c r="BL29" s="1683"/>
      <c r="BM29" s="1683"/>
      <c r="BN29" s="1683"/>
      <c r="BO29" s="1683"/>
      <c r="BP29" s="1688"/>
      <c r="BQ29" s="1688"/>
      <c r="BR29" s="1688"/>
      <c r="BS29" s="1689"/>
    </row>
    <row r="30" spans="1:71" ht="26.25" customHeight="1" x14ac:dyDescent="0.45">
      <c r="A30" s="1308">
        <f t="shared" ref="A30:A42" si="0">+A29+1</f>
        <v>4</v>
      </c>
      <c r="B30" s="1145"/>
      <c r="C30" s="1682"/>
      <c r="D30" s="1683"/>
      <c r="E30" s="1683"/>
      <c r="F30" s="1683"/>
      <c r="G30" s="1683"/>
      <c r="H30" s="1683"/>
      <c r="I30" s="1683"/>
      <c r="J30" s="1683"/>
      <c r="K30" s="1683"/>
      <c r="L30" s="1683"/>
      <c r="M30" s="1683"/>
      <c r="N30" s="1683"/>
      <c r="O30" s="1683"/>
      <c r="P30" s="1683"/>
      <c r="Q30" s="1683"/>
      <c r="R30" s="1683"/>
      <c r="S30" s="1683"/>
      <c r="T30" s="1683"/>
      <c r="U30" s="1683"/>
      <c r="V30" s="1683"/>
      <c r="W30" s="1683"/>
      <c r="X30" s="1688"/>
      <c r="Y30" s="1689"/>
      <c r="Z30" s="1685"/>
      <c r="AA30" s="1683"/>
      <c r="AB30" s="1683"/>
      <c r="AC30" s="1683"/>
      <c r="AD30" s="1683"/>
      <c r="AE30" s="1683"/>
      <c r="AF30" s="1683"/>
      <c r="AG30" s="1683"/>
      <c r="AH30" s="1683"/>
      <c r="AI30" s="1686"/>
      <c r="AJ30" s="1687"/>
      <c r="AK30" s="1688"/>
      <c r="AL30" s="1688"/>
      <c r="AM30" s="1688"/>
      <c r="AN30" s="1677"/>
      <c r="AO30" s="1677"/>
      <c r="AP30" s="1677"/>
      <c r="AQ30" s="1678"/>
      <c r="AR30" s="1681"/>
      <c r="AS30" s="1688"/>
      <c r="AT30" s="1688"/>
      <c r="AU30" s="1754"/>
      <c r="AV30" s="1677"/>
      <c r="AW30" s="1677"/>
      <c r="AX30" s="1677"/>
      <c r="AY30" s="1677"/>
      <c r="AZ30" s="1688"/>
      <c r="BA30" s="1688"/>
      <c r="BB30" s="1689"/>
      <c r="BC30" s="1681"/>
      <c r="BD30" s="1677"/>
      <c r="BE30" s="1677"/>
      <c r="BF30" s="1677"/>
      <c r="BG30" s="1683"/>
      <c r="BH30" s="1683"/>
      <c r="BI30" s="1683"/>
      <c r="BJ30" s="1683"/>
      <c r="BK30" s="1683"/>
      <c r="BL30" s="1683"/>
      <c r="BM30" s="1683"/>
      <c r="BN30" s="1683"/>
      <c r="BO30" s="1683"/>
      <c r="BP30" s="1688"/>
      <c r="BQ30" s="1688"/>
      <c r="BR30" s="1688"/>
      <c r="BS30" s="1689"/>
    </row>
    <row r="31" spans="1:71" ht="26.25" customHeight="1" x14ac:dyDescent="0.45">
      <c r="A31" s="1308">
        <f t="shared" si="0"/>
        <v>5</v>
      </c>
      <c r="B31" s="1145"/>
      <c r="C31" s="1682"/>
      <c r="D31" s="1683"/>
      <c r="E31" s="1683"/>
      <c r="F31" s="1683"/>
      <c r="G31" s="1683"/>
      <c r="H31" s="1683"/>
      <c r="I31" s="1683"/>
      <c r="J31" s="1683"/>
      <c r="K31" s="1683"/>
      <c r="L31" s="1683"/>
      <c r="M31" s="1683"/>
      <c r="N31" s="1683"/>
      <c r="O31" s="1683"/>
      <c r="P31" s="1683"/>
      <c r="Q31" s="1683"/>
      <c r="R31" s="1683"/>
      <c r="S31" s="1683"/>
      <c r="T31" s="1683"/>
      <c r="U31" s="1683"/>
      <c r="V31" s="1683"/>
      <c r="W31" s="1683"/>
      <c r="X31" s="1688"/>
      <c r="Y31" s="1689"/>
      <c r="Z31" s="1685"/>
      <c r="AA31" s="1683"/>
      <c r="AB31" s="1683"/>
      <c r="AC31" s="1683"/>
      <c r="AD31" s="1683"/>
      <c r="AE31" s="1683"/>
      <c r="AF31" s="1683"/>
      <c r="AG31" s="1683"/>
      <c r="AH31" s="1683"/>
      <c r="AI31" s="1686"/>
      <c r="AJ31" s="1687"/>
      <c r="AK31" s="1688"/>
      <c r="AL31" s="1688"/>
      <c r="AM31" s="1688"/>
      <c r="AN31" s="1677"/>
      <c r="AO31" s="1677"/>
      <c r="AP31" s="1677"/>
      <c r="AQ31" s="1678"/>
      <c r="AR31" s="1681"/>
      <c r="AS31" s="1688"/>
      <c r="AT31" s="1688"/>
      <c r="AU31" s="1754"/>
      <c r="AV31" s="1677"/>
      <c r="AW31" s="1677"/>
      <c r="AX31" s="1677"/>
      <c r="AY31" s="1677"/>
      <c r="AZ31" s="1688"/>
      <c r="BA31" s="1688"/>
      <c r="BB31" s="1689"/>
      <c r="BC31" s="1681"/>
      <c r="BD31" s="1677"/>
      <c r="BE31" s="1677"/>
      <c r="BF31" s="1677"/>
      <c r="BG31" s="1683"/>
      <c r="BH31" s="1683"/>
      <c r="BI31" s="1683"/>
      <c r="BJ31" s="1683"/>
      <c r="BK31" s="1683"/>
      <c r="BL31" s="1683"/>
      <c r="BM31" s="1683"/>
      <c r="BN31" s="1683"/>
      <c r="BO31" s="1683"/>
      <c r="BP31" s="1688"/>
      <c r="BQ31" s="1688"/>
      <c r="BR31" s="1688"/>
      <c r="BS31" s="1689"/>
    </row>
    <row r="32" spans="1:71" ht="26.25" customHeight="1" x14ac:dyDescent="0.45">
      <c r="A32" s="1308">
        <f t="shared" si="0"/>
        <v>6</v>
      </c>
      <c r="B32" s="1145"/>
      <c r="C32" s="1682"/>
      <c r="D32" s="1683"/>
      <c r="E32" s="1683"/>
      <c r="F32" s="1683"/>
      <c r="G32" s="1683"/>
      <c r="H32" s="1683"/>
      <c r="I32" s="1683"/>
      <c r="J32" s="1683"/>
      <c r="K32" s="1683"/>
      <c r="L32" s="1683"/>
      <c r="M32" s="1683"/>
      <c r="N32" s="1683"/>
      <c r="O32" s="1683"/>
      <c r="P32" s="1683"/>
      <c r="Q32" s="1683"/>
      <c r="R32" s="1683"/>
      <c r="S32" s="1683"/>
      <c r="T32" s="1683"/>
      <c r="U32" s="1683"/>
      <c r="V32" s="1683"/>
      <c r="W32" s="1683"/>
      <c r="X32" s="1688"/>
      <c r="Y32" s="1689"/>
      <c r="Z32" s="1685"/>
      <c r="AA32" s="1683"/>
      <c r="AB32" s="1683"/>
      <c r="AC32" s="1683"/>
      <c r="AD32" s="1683"/>
      <c r="AE32" s="1683"/>
      <c r="AF32" s="1683"/>
      <c r="AG32" s="1683"/>
      <c r="AH32" s="1683"/>
      <c r="AI32" s="1686"/>
      <c r="AJ32" s="1687"/>
      <c r="AK32" s="1688"/>
      <c r="AL32" s="1688"/>
      <c r="AM32" s="1688"/>
      <c r="AN32" s="1677"/>
      <c r="AO32" s="1677"/>
      <c r="AP32" s="1677"/>
      <c r="AQ32" s="1678"/>
      <c r="AR32" s="1681"/>
      <c r="AS32" s="1688"/>
      <c r="AT32" s="1688"/>
      <c r="AU32" s="1754"/>
      <c r="AV32" s="1677"/>
      <c r="AW32" s="1677"/>
      <c r="AX32" s="1677"/>
      <c r="AY32" s="1677"/>
      <c r="AZ32" s="1688"/>
      <c r="BA32" s="1688"/>
      <c r="BB32" s="1689"/>
      <c r="BC32" s="1681"/>
      <c r="BD32" s="1677"/>
      <c r="BE32" s="1677"/>
      <c r="BF32" s="1677"/>
      <c r="BG32" s="1683"/>
      <c r="BH32" s="1683"/>
      <c r="BI32" s="1683"/>
      <c r="BJ32" s="1683"/>
      <c r="BK32" s="1683"/>
      <c r="BL32" s="1683"/>
      <c r="BM32" s="1683"/>
      <c r="BN32" s="1683"/>
      <c r="BO32" s="1683"/>
      <c r="BP32" s="1688"/>
      <c r="BQ32" s="1688"/>
      <c r="BR32" s="1688"/>
      <c r="BS32" s="1689"/>
    </row>
    <row r="33" spans="1:71" ht="26.25" customHeight="1" x14ac:dyDescent="0.45">
      <c r="A33" s="1308">
        <f t="shared" si="0"/>
        <v>7</v>
      </c>
      <c r="B33" s="1145"/>
      <c r="C33" s="1682"/>
      <c r="D33" s="1683"/>
      <c r="E33" s="1683"/>
      <c r="F33" s="1683"/>
      <c r="G33" s="1683"/>
      <c r="H33" s="1683"/>
      <c r="I33" s="1683"/>
      <c r="J33" s="1683"/>
      <c r="K33" s="1683"/>
      <c r="L33" s="1683"/>
      <c r="M33" s="1683"/>
      <c r="N33" s="1683"/>
      <c r="O33" s="1683"/>
      <c r="P33" s="1683"/>
      <c r="Q33" s="1683"/>
      <c r="R33" s="1683"/>
      <c r="S33" s="1683"/>
      <c r="T33" s="1683"/>
      <c r="U33" s="1683"/>
      <c r="V33" s="1683"/>
      <c r="W33" s="1683"/>
      <c r="X33" s="1688"/>
      <c r="Y33" s="1689"/>
      <c r="Z33" s="1685"/>
      <c r="AA33" s="1683"/>
      <c r="AB33" s="1683"/>
      <c r="AC33" s="1683"/>
      <c r="AD33" s="1683"/>
      <c r="AE33" s="1683"/>
      <c r="AF33" s="1683"/>
      <c r="AG33" s="1683"/>
      <c r="AH33" s="1683"/>
      <c r="AI33" s="1686"/>
      <c r="AJ33" s="1687"/>
      <c r="AK33" s="1688"/>
      <c r="AL33" s="1688"/>
      <c r="AM33" s="1688"/>
      <c r="AN33" s="1677"/>
      <c r="AO33" s="1677"/>
      <c r="AP33" s="1677"/>
      <c r="AQ33" s="1678"/>
      <c r="AR33" s="1681"/>
      <c r="AS33" s="1688"/>
      <c r="AT33" s="1688"/>
      <c r="AU33" s="1754"/>
      <c r="AV33" s="1677"/>
      <c r="AW33" s="1677"/>
      <c r="AX33" s="1677"/>
      <c r="AY33" s="1677"/>
      <c r="AZ33" s="1688"/>
      <c r="BA33" s="1688"/>
      <c r="BB33" s="1689"/>
      <c r="BC33" s="1681"/>
      <c r="BD33" s="1677"/>
      <c r="BE33" s="1677"/>
      <c r="BF33" s="1677"/>
      <c r="BG33" s="1683"/>
      <c r="BH33" s="1683"/>
      <c r="BI33" s="1683"/>
      <c r="BJ33" s="1683"/>
      <c r="BK33" s="1683"/>
      <c r="BL33" s="1683"/>
      <c r="BM33" s="1683"/>
      <c r="BN33" s="1683"/>
      <c r="BO33" s="1683"/>
      <c r="BP33" s="1688"/>
      <c r="BQ33" s="1688"/>
      <c r="BR33" s="1688"/>
      <c r="BS33" s="1689"/>
    </row>
    <row r="34" spans="1:71" ht="26.25" customHeight="1" x14ac:dyDescent="0.45">
      <c r="A34" s="1308">
        <f t="shared" si="0"/>
        <v>8</v>
      </c>
      <c r="B34" s="1145"/>
      <c r="C34" s="1682"/>
      <c r="D34" s="1683"/>
      <c r="E34" s="1683"/>
      <c r="F34" s="1683"/>
      <c r="G34" s="1683"/>
      <c r="H34" s="1683"/>
      <c r="I34" s="1683"/>
      <c r="J34" s="1683"/>
      <c r="K34" s="1683"/>
      <c r="L34" s="1683"/>
      <c r="M34" s="1683"/>
      <c r="N34" s="1683"/>
      <c r="O34" s="1683"/>
      <c r="P34" s="1683"/>
      <c r="Q34" s="1683"/>
      <c r="R34" s="1683"/>
      <c r="S34" s="1683"/>
      <c r="T34" s="1683"/>
      <c r="U34" s="1683"/>
      <c r="V34" s="1683"/>
      <c r="W34" s="1683"/>
      <c r="X34" s="1688"/>
      <c r="Y34" s="1689"/>
      <c r="Z34" s="1685"/>
      <c r="AA34" s="1683"/>
      <c r="AB34" s="1683"/>
      <c r="AC34" s="1683"/>
      <c r="AD34" s="1683"/>
      <c r="AE34" s="1683"/>
      <c r="AF34" s="1683"/>
      <c r="AG34" s="1683"/>
      <c r="AH34" s="1683"/>
      <c r="AI34" s="1686"/>
      <c r="AJ34" s="1687"/>
      <c r="AK34" s="1688"/>
      <c r="AL34" s="1688"/>
      <c r="AM34" s="1688"/>
      <c r="AN34" s="1677"/>
      <c r="AO34" s="1677"/>
      <c r="AP34" s="1677"/>
      <c r="AQ34" s="1678"/>
      <c r="AR34" s="1681"/>
      <c r="AS34" s="1688"/>
      <c r="AT34" s="1688"/>
      <c r="AU34" s="1754"/>
      <c r="AV34" s="1677"/>
      <c r="AW34" s="1677"/>
      <c r="AX34" s="1677"/>
      <c r="AY34" s="1677"/>
      <c r="AZ34" s="1688"/>
      <c r="BA34" s="1688"/>
      <c r="BB34" s="1689"/>
      <c r="BC34" s="1681"/>
      <c r="BD34" s="1677"/>
      <c r="BE34" s="1677"/>
      <c r="BF34" s="1677"/>
      <c r="BG34" s="1683"/>
      <c r="BH34" s="1683"/>
      <c r="BI34" s="1683"/>
      <c r="BJ34" s="1683"/>
      <c r="BK34" s="1683"/>
      <c r="BL34" s="1683"/>
      <c r="BM34" s="1683"/>
      <c r="BN34" s="1683"/>
      <c r="BO34" s="1683"/>
      <c r="BP34" s="1688"/>
      <c r="BQ34" s="1688"/>
      <c r="BR34" s="1688"/>
      <c r="BS34" s="1689"/>
    </row>
    <row r="35" spans="1:71" ht="26.25" customHeight="1" x14ac:dyDescent="0.45">
      <c r="A35" s="1308">
        <f t="shared" si="0"/>
        <v>9</v>
      </c>
      <c r="B35" s="1145"/>
      <c r="C35" s="1682"/>
      <c r="D35" s="1683"/>
      <c r="E35" s="1683"/>
      <c r="F35" s="1683"/>
      <c r="G35" s="1683"/>
      <c r="H35" s="1683"/>
      <c r="I35" s="1683"/>
      <c r="J35" s="1683"/>
      <c r="K35" s="1683"/>
      <c r="L35" s="1683"/>
      <c r="M35" s="1683"/>
      <c r="N35" s="1683"/>
      <c r="O35" s="1683"/>
      <c r="P35" s="1683"/>
      <c r="Q35" s="1683"/>
      <c r="R35" s="1683"/>
      <c r="S35" s="1683"/>
      <c r="T35" s="1683"/>
      <c r="U35" s="1683"/>
      <c r="V35" s="1683"/>
      <c r="W35" s="1683"/>
      <c r="X35" s="1688"/>
      <c r="Y35" s="1689"/>
      <c r="Z35" s="1685"/>
      <c r="AA35" s="1683"/>
      <c r="AB35" s="1683"/>
      <c r="AC35" s="1683"/>
      <c r="AD35" s="1683"/>
      <c r="AE35" s="1683"/>
      <c r="AF35" s="1683"/>
      <c r="AG35" s="1683"/>
      <c r="AH35" s="1683"/>
      <c r="AI35" s="1686"/>
      <c r="AJ35" s="1687"/>
      <c r="AK35" s="1688"/>
      <c r="AL35" s="1688"/>
      <c r="AM35" s="1688"/>
      <c r="AN35" s="1677"/>
      <c r="AO35" s="1677"/>
      <c r="AP35" s="1677"/>
      <c r="AQ35" s="1678"/>
      <c r="AR35" s="1681"/>
      <c r="AS35" s="1688"/>
      <c r="AT35" s="1688"/>
      <c r="AU35" s="1754"/>
      <c r="AV35" s="1677"/>
      <c r="AW35" s="1677"/>
      <c r="AX35" s="1677"/>
      <c r="AY35" s="1677"/>
      <c r="AZ35" s="1688"/>
      <c r="BA35" s="1688"/>
      <c r="BB35" s="1689"/>
      <c r="BC35" s="1681"/>
      <c r="BD35" s="1677"/>
      <c r="BE35" s="1677"/>
      <c r="BF35" s="1677"/>
      <c r="BG35" s="1683"/>
      <c r="BH35" s="1683"/>
      <c r="BI35" s="1683"/>
      <c r="BJ35" s="1683"/>
      <c r="BK35" s="1683"/>
      <c r="BL35" s="1683"/>
      <c r="BM35" s="1683"/>
      <c r="BN35" s="1683"/>
      <c r="BO35" s="1683"/>
      <c r="BP35" s="1688"/>
      <c r="BQ35" s="1688"/>
      <c r="BR35" s="1688"/>
      <c r="BS35" s="1689"/>
    </row>
    <row r="36" spans="1:71" ht="26.25" customHeight="1" x14ac:dyDescent="0.45">
      <c r="A36" s="1308">
        <f t="shared" si="0"/>
        <v>10</v>
      </c>
      <c r="B36" s="1145"/>
      <c r="C36" s="1682"/>
      <c r="D36" s="1683"/>
      <c r="E36" s="1683"/>
      <c r="F36" s="1683"/>
      <c r="G36" s="1683"/>
      <c r="H36" s="1683"/>
      <c r="I36" s="1683"/>
      <c r="J36" s="1683"/>
      <c r="K36" s="1683"/>
      <c r="L36" s="1683"/>
      <c r="M36" s="1683"/>
      <c r="N36" s="1683"/>
      <c r="O36" s="1683"/>
      <c r="P36" s="1683"/>
      <c r="Q36" s="1683"/>
      <c r="R36" s="1683"/>
      <c r="S36" s="1683"/>
      <c r="T36" s="1683"/>
      <c r="U36" s="1683"/>
      <c r="V36" s="1683"/>
      <c r="W36" s="1683"/>
      <c r="X36" s="1688"/>
      <c r="Y36" s="1689"/>
      <c r="Z36" s="1685"/>
      <c r="AA36" s="1683"/>
      <c r="AB36" s="1683"/>
      <c r="AC36" s="1683"/>
      <c r="AD36" s="1683"/>
      <c r="AE36" s="1683"/>
      <c r="AF36" s="1683"/>
      <c r="AG36" s="1683"/>
      <c r="AH36" s="1683"/>
      <c r="AI36" s="1686"/>
      <c r="AJ36" s="1687"/>
      <c r="AK36" s="1688"/>
      <c r="AL36" s="1688"/>
      <c r="AM36" s="1688"/>
      <c r="AN36" s="1677"/>
      <c r="AO36" s="1677"/>
      <c r="AP36" s="1677"/>
      <c r="AQ36" s="1678"/>
      <c r="AR36" s="1681"/>
      <c r="AS36" s="1688"/>
      <c r="AT36" s="1688"/>
      <c r="AU36" s="1754"/>
      <c r="AV36" s="1677"/>
      <c r="AW36" s="1677"/>
      <c r="AX36" s="1677"/>
      <c r="AY36" s="1677"/>
      <c r="AZ36" s="1688"/>
      <c r="BA36" s="1688"/>
      <c r="BB36" s="1689"/>
      <c r="BC36" s="1681"/>
      <c r="BD36" s="1677"/>
      <c r="BE36" s="1677"/>
      <c r="BF36" s="1677"/>
      <c r="BG36" s="1683"/>
      <c r="BH36" s="1683"/>
      <c r="BI36" s="1683"/>
      <c r="BJ36" s="1683"/>
      <c r="BK36" s="1683"/>
      <c r="BL36" s="1683"/>
      <c r="BM36" s="1683"/>
      <c r="BN36" s="1683"/>
      <c r="BO36" s="1683"/>
      <c r="BP36" s="1688"/>
      <c r="BQ36" s="1688"/>
      <c r="BR36" s="1688"/>
      <c r="BS36" s="1689"/>
    </row>
    <row r="37" spans="1:71" ht="26.25" customHeight="1" x14ac:dyDescent="0.45">
      <c r="A37" s="1308">
        <f t="shared" si="0"/>
        <v>11</v>
      </c>
      <c r="B37" s="1145"/>
      <c r="C37" s="1682"/>
      <c r="D37" s="1683"/>
      <c r="E37" s="1683"/>
      <c r="F37" s="1683"/>
      <c r="G37" s="1683"/>
      <c r="H37" s="1683"/>
      <c r="I37" s="1683"/>
      <c r="J37" s="1683"/>
      <c r="K37" s="1683"/>
      <c r="L37" s="1683"/>
      <c r="M37" s="1683"/>
      <c r="N37" s="1683"/>
      <c r="O37" s="1683"/>
      <c r="P37" s="1683"/>
      <c r="Q37" s="1683"/>
      <c r="R37" s="1683"/>
      <c r="S37" s="1683"/>
      <c r="T37" s="1683"/>
      <c r="U37" s="1683"/>
      <c r="V37" s="1683"/>
      <c r="W37" s="1683"/>
      <c r="X37" s="1688"/>
      <c r="Y37" s="1689"/>
      <c r="Z37" s="1685"/>
      <c r="AA37" s="1683"/>
      <c r="AB37" s="1683"/>
      <c r="AC37" s="1683"/>
      <c r="AD37" s="1683"/>
      <c r="AE37" s="1683"/>
      <c r="AF37" s="1683"/>
      <c r="AG37" s="1683"/>
      <c r="AH37" s="1683"/>
      <c r="AI37" s="1686"/>
      <c r="AJ37" s="1687"/>
      <c r="AK37" s="1688"/>
      <c r="AL37" s="1688"/>
      <c r="AM37" s="1688"/>
      <c r="AN37" s="1677"/>
      <c r="AO37" s="1677"/>
      <c r="AP37" s="1677"/>
      <c r="AQ37" s="1678"/>
      <c r="AR37" s="1681"/>
      <c r="AS37" s="1688"/>
      <c r="AT37" s="1688"/>
      <c r="AU37" s="1754"/>
      <c r="AV37" s="1677"/>
      <c r="AW37" s="1677"/>
      <c r="AX37" s="1677"/>
      <c r="AY37" s="1677"/>
      <c r="AZ37" s="1688"/>
      <c r="BA37" s="1688"/>
      <c r="BB37" s="1689"/>
      <c r="BC37" s="1681"/>
      <c r="BD37" s="1677"/>
      <c r="BE37" s="1677"/>
      <c r="BF37" s="1677"/>
      <c r="BG37" s="1683"/>
      <c r="BH37" s="1683"/>
      <c r="BI37" s="1683"/>
      <c r="BJ37" s="1683"/>
      <c r="BK37" s="1683"/>
      <c r="BL37" s="1683"/>
      <c r="BM37" s="1683"/>
      <c r="BN37" s="1683"/>
      <c r="BO37" s="1683"/>
      <c r="BP37" s="1688"/>
      <c r="BQ37" s="1688"/>
      <c r="BR37" s="1688"/>
      <c r="BS37" s="1689"/>
    </row>
    <row r="38" spans="1:71" ht="26.25" customHeight="1" x14ac:dyDescent="0.45">
      <c r="A38" s="1308">
        <f t="shared" si="0"/>
        <v>12</v>
      </c>
      <c r="B38" s="1145"/>
      <c r="C38" s="1682"/>
      <c r="D38" s="1683"/>
      <c r="E38" s="1683"/>
      <c r="F38" s="1683"/>
      <c r="G38" s="1683"/>
      <c r="H38" s="1683"/>
      <c r="I38" s="1683"/>
      <c r="J38" s="1683"/>
      <c r="K38" s="1683"/>
      <c r="L38" s="1683"/>
      <c r="M38" s="1683"/>
      <c r="N38" s="1683"/>
      <c r="O38" s="1683"/>
      <c r="P38" s="1683"/>
      <c r="Q38" s="1683"/>
      <c r="R38" s="1683"/>
      <c r="S38" s="1683"/>
      <c r="T38" s="1683"/>
      <c r="U38" s="1683"/>
      <c r="V38" s="1683"/>
      <c r="W38" s="1683"/>
      <c r="X38" s="1688"/>
      <c r="Y38" s="1689"/>
      <c r="Z38" s="1685"/>
      <c r="AA38" s="1683"/>
      <c r="AB38" s="1683"/>
      <c r="AC38" s="1683"/>
      <c r="AD38" s="1683"/>
      <c r="AE38" s="1683"/>
      <c r="AF38" s="1683"/>
      <c r="AG38" s="1683"/>
      <c r="AH38" s="1683"/>
      <c r="AI38" s="1686"/>
      <c r="AJ38" s="1687"/>
      <c r="AK38" s="1688"/>
      <c r="AL38" s="1688"/>
      <c r="AM38" s="1688"/>
      <c r="AN38" s="1677"/>
      <c r="AO38" s="1677"/>
      <c r="AP38" s="1677"/>
      <c r="AQ38" s="1678"/>
      <c r="AR38" s="1681"/>
      <c r="AS38" s="1688"/>
      <c r="AT38" s="1688"/>
      <c r="AU38" s="1754"/>
      <c r="AV38" s="1677"/>
      <c r="AW38" s="1677"/>
      <c r="AX38" s="1677"/>
      <c r="AY38" s="1677"/>
      <c r="AZ38" s="1688"/>
      <c r="BA38" s="1688"/>
      <c r="BB38" s="1689"/>
      <c r="BC38" s="1681"/>
      <c r="BD38" s="1677"/>
      <c r="BE38" s="1677"/>
      <c r="BF38" s="1677"/>
      <c r="BG38" s="1683"/>
      <c r="BH38" s="1683"/>
      <c r="BI38" s="1683"/>
      <c r="BJ38" s="1683"/>
      <c r="BK38" s="1683"/>
      <c r="BL38" s="1683"/>
      <c r="BM38" s="1683"/>
      <c r="BN38" s="1683"/>
      <c r="BO38" s="1683"/>
      <c r="BP38" s="1688"/>
      <c r="BQ38" s="1688"/>
      <c r="BR38" s="1688"/>
      <c r="BS38" s="1689"/>
    </row>
    <row r="39" spans="1:71" ht="26.25" customHeight="1" x14ac:dyDescent="0.45">
      <c r="A39" s="1308">
        <f t="shared" si="0"/>
        <v>13</v>
      </c>
      <c r="B39" s="1145"/>
      <c r="C39" s="1682"/>
      <c r="D39" s="1683"/>
      <c r="E39" s="1683"/>
      <c r="F39" s="1683"/>
      <c r="G39" s="1683"/>
      <c r="H39" s="1683"/>
      <c r="I39" s="1683"/>
      <c r="J39" s="1683"/>
      <c r="K39" s="1683"/>
      <c r="L39" s="1683"/>
      <c r="M39" s="1683"/>
      <c r="N39" s="1683"/>
      <c r="O39" s="1683"/>
      <c r="P39" s="1683"/>
      <c r="Q39" s="1683"/>
      <c r="R39" s="1683"/>
      <c r="S39" s="1683"/>
      <c r="T39" s="1683"/>
      <c r="U39" s="1683"/>
      <c r="V39" s="1683"/>
      <c r="W39" s="1683"/>
      <c r="X39" s="1688"/>
      <c r="Y39" s="1689"/>
      <c r="Z39" s="1685"/>
      <c r="AA39" s="1683"/>
      <c r="AB39" s="1683"/>
      <c r="AC39" s="1683"/>
      <c r="AD39" s="1683"/>
      <c r="AE39" s="1683"/>
      <c r="AF39" s="1683"/>
      <c r="AG39" s="1683"/>
      <c r="AH39" s="1683"/>
      <c r="AI39" s="1686"/>
      <c r="AJ39" s="1687"/>
      <c r="AK39" s="1688"/>
      <c r="AL39" s="1688"/>
      <c r="AM39" s="1688"/>
      <c r="AN39" s="1677"/>
      <c r="AO39" s="1677"/>
      <c r="AP39" s="1677"/>
      <c r="AQ39" s="1678"/>
      <c r="AR39" s="1681"/>
      <c r="AS39" s="1688"/>
      <c r="AT39" s="1688"/>
      <c r="AU39" s="1754"/>
      <c r="AV39" s="1677"/>
      <c r="AW39" s="1677"/>
      <c r="AX39" s="1677"/>
      <c r="AY39" s="1677"/>
      <c r="AZ39" s="1688"/>
      <c r="BA39" s="1688"/>
      <c r="BB39" s="1689"/>
      <c r="BC39" s="1681"/>
      <c r="BD39" s="1677"/>
      <c r="BE39" s="1677"/>
      <c r="BF39" s="1677"/>
      <c r="BG39" s="1683"/>
      <c r="BH39" s="1683"/>
      <c r="BI39" s="1683"/>
      <c r="BJ39" s="1683"/>
      <c r="BK39" s="1683"/>
      <c r="BL39" s="1683"/>
      <c r="BM39" s="1683"/>
      <c r="BN39" s="1683"/>
      <c r="BO39" s="1683"/>
      <c r="BP39" s="1688"/>
      <c r="BQ39" s="1688"/>
      <c r="BR39" s="1688"/>
      <c r="BS39" s="1689"/>
    </row>
    <row r="40" spans="1:71" ht="26.25" customHeight="1" x14ac:dyDescent="0.45">
      <c r="A40" s="1308">
        <f t="shared" si="0"/>
        <v>14</v>
      </c>
      <c r="B40" s="1145"/>
      <c r="C40" s="1682"/>
      <c r="D40" s="1683"/>
      <c r="E40" s="1683"/>
      <c r="F40" s="1683"/>
      <c r="G40" s="1683"/>
      <c r="H40" s="1683"/>
      <c r="I40" s="1683"/>
      <c r="J40" s="1683"/>
      <c r="K40" s="1683"/>
      <c r="L40" s="1683"/>
      <c r="M40" s="1683"/>
      <c r="N40" s="1683"/>
      <c r="O40" s="1683"/>
      <c r="P40" s="1683"/>
      <c r="Q40" s="1683"/>
      <c r="R40" s="1683"/>
      <c r="S40" s="1683"/>
      <c r="T40" s="1683"/>
      <c r="U40" s="1683"/>
      <c r="V40" s="1683"/>
      <c r="W40" s="1683"/>
      <c r="X40" s="1688"/>
      <c r="Y40" s="1689"/>
      <c r="Z40" s="1685"/>
      <c r="AA40" s="1683"/>
      <c r="AB40" s="1683"/>
      <c r="AC40" s="1683"/>
      <c r="AD40" s="1683"/>
      <c r="AE40" s="1683"/>
      <c r="AF40" s="1683"/>
      <c r="AG40" s="1683"/>
      <c r="AH40" s="1683"/>
      <c r="AI40" s="1686"/>
      <c r="AJ40" s="1687"/>
      <c r="AK40" s="1688"/>
      <c r="AL40" s="1688"/>
      <c r="AM40" s="1688"/>
      <c r="AN40" s="1677"/>
      <c r="AO40" s="1677"/>
      <c r="AP40" s="1677"/>
      <c r="AQ40" s="1678"/>
      <c r="AR40" s="1681"/>
      <c r="AS40" s="1688"/>
      <c r="AT40" s="1688"/>
      <c r="AU40" s="1754"/>
      <c r="AV40" s="1677"/>
      <c r="AW40" s="1677"/>
      <c r="AX40" s="1677"/>
      <c r="AY40" s="1677"/>
      <c r="AZ40" s="1688"/>
      <c r="BA40" s="1688"/>
      <c r="BB40" s="1689"/>
      <c r="BC40" s="1681"/>
      <c r="BD40" s="1677"/>
      <c r="BE40" s="1677"/>
      <c r="BF40" s="1677"/>
      <c r="BG40" s="1683"/>
      <c r="BH40" s="1683"/>
      <c r="BI40" s="1683"/>
      <c r="BJ40" s="1683"/>
      <c r="BK40" s="1683"/>
      <c r="BL40" s="1683"/>
      <c r="BM40" s="1683"/>
      <c r="BN40" s="1683"/>
      <c r="BO40" s="1683"/>
      <c r="BP40" s="1688"/>
      <c r="BQ40" s="1688"/>
      <c r="BR40" s="1688"/>
      <c r="BS40" s="1689"/>
    </row>
    <row r="41" spans="1:71" ht="26.25" customHeight="1" x14ac:dyDescent="0.45">
      <c r="A41" s="1308">
        <f t="shared" si="0"/>
        <v>15</v>
      </c>
      <c r="B41" s="1145"/>
      <c r="C41" s="1682"/>
      <c r="D41" s="1683"/>
      <c r="E41" s="1683"/>
      <c r="F41" s="1683"/>
      <c r="G41" s="1683"/>
      <c r="H41" s="1683"/>
      <c r="I41" s="1683"/>
      <c r="J41" s="1683"/>
      <c r="K41" s="1683"/>
      <c r="L41" s="1683"/>
      <c r="M41" s="1683"/>
      <c r="N41" s="1683"/>
      <c r="O41" s="1683"/>
      <c r="P41" s="1683"/>
      <c r="Q41" s="1683"/>
      <c r="R41" s="1683"/>
      <c r="S41" s="1683"/>
      <c r="T41" s="1683"/>
      <c r="U41" s="1683"/>
      <c r="V41" s="1683"/>
      <c r="W41" s="1683"/>
      <c r="X41" s="1688"/>
      <c r="Y41" s="1689"/>
      <c r="Z41" s="1685"/>
      <c r="AA41" s="1683"/>
      <c r="AB41" s="1683"/>
      <c r="AC41" s="1683"/>
      <c r="AD41" s="1683"/>
      <c r="AE41" s="1683"/>
      <c r="AF41" s="1683"/>
      <c r="AG41" s="1683"/>
      <c r="AH41" s="1683"/>
      <c r="AI41" s="1686"/>
      <c r="AJ41" s="1687"/>
      <c r="AK41" s="1688"/>
      <c r="AL41" s="1688"/>
      <c r="AM41" s="1688"/>
      <c r="AN41" s="1677"/>
      <c r="AO41" s="1677"/>
      <c r="AP41" s="1677"/>
      <c r="AQ41" s="1678"/>
      <c r="AR41" s="1681"/>
      <c r="AS41" s="1688"/>
      <c r="AT41" s="1688"/>
      <c r="AU41" s="1754"/>
      <c r="AV41" s="1677"/>
      <c r="AW41" s="1677"/>
      <c r="AX41" s="1677"/>
      <c r="AY41" s="1677"/>
      <c r="AZ41" s="1688"/>
      <c r="BA41" s="1688"/>
      <c r="BB41" s="1689"/>
      <c r="BC41" s="1681"/>
      <c r="BD41" s="1677"/>
      <c r="BE41" s="1677"/>
      <c r="BF41" s="1677"/>
      <c r="BG41" s="1683"/>
      <c r="BH41" s="1683"/>
      <c r="BI41" s="1683"/>
      <c r="BJ41" s="1683"/>
      <c r="BK41" s="1683"/>
      <c r="BL41" s="1683"/>
      <c r="BM41" s="1683"/>
      <c r="BN41" s="1683"/>
      <c r="BO41" s="1683"/>
      <c r="BP41" s="1688"/>
      <c r="BQ41" s="1688"/>
      <c r="BR41" s="1688"/>
      <c r="BS41" s="1689"/>
    </row>
    <row r="42" spans="1:71" ht="26.25" customHeight="1" x14ac:dyDescent="0.45">
      <c r="A42" s="1309">
        <f t="shared" si="0"/>
        <v>16</v>
      </c>
      <c r="B42" s="1312"/>
      <c r="C42" s="1708"/>
      <c r="D42" s="1703"/>
      <c r="E42" s="1703"/>
      <c r="F42" s="1703"/>
      <c r="G42" s="1703"/>
      <c r="H42" s="1703"/>
      <c r="I42" s="1703"/>
      <c r="J42" s="1703"/>
      <c r="K42" s="1703"/>
      <c r="L42" s="1703"/>
      <c r="M42" s="1703"/>
      <c r="N42" s="1703"/>
      <c r="O42" s="1703"/>
      <c r="P42" s="1703"/>
      <c r="Q42" s="1703"/>
      <c r="R42" s="1703"/>
      <c r="S42" s="1703"/>
      <c r="T42" s="1703"/>
      <c r="U42" s="1703"/>
      <c r="V42" s="1703"/>
      <c r="W42" s="1703"/>
      <c r="X42" s="1702"/>
      <c r="Y42" s="1709"/>
      <c r="Z42" s="1705"/>
      <c r="AA42" s="1703"/>
      <c r="AB42" s="1703"/>
      <c r="AC42" s="1703"/>
      <c r="AD42" s="1703"/>
      <c r="AE42" s="1703"/>
      <c r="AF42" s="1703"/>
      <c r="AG42" s="1703"/>
      <c r="AH42" s="1703"/>
      <c r="AI42" s="1706"/>
      <c r="AJ42" s="1707"/>
      <c r="AK42" s="1702"/>
      <c r="AL42" s="1702"/>
      <c r="AM42" s="1702"/>
      <c r="AN42" s="1700"/>
      <c r="AO42" s="1700"/>
      <c r="AP42" s="1700"/>
      <c r="AQ42" s="1696"/>
      <c r="AR42" s="1699"/>
      <c r="AS42" s="1702"/>
      <c r="AT42" s="1702"/>
      <c r="AU42" s="1755"/>
      <c r="AV42" s="1700"/>
      <c r="AW42" s="1700"/>
      <c r="AX42" s="1700"/>
      <c r="AY42" s="1700"/>
      <c r="AZ42" s="1702"/>
      <c r="BA42" s="1702"/>
      <c r="BB42" s="1709"/>
      <c r="BC42" s="1699"/>
      <c r="BD42" s="1700"/>
      <c r="BE42" s="1700"/>
      <c r="BF42" s="1700"/>
      <c r="BG42" s="1703"/>
      <c r="BH42" s="1703"/>
      <c r="BI42" s="1703"/>
      <c r="BJ42" s="1703"/>
      <c r="BK42" s="1703"/>
      <c r="BL42" s="1703"/>
      <c r="BM42" s="1703"/>
      <c r="BN42" s="1703"/>
      <c r="BO42" s="1703"/>
      <c r="BP42" s="1702"/>
      <c r="BQ42" s="1702"/>
      <c r="BR42" s="1702"/>
      <c r="BS42" s="1709"/>
    </row>
  </sheetData>
  <mergeCells count="380">
    <mergeCell ref="BP41:BS41"/>
    <mergeCell ref="A42:B42"/>
    <mergeCell ref="C42:F42"/>
    <mergeCell ref="G42:J42"/>
    <mergeCell ref="K42:N42"/>
    <mergeCell ref="O42:R42"/>
    <mergeCell ref="S42:W42"/>
    <mergeCell ref="AJ41:AM41"/>
    <mergeCell ref="AN41:AP41"/>
    <mergeCell ref="AQ41:AR41"/>
    <mergeCell ref="AS41:AU41"/>
    <mergeCell ref="AV41:AY41"/>
    <mergeCell ref="AZ41:BB41"/>
    <mergeCell ref="BP42:BS42"/>
    <mergeCell ref="AS42:AU42"/>
    <mergeCell ref="AV42:AY42"/>
    <mergeCell ref="AZ42:BB42"/>
    <mergeCell ref="BC42:BF42"/>
    <mergeCell ref="BG42:BJ42"/>
    <mergeCell ref="BK42:BO42"/>
    <mergeCell ref="X42:Y42"/>
    <mergeCell ref="Z42:AD42"/>
    <mergeCell ref="AE42:AI42"/>
    <mergeCell ref="AJ42:AM42"/>
    <mergeCell ref="BK40:BO40"/>
    <mergeCell ref="X40:Y40"/>
    <mergeCell ref="Z40:AD40"/>
    <mergeCell ref="AE40:AI40"/>
    <mergeCell ref="AJ40:AM40"/>
    <mergeCell ref="AN40:AP40"/>
    <mergeCell ref="AQ40:AR40"/>
    <mergeCell ref="BC41:BF41"/>
    <mergeCell ref="BG41:BJ41"/>
    <mergeCell ref="BK41:BO41"/>
    <mergeCell ref="AN42:AP42"/>
    <mergeCell ref="AQ42:AR42"/>
    <mergeCell ref="A41:B41"/>
    <mergeCell ref="C41:F41"/>
    <mergeCell ref="G41:J41"/>
    <mergeCell ref="K41:N41"/>
    <mergeCell ref="O41:R41"/>
    <mergeCell ref="S41:W41"/>
    <mergeCell ref="X41:Y41"/>
    <mergeCell ref="Z41:AD41"/>
    <mergeCell ref="AE41:AI41"/>
    <mergeCell ref="AN38:AP38"/>
    <mergeCell ref="AQ38:AR38"/>
    <mergeCell ref="BC39:BF39"/>
    <mergeCell ref="BG39:BJ39"/>
    <mergeCell ref="BK39:BO39"/>
    <mergeCell ref="BP39:BS39"/>
    <mergeCell ref="A40:B40"/>
    <mergeCell ref="C40:F40"/>
    <mergeCell ref="G40:J40"/>
    <mergeCell ref="K40:N40"/>
    <mergeCell ref="O40:R40"/>
    <mergeCell ref="S40:W40"/>
    <mergeCell ref="AJ39:AM39"/>
    <mergeCell ref="AN39:AP39"/>
    <mergeCell ref="AQ39:AR39"/>
    <mergeCell ref="AS39:AU39"/>
    <mergeCell ref="AV39:AY39"/>
    <mergeCell ref="AZ39:BB39"/>
    <mergeCell ref="BP40:BS40"/>
    <mergeCell ref="AS40:AU40"/>
    <mergeCell ref="AV40:AY40"/>
    <mergeCell ref="AZ40:BB40"/>
    <mergeCell ref="BC40:BF40"/>
    <mergeCell ref="BG40:BJ40"/>
    <mergeCell ref="A39:B39"/>
    <mergeCell ref="C39:F39"/>
    <mergeCell ref="G39:J39"/>
    <mergeCell ref="K39:N39"/>
    <mergeCell ref="O39:R39"/>
    <mergeCell ref="S39:W39"/>
    <mergeCell ref="X39:Y39"/>
    <mergeCell ref="Z39:AD39"/>
    <mergeCell ref="AE39:AI39"/>
    <mergeCell ref="BP37:BS37"/>
    <mergeCell ref="A38:B38"/>
    <mergeCell ref="C38:F38"/>
    <mergeCell ref="G38:J38"/>
    <mergeCell ref="K38:N38"/>
    <mergeCell ref="O38:R38"/>
    <mergeCell ref="S38:W38"/>
    <mergeCell ref="AJ37:AM37"/>
    <mergeCell ref="AN37:AP37"/>
    <mergeCell ref="AQ37:AR37"/>
    <mergeCell ref="AS37:AU37"/>
    <mergeCell ref="AV37:AY37"/>
    <mergeCell ref="AZ37:BB37"/>
    <mergeCell ref="BP38:BS38"/>
    <mergeCell ref="AS38:AU38"/>
    <mergeCell ref="AV38:AY38"/>
    <mergeCell ref="AZ38:BB38"/>
    <mergeCell ref="BC38:BF38"/>
    <mergeCell ref="BG38:BJ38"/>
    <mergeCell ref="BK38:BO38"/>
    <mergeCell ref="X38:Y38"/>
    <mergeCell ref="Z38:AD38"/>
    <mergeCell ref="AE38:AI38"/>
    <mergeCell ref="AJ38:AM38"/>
    <mergeCell ref="BK36:BO36"/>
    <mergeCell ref="X36:Y36"/>
    <mergeCell ref="Z36:AD36"/>
    <mergeCell ref="AE36:AI36"/>
    <mergeCell ref="AJ36:AM36"/>
    <mergeCell ref="AN36:AP36"/>
    <mergeCell ref="AQ36:AR36"/>
    <mergeCell ref="BC37:BF37"/>
    <mergeCell ref="BG37:BJ37"/>
    <mergeCell ref="BK37:BO37"/>
    <mergeCell ref="A37:B37"/>
    <mergeCell ref="C37:F37"/>
    <mergeCell ref="G37:J37"/>
    <mergeCell ref="K37:N37"/>
    <mergeCell ref="O37:R37"/>
    <mergeCell ref="S37:W37"/>
    <mergeCell ref="X37:Y37"/>
    <mergeCell ref="Z37:AD37"/>
    <mergeCell ref="AE37:AI37"/>
    <mergeCell ref="AN34:AP34"/>
    <mergeCell ref="AQ34:AR34"/>
    <mergeCell ref="BC35:BF35"/>
    <mergeCell ref="BG35:BJ35"/>
    <mergeCell ref="BK35:BO35"/>
    <mergeCell ref="BP35:BS35"/>
    <mergeCell ref="A36:B36"/>
    <mergeCell ref="C36:F36"/>
    <mergeCell ref="G36:J36"/>
    <mergeCell ref="K36:N36"/>
    <mergeCell ref="O36:R36"/>
    <mergeCell ref="S36:W36"/>
    <mergeCell ref="AJ35:AM35"/>
    <mergeCell ref="AN35:AP35"/>
    <mergeCell ref="AQ35:AR35"/>
    <mergeCell ref="AS35:AU35"/>
    <mergeCell ref="AV35:AY35"/>
    <mergeCell ref="AZ35:BB35"/>
    <mergeCell ref="BP36:BS36"/>
    <mergeCell ref="AS36:AU36"/>
    <mergeCell ref="AV36:AY36"/>
    <mergeCell ref="AZ36:BB36"/>
    <mergeCell ref="BC36:BF36"/>
    <mergeCell ref="BG36:BJ36"/>
    <mergeCell ref="A35:B35"/>
    <mergeCell ref="C35:F35"/>
    <mergeCell ref="G35:J35"/>
    <mergeCell ref="K35:N35"/>
    <mergeCell ref="O35:R35"/>
    <mergeCell ref="S35:W35"/>
    <mergeCell ref="X35:Y35"/>
    <mergeCell ref="Z35:AD35"/>
    <mergeCell ref="AE35:AI35"/>
    <mergeCell ref="BP33:BS33"/>
    <mergeCell ref="A34:B34"/>
    <mergeCell ref="C34:F34"/>
    <mergeCell ref="G34:J34"/>
    <mergeCell ref="K34:N34"/>
    <mergeCell ref="O34:R34"/>
    <mergeCell ref="S34:W34"/>
    <mergeCell ref="AJ33:AM33"/>
    <mergeCell ref="AN33:AP33"/>
    <mergeCell ref="AQ33:AR33"/>
    <mergeCell ref="AS33:AU33"/>
    <mergeCell ref="AV33:AY33"/>
    <mergeCell ref="AZ33:BB33"/>
    <mergeCell ref="BP34:BS34"/>
    <mergeCell ref="AS34:AU34"/>
    <mergeCell ref="AV34:AY34"/>
    <mergeCell ref="AZ34:BB34"/>
    <mergeCell ref="BC34:BF34"/>
    <mergeCell ref="BG34:BJ34"/>
    <mergeCell ref="BK34:BO34"/>
    <mergeCell ref="X34:Y34"/>
    <mergeCell ref="Z34:AD34"/>
    <mergeCell ref="AE34:AI34"/>
    <mergeCell ref="AJ34:AM34"/>
    <mergeCell ref="BK32:BO32"/>
    <mergeCell ref="X32:Y32"/>
    <mergeCell ref="Z32:AD32"/>
    <mergeCell ref="AE32:AI32"/>
    <mergeCell ref="AJ32:AM32"/>
    <mergeCell ref="AN32:AP32"/>
    <mergeCell ref="AQ32:AR32"/>
    <mergeCell ref="BC33:BF33"/>
    <mergeCell ref="BG33:BJ33"/>
    <mergeCell ref="BK33:BO33"/>
    <mergeCell ref="A33:B33"/>
    <mergeCell ref="C33:F33"/>
    <mergeCell ref="G33:J33"/>
    <mergeCell ref="K33:N33"/>
    <mergeCell ref="O33:R33"/>
    <mergeCell ref="S33:W33"/>
    <mergeCell ref="X33:Y33"/>
    <mergeCell ref="Z33:AD33"/>
    <mergeCell ref="AE33:AI33"/>
    <mergeCell ref="AN30:AP30"/>
    <mergeCell ref="AQ30:AR30"/>
    <mergeCell ref="BC31:BF31"/>
    <mergeCell ref="BG31:BJ31"/>
    <mergeCell ref="BK31:BO31"/>
    <mergeCell ref="BP31:BS31"/>
    <mergeCell ref="A32:B32"/>
    <mergeCell ref="C32:F32"/>
    <mergeCell ref="G32:J32"/>
    <mergeCell ref="K32:N32"/>
    <mergeCell ref="O32:R32"/>
    <mergeCell ref="S32:W32"/>
    <mergeCell ref="AJ31:AM31"/>
    <mergeCell ref="AN31:AP31"/>
    <mergeCell ref="AQ31:AR31"/>
    <mergeCell ref="AS31:AU31"/>
    <mergeCell ref="AV31:AY31"/>
    <mergeCell ref="AZ31:BB31"/>
    <mergeCell ref="BP32:BS32"/>
    <mergeCell ref="AS32:AU32"/>
    <mergeCell ref="AV32:AY32"/>
    <mergeCell ref="AZ32:BB32"/>
    <mergeCell ref="BC32:BF32"/>
    <mergeCell ref="BG32:BJ32"/>
    <mergeCell ref="A31:B31"/>
    <mergeCell ref="C31:F31"/>
    <mergeCell ref="G31:J31"/>
    <mergeCell ref="K31:N31"/>
    <mergeCell ref="O31:R31"/>
    <mergeCell ref="S31:W31"/>
    <mergeCell ref="X31:Y31"/>
    <mergeCell ref="Z31:AD31"/>
    <mergeCell ref="AE31:AI31"/>
    <mergeCell ref="BP29:BS29"/>
    <mergeCell ref="A30:B30"/>
    <mergeCell ref="C30:F30"/>
    <mergeCell ref="G30:J30"/>
    <mergeCell ref="K30:N30"/>
    <mergeCell ref="O30:R30"/>
    <mergeCell ref="S30:W30"/>
    <mergeCell ref="AJ29:AM29"/>
    <mergeCell ref="AN29:AP29"/>
    <mergeCell ref="AQ29:AR29"/>
    <mergeCell ref="AS29:AU29"/>
    <mergeCell ref="AV29:AY29"/>
    <mergeCell ref="AZ29:BB29"/>
    <mergeCell ref="BP30:BS30"/>
    <mergeCell ref="AS30:AU30"/>
    <mergeCell ref="AV30:AY30"/>
    <mergeCell ref="AZ30:BB30"/>
    <mergeCell ref="BC30:BF30"/>
    <mergeCell ref="BG30:BJ30"/>
    <mergeCell ref="BK30:BO30"/>
    <mergeCell ref="X30:Y30"/>
    <mergeCell ref="Z30:AD30"/>
    <mergeCell ref="AE30:AI30"/>
    <mergeCell ref="AJ30:AM30"/>
    <mergeCell ref="X28:Y28"/>
    <mergeCell ref="Z28:AD28"/>
    <mergeCell ref="AE28:AI28"/>
    <mergeCell ref="AJ28:AM28"/>
    <mergeCell ref="AN28:AP28"/>
    <mergeCell ref="AQ28:AR28"/>
    <mergeCell ref="BC29:BF29"/>
    <mergeCell ref="BG29:BJ29"/>
    <mergeCell ref="BK29:BO29"/>
    <mergeCell ref="A29:B29"/>
    <mergeCell ref="C29:F29"/>
    <mergeCell ref="G29:J29"/>
    <mergeCell ref="K29:N29"/>
    <mergeCell ref="O29:R29"/>
    <mergeCell ref="S29:W29"/>
    <mergeCell ref="X29:Y29"/>
    <mergeCell ref="Z29:AD29"/>
    <mergeCell ref="AE29:AI29"/>
    <mergeCell ref="A24:B26"/>
    <mergeCell ref="BC27:BF27"/>
    <mergeCell ref="BG27:BJ27"/>
    <mergeCell ref="BK27:BO27"/>
    <mergeCell ref="BP27:BS27"/>
    <mergeCell ref="A28:B28"/>
    <mergeCell ref="C28:F28"/>
    <mergeCell ref="G28:J28"/>
    <mergeCell ref="K28:N28"/>
    <mergeCell ref="O28:R28"/>
    <mergeCell ref="S28:W28"/>
    <mergeCell ref="AJ27:AM27"/>
    <mergeCell ref="AN27:AP27"/>
    <mergeCell ref="AQ27:AR27"/>
    <mergeCell ref="AS27:AU27"/>
    <mergeCell ref="AV27:AY27"/>
    <mergeCell ref="AZ27:BB27"/>
    <mergeCell ref="BP28:BS28"/>
    <mergeCell ref="AS28:AU28"/>
    <mergeCell ref="AV28:AY28"/>
    <mergeCell ref="AZ28:BB28"/>
    <mergeCell ref="BC28:BF28"/>
    <mergeCell ref="BG28:BJ28"/>
    <mergeCell ref="BK28:BO28"/>
    <mergeCell ref="A27:B27"/>
    <mergeCell ref="C27:F27"/>
    <mergeCell ref="G27:J27"/>
    <mergeCell ref="K27:N27"/>
    <mergeCell ref="O27:R27"/>
    <mergeCell ref="S27:W27"/>
    <mergeCell ref="X27:Y27"/>
    <mergeCell ref="Z27:AD27"/>
    <mergeCell ref="AE27:AI27"/>
    <mergeCell ref="BG24:BJ26"/>
    <mergeCell ref="BK24:BO26"/>
    <mergeCell ref="BP24:BS26"/>
    <mergeCell ref="C25:F26"/>
    <mergeCell ref="G25:J26"/>
    <mergeCell ref="K25:N26"/>
    <mergeCell ref="O25:R26"/>
    <mergeCell ref="S25:W26"/>
    <mergeCell ref="X25:Y26"/>
    <mergeCell ref="AJ25:AM26"/>
    <mergeCell ref="C24:Y24"/>
    <mergeCell ref="Z24:AD26"/>
    <mergeCell ref="AE24:AI26"/>
    <mergeCell ref="AJ24:BB24"/>
    <mergeCell ref="BC24:BF26"/>
    <mergeCell ref="AN25:AP26"/>
    <mergeCell ref="AQ25:AR26"/>
    <mergeCell ref="AS25:AU26"/>
    <mergeCell ref="AV25:AY26"/>
    <mergeCell ref="AZ25:BB26"/>
    <mergeCell ref="A14:BS14"/>
    <mergeCell ref="A15:BS15"/>
    <mergeCell ref="Z21:AH22"/>
    <mergeCell ref="AI21:AL22"/>
    <mergeCell ref="AM21:AO22"/>
    <mergeCell ref="AP21:BA22"/>
    <mergeCell ref="BB21:BH22"/>
    <mergeCell ref="BI21:BS21"/>
    <mergeCell ref="BI22:BS22"/>
    <mergeCell ref="A21:F22"/>
    <mergeCell ref="G21:L22"/>
    <mergeCell ref="M21:R22"/>
    <mergeCell ref="S21:U22"/>
    <mergeCell ref="V21:W22"/>
    <mergeCell ref="X21:Y22"/>
    <mergeCell ref="X20:Y20"/>
    <mergeCell ref="Z20:AH20"/>
    <mergeCell ref="AI20:AL20"/>
    <mergeCell ref="AM20:AO20"/>
    <mergeCell ref="AP20:BA20"/>
    <mergeCell ref="BI20:BS20"/>
    <mergeCell ref="A19:W19"/>
    <mergeCell ref="X19:AL19"/>
    <mergeCell ref="AM19:BA19"/>
    <mergeCell ref="BB19:BH20"/>
    <mergeCell ref="BI19:BS19"/>
    <mergeCell ref="A20:F20"/>
    <mergeCell ref="G20:L20"/>
    <mergeCell ref="M20:R20"/>
    <mergeCell ref="S20:U20"/>
    <mergeCell ref="V20:W20"/>
    <mergeCell ref="A16:BS16"/>
    <mergeCell ref="A18:BS18"/>
    <mergeCell ref="H10:W10"/>
    <mergeCell ref="A13:BS13"/>
    <mergeCell ref="A6:Y6"/>
    <mergeCell ref="AQ6:AS6"/>
    <mergeCell ref="AT6:BG6"/>
    <mergeCell ref="A7:Y7"/>
    <mergeCell ref="AQ7:AS7"/>
    <mergeCell ref="AT7:BG7"/>
    <mergeCell ref="BH1:BS7"/>
    <mergeCell ref="A4:Y4"/>
    <mergeCell ref="AQ4:AS4"/>
    <mergeCell ref="AT4:BG4"/>
    <mergeCell ref="A5:Y5"/>
    <mergeCell ref="AQ5:AS5"/>
    <mergeCell ref="AT5:BG5"/>
    <mergeCell ref="Z1:AM7"/>
    <mergeCell ref="AN1:AP7"/>
    <mergeCell ref="AQ1:BG1"/>
    <mergeCell ref="AQ2:AS2"/>
    <mergeCell ref="AT2:BG2"/>
    <mergeCell ref="AQ3:AS3"/>
    <mergeCell ref="AT3:BG3"/>
  </mergeCells>
  <pageMargins left="0.1" right="0.1" top="0.1" bottom="0.65" header="0.3" footer="0.1"/>
  <pageSetup orientation="landscape" r:id="rId1"/>
  <headerFooter>
    <oddFooter>&amp;C&amp;"Arial Nova Cond Light,Bold"&amp;8O EXTENSIONISTA&amp;"-,Regular"&amp;11
&amp;"Arial Nova Cond Light,Italic"&amp;8Assinatura legível e carimbo</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97C8C-7BA5-415D-B438-C7B442DD31E0}">
  <sheetPr codeName="Sheet12">
    <tabColor theme="8" tint="-0.499984740745262"/>
  </sheetPr>
  <dimension ref="A1:BL124"/>
  <sheetViews>
    <sheetView showGridLines="0" view="pageBreakPreview" topLeftCell="A114" zoomScale="160" zoomScaleNormal="145" zoomScaleSheetLayoutView="160" workbookViewId="0">
      <selection activeCell="V119" sqref="V119:AA119"/>
    </sheetView>
  </sheetViews>
  <sheetFormatPr defaultColWidth="2.53125" defaultRowHeight="13.9" x14ac:dyDescent="0.4"/>
  <cols>
    <col min="1" max="1" width="2.1328125" style="107" customWidth="1"/>
    <col min="2" max="2" width="1.86328125" style="105" customWidth="1"/>
    <col min="3" max="3" width="2.1328125" style="105" customWidth="1"/>
    <col min="4" max="4" width="2.3984375" style="105" customWidth="1"/>
    <col min="5" max="5" width="2.53125" style="105" customWidth="1"/>
    <col min="6" max="6" width="2" style="105" customWidth="1"/>
    <col min="7" max="7" width="2.33203125" style="105" customWidth="1"/>
    <col min="8" max="8" width="2.3984375" style="105" customWidth="1"/>
    <col min="9" max="9" width="2" style="105" customWidth="1"/>
    <col min="10" max="10" width="1" style="105" customWidth="1"/>
    <col min="11" max="11" width="1.1328125" style="105" customWidth="1"/>
    <col min="12" max="13" width="2.33203125" style="105" customWidth="1"/>
    <col min="14" max="17" width="3.1328125" style="105" customWidth="1"/>
    <col min="18" max="18" width="2" style="105" customWidth="1"/>
    <col min="19" max="19" width="1.33203125" style="105" customWidth="1"/>
    <col min="20" max="20" width="2" style="105" customWidth="1"/>
    <col min="21" max="21" width="2.1328125" style="105" customWidth="1"/>
    <col min="22" max="22" width="1.86328125" style="105" customWidth="1"/>
    <col min="23" max="23" width="1.53125" style="105" customWidth="1"/>
    <col min="24" max="24" width="1.3984375" style="105" customWidth="1"/>
    <col min="25" max="25" width="1.33203125" style="105" customWidth="1"/>
    <col min="26" max="26" width="0.86328125" style="105" customWidth="1"/>
    <col min="27" max="27" width="1.6640625" style="105" customWidth="1"/>
    <col min="28" max="28" width="2.1328125" style="105" customWidth="1"/>
    <col min="29" max="29" width="1.53125" style="105" customWidth="1"/>
    <col min="30" max="30" width="2.1328125" style="105" customWidth="1"/>
    <col min="31" max="31" width="2.6640625" style="105" customWidth="1"/>
    <col min="32" max="37" width="2" style="105" customWidth="1"/>
    <col min="38" max="38" width="1.3984375" style="105" customWidth="1"/>
    <col min="39" max="39" width="1.86328125" style="105" customWidth="1"/>
    <col min="40" max="41" width="1.33203125" style="105" customWidth="1"/>
    <col min="42" max="42" width="1" style="105" customWidth="1"/>
    <col min="43" max="43" width="3" style="105" customWidth="1"/>
    <col min="44" max="45" width="1.86328125" style="105" customWidth="1"/>
    <col min="46" max="46" width="2.86328125" style="105" customWidth="1"/>
    <col min="47" max="47" width="3.33203125" style="105" customWidth="1"/>
    <col min="48" max="48" width="3.6640625" style="105" customWidth="1"/>
    <col min="49" max="49" width="0.6640625" style="105" customWidth="1"/>
    <col min="50" max="50" width="1.3984375" style="105" customWidth="1"/>
    <col min="51" max="51" width="3.1328125" style="105" customWidth="1"/>
    <col min="52" max="52" width="2.53125" style="105" customWidth="1"/>
    <col min="53" max="53" width="3.6640625" style="105" customWidth="1"/>
    <col min="54" max="54" width="3.53125" style="105" customWidth="1"/>
    <col min="55" max="55" width="1.6640625" style="105" customWidth="1"/>
    <col min="56" max="57" width="1.86328125" style="105" customWidth="1"/>
    <col min="58" max="58" width="1.1328125" style="105" customWidth="1"/>
    <col min="59" max="59" width="3" style="105" customWidth="1"/>
    <col min="60" max="60" width="2.6640625" style="105" customWidth="1"/>
    <col min="61" max="61" width="1.86328125" style="105" customWidth="1"/>
    <col min="62" max="62" width="1.3984375" style="105" customWidth="1"/>
    <col min="63" max="63" width="2.53125" style="105" customWidth="1"/>
    <col min="64" max="64" width="2.3984375" style="105" customWidth="1"/>
    <col min="65" max="16384" width="2.53125" style="105"/>
  </cols>
  <sheetData>
    <row r="1" spans="1:64" ht="15" customHeight="1" x14ac:dyDescent="0.4">
      <c r="A1" s="198"/>
      <c r="B1" s="19"/>
      <c r="C1" s="19"/>
      <c r="D1" s="19"/>
      <c r="E1" s="19"/>
      <c r="F1" s="103"/>
      <c r="G1" s="103"/>
      <c r="H1" s="103"/>
      <c r="I1" s="103"/>
      <c r="J1" s="103"/>
      <c r="K1" s="103"/>
      <c r="L1" s="103"/>
      <c r="M1" s="103"/>
      <c r="N1" s="103"/>
      <c r="O1" s="103"/>
      <c r="P1" s="103"/>
      <c r="Q1" s="103"/>
      <c r="R1" s="103"/>
      <c r="S1" s="103"/>
      <c r="T1" s="103"/>
      <c r="U1" s="103"/>
      <c r="V1" s="103"/>
      <c r="W1" s="1762" t="s">
        <v>2393</v>
      </c>
      <c r="X1" s="1763"/>
      <c r="Y1" s="1763"/>
      <c r="Z1" s="1763"/>
      <c r="AA1" s="1763"/>
      <c r="AB1" s="1763"/>
      <c r="AC1" s="1763"/>
      <c r="AD1" s="1763"/>
      <c r="AE1" s="1763"/>
      <c r="AF1" s="1763"/>
      <c r="AG1" s="1763"/>
      <c r="AH1" s="1763"/>
      <c r="AI1" s="1763"/>
      <c r="AJ1" s="1763"/>
      <c r="AK1" s="1763"/>
      <c r="AL1" s="1763"/>
      <c r="AM1" s="1763"/>
      <c r="AN1" s="1763"/>
      <c r="AO1" s="1763"/>
      <c r="AP1" s="1764"/>
      <c r="AQ1" s="1771" t="s">
        <v>2394</v>
      </c>
      <c r="AR1" s="1771"/>
      <c r="AS1" s="1771"/>
      <c r="AT1" s="1775" t="s">
        <v>2395</v>
      </c>
      <c r="AU1" s="1776"/>
      <c r="AV1" s="1776"/>
      <c r="AW1" s="1777"/>
      <c r="AX1" s="1777"/>
      <c r="AY1" s="1777"/>
      <c r="AZ1" s="1777"/>
      <c r="BA1" s="1777"/>
      <c r="BB1" s="1777"/>
      <c r="BC1" s="1777"/>
      <c r="BD1" s="1777"/>
      <c r="BE1" s="1778" t="s">
        <v>2251</v>
      </c>
      <c r="BF1" s="1236"/>
      <c r="BG1" s="1236"/>
      <c r="BH1" s="1236"/>
      <c r="BI1" s="1236"/>
      <c r="BJ1" s="1236"/>
      <c r="BK1" s="1236"/>
      <c r="BL1" s="1237"/>
    </row>
    <row r="2" spans="1:64" ht="14.25" customHeight="1" x14ac:dyDescent="0.4">
      <c r="A2" s="199"/>
      <c r="B2" s="35"/>
      <c r="C2" s="35"/>
      <c r="D2" s="35"/>
      <c r="E2" s="35"/>
      <c r="F2" s="4"/>
      <c r="G2" s="106"/>
      <c r="H2" s="106"/>
      <c r="I2" s="106"/>
      <c r="J2" s="106"/>
      <c r="K2" s="106"/>
      <c r="L2" s="106"/>
      <c r="M2" s="106"/>
      <c r="N2" s="106"/>
      <c r="O2" s="106"/>
      <c r="P2" s="106"/>
      <c r="Q2" s="106"/>
      <c r="R2" s="106"/>
      <c r="S2" s="106"/>
      <c r="T2" s="106"/>
      <c r="U2" s="106"/>
      <c r="V2" s="106"/>
      <c r="W2" s="1765"/>
      <c r="X2" s="1766"/>
      <c r="Y2" s="1766"/>
      <c r="Z2" s="1766"/>
      <c r="AA2" s="1766"/>
      <c r="AB2" s="1766"/>
      <c r="AC2" s="1766"/>
      <c r="AD2" s="1766"/>
      <c r="AE2" s="1766"/>
      <c r="AF2" s="1766"/>
      <c r="AG2" s="1766"/>
      <c r="AH2" s="1766"/>
      <c r="AI2" s="1766"/>
      <c r="AJ2" s="1766"/>
      <c r="AK2" s="1766"/>
      <c r="AL2" s="1766"/>
      <c r="AM2" s="1766"/>
      <c r="AN2" s="1766"/>
      <c r="AO2" s="1766"/>
      <c r="AP2" s="1767"/>
      <c r="AQ2" s="1772"/>
      <c r="AR2" s="1772"/>
      <c r="AS2" s="1772"/>
      <c r="AT2" s="1206" t="e">
        <f>+#REF!</f>
        <v>#REF!</v>
      </c>
      <c r="AU2" s="1206"/>
      <c r="AV2" s="1206"/>
      <c r="AW2" s="1756"/>
      <c r="AX2" s="1756"/>
      <c r="AY2" s="1756"/>
      <c r="AZ2" s="1756"/>
      <c r="BA2" s="1756"/>
      <c r="BB2" s="1756"/>
      <c r="BC2" s="1756"/>
      <c r="BD2" s="1756"/>
      <c r="BE2" s="1757" t="s">
        <v>2252</v>
      </c>
      <c r="BF2" s="1758"/>
      <c r="BG2" s="1758"/>
      <c r="BH2" s="1758"/>
      <c r="BI2" s="1758"/>
      <c r="BJ2" s="1758"/>
      <c r="BK2" s="1758"/>
      <c r="BL2" s="1759"/>
    </row>
    <row r="3" spans="1:64" ht="14.25" customHeight="1" x14ac:dyDescent="0.4">
      <c r="A3" s="199"/>
      <c r="B3" s="35"/>
      <c r="C3" s="35"/>
      <c r="D3" s="35"/>
      <c r="E3" s="35"/>
      <c r="F3" s="4"/>
      <c r="G3" s="106"/>
      <c r="H3" s="106"/>
      <c r="I3" s="106"/>
      <c r="J3" s="106"/>
      <c r="K3" s="106"/>
      <c r="L3" s="106"/>
      <c r="M3" s="106"/>
      <c r="N3" s="106"/>
      <c r="O3" s="106"/>
      <c r="P3" s="106"/>
      <c r="Q3" s="106"/>
      <c r="R3" s="106"/>
      <c r="S3" s="106"/>
      <c r="T3" s="106"/>
      <c r="U3" s="106"/>
      <c r="V3" s="106"/>
      <c r="W3" s="1765"/>
      <c r="X3" s="1766"/>
      <c r="Y3" s="1766"/>
      <c r="Z3" s="1766"/>
      <c r="AA3" s="1766"/>
      <c r="AB3" s="1766"/>
      <c r="AC3" s="1766"/>
      <c r="AD3" s="1766"/>
      <c r="AE3" s="1766"/>
      <c r="AF3" s="1766"/>
      <c r="AG3" s="1766"/>
      <c r="AH3" s="1766"/>
      <c r="AI3" s="1766"/>
      <c r="AJ3" s="1766"/>
      <c r="AK3" s="1766"/>
      <c r="AL3" s="1766"/>
      <c r="AM3" s="1766"/>
      <c r="AN3" s="1766"/>
      <c r="AO3" s="1766"/>
      <c r="AP3" s="1767"/>
      <c r="AQ3" s="1772"/>
      <c r="AR3" s="1772"/>
      <c r="AS3" s="1772"/>
      <c r="AT3" s="1206" t="e">
        <f>+#REF!</f>
        <v>#REF!</v>
      </c>
      <c r="AU3" s="1206"/>
      <c r="AV3" s="1206"/>
      <c r="AW3" s="1756"/>
      <c r="AX3" s="1756"/>
      <c r="AY3" s="1756"/>
      <c r="AZ3" s="1756"/>
      <c r="BA3" s="1756"/>
      <c r="BB3" s="1756"/>
      <c r="BC3" s="1756"/>
      <c r="BD3" s="1756"/>
      <c r="BE3" s="1757"/>
      <c r="BF3" s="1758"/>
      <c r="BG3" s="1758"/>
      <c r="BH3" s="1758"/>
      <c r="BI3" s="1758"/>
      <c r="BJ3" s="1758"/>
      <c r="BK3" s="1758"/>
      <c r="BL3" s="1759"/>
    </row>
    <row r="4" spans="1:64" ht="14.25" customHeight="1" x14ac:dyDescent="0.4">
      <c r="A4" s="8"/>
      <c r="B4" s="6"/>
      <c r="C4" s="6"/>
      <c r="D4" s="6"/>
      <c r="E4" s="6"/>
      <c r="F4" s="6"/>
      <c r="G4" s="6"/>
      <c r="H4" s="6"/>
      <c r="I4" s="6"/>
      <c r="J4" s="6"/>
      <c r="K4" s="6"/>
      <c r="L4" s="6"/>
      <c r="M4" s="6"/>
      <c r="N4" s="6"/>
      <c r="O4" s="6"/>
      <c r="P4" s="6"/>
      <c r="Q4" s="6"/>
      <c r="R4" s="6"/>
      <c r="S4" s="6"/>
      <c r="T4" s="6"/>
      <c r="U4" s="6"/>
      <c r="V4" s="6"/>
      <c r="W4" s="1765"/>
      <c r="X4" s="1766"/>
      <c r="Y4" s="1766"/>
      <c r="Z4" s="1766"/>
      <c r="AA4" s="1766"/>
      <c r="AB4" s="1766"/>
      <c r="AC4" s="1766"/>
      <c r="AD4" s="1766"/>
      <c r="AE4" s="1766"/>
      <c r="AF4" s="1766"/>
      <c r="AG4" s="1766"/>
      <c r="AH4" s="1766"/>
      <c r="AI4" s="1766"/>
      <c r="AJ4" s="1766"/>
      <c r="AK4" s="1766"/>
      <c r="AL4" s="1766"/>
      <c r="AM4" s="1766"/>
      <c r="AN4" s="1766"/>
      <c r="AO4" s="1766"/>
      <c r="AP4" s="1767"/>
      <c r="AQ4" s="1772"/>
      <c r="AR4" s="1772"/>
      <c r="AS4" s="1772"/>
      <c r="AT4" s="1206" t="e">
        <f>+#REF!</f>
        <v>#REF!</v>
      </c>
      <c r="AU4" s="1206"/>
      <c r="AV4" s="1206"/>
      <c r="AW4" s="1756"/>
      <c r="AX4" s="1756"/>
      <c r="AY4" s="1756"/>
      <c r="AZ4" s="1756"/>
      <c r="BA4" s="1756"/>
      <c r="BB4" s="1756"/>
      <c r="BC4" s="1756"/>
      <c r="BD4" s="1756"/>
      <c r="BE4" s="1757"/>
      <c r="BF4" s="1758"/>
      <c r="BG4" s="1758"/>
      <c r="BH4" s="1758"/>
      <c r="BI4" s="1758"/>
      <c r="BJ4" s="1758"/>
      <c r="BK4" s="1758"/>
      <c r="BL4" s="1759"/>
    </row>
    <row r="5" spans="1:64" ht="14.25" customHeight="1" x14ac:dyDescent="0.4">
      <c r="A5" s="8"/>
      <c r="B5" s="6"/>
      <c r="C5" s="6"/>
      <c r="D5" s="6"/>
      <c r="E5" s="6"/>
      <c r="F5" s="6"/>
      <c r="G5" s="6"/>
      <c r="H5" s="6"/>
      <c r="I5" s="6"/>
      <c r="J5" s="6"/>
      <c r="K5" s="6"/>
      <c r="L5" s="6"/>
      <c r="M5" s="6"/>
      <c r="N5" s="6"/>
      <c r="O5" s="6"/>
      <c r="P5" s="6"/>
      <c r="Q5" s="6"/>
      <c r="R5" s="6"/>
      <c r="S5" s="6"/>
      <c r="T5" s="6"/>
      <c r="U5" s="6"/>
      <c r="V5" s="6"/>
      <c r="W5" s="1765"/>
      <c r="X5" s="1766"/>
      <c r="Y5" s="1766"/>
      <c r="Z5" s="1766"/>
      <c r="AA5" s="1766"/>
      <c r="AB5" s="1766"/>
      <c r="AC5" s="1766"/>
      <c r="AD5" s="1766"/>
      <c r="AE5" s="1766"/>
      <c r="AF5" s="1766"/>
      <c r="AG5" s="1766"/>
      <c r="AH5" s="1766"/>
      <c r="AI5" s="1766"/>
      <c r="AJ5" s="1766"/>
      <c r="AK5" s="1766"/>
      <c r="AL5" s="1766"/>
      <c r="AM5" s="1766"/>
      <c r="AN5" s="1766"/>
      <c r="AO5" s="1766"/>
      <c r="AP5" s="1767"/>
      <c r="AQ5" s="1772"/>
      <c r="AR5" s="1772"/>
      <c r="AS5" s="1772"/>
      <c r="AT5" s="1206" t="e">
        <f>+#REF!</f>
        <v>#REF!</v>
      </c>
      <c r="AU5" s="1206"/>
      <c r="AV5" s="1206"/>
      <c r="AW5" s="1756"/>
      <c r="AX5" s="1756"/>
      <c r="AY5" s="1756"/>
      <c r="AZ5" s="1756"/>
      <c r="BA5" s="1756"/>
      <c r="BB5" s="1756"/>
      <c r="BC5" s="1756"/>
      <c r="BD5" s="1756"/>
      <c r="BE5" s="1757"/>
      <c r="BF5" s="1758"/>
      <c r="BG5" s="1758"/>
      <c r="BH5" s="1758"/>
      <c r="BI5" s="1758"/>
      <c r="BJ5" s="1758"/>
      <c r="BK5" s="1758"/>
      <c r="BL5" s="1759"/>
    </row>
    <row r="6" spans="1:64" ht="14.25" customHeight="1" x14ac:dyDescent="0.4">
      <c r="A6" s="8"/>
      <c r="B6" s="6"/>
      <c r="C6" s="6"/>
      <c r="D6" s="6"/>
      <c r="E6" s="6"/>
      <c r="F6" s="6"/>
      <c r="G6" s="6"/>
      <c r="H6" s="6"/>
      <c r="I6" s="6"/>
      <c r="J6" s="6"/>
      <c r="K6" s="6"/>
      <c r="L6" s="6"/>
      <c r="M6" s="6"/>
      <c r="N6" s="6"/>
      <c r="O6" s="6"/>
      <c r="P6" s="6"/>
      <c r="Q6" s="6"/>
      <c r="R6" s="6"/>
      <c r="S6" s="6"/>
      <c r="T6" s="6"/>
      <c r="U6" s="6"/>
      <c r="V6" s="6"/>
      <c r="W6" s="1765"/>
      <c r="X6" s="1766"/>
      <c r="Y6" s="1766"/>
      <c r="Z6" s="1766"/>
      <c r="AA6" s="1766"/>
      <c r="AB6" s="1766"/>
      <c r="AC6" s="1766"/>
      <c r="AD6" s="1766"/>
      <c r="AE6" s="1766"/>
      <c r="AF6" s="1766"/>
      <c r="AG6" s="1766"/>
      <c r="AH6" s="1766"/>
      <c r="AI6" s="1766"/>
      <c r="AJ6" s="1766"/>
      <c r="AK6" s="1766"/>
      <c r="AL6" s="1766"/>
      <c r="AM6" s="1766"/>
      <c r="AN6" s="1766"/>
      <c r="AO6" s="1766"/>
      <c r="AP6" s="1767"/>
      <c r="AQ6" s="1772"/>
      <c r="AR6" s="1772"/>
      <c r="AS6" s="1772"/>
      <c r="AT6" s="1206" t="s">
        <v>1922</v>
      </c>
      <c r="AU6" s="1206"/>
      <c r="AV6" s="1206"/>
      <c r="AW6" s="1756"/>
      <c r="AX6" s="1756"/>
      <c r="AY6" s="1756"/>
      <c r="AZ6" s="1756"/>
      <c r="BA6" s="1756"/>
      <c r="BB6" s="1756"/>
      <c r="BC6" s="1756"/>
      <c r="BD6" s="1756"/>
      <c r="BE6" s="1757"/>
      <c r="BF6" s="1758"/>
      <c r="BG6" s="1758"/>
      <c r="BH6" s="1758"/>
      <c r="BI6" s="1758"/>
      <c r="BJ6" s="1758"/>
      <c r="BK6" s="1758"/>
      <c r="BL6" s="1759"/>
    </row>
    <row r="7" spans="1:64" ht="14.25" customHeight="1" x14ac:dyDescent="0.4">
      <c r="A7" s="203"/>
      <c r="B7" s="7"/>
      <c r="C7" s="7"/>
      <c r="D7" s="7"/>
      <c r="E7" s="7"/>
      <c r="F7" s="7"/>
      <c r="G7" s="7"/>
      <c r="H7" s="7"/>
      <c r="I7" s="7"/>
      <c r="J7" s="7"/>
      <c r="K7" s="7"/>
      <c r="L7" s="7"/>
      <c r="M7" s="7"/>
      <c r="N7" s="7"/>
      <c r="O7" s="7"/>
      <c r="P7" s="7"/>
      <c r="Q7" s="7"/>
      <c r="R7" s="7"/>
      <c r="S7" s="7"/>
      <c r="T7" s="7"/>
      <c r="U7" s="7"/>
      <c r="V7" s="7"/>
      <c r="W7" s="1765"/>
      <c r="X7" s="1766"/>
      <c r="Y7" s="1766"/>
      <c r="Z7" s="1766"/>
      <c r="AA7" s="1766"/>
      <c r="AB7" s="1766"/>
      <c r="AC7" s="1766"/>
      <c r="AD7" s="1766"/>
      <c r="AE7" s="1766"/>
      <c r="AF7" s="1766"/>
      <c r="AG7" s="1766"/>
      <c r="AH7" s="1766"/>
      <c r="AI7" s="1766"/>
      <c r="AJ7" s="1766"/>
      <c r="AK7" s="1766"/>
      <c r="AL7" s="1766"/>
      <c r="AM7" s="1766"/>
      <c r="AN7" s="1766"/>
      <c r="AO7" s="1766"/>
      <c r="AP7" s="1767"/>
      <c r="AQ7" s="1773"/>
      <c r="AR7" s="1773"/>
      <c r="AS7" s="1773"/>
      <c r="AT7" s="1206"/>
      <c r="AU7" s="1206"/>
      <c r="AV7" s="1206"/>
      <c r="AW7" s="1756"/>
      <c r="AX7" s="1756"/>
      <c r="AY7" s="1756"/>
      <c r="AZ7" s="1756"/>
      <c r="BA7" s="1756"/>
      <c r="BB7" s="1756"/>
      <c r="BC7" s="1756"/>
      <c r="BD7" s="1756"/>
      <c r="BE7" s="200"/>
      <c r="BF7" s="201"/>
      <c r="BG7" s="201"/>
      <c r="BH7" s="201"/>
      <c r="BI7" s="201"/>
      <c r="BJ7" s="201"/>
      <c r="BK7" s="201"/>
      <c r="BL7" s="202"/>
    </row>
    <row r="8" spans="1:64" ht="14.25" customHeight="1" x14ac:dyDescent="0.4">
      <c r="A8" s="37"/>
      <c r="B8" s="38"/>
      <c r="C8" s="38"/>
      <c r="D8" s="38"/>
      <c r="E8" s="38"/>
      <c r="F8" s="38"/>
      <c r="G8" s="38"/>
      <c r="H8" s="38"/>
      <c r="I8" s="38"/>
      <c r="J8" s="38"/>
      <c r="K8" s="38"/>
      <c r="L8" s="38"/>
      <c r="M8" s="38"/>
      <c r="N8" s="38"/>
      <c r="O8" s="38"/>
      <c r="P8" s="38"/>
      <c r="Q8" s="38"/>
      <c r="R8" s="38"/>
      <c r="S8" s="38"/>
      <c r="T8" s="38"/>
      <c r="U8" s="38"/>
      <c r="V8" s="38"/>
      <c r="W8" s="1768"/>
      <c r="X8" s="1769"/>
      <c r="Y8" s="1769"/>
      <c r="Z8" s="1769"/>
      <c r="AA8" s="1769"/>
      <c r="AB8" s="1769"/>
      <c r="AC8" s="1769"/>
      <c r="AD8" s="1769"/>
      <c r="AE8" s="1769"/>
      <c r="AF8" s="1769"/>
      <c r="AG8" s="1769"/>
      <c r="AH8" s="1769"/>
      <c r="AI8" s="1769"/>
      <c r="AJ8" s="1769"/>
      <c r="AK8" s="1769"/>
      <c r="AL8" s="1769"/>
      <c r="AM8" s="1769"/>
      <c r="AN8" s="1769"/>
      <c r="AO8" s="1769"/>
      <c r="AP8" s="1770"/>
      <c r="AQ8" s="1774"/>
      <c r="AR8" s="1774"/>
      <c r="AS8" s="1774"/>
      <c r="AT8" s="1215"/>
      <c r="AU8" s="1215"/>
      <c r="AV8" s="1215"/>
      <c r="AW8" s="1760"/>
      <c r="AX8" s="1760"/>
      <c r="AY8" s="1760"/>
      <c r="AZ8" s="1760"/>
      <c r="BA8" s="1760"/>
      <c r="BB8" s="1760"/>
      <c r="BC8" s="1760"/>
      <c r="BD8" s="1760"/>
      <c r="BE8" s="1761" t="s">
        <v>2253</v>
      </c>
      <c r="BF8" s="1347"/>
      <c r="BG8" s="1347"/>
      <c r="BH8" s="1347"/>
      <c r="BI8" s="1347"/>
      <c r="BJ8" s="1347"/>
      <c r="BK8" s="1347"/>
      <c r="BL8" s="1348"/>
    </row>
    <row r="9" spans="1:64" ht="6" customHeight="1" x14ac:dyDescent="0.4">
      <c r="A9" s="204"/>
      <c r="B9" s="204"/>
      <c r="C9" s="204"/>
      <c r="D9" s="204"/>
      <c r="E9" s="204"/>
      <c r="F9" s="204"/>
      <c r="G9" s="204"/>
      <c r="H9" s="204"/>
      <c r="I9" s="204"/>
      <c r="J9" s="204"/>
      <c r="K9" s="204"/>
      <c r="L9" s="204"/>
      <c r="M9" s="204"/>
      <c r="N9" s="204"/>
      <c r="O9" s="204"/>
      <c r="P9" s="204"/>
      <c r="Q9" s="204"/>
      <c r="R9" s="204"/>
      <c r="S9" s="204"/>
      <c r="T9" s="204"/>
      <c r="U9" s="204"/>
      <c r="V9" s="204"/>
      <c r="W9" s="205"/>
      <c r="X9" s="205"/>
      <c r="Y9" s="205"/>
      <c r="Z9" s="205"/>
      <c r="AA9" s="205"/>
      <c r="AB9" s="205"/>
      <c r="AC9" s="205"/>
      <c r="AD9" s="205"/>
      <c r="AE9" s="205"/>
      <c r="AF9" s="205"/>
      <c r="AG9" s="205"/>
      <c r="AH9" s="205"/>
      <c r="AI9" s="205"/>
      <c r="AJ9" s="205"/>
      <c r="AK9" s="205"/>
      <c r="AL9" s="205"/>
      <c r="AM9" s="205"/>
      <c r="AN9" s="205"/>
      <c r="AO9" s="205"/>
      <c r="AP9" s="205"/>
      <c r="AQ9" s="206"/>
      <c r="AR9" s="206"/>
      <c r="AS9" s="206"/>
      <c r="AT9" s="115"/>
      <c r="AU9" s="115"/>
      <c r="AV9" s="115"/>
      <c r="AW9" s="11"/>
      <c r="AX9" s="11"/>
      <c r="AY9" s="11"/>
      <c r="AZ9" s="11"/>
      <c r="BA9" s="11"/>
      <c r="BB9" s="11"/>
      <c r="BC9" s="11"/>
      <c r="BD9" s="11"/>
      <c r="BE9" s="207"/>
      <c r="BF9" s="17"/>
      <c r="BG9" s="17"/>
      <c r="BH9" s="17"/>
      <c r="BI9" s="17"/>
      <c r="BJ9" s="17"/>
      <c r="BK9" s="17"/>
      <c r="BL9" s="17"/>
    </row>
    <row r="10" spans="1:64" s="119" customFormat="1" ht="12" customHeight="1" x14ac:dyDescent="0.35">
      <c r="A10" s="1788" t="s">
        <v>1219</v>
      </c>
      <c r="B10" s="1789"/>
      <c r="C10" s="1789"/>
      <c r="D10" s="1789"/>
      <c r="E10" s="1789"/>
      <c r="F10" s="1789"/>
      <c r="G10" s="1789"/>
      <c r="H10" s="1789"/>
      <c r="I10" s="1789"/>
      <c r="J10" s="1789"/>
      <c r="K10" s="1789"/>
      <c r="L10" s="1790"/>
      <c r="M10" s="1788" t="s">
        <v>1220</v>
      </c>
      <c r="N10" s="1789"/>
      <c r="O10" s="1789"/>
      <c r="P10" s="1789"/>
      <c r="Q10" s="1789"/>
      <c r="R10" s="1789"/>
      <c r="S10" s="1789"/>
      <c r="T10" s="1789"/>
      <c r="U10" s="1789"/>
      <c r="V10" s="1789"/>
      <c r="W10" s="1789"/>
      <c r="X10" s="1789"/>
      <c r="Y10" s="1789"/>
      <c r="Z10" s="1789"/>
      <c r="AA10" s="1789"/>
      <c r="AB10" s="1789"/>
      <c r="AC10" s="1791"/>
      <c r="AD10" s="1792" t="s">
        <v>2104</v>
      </c>
      <c r="AE10" s="1793"/>
      <c r="AF10" s="1793"/>
      <c r="AG10" s="1793"/>
      <c r="AH10" s="1793"/>
      <c r="AI10" s="1793"/>
      <c r="AJ10" s="1793"/>
      <c r="AK10" s="1793"/>
      <c r="AL10" s="1793"/>
      <c r="AM10" s="1793"/>
      <c r="AN10" s="1793"/>
      <c r="AO10" s="1793"/>
      <c r="AP10" s="1793"/>
      <c r="AQ10" s="1793"/>
      <c r="AR10" s="1793"/>
      <c r="AS10" s="1793"/>
      <c r="AT10" s="1793"/>
      <c r="AU10" s="1793"/>
      <c r="AV10" s="1793"/>
      <c r="AW10" s="1793"/>
      <c r="AX10" s="1793"/>
      <c r="AY10" s="1793"/>
      <c r="AZ10" s="1793"/>
      <c r="BA10" s="1793"/>
      <c r="BB10" s="1793"/>
      <c r="BC10" s="1793"/>
      <c r="BD10" s="1793"/>
      <c r="BE10" s="1793"/>
      <c r="BF10" s="1793"/>
      <c r="BG10" s="1793"/>
      <c r="BH10" s="1793"/>
      <c r="BI10" s="1793"/>
      <c r="BJ10" s="1793"/>
      <c r="BK10" s="1793"/>
      <c r="BL10" s="1794"/>
    </row>
    <row r="11" spans="1:64" s="123" customFormat="1" ht="11.25" customHeight="1" x14ac:dyDescent="0.3">
      <c r="A11" s="266">
        <v>1</v>
      </c>
      <c r="B11" s="1781" t="s">
        <v>1222</v>
      </c>
      <c r="C11" s="1781"/>
      <c r="D11" s="1781"/>
      <c r="E11" s="1781"/>
      <c r="F11" s="120">
        <v>6</v>
      </c>
      <c r="G11" s="1781" t="s">
        <v>1223</v>
      </c>
      <c r="H11" s="1781"/>
      <c r="I11" s="1781"/>
      <c r="J11" s="1781"/>
      <c r="K11" s="1781"/>
      <c r="L11" s="1782"/>
      <c r="M11" s="208">
        <v>1</v>
      </c>
      <c r="N11" s="1783" t="s">
        <v>2105</v>
      </c>
      <c r="O11" s="1783"/>
      <c r="P11" s="1783"/>
      <c r="Q11" s="1783"/>
      <c r="R11" s="1783"/>
      <c r="S11" s="1783"/>
      <c r="T11" s="1783"/>
      <c r="U11" s="121">
        <v>6</v>
      </c>
      <c r="V11" s="1783" t="s">
        <v>1224</v>
      </c>
      <c r="W11" s="1783"/>
      <c r="X11" s="1783"/>
      <c r="Y11" s="1783"/>
      <c r="Z11" s="1783"/>
      <c r="AA11" s="1783"/>
      <c r="AB11" s="1783"/>
      <c r="AC11" s="1784"/>
      <c r="AD11" s="44" t="s">
        <v>1225</v>
      </c>
      <c r="AE11" s="1779" t="s">
        <v>2133</v>
      </c>
      <c r="AF11" s="1779"/>
      <c r="AG11" s="1779"/>
      <c r="AH11" s="1779"/>
      <c r="AI11" s="1779"/>
      <c r="AJ11" s="1779"/>
      <c r="AK11" s="1779"/>
      <c r="AL11" s="122" t="s">
        <v>1258</v>
      </c>
      <c r="AM11" s="1779" t="s">
        <v>2134</v>
      </c>
      <c r="AN11" s="1779"/>
      <c r="AO11" s="1779"/>
      <c r="AP11" s="1779"/>
      <c r="AQ11" s="1779"/>
      <c r="AR11" s="122" t="s">
        <v>1260</v>
      </c>
      <c r="AS11" s="1785" t="s">
        <v>2135</v>
      </c>
      <c r="AT11" s="1786"/>
      <c r="AU11" s="1786"/>
      <c r="AV11" s="1786"/>
      <c r="AW11" s="1786"/>
      <c r="AX11" s="1786"/>
      <c r="AY11" s="1786"/>
      <c r="AZ11" s="1786"/>
      <c r="BA11" s="1786"/>
      <c r="BB11" s="1786"/>
      <c r="BC11" s="1786"/>
      <c r="BD11" s="1787"/>
      <c r="BE11" s="209" t="s">
        <v>1262</v>
      </c>
      <c r="BF11" s="1779" t="s">
        <v>2137</v>
      </c>
      <c r="BG11" s="1779"/>
      <c r="BH11" s="1779"/>
      <c r="BI11" s="1779"/>
      <c r="BJ11" s="1779"/>
      <c r="BK11" s="1779"/>
      <c r="BL11" s="1780"/>
    </row>
    <row r="12" spans="1:64" s="123" customFormat="1" ht="11.25" customHeight="1" x14ac:dyDescent="0.3">
      <c r="A12" s="266">
        <v>2</v>
      </c>
      <c r="B12" s="1781" t="s">
        <v>1237</v>
      </c>
      <c r="C12" s="1781"/>
      <c r="D12" s="1781"/>
      <c r="E12" s="1781"/>
      <c r="F12" s="120">
        <v>7</v>
      </c>
      <c r="G12" s="1781" t="s">
        <v>1238</v>
      </c>
      <c r="H12" s="1781"/>
      <c r="I12" s="1781"/>
      <c r="J12" s="1781"/>
      <c r="K12" s="1781"/>
      <c r="L12" s="1782"/>
      <c r="M12" s="208">
        <v>2</v>
      </c>
      <c r="N12" s="1783" t="s">
        <v>1239</v>
      </c>
      <c r="O12" s="1783"/>
      <c r="P12" s="1783"/>
      <c r="Q12" s="1783"/>
      <c r="R12" s="1783"/>
      <c r="S12" s="1783"/>
      <c r="T12" s="1783"/>
      <c r="U12" s="121">
        <v>7</v>
      </c>
      <c r="V12" s="1783" t="s">
        <v>1240</v>
      </c>
      <c r="W12" s="1783"/>
      <c r="X12" s="1783"/>
      <c r="Y12" s="1783"/>
      <c r="Z12" s="1783"/>
      <c r="AA12" s="1783"/>
      <c r="AB12" s="1783"/>
      <c r="AC12" s="1784"/>
      <c r="AD12" s="44" t="s">
        <v>1241</v>
      </c>
      <c r="AE12" s="1779" t="s">
        <v>2138</v>
      </c>
      <c r="AF12" s="1779"/>
      <c r="AG12" s="1779"/>
      <c r="AH12" s="1779"/>
      <c r="AI12" s="1779"/>
      <c r="AJ12" s="1779"/>
      <c r="AK12" s="1779"/>
      <c r="AL12" s="122" t="s">
        <v>1274</v>
      </c>
      <c r="AM12" s="1779" t="s">
        <v>2139</v>
      </c>
      <c r="AN12" s="1779"/>
      <c r="AO12" s="1779"/>
      <c r="AP12" s="1779"/>
      <c r="AQ12" s="1779"/>
      <c r="AR12" s="122" t="s">
        <v>1276</v>
      </c>
      <c r="AS12" s="1785" t="s">
        <v>2140</v>
      </c>
      <c r="AT12" s="1786"/>
      <c r="AU12" s="1786"/>
      <c r="AV12" s="1786"/>
      <c r="AW12" s="1786"/>
      <c r="AX12" s="1786"/>
      <c r="AY12" s="1786"/>
      <c r="AZ12" s="1786"/>
      <c r="BA12" s="1786"/>
      <c r="BB12" s="1786"/>
      <c r="BC12" s="1786"/>
      <c r="BD12" s="1787"/>
      <c r="BE12" s="209" t="s">
        <v>1278</v>
      </c>
      <c r="BF12" s="1779" t="s">
        <v>2142</v>
      </c>
      <c r="BG12" s="1779"/>
      <c r="BH12" s="1779"/>
      <c r="BI12" s="1779"/>
      <c r="BJ12" s="1779"/>
      <c r="BK12" s="1779"/>
      <c r="BL12" s="1780"/>
    </row>
    <row r="13" spans="1:64" s="123" customFormat="1" ht="11.25" customHeight="1" x14ac:dyDescent="0.3">
      <c r="A13" s="266">
        <v>3</v>
      </c>
      <c r="B13" s="1781" t="s">
        <v>1252</v>
      </c>
      <c r="C13" s="1781"/>
      <c r="D13" s="1781"/>
      <c r="E13" s="1781"/>
      <c r="F13" s="120">
        <v>8</v>
      </c>
      <c r="G13" s="1781" t="s">
        <v>1253</v>
      </c>
      <c r="H13" s="1781"/>
      <c r="I13" s="1781"/>
      <c r="J13" s="1781"/>
      <c r="K13" s="1781"/>
      <c r="L13" s="1782"/>
      <c r="M13" s="208">
        <v>3</v>
      </c>
      <c r="N13" s="1783" t="s">
        <v>1254</v>
      </c>
      <c r="O13" s="1783"/>
      <c r="P13" s="1783"/>
      <c r="Q13" s="1783"/>
      <c r="R13" s="1783"/>
      <c r="S13" s="1783"/>
      <c r="T13" s="1783"/>
      <c r="U13" s="121">
        <v>8</v>
      </c>
      <c r="V13" s="1783" t="s">
        <v>2106</v>
      </c>
      <c r="W13" s="1783"/>
      <c r="X13" s="1783"/>
      <c r="Y13" s="1783"/>
      <c r="Z13" s="1783"/>
      <c r="AA13" s="1783"/>
      <c r="AB13" s="1783"/>
      <c r="AC13" s="1784"/>
      <c r="AD13" s="44" t="s">
        <v>1256</v>
      </c>
      <c r="AE13" s="1779" t="s">
        <v>2143</v>
      </c>
      <c r="AF13" s="1779"/>
      <c r="AG13" s="1779"/>
      <c r="AH13" s="1779"/>
      <c r="AI13" s="1779"/>
      <c r="AJ13" s="1779"/>
      <c r="AK13" s="1779"/>
      <c r="AL13" s="122" t="s">
        <v>1289</v>
      </c>
      <c r="AM13" s="1779" t="s">
        <v>2136</v>
      </c>
      <c r="AN13" s="1779"/>
      <c r="AO13" s="1779"/>
      <c r="AP13" s="1779"/>
      <c r="AQ13" s="1779"/>
      <c r="AR13" s="122" t="s">
        <v>1291</v>
      </c>
      <c r="AS13" s="1785" t="s">
        <v>2141</v>
      </c>
      <c r="AT13" s="1786"/>
      <c r="AU13" s="1786"/>
      <c r="AV13" s="1786"/>
      <c r="AW13" s="1786"/>
      <c r="AX13" s="1786"/>
      <c r="AY13" s="1786"/>
      <c r="AZ13" s="1786"/>
      <c r="BA13" s="1786"/>
      <c r="BB13" s="1786"/>
      <c r="BC13" s="1786"/>
      <c r="BD13" s="1787"/>
      <c r="BE13" s="209" t="s">
        <v>1293</v>
      </c>
      <c r="BF13" s="1779" t="s">
        <v>2145</v>
      </c>
      <c r="BG13" s="1779"/>
      <c r="BH13" s="1779"/>
      <c r="BI13" s="1779"/>
      <c r="BJ13" s="1779"/>
      <c r="BK13" s="1779"/>
      <c r="BL13" s="1780"/>
    </row>
    <row r="14" spans="1:64" s="123" customFormat="1" ht="11.25" customHeight="1" x14ac:dyDescent="0.3">
      <c r="A14" s="266">
        <v>4</v>
      </c>
      <c r="B14" s="1781" t="s">
        <v>1268</v>
      </c>
      <c r="C14" s="1781"/>
      <c r="D14" s="1781"/>
      <c r="E14" s="1781"/>
      <c r="F14" s="120">
        <v>9</v>
      </c>
      <c r="G14" s="1781" t="s">
        <v>1269</v>
      </c>
      <c r="H14" s="1781"/>
      <c r="I14" s="1781"/>
      <c r="J14" s="1781"/>
      <c r="K14" s="1781"/>
      <c r="L14" s="1782"/>
      <c r="M14" s="208">
        <v>4</v>
      </c>
      <c r="N14" s="1783" t="s">
        <v>1270</v>
      </c>
      <c r="O14" s="1783"/>
      <c r="P14" s="1783"/>
      <c r="Q14" s="1783"/>
      <c r="R14" s="1783"/>
      <c r="S14" s="1783"/>
      <c r="T14" s="1783"/>
      <c r="U14" s="121">
        <v>9</v>
      </c>
      <c r="V14" s="1783" t="s">
        <v>2146</v>
      </c>
      <c r="W14" s="1783"/>
      <c r="X14" s="1783"/>
      <c r="Y14" s="1783"/>
      <c r="Z14" s="1783"/>
      <c r="AA14" s="1783"/>
      <c r="AB14" s="1783"/>
      <c r="AC14" s="1784"/>
      <c r="AD14" s="44" t="s">
        <v>1272</v>
      </c>
      <c r="AE14" s="1779" t="s">
        <v>2147</v>
      </c>
      <c r="AF14" s="1779"/>
      <c r="AG14" s="1779"/>
      <c r="AH14" s="1779"/>
      <c r="AI14" s="1779"/>
      <c r="AJ14" s="1779"/>
      <c r="AK14" s="1779"/>
      <c r="AL14" s="122" t="s">
        <v>1229</v>
      </c>
      <c r="AM14" s="1779" t="s">
        <v>2148</v>
      </c>
      <c r="AN14" s="1779"/>
      <c r="AO14" s="1779"/>
      <c r="AP14" s="1779"/>
      <c r="AQ14" s="1779"/>
      <c r="AR14" s="122" t="s">
        <v>1231</v>
      </c>
      <c r="AS14" s="1785" t="s">
        <v>2144</v>
      </c>
      <c r="AT14" s="1786"/>
      <c r="AU14" s="1786"/>
      <c r="AV14" s="1786"/>
      <c r="AW14" s="1786"/>
      <c r="AX14" s="1786"/>
      <c r="AY14" s="1786"/>
      <c r="AZ14" s="1786"/>
      <c r="BA14" s="1786"/>
      <c r="BB14" s="1786"/>
      <c r="BC14" s="1786"/>
      <c r="BD14" s="1787"/>
      <c r="BE14" s="209" t="s">
        <v>1233</v>
      </c>
      <c r="BF14" s="1779" t="s">
        <v>2150</v>
      </c>
      <c r="BG14" s="1779"/>
      <c r="BH14" s="1779"/>
      <c r="BI14" s="1779"/>
      <c r="BJ14" s="1779"/>
      <c r="BK14" s="1779"/>
      <c r="BL14" s="1780"/>
    </row>
    <row r="15" spans="1:64" s="123" customFormat="1" ht="11.25" customHeight="1" x14ac:dyDescent="0.3">
      <c r="A15" s="267">
        <v>5</v>
      </c>
      <c r="B15" s="1808" t="s">
        <v>1284</v>
      </c>
      <c r="C15" s="1808"/>
      <c r="D15" s="1808"/>
      <c r="E15" s="1808"/>
      <c r="F15" s="268">
        <v>10</v>
      </c>
      <c r="G15" s="1808" t="s">
        <v>1285</v>
      </c>
      <c r="H15" s="1808"/>
      <c r="I15" s="1808"/>
      <c r="J15" s="1808"/>
      <c r="K15" s="1808"/>
      <c r="L15" s="1809"/>
      <c r="M15" s="269">
        <v>5</v>
      </c>
      <c r="N15" s="1810" t="s">
        <v>1286</v>
      </c>
      <c r="O15" s="1810"/>
      <c r="P15" s="1810"/>
      <c r="Q15" s="1810"/>
      <c r="R15" s="1810"/>
      <c r="S15" s="1810"/>
      <c r="T15" s="1810"/>
      <c r="U15" s="270">
        <v>10</v>
      </c>
      <c r="V15" s="1810" t="s">
        <v>1285</v>
      </c>
      <c r="W15" s="1810"/>
      <c r="X15" s="1810"/>
      <c r="Y15" s="1810"/>
      <c r="Z15" s="1810"/>
      <c r="AA15" s="1810"/>
      <c r="AB15" s="1810"/>
      <c r="AC15" s="1811"/>
      <c r="AD15" s="45" t="s">
        <v>1287</v>
      </c>
      <c r="AE15" s="1812" t="s">
        <v>2151</v>
      </c>
      <c r="AF15" s="1812"/>
      <c r="AG15" s="1812"/>
      <c r="AH15" s="1812"/>
      <c r="AI15" s="1812"/>
      <c r="AJ15" s="1812"/>
      <c r="AK15" s="1812"/>
      <c r="AL15" s="271" t="s">
        <v>1245</v>
      </c>
      <c r="AM15" s="1812" t="s">
        <v>2152</v>
      </c>
      <c r="AN15" s="1812"/>
      <c r="AO15" s="1812"/>
      <c r="AP15" s="1812"/>
      <c r="AQ15" s="1812"/>
      <c r="AR15" s="271" t="s">
        <v>1246</v>
      </c>
      <c r="AS15" s="1785" t="s">
        <v>2149</v>
      </c>
      <c r="AT15" s="1786"/>
      <c r="AU15" s="1786"/>
      <c r="AV15" s="1786"/>
      <c r="AW15" s="1786"/>
      <c r="AX15" s="1786"/>
      <c r="AY15" s="1786"/>
      <c r="AZ15" s="1786"/>
      <c r="BA15" s="1786"/>
      <c r="BB15" s="1786"/>
      <c r="BC15" s="1786"/>
      <c r="BD15" s="1787"/>
      <c r="BE15" s="272" t="s">
        <v>1248</v>
      </c>
      <c r="BF15" s="1812" t="s">
        <v>2153</v>
      </c>
      <c r="BG15" s="1812"/>
      <c r="BH15" s="1812"/>
      <c r="BI15" s="1812"/>
      <c r="BJ15" s="1812"/>
      <c r="BK15" s="1812"/>
      <c r="BL15" s="1820"/>
    </row>
    <row r="16" spans="1:64" ht="4.5" customHeight="1" x14ac:dyDescent="0.4">
      <c r="M16" s="107"/>
    </row>
    <row r="17" spans="1:64" s="210" customFormat="1" ht="12.75" customHeight="1" x14ac:dyDescent="0.45">
      <c r="A17" s="1795" t="s">
        <v>1148</v>
      </c>
      <c r="B17" s="1798" t="s">
        <v>2289</v>
      </c>
      <c r="C17" s="1799"/>
      <c r="D17" s="1799"/>
      <c r="E17" s="1799"/>
      <c r="F17" s="1799"/>
      <c r="G17" s="1799"/>
      <c r="H17" s="1799"/>
      <c r="I17" s="1799"/>
      <c r="J17" s="1799"/>
      <c r="K17" s="1799"/>
      <c r="L17" s="1799"/>
      <c r="M17" s="1799"/>
      <c r="N17" s="1799"/>
      <c r="O17" s="1799"/>
      <c r="P17" s="1799"/>
      <c r="Q17" s="1799"/>
      <c r="R17" s="1799"/>
      <c r="S17" s="1799"/>
      <c r="T17" s="1799"/>
      <c r="U17" s="1799"/>
      <c r="V17" s="1799"/>
      <c r="W17" s="1799"/>
      <c r="X17" s="1799"/>
      <c r="Y17" s="1799"/>
      <c r="Z17" s="1799"/>
      <c r="AA17" s="1799"/>
      <c r="AB17" s="1799"/>
      <c r="AC17" s="1799"/>
      <c r="AD17" s="1799"/>
      <c r="AE17" s="1799"/>
      <c r="AF17" s="1799"/>
      <c r="AG17" s="1800"/>
      <c r="AH17" s="1801" t="s">
        <v>2396</v>
      </c>
      <c r="AI17" s="1099"/>
      <c r="AJ17" s="1099"/>
      <c r="AK17" s="1099"/>
      <c r="AL17" s="1099"/>
      <c r="AM17" s="1099"/>
      <c r="AN17" s="1099"/>
      <c r="AO17" s="1099"/>
      <c r="AP17" s="1099"/>
      <c r="AQ17" s="1099"/>
      <c r="AR17" s="1099"/>
      <c r="AS17" s="1099"/>
      <c r="AT17" s="1099"/>
      <c r="AU17" s="1099"/>
      <c r="AV17" s="1099"/>
      <c r="AW17" s="1099"/>
      <c r="AX17" s="1099"/>
      <c r="AY17" s="1100"/>
      <c r="AZ17" s="1802" t="s">
        <v>2110</v>
      </c>
      <c r="BA17" s="1803"/>
      <c r="BB17" s="1804"/>
      <c r="BC17" s="1098" t="s">
        <v>2257</v>
      </c>
      <c r="BD17" s="1099"/>
      <c r="BE17" s="1099"/>
      <c r="BF17" s="1099"/>
      <c r="BG17" s="1100"/>
      <c r="BH17" s="1802" t="s">
        <v>2397</v>
      </c>
      <c r="BI17" s="1803"/>
      <c r="BJ17" s="1803"/>
      <c r="BK17" s="1803"/>
      <c r="BL17" s="1807"/>
    </row>
    <row r="18" spans="1:64" s="210" customFormat="1" ht="10.5" customHeight="1" x14ac:dyDescent="0.45">
      <c r="A18" s="1796"/>
      <c r="B18" s="1423" t="s">
        <v>1925</v>
      </c>
      <c r="C18" s="1424"/>
      <c r="D18" s="1424"/>
      <c r="E18" s="1424"/>
      <c r="F18" s="1424"/>
      <c r="G18" s="1424" t="s">
        <v>1926</v>
      </c>
      <c r="H18" s="1424"/>
      <c r="I18" s="1424"/>
      <c r="J18" s="1424"/>
      <c r="K18" s="1424"/>
      <c r="L18" s="1424"/>
      <c r="M18" s="1424"/>
      <c r="N18" s="1427" t="s">
        <v>1931</v>
      </c>
      <c r="O18" s="1816" t="s">
        <v>1301</v>
      </c>
      <c r="P18" s="1816"/>
      <c r="Q18" s="1406" t="s">
        <v>1958</v>
      </c>
      <c r="R18" s="1406"/>
      <c r="S18" s="1406"/>
      <c r="T18" s="1406"/>
      <c r="U18" s="1406"/>
      <c r="V18" s="1424" t="s">
        <v>2167</v>
      </c>
      <c r="W18" s="1424"/>
      <c r="X18" s="1424"/>
      <c r="Y18" s="1424"/>
      <c r="Z18" s="1424"/>
      <c r="AA18" s="1424"/>
      <c r="AB18" s="1424" t="s">
        <v>1303</v>
      </c>
      <c r="AC18" s="1424"/>
      <c r="AD18" s="1424"/>
      <c r="AE18" s="1424"/>
      <c r="AF18" s="1424"/>
      <c r="AG18" s="1805"/>
      <c r="AH18" s="1415" t="s">
        <v>2398</v>
      </c>
      <c r="AI18" s="1406"/>
      <c r="AJ18" s="1406"/>
      <c r="AK18" s="1406"/>
      <c r="AL18" s="1406"/>
      <c r="AM18" s="1406"/>
      <c r="AN18" s="1406"/>
      <c r="AO18" s="1406"/>
      <c r="AP18" s="1406"/>
      <c r="AQ18" s="1406" t="s">
        <v>2399</v>
      </c>
      <c r="AR18" s="1406"/>
      <c r="AS18" s="1406"/>
      <c r="AT18" s="1406"/>
      <c r="AU18" s="1424" t="s">
        <v>2030</v>
      </c>
      <c r="AV18" s="1424"/>
      <c r="AW18" s="1424" t="s">
        <v>2119</v>
      </c>
      <c r="AX18" s="1424"/>
      <c r="AY18" s="1805"/>
      <c r="AZ18" s="1415"/>
      <c r="BA18" s="1406"/>
      <c r="BB18" s="1417"/>
      <c r="BC18" s="1423"/>
      <c r="BD18" s="1424"/>
      <c r="BE18" s="1424"/>
      <c r="BF18" s="1424"/>
      <c r="BG18" s="1805"/>
      <c r="BH18" s="1415"/>
      <c r="BI18" s="1406"/>
      <c r="BJ18" s="1406"/>
      <c r="BK18" s="1406"/>
      <c r="BL18" s="1407"/>
    </row>
    <row r="19" spans="1:64" s="210" customFormat="1" ht="39.75" customHeight="1" x14ac:dyDescent="0.45">
      <c r="A19" s="1797"/>
      <c r="B19" s="1425"/>
      <c r="C19" s="1426"/>
      <c r="D19" s="1426"/>
      <c r="E19" s="1426"/>
      <c r="F19" s="1426"/>
      <c r="G19" s="1426"/>
      <c r="H19" s="1426"/>
      <c r="I19" s="1426"/>
      <c r="J19" s="1426"/>
      <c r="K19" s="1426"/>
      <c r="L19" s="1426"/>
      <c r="M19" s="1426"/>
      <c r="N19" s="1428"/>
      <c r="O19" s="1813"/>
      <c r="P19" s="1813"/>
      <c r="Q19" s="1813" t="s">
        <v>1959</v>
      </c>
      <c r="R19" s="1813"/>
      <c r="S19" s="1813" t="s">
        <v>2113</v>
      </c>
      <c r="T19" s="1813"/>
      <c r="U19" s="1813"/>
      <c r="V19" s="1426"/>
      <c r="W19" s="1426"/>
      <c r="X19" s="1426"/>
      <c r="Y19" s="1426"/>
      <c r="Z19" s="1426"/>
      <c r="AA19" s="1426"/>
      <c r="AB19" s="1426"/>
      <c r="AC19" s="1426"/>
      <c r="AD19" s="1426"/>
      <c r="AE19" s="1426"/>
      <c r="AF19" s="1426"/>
      <c r="AG19" s="1806"/>
      <c r="AH19" s="1416"/>
      <c r="AI19" s="1409"/>
      <c r="AJ19" s="1409"/>
      <c r="AK19" s="1409"/>
      <c r="AL19" s="1409"/>
      <c r="AM19" s="1409"/>
      <c r="AN19" s="1409"/>
      <c r="AO19" s="1409"/>
      <c r="AP19" s="1409"/>
      <c r="AQ19" s="1409"/>
      <c r="AR19" s="1409"/>
      <c r="AS19" s="1409"/>
      <c r="AT19" s="1409"/>
      <c r="AU19" s="1426"/>
      <c r="AV19" s="1426"/>
      <c r="AW19" s="1426"/>
      <c r="AX19" s="1426"/>
      <c r="AY19" s="1806"/>
      <c r="AZ19" s="1416"/>
      <c r="BA19" s="1409"/>
      <c r="BB19" s="1418"/>
      <c r="BC19" s="1425"/>
      <c r="BD19" s="1426"/>
      <c r="BE19" s="1426"/>
      <c r="BF19" s="1426"/>
      <c r="BG19" s="1806"/>
      <c r="BH19" s="1416"/>
      <c r="BI19" s="1409"/>
      <c r="BJ19" s="1409"/>
      <c r="BK19" s="1409"/>
      <c r="BL19" s="1410"/>
    </row>
    <row r="20" spans="1:64" s="137" customFormat="1" ht="18" customHeight="1" x14ac:dyDescent="0.45">
      <c r="A20" s="211">
        <v>1</v>
      </c>
      <c r="B20" s="1814"/>
      <c r="C20" s="1815"/>
      <c r="D20" s="1815"/>
      <c r="E20" s="1815"/>
      <c r="F20" s="1815"/>
      <c r="G20" s="1815"/>
      <c r="H20" s="1815"/>
      <c r="I20" s="1815"/>
      <c r="J20" s="1815"/>
      <c r="K20" s="1815"/>
      <c r="L20" s="1815"/>
      <c r="M20" s="1815"/>
      <c r="N20" s="273"/>
      <c r="O20" s="1815"/>
      <c r="P20" s="1815"/>
      <c r="Q20" s="1815"/>
      <c r="R20" s="1815"/>
      <c r="S20" s="1815"/>
      <c r="T20" s="1815"/>
      <c r="U20" s="1815"/>
      <c r="V20" s="1815"/>
      <c r="W20" s="1815"/>
      <c r="X20" s="1815"/>
      <c r="Y20" s="1815"/>
      <c r="Z20" s="1815"/>
      <c r="AA20" s="1815"/>
      <c r="AB20" s="1815"/>
      <c r="AC20" s="1815"/>
      <c r="AD20" s="1815"/>
      <c r="AE20" s="1815"/>
      <c r="AF20" s="1815"/>
      <c r="AG20" s="1174"/>
      <c r="AH20" s="1814"/>
      <c r="AI20" s="1815"/>
      <c r="AJ20" s="1815"/>
      <c r="AK20" s="1815"/>
      <c r="AL20" s="1815"/>
      <c r="AM20" s="1815"/>
      <c r="AN20" s="1815"/>
      <c r="AO20" s="1815"/>
      <c r="AP20" s="1815"/>
      <c r="AQ20" s="1815"/>
      <c r="AR20" s="1815"/>
      <c r="AS20" s="1815"/>
      <c r="AT20" s="1815"/>
      <c r="AU20" s="1815"/>
      <c r="AV20" s="1815"/>
      <c r="AW20" s="1815"/>
      <c r="AX20" s="1815"/>
      <c r="AY20" s="1819"/>
      <c r="AZ20" s="1825"/>
      <c r="BA20" s="1826"/>
      <c r="BB20" s="1827"/>
      <c r="BC20" s="1814"/>
      <c r="BD20" s="1815"/>
      <c r="BE20" s="1815"/>
      <c r="BF20" s="1815"/>
      <c r="BG20" s="1819"/>
      <c r="BH20" s="1167"/>
      <c r="BI20" s="1815"/>
      <c r="BJ20" s="1815"/>
      <c r="BK20" s="1815"/>
      <c r="BL20" s="1819"/>
    </row>
    <row r="21" spans="1:64" s="137" customFormat="1" ht="18" customHeight="1" x14ac:dyDescent="0.45">
      <c r="A21" s="211">
        <f>+A20+1</f>
        <v>2</v>
      </c>
      <c r="B21" s="1821"/>
      <c r="C21" s="1817"/>
      <c r="D21" s="1817"/>
      <c r="E21" s="1817"/>
      <c r="F21" s="1817"/>
      <c r="G21" s="1817"/>
      <c r="H21" s="1817"/>
      <c r="I21" s="1817"/>
      <c r="J21" s="1817"/>
      <c r="K21" s="1817"/>
      <c r="L21" s="1817"/>
      <c r="M21" s="1817"/>
      <c r="N21" s="274"/>
      <c r="O21" s="1817"/>
      <c r="P21" s="1817"/>
      <c r="Q21" s="1817"/>
      <c r="R21" s="1817"/>
      <c r="S21" s="1817"/>
      <c r="T21" s="1817"/>
      <c r="U21" s="1817"/>
      <c r="V21" s="1817"/>
      <c r="W21" s="1817"/>
      <c r="X21" s="1817"/>
      <c r="Y21" s="1817"/>
      <c r="Z21" s="1817"/>
      <c r="AA21" s="1817"/>
      <c r="AB21" s="1817"/>
      <c r="AC21" s="1817"/>
      <c r="AD21" s="1817"/>
      <c r="AE21" s="1817"/>
      <c r="AF21" s="1817"/>
      <c r="AG21" s="1161"/>
      <c r="AH21" s="1821"/>
      <c r="AI21" s="1817"/>
      <c r="AJ21" s="1817"/>
      <c r="AK21" s="1817"/>
      <c r="AL21" s="1817"/>
      <c r="AM21" s="1817"/>
      <c r="AN21" s="1817"/>
      <c r="AO21" s="1817"/>
      <c r="AP21" s="1817"/>
      <c r="AQ21" s="1817"/>
      <c r="AR21" s="1817"/>
      <c r="AS21" s="1817"/>
      <c r="AT21" s="1817"/>
      <c r="AU21" s="1817"/>
      <c r="AV21" s="1817"/>
      <c r="AW21" s="1817"/>
      <c r="AX21" s="1817"/>
      <c r="AY21" s="1818"/>
      <c r="AZ21" s="1822"/>
      <c r="BA21" s="1823"/>
      <c r="BB21" s="1824"/>
      <c r="BC21" s="1821"/>
      <c r="BD21" s="1817"/>
      <c r="BE21" s="1817"/>
      <c r="BF21" s="1817"/>
      <c r="BG21" s="1818"/>
      <c r="BH21" s="1160"/>
      <c r="BI21" s="1817"/>
      <c r="BJ21" s="1817"/>
      <c r="BK21" s="1817"/>
      <c r="BL21" s="1818"/>
    </row>
    <row r="22" spans="1:64" s="137" customFormat="1" ht="18" customHeight="1" x14ac:dyDescent="0.45">
      <c r="A22" s="211">
        <f t="shared" ref="A22:A85" si="0">+A21+1</f>
        <v>3</v>
      </c>
      <c r="B22" s="1821"/>
      <c r="C22" s="1817"/>
      <c r="D22" s="1817"/>
      <c r="E22" s="1817"/>
      <c r="F22" s="1817"/>
      <c r="G22" s="1817"/>
      <c r="H22" s="1817"/>
      <c r="I22" s="1817"/>
      <c r="J22" s="1817"/>
      <c r="K22" s="1817"/>
      <c r="L22" s="1817"/>
      <c r="M22" s="1817"/>
      <c r="N22" s="274"/>
      <c r="O22" s="1817"/>
      <c r="P22" s="1817"/>
      <c r="Q22" s="1817"/>
      <c r="R22" s="1817"/>
      <c r="S22" s="1817"/>
      <c r="T22" s="1817"/>
      <c r="U22" s="1817"/>
      <c r="V22" s="1817"/>
      <c r="W22" s="1817"/>
      <c r="X22" s="1817"/>
      <c r="Y22" s="1817"/>
      <c r="Z22" s="1817"/>
      <c r="AA22" s="1817"/>
      <c r="AB22" s="1817"/>
      <c r="AC22" s="1817"/>
      <c r="AD22" s="1817"/>
      <c r="AE22" s="1817"/>
      <c r="AF22" s="1817"/>
      <c r="AG22" s="1161"/>
      <c r="AH22" s="1821"/>
      <c r="AI22" s="1817"/>
      <c r="AJ22" s="1817"/>
      <c r="AK22" s="1817"/>
      <c r="AL22" s="1817"/>
      <c r="AM22" s="1817"/>
      <c r="AN22" s="1817"/>
      <c r="AO22" s="1817"/>
      <c r="AP22" s="1817"/>
      <c r="AQ22" s="1817"/>
      <c r="AR22" s="1817"/>
      <c r="AS22" s="1817"/>
      <c r="AT22" s="1817"/>
      <c r="AU22" s="1817"/>
      <c r="AV22" s="1817"/>
      <c r="AW22" s="1817"/>
      <c r="AX22" s="1817"/>
      <c r="AY22" s="1818"/>
      <c r="AZ22" s="1822"/>
      <c r="BA22" s="1823"/>
      <c r="BB22" s="1824"/>
      <c r="BC22" s="1821"/>
      <c r="BD22" s="1817"/>
      <c r="BE22" s="1817"/>
      <c r="BF22" s="1817"/>
      <c r="BG22" s="1818"/>
      <c r="BH22" s="1160"/>
      <c r="BI22" s="1817"/>
      <c r="BJ22" s="1817"/>
      <c r="BK22" s="1817"/>
      <c r="BL22" s="1818"/>
    </row>
    <row r="23" spans="1:64" s="137" customFormat="1" ht="18" customHeight="1" x14ac:dyDescent="0.45">
      <c r="A23" s="211">
        <f t="shared" si="0"/>
        <v>4</v>
      </c>
      <c r="B23" s="1821"/>
      <c r="C23" s="1817"/>
      <c r="D23" s="1817"/>
      <c r="E23" s="1817"/>
      <c r="F23" s="1817"/>
      <c r="G23" s="1817"/>
      <c r="H23" s="1817"/>
      <c r="I23" s="1817"/>
      <c r="J23" s="1817"/>
      <c r="K23" s="1817"/>
      <c r="L23" s="1817"/>
      <c r="M23" s="1817"/>
      <c r="N23" s="274"/>
      <c r="O23" s="1817"/>
      <c r="P23" s="1817"/>
      <c r="Q23" s="1817"/>
      <c r="R23" s="1817"/>
      <c r="S23" s="1817"/>
      <c r="T23" s="1817"/>
      <c r="U23" s="1817"/>
      <c r="V23" s="1817"/>
      <c r="W23" s="1817"/>
      <c r="X23" s="1817"/>
      <c r="Y23" s="1817"/>
      <c r="Z23" s="1817"/>
      <c r="AA23" s="1817"/>
      <c r="AB23" s="1817"/>
      <c r="AC23" s="1817"/>
      <c r="AD23" s="1817"/>
      <c r="AE23" s="1817"/>
      <c r="AF23" s="1817"/>
      <c r="AG23" s="1161"/>
      <c r="AH23" s="1821"/>
      <c r="AI23" s="1817"/>
      <c r="AJ23" s="1817"/>
      <c r="AK23" s="1817"/>
      <c r="AL23" s="1817"/>
      <c r="AM23" s="1817"/>
      <c r="AN23" s="1817"/>
      <c r="AO23" s="1817"/>
      <c r="AP23" s="1817"/>
      <c r="AQ23" s="1817"/>
      <c r="AR23" s="1817"/>
      <c r="AS23" s="1817"/>
      <c r="AT23" s="1817"/>
      <c r="AU23" s="1817"/>
      <c r="AV23" s="1817"/>
      <c r="AW23" s="1817"/>
      <c r="AX23" s="1817"/>
      <c r="AY23" s="1818"/>
      <c r="AZ23" s="1822"/>
      <c r="BA23" s="1823"/>
      <c r="BB23" s="1824"/>
      <c r="BC23" s="1821"/>
      <c r="BD23" s="1817"/>
      <c r="BE23" s="1817"/>
      <c r="BF23" s="1817"/>
      <c r="BG23" s="1818"/>
      <c r="BH23" s="1160"/>
      <c r="BI23" s="1817"/>
      <c r="BJ23" s="1817"/>
      <c r="BK23" s="1817"/>
      <c r="BL23" s="1818"/>
    </row>
    <row r="24" spans="1:64" s="137" customFormat="1" ht="18" customHeight="1" x14ac:dyDescent="0.45">
      <c r="A24" s="211">
        <f t="shared" si="0"/>
        <v>5</v>
      </c>
      <c r="B24" s="1821"/>
      <c r="C24" s="1817"/>
      <c r="D24" s="1817"/>
      <c r="E24" s="1817"/>
      <c r="F24" s="1817"/>
      <c r="G24" s="1817"/>
      <c r="H24" s="1817"/>
      <c r="I24" s="1817"/>
      <c r="J24" s="1817"/>
      <c r="K24" s="1817"/>
      <c r="L24" s="1817"/>
      <c r="M24" s="1817"/>
      <c r="N24" s="274"/>
      <c r="O24" s="1817"/>
      <c r="P24" s="1817"/>
      <c r="Q24" s="1817"/>
      <c r="R24" s="1817"/>
      <c r="S24" s="1817"/>
      <c r="T24" s="1817"/>
      <c r="U24" s="1817"/>
      <c r="V24" s="1817"/>
      <c r="W24" s="1817"/>
      <c r="X24" s="1817"/>
      <c r="Y24" s="1817"/>
      <c r="Z24" s="1817"/>
      <c r="AA24" s="1817"/>
      <c r="AB24" s="1817"/>
      <c r="AC24" s="1817"/>
      <c r="AD24" s="1817"/>
      <c r="AE24" s="1817"/>
      <c r="AF24" s="1817"/>
      <c r="AG24" s="1161"/>
      <c r="AH24" s="1821"/>
      <c r="AI24" s="1817"/>
      <c r="AJ24" s="1817"/>
      <c r="AK24" s="1817"/>
      <c r="AL24" s="1817"/>
      <c r="AM24" s="1817"/>
      <c r="AN24" s="1817"/>
      <c r="AO24" s="1817"/>
      <c r="AP24" s="1817"/>
      <c r="AQ24" s="1817"/>
      <c r="AR24" s="1817"/>
      <c r="AS24" s="1817"/>
      <c r="AT24" s="1817"/>
      <c r="AU24" s="1817"/>
      <c r="AV24" s="1817"/>
      <c r="AW24" s="1817"/>
      <c r="AX24" s="1817"/>
      <c r="AY24" s="1818"/>
      <c r="AZ24" s="1822"/>
      <c r="BA24" s="1823"/>
      <c r="BB24" s="1824"/>
      <c r="BC24" s="1821"/>
      <c r="BD24" s="1817"/>
      <c r="BE24" s="1817"/>
      <c r="BF24" s="1817"/>
      <c r="BG24" s="1818"/>
      <c r="BH24" s="1160"/>
      <c r="BI24" s="1817"/>
      <c r="BJ24" s="1817"/>
      <c r="BK24" s="1817"/>
      <c r="BL24" s="1818"/>
    </row>
    <row r="25" spans="1:64" s="137" customFormat="1" ht="18" customHeight="1" x14ac:dyDescent="0.45">
      <c r="A25" s="211">
        <f t="shared" si="0"/>
        <v>6</v>
      </c>
      <c r="B25" s="1821"/>
      <c r="C25" s="1817"/>
      <c r="D25" s="1817"/>
      <c r="E25" s="1817"/>
      <c r="F25" s="1817"/>
      <c r="G25" s="1817"/>
      <c r="H25" s="1817"/>
      <c r="I25" s="1817"/>
      <c r="J25" s="1817"/>
      <c r="K25" s="1817"/>
      <c r="L25" s="1817"/>
      <c r="M25" s="1817"/>
      <c r="N25" s="274"/>
      <c r="O25" s="1817"/>
      <c r="P25" s="1817"/>
      <c r="Q25" s="1817"/>
      <c r="R25" s="1817"/>
      <c r="S25" s="1817"/>
      <c r="T25" s="1817"/>
      <c r="U25" s="1817"/>
      <c r="V25" s="1817"/>
      <c r="W25" s="1817"/>
      <c r="X25" s="1817"/>
      <c r="Y25" s="1817"/>
      <c r="Z25" s="1817"/>
      <c r="AA25" s="1817"/>
      <c r="AB25" s="1817"/>
      <c r="AC25" s="1817"/>
      <c r="AD25" s="1817"/>
      <c r="AE25" s="1817"/>
      <c r="AF25" s="1817"/>
      <c r="AG25" s="1161"/>
      <c r="AH25" s="1821"/>
      <c r="AI25" s="1817"/>
      <c r="AJ25" s="1817"/>
      <c r="AK25" s="1817"/>
      <c r="AL25" s="1817"/>
      <c r="AM25" s="1817"/>
      <c r="AN25" s="1817"/>
      <c r="AO25" s="1817"/>
      <c r="AP25" s="1817"/>
      <c r="AQ25" s="1817"/>
      <c r="AR25" s="1817"/>
      <c r="AS25" s="1817"/>
      <c r="AT25" s="1817"/>
      <c r="AU25" s="1817"/>
      <c r="AV25" s="1817"/>
      <c r="AW25" s="1817"/>
      <c r="AX25" s="1817"/>
      <c r="AY25" s="1818"/>
      <c r="AZ25" s="1822"/>
      <c r="BA25" s="1823"/>
      <c r="BB25" s="1824"/>
      <c r="BC25" s="1821"/>
      <c r="BD25" s="1817"/>
      <c r="BE25" s="1817"/>
      <c r="BF25" s="1817"/>
      <c r="BG25" s="1818"/>
      <c r="BH25" s="1160"/>
      <c r="BI25" s="1817"/>
      <c r="BJ25" s="1817"/>
      <c r="BK25" s="1817"/>
      <c r="BL25" s="1818"/>
    </row>
    <row r="26" spans="1:64" s="137" customFormat="1" ht="18" customHeight="1" x14ac:dyDescent="0.45">
      <c r="A26" s="211">
        <f t="shared" si="0"/>
        <v>7</v>
      </c>
      <c r="B26" s="1821"/>
      <c r="C26" s="1817"/>
      <c r="D26" s="1817"/>
      <c r="E26" s="1817"/>
      <c r="F26" s="1817"/>
      <c r="G26" s="1817"/>
      <c r="H26" s="1817"/>
      <c r="I26" s="1817"/>
      <c r="J26" s="1817"/>
      <c r="K26" s="1817"/>
      <c r="L26" s="1817"/>
      <c r="M26" s="1817"/>
      <c r="N26" s="274"/>
      <c r="O26" s="1817"/>
      <c r="P26" s="1817"/>
      <c r="Q26" s="1817"/>
      <c r="R26" s="1817"/>
      <c r="S26" s="1817"/>
      <c r="T26" s="1817"/>
      <c r="U26" s="1817"/>
      <c r="V26" s="1817"/>
      <c r="W26" s="1817"/>
      <c r="X26" s="1817"/>
      <c r="Y26" s="1817"/>
      <c r="Z26" s="1817"/>
      <c r="AA26" s="1817"/>
      <c r="AB26" s="1817"/>
      <c r="AC26" s="1817"/>
      <c r="AD26" s="1817"/>
      <c r="AE26" s="1817"/>
      <c r="AF26" s="1817"/>
      <c r="AG26" s="1161"/>
      <c r="AH26" s="1821"/>
      <c r="AI26" s="1817"/>
      <c r="AJ26" s="1817"/>
      <c r="AK26" s="1817"/>
      <c r="AL26" s="1817"/>
      <c r="AM26" s="1817"/>
      <c r="AN26" s="1817"/>
      <c r="AO26" s="1817"/>
      <c r="AP26" s="1817"/>
      <c r="AQ26" s="1817"/>
      <c r="AR26" s="1817"/>
      <c r="AS26" s="1817"/>
      <c r="AT26" s="1817"/>
      <c r="AU26" s="1817"/>
      <c r="AV26" s="1817"/>
      <c r="AW26" s="1817"/>
      <c r="AX26" s="1817"/>
      <c r="AY26" s="1818"/>
      <c r="AZ26" s="1822"/>
      <c r="BA26" s="1823"/>
      <c r="BB26" s="1824"/>
      <c r="BC26" s="1821"/>
      <c r="BD26" s="1817"/>
      <c r="BE26" s="1817"/>
      <c r="BF26" s="1817"/>
      <c r="BG26" s="1818"/>
      <c r="BH26" s="1160"/>
      <c r="BI26" s="1817"/>
      <c r="BJ26" s="1817"/>
      <c r="BK26" s="1817"/>
      <c r="BL26" s="1818"/>
    </row>
    <row r="27" spans="1:64" s="137" customFormat="1" ht="18" customHeight="1" x14ac:dyDescent="0.45">
      <c r="A27" s="211">
        <f t="shared" si="0"/>
        <v>8</v>
      </c>
      <c r="B27" s="1821"/>
      <c r="C27" s="1817"/>
      <c r="D27" s="1817"/>
      <c r="E27" s="1817"/>
      <c r="F27" s="1817"/>
      <c r="G27" s="1817"/>
      <c r="H27" s="1817"/>
      <c r="I27" s="1817"/>
      <c r="J27" s="1817"/>
      <c r="K27" s="1817"/>
      <c r="L27" s="1817"/>
      <c r="M27" s="1817"/>
      <c r="N27" s="274"/>
      <c r="O27" s="1817"/>
      <c r="P27" s="1817"/>
      <c r="Q27" s="1817"/>
      <c r="R27" s="1817"/>
      <c r="S27" s="1817"/>
      <c r="T27" s="1817"/>
      <c r="U27" s="1817"/>
      <c r="V27" s="1817"/>
      <c r="W27" s="1817"/>
      <c r="X27" s="1817"/>
      <c r="Y27" s="1817"/>
      <c r="Z27" s="1817"/>
      <c r="AA27" s="1817"/>
      <c r="AB27" s="1817"/>
      <c r="AC27" s="1817"/>
      <c r="AD27" s="1817"/>
      <c r="AE27" s="1817"/>
      <c r="AF27" s="1817"/>
      <c r="AG27" s="1161"/>
      <c r="AH27" s="1821"/>
      <c r="AI27" s="1817"/>
      <c r="AJ27" s="1817"/>
      <c r="AK27" s="1817"/>
      <c r="AL27" s="1817"/>
      <c r="AM27" s="1817"/>
      <c r="AN27" s="1817"/>
      <c r="AO27" s="1817"/>
      <c r="AP27" s="1817"/>
      <c r="AQ27" s="1817"/>
      <c r="AR27" s="1817"/>
      <c r="AS27" s="1817"/>
      <c r="AT27" s="1817"/>
      <c r="AU27" s="1817"/>
      <c r="AV27" s="1817"/>
      <c r="AW27" s="1817"/>
      <c r="AX27" s="1817"/>
      <c r="AY27" s="1818"/>
      <c r="AZ27" s="1822"/>
      <c r="BA27" s="1823"/>
      <c r="BB27" s="1824"/>
      <c r="BC27" s="1821"/>
      <c r="BD27" s="1817"/>
      <c r="BE27" s="1817"/>
      <c r="BF27" s="1817"/>
      <c r="BG27" s="1818"/>
      <c r="BH27" s="1160"/>
      <c r="BI27" s="1817"/>
      <c r="BJ27" s="1817"/>
      <c r="BK27" s="1817"/>
      <c r="BL27" s="1818"/>
    </row>
    <row r="28" spans="1:64" s="137" customFormat="1" ht="18" customHeight="1" x14ac:dyDescent="0.45">
      <c r="A28" s="211">
        <f t="shared" si="0"/>
        <v>9</v>
      </c>
      <c r="B28" s="1821"/>
      <c r="C28" s="1817"/>
      <c r="D28" s="1817"/>
      <c r="E28" s="1817"/>
      <c r="F28" s="1817"/>
      <c r="G28" s="1817"/>
      <c r="H28" s="1817"/>
      <c r="I28" s="1817"/>
      <c r="J28" s="1817"/>
      <c r="K28" s="1817"/>
      <c r="L28" s="1817"/>
      <c r="M28" s="1817"/>
      <c r="N28" s="274"/>
      <c r="O28" s="1817"/>
      <c r="P28" s="1817"/>
      <c r="Q28" s="1817"/>
      <c r="R28" s="1817"/>
      <c r="S28" s="1817"/>
      <c r="T28" s="1817"/>
      <c r="U28" s="1817"/>
      <c r="V28" s="1817"/>
      <c r="W28" s="1817"/>
      <c r="X28" s="1817"/>
      <c r="Y28" s="1817"/>
      <c r="Z28" s="1817"/>
      <c r="AA28" s="1817"/>
      <c r="AB28" s="1817"/>
      <c r="AC28" s="1817"/>
      <c r="AD28" s="1817"/>
      <c r="AE28" s="1817"/>
      <c r="AF28" s="1817"/>
      <c r="AG28" s="1161"/>
      <c r="AH28" s="1821"/>
      <c r="AI28" s="1817"/>
      <c r="AJ28" s="1817"/>
      <c r="AK28" s="1817"/>
      <c r="AL28" s="1817"/>
      <c r="AM28" s="1817"/>
      <c r="AN28" s="1817"/>
      <c r="AO28" s="1817"/>
      <c r="AP28" s="1817"/>
      <c r="AQ28" s="1817"/>
      <c r="AR28" s="1817"/>
      <c r="AS28" s="1817"/>
      <c r="AT28" s="1817"/>
      <c r="AU28" s="1817"/>
      <c r="AV28" s="1817"/>
      <c r="AW28" s="1817"/>
      <c r="AX28" s="1817"/>
      <c r="AY28" s="1818"/>
      <c r="AZ28" s="1822"/>
      <c r="BA28" s="1823"/>
      <c r="BB28" s="1824"/>
      <c r="BC28" s="1821"/>
      <c r="BD28" s="1817"/>
      <c r="BE28" s="1817"/>
      <c r="BF28" s="1817"/>
      <c r="BG28" s="1818"/>
      <c r="BH28" s="1160"/>
      <c r="BI28" s="1817"/>
      <c r="BJ28" s="1817"/>
      <c r="BK28" s="1817"/>
      <c r="BL28" s="1818"/>
    </row>
    <row r="29" spans="1:64" s="137" customFormat="1" ht="18" customHeight="1" x14ac:dyDescent="0.45">
      <c r="A29" s="211">
        <f t="shared" si="0"/>
        <v>10</v>
      </c>
      <c r="B29" s="1821"/>
      <c r="C29" s="1817"/>
      <c r="D29" s="1817"/>
      <c r="E29" s="1817"/>
      <c r="F29" s="1817"/>
      <c r="G29" s="1817"/>
      <c r="H29" s="1817"/>
      <c r="I29" s="1817"/>
      <c r="J29" s="1817"/>
      <c r="K29" s="1817"/>
      <c r="L29" s="1817"/>
      <c r="M29" s="1817"/>
      <c r="N29" s="274"/>
      <c r="O29" s="1817"/>
      <c r="P29" s="1817"/>
      <c r="Q29" s="1817"/>
      <c r="R29" s="1817"/>
      <c r="S29" s="1817"/>
      <c r="T29" s="1817"/>
      <c r="U29" s="1817"/>
      <c r="V29" s="1817"/>
      <c r="W29" s="1817"/>
      <c r="X29" s="1817"/>
      <c r="Y29" s="1817"/>
      <c r="Z29" s="1817"/>
      <c r="AA29" s="1817"/>
      <c r="AB29" s="1817"/>
      <c r="AC29" s="1817"/>
      <c r="AD29" s="1817"/>
      <c r="AE29" s="1817"/>
      <c r="AF29" s="1817"/>
      <c r="AG29" s="1161"/>
      <c r="AH29" s="1821"/>
      <c r="AI29" s="1817"/>
      <c r="AJ29" s="1817"/>
      <c r="AK29" s="1817"/>
      <c r="AL29" s="1817"/>
      <c r="AM29" s="1817"/>
      <c r="AN29" s="1817"/>
      <c r="AO29" s="1817"/>
      <c r="AP29" s="1817"/>
      <c r="AQ29" s="1817"/>
      <c r="AR29" s="1817"/>
      <c r="AS29" s="1817"/>
      <c r="AT29" s="1817"/>
      <c r="AU29" s="1817"/>
      <c r="AV29" s="1817"/>
      <c r="AW29" s="1817"/>
      <c r="AX29" s="1817"/>
      <c r="AY29" s="1818"/>
      <c r="AZ29" s="1822"/>
      <c r="BA29" s="1823"/>
      <c r="BB29" s="1824"/>
      <c r="BC29" s="1821"/>
      <c r="BD29" s="1817"/>
      <c r="BE29" s="1817"/>
      <c r="BF29" s="1817"/>
      <c r="BG29" s="1818"/>
      <c r="BH29" s="1160"/>
      <c r="BI29" s="1817"/>
      <c r="BJ29" s="1817"/>
      <c r="BK29" s="1817"/>
      <c r="BL29" s="1818"/>
    </row>
    <row r="30" spans="1:64" s="137" customFormat="1" ht="18" customHeight="1" x14ac:dyDescent="0.45">
      <c r="A30" s="211">
        <f t="shared" si="0"/>
        <v>11</v>
      </c>
      <c r="B30" s="1821"/>
      <c r="C30" s="1817"/>
      <c r="D30" s="1817"/>
      <c r="E30" s="1817"/>
      <c r="F30" s="1817"/>
      <c r="G30" s="1817"/>
      <c r="H30" s="1817"/>
      <c r="I30" s="1817"/>
      <c r="J30" s="1817"/>
      <c r="K30" s="1817"/>
      <c r="L30" s="1817"/>
      <c r="M30" s="1817"/>
      <c r="N30" s="274"/>
      <c r="O30" s="1817"/>
      <c r="P30" s="1817"/>
      <c r="Q30" s="1817"/>
      <c r="R30" s="1817"/>
      <c r="S30" s="1817"/>
      <c r="T30" s="1817"/>
      <c r="U30" s="1817"/>
      <c r="V30" s="1817"/>
      <c r="W30" s="1817"/>
      <c r="X30" s="1817"/>
      <c r="Y30" s="1817"/>
      <c r="Z30" s="1817"/>
      <c r="AA30" s="1817"/>
      <c r="AB30" s="1817"/>
      <c r="AC30" s="1817"/>
      <c r="AD30" s="1817"/>
      <c r="AE30" s="1817"/>
      <c r="AF30" s="1817"/>
      <c r="AG30" s="1161"/>
      <c r="AH30" s="1821"/>
      <c r="AI30" s="1817"/>
      <c r="AJ30" s="1817"/>
      <c r="AK30" s="1817"/>
      <c r="AL30" s="1817"/>
      <c r="AM30" s="1817"/>
      <c r="AN30" s="1817"/>
      <c r="AO30" s="1817"/>
      <c r="AP30" s="1817"/>
      <c r="AQ30" s="1817"/>
      <c r="AR30" s="1817"/>
      <c r="AS30" s="1817"/>
      <c r="AT30" s="1817"/>
      <c r="AU30" s="1817"/>
      <c r="AV30" s="1817"/>
      <c r="AW30" s="1817"/>
      <c r="AX30" s="1817"/>
      <c r="AY30" s="1818"/>
      <c r="AZ30" s="1822"/>
      <c r="BA30" s="1823"/>
      <c r="BB30" s="1824"/>
      <c r="BC30" s="1821"/>
      <c r="BD30" s="1817"/>
      <c r="BE30" s="1817"/>
      <c r="BF30" s="1817"/>
      <c r="BG30" s="1818"/>
      <c r="BH30" s="1160"/>
      <c r="BI30" s="1817"/>
      <c r="BJ30" s="1817"/>
      <c r="BK30" s="1817"/>
      <c r="BL30" s="1818"/>
    </row>
    <row r="31" spans="1:64" s="137" customFormat="1" ht="18" customHeight="1" x14ac:dyDescent="0.45">
      <c r="A31" s="211">
        <f t="shared" si="0"/>
        <v>12</v>
      </c>
      <c r="B31" s="1821"/>
      <c r="C31" s="1817"/>
      <c r="D31" s="1817"/>
      <c r="E31" s="1817"/>
      <c r="F31" s="1817"/>
      <c r="G31" s="1817"/>
      <c r="H31" s="1817"/>
      <c r="I31" s="1817"/>
      <c r="J31" s="1817"/>
      <c r="K31" s="1817"/>
      <c r="L31" s="1817"/>
      <c r="M31" s="1817"/>
      <c r="N31" s="274"/>
      <c r="O31" s="1817"/>
      <c r="P31" s="1817"/>
      <c r="Q31" s="1817"/>
      <c r="R31" s="1817"/>
      <c r="S31" s="1817"/>
      <c r="T31" s="1817"/>
      <c r="U31" s="1817"/>
      <c r="V31" s="1817"/>
      <c r="W31" s="1817"/>
      <c r="X31" s="1817"/>
      <c r="Y31" s="1817"/>
      <c r="Z31" s="1817"/>
      <c r="AA31" s="1817"/>
      <c r="AB31" s="1817"/>
      <c r="AC31" s="1817"/>
      <c r="AD31" s="1817"/>
      <c r="AE31" s="1817"/>
      <c r="AF31" s="1817"/>
      <c r="AG31" s="1161"/>
      <c r="AH31" s="1821"/>
      <c r="AI31" s="1817"/>
      <c r="AJ31" s="1817"/>
      <c r="AK31" s="1817"/>
      <c r="AL31" s="1817"/>
      <c r="AM31" s="1817"/>
      <c r="AN31" s="1817"/>
      <c r="AO31" s="1817"/>
      <c r="AP31" s="1817"/>
      <c r="AQ31" s="1817"/>
      <c r="AR31" s="1817"/>
      <c r="AS31" s="1817"/>
      <c r="AT31" s="1817"/>
      <c r="AU31" s="1817"/>
      <c r="AV31" s="1817"/>
      <c r="AW31" s="1817"/>
      <c r="AX31" s="1817"/>
      <c r="AY31" s="1818"/>
      <c r="AZ31" s="1822"/>
      <c r="BA31" s="1823"/>
      <c r="BB31" s="1824"/>
      <c r="BC31" s="1821"/>
      <c r="BD31" s="1817"/>
      <c r="BE31" s="1817"/>
      <c r="BF31" s="1817"/>
      <c r="BG31" s="1818"/>
      <c r="BH31" s="1160"/>
      <c r="BI31" s="1817"/>
      <c r="BJ31" s="1817"/>
      <c r="BK31" s="1817"/>
      <c r="BL31" s="1818"/>
    </row>
    <row r="32" spans="1:64" s="137" customFormat="1" ht="18" customHeight="1" x14ac:dyDescent="0.45">
      <c r="A32" s="211">
        <f t="shared" si="0"/>
        <v>13</v>
      </c>
      <c r="B32" s="1821"/>
      <c r="C32" s="1817"/>
      <c r="D32" s="1817"/>
      <c r="E32" s="1817"/>
      <c r="F32" s="1817"/>
      <c r="G32" s="1817"/>
      <c r="H32" s="1817"/>
      <c r="I32" s="1817"/>
      <c r="J32" s="1817"/>
      <c r="K32" s="1817"/>
      <c r="L32" s="1817"/>
      <c r="M32" s="1817"/>
      <c r="N32" s="274"/>
      <c r="O32" s="1817"/>
      <c r="P32" s="1817"/>
      <c r="Q32" s="1817"/>
      <c r="R32" s="1817"/>
      <c r="S32" s="1817"/>
      <c r="T32" s="1817"/>
      <c r="U32" s="1817"/>
      <c r="V32" s="1817"/>
      <c r="W32" s="1817"/>
      <c r="X32" s="1817"/>
      <c r="Y32" s="1817"/>
      <c r="Z32" s="1817"/>
      <c r="AA32" s="1817"/>
      <c r="AB32" s="1817"/>
      <c r="AC32" s="1817"/>
      <c r="AD32" s="1817"/>
      <c r="AE32" s="1817"/>
      <c r="AF32" s="1817"/>
      <c r="AG32" s="1161"/>
      <c r="AH32" s="1821"/>
      <c r="AI32" s="1817"/>
      <c r="AJ32" s="1817"/>
      <c r="AK32" s="1817"/>
      <c r="AL32" s="1817"/>
      <c r="AM32" s="1817"/>
      <c r="AN32" s="1817"/>
      <c r="AO32" s="1817"/>
      <c r="AP32" s="1817"/>
      <c r="AQ32" s="1817"/>
      <c r="AR32" s="1817"/>
      <c r="AS32" s="1817"/>
      <c r="AT32" s="1817"/>
      <c r="AU32" s="1817"/>
      <c r="AV32" s="1817"/>
      <c r="AW32" s="1817"/>
      <c r="AX32" s="1817"/>
      <c r="AY32" s="1818"/>
      <c r="AZ32" s="1822"/>
      <c r="BA32" s="1823"/>
      <c r="BB32" s="1824"/>
      <c r="BC32" s="1821"/>
      <c r="BD32" s="1817"/>
      <c r="BE32" s="1817"/>
      <c r="BF32" s="1817"/>
      <c r="BG32" s="1818"/>
      <c r="BH32" s="1160"/>
      <c r="BI32" s="1817"/>
      <c r="BJ32" s="1817"/>
      <c r="BK32" s="1817"/>
      <c r="BL32" s="1818"/>
    </row>
    <row r="33" spans="1:64" s="137" customFormat="1" ht="18" customHeight="1" x14ac:dyDescent="0.45">
      <c r="A33" s="211">
        <f t="shared" si="0"/>
        <v>14</v>
      </c>
      <c r="B33" s="1821"/>
      <c r="C33" s="1817"/>
      <c r="D33" s="1817"/>
      <c r="E33" s="1817"/>
      <c r="F33" s="1817"/>
      <c r="G33" s="1817"/>
      <c r="H33" s="1817"/>
      <c r="I33" s="1817"/>
      <c r="J33" s="1817"/>
      <c r="K33" s="1817"/>
      <c r="L33" s="1817"/>
      <c r="M33" s="1817"/>
      <c r="N33" s="274"/>
      <c r="O33" s="1817"/>
      <c r="P33" s="1817"/>
      <c r="Q33" s="1817"/>
      <c r="R33" s="1817"/>
      <c r="S33" s="1817"/>
      <c r="T33" s="1817"/>
      <c r="U33" s="1817"/>
      <c r="V33" s="1817"/>
      <c r="W33" s="1817"/>
      <c r="X33" s="1817"/>
      <c r="Y33" s="1817"/>
      <c r="Z33" s="1817"/>
      <c r="AA33" s="1817"/>
      <c r="AB33" s="1817"/>
      <c r="AC33" s="1817"/>
      <c r="AD33" s="1817"/>
      <c r="AE33" s="1817"/>
      <c r="AF33" s="1817"/>
      <c r="AG33" s="1161"/>
      <c r="AH33" s="1821"/>
      <c r="AI33" s="1817"/>
      <c r="AJ33" s="1817"/>
      <c r="AK33" s="1817"/>
      <c r="AL33" s="1817"/>
      <c r="AM33" s="1817"/>
      <c r="AN33" s="1817"/>
      <c r="AO33" s="1817"/>
      <c r="AP33" s="1817"/>
      <c r="AQ33" s="1817"/>
      <c r="AR33" s="1817"/>
      <c r="AS33" s="1817"/>
      <c r="AT33" s="1817"/>
      <c r="AU33" s="1817"/>
      <c r="AV33" s="1817"/>
      <c r="AW33" s="1817"/>
      <c r="AX33" s="1817"/>
      <c r="AY33" s="1818"/>
      <c r="AZ33" s="1822"/>
      <c r="BA33" s="1823"/>
      <c r="BB33" s="1824"/>
      <c r="BC33" s="1821"/>
      <c r="BD33" s="1817"/>
      <c r="BE33" s="1817"/>
      <c r="BF33" s="1817"/>
      <c r="BG33" s="1818"/>
      <c r="BH33" s="1160"/>
      <c r="BI33" s="1817"/>
      <c r="BJ33" s="1817"/>
      <c r="BK33" s="1817"/>
      <c r="BL33" s="1818"/>
    </row>
    <row r="34" spans="1:64" s="137" customFormat="1" ht="18" customHeight="1" x14ac:dyDescent="0.45">
      <c r="A34" s="211">
        <f t="shared" si="0"/>
        <v>15</v>
      </c>
      <c r="B34" s="1821"/>
      <c r="C34" s="1817"/>
      <c r="D34" s="1817"/>
      <c r="E34" s="1817"/>
      <c r="F34" s="1817"/>
      <c r="G34" s="1817"/>
      <c r="H34" s="1817"/>
      <c r="I34" s="1817"/>
      <c r="J34" s="1817"/>
      <c r="K34" s="1817"/>
      <c r="L34" s="1817"/>
      <c r="M34" s="1817"/>
      <c r="N34" s="274"/>
      <c r="O34" s="1817"/>
      <c r="P34" s="1817"/>
      <c r="Q34" s="1817"/>
      <c r="R34" s="1817"/>
      <c r="S34" s="1817"/>
      <c r="T34" s="1817"/>
      <c r="U34" s="1817"/>
      <c r="V34" s="1817"/>
      <c r="W34" s="1817"/>
      <c r="X34" s="1817"/>
      <c r="Y34" s="1817"/>
      <c r="Z34" s="1817"/>
      <c r="AA34" s="1817"/>
      <c r="AB34" s="1817"/>
      <c r="AC34" s="1817"/>
      <c r="AD34" s="1817"/>
      <c r="AE34" s="1817"/>
      <c r="AF34" s="1817"/>
      <c r="AG34" s="1161"/>
      <c r="AH34" s="1821"/>
      <c r="AI34" s="1817"/>
      <c r="AJ34" s="1817"/>
      <c r="AK34" s="1817"/>
      <c r="AL34" s="1817"/>
      <c r="AM34" s="1817"/>
      <c r="AN34" s="1817"/>
      <c r="AO34" s="1817"/>
      <c r="AP34" s="1817"/>
      <c r="AQ34" s="1817"/>
      <c r="AR34" s="1817"/>
      <c r="AS34" s="1817"/>
      <c r="AT34" s="1817"/>
      <c r="AU34" s="1817"/>
      <c r="AV34" s="1817"/>
      <c r="AW34" s="1817"/>
      <c r="AX34" s="1817"/>
      <c r="AY34" s="1818"/>
      <c r="AZ34" s="1822"/>
      <c r="BA34" s="1823"/>
      <c r="BB34" s="1824"/>
      <c r="BC34" s="1821"/>
      <c r="BD34" s="1817"/>
      <c r="BE34" s="1817"/>
      <c r="BF34" s="1817"/>
      <c r="BG34" s="1818"/>
      <c r="BH34" s="1160"/>
      <c r="BI34" s="1817"/>
      <c r="BJ34" s="1817"/>
      <c r="BK34" s="1817"/>
      <c r="BL34" s="1818"/>
    </row>
    <row r="35" spans="1:64" s="137" customFormat="1" ht="18" customHeight="1" x14ac:dyDescent="0.45">
      <c r="A35" s="211">
        <f t="shared" si="0"/>
        <v>16</v>
      </c>
      <c r="B35" s="1821"/>
      <c r="C35" s="1817"/>
      <c r="D35" s="1817"/>
      <c r="E35" s="1817"/>
      <c r="F35" s="1817"/>
      <c r="G35" s="1817"/>
      <c r="H35" s="1817"/>
      <c r="I35" s="1817"/>
      <c r="J35" s="1817"/>
      <c r="K35" s="1817"/>
      <c r="L35" s="1817"/>
      <c r="M35" s="1817"/>
      <c r="N35" s="274"/>
      <c r="O35" s="1817"/>
      <c r="P35" s="1817"/>
      <c r="Q35" s="1817"/>
      <c r="R35" s="1817"/>
      <c r="S35" s="1817"/>
      <c r="T35" s="1817"/>
      <c r="U35" s="1817"/>
      <c r="V35" s="1817"/>
      <c r="W35" s="1817"/>
      <c r="X35" s="1817"/>
      <c r="Y35" s="1817"/>
      <c r="Z35" s="1817"/>
      <c r="AA35" s="1817"/>
      <c r="AB35" s="1817"/>
      <c r="AC35" s="1817"/>
      <c r="AD35" s="1817"/>
      <c r="AE35" s="1817"/>
      <c r="AF35" s="1817"/>
      <c r="AG35" s="1161"/>
      <c r="AH35" s="1821"/>
      <c r="AI35" s="1817"/>
      <c r="AJ35" s="1817"/>
      <c r="AK35" s="1817"/>
      <c r="AL35" s="1817"/>
      <c r="AM35" s="1817"/>
      <c r="AN35" s="1817"/>
      <c r="AO35" s="1817"/>
      <c r="AP35" s="1817"/>
      <c r="AQ35" s="1817"/>
      <c r="AR35" s="1817"/>
      <c r="AS35" s="1817"/>
      <c r="AT35" s="1817"/>
      <c r="AU35" s="1817"/>
      <c r="AV35" s="1817"/>
      <c r="AW35" s="1817"/>
      <c r="AX35" s="1817"/>
      <c r="AY35" s="1818"/>
      <c r="AZ35" s="1822"/>
      <c r="BA35" s="1823"/>
      <c r="BB35" s="1824"/>
      <c r="BC35" s="1821"/>
      <c r="BD35" s="1817"/>
      <c r="BE35" s="1817"/>
      <c r="BF35" s="1817"/>
      <c r="BG35" s="1818"/>
      <c r="BH35" s="1160"/>
      <c r="BI35" s="1817"/>
      <c r="BJ35" s="1817"/>
      <c r="BK35" s="1817"/>
      <c r="BL35" s="1818"/>
    </row>
    <row r="36" spans="1:64" s="137" customFormat="1" ht="18" customHeight="1" x14ac:dyDescent="0.45">
      <c r="A36" s="211">
        <f t="shared" si="0"/>
        <v>17</v>
      </c>
      <c r="B36" s="1821"/>
      <c r="C36" s="1817"/>
      <c r="D36" s="1817"/>
      <c r="E36" s="1817"/>
      <c r="F36" s="1817"/>
      <c r="G36" s="1817"/>
      <c r="H36" s="1817"/>
      <c r="I36" s="1817"/>
      <c r="J36" s="1817"/>
      <c r="K36" s="1817"/>
      <c r="L36" s="1817"/>
      <c r="M36" s="1817"/>
      <c r="N36" s="274"/>
      <c r="O36" s="1817"/>
      <c r="P36" s="1817"/>
      <c r="Q36" s="1817"/>
      <c r="R36" s="1817"/>
      <c r="S36" s="1817"/>
      <c r="T36" s="1817"/>
      <c r="U36" s="1817"/>
      <c r="V36" s="1817"/>
      <c r="W36" s="1817"/>
      <c r="X36" s="1817"/>
      <c r="Y36" s="1817"/>
      <c r="Z36" s="1817"/>
      <c r="AA36" s="1817"/>
      <c r="AB36" s="1817"/>
      <c r="AC36" s="1817"/>
      <c r="AD36" s="1817"/>
      <c r="AE36" s="1817"/>
      <c r="AF36" s="1817"/>
      <c r="AG36" s="1161"/>
      <c r="AH36" s="1821"/>
      <c r="AI36" s="1817"/>
      <c r="AJ36" s="1817"/>
      <c r="AK36" s="1817"/>
      <c r="AL36" s="1817"/>
      <c r="AM36" s="1817"/>
      <c r="AN36" s="1817"/>
      <c r="AO36" s="1817"/>
      <c r="AP36" s="1817"/>
      <c r="AQ36" s="1817"/>
      <c r="AR36" s="1817"/>
      <c r="AS36" s="1817"/>
      <c r="AT36" s="1817"/>
      <c r="AU36" s="1817"/>
      <c r="AV36" s="1817"/>
      <c r="AW36" s="1817"/>
      <c r="AX36" s="1817"/>
      <c r="AY36" s="1818"/>
      <c r="AZ36" s="1822"/>
      <c r="BA36" s="1823"/>
      <c r="BB36" s="1824"/>
      <c r="BC36" s="1821"/>
      <c r="BD36" s="1817"/>
      <c r="BE36" s="1817"/>
      <c r="BF36" s="1817"/>
      <c r="BG36" s="1818"/>
      <c r="BH36" s="1160"/>
      <c r="BI36" s="1817"/>
      <c r="BJ36" s="1817"/>
      <c r="BK36" s="1817"/>
      <c r="BL36" s="1818"/>
    </row>
    <row r="37" spans="1:64" s="137" customFormat="1" ht="18" customHeight="1" x14ac:dyDescent="0.45">
      <c r="A37" s="211">
        <f t="shared" si="0"/>
        <v>18</v>
      </c>
      <c r="B37" s="1821"/>
      <c r="C37" s="1817"/>
      <c r="D37" s="1817"/>
      <c r="E37" s="1817"/>
      <c r="F37" s="1817"/>
      <c r="G37" s="1817"/>
      <c r="H37" s="1817"/>
      <c r="I37" s="1817"/>
      <c r="J37" s="1817"/>
      <c r="K37" s="1817"/>
      <c r="L37" s="1817"/>
      <c r="M37" s="1817"/>
      <c r="N37" s="274"/>
      <c r="O37" s="1817"/>
      <c r="P37" s="1817"/>
      <c r="Q37" s="1817"/>
      <c r="R37" s="1817"/>
      <c r="S37" s="1817"/>
      <c r="T37" s="1817"/>
      <c r="U37" s="1817"/>
      <c r="V37" s="1817"/>
      <c r="W37" s="1817"/>
      <c r="X37" s="1817"/>
      <c r="Y37" s="1817"/>
      <c r="Z37" s="1817"/>
      <c r="AA37" s="1817"/>
      <c r="AB37" s="1817"/>
      <c r="AC37" s="1817"/>
      <c r="AD37" s="1817"/>
      <c r="AE37" s="1817"/>
      <c r="AF37" s="1817"/>
      <c r="AG37" s="1161"/>
      <c r="AH37" s="1821"/>
      <c r="AI37" s="1817"/>
      <c r="AJ37" s="1817"/>
      <c r="AK37" s="1817"/>
      <c r="AL37" s="1817"/>
      <c r="AM37" s="1817"/>
      <c r="AN37" s="1817"/>
      <c r="AO37" s="1817"/>
      <c r="AP37" s="1817"/>
      <c r="AQ37" s="1817"/>
      <c r="AR37" s="1817"/>
      <c r="AS37" s="1817"/>
      <c r="AT37" s="1817"/>
      <c r="AU37" s="1817"/>
      <c r="AV37" s="1817"/>
      <c r="AW37" s="1817"/>
      <c r="AX37" s="1817"/>
      <c r="AY37" s="1818"/>
      <c r="AZ37" s="1822"/>
      <c r="BA37" s="1823"/>
      <c r="BB37" s="1824"/>
      <c r="BC37" s="1821"/>
      <c r="BD37" s="1817"/>
      <c r="BE37" s="1817"/>
      <c r="BF37" s="1817"/>
      <c r="BG37" s="1818"/>
      <c r="BH37" s="1160"/>
      <c r="BI37" s="1817"/>
      <c r="BJ37" s="1817"/>
      <c r="BK37" s="1817"/>
      <c r="BL37" s="1818"/>
    </row>
    <row r="38" spans="1:64" s="137" customFormat="1" ht="18" customHeight="1" x14ac:dyDescent="0.45">
      <c r="A38" s="211">
        <f t="shared" si="0"/>
        <v>19</v>
      </c>
      <c r="B38" s="1821"/>
      <c r="C38" s="1817"/>
      <c r="D38" s="1817"/>
      <c r="E38" s="1817"/>
      <c r="F38" s="1817"/>
      <c r="G38" s="1817"/>
      <c r="H38" s="1817"/>
      <c r="I38" s="1817"/>
      <c r="J38" s="1817"/>
      <c r="K38" s="1817"/>
      <c r="L38" s="1817"/>
      <c r="M38" s="1817"/>
      <c r="N38" s="274"/>
      <c r="O38" s="1817"/>
      <c r="P38" s="1817"/>
      <c r="Q38" s="1817"/>
      <c r="R38" s="1817"/>
      <c r="S38" s="1817"/>
      <c r="T38" s="1817"/>
      <c r="U38" s="1817"/>
      <c r="V38" s="1817"/>
      <c r="W38" s="1817"/>
      <c r="X38" s="1817"/>
      <c r="Y38" s="1817"/>
      <c r="Z38" s="1817"/>
      <c r="AA38" s="1817"/>
      <c r="AB38" s="1817"/>
      <c r="AC38" s="1817"/>
      <c r="AD38" s="1817"/>
      <c r="AE38" s="1817"/>
      <c r="AF38" s="1817"/>
      <c r="AG38" s="1161"/>
      <c r="AH38" s="1821"/>
      <c r="AI38" s="1817"/>
      <c r="AJ38" s="1817"/>
      <c r="AK38" s="1817"/>
      <c r="AL38" s="1817"/>
      <c r="AM38" s="1817"/>
      <c r="AN38" s="1817"/>
      <c r="AO38" s="1817"/>
      <c r="AP38" s="1817"/>
      <c r="AQ38" s="1817"/>
      <c r="AR38" s="1817"/>
      <c r="AS38" s="1817"/>
      <c r="AT38" s="1817"/>
      <c r="AU38" s="1817"/>
      <c r="AV38" s="1817"/>
      <c r="AW38" s="1817"/>
      <c r="AX38" s="1817"/>
      <c r="AY38" s="1818"/>
      <c r="AZ38" s="1822"/>
      <c r="BA38" s="1823"/>
      <c r="BB38" s="1824"/>
      <c r="BC38" s="1821"/>
      <c r="BD38" s="1817"/>
      <c r="BE38" s="1817"/>
      <c r="BF38" s="1817"/>
      <c r="BG38" s="1818"/>
      <c r="BH38" s="1160"/>
      <c r="BI38" s="1817"/>
      <c r="BJ38" s="1817"/>
      <c r="BK38" s="1817"/>
      <c r="BL38" s="1818"/>
    </row>
    <row r="39" spans="1:64" s="137" customFormat="1" ht="18" customHeight="1" x14ac:dyDescent="0.45">
      <c r="A39" s="211">
        <f t="shared" si="0"/>
        <v>20</v>
      </c>
      <c r="B39" s="1821"/>
      <c r="C39" s="1817"/>
      <c r="D39" s="1817"/>
      <c r="E39" s="1817"/>
      <c r="F39" s="1817"/>
      <c r="G39" s="1817"/>
      <c r="H39" s="1817"/>
      <c r="I39" s="1817"/>
      <c r="J39" s="1817"/>
      <c r="K39" s="1817"/>
      <c r="L39" s="1817"/>
      <c r="M39" s="1817"/>
      <c r="N39" s="274"/>
      <c r="O39" s="1817"/>
      <c r="P39" s="1817"/>
      <c r="Q39" s="1817"/>
      <c r="R39" s="1817"/>
      <c r="S39" s="1817"/>
      <c r="T39" s="1817"/>
      <c r="U39" s="1817"/>
      <c r="V39" s="1817"/>
      <c r="W39" s="1817"/>
      <c r="X39" s="1817"/>
      <c r="Y39" s="1817"/>
      <c r="Z39" s="1817"/>
      <c r="AA39" s="1817"/>
      <c r="AB39" s="1817"/>
      <c r="AC39" s="1817"/>
      <c r="AD39" s="1817"/>
      <c r="AE39" s="1817"/>
      <c r="AF39" s="1817"/>
      <c r="AG39" s="1161"/>
      <c r="AH39" s="1821"/>
      <c r="AI39" s="1817"/>
      <c r="AJ39" s="1817"/>
      <c r="AK39" s="1817"/>
      <c r="AL39" s="1817"/>
      <c r="AM39" s="1817"/>
      <c r="AN39" s="1817"/>
      <c r="AO39" s="1817"/>
      <c r="AP39" s="1817"/>
      <c r="AQ39" s="1817"/>
      <c r="AR39" s="1817"/>
      <c r="AS39" s="1817"/>
      <c r="AT39" s="1817"/>
      <c r="AU39" s="1817"/>
      <c r="AV39" s="1817"/>
      <c r="AW39" s="1817"/>
      <c r="AX39" s="1817"/>
      <c r="AY39" s="1818"/>
      <c r="AZ39" s="1822"/>
      <c r="BA39" s="1823"/>
      <c r="BB39" s="1824"/>
      <c r="BC39" s="1821"/>
      <c r="BD39" s="1817"/>
      <c r="BE39" s="1817"/>
      <c r="BF39" s="1817"/>
      <c r="BG39" s="1818"/>
      <c r="BH39" s="1160"/>
      <c r="BI39" s="1817"/>
      <c r="BJ39" s="1817"/>
      <c r="BK39" s="1817"/>
      <c r="BL39" s="1818"/>
    </row>
    <row r="40" spans="1:64" s="137" customFormat="1" ht="18" customHeight="1" x14ac:dyDescent="0.45">
      <c r="A40" s="211">
        <f t="shared" si="0"/>
        <v>21</v>
      </c>
      <c r="B40" s="1821"/>
      <c r="C40" s="1817"/>
      <c r="D40" s="1817"/>
      <c r="E40" s="1817"/>
      <c r="F40" s="1817"/>
      <c r="G40" s="1817"/>
      <c r="H40" s="1817"/>
      <c r="I40" s="1817"/>
      <c r="J40" s="1817"/>
      <c r="K40" s="1817"/>
      <c r="L40" s="1817"/>
      <c r="M40" s="1817"/>
      <c r="N40" s="274"/>
      <c r="O40" s="1817"/>
      <c r="P40" s="1817"/>
      <c r="Q40" s="1817"/>
      <c r="R40" s="1817"/>
      <c r="S40" s="1817"/>
      <c r="T40" s="1817"/>
      <c r="U40" s="1817"/>
      <c r="V40" s="1817"/>
      <c r="W40" s="1817"/>
      <c r="X40" s="1817"/>
      <c r="Y40" s="1817"/>
      <c r="Z40" s="1817"/>
      <c r="AA40" s="1817"/>
      <c r="AB40" s="1817"/>
      <c r="AC40" s="1817"/>
      <c r="AD40" s="1817"/>
      <c r="AE40" s="1817"/>
      <c r="AF40" s="1817"/>
      <c r="AG40" s="1161"/>
      <c r="AH40" s="1821"/>
      <c r="AI40" s="1817"/>
      <c r="AJ40" s="1817"/>
      <c r="AK40" s="1817"/>
      <c r="AL40" s="1817"/>
      <c r="AM40" s="1817"/>
      <c r="AN40" s="1817"/>
      <c r="AO40" s="1817"/>
      <c r="AP40" s="1817"/>
      <c r="AQ40" s="1817"/>
      <c r="AR40" s="1817"/>
      <c r="AS40" s="1817"/>
      <c r="AT40" s="1817"/>
      <c r="AU40" s="1817"/>
      <c r="AV40" s="1817"/>
      <c r="AW40" s="1817"/>
      <c r="AX40" s="1817"/>
      <c r="AY40" s="1818"/>
      <c r="AZ40" s="1822"/>
      <c r="BA40" s="1823"/>
      <c r="BB40" s="1824"/>
      <c r="BC40" s="1821"/>
      <c r="BD40" s="1817"/>
      <c r="BE40" s="1817"/>
      <c r="BF40" s="1817"/>
      <c r="BG40" s="1818"/>
      <c r="BH40" s="1160"/>
      <c r="BI40" s="1817"/>
      <c r="BJ40" s="1817"/>
      <c r="BK40" s="1817"/>
      <c r="BL40" s="1818"/>
    </row>
    <row r="41" spans="1:64" s="137" customFormat="1" ht="18" customHeight="1" x14ac:dyDescent="0.45">
      <c r="A41" s="211">
        <f t="shared" si="0"/>
        <v>22</v>
      </c>
      <c r="B41" s="1821"/>
      <c r="C41" s="1817"/>
      <c r="D41" s="1817"/>
      <c r="E41" s="1817"/>
      <c r="F41" s="1817"/>
      <c r="G41" s="1817"/>
      <c r="H41" s="1817"/>
      <c r="I41" s="1817"/>
      <c r="J41" s="1817"/>
      <c r="K41" s="1817"/>
      <c r="L41" s="1817"/>
      <c r="M41" s="1817"/>
      <c r="N41" s="274"/>
      <c r="O41" s="1817"/>
      <c r="P41" s="1817"/>
      <c r="Q41" s="1817"/>
      <c r="R41" s="1817"/>
      <c r="S41" s="1817"/>
      <c r="T41" s="1817"/>
      <c r="U41" s="1817"/>
      <c r="V41" s="1817"/>
      <c r="W41" s="1817"/>
      <c r="X41" s="1817"/>
      <c r="Y41" s="1817"/>
      <c r="Z41" s="1817"/>
      <c r="AA41" s="1817"/>
      <c r="AB41" s="1817"/>
      <c r="AC41" s="1817"/>
      <c r="AD41" s="1817"/>
      <c r="AE41" s="1817"/>
      <c r="AF41" s="1817"/>
      <c r="AG41" s="1161"/>
      <c r="AH41" s="1821"/>
      <c r="AI41" s="1817"/>
      <c r="AJ41" s="1817"/>
      <c r="AK41" s="1817"/>
      <c r="AL41" s="1817"/>
      <c r="AM41" s="1817"/>
      <c r="AN41" s="1817"/>
      <c r="AO41" s="1817"/>
      <c r="AP41" s="1817"/>
      <c r="AQ41" s="1817"/>
      <c r="AR41" s="1817"/>
      <c r="AS41" s="1817"/>
      <c r="AT41" s="1817"/>
      <c r="AU41" s="1817"/>
      <c r="AV41" s="1817"/>
      <c r="AW41" s="1817"/>
      <c r="AX41" s="1817"/>
      <c r="AY41" s="1818"/>
      <c r="AZ41" s="1822"/>
      <c r="BA41" s="1823"/>
      <c r="BB41" s="1824"/>
      <c r="BC41" s="1821"/>
      <c r="BD41" s="1817"/>
      <c r="BE41" s="1817"/>
      <c r="BF41" s="1817"/>
      <c r="BG41" s="1818"/>
      <c r="BH41" s="1160"/>
      <c r="BI41" s="1817"/>
      <c r="BJ41" s="1817"/>
      <c r="BK41" s="1817"/>
      <c r="BL41" s="1818"/>
    </row>
    <row r="42" spans="1:64" s="137" customFormat="1" ht="18" customHeight="1" x14ac:dyDescent="0.45">
      <c r="A42" s="211">
        <f t="shared" si="0"/>
        <v>23</v>
      </c>
      <c r="B42" s="1821"/>
      <c r="C42" s="1817"/>
      <c r="D42" s="1817"/>
      <c r="E42" s="1817"/>
      <c r="F42" s="1817"/>
      <c r="G42" s="1817"/>
      <c r="H42" s="1817"/>
      <c r="I42" s="1817"/>
      <c r="J42" s="1817"/>
      <c r="K42" s="1817"/>
      <c r="L42" s="1817"/>
      <c r="M42" s="1817"/>
      <c r="N42" s="274"/>
      <c r="O42" s="1817"/>
      <c r="P42" s="1817"/>
      <c r="Q42" s="1817"/>
      <c r="R42" s="1817"/>
      <c r="S42" s="1817"/>
      <c r="T42" s="1817"/>
      <c r="U42" s="1817"/>
      <c r="V42" s="1817"/>
      <c r="W42" s="1817"/>
      <c r="X42" s="1817"/>
      <c r="Y42" s="1817"/>
      <c r="Z42" s="1817"/>
      <c r="AA42" s="1817"/>
      <c r="AB42" s="1817"/>
      <c r="AC42" s="1817"/>
      <c r="AD42" s="1817"/>
      <c r="AE42" s="1817"/>
      <c r="AF42" s="1817"/>
      <c r="AG42" s="1161"/>
      <c r="AH42" s="1821"/>
      <c r="AI42" s="1817"/>
      <c r="AJ42" s="1817"/>
      <c r="AK42" s="1817"/>
      <c r="AL42" s="1817"/>
      <c r="AM42" s="1817"/>
      <c r="AN42" s="1817"/>
      <c r="AO42" s="1817"/>
      <c r="AP42" s="1817"/>
      <c r="AQ42" s="1817"/>
      <c r="AR42" s="1817"/>
      <c r="AS42" s="1817"/>
      <c r="AT42" s="1817"/>
      <c r="AU42" s="1817"/>
      <c r="AV42" s="1817"/>
      <c r="AW42" s="1817"/>
      <c r="AX42" s="1817"/>
      <c r="AY42" s="1818"/>
      <c r="AZ42" s="1822"/>
      <c r="BA42" s="1823"/>
      <c r="BB42" s="1824"/>
      <c r="BC42" s="1821"/>
      <c r="BD42" s="1817"/>
      <c r="BE42" s="1817"/>
      <c r="BF42" s="1817"/>
      <c r="BG42" s="1818"/>
      <c r="BH42" s="1160"/>
      <c r="BI42" s="1817"/>
      <c r="BJ42" s="1817"/>
      <c r="BK42" s="1817"/>
      <c r="BL42" s="1818"/>
    </row>
    <row r="43" spans="1:64" s="137" customFormat="1" ht="18" customHeight="1" x14ac:dyDescent="0.45">
      <c r="A43" s="211">
        <f t="shared" si="0"/>
        <v>24</v>
      </c>
      <c r="B43" s="1821"/>
      <c r="C43" s="1817"/>
      <c r="D43" s="1817"/>
      <c r="E43" s="1817"/>
      <c r="F43" s="1817"/>
      <c r="G43" s="1817"/>
      <c r="H43" s="1817"/>
      <c r="I43" s="1817"/>
      <c r="J43" s="1817"/>
      <c r="K43" s="1817"/>
      <c r="L43" s="1817"/>
      <c r="M43" s="1817"/>
      <c r="N43" s="274"/>
      <c r="O43" s="1817"/>
      <c r="P43" s="1817"/>
      <c r="Q43" s="1817"/>
      <c r="R43" s="1817"/>
      <c r="S43" s="1817"/>
      <c r="T43" s="1817"/>
      <c r="U43" s="1817"/>
      <c r="V43" s="1817"/>
      <c r="W43" s="1817"/>
      <c r="X43" s="1817"/>
      <c r="Y43" s="1817"/>
      <c r="Z43" s="1817"/>
      <c r="AA43" s="1817"/>
      <c r="AB43" s="1817"/>
      <c r="AC43" s="1817"/>
      <c r="AD43" s="1817"/>
      <c r="AE43" s="1817"/>
      <c r="AF43" s="1817"/>
      <c r="AG43" s="1161"/>
      <c r="AH43" s="1821"/>
      <c r="AI43" s="1817"/>
      <c r="AJ43" s="1817"/>
      <c r="AK43" s="1817"/>
      <c r="AL43" s="1817"/>
      <c r="AM43" s="1817"/>
      <c r="AN43" s="1817"/>
      <c r="AO43" s="1817"/>
      <c r="AP43" s="1817"/>
      <c r="AQ43" s="1817"/>
      <c r="AR43" s="1817"/>
      <c r="AS43" s="1817"/>
      <c r="AT43" s="1817"/>
      <c r="AU43" s="1817"/>
      <c r="AV43" s="1817"/>
      <c r="AW43" s="1817"/>
      <c r="AX43" s="1817"/>
      <c r="AY43" s="1818"/>
      <c r="AZ43" s="1822"/>
      <c r="BA43" s="1823"/>
      <c r="BB43" s="1824"/>
      <c r="BC43" s="1821"/>
      <c r="BD43" s="1817"/>
      <c r="BE43" s="1817"/>
      <c r="BF43" s="1817"/>
      <c r="BG43" s="1818"/>
      <c r="BH43" s="1160"/>
      <c r="BI43" s="1817"/>
      <c r="BJ43" s="1817"/>
      <c r="BK43" s="1817"/>
      <c r="BL43" s="1818"/>
    </row>
    <row r="44" spans="1:64" s="137" customFormat="1" ht="18" customHeight="1" x14ac:dyDescent="0.45">
      <c r="A44" s="211">
        <f t="shared" si="0"/>
        <v>25</v>
      </c>
      <c r="B44" s="1821"/>
      <c r="C44" s="1817"/>
      <c r="D44" s="1817"/>
      <c r="E44" s="1817"/>
      <c r="F44" s="1817"/>
      <c r="G44" s="1817"/>
      <c r="H44" s="1817"/>
      <c r="I44" s="1817"/>
      <c r="J44" s="1817"/>
      <c r="K44" s="1817"/>
      <c r="L44" s="1817"/>
      <c r="M44" s="1817"/>
      <c r="N44" s="274"/>
      <c r="O44" s="1817"/>
      <c r="P44" s="1817"/>
      <c r="Q44" s="1817"/>
      <c r="R44" s="1817"/>
      <c r="S44" s="1817"/>
      <c r="T44" s="1817"/>
      <c r="U44" s="1817"/>
      <c r="V44" s="1817"/>
      <c r="W44" s="1817"/>
      <c r="X44" s="1817"/>
      <c r="Y44" s="1817"/>
      <c r="Z44" s="1817"/>
      <c r="AA44" s="1817"/>
      <c r="AB44" s="1817"/>
      <c r="AC44" s="1817"/>
      <c r="AD44" s="1817"/>
      <c r="AE44" s="1817"/>
      <c r="AF44" s="1817"/>
      <c r="AG44" s="1161"/>
      <c r="AH44" s="1821"/>
      <c r="AI44" s="1817"/>
      <c r="AJ44" s="1817"/>
      <c r="AK44" s="1817"/>
      <c r="AL44" s="1817"/>
      <c r="AM44" s="1817"/>
      <c r="AN44" s="1817"/>
      <c r="AO44" s="1817"/>
      <c r="AP44" s="1817"/>
      <c r="AQ44" s="1817"/>
      <c r="AR44" s="1817"/>
      <c r="AS44" s="1817"/>
      <c r="AT44" s="1817"/>
      <c r="AU44" s="1817"/>
      <c r="AV44" s="1817"/>
      <c r="AW44" s="1817"/>
      <c r="AX44" s="1817"/>
      <c r="AY44" s="1818"/>
      <c r="AZ44" s="1822"/>
      <c r="BA44" s="1823"/>
      <c r="BB44" s="1824"/>
      <c r="BC44" s="1821"/>
      <c r="BD44" s="1817"/>
      <c r="BE44" s="1817"/>
      <c r="BF44" s="1817"/>
      <c r="BG44" s="1818"/>
      <c r="BH44" s="1160"/>
      <c r="BI44" s="1817"/>
      <c r="BJ44" s="1817"/>
      <c r="BK44" s="1817"/>
      <c r="BL44" s="1818"/>
    </row>
    <row r="45" spans="1:64" s="137" customFormat="1" ht="18" customHeight="1" x14ac:dyDescent="0.45">
      <c r="A45" s="211">
        <f t="shared" si="0"/>
        <v>26</v>
      </c>
      <c r="B45" s="1821"/>
      <c r="C45" s="1817"/>
      <c r="D45" s="1817"/>
      <c r="E45" s="1817"/>
      <c r="F45" s="1817"/>
      <c r="G45" s="1817"/>
      <c r="H45" s="1817"/>
      <c r="I45" s="1817"/>
      <c r="J45" s="1817"/>
      <c r="K45" s="1817"/>
      <c r="L45" s="1817"/>
      <c r="M45" s="1817"/>
      <c r="N45" s="274"/>
      <c r="O45" s="1817"/>
      <c r="P45" s="1817"/>
      <c r="Q45" s="1817"/>
      <c r="R45" s="1817"/>
      <c r="S45" s="1817"/>
      <c r="T45" s="1817"/>
      <c r="U45" s="1817"/>
      <c r="V45" s="1817"/>
      <c r="W45" s="1817"/>
      <c r="X45" s="1817"/>
      <c r="Y45" s="1817"/>
      <c r="Z45" s="1817"/>
      <c r="AA45" s="1817"/>
      <c r="AB45" s="1817"/>
      <c r="AC45" s="1817"/>
      <c r="AD45" s="1817"/>
      <c r="AE45" s="1817"/>
      <c r="AF45" s="1817"/>
      <c r="AG45" s="1161"/>
      <c r="AH45" s="1821"/>
      <c r="AI45" s="1817"/>
      <c r="AJ45" s="1817"/>
      <c r="AK45" s="1817"/>
      <c r="AL45" s="1817"/>
      <c r="AM45" s="1817"/>
      <c r="AN45" s="1817"/>
      <c r="AO45" s="1817"/>
      <c r="AP45" s="1817"/>
      <c r="AQ45" s="1817"/>
      <c r="AR45" s="1817"/>
      <c r="AS45" s="1817"/>
      <c r="AT45" s="1817"/>
      <c r="AU45" s="1817"/>
      <c r="AV45" s="1817"/>
      <c r="AW45" s="1817"/>
      <c r="AX45" s="1817"/>
      <c r="AY45" s="1818"/>
      <c r="AZ45" s="1822"/>
      <c r="BA45" s="1823"/>
      <c r="BB45" s="1824"/>
      <c r="BC45" s="1821"/>
      <c r="BD45" s="1817"/>
      <c r="BE45" s="1817"/>
      <c r="BF45" s="1817"/>
      <c r="BG45" s="1818"/>
      <c r="BH45" s="1160"/>
      <c r="BI45" s="1817"/>
      <c r="BJ45" s="1817"/>
      <c r="BK45" s="1817"/>
      <c r="BL45" s="1818"/>
    </row>
    <row r="46" spans="1:64" s="137" customFormat="1" ht="18" customHeight="1" x14ac:dyDescent="0.45">
      <c r="A46" s="211">
        <f t="shared" si="0"/>
        <v>27</v>
      </c>
      <c r="B46" s="1821"/>
      <c r="C46" s="1817"/>
      <c r="D46" s="1817"/>
      <c r="E46" s="1817"/>
      <c r="F46" s="1817"/>
      <c r="G46" s="1817"/>
      <c r="H46" s="1817"/>
      <c r="I46" s="1817"/>
      <c r="J46" s="1817"/>
      <c r="K46" s="1817"/>
      <c r="L46" s="1817"/>
      <c r="M46" s="1817"/>
      <c r="N46" s="274"/>
      <c r="O46" s="1817"/>
      <c r="P46" s="1817"/>
      <c r="Q46" s="1817"/>
      <c r="R46" s="1817"/>
      <c r="S46" s="1817"/>
      <c r="T46" s="1817"/>
      <c r="U46" s="1817"/>
      <c r="V46" s="1817"/>
      <c r="W46" s="1817"/>
      <c r="X46" s="1817"/>
      <c r="Y46" s="1817"/>
      <c r="Z46" s="1817"/>
      <c r="AA46" s="1817"/>
      <c r="AB46" s="1817"/>
      <c r="AC46" s="1817"/>
      <c r="AD46" s="1817"/>
      <c r="AE46" s="1817"/>
      <c r="AF46" s="1817"/>
      <c r="AG46" s="1161"/>
      <c r="AH46" s="1821"/>
      <c r="AI46" s="1817"/>
      <c r="AJ46" s="1817"/>
      <c r="AK46" s="1817"/>
      <c r="AL46" s="1817"/>
      <c r="AM46" s="1817"/>
      <c r="AN46" s="1817"/>
      <c r="AO46" s="1817"/>
      <c r="AP46" s="1817"/>
      <c r="AQ46" s="1817"/>
      <c r="AR46" s="1817"/>
      <c r="AS46" s="1817"/>
      <c r="AT46" s="1817"/>
      <c r="AU46" s="1817"/>
      <c r="AV46" s="1817"/>
      <c r="AW46" s="1817"/>
      <c r="AX46" s="1817"/>
      <c r="AY46" s="1818"/>
      <c r="AZ46" s="1822"/>
      <c r="BA46" s="1823"/>
      <c r="BB46" s="1824"/>
      <c r="BC46" s="1821"/>
      <c r="BD46" s="1817"/>
      <c r="BE46" s="1817"/>
      <c r="BF46" s="1817"/>
      <c r="BG46" s="1818"/>
      <c r="BH46" s="1160"/>
      <c r="BI46" s="1817"/>
      <c r="BJ46" s="1817"/>
      <c r="BK46" s="1817"/>
      <c r="BL46" s="1818"/>
    </row>
    <row r="47" spans="1:64" s="137" customFormat="1" ht="18" customHeight="1" x14ac:dyDescent="0.45">
      <c r="A47" s="211">
        <f t="shared" si="0"/>
        <v>28</v>
      </c>
      <c r="B47" s="1821"/>
      <c r="C47" s="1817"/>
      <c r="D47" s="1817"/>
      <c r="E47" s="1817"/>
      <c r="F47" s="1817"/>
      <c r="G47" s="1817"/>
      <c r="H47" s="1817"/>
      <c r="I47" s="1817"/>
      <c r="J47" s="1817"/>
      <c r="K47" s="1817"/>
      <c r="L47" s="1817"/>
      <c r="M47" s="1817"/>
      <c r="N47" s="274"/>
      <c r="O47" s="1817"/>
      <c r="P47" s="1817"/>
      <c r="Q47" s="1817"/>
      <c r="R47" s="1817"/>
      <c r="S47" s="1817"/>
      <c r="T47" s="1817"/>
      <c r="U47" s="1817"/>
      <c r="V47" s="1817"/>
      <c r="W47" s="1817"/>
      <c r="X47" s="1817"/>
      <c r="Y47" s="1817"/>
      <c r="Z47" s="1817"/>
      <c r="AA47" s="1817"/>
      <c r="AB47" s="1817"/>
      <c r="AC47" s="1817"/>
      <c r="AD47" s="1817"/>
      <c r="AE47" s="1817"/>
      <c r="AF47" s="1817"/>
      <c r="AG47" s="1161"/>
      <c r="AH47" s="1821"/>
      <c r="AI47" s="1817"/>
      <c r="AJ47" s="1817"/>
      <c r="AK47" s="1817"/>
      <c r="AL47" s="1817"/>
      <c r="AM47" s="1817"/>
      <c r="AN47" s="1817"/>
      <c r="AO47" s="1817"/>
      <c r="AP47" s="1817"/>
      <c r="AQ47" s="1817"/>
      <c r="AR47" s="1817"/>
      <c r="AS47" s="1817"/>
      <c r="AT47" s="1817"/>
      <c r="AU47" s="1817"/>
      <c r="AV47" s="1817"/>
      <c r="AW47" s="1817"/>
      <c r="AX47" s="1817"/>
      <c r="AY47" s="1818"/>
      <c r="AZ47" s="1822"/>
      <c r="BA47" s="1823"/>
      <c r="BB47" s="1824"/>
      <c r="BC47" s="1821"/>
      <c r="BD47" s="1817"/>
      <c r="BE47" s="1817"/>
      <c r="BF47" s="1817"/>
      <c r="BG47" s="1818"/>
      <c r="BH47" s="1160"/>
      <c r="BI47" s="1817"/>
      <c r="BJ47" s="1817"/>
      <c r="BK47" s="1817"/>
      <c r="BL47" s="1818"/>
    </row>
    <row r="48" spans="1:64" s="137" customFormat="1" ht="18" customHeight="1" x14ac:dyDescent="0.45">
      <c r="A48" s="211">
        <f t="shared" si="0"/>
        <v>29</v>
      </c>
      <c r="B48" s="1821"/>
      <c r="C48" s="1817"/>
      <c r="D48" s="1817"/>
      <c r="E48" s="1817"/>
      <c r="F48" s="1817"/>
      <c r="G48" s="1817"/>
      <c r="H48" s="1817"/>
      <c r="I48" s="1817"/>
      <c r="J48" s="1817"/>
      <c r="K48" s="1817"/>
      <c r="L48" s="1817"/>
      <c r="M48" s="1817"/>
      <c r="N48" s="274"/>
      <c r="O48" s="1817"/>
      <c r="P48" s="1817"/>
      <c r="Q48" s="1817"/>
      <c r="R48" s="1817"/>
      <c r="S48" s="1817"/>
      <c r="T48" s="1817"/>
      <c r="U48" s="1817"/>
      <c r="V48" s="1817"/>
      <c r="W48" s="1817"/>
      <c r="X48" s="1817"/>
      <c r="Y48" s="1817"/>
      <c r="Z48" s="1817"/>
      <c r="AA48" s="1817"/>
      <c r="AB48" s="1817"/>
      <c r="AC48" s="1817"/>
      <c r="AD48" s="1817"/>
      <c r="AE48" s="1817"/>
      <c r="AF48" s="1817"/>
      <c r="AG48" s="1161"/>
      <c r="AH48" s="1821"/>
      <c r="AI48" s="1817"/>
      <c r="AJ48" s="1817"/>
      <c r="AK48" s="1817"/>
      <c r="AL48" s="1817"/>
      <c r="AM48" s="1817"/>
      <c r="AN48" s="1817"/>
      <c r="AO48" s="1817"/>
      <c r="AP48" s="1817"/>
      <c r="AQ48" s="1817"/>
      <c r="AR48" s="1817"/>
      <c r="AS48" s="1817"/>
      <c r="AT48" s="1817"/>
      <c r="AU48" s="1817"/>
      <c r="AV48" s="1817"/>
      <c r="AW48" s="1817"/>
      <c r="AX48" s="1817"/>
      <c r="AY48" s="1818"/>
      <c r="AZ48" s="1822"/>
      <c r="BA48" s="1823"/>
      <c r="BB48" s="1824"/>
      <c r="BC48" s="1821"/>
      <c r="BD48" s="1817"/>
      <c r="BE48" s="1817"/>
      <c r="BF48" s="1817"/>
      <c r="BG48" s="1818"/>
      <c r="BH48" s="1160"/>
      <c r="BI48" s="1817"/>
      <c r="BJ48" s="1817"/>
      <c r="BK48" s="1817"/>
      <c r="BL48" s="1818"/>
    </row>
    <row r="49" spans="1:64" s="137" customFormat="1" ht="18" customHeight="1" x14ac:dyDescent="0.45">
      <c r="A49" s="211">
        <f t="shared" si="0"/>
        <v>30</v>
      </c>
      <c r="B49" s="1821"/>
      <c r="C49" s="1817"/>
      <c r="D49" s="1817"/>
      <c r="E49" s="1817"/>
      <c r="F49" s="1817"/>
      <c r="G49" s="1817"/>
      <c r="H49" s="1817"/>
      <c r="I49" s="1817"/>
      <c r="J49" s="1817"/>
      <c r="K49" s="1817"/>
      <c r="L49" s="1817"/>
      <c r="M49" s="1817"/>
      <c r="N49" s="274"/>
      <c r="O49" s="1817"/>
      <c r="P49" s="1817"/>
      <c r="Q49" s="1817"/>
      <c r="R49" s="1817"/>
      <c r="S49" s="1817"/>
      <c r="T49" s="1817"/>
      <c r="U49" s="1817"/>
      <c r="V49" s="1817"/>
      <c r="W49" s="1817"/>
      <c r="X49" s="1817"/>
      <c r="Y49" s="1817"/>
      <c r="Z49" s="1817"/>
      <c r="AA49" s="1817"/>
      <c r="AB49" s="1817"/>
      <c r="AC49" s="1817"/>
      <c r="AD49" s="1817"/>
      <c r="AE49" s="1817"/>
      <c r="AF49" s="1817"/>
      <c r="AG49" s="1161"/>
      <c r="AH49" s="1821"/>
      <c r="AI49" s="1817"/>
      <c r="AJ49" s="1817"/>
      <c r="AK49" s="1817"/>
      <c r="AL49" s="1817"/>
      <c r="AM49" s="1817"/>
      <c r="AN49" s="1817"/>
      <c r="AO49" s="1817"/>
      <c r="AP49" s="1817"/>
      <c r="AQ49" s="1817"/>
      <c r="AR49" s="1817"/>
      <c r="AS49" s="1817"/>
      <c r="AT49" s="1817"/>
      <c r="AU49" s="1817"/>
      <c r="AV49" s="1817"/>
      <c r="AW49" s="1817"/>
      <c r="AX49" s="1817"/>
      <c r="AY49" s="1818"/>
      <c r="AZ49" s="1822"/>
      <c r="BA49" s="1823"/>
      <c r="BB49" s="1824"/>
      <c r="BC49" s="1821"/>
      <c r="BD49" s="1817"/>
      <c r="BE49" s="1817"/>
      <c r="BF49" s="1817"/>
      <c r="BG49" s="1818"/>
      <c r="BH49" s="1160"/>
      <c r="BI49" s="1817"/>
      <c r="BJ49" s="1817"/>
      <c r="BK49" s="1817"/>
      <c r="BL49" s="1818"/>
    </row>
    <row r="50" spans="1:64" s="137" customFormat="1" ht="18" customHeight="1" x14ac:dyDescent="0.45">
      <c r="A50" s="211">
        <f t="shared" si="0"/>
        <v>31</v>
      </c>
      <c r="B50" s="1821"/>
      <c r="C50" s="1817"/>
      <c r="D50" s="1817"/>
      <c r="E50" s="1817"/>
      <c r="F50" s="1817"/>
      <c r="G50" s="1817"/>
      <c r="H50" s="1817"/>
      <c r="I50" s="1817"/>
      <c r="J50" s="1817"/>
      <c r="K50" s="1817"/>
      <c r="L50" s="1817"/>
      <c r="M50" s="1817"/>
      <c r="N50" s="274"/>
      <c r="O50" s="1817"/>
      <c r="P50" s="1817"/>
      <c r="Q50" s="1817"/>
      <c r="R50" s="1817"/>
      <c r="S50" s="1817"/>
      <c r="T50" s="1817"/>
      <c r="U50" s="1817"/>
      <c r="V50" s="1817"/>
      <c r="W50" s="1817"/>
      <c r="X50" s="1817"/>
      <c r="Y50" s="1817"/>
      <c r="Z50" s="1817"/>
      <c r="AA50" s="1817"/>
      <c r="AB50" s="1817"/>
      <c r="AC50" s="1817"/>
      <c r="AD50" s="1817"/>
      <c r="AE50" s="1817"/>
      <c r="AF50" s="1817"/>
      <c r="AG50" s="1161"/>
      <c r="AH50" s="1821"/>
      <c r="AI50" s="1817"/>
      <c r="AJ50" s="1817"/>
      <c r="AK50" s="1817"/>
      <c r="AL50" s="1817"/>
      <c r="AM50" s="1817"/>
      <c r="AN50" s="1817"/>
      <c r="AO50" s="1817"/>
      <c r="AP50" s="1817"/>
      <c r="AQ50" s="1817"/>
      <c r="AR50" s="1817"/>
      <c r="AS50" s="1817"/>
      <c r="AT50" s="1817"/>
      <c r="AU50" s="1817"/>
      <c r="AV50" s="1817"/>
      <c r="AW50" s="1817"/>
      <c r="AX50" s="1817"/>
      <c r="AY50" s="1818"/>
      <c r="AZ50" s="1822"/>
      <c r="BA50" s="1823"/>
      <c r="BB50" s="1824"/>
      <c r="BC50" s="1821"/>
      <c r="BD50" s="1817"/>
      <c r="BE50" s="1817"/>
      <c r="BF50" s="1817"/>
      <c r="BG50" s="1818"/>
      <c r="BH50" s="1160"/>
      <c r="BI50" s="1817"/>
      <c r="BJ50" s="1817"/>
      <c r="BK50" s="1817"/>
      <c r="BL50" s="1818"/>
    </row>
    <row r="51" spans="1:64" s="137" customFormat="1" ht="18" customHeight="1" x14ac:dyDescent="0.45">
      <c r="A51" s="211">
        <f t="shared" si="0"/>
        <v>32</v>
      </c>
      <c r="B51" s="1821"/>
      <c r="C51" s="1817"/>
      <c r="D51" s="1817"/>
      <c r="E51" s="1817"/>
      <c r="F51" s="1817"/>
      <c r="G51" s="1817"/>
      <c r="H51" s="1817"/>
      <c r="I51" s="1817"/>
      <c r="J51" s="1817"/>
      <c r="K51" s="1817"/>
      <c r="L51" s="1817"/>
      <c r="M51" s="1817"/>
      <c r="N51" s="274"/>
      <c r="O51" s="1817"/>
      <c r="P51" s="1817"/>
      <c r="Q51" s="1817"/>
      <c r="R51" s="1817"/>
      <c r="S51" s="1817"/>
      <c r="T51" s="1817"/>
      <c r="U51" s="1817"/>
      <c r="V51" s="1817"/>
      <c r="W51" s="1817"/>
      <c r="X51" s="1817"/>
      <c r="Y51" s="1817"/>
      <c r="Z51" s="1817"/>
      <c r="AA51" s="1817"/>
      <c r="AB51" s="1817"/>
      <c r="AC51" s="1817"/>
      <c r="AD51" s="1817"/>
      <c r="AE51" s="1817"/>
      <c r="AF51" s="1817"/>
      <c r="AG51" s="1161"/>
      <c r="AH51" s="1821"/>
      <c r="AI51" s="1817"/>
      <c r="AJ51" s="1817"/>
      <c r="AK51" s="1817"/>
      <c r="AL51" s="1817"/>
      <c r="AM51" s="1817"/>
      <c r="AN51" s="1817"/>
      <c r="AO51" s="1817"/>
      <c r="AP51" s="1817"/>
      <c r="AQ51" s="1817"/>
      <c r="AR51" s="1817"/>
      <c r="AS51" s="1817"/>
      <c r="AT51" s="1817"/>
      <c r="AU51" s="1817"/>
      <c r="AV51" s="1817"/>
      <c r="AW51" s="1817"/>
      <c r="AX51" s="1817"/>
      <c r="AY51" s="1818"/>
      <c r="AZ51" s="1822"/>
      <c r="BA51" s="1823"/>
      <c r="BB51" s="1824"/>
      <c r="BC51" s="1821"/>
      <c r="BD51" s="1817"/>
      <c r="BE51" s="1817"/>
      <c r="BF51" s="1817"/>
      <c r="BG51" s="1818"/>
      <c r="BH51" s="1160"/>
      <c r="BI51" s="1817"/>
      <c r="BJ51" s="1817"/>
      <c r="BK51" s="1817"/>
      <c r="BL51" s="1818"/>
    </row>
    <row r="52" spans="1:64" s="137" customFormat="1" ht="18" customHeight="1" x14ac:dyDescent="0.45">
      <c r="A52" s="211">
        <f t="shared" si="0"/>
        <v>33</v>
      </c>
      <c r="B52" s="1821"/>
      <c r="C52" s="1817"/>
      <c r="D52" s="1817"/>
      <c r="E52" s="1817"/>
      <c r="F52" s="1817"/>
      <c r="G52" s="1817"/>
      <c r="H52" s="1817"/>
      <c r="I52" s="1817"/>
      <c r="J52" s="1817"/>
      <c r="K52" s="1817"/>
      <c r="L52" s="1817"/>
      <c r="M52" s="1817"/>
      <c r="N52" s="274"/>
      <c r="O52" s="1817"/>
      <c r="P52" s="1817"/>
      <c r="Q52" s="1817"/>
      <c r="R52" s="1817"/>
      <c r="S52" s="1817"/>
      <c r="T52" s="1817"/>
      <c r="U52" s="1817"/>
      <c r="V52" s="1817"/>
      <c r="W52" s="1817"/>
      <c r="X52" s="1817"/>
      <c r="Y52" s="1817"/>
      <c r="Z52" s="1817"/>
      <c r="AA52" s="1817"/>
      <c r="AB52" s="1817"/>
      <c r="AC52" s="1817"/>
      <c r="AD52" s="1817"/>
      <c r="AE52" s="1817"/>
      <c r="AF52" s="1817"/>
      <c r="AG52" s="1161"/>
      <c r="AH52" s="1821"/>
      <c r="AI52" s="1817"/>
      <c r="AJ52" s="1817"/>
      <c r="AK52" s="1817"/>
      <c r="AL52" s="1817"/>
      <c r="AM52" s="1817"/>
      <c r="AN52" s="1817"/>
      <c r="AO52" s="1817"/>
      <c r="AP52" s="1817"/>
      <c r="AQ52" s="1817"/>
      <c r="AR52" s="1817"/>
      <c r="AS52" s="1817"/>
      <c r="AT52" s="1817"/>
      <c r="AU52" s="1817"/>
      <c r="AV52" s="1817"/>
      <c r="AW52" s="1817"/>
      <c r="AX52" s="1817"/>
      <c r="AY52" s="1818"/>
      <c r="AZ52" s="1822"/>
      <c r="BA52" s="1823"/>
      <c r="BB52" s="1824"/>
      <c r="BC52" s="1821"/>
      <c r="BD52" s="1817"/>
      <c r="BE52" s="1817"/>
      <c r="BF52" s="1817"/>
      <c r="BG52" s="1818"/>
      <c r="BH52" s="1160"/>
      <c r="BI52" s="1817"/>
      <c r="BJ52" s="1817"/>
      <c r="BK52" s="1817"/>
      <c r="BL52" s="1818"/>
    </row>
    <row r="53" spans="1:64" s="137" customFormat="1" ht="18" customHeight="1" x14ac:dyDescent="0.45">
      <c r="A53" s="211">
        <f t="shared" si="0"/>
        <v>34</v>
      </c>
      <c r="B53" s="1821"/>
      <c r="C53" s="1817"/>
      <c r="D53" s="1817"/>
      <c r="E53" s="1817"/>
      <c r="F53" s="1817"/>
      <c r="G53" s="1817"/>
      <c r="H53" s="1817"/>
      <c r="I53" s="1817"/>
      <c r="J53" s="1817"/>
      <c r="K53" s="1817"/>
      <c r="L53" s="1817"/>
      <c r="M53" s="1817"/>
      <c r="N53" s="274"/>
      <c r="O53" s="1817"/>
      <c r="P53" s="1817"/>
      <c r="Q53" s="1817"/>
      <c r="R53" s="1817"/>
      <c r="S53" s="1817"/>
      <c r="T53" s="1817"/>
      <c r="U53" s="1817"/>
      <c r="V53" s="1817"/>
      <c r="W53" s="1817"/>
      <c r="X53" s="1817"/>
      <c r="Y53" s="1817"/>
      <c r="Z53" s="1817"/>
      <c r="AA53" s="1817"/>
      <c r="AB53" s="1817"/>
      <c r="AC53" s="1817"/>
      <c r="AD53" s="1817"/>
      <c r="AE53" s="1817"/>
      <c r="AF53" s="1817"/>
      <c r="AG53" s="1161"/>
      <c r="AH53" s="1821"/>
      <c r="AI53" s="1817"/>
      <c r="AJ53" s="1817"/>
      <c r="AK53" s="1817"/>
      <c r="AL53" s="1817"/>
      <c r="AM53" s="1817"/>
      <c r="AN53" s="1817"/>
      <c r="AO53" s="1817"/>
      <c r="AP53" s="1817"/>
      <c r="AQ53" s="1817"/>
      <c r="AR53" s="1817"/>
      <c r="AS53" s="1817"/>
      <c r="AT53" s="1817"/>
      <c r="AU53" s="1817"/>
      <c r="AV53" s="1817"/>
      <c r="AW53" s="1817"/>
      <c r="AX53" s="1817"/>
      <c r="AY53" s="1818"/>
      <c r="AZ53" s="1822"/>
      <c r="BA53" s="1823"/>
      <c r="BB53" s="1824"/>
      <c r="BC53" s="1821"/>
      <c r="BD53" s="1817"/>
      <c r="BE53" s="1817"/>
      <c r="BF53" s="1817"/>
      <c r="BG53" s="1818"/>
      <c r="BH53" s="1160"/>
      <c r="BI53" s="1817"/>
      <c r="BJ53" s="1817"/>
      <c r="BK53" s="1817"/>
      <c r="BL53" s="1818"/>
    </row>
    <row r="54" spans="1:64" s="137" customFormat="1" ht="18" customHeight="1" x14ac:dyDescent="0.45">
      <c r="A54" s="211">
        <f t="shared" si="0"/>
        <v>35</v>
      </c>
      <c r="B54" s="1821"/>
      <c r="C54" s="1817"/>
      <c r="D54" s="1817"/>
      <c r="E54" s="1817"/>
      <c r="F54" s="1817"/>
      <c r="G54" s="1817"/>
      <c r="H54" s="1817"/>
      <c r="I54" s="1817"/>
      <c r="J54" s="1817"/>
      <c r="K54" s="1817"/>
      <c r="L54" s="1817"/>
      <c r="M54" s="1817"/>
      <c r="N54" s="274"/>
      <c r="O54" s="1817"/>
      <c r="P54" s="1817"/>
      <c r="Q54" s="1817"/>
      <c r="R54" s="1817"/>
      <c r="S54" s="1817"/>
      <c r="T54" s="1817"/>
      <c r="U54" s="1817"/>
      <c r="V54" s="1817"/>
      <c r="W54" s="1817"/>
      <c r="X54" s="1817"/>
      <c r="Y54" s="1817"/>
      <c r="Z54" s="1817"/>
      <c r="AA54" s="1817"/>
      <c r="AB54" s="1817"/>
      <c r="AC54" s="1817"/>
      <c r="AD54" s="1817"/>
      <c r="AE54" s="1817"/>
      <c r="AF54" s="1817"/>
      <c r="AG54" s="1161"/>
      <c r="AH54" s="1821"/>
      <c r="AI54" s="1817"/>
      <c r="AJ54" s="1817"/>
      <c r="AK54" s="1817"/>
      <c r="AL54" s="1817"/>
      <c r="AM54" s="1817"/>
      <c r="AN54" s="1817"/>
      <c r="AO54" s="1817"/>
      <c r="AP54" s="1817"/>
      <c r="AQ54" s="1817"/>
      <c r="AR54" s="1817"/>
      <c r="AS54" s="1817"/>
      <c r="AT54" s="1817"/>
      <c r="AU54" s="1817"/>
      <c r="AV54" s="1817"/>
      <c r="AW54" s="1817"/>
      <c r="AX54" s="1817"/>
      <c r="AY54" s="1818"/>
      <c r="AZ54" s="1822"/>
      <c r="BA54" s="1823"/>
      <c r="BB54" s="1824"/>
      <c r="BC54" s="1821"/>
      <c r="BD54" s="1817"/>
      <c r="BE54" s="1817"/>
      <c r="BF54" s="1817"/>
      <c r="BG54" s="1818"/>
      <c r="BH54" s="1160"/>
      <c r="BI54" s="1817"/>
      <c r="BJ54" s="1817"/>
      <c r="BK54" s="1817"/>
      <c r="BL54" s="1818"/>
    </row>
    <row r="55" spans="1:64" s="137" customFormat="1" ht="18" customHeight="1" x14ac:dyDescent="0.45">
      <c r="A55" s="211">
        <f t="shared" si="0"/>
        <v>36</v>
      </c>
      <c r="B55" s="1821"/>
      <c r="C55" s="1817"/>
      <c r="D55" s="1817"/>
      <c r="E55" s="1817"/>
      <c r="F55" s="1817"/>
      <c r="G55" s="1817"/>
      <c r="H55" s="1817"/>
      <c r="I55" s="1817"/>
      <c r="J55" s="1817"/>
      <c r="K55" s="1817"/>
      <c r="L55" s="1817"/>
      <c r="M55" s="1817"/>
      <c r="N55" s="274"/>
      <c r="O55" s="1817"/>
      <c r="P55" s="1817"/>
      <c r="Q55" s="1817"/>
      <c r="R55" s="1817"/>
      <c r="S55" s="1817"/>
      <c r="T55" s="1817"/>
      <c r="U55" s="1817"/>
      <c r="V55" s="1817"/>
      <c r="W55" s="1817"/>
      <c r="X55" s="1817"/>
      <c r="Y55" s="1817"/>
      <c r="Z55" s="1817"/>
      <c r="AA55" s="1817"/>
      <c r="AB55" s="1817"/>
      <c r="AC55" s="1817"/>
      <c r="AD55" s="1817"/>
      <c r="AE55" s="1817"/>
      <c r="AF55" s="1817"/>
      <c r="AG55" s="1161"/>
      <c r="AH55" s="1821"/>
      <c r="AI55" s="1817"/>
      <c r="AJ55" s="1817"/>
      <c r="AK55" s="1817"/>
      <c r="AL55" s="1817"/>
      <c r="AM55" s="1817"/>
      <c r="AN55" s="1817"/>
      <c r="AO55" s="1817"/>
      <c r="AP55" s="1817"/>
      <c r="AQ55" s="1817"/>
      <c r="AR55" s="1817"/>
      <c r="AS55" s="1817"/>
      <c r="AT55" s="1817"/>
      <c r="AU55" s="1817"/>
      <c r="AV55" s="1817"/>
      <c r="AW55" s="1817"/>
      <c r="AX55" s="1817"/>
      <c r="AY55" s="1818"/>
      <c r="AZ55" s="1822"/>
      <c r="BA55" s="1823"/>
      <c r="BB55" s="1824"/>
      <c r="BC55" s="1821"/>
      <c r="BD55" s="1817"/>
      <c r="BE55" s="1817"/>
      <c r="BF55" s="1817"/>
      <c r="BG55" s="1818"/>
      <c r="BH55" s="1160"/>
      <c r="BI55" s="1817"/>
      <c r="BJ55" s="1817"/>
      <c r="BK55" s="1817"/>
      <c r="BL55" s="1818"/>
    </row>
    <row r="56" spans="1:64" s="137" customFormat="1" ht="18" customHeight="1" x14ac:dyDescent="0.45">
      <c r="A56" s="211">
        <f t="shared" si="0"/>
        <v>37</v>
      </c>
      <c r="B56" s="1821"/>
      <c r="C56" s="1817"/>
      <c r="D56" s="1817"/>
      <c r="E56" s="1817"/>
      <c r="F56" s="1817"/>
      <c r="G56" s="1817"/>
      <c r="H56" s="1817"/>
      <c r="I56" s="1817"/>
      <c r="J56" s="1817"/>
      <c r="K56" s="1817"/>
      <c r="L56" s="1817"/>
      <c r="M56" s="1817"/>
      <c r="N56" s="274"/>
      <c r="O56" s="1817"/>
      <c r="P56" s="1817"/>
      <c r="Q56" s="1817"/>
      <c r="R56" s="1817"/>
      <c r="S56" s="1817"/>
      <c r="T56" s="1817"/>
      <c r="U56" s="1817"/>
      <c r="V56" s="1817"/>
      <c r="W56" s="1817"/>
      <c r="X56" s="1817"/>
      <c r="Y56" s="1817"/>
      <c r="Z56" s="1817"/>
      <c r="AA56" s="1817"/>
      <c r="AB56" s="1817"/>
      <c r="AC56" s="1817"/>
      <c r="AD56" s="1817"/>
      <c r="AE56" s="1817"/>
      <c r="AF56" s="1817"/>
      <c r="AG56" s="1161"/>
      <c r="AH56" s="1821"/>
      <c r="AI56" s="1817"/>
      <c r="AJ56" s="1817"/>
      <c r="AK56" s="1817"/>
      <c r="AL56" s="1817"/>
      <c r="AM56" s="1817"/>
      <c r="AN56" s="1817"/>
      <c r="AO56" s="1817"/>
      <c r="AP56" s="1817"/>
      <c r="AQ56" s="1817"/>
      <c r="AR56" s="1817"/>
      <c r="AS56" s="1817"/>
      <c r="AT56" s="1817"/>
      <c r="AU56" s="1817"/>
      <c r="AV56" s="1817"/>
      <c r="AW56" s="1817"/>
      <c r="AX56" s="1817"/>
      <c r="AY56" s="1818"/>
      <c r="AZ56" s="1822"/>
      <c r="BA56" s="1823"/>
      <c r="BB56" s="1824"/>
      <c r="BC56" s="1821"/>
      <c r="BD56" s="1817"/>
      <c r="BE56" s="1817"/>
      <c r="BF56" s="1817"/>
      <c r="BG56" s="1818"/>
      <c r="BH56" s="1160"/>
      <c r="BI56" s="1817"/>
      <c r="BJ56" s="1817"/>
      <c r="BK56" s="1817"/>
      <c r="BL56" s="1818"/>
    </row>
    <row r="57" spans="1:64" s="137" customFormat="1" ht="18" customHeight="1" x14ac:dyDescent="0.45">
      <c r="A57" s="211">
        <f t="shared" si="0"/>
        <v>38</v>
      </c>
      <c r="B57" s="1821"/>
      <c r="C57" s="1817"/>
      <c r="D57" s="1817"/>
      <c r="E57" s="1817"/>
      <c r="F57" s="1817"/>
      <c r="G57" s="1817"/>
      <c r="H57" s="1817"/>
      <c r="I57" s="1817"/>
      <c r="J57" s="1817"/>
      <c r="K57" s="1817"/>
      <c r="L57" s="1817"/>
      <c r="M57" s="1817"/>
      <c r="N57" s="274"/>
      <c r="O57" s="1817"/>
      <c r="P57" s="1817"/>
      <c r="Q57" s="1817"/>
      <c r="R57" s="1817"/>
      <c r="S57" s="1817"/>
      <c r="T57" s="1817"/>
      <c r="U57" s="1817"/>
      <c r="V57" s="1817"/>
      <c r="W57" s="1817"/>
      <c r="X57" s="1817"/>
      <c r="Y57" s="1817"/>
      <c r="Z57" s="1817"/>
      <c r="AA57" s="1817"/>
      <c r="AB57" s="1817"/>
      <c r="AC57" s="1817"/>
      <c r="AD57" s="1817"/>
      <c r="AE57" s="1817"/>
      <c r="AF57" s="1817"/>
      <c r="AG57" s="1161"/>
      <c r="AH57" s="1821"/>
      <c r="AI57" s="1817"/>
      <c r="AJ57" s="1817"/>
      <c r="AK57" s="1817"/>
      <c r="AL57" s="1817"/>
      <c r="AM57" s="1817"/>
      <c r="AN57" s="1817"/>
      <c r="AO57" s="1817"/>
      <c r="AP57" s="1817"/>
      <c r="AQ57" s="1817"/>
      <c r="AR57" s="1817"/>
      <c r="AS57" s="1817"/>
      <c r="AT57" s="1817"/>
      <c r="AU57" s="1817"/>
      <c r="AV57" s="1817"/>
      <c r="AW57" s="1817"/>
      <c r="AX57" s="1817"/>
      <c r="AY57" s="1818"/>
      <c r="AZ57" s="1822"/>
      <c r="BA57" s="1823"/>
      <c r="BB57" s="1824"/>
      <c r="BC57" s="1821"/>
      <c r="BD57" s="1817"/>
      <c r="BE57" s="1817"/>
      <c r="BF57" s="1817"/>
      <c r="BG57" s="1818"/>
      <c r="BH57" s="1160"/>
      <c r="BI57" s="1817"/>
      <c r="BJ57" s="1817"/>
      <c r="BK57" s="1817"/>
      <c r="BL57" s="1818"/>
    </row>
    <row r="58" spans="1:64" s="137" customFormat="1" ht="18" customHeight="1" x14ac:dyDescent="0.45">
      <c r="A58" s="211">
        <f t="shared" si="0"/>
        <v>39</v>
      </c>
      <c r="B58" s="1821"/>
      <c r="C58" s="1817"/>
      <c r="D58" s="1817"/>
      <c r="E58" s="1817"/>
      <c r="F58" s="1817"/>
      <c r="G58" s="1817"/>
      <c r="H58" s="1817"/>
      <c r="I58" s="1817"/>
      <c r="J58" s="1817"/>
      <c r="K58" s="1817"/>
      <c r="L58" s="1817"/>
      <c r="M58" s="1817"/>
      <c r="N58" s="274"/>
      <c r="O58" s="1817"/>
      <c r="P58" s="1817"/>
      <c r="Q58" s="1817"/>
      <c r="R58" s="1817"/>
      <c r="S58" s="1817"/>
      <c r="T58" s="1817"/>
      <c r="U58" s="1817"/>
      <c r="V58" s="1817"/>
      <c r="W58" s="1817"/>
      <c r="X58" s="1817"/>
      <c r="Y58" s="1817"/>
      <c r="Z58" s="1817"/>
      <c r="AA58" s="1817"/>
      <c r="AB58" s="1817"/>
      <c r="AC58" s="1817"/>
      <c r="AD58" s="1817"/>
      <c r="AE58" s="1817"/>
      <c r="AF58" s="1817"/>
      <c r="AG58" s="1161"/>
      <c r="AH58" s="1821"/>
      <c r="AI58" s="1817"/>
      <c r="AJ58" s="1817"/>
      <c r="AK58" s="1817"/>
      <c r="AL58" s="1817"/>
      <c r="AM58" s="1817"/>
      <c r="AN58" s="1817"/>
      <c r="AO58" s="1817"/>
      <c r="AP58" s="1817"/>
      <c r="AQ58" s="1817"/>
      <c r="AR58" s="1817"/>
      <c r="AS58" s="1817"/>
      <c r="AT58" s="1817"/>
      <c r="AU58" s="1817"/>
      <c r="AV58" s="1817"/>
      <c r="AW58" s="1817"/>
      <c r="AX58" s="1817"/>
      <c r="AY58" s="1818"/>
      <c r="AZ58" s="1822"/>
      <c r="BA58" s="1823"/>
      <c r="BB58" s="1824"/>
      <c r="BC58" s="1821"/>
      <c r="BD58" s="1817"/>
      <c r="BE58" s="1817"/>
      <c r="BF58" s="1817"/>
      <c r="BG58" s="1818"/>
      <c r="BH58" s="1160"/>
      <c r="BI58" s="1817"/>
      <c r="BJ58" s="1817"/>
      <c r="BK58" s="1817"/>
      <c r="BL58" s="1818"/>
    </row>
    <row r="59" spans="1:64" s="137" customFormat="1" ht="18" customHeight="1" x14ac:dyDescent="0.45">
      <c r="A59" s="211">
        <f t="shared" si="0"/>
        <v>40</v>
      </c>
      <c r="B59" s="1821"/>
      <c r="C59" s="1817"/>
      <c r="D59" s="1817"/>
      <c r="E59" s="1817"/>
      <c r="F59" s="1817"/>
      <c r="G59" s="1817"/>
      <c r="H59" s="1817"/>
      <c r="I59" s="1817"/>
      <c r="J59" s="1817"/>
      <c r="K59" s="1817"/>
      <c r="L59" s="1817"/>
      <c r="M59" s="1817"/>
      <c r="N59" s="274"/>
      <c r="O59" s="1817"/>
      <c r="P59" s="1817"/>
      <c r="Q59" s="1817"/>
      <c r="R59" s="1817"/>
      <c r="S59" s="1817"/>
      <c r="T59" s="1817"/>
      <c r="U59" s="1817"/>
      <c r="V59" s="1817"/>
      <c r="W59" s="1817"/>
      <c r="X59" s="1817"/>
      <c r="Y59" s="1817"/>
      <c r="Z59" s="1817"/>
      <c r="AA59" s="1817"/>
      <c r="AB59" s="1817"/>
      <c r="AC59" s="1817"/>
      <c r="AD59" s="1817"/>
      <c r="AE59" s="1817"/>
      <c r="AF59" s="1817"/>
      <c r="AG59" s="1161"/>
      <c r="AH59" s="1821"/>
      <c r="AI59" s="1817"/>
      <c r="AJ59" s="1817"/>
      <c r="AK59" s="1817"/>
      <c r="AL59" s="1817"/>
      <c r="AM59" s="1817"/>
      <c r="AN59" s="1817"/>
      <c r="AO59" s="1817"/>
      <c r="AP59" s="1817"/>
      <c r="AQ59" s="1817"/>
      <c r="AR59" s="1817"/>
      <c r="AS59" s="1817"/>
      <c r="AT59" s="1817"/>
      <c r="AU59" s="1817"/>
      <c r="AV59" s="1817"/>
      <c r="AW59" s="1817"/>
      <c r="AX59" s="1817"/>
      <c r="AY59" s="1818"/>
      <c r="AZ59" s="1822"/>
      <c r="BA59" s="1823"/>
      <c r="BB59" s="1824"/>
      <c r="BC59" s="1821"/>
      <c r="BD59" s="1817"/>
      <c r="BE59" s="1817"/>
      <c r="BF59" s="1817"/>
      <c r="BG59" s="1818"/>
      <c r="BH59" s="1160"/>
      <c r="BI59" s="1817"/>
      <c r="BJ59" s="1817"/>
      <c r="BK59" s="1817"/>
      <c r="BL59" s="1818"/>
    </row>
    <row r="60" spans="1:64" s="137" customFormat="1" ht="18" customHeight="1" x14ac:dyDescent="0.45">
      <c r="A60" s="211">
        <f t="shared" si="0"/>
        <v>41</v>
      </c>
      <c r="B60" s="1821"/>
      <c r="C60" s="1817"/>
      <c r="D60" s="1817"/>
      <c r="E60" s="1817"/>
      <c r="F60" s="1817"/>
      <c r="G60" s="1817"/>
      <c r="H60" s="1817"/>
      <c r="I60" s="1817"/>
      <c r="J60" s="1817"/>
      <c r="K60" s="1817"/>
      <c r="L60" s="1817"/>
      <c r="M60" s="1817"/>
      <c r="N60" s="274"/>
      <c r="O60" s="1817"/>
      <c r="P60" s="1817"/>
      <c r="Q60" s="1817"/>
      <c r="R60" s="1817"/>
      <c r="S60" s="1817"/>
      <c r="T60" s="1817"/>
      <c r="U60" s="1817"/>
      <c r="V60" s="1817"/>
      <c r="W60" s="1817"/>
      <c r="X60" s="1817"/>
      <c r="Y60" s="1817"/>
      <c r="Z60" s="1817"/>
      <c r="AA60" s="1817"/>
      <c r="AB60" s="1817"/>
      <c r="AC60" s="1817"/>
      <c r="AD60" s="1817"/>
      <c r="AE60" s="1817"/>
      <c r="AF60" s="1817"/>
      <c r="AG60" s="1161"/>
      <c r="AH60" s="1821"/>
      <c r="AI60" s="1817"/>
      <c r="AJ60" s="1817"/>
      <c r="AK60" s="1817"/>
      <c r="AL60" s="1817"/>
      <c r="AM60" s="1817"/>
      <c r="AN60" s="1817"/>
      <c r="AO60" s="1817"/>
      <c r="AP60" s="1817"/>
      <c r="AQ60" s="1817"/>
      <c r="AR60" s="1817"/>
      <c r="AS60" s="1817"/>
      <c r="AT60" s="1817"/>
      <c r="AU60" s="1817"/>
      <c r="AV60" s="1817"/>
      <c r="AW60" s="1817"/>
      <c r="AX60" s="1817"/>
      <c r="AY60" s="1818"/>
      <c r="AZ60" s="1822"/>
      <c r="BA60" s="1823"/>
      <c r="BB60" s="1824"/>
      <c r="BC60" s="1821"/>
      <c r="BD60" s="1817"/>
      <c r="BE60" s="1817"/>
      <c r="BF60" s="1817"/>
      <c r="BG60" s="1818"/>
      <c r="BH60" s="1160"/>
      <c r="BI60" s="1817"/>
      <c r="BJ60" s="1817"/>
      <c r="BK60" s="1817"/>
      <c r="BL60" s="1818"/>
    </row>
    <row r="61" spans="1:64" s="137" customFormat="1" ht="18" customHeight="1" x14ac:dyDescent="0.45">
      <c r="A61" s="211">
        <f t="shared" si="0"/>
        <v>42</v>
      </c>
      <c r="B61" s="1821"/>
      <c r="C61" s="1817"/>
      <c r="D61" s="1817"/>
      <c r="E61" s="1817"/>
      <c r="F61" s="1817"/>
      <c r="G61" s="1817"/>
      <c r="H61" s="1817"/>
      <c r="I61" s="1817"/>
      <c r="J61" s="1817"/>
      <c r="K61" s="1817"/>
      <c r="L61" s="1817"/>
      <c r="M61" s="1817"/>
      <c r="N61" s="274"/>
      <c r="O61" s="1817"/>
      <c r="P61" s="1817"/>
      <c r="Q61" s="1817"/>
      <c r="R61" s="1817"/>
      <c r="S61" s="1817"/>
      <c r="T61" s="1817"/>
      <c r="U61" s="1817"/>
      <c r="V61" s="1817"/>
      <c r="W61" s="1817"/>
      <c r="X61" s="1817"/>
      <c r="Y61" s="1817"/>
      <c r="Z61" s="1817"/>
      <c r="AA61" s="1817"/>
      <c r="AB61" s="1817"/>
      <c r="AC61" s="1817"/>
      <c r="AD61" s="1817"/>
      <c r="AE61" s="1817"/>
      <c r="AF61" s="1817"/>
      <c r="AG61" s="1161"/>
      <c r="AH61" s="1821"/>
      <c r="AI61" s="1817"/>
      <c r="AJ61" s="1817"/>
      <c r="AK61" s="1817"/>
      <c r="AL61" s="1817"/>
      <c r="AM61" s="1817"/>
      <c r="AN61" s="1817"/>
      <c r="AO61" s="1817"/>
      <c r="AP61" s="1817"/>
      <c r="AQ61" s="1817"/>
      <c r="AR61" s="1817"/>
      <c r="AS61" s="1817"/>
      <c r="AT61" s="1817"/>
      <c r="AU61" s="1817"/>
      <c r="AV61" s="1817"/>
      <c r="AW61" s="1817"/>
      <c r="AX61" s="1817"/>
      <c r="AY61" s="1818"/>
      <c r="AZ61" s="1822"/>
      <c r="BA61" s="1823"/>
      <c r="BB61" s="1824"/>
      <c r="BC61" s="1821"/>
      <c r="BD61" s="1817"/>
      <c r="BE61" s="1817"/>
      <c r="BF61" s="1817"/>
      <c r="BG61" s="1818"/>
      <c r="BH61" s="1160"/>
      <c r="BI61" s="1817"/>
      <c r="BJ61" s="1817"/>
      <c r="BK61" s="1817"/>
      <c r="BL61" s="1818"/>
    </row>
    <row r="62" spans="1:64" s="137" customFormat="1" ht="18" customHeight="1" x14ac:dyDescent="0.45">
      <c r="A62" s="211">
        <f t="shared" si="0"/>
        <v>43</v>
      </c>
      <c r="B62" s="1821"/>
      <c r="C62" s="1817"/>
      <c r="D62" s="1817"/>
      <c r="E62" s="1817"/>
      <c r="F62" s="1817"/>
      <c r="G62" s="1817"/>
      <c r="H62" s="1817"/>
      <c r="I62" s="1817"/>
      <c r="J62" s="1817"/>
      <c r="K62" s="1817"/>
      <c r="L62" s="1817"/>
      <c r="M62" s="1817"/>
      <c r="N62" s="274"/>
      <c r="O62" s="1817"/>
      <c r="P62" s="1817"/>
      <c r="Q62" s="1817"/>
      <c r="R62" s="1817"/>
      <c r="S62" s="1817"/>
      <c r="T62" s="1817"/>
      <c r="U62" s="1817"/>
      <c r="V62" s="1817"/>
      <c r="W62" s="1817"/>
      <c r="X62" s="1817"/>
      <c r="Y62" s="1817"/>
      <c r="Z62" s="1817"/>
      <c r="AA62" s="1817"/>
      <c r="AB62" s="1817"/>
      <c r="AC62" s="1817"/>
      <c r="AD62" s="1817"/>
      <c r="AE62" s="1817"/>
      <c r="AF62" s="1817"/>
      <c r="AG62" s="1161"/>
      <c r="AH62" s="1821"/>
      <c r="AI62" s="1817"/>
      <c r="AJ62" s="1817"/>
      <c r="AK62" s="1817"/>
      <c r="AL62" s="1817"/>
      <c r="AM62" s="1817"/>
      <c r="AN62" s="1817"/>
      <c r="AO62" s="1817"/>
      <c r="AP62" s="1817"/>
      <c r="AQ62" s="1817"/>
      <c r="AR62" s="1817"/>
      <c r="AS62" s="1817"/>
      <c r="AT62" s="1817"/>
      <c r="AU62" s="1817"/>
      <c r="AV62" s="1817"/>
      <c r="AW62" s="1817"/>
      <c r="AX62" s="1817"/>
      <c r="AY62" s="1818"/>
      <c r="AZ62" s="1822"/>
      <c r="BA62" s="1823"/>
      <c r="BB62" s="1824"/>
      <c r="BC62" s="1821"/>
      <c r="BD62" s="1817"/>
      <c r="BE62" s="1817"/>
      <c r="BF62" s="1817"/>
      <c r="BG62" s="1818"/>
      <c r="BH62" s="1160"/>
      <c r="BI62" s="1817"/>
      <c r="BJ62" s="1817"/>
      <c r="BK62" s="1817"/>
      <c r="BL62" s="1818"/>
    </row>
    <row r="63" spans="1:64" s="137" customFormat="1" ht="18" customHeight="1" x14ac:dyDescent="0.45">
      <c r="A63" s="211">
        <f t="shared" si="0"/>
        <v>44</v>
      </c>
      <c r="B63" s="1821"/>
      <c r="C63" s="1817"/>
      <c r="D63" s="1817"/>
      <c r="E63" s="1817"/>
      <c r="F63" s="1817"/>
      <c r="G63" s="1817"/>
      <c r="H63" s="1817"/>
      <c r="I63" s="1817"/>
      <c r="J63" s="1817"/>
      <c r="K63" s="1817"/>
      <c r="L63" s="1817"/>
      <c r="M63" s="1817"/>
      <c r="N63" s="274"/>
      <c r="O63" s="1817"/>
      <c r="P63" s="1817"/>
      <c r="Q63" s="1817"/>
      <c r="R63" s="1817"/>
      <c r="S63" s="1817"/>
      <c r="T63" s="1817"/>
      <c r="U63" s="1817"/>
      <c r="V63" s="1817"/>
      <c r="W63" s="1817"/>
      <c r="X63" s="1817"/>
      <c r="Y63" s="1817"/>
      <c r="Z63" s="1817"/>
      <c r="AA63" s="1817"/>
      <c r="AB63" s="1817"/>
      <c r="AC63" s="1817"/>
      <c r="AD63" s="1817"/>
      <c r="AE63" s="1817"/>
      <c r="AF63" s="1817"/>
      <c r="AG63" s="1161"/>
      <c r="AH63" s="1821"/>
      <c r="AI63" s="1817"/>
      <c r="AJ63" s="1817"/>
      <c r="AK63" s="1817"/>
      <c r="AL63" s="1817"/>
      <c r="AM63" s="1817"/>
      <c r="AN63" s="1817"/>
      <c r="AO63" s="1817"/>
      <c r="AP63" s="1817"/>
      <c r="AQ63" s="1817"/>
      <c r="AR63" s="1817"/>
      <c r="AS63" s="1817"/>
      <c r="AT63" s="1817"/>
      <c r="AU63" s="1817"/>
      <c r="AV63" s="1817"/>
      <c r="AW63" s="1817"/>
      <c r="AX63" s="1817"/>
      <c r="AY63" s="1818"/>
      <c r="AZ63" s="1822"/>
      <c r="BA63" s="1823"/>
      <c r="BB63" s="1824"/>
      <c r="BC63" s="1821"/>
      <c r="BD63" s="1817"/>
      <c r="BE63" s="1817"/>
      <c r="BF63" s="1817"/>
      <c r="BG63" s="1818"/>
      <c r="BH63" s="1160"/>
      <c r="BI63" s="1817"/>
      <c r="BJ63" s="1817"/>
      <c r="BK63" s="1817"/>
      <c r="BL63" s="1818"/>
    </row>
    <row r="64" spans="1:64" s="137" customFormat="1" ht="18" customHeight="1" x14ac:dyDescent="0.45">
      <c r="A64" s="211">
        <f t="shared" si="0"/>
        <v>45</v>
      </c>
      <c r="B64" s="1821"/>
      <c r="C64" s="1817"/>
      <c r="D64" s="1817"/>
      <c r="E64" s="1817"/>
      <c r="F64" s="1817"/>
      <c r="G64" s="1817"/>
      <c r="H64" s="1817"/>
      <c r="I64" s="1817"/>
      <c r="J64" s="1817"/>
      <c r="K64" s="1817"/>
      <c r="L64" s="1817"/>
      <c r="M64" s="1817"/>
      <c r="N64" s="274"/>
      <c r="O64" s="1817"/>
      <c r="P64" s="1817"/>
      <c r="Q64" s="1817"/>
      <c r="R64" s="1817"/>
      <c r="S64" s="1817"/>
      <c r="T64" s="1817"/>
      <c r="U64" s="1817"/>
      <c r="V64" s="1817"/>
      <c r="W64" s="1817"/>
      <c r="X64" s="1817"/>
      <c r="Y64" s="1817"/>
      <c r="Z64" s="1817"/>
      <c r="AA64" s="1817"/>
      <c r="AB64" s="1817"/>
      <c r="AC64" s="1817"/>
      <c r="AD64" s="1817"/>
      <c r="AE64" s="1817"/>
      <c r="AF64" s="1817"/>
      <c r="AG64" s="1161"/>
      <c r="AH64" s="1821"/>
      <c r="AI64" s="1817"/>
      <c r="AJ64" s="1817"/>
      <c r="AK64" s="1817"/>
      <c r="AL64" s="1817"/>
      <c r="AM64" s="1817"/>
      <c r="AN64" s="1817"/>
      <c r="AO64" s="1817"/>
      <c r="AP64" s="1817"/>
      <c r="AQ64" s="1817"/>
      <c r="AR64" s="1817"/>
      <c r="AS64" s="1817"/>
      <c r="AT64" s="1817"/>
      <c r="AU64" s="1817"/>
      <c r="AV64" s="1817"/>
      <c r="AW64" s="1817"/>
      <c r="AX64" s="1817"/>
      <c r="AY64" s="1818"/>
      <c r="AZ64" s="1822"/>
      <c r="BA64" s="1823"/>
      <c r="BB64" s="1824"/>
      <c r="BC64" s="1821"/>
      <c r="BD64" s="1817"/>
      <c r="BE64" s="1817"/>
      <c r="BF64" s="1817"/>
      <c r="BG64" s="1818"/>
      <c r="BH64" s="1160"/>
      <c r="BI64" s="1817"/>
      <c r="BJ64" s="1817"/>
      <c r="BK64" s="1817"/>
      <c r="BL64" s="1818"/>
    </row>
    <row r="65" spans="1:64" s="137" customFormat="1" ht="18" customHeight="1" x14ac:dyDescent="0.45">
      <c r="A65" s="211">
        <f t="shared" si="0"/>
        <v>46</v>
      </c>
      <c r="B65" s="1821"/>
      <c r="C65" s="1817"/>
      <c r="D65" s="1817"/>
      <c r="E65" s="1817"/>
      <c r="F65" s="1817"/>
      <c r="G65" s="1817"/>
      <c r="H65" s="1817"/>
      <c r="I65" s="1817"/>
      <c r="J65" s="1817"/>
      <c r="K65" s="1817"/>
      <c r="L65" s="1817"/>
      <c r="M65" s="1817"/>
      <c r="N65" s="274"/>
      <c r="O65" s="1817"/>
      <c r="P65" s="1817"/>
      <c r="Q65" s="1817"/>
      <c r="R65" s="1817"/>
      <c r="S65" s="1817"/>
      <c r="T65" s="1817"/>
      <c r="U65" s="1817"/>
      <c r="V65" s="1817"/>
      <c r="W65" s="1817"/>
      <c r="X65" s="1817"/>
      <c r="Y65" s="1817"/>
      <c r="Z65" s="1817"/>
      <c r="AA65" s="1817"/>
      <c r="AB65" s="1817"/>
      <c r="AC65" s="1817"/>
      <c r="AD65" s="1817"/>
      <c r="AE65" s="1817"/>
      <c r="AF65" s="1817"/>
      <c r="AG65" s="1161"/>
      <c r="AH65" s="1821"/>
      <c r="AI65" s="1817"/>
      <c r="AJ65" s="1817"/>
      <c r="AK65" s="1817"/>
      <c r="AL65" s="1817"/>
      <c r="AM65" s="1817"/>
      <c r="AN65" s="1817"/>
      <c r="AO65" s="1817"/>
      <c r="AP65" s="1817"/>
      <c r="AQ65" s="1817"/>
      <c r="AR65" s="1817"/>
      <c r="AS65" s="1817"/>
      <c r="AT65" s="1817"/>
      <c r="AU65" s="1817"/>
      <c r="AV65" s="1817"/>
      <c r="AW65" s="1817"/>
      <c r="AX65" s="1817"/>
      <c r="AY65" s="1818"/>
      <c r="AZ65" s="1822"/>
      <c r="BA65" s="1823"/>
      <c r="BB65" s="1824"/>
      <c r="BC65" s="1821"/>
      <c r="BD65" s="1817"/>
      <c r="BE65" s="1817"/>
      <c r="BF65" s="1817"/>
      <c r="BG65" s="1818"/>
      <c r="BH65" s="1160"/>
      <c r="BI65" s="1817"/>
      <c r="BJ65" s="1817"/>
      <c r="BK65" s="1817"/>
      <c r="BL65" s="1818"/>
    </row>
    <row r="66" spans="1:64" s="137" customFormat="1" ht="18" customHeight="1" x14ac:dyDescent="0.45">
      <c r="A66" s="211">
        <f t="shared" si="0"/>
        <v>47</v>
      </c>
      <c r="B66" s="1821"/>
      <c r="C66" s="1817"/>
      <c r="D66" s="1817"/>
      <c r="E66" s="1817"/>
      <c r="F66" s="1817"/>
      <c r="G66" s="1817"/>
      <c r="H66" s="1817"/>
      <c r="I66" s="1817"/>
      <c r="J66" s="1817"/>
      <c r="K66" s="1817"/>
      <c r="L66" s="1817"/>
      <c r="M66" s="1817"/>
      <c r="N66" s="274"/>
      <c r="O66" s="1817"/>
      <c r="P66" s="1817"/>
      <c r="Q66" s="1817"/>
      <c r="R66" s="1817"/>
      <c r="S66" s="1817"/>
      <c r="T66" s="1817"/>
      <c r="U66" s="1817"/>
      <c r="V66" s="1817"/>
      <c r="W66" s="1817"/>
      <c r="X66" s="1817"/>
      <c r="Y66" s="1817"/>
      <c r="Z66" s="1817"/>
      <c r="AA66" s="1817"/>
      <c r="AB66" s="1817"/>
      <c r="AC66" s="1817"/>
      <c r="AD66" s="1817"/>
      <c r="AE66" s="1817"/>
      <c r="AF66" s="1817"/>
      <c r="AG66" s="1161"/>
      <c r="AH66" s="1821"/>
      <c r="AI66" s="1817"/>
      <c r="AJ66" s="1817"/>
      <c r="AK66" s="1817"/>
      <c r="AL66" s="1817"/>
      <c r="AM66" s="1817"/>
      <c r="AN66" s="1817"/>
      <c r="AO66" s="1817"/>
      <c r="AP66" s="1817"/>
      <c r="AQ66" s="1817"/>
      <c r="AR66" s="1817"/>
      <c r="AS66" s="1817"/>
      <c r="AT66" s="1817"/>
      <c r="AU66" s="1817"/>
      <c r="AV66" s="1817"/>
      <c r="AW66" s="1817"/>
      <c r="AX66" s="1817"/>
      <c r="AY66" s="1818"/>
      <c r="AZ66" s="1822"/>
      <c r="BA66" s="1823"/>
      <c r="BB66" s="1824"/>
      <c r="BC66" s="1821"/>
      <c r="BD66" s="1817"/>
      <c r="BE66" s="1817"/>
      <c r="BF66" s="1817"/>
      <c r="BG66" s="1818"/>
      <c r="BH66" s="1160"/>
      <c r="BI66" s="1817"/>
      <c r="BJ66" s="1817"/>
      <c r="BK66" s="1817"/>
      <c r="BL66" s="1818"/>
    </row>
    <row r="67" spans="1:64" s="137" customFormat="1" ht="18" customHeight="1" x14ac:dyDescent="0.45">
      <c r="A67" s="211">
        <f t="shared" si="0"/>
        <v>48</v>
      </c>
      <c r="B67" s="1821"/>
      <c r="C67" s="1817"/>
      <c r="D67" s="1817"/>
      <c r="E67" s="1817"/>
      <c r="F67" s="1817"/>
      <c r="G67" s="1817"/>
      <c r="H67" s="1817"/>
      <c r="I67" s="1817"/>
      <c r="J67" s="1817"/>
      <c r="K67" s="1817"/>
      <c r="L67" s="1817"/>
      <c r="M67" s="1817"/>
      <c r="N67" s="274"/>
      <c r="O67" s="1817"/>
      <c r="P67" s="1817"/>
      <c r="Q67" s="1817"/>
      <c r="R67" s="1817"/>
      <c r="S67" s="1817"/>
      <c r="T67" s="1817"/>
      <c r="U67" s="1817"/>
      <c r="V67" s="1817"/>
      <c r="W67" s="1817"/>
      <c r="X67" s="1817"/>
      <c r="Y67" s="1817"/>
      <c r="Z67" s="1817"/>
      <c r="AA67" s="1817"/>
      <c r="AB67" s="1817"/>
      <c r="AC67" s="1817"/>
      <c r="AD67" s="1817"/>
      <c r="AE67" s="1817"/>
      <c r="AF67" s="1817"/>
      <c r="AG67" s="1161"/>
      <c r="AH67" s="1821"/>
      <c r="AI67" s="1817"/>
      <c r="AJ67" s="1817"/>
      <c r="AK67" s="1817"/>
      <c r="AL67" s="1817"/>
      <c r="AM67" s="1817"/>
      <c r="AN67" s="1817"/>
      <c r="AO67" s="1817"/>
      <c r="AP67" s="1817"/>
      <c r="AQ67" s="1817"/>
      <c r="AR67" s="1817"/>
      <c r="AS67" s="1817"/>
      <c r="AT67" s="1817"/>
      <c r="AU67" s="1817"/>
      <c r="AV67" s="1817"/>
      <c r="AW67" s="1817"/>
      <c r="AX67" s="1817"/>
      <c r="AY67" s="1818"/>
      <c r="AZ67" s="1822"/>
      <c r="BA67" s="1823"/>
      <c r="BB67" s="1824"/>
      <c r="BC67" s="1821"/>
      <c r="BD67" s="1817"/>
      <c r="BE67" s="1817"/>
      <c r="BF67" s="1817"/>
      <c r="BG67" s="1818"/>
      <c r="BH67" s="1160"/>
      <c r="BI67" s="1817"/>
      <c r="BJ67" s="1817"/>
      <c r="BK67" s="1817"/>
      <c r="BL67" s="1818"/>
    </row>
    <row r="68" spans="1:64" s="137" customFormat="1" ht="18" customHeight="1" x14ac:dyDescent="0.45">
      <c r="A68" s="211">
        <f t="shared" si="0"/>
        <v>49</v>
      </c>
      <c r="B68" s="1821"/>
      <c r="C68" s="1817"/>
      <c r="D68" s="1817"/>
      <c r="E68" s="1817"/>
      <c r="F68" s="1817"/>
      <c r="G68" s="1817"/>
      <c r="H68" s="1817"/>
      <c r="I68" s="1817"/>
      <c r="J68" s="1817"/>
      <c r="K68" s="1817"/>
      <c r="L68" s="1817"/>
      <c r="M68" s="1817"/>
      <c r="N68" s="274"/>
      <c r="O68" s="1817"/>
      <c r="P68" s="1817"/>
      <c r="Q68" s="1817"/>
      <c r="R68" s="1817"/>
      <c r="S68" s="1817"/>
      <c r="T68" s="1817"/>
      <c r="U68" s="1817"/>
      <c r="V68" s="1817"/>
      <c r="W68" s="1817"/>
      <c r="X68" s="1817"/>
      <c r="Y68" s="1817"/>
      <c r="Z68" s="1817"/>
      <c r="AA68" s="1817"/>
      <c r="AB68" s="1817"/>
      <c r="AC68" s="1817"/>
      <c r="AD68" s="1817"/>
      <c r="AE68" s="1817"/>
      <c r="AF68" s="1817"/>
      <c r="AG68" s="1161"/>
      <c r="AH68" s="1821"/>
      <c r="AI68" s="1817"/>
      <c r="AJ68" s="1817"/>
      <c r="AK68" s="1817"/>
      <c r="AL68" s="1817"/>
      <c r="AM68" s="1817"/>
      <c r="AN68" s="1817"/>
      <c r="AO68" s="1817"/>
      <c r="AP68" s="1817"/>
      <c r="AQ68" s="1817"/>
      <c r="AR68" s="1817"/>
      <c r="AS68" s="1817"/>
      <c r="AT68" s="1817"/>
      <c r="AU68" s="1817"/>
      <c r="AV68" s="1817"/>
      <c r="AW68" s="1817"/>
      <c r="AX68" s="1817"/>
      <c r="AY68" s="1818"/>
      <c r="AZ68" s="1822"/>
      <c r="BA68" s="1823"/>
      <c r="BB68" s="1824"/>
      <c r="BC68" s="1821"/>
      <c r="BD68" s="1817"/>
      <c r="BE68" s="1817"/>
      <c r="BF68" s="1817"/>
      <c r="BG68" s="1818"/>
      <c r="BH68" s="1160"/>
      <c r="BI68" s="1817"/>
      <c r="BJ68" s="1817"/>
      <c r="BK68" s="1817"/>
      <c r="BL68" s="1818"/>
    </row>
    <row r="69" spans="1:64" s="137" customFormat="1" ht="18" customHeight="1" x14ac:dyDescent="0.45">
      <c r="A69" s="211">
        <f t="shared" si="0"/>
        <v>50</v>
      </c>
      <c r="B69" s="1821"/>
      <c r="C69" s="1817"/>
      <c r="D69" s="1817"/>
      <c r="E69" s="1817"/>
      <c r="F69" s="1817"/>
      <c r="G69" s="1817"/>
      <c r="H69" s="1817"/>
      <c r="I69" s="1817"/>
      <c r="J69" s="1817"/>
      <c r="K69" s="1817"/>
      <c r="L69" s="1817"/>
      <c r="M69" s="1817"/>
      <c r="N69" s="274"/>
      <c r="O69" s="1817"/>
      <c r="P69" s="1817"/>
      <c r="Q69" s="1817"/>
      <c r="R69" s="1817"/>
      <c r="S69" s="1817"/>
      <c r="T69" s="1817"/>
      <c r="U69" s="1817"/>
      <c r="V69" s="1817"/>
      <c r="W69" s="1817"/>
      <c r="X69" s="1817"/>
      <c r="Y69" s="1817"/>
      <c r="Z69" s="1817"/>
      <c r="AA69" s="1817"/>
      <c r="AB69" s="1817"/>
      <c r="AC69" s="1817"/>
      <c r="AD69" s="1817"/>
      <c r="AE69" s="1817"/>
      <c r="AF69" s="1817"/>
      <c r="AG69" s="1161"/>
      <c r="AH69" s="1821"/>
      <c r="AI69" s="1817"/>
      <c r="AJ69" s="1817"/>
      <c r="AK69" s="1817"/>
      <c r="AL69" s="1817"/>
      <c r="AM69" s="1817"/>
      <c r="AN69" s="1817"/>
      <c r="AO69" s="1817"/>
      <c r="AP69" s="1817"/>
      <c r="AQ69" s="1817"/>
      <c r="AR69" s="1817"/>
      <c r="AS69" s="1817"/>
      <c r="AT69" s="1817"/>
      <c r="AU69" s="1817"/>
      <c r="AV69" s="1817"/>
      <c r="AW69" s="1817"/>
      <c r="AX69" s="1817"/>
      <c r="AY69" s="1818"/>
      <c r="AZ69" s="1822"/>
      <c r="BA69" s="1823"/>
      <c r="BB69" s="1824"/>
      <c r="BC69" s="1821"/>
      <c r="BD69" s="1817"/>
      <c r="BE69" s="1817"/>
      <c r="BF69" s="1817"/>
      <c r="BG69" s="1818"/>
      <c r="BH69" s="1160"/>
      <c r="BI69" s="1817"/>
      <c r="BJ69" s="1817"/>
      <c r="BK69" s="1817"/>
      <c r="BL69" s="1818"/>
    </row>
    <row r="70" spans="1:64" s="137" customFormat="1" ht="18" customHeight="1" x14ac:dyDescent="0.45">
      <c r="A70" s="211">
        <f t="shared" si="0"/>
        <v>51</v>
      </c>
      <c r="B70" s="1821"/>
      <c r="C70" s="1817"/>
      <c r="D70" s="1817"/>
      <c r="E70" s="1817"/>
      <c r="F70" s="1817"/>
      <c r="G70" s="1817"/>
      <c r="H70" s="1817"/>
      <c r="I70" s="1817"/>
      <c r="J70" s="1817"/>
      <c r="K70" s="1817"/>
      <c r="L70" s="1817"/>
      <c r="M70" s="1817"/>
      <c r="N70" s="274"/>
      <c r="O70" s="1817"/>
      <c r="P70" s="1817"/>
      <c r="Q70" s="1817"/>
      <c r="R70" s="1817"/>
      <c r="S70" s="1817"/>
      <c r="T70" s="1817"/>
      <c r="U70" s="1817"/>
      <c r="V70" s="1817"/>
      <c r="W70" s="1817"/>
      <c r="X70" s="1817"/>
      <c r="Y70" s="1817"/>
      <c r="Z70" s="1817"/>
      <c r="AA70" s="1817"/>
      <c r="AB70" s="1817"/>
      <c r="AC70" s="1817"/>
      <c r="AD70" s="1817"/>
      <c r="AE70" s="1817"/>
      <c r="AF70" s="1817"/>
      <c r="AG70" s="1161"/>
      <c r="AH70" s="1821"/>
      <c r="AI70" s="1817"/>
      <c r="AJ70" s="1817"/>
      <c r="AK70" s="1817"/>
      <c r="AL70" s="1817"/>
      <c r="AM70" s="1817"/>
      <c r="AN70" s="1817"/>
      <c r="AO70" s="1817"/>
      <c r="AP70" s="1817"/>
      <c r="AQ70" s="1817"/>
      <c r="AR70" s="1817"/>
      <c r="AS70" s="1817"/>
      <c r="AT70" s="1817"/>
      <c r="AU70" s="1817"/>
      <c r="AV70" s="1817"/>
      <c r="AW70" s="1817"/>
      <c r="AX70" s="1817"/>
      <c r="AY70" s="1818"/>
      <c r="AZ70" s="1822"/>
      <c r="BA70" s="1823"/>
      <c r="BB70" s="1824"/>
      <c r="BC70" s="1821"/>
      <c r="BD70" s="1817"/>
      <c r="BE70" s="1817"/>
      <c r="BF70" s="1817"/>
      <c r="BG70" s="1818"/>
      <c r="BH70" s="1160"/>
      <c r="BI70" s="1817"/>
      <c r="BJ70" s="1817"/>
      <c r="BK70" s="1817"/>
      <c r="BL70" s="1818"/>
    </row>
    <row r="71" spans="1:64" s="137" customFormat="1" ht="18" customHeight="1" x14ac:dyDescent="0.45">
      <c r="A71" s="211">
        <f t="shared" si="0"/>
        <v>52</v>
      </c>
      <c r="B71" s="1821"/>
      <c r="C71" s="1817"/>
      <c r="D71" s="1817"/>
      <c r="E71" s="1817"/>
      <c r="F71" s="1817"/>
      <c r="G71" s="1817"/>
      <c r="H71" s="1817"/>
      <c r="I71" s="1817"/>
      <c r="J71" s="1817"/>
      <c r="K71" s="1817"/>
      <c r="L71" s="1817"/>
      <c r="M71" s="1817"/>
      <c r="N71" s="274"/>
      <c r="O71" s="1817"/>
      <c r="P71" s="1817"/>
      <c r="Q71" s="1817"/>
      <c r="R71" s="1817"/>
      <c r="S71" s="1817"/>
      <c r="T71" s="1817"/>
      <c r="U71" s="1817"/>
      <c r="V71" s="1817"/>
      <c r="W71" s="1817"/>
      <c r="X71" s="1817"/>
      <c r="Y71" s="1817"/>
      <c r="Z71" s="1817"/>
      <c r="AA71" s="1817"/>
      <c r="AB71" s="1817"/>
      <c r="AC71" s="1817"/>
      <c r="AD71" s="1817"/>
      <c r="AE71" s="1817"/>
      <c r="AF71" s="1817"/>
      <c r="AG71" s="1161"/>
      <c r="AH71" s="1821"/>
      <c r="AI71" s="1817"/>
      <c r="AJ71" s="1817"/>
      <c r="AK71" s="1817"/>
      <c r="AL71" s="1817"/>
      <c r="AM71" s="1817"/>
      <c r="AN71" s="1817"/>
      <c r="AO71" s="1817"/>
      <c r="AP71" s="1817"/>
      <c r="AQ71" s="1817"/>
      <c r="AR71" s="1817"/>
      <c r="AS71" s="1817"/>
      <c r="AT71" s="1817"/>
      <c r="AU71" s="1817"/>
      <c r="AV71" s="1817"/>
      <c r="AW71" s="1817"/>
      <c r="AX71" s="1817"/>
      <c r="AY71" s="1818"/>
      <c r="AZ71" s="1822"/>
      <c r="BA71" s="1823"/>
      <c r="BB71" s="1824"/>
      <c r="BC71" s="1821"/>
      <c r="BD71" s="1817"/>
      <c r="BE71" s="1817"/>
      <c r="BF71" s="1817"/>
      <c r="BG71" s="1818"/>
      <c r="BH71" s="1160"/>
      <c r="BI71" s="1817"/>
      <c r="BJ71" s="1817"/>
      <c r="BK71" s="1817"/>
      <c r="BL71" s="1818"/>
    </row>
    <row r="72" spans="1:64" s="137" customFormat="1" ht="18" customHeight="1" x14ac:dyDescent="0.45">
      <c r="A72" s="211">
        <f t="shared" si="0"/>
        <v>53</v>
      </c>
      <c r="B72" s="1821"/>
      <c r="C72" s="1817"/>
      <c r="D72" s="1817"/>
      <c r="E72" s="1817"/>
      <c r="F72" s="1817"/>
      <c r="G72" s="1817"/>
      <c r="H72" s="1817"/>
      <c r="I72" s="1817"/>
      <c r="J72" s="1817"/>
      <c r="K72" s="1817"/>
      <c r="L72" s="1817"/>
      <c r="M72" s="1817"/>
      <c r="N72" s="274"/>
      <c r="O72" s="1817"/>
      <c r="P72" s="1817"/>
      <c r="Q72" s="1817"/>
      <c r="R72" s="1817"/>
      <c r="S72" s="1817"/>
      <c r="T72" s="1817"/>
      <c r="U72" s="1817"/>
      <c r="V72" s="1817"/>
      <c r="W72" s="1817"/>
      <c r="X72" s="1817"/>
      <c r="Y72" s="1817"/>
      <c r="Z72" s="1817"/>
      <c r="AA72" s="1817"/>
      <c r="AB72" s="1817"/>
      <c r="AC72" s="1817"/>
      <c r="AD72" s="1817"/>
      <c r="AE72" s="1817"/>
      <c r="AF72" s="1817"/>
      <c r="AG72" s="1161"/>
      <c r="AH72" s="1821"/>
      <c r="AI72" s="1817"/>
      <c r="AJ72" s="1817"/>
      <c r="AK72" s="1817"/>
      <c r="AL72" s="1817"/>
      <c r="AM72" s="1817"/>
      <c r="AN72" s="1817"/>
      <c r="AO72" s="1817"/>
      <c r="AP72" s="1817"/>
      <c r="AQ72" s="1817"/>
      <c r="AR72" s="1817"/>
      <c r="AS72" s="1817"/>
      <c r="AT72" s="1817"/>
      <c r="AU72" s="1817"/>
      <c r="AV72" s="1817"/>
      <c r="AW72" s="1817"/>
      <c r="AX72" s="1817"/>
      <c r="AY72" s="1818"/>
      <c r="AZ72" s="1822"/>
      <c r="BA72" s="1823"/>
      <c r="BB72" s="1824"/>
      <c r="BC72" s="1821"/>
      <c r="BD72" s="1817"/>
      <c r="BE72" s="1817"/>
      <c r="BF72" s="1817"/>
      <c r="BG72" s="1818"/>
      <c r="BH72" s="1160"/>
      <c r="BI72" s="1817"/>
      <c r="BJ72" s="1817"/>
      <c r="BK72" s="1817"/>
      <c r="BL72" s="1818"/>
    </row>
    <row r="73" spans="1:64" s="137" customFormat="1" ht="18" customHeight="1" x14ac:dyDescent="0.45">
      <c r="A73" s="211">
        <f t="shared" si="0"/>
        <v>54</v>
      </c>
      <c r="B73" s="1821"/>
      <c r="C73" s="1817"/>
      <c r="D73" s="1817"/>
      <c r="E73" s="1817"/>
      <c r="F73" s="1817"/>
      <c r="G73" s="1817"/>
      <c r="H73" s="1817"/>
      <c r="I73" s="1817"/>
      <c r="J73" s="1817"/>
      <c r="K73" s="1817"/>
      <c r="L73" s="1817"/>
      <c r="M73" s="1817"/>
      <c r="N73" s="274"/>
      <c r="O73" s="1817"/>
      <c r="P73" s="1817"/>
      <c r="Q73" s="1817"/>
      <c r="R73" s="1817"/>
      <c r="S73" s="1817"/>
      <c r="T73" s="1817"/>
      <c r="U73" s="1817"/>
      <c r="V73" s="1817"/>
      <c r="W73" s="1817"/>
      <c r="X73" s="1817"/>
      <c r="Y73" s="1817"/>
      <c r="Z73" s="1817"/>
      <c r="AA73" s="1817"/>
      <c r="AB73" s="1817"/>
      <c r="AC73" s="1817"/>
      <c r="AD73" s="1817"/>
      <c r="AE73" s="1817"/>
      <c r="AF73" s="1817"/>
      <c r="AG73" s="1161"/>
      <c r="AH73" s="1821"/>
      <c r="AI73" s="1817"/>
      <c r="AJ73" s="1817"/>
      <c r="AK73" s="1817"/>
      <c r="AL73" s="1817"/>
      <c r="AM73" s="1817"/>
      <c r="AN73" s="1817"/>
      <c r="AO73" s="1817"/>
      <c r="AP73" s="1817"/>
      <c r="AQ73" s="1817"/>
      <c r="AR73" s="1817"/>
      <c r="AS73" s="1817"/>
      <c r="AT73" s="1817"/>
      <c r="AU73" s="1817"/>
      <c r="AV73" s="1817"/>
      <c r="AW73" s="1817"/>
      <c r="AX73" s="1817"/>
      <c r="AY73" s="1818"/>
      <c r="AZ73" s="1822"/>
      <c r="BA73" s="1823"/>
      <c r="BB73" s="1824"/>
      <c r="BC73" s="1821"/>
      <c r="BD73" s="1817"/>
      <c r="BE73" s="1817"/>
      <c r="BF73" s="1817"/>
      <c r="BG73" s="1818"/>
      <c r="BH73" s="1160"/>
      <c r="BI73" s="1817"/>
      <c r="BJ73" s="1817"/>
      <c r="BK73" s="1817"/>
      <c r="BL73" s="1818"/>
    </row>
    <row r="74" spans="1:64" s="137" customFormat="1" ht="18" customHeight="1" x14ac:dyDescent="0.45">
      <c r="A74" s="211">
        <f t="shared" si="0"/>
        <v>55</v>
      </c>
      <c r="B74" s="1821"/>
      <c r="C74" s="1817"/>
      <c r="D74" s="1817"/>
      <c r="E74" s="1817"/>
      <c r="F74" s="1817"/>
      <c r="G74" s="1817"/>
      <c r="H74" s="1817"/>
      <c r="I74" s="1817"/>
      <c r="J74" s="1817"/>
      <c r="K74" s="1817"/>
      <c r="L74" s="1817"/>
      <c r="M74" s="1817"/>
      <c r="N74" s="274"/>
      <c r="O74" s="1817"/>
      <c r="P74" s="1817"/>
      <c r="Q74" s="1817"/>
      <c r="R74" s="1817"/>
      <c r="S74" s="1817"/>
      <c r="T74" s="1817"/>
      <c r="U74" s="1817"/>
      <c r="V74" s="1817"/>
      <c r="W74" s="1817"/>
      <c r="X74" s="1817"/>
      <c r="Y74" s="1817"/>
      <c r="Z74" s="1817"/>
      <c r="AA74" s="1817"/>
      <c r="AB74" s="1817"/>
      <c r="AC74" s="1817"/>
      <c r="AD74" s="1817"/>
      <c r="AE74" s="1817"/>
      <c r="AF74" s="1817"/>
      <c r="AG74" s="1161"/>
      <c r="AH74" s="1821"/>
      <c r="AI74" s="1817"/>
      <c r="AJ74" s="1817"/>
      <c r="AK74" s="1817"/>
      <c r="AL74" s="1817"/>
      <c r="AM74" s="1817"/>
      <c r="AN74" s="1817"/>
      <c r="AO74" s="1817"/>
      <c r="AP74" s="1817"/>
      <c r="AQ74" s="1817"/>
      <c r="AR74" s="1817"/>
      <c r="AS74" s="1817"/>
      <c r="AT74" s="1817"/>
      <c r="AU74" s="1817"/>
      <c r="AV74" s="1817"/>
      <c r="AW74" s="1817"/>
      <c r="AX74" s="1817"/>
      <c r="AY74" s="1818"/>
      <c r="AZ74" s="1822"/>
      <c r="BA74" s="1823"/>
      <c r="BB74" s="1824"/>
      <c r="BC74" s="1821"/>
      <c r="BD74" s="1817"/>
      <c r="BE74" s="1817"/>
      <c r="BF74" s="1817"/>
      <c r="BG74" s="1818"/>
      <c r="BH74" s="1160"/>
      <c r="BI74" s="1817"/>
      <c r="BJ74" s="1817"/>
      <c r="BK74" s="1817"/>
      <c r="BL74" s="1818"/>
    </row>
    <row r="75" spans="1:64" s="137" customFormat="1" ht="18" customHeight="1" x14ac:dyDescent="0.45">
      <c r="A75" s="211">
        <f t="shared" si="0"/>
        <v>56</v>
      </c>
      <c r="B75" s="1821"/>
      <c r="C75" s="1817"/>
      <c r="D75" s="1817"/>
      <c r="E75" s="1817"/>
      <c r="F75" s="1817"/>
      <c r="G75" s="1817"/>
      <c r="H75" s="1817"/>
      <c r="I75" s="1817"/>
      <c r="J75" s="1817"/>
      <c r="K75" s="1817"/>
      <c r="L75" s="1817"/>
      <c r="M75" s="1817"/>
      <c r="N75" s="274"/>
      <c r="O75" s="1817"/>
      <c r="P75" s="1817"/>
      <c r="Q75" s="1817"/>
      <c r="R75" s="1817"/>
      <c r="S75" s="1817"/>
      <c r="T75" s="1817"/>
      <c r="U75" s="1817"/>
      <c r="V75" s="1817"/>
      <c r="W75" s="1817"/>
      <c r="X75" s="1817"/>
      <c r="Y75" s="1817"/>
      <c r="Z75" s="1817"/>
      <c r="AA75" s="1817"/>
      <c r="AB75" s="1817"/>
      <c r="AC75" s="1817"/>
      <c r="AD75" s="1817"/>
      <c r="AE75" s="1817"/>
      <c r="AF75" s="1817"/>
      <c r="AG75" s="1161"/>
      <c r="AH75" s="1821"/>
      <c r="AI75" s="1817"/>
      <c r="AJ75" s="1817"/>
      <c r="AK75" s="1817"/>
      <c r="AL75" s="1817"/>
      <c r="AM75" s="1817"/>
      <c r="AN75" s="1817"/>
      <c r="AO75" s="1817"/>
      <c r="AP75" s="1817"/>
      <c r="AQ75" s="1817"/>
      <c r="AR75" s="1817"/>
      <c r="AS75" s="1817"/>
      <c r="AT75" s="1817"/>
      <c r="AU75" s="1817"/>
      <c r="AV75" s="1817"/>
      <c r="AW75" s="1817"/>
      <c r="AX75" s="1817"/>
      <c r="AY75" s="1818"/>
      <c r="AZ75" s="1822"/>
      <c r="BA75" s="1823"/>
      <c r="BB75" s="1824"/>
      <c r="BC75" s="1821"/>
      <c r="BD75" s="1817"/>
      <c r="BE75" s="1817"/>
      <c r="BF75" s="1817"/>
      <c r="BG75" s="1818"/>
      <c r="BH75" s="1160"/>
      <c r="BI75" s="1817"/>
      <c r="BJ75" s="1817"/>
      <c r="BK75" s="1817"/>
      <c r="BL75" s="1818"/>
    </row>
    <row r="76" spans="1:64" s="137" customFormat="1" ht="18" customHeight="1" x14ac:dyDescent="0.45">
      <c r="A76" s="211">
        <f t="shared" si="0"/>
        <v>57</v>
      </c>
      <c r="B76" s="1821"/>
      <c r="C76" s="1817"/>
      <c r="D76" s="1817"/>
      <c r="E76" s="1817"/>
      <c r="F76" s="1817"/>
      <c r="G76" s="1817"/>
      <c r="H76" s="1817"/>
      <c r="I76" s="1817"/>
      <c r="J76" s="1817"/>
      <c r="K76" s="1817"/>
      <c r="L76" s="1817"/>
      <c r="M76" s="1817"/>
      <c r="N76" s="274"/>
      <c r="O76" s="1817"/>
      <c r="P76" s="1817"/>
      <c r="Q76" s="1817"/>
      <c r="R76" s="1817"/>
      <c r="S76" s="1817"/>
      <c r="T76" s="1817"/>
      <c r="U76" s="1817"/>
      <c r="V76" s="1817"/>
      <c r="W76" s="1817"/>
      <c r="X76" s="1817"/>
      <c r="Y76" s="1817"/>
      <c r="Z76" s="1817"/>
      <c r="AA76" s="1817"/>
      <c r="AB76" s="1817"/>
      <c r="AC76" s="1817"/>
      <c r="AD76" s="1817"/>
      <c r="AE76" s="1817"/>
      <c r="AF76" s="1817"/>
      <c r="AG76" s="1161"/>
      <c r="AH76" s="1821"/>
      <c r="AI76" s="1817"/>
      <c r="AJ76" s="1817"/>
      <c r="AK76" s="1817"/>
      <c r="AL76" s="1817"/>
      <c r="AM76" s="1817"/>
      <c r="AN76" s="1817"/>
      <c r="AO76" s="1817"/>
      <c r="AP76" s="1817"/>
      <c r="AQ76" s="1817"/>
      <c r="AR76" s="1817"/>
      <c r="AS76" s="1817"/>
      <c r="AT76" s="1817"/>
      <c r="AU76" s="1817"/>
      <c r="AV76" s="1817"/>
      <c r="AW76" s="1817"/>
      <c r="AX76" s="1817"/>
      <c r="AY76" s="1818"/>
      <c r="AZ76" s="1822"/>
      <c r="BA76" s="1823"/>
      <c r="BB76" s="1824"/>
      <c r="BC76" s="1821"/>
      <c r="BD76" s="1817"/>
      <c r="BE76" s="1817"/>
      <c r="BF76" s="1817"/>
      <c r="BG76" s="1818"/>
      <c r="BH76" s="1160"/>
      <c r="BI76" s="1817"/>
      <c r="BJ76" s="1817"/>
      <c r="BK76" s="1817"/>
      <c r="BL76" s="1818"/>
    </row>
    <row r="77" spans="1:64" s="137" customFormat="1" ht="18" customHeight="1" x14ac:dyDescent="0.45">
      <c r="A77" s="211">
        <f t="shared" si="0"/>
        <v>58</v>
      </c>
      <c r="B77" s="1821"/>
      <c r="C77" s="1817"/>
      <c r="D77" s="1817"/>
      <c r="E77" s="1817"/>
      <c r="F77" s="1817"/>
      <c r="G77" s="1817"/>
      <c r="H77" s="1817"/>
      <c r="I77" s="1817"/>
      <c r="J77" s="1817"/>
      <c r="K77" s="1817"/>
      <c r="L77" s="1817"/>
      <c r="M77" s="1817"/>
      <c r="N77" s="274"/>
      <c r="O77" s="1817"/>
      <c r="P77" s="1817"/>
      <c r="Q77" s="1817"/>
      <c r="R77" s="1817"/>
      <c r="S77" s="1817"/>
      <c r="T77" s="1817"/>
      <c r="U77" s="1817"/>
      <c r="V77" s="1817"/>
      <c r="W77" s="1817"/>
      <c r="X77" s="1817"/>
      <c r="Y77" s="1817"/>
      <c r="Z77" s="1817"/>
      <c r="AA77" s="1817"/>
      <c r="AB77" s="1817"/>
      <c r="AC77" s="1817"/>
      <c r="AD77" s="1817"/>
      <c r="AE77" s="1817"/>
      <c r="AF77" s="1817"/>
      <c r="AG77" s="1161"/>
      <c r="AH77" s="1821"/>
      <c r="AI77" s="1817"/>
      <c r="AJ77" s="1817"/>
      <c r="AK77" s="1817"/>
      <c r="AL77" s="1817"/>
      <c r="AM77" s="1817"/>
      <c r="AN77" s="1817"/>
      <c r="AO77" s="1817"/>
      <c r="AP77" s="1817"/>
      <c r="AQ77" s="1817"/>
      <c r="AR77" s="1817"/>
      <c r="AS77" s="1817"/>
      <c r="AT77" s="1817"/>
      <c r="AU77" s="1817"/>
      <c r="AV77" s="1817"/>
      <c r="AW77" s="1817"/>
      <c r="AX77" s="1817"/>
      <c r="AY77" s="1818"/>
      <c r="AZ77" s="1822"/>
      <c r="BA77" s="1823"/>
      <c r="BB77" s="1824"/>
      <c r="BC77" s="1821"/>
      <c r="BD77" s="1817"/>
      <c r="BE77" s="1817"/>
      <c r="BF77" s="1817"/>
      <c r="BG77" s="1818"/>
      <c r="BH77" s="1160"/>
      <c r="BI77" s="1817"/>
      <c r="BJ77" s="1817"/>
      <c r="BK77" s="1817"/>
      <c r="BL77" s="1818"/>
    </row>
    <row r="78" spans="1:64" s="137" customFormat="1" ht="18" customHeight="1" x14ac:dyDescent="0.45">
      <c r="A78" s="211">
        <f t="shared" si="0"/>
        <v>59</v>
      </c>
      <c r="B78" s="1821"/>
      <c r="C78" s="1817"/>
      <c r="D78" s="1817"/>
      <c r="E78" s="1817"/>
      <c r="F78" s="1817"/>
      <c r="G78" s="1817"/>
      <c r="H78" s="1817"/>
      <c r="I78" s="1817"/>
      <c r="J78" s="1817"/>
      <c r="K78" s="1817"/>
      <c r="L78" s="1817"/>
      <c r="M78" s="1817"/>
      <c r="N78" s="274"/>
      <c r="O78" s="1817"/>
      <c r="P78" s="1817"/>
      <c r="Q78" s="1817"/>
      <c r="R78" s="1817"/>
      <c r="S78" s="1817"/>
      <c r="T78" s="1817"/>
      <c r="U78" s="1817"/>
      <c r="V78" s="1817"/>
      <c r="W78" s="1817"/>
      <c r="X78" s="1817"/>
      <c r="Y78" s="1817"/>
      <c r="Z78" s="1817"/>
      <c r="AA78" s="1817"/>
      <c r="AB78" s="1817"/>
      <c r="AC78" s="1817"/>
      <c r="AD78" s="1817"/>
      <c r="AE78" s="1817"/>
      <c r="AF78" s="1817"/>
      <c r="AG78" s="1161"/>
      <c r="AH78" s="1821"/>
      <c r="AI78" s="1817"/>
      <c r="AJ78" s="1817"/>
      <c r="AK78" s="1817"/>
      <c r="AL78" s="1817"/>
      <c r="AM78" s="1817"/>
      <c r="AN78" s="1817"/>
      <c r="AO78" s="1817"/>
      <c r="AP78" s="1817"/>
      <c r="AQ78" s="1817"/>
      <c r="AR78" s="1817"/>
      <c r="AS78" s="1817"/>
      <c r="AT78" s="1817"/>
      <c r="AU78" s="1817"/>
      <c r="AV78" s="1817"/>
      <c r="AW78" s="1817"/>
      <c r="AX78" s="1817"/>
      <c r="AY78" s="1818"/>
      <c r="AZ78" s="1822"/>
      <c r="BA78" s="1823"/>
      <c r="BB78" s="1824"/>
      <c r="BC78" s="1821"/>
      <c r="BD78" s="1817"/>
      <c r="BE78" s="1817"/>
      <c r="BF78" s="1817"/>
      <c r="BG78" s="1818"/>
      <c r="BH78" s="1160"/>
      <c r="BI78" s="1817"/>
      <c r="BJ78" s="1817"/>
      <c r="BK78" s="1817"/>
      <c r="BL78" s="1818"/>
    </row>
    <row r="79" spans="1:64" s="137" customFormat="1" ht="18" customHeight="1" x14ac:dyDescent="0.45">
      <c r="A79" s="211">
        <f t="shared" si="0"/>
        <v>60</v>
      </c>
      <c r="B79" s="1821"/>
      <c r="C79" s="1817"/>
      <c r="D79" s="1817"/>
      <c r="E79" s="1817"/>
      <c r="F79" s="1817"/>
      <c r="G79" s="1817"/>
      <c r="H79" s="1817"/>
      <c r="I79" s="1817"/>
      <c r="J79" s="1817"/>
      <c r="K79" s="1817"/>
      <c r="L79" s="1817"/>
      <c r="M79" s="1817"/>
      <c r="N79" s="274"/>
      <c r="O79" s="1817"/>
      <c r="P79" s="1817"/>
      <c r="Q79" s="1817"/>
      <c r="R79" s="1817"/>
      <c r="S79" s="1817"/>
      <c r="T79" s="1817"/>
      <c r="U79" s="1817"/>
      <c r="V79" s="1817"/>
      <c r="W79" s="1817"/>
      <c r="X79" s="1817"/>
      <c r="Y79" s="1817"/>
      <c r="Z79" s="1817"/>
      <c r="AA79" s="1817"/>
      <c r="AB79" s="1817"/>
      <c r="AC79" s="1817"/>
      <c r="AD79" s="1817"/>
      <c r="AE79" s="1817"/>
      <c r="AF79" s="1817"/>
      <c r="AG79" s="1161"/>
      <c r="AH79" s="1821"/>
      <c r="AI79" s="1817"/>
      <c r="AJ79" s="1817"/>
      <c r="AK79" s="1817"/>
      <c r="AL79" s="1817"/>
      <c r="AM79" s="1817"/>
      <c r="AN79" s="1817"/>
      <c r="AO79" s="1817"/>
      <c r="AP79" s="1817"/>
      <c r="AQ79" s="1817"/>
      <c r="AR79" s="1817"/>
      <c r="AS79" s="1817"/>
      <c r="AT79" s="1817"/>
      <c r="AU79" s="1817"/>
      <c r="AV79" s="1817"/>
      <c r="AW79" s="1817"/>
      <c r="AX79" s="1817"/>
      <c r="AY79" s="1818"/>
      <c r="AZ79" s="1822"/>
      <c r="BA79" s="1823"/>
      <c r="BB79" s="1824"/>
      <c r="BC79" s="1821"/>
      <c r="BD79" s="1817"/>
      <c r="BE79" s="1817"/>
      <c r="BF79" s="1817"/>
      <c r="BG79" s="1818"/>
      <c r="BH79" s="1160"/>
      <c r="BI79" s="1817"/>
      <c r="BJ79" s="1817"/>
      <c r="BK79" s="1817"/>
      <c r="BL79" s="1818"/>
    </row>
    <row r="80" spans="1:64" s="137" customFormat="1" ht="18" customHeight="1" x14ac:dyDescent="0.45">
      <c r="A80" s="211">
        <f t="shared" si="0"/>
        <v>61</v>
      </c>
      <c r="B80" s="1821"/>
      <c r="C80" s="1817"/>
      <c r="D80" s="1817"/>
      <c r="E80" s="1817"/>
      <c r="F80" s="1817"/>
      <c r="G80" s="1817"/>
      <c r="H80" s="1817"/>
      <c r="I80" s="1817"/>
      <c r="J80" s="1817"/>
      <c r="K80" s="1817"/>
      <c r="L80" s="1817"/>
      <c r="M80" s="1817"/>
      <c r="N80" s="274"/>
      <c r="O80" s="1817"/>
      <c r="P80" s="1817"/>
      <c r="Q80" s="1817"/>
      <c r="R80" s="1817"/>
      <c r="S80" s="1817"/>
      <c r="T80" s="1817"/>
      <c r="U80" s="1817"/>
      <c r="V80" s="1817"/>
      <c r="W80" s="1817"/>
      <c r="X80" s="1817"/>
      <c r="Y80" s="1817"/>
      <c r="Z80" s="1817"/>
      <c r="AA80" s="1817"/>
      <c r="AB80" s="1817"/>
      <c r="AC80" s="1817"/>
      <c r="AD80" s="1817"/>
      <c r="AE80" s="1817"/>
      <c r="AF80" s="1817"/>
      <c r="AG80" s="1161"/>
      <c r="AH80" s="1821"/>
      <c r="AI80" s="1817"/>
      <c r="AJ80" s="1817"/>
      <c r="AK80" s="1817"/>
      <c r="AL80" s="1817"/>
      <c r="AM80" s="1817"/>
      <c r="AN80" s="1817"/>
      <c r="AO80" s="1817"/>
      <c r="AP80" s="1817"/>
      <c r="AQ80" s="1817"/>
      <c r="AR80" s="1817"/>
      <c r="AS80" s="1817"/>
      <c r="AT80" s="1817"/>
      <c r="AU80" s="1817"/>
      <c r="AV80" s="1817"/>
      <c r="AW80" s="1817"/>
      <c r="AX80" s="1817"/>
      <c r="AY80" s="1818"/>
      <c r="AZ80" s="1822"/>
      <c r="BA80" s="1823"/>
      <c r="BB80" s="1824"/>
      <c r="BC80" s="1821"/>
      <c r="BD80" s="1817"/>
      <c r="BE80" s="1817"/>
      <c r="BF80" s="1817"/>
      <c r="BG80" s="1818"/>
      <c r="BH80" s="1160"/>
      <c r="BI80" s="1817"/>
      <c r="BJ80" s="1817"/>
      <c r="BK80" s="1817"/>
      <c r="BL80" s="1818"/>
    </row>
    <row r="81" spans="1:64" s="137" customFormat="1" ht="18" customHeight="1" x14ac:dyDescent="0.45">
      <c r="A81" s="211">
        <f t="shared" si="0"/>
        <v>62</v>
      </c>
      <c r="B81" s="1821"/>
      <c r="C81" s="1817"/>
      <c r="D81" s="1817"/>
      <c r="E81" s="1817"/>
      <c r="F81" s="1817"/>
      <c r="G81" s="1817"/>
      <c r="H81" s="1817"/>
      <c r="I81" s="1817"/>
      <c r="J81" s="1817"/>
      <c r="K81" s="1817"/>
      <c r="L81" s="1817"/>
      <c r="M81" s="1817"/>
      <c r="N81" s="274"/>
      <c r="O81" s="1817"/>
      <c r="P81" s="1817"/>
      <c r="Q81" s="1817"/>
      <c r="R81" s="1817"/>
      <c r="S81" s="1817"/>
      <c r="T81" s="1817"/>
      <c r="U81" s="1817"/>
      <c r="V81" s="1817"/>
      <c r="W81" s="1817"/>
      <c r="X81" s="1817"/>
      <c r="Y81" s="1817"/>
      <c r="Z81" s="1817"/>
      <c r="AA81" s="1817"/>
      <c r="AB81" s="1817"/>
      <c r="AC81" s="1817"/>
      <c r="AD81" s="1817"/>
      <c r="AE81" s="1817"/>
      <c r="AF81" s="1817"/>
      <c r="AG81" s="1161"/>
      <c r="AH81" s="1821"/>
      <c r="AI81" s="1817"/>
      <c r="AJ81" s="1817"/>
      <c r="AK81" s="1817"/>
      <c r="AL81" s="1817"/>
      <c r="AM81" s="1817"/>
      <c r="AN81" s="1817"/>
      <c r="AO81" s="1817"/>
      <c r="AP81" s="1817"/>
      <c r="AQ81" s="1817"/>
      <c r="AR81" s="1817"/>
      <c r="AS81" s="1817"/>
      <c r="AT81" s="1817"/>
      <c r="AU81" s="1817"/>
      <c r="AV81" s="1817"/>
      <c r="AW81" s="1817"/>
      <c r="AX81" s="1817"/>
      <c r="AY81" s="1818"/>
      <c r="AZ81" s="1822"/>
      <c r="BA81" s="1823"/>
      <c r="BB81" s="1824"/>
      <c r="BC81" s="1821"/>
      <c r="BD81" s="1817"/>
      <c r="BE81" s="1817"/>
      <c r="BF81" s="1817"/>
      <c r="BG81" s="1818"/>
      <c r="BH81" s="1160"/>
      <c r="BI81" s="1817"/>
      <c r="BJ81" s="1817"/>
      <c r="BK81" s="1817"/>
      <c r="BL81" s="1818"/>
    </row>
    <row r="82" spans="1:64" s="137" customFormat="1" ht="18" customHeight="1" x14ac:dyDescent="0.45">
      <c r="A82" s="211">
        <f t="shared" si="0"/>
        <v>63</v>
      </c>
      <c r="B82" s="1821"/>
      <c r="C82" s="1817"/>
      <c r="D82" s="1817"/>
      <c r="E82" s="1817"/>
      <c r="F82" s="1817"/>
      <c r="G82" s="1817"/>
      <c r="H82" s="1817"/>
      <c r="I82" s="1817"/>
      <c r="J82" s="1817"/>
      <c r="K82" s="1817"/>
      <c r="L82" s="1817"/>
      <c r="M82" s="1817"/>
      <c r="N82" s="274"/>
      <c r="O82" s="1817"/>
      <c r="P82" s="1817"/>
      <c r="Q82" s="1817"/>
      <c r="R82" s="1817"/>
      <c r="S82" s="1817"/>
      <c r="T82" s="1817"/>
      <c r="U82" s="1817"/>
      <c r="V82" s="1817"/>
      <c r="W82" s="1817"/>
      <c r="X82" s="1817"/>
      <c r="Y82" s="1817"/>
      <c r="Z82" s="1817"/>
      <c r="AA82" s="1817"/>
      <c r="AB82" s="1817"/>
      <c r="AC82" s="1817"/>
      <c r="AD82" s="1817"/>
      <c r="AE82" s="1817"/>
      <c r="AF82" s="1817"/>
      <c r="AG82" s="1161"/>
      <c r="AH82" s="1821"/>
      <c r="AI82" s="1817"/>
      <c r="AJ82" s="1817"/>
      <c r="AK82" s="1817"/>
      <c r="AL82" s="1817"/>
      <c r="AM82" s="1817"/>
      <c r="AN82" s="1817"/>
      <c r="AO82" s="1817"/>
      <c r="AP82" s="1817"/>
      <c r="AQ82" s="1817"/>
      <c r="AR82" s="1817"/>
      <c r="AS82" s="1817"/>
      <c r="AT82" s="1817"/>
      <c r="AU82" s="1817"/>
      <c r="AV82" s="1817"/>
      <c r="AW82" s="1817"/>
      <c r="AX82" s="1817"/>
      <c r="AY82" s="1818"/>
      <c r="AZ82" s="1822"/>
      <c r="BA82" s="1823"/>
      <c r="BB82" s="1824"/>
      <c r="BC82" s="1821"/>
      <c r="BD82" s="1817"/>
      <c r="BE82" s="1817"/>
      <c r="BF82" s="1817"/>
      <c r="BG82" s="1818"/>
      <c r="BH82" s="1160"/>
      <c r="BI82" s="1817"/>
      <c r="BJ82" s="1817"/>
      <c r="BK82" s="1817"/>
      <c r="BL82" s="1818"/>
    </row>
    <row r="83" spans="1:64" s="137" customFormat="1" ht="18" customHeight="1" x14ac:dyDescent="0.45">
      <c r="A83" s="211">
        <f t="shared" si="0"/>
        <v>64</v>
      </c>
      <c r="B83" s="1821"/>
      <c r="C83" s="1817"/>
      <c r="D83" s="1817"/>
      <c r="E83" s="1817"/>
      <c r="F83" s="1817"/>
      <c r="G83" s="1817"/>
      <c r="H83" s="1817"/>
      <c r="I83" s="1817"/>
      <c r="J83" s="1817"/>
      <c r="K83" s="1817"/>
      <c r="L83" s="1817"/>
      <c r="M83" s="1817"/>
      <c r="N83" s="274"/>
      <c r="O83" s="1817"/>
      <c r="P83" s="1817"/>
      <c r="Q83" s="1817"/>
      <c r="R83" s="1817"/>
      <c r="S83" s="1817"/>
      <c r="T83" s="1817"/>
      <c r="U83" s="1817"/>
      <c r="V83" s="1817"/>
      <c r="W83" s="1817"/>
      <c r="X83" s="1817"/>
      <c r="Y83" s="1817"/>
      <c r="Z83" s="1817"/>
      <c r="AA83" s="1817"/>
      <c r="AB83" s="1817"/>
      <c r="AC83" s="1817"/>
      <c r="AD83" s="1817"/>
      <c r="AE83" s="1817"/>
      <c r="AF83" s="1817"/>
      <c r="AG83" s="1161"/>
      <c r="AH83" s="1821"/>
      <c r="AI83" s="1817"/>
      <c r="AJ83" s="1817"/>
      <c r="AK83" s="1817"/>
      <c r="AL83" s="1817"/>
      <c r="AM83" s="1817"/>
      <c r="AN83" s="1817"/>
      <c r="AO83" s="1817"/>
      <c r="AP83" s="1817"/>
      <c r="AQ83" s="1817"/>
      <c r="AR83" s="1817"/>
      <c r="AS83" s="1817"/>
      <c r="AT83" s="1817"/>
      <c r="AU83" s="1817"/>
      <c r="AV83" s="1817"/>
      <c r="AW83" s="1817"/>
      <c r="AX83" s="1817"/>
      <c r="AY83" s="1818"/>
      <c r="AZ83" s="1822"/>
      <c r="BA83" s="1823"/>
      <c r="BB83" s="1824"/>
      <c r="BC83" s="1821"/>
      <c r="BD83" s="1817"/>
      <c r="BE83" s="1817"/>
      <c r="BF83" s="1817"/>
      <c r="BG83" s="1818"/>
      <c r="BH83" s="1160"/>
      <c r="BI83" s="1817"/>
      <c r="BJ83" s="1817"/>
      <c r="BK83" s="1817"/>
      <c r="BL83" s="1818"/>
    </row>
    <row r="84" spans="1:64" s="137" customFormat="1" ht="18" customHeight="1" x14ac:dyDescent="0.45">
      <c r="A84" s="211">
        <f t="shared" si="0"/>
        <v>65</v>
      </c>
      <c r="B84" s="1821"/>
      <c r="C84" s="1817"/>
      <c r="D84" s="1817"/>
      <c r="E84" s="1817"/>
      <c r="F84" s="1817"/>
      <c r="G84" s="1817"/>
      <c r="H84" s="1817"/>
      <c r="I84" s="1817"/>
      <c r="J84" s="1817"/>
      <c r="K84" s="1817"/>
      <c r="L84" s="1817"/>
      <c r="M84" s="1817"/>
      <c r="N84" s="274"/>
      <c r="O84" s="1817"/>
      <c r="P84" s="1817"/>
      <c r="Q84" s="1817"/>
      <c r="R84" s="1817"/>
      <c r="S84" s="1817"/>
      <c r="T84" s="1817"/>
      <c r="U84" s="1817"/>
      <c r="V84" s="1817"/>
      <c r="W84" s="1817"/>
      <c r="X84" s="1817"/>
      <c r="Y84" s="1817"/>
      <c r="Z84" s="1817"/>
      <c r="AA84" s="1817"/>
      <c r="AB84" s="1817"/>
      <c r="AC84" s="1817"/>
      <c r="AD84" s="1817"/>
      <c r="AE84" s="1817"/>
      <c r="AF84" s="1817"/>
      <c r="AG84" s="1161"/>
      <c r="AH84" s="1821"/>
      <c r="AI84" s="1817"/>
      <c r="AJ84" s="1817"/>
      <c r="AK84" s="1817"/>
      <c r="AL84" s="1817"/>
      <c r="AM84" s="1817"/>
      <c r="AN84" s="1817"/>
      <c r="AO84" s="1817"/>
      <c r="AP84" s="1817"/>
      <c r="AQ84" s="1817"/>
      <c r="AR84" s="1817"/>
      <c r="AS84" s="1817"/>
      <c r="AT84" s="1817"/>
      <c r="AU84" s="1817"/>
      <c r="AV84" s="1817"/>
      <c r="AW84" s="1817"/>
      <c r="AX84" s="1817"/>
      <c r="AY84" s="1818"/>
      <c r="AZ84" s="1822"/>
      <c r="BA84" s="1823"/>
      <c r="BB84" s="1824"/>
      <c r="BC84" s="1821"/>
      <c r="BD84" s="1817"/>
      <c r="BE84" s="1817"/>
      <c r="BF84" s="1817"/>
      <c r="BG84" s="1818"/>
      <c r="BH84" s="1160"/>
      <c r="BI84" s="1817"/>
      <c r="BJ84" s="1817"/>
      <c r="BK84" s="1817"/>
      <c r="BL84" s="1818"/>
    </row>
    <row r="85" spans="1:64" s="137" customFormat="1" ht="18" customHeight="1" x14ac:dyDescent="0.45">
      <c r="A85" s="211">
        <f t="shared" si="0"/>
        <v>66</v>
      </c>
      <c r="B85" s="1821"/>
      <c r="C85" s="1817"/>
      <c r="D85" s="1817"/>
      <c r="E85" s="1817"/>
      <c r="F85" s="1817"/>
      <c r="G85" s="1817"/>
      <c r="H85" s="1817"/>
      <c r="I85" s="1817"/>
      <c r="J85" s="1817"/>
      <c r="K85" s="1817"/>
      <c r="L85" s="1817"/>
      <c r="M85" s="1817"/>
      <c r="N85" s="274"/>
      <c r="O85" s="1817"/>
      <c r="P85" s="1817"/>
      <c r="Q85" s="1817"/>
      <c r="R85" s="1817"/>
      <c r="S85" s="1817"/>
      <c r="T85" s="1817"/>
      <c r="U85" s="1817"/>
      <c r="V85" s="1817"/>
      <c r="W85" s="1817"/>
      <c r="X85" s="1817"/>
      <c r="Y85" s="1817"/>
      <c r="Z85" s="1817"/>
      <c r="AA85" s="1817"/>
      <c r="AB85" s="1817"/>
      <c r="AC85" s="1817"/>
      <c r="AD85" s="1817"/>
      <c r="AE85" s="1817"/>
      <c r="AF85" s="1817"/>
      <c r="AG85" s="1161"/>
      <c r="AH85" s="1821"/>
      <c r="AI85" s="1817"/>
      <c r="AJ85" s="1817"/>
      <c r="AK85" s="1817"/>
      <c r="AL85" s="1817"/>
      <c r="AM85" s="1817"/>
      <c r="AN85" s="1817"/>
      <c r="AO85" s="1817"/>
      <c r="AP85" s="1817"/>
      <c r="AQ85" s="1817"/>
      <c r="AR85" s="1817"/>
      <c r="AS85" s="1817"/>
      <c r="AT85" s="1817"/>
      <c r="AU85" s="1817"/>
      <c r="AV85" s="1817"/>
      <c r="AW85" s="1817"/>
      <c r="AX85" s="1817"/>
      <c r="AY85" s="1818"/>
      <c r="AZ85" s="1822"/>
      <c r="BA85" s="1823"/>
      <c r="BB85" s="1824"/>
      <c r="BC85" s="1821"/>
      <c r="BD85" s="1817"/>
      <c r="BE85" s="1817"/>
      <c r="BF85" s="1817"/>
      <c r="BG85" s="1818"/>
      <c r="BH85" s="1160"/>
      <c r="BI85" s="1817"/>
      <c r="BJ85" s="1817"/>
      <c r="BK85" s="1817"/>
      <c r="BL85" s="1818"/>
    </row>
    <row r="86" spans="1:64" s="137" customFormat="1" ht="18" customHeight="1" x14ac:dyDescent="0.45">
      <c r="A86" s="211">
        <f t="shared" ref="A86:A123" si="1">+A85+1</f>
        <v>67</v>
      </c>
      <c r="B86" s="1821"/>
      <c r="C86" s="1817"/>
      <c r="D86" s="1817"/>
      <c r="E86" s="1817"/>
      <c r="F86" s="1817"/>
      <c r="G86" s="1817"/>
      <c r="H86" s="1817"/>
      <c r="I86" s="1817"/>
      <c r="J86" s="1817"/>
      <c r="K86" s="1817"/>
      <c r="L86" s="1817"/>
      <c r="M86" s="1817"/>
      <c r="N86" s="274"/>
      <c r="O86" s="1817"/>
      <c r="P86" s="1817"/>
      <c r="Q86" s="1817"/>
      <c r="R86" s="1817"/>
      <c r="S86" s="1817"/>
      <c r="T86" s="1817"/>
      <c r="U86" s="1817"/>
      <c r="V86" s="1817"/>
      <c r="W86" s="1817"/>
      <c r="X86" s="1817"/>
      <c r="Y86" s="1817"/>
      <c r="Z86" s="1817"/>
      <c r="AA86" s="1817"/>
      <c r="AB86" s="1817"/>
      <c r="AC86" s="1817"/>
      <c r="AD86" s="1817"/>
      <c r="AE86" s="1817"/>
      <c r="AF86" s="1817"/>
      <c r="AG86" s="1161"/>
      <c r="AH86" s="1821"/>
      <c r="AI86" s="1817"/>
      <c r="AJ86" s="1817"/>
      <c r="AK86" s="1817"/>
      <c r="AL86" s="1817"/>
      <c r="AM86" s="1817"/>
      <c r="AN86" s="1817"/>
      <c r="AO86" s="1817"/>
      <c r="AP86" s="1817"/>
      <c r="AQ86" s="1817"/>
      <c r="AR86" s="1817"/>
      <c r="AS86" s="1817"/>
      <c r="AT86" s="1817"/>
      <c r="AU86" s="1817"/>
      <c r="AV86" s="1817"/>
      <c r="AW86" s="1817"/>
      <c r="AX86" s="1817"/>
      <c r="AY86" s="1818"/>
      <c r="AZ86" s="1822"/>
      <c r="BA86" s="1823"/>
      <c r="BB86" s="1824"/>
      <c r="BC86" s="1821"/>
      <c r="BD86" s="1817"/>
      <c r="BE86" s="1817"/>
      <c r="BF86" s="1817"/>
      <c r="BG86" s="1818"/>
      <c r="BH86" s="1160"/>
      <c r="BI86" s="1817"/>
      <c r="BJ86" s="1817"/>
      <c r="BK86" s="1817"/>
      <c r="BL86" s="1818"/>
    </row>
    <row r="87" spans="1:64" s="137" customFormat="1" ht="18" customHeight="1" x14ac:dyDescent="0.45">
      <c r="A87" s="211">
        <f t="shared" si="1"/>
        <v>68</v>
      </c>
      <c r="B87" s="1821"/>
      <c r="C87" s="1817"/>
      <c r="D87" s="1817"/>
      <c r="E87" s="1817"/>
      <c r="F87" s="1817"/>
      <c r="G87" s="1817"/>
      <c r="H87" s="1817"/>
      <c r="I87" s="1817"/>
      <c r="J87" s="1817"/>
      <c r="K87" s="1817"/>
      <c r="L87" s="1817"/>
      <c r="M87" s="1817"/>
      <c r="N87" s="274"/>
      <c r="O87" s="1817"/>
      <c r="P87" s="1817"/>
      <c r="Q87" s="1817"/>
      <c r="R87" s="1817"/>
      <c r="S87" s="1817"/>
      <c r="T87" s="1817"/>
      <c r="U87" s="1817"/>
      <c r="V87" s="1817"/>
      <c r="W87" s="1817"/>
      <c r="X87" s="1817"/>
      <c r="Y87" s="1817"/>
      <c r="Z87" s="1817"/>
      <c r="AA87" s="1817"/>
      <c r="AB87" s="1817"/>
      <c r="AC87" s="1817"/>
      <c r="AD87" s="1817"/>
      <c r="AE87" s="1817"/>
      <c r="AF87" s="1817"/>
      <c r="AG87" s="1161"/>
      <c r="AH87" s="1821"/>
      <c r="AI87" s="1817"/>
      <c r="AJ87" s="1817"/>
      <c r="AK87" s="1817"/>
      <c r="AL87" s="1817"/>
      <c r="AM87" s="1817"/>
      <c r="AN87" s="1817"/>
      <c r="AO87" s="1817"/>
      <c r="AP87" s="1817"/>
      <c r="AQ87" s="1817"/>
      <c r="AR87" s="1817"/>
      <c r="AS87" s="1817"/>
      <c r="AT87" s="1817"/>
      <c r="AU87" s="1817"/>
      <c r="AV87" s="1817"/>
      <c r="AW87" s="1817"/>
      <c r="AX87" s="1817"/>
      <c r="AY87" s="1818"/>
      <c r="AZ87" s="1822"/>
      <c r="BA87" s="1823"/>
      <c r="BB87" s="1824"/>
      <c r="BC87" s="1821"/>
      <c r="BD87" s="1817"/>
      <c r="BE87" s="1817"/>
      <c r="BF87" s="1817"/>
      <c r="BG87" s="1818"/>
      <c r="BH87" s="1160"/>
      <c r="BI87" s="1817"/>
      <c r="BJ87" s="1817"/>
      <c r="BK87" s="1817"/>
      <c r="BL87" s="1818"/>
    </row>
    <row r="88" spans="1:64" s="137" customFormat="1" ht="18" customHeight="1" x14ac:dyDescent="0.45">
      <c r="A88" s="211">
        <f t="shared" si="1"/>
        <v>69</v>
      </c>
      <c r="B88" s="1821"/>
      <c r="C88" s="1817"/>
      <c r="D88" s="1817"/>
      <c r="E88" s="1817"/>
      <c r="F88" s="1817"/>
      <c r="G88" s="1817"/>
      <c r="H88" s="1817"/>
      <c r="I88" s="1817"/>
      <c r="J88" s="1817"/>
      <c r="K88" s="1817"/>
      <c r="L88" s="1817"/>
      <c r="M88" s="1817"/>
      <c r="N88" s="274"/>
      <c r="O88" s="1817"/>
      <c r="P88" s="1817"/>
      <c r="Q88" s="1817"/>
      <c r="R88" s="1817"/>
      <c r="S88" s="1817"/>
      <c r="T88" s="1817"/>
      <c r="U88" s="1817"/>
      <c r="V88" s="1817"/>
      <c r="W88" s="1817"/>
      <c r="X88" s="1817"/>
      <c r="Y88" s="1817"/>
      <c r="Z88" s="1817"/>
      <c r="AA88" s="1817"/>
      <c r="AB88" s="1817"/>
      <c r="AC88" s="1817"/>
      <c r="AD88" s="1817"/>
      <c r="AE88" s="1817"/>
      <c r="AF88" s="1817"/>
      <c r="AG88" s="1161"/>
      <c r="AH88" s="1821"/>
      <c r="AI88" s="1817"/>
      <c r="AJ88" s="1817"/>
      <c r="AK88" s="1817"/>
      <c r="AL88" s="1817"/>
      <c r="AM88" s="1817"/>
      <c r="AN88" s="1817"/>
      <c r="AO88" s="1817"/>
      <c r="AP88" s="1817"/>
      <c r="AQ88" s="1817"/>
      <c r="AR88" s="1817"/>
      <c r="AS88" s="1817"/>
      <c r="AT88" s="1817"/>
      <c r="AU88" s="1817"/>
      <c r="AV88" s="1817"/>
      <c r="AW88" s="1817"/>
      <c r="AX88" s="1817"/>
      <c r="AY88" s="1818"/>
      <c r="AZ88" s="1822"/>
      <c r="BA88" s="1823"/>
      <c r="BB88" s="1824"/>
      <c r="BC88" s="1821"/>
      <c r="BD88" s="1817"/>
      <c r="BE88" s="1817"/>
      <c r="BF88" s="1817"/>
      <c r="BG88" s="1818"/>
      <c r="BH88" s="1160"/>
      <c r="BI88" s="1817"/>
      <c r="BJ88" s="1817"/>
      <c r="BK88" s="1817"/>
      <c r="BL88" s="1818"/>
    </row>
    <row r="89" spans="1:64" s="137" customFormat="1" ht="18" customHeight="1" x14ac:dyDescent="0.45">
      <c r="A89" s="211">
        <f t="shared" si="1"/>
        <v>70</v>
      </c>
      <c r="B89" s="1821"/>
      <c r="C89" s="1817"/>
      <c r="D89" s="1817"/>
      <c r="E89" s="1817"/>
      <c r="F89" s="1817"/>
      <c r="G89" s="1817"/>
      <c r="H89" s="1817"/>
      <c r="I89" s="1817"/>
      <c r="J89" s="1817"/>
      <c r="K89" s="1817"/>
      <c r="L89" s="1817"/>
      <c r="M89" s="1817"/>
      <c r="N89" s="274"/>
      <c r="O89" s="1817"/>
      <c r="P89" s="1817"/>
      <c r="Q89" s="1817"/>
      <c r="R89" s="1817"/>
      <c r="S89" s="1817"/>
      <c r="T89" s="1817"/>
      <c r="U89" s="1817"/>
      <c r="V89" s="1817"/>
      <c r="W89" s="1817"/>
      <c r="X89" s="1817"/>
      <c r="Y89" s="1817"/>
      <c r="Z89" s="1817"/>
      <c r="AA89" s="1817"/>
      <c r="AB89" s="1817"/>
      <c r="AC89" s="1817"/>
      <c r="AD89" s="1817"/>
      <c r="AE89" s="1817"/>
      <c r="AF89" s="1817"/>
      <c r="AG89" s="1161"/>
      <c r="AH89" s="1821"/>
      <c r="AI89" s="1817"/>
      <c r="AJ89" s="1817"/>
      <c r="AK89" s="1817"/>
      <c r="AL89" s="1817"/>
      <c r="AM89" s="1817"/>
      <c r="AN89" s="1817"/>
      <c r="AO89" s="1817"/>
      <c r="AP89" s="1817"/>
      <c r="AQ89" s="1817"/>
      <c r="AR89" s="1817"/>
      <c r="AS89" s="1817"/>
      <c r="AT89" s="1817"/>
      <c r="AU89" s="1817"/>
      <c r="AV89" s="1817"/>
      <c r="AW89" s="1817"/>
      <c r="AX89" s="1817"/>
      <c r="AY89" s="1818"/>
      <c r="AZ89" s="1822"/>
      <c r="BA89" s="1823"/>
      <c r="BB89" s="1824"/>
      <c r="BC89" s="1821"/>
      <c r="BD89" s="1817"/>
      <c r="BE89" s="1817"/>
      <c r="BF89" s="1817"/>
      <c r="BG89" s="1818"/>
      <c r="BH89" s="1160"/>
      <c r="BI89" s="1817"/>
      <c r="BJ89" s="1817"/>
      <c r="BK89" s="1817"/>
      <c r="BL89" s="1818"/>
    </row>
    <row r="90" spans="1:64" s="137" customFormat="1" ht="18" customHeight="1" x14ac:dyDescent="0.45">
      <c r="A90" s="211">
        <f t="shared" si="1"/>
        <v>71</v>
      </c>
      <c r="B90" s="1821"/>
      <c r="C90" s="1817"/>
      <c r="D90" s="1817"/>
      <c r="E90" s="1817"/>
      <c r="F90" s="1817"/>
      <c r="G90" s="1817"/>
      <c r="H90" s="1817"/>
      <c r="I90" s="1817"/>
      <c r="J90" s="1817"/>
      <c r="K90" s="1817"/>
      <c r="L90" s="1817"/>
      <c r="M90" s="1817"/>
      <c r="N90" s="274"/>
      <c r="O90" s="1817"/>
      <c r="P90" s="1817"/>
      <c r="Q90" s="1817"/>
      <c r="R90" s="1817"/>
      <c r="S90" s="1817"/>
      <c r="T90" s="1817"/>
      <c r="U90" s="1817"/>
      <c r="V90" s="1817"/>
      <c r="W90" s="1817"/>
      <c r="X90" s="1817"/>
      <c r="Y90" s="1817"/>
      <c r="Z90" s="1817"/>
      <c r="AA90" s="1817"/>
      <c r="AB90" s="1817"/>
      <c r="AC90" s="1817"/>
      <c r="AD90" s="1817"/>
      <c r="AE90" s="1817"/>
      <c r="AF90" s="1817"/>
      <c r="AG90" s="1161"/>
      <c r="AH90" s="1821"/>
      <c r="AI90" s="1817"/>
      <c r="AJ90" s="1817"/>
      <c r="AK90" s="1817"/>
      <c r="AL90" s="1817"/>
      <c r="AM90" s="1817"/>
      <c r="AN90" s="1817"/>
      <c r="AO90" s="1817"/>
      <c r="AP90" s="1817"/>
      <c r="AQ90" s="1817"/>
      <c r="AR90" s="1817"/>
      <c r="AS90" s="1817"/>
      <c r="AT90" s="1817"/>
      <c r="AU90" s="1817"/>
      <c r="AV90" s="1817"/>
      <c r="AW90" s="1817"/>
      <c r="AX90" s="1817"/>
      <c r="AY90" s="1818"/>
      <c r="AZ90" s="1822"/>
      <c r="BA90" s="1823"/>
      <c r="BB90" s="1824"/>
      <c r="BC90" s="1821"/>
      <c r="BD90" s="1817"/>
      <c r="BE90" s="1817"/>
      <c r="BF90" s="1817"/>
      <c r="BG90" s="1818"/>
      <c r="BH90" s="1160"/>
      <c r="BI90" s="1817"/>
      <c r="BJ90" s="1817"/>
      <c r="BK90" s="1817"/>
      <c r="BL90" s="1818"/>
    </row>
    <row r="91" spans="1:64" s="137" customFormat="1" ht="18" customHeight="1" x14ac:dyDescent="0.45">
      <c r="A91" s="211">
        <f t="shared" si="1"/>
        <v>72</v>
      </c>
      <c r="B91" s="1821"/>
      <c r="C91" s="1817"/>
      <c r="D91" s="1817"/>
      <c r="E91" s="1817"/>
      <c r="F91" s="1817"/>
      <c r="G91" s="1817"/>
      <c r="H91" s="1817"/>
      <c r="I91" s="1817"/>
      <c r="J91" s="1817"/>
      <c r="K91" s="1817"/>
      <c r="L91" s="1817"/>
      <c r="M91" s="1817"/>
      <c r="N91" s="274"/>
      <c r="O91" s="1817"/>
      <c r="P91" s="1817"/>
      <c r="Q91" s="1817"/>
      <c r="R91" s="1817"/>
      <c r="S91" s="1817"/>
      <c r="T91" s="1817"/>
      <c r="U91" s="1817"/>
      <c r="V91" s="1817"/>
      <c r="W91" s="1817"/>
      <c r="X91" s="1817"/>
      <c r="Y91" s="1817"/>
      <c r="Z91" s="1817"/>
      <c r="AA91" s="1817"/>
      <c r="AB91" s="1817"/>
      <c r="AC91" s="1817"/>
      <c r="AD91" s="1817"/>
      <c r="AE91" s="1817"/>
      <c r="AF91" s="1817"/>
      <c r="AG91" s="1161"/>
      <c r="AH91" s="1821"/>
      <c r="AI91" s="1817"/>
      <c r="AJ91" s="1817"/>
      <c r="AK91" s="1817"/>
      <c r="AL91" s="1817"/>
      <c r="AM91" s="1817"/>
      <c r="AN91" s="1817"/>
      <c r="AO91" s="1817"/>
      <c r="AP91" s="1817"/>
      <c r="AQ91" s="1817"/>
      <c r="AR91" s="1817"/>
      <c r="AS91" s="1817"/>
      <c r="AT91" s="1817"/>
      <c r="AU91" s="1817"/>
      <c r="AV91" s="1817"/>
      <c r="AW91" s="1817"/>
      <c r="AX91" s="1817"/>
      <c r="AY91" s="1818"/>
      <c r="AZ91" s="1822"/>
      <c r="BA91" s="1823"/>
      <c r="BB91" s="1824"/>
      <c r="BC91" s="1821"/>
      <c r="BD91" s="1817"/>
      <c r="BE91" s="1817"/>
      <c r="BF91" s="1817"/>
      <c r="BG91" s="1818"/>
      <c r="BH91" s="1160"/>
      <c r="BI91" s="1817"/>
      <c r="BJ91" s="1817"/>
      <c r="BK91" s="1817"/>
      <c r="BL91" s="1818"/>
    </row>
    <row r="92" spans="1:64" s="137" customFormat="1" ht="18" customHeight="1" x14ac:dyDescent="0.45">
      <c r="A92" s="211">
        <f t="shared" si="1"/>
        <v>73</v>
      </c>
      <c r="B92" s="1821"/>
      <c r="C92" s="1817"/>
      <c r="D92" s="1817"/>
      <c r="E92" s="1817"/>
      <c r="F92" s="1817"/>
      <c r="G92" s="1817"/>
      <c r="H92" s="1817"/>
      <c r="I92" s="1817"/>
      <c r="J92" s="1817"/>
      <c r="K92" s="1817"/>
      <c r="L92" s="1817"/>
      <c r="M92" s="1817"/>
      <c r="N92" s="274"/>
      <c r="O92" s="1817"/>
      <c r="P92" s="1817"/>
      <c r="Q92" s="1817"/>
      <c r="R92" s="1817"/>
      <c r="S92" s="1817"/>
      <c r="T92" s="1817"/>
      <c r="U92" s="1817"/>
      <c r="V92" s="1817"/>
      <c r="W92" s="1817"/>
      <c r="X92" s="1817"/>
      <c r="Y92" s="1817"/>
      <c r="Z92" s="1817"/>
      <c r="AA92" s="1817"/>
      <c r="AB92" s="1817"/>
      <c r="AC92" s="1817"/>
      <c r="AD92" s="1817"/>
      <c r="AE92" s="1817"/>
      <c r="AF92" s="1817"/>
      <c r="AG92" s="1161"/>
      <c r="AH92" s="1821"/>
      <c r="AI92" s="1817"/>
      <c r="AJ92" s="1817"/>
      <c r="AK92" s="1817"/>
      <c r="AL92" s="1817"/>
      <c r="AM92" s="1817"/>
      <c r="AN92" s="1817"/>
      <c r="AO92" s="1817"/>
      <c r="AP92" s="1817"/>
      <c r="AQ92" s="1817"/>
      <c r="AR92" s="1817"/>
      <c r="AS92" s="1817"/>
      <c r="AT92" s="1817"/>
      <c r="AU92" s="1817"/>
      <c r="AV92" s="1817"/>
      <c r="AW92" s="1817"/>
      <c r="AX92" s="1817"/>
      <c r="AY92" s="1818"/>
      <c r="AZ92" s="1822"/>
      <c r="BA92" s="1823"/>
      <c r="BB92" s="1824"/>
      <c r="BC92" s="1821"/>
      <c r="BD92" s="1817"/>
      <c r="BE92" s="1817"/>
      <c r="BF92" s="1817"/>
      <c r="BG92" s="1818"/>
      <c r="BH92" s="1160"/>
      <c r="BI92" s="1817"/>
      <c r="BJ92" s="1817"/>
      <c r="BK92" s="1817"/>
      <c r="BL92" s="1818"/>
    </row>
    <row r="93" spans="1:64" s="137" customFormat="1" ht="18" customHeight="1" x14ac:dyDescent="0.45">
      <c r="A93" s="211">
        <f t="shared" si="1"/>
        <v>74</v>
      </c>
      <c r="B93" s="1821"/>
      <c r="C93" s="1817"/>
      <c r="D93" s="1817"/>
      <c r="E93" s="1817"/>
      <c r="F93" s="1817"/>
      <c r="G93" s="1817"/>
      <c r="H93" s="1817"/>
      <c r="I93" s="1817"/>
      <c r="J93" s="1817"/>
      <c r="K93" s="1817"/>
      <c r="L93" s="1817"/>
      <c r="M93" s="1817"/>
      <c r="N93" s="274"/>
      <c r="O93" s="1817"/>
      <c r="P93" s="1817"/>
      <c r="Q93" s="1817"/>
      <c r="R93" s="1817"/>
      <c r="S93" s="1817"/>
      <c r="T93" s="1817"/>
      <c r="U93" s="1817"/>
      <c r="V93" s="1817"/>
      <c r="W93" s="1817"/>
      <c r="X93" s="1817"/>
      <c r="Y93" s="1817"/>
      <c r="Z93" s="1817"/>
      <c r="AA93" s="1817"/>
      <c r="AB93" s="1817"/>
      <c r="AC93" s="1817"/>
      <c r="AD93" s="1817"/>
      <c r="AE93" s="1817"/>
      <c r="AF93" s="1817"/>
      <c r="AG93" s="1161"/>
      <c r="AH93" s="1821"/>
      <c r="AI93" s="1817"/>
      <c r="AJ93" s="1817"/>
      <c r="AK93" s="1817"/>
      <c r="AL93" s="1817"/>
      <c r="AM93" s="1817"/>
      <c r="AN93" s="1817"/>
      <c r="AO93" s="1817"/>
      <c r="AP93" s="1817"/>
      <c r="AQ93" s="1817"/>
      <c r="AR93" s="1817"/>
      <c r="AS93" s="1817"/>
      <c r="AT93" s="1817"/>
      <c r="AU93" s="1817"/>
      <c r="AV93" s="1817"/>
      <c r="AW93" s="1817"/>
      <c r="AX93" s="1817"/>
      <c r="AY93" s="1818"/>
      <c r="AZ93" s="1822"/>
      <c r="BA93" s="1823"/>
      <c r="BB93" s="1824"/>
      <c r="BC93" s="1821"/>
      <c r="BD93" s="1817"/>
      <c r="BE93" s="1817"/>
      <c r="BF93" s="1817"/>
      <c r="BG93" s="1818"/>
      <c r="BH93" s="1160"/>
      <c r="BI93" s="1817"/>
      <c r="BJ93" s="1817"/>
      <c r="BK93" s="1817"/>
      <c r="BL93" s="1818"/>
    </row>
    <row r="94" spans="1:64" s="137" customFormat="1" ht="18" customHeight="1" x14ac:dyDescent="0.45">
      <c r="A94" s="211">
        <f t="shared" si="1"/>
        <v>75</v>
      </c>
      <c r="B94" s="1821"/>
      <c r="C94" s="1817"/>
      <c r="D94" s="1817"/>
      <c r="E94" s="1817"/>
      <c r="F94" s="1817"/>
      <c r="G94" s="1817"/>
      <c r="H94" s="1817"/>
      <c r="I94" s="1817"/>
      <c r="J94" s="1817"/>
      <c r="K94" s="1817"/>
      <c r="L94" s="1817"/>
      <c r="M94" s="1817"/>
      <c r="N94" s="274"/>
      <c r="O94" s="1817"/>
      <c r="P94" s="1817"/>
      <c r="Q94" s="1817"/>
      <c r="R94" s="1817"/>
      <c r="S94" s="1817"/>
      <c r="T94" s="1817"/>
      <c r="U94" s="1817"/>
      <c r="V94" s="1817"/>
      <c r="W94" s="1817"/>
      <c r="X94" s="1817"/>
      <c r="Y94" s="1817"/>
      <c r="Z94" s="1817"/>
      <c r="AA94" s="1817"/>
      <c r="AB94" s="1817"/>
      <c r="AC94" s="1817"/>
      <c r="AD94" s="1817"/>
      <c r="AE94" s="1817"/>
      <c r="AF94" s="1817"/>
      <c r="AG94" s="1161"/>
      <c r="AH94" s="1821"/>
      <c r="AI94" s="1817"/>
      <c r="AJ94" s="1817"/>
      <c r="AK94" s="1817"/>
      <c r="AL94" s="1817"/>
      <c r="AM94" s="1817"/>
      <c r="AN94" s="1817"/>
      <c r="AO94" s="1817"/>
      <c r="AP94" s="1817"/>
      <c r="AQ94" s="1817"/>
      <c r="AR94" s="1817"/>
      <c r="AS94" s="1817"/>
      <c r="AT94" s="1817"/>
      <c r="AU94" s="1817"/>
      <c r="AV94" s="1817"/>
      <c r="AW94" s="1817"/>
      <c r="AX94" s="1817"/>
      <c r="AY94" s="1818"/>
      <c r="AZ94" s="1822"/>
      <c r="BA94" s="1823"/>
      <c r="BB94" s="1824"/>
      <c r="BC94" s="1821"/>
      <c r="BD94" s="1817"/>
      <c r="BE94" s="1817"/>
      <c r="BF94" s="1817"/>
      <c r="BG94" s="1818"/>
      <c r="BH94" s="1160"/>
      <c r="BI94" s="1817"/>
      <c r="BJ94" s="1817"/>
      <c r="BK94" s="1817"/>
      <c r="BL94" s="1818"/>
    </row>
    <row r="95" spans="1:64" s="137" customFormat="1" ht="18" customHeight="1" x14ac:dyDescent="0.45">
      <c r="A95" s="211">
        <f t="shared" si="1"/>
        <v>76</v>
      </c>
      <c r="B95" s="1821"/>
      <c r="C95" s="1817"/>
      <c r="D95" s="1817"/>
      <c r="E95" s="1817"/>
      <c r="F95" s="1817"/>
      <c r="G95" s="1817"/>
      <c r="H95" s="1817"/>
      <c r="I95" s="1817"/>
      <c r="J95" s="1817"/>
      <c r="K95" s="1817"/>
      <c r="L95" s="1817"/>
      <c r="M95" s="1817"/>
      <c r="N95" s="274"/>
      <c r="O95" s="1817"/>
      <c r="P95" s="1817"/>
      <c r="Q95" s="1817"/>
      <c r="R95" s="1817"/>
      <c r="S95" s="1817"/>
      <c r="T95" s="1817"/>
      <c r="U95" s="1817"/>
      <c r="V95" s="1817"/>
      <c r="W95" s="1817"/>
      <c r="X95" s="1817"/>
      <c r="Y95" s="1817"/>
      <c r="Z95" s="1817"/>
      <c r="AA95" s="1817"/>
      <c r="AB95" s="1817"/>
      <c r="AC95" s="1817"/>
      <c r="AD95" s="1817"/>
      <c r="AE95" s="1817"/>
      <c r="AF95" s="1817"/>
      <c r="AG95" s="1161"/>
      <c r="AH95" s="1821"/>
      <c r="AI95" s="1817"/>
      <c r="AJ95" s="1817"/>
      <c r="AK95" s="1817"/>
      <c r="AL95" s="1817"/>
      <c r="AM95" s="1817"/>
      <c r="AN95" s="1817"/>
      <c r="AO95" s="1817"/>
      <c r="AP95" s="1817"/>
      <c r="AQ95" s="1817"/>
      <c r="AR95" s="1817"/>
      <c r="AS95" s="1817"/>
      <c r="AT95" s="1817"/>
      <c r="AU95" s="1817"/>
      <c r="AV95" s="1817"/>
      <c r="AW95" s="1817"/>
      <c r="AX95" s="1817"/>
      <c r="AY95" s="1818"/>
      <c r="AZ95" s="1822"/>
      <c r="BA95" s="1823"/>
      <c r="BB95" s="1824"/>
      <c r="BC95" s="1821"/>
      <c r="BD95" s="1817"/>
      <c r="BE95" s="1817"/>
      <c r="BF95" s="1817"/>
      <c r="BG95" s="1818"/>
      <c r="BH95" s="1160"/>
      <c r="BI95" s="1817"/>
      <c r="BJ95" s="1817"/>
      <c r="BK95" s="1817"/>
      <c r="BL95" s="1818"/>
    </row>
    <row r="96" spans="1:64" s="137" customFormat="1" ht="18" customHeight="1" x14ac:dyDescent="0.45">
      <c r="A96" s="211">
        <f t="shared" si="1"/>
        <v>77</v>
      </c>
      <c r="B96" s="1821"/>
      <c r="C96" s="1817"/>
      <c r="D96" s="1817"/>
      <c r="E96" s="1817"/>
      <c r="F96" s="1817"/>
      <c r="G96" s="1817"/>
      <c r="H96" s="1817"/>
      <c r="I96" s="1817"/>
      <c r="J96" s="1817"/>
      <c r="K96" s="1817"/>
      <c r="L96" s="1817"/>
      <c r="M96" s="1817"/>
      <c r="N96" s="274"/>
      <c r="O96" s="1817"/>
      <c r="P96" s="1817"/>
      <c r="Q96" s="1817"/>
      <c r="R96" s="1817"/>
      <c r="S96" s="1817"/>
      <c r="T96" s="1817"/>
      <c r="U96" s="1817"/>
      <c r="V96" s="1817"/>
      <c r="W96" s="1817"/>
      <c r="X96" s="1817"/>
      <c r="Y96" s="1817"/>
      <c r="Z96" s="1817"/>
      <c r="AA96" s="1817"/>
      <c r="AB96" s="1817"/>
      <c r="AC96" s="1817"/>
      <c r="AD96" s="1817"/>
      <c r="AE96" s="1817"/>
      <c r="AF96" s="1817"/>
      <c r="AG96" s="1161"/>
      <c r="AH96" s="1821"/>
      <c r="AI96" s="1817"/>
      <c r="AJ96" s="1817"/>
      <c r="AK96" s="1817"/>
      <c r="AL96" s="1817"/>
      <c r="AM96" s="1817"/>
      <c r="AN96" s="1817"/>
      <c r="AO96" s="1817"/>
      <c r="AP96" s="1817"/>
      <c r="AQ96" s="1817"/>
      <c r="AR96" s="1817"/>
      <c r="AS96" s="1817"/>
      <c r="AT96" s="1817"/>
      <c r="AU96" s="1817"/>
      <c r="AV96" s="1817"/>
      <c r="AW96" s="1817"/>
      <c r="AX96" s="1817"/>
      <c r="AY96" s="1818"/>
      <c r="AZ96" s="1822"/>
      <c r="BA96" s="1823"/>
      <c r="BB96" s="1824"/>
      <c r="BC96" s="1821"/>
      <c r="BD96" s="1817"/>
      <c r="BE96" s="1817"/>
      <c r="BF96" s="1817"/>
      <c r="BG96" s="1818"/>
      <c r="BH96" s="1160"/>
      <c r="BI96" s="1817"/>
      <c r="BJ96" s="1817"/>
      <c r="BK96" s="1817"/>
      <c r="BL96" s="1818"/>
    </row>
    <row r="97" spans="1:64" s="137" customFormat="1" ht="18" customHeight="1" x14ac:dyDescent="0.45">
      <c r="A97" s="211">
        <f t="shared" si="1"/>
        <v>78</v>
      </c>
      <c r="B97" s="1821"/>
      <c r="C97" s="1817"/>
      <c r="D97" s="1817"/>
      <c r="E97" s="1817"/>
      <c r="F97" s="1817"/>
      <c r="G97" s="1817"/>
      <c r="H97" s="1817"/>
      <c r="I97" s="1817"/>
      <c r="J97" s="1817"/>
      <c r="K97" s="1817"/>
      <c r="L97" s="1817"/>
      <c r="M97" s="1817"/>
      <c r="N97" s="274"/>
      <c r="O97" s="1817"/>
      <c r="P97" s="1817"/>
      <c r="Q97" s="1817"/>
      <c r="R97" s="1817"/>
      <c r="S97" s="1817"/>
      <c r="T97" s="1817"/>
      <c r="U97" s="1817"/>
      <c r="V97" s="1817"/>
      <c r="W97" s="1817"/>
      <c r="X97" s="1817"/>
      <c r="Y97" s="1817"/>
      <c r="Z97" s="1817"/>
      <c r="AA97" s="1817"/>
      <c r="AB97" s="1817"/>
      <c r="AC97" s="1817"/>
      <c r="AD97" s="1817"/>
      <c r="AE97" s="1817"/>
      <c r="AF97" s="1817"/>
      <c r="AG97" s="1161"/>
      <c r="AH97" s="1821"/>
      <c r="AI97" s="1817"/>
      <c r="AJ97" s="1817"/>
      <c r="AK97" s="1817"/>
      <c r="AL97" s="1817"/>
      <c r="AM97" s="1817"/>
      <c r="AN97" s="1817"/>
      <c r="AO97" s="1817"/>
      <c r="AP97" s="1817"/>
      <c r="AQ97" s="1817"/>
      <c r="AR97" s="1817"/>
      <c r="AS97" s="1817"/>
      <c r="AT97" s="1817"/>
      <c r="AU97" s="1817"/>
      <c r="AV97" s="1817"/>
      <c r="AW97" s="1817"/>
      <c r="AX97" s="1817"/>
      <c r="AY97" s="1818"/>
      <c r="AZ97" s="1822"/>
      <c r="BA97" s="1823"/>
      <c r="BB97" s="1824"/>
      <c r="BC97" s="1821"/>
      <c r="BD97" s="1817"/>
      <c r="BE97" s="1817"/>
      <c r="BF97" s="1817"/>
      <c r="BG97" s="1818"/>
      <c r="BH97" s="1160"/>
      <c r="BI97" s="1817"/>
      <c r="BJ97" s="1817"/>
      <c r="BK97" s="1817"/>
      <c r="BL97" s="1818"/>
    </row>
    <row r="98" spans="1:64" s="137" customFormat="1" ht="18" customHeight="1" x14ac:dyDescent="0.45">
      <c r="A98" s="211">
        <f t="shared" si="1"/>
        <v>79</v>
      </c>
      <c r="B98" s="1821"/>
      <c r="C98" s="1817"/>
      <c r="D98" s="1817"/>
      <c r="E98" s="1817"/>
      <c r="F98" s="1817"/>
      <c r="G98" s="1817"/>
      <c r="H98" s="1817"/>
      <c r="I98" s="1817"/>
      <c r="J98" s="1817"/>
      <c r="K98" s="1817"/>
      <c r="L98" s="1817"/>
      <c r="M98" s="1817"/>
      <c r="N98" s="274"/>
      <c r="O98" s="1817"/>
      <c r="P98" s="1817"/>
      <c r="Q98" s="1817"/>
      <c r="R98" s="1817"/>
      <c r="S98" s="1817"/>
      <c r="T98" s="1817"/>
      <c r="U98" s="1817"/>
      <c r="V98" s="1817"/>
      <c r="W98" s="1817"/>
      <c r="X98" s="1817"/>
      <c r="Y98" s="1817"/>
      <c r="Z98" s="1817"/>
      <c r="AA98" s="1817"/>
      <c r="AB98" s="1817"/>
      <c r="AC98" s="1817"/>
      <c r="AD98" s="1817"/>
      <c r="AE98" s="1817"/>
      <c r="AF98" s="1817"/>
      <c r="AG98" s="1161"/>
      <c r="AH98" s="1821"/>
      <c r="AI98" s="1817"/>
      <c r="AJ98" s="1817"/>
      <c r="AK98" s="1817"/>
      <c r="AL98" s="1817"/>
      <c r="AM98" s="1817"/>
      <c r="AN98" s="1817"/>
      <c r="AO98" s="1817"/>
      <c r="AP98" s="1817"/>
      <c r="AQ98" s="1817"/>
      <c r="AR98" s="1817"/>
      <c r="AS98" s="1817"/>
      <c r="AT98" s="1817"/>
      <c r="AU98" s="1817"/>
      <c r="AV98" s="1817"/>
      <c r="AW98" s="1817"/>
      <c r="AX98" s="1817"/>
      <c r="AY98" s="1818"/>
      <c r="AZ98" s="1822"/>
      <c r="BA98" s="1823"/>
      <c r="BB98" s="1824"/>
      <c r="BC98" s="1821"/>
      <c r="BD98" s="1817"/>
      <c r="BE98" s="1817"/>
      <c r="BF98" s="1817"/>
      <c r="BG98" s="1818"/>
      <c r="BH98" s="1160"/>
      <c r="BI98" s="1817"/>
      <c r="BJ98" s="1817"/>
      <c r="BK98" s="1817"/>
      <c r="BL98" s="1818"/>
    </row>
    <row r="99" spans="1:64" s="137" customFormat="1" ht="18" customHeight="1" x14ac:dyDescent="0.45">
      <c r="A99" s="211">
        <f t="shared" si="1"/>
        <v>80</v>
      </c>
      <c r="B99" s="1821"/>
      <c r="C99" s="1817"/>
      <c r="D99" s="1817"/>
      <c r="E99" s="1817"/>
      <c r="F99" s="1817"/>
      <c r="G99" s="1817"/>
      <c r="H99" s="1817"/>
      <c r="I99" s="1817"/>
      <c r="J99" s="1817"/>
      <c r="K99" s="1817"/>
      <c r="L99" s="1817"/>
      <c r="M99" s="1817"/>
      <c r="N99" s="274"/>
      <c r="O99" s="1817"/>
      <c r="P99" s="1817"/>
      <c r="Q99" s="1817"/>
      <c r="R99" s="1817"/>
      <c r="S99" s="1817"/>
      <c r="T99" s="1817"/>
      <c r="U99" s="1817"/>
      <c r="V99" s="1817"/>
      <c r="W99" s="1817"/>
      <c r="X99" s="1817"/>
      <c r="Y99" s="1817"/>
      <c r="Z99" s="1817"/>
      <c r="AA99" s="1817"/>
      <c r="AB99" s="1817"/>
      <c r="AC99" s="1817"/>
      <c r="AD99" s="1817"/>
      <c r="AE99" s="1817"/>
      <c r="AF99" s="1817"/>
      <c r="AG99" s="1161"/>
      <c r="AH99" s="1821"/>
      <c r="AI99" s="1817"/>
      <c r="AJ99" s="1817"/>
      <c r="AK99" s="1817"/>
      <c r="AL99" s="1817"/>
      <c r="AM99" s="1817"/>
      <c r="AN99" s="1817"/>
      <c r="AO99" s="1817"/>
      <c r="AP99" s="1817"/>
      <c r="AQ99" s="1817"/>
      <c r="AR99" s="1817"/>
      <c r="AS99" s="1817"/>
      <c r="AT99" s="1817"/>
      <c r="AU99" s="1817"/>
      <c r="AV99" s="1817"/>
      <c r="AW99" s="1817"/>
      <c r="AX99" s="1817"/>
      <c r="AY99" s="1818"/>
      <c r="AZ99" s="1822"/>
      <c r="BA99" s="1823"/>
      <c r="BB99" s="1824"/>
      <c r="BC99" s="1821"/>
      <c r="BD99" s="1817"/>
      <c r="BE99" s="1817"/>
      <c r="BF99" s="1817"/>
      <c r="BG99" s="1818"/>
      <c r="BH99" s="1160"/>
      <c r="BI99" s="1817"/>
      <c r="BJ99" s="1817"/>
      <c r="BK99" s="1817"/>
      <c r="BL99" s="1818"/>
    </row>
    <row r="100" spans="1:64" s="137" customFormat="1" ht="18" customHeight="1" x14ac:dyDescent="0.45">
      <c r="A100" s="211">
        <f t="shared" si="1"/>
        <v>81</v>
      </c>
      <c r="B100" s="1821"/>
      <c r="C100" s="1817"/>
      <c r="D100" s="1817"/>
      <c r="E100" s="1817"/>
      <c r="F100" s="1817"/>
      <c r="G100" s="1817"/>
      <c r="H100" s="1817"/>
      <c r="I100" s="1817"/>
      <c r="J100" s="1817"/>
      <c r="K100" s="1817"/>
      <c r="L100" s="1817"/>
      <c r="M100" s="1817"/>
      <c r="N100" s="274"/>
      <c r="O100" s="1817"/>
      <c r="P100" s="1817"/>
      <c r="Q100" s="1817"/>
      <c r="R100" s="1817"/>
      <c r="S100" s="1817"/>
      <c r="T100" s="1817"/>
      <c r="U100" s="1817"/>
      <c r="V100" s="1817"/>
      <c r="W100" s="1817"/>
      <c r="X100" s="1817"/>
      <c r="Y100" s="1817"/>
      <c r="Z100" s="1817"/>
      <c r="AA100" s="1817"/>
      <c r="AB100" s="1817"/>
      <c r="AC100" s="1817"/>
      <c r="AD100" s="1817"/>
      <c r="AE100" s="1817"/>
      <c r="AF100" s="1817"/>
      <c r="AG100" s="1161"/>
      <c r="AH100" s="1821"/>
      <c r="AI100" s="1817"/>
      <c r="AJ100" s="1817"/>
      <c r="AK100" s="1817"/>
      <c r="AL100" s="1817"/>
      <c r="AM100" s="1817"/>
      <c r="AN100" s="1817"/>
      <c r="AO100" s="1817"/>
      <c r="AP100" s="1817"/>
      <c r="AQ100" s="1817"/>
      <c r="AR100" s="1817"/>
      <c r="AS100" s="1817"/>
      <c r="AT100" s="1817"/>
      <c r="AU100" s="1817"/>
      <c r="AV100" s="1817"/>
      <c r="AW100" s="1817"/>
      <c r="AX100" s="1817"/>
      <c r="AY100" s="1818"/>
      <c r="AZ100" s="1822"/>
      <c r="BA100" s="1823"/>
      <c r="BB100" s="1824"/>
      <c r="BC100" s="1821"/>
      <c r="BD100" s="1817"/>
      <c r="BE100" s="1817"/>
      <c r="BF100" s="1817"/>
      <c r="BG100" s="1818"/>
      <c r="BH100" s="1160"/>
      <c r="BI100" s="1817"/>
      <c r="BJ100" s="1817"/>
      <c r="BK100" s="1817"/>
      <c r="BL100" s="1818"/>
    </row>
    <row r="101" spans="1:64" s="137" customFormat="1" ht="18" customHeight="1" x14ac:dyDescent="0.45">
      <c r="A101" s="211">
        <f t="shared" si="1"/>
        <v>82</v>
      </c>
      <c r="B101" s="1821"/>
      <c r="C101" s="1817"/>
      <c r="D101" s="1817"/>
      <c r="E101" s="1817"/>
      <c r="F101" s="1817"/>
      <c r="G101" s="1817"/>
      <c r="H101" s="1817"/>
      <c r="I101" s="1817"/>
      <c r="J101" s="1817"/>
      <c r="K101" s="1817"/>
      <c r="L101" s="1817"/>
      <c r="M101" s="1817"/>
      <c r="N101" s="274"/>
      <c r="O101" s="1817"/>
      <c r="P101" s="1817"/>
      <c r="Q101" s="1817"/>
      <c r="R101" s="1817"/>
      <c r="S101" s="1817"/>
      <c r="T101" s="1817"/>
      <c r="U101" s="1817"/>
      <c r="V101" s="1817"/>
      <c r="W101" s="1817"/>
      <c r="X101" s="1817"/>
      <c r="Y101" s="1817"/>
      <c r="Z101" s="1817"/>
      <c r="AA101" s="1817"/>
      <c r="AB101" s="1817"/>
      <c r="AC101" s="1817"/>
      <c r="AD101" s="1817"/>
      <c r="AE101" s="1817"/>
      <c r="AF101" s="1817"/>
      <c r="AG101" s="1161"/>
      <c r="AH101" s="1821"/>
      <c r="AI101" s="1817"/>
      <c r="AJ101" s="1817"/>
      <c r="AK101" s="1817"/>
      <c r="AL101" s="1817"/>
      <c r="AM101" s="1817"/>
      <c r="AN101" s="1817"/>
      <c r="AO101" s="1817"/>
      <c r="AP101" s="1817"/>
      <c r="AQ101" s="1817"/>
      <c r="AR101" s="1817"/>
      <c r="AS101" s="1817"/>
      <c r="AT101" s="1817"/>
      <c r="AU101" s="1817"/>
      <c r="AV101" s="1817"/>
      <c r="AW101" s="1817"/>
      <c r="AX101" s="1817"/>
      <c r="AY101" s="1818"/>
      <c r="AZ101" s="1822"/>
      <c r="BA101" s="1823"/>
      <c r="BB101" s="1824"/>
      <c r="BC101" s="1821"/>
      <c r="BD101" s="1817"/>
      <c r="BE101" s="1817"/>
      <c r="BF101" s="1817"/>
      <c r="BG101" s="1818"/>
      <c r="BH101" s="1160"/>
      <c r="BI101" s="1817"/>
      <c r="BJ101" s="1817"/>
      <c r="BK101" s="1817"/>
      <c r="BL101" s="1818"/>
    </row>
    <row r="102" spans="1:64" s="137" customFormat="1" ht="18" customHeight="1" x14ac:dyDescent="0.45">
      <c r="A102" s="211">
        <f t="shared" si="1"/>
        <v>83</v>
      </c>
      <c r="B102" s="1821"/>
      <c r="C102" s="1817"/>
      <c r="D102" s="1817"/>
      <c r="E102" s="1817"/>
      <c r="F102" s="1817"/>
      <c r="G102" s="1817"/>
      <c r="H102" s="1817"/>
      <c r="I102" s="1817"/>
      <c r="J102" s="1817"/>
      <c r="K102" s="1817"/>
      <c r="L102" s="1817"/>
      <c r="M102" s="1817"/>
      <c r="N102" s="274"/>
      <c r="O102" s="1817"/>
      <c r="P102" s="1817"/>
      <c r="Q102" s="1817"/>
      <c r="R102" s="1817"/>
      <c r="S102" s="1817"/>
      <c r="T102" s="1817"/>
      <c r="U102" s="1817"/>
      <c r="V102" s="1817"/>
      <c r="W102" s="1817"/>
      <c r="X102" s="1817"/>
      <c r="Y102" s="1817"/>
      <c r="Z102" s="1817"/>
      <c r="AA102" s="1817"/>
      <c r="AB102" s="1817"/>
      <c r="AC102" s="1817"/>
      <c r="AD102" s="1817"/>
      <c r="AE102" s="1817"/>
      <c r="AF102" s="1817"/>
      <c r="AG102" s="1161"/>
      <c r="AH102" s="1821"/>
      <c r="AI102" s="1817"/>
      <c r="AJ102" s="1817"/>
      <c r="AK102" s="1817"/>
      <c r="AL102" s="1817"/>
      <c r="AM102" s="1817"/>
      <c r="AN102" s="1817"/>
      <c r="AO102" s="1817"/>
      <c r="AP102" s="1817"/>
      <c r="AQ102" s="1817"/>
      <c r="AR102" s="1817"/>
      <c r="AS102" s="1817"/>
      <c r="AT102" s="1817"/>
      <c r="AU102" s="1817"/>
      <c r="AV102" s="1817"/>
      <c r="AW102" s="1817"/>
      <c r="AX102" s="1817"/>
      <c r="AY102" s="1818"/>
      <c r="AZ102" s="1822"/>
      <c r="BA102" s="1823"/>
      <c r="BB102" s="1824"/>
      <c r="BC102" s="1821"/>
      <c r="BD102" s="1817"/>
      <c r="BE102" s="1817"/>
      <c r="BF102" s="1817"/>
      <c r="BG102" s="1818"/>
      <c r="BH102" s="1160"/>
      <c r="BI102" s="1817"/>
      <c r="BJ102" s="1817"/>
      <c r="BK102" s="1817"/>
      <c r="BL102" s="1818"/>
    </row>
    <row r="103" spans="1:64" s="137" customFormat="1" ht="18" customHeight="1" x14ac:dyDescent="0.45">
      <c r="A103" s="211">
        <f t="shared" si="1"/>
        <v>84</v>
      </c>
      <c r="B103" s="1821"/>
      <c r="C103" s="1817"/>
      <c r="D103" s="1817"/>
      <c r="E103" s="1817"/>
      <c r="F103" s="1817"/>
      <c r="G103" s="1817"/>
      <c r="H103" s="1817"/>
      <c r="I103" s="1817"/>
      <c r="J103" s="1817"/>
      <c r="K103" s="1817"/>
      <c r="L103" s="1817"/>
      <c r="M103" s="1817"/>
      <c r="N103" s="274"/>
      <c r="O103" s="1817"/>
      <c r="P103" s="1817"/>
      <c r="Q103" s="1817"/>
      <c r="R103" s="1817"/>
      <c r="S103" s="1817"/>
      <c r="T103" s="1817"/>
      <c r="U103" s="1817"/>
      <c r="V103" s="1817"/>
      <c r="W103" s="1817"/>
      <c r="X103" s="1817"/>
      <c r="Y103" s="1817"/>
      <c r="Z103" s="1817"/>
      <c r="AA103" s="1817"/>
      <c r="AB103" s="1817"/>
      <c r="AC103" s="1817"/>
      <c r="AD103" s="1817"/>
      <c r="AE103" s="1817"/>
      <c r="AF103" s="1817"/>
      <c r="AG103" s="1161"/>
      <c r="AH103" s="1821"/>
      <c r="AI103" s="1817"/>
      <c r="AJ103" s="1817"/>
      <c r="AK103" s="1817"/>
      <c r="AL103" s="1817"/>
      <c r="AM103" s="1817"/>
      <c r="AN103" s="1817"/>
      <c r="AO103" s="1817"/>
      <c r="AP103" s="1817"/>
      <c r="AQ103" s="1817"/>
      <c r="AR103" s="1817"/>
      <c r="AS103" s="1817"/>
      <c r="AT103" s="1817"/>
      <c r="AU103" s="1817"/>
      <c r="AV103" s="1817"/>
      <c r="AW103" s="1817"/>
      <c r="AX103" s="1817"/>
      <c r="AY103" s="1818"/>
      <c r="AZ103" s="1822"/>
      <c r="BA103" s="1823"/>
      <c r="BB103" s="1824"/>
      <c r="BC103" s="1821"/>
      <c r="BD103" s="1817"/>
      <c r="BE103" s="1817"/>
      <c r="BF103" s="1817"/>
      <c r="BG103" s="1818"/>
      <c r="BH103" s="1160"/>
      <c r="BI103" s="1817"/>
      <c r="BJ103" s="1817"/>
      <c r="BK103" s="1817"/>
      <c r="BL103" s="1818"/>
    </row>
    <row r="104" spans="1:64" s="137" customFormat="1" ht="18" customHeight="1" x14ac:dyDescent="0.45">
      <c r="A104" s="211">
        <f t="shared" si="1"/>
        <v>85</v>
      </c>
      <c r="B104" s="1821"/>
      <c r="C104" s="1817"/>
      <c r="D104" s="1817"/>
      <c r="E104" s="1817"/>
      <c r="F104" s="1817"/>
      <c r="G104" s="1817"/>
      <c r="H104" s="1817"/>
      <c r="I104" s="1817"/>
      <c r="J104" s="1817"/>
      <c r="K104" s="1817"/>
      <c r="L104" s="1817"/>
      <c r="M104" s="1817"/>
      <c r="N104" s="274"/>
      <c r="O104" s="1817"/>
      <c r="P104" s="1817"/>
      <c r="Q104" s="1817"/>
      <c r="R104" s="1817"/>
      <c r="S104" s="1817"/>
      <c r="T104" s="1817"/>
      <c r="U104" s="1817"/>
      <c r="V104" s="1817"/>
      <c r="W104" s="1817"/>
      <c r="X104" s="1817"/>
      <c r="Y104" s="1817"/>
      <c r="Z104" s="1817"/>
      <c r="AA104" s="1817"/>
      <c r="AB104" s="1817"/>
      <c r="AC104" s="1817"/>
      <c r="AD104" s="1817"/>
      <c r="AE104" s="1817"/>
      <c r="AF104" s="1817"/>
      <c r="AG104" s="1161"/>
      <c r="AH104" s="1821"/>
      <c r="AI104" s="1817"/>
      <c r="AJ104" s="1817"/>
      <c r="AK104" s="1817"/>
      <c r="AL104" s="1817"/>
      <c r="AM104" s="1817"/>
      <c r="AN104" s="1817"/>
      <c r="AO104" s="1817"/>
      <c r="AP104" s="1817"/>
      <c r="AQ104" s="1817"/>
      <c r="AR104" s="1817"/>
      <c r="AS104" s="1817"/>
      <c r="AT104" s="1817"/>
      <c r="AU104" s="1817"/>
      <c r="AV104" s="1817"/>
      <c r="AW104" s="1817"/>
      <c r="AX104" s="1817"/>
      <c r="AY104" s="1818"/>
      <c r="AZ104" s="1822"/>
      <c r="BA104" s="1823"/>
      <c r="BB104" s="1824"/>
      <c r="BC104" s="1821"/>
      <c r="BD104" s="1817"/>
      <c r="BE104" s="1817"/>
      <c r="BF104" s="1817"/>
      <c r="BG104" s="1818"/>
      <c r="BH104" s="1160"/>
      <c r="BI104" s="1817"/>
      <c r="BJ104" s="1817"/>
      <c r="BK104" s="1817"/>
      <c r="BL104" s="1818"/>
    </row>
    <row r="105" spans="1:64" s="137" customFormat="1" ht="18" customHeight="1" x14ac:dyDescent="0.45">
      <c r="A105" s="211">
        <f t="shared" si="1"/>
        <v>86</v>
      </c>
      <c r="B105" s="1821"/>
      <c r="C105" s="1817"/>
      <c r="D105" s="1817"/>
      <c r="E105" s="1817"/>
      <c r="F105" s="1817"/>
      <c r="G105" s="1817"/>
      <c r="H105" s="1817"/>
      <c r="I105" s="1817"/>
      <c r="J105" s="1817"/>
      <c r="K105" s="1817"/>
      <c r="L105" s="1817"/>
      <c r="M105" s="1817"/>
      <c r="N105" s="274"/>
      <c r="O105" s="1817"/>
      <c r="P105" s="1817"/>
      <c r="Q105" s="1817"/>
      <c r="R105" s="1817"/>
      <c r="S105" s="1817"/>
      <c r="T105" s="1817"/>
      <c r="U105" s="1817"/>
      <c r="V105" s="1817"/>
      <c r="W105" s="1817"/>
      <c r="X105" s="1817"/>
      <c r="Y105" s="1817"/>
      <c r="Z105" s="1817"/>
      <c r="AA105" s="1817"/>
      <c r="AB105" s="1817"/>
      <c r="AC105" s="1817"/>
      <c r="AD105" s="1817"/>
      <c r="AE105" s="1817"/>
      <c r="AF105" s="1817"/>
      <c r="AG105" s="1161"/>
      <c r="AH105" s="1821"/>
      <c r="AI105" s="1817"/>
      <c r="AJ105" s="1817"/>
      <c r="AK105" s="1817"/>
      <c r="AL105" s="1817"/>
      <c r="AM105" s="1817"/>
      <c r="AN105" s="1817"/>
      <c r="AO105" s="1817"/>
      <c r="AP105" s="1817"/>
      <c r="AQ105" s="1817"/>
      <c r="AR105" s="1817"/>
      <c r="AS105" s="1817"/>
      <c r="AT105" s="1817"/>
      <c r="AU105" s="1817"/>
      <c r="AV105" s="1817"/>
      <c r="AW105" s="1817"/>
      <c r="AX105" s="1817"/>
      <c r="AY105" s="1818"/>
      <c r="AZ105" s="1822"/>
      <c r="BA105" s="1823"/>
      <c r="BB105" s="1824"/>
      <c r="BC105" s="1821"/>
      <c r="BD105" s="1817"/>
      <c r="BE105" s="1817"/>
      <c r="BF105" s="1817"/>
      <c r="BG105" s="1818"/>
      <c r="BH105" s="1160"/>
      <c r="BI105" s="1817"/>
      <c r="BJ105" s="1817"/>
      <c r="BK105" s="1817"/>
      <c r="BL105" s="1818"/>
    </row>
    <row r="106" spans="1:64" s="137" customFormat="1" ht="18" customHeight="1" x14ac:dyDescent="0.45">
      <c r="A106" s="211">
        <f t="shared" si="1"/>
        <v>87</v>
      </c>
      <c r="B106" s="1821"/>
      <c r="C106" s="1817"/>
      <c r="D106" s="1817"/>
      <c r="E106" s="1817"/>
      <c r="F106" s="1817"/>
      <c r="G106" s="1817"/>
      <c r="H106" s="1817"/>
      <c r="I106" s="1817"/>
      <c r="J106" s="1817"/>
      <c r="K106" s="1817"/>
      <c r="L106" s="1817"/>
      <c r="M106" s="1817"/>
      <c r="N106" s="274"/>
      <c r="O106" s="1817"/>
      <c r="P106" s="1817"/>
      <c r="Q106" s="1817"/>
      <c r="R106" s="1817"/>
      <c r="S106" s="1817"/>
      <c r="T106" s="1817"/>
      <c r="U106" s="1817"/>
      <c r="V106" s="1817"/>
      <c r="W106" s="1817"/>
      <c r="X106" s="1817"/>
      <c r="Y106" s="1817"/>
      <c r="Z106" s="1817"/>
      <c r="AA106" s="1817"/>
      <c r="AB106" s="1817"/>
      <c r="AC106" s="1817"/>
      <c r="AD106" s="1817"/>
      <c r="AE106" s="1817"/>
      <c r="AF106" s="1817"/>
      <c r="AG106" s="1161"/>
      <c r="AH106" s="1821"/>
      <c r="AI106" s="1817"/>
      <c r="AJ106" s="1817"/>
      <c r="AK106" s="1817"/>
      <c r="AL106" s="1817"/>
      <c r="AM106" s="1817"/>
      <c r="AN106" s="1817"/>
      <c r="AO106" s="1817"/>
      <c r="AP106" s="1817"/>
      <c r="AQ106" s="1817"/>
      <c r="AR106" s="1817"/>
      <c r="AS106" s="1817"/>
      <c r="AT106" s="1817"/>
      <c r="AU106" s="1817"/>
      <c r="AV106" s="1817"/>
      <c r="AW106" s="1817"/>
      <c r="AX106" s="1817"/>
      <c r="AY106" s="1818"/>
      <c r="AZ106" s="1822"/>
      <c r="BA106" s="1823"/>
      <c r="BB106" s="1824"/>
      <c r="BC106" s="1821"/>
      <c r="BD106" s="1817"/>
      <c r="BE106" s="1817"/>
      <c r="BF106" s="1817"/>
      <c r="BG106" s="1818"/>
      <c r="BH106" s="1160"/>
      <c r="BI106" s="1817"/>
      <c r="BJ106" s="1817"/>
      <c r="BK106" s="1817"/>
      <c r="BL106" s="1818"/>
    </row>
    <row r="107" spans="1:64" s="137" customFormat="1" ht="18" customHeight="1" x14ac:dyDescent="0.45">
      <c r="A107" s="211">
        <f t="shared" si="1"/>
        <v>88</v>
      </c>
      <c r="B107" s="1821"/>
      <c r="C107" s="1817"/>
      <c r="D107" s="1817"/>
      <c r="E107" s="1817"/>
      <c r="F107" s="1817"/>
      <c r="G107" s="1817"/>
      <c r="H107" s="1817"/>
      <c r="I107" s="1817"/>
      <c r="J107" s="1817"/>
      <c r="K107" s="1817"/>
      <c r="L107" s="1817"/>
      <c r="M107" s="1817"/>
      <c r="N107" s="274"/>
      <c r="O107" s="1817"/>
      <c r="P107" s="1817"/>
      <c r="Q107" s="1817"/>
      <c r="R107" s="1817"/>
      <c r="S107" s="1817"/>
      <c r="T107" s="1817"/>
      <c r="U107" s="1817"/>
      <c r="V107" s="1817"/>
      <c r="W107" s="1817"/>
      <c r="X107" s="1817"/>
      <c r="Y107" s="1817"/>
      <c r="Z107" s="1817"/>
      <c r="AA107" s="1817"/>
      <c r="AB107" s="1817"/>
      <c r="AC107" s="1817"/>
      <c r="AD107" s="1817"/>
      <c r="AE107" s="1817"/>
      <c r="AF107" s="1817"/>
      <c r="AG107" s="1161"/>
      <c r="AH107" s="1821"/>
      <c r="AI107" s="1817"/>
      <c r="AJ107" s="1817"/>
      <c r="AK107" s="1817"/>
      <c r="AL107" s="1817"/>
      <c r="AM107" s="1817"/>
      <c r="AN107" s="1817"/>
      <c r="AO107" s="1817"/>
      <c r="AP107" s="1817"/>
      <c r="AQ107" s="1817"/>
      <c r="AR107" s="1817"/>
      <c r="AS107" s="1817"/>
      <c r="AT107" s="1817"/>
      <c r="AU107" s="1817"/>
      <c r="AV107" s="1817"/>
      <c r="AW107" s="1817"/>
      <c r="AX107" s="1817"/>
      <c r="AY107" s="1818"/>
      <c r="AZ107" s="1822"/>
      <c r="BA107" s="1823"/>
      <c r="BB107" s="1824"/>
      <c r="BC107" s="1821"/>
      <c r="BD107" s="1817"/>
      <c r="BE107" s="1817"/>
      <c r="BF107" s="1817"/>
      <c r="BG107" s="1818"/>
      <c r="BH107" s="1160"/>
      <c r="BI107" s="1817"/>
      <c r="BJ107" s="1817"/>
      <c r="BK107" s="1817"/>
      <c r="BL107" s="1818"/>
    </row>
    <row r="108" spans="1:64" s="137" customFormat="1" ht="18" customHeight="1" x14ac:dyDescent="0.45">
      <c r="A108" s="211">
        <f t="shared" si="1"/>
        <v>89</v>
      </c>
      <c r="B108" s="1821"/>
      <c r="C108" s="1817"/>
      <c r="D108" s="1817"/>
      <c r="E108" s="1817"/>
      <c r="F108" s="1817"/>
      <c r="G108" s="1817"/>
      <c r="H108" s="1817"/>
      <c r="I108" s="1817"/>
      <c r="J108" s="1817"/>
      <c r="K108" s="1817"/>
      <c r="L108" s="1817"/>
      <c r="M108" s="1817"/>
      <c r="N108" s="274"/>
      <c r="O108" s="1817"/>
      <c r="P108" s="1817"/>
      <c r="Q108" s="1817"/>
      <c r="R108" s="1817"/>
      <c r="S108" s="1817"/>
      <c r="T108" s="1817"/>
      <c r="U108" s="1817"/>
      <c r="V108" s="1817"/>
      <c r="W108" s="1817"/>
      <c r="X108" s="1817"/>
      <c r="Y108" s="1817"/>
      <c r="Z108" s="1817"/>
      <c r="AA108" s="1817"/>
      <c r="AB108" s="1817"/>
      <c r="AC108" s="1817"/>
      <c r="AD108" s="1817"/>
      <c r="AE108" s="1817"/>
      <c r="AF108" s="1817"/>
      <c r="AG108" s="1161"/>
      <c r="AH108" s="1821"/>
      <c r="AI108" s="1817"/>
      <c r="AJ108" s="1817"/>
      <c r="AK108" s="1817"/>
      <c r="AL108" s="1817"/>
      <c r="AM108" s="1817"/>
      <c r="AN108" s="1817"/>
      <c r="AO108" s="1817"/>
      <c r="AP108" s="1817"/>
      <c r="AQ108" s="1817"/>
      <c r="AR108" s="1817"/>
      <c r="AS108" s="1817"/>
      <c r="AT108" s="1817"/>
      <c r="AU108" s="1817"/>
      <c r="AV108" s="1817"/>
      <c r="AW108" s="1817"/>
      <c r="AX108" s="1817"/>
      <c r="AY108" s="1818"/>
      <c r="AZ108" s="1822"/>
      <c r="BA108" s="1823"/>
      <c r="BB108" s="1824"/>
      <c r="BC108" s="1821"/>
      <c r="BD108" s="1817"/>
      <c r="BE108" s="1817"/>
      <c r="BF108" s="1817"/>
      <c r="BG108" s="1818"/>
      <c r="BH108" s="1160"/>
      <c r="BI108" s="1817"/>
      <c r="BJ108" s="1817"/>
      <c r="BK108" s="1817"/>
      <c r="BL108" s="1818"/>
    </row>
    <row r="109" spans="1:64" s="137" customFormat="1" ht="18" customHeight="1" x14ac:dyDescent="0.45">
      <c r="A109" s="211">
        <f t="shared" si="1"/>
        <v>90</v>
      </c>
      <c r="B109" s="1821"/>
      <c r="C109" s="1817"/>
      <c r="D109" s="1817"/>
      <c r="E109" s="1817"/>
      <c r="F109" s="1817"/>
      <c r="G109" s="1817"/>
      <c r="H109" s="1817"/>
      <c r="I109" s="1817"/>
      <c r="J109" s="1817"/>
      <c r="K109" s="1817"/>
      <c r="L109" s="1817"/>
      <c r="M109" s="1817"/>
      <c r="N109" s="274"/>
      <c r="O109" s="1817"/>
      <c r="P109" s="1817"/>
      <c r="Q109" s="1817"/>
      <c r="R109" s="1817"/>
      <c r="S109" s="1817"/>
      <c r="T109" s="1817"/>
      <c r="U109" s="1817"/>
      <c r="V109" s="1817"/>
      <c r="W109" s="1817"/>
      <c r="X109" s="1817"/>
      <c r="Y109" s="1817"/>
      <c r="Z109" s="1817"/>
      <c r="AA109" s="1817"/>
      <c r="AB109" s="1817"/>
      <c r="AC109" s="1817"/>
      <c r="AD109" s="1817"/>
      <c r="AE109" s="1817"/>
      <c r="AF109" s="1817"/>
      <c r="AG109" s="1161"/>
      <c r="AH109" s="1821"/>
      <c r="AI109" s="1817"/>
      <c r="AJ109" s="1817"/>
      <c r="AK109" s="1817"/>
      <c r="AL109" s="1817"/>
      <c r="AM109" s="1817"/>
      <c r="AN109" s="1817"/>
      <c r="AO109" s="1817"/>
      <c r="AP109" s="1817"/>
      <c r="AQ109" s="1817"/>
      <c r="AR109" s="1817"/>
      <c r="AS109" s="1817"/>
      <c r="AT109" s="1817"/>
      <c r="AU109" s="1817"/>
      <c r="AV109" s="1817"/>
      <c r="AW109" s="1817"/>
      <c r="AX109" s="1817"/>
      <c r="AY109" s="1818"/>
      <c r="AZ109" s="1822"/>
      <c r="BA109" s="1823"/>
      <c r="BB109" s="1824"/>
      <c r="BC109" s="1821"/>
      <c r="BD109" s="1817"/>
      <c r="BE109" s="1817"/>
      <c r="BF109" s="1817"/>
      <c r="BG109" s="1818"/>
      <c r="BH109" s="1160"/>
      <c r="BI109" s="1817"/>
      <c r="BJ109" s="1817"/>
      <c r="BK109" s="1817"/>
      <c r="BL109" s="1818"/>
    </row>
    <row r="110" spans="1:64" s="137" customFormat="1" ht="18" customHeight="1" x14ac:dyDescent="0.45">
      <c r="A110" s="211">
        <f t="shared" si="1"/>
        <v>91</v>
      </c>
      <c r="B110" s="1821"/>
      <c r="C110" s="1817"/>
      <c r="D110" s="1817"/>
      <c r="E110" s="1817"/>
      <c r="F110" s="1817"/>
      <c r="G110" s="1817"/>
      <c r="H110" s="1817"/>
      <c r="I110" s="1817"/>
      <c r="J110" s="1817"/>
      <c r="K110" s="1817"/>
      <c r="L110" s="1817"/>
      <c r="M110" s="1817"/>
      <c r="N110" s="274"/>
      <c r="O110" s="1817"/>
      <c r="P110" s="1817"/>
      <c r="Q110" s="1817"/>
      <c r="R110" s="1817"/>
      <c r="S110" s="1817"/>
      <c r="T110" s="1817"/>
      <c r="U110" s="1817"/>
      <c r="V110" s="1817"/>
      <c r="W110" s="1817"/>
      <c r="X110" s="1817"/>
      <c r="Y110" s="1817"/>
      <c r="Z110" s="1817"/>
      <c r="AA110" s="1817"/>
      <c r="AB110" s="1817"/>
      <c r="AC110" s="1817"/>
      <c r="AD110" s="1817"/>
      <c r="AE110" s="1817"/>
      <c r="AF110" s="1817"/>
      <c r="AG110" s="1161"/>
      <c r="AH110" s="1821"/>
      <c r="AI110" s="1817"/>
      <c r="AJ110" s="1817"/>
      <c r="AK110" s="1817"/>
      <c r="AL110" s="1817"/>
      <c r="AM110" s="1817"/>
      <c r="AN110" s="1817"/>
      <c r="AO110" s="1817"/>
      <c r="AP110" s="1817"/>
      <c r="AQ110" s="1817"/>
      <c r="AR110" s="1817"/>
      <c r="AS110" s="1817"/>
      <c r="AT110" s="1817"/>
      <c r="AU110" s="1817"/>
      <c r="AV110" s="1817"/>
      <c r="AW110" s="1817"/>
      <c r="AX110" s="1817"/>
      <c r="AY110" s="1818"/>
      <c r="AZ110" s="1822"/>
      <c r="BA110" s="1823"/>
      <c r="BB110" s="1824"/>
      <c r="BC110" s="1821"/>
      <c r="BD110" s="1817"/>
      <c r="BE110" s="1817"/>
      <c r="BF110" s="1817"/>
      <c r="BG110" s="1818"/>
      <c r="BH110" s="1160"/>
      <c r="BI110" s="1817"/>
      <c r="BJ110" s="1817"/>
      <c r="BK110" s="1817"/>
      <c r="BL110" s="1818"/>
    </row>
    <row r="111" spans="1:64" s="137" customFormat="1" ht="18" customHeight="1" x14ac:dyDescent="0.45">
      <c r="A111" s="211">
        <f t="shared" si="1"/>
        <v>92</v>
      </c>
      <c r="B111" s="1821"/>
      <c r="C111" s="1817"/>
      <c r="D111" s="1817"/>
      <c r="E111" s="1817"/>
      <c r="F111" s="1817"/>
      <c r="G111" s="1817"/>
      <c r="H111" s="1817"/>
      <c r="I111" s="1817"/>
      <c r="J111" s="1817"/>
      <c r="K111" s="1817"/>
      <c r="L111" s="1817"/>
      <c r="M111" s="1817"/>
      <c r="N111" s="274"/>
      <c r="O111" s="1817"/>
      <c r="P111" s="1817"/>
      <c r="Q111" s="1817"/>
      <c r="R111" s="1817"/>
      <c r="S111" s="1817"/>
      <c r="T111" s="1817"/>
      <c r="U111" s="1817"/>
      <c r="V111" s="1817"/>
      <c r="W111" s="1817"/>
      <c r="X111" s="1817"/>
      <c r="Y111" s="1817"/>
      <c r="Z111" s="1817"/>
      <c r="AA111" s="1817"/>
      <c r="AB111" s="1817"/>
      <c r="AC111" s="1817"/>
      <c r="AD111" s="1817"/>
      <c r="AE111" s="1817"/>
      <c r="AF111" s="1817"/>
      <c r="AG111" s="1161"/>
      <c r="AH111" s="1821"/>
      <c r="AI111" s="1817"/>
      <c r="AJ111" s="1817"/>
      <c r="AK111" s="1817"/>
      <c r="AL111" s="1817"/>
      <c r="AM111" s="1817"/>
      <c r="AN111" s="1817"/>
      <c r="AO111" s="1817"/>
      <c r="AP111" s="1817"/>
      <c r="AQ111" s="1817"/>
      <c r="AR111" s="1817"/>
      <c r="AS111" s="1817"/>
      <c r="AT111" s="1817"/>
      <c r="AU111" s="1817"/>
      <c r="AV111" s="1817"/>
      <c r="AW111" s="1817"/>
      <c r="AX111" s="1817"/>
      <c r="AY111" s="1818"/>
      <c r="AZ111" s="1822"/>
      <c r="BA111" s="1823"/>
      <c r="BB111" s="1824"/>
      <c r="BC111" s="1821"/>
      <c r="BD111" s="1817"/>
      <c r="BE111" s="1817"/>
      <c r="BF111" s="1817"/>
      <c r="BG111" s="1818"/>
      <c r="BH111" s="1160"/>
      <c r="BI111" s="1817"/>
      <c r="BJ111" s="1817"/>
      <c r="BK111" s="1817"/>
      <c r="BL111" s="1818"/>
    </row>
    <row r="112" spans="1:64" s="137" customFormat="1" ht="18" customHeight="1" x14ac:dyDescent="0.45">
      <c r="A112" s="211">
        <f t="shared" si="1"/>
        <v>93</v>
      </c>
      <c r="B112" s="1821"/>
      <c r="C112" s="1817"/>
      <c r="D112" s="1817"/>
      <c r="E112" s="1817"/>
      <c r="F112" s="1817"/>
      <c r="G112" s="1817"/>
      <c r="H112" s="1817"/>
      <c r="I112" s="1817"/>
      <c r="J112" s="1817"/>
      <c r="K112" s="1817"/>
      <c r="L112" s="1817"/>
      <c r="M112" s="1817"/>
      <c r="N112" s="274"/>
      <c r="O112" s="1817"/>
      <c r="P112" s="1817"/>
      <c r="Q112" s="1817"/>
      <c r="R112" s="1817"/>
      <c r="S112" s="1817"/>
      <c r="T112" s="1817"/>
      <c r="U112" s="1817"/>
      <c r="V112" s="1817"/>
      <c r="W112" s="1817"/>
      <c r="X112" s="1817"/>
      <c r="Y112" s="1817"/>
      <c r="Z112" s="1817"/>
      <c r="AA112" s="1817"/>
      <c r="AB112" s="1817"/>
      <c r="AC112" s="1817"/>
      <c r="AD112" s="1817"/>
      <c r="AE112" s="1817"/>
      <c r="AF112" s="1817"/>
      <c r="AG112" s="1161"/>
      <c r="AH112" s="1821"/>
      <c r="AI112" s="1817"/>
      <c r="AJ112" s="1817"/>
      <c r="AK112" s="1817"/>
      <c r="AL112" s="1817"/>
      <c r="AM112" s="1817"/>
      <c r="AN112" s="1817"/>
      <c r="AO112" s="1817"/>
      <c r="AP112" s="1817"/>
      <c r="AQ112" s="1817"/>
      <c r="AR112" s="1817"/>
      <c r="AS112" s="1817"/>
      <c r="AT112" s="1817"/>
      <c r="AU112" s="1817"/>
      <c r="AV112" s="1817"/>
      <c r="AW112" s="1817"/>
      <c r="AX112" s="1817"/>
      <c r="AY112" s="1818"/>
      <c r="AZ112" s="1822"/>
      <c r="BA112" s="1823"/>
      <c r="BB112" s="1824"/>
      <c r="BC112" s="1821"/>
      <c r="BD112" s="1817"/>
      <c r="BE112" s="1817"/>
      <c r="BF112" s="1817"/>
      <c r="BG112" s="1818"/>
      <c r="BH112" s="1160"/>
      <c r="BI112" s="1817"/>
      <c r="BJ112" s="1817"/>
      <c r="BK112" s="1817"/>
      <c r="BL112" s="1818"/>
    </row>
    <row r="113" spans="1:64" s="137" customFormat="1" ht="18" customHeight="1" x14ac:dyDescent="0.45">
      <c r="A113" s="211">
        <f t="shared" si="1"/>
        <v>94</v>
      </c>
      <c r="B113" s="1821"/>
      <c r="C113" s="1817"/>
      <c r="D113" s="1817"/>
      <c r="E113" s="1817"/>
      <c r="F113" s="1817"/>
      <c r="G113" s="1817"/>
      <c r="H113" s="1817"/>
      <c r="I113" s="1817"/>
      <c r="J113" s="1817"/>
      <c r="K113" s="1817"/>
      <c r="L113" s="1817"/>
      <c r="M113" s="1817"/>
      <c r="N113" s="274"/>
      <c r="O113" s="1817"/>
      <c r="P113" s="1817"/>
      <c r="Q113" s="1817"/>
      <c r="R113" s="1817"/>
      <c r="S113" s="1817"/>
      <c r="T113" s="1817"/>
      <c r="U113" s="1817"/>
      <c r="V113" s="1817"/>
      <c r="W113" s="1817"/>
      <c r="X113" s="1817"/>
      <c r="Y113" s="1817"/>
      <c r="Z113" s="1817"/>
      <c r="AA113" s="1817"/>
      <c r="AB113" s="1817"/>
      <c r="AC113" s="1817"/>
      <c r="AD113" s="1817"/>
      <c r="AE113" s="1817"/>
      <c r="AF113" s="1817"/>
      <c r="AG113" s="1161"/>
      <c r="AH113" s="1821"/>
      <c r="AI113" s="1817"/>
      <c r="AJ113" s="1817"/>
      <c r="AK113" s="1817"/>
      <c r="AL113" s="1817"/>
      <c r="AM113" s="1817"/>
      <c r="AN113" s="1817"/>
      <c r="AO113" s="1817"/>
      <c r="AP113" s="1817"/>
      <c r="AQ113" s="1817"/>
      <c r="AR113" s="1817"/>
      <c r="AS113" s="1817"/>
      <c r="AT113" s="1817"/>
      <c r="AU113" s="1817"/>
      <c r="AV113" s="1817"/>
      <c r="AW113" s="1817"/>
      <c r="AX113" s="1817"/>
      <c r="AY113" s="1818"/>
      <c r="AZ113" s="1822"/>
      <c r="BA113" s="1823"/>
      <c r="BB113" s="1824"/>
      <c r="BC113" s="1821"/>
      <c r="BD113" s="1817"/>
      <c r="BE113" s="1817"/>
      <c r="BF113" s="1817"/>
      <c r="BG113" s="1818"/>
      <c r="BH113" s="1160"/>
      <c r="BI113" s="1817"/>
      <c r="BJ113" s="1817"/>
      <c r="BK113" s="1817"/>
      <c r="BL113" s="1818"/>
    </row>
    <row r="114" spans="1:64" s="137" customFormat="1" ht="18" customHeight="1" x14ac:dyDescent="0.45">
      <c r="A114" s="211">
        <f t="shared" si="1"/>
        <v>95</v>
      </c>
      <c r="B114" s="1821"/>
      <c r="C114" s="1817"/>
      <c r="D114" s="1817"/>
      <c r="E114" s="1817"/>
      <c r="F114" s="1817"/>
      <c r="G114" s="1817"/>
      <c r="H114" s="1817"/>
      <c r="I114" s="1817"/>
      <c r="J114" s="1817"/>
      <c r="K114" s="1817"/>
      <c r="L114" s="1817"/>
      <c r="M114" s="1817"/>
      <c r="N114" s="274"/>
      <c r="O114" s="1817"/>
      <c r="P114" s="1817"/>
      <c r="Q114" s="1817"/>
      <c r="R114" s="1817"/>
      <c r="S114" s="1817"/>
      <c r="T114" s="1817"/>
      <c r="U114" s="1817"/>
      <c r="V114" s="1817"/>
      <c r="W114" s="1817"/>
      <c r="X114" s="1817"/>
      <c r="Y114" s="1817"/>
      <c r="Z114" s="1817"/>
      <c r="AA114" s="1817"/>
      <c r="AB114" s="1817"/>
      <c r="AC114" s="1817"/>
      <c r="AD114" s="1817"/>
      <c r="AE114" s="1817"/>
      <c r="AF114" s="1817"/>
      <c r="AG114" s="1161"/>
      <c r="AH114" s="1821"/>
      <c r="AI114" s="1817"/>
      <c r="AJ114" s="1817"/>
      <c r="AK114" s="1817"/>
      <c r="AL114" s="1817"/>
      <c r="AM114" s="1817"/>
      <c r="AN114" s="1817"/>
      <c r="AO114" s="1817"/>
      <c r="AP114" s="1817"/>
      <c r="AQ114" s="1817"/>
      <c r="AR114" s="1817"/>
      <c r="AS114" s="1817"/>
      <c r="AT114" s="1817"/>
      <c r="AU114" s="1817"/>
      <c r="AV114" s="1817"/>
      <c r="AW114" s="1817"/>
      <c r="AX114" s="1817"/>
      <c r="AY114" s="1818"/>
      <c r="AZ114" s="1822"/>
      <c r="BA114" s="1823"/>
      <c r="BB114" s="1824"/>
      <c r="BC114" s="1821"/>
      <c r="BD114" s="1817"/>
      <c r="BE114" s="1817"/>
      <c r="BF114" s="1817"/>
      <c r="BG114" s="1818"/>
      <c r="BH114" s="1160"/>
      <c r="BI114" s="1817"/>
      <c r="BJ114" s="1817"/>
      <c r="BK114" s="1817"/>
      <c r="BL114" s="1818"/>
    </row>
    <row r="115" spans="1:64" s="137" customFormat="1" ht="18" customHeight="1" x14ac:dyDescent="0.45">
      <c r="A115" s="211">
        <f t="shared" si="1"/>
        <v>96</v>
      </c>
      <c r="B115" s="1821"/>
      <c r="C115" s="1817"/>
      <c r="D115" s="1817"/>
      <c r="E115" s="1817"/>
      <c r="F115" s="1817"/>
      <c r="G115" s="1817"/>
      <c r="H115" s="1817"/>
      <c r="I115" s="1817"/>
      <c r="J115" s="1817"/>
      <c r="K115" s="1817"/>
      <c r="L115" s="1817"/>
      <c r="M115" s="1817"/>
      <c r="N115" s="274"/>
      <c r="O115" s="1817"/>
      <c r="P115" s="1817"/>
      <c r="Q115" s="1817"/>
      <c r="R115" s="1817"/>
      <c r="S115" s="1817"/>
      <c r="T115" s="1817"/>
      <c r="U115" s="1817"/>
      <c r="V115" s="1817"/>
      <c r="W115" s="1817"/>
      <c r="X115" s="1817"/>
      <c r="Y115" s="1817"/>
      <c r="Z115" s="1817"/>
      <c r="AA115" s="1817"/>
      <c r="AB115" s="1817"/>
      <c r="AC115" s="1817"/>
      <c r="AD115" s="1817"/>
      <c r="AE115" s="1817"/>
      <c r="AF115" s="1817"/>
      <c r="AG115" s="1161"/>
      <c r="AH115" s="1821"/>
      <c r="AI115" s="1817"/>
      <c r="AJ115" s="1817"/>
      <c r="AK115" s="1817"/>
      <c r="AL115" s="1817"/>
      <c r="AM115" s="1817"/>
      <c r="AN115" s="1817"/>
      <c r="AO115" s="1817"/>
      <c r="AP115" s="1817"/>
      <c r="AQ115" s="1817"/>
      <c r="AR115" s="1817"/>
      <c r="AS115" s="1817"/>
      <c r="AT115" s="1817"/>
      <c r="AU115" s="1817"/>
      <c r="AV115" s="1817"/>
      <c r="AW115" s="1817"/>
      <c r="AX115" s="1817"/>
      <c r="AY115" s="1818"/>
      <c r="AZ115" s="1822"/>
      <c r="BA115" s="1823"/>
      <c r="BB115" s="1824"/>
      <c r="BC115" s="1821"/>
      <c r="BD115" s="1817"/>
      <c r="BE115" s="1817"/>
      <c r="BF115" s="1817"/>
      <c r="BG115" s="1818"/>
      <c r="BH115" s="1160"/>
      <c r="BI115" s="1817"/>
      <c r="BJ115" s="1817"/>
      <c r="BK115" s="1817"/>
      <c r="BL115" s="1818"/>
    </row>
    <row r="116" spans="1:64" s="137" customFormat="1" ht="18" customHeight="1" x14ac:dyDescent="0.45">
      <c r="A116" s="211">
        <f t="shared" si="1"/>
        <v>97</v>
      </c>
      <c r="B116" s="1821"/>
      <c r="C116" s="1817"/>
      <c r="D116" s="1817"/>
      <c r="E116" s="1817"/>
      <c r="F116" s="1817"/>
      <c r="G116" s="1817"/>
      <c r="H116" s="1817"/>
      <c r="I116" s="1817"/>
      <c r="J116" s="1817"/>
      <c r="K116" s="1817"/>
      <c r="L116" s="1817"/>
      <c r="M116" s="1817"/>
      <c r="N116" s="274"/>
      <c r="O116" s="1817"/>
      <c r="P116" s="1817"/>
      <c r="Q116" s="1817"/>
      <c r="R116" s="1817"/>
      <c r="S116" s="1817"/>
      <c r="T116" s="1817"/>
      <c r="U116" s="1817"/>
      <c r="V116" s="1817"/>
      <c r="W116" s="1817"/>
      <c r="X116" s="1817"/>
      <c r="Y116" s="1817"/>
      <c r="Z116" s="1817"/>
      <c r="AA116" s="1817"/>
      <c r="AB116" s="1817"/>
      <c r="AC116" s="1817"/>
      <c r="AD116" s="1817"/>
      <c r="AE116" s="1817"/>
      <c r="AF116" s="1817"/>
      <c r="AG116" s="1161"/>
      <c r="AH116" s="1821"/>
      <c r="AI116" s="1817"/>
      <c r="AJ116" s="1817"/>
      <c r="AK116" s="1817"/>
      <c r="AL116" s="1817"/>
      <c r="AM116" s="1817"/>
      <c r="AN116" s="1817"/>
      <c r="AO116" s="1817"/>
      <c r="AP116" s="1817"/>
      <c r="AQ116" s="1817"/>
      <c r="AR116" s="1817"/>
      <c r="AS116" s="1817"/>
      <c r="AT116" s="1817"/>
      <c r="AU116" s="1817"/>
      <c r="AV116" s="1817"/>
      <c r="AW116" s="1817"/>
      <c r="AX116" s="1817"/>
      <c r="AY116" s="1818"/>
      <c r="AZ116" s="1822"/>
      <c r="BA116" s="1823"/>
      <c r="BB116" s="1824"/>
      <c r="BC116" s="1821"/>
      <c r="BD116" s="1817"/>
      <c r="BE116" s="1817"/>
      <c r="BF116" s="1817"/>
      <c r="BG116" s="1818"/>
      <c r="BH116" s="1160"/>
      <c r="BI116" s="1817"/>
      <c r="BJ116" s="1817"/>
      <c r="BK116" s="1817"/>
      <c r="BL116" s="1818"/>
    </row>
    <row r="117" spans="1:64" s="137" customFormat="1" ht="18" customHeight="1" x14ac:dyDescent="0.45">
      <c r="A117" s="211">
        <f t="shared" si="1"/>
        <v>98</v>
      </c>
      <c r="B117" s="1821"/>
      <c r="C117" s="1817"/>
      <c r="D117" s="1817"/>
      <c r="E117" s="1817"/>
      <c r="F117" s="1817"/>
      <c r="G117" s="1817"/>
      <c r="H117" s="1817"/>
      <c r="I117" s="1817"/>
      <c r="J117" s="1817"/>
      <c r="K117" s="1817"/>
      <c r="L117" s="1817"/>
      <c r="M117" s="1817"/>
      <c r="N117" s="274"/>
      <c r="O117" s="1817"/>
      <c r="P117" s="1817"/>
      <c r="Q117" s="1817"/>
      <c r="R117" s="1817"/>
      <c r="S117" s="1817"/>
      <c r="T117" s="1817"/>
      <c r="U117" s="1817"/>
      <c r="V117" s="1817"/>
      <c r="W117" s="1817"/>
      <c r="X117" s="1817"/>
      <c r="Y117" s="1817"/>
      <c r="Z117" s="1817"/>
      <c r="AA117" s="1817"/>
      <c r="AB117" s="1817"/>
      <c r="AC117" s="1817"/>
      <c r="AD117" s="1817"/>
      <c r="AE117" s="1817"/>
      <c r="AF117" s="1817"/>
      <c r="AG117" s="1161"/>
      <c r="AH117" s="1821"/>
      <c r="AI117" s="1817"/>
      <c r="AJ117" s="1817"/>
      <c r="AK117" s="1817"/>
      <c r="AL117" s="1817"/>
      <c r="AM117" s="1817"/>
      <c r="AN117" s="1817"/>
      <c r="AO117" s="1817"/>
      <c r="AP117" s="1817"/>
      <c r="AQ117" s="1817"/>
      <c r="AR117" s="1817"/>
      <c r="AS117" s="1817"/>
      <c r="AT117" s="1817"/>
      <c r="AU117" s="1817"/>
      <c r="AV117" s="1817"/>
      <c r="AW117" s="1817"/>
      <c r="AX117" s="1817"/>
      <c r="AY117" s="1818"/>
      <c r="AZ117" s="1822"/>
      <c r="BA117" s="1823"/>
      <c r="BB117" s="1824"/>
      <c r="BC117" s="1821"/>
      <c r="BD117" s="1817"/>
      <c r="BE117" s="1817"/>
      <c r="BF117" s="1817"/>
      <c r="BG117" s="1818"/>
      <c r="BH117" s="1160"/>
      <c r="BI117" s="1817"/>
      <c r="BJ117" s="1817"/>
      <c r="BK117" s="1817"/>
      <c r="BL117" s="1818"/>
    </row>
    <row r="118" spans="1:64" s="137" customFormat="1" ht="18" customHeight="1" x14ac:dyDescent="0.45">
      <c r="A118" s="211">
        <f t="shared" si="1"/>
        <v>99</v>
      </c>
      <c r="B118" s="1821"/>
      <c r="C118" s="1817"/>
      <c r="D118" s="1817"/>
      <c r="E118" s="1817"/>
      <c r="F118" s="1817"/>
      <c r="G118" s="1817"/>
      <c r="H118" s="1817"/>
      <c r="I118" s="1817"/>
      <c r="J118" s="1817"/>
      <c r="K118" s="1817"/>
      <c r="L118" s="1817"/>
      <c r="M118" s="1817"/>
      <c r="N118" s="274"/>
      <c r="O118" s="1817"/>
      <c r="P118" s="1817"/>
      <c r="Q118" s="1817"/>
      <c r="R118" s="1817"/>
      <c r="S118" s="1817"/>
      <c r="T118" s="1817"/>
      <c r="U118" s="1817"/>
      <c r="V118" s="1817"/>
      <c r="W118" s="1817"/>
      <c r="X118" s="1817"/>
      <c r="Y118" s="1817"/>
      <c r="Z118" s="1817"/>
      <c r="AA118" s="1817"/>
      <c r="AB118" s="1817"/>
      <c r="AC118" s="1817"/>
      <c r="AD118" s="1817"/>
      <c r="AE118" s="1817"/>
      <c r="AF118" s="1817"/>
      <c r="AG118" s="1161"/>
      <c r="AH118" s="1821"/>
      <c r="AI118" s="1817"/>
      <c r="AJ118" s="1817"/>
      <c r="AK118" s="1817"/>
      <c r="AL118" s="1817"/>
      <c r="AM118" s="1817"/>
      <c r="AN118" s="1817"/>
      <c r="AO118" s="1817"/>
      <c r="AP118" s="1817"/>
      <c r="AQ118" s="1817"/>
      <c r="AR118" s="1817"/>
      <c r="AS118" s="1817"/>
      <c r="AT118" s="1817"/>
      <c r="AU118" s="1817"/>
      <c r="AV118" s="1817"/>
      <c r="AW118" s="1817"/>
      <c r="AX118" s="1817"/>
      <c r="AY118" s="1818"/>
      <c r="AZ118" s="1822"/>
      <c r="BA118" s="1823"/>
      <c r="BB118" s="1824"/>
      <c r="BC118" s="1821"/>
      <c r="BD118" s="1817"/>
      <c r="BE118" s="1817"/>
      <c r="BF118" s="1817"/>
      <c r="BG118" s="1818"/>
      <c r="BH118" s="1160"/>
      <c r="BI118" s="1817"/>
      <c r="BJ118" s="1817"/>
      <c r="BK118" s="1817"/>
      <c r="BL118" s="1818"/>
    </row>
    <row r="119" spans="1:64" s="137" customFormat="1" ht="18" customHeight="1" x14ac:dyDescent="0.45">
      <c r="A119" s="211">
        <f t="shared" si="1"/>
        <v>100</v>
      </c>
      <c r="B119" s="1821"/>
      <c r="C119" s="1817"/>
      <c r="D119" s="1817"/>
      <c r="E119" s="1817"/>
      <c r="F119" s="1817"/>
      <c r="G119" s="1817"/>
      <c r="H119" s="1817"/>
      <c r="I119" s="1817"/>
      <c r="J119" s="1817"/>
      <c r="K119" s="1817"/>
      <c r="L119" s="1817"/>
      <c r="M119" s="1817"/>
      <c r="N119" s="274"/>
      <c r="O119" s="1817"/>
      <c r="P119" s="1817"/>
      <c r="Q119" s="1817"/>
      <c r="R119" s="1817"/>
      <c r="S119" s="1817"/>
      <c r="T119" s="1817"/>
      <c r="U119" s="1817"/>
      <c r="V119" s="1817"/>
      <c r="W119" s="1817"/>
      <c r="X119" s="1817"/>
      <c r="Y119" s="1817"/>
      <c r="Z119" s="1817"/>
      <c r="AA119" s="1817"/>
      <c r="AB119" s="1817"/>
      <c r="AC119" s="1817"/>
      <c r="AD119" s="1817"/>
      <c r="AE119" s="1817"/>
      <c r="AF119" s="1817"/>
      <c r="AG119" s="1161"/>
      <c r="AH119" s="1821"/>
      <c r="AI119" s="1817"/>
      <c r="AJ119" s="1817"/>
      <c r="AK119" s="1817"/>
      <c r="AL119" s="1817"/>
      <c r="AM119" s="1817"/>
      <c r="AN119" s="1817"/>
      <c r="AO119" s="1817"/>
      <c r="AP119" s="1817"/>
      <c r="AQ119" s="1817"/>
      <c r="AR119" s="1817"/>
      <c r="AS119" s="1817"/>
      <c r="AT119" s="1817"/>
      <c r="AU119" s="1817"/>
      <c r="AV119" s="1817"/>
      <c r="AW119" s="1817"/>
      <c r="AX119" s="1817"/>
      <c r="AY119" s="1818"/>
      <c r="AZ119" s="1822"/>
      <c r="BA119" s="1823"/>
      <c r="BB119" s="1824"/>
      <c r="BC119" s="1821"/>
      <c r="BD119" s="1817"/>
      <c r="BE119" s="1817"/>
      <c r="BF119" s="1817"/>
      <c r="BG119" s="1818"/>
      <c r="BH119" s="1160"/>
      <c r="BI119" s="1817"/>
      <c r="BJ119" s="1817"/>
      <c r="BK119" s="1817"/>
      <c r="BL119" s="1818"/>
    </row>
    <row r="120" spans="1:64" s="137" customFormat="1" ht="18" customHeight="1" x14ac:dyDescent="0.45">
      <c r="A120" s="211">
        <f t="shared" si="1"/>
        <v>101</v>
      </c>
      <c r="B120" s="1821"/>
      <c r="C120" s="1817"/>
      <c r="D120" s="1817"/>
      <c r="E120" s="1817"/>
      <c r="F120" s="1817"/>
      <c r="G120" s="1817"/>
      <c r="H120" s="1817"/>
      <c r="I120" s="1817"/>
      <c r="J120" s="1817"/>
      <c r="K120" s="1817"/>
      <c r="L120" s="1817"/>
      <c r="M120" s="1817"/>
      <c r="N120" s="274"/>
      <c r="O120" s="1817"/>
      <c r="P120" s="1817"/>
      <c r="Q120" s="1817"/>
      <c r="R120" s="1817"/>
      <c r="S120" s="1817"/>
      <c r="T120" s="1817"/>
      <c r="U120" s="1817"/>
      <c r="V120" s="1817"/>
      <c r="W120" s="1817"/>
      <c r="X120" s="1817"/>
      <c r="Y120" s="1817"/>
      <c r="Z120" s="1817"/>
      <c r="AA120" s="1817"/>
      <c r="AB120" s="1817"/>
      <c r="AC120" s="1817"/>
      <c r="AD120" s="1817"/>
      <c r="AE120" s="1817"/>
      <c r="AF120" s="1817"/>
      <c r="AG120" s="1161"/>
      <c r="AH120" s="1821"/>
      <c r="AI120" s="1817"/>
      <c r="AJ120" s="1817"/>
      <c r="AK120" s="1817"/>
      <c r="AL120" s="1817"/>
      <c r="AM120" s="1817"/>
      <c r="AN120" s="1817"/>
      <c r="AO120" s="1817"/>
      <c r="AP120" s="1817"/>
      <c r="AQ120" s="1817"/>
      <c r="AR120" s="1817"/>
      <c r="AS120" s="1817"/>
      <c r="AT120" s="1817"/>
      <c r="AU120" s="1817"/>
      <c r="AV120" s="1817"/>
      <c r="AW120" s="1817"/>
      <c r="AX120" s="1817"/>
      <c r="AY120" s="1818"/>
      <c r="AZ120" s="1822"/>
      <c r="BA120" s="1823"/>
      <c r="BB120" s="1824"/>
      <c r="BC120" s="1821"/>
      <c r="BD120" s="1817"/>
      <c r="BE120" s="1817"/>
      <c r="BF120" s="1817"/>
      <c r="BG120" s="1818"/>
      <c r="BH120" s="1160"/>
      <c r="BI120" s="1817"/>
      <c r="BJ120" s="1817"/>
      <c r="BK120" s="1817"/>
      <c r="BL120" s="1818"/>
    </row>
    <row r="121" spans="1:64" s="137" customFormat="1" ht="18" customHeight="1" x14ac:dyDescent="0.45">
      <c r="A121" s="211">
        <f t="shared" si="1"/>
        <v>102</v>
      </c>
      <c r="B121" s="1821"/>
      <c r="C121" s="1817"/>
      <c r="D121" s="1817"/>
      <c r="E121" s="1817"/>
      <c r="F121" s="1817"/>
      <c r="G121" s="1817"/>
      <c r="H121" s="1817"/>
      <c r="I121" s="1817"/>
      <c r="J121" s="1817"/>
      <c r="K121" s="1817"/>
      <c r="L121" s="1817"/>
      <c r="M121" s="1817"/>
      <c r="N121" s="274"/>
      <c r="O121" s="1817"/>
      <c r="P121" s="1817"/>
      <c r="Q121" s="1817"/>
      <c r="R121" s="1817"/>
      <c r="S121" s="1817"/>
      <c r="T121" s="1817"/>
      <c r="U121" s="1817"/>
      <c r="V121" s="1817"/>
      <c r="W121" s="1817"/>
      <c r="X121" s="1817"/>
      <c r="Y121" s="1817"/>
      <c r="Z121" s="1817"/>
      <c r="AA121" s="1817"/>
      <c r="AB121" s="1817"/>
      <c r="AC121" s="1817"/>
      <c r="AD121" s="1817"/>
      <c r="AE121" s="1817"/>
      <c r="AF121" s="1817"/>
      <c r="AG121" s="1161"/>
      <c r="AH121" s="1821"/>
      <c r="AI121" s="1817"/>
      <c r="AJ121" s="1817"/>
      <c r="AK121" s="1817"/>
      <c r="AL121" s="1817"/>
      <c r="AM121" s="1817"/>
      <c r="AN121" s="1817"/>
      <c r="AO121" s="1817"/>
      <c r="AP121" s="1817"/>
      <c r="AQ121" s="1817"/>
      <c r="AR121" s="1817"/>
      <c r="AS121" s="1817"/>
      <c r="AT121" s="1817"/>
      <c r="AU121" s="1817"/>
      <c r="AV121" s="1817"/>
      <c r="AW121" s="1817"/>
      <c r="AX121" s="1817"/>
      <c r="AY121" s="1818"/>
      <c r="AZ121" s="1822"/>
      <c r="BA121" s="1823"/>
      <c r="BB121" s="1824"/>
      <c r="BC121" s="1821"/>
      <c r="BD121" s="1817"/>
      <c r="BE121" s="1817"/>
      <c r="BF121" s="1817"/>
      <c r="BG121" s="1818"/>
      <c r="BH121" s="1160"/>
      <c r="BI121" s="1817"/>
      <c r="BJ121" s="1817"/>
      <c r="BK121" s="1817"/>
      <c r="BL121" s="1818"/>
    </row>
    <row r="122" spans="1:64" s="137" customFormat="1" ht="18" customHeight="1" x14ac:dyDescent="0.45">
      <c r="A122" s="211">
        <f t="shared" si="1"/>
        <v>103</v>
      </c>
      <c r="B122" s="1821"/>
      <c r="C122" s="1817"/>
      <c r="D122" s="1817"/>
      <c r="E122" s="1817"/>
      <c r="F122" s="1817"/>
      <c r="G122" s="1817"/>
      <c r="H122" s="1817"/>
      <c r="I122" s="1817"/>
      <c r="J122" s="1817"/>
      <c r="K122" s="1817"/>
      <c r="L122" s="1817"/>
      <c r="M122" s="1817"/>
      <c r="N122" s="274"/>
      <c r="O122" s="1817"/>
      <c r="P122" s="1817"/>
      <c r="Q122" s="1817"/>
      <c r="R122" s="1817"/>
      <c r="S122" s="1817"/>
      <c r="T122" s="1817"/>
      <c r="U122" s="1817"/>
      <c r="V122" s="1817"/>
      <c r="W122" s="1817"/>
      <c r="X122" s="1817"/>
      <c r="Y122" s="1817"/>
      <c r="Z122" s="1817"/>
      <c r="AA122" s="1817"/>
      <c r="AB122" s="1817"/>
      <c r="AC122" s="1817"/>
      <c r="AD122" s="1817"/>
      <c r="AE122" s="1817"/>
      <c r="AF122" s="1817"/>
      <c r="AG122" s="1161"/>
      <c r="AH122" s="1821"/>
      <c r="AI122" s="1817"/>
      <c r="AJ122" s="1817"/>
      <c r="AK122" s="1817"/>
      <c r="AL122" s="1817"/>
      <c r="AM122" s="1817"/>
      <c r="AN122" s="1817"/>
      <c r="AO122" s="1817"/>
      <c r="AP122" s="1817"/>
      <c r="AQ122" s="1817"/>
      <c r="AR122" s="1817"/>
      <c r="AS122" s="1817"/>
      <c r="AT122" s="1817"/>
      <c r="AU122" s="1817"/>
      <c r="AV122" s="1817"/>
      <c r="AW122" s="1817"/>
      <c r="AX122" s="1817"/>
      <c r="AY122" s="1818"/>
      <c r="AZ122" s="1822"/>
      <c r="BA122" s="1823"/>
      <c r="BB122" s="1824"/>
      <c r="BC122" s="1821"/>
      <c r="BD122" s="1817"/>
      <c r="BE122" s="1817"/>
      <c r="BF122" s="1817"/>
      <c r="BG122" s="1818"/>
      <c r="BH122" s="1160"/>
      <c r="BI122" s="1817"/>
      <c r="BJ122" s="1817"/>
      <c r="BK122" s="1817"/>
      <c r="BL122" s="1818"/>
    </row>
    <row r="123" spans="1:64" s="137" customFormat="1" ht="18" customHeight="1" x14ac:dyDescent="0.45">
      <c r="A123" s="275">
        <f t="shared" si="1"/>
        <v>104</v>
      </c>
      <c r="B123" s="1830"/>
      <c r="C123" s="1828"/>
      <c r="D123" s="1828"/>
      <c r="E123" s="1828"/>
      <c r="F123" s="1828"/>
      <c r="G123" s="1828"/>
      <c r="H123" s="1828"/>
      <c r="I123" s="1828"/>
      <c r="J123" s="1828"/>
      <c r="K123" s="1828"/>
      <c r="L123" s="1828"/>
      <c r="M123" s="1828"/>
      <c r="N123" s="276"/>
      <c r="O123" s="1828"/>
      <c r="P123" s="1828"/>
      <c r="Q123" s="1828"/>
      <c r="R123" s="1828"/>
      <c r="S123" s="1828"/>
      <c r="T123" s="1828"/>
      <c r="U123" s="1828"/>
      <c r="V123" s="1828"/>
      <c r="W123" s="1828"/>
      <c r="X123" s="1828"/>
      <c r="Y123" s="1828"/>
      <c r="Z123" s="1828"/>
      <c r="AA123" s="1828"/>
      <c r="AB123" s="1828"/>
      <c r="AC123" s="1828"/>
      <c r="AD123" s="1828"/>
      <c r="AE123" s="1828"/>
      <c r="AF123" s="1828"/>
      <c r="AG123" s="1181"/>
      <c r="AH123" s="1830"/>
      <c r="AI123" s="1828"/>
      <c r="AJ123" s="1828"/>
      <c r="AK123" s="1828"/>
      <c r="AL123" s="1828"/>
      <c r="AM123" s="1828"/>
      <c r="AN123" s="1828"/>
      <c r="AO123" s="1828"/>
      <c r="AP123" s="1828"/>
      <c r="AQ123" s="1828"/>
      <c r="AR123" s="1828"/>
      <c r="AS123" s="1828"/>
      <c r="AT123" s="1828"/>
      <c r="AU123" s="1828"/>
      <c r="AV123" s="1828"/>
      <c r="AW123" s="1828"/>
      <c r="AX123" s="1828"/>
      <c r="AY123" s="1829"/>
      <c r="AZ123" s="1831"/>
      <c r="BA123" s="1832"/>
      <c r="BB123" s="1833"/>
      <c r="BC123" s="1830"/>
      <c r="BD123" s="1828"/>
      <c r="BE123" s="1828"/>
      <c r="BF123" s="1828"/>
      <c r="BG123" s="1829"/>
      <c r="BH123" s="1180"/>
      <c r="BI123" s="1828"/>
      <c r="BJ123" s="1828"/>
      <c r="BK123" s="1828"/>
      <c r="BL123" s="1829"/>
    </row>
    <row r="124" spans="1:64" x14ac:dyDescent="0.4">
      <c r="BA124" s="212"/>
      <c r="BB124" s="212"/>
    </row>
  </sheetData>
  <mergeCells count="1542">
    <mergeCell ref="BH123:BL123"/>
    <mergeCell ref="AH123:AP123"/>
    <mergeCell ref="AQ123:AT123"/>
    <mergeCell ref="AU123:AV123"/>
    <mergeCell ref="AW123:AY123"/>
    <mergeCell ref="AZ123:BB123"/>
    <mergeCell ref="BC123:BG123"/>
    <mergeCell ref="AZ122:BB122"/>
    <mergeCell ref="BC122:BG122"/>
    <mergeCell ref="BH122:BL122"/>
    <mergeCell ref="B123:F123"/>
    <mergeCell ref="G123:M123"/>
    <mergeCell ref="O123:P123"/>
    <mergeCell ref="Q123:R123"/>
    <mergeCell ref="S123:U123"/>
    <mergeCell ref="V123:AA123"/>
    <mergeCell ref="AB123:AG123"/>
    <mergeCell ref="V122:AA122"/>
    <mergeCell ref="AB122:AG122"/>
    <mergeCell ref="AH122:AP122"/>
    <mergeCell ref="AQ122:AT122"/>
    <mergeCell ref="AU122:AV122"/>
    <mergeCell ref="AW122:AY122"/>
    <mergeCell ref="AU121:AV121"/>
    <mergeCell ref="AW121:AY121"/>
    <mergeCell ref="AZ121:BB121"/>
    <mergeCell ref="BC121:BG121"/>
    <mergeCell ref="BH121:BL121"/>
    <mergeCell ref="B122:F122"/>
    <mergeCell ref="G122:M122"/>
    <mergeCell ref="O122:P122"/>
    <mergeCell ref="Q122:R122"/>
    <mergeCell ref="S122:U122"/>
    <mergeCell ref="BH120:BL120"/>
    <mergeCell ref="B121:F121"/>
    <mergeCell ref="G121:M121"/>
    <mergeCell ref="O121:P121"/>
    <mergeCell ref="Q121:R121"/>
    <mergeCell ref="S121:U121"/>
    <mergeCell ref="V121:AA121"/>
    <mergeCell ref="AB121:AG121"/>
    <mergeCell ref="AH121:AP121"/>
    <mergeCell ref="AQ121:AT121"/>
    <mergeCell ref="AH120:AP120"/>
    <mergeCell ref="AQ120:AT120"/>
    <mergeCell ref="AU120:AV120"/>
    <mergeCell ref="AW120:AY120"/>
    <mergeCell ref="AZ120:BB120"/>
    <mergeCell ref="BC120:BG120"/>
    <mergeCell ref="AZ119:BB119"/>
    <mergeCell ref="BC119:BG119"/>
    <mergeCell ref="BH119:BL119"/>
    <mergeCell ref="B120:F120"/>
    <mergeCell ref="G120:M120"/>
    <mergeCell ref="O120:P120"/>
    <mergeCell ref="Q120:R120"/>
    <mergeCell ref="S120:U120"/>
    <mergeCell ref="V120:AA120"/>
    <mergeCell ref="AB120:AG120"/>
    <mergeCell ref="V119:AA119"/>
    <mergeCell ref="AB119:AG119"/>
    <mergeCell ref="AH119:AP119"/>
    <mergeCell ref="AQ119:AT119"/>
    <mergeCell ref="AU119:AV119"/>
    <mergeCell ref="AW119:AY119"/>
    <mergeCell ref="AU118:AV118"/>
    <mergeCell ref="AW118:AY118"/>
    <mergeCell ref="AZ118:BB118"/>
    <mergeCell ref="BC118:BG118"/>
    <mergeCell ref="BH118:BL118"/>
    <mergeCell ref="B119:F119"/>
    <mergeCell ref="G119:M119"/>
    <mergeCell ref="O119:P119"/>
    <mergeCell ref="Q119:R119"/>
    <mergeCell ref="S119:U119"/>
    <mergeCell ref="BH117:BL117"/>
    <mergeCell ref="B118:F118"/>
    <mergeCell ref="G118:M118"/>
    <mergeCell ref="O118:P118"/>
    <mergeCell ref="Q118:R118"/>
    <mergeCell ref="S118:U118"/>
    <mergeCell ref="V118:AA118"/>
    <mergeCell ref="AB118:AG118"/>
    <mergeCell ref="AH118:AP118"/>
    <mergeCell ref="AQ118:AT118"/>
    <mergeCell ref="AH117:AP117"/>
    <mergeCell ref="AQ117:AT117"/>
    <mergeCell ref="AU117:AV117"/>
    <mergeCell ref="AW117:AY117"/>
    <mergeCell ref="AZ117:BB117"/>
    <mergeCell ref="BC117:BG117"/>
    <mergeCell ref="AZ116:BB116"/>
    <mergeCell ref="BC116:BG116"/>
    <mergeCell ref="BH116:BL116"/>
    <mergeCell ref="B117:F117"/>
    <mergeCell ref="G117:M117"/>
    <mergeCell ref="O117:P117"/>
    <mergeCell ref="Q117:R117"/>
    <mergeCell ref="S117:U117"/>
    <mergeCell ref="V117:AA117"/>
    <mergeCell ref="AB117:AG117"/>
    <mergeCell ref="V116:AA116"/>
    <mergeCell ref="AB116:AG116"/>
    <mergeCell ref="AH116:AP116"/>
    <mergeCell ref="AQ116:AT116"/>
    <mergeCell ref="AU116:AV116"/>
    <mergeCell ref="AW116:AY116"/>
    <mergeCell ref="AU115:AV115"/>
    <mergeCell ref="AW115:AY115"/>
    <mergeCell ref="AZ115:BB115"/>
    <mergeCell ref="BC115:BG115"/>
    <mergeCell ref="BH115:BL115"/>
    <mergeCell ref="B116:F116"/>
    <mergeCell ref="G116:M116"/>
    <mergeCell ref="O116:P116"/>
    <mergeCell ref="Q116:R116"/>
    <mergeCell ref="S116:U116"/>
    <mergeCell ref="BH114:BL114"/>
    <mergeCell ref="B115:F115"/>
    <mergeCell ref="G115:M115"/>
    <mergeCell ref="O115:P115"/>
    <mergeCell ref="Q115:R115"/>
    <mergeCell ref="S115:U115"/>
    <mergeCell ref="V115:AA115"/>
    <mergeCell ref="AB115:AG115"/>
    <mergeCell ref="AH115:AP115"/>
    <mergeCell ref="AQ115:AT115"/>
    <mergeCell ref="AH114:AP114"/>
    <mergeCell ref="AQ114:AT114"/>
    <mergeCell ref="AU114:AV114"/>
    <mergeCell ref="AW114:AY114"/>
    <mergeCell ref="AZ114:BB114"/>
    <mergeCell ref="BC114:BG114"/>
    <mergeCell ref="AZ113:BB113"/>
    <mergeCell ref="BC113:BG113"/>
    <mergeCell ref="BH113:BL113"/>
    <mergeCell ref="B114:F114"/>
    <mergeCell ref="G114:M114"/>
    <mergeCell ref="O114:P114"/>
    <mergeCell ref="Q114:R114"/>
    <mergeCell ref="S114:U114"/>
    <mergeCell ref="V114:AA114"/>
    <mergeCell ref="AB114:AG114"/>
    <mergeCell ref="V113:AA113"/>
    <mergeCell ref="AB113:AG113"/>
    <mergeCell ref="AH113:AP113"/>
    <mergeCell ref="AQ113:AT113"/>
    <mergeCell ref="AU113:AV113"/>
    <mergeCell ref="AW113:AY113"/>
    <mergeCell ref="AU112:AV112"/>
    <mergeCell ref="AW112:AY112"/>
    <mergeCell ref="AZ112:BB112"/>
    <mergeCell ref="BC112:BG112"/>
    <mergeCell ref="BH112:BL112"/>
    <mergeCell ref="B113:F113"/>
    <mergeCell ref="G113:M113"/>
    <mergeCell ref="O113:P113"/>
    <mergeCell ref="Q113:R113"/>
    <mergeCell ref="S113:U113"/>
    <mergeCell ref="BH111:BL111"/>
    <mergeCell ref="B112:F112"/>
    <mergeCell ref="G112:M112"/>
    <mergeCell ref="O112:P112"/>
    <mergeCell ref="Q112:R112"/>
    <mergeCell ref="S112:U112"/>
    <mergeCell ref="V112:AA112"/>
    <mergeCell ref="AB112:AG112"/>
    <mergeCell ref="AH112:AP112"/>
    <mergeCell ref="AQ112:AT112"/>
    <mergeCell ref="AH111:AP111"/>
    <mergeCell ref="AQ111:AT111"/>
    <mergeCell ref="AU111:AV111"/>
    <mergeCell ref="AW111:AY111"/>
    <mergeCell ref="AZ111:BB111"/>
    <mergeCell ref="BC111:BG111"/>
    <mergeCell ref="AZ110:BB110"/>
    <mergeCell ref="BC110:BG110"/>
    <mergeCell ref="BH110:BL110"/>
    <mergeCell ref="B111:F111"/>
    <mergeCell ref="G111:M111"/>
    <mergeCell ref="O111:P111"/>
    <mergeCell ref="Q111:R111"/>
    <mergeCell ref="S111:U111"/>
    <mergeCell ref="V111:AA111"/>
    <mergeCell ref="AB111:AG111"/>
    <mergeCell ref="V110:AA110"/>
    <mergeCell ref="AB110:AG110"/>
    <mergeCell ref="AH110:AP110"/>
    <mergeCell ref="AQ110:AT110"/>
    <mergeCell ref="AU110:AV110"/>
    <mergeCell ref="AW110:AY110"/>
    <mergeCell ref="AU109:AV109"/>
    <mergeCell ref="AW109:AY109"/>
    <mergeCell ref="AZ109:BB109"/>
    <mergeCell ref="BC109:BG109"/>
    <mergeCell ref="BH109:BL109"/>
    <mergeCell ref="B110:F110"/>
    <mergeCell ref="G110:M110"/>
    <mergeCell ref="O110:P110"/>
    <mergeCell ref="Q110:R110"/>
    <mergeCell ref="S110:U110"/>
    <mergeCell ref="BH108:BL108"/>
    <mergeCell ref="B109:F109"/>
    <mergeCell ref="G109:M109"/>
    <mergeCell ref="O109:P109"/>
    <mergeCell ref="Q109:R109"/>
    <mergeCell ref="S109:U109"/>
    <mergeCell ref="V109:AA109"/>
    <mergeCell ref="AB109:AG109"/>
    <mergeCell ref="AH109:AP109"/>
    <mergeCell ref="AQ109:AT109"/>
    <mergeCell ref="AH108:AP108"/>
    <mergeCell ref="AQ108:AT108"/>
    <mergeCell ref="AU108:AV108"/>
    <mergeCell ref="AW108:AY108"/>
    <mergeCell ref="AZ108:BB108"/>
    <mergeCell ref="BC108:BG108"/>
    <mergeCell ref="AZ107:BB107"/>
    <mergeCell ref="BC107:BG107"/>
    <mergeCell ref="BH107:BL107"/>
    <mergeCell ref="B108:F108"/>
    <mergeCell ref="G108:M108"/>
    <mergeCell ref="O108:P108"/>
    <mergeCell ref="Q108:R108"/>
    <mergeCell ref="S108:U108"/>
    <mergeCell ref="V108:AA108"/>
    <mergeCell ref="AB108:AG108"/>
    <mergeCell ref="V107:AA107"/>
    <mergeCell ref="AB107:AG107"/>
    <mergeCell ref="AH107:AP107"/>
    <mergeCell ref="AQ107:AT107"/>
    <mergeCell ref="AU107:AV107"/>
    <mergeCell ref="AW107:AY107"/>
    <mergeCell ref="AU106:AV106"/>
    <mergeCell ref="AW106:AY106"/>
    <mergeCell ref="AZ106:BB106"/>
    <mergeCell ref="BC106:BG106"/>
    <mergeCell ref="BH106:BL106"/>
    <mergeCell ref="B107:F107"/>
    <mergeCell ref="G107:M107"/>
    <mergeCell ref="O107:P107"/>
    <mergeCell ref="Q107:R107"/>
    <mergeCell ref="S107:U107"/>
    <mergeCell ref="BH105:BL105"/>
    <mergeCell ref="B106:F106"/>
    <mergeCell ref="G106:M106"/>
    <mergeCell ref="O106:P106"/>
    <mergeCell ref="Q106:R106"/>
    <mergeCell ref="S106:U106"/>
    <mergeCell ref="V106:AA106"/>
    <mergeCell ref="AB106:AG106"/>
    <mergeCell ref="AH106:AP106"/>
    <mergeCell ref="AQ106:AT106"/>
    <mergeCell ref="AH105:AP105"/>
    <mergeCell ref="AQ105:AT105"/>
    <mergeCell ref="AU105:AV105"/>
    <mergeCell ref="AW105:AY105"/>
    <mergeCell ref="AZ105:BB105"/>
    <mergeCell ref="BC105:BG105"/>
    <mergeCell ref="AZ104:BB104"/>
    <mergeCell ref="BC104:BG104"/>
    <mergeCell ref="BH104:BL104"/>
    <mergeCell ref="B105:F105"/>
    <mergeCell ref="G105:M105"/>
    <mergeCell ref="O105:P105"/>
    <mergeCell ref="Q105:R105"/>
    <mergeCell ref="S105:U105"/>
    <mergeCell ref="V105:AA105"/>
    <mergeCell ref="AB105:AG105"/>
    <mergeCell ref="V104:AA104"/>
    <mergeCell ref="AB104:AG104"/>
    <mergeCell ref="AH104:AP104"/>
    <mergeCell ref="AQ104:AT104"/>
    <mergeCell ref="AU104:AV104"/>
    <mergeCell ref="AW104:AY104"/>
    <mergeCell ref="AU103:AV103"/>
    <mergeCell ref="AW103:AY103"/>
    <mergeCell ref="AZ103:BB103"/>
    <mergeCell ref="BC103:BG103"/>
    <mergeCell ref="BH103:BL103"/>
    <mergeCell ref="B104:F104"/>
    <mergeCell ref="G104:M104"/>
    <mergeCell ref="O104:P104"/>
    <mergeCell ref="Q104:R104"/>
    <mergeCell ref="S104:U104"/>
    <mergeCell ref="BH102:BL102"/>
    <mergeCell ref="B103:F103"/>
    <mergeCell ref="G103:M103"/>
    <mergeCell ref="O103:P103"/>
    <mergeCell ref="Q103:R103"/>
    <mergeCell ref="S103:U103"/>
    <mergeCell ref="V103:AA103"/>
    <mergeCell ref="AB103:AG103"/>
    <mergeCell ref="AH103:AP103"/>
    <mergeCell ref="AQ103:AT103"/>
    <mergeCell ref="AH102:AP102"/>
    <mergeCell ref="AQ102:AT102"/>
    <mergeCell ref="AU102:AV102"/>
    <mergeCell ref="AW102:AY102"/>
    <mergeCell ref="AZ102:BB102"/>
    <mergeCell ref="BC102:BG102"/>
    <mergeCell ref="AZ101:BB101"/>
    <mergeCell ref="BC101:BG101"/>
    <mergeCell ref="BH101:BL101"/>
    <mergeCell ref="B102:F102"/>
    <mergeCell ref="G102:M102"/>
    <mergeCell ref="O102:P102"/>
    <mergeCell ref="Q102:R102"/>
    <mergeCell ref="S102:U102"/>
    <mergeCell ref="V102:AA102"/>
    <mergeCell ref="AB102:AG102"/>
    <mergeCell ref="V101:AA101"/>
    <mergeCell ref="AB101:AG101"/>
    <mergeCell ref="AH101:AP101"/>
    <mergeCell ref="AQ101:AT101"/>
    <mergeCell ref="AU101:AV101"/>
    <mergeCell ref="AW101:AY101"/>
    <mergeCell ref="AU100:AV100"/>
    <mergeCell ref="AW100:AY100"/>
    <mergeCell ref="AZ100:BB100"/>
    <mergeCell ref="BC100:BG100"/>
    <mergeCell ref="BH100:BL100"/>
    <mergeCell ref="B101:F101"/>
    <mergeCell ref="G101:M101"/>
    <mergeCell ref="O101:P101"/>
    <mergeCell ref="Q101:R101"/>
    <mergeCell ref="S101:U101"/>
    <mergeCell ref="BH99:BL99"/>
    <mergeCell ref="B100:F100"/>
    <mergeCell ref="G100:M100"/>
    <mergeCell ref="O100:P100"/>
    <mergeCell ref="Q100:R100"/>
    <mergeCell ref="S100:U100"/>
    <mergeCell ref="V100:AA100"/>
    <mergeCell ref="AB100:AG100"/>
    <mergeCell ref="AH100:AP100"/>
    <mergeCell ref="AQ100:AT100"/>
    <mergeCell ref="AH99:AP99"/>
    <mergeCell ref="AQ99:AT99"/>
    <mergeCell ref="AU99:AV99"/>
    <mergeCell ref="AW99:AY99"/>
    <mergeCell ref="AZ99:BB99"/>
    <mergeCell ref="BC99:BG99"/>
    <mergeCell ref="AZ98:BB98"/>
    <mergeCell ref="BC98:BG98"/>
    <mergeCell ref="BH98:BL98"/>
    <mergeCell ref="B99:F99"/>
    <mergeCell ref="G99:M99"/>
    <mergeCell ref="O99:P99"/>
    <mergeCell ref="Q99:R99"/>
    <mergeCell ref="S99:U99"/>
    <mergeCell ref="V99:AA99"/>
    <mergeCell ref="AB99:AG99"/>
    <mergeCell ref="V98:AA98"/>
    <mergeCell ref="AB98:AG98"/>
    <mergeCell ref="AH98:AP98"/>
    <mergeCell ref="AQ98:AT98"/>
    <mergeCell ref="AU98:AV98"/>
    <mergeCell ref="AW98:AY98"/>
    <mergeCell ref="AU97:AV97"/>
    <mergeCell ref="AW97:AY97"/>
    <mergeCell ref="AZ97:BB97"/>
    <mergeCell ref="BC97:BG97"/>
    <mergeCell ref="BH97:BL97"/>
    <mergeCell ref="B98:F98"/>
    <mergeCell ref="G98:M98"/>
    <mergeCell ref="O98:P98"/>
    <mergeCell ref="Q98:R98"/>
    <mergeCell ref="S98:U98"/>
    <mergeCell ref="BH96:BL96"/>
    <mergeCell ref="B97:F97"/>
    <mergeCell ref="G97:M97"/>
    <mergeCell ref="O97:P97"/>
    <mergeCell ref="Q97:R97"/>
    <mergeCell ref="S97:U97"/>
    <mergeCell ref="V97:AA97"/>
    <mergeCell ref="AB97:AG97"/>
    <mergeCell ref="AH97:AP97"/>
    <mergeCell ref="AQ97:AT97"/>
    <mergeCell ref="AH96:AP96"/>
    <mergeCell ref="AQ96:AT96"/>
    <mergeCell ref="AU96:AV96"/>
    <mergeCell ref="AW96:AY96"/>
    <mergeCell ref="AZ96:BB96"/>
    <mergeCell ref="BC96:BG96"/>
    <mergeCell ref="AZ95:BB95"/>
    <mergeCell ref="BC95:BG95"/>
    <mergeCell ref="BH95:BL95"/>
    <mergeCell ref="B96:F96"/>
    <mergeCell ref="G96:M96"/>
    <mergeCell ref="O96:P96"/>
    <mergeCell ref="Q96:R96"/>
    <mergeCell ref="S96:U96"/>
    <mergeCell ref="V96:AA96"/>
    <mergeCell ref="AB96:AG96"/>
    <mergeCell ref="V95:AA95"/>
    <mergeCell ref="AB95:AG95"/>
    <mergeCell ref="AH95:AP95"/>
    <mergeCell ref="AQ95:AT95"/>
    <mergeCell ref="AU95:AV95"/>
    <mergeCell ref="AW95:AY95"/>
    <mergeCell ref="AU94:AV94"/>
    <mergeCell ref="AW94:AY94"/>
    <mergeCell ref="AZ94:BB94"/>
    <mergeCell ref="BC94:BG94"/>
    <mergeCell ref="BH94:BL94"/>
    <mergeCell ref="B95:F95"/>
    <mergeCell ref="G95:M95"/>
    <mergeCell ref="O95:P95"/>
    <mergeCell ref="Q95:R95"/>
    <mergeCell ref="S95:U95"/>
    <mergeCell ref="BH93:BL93"/>
    <mergeCell ref="B94:F94"/>
    <mergeCell ref="G94:M94"/>
    <mergeCell ref="O94:P94"/>
    <mergeCell ref="Q94:R94"/>
    <mergeCell ref="S94:U94"/>
    <mergeCell ref="V94:AA94"/>
    <mergeCell ref="AB94:AG94"/>
    <mergeCell ref="AH94:AP94"/>
    <mergeCell ref="AQ94:AT94"/>
    <mergeCell ref="AH93:AP93"/>
    <mergeCell ref="AQ93:AT93"/>
    <mergeCell ref="AU93:AV93"/>
    <mergeCell ref="AW93:AY93"/>
    <mergeCell ref="AZ93:BB93"/>
    <mergeCell ref="BC93:BG93"/>
    <mergeCell ref="AZ92:BB92"/>
    <mergeCell ref="BC92:BG92"/>
    <mergeCell ref="BH92:BL92"/>
    <mergeCell ref="B93:F93"/>
    <mergeCell ref="G93:M93"/>
    <mergeCell ref="O93:P93"/>
    <mergeCell ref="Q93:R93"/>
    <mergeCell ref="S93:U93"/>
    <mergeCell ref="V93:AA93"/>
    <mergeCell ref="AB93:AG93"/>
    <mergeCell ref="V92:AA92"/>
    <mergeCell ref="AB92:AG92"/>
    <mergeCell ref="AH92:AP92"/>
    <mergeCell ref="AQ92:AT92"/>
    <mergeCell ref="AU92:AV92"/>
    <mergeCell ref="AW92:AY92"/>
    <mergeCell ref="AU91:AV91"/>
    <mergeCell ref="AW91:AY91"/>
    <mergeCell ref="AZ91:BB91"/>
    <mergeCell ref="BC91:BG91"/>
    <mergeCell ref="BH91:BL91"/>
    <mergeCell ref="B92:F92"/>
    <mergeCell ref="G92:M92"/>
    <mergeCell ref="O92:P92"/>
    <mergeCell ref="Q92:R92"/>
    <mergeCell ref="S92:U92"/>
    <mergeCell ref="BH90:BL90"/>
    <mergeCell ref="B91:F91"/>
    <mergeCell ref="G91:M91"/>
    <mergeCell ref="O91:P91"/>
    <mergeCell ref="Q91:R91"/>
    <mergeCell ref="S91:U91"/>
    <mergeCell ref="V91:AA91"/>
    <mergeCell ref="AB91:AG91"/>
    <mergeCell ref="AH91:AP91"/>
    <mergeCell ref="AQ91:AT91"/>
    <mergeCell ref="AH90:AP90"/>
    <mergeCell ref="AQ90:AT90"/>
    <mergeCell ref="AU90:AV90"/>
    <mergeCell ref="AW90:AY90"/>
    <mergeCell ref="AZ90:BB90"/>
    <mergeCell ref="BC90:BG90"/>
    <mergeCell ref="AZ89:BB89"/>
    <mergeCell ref="BC89:BG89"/>
    <mergeCell ref="BH89:BL89"/>
    <mergeCell ref="B90:F90"/>
    <mergeCell ref="G90:M90"/>
    <mergeCell ref="O90:P90"/>
    <mergeCell ref="Q90:R90"/>
    <mergeCell ref="S90:U90"/>
    <mergeCell ref="V90:AA90"/>
    <mergeCell ref="AB90:AG90"/>
    <mergeCell ref="V89:AA89"/>
    <mergeCell ref="AB89:AG89"/>
    <mergeCell ref="AH89:AP89"/>
    <mergeCell ref="AQ89:AT89"/>
    <mergeCell ref="AU89:AV89"/>
    <mergeCell ref="AW89:AY89"/>
    <mergeCell ref="AU88:AV88"/>
    <mergeCell ref="AW88:AY88"/>
    <mergeCell ref="AZ88:BB88"/>
    <mergeCell ref="BC88:BG88"/>
    <mergeCell ref="BH88:BL88"/>
    <mergeCell ref="B89:F89"/>
    <mergeCell ref="G89:M89"/>
    <mergeCell ref="O89:P89"/>
    <mergeCell ref="Q89:R89"/>
    <mergeCell ref="S89:U89"/>
    <mergeCell ref="BH87:BL87"/>
    <mergeCell ref="B88:F88"/>
    <mergeCell ref="G88:M88"/>
    <mergeCell ref="O88:P88"/>
    <mergeCell ref="Q88:R88"/>
    <mergeCell ref="S88:U88"/>
    <mergeCell ref="V88:AA88"/>
    <mergeCell ref="AB88:AG88"/>
    <mergeCell ref="AH88:AP88"/>
    <mergeCell ref="AQ88:AT88"/>
    <mergeCell ref="AH87:AP87"/>
    <mergeCell ref="AQ87:AT87"/>
    <mergeCell ref="AU87:AV87"/>
    <mergeCell ref="AW87:AY87"/>
    <mergeCell ref="AZ87:BB87"/>
    <mergeCell ref="BC87:BG87"/>
    <mergeCell ref="AZ86:BB86"/>
    <mergeCell ref="BC86:BG86"/>
    <mergeCell ref="BH86:BL86"/>
    <mergeCell ref="B87:F87"/>
    <mergeCell ref="G87:M87"/>
    <mergeCell ref="O87:P87"/>
    <mergeCell ref="Q87:R87"/>
    <mergeCell ref="S87:U87"/>
    <mergeCell ref="V87:AA87"/>
    <mergeCell ref="AB87:AG87"/>
    <mergeCell ref="V86:AA86"/>
    <mergeCell ref="AB86:AG86"/>
    <mergeCell ref="AH86:AP86"/>
    <mergeCell ref="AQ86:AT86"/>
    <mergeCell ref="AU86:AV86"/>
    <mergeCell ref="AW86:AY86"/>
    <mergeCell ref="AU85:AV85"/>
    <mergeCell ref="AW85:AY85"/>
    <mergeCell ref="AZ85:BB85"/>
    <mergeCell ref="BC85:BG85"/>
    <mergeCell ref="BH85:BL85"/>
    <mergeCell ref="B86:F86"/>
    <mergeCell ref="G86:M86"/>
    <mergeCell ref="O86:P86"/>
    <mergeCell ref="Q86:R86"/>
    <mergeCell ref="S86:U86"/>
    <mergeCell ref="BH84:BL84"/>
    <mergeCell ref="B85:F85"/>
    <mergeCell ref="G85:M85"/>
    <mergeCell ref="O85:P85"/>
    <mergeCell ref="Q85:R85"/>
    <mergeCell ref="S85:U85"/>
    <mergeCell ref="V85:AA85"/>
    <mergeCell ref="AB85:AG85"/>
    <mergeCell ref="AH85:AP85"/>
    <mergeCell ref="AQ85:AT85"/>
    <mergeCell ref="AH84:AP84"/>
    <mergeCell ref="AQ84:AT84"/>
    <mergeCell ref="AU84:AV84"/>
    <mergeCell ref="AW84:AY84"/>
    <mergeCell ref="AZ84:BB84"/>
    <mergeCell ref="BC84:BG84"/>
    <mergeCell ref="AZ83:BB83"/>
    <mergeCell ref="BC83:BG83"/>
    <mergeCell ref="BH83:BL83"/>
    <mergeCell ref="B84:F84"/>
    <mergeCell ref="G84:M84"/>
    <mergeCell ref="O84:P84"/>
    <mergeCell ref="Q84:R84"/>
    <mergeCell ref="S84:U84"/>
    <mergeCell ref="V84:AA84"/>
    <mergeCell ref="AB84:AG84"/>
    <mergeCell ref="V83:AA83"/>
    <mergeCell ref="AB83:AG83"/>
    <mergeCell ref="AH83:AP83"/>
    <mergeCell ref="AQ83:AT83"/>
    <mergeCell ref="AU83:AV83"/>
    <mergeCell ref="AW83:AY83"/>
    <mergeCell ref="AU82:AV82"/>
    <mergeCell ref="AW82:AY82"/>
    <mergeCell ref="AZ82:BB82"/>
    <mergeCell ref="BC82:BG82"/>
    <mergeCell ref="BH82:BL82"/>
    <mergeCell ref="B83:F83"/>
    <mergeCell ref="G83:M83"/>
    <mergeCell ref="O83:P83"/>
    <mergeCell ref="Q83:R83"/>
    <mergeCell ref="S83:U83"/>
    <mergeCell ref="BH81:BL81"/>
    <mergeCell ref="B82:F82"/>
    <mergeCell ref="G82:M82"/>
    <mergeCell ref="O82:P82"/>
    <mergeCell ref="Q82:R82"/>
    <mergeCell ref="S82:U82"/>
    <mergeCell ref="V82:AA82"/>
    <mergeCell ref="AB82:AG82"/>
    <mergeCell ref="AH82:AP82"/>
    <mergeCell ref="AQ82:AT82"/>
    <mergeCell ref="AH81:AP81"/>
    <mergeCell ref="AQ81:AT81"/>
    <mergeCell ref="AU81:AV81"/>
    <mergeCell ref="AW81:AY81"/>
    <mergeCell ref="AZ81:BB81"/>
    <mergeCell ref="BC81:BG81"/>
    <mergeCell ref="AZ80:BB80"/>
    <mergeCell ref="BC80:BG80"/>
    <mergeCell ref="BH80:BL80"/>
    <mergeCell ref="B81:F81"/>
    <mergeCell ref="G81:M81"/>
    <mergeCell ref="O81:P81"/>
    <mergeCell ref="Q81:R81"/>
    <mergeCell ref="S81:U81"/>
    <mergeCell ref="V81:AA81"/>
    <mergeCell ref="AB81:AG81"/>
    <mergeCell ref="V80:AA80"/>
    <mergeCell ref="AB80:AG80"/>
    <mergeCell ref="AH80:AP80"/>
    <mergeCell ref="AQ80:AT80"/>
    <mergeCell ref="AU80:AV80"/>
    <mergeCell ref="AW80:AY80"/>
    <mergeCell ref="AU79:AV79"/>
    <mergeCell ref="AW79:AY79"/>
    <mergeCell ref="AZ79:BB79"/>
    <mergeCell ref="BC79:BG79"/>
    <mergeCell ref="BH79:BL79"/>
    <mergeCell ref="B80:F80"/>
    <mergeCell ref="G80:M80"/>
    <mergeCell ref="O80:P80"/>
    <mergeCell ref="Q80:R80"/>
    <mergeCell ref="S80:U80"/>
    <mergeCell ref="BH78:BL78"/>
    <mergeCell ref="B79:F79"/>
    <mergeCell ref="G79:M79"/>
    <mergeCell ref="O79:P79"/>
    <mergeCell ref="Q79:R79"/>
    <mergeCell ref="S79:U79"/>
    <mergeCell ref="V79:AA79"/>
    <mergeCell ref="AB79:AG79"/>
    <mergeCell ref="AH79:AP79"/>
    <mergeCell ref="AQ79:AT79"/>
    <mergeCell ref="AH78:AP78"/>
    <mergeCell ref="AQ78:AT78"/>
    <mergeCell ref="AU78:AV78"/>
    <mergeCell ref="AW78:AY78"/>
    <mergeCell ref="AZ78:BB78"/>
    <mergeCell ref="BC78:BG78"/>
    <mergeCell ref="AZ77:BB77"/>
    <mergeCell ref="BC77:BG77"/>
    <mergeCell ref="BH77:BL77"/>
    <mergeCell ref="B78:F78"/>
    <mergeCell ref="G78:M78"/>
    <mergeCell ref="O78:P78"/>
    <mergeCell ref="Q78:R78"/>
    <mergeCell ref="S78:U78"/>
    <mergeCell ref="V78:AA78"/>
    <mergeCell ref="AB78:AG78"/>
    <mergeCell ref="V77:AA77"/>
    <mergeCell ref="AB77:AG77"/>
    <mergeCell ref="AH77:AP77"/>
    <mergeCell ref="AQ77:AT77"/>
    <mergeCell ref="AU77:AV77"/>
    <mergeCell ref="AW77:AY77"/>
    <mergeCell ref="AU76:AV76"/>
    <mergeCell ref="AW76:AY76"/>
    <mergeCell ref="AZ76:BB76"/>
    <mergeCell ref="BC76:BG76"/>
    <mergeCell ref="BH76:BL76"/>
    <mergeCell ref="B77:F77"/>
    <mergeCell ref="G77:M77"/>
    <mergeCell ref="O77:P77"/>
    <mergeCell ref="Q77:R77"/>
    <mergeCell ref="S77:U77"/>
    <mergeCell ref="BH75:BL75"/>
    <mergeCell ref="B76:F76"/>
    <mergeCell ref="G76:M76"/>
    <mergeCell ref="O76:P76"/>
    <mergeCell ref="Q76:R76"/>
    <mergeCell ref="S76:U76"/>
    <mergeCell ref="V76:AA76"/>
    <mergeCell ref="AB76:AG76"/>
    <mergeCell ref="AH76:AP76"/>
    <mergeCell ref="AQ76:AT76"/>
    <mergeCell ref="AH75:AP75"/>
    <mergeCell ref="AQ75:AT75"/>
    <mergeCell ref="AU75:AV75"/>
    <mergeCell ref="AW75:AY75"/>
    <mergeCell ref="AZ75:BB75"/>
    <mergeCell ref="BC75:BG75"/>
    <mergeCell ref="AZ74:BB74"/>
    <mergeCell ref="BC74:BG74"/>
    <mergeCell ref="BH74:BL74"/>
    <mergeCell ref="B75:F75"/>
    <mergeCell ref="G75:M75"/>
    <mergeCell ref="O75:P75"/>
    <mergeCell ref="Q75:R75"/>
    <mergeCell ref="S75:U75"/>
    <mergeCell ref="V75:AA75"/>
    <mergeCell ref="AB75:AG75"/>
    <mergeCell ref="V74:AA74"/>
    <mergeCell ref="AB74:AG74"/>
    <mergeCell ref="AH74:AP74"/>
    <mergeCell ref="AQ74:AT74"/>
    <mergeCell ref="AU74:AV74"/>
    <mergeCell ref="AW74:AY74"/>
    <mergeCell ref="AU73:AV73"/>
    <mergeCell ref="AW73:AY73"/>
    <mergeCell ref="AZ73:BB73"/>
    <mergeCell ref="BC73:BG73"/>
    <mergeCell ref="BH73:BL73"/>
    <mergeCell ref="B74:F74"/>
    <mergeCell ref="G74:M74"/>
    <mergeCell ref="O74:P74"/>
    <mergeCell ref="Q74:R74"/>
    <mergeCell ref="S74:U74"/>
    <mergeCell ref="BH72:BL72"/>
    <mergeCell ref="B73:F73"/>
    <mergeCell ref="G73:M73"/>
    <mergeCell ref="O73:P73"/>
    <mergeCell ref="Q73:R73"/>
    <mergeCell ref="S73:U73"/>
    <mergeCell ref="V73:AA73"/>
    <mergeCell ref="AB73:AG73"/>
    <mergeCell ref="AH73:AP73"/>
    <mergeCell ref="AQ73:AT73"/>
    <mergeCell ref="AH72:AP72"/>
    <mergeCell ref="AQ72:AT72"/>
    <mergeCell ref="AU72:AV72"/>
    <mergeCell ref="AW72:AY72"/>
    <mergeCell ref="AZ72:BB72"/>
    <mergeCell ref="BC72:BG72"/>
    <mergeCell ref="AZ71:BB71"/>
    <mergeCell ref="BC71:BG71"/>
    <mergeCell ref="BH71:BL71"/>
    <mergeCell ref="B72:F72"/>
    <mergeCell ref="G72:M72"/>
    <mergeCell ref="O72:P72"/>
    <mergeCell ref="Q72:R72"/>
    <mergeCell ref="S72:U72"/>
    <mergeCell ref="V72:AA72"/>
    <mergeCell ref="AB72:AG72"/>
    <mergeCell ref="V71:AA71"/>
    <mergeCell ref="AB71:AG71"/>
    <mergeCell ref="AH71:AP71"/>
    <mergeCell ref="AQ71:AT71"/>
    <mergeCell ref="AU71:AV71"/>
    <mergeCell ref="AW71:AY71"/>
    <mergeCell ref="AU70:AV70"/>
    <mergeCell ref="AW70:AY70"/>
    <mergeCell ref="AZ70:BB70"/>
    <mergeCell ref="BC70:BG70"/>
    <mergeCell ref="BH70:BL70"/>
    <mergeCell ref="B71:F71"/>
    <mergeCell ref="G71:M71"/>
    <mergeCell ref="O71:P71"/>
    <mergeCell ref="Q71:R71"/>
    <mergeCell ref="S71:U71"/>
    <mergeCell ref="BH69:BL69"/>
    <mergeCell ref="B70:F70"/>
    <mergeCell ref="G70:M70"/>
    <mergeCell ref="O70:P70"/>
    <mergeCell ref="Q70:R70"/>
    <mergeCell ref="S70:U70"/>
    <mergeCell ref="V70:AA70"/>
    <mergeCell ref="AB70:AG70"/>
    <mergeCell ref="AH70:AP70"/>
    <mergeCell ref="AQ70:AT70"/>
    <mergeCell ref="AH69:AP69"/>
    <mergeCell ref="AQ69:AT69"/>
    <mergeCell ref="AU69:AV69"/>
    <mergeCell ref="AW69:AY69"/>
    <mergeCell ref="AZ69:BB69"/>
    <mergeCell ref="BC69:BG69"/>
    <mergeCell ref="AZ68:BB68"/>
    <mergeCell ref="BC68:BG68"/>
    <mergeCell ref="BH68:BL68"/>
    <mergeCell ref="B69:F69"/>
    <mergeCell ref="G69:M69"/>
    <mergeCell ref="O69:P69"/>
    <mergeCell ref="Q69:R69"/>
    <mergeCell ref="S69:U69"/>
    <mergeCell ref="V69:AA69"/>
    <mergeCell ref="AB69:AG69"/>
    <mergeCell ref="V68:AA68"/>
    <mergeCell ref="AB68:AG68"/>
    <mergeCell ref="AH68:AP68"/>
    <mergeCell ref="AQ68:AT68"/>
    <mergeCell ref="AU68:AV68"/>
    <mergeCell ref="AW68:AY68"/>
    <mergeCell ref="AU67:AV67"/>
    <mergeCell ref="AW67:AY67"/>
    <mergeCell ref="AZ67:BB67"/>
    <mergeCell ref="BC67:BG67"/>
    <mergeCell ref="BH67:BL67"/>
    <mergeCell ref="B68:F68"/>
    <mergeCell ref="G68:M68"/>
    <mergeCell ref="O68:P68"/>
    <mergeCell ref="Q68:R68"/>
    <mergeCell ref="S68:U68"/>
    <mergeCell ref="BH66:BL66"/>
    <mergeCell ref="B67:F67"/>
    <mergeCell ref="G67:M67"/>
    <mergeCell ref="O67:P67"/>
    <mergeCell ref="Q67:R67"/>
    <mergeCell ref="S67:U67"/>
    <mergeCell ref="V67:AA67"/>
    <mergeCell ref="AB67:AG67"/>
    <mergeCell ref="AH67:AP67"/>
    <mergeCell ref="AQ67:AT67"/>
    <mergeCell ref="AH66:AP66"/>
    <mergeCell ref="AQ66:AT66"/>
    <mergeCell ref="AU66:AV66"/>
    <mergeCell ref="AW66:AY66"/>
    <mergeCell ref="AZ66:BB66"/>
    <mergeCell ref="BC66:BG66"/>
    <mergeCell ref="AZ65:BB65"/>
    <mergeCell ref="BC65:BG65"/>
    <mergeCell ref="BH65:BL65"/>
    <mergeCell ref="B66:F66"/>
    <mergeCell ref="G66:M66"/>
    <mergeCell ref="O66:P66"/>
    <mergeCell ref="Q66:R66"/>
    <mergeCell ref="S66:U66"/>
    <mergeCell ref="V66:AA66"/>
    <mergeCell ref="AB66:AG66"/>
    <mergeCell ref="V65:AA65"/>
    <mergeCell ref="AB65:AG65"/>
    <mergeCell ref="AH65:AP65"/>
    <mergeCell ref="AQ65:AT65"/>
    <mergeCell ref="AU65:AV65"/>
    <mergeCell ref="AW65:AY65"/>
    <mergeCell ref="AU64:AV64"/>
    <mergeCell ref="AW64:AY64"/>
    <mergeCell ref="AZ64:BB64"/>
    <mergeCell ref="BC64:BG64"/>
    <mergeCell ref="BH64:BL64"/>
    <mergeCell ref="B65:F65"/>
    <mergeCell ref="G65:M65"/>
    <mergeCell ref="O65:P65"/>
    <mergeCell ref="Q65:R65"/>
    <mergeCell ref="S65:U65"/>
    <mergeCell ref="BH63:BL63"/>
    <mergeCell ref="B64:F64"/>
    <mergeCell ref="G64:M64"/>
    <mergeCell ref="O64:P64"/>
    <mergeCell ref="Q64:R64"/>
    <mergeCell ref="S64:U64"/>
    <mergeCell ref="V64:AA64"/>
    <mergeCell ref="AB64:AG64"/>
    <mergeCell ref="AH64:AP64"/>
    <mergeCell ref="AQ64:AT64"/>
    <mergeCell ref="AH63:AP63"/>
    <mergeCell ref="AQ63:AT63"/>
    <mergeCell ref="AU63:AV63"/>
    <mergeCell ref="AW63:AY63"/>
    <mergeCell ref="AZ63:BB63"/>
    <mergeCell ref="BC63:BG63"/>
    <mergeCell ref="AZ62:BB62"/>
    <mergeCell ref="BC62:BG62"/>
    <mergeCell ref="BH62:BL62"/>
    <mergeCell ref="B63:F63"/>
    <mergeCell ref="G63:M63"/>
    <mergeCell ref="O63:P63"/>
    <mergeCell ref="Q63:R63"/>
    <mergeCell ref="S63:U63"/>
    <mergeCell ref="V63:AA63"/>
    <mergeCell ref="AB63:AG63"/>
    <mergeCell ref="V62:AA62"/>
    <mergeCell ref="AB62:AG62"/>
    <mergeCell ref="AH62:AP62"/>
    <mergeCell ref="AQ62:AT62"/>
    <mergeCell ref="AU62:AV62"/>
    <mergeCell ref="AW62:AY62"/>
    <mergeCell ref="AU61:AV61"/>
    <mergeCell ref="AW61:AY61"/>
    <mergeCell ref="AZ61:BB61"/>
    <mergeCell ref="BC61:BG61"/>
    <mergeCell ref="BH61:BL61"/>
    <mergeCell ref="B62:F62"/>
    <mergeCell ref="G62:M62"/>
    <mergeCell ref="O62:P62"/>
    <mergeCell ref="Q62:R62"/>
    <mergeCell ref="S62:U62"/>
    <mergeCell ref="BH60:BL60"/>
    <mergeCell ref="B61:F61"/>
    <mergeCell ref="G61:M61"/>
    <mergeCell ref="O61:P61"/>
    <mergeCell ref="Q61:R61"/>
    <mergeCell ref="S61:U61"/>
    <mergeCell ref="V61:AA61"/>
    <mergeCell ref="AB61:AG61"/>
    <mergeCell ref="AH61:AP61"/>
    <mergeCell ref="AQ61:AT61"/>
    <mergeCell ref="AH60:AP60"/>
    <mergeCell ref="AQ60:AT60"/>
    <mergeCell ref="AU60:AV60"/>
    <mergeCell ref="AW60:AY60"/>
    <mergeCell ref="AZ60:BB60"/>
    <mergeCell ref="BC60:BG60"/>
    <mergeCell ref="AZ59:BB59"/>
    <mergeCell ref="BC59:BG59"/>
    <mergeCell ref="BH59:BL59"/>
    <mergeCell ref="B60:F60"/>
    <mergeCell ref="G60:M60"/>
    <mergeCell ref="O60:P60"/>
    <mergeCell ref="Q60:R60"/>
    <mergeCell ref="S60:U60"/>
    <mergeCell ref="V60:AA60"/>
    <mergeCell ref="AB60:AG60"/>
    <mergeCell ref="V59:AA59"/>
    <mergeCell ref="AB59:AG59"/>
    <mergeCell ref="AH59:AP59"/>
    <mergeCell ref="AQ59:AT59"/>
    <mergeCell ref="AU59:AV59"/>
    <mergeCell ref="AW59:AY59"/>
    <mergeCell ref="AU58:AV58"/>
    <mergeCell ref="AW58:AY58"/>
    <mergeCell ref="AZ58:BB58"/>
    <mergeCell ref="BC58:BG58"/>
    <mergeCell ref="BH58:BL58"/>
    <mergeCell ref="B59:F59"/>
    <mergeCell ref="G59:M59"/>
    <mergeCell ref="O59:P59"/>
    <mergeCell ref="Q59:R59"/>
    <mergeCell ref="S59:U59"/>
    <mergeCell ref="BH57:BL57"/>
    <mergeCell ref="B58:F58"/>
    <mergeCell ref="G58:M58"/>
    <mergeCell ref="O58:P58"/>
    <mergeCell ref="Q58:R58"/>
    <mergeCell ref="S58:U58"/>
    <mergeCell ref="V58:AA58"/>
    <mergeCell ref="AB58:AG58"/>
    <mergeCell ref="AH58:AP58"/>
    <mergeCell ref="AQ58:AT58"/>
    <mergeCell ref="AH57:AP57"/>
    <mergeCell ref="AQ57:AT57"/>
    <mergeCell ref="AU57:AV57"/>
    <mergeCell ref="AW57:AY57"/>
    <mergeCell ref="AZ57:BB57"/>
    <mergeCell ref="BC57:BG57"/>
    <mergeCell ref="AZ56:BB56"/>
    <mergeCell ref="BC56:BG56"/>
    <mergeCell ref="BH56:BL56"/>
    <mergeCell ref="B57:F57"/>
    <mergeCell ref="G57:M57"/>
    <mergeCell ref="O57:P57"/>
    <mergeCell ref="Q57:R57"/>
    <mergeCell ref="S57:U57"/>
    <mergeCell ref="V57:AA57"/>
    <mergeCell ref="AB57:AG57"/>
    <mergeCell ref="V56:AA56"/>
    <mergeCell ref="AB56:AG56"/>
    <mergeCell ref="AH56:AP56"/>
    <mergeCell ref="AQ56:AT56"/>
    <mergeCell ref="AU56:AV56"/>
    <mergeCell ref="AW56:AY56"/>
    <mergeCell ref="AU55:AV55"/>
    <mergeCell ref="AW55:AY55"/>
    <mergeCell ref="AZ55:BB55"/>
    <mergeCell ref="BC55:BG55"/>
    <mergeCell ref="BH55:BL55"/>
    <mergeCell ref="B56:F56"/>
    <mergeCell ref="G56:M56"/>
    <mergeCell ref="O56:P56"/>
    <mergeCell ref="Q56:R56"/>
    <mergeCell ref="S56:U56"/>
    <mergeCell ref="BH54:BL54"/>
    <mergeCell ref="B55:F55"/>
    <mergeCell ref="G55:M55"/>
    <mergeCell ref="O55:P55"/>
    <mergeCell ref="Q55:R55"/>
    <mergeCell ref="S55:U55"/>
    <mergeCell ref="V55:AA55"/>
    <mergeCell ref="AB55:AG55"/>
    <mergeCell ref="AH55:AP55"/>
    <mergeCell ref="AQ55:AT55"/>
    <mergeCell ref="AH54:AP54"/>
    <mergeCell ref="AQ54:AT54"/>
    <mergeCell ref="AU54:AV54"/>
    <mergeCell ref="AW54:AY54"/>
    <mergeCell ref="AZ54:BB54"/>
    <mergeCell ref="BC54:BG54"/>
    <mergeCell ref="AZ53:BB53"/>
    <mergeCell ref="BC53:BG53"/>
    <mergeCell ref="BH53:BL53"/>
    <mergeCell ref="B54:F54"/>
    <mergeCell ref="G54:M54"/>
    <mergeCell ref="O54:P54"/>
    <mergeCell ref="Q54:R54"/>
    <mergeCell ref="S54:U54"/>
    <mergeCell ref="V54:AA54"/>
    <mergeCell ref="AB54:AG54"/>
    <mergeCell ref="V53:AA53"/>
    <mergeCell ref="AB53:AG53"/>
    <mergeCell ref="AH53:AP53"/>
    <mergeCell ref="AQ53:AT53"/>
    <mergeCell ref="AU53:AV53"/>
    <mergeCell ref="AW53:AY53"/>
    <mergeCell ref="AU52:AV52"/>
    <mergeCell ref="AW52:AY52"/>
    <mergeCell ref="AZ52:BB52"/>
    <mergeCell ref="BC52:BG52"/>
    <mergeCell ref="BH52:BL52"/>
    <mergeCell ref="B53:F53"/>
    <mergeCell ref="G53:M53"/>
    <mergeCell ref="O53:P53"/>
    <mergeCell ref="Q53:R53"/>
    <mergeCell ref="S53:U53"/>
    <mergeCell ref="BH51:BL51"/>
    <mergeCell ref="B52:F52"/>
    <mergeCell ref="G52:M52"/>
    <mergeCell ref="O52:P52"/>
    <mergeCell ref="Q52:R52"/>
    <mergeCell ref="S52:U52"/>
    <mergeCell ref="V52:AA52"/>
    <mergeCell ref="AB52:AG52"/>
    <mergeCell ref="AH52:AP52"/>
    <mergeCell ref="AQ52:AT52"/>
    <mergeCell ref="AH51:AP51"/>
    <mergeCell ref="AQ51:AT51"/>
    <mergeCell ref="AU51:AV51"/>
    <mergeCell ref="AW51:AY51"/>
    <mergeCell ref="AZ51:BB51"/>
    <mergeCell ref="BC51:BG51"/>
    <mergeCell ref="AZ50:BB50"/>
    <mergeCell ref="BC50:BG50"/>
    <mergeCell ref="BH50:BL50"/>
    <mergeCell ref="B51:F51"/>
    <mergeCell ref="G51:M51"/>
    <mergeCell ref="O51:P51"/>
    <mergeCell ref="Q51:R51"/>
    <mergeCell ref="S51:U51"/>
    <mergeCell ref="V51:AA51"/>
    <mergeCell ref="AB51:AG51"/>
    <mergeCell ref="V50:AA50"/>
    <mergeCell ref="AB50:AG50"/>
    <mergeCell ref="AH50:AP50"/>
    <mergeCell ref="AQ50:AT50"/>
    <mergeCell ref="AU50:AV50"/>
    <mergeCell ref="AW50:AY50"/>
    <mergeCell ref="AU49:AV49"/>
    <mergeCell ref="AW49:AY49"/>
    <mergeCell ref="AZ49:BB49"/>
    <mergeCell ref="BC49:BG49"/>
    <mergeCell ref="BH49:BL49"/>
    <mergeCell ref="B50:F50"/>
    <mergeCell ref="G50:M50"/>
    <mergeCell ref="O50:P50"/>
    <mergeCell ref="Q50:R50"/>
    <mergeCell ref="S50:U50"/>
    <mergeCell ref="BH48:BL48"/>
    <mergeCell ref="B49:F49"/>
    <mergeCell ref="G49:M49"/>
    <mergeCell ref="O49:P49"/>
    <mergeCell ref="Q49:R49"/>
    <mergeCell ref="S49:U49"/>
    <mergeCell ref="V49:AA49"/>
    <mergeCell ref="AB49:AG49"/>
    <mergeCell ref="AH49:AP49"/>
    <mergeCell ref="AQ49:AT49"/>
    <mergeCell ref="AH48:AP48"/>
    <mergeCell ref="AQ48:AT48"/>
    <mergeCell ref="AU48:AV48"/>
    <mergeCell ref="AW48:AY48"/>
    <mergeCell ref="AZ48:BB48"/>
    <mergeCell ref="BC48:BG48"/>
    <mergeCell ref="AZ47:BB47"/>
    <mergeCell ref="BC47:BG47"/>
    <mergeCell ref="BH47:BL47"/>
    <mergeCell ref="B48:F48"/>
    <mergeCell ref="G48:M48"/>
    <mergeCell ref="O48:P48"/>
    <mergeCell ref="Q48:R48"/>
    <mergeCell ref="S48:U48"/>
    <mergeCell ref="V48:AA48"/>
    <mergeCell ref="AB48:AG48"/>
    <mergeCell ref="V47:AA47"/>
    <mergeCell ref="AB47:AG47"/>
    <mergeCell ref="AH47:AP47"/>
    <mergeCell ref="AQ47:AT47"/>
    <mergeCell ref="AU47:AV47"/>
    <mergeCell ref="AW47:AY47"/>
    <mergeCell ref="AU46:AV46"/>
    <mergeCell ref="AW46:AY46"/>
    <mergeCell ref="AZ46:BB46"/>
    <mergeCell ref="BC46:BG46"/>
    <mergeCell ref="BH46:BL46"/>
    <mergeCell ref="B47:F47"/>
    <mergeCell ref="G47:M47"/>
    <mergeCell ref="O47:P47"/>
    <mergeCell ref="Q47:R47"/>
    <mergeCell ref="S47:U47"/>
    <mergeCell ref="BH45:BL45"/>
    <mergeCell ref="B46:F46"/>
    <mergeCell ref="G46:M46"/>
    <mergeCell ref="O46:P46"/>
    <mergeCell ref="Q46:R46"/>
    <mergeCell ref="S46:U46"/>
    <mergeCell ref="V46:AA46"/>
    <mergeCell ref="AB46:AG46"/>
    <mergeCell ref="AH46:AP46"/>
    <mergeCell ref="AQ46:AT46"/>
    <mergeCell ref="AH45:AP45"/>
    <mergeCell ref="AQ45:AT45"/>
    <mergeCell ref="AU45:AV45"/>
    <mergeCell ref="AW45:AY45"/>
    <mergeCell ref="AZ45:BB45"/>
    <mergeCell ref="BC45:BG45"/>
    <mergeCell ref="AZ44:BB44"/>
    <mergeCell ref="BC44:BG44"/>
    <mergeCell ref="BH44:BL44"/>
    <mergeCell ref="B45:F45"/>
    <mergeCell ref="G45:M45"/>
    <mergeCell ref="O45:P45"/>
    <mergeCell ref="Q45:R45"/>
    <mergeCell ref="S45:U45"/>
    <mergeCell ref="V45:AA45"/>
    <mergeCell ref="AB45:AG45"/>
    <mergeCell ref="V44:AA44"/>
    <mergeCell ref="AB44:AG44"/>
    <mergeCell ref="AH44:AP44"/>
    <mergeCell ref="AQ44:AT44"/>
    <mergeCell ref="AU44:AV44"/>
    <mergeCell ref="AW44:AY44"/>
    <mergeCell ref="AU43:AV43"/>
    <mergeCell ref="AW43:AY43"/>
    <mergeCell ref="AZ43:BB43"/>
    <mergeCell ref="BC43:BG43"/>
    <mergeCell ref="BH43:BL43"/>
    <mergeCell ref="B44:F44"/>
    <mergeCell ref="G44:M44"/>
    <mergeCell ref="O44:P44"/>
    <mergeCell ref="Q44:R44"/>
    <mergeCell ref="S44:U44"/>
    <mergeCell ref="BH42:BL42"/>
    <mergeCell ref="B43:F43"/>
    <mergeCell ref="G43:M43"/>
    <mergeCell ref="O43:P43"/>
    <mergeCell ref="Q43:R43"/>
    <mergeCell ref="S43:U43"/>
    <mergeCell ref="V43:AA43"/>
    <mergeCell ref="AB43:AG43"/>
    <mergeCell ref="AH43:AP43"/>
    <mergeCell ref="AQ43:AT43"/>
    <mergeCell ref="AH42:AP42"/>
    <mergeCell ref="AQ42:AT42"/>
    <mergeCell ref="AU42:AV42"/>
    <mergeCell ref="AW42:AY42"/>
    <mergeCell ref="AZ42:BB42"/>
    <mergeCell ref="BC42:BG42"/>
    <mergeCell ref="AZ41:BB41"/>
    <mergeCell ref="BC41:BG41"/>
    <mergeCell ref="BH41:BL41"/>
    <mergeCell ref="B42:F42"/>
    <mergeCell ref="G42:M42"/>
    <mergeCell ref="O42:P42"/>
    <mergeCell ref="Q42:R42"/>
    <mergeCell ref="S42:U42"/>
    <mergeCell ref="V42:AA42"/>
    <mergeCell ref="AB42:AG42"/>
    <mergeCell ref="V41:AA41"/>
    <mergeCell ref="AB41:AG41"/>
    <mergeCell ref="AH41:AP41"/>
    <mergeCell ref="AQ41:AT41"/>
    <mergeCell ref="AU41:AV41"/>
    <mergeCell ref="AW41:AY41"/>
    <mergeCell ref="AU40:AV40"/>
    <mergeCell ref="AW40:AY40"/>
    <mergeCell ref="AZ40:BB40"/>
    <mergeCell ref="BC40:BG40"/>
    <mergeCell ref="BH40:BL40"/>
    <mergeCell ref="B41:F41"/>
    <mergeCell ref="G41:M41"/>
    <mergeCell ref="O41:P41"/>
    <mergeCell ref="Q41:R41"/>
    <mergeCell ref="S41:U41"/>
    <mergeCell ref="BH39:BL39"/>
    <mergeCell ref="B40:F40"/>
    <mergeCell ref="G40:M40"/>
    <mergeCell ref="O40:P40"/>
    <mergeCell ref="Q40:R40"/>
    <mergeCell ref="S40:U40"/>
    <mergeCell ref="V40:AA40"/>
    <mergeCell ref="AB40:AG40"/>
    <mergeCell ref="AH40:AP40"/>
    <mergeCell ref="AQ40:AT40"/>
    <mergeCell ref="AH39:AP39"/>
    <mergeCell ref="AQ39:AT39"/>
    <mergeCell ref="AU39:AV39"/>
    <mergeCell ref="AW39:AY39"/>
    <mergeCell ref="AZ39:BB39"/>
    <mergeCell ref="BC39:BG39"/>
    <mergeCell ref="AZ38:BB38"/>
    <mergeCell ref="BC38:BG38"/>
    <mergeCell ref="BH38:BL38"/>
    <mergeCell ref="B39:F39"/>
    <mergeCell ref="G39:M39"/>
    <mergeCell ref="O39:P39"/>
    <mergeCell ref="Q39:R39"/>
    <mergeCell ref="S39:U39"/>
    <mergeCell ref="V39:AA39"/>
    <mergeCell ref="AB39:AG39"/>
    <mergeCell ref="V38:AA38"/>
    <mergeCell ref="AB38:AG38"/>
    <mergeCell ref="AH38:AP38"/>
    <mergeCell ref="AQ38:AT38"/>
    <mergeCell ref="AU38:AV38"/>
    <mergeCell ref="AW38:AY38"/>
    <mergeCell ref="AU37:AV37"/>
    <mergeCell ref="AW37:AY37"/>
    <mergeCell ref="AZ37:BB37"/>
    <mergeCell ref="BC37:BG37"/>
    <mergeCell ref="BH37:BL37"/>
    <mergeCell ref="B38:F38"/>
    <mergeCell ref="G38:M38"/>
    <mergeCell ref="O38:P38"/>
    <mergeCell ref="Q38:R38"/>
    <mergeCell ref="S38:U38"/>
    <mergeCell ref="BH36:BL36"/>
    <mergeCell ref="B37:F37"/>
    <mergeCell ref="G37:M37"/>
    <mergeCell ref="O37:P37"/>
    <mergeCell ref="Q37:R37"/>
    <mergeCell ref="S37:U37"/>
    <mergeCell ref="V37:AA37"/>
    <mergeCell ref="AB37:AG37"/>
    <mergeCell ref="AH37:AP37"/>
    <mergeCell ref="AQ37:AT37"/>
    <mergeCell ref="AH36:AP36"/>
    <mergeCell ref="AQ36:AT36"/>
    <mergeCell ref="AU36:AV36"/>
    <mergeCell ref="AW36:AY36"/>
    <mergeCell ref="AZ36:BB36"/>
    <mergeCell ref="BC36:BG36"/>
    <mergeCell ref="AZ35:BB35"/>
    <mergeCell ref="BC35:BG35"/>
    <mergeCell ref="BH35:BL35"/>
    <mergeCell ref="B36:F36"/>
    <mergeCell ref="G36:M36"/>
    <mergeCell ref="O36:P36"/>
    <mergeCell ref="Q36:R36"/>
    <mergeCell ref="S36:U36"/>
    <mergeCell ref="V36:AA36"/>
    <mergeCell ref="AB36:AG36"/>
    <mergeCell ref="V35:AA35"/>
    <mergeCell ref="AB35:AG35"/>
    <mergeCell ref="AH35:AP35"/>
    <mergeCell ref="AQ35:AT35"/>
    <mergeCell ref="AU35:AV35"/>
    <mergeCell ref="AW35:AY35"/>
    <mergeCell ref="AU34:AV34"/>
    <mergeCell ref="AW34:AY34"/>
    <mergeCell ref="AZ34:BB34"/>
    <mergeCell ref="BC34:BG34"/>
    <mergeCell ref="BH34:BL34"/>
    <mergeCell ref="B35:F35"/>
    <mergeCell ref="G35:M35"/>
    <mergeCell ref="O35:P35"/>
    <mergeCell ref="Q35:R35"/>
    <mergeCell ref="S35:U35"/>
    <mergeCell ref="BH33:BL33"/>
    <mergeCell ref="B34:F34"/>
    <mergeCell ref="G34:M34"/>
    <mergeCell ref="O34:P34"/>
    <mergeCell ref="Q34:R34"/>
    <mergeCell ref="S34:U34"/>
    <mergeCell ref="V34:AA34"/>
    <mergeCell ref="AB34:AG34"/>
    <mergeCell ref="AH34:AP34"/>
    <mergeCell ref="AQ34:AT34"/>
    <mergeCell ref="AH33:AP33"/>
    <mergeCell ref="AQ33:AT33"/>
    <mergeCell ref="AU33:AV33"/>
    <mergeCell ref="AW33:AY33"/>
    <mergeCell ref="AZ33:BB33"/>
    <mergeCell ref="BC33:BG33"/>
    <mergeCell ref="AZ32:BB32"/>
    <mergeCell ref="BC32:BG32"/>
    <mergeCell ref="BH32:BL32"/>
    <mergeCell ref="B33:F33"/>
    <mergeCell ref="G33:M33"/>
    <mergeCell ref="O33:P33"/>
    <mergeCell ref="Q33:R33"/>
    <mergeCell ref="S33:U33"/>
    <mergeCell ref="V33:AA33"/>
    <mergeCell ref="AB33:AG33"/>
    <mergeCell ref="V32:AA32"/>
    <mergeCell ref="AB32:AG32"/>
    <mergeCell ref="AH32:AP32"/>
    <mergeCell ref="AQ32:AT32"/>
    <mergeCell ref="AU32:AV32"/>
    <mergeCell ref="AW32:AY32"/>
    <mergeCell ref="AU31:AV31"/>
    <mergeCell ref="AW31:AY31"/>
    <mergeCell ref="AZ31:BB31"/>
    <mergeCell ref="BC31:BG31"/>
    <mergeCell ref="BH31:BL31"/>
    <mergeCell ref="B32:F32"/>
    <mergeCell ref="G32:M32"/>
    <mergeCell ref="O32:P32"/>
    <mergeCell ref="Q32:R32"/>
    <mergeCell ref="S32:U32"/>
    <mergeCell ref="BH30:BL30"/>
    <mergeCell ref="B31:F31"/>
    <mergeCell ref="G31:M31"/>
    <mergeCell ref="O31:P31"/>
    <mergeCell ref="Q31:R31"/>
    <mergeCell ref="S31:U31"/>
    <mergeCell ref="V31:AA31"/>
    <mergeCell ref="AB31:AG31"/>
    <mergeCell ref="AH31:AP31"/>
    <mergeCell ref="AQ31:AT31"/>
    <mergeCell ref="AH30:AP30"/>
    <mergeCell ref="AQ30:AT30"/>
    <mergeCell ref="AU30:AV30"/>
    <mergeCell ref="AW30:AY30"/>
    <mergeCell ref="AZ30:BB30"/>
    <mergeCell ref="BC30:BG30"/>
    <mergeCell ref="AZ29:BB29"/>
    <mergeCell ref="BC29:BG29"/>
    <mergeCell ref="BH29:BL29"/>
    <mergeCell ref="B30:F30"/>
    <mergeCell ref="G30:M30"/>
    <mergeCell ref="O30:P30"/>
    <mergeCell ref="Q30:R30"/>
    <mergeCell ref="S30:U30"/>
    <mergeCell ref="V30:AA30"/>
    <mergeCell ref="AB30:AG30"/>
    <mergeCell ref="V29:AA29"/>
    <mergeCell ref="AB29:AG29"/>
    <mergeCell ref="AH29:AP29"/>
    <mergeCell ref="AQ29:AT29"/>
    <mergeCell ref="AU29:AV29"/>
    <mergeCell ref="AW29:AY29"/>
    <mergeCell ref="AU28:AV28"/>
    <mergeCell ref="AW28:AY28"/>
    <mergeCell ref="AZ28:BB28"/>
    <mergeCell ref="BC28:BG28"/>
    <mergeCell ref="BH28:BL28"/>
    <mergeCell ref="B29:F29"/>
    <mergeCell ref="G29:M29"/>
    <mergeCell ref="O29:P29"/>
    <mergeCell ref="Q29:R29"/>
    <mergeCell ref="S29:U29"/>
    <mergeCell ref="BH27:BL27"/>
    <mergeCell ref="B28:F28"/>
    <mergeCell ref="G28:M28"/>
    <mergeCell ref="O28:P28"/>
    <mergeCell ref="Q28:R28"/>
    <mergeCell ref="S28:U28"/>
    <mergeCell ref="V28:AA28"/>
    <mergeCell ref="AB28:AG28"/>
    <mergeCell ref="AH28:AP28"/>
    <mergeCell ref="AQ28:AT28"/>
    <mergeCell ref="AH27:AP27"/>
    <mergeCell ref="AQ27:AT27"/>
    <mergeCell ref="AU27:AV27"/>
    <mergeCell ref="AW27:AY27"/>
    <mergeCell ref="AZ27:BB27"/>
    <mergeCell ref="BC27:BG27"/>
    <mergeCell ref="AZ26:BB26"/>
    <mergeCell ref="BC26:BG26"/>
    <mergeCell ref="BH26:BL26"/>
    <mergeCell ref="B27:F27"/>
    <mergeCell ref="G27:M27"/>
    <mergeCell ref="O27:P27"/>
    <mergeCell ref="Q27:R27"/>
    <mergeCell ref="S27:U27"/>
    <mergeCell ref="V27:AA27"/>
    <mergeCell ref="AB27:AG27"/>
    <mergeCell ref="V26:AA26"/>
    <mergeCell ref="AB26:AG26"/>
    <mergeCell ref="AH26:AP26"/>
    <mergeCell ref="AQ26:AT26"/>
    <mergeCell ref="AU26:AV26"/>
    <mergeCell ref="AW26:AY26"/>
    <mergeCell ref="AU25:AV25"/>
    <mergeCell ref="AW25:AY25"/>
    <mergeCell ref="AZ25:BB25"/>
    <mergeCell ref="BC25:BG25"/>
    <mergeCell ref="BH25:BL25"/>
    <mergeCell ref="B26:F26"/>
    <mergeCell ref="G26:M26"/>
    <mergeCell ref="O26:P26"/>
    <mergeCell ref="Q26:R26"/>
    <mergeCell ref="S26:U26"/>
    <mergeCell ref="BH24:BL24"/>
    <mergeCell ref="B25:F25"/>
    <mergeCell ref="G25:M25"/>
    <mergeCell ref="O25:P25"/>
    <mergeCell ref="Q25:R25"/>
    <mergeCell ref="S25:U25"/>
    <mergeCell ref="V25:AA25"/>
    <mergeCell ref="AB25:AG25"/>
    <mergeCell ref="AH25:AP25"/>
    <mergeCell ref="AQ25:AT25"/>
    <mergeCell ref="AH24:AP24"/>
    <mergeCell ref="AQ24:AT24"/>
    <mergeCell ref="AU24:AV24"/>
    <mergeCell ref="AW24:AY24"/>
    <mergeCell ref="AZ24:BB24"/>
    <mergeCell ref="BC24:BG24"/>
    <mergeCell ref="AZ23:BB23"/>
    <mergeCell ref="BC23:BG23"/>
    <mergeCell ref="BH23:BL23"/>
    <mergeCell ref="B24:F24"/>
    <mergeCell ref="G24:M24"/>
    <mergeCell ref="O24:P24"/>
    <mergeCell ref="Q24:R24"/>
    <mergeCell ref="S24:U24"/>
    <mergeCell ref="V24:AA24"/>
    <mergeCell ref="AB24:AG24"/>
    <mergeCell ref="V23:AA23"/>
    <mergeCell ref="AB23:AG23"/>
    <mergeCell ref="AH23:AP23"/>
    <mergeCell ref="AQ23:AT23"/>
    <mergeCell ref="AU23:AV23"/>
    <mergeCell ref="AW23:AY23"/>
    <mergeCell ref="AU22:AV22"/>
    <mergeCell ref="AW22:AY22"/>
    <mergeCell ref="AZ22:BB22"/>
    <mergeCell ref="BC22:BG22"/>
    <mergeCell ref="BH22:BL22"/>
    <mergeCell ref="B23:F23"/>
    <mergeCell ref="G23:M23"/>
    <mergeCell ref="O23:P23"/>
    <mergeCell ref="Q23:R23"/>
    <mergeCell ref="S23:U23"/>
    <mergeCell ref="B22:F22"/>
    <mergeCell ref="G22:M22"/>
    <mergeCell ref="O22:P22"/>
    <mergeCell ref="Q22:R22"/>
    <mergeCell ref="S22:U22"/>
    <mergeCell ref="V22:AA22"/>
    <mergeCell ref="AB22:AG22"/>
    <mergeCell ref="AH22:AP22"/>
    <mergeCell ref="AQ22:AT22"/>
    <mergeCell ref="AH21:AP21"/>
    <mergeCell ref="AQ21:AT21"/>
    <mergeCell ref="AU21:AV21"/>
    <mergeCell ref="AW21:AY21"/>
    <mergeCell ref="AZ21:BB21"/>
    <mergeCell ref="BC21:BG21"/>
    <mergeCell ref="AZ20:BB20"/>
    <mergeCell ref="BC20:BG20"/>
    <mergeCell ref="B21:F21"/>
    <mergeCell ref="G21:M21"/>
    <mergeCell ref="O21:P21"/>
    <mergeCell ref="Q21:R21"/>
    <mergeCell ref="S21:U21"/>
    <mergeCell ref="V21:AA21"/>
    <mergeCell ref="AB21:AG21"/>
    <mergeCell ref="V20:AA20"/>
    <mergeCell ref="AB20:AG20"/>
    <mergeCell ref="AH20:AP20"/>
    <mergeCell ref="AQ20:AT20"/>
    <mergeCell ref="AU20:AV20"/>
    <mergeCell ref="AW20:AY20"/>
    <mergeCell ref="AW18:AY19"/>
    <mergeCell ref="Q19:R19"/>
    <mergeCell ref="S19:U19"/>
    <mergeCell ref="B20:F20"/>
    <mergeCell ref="G20:M20"/>
    <mergeCell ref="O20:P20"/>
    <mergeCell ref="Q20:R20"/>
    <mergeCell ref="S20:U20"/>
    <mergeCell ref="N18:N19"/>
    <mergeCell ref="O18:P19"/>
    <mergeCell ref="Q18:U18"/>
    <mergeCell ref="V18:AA19"/>
    <mergeCell ref="AB18:AG19"/>
    <mergeCell ref="AH18:AP19"/>
    <mergeCell ref="AS15:BD15"/>
    <mergeCell ref="BH21:BL21"/>
    <mergeCell ref="BH20:BL20"/>
    <mergeCell ref="BF15:BL15"/>
    <mergeCell ref="A17:A19"/>
    <mergeCell ref="B17:AG17"/>
    <mergeCell ref="AH17:AY17"/>
    <mergeCell ref="AZ17:BB19"/>
    <mergeCell ref="BC17:BG19"/>
    <mergeCell ref="BH17:BL19"/>
    <mergeCell ref="B18:F19"/>
    <mergeCell ref="G18:M19"/>
    <mergeCell ref="B15:E15"/>
    <mergeCell ref="G15:L15"/>
    <mergeCell ref="N15:T15"/>
    <mergeCell ref="V15:AC15"/>
    <mergeCell ref="AE15:AK15"/>
    <mergeCell ref="AM15:AQ15"/>
    <mergeCell ref="AS13:BD13"/>
    <mergeCell ref="BF13:BL13"/>
    <mergeCell ref="B14:E14"/>
    <mergeCell ref="G14:L14"/>
    <mergeCell ref="N14:T14"/>
    <mergeCell ref="V14:AC14"/>
    <mergeCell ref="AE14:AK14"/>
    <mergeCell ref="AM14:AQ14"/>
    <mergeCell ref="AS14:BD14"/>
    <mergeCell ref="BF14:BL14"/>
    <mergeCell ref="B13:E13"/>
    <mergeCell ref="G13:L13"/>
    <mergeCell ref="N13:T13"/>
    <mergeCell ref="V13:AC13"/>
    <mergeCell ref="AE13:AK13"/>
    <mergeCell ref="AM13:AQ13"/>
    <mergeCell ref="AQ18:AT19"/>
    <mergeCell ref="AU18:AV19"/>
    <mergeCell ref="BF11:BL11"/>
    <mergeCell ref="B12:E12"/>
    <mergeCell ref="G12:L12"/>
    <mergeCell ref="N12:T12"/>
    <mergeCell ref="V12:AC12"/>
    <mergeCell ref="AE12:AK12"/>
    <mergeCell ref="AM12:AQ12"/>
    <mergeCell ref="AS12:BD12"/>
    <mergeCell ref="BF12:BL12"/>
    <mergeCell ref="A10:L10"/>
    <mergeCell ref="M10:AC10"/>
    <mergeCell ref="AD10:BL10"/>
    <mergeCell ref="B11:E11"/>
    <mergeCell ref="G11:L11"/>
    <mergeCell ref="N11:T11"/>
    <mergeCell ref="V11:AC11"/>
    <mergeCell ref="AE11:AK11"/>
    <mergeCell ref="AM11:AQ11"/>
    <mergeCell ref="AS11:BD11"/>
    <mergeCell ref="AT6:AV6"/>
    <mergeCell ref="AW6:BD6"/>
    <mergeCell ref="BE6:BL6"/>
    <mergeCell ref="AT7:AV7"/>
    <mergeCell ref="AW7:BD7"/>
    <mergeCell ref="AT8:AV8"/>
    <mergeCell ref="AW8:BD8"/>
    <mergeCell ref="BE8:BL8"/>
    <mergeCell ref="AT4:AV4"/>
    <mergeCell ref="AW4:BD4"/>
    <mergeCell ref="BE4:BL4"/>
    <mergeCell ref="AT5:AV5"/>
    <mergeCell ref="AW5:BD5"/>
    <mergeCell ref="BE5:BL5"/>
    <mergeCell ref="W1:AP8"/>
    <mergeCell ref="AQ1:AS8"/>
    <mergeCell ref="AT1:BD1"/>
    <mergeCell ref="BE1:BL1"/>
    <mergeCell ref="AT2:AV2"/>
    <mergeCell ref="AW2:BD2"/>
    <mergeCell ref="BE2:BL2"/>
    <mergeCell ref="AT3:AV3"/>
    <mergeCell ref="AW3:BD3"/>
    <mergeCell ref="BE3:BL3"/>
  </mergeCells>
  <dataValidations count="5">
    <dataValidation type="list" allowBlank="1" showInputMessage="1" showErrorMessage="1" sqref="J21:K123" xr:uid="{58B218A1-04CA-4B28-8EEC-BD8C0E356A67}">
      <formula1>"M,F"</formula1>
    </dataValidation>
    <dataValidation type="whole" allowBlank="1" showInputMessage="1" showErrorMessage="1" sqref="L21:M123" xr:uid="{B162794D-40A6-415A-8B11-B5D04DC88E4E}">
      <formula1>1900</formula1>
      <formula2>2022</formula2>
    </dataValidation>
    <dataValidation type="decimal" allowBlank="1" showInputMessage="1" showErrorMessage="1" sqref="AZ20:AZ123 AY21:AY123" xr:uid="{8BB40A88-E961-4F14-A56B-7B429121655A}">
      <formula1>0</formula1>
      <formula2>1000000</formula2>
    </dataValidation>
    <dataValidation type="list" allowBlank="1" showInputMessage="1" showErrorMessage="1" sqref="AW5:BD5" xr:uid="{7E7F9A8A-A348-4068-AEEE-5A221639AD6B}">
      <formula1>districts</formula1>
    </dataValidation>
    <dataValidation type="list" allowBlank="1" showInputMessage="1" showErrorMessage="1" sqref="AW6:BD6" xr:uid="{7B89DAF6-6E5C-4B99-AC32-DC433AEF2FB0}">
      <formula1>INDIRECT(SUBSTITUTE($AW$5,"_"," "))</formula1>
    </dataValidation>
  </dataValidations>
  <pageMargins left="0.1" right="0.1" top="0.1" bottom="0.65" header="0.3" footer="0.1"/>
  <pageSetup orientation="landscape" r:id="rId1"/>
  <headerFooter>
    <oddFooter>&amp;C&amp;"Arial Nova Cond Light,Bold"&amp;8O FOMENTADOR&amp;"-,Regular"&amp;11
&amp;"Arial Nova Cond Light,Italic"&amp;8Assinatura legível e carimbo</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DD9032-9727-4137-9201-40D2CB52E656}">
  <sheetPr codeName="Sheet29">
    <tabColor rgb="FF0070C0"/>
  </sheetPr>
  <dimension ref="A1:BH127"/>
  <sheetViews>
    <sheetView showGridLines="0" view="pageBreakPreview" zoomScaleNormal="145" zoomScaleSheetLayoutView="100" workbookViewId="0">
      <selection activeCell="W21" sqref="W21:AJ22"/>
    </sheetView>
  </sheetViews>
  <sheetFormatPr defaultColWidth="2.53125" defaultRowHeight="13.9" x14ac:dyDescent="0.4"/>
  <cols>
    <col min="1" max="1" width="2.33203125" style="107" customWidth="1"/>
    <col min="2" max="2" width="2.46484375" style="105" customWidth="1"/>
    <col min="3" max="3" width="4.1328125" style="105" customWidth="1"/>
    <col min="4" max="4" width="2.46484375" style="105" customWidth="1"/>
    <col min="5" max="5" width="3.73046875" style="105" customWidth="1"/>
    <col min="6" max="6" width="3.19921875" style="105" customWidth="1"/>
    <col min="7" max="7" width="1.86328125" style="105" customWidth="1"/>
    <col min="8" max="8" width="5.1328125" style="105" customWidth="1"/>
    <col min="9" max="9" width="3.06640625" style="105" customWidth="1"/>
    <col min="10" max="10" width="1.265625" style="105" customWidth="1"/>
    <col min="11" max="11" width="1.6640625" style="105" customWidth="1"/>
    <col min="12" max="12" width="4.796875" style="105" customWidth="1"/>
    <col min="13" max="13" width="2.06640625" style="105" customWidth="1"/>
    <col min="14" max="14" width="4.86328125" style="105" customWidth="1"/>
    <col min="15" max="15" width="4.1328125" style="105" customWidth="1"/>
    <col min="16" max="16" width="4.73046875" style="105" customWidth="1"/>
    <col min="17" max="17" width="4" style="105" customWidth="1"/>
    <col min="18" max="18" width="2" style="105" hidden="1" customWidth="1"/>
    <col min="19" max="19" width="1.33203125" style="105" hidden="1" customWidth="1"/>
    <col min="20" max="20" width="2" style="105" hidden="1" customWidth="1"/>
    <col min="21" max="21" width="2.1328125" style="105" hidden="1" customWidth="1"/>
    <col min="22" max="22" width="1.86328125" style="105" hidden="1" customWidth="1"/>
    <col min="23" max="23" width="1.9296875" style="105" customWidth="1"/>
    <col min="24" max="24" width="2.86328125" style="105" customWidth="1"/>
    <col min="25" max="25" width="1.86328125" style="105" customWidth="1"/>
    <col min="26" max="26" width="1.6640625" style="105" customWidth="1"/>
    <col min="27" max="27" width="2.796875" style="105" customWidth="1"/>
    <col min="28" max="28" width="1.73046875" style="105" customWidth="1"/>
    <col min="29" max="29" width="1.53125" style="105" customWidth="1"/>
    <col min="30" max="30" width="3.59765625" style="105" customWidth="1"/>
    <col min="31" max="31" width="4" style="105" customWidth="1"/>
    <col min="32" max="32" width="1.796875" style="105" customWidth="1"/>
    <col min="33" max="33" width="4.19921875" style="105" customWidth="1"/>
    <col min="34" max="34" width="2.265625" style="105" customWidth="1"/>
    <col min="35" max="35" width="2.9296875" style="105" customWidth="1"/>
    <col min="36" max="36" width="2.265625" style="105" customWidth="1"/>
    <col min="37" max="37" width="1.3984375" style="105" customWidth="1"/>
    <col min="38" max="38" width="2.265625" style="105" customWidth="1"/>
    <col min="39" max="39" width="3.6640625" style="105" customWidth="1"/>
    <col min="40" max="40" width="6.640625E-2" style="105" customWidth="1"/>
    <col min="41" max="41" width="3.73046875" style="105" customWidth="1"/>
    <col min="42" max="42" width="2.59765625" style="105" customWidth="1"/>
    <col min="43" max="43" width="3.9296875" style="105" customWidth="1"/>
    <col min="44" max="44" width="4.3984375" style="105" customWidth="1"/>
    <col min="45" max="45" width="2.796875" style="105" customWidth="1"/>
    <col min="46" max="46" width="3.796875" style="105" customWidth="1"/>
    <col min="47" max="47" width="3" style="105" customWidth="1"/>
    <col min="48" max="48" width="2.33203125" style="105" customWidth="1"/>
    <col min="49" max="49" width="2.6640625" style="105" customWidth="1"/>
    <col min="50" max="50" width="3.1328125" style="105" customWidth="1"/>
    <col min="51" max="51" width="3.46484375" style="105" customWidth="1"/>
    <col min="52" max="52" width="2.86328125" style="105" customWidth="1"/>
    <col min="53" max="53" width="2.59765625" style="105" customWidth="1"/>
    <col min="54" max="54" width="1.3984375" style="105" customWidth="1"/>
    <col min="55" max="55" width="1.86328125" style="105" customWidth="1"/>
    <col min="56" max="56" width="2.3984375" style="105" customWidth="1"/>
    <col min="57" max="59" width="2.53125" style="105"/>
    <col min="60" max="60" width="13.6640625" style="105" customWidth="1"/>
    <col min="61" max="16384" width="2.53125" style="105"/>
  </cols>
  <sheetData>
    <row r="1" spans="1:56" ht="15" customHeight="1" x14ac:dyDescent="0.4">
      <c r="A1" s="198"/>
      <c r="B1" s="19"/>
      <c r="C1" s="19"/>
      <c r="D1" s="19"/>
      <c r="E1" s="19"/>
      <c r="F1" s="103"/>
      <c r="G1" s="103"/>
      <c r="H1" s="103"/>
      <c r="I1" s="103"/>
      <c r="J1" s="103"/>
      <c r="K1" s="103"/>
      <c r="L1" s="103"/>
      <c r="M1" s="103"/>
      <c r="N1" s="103"/>
      <c r="O1" s="103"/>
      <c r="P1" s="1854" t="s">
        <v>2249</v>
      </c>
      <c r="Q1" s="1854"/>
      <c r="R1" s="1854"/>
      <c r="S1" s="1854"/>
      <c r="T1" s="1854"/>
      <c r="U1" s="1854"/>
      <c r="V1" s="1854"/>
      <c r="W1" s="1854"/>
      <c r="X1" s="1854"/>
      <c r="Y1" s="1854"/>
      <c r="Z1" s="1854"/>
      <c r="AA1" s="1854"/>
      <c r="AB1" s="1854"/>
      <c r="AC1" s="1854"/>
      <c r="AD1" s="1854"/>
      <c r="AE1" s="1854"/>
      <c r="AF1" s="1854"/>
      <c r="AG1" s="1857" t="s">
        <v>3450</v>
      </c>
      <c r="AH1" s="1857"/>
      <c r="AI1" s="1866" t="s">
        <v>2250</v>
      </c>
      <c r="AJ1" s="1867"/>
      <c r="AK1" s="1867"/>
      <c r="AL1" s="1867"/>
      <c r="AM1" s="1867"/>
      <c r="AN1" s="1867"/>
      <c r="AO1" s="1867"/>
      <c r="AP1" s="1867"/>
      <c r="AQ1" s="1867"/>
      <c r="AR1" s="1867"/>
      <c r="AS1" s="1867"/>
      <c r="AT1" s="1868"/>
      <c r="AU1" s="1860" t="s">
        <v>2526</v>
      </c>
      <c r="AV1" s="1860"/>
      <c r="AW1" s="1860"/>
      <c r="AX1" s="1860"/>
      <c r="AY1" s="1860"/>
      <c r="AZ1" s="1860"/>
      <c r="BA1" s="1860"/>
      <c r="BB1" s="1860"/>
      <c r="BC1" s="1860"/>
      <c r="BD1" s="1861"/>
    </row>
    <row r="2" spans="1:56" ht="14.25" customHeight="1" x14ac:dyDescent="0.4">
      <c r="A2" s="199"/>
      <c r="B2" s="35"/>
      <c r="C2" s="35"/>
      <c r="D2" s="35"/>
      <c r="E2" s="35"/>
      <c r="F2" s="4"/>
      <c r="G2" s="106"/>
      <c r="H2" s="106"/>
      <c r="I2" s="106"/>
      <c r="J2" s="106"/>
      <c r="K2" s="106"/>
      <c r="L2" s="106"/>
      <c r="M2" s="106"/>
      <c r="N2" s="106"/>
      <c r="O2" s="106"/>
      <c r="P2" s="1855"/>
      <c r="Q2" s="1855"/>
      <c r="R2" s="1855"/>
      <c r="S2" s="1855"/>
      <c r="T2" s="1855"/>
      <c r="U2" s="1855"/>
      <c r="V2" s="1855"/>
      <c r="W2" s="1855"/>
      <c r="X2" s="1855"/>
      <c r="Y2" s="1855"/>
      <c r="Z2" s="1855"/>
      <c r="AA2" s="1855"/>
      <c r="AB2" s="1855"/>
      <c r="AC2" s="1855"/>
      <c r="AD2" s="1855"/>
      <c r="AE2" s="1855"/>
      <c r="AF2" s="1855"/>
      <c r="AG2" s="1858"/>
      <c r="AH2" s="1858"/>
      <c r="AI2" s="1205" t="s">
        <v>1217</v>
      </c>
      <c r="AJ2" s="1206"/>
      <c r="AK2" s="1206"/>
      <c r="AL2" s="1206"/>
      <c r="AM2" s="1853"/>
      <c r="AN2" s="1852"/>
      <c r="AO2" s="1852"/>
      <c r="AP2" s="1852"/>
      <c r="AQ2" s="1852"/>
      <c r="AR2" s="1852"/>
      <c r="AS2" s="1852"/>
      <c r="AT2" s="1852"/>
      <c r="AU2" s="1862"/>
      <c r="AV2" s="1862"/>
      <c r="AW2" s="1862"/>
      <c r="AX2" s="1862"/>
      <c r="AY2" s="1862"/>
      <c r="AZ2" s="1862"/>
      <c r="BA2" s="1862"/>
      <c r="BB2" s="1862"/>
      <c r="BC2" s="1862"/>
      <c r="BD2" s="1863"/>
    </row>
    <row r="3" spans="1:56" ht="14.25" customHeight="1" x14ac:dyDescent="0.4">
      <c r="A3" s="199"/>
      <c r="B3" s="35"/>
      <c r="C3" s="35"/>
      <c r="D3" s="35"/>
      <c r="E3" s="35"/>
      <c r="F3" s="4"/>
      <c r="G3" s="106"/>
      <c r="H3" s="106"/>
      <c r="I3" s="106"/>
      <c r="J3" s="106"/>
      <c r="K3" s="106"/>
      <c r="L3" s="106"/>
      <c r="M3" s="106"/>
      <c r="N3" s="106"/>
      <c r="O3" s="106"/>
      <c r="P3" s="1855"/>
      <c r="Q3" s="1855"/>
      <c r="R3" s="1855"/>
      <c r="S3" s="1855"/>
      <c r="T3" s="1855"/>
      <c r="U3" s="1855"/>
      <c r="V3" s="1855"/>
      <c r="W3" s="1855"/>
      <c r="X3" s="1855"/>
      <c r="Y3" s="1855"/>
      <c r="Z3" s="1855"/>
      <c r="AA3" s="1855"/>
      <c r="AB3" s="1855"/>
      <c r="AC3" s="1855"/>
      <c r="AD3" s="1855"/>
      <c r="AE3" s="1855"/>
      <c r="AF3" s="1855"/>
      <c r="AG3" s="1858"/>
      <c r="AH3" s="1858"/>
      <c r="AI3" s="1205" t="s">
        <v>2060</v>
      </c>
      <c r="AJ3" s="1206"/>
      <c r="AK3" s="1206"/>
      <c r="AL3" s="1206"/>
      <c r="AM3" s="1853"/>
      <c r="AN3" s="1852"/>
      <c r="AO3" s="1852"/>
      <c r="AP3" s="1852"/>
      <c r="AQ3" s="1852"/>
      <c r="AR3" s="1852"/>
      <c r="AS3" s="1852"/>
      <c r="AT3" s="1852"/>
      <c r="AU3" s="1862"/>
      <c r="AV3" s="1862"/>
      <c r="AW3" s="1862"/>
      <c r="AX3" s="1862"/>
      <c r="AY3" s="1862"/>
      <c r="AZ3" s="1862"/>
      <c r="BA3" s="1862"/>
      <c r="BB3" s="1862"/>
      <c r="BC3" s="1862"/>
      <c r="BD3" s="1863"/>
    </row>
    <row r="4" spans="1:56" ht="14.25" customHeight="1" x14ac:dyDescent="0.4">
      <c r="A4" s="8"/>
      <c r="B4" s="6"/>
      <c r="C4" s="6"/>
      <c r="D4" s="6"/>
      <c r="E4" s="6"/>
      <c r="F4" s="6"/>
      <c r="G4" s="6"/>
      <c r="H4" s="6"/>
      <c r="I4" s="6"/>
      <c r="J4" s="6"/>
      <c r="K4" s="6"/>
      <c r="L4" s="6"/>
      <c r="M4" s="6"/>
      <c r="N4" s="6"/>
      <c r="O4" s="6"/>
      <c r="P4" s="1855"/>
      <c r="Q4" s="1855"/>
      <c r="R4" s="1855"/>
      <c r="S4" s="1855"/>
      <c r="T4" s="1855"/>
      <c r="U4" s="1855"/>
      <c r="V4" s="1855"/>
      <c r="W4" s="1855"/>
      <c r="X4" s="1855"/>
      <c r="Y4" s="1855"/>
      <c r="Z4" s="1855"/>
      <c r="AA4" s="1855"/>
      <c r="AB4" s="1855"/>
      <c r="AC4" s="1855"/>
      <c r="AD4" s="1855"/>
      <c r="AE4" s="1855"/>
      <c r="AF4" s="1855"/>
      <c r="AG4" s="1858"/>
      <c r="AH4" s="1858"/>
      <c r="AI4" s="1205" t="s">
        <v>1218</v>
      </c>
      <c r="AJ4" s="1206"/>
      <c r="AK4" s="1206"/>
      <c r="AL4" s="1206"/>
      <c r="AM4" s="1853"/>
      <c r="AN4" s="1852"/>
      <c r="AO4" s="1852"/>
      <c r="AP4" s="1852"/>
      <c r="AQ4" s="1852"/>
      <c r="AR4" s="1852"/>
      <c r="AS4" s="1852"/>
      <c r="AT4" s="1852"/>
      <c r="AU4" s="1862"/>
      <c r="AV4" s="1862"/>
      <c r="AW4" s="1862"/>
      <c r="AX4" s="1862"/>
      <c r="AY4" s="1862"/>
      <c r="AZ4" s="1862"/>
      <c r="BA4" s="1862"/>
      <c r="BB4" s="1862"/>
      <c r="BC4" s="1862"/>
      <c r="BD4" s="1863"/>
    </row>
    <row r="5" spans="1:56" ht="14.25" customHeight="1" x14ac:dyDescent="0.4">
      <c r="A5" s="8"/>
      <c r="B5" s="6"/>
      <c r="C5" s="6"/>
      <c r="D5" s="6"/>
      <c r="E5" s="6"/>
      <c r="F5" s="6"/>
      <c r="G5" s="6"/>
      <c r="H5" s="6"/>
      <c r="I5" s="6"/>
      <c r="J5" s="6"/>
      <c r="K5" s="6"/>
      <c r="L5" s="6"/>
      <c r="M5" s="6"/>
      <c r="N5" s="6"/>
      <c r="O5" s="6"/>
      <c r="P5" s="1855"/>
      <c r="Q5" s="1855"/>
      <c r="R5" s="1855"/>
      <c r="S5" s="1855"/>
      <c r="T5" s="1855"/>
      <c r="U5" s="1855"/>
      <c r="V5" s="1855"/>
      <c r="W5" s="1855"/>
      <c r="X5" s="1855"/>
      <c r="Y5" s="1855"/>
      <c r="Z5" s="1855"/>
      <c r="AA5" s="1855"/>
      <c r="AB5" s="1855"/>
      <c r="AC5" s="1855"/>
      <c r="AD5" s="1855"/>
      <c r="AE5" s="1855"/>
      <c r="AF5" s="1855"/>
      <c r="AG5" s="1858"/>
      <c r="AH5" s="1858"/>
      <c r="AI5" s="1205" t="s">
        <v>2061</v>
      </c>
      <c r="AJ5" s="1206"/>
      <c r="AK5" s="1206"/>
      <c r="AL5" s="1206"/>
      <c r="AM5" s="1853"/>
      <c r="AN5" s="1852"/>
      <c r="AO5" s="1852"/>
      <c r="AP5" s="1852"/>
      <c r="AQ5" s="1852"/>
      <c r="AR5" s="1852"/>
      <c r="AS5" s="1852"/>
      <c r="AT5" s="1852"/>
      <c r="AU5" s="1862"/>
      <c r="AV5" s="1862"/>
      <c r="AW5" s="1862"/>
      <c r="AX5" s="1862"/>
      <c r="AY5" s="1862"/>
      <c r="AZ5" s="1862"/>
      <c r="BA5" s="1862"/>
      <c r="BB5" s="1862"/>
      <c r="BC5" s="1862"/>
      <c r="BD5" s="1863"/>
    </row>
    <row r="6" spans="1:56" ht="14.25" customHeight="1" x14ac:dyDescent="0.4">
      <c r="A6" s="8"/>
      <c r="B6" s="6"/>
      <c r="C6" s="6"/>
      <c r="D6" s="6"/>
      <c r="E6" s="6"/>
      <c r="F6" s="6"/>
      <c r="G6" s="6"/>
      <c r="H6" s="6"/>
      <c r="I6" s="6"/>
      <c r="J6" s="6"/>
      <c r="K6" s="6"/>
      <c r="L6" s="6"/>
      <c r="M6" s="6"/>
      <c r="N6" s="6"/>
      <c r="O6" s="6"/>
      <c r="P6" s="1855"/>
      <c r="Q6" s="1855"/>
      <c r="R6" s="1855"/>
      <c r="S6" s="1855"/>
      <c r="T6" s="1855"/>
      <c r="U6" s="1855"/>
      <c r="V6" s="1855"/>
      <c r="W6" s="1855"/>
      <c r="X6" s="1855"/>
      <c r="Y6" s="1855"/>
      <c r="Z6" s="1855"/>
      <c r="AA6" s="1855"/>
      <c r="AB6" s="1855"/>
      <c r="AC6" s="1855"/>
      <c r="AD6" s="1855"/>
      <c r="AE6" s="1855"/>
      <c r="AF6" s="1855"/>
      <c r="AG6" s="1858"/>
      <c r="AH6" s="1858"/>
      <c r="AI6" s="1205" t="s">
        <v>2062</v>
      </c>
      <c r="AJ6" s="1206"/>
      <c r="AK6" s="1206"/>
      <c r="AL6" s="1206"/>
      <c r="AM6" s="1853"/>
      <c r="AN6" s="1852"/>
      <c r="AO6" s="1852"/>
      <c r="AP6" s="1852"/>
      <c r="AQ6" s="1852"/>
      <c r="AR6" s="1852"/>
      <c r="AS6" s="1852"/>
      <c r="AT6" s="1852"/>
      <c r="AU6" s="1862"/>
      <c r="AV6" s="1862"/>
      <c r="AW6" s="1862"/>
      <c r="AX6" s="1862"/>
      <c r="AY6" s="1862"/>
      <c r="AZ6" s="1862"/>
      <c r="BA6" s="1862"/>
      <c r="BB6" s="1862"/>
      <c r="BC6" s="1862"/>
      <c r="BD6" s="1863"/>
    </row>
    <row r="7" spans="1:56" ht="14.25" customHeight="1" x14ac:dyDescent="0.4">
      <c r="A7" s="8"/>
      <c r="B7" s="6"/>
      <c r="C7" s="6"/>
      <c r="D7" s="6"/>
      <c r="E7" s="6"/>
      <c r="F7" s="6"/>
      <c r="G7" s="6"/>
      <c r="H7" s="6"/>
      <c r="I7" s="6"/>
      <c r="J7" s="6"/>
      <c r="K7" s="6"/>
      <c r="L7" s="6"/>
      <c r="M7" s="6"/>
      <c r="N7" s="6"/>
      <c r="O7" s="6"/>
      <c r="P7" s="1855"/>
      <c r="Q7" s="1855"/>
      <c r="R7" s="1855"/>
      <c r="S7" s="1855"/>
      <c r="T7" s="1855"/>
      <c r="U7" s="1855"/>
      <c r="V7" s="1855"/>
      <c r="W7" s="1855"/>
      <c r="X7" s="1855"/>
      <c r="Y7" s="1855"/>
      <c r="Z7" s="1855"/>
      <c r="AA7" s="1855"/>
      <c r="AB7" s="1855"/>
      <c r="AC7" s="1855"/>
      <c r="AD7" s="1855"/>
      <c r="AE7" s="1855"/>
      <c r="AF7" s="1855"/>
      <c r="AG7" s="1858"/>
      <c r="AH7" s="1858"/>
      <c r="AI7" s="1205" t="s">
        <v>3449</v>
      </c>
      <c r="AJ7" s="1206"/>
      <c r="AK7" s="1206"/>
      <c r="AL7" s="1206"/>
      <c r="AM7" s="1947"/>
      <c r="AN7" s="1948"/>
      <c r="AO7" s="1948"/>
      <c r="AP7" s="1948"/>
      <c r="AQ7" s="1948"/>
      <c r="AR7" s="1948"/>
      <c r="AS7" s="1948"/>
      <c r="AT7" s="1949"/>
      <c r="AU7" s="1862"/>
      <c r="AV7" s="1862"/>
      <c r="AW7" s="1862"/>
      <c r="AX7" s="1862"/>
      <c r="AY7" s="1862"/>
      <c r="AZ7" s="1862"/>
      <c r="BA7" s="1862"/>
      <c r="BB7" s="1862"/>
      <c r="BC7" s="1862"/>
      <c r="BD7" s="1863"/>
    </row>
    <row r="8" spans="1:56" ht="14.25" customHeight="1" x14ac:dyDescent="0.4">
      <c r="A8" s="203"/>
      <c r="B8" s="7"/>
      <c r="C8" s="7"/>
      <c r="D8" s="7"/>
      <c r="E8" s="7"/>
      <c r="F8" s="7"/>
      <c r="G8" s="7"/>
      <c r="H8" s="7"/>
      <c r="I8" s="7"/>
      <c r="J8" s="7"/>
      <c r="K8" s="7"/>
      <c r="L8" s="7"/>
      <c r="M8" s="7"/>
      <c r="N8" s="7"/>
      <c r="O8" s="7"/>
      <c r="P8" s="1855"/>
      <c r="Q8" s="1855"/>
      <c r="R8" s="1855"/>
      <c r="S8" s="1855"/>
      <c r="T8" s="1855"/>
      <c r="U8" s="1855"/>
      <c r="V8" s="1855"/>
      <c r="W8" s="1855"/>
      <c r="X8" s="1855"/>
      <c r="Y8" s="1855"/>
      <c r="Z8" s="1855"/>
      <c r="AA8" s="1855"/>
      <c r="AB8" s="1855"/>
      <c r="AC8" s="1855"/>
      <c r="AD8" s="1855"/>
      <c r="AE8" s="1855"/>
      <c r="AF8" s="1855"/>
      <c r="AG8" s="1858"/>
      <c r="AH8" s="1858"/>
      <c r="AI8" s="1205" t="s">
        <v>2530</v>
      </c>
      <c r="AJ8" s="1206"/>
      <c r="AK8" s="1206"/>
      <c r="AL8" s="1206"/>
      <c r="AM8" s="1851"/>
      <c r="AN8" s="1852"/>
      <c r="AO8" s="1852"/>
      <c r="AP8" s="1852"/>
      <c r="AQ8" s="1852"/>
      <c r="AR8" s="1852"/>
      <c r="AS8" s="1852"/>
      <c r="AT8" s="1852"/>
      <c r="AU8" s="1862"/>
      <c r="AV8" s="1862"/>
      <c r="AW8" s="1862"/>
      <c r="AX8" s="1862"/>
      <c r="AY8" s="1862"/>
      <c r="AZ8" s="1862"/>
      <c r="BA8" s="1862"/>
      <c r="BB8" s="1862"/>
      <c r="BC8" s="1862"/>
      <c r="BD8" s="1863"/>
    </row>
    <row r="9" spans="1:56" ht="14.25" customHeight="1" x14ac:dyDescent="0.4">
      <c r="A9" s="242"/>
      <c r="B9" s="243"/>
      <c r="C9" s="243"/>
      <c r="D9" s="243"/>
      <c r="E9" s="243"/>
      <c r="F9" s="243"/>
      <c r="G9" s="243"/>
      <c r="H9" s="243"/>
      <c r="I9" s="243"/>
      <c r="J9" s="243"/>
      <c r="K9" s="243"/>
      <c r="L9" s="243"/>
      <c r="M9" s="243"/>
      <c r="N9" s="243"/>
      <c r="O9" s="243"/>
      <c r="P9" s="1856"/>
      <c r="Q9" s="1856"/>
      <c r="R9" s="1856"/>
      <c r="S9" s="1856"/>
      <c r="T9" s="1856"/>
      <c r="U9" s="1856"/>
      <c r="V9" s="1856"/>
      <c r="W9" s="1856"/>
      <c r="X9" s="1856"/>
      <c r="Y9" s="1856"/>
      <c r="Z9" s="1856"/>
      <c r="AA9" s="1856"/>
      <c r="AB9" s="1856"/>
      <c r="AC9" s="1856"/>
      <c r="AD9" s="1856"/>
      <c r="AE9" s="1856"/>
      <c r="AF9" s="1856"/>
      <c r="AG9" s="1859"/>
      <c r="AH9" s="1859"/>
      <c r="AI9" s="1214" t="s">
        <v>2606</v>
      </c>
      <c r="AJ9" s="1215"/>
      <c r="AK9" s="1215"/>
      <c r="AL9" s="1215"/>
      <c r="AM9" s="1849"/>
      <c r="AN9" s="1850"/>
      <c r="AO9" s="1850"/>
      <c r="AP9" s="1850"/>
      <c r="AQ9" s="1850"/>
      <c r="AR9" s="1850"/>
      <c r="AS9" s="1850"/>
      <c r="AT9" s="1850"/>
      <c r="AU9" s="1864"/>
      <c r="AV9" s="1864"/>
      <c r="AW9" s="1864"/>
      <c r="AX9" s="1864"/>
      <c r="AY9" s="1864"/>
      <c r="AZ9" s="1864"/>
      <c r="BA9" s="1864"/>
      <c r="BB9" s="1864"/>
      <c r="BC9" s="1864"/>
      <c r="BD9" s="1865"/>
    </row>
    <row r="10" spans="1:56" ht="3.4" customHeight="1" x14ac:dyDescent="0.4">
      <c r="A10" s="204"/>
      <c r="B10" s="204"/>
      <c r="C10" s="204"/>
      <c r="D10" s="204"/>
      <c r="E10" s="204"/>
      <c r="F10" s="204"/>
      <c r="G10" s="204"/>
      <c r="H10" s="204"/>
      <c r="I10" s="204"/>
      <c r="J10" s="204"/>
      <c r="K10" s="204"/>
      <c r="L10" s="204"/>
      <c r="M10" s="204"/>
      <c r="N10" s="204"/>
      <c r="O10" s="204"/>
      <c r="P10" s="204"/>
      <c r="Q10" s="204"/>
      <c r="R10" s="204"/>
      <c r="S10" s="204"/>
      <c r="T10" s="204"/>
      <c r="U10" s="204"/>
      <c r="V10" s="204"/>
      <c r="W10" s="204"/>
      <c r="X10" s="205"/>
      <c r="Y10" s="205"/>
      <c r="Z10" s="205"/>
      <c r="AA10" s="205"/>
      <c r="AB10" s="205"/>
      <c r="AC10" s="205"/>
      <c r="AD10" s="205"/>
      <c r="AE10" s="205"/>
      <c r="AF10" s="205"/>
      <c r="AG10" s="205"/>
      <c r="AH10" s="205"/>
      <c r="AI10" s="205"/>
      <c r="AJ10" s="205"/>
      <c r="AK10" s="205"/>
      <c r="AL10" s="205"/>
      <c r="AM10" s="205"/>
      <c r="AN10" s="205"/>
      <c r="AO10" s="205"/>
      <c r="AP10" s="206"/>
      <c r="AQ10" s="206"/>
      <c r="AR10" s="206"/>
      <c r="AS10" s="115"/>
      <c r="AT10" s="115"/>
      <c r="AU10" s="115"/>
      <c r="AV10" s="11"/>
      <c r="AW10" s="11"/>
      <c r="AX10" s="11"/>
      <c r="AY10" s="11"/>
      <c r="AZ10" s="17"/>
      <c r="BA10" s="17"/>
      <c r="BB10" s="17"/>
      <c r="BC10" s="17"/>
      <c r="BD10" s="17"/>
    </row>
    <row r="11" spans="1:56" s="119" customFormat="1" ht="12" customHeight="1" x14ac:dyDescent="0.35">
      <c r="A11" s="1848" t="s">
        <v>1219</v>
      </c>
      <c r="B11" s="1847"/>
      <c r="C11" s="1847"/>
      <c r="D11" s="1847"/>
      <c r="E11" s="1847"/>
      <c r="F11" s="1847"/>
      <c r="G11" s="1847" t="s">
        <v>1220</v>
      </c>
      <c r="H11" s="1847"/>
      <c r="I11" s="1847"/>
      <c r="J11" s="1847"/>
      <c r="K11" s="1847"/>
      <c r="L11" s="1847"/>
      <c r="M11" s="1847"/>
      <c r="N11" s="1847"/>
      <c r="O11" s="1847"/>
      <c r="P11" s="1847"/>
      <c r="Q11" s="1847"/>
      <c r="R11" s="320"/>
      <c r="S11" s="321"/>
      <c r="T11" s="321"/>
      <c r="U11" s="321"/>
      <c r="V11" s="321"/>
      <c r="W11" s="982" t="s">
        <v>2104</v>
      </c>
      <c r="X11" s="982"/>
      <c r="Y11" s="982"/>
      <c r="Z11" s="982"/>
      <c r="AA11" s="982"/>
      <c r="AB11" s="982"/>
      <c r="AC11" s="982"/>
      <c r="AD11" s="982"/>
      <c r="AE11" s="982"/>
      <c r="AF11" s="982"/>
      <c r="AG11" s="982"/>
      <c r="AH11" s="982"/>
      <c r="AI11" s="982"/>
      <c r="AJ11" s="982"/>
      <c r="AK11" s="982"/>
      <c r="AL11" s="982"/>
      <c r="AM11" s="982"/>
      <c r="AN11" s="982"/>
      <c r="AO11" s="982"/>
      <c r="AP11" s="982"/>
      <c r="AQ11" s="1869" t="s">
        <v>2279</v>
      </c>
      <c r="AR11" s="1869"/>
      <c r="AS11" s="1869"/>
      <c r="AT11" s="1869"/>
      <c r="AU11" s="1869"/>
      <c r="AV11" s="1869"/>
      <c r="AW11" s="1869"/>
      <c r="AX11" s="1869"/>
      <c r="AY11" s="1869"/>
      <c r="AZ11" s="1869"/>
      <c r="BA11" s="1869"/>
      <c r="BB11" s="1869"/>
      <c r="BC11" s="1869"/>
      <c r="BD11" s="1870"/>
    </row>
    <row r="12" spans="1:56" s="12" customFormat="1" ht="16.899999999999999" customHeight="1" x14ac:dyDescent="0.45">
      <c r="A12" s="322">
        <v>1</v>
      </c>
      <c r="B12" s="12" t="s">
        <v>1222</v>
      </c>
      <c r="D12" s="614">
        <v>6</v>
      </c>
      <c r="E12" s="12" t="s">
        <v>1223</v>
      </c>
      <c r="G12" s="315">
        <v>1</v>
      </c>
      <c r="H12" s="12" t="s">
        <v>2105</v>
      </c>
      <c r="M12" s="614">
        <v>6</v>
      </c>
      <c r="N12" s="12" t="s">
        <v>1224</v>
      </c>
      <c r="Q12" s="31"/>
      <c r="V12" s="31"/>
      <c r="W12" s="315" t="s">
        <v>1225</v>
      </c>
      <c r="X12" s="618" t="s">
        <v>1226</v>
      </c>
      <c r="Y12" s="618"/>
      <c r="Z12" s="614" t="s">
        <v>1227</v>
      </c>
      <c r="AA12" s="12" t="s">
        <v>1228</v>
      </c>
      <c r="AC12" s="614" t="s">
        <v>1229</v>
      </c>
      <c r="AD12" s="618" t="s">
        <v>1230</v>
      </c>
      <c r="AF12" s="614" t="s">
        <v>1231</v>
      </c>
      <c r="AG12" s="618" t="s">
        <v>1232</v>
      </c>
      <c r="AH12" s="614" t="s">
        <v>1233</v>
      </c>
      <c r="AI12" s="618" t="s">
        <v>1234</v>
      </c>
      <c r="AL12" s="614" t="s">
        <v>1235</v>
      </c>
      <c r="AM12" s="618" t="s">
        <v>1236</v>
      </c>
      <c r="AP12" s="31"/>
      <c r="AQ12" s="1840" t="s">
        <v>2280</v>
      </c>
      <c r="AR12" s="1841"/>
      <c r="AS12" s="1841"/>
      <c r="AT12" s="1837"/>
      <c r="AU12" s="1838"/>
      <c r="AV12" s="1838"/>
      <c r="AW12" s="1838"/>
      <c r="AX12" s="1838"/>
      <c r="AY12" s="1838"/>
      <c r="AZ12" s="1838"/>
      <c r="BA12" s="1838"/>
      <c r="BB12" s="1838"/>
      <c r="BC12" s="1838"/>
      <c r="BD12" s="1839"/>
    </row>
    <row r="13" spans="1:56" s="12" customFormat="1" ht="16.899999999999999" customHeight="1" x14ac:dyDescent="0.45">
      <c r="A13" s="322">
        <v>2</v>
      </c>
      <c r="B13" s="12" t="s">
        <v>1237</v>
      </c>
      <c r="D13" s="614">
        <v>7</v>
      </c>
      <c r="E13" s="12" t="s">
        <v>1238</v>
      </c>
      <c r="G13" s="315">
        <v>2</v>
      </c>
      <c r="H13" s="12" t="s">
        <v>1239</v>
      </c>
      <c r="M13" s="614">
        <v>7</v>
      </c>
      <c r="N13" s="12" t="s">
        <v>1240</v>
      </c>
      <c r="Q13" s="31"/>
      <c r="V13" s="31"/>
      <c r="W13" s="315" t="s">
        <v>1241</v>
      </c>
      <c r="X13" s="12" t="s">
        <v>1242</v>
      </c>
      <c r="Z13" s="619" t="s">
        <v>1243</v>
      </c>
      <c r="AA13" s="12" t="s">
        <v>1244</v>
      </c>
      <c r="AC13" s="619" t="s">
        <v>1245</v>
      </c>
      <c r="AD13" s="12" t="s">
        <v>1244</v>
      </c>
      <c r="AF13" s="619" t="s">
        <v>1246</v>
      </c>
      <c r="AG13" s="12" t="s">
        <v>1247</v>
      </c>
      <c r="AH13" s="619" t="s">
        <v>1248</v>
      </c>
      <c r="AI13" s="618" t="s">
        <v>1249</v>
      </c>
      <c r="AL13" s="619" t="s">
        <v>1250</v>
      </c>
      <c r="AM13" s="12" t="s">
        <v>1251</v>
      </c>
      <c r="AP13" s="31"/>
      <c r="AQ13" s="1840" t="s">
        <v>2281</v>
      </c>
      <c r="AR13" s="1841"/>
      <c r="AS13" s="1841"/>
      <c r="AT13" s="1837"/>
      <c r="AU13" s="1838"/>
      <c r="AV13" s="1838"/>
      <c r="AW13" s="1838"/>
      <c r="AX13" s="1838"/>
      <c r="AY13" s="1838"/>
      <c r="AZ13" s="1838"/>
      <c r="BA13" s="1838"/>
      <c r="BB13" s="1838"/>
      <c r="BC13" s="1838"/>
      <c r="BD13" s="1839"/>
    </row>
    <row r="14" spans="1:56" s="12" customFormat="1" ht="16.899999999999999" customHeight="1" x14ac:dyDescent="0.45">
      <c r="A14" s="322">
        <v>3</v>
      </c>
      <c r="B14" s="12" t="s">
        <v>1252</v>
      </c>
      <c r="D14" s="614">
        <v>8</v>
      </c>
      <c r="E14" s="12" t="s">
        <v>1253</v>
      </c>
      <c r="G14" s="315">
        <v>3</v>
      </c>
      <c r="H14" s="12" t="s">
        <v>1254</v>
      </c>
      <c r="M14" s="614">
        <v>8</v>
      </c>
      <c r="N14" s="12" t="s">
        <v>2106</v>
      </c>
      <c r="Q14" s="31"/>
      <c r="V14" s="31"/>
      <c r="W14" s="315" t="s">
        <v>1256</v>
      </c>
      <c r="X14" s="12" t="s">
        <v>1257</v>
      </c>
      <c r="Z14" s="619" t="s">
        <v>1258</v>
      </c>
      <c r="AA14" s="618" t="s">
        <v>1259</v>
      </c>
      <c r="AC14" s="619" t="s">
        <v>1260</v>
      </c>
      <c r="AD14" s="12" t="s">
        <v>1261</v>
      </c>
      <c r="AF14" s="619" t="s">
        <v>1262</v>
      </c>
      <c r="AG14" s="12" t="s">
        <v>1263</v>
      </c>
      <c r="AH14" s="619" t="s">
        <v>1264</v>
      </c>
      <c r="AI14" s="618" t="s">
        <v>1265</v>
      </c>
      <c r="AL14" s="619" t="s">
        <v>1266</v>
      </c>
      <c r="AM14" s="12" t="s">
        <v>1267</v>
      </c>
      <c r="AP14" s="31"/>
      <c r="AQ14" s="1840" t="s">
        <v>2282</v>
      </c>
      <c r="AR14" s="1841"/>
      <c r="AS14" s="1841"/>
      <c r="AT14" s="1837"/>
      <c r="AU14" s="1838"/>
      <c r="AV14" s="1838"/>
      <c r="AW14" s="1838"/>
      <c r="AX14" s="1838"/>
      <c r="AY14" s="1838"/>
      <c r="AZ14" s="1838"/>
      <c r="BA14" s="1838"/>
      <c r="BB14" s="1838"/>
      <c r="BC14" s="1838"/>
      <c r="BD14" s="1839"/>
    </row>
    <row r="15" spans="1:56" s="12" customFormat="1" ht="16.899999999999999" customHeight="1" x14ac:dyDescent="0.45">
      <c r="A15" s="322">
        <v>4</v>
      </c>
      <c r="B15" s="12" t="s">
        <v>1268</v>
      </c>
      <c r="D15" s="614">
        <v>9</v>
      </c>
      <c r="E15" s="12" t="s">
        <v>1269</v>
      </c>
      <c r="G15" s="315">
        <v>4</v>
      </c>
      <c r="H15" s="12" t="s">
        <v>1270</v>
      </c>
      <c r="M15" s="614">
        <v>9</v>
      </c>
      <c r="N15" s="12" t="s">
        <v>2146</v>
      </c>
      <c r="Q15" s="31"/>
      <c r="V15" s="31"/>
      <c r="W15" s="315" t="s">
        <v>1272</v>
      </c>
      <c r="X15" s="12" t="s">
        <v>1273</v>
      </c>
      <c r="Z15" s="619" t="s">
        <v>1274</v>
      </c>
      <c r="AA15" s="618" t="s">
        <v>1275</v>
      </c>
      <c r="AC15" s="619" t="s">
        <v>1276</v>
      </c>
      <c r="AD15" s="12" t="s">
        <v>1277</v>
      </c>
      <c r="AF15" s="619" t="s">
        <v>1278</v>
      </c>
      <c r="AG15" s="12" t="s">
        <v>1279</v>
      </c>
      <c r="AH15" s="619" t="s">
        <v>1280</v>
      </c>
      <c r="AI15" s="618" t="s">
        <v>1281</v>
      </c>
      <c r="AL15" s="619" t="s">
        <v>1282</v>
      </c>
      <c r="AM15" s="12" t="s">
        <v>1283</v>
      </c>
      <c r="AP15" s="31"/>
      <c r="AQ15" s="1840" t="s">
        <v>2283</v>
      </c>
      <c r="AR15" s="1841"/>
      <c r="AS15" s="1841"/>
      <c r="AT15" s="1837"/>
      <c r="AU15" s="1838"/>
      <c r="AV15" s="1838"/>
      <c r="AW15" s="1838"/>
      <c r="AX15" s="1838"/>
      <c r="AY15" s="1838"/>
      <c r="AZ15" s="1838"/>
      <c r="BA15" s="1838"/>
      <c r="BB15" s="1838"/>
      <c r="BC15" s="1838"/>
      <c r="BD15" s="1839"/>
    </row>
    <row r="16" spans="1:56" s="12" customFormat="1" ht="16.899999999999999" customHeight="1" x14ac:dyDescent="0.45">
      <c r="A16" s="323">
        <v>5</v>
      </c>
      <c r="B16" s="33" t="s">
        <v>1284</v>
      </c>
      <c r="C16" s="33"/>
      <c r="D16" s="317">
        <v>10</v>
      </c>
      <c r="E16" s="33" t="s">
        <v>1285</v>
      </c>
      <c r="F16" s="33"/>
      <c r="G16" s="316">
        <v>5</v>
      </c>
      <c r="H16" s="33" t="s">
        <v>1286</v>
      </c>
      <c r="I16" s="33"/>
      <c r="J16" s="33"/>
      <c r="K16" s="33"/>
      <c r="L16" s="33"/>
      <c r="M16" s="317">
        <v>10</v>
      </c>
      <c r="N16" s="33" t="s">
        <v>1285</v>
      </c>
      <c r="O16" s="33"/>
      <c r="P16" s="33"/>
      <c r="Q16" s="34"/>
      <c r="R16" s="33"/>
      <c r="S16" s="33"/>
      <c r="T16" s="33"/>
      <c r="U16" s="33"/>
      <c r="V16" s="34"/>
      <c r="W16" s="316" t="s">
        <v>1287</v>
      </c>
      <c r="X16" s="33" t="s">
        <v>1288</v>
      </c>
      <c r="Y16" s="33"/>
      <c r="Z16" s="319" t="s">
        <v>1289</v>
      </c>
      <c r="AA16" s="32" t="s">
        <v>1290</v>
      </c>
      <c r="AB16" s="33"/>
      <c r="AC16" s="319" t="s">
        <v>1291</v>
      </c>
      <c r="AD16" s="33" t="s">
        <v>1292</v>
      </c>
      <c r="AE16" s="33"/>
      <c r="AF16" s="319" t="s">
        <v>1293</v>
      </c>
      <c r="AG16" s="33" t="s">
        <v>1294</v>
      </c>
      <c r="AH16" s="319" t="s">
        <v>1295</v>
      </c>
      <c r="AI16" s="32" t="s">
        <v>1296</v>
      </c>
      <c r="AJ16" s="33"/>
      <c r="AK16" s="33"/>
      <c r="AL16" s="319" t="s">
        <v>1297</v>
      </c>
      <c r="AM16" s="33" t="s">
        <v>1298</v>
      </c>
      <c r="AN16" s="33"/>
      <c r="AO16" s="33"/>
      <c r="AP16" s="34"/>
      <c r="AQ16" s="1842" t="s">
        <v>2284</v>
      </c>
      <c r="AR16" s="1843"/>
      <c r="AS16" s="1843"/>
      <c r="AT16" s="1844"/>
      <c r="AU16" s="1845"/>
      <c r="AV16" s="1845"/>
      <c r="AW16" s="1845"/>
      <c r="AX16" s="1845"/>
      <c r="AY16" s="1845"/>
      <c r="AZ16" s="1845"/>
      <c r="BA16" s="1845"/>
      <c r="BB16" s="1845"/>
      <c r="BC16" s="1845"/>
      <c r="BD16" s="1846"/>
    </row>
    <row r="17" spans="1:60" ht="4.5" customHeight="1" x14ac:dyDescent="0.4">
      <c r="M17" s="107"/>
    </row>
    <row r="18" spans="1:60" ht="30" customHeight="1" x14ac:dyDescent="0.4">
      <c r="A18" s="1871" t="s">
        <v>2255</v>
      </c>
      <c r="B18" s="1872"/>
      <c r="C18" s="1872"/>
      <c r="D18" s="1872"/>
      <c r="E18" s="1872"/>
      <c r="F18" s="1872"/>
      <c r="G18" s="1872"/>
      <c r="H18" s="1872"/>
      <c r="I18" s="1872"/>
      <c r="J18" s="1872"/>
      <c r="K18" s="1872"/>
      <c r="L18" s="1872"/>
      <c r="M18" s="1872"/>
      <c r="N18" s="1872"/>
      <c r="O18" s="1872"/>
      <c r="P18" s="1872"/>
      <c r="Q18" s="1872"/>
      <c r="R18" s="1872"/>
      <c r="S18" s="1872"/>
      <c r="T18" s="1872"/>
      <c r="U18" s="1872"/>
      <c r="V18" s="1872"/>
      <c r="W18" s="1872"/>
      <c r="X18" s="1872"/>
      <c r="Y18" s="1872"/>
      <c r="Z18" s="1872"/>
      <c r="AA18" s="1872"/>
      <c r="AB18" s="1872"/>
      <c r="AC18" s="1872"/>
      <c r="AD18" s="1872"/>
      <c r="AE18" s="1872"/>
      <c r="AF18" s="1872"/>
      <c r="AG18" s="1872"/>
      <c r="AH18" s="1872"/>
      <c r="AI18" s="1872"/>
      <c r="AJ18" s="1872"/>
      <c r="AK18" s="1872"/>
      <c r="AL18" s="1872"/>
      <c r="AM18" s="1872"/>
      <c r="AN18" s="1872"/>
      <c r="AO18" s="1872"/>
      <c r="AP18" s="1872"/>
      <c r="AQ18" s="1872"/>
      <c r="AR18" s="1872"/>
      <c r="AS18" s="1872"/>
      <c r="AT18" s="1872"/>
      <c r="AU18" s="1872"/>
      <c r="AV18" s="1872"/>
      <c r="AW18" s="1872"/>
      <c r="AX18" s="1872"/>
      <c r="AY18" s="1872"/>
      <c r="AZ18" s="1872"/>
      <c r="BA18" s="1872"/>
      <c r="BB18" s="1872"/>
      <c r="BC18" s="1872"/>
      <c r="BD18" s="1873"/>
    </row>
    <row r="19" spans="1:60" ht="4.5" customHeight="1" x14ac:dyDescent="0.4">
      <c r="M19" s="107"/>
    </row>
    <row r="20" spans="1:60" s="210" customFormat="1" ht="12.75" customHeight="1" x14ac:dyDescent="0.45">
      <c r="A20" s="1874" t="s">
        <v>1148</v>
      </c>
      <c r="B20" s="1877" t="s">
        <v>2164</v>
      </c>
      <c r="C20" s="1878"/>
      <c r="D20" s="1878"/>
      <c r="E20" s="1878"/>
      <c r="F20" s="1878"/>
      <c r="G20" s="1878"/>
      <c r="H20" s="1878"/>
      <c r="I20" s="1878"/>
      <c r="J20" s="1878"/>
      <c r="K20" s="1878"/>
      <c r="L20" s="1878"/>
      <c r="M20" s="1878"/>
      <c r="N20" s="1878"/>
      <c r="O20" s="1878"/>
      <c r="P20" s="1878"/>
      <c r="Q20" s="1878"/>
      <c r="R20" s="1878"/>
      <c r="S20" s="1878"/>
      <c r="T20" s="1878"/>
      <c r="U20" s="1878"/>
      <c r="V20" s="1878"/>
      <c r="W20" s="1878"/>
      <c r="X20" s="1878"/>
      <c r="Y20" s="1878"/>
      <c r="Z20" s="1878"/>
      <c r="AA20" s="1878"/>
      <c r="AB20" s="1878"/>
      <c r="AC20" s="1878"/>
      <c r="AD20" s="1878"/>
      <c r="AE20" s="1878"/>
      <c r="AF20" s="1878"/>
      <c r="AG20" s="1878"/>
      <c r="AH20" s="1878"/>
      <c r="AI20" s="1878"/>
      <c r="AJ20" s="1878"/>
      <c r="AK20" s="1255" t="s">
        <v>2256</v>
      </c>
      <c r="AL20" s="1256"/>
      <c r="AM20" s="1256"/>
      <c r="AN20" s="1256"/>
      <c r="AO20" s="1256"/>
      <c r="AP20" s="1256"/>
      <c r="AQ20" s="1256"/>
      <c r="AR20" s="1256"/>
      <c r="AS20" s="1256"/>
      <c r="AT20" s="1256"/>
      <c r="AU20" s="1256"/>
      <c r="AV20" s="1256"/>
      <c r="AW20" s="1256"/>
      <c r="AX20" s="1256"/>
      <c r="AY20" s="1258"/>
      <c r="AZ20" s="981" t="s">
        <v>2534</v>
      </c>
      <c r="BA20" s="982"/>
      <c r="BB20" s="982"/>
      <c r="BC20" s="982"/>
      <c r="BD20" s="983"/>
    </row>
    <row r="21" spans="1:60" s="210" customFormat="1" ht="10.5" customHeight="1" x14ac:dyDescent="0.45">
      <c r="A21" s="1875"/>
      <c r="B21" s="1896" t="s">
        <v>2528</v>
      </c>
      <c r="C21" s="1897"/>
      <c r="D21" s="1897"/>
      <c r="E21" s="1897"/>
      <c r="F21" s="1897" t="s">
        <v>2529</v>
      </c>
      <c r="G21" s="1897"/>
      <c r="H21" s="1897"/>
      <c r="I21" s="1897"/>
      <c r="J21" s="1900" t="s">
        <v>1931</v>
      </c>
      <c r="K21" s="1900"/>
      <c r="L21" s="1902" t="s">
        <v>1301</v>
      </c>
      <c r="M21" s="1902"/>
      <c r="N21" s="1904" t="s">
        <v>1958</v>
      </c>
      <c r="O21" s="1905"/>
      <c r="P21" s="1905"/>
      <c r="Q21" s="1906"/>
      <c r="R21" s="1907" t="s">
        <v>2167</v>
      </c>
      <c r="S21" s="1907"/>
      <c r="T21" s="1907"/>
      <c r="U21" s="1907"/>
      <c r="V21" s="1907"/>
      <c r="W21" s="1879" t="s">
        <v>1303</v>
      </c>
      <c r="X21" s="1880"/>
      <c r="Y21" s="1880"/>
      <c r="Z21" s="1880"/>
      <c r="AA21" s="1880"/>
      <c r="AB21" s="1881"/>
      <c r="AC21" s="1909" t="s">
        <v>1305</v>
      </c>
      <c r="AD21" s="1910"/>
      <c r="AE21" s="1910"/>
      <c r="AF21" s="1910"/>
      <c r="AG21" s="1910"/>
      <c r="AH21" s="1910"/>
      <c r="AI21" s="1910"/>
      <c r="AJ21" s="1911"/>
      <c r="AK21" s="1885" t="s">
        <v>2531</v>
      </c>
      <c r="AL21" s="1886"/>
      <c r="AM21" s="1886"/>
      <c r="AN21" s="1886"/>
      <c r="AO21" s="1886"/>
      <c r="AP21" s="1886"/>
      <c r="AQ21" s="1889" t="s">
        <v>2532</v>
      </c>
      <c r="AR21" s="1890"/>
      <c r="AS21" s="1890"/>
      <c r="AT21" s="1891"/>
      <c r="AU21" s="1732" t="s">
        <v>2030</v>
      </c>
      <c r="AV21" s="1736"/>
      <c r="AW21" s="1733"/>
      <c r="AX21" s="1732" t="s">
        <v>2533</v>
      </c>
      <c r="AY21" s="1895"/>
      <c r="AZ21" s="984"/>
      <c r="BA21" s="985"/>
      <c r="BB21" s="985"/>
      <c r="BC21" s="985"/>
      <c r="BD21" s="986"/>
    </row>
    <row r="22" spans="1:60" s="210" customFormat="1" ht="20.25" customHeight="1" x14ac:dyDescent="0.45">
      <c r="A22" s="1876"/>
      <c r="B22" s="1898"/>
      <c r="C22" s="1899"/>
      <c r="D22" s="1899"/>
      <c r="E22" s="1899"/>
      <c r="F22" s="1899"/>
      <c r="G22" s="1899"/>
      <c r="H22" s="1899"/>
      <c r="I22" s="1899"/>
      <c r="J22" s="1901"/>
      <c r="K22" s="1901"/>
      <c r="L22" s="1903"/>
      <c r="M22" s="1903"/>
      <c r="N22" s="1603" t="s">
        <v>1959</v>
      </c>
      <c r="O22" s="987"/>
      <c r="P22" s="1603" t="s">
        <v>2113</v>
      </c>
      <c r="Q22" s="987"/>
      <c r="R22" s="1908"/>
      <c r="S22" s="1908"/>
      <c r="T22" s="1908"/>
      <c r="U22" s="1908"/>
      <c r="V22" s="1908"/>
      <c r="W22" s="1882"/>
      <c r="X22" s="1883"/>
      <c r="Y22" s="1883"/>
      <c r="Z22" s="1883"/>
      <c r="AA22" s="1883"/>
      <c r="AB22" s="1884"/>
      <c r="AC22" s="1912"/>
      <c r="AD22" s="1913"/>
      <c r="AE22" s="1913"/>
      <c r="AF22" s="1913"/>
      <c r="AG22" s="1913"/>
      <c r="AH22" s="1913"/>
      <c r="AI22" s="1913"/>
      <c r="AJ22" s="1914"/>
      <c r="AK22" s="1887"/>
      <c r="AL22" s="1888"/>
      <c r="AM22" s="1888"/>
      <c r="AN22" s="1888"/>
      <c r="AO22" s="1888"/>
      <c r="AP22" s="1888"/>
      <c r="AQ22" s="1892"/>
      <c r="AR22" s="1893"/>
      <c r="AS22" s="1893"/>
      <c r="AT22" s="1894"/>
      <c r="AU22" s="1734"/>
      <c r="AV22" s="1544"/>
      <c r="AW22" s="1735"/>
      <c r="AX22" s="1734"/>
      <c r="AY22" s="1545"/>
      <c r="AZ22" s="987"/>
      <c r="BA22" s="988"/>
      <c r="BB22" s="988"/>
      <c r="BC22" s="988"/>
      <c r="BD22" s="989"/>
    </row>
    <row r="23" spans="1:60" s="137" customFormat="1" ht="26.75" customHeight="1" x14ac:dyDescent="0.45">
      <c r="A23" s="615">
        <v>1</v>
      </c>
      <c r="B23" s="1915"/>
      <c r="C23" s="1916"/>
      <c r="D23" s="1916"/>
      <c r="E23" s="1917"/>
      <c r="F23" s="1918"/>
      <c r="G23" s="1916"/>
      <c r="H23" s="1916"/>
      <c r="I23" s="1917"/>
      <c r="J23" s="1919"/>
      <c r="K23" s="1920"/>
      <c r="L23" s="1919"/>
      <c r="M23" s="1920"/>
      <c r="N23" s="1919"/>
      <c r="O23" s="1920"/>
      <c r="P23" s="1919"/>
      <c r="Q23" s="1920"/>
      <c r="R23" s="1919"/>
      <c r="S23" s="1921"/>
      <c r="T23" s="1921"/>
      <c r="U23" s="1921"/>
      <c r="V23" s="1920"/>
      <c r="W23" s="1919"/>
      <c r="X23" s="1921"/>
      <c r="Y23" s="1921"/>
      <c r="Z23" s="1921"/>
      <c r="AA23" s="1921"/>
      <c r="AB23" s="1920"/>
      <c r="AC23" s="1918"/>
      <c r="AD23" s="1916"/>
      <c r="AE23" s="1916"/>
      <c r="AF23" s="1916"/>
      <c r="AG23" s="1916"/>
      <c r="AH23" s="1916"/>
      <c r="AI23" s="1916"/>
      <c r="AJ23" s="1923"/>
      <c r="AK23" s="1922"/>
      <c r="AL23" s="1916"/>
      <c r="AM23" s="1916"/>
      <c r="AN23" s="1916"/>
      <c r="AO23" s="1916"/>
      <c r="AP23" s="1917"/>
      <c r="AQ23" s="1918"/>
      <c r="AR23" s="1916"/>
      <c r="AS23" s="1916"/>
      <c r="AT23" s="1917"/>
      <c r="AU23" s="1919"/>
      <c r="AV23" s="1921"/>
      <c r="AW23" s="1920"/>
      <c r="AX23" s="1924"/>
      <c r="AY23" s="1925"/>
      <c r="AZ23" s="1926"/>
      <c r="BA23" s="1921"/>
      <c r="BB23" s="1921"/>
      <c r="BC23" s="1921"/>
      <c r="BD23" s="1927"/>
    </row>
    <row r="24" spans="1:60" s="137" customFormat="1" ht="26.75" customHeight="1" x14ac:dyDescent="0.45">
      <c r="A24" s="616">
        <f>+A23+1</f>
        <v>2</v>
      </c>
      <c r="B24" s="1915"/>
      <c r="C24" s="1916"/>
      <c r="D24" s="1916"/>
      <c r="E24" s="1917"/>
      <c r="F24" s="1918"/>
      <c r="G24" s="1916"/>
      <c r="H24" s="1916"/>
      <c r="I24" s="1917"/>
      <c r="J24" s="1919"/>
      <c r="K24" s="1920"/>
      <c r="L24" s="1919"/>
      <c r="M24" s="1920"/>
      <c r="N24" s="1919"/>
      <c r="O24" s="1920"/>
      <c r="P24" s="1919"/>
      <c r="Q24" s="1920"/>
      <c r="R24" s="1919"/>
      <c r="S24" s="1921"/>
      <c r="T24" s="1921"/>
      <c r="U24" s="1921"/>
      <c r="V24" s="1920"/>
      <c r="W24" s="1928"/>
      <c r="X24" s="1929"/>
      <c r="Y24" s="1929"/>
      <c r="Z24" s="1929"/>
      <c r="AA24" s="1929"/>
      <c r="AB24" s="1930"/>
      <c r="AC24" s="1834"/>
      <c r="AD24" s="1835"/>
      <c r="AE24" s="1835"/>
      <c r="AF24" s="1835"/>
      <c r="AG24" s="1835"/>
      <c r="AH24" s="1835"/>
      <c r="AI24" s="1835"/>
      <c r="AJ24" s="1836"/>
      <c r="AK24" s="1922"/>
      <c r="AL24" s="1916"/>
      <c r="AM24" s="1916"/>
      <c r="AN24" s="1916"/>
      <c r="AO24" s="1916"/>
      <c r="AP24" s="1917"/>
      <c r="AQ24" s="1918"/>
      <c r="AR24" s="1916"/>
      <c r="AS24" s="1916"/>
      <c r="AT24" s="1917"/>
      <c r="AU24" s="1919"/>
      <c r="AV24" s="1921"/>
      <c r="AW24" s="1920"/>
      <c r="AX24" s="1924"/>
      <c r="AY24" s="1925"/>
      <c r="AZ24" s="1926"/>
      <c r="BA24" s="1921"/>
      <c r="BB24" s="1921"/>
      <c r="BC24" s="1921"/>
      <c r="BD24" s="1927"/>
    </row>
    <row r="25" spans="1:60" s="137" customFormat="1" ht="26.75" customHeight="1" x14ac:dyDescent="0.45">
      <c r="A25" s="616">
        <f t="shared" ref="A25:A88" si="0">+A24+1</f>
        <v>3</v>
      </c>
      <c r="B25" s="1915"/>
      <c r="C25" s="1916"/>
      <c r="D25" s="1916"/>
      <c r="E25" s="1917"/>
      <c r="F25" s="1918"/>
      <c r="G25" s="1916"/>
      <c r="H25" s="1916"/>
      <c r="I25" s="1917"/>
      <c r="J25" s="1919"/>
      <c r="K25" s="1920"/>
      <c r="L25" s="1919"/>
      <c r="M25" s="1920"/>
      <c r="N25" s="1919"/>
      <c r="O25" s="1920"/>
      <c r="P25" s="1919"/>
      <c r="Q25" s="1920"/>
      <c r="R25" s="1919"/>
      <c r="S25" s="1921"/>
      <c r="T25" s="1921"/>
      <c r="U25" s="1921"/>
      <c r="V25" s="1920"/>
      <c r="W25" s="1928"/>
      <c r="X25" s="1929"/>
      <c r="Y25" s="1929"/>
      <c r="Z25" s="1929"/>
      <c r="AA25" s="1929"/>
      <c r="AB25" s="1930"/>
      <c r="AC25" s="1834"/>
      <c r="AD25" s="1835"/>
      <c r="AE25" s="1835"/>
      <c r="AF25" s="1835"/>
      <c r="AG25" s="1835"/>
      <c r="AH25" s="1835"/>
      <c r="AI25" s="1835"/>
      <c r="AJ25" s="1836"/>
      <c r="AK25" s="1922"/>
      <c r="AL25" s="1916"/>
      <c r="AM25" s="1916"/>
      <c r="AN25" s="1916"/>
      <c r="AO25" s="1916"/>
      <c r="AP25" s="1917"/>
      <c r="AQ25" s="1918"/>
      <c r="AR25" s="1916"/>
      <c r="AS25" s="1916"/>
      <c r="AT25" s="1917"/>
      <c r="AU25" s="1919"/>
      <c r="AV25" s="1921"/>
      <c r="AW25" s="1920"/>
      <c r="AX25" s="1924"/>
      <c r="AY25" s="1925"/>
      <c r="AZ25" s="1926"/>
      <c r="BA25" s="1921"/>
      <c r="BB25" s="1921"/>
      <c r="BC25" s="1921"/>
      <c r="BD25" s="1927"/>
    </row>
    <row r="26" spans="1:60" s="137" customFormat="1" ht="26.75" customHeight="1" x14ac:dyDescent="0.45">
      <c r="A26" s="616">
        <f t="shared" si="0"/>
        <v>4</v>
      </c>
      <c r="B26" s="1915"/>
      <c r="C26" s="1916"/>
      <c r="D26" s="1916"/>
      <c r="E26" s="1917"/>
      <c r="F26" s="1918"/>
      <c r="G26" s="1916"/>
      <c r="H26" s="1916"/>
      <c r="I26" s="1917"/>
      <c r="J26" s="1919"/>
      <c r="K26" s="1920"/>
      <c r="L26" s="1919"/>
      <c r="M26" s="1920"/>
      <c r="N26" s="1919"/>
      <c r="O26" s="1920"/>
      <c r="P26" s="1919"/>
      <c r="Q26" s="1920"/>
      <c r="R26" s="1919"/>
      <c r="S26" s="1921"/>
      <c r="T26" s="1921"/>
      <c r="U26" s="1921"/>
      <c r="V26" s="1920"/>
      <c r="W26" s="1928"/>
      <c r="X26" s="1929"/>
      <c r="Y26" s="1929"/>
      <c r="Z26" s="1929"/>
      <c r="AA26" s="1929"/>
      <c r="AB26" s="1930"/>
      <c r="AC26" s="1834"/>
      <c r="AD26" s="1835"/>
      <c r="AE26" s="1835"/>
      <c r="AF26" s="1835"/>
      <c r="AG26" s="1835"/>
      <c r="AH26" s="1835"/>
      <c r="AI26" s="1835"/>
      <c r="AJ26" s="1836"/>
      <c r="AK26" s="1922"/>
      <c r="AL26" s="1916"/>
      <c r="AM26" s="1916"/>
      <c r="AN26" s="1916"/>
      <c r="AO26" s="1916"/>
      <c r="AP26" s="1917"/>
      <c r="AQ26" s="1918"/>
      <c r="AR26" s="1916"/>
      <c r="AS26" s="1916"/>
      <c r="AT26" s="1917"/>
      <c r="AU26" s="1919"/>
      <c r="AV26" s="1921"/>
      <c r="AW26" s="1920"/>
      <c r="AX26" s="1924"/>
      <c r="AY26" s="1925"/>
      <c r="AZ26" s="1926"/>
      <c r="BA26" s="1921"/>
      <c r="BB26" s="1921"/>
      <c r="BC26" s="1921"/>
      <c r="BD26" s="1927"/>
    </row>
    <row r="27" spans="1:60" s="137" customFormat="1" ht="26.75" customHeight="1" x14ac:dyDescent="0.45">
      <c r="A27" s="616">
        <f t="shared" si="0"/>
        <v>5</v>
      </c>
      <c r="B27" s="1915"/>
      <c r="C27" s="1916"/>
      <c r="D27" s="1916"/>
      <c r="E27" s="1917"/>
      <c r="F27" s="1918"/>
      <c r="G27" s="1916"/>
      <c r="H27" s="1916"/>
      <c r="I27" s="1917"/>
      <c r="J27" s="1919"/>
      <c r="K27" s="1920"/>
      <c r="L27" s="1919"/>
      <c r="M27" s="1920"/>
      <c r="N27" s="1919"/>
      <c r="O27" s="1920"/>
      <c r="P27" s="1919"/>
      <c r="Q27" s="1920"/>
      <c r="R27" s="1919"/>
      <c r="S27" s="1921"/>
      <c r="T27" s="1921"/>
      <c r="U27" s="1921"/>
      <c r="V27" s="1920"/>
      <c r="W27" s="1928"/>
      <c r="X27" s="1929"/>
      <c r="Y27" s="1929"/>
      <c r="Z27" s="1929"/>
      <c r="AA27" s="1929"/>
      <c r="AB27" s="1930"/>
      <c r="AC27" s="1834"/>
      <c r="AD27" s="1835"/>
      <c r="AE27" s="1835"/>
      <c r="AF27" s="1835"/>
      <c r="AG27" s="1835"/>
      <c r="AH27" s="1835"/>
      <c r="AI27" s="1835"/>
      <c r="AJ27" s="1836"/>
      <c r="AK27" s="1922"/>
      <c r="AL27" s="1916"/>
      <c r="AM27" s="1916"/>
      <c r="AN27" s="1916"/>
      <c r="AO27" s="1916"/>
      <c r="AP27" s="1917"/>
      <c r="AQ27" s="1918"/>
      <c r="AR27" s="1916"/>
      <c r="AS27" s="1916"/>
      <c r="AT27" s="1917"/>
      <c r="AU27" s="1919"/>
      <c r="AV27" s="1921"/>
      <c r="AW27" s="1920"/>
      <c r="AX27" s="1924"/>
      <c r="AY27" s="1925"/>
      <c r="AZ27" s="1926"/>
      <c r="BA27" s="1921"/>
      <c r="BB27" s="1921"/>
      <c r="BC27" s="1921"/>
      <c r="BD27" s="1927"/>
      <c r="BH27" s="137">
        <f>4980/15</f>
        <v>332</v>
      </c>
    </row>
    <row r="28" spans="1:60" s="137" customFormat="1" ht="26.75" customHeight="1" x14ac:dyDescent="0.45">
      <c r="A28" s="616">
        <f t="shared" si="0"/>
        <v>6</v>
      </c>
      <c r="B28" s="1915"/>
      <c r="C28" s="1916"/>
      <c r="D28" s="1916"/>
      <c r="E28" s="1917"/>
      <c r="F28" s="1918"/>
      <c r="G28" s="1916"/>
      <c r="H28" s="1916"/>
      <c r="I28" s="1917"/>
      <c r="J28" s="1919"/>
      <c r="K28" s="1920"/>
      <c r="L28" s="1919"/>
      <c r="M28" s="1920"/>
      <c r="N28" s="1919"/>
      <c r="O28" s="1920"/>
      <c r="P28" s="1919"/>
      <c r="Q28" s="1920"/>
      <c r="R28" s="1919"/>
      <c r="S28" s="1921"/>
      <c r="T28" s="1921"/>
      <c r="U28" s="1921"/>
      <c r="V28" s="1920"/>
      <c r="W28" s="1928"/>
      <c r="X28" s="1929"/>
      <c r="Y28" s="1929"/>
      <c r="Z28" s="1929"/>
      <c r="AA28" s="1929"/>
      <c r="AB28" s="1930"/>
      <c r="AC28" s="1834"/>
      <c r="AD28" s="1835"/>
      <c r="AE28" s="1835"/>
      <c r="AF28" s="1835"/>
      <c r="AG28" s="1835"/>
      <c r="AH28" s="1835"/>
      <c r="AI28" s="1835"/>
      <c r="AJ28" s="1836"/>
      <c r="AK28" s="1922"/>
      <c r="AL28" s="1916"/>
      <c r="AM28" s="1916"/>
      <c r="AN28" s="1916"/>
      <c r="AO28" s="1916"/>
      <c r="AP28" s="1917"/>
      <c r="AQ28" s="1918"/>
      <c r="AR28" s="1916"/>
      <c r="AS28" s="1916"/>
      <c r="AT28" s="1917"/>
      <c r="AU28" s="1919"/>
      <c r="AV28" s="1921"/>
      <c r="AW28" s="1920"/>
      <c r="AX28" s="1924"/>
      <c r="AY28" s="1925"/>
      <c r="AZ28" s="1926"/>
      <c r="BA28" s="1921"/>
      <c r="BB28" s="1921"/>
      <c r="BC28" s="1921"/>
      <c r="BD28" s="1927"/>
    </row>
    <row r="29" spans="1:60" s="137" customFormat="1" ht="26.75" customHeight="1" x14ac:dyDescent="0.45">
      <c r="A29" s="616">
        <f t="shared" si="0"/>
        <v>7</v>
      </c>
      <c r="B29" s="1915"/>
      <c r="C29" s="1916"/>
      <c r="D29" s="1916"/>
      <c r="E29" s="1917"/>
      <c r="F29" s="1918"/>
      <c r="G29" s="1916"/>
      <c r="H29" s="1916"/>
      <c r="I29" s="1917"/>
      <c r="J29" s="1919"/>
      <c r="K29" s="1920"/>
      <c r="L29" s="1919"/>
      <c r="M29" s="1920"/>
      <c r="N29" s="1919"/>
      <c r="O29" s="1920"/>
      <c r="P29" s="1919"/>
      <c r="Q29" s="1920"/>
      <c r="R29" s="1919"/>
      <c r="S29" s="1921"/>
      <c r="T29" s="1921"/>
      <c r="U29" s="1921"/>
      <c r="V29" s="1920"/>
      <c r="W29" s="1928"/>
      <c r="X29" s="1929"/>
      <c r="Y29" s="1929"/>
      <c r="Z29" s="1929"/>
      <c r="AA29" s="1929"/>
      <c r="AB29" s="1930"/>
      <c r="AC29" s="1834"/>
      <c r="AD29" s="1835"/>
      <c r="AE29" s="1835"/>
      <c r="AF29" s="1835"/>
      <c r="AG29" s="1835"/>
      <c r="AH29" s="1835"/>
      <c r="AI29" s="1835"/>
      <c r="AJ29" s="1836"/>
      <c r="AK29" s="1922"/>
      <c r="AL29" s="1916"/>
      <c r="AM29" s="1916"/>
      <c r="AN29" s="1916"/>
      <c r="AO29" s="1916"/>
      <c r="AP29" s="1917"/>
      <c r="AQ29" s="1918"/>
      <c r="AR29" s="1916"/>
      <c r="AS29" s="1916"/>
      <c r="AT29" s="1917"/>
      <c r="AU29" s="1919"/>
      <c r="AV29" s="1921"/>
      <c r="AW29" s="1920"/>
      <c r="AX29" s="1924"/>
      <c r="AY29" s="1925"/>
      <c r="AZ29" s="1926"/>
      <c r="BA29" s="1921"/>
      <c r="BB29" s="1921"/>
      <c r="BC29" s="1921"/>
      <c r="BD29" s="1927"/>
    </row>
    <row r="30" spans="1:60" s="137" customFormat="1" ht="26.75" customHeight="1" x14ac:dyDescent="0.45">
      <c r="A30" s="616">
        <f t="shared" si="0"/>
        <v>8</v>
      </c>
      <c r="B30" s="1915"/>
      <c r="C30" s="1916"/>
      <c r="D30" s="1916"/>
      <c r="E30" s="1917"/>
      <c r="F30" s="1918"/>
      <c r="G30" s="1916"/>
      <c r="H30" s="1916"/>
      <c r="I30" s="1917"/>
      <c r="J30" s="1919"/>
      <c r="K30" s="1920"/>
      <c r="L30" s="1919"/>
      <c r="M30" s="1920"/>
      <c r="N30" s="1919"/>
      <c r="O30" s="1920"/>
      <c r="P30" s="1919"/>
      <c r="Q30" s="1920"/>
      <c r="R30" s="1919"/>
      <c r="S30" s="1921"/>
      <c r="T30" s="1921"/>
      <c r="U30" s="1921"/>
      <c r="V30" s="1920"/>
      <c r="W30" s="1928"/>
      <c r="X30" s="1929"/>
      <c r="Y30" s="1929"/>
      <c r="Z30" s="1929"/>
      <c r="AA30" s="1929"/>
      <c r="AB30" s="1930"/>
      <c r="AC30" s="1834"/>
      <c r="AD30" s="1835"/>
      <c r="AE30" s="1835"/>
      <c r="AF30" s="1835"/>
      <c r="AG30" s="1835"/>
      <c r="AH30" s="1835"/>
      <c r="AI30" s="1835"/>
      <c r="AJ30" s="1836"/>
      <c r="AK30" s="1922"/>
      <c r="AL30" s="1916"/>
      <c r="AM30" s="1916"/>
      <c r="AN30" s="1916"/>
      <c r="AO30" s="1916"/>
      <c r="AP30" s="1917"/>
      <c r="AQ30" s="1918"/>
      <c r="AR30" s="1916"/>
      <c r="AS30" s="1916"/>
      <c r="AT30" s="1917"/>
      <c r="AU30" s="1919"/>
      <c r="AV30" s="1921"/>
      <c r="AW30" s="1920"/>
      <c r="AX30" s="1924"/>
      <c r="AY30" s="1925"/>
      <c r="AZ30" s="1926"/>
      <c r="BA30" s="1921"/>
      <c r="BB30" s="1921"/>
      <c r="BC30" s="1921"/>
      <c r="BD30" s="1927"/>
    </row>
    <row r="31" spans="1:60" s="137" customFormat="1" ht="26.75" customHeight="1" x14ac:dyDescent="0.45">
      <c r="A31" s="616">
        <f t="shared" si="0"/>
        <v>9</v>
      </c>
      <c r="B31" s="1915"/>
      <c r="C31" s="1916"/>
      <c r="D31" s="1916"/>
      <c r="E31" s="1917"/>
      <c r="F31" s="1918"/>
      <c r="G31" s="1916"/>
      <c r="H31" s="1916"/>
      <c r="I31" s="1917"/>
      <c r="J31" s="1919"/>
      <c r="K31" s="1920"/>
      <c r="L31" s="1919"/>
      <c r="M31" s="1920"/>
      <c r="N31" s="1919"/>
      <c r="O31" s="1920"/>
      <c r="P31" s="1919"/>
      <c r="Q31" s="1920"/>
      <c r="R31" s="1919"/>
      <c r="S31" s="1921"/>
      <c r="T31" s="1921"/>
      <c r="U31" s="1921"/>
      <c r="V31" s="1920"/>
      <c r="W31" s="1928"/>
      <c r="X31" s="1929"/>
      <c r="Y31" s="1929"/>
      <c r="Z31" s="1929"/>
      <c r="AA31" s="1929"/>
      <c r="AB31" s="1930"/>
      <c r="AC31" s="1834"/>
      <c r="AD31" s="1835"/>
      <c r="AE31" s="1835"/>
      <c r="AF31" s="1835"/>
      <c r="AG31" s="1835"/>
      <c r="AH31" s="1835"/>
      <c r="AI31" s="1835"/>
      <c r="AJ31" s="1836"/>
      <c r="AK31" s="1922"/>
      <c r="AL31" s="1916"/>
      <c r="AM31" s="1916"/>
      <c r="AN31" s="1916"/>
      <c r="AO31" s="1916"/>
      <c r="AP31" s="1917"/>
      <c r="AQ31" s="1918"/>
      <c r="AR31" s="1916"/>
      <c r="AS31" s="1916"/>
      <c r="AT31" s="1917"/>
      <c r="AU31" s="1919"/>
      <c r="AV31" s="1921"/>
      <c r="AW31" s="1920"/>
      <c r="AX31" s="1924"/>
      <c r="AY31" s="1925"/>
      <c r="AZ31" s="1926"/>
      <c r="BA31" s="1921"/>
      <c r="BB31" s="1921"/>
      <c r="BC31" s="1921"/>
      <c r="BD31" s="1927"/>
    </row>
    <row r="32" spans="1:60" s="137" customFormat="1" ht="26.75" customHeight="1" x14ac:dyDescent="0.45">
      <c r="A32" s="616">
        <f t="shared" si="0"/>
        <v>10</v>
      </c>
      <c r="B32" s="1915"/>
      <c r="C32" s="1916"/>
      <c r="D32" s="1916"/>
      <c r="E32" s="1917"/>
      <c r="F32" s="1918"/>
      <c r="G32" s="1916"/>
      <c r="H32" s="1916"/>
      <c r="I32" s="1917"/>
      <c r="J32" s="1919"/>
      <c r="K32" s="1920"/>
      <c r="L32" s="1919"/>
      <c r="M32" s="1920"/>
      <c r="N32" s="1919"/>
      <c r="O32" s="1920"/>
      <c r="P32" s="1919"/>
      <c r="Q32" s="1920"/>
      <c r="R32" s="1919"/>
      <c r="S32" s="1921"/>
      <c r="T32" s="1921"/>
      <c r="U32" s="1921"/>
      <c r="V32" s="1920"/>
      <c r="W32" s="1928"/>
      <c r="X32" s="1929"/>
      <c r="Y32" s="1929"/>
      <c r="Z32" s="1929"/>
      <c r="AA32" s="1929"/>
      <c r="AB32" s="1930"/>
      <c r="AC32" s="1834"/>
      <c r="AD32" s="1835"/>
      <c r="AE32" s="1835"/>
      <c r="AF32" s="1835"/>
      <c r="AG32" s="1835"/>
      <c r="AH32" s="1835"/>
      <c r="AI32" s="1835"/>
      <c r="AJ32" s="1836"/>
      <c r="AK32" s="1922"/>
      <c r="AL32" s="1916"/>
      <c r="AM32" s="1916"/>
      <c r="AN32" s="1916"/>
      <c r="AO32" s="1916"/>
      <c r="AP32" s="1917"/>
      <c r="AQ32" s="1918"/>
      <c r="AR32" s="1916"/>
      <c r="AS32" s="1916"/>
      <c r="AT32" s="1917"/>
      <c r="AU32" s="1919"/>
      <c r="AV32" s="1921"/>
      <c r="AW32" s="1920"/>
      <c r="AX32" s="1924"/>
      <c r="AY32" s="1925"/>
      <c r="AZ32" s="1926"/>
      <c r="BA32" s="1921"/>
      <c r="BB32" s="1921"/>
      <c r="BC32" s="1921"/>
      <c r="BD32" s="1927"/>
    </row>
    <row r="33" spans="1:56" s="137" customFormat="1" ht="26.75" customHeight="1" x14ac:dyDescent="0.45">
      <c r="A33" s="616">
        <f t="shared" si="0"/>
        <v>11</v>
      </c>
      <c r="B33" s="1915"/>
      <c r="C33" s="1916"/>
      <c r="D33" s="1916"/>
      <c r="E33" s="1917"/>
      <c r="F33" s="1918"/>
      <c r="G33" s="1916"/>
      <c r="H33" s="1916"/>
      <c r="I33" s="1917"/>
      <c r="J33" s="1919"/>
      <c r="K33" s="1920"/>
      <c r="L33" s="1919"/>
      <c r="M33" s="1920"/>
      <c r="N33" s="1919"/>
      <c r="O33" s="1920"/>
      <c r="P33" s="1919"/>
      <c r="Q33" s="1920"/>
      <c r="R33" s="1919"/>
      <c r="S33" s="1921"/>
      <c r="T33" s="1921"/>
      <c r="U33" s="1921"/>
      <c r="V33" s="1920"/>
      <c r="W33" s="1928"/>
      <c r="X33" s="1929"/>
      <c r="Y33" s="1929"/>
      <c r="Z33" s="1929"/>
      <c r="AA33" s="1929"/>
      <c r="AB33" s="1930"/>
      <c r="AC33" s="1834"/>
      <c r="AD33" s="1835"/>
      <c r="AE33" s="1835"/>
      <c r="AF33" s="1835"/>
      <c r="AG33" s="1835"/>
      <c r="AH33" s="1835"/>
      <c r="AI33" s="1835"/>
      <c r="AJ33" s="1836"/>
      <c r="AK33" s="1922"/>
      <c r="AL33" s="1916"/>
      <c r="AM33" s="1916"/>
      <c r="AN33" s="1916"/>
      <c r="AO33" s="1916"/>
      <c r="AP33" s="1917"/>
      <c r="AQ33" s="1918"/>
      <c r="AR33" s="1916"/>
      <c r="AS33" s="1916"/>
      <c r="AT33" s="1917"/>
      <c r="AU33" s="1919"/>
      <c r="AV33" s="1921"/>
      <c r="AW33" s="1920"/>
      <c r="AX33" s="1924"/>
      <c r="AY33" s="1925"/>
      <c r="AZ33" s="1926"/>
      <c r="BA33" s="1921"/>
      <c r="BB33" s="1921"/>
      <c r="BC33" s="1921"/>
      <c r="BD33" s="1927"/>
    </row>
    <row r="34" spans="1:56" s="137" customFormat="1" ht="26.75" customHeight="1" x14ac:dyDescent="0.45">
      <c r="A34" s="616">
        <f t="shared" si="0"/>
        <v>12</v>
      </c>
      <c r="B34" s="1915"/>
      <c r="C34" s="1916"/>
      <c r="D34" s="1916"/>
      <c r="E34" s="1917"/>
      <c r="F34" s="1918"/>
      <c r="G34" s="1916"/>
      <c r="H34" s="1916"/>
      <c r="I34" s="1917"/>
      <c r="J34" s="1919"/>
      <c r="K34" s="1920"/>
      <c r="L34" s="1919"/>
      <c r="M34" s="1920"/>
      <c r="N34" s="1919"/>
      <c r="O34" s="1920"/>
      <c r="P34" s="1919"/>
      <c r="Q34" s="1920"/>
      <c r="R34" s="1919"/>
      <c r="S34" s="1921"/>
      <c r="T34" s="1921"/>
      <c r="U34" s="1921"/>
      <c r="V34" s="1920"/>
      <c r="W34" s="1928"/>
      <c r="X34" s="1929"/>
      <c r="Y34" s="1929"/>
      <c r="Z34" s="1929"/>
      <c r="AA34" s="1929"/>
      <c r="AB34" s="1930"/>
      <c r="AC34" s="1834"/>
      <c r="AD34" s="1835"/>
      <c r="AE34" s="1835"/>
      <c r="AF34" s="1835"/>
      <c r="AG34" s="1835"/>
      <c r="AH34" s="1835"/>
      <c r="AI34" s="1835"/>
      <c r="AJ34" s="1836"/>
      <c r="AK34" s="1922"/>
      <c r="AL34" s="1916"/>
      <c r="AM34" s="1916"/>
      <c r="AN34" s="1916"/>
      <c r="AO34" s="1916"/>
      <c r="AP34" s="1917"/>
      <c r="AQ34" s="1918"/>
      <c r="AR34" s="1916"/>
      <c r="AS34" s="1916"/>
      <c r="AT34" s="1917"/>
      <c r="AU34" s="1919"/>
      <c r="AV34" s="1921"/>
      <c r="AW34" s="1920"/>
      <c r="AX34" s="1924"/>
      <c r="AY34" s="1925"/>
      <c r="AZ34" s="1926"/>
      <c r="BA34" s="1921"/>
      <c r="BB34" s="1921"/>
      <c r="BC34" s="1921"/>
      <c r="BD34" s="1927"/>
    </row>
    <row r="35" spans="1:56" s="137" customFormat="1" ht="26.75" customHeight="1" x14ac:dyDescent="0.45">
      <c r="A35" s="616">
        <f t="shared" si="0"/>
        <v>13</v>
      </c>
      <c r="B35" s="1915"/>
      <c r="C35" s="1916"/>
      <c r="D35" s="1916"/>
      <c r="E35" s="1917"/>
      <c r="F35" s="1918"/>
      <c r="G35" s="1916"/>
      <c r="H35" s="1916"/>
      <c r="I35" s="1917"/>
      <c r="J35" s="1919"/>
      <c r="K35" s="1920"/>
      <c r="L35" s="1919"/>
      <c r="M35" s="1920"/>
      <c r="N35" s="1919"/>
      <c r="O35" s="1920"/>
      <c r="P35" s="1919"/>
      <c r="Q35" s="1920"/>
      <c r="R35" s="1919"/>
      <c r="S35" s="1921"/>
      <c r="T35" s="1921"/>
      <c r="U35" s="1921"/>
      <c r="V35" s="1920"/>
      <c r="W35" s="1928"/>
      <c r="X35" s="1929"/>
      <c r="Y35" s="1929"/>
      <c r="Z35" s="1929"/>
      <c r="AA35" s="1929"/>
      <c r="AB35" s="1930"/>
      <c r="AC35" s="1834"/>
      <c r="AD35" s="1835"/>
      <c r="AE35" s="1835"/>
      <c r="AF35" s="1835"/>
      <c r="AG35" s="1835"/>
      <c r="AH35" s="1835"/>
      <c r="AI35" s="1835"/>
      <c r="AJ35" s="1836"/>
      <c r="AK35" s="1922"/>
      <c r="AL35" s="1916"/>
      <c r="AM35" s="1916"/>
      <c r="AN35" s="1916"/>
      <c r="AO35" s="1916"/>
      <c r="AP35" s="1917"/>
      <c r="AQ35" s="1918"/>
      <c r="AR35" s="1916"/>
      <c r="AS35" s="1916"/>
      <c r="AT35" s="1917"/>
      <c r="AU35" s="1919"/>
      <c r="AV35" s="1921"/>
      <c r="AW35" s="1920"/>
      <c r="AX35" s="1924"/>
      <c r="AY35" s="1925"/>
      <c r="AZ35" s="1926"/>
      <c r="BA35" s="1921"/>
      <c r="BB35" s="1921"/>
      <c r="BC35" s="1921"/>
      <c r="BD35" s="1927"/>
    </row>
    <row r="36" spans="1:56" s="137" customFormat="1" ht="26.75" customHeight="1" x14ac:dyDescent="0.45">
      <c r="A36" s="616">
        <f t="shared" si="0"/>
        <v>14</v>
      </c>
      <c r="B36" s="1915"/>
      <c r="C36" s="1916"/>
      <c r="D36" s="1916"/>
      <c r="E36" s="1917"/>
      <c r="F36" s="1918"/>
      <c r="G36" s="1916"/>
      <c r="H36" s="1916"/>
      <c r="I36" s="1917"/>
      <c r="J36" s="1919"/>
      <c r="K36" s="1920"/>
      <c r="L36" s="1919"/>
      <c r="M36" s="1920"/>
      <c r="N36" s="1919"/>
      <c r="O36" s="1920"/>
      <c r="P36" s="1919"/>
      <c r="Q36" s="1920"/>
      <c r="R36" s="1919"/>
      <c r="S36" s="1921"/>
      <c r="T36" s="1921"/>
      <c r="U36" s="1921"/>
      <c r="V36" s="1920"/>
      <c r="W36" s="1928"/>
      <c r="X36" s="1929"/>
      <c r="Y36" s="1929"/>
      <c r="Z36" s="1929"/>
      <c r="AA36" s="1929"/>
      <c r="AB36" s="1930"/>
      <c r="AC36" s="1834"/>
      <c r="AD36" s="1835"/>
      <c r="AE36" s="1835"/>
      <c r="AF36" s="1835"/>
      <c r="AG36" s="1835"/>
      <c r="AH36" s="1835"/>
      <c r="AI36" s="1835"/>
      <c r="AJ36" s="1836"/>
      <c r="AK36" s="1922"/>
      <c r="AL36" s="1916"/>
      <c r="AM36" s="1916"/>
      <c r="AN36" s="1916"/>
      <c r="AO36" s="1916"/>
      <c r="AP36" s="1917"/>
      <c r="AQ36" s="1918"/>
      <c r="AR36" s="1916"/>
      <c r="AS36" s="1916"/>
      <c r="AT36" s="1917"/>
      <c r="AU36" s="1919"/>
      <c r="AV36" s="1921"/>
      <c r="AW36" s="1920"/>
      <c r="AX36" s="1924"/>
      <c r="AY36" s="1925"/>
      <c r="AZ36" s="1926"/>
      <c r="BA36" s="1921"/>
      <c r="BB36" s="1921"/>
      <c r="BC36" s="1921"/>
      <c r="BD36" s="1927"/>
    </row>
    <row r="37" spans="1:56" s="137" customFormat="1" ht="26.75" customHeight="1" x14ac:dyDescent="0.45">
      <c r="A37" s="616">
        <f t="shared" si="0"/>
        <v>15</v>
      </c>
      <c r="B37" s="1915"/>
      <c r="C37" s="1916"/>
      <c r="D37" s="1916"/>
      <c r="E37" s="1917"/>
      <c r="F37" s="1918"/>
      <c r="G37" s="1916"/>
      <c r="H37" s="1916"/>
      <c r="I37" s="1917"/>
      <c r="J37" s="1919"/>
      <c r="K37" s="1920"/>
      <c r="L37" s="1919"/>
      <c r="M37" s="1920"/>
      <c r="N37" s="1919"/>
      <c r="O37" s="1920"/>
      <c r="P37" s="1919"/>
      <c r="Q37" s="1920"/>
      <c r="R37" s="1919"/>
      <c r="S37" s="1921"/>
      <c r="T37" s="1921"/>
      <c r="U37" s="1921"/>
      <c r="V37" s="1920"/>
      <c r="W37" s="1928"/>
      <c r="X37" s="1929"/>
      <c r="Y37" s="1929"/>
      <c r="Z37" s="1929"/>
      <c r="AA37" s="1929"/>
      <c r="AB37" s="1930"/>
      <c r="AC37" s="1834"/>
      <c r="AD37" s="1835"/>
      <c r="AE37" s="1835"/>
      <c r="AF37" s="1835"/>
      <c r="AG37" s="1835"/>
      <c r="AH37" s="1835"/>
      <c r="AI37" s="1835"/>
      <c r="AJ37" s="1836"/>
      <c r="AK37" s="1922"/>
      <c r="AL37" s="1916"/>
      <c r="AM37" s="1916"/>
      <c r="AN37" s="1916"/>
      <c r="AO37" s="1916"/>
      <c r="AP37" s="1917"/>
      <c r="AQ37" s="1918"/>
      <c r="AR37" s="1916"/>
      <c r="AS37" s="1916"/>
      <c r="AT37" s="1917"/>
      <c r="AU37" s="1919"/>
      <c r="AV37" s="1921"/>
      <c r="AW37" s="1920"/>
      <c r="AX37" s="1924"/>
      <c r="AY37" s="1925"/>
      <c r="AZ37" s="1926"/>
      <c r="BA37" s="1921"/>
      <c r="BB37" s="1921"/>
      <c r="BC37" s="1921"/>
      <c r="BD37" s="1927"/>
    </row>
    <row r="38" spans="1:56" s="137" customFormat="1" ht="26.75" customHeight="1" x14ac:dyDescent="0.45">
      <c r="A38" s="616">
        <f t="shared" si="0"/>
        <v>16</v>
      </c>
      <c r="B38" s="1915"/>
      <c r="C38" s="1916"/>
      <c r="D38" s="1916"/>
      <c r="E38" s="1917"/>
      <c r="F38" s="1918"/>
      <c r="G38" s="1916"/>
      <c r="H38" s="1916"/>
      <c r="I38" s="1917"/>
      <c r="J38" s="1919"/>
      <c r="K38" s="1920"/>
      <c r="L38" s="1919"/>
      <c r="M38" s="1920"/>
      <c r="N38" s="1919"/>
      <c r="O38" s="1920"/>
      <c r="P38" s="1919"/>
      <c r="Q38" s="1920"/>
      <c r="R38" s="1919"/>
      <c r="S38" s="1921"/>
      <c r="T38" s="1921"/>
      <c r="U38" s="1921"/>
      <c r="V38" s="1920"/>
      <c r="W38" s="1928"/>
      <c r="X38" s="1929"/>
      <c r="Y38" s="1929"/>
      <c r="Z38" s="1929"/>
      <c r="AA38" s="1929"/>
      <c r="AB38" s="1930"/>
      <c r="AC38" s="1834"/>
      <c r="AD38" s="1835"/>
      <c r="AE38" s="1835"/>
      <c r="AF38" s="1835"/>
      <c r="AG38" s="1835"/>
      <c r="AH38" s="1835"/>
      <c r="AI38" s="1835"/>
      <c r="AJ38" s="1836"/>
      <c r="AK38" s="1922"/>
      <c r="AL38" s="1916"/>
      <c r="AM38" s="1916"/>
      <c r="AN38" s="1916"/>
      <c r="AO38" s="1916"/>
      <c r="AP38" s="1917"/>
      <c r="AQ38" s="1918"/>
      <c r="AR38" s="1916"/>
      <c r="AS38" s="1916"/>
      <c r="AT38" s="1917"/>
      <c r="AU38" s="1919"/>
      <c r="AV38" s="1921"/>
      <c r="AW38" s="1920"/>
      <c r="AX38" s="1924"/>
      <c r="AY38" s="1925"/>
      <c r="AZ38" s="1926"/>
      <c r="BA38" s="1921"/>
      <c r="BB38" s="1921"/>
      <c r="BC38" s="1921"/>
      <c r="BD38" s="1927"/>
    </row>
    <row r="39" spans="1:56" s="137" customFormat="1" ht="26.75" customHeight="1" x14ac:dyDescent="0.45">
      <c r="A39" s="616">
        <f t="shared" si="0"/>
        <v>17</v>
      </c>
      <c r="B39" s="1915"/>
      <c r="C39" s="1916"/>
      <c r="D39" s="1916"/>
      <c r="E39" s="1917"/>
      <c r="F39" s="1918"/>
      <c r="G39" s="1916"/>
      <c r="H39" s="1916"/>
      <c r="I39" s="1917"/>
      <c r="J39" s="1919"/>
      <c r="K39" s="1920"/>
      <c r="L39" s="1919"/>
      <c r="M39" s="1920"/>
      <c r="N39" s="1919"/>
      <c r="O39" s="1920"/>
      <c r="P39" s="1919"/>
      <c r="Q39" s="1920"/>
      <c r="R39" s="1919"/>
      <c r="S39" s="1921"/>
      <c r="T39" s="1921"/>
      <c r="U39" s="1921"/>
      <c r="V39" s="1920"/>
      <c r="W39" s="1928"/>
      <c r="X39" s="1929"/>
      <c r="Y39" s="1929"/>
      <c r="Z39" s="1929"/>
      <c r="AA39" s="1929"/>
      <c r="AB39" s="1930"/>
      <c r="AC39" s="1834"/>
      <c r="AD39" s="1835"/>
      <c r="AE39" s="1835"/>
      <c r="AF39" s="1835"/>
      <c r="AG39" s="1835"/>
      <c r="AH39" s="1835"/>
      <c r="AI39" s="1835"/>
      <c r="AJ39" s="1836"/>
      <c r="AK39" s="1922"/>
      <c r="AL39" s="1916"/>
      <c r="AM39" s="1916"/>
      <c r="AN39" s="1916"/>
      <c r="AO39" s="1916"/>
      <c r="AP39" s="1917"/>
      <c r="AQ39" s="1918"/>
      <c r="AR39" s="1916"/>
      <c r="AS39" s="1916"/>
      <c r="AT39" s="1917"/>
      <c r="AU39" s="1919"/>
      <c r="AV39" s="1921"/>
      <c r="AW39" s="1920"/>
      <c r="AX39" s="1924"/>
      <c r="AY39" s="1925"/>
      <c r="AZ39" s="1926"/>
      <c r="BA39" s="1921"/>
      <c r="BB39" s="1921"/>
      <c r="BC39" s="1921"/>
      <c r="BD39" s="1927"/>
    </row>
    <row r="40" spans="1:56" s="137" customFormat="1" ht="26.75" customHeight="1" x14ac:dyDescent="0.45">
      <c r="A40" s="616">
        <f t="shared" si="0"/>
        <v>18</v>
      </c>
      <c r="B40" s="1915"/>
      <c r="C40" s="1916"/>
      <c r="D40" s="1916"/>
      <c r="E40" s="1917"/>
      <c r="F40" s="1918"/>
      <c r="G40" s="1916"/>
      <c r="H40" s="1916"/>
      <c r="I40" s="1917"/>
      <c r="J40" s="1919"/>
      <c r="K40" s="1920"/>
      <c r="L40" s="1919"/>
      <c r="M40" s="1920"/>
      <c r="N40" s="1919"/>
      <c r="O40" s="1920"/>
      <c r="P40" s="1919"/>
      <c r="Q40" s="1920"/>
      <c r="R40" s="1919"/>
      <c r="S40" s="1921"/>
      <c r="T40" s="1921"/>
      <c r="U40" s="1921"/>
      <c r="V40" s="1920"/>
      <c r="W40" s="1928"/>
      <c r="X40" s="1929"/>
      <c r="Y40" s="1929"/>
      <c r="Z40" s="1929"/>
      <c r="AA40" s="1929"/>
      <c r="AB40" s="1930"/>
      <c r="AC40" s="1834"/>
      <c r="AD40" s="1835"/>
      <c r="AE40" s="1835"/>
      <c r="AF40" s="1835"/>
      <c r="AG40" s="1835"/>
      <c r="AH40" s="1835"/>
      <c r="AI40" s="1835"/>
      <c r="AJ40" s="1836"/>
      <c r="AK40" s="1922"/>
      <c r="AL40" s="1916"/>
      <c r="AM40" s="1916"/>
      <c r="AN40" s="1916"/>
      <c r="AO40" s="1916"/>
      <c r="AP40" s="1917"/>
      <c r="AQ40" s="1918"/>
      <c r="AR40" s="1916"/>
      <c r="AS40" s="1916"/>
      <c r="AT40" s="1917"/>
      <c r="AU40" s="1919"/>
      <c r="AV40" s="1921"/>
      <c r="AW40" s="1920"/>
      <c r="AX40" s="1924"/>
      <c r="AY40" s="1925"/>
      <c r="AZ40" s="1926"/>
      <c r="BA40" s="1921"/>
      <c r="BB40" s="1921"/>
      <c r="BC40" s="1921"/>
      <c r="BD40" s="1927"/>
    </row>
    <row r="41" spans="1:56" s="137" customFormat="1" ht="26.75" customHeight="1" x14ac:dyDescent="0.45">
      <c r="A41" s="616">
        <f t="shared" si="0"/>
        <v>19</v>
      </c>
      <c r="B41" s="1915"/>
      <c r="C41" s="1916"/>
      <c r="D41" s="1916"/>
      <c r="E41" s="1917"/>
      <c r="F41" s="1918"/>
      <c r="G41" s="1916"/>
      <c r="H41" s="1916"/>
      <c r="I41" s="1917"/>
      <c r="J41" s="1919"/>
      <c r="K41" s="1920"/>
      <c r="L41" s="1919"/>
      <c r="M41" s="1920"/>
      <c r="N41" s="1919"/>
      <c r="O41" s="1920"/>
      <c r="P41" s="1919"/>
      <c r="Q41" s="1920"/>
      <c r="R41" s="1919"/>
      <c r="S41" s="1921"/>
      <c r="T41" s="1921"/>
      <c r="U41" s="1921"/>
      <c r="V41" s="1920"/>
      <c r="W41" s="1928"/>
      <c r="X41" s="1929"/>
      <c r="Y41" s="1929"/>
      <c r="Z41" s="1929"/>
      <c r="AA41" s="1929"/>
      <c r="AB41" s="1930"/>
      <c r="AC41" s="1834"/>
      <c r="AD41" s="1835"/>
      <c r="AE41" s="1835"/>
      <c r="AF41" s="1835"/>
      <c r="AG41" s="1835"/>
      <c r="AH41" s="1835"/>
      <c r="AI41" s="1835"/>
      <c r="AJ41" s="1836"/>
      <c r="AK41" s="1922"/>
      <c r="AL41" s="1916"/>
      <c r="AM41" s="1916"/>
      <c r="AN41" s="1916"/>
      <c r="AO41" s="1916"/>
      <c r="AP41" s="1917"/>
      <c r="AQ41" s="1918"/>
      <c r="AR41" s="1916"/>
      <c r="AS41" s="1916"/>
      <c r="AT41" s="1917"/>
      <c r="AU41" s="1919"/>
      <c r="AV41" s="1921"/>
      <c r="AW41" s="1920"/>
      <c r="AX41" s="1924"/>
      <c r="AY41" s="1925"/>
      <c r="AZ41" s="1926"/>
      <c r="BA41" s="1921"/>
      <c r="BB41" s="1921"/>
      <c r="BC41" s="1921"/>
      <c r="BD41" s="1927"/>
    </row>
    <row r="42" spans="1:56" s="137" customFormat="1" ht="26.75" customHeight="1" x14ac:dyDescent="0.45">
      <c r="A42" s="616">
        <f t="shared" si="0"/>
        <v>20</v>
      </c>
      <c r="B42" s="1915"/>
      <c r="C42" s="1916"/>
      <c r="D42" s="1916"/>
      <c r="E42" s="1917"/>
      <c r="F42" s="1918"/>
      <c r="G42" s="1916"/>
      <c r="H42" s="1916"/>
      <c r="I42" s="1917"/>
      <c r="J42" s="1919"/>
      <c r="K42" s="1920"/>
      <c r="L42" s="1919"/>
      <c r="M42" s="1920"/>
      <c r="N42" s="1919"/>
      <c r="O42" s="1920"/>
      <c r="P42" s="1919"/>
      <c r="Q42" s="1920"/>
      <c r="R42" s="1919"/>
      <c r="S42" s="1921"/>
      <c r="T42" s="1921"/>
      <c r="U42" s="1921"/>
      <c r="V42" s="1920"/>
      <c r="W42" s="1928"/>
      <c r="X42" s="1929"/>
      <c r="Y42" s="1929"/>
      <c r="Z42" s="1929"/>
      <c r="AA42" s="1929"/>
      <c r="AB42" s="1930"/>
      <c r="AC42" s="1834"/>
      <c r="AD42" s="1835"/>
      <c r="AE42" s="1835"/>
      <c r="AF42" s="1835"/>
      <c r="AG42" s="1835"/>
      <c r="AH42" s="1835"/>
      <c r="AI42" s="1835"/>
      <c r="AJ42" s="1836"/>
      <c r="AK42" s="1922"/>
      <c r="AL42" s="1916"/>
      <c r="AM42" s="1916"/>
      <c r="AN42" s="1916"/>
      <c r="AO42" s="1916"/>
      <c r="AP42" s="1917"/>
      <c r="AQ42" s="1918"/>
      <c r="AR42" s="1916"/>
      <c r="AS42" s="1916"/>
      <c r="AT42" s="1917"/>
      <c r="AU42" s="1919"/>
      <c r="AV42" s="1921"/>
      <c r="AW42" s="1920"/>
      <c r="AX42" s="1924"/>
      <c r="AY42" s="1925"/>
      <c r="AZ42" s="1926"/>
      <c r="BA42" s="1921"/>
      <c r="BB42" s="1921"/>
      <c r="BC42" s="1921"/>
      <c r="BD42" s="1927"/>
    </row>
    <row r="43" spans="1:56" s="137" customFormat="1" ht="26.75" customHeight="1" x14ac:dyDescent="0.45">
      <c r="A43" s="616">
        <f t="shared" si="0"/>
        <v>21</v>
      </c>
      <c r="B43" s="1915"/>
      <c r="C43" s="1916"/>
      <c r="D43" s="1916"/>
      <c r="E43" s="1917"/>
      <c r="F43" s="1918"/>
      <c r="G43" s="1916"/>
      <c r="H43" s="1916"/>
      <c r="I43" s="1917"/>
      <c r="J43" s="1919"/>
      <c r="K43" s="1920"/>
      <c r="L43" s="1919"/>
      <c r="M43" s="1920"/>
      <c r="N43" s="1919"/>
      <c r="O43" s="1920"/>
      <c r="P43" s="1919"/>
      <c r="Q43" s="1920"/>
      <c r="R43" s="1919"/>
      <c r="S43" s="1921"/>
      <c r="T43" s="1921"/>
      <c r="U43" s="1921"/>
      <c r="V43" s="1920"/>
      <c r="W43" s="1928"/>
      <c r="X43" s="1929"/>
      <c r="Y43" s="1929"/>
      <c r="Z43" s="1929"/>
      <c r="AA43" s="1929"/>
      <c r="AB43" s="1930"/>
      <c r="AC43" s="1834"/>
      <c r="AD43" s="1835"/>
      <c r="AE43" s="1835"/>
      <c r="AF43" s="1835"/>
      <c r="AG43" s="1835"/>
      <c r="AH43" s="1835"/>
      <c r="AI43" s="1835"/>
      <c r="AJ43" s="1836"/>
      <c r="AK43" s="1922"/>
      <c r="AL43" s="1916"/>
      <c r="AM43" s="1916"/>
      <c r="AN43" s="1916"/>
      <c r="AO43" s="1916"/>
      <c r="AP43" s="1917"/>
      <c r="AQ43" s="1918"/>
      <c r="AR43" s="1916"/>
      <c r="AS43" s="1916"/>
      <c r="AT43" s="1917"/>
      <c r="AU43" s="1919"/>
      <c r="AV43" s="1921"/>
      <c r="AW43" s="1920"/>
      <c r="AX43" s="1924"/>
      <c r="AY43" s="1925"/>
      <c r="AZ43" s="1926"/>
      <c r="BA43" s="1921"/>
      <c r="BB43" s="1921"/>
      <c r="BC43" s="1921"/>
      <c r="BD43" s="1927"/>
    </row>
    <row r="44" spans="1:56" s="137" customFormat="1" ht="26.75" customHeight="1" x14ac:dyDescent="0.45">
      <c r="A44" s="616">
        <f t="shared" si="0"/>
        <v>22</v>
      </c>
      <c r="B44" s="1915"/>
      <c r="C44" s="1916"/>
      <c r="D44" s="1916"/>
      <c r="E44" s="1917"/>
      <c r="F44" s="1918"/>
      <c r="G44" s="1916"/>
      <c r="H44" s="1916"/>
      <c r="I44" s="1917"/>
      <c r="J44" s="1919"/>
      <c r="K44" s="1920"/>
      <c r="L44" s="1919"/>
      <c r="M44" s="1920"/>
      <c r="N44" s="1919"/>
      <c r="O44" s="1920"/>
      <c r="P44" s="1919"/>
      <c r="Q44" s="1920"/>
      <c r="R44" s="1919"/>
      <c r="S44" s="1921"/>
      <c r="T44" s="1921"/>
      <c r="U44" s="1921"/>
      <c r="V44" s="1920"/>
      <c r="W44" s="1928"/>
      <c r="X44" s="1929"/>
      <c r="Y44" s="1929"/>
      <c r="Z44" s="1929"/>
      <c r="AA44" s="1929"/>
      <c r="AB44" s="1930"/>
      <c r="AC44" s="1834"/>
      <c r="AD44" s="1835"/>
      <c r="AE44" s="1835"/>
      <c r="AF44" s="1835"/>
      <c r="AG44" s="1835"/>
      <c r="AH44" s="1835"/>
      <c r="AI44" s="1835"/>
      <c r="AJ44" s="1836"/>
      <c r="AK44" s="1922"/>
      <c r="AL44" s="1916"/>
      <c r="AM44" s="1916"/>
      <c r="AN44" s="1916"/>
      <c r="AO44" s="1916"/>
      <c r="AP44" s="1917"/>
      <c r="AQ44" s="1918"/>
      <c r="AR44" s="1916"/>
      <c r="AS44" s="1916"/>
      <c r="AT44" s="1917"/>
      <c r="AU44" s="1919"/>
      <c r="AV44" s="1921"/>
      <c r="AW44" s="1920"/>
      <c r="AX44" s="1924"/>
      <c r="AY44" s="1925"/>
      <c r="AZ44" s="1926"/>
      <c r="BA44" s="1921"/>
      <c r="BB44" s="1921"/>
      <c r="BC44" s="1921"/>
      <c r="BD44" s="1927"/>
    </row>
    <row r="45" spans="1:56" s="137" customFormat="1" ht="26.75" customHeight="1" x14ac:dyDescent="0.45">
      <c r="A45" s="616">
        <f t="shared" si="0"/>
        <v>23</v>
      </c>
      <c r="B45" s="1915"/>
      <c r="C45" s="1916"/>
      <c r="D45" s="1916"/>
      <c r="E45" s="1917"/>
      <c r="F45" s="1918"/>
      <c r="G45" s="1916"/>
      <c r="H45" s="1916"/>
      <c r="I45" s="1917"/>
      <c r="J45" s="1919"/>
      <c r="K45" s="1920"/>
      <c r="L45" s="1919"/>
      <c r="M45" s="1920"/>
      <c r="N45" s="1919"/>
      <c r="O45" s="1920"/>
      <c r="P45" s="1919"/>
      <c r="Q45" s="1920"/>
      <c r="R45" s="1919"/>
      <c r="S45" s="1921"/>
      <c r="T45" s="1921"/>
      <c r="U45" s="1921"/>
      <c r="V45" s="1920"/>
      <c r="W45" s="1928"/>
      <c r="X45" s="1929"/>
      <c r="Y45" s="1929"/>
      <c r="Z45" s="1929"/>
      <c r="AA45" s="1929"/>
      <c r="AB45" s="1930"/>
      <c r="AC45" s="1834"/>
      <c r="AD45" s="1835"/>
      <c r="AE45" s="1835"/>
      <c r="AF45" s="1835"/>
      <c r="AG45" s="1835"/>
      <c r="AH45" s="1835"/>
      <c r="AI45" s="1835"/>
      <c r="AJ45" s="1836"/>
      <c r="AK45" s="1922"/>
      <c r="AL45" s="1916"/>
      <c r="AM45" s="1916"/>
      <c r="AN45" s="1916"/>
      <c r="AO45" s="1916"/>
      <c r="AP45" s="1917"/>
      <c r="AQ45" s="1918"/>
      <c r="AR45" s="1916"/>
      <c r="AS45" s="1916"/>
      <c r="AT45" s="1917"/>
      <c r="AU45" s="1919"/>
      <c r="AV45" s="1921"/>
      <c r="AW45" s="1920"/>
      <c r="AX45" s="1924"/>
      <c r="AY45" s="1925"/>
      <c r="AZ45" s="1926"/>
      <c r="BA45" s="1921"/>
      <c r="BB45" s="1921"/>
      <c r="BC45" s="1921"/>
      <c r="BD45" s="1927"/>
    </row>
    <row r="46" spans="1:56" s="137" customFormat="1" ht="26.75" customHeight="1" x14ac:dyDescent="0.45">
      <c r="A46" s="616">
        <f t="shared" si="0"/>
        <v>24</v>
      </c>
      <c r="B46" s="1915"/>
      <c r="C46" s="1916"/>
      <c r="D46" s="1916"/>
      <c r="E46" s="1917"/>
      <c r="F46" s="1918"/>
      <c r="G46" s="1916"/>
      <c r="H46" s="1916"/>
      <c r="I46" s="1917"/>
      <c r="J46" s="1919"/>
      <c r="K46" s="1920"/>
      <c r="L46" s="1919"/>
      <c r="M46" s="1920"/>
      <c r="N46" s="1919"/>
      <c r="O46" s="1920"/>
      <c r="P46" s="1919"/>
      <c r="Q46" s="1920"/>
      <c r="R46" s="1919"/>
      <c r="S46" s="1921"/>
      <c r="T46" s="1921"/>
      <c r="U46" s="1921"/>
      <c r="V46" s="1920"/>
      <c r="W46" s="1928"/>
      <c r="X46" s="1929"/>
      <c r="Y46" s="1929"/>
      <c r="Z46" s="1929"/>
      <c r="AA46" s="1929"/>
      <c r="AB46" s="1930"/>
      <c r="AC46" s="1834"/>
      <c r="AD46" s="1835"/>
      <c r="AE46" s="1835"/>
      <c r="AF46" s="1835"/>
      <c r="AG46" s="1835"/>
      <c r="AH46" s="1835"/>
      <c r="AI46" s="1835"/>
      <c r="AJ46" s="1836"/>
      <c r="AK46" s="1922"/>
      <c r="AL46" s="1916"/>
      <c r="AM46" s="1916"/>
      <c r="AN46" s="1916"/>
      <c r="AO46" s="1916"/>
      <c r="AP46" s="1917"/>
      <c r="AQ46" s="1918"/>
      <c r="AR46" s="1916"/>
      <c r="AS46" s="1916"/>
      <c r="AT46" s="1917"/>
      <c r="AU46" s="1919"/>
      <c r="AV46" s="1921"/>
      <c r="AW46" s="1920"/>
      <c r="AX46" s="1924"/>
      <c r="AY46" s="1925"/>
      <c r="AZ46" s="1926"/>
      <c r="BA46" s="1921"/>
      <c r="BB46" s="1921"/>
      <c r="BC46" s="1921"/>
      <c r="BD46" s="1927"/>
    </row>
    <row r="47" spans="1:56" s="137" customFormat="1" ht="26.75" customHeight="1" x14ac:dyDescent="0.45">
      <c r="A47" s="616">
        <f t="shared" si="0"/>
        <v>25</v>
      </c>
      <c r="B47" s="1915"/>
      <c r="C47" s="1916"/>
      <c r="D47" s="1916"/>
      <c r="E47" s="1917"/>
      <c r="F47" s="1918"/>
      <c r="G47" s="1916"/>
      <c r="H47" s="1916"/>
      <c r="I47" s="1917"/>
      <c r="J47" s="1919"/>
      <c r="K47" s="1920"/>
      <c r="L47" s="1919"/>
      <c r="M47" s="1920"/>
      <c r="N47" s="1919"/>
      <c r="O47" s="1920"/>
      <c r="P47" s="1919"/>
      <c r="Q47" s="1920"/>
      <c r="R47" s="1919"/>
      <c r="S47" s="1921"/>
      <c r="T47" s="1921"/>
      <c r="U47" s="1921"/>
      <c r="V47" s="1920"/>
      <c r="W47" s="1928"/>
      <c r="X47" s="1929"/>
      <c r="Y47" s="1929"/>
      <c r="Z47" s="1929"/>
      <c r="AA47" s="1929"/>
      <c r="AB47" s="1930"/>
      <c r="AC47" s="1834"/>
      <c r="AD47" s="1835"/>
      <c r="AE47" s="1835"/>
      <c r="AF47" s="1835"/>
      <c r="AG47" s="1835"/>
      <c r="AH47" s="1835"/>
      <c r="AI47" s="1835"/>
      <c r="AJ47" s="1836"/>
      <c r="AK47" s="1922"/>
      <c r="AL47" s="1916"/>
      <c r="AM47" s="1916"/>
      <c r="AN47" s="1916"/>
      <c r="AO47" s="1916"/>
      <c r="AP47" s="1917"/>
      <c r="AQ47" s="1918"/>
      <c r="AR47" s="1916"/>
      <c r="AS47" s="1916"/>
      <c r="AT47" s="1917"/>
      <c r="AU47" s="1919"/>
      <c r="AV47" s="1921"/>
      <c r="AW47" s="1920"/>
      <c r="AX47" s="1924"/>
      <c r="AY47" s="1925"/>
      <c r="AZ47" s="1926"/>
      <c r="BA47" s="1921"/>
      <c r="BB47" s="1921"/>
      <c r="BC47" s="1921"/>
      <c r="BD47" s="1927"/>
    </row>
    <row r="48" spans="1:56" s="137" customFormat="1" ht="26.75" customHeight="1" x14ac:dyDescent="0.45">
      <c r="A48" s="616">
        <f t="shared" si="0"/>
        <v>26</v>
      </c>
      <c r="B48" s="1915"/>
      <c r="C48" s="1916"/>
      <c r="D48" s="1916"/>
      <c r="E48" s="1917"/>
      <c r="F48" s="1918"/>
      <c r="G48" s="1916"/>
      <c r="H48" s="1916"/>
      <c r="I48" s="1917"/>
      <c r="J48" s="1919"/>
      <c r="K48" s="1920"/>
      <c r="L48" s="1919"/>
      <c r="M48" s="1920"/>
      <c r="N48" s="1919"/>
      <c r="O48" s="1920"/>
      <c r="P48" s="1919"/>
      <c r="Q48" s="1920"/>
      <c r="R48" s="1919"/>
      <c r="S48" s="1921"/>
      <c r="T48" s="1921"/>
      <c r="U48" s="1921"/>
      <c r="V48" s="1920"/>
      <c r="W48" s="1928"/>
      <c r="X48" s="1929"/>
      <c r="Y48" s="1929"/>
      <c r="Z48" s="1929"/>
      <c r="AA48" s="1929"/>
      <c r="AB48" s="1930"/>
      <c r="AC48" s="1834"/>
      <c r="AD48" s="1835"/>
      <c r="AE48" s="1835"/>
      <c r="AF48" s="1835"/>
      <c r="AG48" s="1835"/>
      <c r="AH48" s="1835"/>
      <c r="AI48" s="1835"/>
      <c r="AJ48" s="1836"/>
      <c r="AK48" s="1922"/>
      <c r="AL48" s="1916"/>
      <c r="AM48" s="1916"/>
      <c r="AN48" s="1916"/>
      <c r="AO48" s="1916"/>
      <c r="AP48" s="1917"/>
      <c r="AQ48" s="1918"/>
      <c r="AR48" s="1916"/>
      <c r="AS48" s="1916"/>
      <c r="AT48" s="1917"/>
      <c r="AU48" s="1919"/>
      <c r="AV48" s="1921"/>
      <c r="AW48" s="1920"/>
      <c r="AX48" s="1924"/>
      <c r="AY48" s="1925"/>
      <c r="AZ48" s="1926"/>
      <c r="BA48" s="1921"/>
      <c r="BB48" s="1921"/>
      <c r="BC48" s="1921"/>
      <c r="BD48" s="1927"/>
    </row>
    <row r="49" spans="1:56" s="137" customFormat="1" ht="26.75" customHeight="1" x14ac:dyDescent="0.45">
      <c r="A49" s="616">
        <f t="shared" si="0"/>
        <v>27</v>
      </c>
      <c r="B49" s="1915"/>
      <c r="C49" s="1916"/>
      <c r="D49" s="1916"/>
      <c r="E49" s="1917"/>
      <c r="F49" s="1918"/>
      <c r="G49" s="1916"/>
      <c r="H49" s="1916"/>
      <c r="I49" s="1917"/>
      <c r="J49" s="1919"/>
      <c r="K49" s="1920"/>
      <c r="L49" s="1919"/>
      <c r="M49" s="1920"/>
      <c r="N49" s="1919"/>
      <c r="O49" s="1920"/>
      <c r="P49" s="1919"/>
      <c r="Q49" s="1920"/>
      <c r="R49" s="1919"/>
      <c r="S49" s="1921"/>
      <c r="T49" s="1921"/>
      <c r="U49" s="1921"/>
      <c r="V49" s="1920"/>
      <c r="W49" s="1928"/>
      <c r="X49" s="1929"/>
      <c r="Y49" s="1929"/>
      <c r="Z49" s="1929"/>
      <c r="AA49" s="1929"/>
      <c r="AB49" s="1930"/>
      <c r="AC49" s="1834"/>
      <c r="AD49" s="1835"/>
      <c r="AE49" s="1835"/>
      <c r="AF49" s="1835"/>
      <c r="AG49" s="1835"/>
      <c r="AH49" s="1835"/>
      <c r="AI49" s="1835"/>
      <c r="AJ49" s="1836"/>
      <c r="AK49" s="1922"/>
      <c r="AL49" s="1916"/>
      <c r="AM49" s="1916"/>
      <c r="AN49" s="1916"/>
      <c r="AO49" s="1916"/>
      <c r="AP49" s="1917"/>
      <c r="AQ49" s="1918"/>
      <c r="AR49" s="1916"/>
      <c r="AS49" s="1916"/>
      <c r="AT49" s="1917"/>
      <c r="AU49" s="1919"/>
      <c r="AV49" s="1921"/>
      <c r="AW49" s="1920"/>
      <c r="AX49" s="1924"/>
      <c r="AY49" s="1925"/>
      <c r="AZ49" s="1926"/>
      <c r="BA49" s="1921"/>
      <c r="BB49" s="1921"/>
      <c r="BC49" s="1921"/>
      <c r="BD49" s="1927"/>
    </row>
    <row r="50" spans="1:56" s="137" customFormat="1" ht="26.75" customHeight="1" x14ac:dyDescent="0.45">
      <c r="A50" s="616">
        <f t="shared" si="0"/>
        <v>28</v>
      </c>
      <c r="B50" s="1915"/>
      <c r="C50" s="1916"/>
      <c r="D50" s="1916"/>
      <c r="E50" s="1917"/>
      <c r="F50" s="1918"/>
      <c r="G50" s="1916"/>
      <c r="H50" s="1916"/>
      <c r="I50" s="1917"/>
      <c r="J50" s="1919"/>
      <c r="K50" s="1920"/>
      <c r="L50" s="1919"/>
      <c r="M50" s="1920"/>
      <c r="N50" s="1919"/>
      <c r="O50" s="1920"/>
      <c r="P50" s="1919"/>
      <c r="Q50" s="1920"/>
      <c r="R50" s="1919"/>
      <c r="S50" s="1921"/>
      <c r="T50" s="1921"/>
      <c r="U50" s="1921"/>
      <c r="V50" s="1920"/>
      <c r="W50" s="1928"/>
      <c r="X50" s="1929"/>
      <c r="Y50" s="1929"/>
      <c r="Z50" s="1929"/>
      <c r="AA50" s="1929"/>
      <c r="AB50" s="1930"/>
      <c r="AC50" s="1834"/>
      <c r="AD50" s="1835"/>
      <c r="AE50" s="1835"/>
      <c r="AF50" s="1835"/>
      <c r="AG50" s="1835"/>
      <c r="AH50" s="1835"/>
      <c r="AI50" s="1835"/>
      <c r="AJ50" s="1836"/>
      <c r="AK50" s="1922"/>
      <c r="AL50" s="1916"/>
      <c r="AM50" s="1916"/>
      <c r="AN50" s="1916"/>
      <c r="AO50" s="1916"/>
      <c r="AP50" s="1917"/>
      <c r="AQ50" s="1918"/>
      <c r="AR50" s="1916"/>
      <c r="AS50" s="1916"/>
      <c r="AT50" s="1917"/>
      <c r="AU50" s="1919"/>
      <c r="AV50" s="1921"/>
      <c r="AW50" s="1920"/>
      <c r="AX50" s="1924"/>
      <c r="AY50" s="1925"/>
      <c r="AZ50" s="1926"/>
      <c r="BA50" s="1921"/>
      <c r="BB50" s="1921"/>
      <c r="BC50" s="1921"/>
      <c r="BD50" s="1927"/>
    </row>
    <row r="51" spans="1:56" s="137" customFormat="1" ht="26.75" customHeight="1" x14ac:dyDescent="0.45">
      <c r="A51" s="616">
        <f t="shared" si="0"/>
        <v>29</v>
      </c>
      <c r="B51" s="1915"/>
      <c r="C51" s="1916"/>
      <c r="D51" s="1916"/>
      <c r="E51" s="1917"/>
      <c r="F51" s="1918"/>
      <c r="G51" s="1916"/>
      <c r="H51" s="1916"/>
      <c r="I51" s="1917"/>
      <c r="J51" s="1919"/>
      <c r="K51" s="1920"/>
      <c r="L51" s="1919"/>
      <c r="M51" s="1920"/>
      <c r="N51" s="1919"/>
      <c r="O51" s="1920"/>
      <c r="P51" s="1919"/>
      <c r="Q51" s="1920"/>
      <c r="R51" s="1919"/>
      <c r="S51" s="1921"/>
      <c r="T51" s="1921"/>
      <c r="U51" s="1921"/>
      <c r="V51" s="1920"/>
      <c r="W51" s="1928"/>
      <c r="X51" s="1929"/>
      <c r="Y51" s="1929"/>
      <c r="Z51" s="1929"/>
      <c r="AA51" s="1929"/>
      <c r="AB51" s="1930"/>
      <c r="AC51" s="1834"/>
      <c r="AD51" s="1835"/>
      <c r="AE51" s="1835"/>
      <c r="AF51" s="1835"/>
      <c r="AG51" s="1835"/>
      <c r="AH51" s="1835"/>
      <c r="AI51" s="1835"/>
      <c r="AJ51" s="1836"/>
      <c r="AK51" s="1922"/>
      <c r="AL51" s="1916"/>
      <c r="AM51" s="1916"/>
      <c r="AN51" s="1916"/>
      <c r="AO51" s="1916"/>
      <c r="AP51" s="1917"/>
      <c r="AQ51" s="1918"/>
      <c r="AR51" s="1916"/>
      <c r="AS51" s="1916"/>
      <c r="AT51" s="1917"/>
      <c r="AU51" s="1919"/>
      <c r="AV51" s="1921"/>
      <c r="AW51" s="1920"/>
      <c r="AX51" s="1924"/>
      <c r="AY51" s="1925"/>
      <c r="AZ51" s="1926"/>
      <c r="BA51" s="1921"/>
      <c r="BB51" s="1921"/>
      <c r="BC51" s="1921"/>
      <c r="BD51" s="1927"/>
    </row>
    <row r="52" spans="1:56" s="137" customFormat="1" ht="26.75" customHeight="1" x14ac:dyDescent="0.45">
      <c r="A52" s="616">
        <f t="shared" si="0"/>
        <v>30</v>
      </c>
      <c r="B52" s="1915"/>
      <c r="C52" s="1916"/>
      <c r="D52" s="1916"/>
      <c r="E52" s="1917"/>
      <c r="F52" s="1918"/>
      <c r="G52" s="1916"/>
      <c r="H52" s="1916"/>
      <c r="I52" s="1917"/>
      <c r="J52" s="1919"/>
      <c r="K52" s="1920"/>
      <c r="L52" s="1919"/>
      <c r="M52" s="1920"/>
      <c r="N52" s="1919"/>
      <c r="O52" s="1920"/>
      <c r="P52" s="1919"/>
      <c r="Q52" s="1920"/>
      <c r="R52" s="1919"/>
      <c r="S52" s="1921"/>
      <c r="T52" s="1921"/>
      <c r="U52" s="1921"/>
      <c r="V52" s="1920"/>
      <c r="W52" s="1928"/>
      <c r="X52" s="1929"/>
      <c r="Y52" s="1929"/>
      <c r="Z52" s="1929"/>
      <c r="AA52" s="1929"/>
      <c r="AB52" s="1930"/>
      <c r="AC52" s="1834"/>
      <c r="AD52" s="1835"/>
      <c r="AE52" s="1835"/>
      <c r="AF52" s="1835"/>
      <c r="AG52" s="1835"/>
      <c r="AH52" s="1835"/>
      <c r="AI52" s="1835"/>
      <c r="AJ52" s="1836"/>
      <c r="AK52" s="1922"/>
      <c r="AL52" s="1916"/>
      <c r="AM52" s="1916"/>
      <c r="AN52" s="1916"/>
      <c r="AO52" s="1916"/>
      <c r="AP52" s="1917"/>
      <c r="AQ52" s="1918"/>
      <c r="AR52" s="1916"/>
      <c r="AS52" s="1916"/>
      <c r="AT52" s="1917"/>
      <c r="AU52" s="1919"/>
      <c r="AV52" s="1921"/>
      <c r="AW52" s="1920"/>
      <c r="AX52" s="1924"/>
      <c r="AY52" s="1925"/>
      <c r="AZ52" s="1926"/>
      <c r="BA52" s="1921"/>
      <c r="BB52" s="1921"/>
      <c r="BC52" s="1921"/>
      <c r="BD52" s="1927"/>
    </row>
    <row r="53" spans="1:56" s="137" customFormat="1" ht="26.75" customHeight="1" x14ac:dyDescent="0.45">
      <c r="A53" s="616">
        <f t="shared" si="0"/>
        <v>31</v>
      </c>
      <c r="B53" s="1915"/>
      <c r="C53" s="1916"/>
      <c r="D53" s="1916"/>
      <c r="E53" s="1917"/>
      <c r="F53" s="1918"/>
      <c r="G53" s="1916"/>
      <c r="H53" s="1916"/>
      <c r="I53" s="1917"/>
      <c r="J53" s="1919"/>
      <c r="K53" s="1920"/>
      <c r="L53" s="1919"/>
      <c r="M53" s="1920"/>
      <c r="N53" s="1919"/>
      <c r="O53" s="1920"/>
      <c r="P53" s="1919"/>
      <c r="Q53" s="1920"/>
      <c r="R53" s="1919"/>
      <c r="S53" s="1921"/>
      <c r="T53" s="1921"/>
      <c r="U53" s="1921"/>
      <c r="V53" s="1920"/>
      <c r="W53" s="1928"/>
      <c r="X53" s="1929"/>
      <c r="Y53" s="1929"/>
      <c r="Z53" s="1929"/>
      <c r="AA53" s="1929"/>
      <c r="AB53" s="1930"/>
      <c r="AC53" s="1834"/>
      <c r="AD53" s="1835"/>
      <c r="AE53" s="1835"/>
      <c r="AF53" s="1835"/>
      <c r="AG53" s="1835"/>
      <c r="AH53" s="1835"/>
      <c r="AI53" s="1835"/>
      <c r="AJ53" s="1836"/>
      <c r="AK53" s="1922"/>
      <c r="AL53" s="1916"/>
      <c r="AM53" s="1916"/>
      <c r="AN53" s="1916"/>
      <c r="AO53" s="1916"/>
      <c r="AP53" s="1917"/>
      <c r="AQ53" s="1918"/>
      <c r="AR53" s="1916"/>
      <c r="AS53" s="1916"/>
      <c r="AT53" s="1917"/>
      <c r="AU53" s="1919"/>
      <c r="AV53" s="1921"/>
      <c r="AW53" s="1920"/>
      <c r="AX53" s="1924"/>
      <c r="AY53" s="1925"/>
      <c r="AZ53" s="1926"/>
      <c r="BA53" s="1921"/>
      <c r="BB53" s="1921"/>
      <c r="BC53" s="1921"/>
      <c r="BD53" s="1927"/>
    </row>
    <row r="54" spans="1:56" s="137" customFormat="1" ht="26.75" customHeight="1" x14ac:dyDescent="0.45">
      <c r="A54" s="616">
        <f t="shared" si="0"/>
        <v>32</v>
      </c>
      <c r="B54" s="1915"/>
      <c r="C54" s="1916"/>
      <c r="D54" s="1916"/>
      <c r="E54" s="1917"/>
      <c r="F54" s="1918"/>
      <c r="G54" s="1916"/>
      <c r="H54" s="1916"/>
      <c r="I54" s="1917"/>
      <c r="J54" s="1919"/>
      <c r="K54" s="1920"/>
      <c r="L54" s="1919"/>
      <c r="M54" s="1920"/>
      <c r="N54" s="1919"/>
      <c r="O54" s="1920"/>
      <c r="P54" s="1919"/>
      <c r="Q54" s="1920"/>
      <c r="R54" s="1919"/>
      <c r="S54" s="1921"/>
      <c r="T54" s="1921"/>
      <c r="U54" s="1921"/>
      <c r="V54" s="1920"/>
      <c r="W54" s="1928"/>
      <c r="X54" s="1929"/>
      <c r="Y54" s="1929"/>
      <c r="Z54" s="1929"/>
      <c r="AA54" s="1929"/>
      <c r="AB54" s="1930"/>
      <c r="AC54" s="1834"/>
      <c r="AD54" s="1835"/>
      <c r="AE54" s="1835"/>
      <c r="AF54" s="1835"/>
      <c r="AG54" s="1835"/>
      <c r="AH54" s="1835"/>
      <c r="AI54" s="1835"/>
      <c r="AJ54" s="1836"/>
      <c r="AK54" s="1922"/>
      <c r="AL54" s="1916"/>
      <c r="AM54" s="1916"/>
      <c r="AN54" s="1916"/>
      <c r="AO54" s="1916"/>
      <c r="AP54" s="1917"/>
      <c r="AQ54" s="1918"/>
      <c r="AR54" s="1916"/>
      <c r="AS54" s="1916"/>
      <c r="AT54" s="1917"/>
      <c r="AU54" s="1919"/>
      <c r="AV54" s="1921"/>
      <c r="AW54" s="1920"/>
      <c r="AX54" s="1924"/>
      <c r="AY54" s="1925"/>
      <c r="AZ54" s="1926"/>
      <c r="BA54" s="1921"/>
      <c r="BB54" s="1921"/>
      <c r="BC54" s="1921"/>
      <c r="BD54" s="1927"/>
    </row>
    <row r="55" spans="1:56" s="137" customFormat="1" ht="26.75" customHeight="1" x14ac:dyDescent="0.45">
      <c r="A55" s="616">
        <f t="shared" si="0"/>
        <v>33</v>
      </c>
      <c r="B55" s="1915"/>
      <c r="C55" s="1916"/>
      <c r="D55" s="1916"/>
      <c r="E55" s="1917"/>
      <c r="F55" s="1918"/>
      <c r="G55" s="1916"/>
      <c r="H55" s="1916"/>
      <c r="I55" s="1917"/>
      <c r="J55" s="1919"/>
      <c r="K55" s="1920"/>
      <c r="L55" s="1919"/>
      <c r="M55" s="1920"/>
      <c r="N55" s="1919"/>
      <c r="O55" s="1920"/>
      <c r="P55" s="1919"/>
      <c r="Q55" s="1920"/>
      <c r="R55" s="1919"/>
      <c r="S55" s="1921"/>
      <c r="T55" s="1921"/>
      <c r="U55" s="1921"/>
      <c r="V55" s="1920"/>
      <c r="W55" s="1928"/>
      <c r="X55" s="1929"/>
      <c r="Y55" s="1929"/>
      <c r="Z55" s="1929"/>
      <c r="AA55" s="1929"/>
      <c r="AB55" s="1930"/>
      <c r="AC55" s="1834"/>
      <c r="AD55" s="1835"/>
      <c r="AE55" s="1835"/>
      <c r="AF55" s="1835"/>
      <c r="AG55" s="1835"/>
      <c r="AH55" s="1835"/>
      <c r="AI55" s="1835"/>
      <c r="AJ55" s="1836"/>
      <c r="AK55" s="1922"/>
      <c r="AL55" s="1916"/>
      <c r="AM55" s="1916"/>
      <c r="AN55" s="1916"/>
      <c r="AO55" s="1916"/>
      <c r="AP55" s="1917"/>
      <c r="AQ55" s="1918"/>
      <c r="AR55" s="1916"/>
      <c r="AS55" s="1916"/>
      <c r="AT55" s="1917"/>
      <c r="AU55" s="1919"/>
      <c r="AV55" s="1921"/>
      <c r="AW55" s="1920"/>
      <c r="AX55" s="1924"/>
      <c r="AY55" s="1925"/>
      <c r="AZ55" s="1926"/>
      <c r="BA55" s="1921"/>
      <c r="BB55" s="1921"/>
      <c r="BC55" s="1921"/>
      <c r="BD55" s="1927"/>
    </row>
    <row r="56" spans="1:56" s="137" customFormat="1" ht="26.75" customHeight="1" x14ac:dyDescent="0.45">
      <c r="A56" s="616">
        <f t="shared" si="0"/>
        <v>34</v>
      </c>
      <c r="B56" s="1915"/>
      <c r="C56" s="1916"/>
      <c r="D56" s="1916"/>
      <c r="E56" s="1917"/>
      <c r="F56" s="1918"/>
      <c r="G56" s="1916"/>
      <c r="H56" s="1916"/>
      <c r="I56" s="1917"/>
      <c r="J56" s="1919"/>
      <c r="K56" s="1920"/>
      <c r="L56" s="1919"/>
      <c r="M56" s="1920"/>
      <c r="N56" s="1919"/>
      <c r="O56" s="1920"/>
      <c r="P56" s="1919"/>
      <c r="Q56" s="1920"/>
      <c r="R56" s="1919"/>
      <c r="S56" s="1921"/>
      <c r="T56" s="1921"/>
      <c r="U56" s="1921"/>
      <c r="V56" s="1920"/>
      <c r="W56" s="1928"/>
      <c r="X56" s="1929"/>
      <c r="Y56" s="1929"/>
      <c r="Z56" s="1929"/>
      <c r="AA56" s="1929"/>
      <c r="AB56" s="1930"/>
      <c r="AC56" s="1834"/>
      <c r="AD56" s="1835"/>
      <c r="AE56" s="1835"/>
      <c r="AF56" s="1835"/>
      <c r="AG56" s="1835"/>
      <c r="AH56" s="1835"/>
      <c r="AI56" s="1835"/>
      <c r="AJ56" s="1836"/>
      <c r="AK56" s="1922"/>
      <c r="AL56" s="1916"/>
      <c r="AM56" s="1916"/>
      <c r="AN56" s="1916"/>
      <c r="AO56" s="1916"/>
      <c r="AP56" s="1917"/>
      <c r="AQ56" s="1918"/>
      <c r="AR56" s="1916"/>
      <c r="AS56" s="1916"/>
      <c r="AT56" s="1917"/>
      <c r="AU56" s="1919"/>
      <c r="AV56" s="1921"/>
      <c r="AW56" s="1920"/>
      <c r="AX56" s="1924"/>
      <c r="AY56" s="1925"/>
      <c r="AZ56" s="1926"/>
      <c r="BA56" s="1921"/>
      <c r="BB56" s="1921"/>
      <c r="BC56" s="1921"/>
      <c r="BD56" s="1927"/>
    </row>
    <row r="57" spans="1:56" s="137" customFormat="1" ht="26.75" customHeight="1" x14ac:dyDescent="0.45">
      <c r="A57" s="616">
        <f t="shared" si="0"/>
        <v>35</v>
      </c>
      <c r="B57" s="1915"/>
      <c r="C57" s="1916"/>
      <c r="D57" s="1916"/>
      <c r="E57" s="1917"/>
      <c r="F57" s="1918"/>
      <c r="G57" s="1916"/>
      <c r="H57" s="1916"/>
      <c r="I57" s="1917"/>
      <c r="J57" s="1919"/>
      <c r="K57" s="1920"/>
      <c r="L57" s="1919"/>
      <c r="M57" s="1920"/>
      <c r="N57" s="1919"/>
      <c r="O57" s="1920"/>
      <c r="P57" s="1919"/>
      <c r="Q57" s="1920"/>
      <c r="R57" s="1919"/>
      <c r="S57" s="1921"/>
      <c r="T57" s="1921"/>
      <c r="U57" s="1921"/>
      <c r="V57" s="1920"/>
      <c r="W57" s="1928"/>
      <c r="X57" s="1929"/>
      <c r="Y57" s="1929"/>
      <c r="Z57" s="1929"/>
      <c r="AA57" s="1929"/>
      <c r="AB57" s="1930"/>
      <c r="AC57" s="1834"/>
      <c r="AD57" s="1835"/>
      <c r="AE57" s="1835"/>
      <c r="AF57" s="1835"/>
      <c r="AG57" s="1835"/>
      <c r="AH57" s="1835"/>
      <c r="AI57" s="1835"/>
      <c r="AJ57" s="1836"/>
      <c r="AK57" s="1922"/>
      <c r="AL57" s="1916"/>
      <c r="AM57" s="1916"/>
      <c r="AN57" s="1916"/>
      <c r="AO57" s="1916"/>
      <c r="AP57" s="1917"/>
      <c r="AQ57" s="1918"/>
      <c r="AR57" s="1916"/>
      <c r="AS57" s="1916"/>
      <c r="AT57" s="1917"/>
      <c r="AU57" s="1919"/>
      <c r="AV57" s="1921"/>
      <c r="AW57" s="1920"/>
      <c r="AX57" s="1924"/>
      <c r="AY57" s="1925"/>
      <c r="AZ57" s="1926"/>
      <c r="BA57" s="1921"/>
      <c r="BB57" s="1921"/>
      <c r="BC57" s="1921"/>
      <c r="BD57" s="1927"/>
    </row>
    <row r="58" spans="1:56" s="137" customFormat="1" ht="26.75" customHeight="1" x14ac:dyDescent="0.45">
      <c r="A58" s="616">
        <f t="shared" si="0"/>
        <v>36</v>
      </c>
      <c r="B58" s="1915"/>
      <c r="C58" s="1916"/>
      <c r="D58" s="1916"/>
      <c r="E58" s="1917"/>
      <c r="F58" s="1918"/>
      <c r="G58" s="1916"/>
      <c r="H58" s="1916"/>
      <c r="I58" s="1917"/>
      <c r="J58" s="1919"/>
      <c r="K58" s="1920"/>
      <c r="L58" s="1919"/>
      <c r="M58" s="1920"/>
      <c r="N58" s="1919"/>
      <c r="O58" s="1920"/>
      <c r="P58" s="1919"/>
      <c r="Q58" s="1920"/>
      <c r="R58" s="1919"/>
      <c r="S58" s="1921"/>
      <c r="T58" s="1921"/>
      <c r="U58" s="1921"/>
      <c r="V58" s="1920"/>
      <c r="W58" s="1928"/>
      <c r="X58" s="1929"/>
      <c r="Y58" s="1929"/>
      <c r="Z58" s="1929"/>
      <c r="AA58" s="1929"/>
      <c r="AB58" s="1930"/>
      <c r="AC58" s="1834"/>
      <c r="AD58" s="1835"/>
      <c r="AE58" s="1835"/>
      <c r="AF58" s="1835"/>
      <c r="AG58" s="1835"/>
      <c r="AH58" s="1835"/>
      <c r="AI58" s="1835"/>
      <c r="AJ58" s="1836"/>
      <c r="AK58" s="1922"/>
      <c r="AL58" s="1916"/>
      <c r="AM58" s="1916"/>
      <c r="AN58" s="1916"/>
      <c r="AO58" s="1916"/>
      <c r="AP58" s="1917"/>
      <c r="AQ58" s="1918"/>
      <c r="AR58" s="1916"/>
      <c r="AS58" s="1916"/>
      <c r="AT58" s="1917"/>
      <c r="AU58" s="1919"/>
      <c r="AV58" s="1921"/>
      <c r="AW58" s="1920"/>
      <c r="AX58" s="1924"/>
      <c r="AY58" s="1925"/>
      <c r="AZ58" s="1926"/>
      <c r="BA58" s="1921"/>
      <c r="BB58" s="1921"/>
      <c r="BC58" s="1921"/>
      <c r="BD58" s="1927"/>
    </row>
    <row r="59" spans="1:56" s="137" customFormat="1" ht="26.75" customHeight="1" x14ac:dyDescent="0.45">
      <c r="A59" s="616">
        <f t="shared" si="0"/>
        <v>37</v>
      </c>
      <c r="B59" s="1915"/>
      <c r="C59" s="1916"/>
      <c r="D59" s="1916"/>
      <c r="E59" s="1917"/>
      <c r="F59" s="1918"/>
      <c r="G59" s="1916"/>
      <c r="H59" s="1916"/>
      <c r="I59" s="1917"/>
      <c r="J59" s="1919"/>
      <c r="K59" s="1920"/>
      <c r="L59" s="1919"/>
      <c r="M59" s="1920"/>
      <c r="N59" s="1919"/>
      <c r="O59" s="1920"/>
      <c r="P59" s="1919"/>
      <c r="Q59" s="1920"/>
      <c r="R59" s="1919"/>
      <c r="S59" s="1921"/>
      <c r="T59" s="1921"/>
      <c r="U59" s="1921"/>
      <c r="V59" s="1920"/>
      <c r="W59" s="1928"/>
      <c r="X59" s="1929"/>
      <c r="Y59" s="1929"/>
      <c r="Z59" s="1929"/>
      <c r="AA59" s="1929"/>
      <c r="AB59" s="1930"/>
      <c r="AC59" s="1834"/>
      <c r="AD59" s="1835"/>
      <c r="AE59" s="1835"/>
      <c r="AF59" s="1835"/>
      <c r="AG59" s="1835"/>
      <c r="AH59" s="1835"/>
      <c r="AI59" s="1835"/>
      <c r="AJ59" s="1836"/>
      <c r="AK59" s="1922"/>
      <c r="AL59" s="1916"/>
      <c r="AM59" s="1916"/>
      <c r="AN59" s="1916"/>
      <c r="AO59" s="1916"/>
      <c r="AP59" s="1917"/>
      <c r="AQ59" s="1918"/>
      <c r="AR59" s="1916"/>
      <c r="AS59" s="1916"/>
      <c r="AT59" s="1917"/>
      <c r="AU59" s="1919"/>
      <c r="AV59" s="1921"/>
      <c r="AW59" s="1920"/>
      <c r="AX59" s="1924"/>
      <c r="AY59" s="1925"/>
      <c r="AZ59" s="1926"/>
      <c r="BA59" s="1921"/>
      <c r="BB59" s="1921"/>
      <c r="BC59" s="1921"/>
      <c r="BD59" s="1927"/>
    </row>
    <row r="60" spans="1:56" s="137" customFormat="1" ht="26.75" customHeight="1" x14ac:dyDescent="0.45">
      <c r="A60" s="616">
        <f t="shared" si="0"/>
        <v>38</v>
      </c>
      <c r="B60" s="1915"/>
      <c r="C60" s="1916"/>
      <c r="D60" s="1916"/>
      <c r="E60" s="1917"/>
      <c r="F60" s="1918"/>
      <c r="G60" s="1916"/>
      <c r="H60" s="1916"/>
      <c r="I60" s="1917"/>
      <c r="J60" s="1919"/>
      <c r="K60" s="1920"/>
      <c r="L60" s="1919"/>
      <c r="M60" s="1920"/>
      <c r="N60" s="1919"/>
      <c r="O60" s="1920"/>
      <c r="P60" s="1919"/>
      <c r="Q60" s="1920"/>
      <c r="R60" s="1919"/>
      <c r="S60" s="1921"/>
      <c r="T60" s="1921"/>
      <c r="U60" s="1921"/>
      <c r="V60" s="1920"/>
      <c r="W60" s="1928"/>
      <c r="X60" s="1929"/>
      <c r="Y60" s="1929"/>
      <c r="Z60" s="1929"/>
      <c r="AA60" s="1929"/>
      <c r="AB60" s="1930"/>
      <c r="AC60" s="1834"/>
      <c r="AD60" s="1835"/>
      <c r="AE60" s="1835"/>
      <c r="AF60" s="1835"/>
      <c r="AG60" s="1835"/>
      <c r="AH60" s="1835"/>
      <c r="AI60" s="1835"/>
      <c r="AJ60" s="1836"/>
      <c r="AK60" s="1922"/>
      <c r="AL60" s="1916"/>
      <c r="AM60" s="1916"/>
      <c r="AN60" s="1916"/>
      <c r="AO60" s="1916"/>
      <c r="AP60" s="1917"/>
      <c r="AQ60" s="1918"/>
      <c r="AR60" s="1916"/>
      <c r="AS60" s="1916"/>
      <c r="AT60" s="1917"/>
      <c r="AU60" s="1919"/>
      <c r="AV60" s="1921"/>
      <c r="AW60" s="1920"/>
      <c r="AX60" s="1924"/>
      <c r="AY60" s="1925"/>
      <c r="AZ60" s="1926"/>
      <c r="BA60" s="1921"/>
      <c r="BB60" s="1921"/>
      <c r="BC60" s="1921"/>
      <c r="BD60" s="1927"/>
    </row>
    <row r="61" spans="1:56" s="137" customFormat="1" ht="26.75" customHeight="1" x14ac:dyDescent="0.45">
      <c r="A61" s="616">
        <f t="shared" si="0"/>
        <v>39</v>
      </c>
      <c r="B61" s="1915"/>
      <c r="C61" s="1916"/>
      <c r="D61" s="1916"/>
      <c r="E61" s="1917"/>
      <c r="F61" s="1918"/>
      <c r="G61" s="1916"/>
      <c r="H61" s="1916"/>
      <c r="I61" s="1917"/>
      <c r="J61" s="1919"/>
      <c r="K61" s="1920"/>
      <c r="L61" s="1919"/>
      <c r="M61" s="1920"/>
      <c r="N61" s="1919"/>
      <c r="O61" s="1920"/>
      <c r="P61" s="1919"/>
      <c r="Q61" s="1920"/>
      <c r="R61" s="1919"/>
      <c r="S61" s="1921"/>
      <c r="T61" s="1921"/>
      <c r="U61" s="1921"/>
      <c r="V61" s="1920"/>
      <c r="W61" s="1928"/>
      <c r="X61" s="1929"/>
      <c r="Y61" s="1929"/>
      <c r="Z61" s="1929"/>
      <c r="AA61" s="1929"/>
      <c r="AB61" s="1930"/>
      <c r="AC61" s="1834"/>
      <c r="AD61" s="1835"/>
      <c r="AE61" s="1835"/>
      <c r="AF61" s="1835"/>
      <c r="AG61" s="1835"/>
      <c r="AH61" s="1835"/>
      <c r="AI61" s="1835"/>
      <c r="AJ61" s="1836"/>
      <c r="AK61" s="1922"/>
      <c r="AL61" s="1916"/>
      <c r="AM61" s="1916"/>
      <c r="AN61" s="1916"/>
      <c r="AO61" s="1916"/>
      <c r="AP61" s="1917"/>
      <c r="AQ61" s="1918"/>
      <c r="AR61" s="1916"/>
      <c r="AS61" s="1916"/>
      <c r="AT61" s="1917"/>
      <c r="AU61" s="1919"/>
      <c r="AV61" s="1921"/>
      <c r="AW61" s="1920"/>
      <c r="AX61" s="1924"/>
      <c r="AY61" s="1925"/>
      <c r="AZ61" s="1926"/>
      <c r="BA61" s="1921"/>
      <c r="BB61" s="1921"/>
      <c r="BC61" s="1921"/>
      <c r="BD61" s="1927"/>
    </row>
    <row r="62" spans="1:56" s="137" customFormat="1" ht="26.75" customHeight="1" x14ac:dyDescent="0.45">
      <c r="A62" s="616">
        <f t="shared" si="0"/>
        <v>40</v>
      </c>
      <c r="B62" s="1915"/>
      <c r="C62" s="1916"/>
      <c r="D62" s="1916"/>
      <c r="E62" s="1917"/>
      <c r="F62" s="1918"/>
      <c r="G62" s="1916"/>
      <c r="H62" s="1916"/>
      <c r="I62" s="1917"/>
      <c r="J62" s="1919"/>
      <c r="K62" s="1920"/>
      <c r="L62" s="1919"/>
      <c r="M62" s="1920"/>
      <c r="N62" s="1919"/>
      <c r="O62" s="1920"/>
      <c r="P62" s="1919"/>
      <c r="Q62" s="1920"/>
      <c r="R62" s="1919"/>
      <c r="S62" s="1921"/>
      <c r="T62" s="1921"/>
      <c r="U62" s="1921"/>
      <c r="V62" s="1920"/>
      <c r="W62" s="1928"/>
      <c r="X62" s="1929"/>
      <c r="Y62" s="1929"/>
      <c r="Z62" s="1929"/>
      <c r="AA62" s="1929"/>
      <c r="AB62" s="1930"/>
      <c r="AC62" s="1834"/>
      <c r="AD62" s="1835"/>
      <c r="AE62" s="1835"/>
      <c r="AF62" s="1835"/>
      <c r="AG62" s="1835"/>
      <c r="AH62" s="1835"/>
      <c r="AI62" s="1835"/>
      <c r="AJ62" s="1836"/>
      <c r="AK62" s="1922"/>
      <c r="AL62" s="1916"/>
      <c r="AM62" s="1916"/>
      <c r="AN62" s="1916"/>
      <c r="AO62" s="1916"/>
      <c r="AP62" s="1917"/>
      <c r="AQ62" s="1918"/>
      <c r="AR62" s="1916"/>
      <c r="AS62" s="1916"/>
      <c r="AT62" s="1917"/>
      <c r="AU62" s="1919"/>
      <c r="AV62" s="1921"/>
      <c r="AW62" s="1920"/>
      <c r="AX62" s="1924"/>
      <c r="AY62" s="1925"/>
      <c r="AZ62" s="1926"/>
      <c r="BA62" s="1921"/>
      <c r="BB62" s="1921"/>
      <c r="BC62" s="1921"/>
      <c r="BD62" s="1927"/>
    </row>
    <row r="63" spans="1:56" s="137" customFormat="1" ht="26.75" customHeight="1" x14ac:dyDescent="0.45">
      <c r="A63" s="616">
        <f t="shared" si="0"/>
        <v>41</v>
      </c>
      <c r="B63" s="1915"/>
      <c r="C63" s="1916"/>
      <c r="D63" s="1916"/>
      <c r="E63" s="1917"/>
      <c r="F63" s="1918"/>
      <c r="G63" s="1916"/>
      <c r="H63" s="1916"/>
      <c r="I63" s="1917"/>
      <c r="J63" s="1919"/>
      <c r="K63" s="1920"/>
      <c r="L63" s="1919"/>
      <c r="M63" s="1920"/>
      <c r="N63" s="1919"/>
      <c r="O63" s="1920"/>
      <c r="P63" s="1919"/>
      <c r="Q63" s="1920"/>
      <c r="R63" s="1919"/>
      <c r="S63" s="1921"/>
      <c r="T63" s="1921"/>
      <c r="U63" s="1921"/>
      <c r="V63" s="1920"/>
      <c r="W63" s="1928"/>
      <c r="X63" s="1929"/>
      <c r="Y63" s="1929"/>
      <c r="Z63" s="1929"/>
      <c r="AA63" s="1929"/>
      <c r="AB63" s="1930"/>
      <c r="AC63" s="1834"/>
      <c r="AD63" s="1835"/>
      <c r="AE63" s="1835"/>
      <c r="AF63" s="1835"/>
      <c r="AG63" s="1835"/>
      <c r="AH63" s="1835"/>
      <c r="AI63" s="1835"/>
      <c r="AJ63" s="1836"/>
      <c r="AK63" s="1922"/>
      <c r="AL63" s="1916"/>
      <c r="AM63" s="1916"/>
      <c r="AN63" s="1916"/>
      <c r="AO63" s="1916"/>
      <c r="AP63" s="1917"/>
      <c r="AQ63" s="1918"/>
      <c r="AR63" s="1916"/>
      <c r="AS63" s="1916"/>
      <c r="AT63" s="1917"/>
      <c r="AU63" s="1919"/>
      <c r="AV63" s="1921"/>
      <c r="AW63" s="1920"/>
      <c r="AX63" s="1924"/>
      <c r="AY63" s="1925"/>
      <c r="AZ63" s="1926"/>
      <c r="BA63" s="1921"/>
      <c r="BB63" s="1921"/>
      <c r="BC63" s="1921"/>
      <c r="BD63" s="1927"/>
    </row>
    <row r="64" spans="1:56" s="137" customFormat="1" ht="26.75" customHeight="1" x14ac:dyDescent="0.45">
      <c r="A64" s="616">
        <f t="shared" si="0"/>
        <v>42</v>
      </c>
      <c r="B64" s="1915"/>
      <c r="C64" s="1916"/>
      <c r="D64" s="1916"/>
      <c r="E64" s="1917"/>
      <c r="F64" s="1918"/>
      <c r="G64" s="1916"/>
      <c r="H64" s="1916"/>
      <c r="I64" s="1917"/>
      <c r="J64" s="1919"/>
      <c r="K64" s="1920"/>
      <c r="L64" s="1919"/>
      <c r="M64" s="1920"/>
      <c r="N64" s="1919"/>
      <c r="O64" s="1920"/>
      <c r="P64" s="1919"/>
      <c r="Q64" s="1920"/>
      <c r="R64" s="1919"/>
      <c r="S64" s="1921"/>
      <c r="T64" s="1921"/>
      <c r="U64" s="1921"/>
      <c r="V64" s="1920"/>
      <c r="W64" s="1928"/>
      <c r="X64" s="1929"/>
      <c r="Y64" s="1929"/>
      <c r="Z64" s="1929"/>
      <c r="AA64" s="1929"/>
      <c r="AB64" s="1930"/>
      <c r="AC64" s="1834"/>
      <c r="AD64" s="1835"/>
      <c r="AE64" s="1835"/>
      <c r="AF64" s="1835"/>
      <c r="AG64" s="1835"/>
      <c r="AH64" s="1835"/>
      <c r="AI64" s="1835"/>
      <c r="AJ64" s="1836"/>
      <c r="AK64" s="1922"/>
      <c r="AL64" s="1916"/>
      <c r="AM64" s="1916"/>
      <c r="AN64" s="1916"/>
      <c r="AO64" s="1916"/>
      <c r="AP64" s="1917"/>
      <c r="AQ64" s="1918"/>
      <c r="AR64" s="1916"/>
      <c r="AS64" s="1916"/>
      <c r="AT64" s="1917"/>
      <c r="AU64" s="1919"/>
      <c r="AV64" s="1921"/>
      <c r="AW64" s="1920"/>
      <c r="AX64" s="1924"/>
      <c r="AY64" s="1925"/>
      <c r="AZ64" s="1926"/>
      <c r="BA64" s="1921"/>
      <c r="BB64" s="1921"/>
      <c r="BC64" s="1921"/>
      <c r="BD64" s="1927"/>
    </row>
    <row r="65" spans="1:56" s="137" customFormat="1" ht="26.75" customHeight="1" x14ac:dyDescent="0.45">
      <c r="A65" s="616">
        <f t="shared" si="0"/>
        <v>43</v>
      </c>
      <c r="B65" s="1915"/>
      <c r="C65" s="1916"/>
      <c r="D65" s="1916"/>
      <c r="E65" s="1917"/>
      <c r="F65" s="1918"/>
      <c r="G65" s="1916"/>
      <c r="H65" s="1916"/>
      <c r="I65" s="1917"/>
      <c r="J65" s="1919"/>
      <c r="K65" s="1920"/>
      <c r="L65" s="1919"/>
      <c r="M65" s="1920"/>
      <c r="N65" s="1919"/>
      <c r="O65" s="1920"/>
      <c r="P65" s="1919"/>
      <c r="Q65" s="1920"/>
      <c r="R65" s="1919"/>
      <c r="S65" s="1921"/>
      <c r="T65" s="1921"/>
      <c r="U65" s="1921"/>
      <c r="V65" s="1920"/>
      <c r="W65" s="1928"/>
      <c r="X65" s="1929"/>
      <c r="Y65" s="1929"/>
      <c r="Z65" s="1929"/>
      <c r="AA65" s="1929"/>
      <c r="AB65" s="1930"/>
      <c r="AC65" s="1834"/>
      <c r="AD65" s="1835"/>
      <c r="AE65" s="1835"/>
      <c r="AF65" s="1835"/>
      <c r="AG65" s="1835"/>
      <c r="AH65" s="1835"/>
      <c r="AI65" s="1835"/>
      <c r="AJ65" s="1836"/>
      <c r="AK65" s="1922"/>
      <c r="AL65" s="1916"/>
      <c r="AM65" s="1916"/>
      <c r="AN65" s="1916"/>
      <c r="AO65" s="1916"/>
      <c r="AP65" s="1917"/>
      <c r="AQ65" s="1918"/>
      <c r="AR65" s="1916"/>
      <c r="AS65" s="1916"/>
      <c r="AT65" s="1917"/>
      <c r="AU65" s="1919"/>
      <c r="AV65" s="1921"/>
      <c r="AW65" s="1920"/>
      <c r="AX65" s="1924"/>
      <c r="AY65" s="1925"/>
      <c r="AZ65" s="1926"/>
      <c r="BA65" s="1921"/>
      <c r="BB65" s="1921"/>
      <c r="BC65" s="1921"/>
      <c r="BD65" s="1927"/>
    </row>
    <row r="66" spans="1:56" s="137" customFormat="1" ht="26.75" customHeight="1" x14ac:dyDescent="0.45">
      <c r="A66" s="616">
        <f t="shared" si="0"/>
        <v>44</v>
      </c>
      <c r="B66" s="1915"/>
      <c r="C66" s="1916"/>
      <c r="D66" s="1916"/>
      <c r="E66" s="1917"/>
      <c r="F66" s="1918"/>
      <c r="G66" s="1916"/>
      <c r="H66" s="1916"/>
      <c r="I66" s="1917"/>
      <c r="J66" s="1919"/>
      <c r="K66" s="1920"/>
      <c r="L66" s="1919"/>
      <c r="M66" s="1920"/>
      <c r="N66" s="1919"/>
      <c r="O66" s="1920"/>
      <c r="P66" s="1919"/>
      <c r="Q66" s="1920"/>
      <c r="R66" s="1919"/>
      <c r="S66" s="1921"/>
      <c r="T66" s="1921"/>
      <c r="U66" s="1921"/>
      <c r="V66" s="1920"/>
      <c r="W66" s="1928"/>
      <c r="X66" s="1929"/>
      <c r="Y66" s="1929"/>
      <c r="Z66" s="1929"/>
      <c r="AA66" s="1929"/>
      <c r="AB66" s="1930"/>
      <c r="AC66" s="1834"/>
      <c r="AD66" s="1835"/>
      <c r="AE66" s="1835"/>
      <c r="AF66" s="1835"/>
      <c r="AG66" s="1835"/>
      <c r="AH66" s="1835"/>
      <c r="AI66" s="1835"/>
      <c r="AJ66" s="1836"/>
      <c r="AK66" s="1922"/>
      <c r="AL66" s="1916"/>
      <c r="AM66" s="1916"/>
      <c r="AN66" s="1916"/>
      <c r="AO66" s="1916"/>
      <c r="AP66" s="1917"/>
      <c r="AQ66" s="1918"/>
      <c r="AR66" s="1916"/>
      <c r="AS66" s="1916"/>
      <c r="AT66" s="1917"/>
      <c r="AU66" s="1919"/>
      <c r="AV66" s="1921"/>
      <c r="AW66" s="1920"/>
      <c r="AX66" s="1924"/>
      <c r="AY66" s="1925"/>
      <c r="AZ66" s="1926"/>
      <c r="BA66" s="1921"/>
      <c r="BB66" s="1921"/>
      <c r="BC66" s="1921"/>
      <c r="BD66" s="1927"/>
    </row>
    <row r="67" spans="1:56" s="137" customFormat="1" ht="26.75" customHeight="1" x14ac:dyDescent="0.45">
      <c r="A67" s="616">
        <f t="shared" si="0"/>
        <v>45</v>
      </c>
      <c r="B67" s="1915"/>
      <c r="C67" s="1916"/>
      <c r="D67" s="1916"/>
      <c r="E67" s="1917"/>
      <c r="F67" s="1918"/>
      <c r="G67" s="1916"/>
      <c r="H67" s="1916"/>
      <c r="I67" s="1917"/>
      <c r="J67" s="1919"/>
      <c r="K67" s="1920"/>
      <c r="L67" s="1919"/>
      <c r="M67" s="1920"/>
      <c r="N67" s="1919"/>
      <c r="O67" s="1920"/>
      <c r="P67" s="1919"/>
      <c r="Q67" s="1920"/>
      <c r="R67" s="1919"/>
      <c r="S67" s="1921"/>
      <c r="T67" s="1921"/>
      <c r="U67" s="1921"/>
      <c r="V67" s="1920"/>
      <c r="W67" s="1928"/>
      <c r="X67" s="1929"/>
      <c r="Y67" s="1929"/>
      <c r="Z67" s="1929"/>
      <c r="AA67" s="1929"/>
      <c r="AB67" s="1930"/>
      <c r="AC67" s="1834"/>
      <c r="AD67" s="1835"/>
      <c r="AE67" s="1835"/>
      <c r="AF67" s="1835"/>
      <c r="AG67" s="1835"/>
      <c r="AH67" s="1835"/>
      <c r="AI67" s="1835"/>
      <c r="AJ67" s="1836"/>
      <c r="AK67" s="1922"/>
      <c r="AL67" s="1916"/>
      <c r="AM67" s="1916"/>
      <c r="AN67" s="1916"/>
      <c r="AO67" s="1916"/>
      <c r="AP67" s="1917"/>
      <c r="AQ67" s="1918"/>
      <c r="AR67" s="1916"/>
      <c r="AS67" s="1916"/>
      <c r="AT67" s="1917"/>
      <c r="AU67" s="1919"/>
      <c r="AV67" s="1921"/>
      <c r="AW67" s="1920"/>
      <c r="AX67" s="1924"/>
      <c r="AY67" s="1925"/>
      <c r="AZ67" s="1926"/>
      <c r="BA67" s="1921"/>
      <c r="BB67" s="1921"/>
      <c r="BC67" s="1921"/>
      <c r="BD67" s="1927"/>
    </row>
    <row r="68" spans="1:56" s="137" customFormat="1" ht="26.75" customHeight="1" x14ac:dyDescent="0.45">
      <c r="A68" s="616">
        <f t="shared" si="0"/>
        <v>46</v>
      </c>
      <c r="B68" s="1915"/>
      <c r="C68" s="1916"/>
      <c r="D68" s="1916"/>
      <c r="E68" s="1917"/>
      <c r="F68" s="1918"/>
      <c r="G68" s="1916"/>
      <c r="H68" s="1916"/>
      <c r="I68" s="1917"/>
      <c r="J68" s="1919"/>
      <c r="K68" s="1920"/>
      <c r="L68" s="1919"/>
      <c r="M68" s="1920"/>
      <c r="N68" s="1919"/>
      <c r="O68" s="1920"/>
      <c r="P68" s="1919"/>
      <c r="Q68" s="1920"/>
      <c r="R68" s="1919"/>
      <c r="S68" s="1921"/>
      <c r="T68" s="1921"/>
      <c r="U68" s="1921"/>
      <c r="V68" s="1920"/>
      <c r="W68" s="1928"/>
      <c r="X68" s="1929"/>
      <c r="Y68" s="1929"/>
      <c r="Z68" s="1929"/>
      <c r="AA68" s="1929"/>
      <c r="AB68" s="1930"/>
      <c r="AC68" s="1834"/>
      <c r="AD68" s="1835"/>
      <c r="AE68" s="1835"/>
      <c r="AF68" s="1835"/>
      <c r="AG68" s="1835"/>
      <c r="AH68" s="1835"/>
      <c r="AI68" s="1835"/>
      <c r="AJ68" s="1836"/>
      <c r="AK68" s="1922"/>
      <c r="AL68" s="1916"/>
      <c r="AM68" s="1916"/>
      <c r="AN68" s="1916"/>
      <c r="AO68" s="1916"/>
      <c r="AP68" s="1917"/>
      <c r="AQ68" s="1918"/>
      <c r="AR68" s="1916"/>
      <c r="AS68" s="1916"/>
      <c r="AT68" s="1917"/>
      <c r="AU68" s="1919"/>
      <c r="AV68" s="1921"/>
      <c r="AW68" s="1920"/>
      <c r="AX68" s="1924"/>
      <c r="AY68" s="1925"/>
      <c r="AZ68" s="1926"/>
      <c r="BA68" s="1921"/>
      <c r="BB68" s="1921"/>
      <c r="BC68" s="1921"/>
      <c r="BD68" s="1927"/>
    </row>
    <row r="69" spans="1:56" s="137" customFormat="1" ht="26.75" customHeight="1" x14ac:dyDescent="0.45">
      <c r="A69" s="616">
        <f t="shared" si="0"/>
        <v>47</v>
      </c>
      <c r="B69" s="1915"/>
      <c r="C69" s="1916"/>
      <c r="D69" s="1916"/>
      <c r="E69" s="1917"/>
      <c r="F69" s="1918"/>
      <c r="G69" s="1916"/>
      <c r="H69" s="1916"/>
      <c r="I69" s="1917"/>
      <c r="J69" s="1919"/>
      <c r="K69" s="1920"/>
      <c r="L69" s="1919"/>
      <c r="M69" s="1920"/>
      <c r="N69" s="1919"/>
      <c r="O69" s="1920"/>
      <c r="P69" s="1919"/>
      <c r="Q69" s="1920"/>
      <c r="R69" s="1919"/>
      <c r="S69" s="1921"/>
      <c r="T69" s="1921"/>
      <c r="U69" s="1921"/>
      <c r="V69" s="1920"/>
      <c r="W69" s="1928"/>
      <c r="X69" s="1929"/>
      <c r="Y69" s="1929"/>
      <c r="Z69" s="1929"/>
      <c r="AA69" s="1929"/>
      <c r="AB69" s="1930"/>
      <c r="AC69" s="1834"/>
      <c r="AD69" s="1835"/>
      <c r="AE69" s="1835"/>
      <c r="AF69" s="1835"/>
      <c r="AG69" s="1835"/>
      <c r="AH69" s="1835"/>
      <c r="AI69" s="1835"/>
      <c r="AJ69" s="1836"/>
      <c r="AK69" s="1922"/>
      <c r="AL69" s="1916"/>
      <c r="AM69" s="1916"/>
      <c r="AN69" s="1916"/>
      <c r="AO69" s="1916"/>
      <c r="AP69" s="1917"/>
      <c r="AQ69" s="1918"/>
      <c r="AR69" s="1916"/>
      <c r="AS69" s="1916"/>
      <c r="AT69" s="1917"/>
      <c r="AU69" s="1919"/>
      <c r="AV69" s="1921"/>
      <c r="AW69" s="1920"/>
      <c r="AX69" s="1924"/>
      <c r="AY69" s="1925"/>
      <c r="AZ69" s="1926"/>
      <c r="BA69" s="1921"/>
      <c r="BB69" s="1921"/>
      <c r="BC69" s="1921"/>
      <c r="BD69" s="1927"/>
    </row>
    <row r="70" spans="1:56" s="137" customFormat="1" ht="26.75" customHeight="1" x14ac:dyDescent="0.45">
      <c r="A70" s="616">
        <f t="shared" si="0"/>
        <v>48</v>
      </c>
      <c r="B70" s="1915"/>
      <c r="C70" s="1916"/>
      <c r="D70" s="1916"/>
      <c r="E70" s="1917"/>
      <c r="F70" s="1918"/>
      <c r="G70" s="1916"/>
      <c r="H70" s="1916"/>
      <c r="I70" s="1917"/>
      <c r="J70" s="1919"/>
      <c r="K70" s="1920"/>
      <c r="L70" s="1919"/>
      <c r="M70" s="1920"/>
      <c r="N70" s="1919"/>
      <c r="O70" s="1920"/>
      <c r="P70" s="1919"/>
      <c r="Q70" s="1920"/>
      <c r="R70" s="1919"/>
      <c r="S70" s="1921"/>
      <c r="T70" s="1921"/>
      <c r="U70" s="1921"/>
      <c r="V70" s="1920"/>
      <c r="W70" s="1928"/>
      <c r="X70" s="1929"/>
      <c r="Y70" s="1929"/>
      <c r="Z70" s="1929"/>
      <c r="AA70" s="1929"/>
      <c r="AB70" s="1930"/>
      <c r="AC70" s="1834"/>
      <c r="AD70" s="1835"/>
      <c r="AE70" s="1835"/>
      <c r="AF70" s="1835"/>
      <c r="AG70" s="1835"/>
      <c r="AH70" s="1835"/>
      <c r="AI70" s="1835"/>
      <c r="AJ70" s="1836"/>
      <c r="AK70" s="1922"/>
      <c r="AL70" s="1916"/>
      <c r="AM70" s="1916"/>
      <c r="AN70" s="1916"/>
      <c r="AO70" s="1916"/>
      <c r="AP70" s="1917"/>
      <c r="AQ70" s="1918"/>
      <c r="AR70" s="1916"/>
      <c r="AS70" s="1916"/>
      <c r="AT70" s="1917"/>
      <c r="AU70" s="1919"/>
      <c r="AV70" s="1921"/>
      <c r="AW70" s="1920"/>
      <c r="AX70" s="1924"/>
      <c r="AY70" s="1925"/>
      <c r="AZ70" s="1926"/>
      <c r="BA70" s="1921"/>
      <c r="BB70" s="1921"/>
      <c r="BC70" s="1921"/>
      <c r="BD70" s="1927"/>
    </row>
    <row r="71" spans="1:56" s="137" customFormat="1" ht="26.75" customHeight="1" x14ac:dyDescent="0.45">
      <c r="A71" s="616">
        <f t="shared" si="0"/>
        <v>49</v>
      </c>
      <c r="B71" s="1915"/>
      <c r="C71" s="1916"/>
      <c r="D71" s="1916"/>
      <c r="E71" s="1917"/>
      <c r="F71" s="1918"/>
      <c r="G71" s="1916"/>
      <c r="H71" s="1916"/>
      <c r="I71" s="1917"/>
      <c r="J71" s="1919"/>
      <c r="K71" s="1920"/>
      <c r="L71" s="1919"/>
      <c r="M71" s="1920"/>
      <c r="N71" s="1919"/>
      <c r="O71" s="1920"/>
      <c r="P71" s="1919"/>
      <c r="Q71" s="1920"/>
      <c r="R71" s="1919"/>
      <c r="S71" s="1921"/>
      <c r="T71" s="1921"/>
      <c r="U71" s="1921"/>
      <c r="V71" s="1920"/>
      <c r="W71" s="1928"/>
      <c r="X71" s="1929"/>
      <c r="Y71" s="1929"/>
      <c r="Z71" s="1929"/>
      <c r="AA71" s="1929"/>
      <c r="AB71" s="1930"/>
      <c r="AC71" s="1834"/>
      <c r="AD71" s="1835"/>
      <c r="AE71" s="1835"/>
      <c r="AF71" s="1835"/>
      <c r="AG71" s="1835"/>
      <c r="AH71" s="1835"/>
      <c r="AI71" s="1835"/>
      <c r="AJ71" s="1836"/>
      <c r="AK71" s="1922"/>
      <c r="AL71" s="1916"/>
      <c r="AM71" s="1916"/>
      <c r="AN71" s="1916"/>
      <c r="AO71" s="1916"/>
      <c r="AP71" s="1917"/>
      <c r="AQ71" s="1918"/>
      <c r="AR71" s="1916"/>
      <c r="AS71" s="1916"/>
      <c r="AT71" s="1917"/>
      <c r="AU71" s="1919"/>
      <c r="AV71" s="1921"/>
      <c r="AW71" s="1920"/>
      <c r="AX71" s="1924"/>
      <c r="AY71" s="1925"/>
      <c r="AZ71" s="1926"/>
      <c r="BA71" s="1921"/>
      <c r="BB71" s="1921"/>
      <c r="BC71" s="1921"/>
      <c r="BD71" s="1927"/>
    </row>
    <row r="72" spans="1:56" s="137" customFormat="1" ht="26.75" customHeight="1" x14ac:dyDescent="0.45">
      <c r="A72" s="616">
        <f t="shared" si="0"/>
        <v>50</v>
      </c>
      <c r="B72" s="1915"/>
      <c r="C72" s="1916"/>
      <c r="D72" s="1916"/>
      <c r="E72" s="1917"/>
      <c r="F72" s="1918"/>
      <c r="G72" s="1916"/>
      <c r="H72" s="1916"/>
      <c r="I72" s="1917"/>
      <c r="J72" s="1919"/>
      <c r="K72" s="1920"/>
      <c r="L72" s="1919"/>
      <c r="M72" s="1920"/>
      <c r="N72" s="1919"/>
      <c r="O72" s="1920"/>
      <c r="P72" s="1919"/>
      <c r="Q72" s="1920"/>
      <c r="R72" s="1919"/>
      <c r="S72" s="1921"/>
      <c r="T72" s="1921"/>
      <c r="U72" s="1921"/>
      <c r="V72" s="1920"/>
      <c r="W72" s="1928"/>
      <c r="X72" s="1929"/>
      <c r="Y72" s="1929"/>
      <c r="Z72" s="1929"/>
      <c r="AA72" s="1929"/>
      <c r="AB72" s="1930"/>
      <c r="AC72" s="1834"/>
      <c r="AD72" s="1835"/>
      <c r="AE72" s="1835"/>
      <c r="AF72" s="1835"/>
      <c r="AG72" s="1835"/>
      <c r="AH72" s="1835"/>
      <c r="AI72" s="1835"/>
      <c r="AJ72" s="1836"/>
      <c r="AK72" s="1922"/>
      <c r="AL72" s="1916"/>
      <c r="AM72" s="1916"/>
      <c r="AN72" s="1916"/>
      <c r="AO72" s="1916"/>
      <c r="AP72" s="1917"/>
      <c r="AQ72" s="1918"/>
      <c r="AR72" s="1916"/>
      <c r="AS72" s="1916"/>
      <c r="AT72" s="1917"/>
      <c r="AU72" s="1919"/>
      <c r="AV72" s="1921"/>
      <c r="AW72" s="1920"/>
      <c r="AX72" s="1924"/>
      <c r="AY72" s="1925"/>
      <c r="AZ72" s="1926"/>
      <c r="BA72" s="1921"/>
      <c r="BB72" s="1921"/>
      <c r="BC72" s="1921"/>
      <c r="BD72" s="1927"/>
    </row>
    <row r="73" spans="1:56" s="137" customFormat="1" ht="26.75" customHeight="1" x14ac:dyDescent="0.45">
      <c r="A73" s="616">
        <f t="shared" si="0"/>
        <v>51</v>
      </c>
      <c r="B73" s="1915"/>
      <c r="C73" s="1916"/>
      <c r="D73" s="1916"/>
      <c r="E73" s="1917"/>
      <c r="F73" s="1918"/>
      <c r="G73" s="1916"/>
      <c r="H73" s="1916"/>
      <c r="I73" s="1917"/>
      <c r="J73" s="1919"/>
      <c r="K73" s="1920"/>
      <c r="L73" s="1919"/>
      <c r="M73" s="1920"/>
      <c r="N73" s="1919"/>
      <c r="O73" s="1920"/>
      <c r="P73" s="1919"/>
      <c r="Q73" s="1920"/>
      <c r="R73" s="1919"/>
      <c r="S73" s="1921"/>
      <c r="T73" s="1921"/>
      <c r="U73" s="1921"/>
      <c r="V73" s="1920"/>
      <c r="W73" s="1928"/>
      <c r="X73" s="1929"/>
      <c r="Y73" s="1929"/>
      <c r="Z73" s="1929"/>
      <c r="AA73" s="1929"/>
      <c r="AB73" s="1930"/>
      <c r="AC73" s="1834"/>
      <c r="AD73" s="1835"/>
      <c r="AE73" s="1835"/>
      <c r="AF73" s="1835"/>
      <c r="AG73" s="1835"/>
      <c r="AH73" s="1835"/>
      <c r="AI73" s="1835"/>
      <c r="AJ73" s="1836"/>
      <c r="AK73" s="1922"/>
      <c r="AL73" s="1916"/>
      <c r="AM73" s="1916"/>
      <c r="AN73" s="1916"/>
      <c r="AO73" s="1916"/>
      <c r="AP73" s="1917"/>
      <c r="AQ73" s="1918"/>
      <c r="AR73" s="1916"/>
      <c r="AS73" s="1916"/>
      <c r="AT73" s="1917"/>
      <c r="AU73" s="1919"/>
      <c r="AV73" s="1921"/>
      <c r="AW73" s="1920"/>
      <c r="AX73" s="1924"/>
      <c r="AY73" s="1925"/>
      <c r="AZ73" s="1926"/>
      <c r="BA73" s="1921"/>
      <c r="BB73" s="1921"/>
      <c r="BC73" s="1921"/>
      <c r="BD73" s="1927"/>
    </row>
    <row r="74" spans="1:56" s="137" customFormat="1" ht="26.75" customHeight="1" x14ac:dyDescent="0.45">
      <c r="A74" s="616">
        <f t="shared" si="0"/>
        <v>52</v>
      </c>
      <c r="B74" s="1915"/>
      <c r="C74" s="1916"/>
      <c r="D74" s="1916"/>
      <c r="E74" s="1917"/>
      <c r="F74" s="1918"/>
      <c r="G74" s="1916"/>
      <c r="H74" s="1916"/>
      <c r="I74" s="1917"/>
      <c r="J74" s="1919"/>
      <c r="K74" s="1920"/>
      <c r="L74" s="1919"/>
      <c r="M74" s="1920"/>
      <c r="N74" s="1919"/>
      <c r="O74" s="1920"/>
      <c r="P74" s="1919"/>
      <c r="Q74" s="1920"/>
      <c r="R74" s="1919"/>
      <c r="S74" s="1921"/>
      <c r="T74" s="1921"/>
      <c r="U74" s="1921"/>
      <c r="V74" s="1920"/>
      <c r="W74" s="1928"/>
      <c r="X74" s="1929"/>
      <c r="Y74" s="1929"/>
      <c r="Z74" s="1929"/>
      <c r="AA74" s="1929"/>
      <c r="AB74" s="1930"/>
      <c r="AC74" s="1834"/>
      <c r="AD74" s="1835"/>
      <c r="AE74" s="1835"/>
      <c r="AF74" s="1835"/>
      <c r="AG74" s="1835"/>
      <c r="AH74" s="1835"/>
      <c r="AI74" s="1835"/>
      <c r="AJ74" s="1836"/>
      <c r="AK74" s="1922"/>
      <c r="AL74" s="1916"/>
      <c r="AM74" s="1916"/>
      <c r="AN74" s="1916"/>
      <c r="AO74" s="1916"/>
      <c r="AP74" s="1917"/>
      <c r="AQ74" s="1918"/>
      <c r="AR74" s="1916"/>
      <c r="AS74" s="1916"/>
      <c r="AT74" s="1917"/>
      <c r="AU74" s="1919"/>
      <c r="AV74" s="1921"/>
      <c r="AW74" s="1920"/>
      <c r="AX74" s="1924"/>
      <c r="AY74" s="1925"/>
      <c r="AZ74" s="1926"/>
      <c r="BA74" s="1921"/>
      <c r="BB74" s="1921"/>
      <c r="BC74" s="1921"/>
      <c r="BD74" s="1927"/>
    </row>
    <row r="75" spans="1:56" s="137" customFormat="1" ht="26.75" customHeight="1" x14ac:dyDescent="0.45">
      <c r="A75" s="616">
        <f t="shared" si="0"/>
        <v>53</v>
      </c>
      <c r="B75" s="1915"/>
      <c r="C75" s="1916"/>
      <c r="D75" s="1916"/>
      <c r="E75" s="1917"/>
      <c r="F75" s="1918"/>
      <c r="G75" s="1916"/>
      <c r="H75" s="1916"/>
      <c r="I75" s="1917"/>
      <c r="J75" s="1919"/>
      <c r="K75" s="1920"/>
      <c r="L75" s="1919"/>
      <c r="M75" s="1920"/>
      <c r="N75" s="1919"/>
      <c r="O75" s="1920"/>
      <c r="P75" s="1919"/>
      <c r="Q75" s="1920"/>
      <c r="R75" s="1919"/>
      <c r="S75" s="1921"/>
      <c r="T75" s="1921"/>
      <c r="U75" s="1921"/>
      <c r="V75" s="1920"/>
      <c r="W75" s="1928"/>
      <c r="X75" s="1929"/>
      <c r="Y75" s="1929"/>
      <c r="Z75" s="1929"/>
      <c r="AA75" s="1929"/>
      <c r="AB75" s="1930"/>
      <c r="AC75" s="1834"/>
      <c r="AD75" s="1835"/>
      <c r="AE75" s="1835"/>
      <c r="AF75" s="1835"/>
      <c r="AG75" s="1835"/>
      <c r="AH75" s="1835"/>
      <c r="AI75" s="1835"/>
      <c r="AJ75" s="1836"/>
      <c r="AK75" s="1922"/>
      <c r="AL75" s="1916"/>
      <c r="AM75" s="1916"/>
      <c r="AN75" s="1916"/>
      <c r="AO75" s="1916"/>
      <c r="AP75" s="1917"/>
      <c r="AQ75" s="1918"/>
      <c r="AR75" s="1916"/>
      <c r="AS75" s="1916"/>
      <c r="AT75" s="1917"/>
      <c r="AU75" s="1919"/>
      <c r="AV75" s="1921"/>
      <c r="AW75" s="1920"/>
      <c r="AX75" s="1924"/>
      <c r="AY75" s="1925"/>
      <c r="AZ75" s="1926"/>
      <c r="BA75" s="1921"/>
      <c r="BB75" s="1921"/>
      <c r="BC75" s="1921"/>
      <c r="BD75" s="1927"/>
    </row>
    <row r="76" spans="1:56" s="137" customFormat="1" ht="26.75" customHeight="1" x14ac:dyDescent="0.45">
      <c r="A76" s="616">
        <f t="shared" si="0"/>
        <v>54</v>
      </c>
      <c r="B76" s="1915"/>
      <c r="C76" s="1916"/>
      <c r="D76" s="1916"/>
      <c r="E76" s="1917"/>
      <c r="F76" s="1918"/>
      <c r="G76" s="1916"/>
      <c r="H76" s="1916"/>
      <c r="I76" s="1917"/>
      <c r="J76" s="1919"/>
      <c r="K76" s="1920"/>
      <c r="L76" s="1919"/>
      <c r="M76" s="1920"/>
      <c r="N76" s="1919"/>
      <c r="O76" s="1920"/>
      <c r="P76" s="1919"/>
      <c r="Q76" s="1920"/>
      <c r="R76" s="1919"/>
      <c r="S76" s="1921"/>
      <c r="T76" s="1921"/>
      <c r="U76" s="1921"/>
      <c r="V76" s="1920"/>
      <c r="W76" s="1928"/>
      <c r="X76" s="1929"/>
      <c r="Y76" s="1929"/>
      <c r="Z76" s="1929"/>
      <c r="AA76" s="1929"/>
      <c r="AB76" s="1930"/>
      <c r="AC76" s="1834"/>
      <c r="AD76" s="1835"/>
      <c r="AE76" s="1835"/>
      <c r="AF76" s="1835"/>
      <c r="AG76" s="1835"/>
      <c r="AH76" s="1835"/>
      <c r="AI76" s="1835"/>
      <c r="AJ76" s="1836"/>
      <c r="AK76" s="1922"/>
      <c r="AL76" s="1916"/>
      <c r="AM76" s="1916"/>
      <c r="AN76" s="1916"/>
      <c r="AO76" s="1916"/>
      <c r="AP76" s="1917"/>
      <c r="AQ76" s="1918"/>
      <c r="AR76" s="1916"/>
      <c r="AS76" s="1916"/>
      <c r="AT76" s="1917"/>
      <c r="AU76" s="1919"/>
      <c r="AV76" s="1921"/>
      <c r="AW76" s="1920"/>
      <c r="AX76" s="1924"/>
      <c r="AY76" s="1925"/>
      <c r="AZ76" s="1926"/>
      <c r="BA76" s="1921"/>
      <c r="BB76" s="1921"/>
      <c r="BC76" s="1921"/>
      <c r="BD76" s="1927"/>
    </row>
    <row r="77" spans="1:56" s="137" customFormat="1" ht="26.75" customHeight="1" x14ac:dyDescent="0.45">
      <c r="A77" s="616">
        <f t="shared" si="0"/>
        <v>55</v>
      </c>
      <c r="B77" s="1915"/>
      <c r="C77" s="1916"/>
      <c r="D77" s="1916"/>
      <c r="E77" s="1917"/>
      <c r="F77" s="1918"/>
      <c r="G77" s="1916"/>
      <c r="H77" s="1916"/>
      <c r="I77" s="1917"/>
      <c r="J77" s="1919"/>
      <c r="K77" s="1920"/>
      <c r="L77" s="1919"/>
      <c r="M77" s="1920"/>
      <c r="N77" s="1919"/>
      <c r="O77" s="1920"/>
      <c r="P77" s="1919"/>
      <c r="Q77" s="1920"/>
      <c r="R77" s="1919"/>
      <c r="S77" s="1921"/>
      <c r="T77" s="1921"/>
      <c r="U77" s="1921"/>
      <c r="V77" s="1920"/>
      <c r="W77" s="1928"/>
      <c r="X77" s="1929"/>
      <c r="Y77" s="1929"/>
      <c r="Z77" s="1929"/>
      <c r="AA77" s="1929"/>
      <c r="AB77" s="1930"/>
      <c r="AC77" s="1834"/>
      <c r="AD77" s="1835"/>
      <c r="AE77" s="1835"/>
      <c r="AF77" s="1835"/>
      <c r="AG77" s="1835"/>
      <c r="AH77" s="1835"/>
      <c r="AI77" s="1835"/>
      <c r="AJ77" s="1836"/>
      <c r="AK77" s="1922"/>
      <c r="AL77" s="1916"/>
      <c r="AM77" s="1916"/>
      <c r="AN77" s="1916"/>
      <c r="AO77" s="1916"/>
      <c r="AP77" s="1917"/>
      <c r="AQ77" s="1918"/>
      <c r="AR77" s="1916"/>
      <c r="AS77" s="1916"/>
      <c r="AT77" s="1917"/>
      <c r="AU77" s="1919"/>
      <c r="AV77" s="1921"/>
      <c r="AW77" s="1920"/>
      <c r="AX77" s="1924"/>
      <c r="AY77" s="1925"/>
      <c r="AZ77" s="1926"/>
      <c r="BA77" s="1921"/>
      <c r="BB77" s="1921"/>
      <c r="BC77" s="1921"/>
      <c r="BD77" s="1927"/>
    </row>
    <row r="78" spans="1:56" s="137" customFormat="1" ht="26.75" customHeight="1" x14ac:dyDescent="0.45">
      <c r="A78" s="616">
        <f t="shared" si="0"/>
        <v>56</v>
      </c>
      <c r="B78" s="1915"/>
      <c r="C78" s="1916"/>
      <c r="D78" s="1916"/>
      <c r="E78" s="1917"/>
      <c r="F78" s="1918"/>
      <c r="G78" s="1916"/>
      <c r="H78" s="1916"/>
      <c r="I78" s="1917"/>
      <c r="J78" s="1919"/>
      <c r="K78" s="1920"/>
      <c r="L78" s="1919"/>
      <c r="M78" s="1920"/>
      <c r="N78" s="1919"/>
      <c r="O78" s="1920"/>
      <c r="P78" s="1919"/>
      <c r="Q78" s="1920"/>
      <c r="R78" s="1919"/>
      <c r="S78" s="1921"/>
      <c r="T78" s="1921"/>
      <c r="U78" s="1921"/>
      <c r="V78" s="1920"/>
      <c r="W78" s="1928"/>
      <c r="X78" s="1929"/>
      <c r="Y78" s="1929"/>
      <c r="Z78" s="1929"/>
      <c r="AA78" s="1929"/>
      <c r="AB78" s="1930"/>
      <c r="AC78" s="1834"/>
      <c r="AD78" s="1835"/>
      <c r="AE78" s="1835"/>
      <c r="AF78" s="1835"/>
      <c r="AG78" s="1835"/>
      <c r="AH78" s="1835"/>
      <c r="AI78" s="1835"/>
      <c r="AJ78" s="1836"/>
      <c r="AK78" s="1922"/>
      <c r="AL78" s="1916"/>
      <c r="AM78" s="1916"/>
      <c r="AN78" s="1916"/>
      <c r="AO78" s="1916"/>
      <c r="AP78" s="1917"/>
      <c r="AQ78" s="1918"/>
      <c r="AR78" s="1916"/>
      <c r="AS78" s="1916"/>
      <c r="AT78" s="1917"/>
      <c r="AU78" s="1919"/>
      <c r="AV78" s="1921"/>
      <c r="AW78" s="1920"/>
      <c r="AX78" s="1924"/>
      <c r="AY78" s="1925"/>
      <c r="AZ78" s="1926"/>
      <c r="BA78" s="1921"/>
      <c r="BB78" s="1921"/>
      <c r="BC78" s="1921"/>
      <c r="BD78" s="1927"/>
    </row>
    <row r="79" spans="1:56" s="137" customFormat="1" ht="26.75" customHeight="1" x14ac:dyDescent="0.45">
      <c r="A79" s="616">
        <f t="shared" si="0"/>
        <v>57</v>
      </c>
      <c r="B79" s="1915"/>
      <c r="C79" s="1916"/>
      <c r="D79" s="1916"/>
      <c r="E79" s="1917"/>
      <c r="F79" s="1918"/>
      <c r="G79" s="1916"/>
      <c r="H79" s="1916"/>
      <c r="I79" s="1917"/>
      <c r="J79" s="1919"/>
      <c r="K79" s="1920"/>
      <c r="L79" s="1919"/>
      <c r="M79" s="1920"/>
      <c r="N79" s="1919"/>
      <c r="O79" s="1920"/>
      <c r="P79" s="1919"/>
      <c r="Q79" s="1920"/>
      <c r="R79" s="1919"/>
      <c r="S79" s="1921"/>
      <c r="T79" s="1921"/>
      <c r="U79" s="1921"/>
      <c r="V79" s="1920"/>
      <c r="W79" s="1928"/>
      <c r="X79" s="1929"/>
      <c r="Y79" s="1929"/>
      <c r="Z79" s="1929"/>
      <c r="AA79" s="1929"/>
      <c r="AB79" s="1930"/>
      <c r="AC79" s="1834"/>
      <c r="AD79" s="1835"/>
      <c r="AE79" s="1835"/>
      <c r="AF79" s="1835"/>
      <c r="AG79" s="1835"/>
      <c r="AH79" s="1835"/>
      <c r="AI79" s="1835"/>
      <c r="AJ79" s="1836"/>
      <c r="AK79" s="1922"/>
      <c r="AL79" s="1916"/>
      <c r="AM79" s="1916"/>
      <c r="AN79" s="1916"/>
      <c r="AO79" s="1916"/>
      <c r="AP79" s="1917"/>
      <c r="AQ79" s="1918"/>
      <c r="AR79" s="1916"/>
      <c r="AS79" s="1916"/>
      <c r="AT79" s="1917"/>
      <c r="AU79" s="1919"/>
      <c r="AV79" s="1921"/>
      <c r="AW79" s="1920"/>
      <c r="AX79" s="1924"/>
      <c r="AY79" s="1925"/>
      <c r="AZ79" s="1926"/>
      <c r="BA79" s="1921"/>
      <c r="BB79" s="1921"/>
      <c r="BC79" s="1921"/>
      <c r="BD79" s="1927"/>
    </row>
    <row r="80" spans="1:56" s="137" customFormat="1" ht="26.75" customHeight="1" x14ac:dyDescent="0.45">
      <c r="A80" s="616">
        <f t="shared" si="0"/>
        <v>58</v>
      </c>
      <c r="B80" s="1915"/>
      <c r="C80" s="1916"/>
      <c r="D80" s="1916"/>
      <c r="E80" s="1917"/>
      <c r="F80" s="1918"/>
      <c r="G80" s="1916"/>
      <c r="H80" s="1916"/>
      <c r="I80" s="1917"/>
      <c r="J80" s="1919"/>
      <c r="K80" s="1920"/>
      <c r="L80" s="1919"/>
      <c r="M80" s="1920"/>
      <c r="N80" s="1919"/>
      <c r="O80" s="1920"/>
      <c r="P80" s="1919"/>
      <c r="Q80" s="1920"/>
      <c r="R80" s="1919"/>
      <c r="S80" s="1921"/>
      <c r="T80" s="1921"/>
      <c r="U80" s="1921"/>
      <c r="V80" s="1920"/>
      <c r="W80" s="1928"/>
      <c r="X80" s="1929"/>
      <c r="Y80" s="1929"/>
      <c r="Z80" s="1929"/>
      <c r="AA80" s="1929"/>
      <c r="AB80" s="1930"/>
      <c r="AC80" s="1834"/>
      <c r="AD80" s="1835"/>
      <c r="AE80" s="1835"/>
      <c r="AF80" s="1835"/>
      <c r="AG80" s="1835"/>
      <c r="AH80" s="1835"/>
      <c r="AI80" s="1835"/>
      <c r="AJ80" s="1836"/>
      <c r="AK80" s="1922"/>
      <c r="AL80" s="1916"/>
      <c r="AM80" s="1916"/>
      <c r="AN80" s="1916"/>
      <c r="AO80" s="1916"/>
      <c r="AP80" s="1917"/>
      <c r="AQ80" s="1918"/>
      <c r="AR80" s="1916"/>
      <c r="AS80" s="1916"/>
      <c r="AT80" s="1917"/>
      <c r="AU80" s="1919"/>
      <c r="AV80" s="1921"/>
      <c r="AW80" s="1920"/>
      <c r="AX80" s="1924"/>
      <c r="AY80" s="1925"/>
      <c r="AZ80" s="1926"/>
      <c r="BA80" s="1921"/>
      <c r="BB80" s="1921"/>
      <c r="BC80" s="1921"/>
      <c r="BD80" s="1927"/>
    </row>
    <row r="81" spans="1:56" s="137" customFormat="1" ht="26.75" customHeight="1" x14ac:dyDescent="0.45">
      <c r="A81" s="616">
        <f t="shared" si="0"/>
        <v>59</v>
      </c>
      <c r="B81" s="1915"/>
      <c r="C81" s="1916"/>
      <c r="D81" s="1916"/>
      <c r="E81" s="1917"/>
      <c r="F81" s="1918"/>
      <c r="G81" s="1916"/>
      <c r="H81" s="1916"/>
      <c r="I81" s="1917"/>
      <c r="J81" s="1919"/>
      <c r="K81" s="1920"/>
      <c r="L81" s="1919"/>
      <c r="M81" s="1920"/>
      <c r="N81" s="1919"/>
      <c r="O81" s="1920"/>
      <c r="P81" s="1919"/>
      <c r="Q81" s="1920"/>
      <c r="R81" s="1919"/>
      <c r="S81" s="1921"/>
      <c r="T81" s="1921"/>
      <c r="U81" s="1921"/>
      <c r="V81" s="1920"/>
      <c r="W81" s="1928"/>
      <c r="X81" s="1929"/>
      <c r="Y81" s="1929"/>
      <c r="Z81" s="1929"/>
      <c r="AA81" s="1929"/>
      <c r="AB81" s="1930"/>
      <c r="AC81" s="1834"/>
      <c r="AD81" s="1835"/>
      <c r="AE81" s="1835"/>
      <c r="AF81" s="1835"/>
      <c r="AG81" s="1835"/>
      <c r="AH81" s="1835"/>
      <c r="AI81" s="1835"/>
      <c r="AJ81" s="1836"/>
      <c r="AK81" s="1922"/>
      <c r="AL81" s="1916"/>
      <c r="AM81" s="1916"/>
      <c r="AN81" s="1916"/>
      <c r="AO81" s="1916"/>
      <c r="AP81" s="1917"/>
      <c r="AQ81" s="1918"/>
      <c r="AR81" s="1916"/>
      <c r="AS81" s="1916"/>
      <c r="AT81" s="1917"/>
      <c r="AU81" s="1919"/>
      <c r="AV81" s="1921"/>
      <c r="AW81" s="1920"/>
      <c r="AX81" s="1924"/>
      <c r="AY81" s="1925"/>
      <c r="AZ81" s="1926"/>
      <c r="BA81" s="1921"/>
      <c r="BB81" s="1921"/>
      <c r="BC81" s="1921"/>
      <c r="BD81" s="1927"/>
    </row>
    <row r="82" spans="1:56" s="137" customFormat="1" ht="26.75" customHeight="1" x14ac:dyDescent="0.45">
      <c r="A82" s="616">
        <f t="shared" si="0"/>
        <v>60</v>
      </c>
      <c r="B82" s="1915"/>
      <c r="C82" s="1916"/>
      <c r="D82" s="1916"/>
      <c r="E82" s="1917"/>
      <c r="F82" s="1918"/>
      <c r="G82" s="1916"/>
      <c r="H82" s="1916"/>
      <c r="I82" s="1917"/>
      <c r="J82" s="1919"/>
      <c r="K82" s="1920"/>
      <c r="L82" s="1919"/>
      <c r="M82" s="1920"/>
      <c r="N82" s="1919"/>
      <c r="O82" s="1920"/>
      <c r="P82" s="1919"/>
      <c r="Q82" s="1920"/>
      <c r="R82" s="1919"/>
      <c r="S82" s="1921"/>
      <c r="T82" s="1921"/>
      <c r="U82" s="1921"/>
      <c r="V82" s="1920"/>
      <c r="W82" s="1928"/>
      <c r="X82" s="1929"/>
      <c r="Y82" s="1929"/>
      <c r="Z82" s="1929"/>
      <c r="AA82" s="1929"/>
      <c r="AB82" s="1930"/>
      <c r="AC82" s="1834"/>
      <c r="AD82" s="1835"/>
      <c r="AE82" s="1835"/>
      <c r="AF82" s="1835"/>
      <c r="AG82" s="1835"/>
      <c r="AH82" s="1835"/>
      <c r="AI82" s="1835"/>
      <c r="AJ82" s="1836"/>
      <c r="AK82" s="1922"/>
      <c r="AL82" s="1916"/>
      <c r="AM82" s="1916"/>
      <c r="AN82" s="1916"/>
      <c r="AO82" s="1916"/>
      <c r="AP82" s="1917"/>
      <c r="AQ82" s="1918"/>
      <c r="AR82" s="1916"/>
      <c r="AS82" s="1916"/>
      <c r="AT82" s="1917"/>
      <c r="AU82" s="1919"/>
      <c r="AV82" s="1921"/>
      <c r="AW82" s="1920"/>
      <c r="AX82" s="1924"/>
      <c r="AY82" s="1925"/>
      <c r="AZ82" s="1926"/>
      <c r="BA82" s="1921"/>
      <c r="BB82" s="1921"/>
      <c r="BC82" s="1921"/>
      <c r="BD82" s="1927"/>
    </row>
    <row r="83" spans="1:56" s="137" customFormat="1" ht="26.75" customHeight="1" x14ac:dyDescent="0.45">
      <c r="A83" s="616">
        <f t="shared" si="0"/>
        <v>61</v>
      </c>
      <c r="B83" s="1915"/>
      <c r="C83" s="1916"/>
      <c r="D83" s="1916"/>
      <c r="E83" s="1917"/>
      <c r="F83" s="1918"/>
      <c r="G83" s="1916"/>
      <c r="H83" s="1916"/>
      <c r="I83" s="1917"/>
      <c r="J83" s="1919"/>
      <c r="K83" s="1920"/>
      <c r="L83" s="1919"/>
      <c r="M83" s="1920"/>
      <c r="N83" s="1919"/>
      <c r="O83" s="1920"/>
      <c r="P83" s="1919"/>
      <c r="Q83" s="1920"/>
      <c r="R83" s="1919"/>
      <c r="S83" s="1921"/>
      <c r="T83" s="1921"/>
      <c r="U83" s="1921"/>
      <c r="V83" s="1920"/>
      <c r="W83" s="1928"/>
      <c r="X83" s="1929"/>
      <c r="Y83" s="1929"/>
      <c r="Z83" s="1929"/>
      <c r="AA83" s="1929"/>
      <c r="AB83" s="1930"/>
      <c r="AC83" s="1834"/>
      <c r="AD83" s="1835"/>
      <c r="AE83" s="1835"/>
      <c r="AF83" s="1835"/>
      <c r="AG83" s="1835"/>
      <c r="AH83" s="1835"/>
      <c r="AI83" s="1835"/>
      <c r="AJ83" s="1836"/>
      <c r="AK83" s="1922"/>
      <c r="AL83" s="1916"/>
      <c r="AM83" s="1916"/>
      <c r="AN83" s="1916"/>
      <c r="AO83" s="1916"/>
      <c r="AP83" s="1917"/>
      <c r="AQ83" s="1918"/>
      <c r="AR83" s="1916"/>
      <c r="AS83" s="1916"/>
      <c r="AT83" s="1917"/>
      <c r="AU83" s="1919"/>
      <c r="AV83" s="1921"/>
      <c r="AW83" s="1920"/>
      <c r="AX83" s="1924"/>
      <c r="AY83" s="1925"/>
      <c r="AZ83" s="1926"/>
      <c r="BA83" s="1921"/>
      <c r="BB83" s="1921"/>
      <c r="BC83" s="1921"/>
      <c r="BD83" s="1927"/>
    </row>
    <row r="84" spans="1:56" s="137" customFormat="1" ht="26.75" customHeight="1" x14ac:dyDescent="0.45">
      <c r="A84" s="616">
        <f t="shared" si="0"/>
        <v>62</v>
      </c>
      <c r="B84" s="1915"/>
      <c r="C84" s="1916"/>
      <c r="D84" s="1916"/>
      <c r="E84" s="1917"/>
      <c r="F84" s="1918"/>
      <c r="G84" s="1916"/>
      <c r="H84" s="1916"/>
      <c r="I84" s="1917"/>
      <c r="J84" s="1919"/>
      <c r="K84" s="1920"/>
      <c r="L84" s="1919"/>
      <c r="M84" s="1920"/>
      <c r="N84" s="1919"/>
      <c r="O84" s="1920"/>
      <c r="P84" s="1919"/>
      <c r="Q84" s="1920"/>
      <c r="R84" s="1919"/>
      <c r="S84" s="1921"/>
      <c r="T84" s="1921"/>
      <c r="U84" s="1921"/>
      <c r="V84" s="1920"/>
      <c r="W84" s="1928"/>
      <c r="X84" s="1929"/>
      <c r="Y84" s="1929"/>
      <c r="Z84" s="1929"/>
      <c r="AA84" s="1929"/>
      <c r="AB84" s="1930"/>
      <c r="AC84" s="1834"/>
      <c r="AD84" s="1835"/>
      <c r="AE84" s="1835"/>
      <c r="AF84" s="1835"/>
      <c r="AG84" s="1835"/>
      <c r="AH84" s="1835"/>
      <c r="AI84" s="1835"/>
      <c r="AJ84" s="1836"/>
      <c r="AK84" s="1922"/>
      <c r="AL84" s="1916"/>
      <c r="AM84" s="1916"/>
      <c r="AN84" s="1916"/>
      <c r="AO84" s="1916"/>
      <c r="AP84" s="1917"/>
      <c r="AQ84" s="1918"/>
      <c r="AR84" s="1916"/>
      <c r="AS84" s="1916"/>
      <c r="AT84" s="1917"/>
      <c r="AU84" s="1919"/>
      <c r="AV84" s="1921"/>
      <c r="AW84" s="1920"/>
      <c r="AX84" s="1924"/>
      <c r="AY84" s="1925"/>
      <c r="AZ84" s="1926"/>
      <c r="BA84" s="1921"/>
      <c r="BB84" s="1921"/>
      <c r="BC84" s="1921"/>
      <c r="BD84" s="1927"/>
    </row>
    <row r="85" spans="1:56" s="137" customFormat="1" ht="26.75" customHeight="1" x14ac:dyDescent="0.45">
      <c r="A85" s="616">
        <f t="shared" si="0"/>
        <v>63</v>
      </c>
      <c r="B85" s="1915"/>
      <c r="C85" s="1916"/>
      <c r="D85" s="1916"/>
      <c r="E85" s="1917"/>
      <c r="F85" s="1918"/>
      <c r="G85" s="1916"/>
      <c r="H85" s="1916"/>
      <c r="I85" s="1917"/>
      <c r="J85" s="1919"/>
      <c r="K85" s="1920"/>
      <c r="L85" s="1919"/>
      <c r="M85" s="1920"/>
      <c r="N85" s="1919"/>
      <c r="O85" s="1920"/>
      <c r="P85" s="1919"/>
      <c r="Q85" s="1920"/>
      <c r="R85" s="1919"/>
      <c r="S85" s="1921"/>
      <c r="T85" s="1921"/>
      <c r="U85" s="1921"/>
      <c r="V85" s="1920"/>
      <c r="W85" s="1928"/>
      <c r="X85" s="1929"/>
      <c r="Y85" s="1929"/>
      <c r="Z85" s="1929"/>
      <c r="AA85" s="1929"/>
      <c r="AB85" s="1930"/>
      <c r="AC85" s="1834"/>
      <c r="AD85" s="1835"/>
      <c r="AE85" s="1835"/>
      <c r="AF85" s="1835"/>
      <c r="AG85" s="1835"/>
      <c r="AH85" s="1835"/>
      <c r="AI85" s="1835"/>
      <c r="AJ85" s="1836"/>
      <c r="AK85" s="1922"/>
      <c r="AL85" s="1916"/>
      <c r="AM85" s="1916"/>
      <c r="AN85" s="1916"/>
      <c r="AO85" s="1916"/>
      <c r="AP85" s="1917"/>
      <c r="AQ85" s="1918"/>
      <c r="AR85" s="1916"/>
      <c r="AS85" s="1916"/>
      <c r="AT85" s="1917"/>
      <c r="AU85" s="1919"/>
      <c r="AV85" s="1921"/>
      <c r="AW85" s="1920"/>
      <c r="AX85" s="1924"/>
      <c r="AY85" s="1925"/>
      <c r="AZ85" s="1926"/>
      <c r="BA85" s="1921"/>
      <c r="BB85" s="1921"/>
      <c r="BC85" s="1921"/>
      <c r="BD85" s="1927"/>
    </row>
    <row r="86" spans="1:56" s="137" customFormat="1" ht="26.75" customHeight="1" x14ac:dyDescent="0.45">
      <c r="A86" s="616">
        <f t="shared" si="0"/>
        <v>64</v>
      </c>
      <c r="B86" s="1915"/>
      <c r="C86" s="1916"/>
      <c r="D86" s="1916"/>
      <c r="E86" s="1917"/>
      <c r="F86" s="1918"/>
      <c r="G86" s="1916"/>
      <c r="H86" s="1916"/>
      <c r="I86" s="1917"/>
      <c r="J86" s="1919"/>
      <c r="K86" s="1920"/>
      <c r="L86" s="1919"/>
      <c r="M86" s="1920"/>
      <c r="N86" s="1919"/>
      <c r="O86" s="1920"/>
      <c r="P86" s="1919"/>
      <c r="Q86" s="1920"/>
      <c r="R86" s="1919"/>
      <c r="S86" s="1921"/>
      <c r="T86" s="1921"/>
      <c r="U86" s="1921"/>
      <c r="V86" s="1920"/>
      <c r="W86" s="1928"/>
      <c r="X86" s="1929"/>
      <c r="Y86" s="1929"/>
      <c r="Z86" s="1929"/>
      <c r="AA86" s="1929"/>
      <c r="AB86" s="1930"/>
      <c r="AC86" s="1834"/>
      <c r="AD86" s="1835"/>
      <c r="AE86" s="1835"/>
      <c r="AF86" s="1835"/>
      <c r="AG86" s="1835"/>
      <c r="AH86" s="1835"/>
      <c r="AI86" s="1835"/>
      <c r="AJ86" s="1836"/>
      <c r="AK86" s="1922"/>
      <c r="AL86" s="1916"/>
      <c r="AM86" s="1916"/>
      <c r="AN86" s="1916"/>
      <c r="AO86" s="1916"/>
      <c r="AP86" s="1917"/>
      <c r="AQ86" s="1918"/>
      <c r="AR86" s="1916"/>
      <c r="AS86" s="1916"/>
      <c r="AT86" s="1917"/>
      <c r="AU86" s="1919"/>
      <c r="AV86" s="1921"/>
      <c r="AW86" s="1920"/>
      <c r="AX86" s="1924"/>
      <c r="AY86" s="1925"/>
      <c r="AZ86" s="1926"/>
      <c r="BA86" s="1921"/>
      <c r="BB86" s="1921"/>
      <c r="BC86" s="1921"/>
      <c r="BD86" s="1927"/>
    </row>
    <row r="87" spans="1:56" s="137" customFormat="1" ht="26.75" customHeight="1" x14ac:dyDescent="0.45">
      <c r="A87" s="616">
        <f t="shared" si="0"/>
        <v>65</v>
      </c>
      <c r="B87" s="1915"/>
      <c r="C87" s="1916"/>
      <c r="D87" s="1916"/>
      <c r="E87" s="1917"/>
      <c r="F87" s="1918"/>
      <c r="G87" s="1916"/>
      <c r="H87" s="1916"/>
      <c r="I87" s="1917"/>
      <c r="J87" s="1919"/>
      <c r="K87" s="1920"/>
      <c r="L87" s="1919"/>
      <c r="M87" s="1920"/>
      <c r="N87" s="1919"/>
      <c r="O87" s="1920"/>
      <c r="P87" s="1919"/>
      <c r="Q87" s="1920"/>
      <c r="R87" s="1919"/>
      <c r="S87" s="1921"/>
      <c r="T87" s="1921"/>
      <c r="U87" s="1921"/>
      <c r="V87" s="1920"/>
      <c r="W87" s="1928"/>
      <c r="X87" s="1929"/>
      <c r="Y87" s="1929"/>
      <c r="Z87" s="1929"/>
      <c r="AA87" s="1929"/>
      <c r="AB87" s="1930"/>
      <c r="AC87" s="1834"/>
      <c r="AD87" s="1835"/>
      <c r="AE87" s="1835"/>
      <c r="AF87" s="1835"/>
      <c r="AG87" s="1835"/>
      <c r="AH87" s="1835"/>
      <c r="AI87" s="1835"/>
      <c r="AJ87" s="1836"/>
      <c r="AK87" s="1922"/>
      <c r="AL87" s="1916"/>
      <c r="AM87" s="1916"/>
      <c r="AN87" s="1916"/>
      <c r="AO87" s="1916"/>
      <c r="AP87" s="1917"/>
      <c r="AQ87" s="1918"/>
      <c r="AR87" s="1916"/>
      <c r="AS87" s="1916"/>
      <c r="AT87" s="1917"/>
      <c r="AU87" s="1919"/>
      <c r="AV87" s="1921"/>
      <c r="AW87" s="1920"/>
      <c r="AX87" s="1924"/>
      <c r="AY87" s="1925"/>
      <c r="AZ87" s="1926"/>
      <c r="BA87" s="1921"/>
      <c r="BB87" s="1921"/>
      <c r="BC87" s="1921"/>
      <c r="BD87" s="1927"/>
    </row>
    <row r="88" spans="1:56" s="137" customFormat="1" ht="26.75" customHeight="1" x14ac:dyDescent="0.45">
      <c r="A88" s="616">
        <f t="shared" si="0"/>
        <v>66</v>
      </c>
      <c r="B88" s="1915"/>
      <c r="C88" s="1916"/>
      <c r="D88" s="1916"/>
      <c r="E88" s="1917"/>
      <c r="F88" s="1918"/>
      <c r="G88" s="1916"/>
      <c r="H88" s="1916"/>
      <c r="I88" s="1917"/>
      <c r="J88" s="1919"/>
      <c r="K88" s="1920"/>
      <c r="L88" s="1919"/>
      <c r="M88" s="1920"/>
      <c r="N88" s="1919"/>
      <c r="O88" s="1920"/>
      <c r="P88" s="1919"/>
      <c r="Q88" s="1920"/>
      <c r="R88" s="1919"/>
      <c r="S88" s="1921"/>
      <c r="T88" s="1921"/>
      <c r="U88" s="1921"/>
      <c r="V88" s="1920"/>
      <c r="W88" s="1928"/>
      <c r="X88" s="1929"/>
      <c r="Y88" s="1929"/>
      <c r="Z88" s="1929"/>
      <c r="AA88" s="1929"/>
      <c r="AB88" s="1930"/>
      <c r="AC88" s="1834"/>
      <c r="AD88" s="1835"/>
      <c r="AE88" s="1835"/>
      <c r="AF88" s="1835"/>
      <c r="AG88" s="1835"/>
      <c r="AH88" s="1835"/>
      <c r="AI88" s="1835"/>
      <c r="AJ88" s="1836"/>
      <c r="AK88" s="1922"/>
      <c r="AL88" s="1916"/>
      <c r="AM88" s="1916"/>
      <c r="AN88" s="1916"/>
      <c r="AO88" s="1916"/>
      <c r="AP88" s="1917"/>
      <c r="AQ88" s="1918"/>
      <c r="AR88" s="1916"/>
      <c r="AS88" s="1916"/>
      <c r="AT88" s="1917"/>
      <c r="AU88" s="1919"/>
      <c r="AV88" s="1921"/>
      <c r="AW88" s="1920"/>
      <c r="AX88" s="1924"/>
      <c r="AY88" s="1925"/>
      <c r="AZ88" s="1926"/>
      <c r="BA88" s="1921"/>
      <c r="BB88" s="1921"/>
      <c r="BC88" s="1921"/>
      <c r="BD88" s="1927"/>
    </row>
    <row r="89" spans="1:56" s="137" customFormat="1" ht="26.75" customHeight="1" x14ac:dyDescent="0.45">
      <c r="A89" s="616">
        <f t="shared" ref="A89:A126" si="1">+A88+1</f>
        <v>67</v>
      </c>
      <c r="B89" s="1915"/>
      <c r="C89" s="1916"/>
      <c r="D89" s="1916"/>
      <c r="E89" s="1917"/>
      <c r="F89" s="1918"/>
      <c r="G89" s="1916"/>
      <c r="H89" s="1916"/>
      <c r="I89" s="1917"/>
      <c r="J89" s="1919"/>
      <c r="K89" s="1920"/>
      <c r="L89" s="1919"/>
      <c r="M89" s="1920"/>
      <c r="N89" s="1919"/>
      <c r="O89" s="1920"/>
      <c r="P89" s="1919"/>
      <c r="Q89" s="1920"/>
      <c r="R89" s="1919"/>
      <c r="S89" s="1921"/>
      <c r="T89" s="1921"/>
      <c r="U89" s="1921"/>
      <c r="V89" s="1920"/>
      <c r="W89" s="1928"/>
      <c r="X89" s="1929"/>
      <c r="Y89" s="1929"/>
      <c r="Z89" s="1929"/>
      <c r="AA89" s="1929"/>
      <c r="AB89" s="1930"/>
      <c r="AC89" s="1834"/>
      <c r="AD89" s="1835"/>
      <c r="AE89" s="1835"/>
      <c r="AF89" s="1835"/>
      <c r="AG89" s="1835"/>
      <c r="AH89" s="1835"/>
      <c r="AI89" s="1835"/>
      <c r="AJ89" s="1836"/>
      <c r="AK89" s="1922"/>
      <c r="AL89" s="1916"/>
      <c r="AM89" s="1916"/>
      <c r="AN89" s="1916"/>
      <c r="AO89" s="1916"/>
      <c r="AP89" s="1917"/>
      <c r="AQ89" s="1918"/>
      <c r="AR89" s="1916"/>
      <c r="AS89" s="1916"/>
      <c r="AT89" s="1917"/>
      <c r="AU89" s="1919"/>
      <c r="AV89" s="1921"/>
      <c r="AW89" s="1920"/>
      <c r="AX89" s="1924"/>
      <c r="AY89" s="1925"/>
      <c r="AZ89" s="1926"/>
      <c r="BA89" s="1921"/>
      <c r="BB89" s="1921"/>
      <c r="BC89" s="1921"/>
      <c r="BD89" s="1927"/>
    </row>
    <row r="90" spans="1:56" s="137" customFormat="1" ht="26.75" customHeight="1" x14ac:dyDescent="0.45">
      <c r="A90" s="616">
        <f t="shared" si="1"/>
        <v>68</v>
      </c>
      <c r="B90" s="1915"/>
      <c r="C90" s="1916"/>
      <c r="D90" s="1916"/>
      <c r="E90" s="1917"/>
      <c r="F90" s="1918"/>
      <c r="G90" s="1916"/>
      <c r="H90" s="1916"/>
      <c r="I90" s="1917"/>
      <c r="J90" s="1919"/>
      <c r="K90" s="1920"/>
      <c r="L90" s="1919"/>
      <c r="M90" s="1920"/>
      <c r="N90" s="1919"/>
      <c r="O90" s="1920"/>
      <c r="P90" s="1919"/>
      <c r="Q90" s="1920"/>
      <c r="R90" s="1919"/>
      <c r="S90" s="1921"/>
      <c r="T90" s="1921"/>
      <c r="U90" s="1921"/>
      <c r="V90" s="1920"/>
      <c r="W90" s="1928"/>
      <c r="X90" s="1929"/>
      <c r="Y90" s="1929"/>
      <c r="Z90" s="1929"/>
      <c r="AA90" s="1929"/>
      <c r="AB90" s="1930"/>
      <c r="AC90" s="1834"/>
      <c r="AD90" s="1835"/>
      <c r="AE90" s="1835"/>
      <c r="AF90" s="1835"/>
      <c r="AG90" s="1835"/>
      <c r="AH90" s="1835"/>
      <c r="AI90" s="1835"/>
      <c r="AJ90" s="1836"/>
      <c r="AK90" s="1922"/>
      <c r="AL90" s="1916"/>
      <c r="AM90" s="1916"/>
      <c r="AN90" s="1916"/>
      <c r="AO90" s="1916"/>
      <c r="AP90" s="1917"/>
      <c r="AQ90" s="1918"/>
      <c r="AR90" s="1916"/>
      <c r="AS90" s="1916"/>
      <c r="AT90" s="1917"/>
      <c r="AU90" s="1919"/>
      <c r="AV90" s="1921"/>
      <c r="AW90" s="1920"/>
      <c r="AX90" s="1924"/>
      <c r="AY90" s="1925"/>
      <c r="AZ90" s="1926"/>
      <c r="BA90" s="1921"/>
      <c r="BB90" s="1921"/>
      <c r="BC90" s="1921"/>
      <c r="BD90" s="1927"/>
    </row>
    <row r="91" spans="1:56" s="137" customFormat="1" ht="26.75" customHeight="1" x14ac:dyDescent="0.45">
      <c r="A91" s="616">
        <f t="shared" si="1"/>
        <v>69</v>
      </c>
      <c r="B91" s="1915"/>
      <c r="C91" s="1916"/>
      <c r="D91" s="1916"/>
      <c r="E91" s="1917"/>
      <c r="F91" s="1918"/>
      <c r="G91" s="1916"/>
      <c r="H91" s="1916"/>
      <c r="I91" s="1917"/>
      <c r="J91" s="1919"/>
      <c r="K91" s="1920"/>
      <c r="L91" s="1919"/>
      <c r="M91" s="1920"/>
      <c r="N91" s="1919"/>
      <c r="O91" s="1920"/>
      <c r="P91" s="1919"/>
      <c r="Q91" s="1920"/>
      <c r="R91" s="1919"/>
      <c r="S91" s="1921"/>
      <c r="T91" s="1921"/>
      <c r="U91" s="1921"/>
      <c r="V91" s="1920"/>
      <c r="W91" s="1928"/>
      <c r="X91" s="1929"/>
      <c r="Y91" s="1929"/>
      <c r="Z91" s="1929"/>
      <c r="AA91" s="1929"/>
      <c r="AB91" s="1930"/>
      <c r="AC91" s="1834"/>
      <c r="AD91" s="1835"/>
      <c r="AE91" s="1835"/>
      <c r="AF91" s="1835"/>
      <c r="AG91" s="1835"/>
      <c r="AH91" s="1835"/>
      <c r="AI91" s="1835"/>
      <c r="AJ91" s="1836"/>
      <c r="AK91" s="1922"/>
      <c r="AL91" s="1916"/>
      <c r="AM91" s="1916"/>
      <c r="AN91" s="1916"/>
      <c r="AO91" s="1916"/>
      <c r="AP91" s="1917"/>
      <c r="AQ91" s="1918"/>
      <c r="AR91" s="1916"/>
      <c r="AS91" s="1916"/>
      <c r="AT91" s="1917"/>
      <c r="AU91" s="1919"/>
      <c r="AV91" s="1921"/>
      <c r="AW91" s="1920"/>
      <c r="AX91" s="1924"/>
      <c r="AY91" s="1925"/>
      <c r="AZ91" s="1926"/>
      <c r="BA91" s="1921"/>
      <c r="BB91" s="1921"/>
      <c r="BC91" s="1921"/>
      <c r="BD91" s="1927"/>
    </row>
    <row r="92" spans="1:56" s="137" customFormat="1" ht="26.75" customHeight="1" x14ac:dyDescent="0.45">
      <c r="A92" s="616">
        <f t="shared" si="1"/>
        <v>70</v>
      </c>
      <c r="B92" s="1915"/>
      <c r="C92" s="1916"/>
      <c r="D92" s="1916"/>
      <c r="E92" s="1917"/>
      <c r="F92" s="1918"/>
      <c r="G92" s="1916"/>
      <c r="H92" s="1916"/>
      <c r="I92" s="1917"/>
      <c r="J92" s="1919"/>
      <c r="K92" s="1920"/>
      <c r="L92" s="1919"/>
      <c r="M92" s="1920"/>
      <c r="N92" s="1919"/>
      <c r="O92" s="1920"/>
      <c r="P92" s="1919"/>
      <c r="Q92" s="1920"/>
      <c r="R92" s="1919"/>
      <c r="S92" s="1921"/>
      <c r="T92" s="1921"/>
      <c r="U92" s="1921"/>
      <c r="V92" s="1920"/>
      <c r="W92" s="1928"/>
      <c r="X92" s="1929"/>
      <c r="Y92" s="1929"/>
      <c r="Z92" s="1929"/>
      <c r="AA92" s="1929"/>
      <c r="AB92" s="1930"/>
      <c r="AC92" s="1834"/>
      <c r="AD92" s="1835"/>
      <c r="AE92" s="1835"/>
      <c r="AF92" s="1835"/>
      <c r="AG92" s="1835"/>
      <c r="AH92" s="1835"/>
      <c r="AI92" s="1835"/>
      <c r="AJ92" s="1836"/>
      <c r="AK92" s="1922"/>
      <c r="AL92" s="1916"/>
      <c r="AM92" s="1916"/>
      <c r="AN92" s="1916"/>
      <c r="AO92" s="1916"/>
      <c r="AP92" s="1917"/>
      <c r="AQ92" s="1918"/>
      <c r="AR92" s="1916"/>
      <c r="AS92" s="1916"/>
      <c r="AT92" s="1917"/>
      <c r="AU92" s="1919"/>
      <c r="AV92" s="1921"/>
      <c r="AW92" s="1920"/>
      <c r="AX92" s="1924"/>
      <c r="AY92" s="1925"/>
      <c r="AZ92" s="1926"/>
      <c r="BA92" s="1921"/>
      <c r="BB92" s="1921"/>
      <c r="BC92" s="1921"/>
      <c r="BD92" s="1927"/>
    </row>
    <row r="93" spans="1:56" s="137" customFormat="1" ht="26.75" customHeight="1" x14ac:dyDescent="0.45">
      <c r="A93" s="616">
        <f t="shared" si="1"/>
        <v>71</v>
      </c>
      <c r="B93" s="1915"/>
      <c r="C93" s="1916"/>
      <c r="D93" s="1916"/>
      <c r="E93" s="1917"/>
      <c r="F93" s="1918"/>
      <c r="G93" s="1916"/>
      <c r="H93" s="1916"/>
      <c r="I93" s="1917"/>
      <c r="J93" s="1919"/>
      <c r="K93" s="1920"/>
      <c r="L93" s="1919"/>
      <c r="M93" s="1920"/>
      <c r="N93" s="1919"/>
      <c r="O93" s="1920"/>
      <c r="P93" s="1919"/>
      <c r="Q93" s="1920"/>
      <c r="R93" s="1919"/>
      <c r="S93" s="1921"/>
      <c r="T93" s="1921"/>
      <c r="U93" s="1921"/>
      <c r="V93" s="1920"/>
      <c r="W93" s="1928"/>
      <c r="X93" s="1929"/>
      <c r="Y93" s="1929"/>
      <c r="Z93" s="1929"/>
      <c r="AA93" s="1929"/>
      <c r="AB93" s="1930"/>
      <c r="AC93" s="1834"/>
      <c r="AD93" s="1835"/>
      <c r="AE93" s="1835"/>
      <c r="AF93" s="1835"/>
      <c r="AG93" s="1835"/>
      <c r="AH93" s="1835"/>
      <c r="AI93" s="1835"/>
      <c r="AJ93" s="1836"/>
      <c r="AK93" s="1922"/>
      <c r="AL93" s="1916"/>
      <c r="AM93" s="1916"/>
      <c r="AN93" s="1916"/>
      <c r="AO93" s="1916"/>
      <c r="AP93" s="1917"/>
      <c r="AQ93" s="1918"/>
      <c r="AR93" s="1916"/>
      <c r="AS93" s="1916"/>
      <c r="AT93" s="1917"/>
      <c r="AU93" s="1919"/>
      <c r="AV93" s="1921"/>
      <c r="AW93" s="1920"/>
      <c r="AX93" s="1924"/>
      <c r="AY93" s="1925"/>
      <c r="AZ93" s="1926"/>
      <c r="BA93" s="1921"/>
      <c r="BB93" s="1921"/>
      <c r="BC93" s="1921"/>
      <c r="BD93" s="1927"/>
    </row>
    <row r="94" spans="1:56" s="137" customFormat="1" ht="26.75" customHeight="1" x14ac:dyDescent="0.45">
      <c r="A94" s="616">
        <f t="shared" si="1"/>
        <v>72</v>
      </c>
      <c r="B94" s="1915"/>
      <c r="C94" s="1916"/>
      <c r="D94" s="1916"/>
      <c r="E94" s="1917"/>
      <c r="F94" s="1918"/>
      <c r="G94" s="1916"/>
      <c r="H94" s="1916"/>
      <c r="I94" s="1917"/>
      <c r="J94" s="1919"/>
      <c r="K94" s="1920"/>
      <c r="L94" s="1919"/>
      <c r="M94" s="1920"/>
      <c r="N94" s="1919"/>
      <c r="O94" s="1920"/>
      <c r="P94" s="1919"/>
      <c r="Q94" s="1920"/>
      <c r="R94" s="1919"/>
      <c r="S94" s="1921"/>
      <c r="T94" s="1921"/>
      <c r="U94" s="1921"/>
      <c r="V94" s="1920"/>
      <c r="W94" s="1928"/>
      <c r="X94" s="1929"/>
      <c r="Y94" s="1929"/>
      <c r="Z94" s="1929"/>
      <c r="AA94" s="1929"/>
      <c r="AB94" s="1930"/>
      <c r="AC94" s="1834"/>
      <c r="AD94" s="1835"/>
      <c r="AE94" s="1835"/>
      <c r="AF94" s="1835"/>
      <c r="AG94" s="1835"/>
      <c r="AH94" s="1835"/>
      <c r="AI94" s="1835"/>
      <c r="AJ94" s="1836"/>
      <c r="AK94" s="1922"/>
      <c r="AL94" s="1916"/>
      <c r="AM94" s="1916"/>
      <c r="AN94" s="1916"/>
      <c r="AO94" s="1916"/>
      <c r="AP94" s="1917"/>
      <c r="AQ94" s="1918"/>
      <c r="AR94" s="1916"/>
      <c r="AS94" s="1916"/>
      <c r="AT94" s="1917"/>
      <c r="AU94" s="1919"/>
      <c r="AV94" s="1921"/>
      <c r="AW94" s="1920"/>
      <c r="AX94" s="1924"/>
      <c r="AY94" s="1925"/>
      <c r="AZ94" s="1926"/>
      <c r="BA94" s="1921"/>
      <c r="BB94" s="1921"/>
      <c r="BC94" s="1921"/>
      <c r="BD94" s="1927"/>
    </row>
    <row r="95" spans="1:56" s="137" customFormat="1" ht="26.75" customHeight="1" x14ac:dyDescent="0.45">
      <c r="A95" s="616">
        <f t="shared" si="1"/>
        <v>73</v>
      </c>
      <c r="B95" s="1915"/>
      <c r="C95" s="1916"/>
      <c r="D95" s="1916"/>
      <c r="E95" s="1917"/>
      <c r="F95" s="1918"/>
      <c r="G95" s="1916"/>
      <c r="H95" s="1916"/>
      <c r="I95" s="1917"/>
      <c r="J95" s="1919"/>
      <c r="K95" s="1920"/>
      <c r="L95" s="1919"/>
      <c r="M95" s="1920"/>
      <c r="N95" s="1919"/>
      <c r="O95" s="1920"/>
      <c r="P95" s="1919"/>
      <c r="Q95" s="1920"/>
      <c r="R95" s="1919"/>
      <c r="S95" s="1921"/>
      <c r="T95" s="1921"/>
      <c r="U95" s="1921"/>
      <c r="V95" s="1920"/>
      <c r="W95" s="1928"/>
      <c r="X95" s="1929"/>
      <c r="Y95" s="1929"/>
      <c r="Z95" s="1929"/>
      <c r="AA95" s="1929"/>
      <c r="AB95" s="1930"/>
      <c r="AC95" s="1834"/>
      <c r="AD95" s="1835"/>
      <c r="AE95" s="1835"/>
      <c r="AF95" s="1835"/>
      <c r="AG95" s="1835"/>
      <c r="AH95" s="1835"/>
      <c r="AI95" s="1835"/>
      <c r="AJ95" s="1836"/>
      <c r="AK95" s="1922"/>
      <c r="AL95" s="1916"/>
      <c r="AM95" s="1916"/>
      <c r="AN95" s="1916"/>
      <c r="AO95" s="1916"/>
      <c r="AP95" s="1917"/>
      <c r="AQ95" s="1918"/>
      <c r="AR95" s="1916"/>
      <c r="AS95" s="1916"/>
      <c r="AT95" s="1917"/>
      <c r="AU95" s="1919"/>
      <c r="AV95" s="1921"/>
      <c r="AW95" s="1920"/>
      <c r="AX95" s="1924"/>
      <c r="AY95" s="1925"/>
      <c r="AZ95" s="1926"/>
      <c r="BA95" s="1921"/>
      <c r="BB95" s="1921"/>
      <c r="BC95" s="1921"/>
      <c r="BD95" s="1927"/>
    </row>
    <row r="96" spans="1:56" s="137" customFormat="1" ht="26.75" customHeight="1" x14ac:dyDescent="0.45">
      <c r="A96" s="616">
        <f t="shared" si="1"/>
        <v>74</v>
      </c>
      <c r="B96" s="1915"/>
      <c r="C96" s="1916"/>
      <c r="D96" s="1916"/>
      <c r="E96" s="1917"/>
      <c r="F96" s="1918"/>
      <c r="G96" s="1916"/>
      <c r="H96" s="1916"/>
      <c r="I96" s="1917"/>
      <c r="J96" s="1919"/>
      <c r="K96" s="1920"/>
      <c r="L96" s="1919"/>
      <c r="M96" s="1920"/>
      <c r="N96" s="1919"/>
      <c r="O96" s="1920"/>
      <c r="P96" s="1919"/>
      <c r="Q96" s="1920"/>
      <c r="R96" s="1919"/>
      <c r="S96" s="1921"/>
      <c r="T96" s="1921"/>
      <c r="U96" s="1921"/>
      <c r="V96" s="1920"/>
      <c r="W96" s="1928"/>
      <c r="X96" s="1929"/>
      <c r="Y96" s="1929"/>
      <c r="Z96" s="1929"/>
      <c r="AA96" s="1929"/>
      <c r="AB96" s="1930"/>
      <c r="AC96" s="1834"/>
      <c r="AD96" s="1835"/>
      <c r="AE96" s="1835"/>
      <c r="AF96" s="1835"/>
      <c r="AG96" s="1835"/>
      <c r="AH96" s="1835"/>
      <c r="AI96" s="1835"/>
      <c r="AJ96" s="1836"/>
      <c r="AK96" s="1922"/>
      <c r="AL96" s="1916"/>
      <c r="AM96" s="1916"/>
      <c r="AN96" s="1916"/>
      <c r="AO96" s="1916"/>
      <c r="AP96" s="1917"/>
      <c r="AQ96" s="1918"/>
      <c r="AR96" s="1916"/>
      <c r="AS96" s="1916"/>
      <c r="AT96" s="1917"/>
      <c r="AU96" s="1919"/>
      <c r="AV96" s="1921"/>
      <c r="AW96" s="1920"/>
      <c r="AX96" s="1924"/>
      <c r="AY96" s="1925"/>
      <c r="AZ96" s="1926"/>
      <c r="BA96" s="1921"/>
      <c r="BB96" s="1921"/>
      <c r="BC96" s="1921"/>
      <c r="BD96" s="1927"/>
    </row>
    <row r="97" spans="1:56" s="137" customFormat="1" ht="26.75" customHeight="1" x14ac:dyDescent="0.45">
      <c r="A97" s="616">
        <f t="shared" si="1"/>
        <v>75</v>
      </c>
      <c r="B97" s="1915"/>
      <c r="C97" s="1916"/>
      <c r="D97" s="1916"/>
      <c r="E97" s="1917"/>
      <c r="F97" s="1918"/>
      <c r="G97" s="1916"/>
      <c r="H97" s="1916"/>
      <c r="I97" s="1917"/>
      <c r="J97" s="1919"/>
      <c r="K97" s="1920"/>
      <c r="L97" s="1919"/>
      <c r="M97" s="1920"/>
      <c r="N97" s="1919"/>
      <c r="O97" s="1920"/>
      <c r="P97" s="1919"/>
      <c r="Q97" s="1920"/>
      <c r="R97" s="1919"/>
      <c r="S97" s="1921"/>
      <c r="T97" s="1921"/>
      <c r="U97" s="1921"/>
      <c r="V97" s="1920"/>
      <c r="W97" s="1928"/>
      <c r="X97" s="1929"/>
      <c r="Y97" s="1929"/>
      <c r="Z97" s="1929"/>
      <c r="AA97" s="1929"/>
      <c r="AB97" s="1930"/>
      <c r="AC97" s="1834"/>
      <c r="AD97" s="1835"/>
      <c r="AE97" s="1835"/>
      <c r="AF97" s="1835"/>
      <c r="AG97" s="1835"/>
      <c r="AH97" s="1835"/>
      <c r="AI97" s="1835"/>
      <c r="AJ97" s="1836"/>
      <c r="AK97" s="1922"/>
      <c r="AL97" s="1916"/>
      <c r="AM97" s="1916"/>
      <c r="AN97" s="1916"/>
      <c r="AO97" s="1916"/>
      <c r="AP97" s="1917"/>
      <c r="AQ97" s="1918"/>
      <c r="AR97" s="1916"/>
      <c r="AS97" s="1916"/>
      <c r="AT97" s="1917"/>
      <c r="AU97" s="1919"/>
      <c r="AV97" s="1921"/>
      <c r="AW97" s="1920"/>
      <c r="AX97" s="1924"/>
      <c r="AY97" s="1925"/>
      <c r="AZ97" s="1926"/>
      <c r="BA97" s="1921"/>
      <c r="BB97" s="1921"/>
      <c r="BC97" s="1921"/>
      <c r="BD97" s="1927"/>
    </row>
    <row r="98" spans="1:56" s="137" customFormat="1" ht="26.75" customHeight="1" x14ac:dyDescent="0.45">
      <c r="A98" s="616">
        <f t="shared" si="1"/>
        <v>76</v>
      </c>
      <c r="B98" s="1915"/>
      <c r="C98" s="1916"/>
      <c r="D98" s="1916"/>
      <c r="E98" s="1917"/>
      <c r="F98" s="1918"/>
      <c r="G98" s="1916"/>
      <c r="H98" s="1916"/>
      <c r="I98" s="1917"/>
      <c r="J98" s="1919"/>
      <c r="K98" s="1920"/>
      <c r="L98" s="1919"/>
      <c r="M98" s="1920"/>
      <c r="N98" s="1919"/>
      <c r="O98" s="1920"/>
      <c r="P98" s="1919"/>
      <c r="Q98" s="1920"/>
      <c r="R98" s="1919"/>
      <c r="S98" s="1921"/>
      <c r="T98" s="1921"/>
      <c r="U98" s="1921"/>
      <c r="V98" s="1920"/>
      <c r="W98" s="1928"/>
      <c r="X98" s="1929"/>
      <c r="Y98" s="1929"/>
      <c r="Z98" s="1929"/>
      <c r="AA98" s="1929"/>
      <c r="AB98" s="1930"/>
      <c r="AC98" s="1834"/>
      <c r="AD98" s="1835"/>
      <c r="AE98" s="1835"/>
      <c r="AF98" s="1835"/>
      <c r="AG98" s="1835"/>
      <c r="AH98" s="1835"/>
      <c r="AI98" s="1835"/>
      <c r="AJ98" s="1836"/>
      <c r="AK98" s="1922"/>
      <c r="AL98" s="1916"/>
      <c r="AM98" s="1916"/>
      <c r="AN98" s="1916"/>
      <c r="AO98" s="1916"/>
      <c r="AP98" s="1917"/>
      <c r="AQ98" s="1918"/>
      <c r="AR98" s="1916"/>
      <c r="AS98" s="1916"/>
      <c r="AT98" s="1917"/>
      <c r="AU98" s="1919"/>
      <c r="AV98" s="1921"/>
      <c r="AW98" s="1920"/>
      <c r="AX98" s="1924"/>
      <c r="AY98" s="1925"/>
      <c r="AZ98" s="1926"/>
      <c r="BA98" s="1921"/>
      <c r="BB98" s="1921"/>
      <c r="BC98" s="1921"/>
      <c r="BD98" s="1927"/>
    </row>
    <row r="99" spans="1:56" s="137" customFormat="1" ht="26.75" customHeight="1" x14ac:dyDescent="0.45">
      <c r="A99" s="616">
        <f t="shared" si="1"/>
        <v>77</v>
      </c>
      <c r="B99" s="1915"/>
      <c r="C99" s="1916"/>
      <c r="D99" s="1916"/>
      <c r="E99" s="1917"/>
      <c r="F99" s="1918"/>
      <c r="G99" s="1916"/>
      <c r="H99" s="1916"/>
      <c r="I99" s="1917"/>
      <c r="J99" s="1919"/>
      <c r="K99" s="1920"/>
      <c r="L99" s="1919"/>
      <c r="M99" s="1920"/>
      <c r="N99" s="1919"/>
      <c r="O99" s="1920"/>
      <c r="P99" s="1919"/>
      <c r="Q99" s="1920"/>
      <c r="R99" s="1919"/>
      <c r="S99" s="1921"/>
      <c r="T99" s="1921"/>
      <c r="U99" s="1921"/>
      <c r="V99" s="1920"/>
      <c r="W99" s="1928"/>
      <c r="X99" s="1929"/>
      <c r="Y99" s="1929"/>
      <c r="Z99" s="1929"/>
      <c r="AA99" s="1929"/>
      <c r="AB99" s="1930"/>
      <c r="AC99" s="1834"/>
      <c r="AD99" s="1835"/>
      <c r="AE99" s="1835"/>
      <c r="AF99" s="1835"/>
      <c r="AG99" s="1835"/>
      <c r="AH99" s="1835"/>
      <c r="AI99" s="1835"/>
      <c r="AJ99" s="1836"/>
      <c r="AK99" s="1922"/>
      <c r="AL99" s="1916"/>
      <c r="AM99" s="1916"/>
      <c r="AN99" s="1916"/>
      <c r="AO99" s="1916"/>
      <c r="AP99" s="1917"/>
      <c r="AQ99" s="1918"/>
      <c r="AR99" s="1916"/>
      <c r="AS99" s="1916"/>
      <c r="AT99" s="1917"/>
      <c r="AU99" s="1919"/>
      <c r="AV99" s="1921"/>
      <c r="AW99" s="1920"/>
      <c r="AX99" s="1924"/>
      <c r="AY99" s="1925"/>
      <c r="AZ99" s="1926"/>
      <c r="BA99" s="1921"/>
      <c r="BB99" s="1921"/>
      <c r="BC99" s="1921"/>
      <c r="BD99" s="1927"/>
    </row>
    <row r="100" spans="1:56" s="137" customFormat="1" ht="26.75" customHeight="1" x14ac:dyDescent="0.45">
      <c r="A100" s="616">
        <f t="shared" si="1"/>
        <v>78</v>
      </c>
      <c r="B100" s="1915"/>
      <c r="C100" s="1916"/>
      <c r="D100" s="1916"/>
      <c r="E100" s="1917"/>
      <c r="F100" s="1918"/>
      <c r="G100" s="1916"/>
      <c r="H100" s="1916"/>
      <c r="I100" s="1917"/>
      <c r="J100" s="1919"/>
      <c r="K100" s="1920"/>
      <c r="L100" s="1919"/>
      <c r="M100" s="1920"/>
      <c r="N100" s="1919"/>
      <c r="O100" s="1920"/>
      <c r="P100" s="1919"/>
      <c r="Q100" s="1920"/>
      <c r="R100" s="1919"/>
      <c r="S100" s="1921"/>
      <c r="T100" s="1921"/>
      <c r="U100" s="1921"/>
      <c r="V100" s="1920"/>
      <c r="W100" s="1928"/>
      <c r="X100" s="1929"/>
      <c r="Y100" s="1929"/>
      <c r="Z100" s="1929"/>
      <c r="AA100" s="1929"/>
      <c r="AB100" s="1930"/>
      <c r="AC100" s="1834"/>
      <c r="AD100" s="1835"/>
      <c r="AE100" s="1835"/>
      <c r="AF100" s="1835"/>
      <c r="AG100" s="1835"/>
      <c r="AH100" s="1835"/>
      <c r="AI100" s="1835"/>
      <c r="AJ100" s="1836"/>
      <c r="AK100" s="1922"/>
      <c r="AL100" s="1916"/>
      <c r="AM100" s="1916"/>
      <c r="AN100" s="1916"/>
      <c r="AO100" s="1916"/>
      <c r="AP100" s="1917"/>
      <c r="AQ100" s="1918"/>
      <c r="AR100" s="1916"/>
      <c r="AS100" s="1916"/>
      <c r="AT100" s="1917"/>
      <c r="AU100" s="1919"/>
      <c r="AV100" s="1921"/>
      <c r="AW100" s="1920"/>
      <c r="AX100" s="1924"/>
      <c r="AY100" s="1925"/>
      <c r="AZ100" s="1926"/>
      <c r="BA100" s="1921"/>
      <c r="BB100" s="1921"/>
      <c r="BC100" s="1921"/>
      <c r="BD100" s="1927"/>
    </row>
    <row r="101" spans="1:56" s="137" customFormat="1" ht="26.75" customHeight="1" x14ac:dyDescent="0.45">
      <c r="A101" s="616">
        <f t="shared" si="1"/>
        <v>79</v>
      </c>
      <c r="B101" s="1915"/>
      <c r="C101" s="1916"/>
      <c r="D101" s="1916"/>
      <c r="E101" s="1917"/>
      <c r="F101" s="1918"/>
      <c r="G101" s="1916"/>
      <c r="H101" s="1916"/>
      <c r="I101" s="1917"/>
      <c r="J101" s="1919"/>
      <c r="K101" s="1920"/>
      <c r="L101" s="1919"/>
      <c r="M101" s="1920"/>
      <c r="N101" s="1919"/>
      <c r="O101" s="1920"/>
      <c r="P101" s="1919"/>
      <c r="Q101" s="1920"/>
      <c r="R101" s="1919"/>
      <c r="S101" s="1921"/>
      <c r="T101" s="1921"/>
      <c r="U101" s="1921"/>
      <c r="V101" s="1920"/>
      <c r="W101" s="1928"/>
      <c r="X101" s="1929"/>
      <c r="Y101" s="1929"/>
      <c r="Z101" s="1929"/>
      <c r="AA101" s="1929"/>
      <c r="AB101" s="1930"/>
      <c r="AC101" s="1834"/>
      <c r="AD101" s="1835"/>
      <c r="AE101" s="1835"/>
      <c r="AF101" s="1835"/>
      <c r="AG101" s="1835"/>
      <c r="AH101" s="1835"/>
      <c r="AI101" s="1835"/>
      <c r="AJ101" s="1836"/>
      <c r="AK101" s="1922"/>
      <c r="AL101" s="1916"/>
      <c r="AM101" s="1916"/>
      <c r="AN101" s="1916"/>
      <c r="AO101" s="1916"/>
      <c r="AP101" s="1917"/>
      <c r="AQ101" s="1918"/>
      <c r="AR101" s="1916"/>
      <c r="AS101" s="1916"/>
      <c r="AT101" s="1917"/>
      <c r="AU101" s="1919"/>
      <c r="AV101" s="1921"/>
      <c r="AW101" s="1920"/>
      <c r="AX101" s="1924"/>
      <c r="AY101" s="1925"/>
      <c r="AZ101" s="1926"/>
      <c r="BA101" s="1921"/>
      <c r="BB101" s="1921"/>
      <c r="BC101" s="1921"/>
      <c r="BD101" s="1927"/>
    </row>
    <row r="102" spans="1:56" s="137" customFormat="1" ht="26.75" customHeight="1" x14ac:dyDescent="0.45">
      <c r="A102" s="616">
        <f t="shared" si="1"/>
        <v>80</v>
      </c>
      <c r="B102" s="1915"/>
      <c r="C102" s="1916"/>
      <c r="D102" s="1916"/>
      <c r="E102" s="1917"/>
      <c r="F102" s="1918"/>
      <c r="G102" s="1916"/>
      <c r="H102" s="1916"/>
      <c r="I102" s="1917"/>
      <c r="J102" s="1919"/>
      <c r="K102" s="1920"/>
      <c r="L102" s="1919"/>
      <c r="M102" s="1920"/>
      <c r="N102" s="1919"/>
      <c r="O102" s="1920"/>
      <c r="P102" s="1919"/>
      <c r="Q102" s="1920"/>
      <c r="R102" s="1919"/>
      <c r="S102" s="1921"/>
      <c r="T102" s="1921"/>
      <c r="U102" s="1921"/>
      <c r="V102" s="1920"/>
      <c r="W102" s="1928"/>
      <c r="X102" s="1929"/>
      <c r="Y102" s="1929"/>
      <c r="Z102" s="1929"/>
      <c r="AA102" s="1929"/>
      <c r="AB102" s="1930"/>
      <c r="AC102" s="1834"/>
      <c r="AD102" s="1835"/>
      <c r="AE102" s="1835"/>
      <c r="AF102" s="1835"/>
      <c r="AG102" s="1835"/>
      <c r="AH102" s="1835"/>
      <c r="AI102" s="1835"/>
      <c r="AJ102" s="1836"/>
      <c r="AK102" s="1922"/>
      <c r="AL102" s="1916"/>
      <c r="AM102" s="1916"/>
      <c r="AN102" s="1916"/>
      <c r="AO102" s="1916"/>
      <c r="AP102" s="1917"/>
      <c r="AQ102" s="1918"/>
      <c r="AR102" s="1916"/>
      <c r="AS102" s="1916"/>
      <c r="AT102" s="1917"/>
      <c r="AU102" s="1919"/>
      <c r="AV102" s="1921"/>
      <c r="AW102" s="1920"/>
      <c r="AX102" s="1924"/>
      <c r="AY102" s="1925"/>
      <c r="AZ102" s="1926"/>
      <c r="BA102" s="1921"/>
      <c r="BB102" s="1921"/>
      <c r="BC102" s="1921"/>
      <c r="BD102" s="1927"/>
    </row>
    <row r="103" spans="1:56" s="137" customFormat="1" ht="26.75" customHeight="1" x14ac:dyDescent="0.45">
      <c r="A103" s="616">
        <f t="shared" si="1"/>
        <v>81</v>
      </c>
      <c r="B103" s="1915"/>
      <c r="C103" s="1916"/>
      <c r="D103" s="1916"/>
      <c r="E103" s="1917"/>
      <c r="F103" s="1918"/>
      <c r="G103" s="1916"/>
      <c r="H103" s="1916"/>
      <c r="I103" s="1917"/>
      <c r="J103" s="1919"/>
      <c r="K103" s="1920"/>
      <c r="L103" s="1919"/>
      <c r="M103" s="1920"/>
      <c r="N103" s="1919"/>
      <c r="O103" s="1920"/>
      <c r="P103" s="1919"/>
      <c r="Q103" s="1920"/>
      <c r="R103" s="1919"/>
      <c r="S103" s="1921"/>
      <c r="T103" s="1921"/>
      <c r="U103" s="1921"/>
      <c r="V103" s="1920"/>
      <c r="W103" s="1928"/>
      <c r="X103" s="1929"/>
      <c r="Y103" s="1929"/>
      <c r="Z103" s="1929"/>
      <c r="AA103" s="1929"/>
      <c r="AB103" s="1930"/>
      <c r="AC103" s="1834"/>
      <c r="AD103" s="1835"/>
      <c r="AE103" s="1835"/>
      <c r="AF103" s="1835"/>
      <c r="AG103" s="1835"/>
      <c r="AH103" s="1835"/>
      <c r="AI103" s="1835"/>
      <c r="AJ103" s="1836"/>
      <c r="AK103" s="1922"/>
      <c r="AL103" s="1916"/>
      <c r="AM103" s="1916"/>
      <c r="AN103" s="1916"/>
      <c r="AO103" s="1916"/>
      <c r="AP103" s="1917"/>
      <c r="AQ103" s="1918"/>
      <c r="AR103" s="1916"/>
      <c r="AS103" s="1916"/>
      <c r="AT103" s="1917"/>
      <c r="AU103" s="1919"/>
      <c r="AV103" s="1921"/>
      <c r="AW103" s="1920"/>
      <c r="AX103" s="1924"/>
      <c r="AY103" s="1925"/>
      <c r="AZ103" s="1926"/>
      <c r="BA103" s="1921"/>
      <c r="BB103" s="1921"/>
      <c r="BC103" s="1921"/>
      <c r="BD103" s="1927"/>
    </row>
    <row r="104" spans="1:56" s="137" customFormat="1" ht="26.75" customHeight="1" x14ac:dyDescent="0.45">
      <c r="A104" s="616">
        <f t="shared" si="1"/>
        <v>82</v>
      </c>
      <c r="B104" s="1915"/>
      <c r="C104" s="1916"/>
      <c r="D104" s="1916"/>
      <c r="E104" s="1917"/>
      <c r="F104" s="1918"/>
      <c r="G104" s="1916"/>
      <c r="H104" s="1916"/>
      <c r="I104" s="1917"/>
      <c r="J104" s="1919"/>
      <c r="K104" s="1920"/>
      <c r="L104" s="1919"/>
      <c r="M104" s="1920"/>
      <c r="N104" s="1919"/>
      <c r="O104" s="1920"/>
      <c r="P104" s="1919"/>
      <c r="Q104" s="1920"/>
      <c r="R104" s="1919"/>
      <c r="S104" s="1921"/>
      <c r="T104" s="1921"/>
      <c r="U104" s="1921"/>
      <c r="V104" s="1920"/>
      <c r="W104" s="1928"/>
      <c r="X104" s="1929"/>
      <c r="Y104" s="1929"/>
      <c r="Z104" s="1929"/>
      <c r="AA104" s="1929"/>
      <c r="AB104" s="1930"/>
      <c r="AC104" s="1834"/>
      <c r="AD104" s="1835"/>
      <c r="AE104" s="1835"/>
      <c r="AF104" s="1835"/>
      <c r="AG104" s="1835"/>
      <c r="AH104" s="1835"/>
      <c r="AI104" s="1835"/>
      <c r="AJ104" s="1836"/>
      <c r="AK104" s="1922"/>
      <c r="AL104" s="1916"/>
      <c r="AM104" s="1916"/>
      <c r="AN104" s="1916"/>
      <c r="AO104" s="1916"/>
      <c r="AP104" s="1917"/>
      <c r="AQ104" s="1918"/>
      <c r="AR104" s="1916"/>
      <c r="AS104" s="1916"/>
      <c r="AT104" s="1917"/>
      <c r="AU104" s="1919"/>
      <c r="AV104" s="1921"/>
      <c r="AW104" s="1920"/>
      <c r="AX104" s="1924"/>
      <c r="AY104" s="1925"/>
      <c r="AZ104" s="1926"/>
      <c r="BA104" s="1921"/>
      <c r="BB104" s="1921"/>
      <c r="BC104" s="1921"/>
      <c r="BD104" s="1927"/>
    </row>
    <row r="105" spans="1:56" s="137" customFormat="1" ht="26.75" customHeight="1" x14ac:dyDescent="0.45">
      <c r="A105" s="616">
        <f t="shared" si="1"/>
        <v>83</v>
      </c>
      <c r="B105" s="1915"/>
      <c r="C105" s="1916"/>
      <c r="D105" s="1916"/>
      <c r="E105" s="1917"/>
      <c r="F105" s="1918"/>
      <c r="G105" s="1916"/>
      <c r="H105" s="1916"/>
      <c r="I105" s="1917"/>
      <c r="J105" s="1919"/>
      <c r="K105" s="1920"/>
      <c r="L105" s="1919"/>
      <c r="M105" s="1920"/>
      <c r="N105" s="1919"/>
      <c r="O105" s="1920"/>
      <c r="P105" s="1919"/>
      <c r="Q105" s="1920"/>
      <c r="R105" s="1919"/>
      <c r="S105" s="1921"/>
      <c r="T105" s="1921"/>
      <c r="U105" s="1921"/>
      <c r="V105" s="1920"/>
      <c r="W105" s="1928"/>
      <c r="X105" s="1929"/>
      <c r="Y105" s="1929"/>
      <c r="Z105" s="1929"/>
      <c r="AA105" s="1929"/>
      <c r="AB105" s="1930"/>
      <c r="AC105" s="1834"/>
      <c r="AD105" s="1835"/>
      <c r="AE105" s="1835"/>
      <c r="AF105" s="1835"/>
      <c r="AG105" s="1835"/>
      <c r="AH105" s="1835"/>
      <c r="AI105" s="1835"/>
      <c r="AJ105" s="1836"/>
      <c r="AK105" s="1922"/>
      <c r="AL105" s="1916"/>
      <c r="AM105" s="1916"/>
      <c r="AN105" s="1916"/>
      <c r="AO105" s="1916"/>
      <c r="AP105" s="1917"/>
      <c r="AQ105" s="1918"/>
      <c r="AR105" s="1916"/>
      <c r="AS105" s="1916"/>
      <c r="AT105" s="1917"/>
      <c r="AU105" s="1919"/>
      <c r="AV105" s="1921"/>
      <c r="AW105" s="1920"/>
      <c r="AX105" s="1924"/>
      <c r="AY105" s="1925"/>
      <c r="AZ105" s="1926"/>
      <c r="BA105" s="1921"/>
      <c r="BB105" s="1921"/>
      <c r="BC105" s="1921"/>
      <c r="BD105" s="1927"/>
    </row>
    <row r="106" spans="1:56" s="137" customFormat="1" ht="26.75" customHeight="1" x14ac:dyDescent="0.45">
      <c r="A106" s="616">
        <f t="shared" si="1"/>
        <v>84</v>
      </c>
      <c r="B106" s="1915"/>
      <c r="C106" s="1916"/>
      <c r="D106" s="1916"/>
      <c r="E106" s="1917"/>
      <c r="F106" s="1918"/>
      <c r="G106" s="1916"/>
      <c r="H106" s="1916"/>
      <c r="I106" s="1917"/>
      <c r="J106" s="1919"/>
      <c r="K106" s="1920"/>
      <c r="L106" s="1919"/>
      <c r="M106" s="1920"/>
      <c r="N106" s="1919"/>
      <c r="O106" s="1920"/>
      <c r="P106" s="1919"/>
      <c r="Q106" s="1920"/>
      <c r="R106" s="1919"/>
      <c r="S106" s="1921"/>
      <c r="T106" s="1921"/>
      <c r="U106" s="1921"/>
      <c r="V106" s="1920"/>
      <c r="W106" s="1928"/>
      <c r="X106" s="1929"/>
      <c r="Y106" s="1929"/>
      <c r="Z106" s="1929"/>
      <c r="AA106" s="1929"/>
      <c r="AB106" s="1930"/>
      <c r="AC106" s="1834"/>
      <c r="AD106" s="1835"/>
      <c r="AE106" s="1835"/>
      <c r="AF106" s="1835"/>
      <c r="AG106" s="1835"/>
      <c r="AH106" s="1835"/>
      <c r="AI106" s="1835"/>
      <c r="AJ106" s="1836"/>
      <c r="AK106" s="1922"/>
      <c r="AL106" s="1916"/>
      <c r="AM106" s="1916"/>
      <c r="AN106" s="1916"/>
      <c r="AO106" s="1916"/>
      <c r="AP106" s="1917"/>
      <c r="AQ106" s="1918"/>
      <c r="AR106" s="1916"/>
      <c r="AS106" s="1916"/>
      <c r="AT106" s="1917"/>
      <c r="AU106" s="1919"/>
      <c r="AV106" s="1921"/>
      <c r="AW106" s="1920"/>
      <c r="AX106" s="1924"/>
      <c r="AY106" s="1925"/>
      <c r="AZ106" s="1926"/>
      <c r="BA106" s="1921"/>
      <c r="BB106" s="1921"/>
      <c r="BC106" s="1921"/>
      <c r="BD106" s="1927"/>
    </row>
    <row r="107" spans="1:56" s="137" customFormat="1" ht="26.75" customHeight="1" x14ac:dyDescent="0.45">
      <c r="A107" s="616">
        <f t="shared" si="1"/>
        <v>85</v>
      </c>
      <c r="B107" s="1915"/>
      <c r="C107" s="1916"/>
      <c r="D107" s="1916"/>
      <c r="E107" s="1917"/>
      <c r="F107" s="1918"/>
      <c r="G107" s="1916"/>
      <c r="H107" s="1916"/>
      <c r="I107" s="1917"/>
      <c r="J107" s="1919"/>
      <c r="K107" s="1920"/>
      <c r="L107" s="1919"/>
      <c r="M107" s="1920"/>
      <c r="N107" s="1919"/>
      <c r="O107" s="1920"/>
      <c r="P107" s="1919"/>
      <c r="Q107" s="1920"/>
      <c r="R107" s="1919"/>
      <c r="S107" s="1921"/>
      <c r="T107" s="1921"/>
      <c r="U107" s="1921"/>
      <c r="V107" s="1920"/>
      <c r="W107" s="1928"/>
      <c r="X107" s="1929"/>
      <c r="Y107" s="1929"/>
      <c r="Z107" s="1929"/>
      <c r="AA107" s="1929"/>
      <c r="AB107" s="1930"/>
      <c r="AC107" s="1834"/>
      <c r="AD107" s="1835"/>
      <c r="AE107" s="1835"/>
      <c r="AF107" s="1835"/>
      <c r="AG107" s="1835"/>
      <c r="AH107" s="1835"/>
      <c r="AI107" s="1835"/>
      <c r="AJ107" s="1836"/>
      <c r="AK107" s="1922"/>
      <c r="AL107" s="1916"/>
      <c r="AM107" s="1916"/>
      <c r="AN107" s="1916"/>
      <c r="AO107" s="1916"/>
      <c r="AP107" s="1917"/>
      <c r="AQ107" s="1918"/>
      <c r="AR107" s="1916"/>
      <c r="AS107" s="1916"/>
      <c r="AT107" s="1917"/>
      <c r="AU107" s="1919"/>
      <c r="AV107" s="1921"/>
      <c r="AW107" s="1920"/>
      <c r="AX107" s="1924"/>
      <c r="AY107" s="1925"/>
      <c r="AZ107" s="1926"/>
      <c r="BA107" s="1921"/>
      <c r="BB107" s="1921"/>
      <c r="BC107" s="1921"/>
      <c r="BD107" s="1927"/>
    </row>
    <row r="108" spans="1:56" s="137" customFormat="1" ht="26.75" customHeight="1" x14ac:dyDescent="0.45">
      <c r="A108" s="616">
        <f t="shared" si="1"/>
        <v>86</v>
      </c>
      <c r="B108" s="1915"/>
      <c r="C108" s="1916"/>
      <c r="D108" s="1916"/>
      <c r="E108" s="1917"/>
      <c r="F108" s="1918"/>
      <c r="G108" s="1916"/>
      <c r="H108" s="1916"/>
      <c r="I108" s="1917"/>
      <c r="J108" s="1919"/>
      <c r="K108" s="1920"/>
      <c r="L108" s="1919"/>
      <c r="M108" s="1920"/>
      <c r="N108" s="1919"/>
      <c r="O108" s="1920"/>
      <c r="P108" s="1919"/>
      <c r="Q108" s="1920"/>
      <c r="R108" s="1919"/>
      <c r="S108" s="1921"/>
      <c r="T108" s="1921"/>
      <c r="U108" s="1921"/>
      <c r="V108" s="1920"/>
      <c r="W108" s="1928"/>
      <c r="X108" s="1929"/>
      <c r="Y108" s="1929"/>
      <c r="Z108" s="1929"/>
      <c r="AA108" s="1929"/>
      <c r="AB108" s="1930"/>
      <c r="AC108" s="1834"/>
      <c r="AD108" s="1835"/>
      <c r="AE108" s="1835"/>
      <c r="AF108" s="1835"/>
      <c r="AG108" s="1835"/>
      <c r="AH108" s="1835"/>
      <c r="AI108" s="1835"/>
      <c r="AJ108" s="1836"/>
      <c r="AK108" s="1922"/>
      <c r="AL108" s="1916"/>
      <c r="AM108" s="1916"/>
      <c r="AN108" s="1916"/>
      <c r="AO108" s="1916"/>
      <c r="AP108" s="1917"/>
      <c r="AQ108" s="1918"/>
      <c r="AR108" s="1916"/>
      <c r="AS108" s="1916"/>
      <c r="AT108" s="1917"/>
      <c r="AU108" s="1919"/>
      <c r="AV108" s="1921"/>
      <c r="AW108" s="1920"/>
      <c r="AX108" s="1924"/>
      <c r="AY108" s="1925"/>
      <c r="AZ108" s="1926"/>
      <c r="BA108" s="1921"/>
      <c r="BB108" s="1921"/>
      <c r="BC108" s="1921"/>
      <c r="BD108" s="1927"/>
    </row>
    <row r="109" spans="1:56" s="137" customFormat="1" ht="26.75" customHeight="1" x14ac:dyDescent="0.45">
      <c r="A109" s="616">
        <f t="shared" si="1"/>
        <v>87</v>
      </c>
      <c r="B109" s="1915"/>
      <c r="C109" s="1916"/>
      <c r="D109" s="1916"/>
      <c r="E109" s="1917"/>
      <c r="F109" s="1918"/>
      <c r="G109" s="1916"/>
      <c r="H109" s="1916"/>
      <c r="I109" s="1917"/>
      <c r="J109" s="1919"/>
      <c r="K109" s="1920"/>
      <c r="L109" s="1919"/>
      <c r="M109" s="1920"/>
      <c r="N109" s="1919"/>
      <c r="O109" s="1920"/>
      <c r="P109" s="1919"/>
      <c r="Q109" s="1920"/>
      <c r="R109" s="1919"/>
      <c r="S109" s="1921"/>
      <c r="T109" s="1921"/>
      <c r="U109" s="1921"/>
      <c r="V109" s="1920"/>
      <c r="W109" s="1928"/>
      <c r="X109" s="1929"/>
      <c r="Y109" s="1929"/>
      <c r="Z109" s="1929"/>
      <c r="AA109" s="1929"/>
      <c r="AB109" s="1930"/>
      <c r="AC109" s="1834"/>
      <c r="AD109" s="1835"/>
      <c r="AE109" s="1835"/>
      <c r="AF109" s="1835"/>
      <c r="AG109" s="1835"/>
      <c r="AH109" s="1835"/>
      <c r="AI109" s="1835"/>
      <c r="AJ109" s="1836"/>
      <c r="AK109" s="1922"/>
      <c r="AL109" s="1916"/>
      <c r="AM109" s="1916"/>
      <c r="AN109" s="1916"/>
      <c r="AO109" s="1916"/>
      <c r="AP109" s="1917"/>
      <c r="AQ109" s="1918"/>
      <c r="AR109" s="1916"/>
      <c r="AS109" s="1916"/>
      <c r="AT109" s="1917"/>
      <c r="AU109" s="1919"/>
      <c r="AV109" s="1921"/>
      <c r="AW109" s="1920"/>
      <c r="AX109" s="1924"/>
      <c r="AY109" s="1925"/>
      <c r="AZ109" s="1926"/>
      <c r="BA109" s="1921"/>
      <c r="BB109" s="1921"/>
      <c r="BC109" s="1921"/>
      <c r="BD109" s="1927"/>
    </row>
    <row r="110" spans="1:56" s="137" customFormat="1" ht="26.75" customHeight="1" x14ac:dyDescent="0.45">
      <c r="A110" s="616">
        <f t="shared" si="1"/>
        <v>88</v>
      </c>
      <c r="B110" s="1915"/>
      <c r="C110" s="1916"/>
      <c r="D110" s="1916"/>
      <c r="E110" s="1917"/>
      <c r="F110" s="1918"/>
      <c r="G110" s="1916"/>
      <c r="H110" s="1916"/>
      <c r="I110" s="1917"/>
      <c r="J110" s="1919"/>
      <c r="K110" s="1920"/>
      <c r="L110" s="1919"/>
      <c r="M110" s="1920"/>
      <c r="N110" s="1919"/>
      <c r="O110" s="1920"/>
      <c r="P110" s="1919"/>
      <c r="Q110" s="1920"/>
      <c r="R110" s="1919"/>
      <c r="S110" s="1921"/>
      <c r="T110" s="1921"/>
      <c r="U110" s="1921"/>
      <c r="V110" s="1920"/>
      <c r="W110" s="1928"/>
      <c r="X110" s="1929"/>
      <c r="Y110" s="1929"/>
      <c r="Z110" s="1929"/>
      <c r="AA110" s="1929"/>
      <c r="AB110" s="1930"/>
      <c r="AC110" s="1834"/>
      <c r="AD110" s="1835"/>
      <c r="AE110" s="1835"/>
      <c r="AF110" s="1835"/>
      <c r="AG110" s="1835"/>
      <c r="AH110" s="1835"/>
      <c r="AI110" s="1835"/>
      <c r="AJ110" s="1836"/>
      <c r="AK110" s="1922"/>
      <c r="AL110" s="1916"/>
      <c r="AM110" s="1916"/>
      <c r="AN110" s="1916"/>
      <c r="AO110" s="1916"/>
      <c r="AP110" s="1917"/>
      <c r="AQ110" s="1918"/>
      <c r="AR110" s="1916"/>
      <c r="AS110" s="1916"/>
      <c r="AT110" s="1917"/>
      <c r="AU110" s="1919"/>
      <c r="AV110" s="1921"/>
      <c r="AW110" s="1920"/>
      <c r="AX110" s="1924"/>
      <c r="AY110" s="1925"/>
      <c r="AZ110" s="1926"/>
      <c r="BA110" s="1921"/>
      <c r="BB110" s="1921"/>
      <c r="BC110" s="1921"/>
      <c r="BD110" s="1927"/>
    </row>
    <row r="111" spans="1:56" s="137" customFormat="1" ht="26.75" customHeight="1" x14ac:dyDescent="0.45">
      <c r="A111" s="616">
        <f t="shared" si="1"/>
        <v>89</v>
      </c>
      <c r="B111" s="1915"/>
      <c r="C111" s="1916"/>
      <c r="D111" s="1916"/>
      <c r="E111" s="1917"/>
      <c r="F111" s="1918"/>
      <c r="G111" s="1916"/>
      <c r="H111" s="1916"/>
      <c r="I111" s="1917"/>
      <c r="J111" s="1919"/>
      <c r="K111" s="1920"/>
      <c r="L111" s="1919"/>
      <c r="M111" s="1920"/>
      <c r="N111" s="1919"/>
      <c r="O111" s="1920"/>
      <c r="P111" s="1919"/>
      <c r="Q111" s="1920"/>
      <c r="R111" s="1919"/>
      <c r="S111" s="1921"/>
      <c r="T111" s="1921"/>
      <c r="U111" s="1921"/>
      <c r="V111" s="1920"/>
      <c r="W111" s="1928"/>
      <c r="X111" s="1929"/>
      <c r="Y111" s="1929"/>
      <c r="Z111" s="1929"/>
      <c r="AA111" s="1929"/>
      <c r="AB111" s="1930"/>
      <c r="AC111" s="1834"/>
      <c r="AD111" s="1835"/>
      <c r="AE111" s="1835"/>
      <c r="AF111" s="1835"/>
      <c r="AG111" s="1835"/>
      <c r="AH111" s="1835"/>
      <c r="AI111" s="1835"/>
      <c r="AJ111" s="1836"/>
      <c r="AK111" s="1922"/>
      <c r="AL111" s="1916"/>
      <c r="AM111" s="1916"/>
      <c r="AN111" s="1916"/>
      <c r="AO111" s="1916"/>
      <c r="AP111" s="1917"/>
      <c r="AQ111" s="1918"/>
      <c r="AR111" s="1916"/>
      <c r="AS111" s="1916"/>
      <c r="AT111" s="1917"/>
      <c r="AU111" s="1919"/>
      <c r="AV111" s="1921"/>
      <c r="AW111" s="1920"/>
      <c r="AX111" s="1924"/>
      <c r="AY111" s="1925"/>
      <c r="AZ111" s="1926"/>
      <c r="BA111" s="1921"/>
      <c r="BB111" s="1921"/>
      <c r="BC111" s="1921"/>
      <c r="BD111" s="1927"/>
    </row>
    <row r="112" spans="1:56" s="137" customFormat="1" ht="26.75" customHeight="1" x14ac:dyDescent="0.45">
      <c r="A112" s="616">
        <f t="shared" si="1"/>
        <v>90</v>
      </c>
      <c r="B112" s="1915"/>
      <c r="C112" s="1916"/>
      <c r="D112" s="1916"/>
      <c r="E112" s="1917"/>
      <c r="F112" s="1918"/>
      <c r="G112" s="1916"/>
      <c r="H112" s="1916"/>
      <c r="I112" s="1917"/>
      <c r="J112" s="1919"/>
      <c r="K112" s="1920"/>
      <c r="L112" s="1919"/>
      <c r="M112" s="1920"/>
      <c r="N112" s="1919"/>
      <c r="O112" s="1920"/>
      <c r="P112" s="1919"/>
      <c r="Q112" s="1920"/>
      <c r="R112" s="1919"/>
      <c r="S112" s="1921"/>
      <c r="T112" s="1921"/>
      <c r="U112" s="1921"/>
      <c r="V112" s="1920"/>
      <c r="W112" s="1928"/>
      <c r="X112" s="1929"/>
      <c r="Y112" s="1929"/>
      <c r="Z112" s="1929"/>
      <c r="AA112" s="1929"/>
      <c r="AB112" s="1930"/>
      <c r="AC112" s="1834"/>
      <c r="AD112" s="1835"/>
      <c r="AE112" s="1835"/>
      <c r="AF112" s="1835"/>
      <c r="AG112" s="1835"/>
      <c r="AH112" s="1835"/>
      <c r="AI112" s="1835"/>
      <c r="AJ112" s="1836"/>
      <c r="AK112" s="1922"/>
      <c r="AL112" s="1916"/>
      <c r="AM112" s="1916"/>
      <c r="AN112" s="1916"/>
      <c r="AO112" s="1916"/>
      <c r="AP112" s="1917"/>
      <c r="AQ112" s="1918"/>
      <c r="AR112" s="1916"/>
      <c r="AS112" s="1916"/>
      <c r="AT112" s="1917"/>
      <c r="AU112" s="1919"/>
      <c r="AV112" s="1921"/>
      <c r="AW112" s="1920"/>
      <c r="AX112" s="1924"/>
      <c r="AY112" s="1925"/>
      <c r="AZ112" s="1926"/>
      <c r="BA112" s="1921"/>
      <c r="BB112" s="1921"/>
      <c r="BC112" s="1921"/>
      <c r="BD112" s="1927"/>
    </row>
    <row r="113" spans="1:56" s="137" customFormat="1" ht="24.75" customHeight="1" x14ac:dyDescent="0.45">
      <c r="A113" s="616">
        <f t="shared" si="1"/>
        <v>91</v>
      </c>
      <c r="B113" s="1915"/>
      <c r="C113" s="1916"/>
      <c r="D113" s="1916"/>
      <c r="E113" s="1917"/>
      <c r="F113" s="1918"/>
      <c r="G113" s="1916"/>
      <c r="H113" s="1916"/>
      <c r="I113" s="1917"/>
      <c r="J113" s="1919"/>
      <c r="K113" s="1920"/>
      <c r="L113" s="1919"/>
      <c r="M113" s="1920"/>
      <c r="N113" s="1919"/>
      <c r="O113" s="1920"/>
      <c r="P113" s="1919"/>
      <c r="Q113" s="1920"/>
      <c r="R113" s="1919"/>
      <c r="S113" s="1921"/>
      <c r="T113" s="1921"/>
      <c r="U113" s="1921"/>
      <c r="V113" s="1920"/>
      <c r="W113" s="1928"/>
      <c r="X113" s="1929"/>
      <c r="Y113" s="1929"/>
      <c r="Z113" s="1929"/>
      <c r="AA113" s="1929"/>
      <c r="AB113" s="1930"/>
      <c r="AC113" s="1834"/>
      <c r="AD113" s="1835"/>
      <c r="AE113" s="1835"/>
      <c r="AF113" s="1835"/>
      <c r="AG113" s="1835"/>
      <c r="AH113" s="1835"/>
      <c r="AI113" s="1835"/>
      <c r="AJ113" s="1836"/>
      <c r="AK113" s="1922"/>
      <c r="AL113" s="1916"/>
      <c r="AM113" s="1916"/>
      <c r="AN113" s="1916"/>
      <c r="AO113" s="1916"/>
      <c r="AP113" s="1917"/>
      <c r="AQ113" s="1918"/>
      <c r="AR113" s="1916"/>
      <c r="AS113" s="1916"/>
      <c r="AT113" s="1917"/>
      <c r="AU113" s="1919"/>
      <c r="AV113" s="1921"/>
      <c r="AW113" s="1920"/>
      <c r="AX113" s="1924"/>
      <c r="AY113" s="1925"/>
      <c r="AZ113" s="1926"/>
      <c r="BA113" s="1921"/>
      <c r="BB113" s="1921"/>
      <c r="BC113" s="1921"/>
      <c r="BD113" s="1927"/>
    </row>
    <row r="114" spans="1:56" s="137" customFormat="1" ht="24.4" customHeight="1" x14ac:dyDescent="0.45">
      <c r="A114" s="616">
        <f t="shared" si="1"/>
        <v>92</v>
      </c>
      <c r="B114" s="1946"/>
      <c r="C114" s="1835"/>
      <c r="D114" s="1835"/>
      <c r="E114" s="1931"/>
      <c r="F114" s="1834"/>
      <c r="G114" s="1835"/>
      <c r="H114" s="1835"/>
      <c r="I114" s="1931"/>
      <c r="J114" s="1928"/>
      <c r="K114" s="1930"/>
      <c r="L114" s="1928"/>
      <c r="M114" s="1930"/>
      <c r="N114" s="1928"/>
      <c r="O114" s="1930"/>
      <c r="P114" s="1928"/>
      <c r="Q114" s="1930"/>
      <c r="R114" s="1928"/>
      <c r="S114" s="1929"/>
      <c r="T114" s="1929"/>
      <c r="U114" s="1929"/>
      <c r="V114" s="1930"/>
      <c r="W114" s="1928"/>
      <c r="X114" s="1929"/>
      <c r="Y114" s="1929"/>
      <c r="Z114" s="1929"/>
      <c r="AA114" s="1929"/>
      <c r="AB114" s="1930"/>
      <c r="AC114" s="1834"/>
      <c r="AD114" s="1835"/>
      <c r="AE114" s="1835"/>
      <c r="AF114" s="1835"/>
      <c r="AG114" s="1835"/>
      <c r="AH114" s="1835"/>
      <c r="AI114" s="1835"/>
      <c r="AJ114" s="1836"/>
      <c r="AK114" s="1932"/>
      <c r="AL114" s="1835"/>
      <c r="AM114" s="1835"/>
      <c r="AN114" s="1835"/>
      <c r="AO114" s="1835"/>
      <c r="AP114" s="1931"/>
      <c r="AQ114" s="1834"/>
      <c r="AR114" s="1835"/>
      <c r="AS114" s="1835"/>
      <c r="AT114" s="1931"/>
      <c r="AU114" s="1928"/>
      <c r="AV114" s="1929"/>
      <c r="AW114" s="1930"/>
      <c r="AX114" s="1943"/>
      <c r="AY114" s="1944"/>
      <c r="AZ114" s="1941"/>
      <c r="BA114" s="1929"/>
      <c r="BB114" s="1929"/>
      <c r="BC114" s="1929"/>
      <c r="BD114" s="1942"/>
    </row>
    <row r="115" spans="1:56" s="137" customFormat="1" ht="26.75" customHeight="1" x14ac:dyDescent="0.45">
      <c r="A115" s="617">
        <f t="shared" si="1"/>
        <v>93</v>
      </c>
      <c r="B115" s="1940"/>
      <c r="C115" s="1937"/>
      <c r="D115" s="1937"/>
      <c r="E115" s="1938"/>
      <c r="F115" s="1939"/>
      <c r="G115" s="1937"/>
      <c r="H115" s="1937"/>
      <c r="I115" s="1938"/>
      <c r="J115" s="1933"/>
      <c r="K115" s="1935"/>
      <c r="L115" s="1933"/>
      <c r="M115" s="1935"/>
      <c r="N115" s="1933"/>
      <c r="O115" s="1935"/>
      <c r="P115" s="1933"/>
      <c r="Q115" s="1935"/>
      <c r="R115" s="1933"/>
      <c r="S115" s="1934"/>
      <c r="T115" s="1934"/>
      <c r="U115" s="1934"/>
      <c r="V115" s="1935"/>
      <c r="W115" s="1933"/>
      <c r="X115" s="1934"/>
      <c r="Y115" s="1934"/>
      <c r="Z115" s="1934"/>
      <c r="AA115" s="1934"/>
      <c r="AB115" s="1935"/>
      <c r="AC115" s="1939"/>
      <c r="AD115" s="1937"/>
      <c r="AE115" s="1937"/>
      <c r="AF115" s="1937"/>
      <c r="AG115" s="1937"/>
      <c r="AH115" s="1937"/>
      <c r="AI115" s="1937"/>
      <c r="AJ115" s="1945"/>
      <c r="AK115" s="1936"/>
      <c r="AL115" s="1937"/>
      <c r="AM115" s="1937"/>
      <c r="AN115" s="1937"/>
      <c r="AO115" s="1937"/>
      <c r="AP115" s="1938"/>
      <c r="AQ115" s="1939"/>
      <c r="AR115" s="1937"/>
      <c r="AS115" s="1937"/>
      <c r="AT115" s="1938"/>
      <c r="AU115" s="1933"/>
      <c r="AV115" s="1934"/>
      <c r="AW115" s="1935"/>
      <c r="AX115" s="1950"/>
      <c r="AY115" s="1951"/>
      <c r="AZ115" s="1952"/>
      <c r="BA115" s="1934"/>
      <c r="BB115" s="1934"/>
      <c r="BC115" s="1934"/>
      <c r="BD115" s="1953"/>
    </row>
    <row r="116" spans="1:56" s="137" customFormat="1" ht="26.75" customHeight="1" x14ac:dyDescent="0.45">
      <c r="A116" s="615">
        <f t="shared" si="1"/>
        <v>94</v>
      </c>
      <c r="B116" s="1915"/>
      <c r="C116" s="1916"/>
      <c r="D116" s="1916"/>
      <c r="E116" s="1917"/>
      <c r="F116" s="1918"/>
      <c r="G116" s="1916"/>
      <c r="H116" s="1916"/>
      <c r="I116" s="1917"/>
      <c r="J116" s="1919"/>
      <c r="K116" s="1920"/>
      <c r="L116" s="1919"/>
      <c r="M116" s="1920"/>
      <c r="N116" s="1919"/>
      <c r="O116" s="1920"/>
      <c r="P116" s="1919"/>
      <c r="Q116" s="1920"/>
      <c r="R116" s="1919"/>
      <c r="S116" s="1921"/>
      <c r="T116" s="1921"/>
      <c r="U116" s="1921"/>
      <c r="V116" s="1920"/>
      <c r="W116" s="1919"/>
      <c r="X116" s="1921"/>
      <c r="Y116" s="1921"/>
      <c r="Z116" s="1921"/>
      <c r="AA116" s="1921"/>
      <c r="AB116" s="1920"/>
      <c r="AC116" s="1918"/>
      <c r="AD116" s="1916"/>
      <c r="AE116" s="1916"/>
      <c r="AF116" s="1916"/>
      <c r="AG116" s="1916"/>
      <c r="AH116" s="1916"/>
      <c r="AI116" s="1916"/>
      <c r="AJ116" s="1923"/>
      <c r="AK116" s="1922"/>
      <c r="AL116" s="1916"/>
      <c r="AM116" s="1916"/>
      <c r="AN116" s="1916"/>
      <c r="AO116" s="1916"/>
      <c r="AP116" s="1917"/>
      <c r="AQ116" s="1918"/>
      <c r="AR116" s="1916"/>
      <c r="AS116" s="1916"/>
      <c r="AT116" s="1917"/>
      <c r="AU116" s="1919"/>
      <c r="AV116" s="1921"/>
      <c r="AW116" s="1920"/>
      <c r="AX116" s="1924"/>
      <c r="AY116" s="1925"/>
      <c r="AZ116" s="1926"/>
      <c r="BA116" s="1921"/>
      <c r="BB116" s="1921"/>
      <c r="BC116" s="1921"/>
      <c r="BD116" s="1927"/>
    </row>
    <row r="117" spans="1:56" s="137" customFormat="1" ht="26.75" customHeight="1" x14ac:dyDescent="0.45">
      <c r="A117" s="616">
        <f t="shared" si="1"/>
        <v>95</v>
      </c>
      <c r="B117" s="1946"/>
      <c r="C117" s="1835"/>
      <c r="D117" s="1835"/>
      <c r="E117" s="1931"/>
      <c r="F117" s="1834"/>
      <c r="G117" s="1835"/>
      <c r="H117" s="1835"/>
      <c r="I117" s="1931"/>
      <c r="J117" s="1928"/>
      <c r="K117" s="1930"/>
      <c r="L117" s="1928"/>
      <c r="M117" s="1930"/>
      <c r="N117" s="1928"/>
      <c r="O117" s="1930"/>
      <c r="P117" s="1928"/>
      <c r="Q117" s="1930"/>
      <c r="R117" s="1928"/>
      <c r="S117" s="1929"/>
      <c r="T117" s="1929"/>
      <c r="U117" s="1929"/>
      <c r="V117" s="1930"/>
      <c r="W117" s="1928"/>
      <c r="X117" s="1929"/>
      <c r="Y117" s="1929"/>
      <c r="Z117" s="1929"/>
      <c r="AA117" s="1929"/>
      <c r="AB117" s="1930"/>
      <c r="AC117" s="1834"/>
      <c r="AD117" s="1835"/>
      <c r="AE117" s="1835"/>
      <c r="AF117" s="1835"/>
      <c r="AG117" s="1835"/>
      <c r="AH117" s="1835"/>
      <c r="AI117" s="1835"/>
      <c r="AJ117" s="1836"/>
      <c r="AK117" s="1932"/>
      <c r="AL117" s="1835"/>
      <c r="AM117" s="1835"/>
      <c r="AN117" s="1835"/>
      <c r="AO117" s="1835"/>
      <c r="AP117" s="1931"/>
      <c r="AQ117" s="1834"/>
      <c r="AR117" s="1835"/>
      <c r="AS117" s="1835"/>
      <c r="AT117" s="1931"/>
      <c r="AU117" s="1928"/>
      <c r="AV117" s="1929"/>
      <c r="AW117" s="1930"/>
      <c r="AX117" s="1943"/>
      <c r="AY117" s="1944"/>
      <c r="AZ117" s="1941"/>
      <c r="BA117" s="1929"/>
      <c r="BB117" s="1929"/>
      <c r="BC117" s="1929"/>
      <c r="BD117" s="1942"/>
    </row>
    <row r="118" spans="1:56" s="137" customFormat="1" ht="26.75" customHeight="1" x14ac:dyDescent="0.45">
      <c r="A118" s="616">
        <f t="shared" si="1"/>
        <v>96</v>
      </c>
      <c r="B118" s="1946"/>
      <c r="C118" s="1835"/>
      <c r="D118" s="1835"/>
      <c r="E118" s="1931"/>
      <c r="F118" s="1834"/>
      <c r="G118" s="1835"/>
      <c r="H118" s="1835"/>
      <c r="I118" s="1931"/>
      <c r="J118" s="1928"/>
      <c r="K118" s="1930"/>
      <c r="L118" s="1928"/>
      <c r="M118" s="1930"/>
      <c r="N118" s="1928"/>
      <c r="O118" s="1930"/>
      <c r="P118" s="1928"/>
      <c r="Q118" s="1930"/>
      <c r="R118" s="1928"/>
      <c r="S118" s="1929"/>
      <c r="T118" s="1929"/>
      <c r="U118" s="1929"/>
      <c r="V118" s="1930"/>
      <c r="W118" s="1928"/>
      <c r="X118" s="1929"/>
      <c r="Y118" s="1929"/>
      <c r="Z118" s="1929"/>
      <c r="AA118" s="1929"/>
      <c r="AB118" s="1930"/>
      <c r="AC118" s="1834"/>
      <c r="AD118" s="1835"/>
      <c r="AE118" s="1835"/>
      <c r="AF118" s="1835"/>
      <c r="AG118" s="1835"/>
      <c r="AH118" s="1835"/>
      <c r="AI118" s="1835"/>
      <c r="AJ118" s="1836"/>
      <c r="AK118" s="1932"/>
      <c r="AL118" s="1835"/>
      <c r="AM118" s="1835"/>
      <c r="AN118" s="1835"/>
      <c r="AO118" s="1835"/>
      <c r="AP118" s="1931"/>
      <c r="AQ118" s="1834"/>
      <c r="AR118" s="1835"/>
      <c r="AS118" s="1835"/>
      <c r="AT118" s="1931"/>
      <c r="AU118" s="1928"/>
      <c r="AV118" s="1929"/>
      <c r="AW118" s="1930"/>
      <c r="AX118" s="1943"/>
      <c r="AY118" s="1944"/>
      <c r="AZ118" s="1941"/>
      <c r="BA118" s="1929"/>
      <c r="BB118" s="1929"/>
      <c r="BC118" s="1929"/>
      <c r="BD118" s="1942"/>
    </row>
    <row r="119" spans="1:56" s="137" customFormat="1" ht="26.75" customHeight="1" x14ac:dyDescent="0.45">
      <c r="A119" s="616">
        <f t="shared" si="1"/>
        <v>97</v>
      </c>
      <c r="B119" s="1946"/>
      <c r="C119" s="1835"/>
      <c r="D119" s="1835"/>
      <c r="E119" s="1931"/>
      <c r="F119" s="1834"/>
      <c r="G119" s="1835"/>
      <c r="H119" s="1835"/>
      <c r="I119" s="1931"/>
      <c r="J119" s="1928"/>
      <c r="K119" s="1930"/>
      <c r="L119" s="1928"/>
      <c r="M119" s="1930"/>
      <c r="N119" s="1928"/>
      <c r="O119" s="1930"/>
      <c r="P119" s="1928"/>
      <c r="Q119" s="1930"/>
      <c r="R119" s="1928"/>
      <c r="S119" s="1929"/>
      <c r="T119" s="1929"/>
      <c r="U119" s="1929"/>
      <c r="V119" s="1930"/>
      <c r="W119" s="1928"/>
      <c r="X119" s="1929"/>
      <c r="Y119" s="1929"/>
      <c r="Z119" s="1929"/>
      <c r="AA119" s="1929"/>
      <c r="AB119" s="1930"/>
      <c r="AC119" s="1834"/>
      <c r="AD119" s="1835"/>
      <c r="AE119" s="1835"/>
      <c r="AF119" s="1835"/>
      <c r="AG119" s="1835"/>
      <c r="AH119" s="1835"/>
      <c r="AI119" s="1835"/>
      <c r="AJ119" s="1836"/>
      <c r="AK119" s="1932"/>
      <c r="AL119" s="1835"/>
      <c r="AM119" s="1835"/>
      <c r="AN119" s="1835"/>
      <c r="AO119" s="1835"/>
      <c r="AP119" s="1931"/>
      <c r="AQ119" s="1834"/>
      <c r="AR119" s="1835"/>
      <c r="AS119" s="1835"/>
      <c r="AT119" s="1931"/>
      <c r="AU119" s="1928"/>
      <c r="AV119" s="1929"/>
      <c r="AW119" s="1930"/>
      <c r="AX119" s="1943"/>
      <c r="AY119" s="1944"/>
      <c r="AZ119" s="1941"/>
      <c r="BA119" s="1929"/>
      <c r="BB119" s="1929"/>
      <c r="BC119" s="1929"/>
      <c r="BD119" s="1942"/>
    </row>
    <row r="120" spans="1:56" s="137" customFormat="1" ht="26.75" customHeight="1" x14ac:dyDescent="0.45">
      <c r="A120" s="616">
        <f t="shared" si="1"/>
        <v>98</v>
      </c>
      <c r="B120" s="1946"/>
      <c r="C120" s="1835"/>
      <c r="D120" s="1835"/>
      <c r="E120" s="1931"/>
      <c r="F120" s="1834"/>
      <c r="G120" s="1835"/>
      <c r="H120" s="1835"/>
      <c r="I120" s="1931"/>
      <c r="J120" s="1928"/>
      <c r="K120" s="1930"/>
      <c r="L120" s="1928"/>
      <c r="M120" s="1930"/>
      <c r="N120" s="1928"/>
      <c r="O120" s="1930"/>
      <c r="P120" s="1928"/>
      <c r="Q120" s="1930"/>
      <c r="R120" s="1928"/>
      <c r="S120" s="1929"/>
      <c r="T120" s="1929"/>
      <c r="U120" s="1929"/>
      <c r="V120" s="1930"/>
      <c r="W120" s="1928"/>
      <c r="X120" s="1929"/>
      <c r="Y120" s="1929"/>
      <c r="Z120" s="1929"/>
      <c r="AA120" s="1929"/>
      <c r="AB120" s="1930"/>
      <c r="AC120" s="1834"/>
      <c r="AD120" s="1835"/>
      <c r="AE120" s="1835"/>
      <c r="AF120" s="1835"/>
      <c r="AG120" s="1835"/>
      <c r="AH120" s="1835"/>
      <c r="AI120" s="1835"/>
      <c r="AJ120" s="1836"/>
      <c r="AK120" s="1932"/>
      <c r="AL120" s="1835"/>
      <c r="AM120" s="1835"/>
      <c r="AN120" s="1835"/>
      <c r="AO120" s="1835"/>
      <c r="AP120" s="1931"/>
      <c r="AQ120" s="1834"/>
      <c r="AR120" s="1835"/>
      <c r="AS120" s="1835"/>
      <c r="AT120" s="1931"/>
      <c r="AU120" s="1928"/>
      <c r="AV120" s="1929"/>
      <c r="AW120" s="1930"/>
      <c r="AX120" s="1943"/>
      <c r="AY120" s="1944"/>
      <c r="AZ120" s="1941"/>
      <c r="BA120" s="1929"/>
      <c r="BB120" s="1929"/>
      <c r="BC120" s="1929"/>
      <c r="BD120" s="1942"/>
    </row>
    <row r="121" spans="1:56" s="137" customFormat="1" ht="26.75" customHeight="1" x14ac:dyDescent="0.45">
      <c r="A121" s="616">
        <f t="shared" si="1"/>
        <v>99</v>
      </c>
      <c r="B121" s="1946"/>
      <c r="C121" s="1835"/>
      <c r="D121" s="1835"/>
      <c r="E121" s="1931"/>
      <c r="F121" s="1834"/>
      <c r="G121" s="1835"/>
      <c r="H121" s="1835"/>
      <c r="I121" s="1931"/>
      <c r="J121" s="1928"/>
      <c r="K121" s="1930"/>
      <c r="L121" s="1928"/>
      <c r="M121" s="1930"/>
      <c r="N121" s="1928"/>
      <c r="O121" s="1930"/>
      <c r="P121" s="1928"/>
      <c r="Q121" s="1930"/>
      <c r="R121" s="1928"/>
      <c r="S121" s="1929"/>
      <c r="T121" s="1929"/>
      <c r="U121" s="1929"/>
      <c r="V121" s="1930"/>
      <c r="W121" s="1928"/>
      <c r="X121" s="1929"/>
      <c r="Y121" s="1929"/>
      <c r="Z121" s="1929"/>
      <c r="AA121" s="1929"/>
      <c r="AB121" s="1930"/>
      <c r="AC121" s="1834"/>
      <c r="AD121" s="1835"/>
      <c r="AE121" s="1835"/>
      <c r="AF121" s="1835"/>
      <c r="AG121" s="1835"/>
      <c r="AH121" s="1835"/>
      <c r="AI121" s="1835"/>
      <c r="AJ121" s="1836"/>
      <c r="AK121" s="1932"/>
      <c r="AL121" s="1835"/>
      <c r="AM121" s="1835"/>
      <c r="AN121" s="1835"/>
      <c r="AO121" s="1835"/>
      <c r="AP121" s="1931"/>
      <c r="AQ121" s="1834"/>
      <c r="AR121" s="1835"/>
      <c r="AS121" s="1835"/>
      <c r="AT121" s="1931"/>
      <c r="AU121" s="1928"/>
      <c r="AV121" s="1929"/>
      <c r="AW121" s="1930"/>
      <c r="AX121" s="1943"/>
      <c r="AY121" s="1944"/>
      <c r="AZ121" s="1941"/>
      <c r="BA121" s="1929"/>
      <c r="BB121" s="1929"/>
      <c r="BC121" s="1929"/>
      <c r="BD121" s="1942"/>
    </row>
    <row r="122" spans="1:56" s="137" customFormat="1" ht="26.75" customHeight="1" x14ac:dyDescent="0.45">
      <c r="A122" s="616">
        <f t="shared" si="1"/>
        <v>100</v>
      </c>
      <c r="B122" s="1946"/>
      <c r="C122" s="1835"/>
      <c r="D122" s="1835"/>
      <c r="E122" s="1931"/>
      <c r="F122" s="1834"/>
      <c r="G122" s="1835"/>
      <c r="H122" s="1835"/>
      <c r="I122" s="1931"/>
      <c r="J122" s="1928"/>
      <c r="K122" s="1930"/>
      <c r="L122" s="1928"/>
      <c r="M122" s="1930"/>
      <c r="N122" s="1928"/>
      <c r="O122" s="1930"/>
      <c r="P122" s="1928"/>
      <c r="Q122" s="1930"/>
      <c r="R122" s="1928"/>
      <c r="S122" s="1929"/>
      <c r="T122" s="1929"/>
      <c r="U122" s="1929"/>
      <c r="V122" s="1930"/>
      <c r="W122" s="1928"/>
      <c r="X122" s="1929"/>
      <c r="Y122" s="1929"/>
      <c r="Z122" s="1929"/>
      <c r="AA122" s="1929"/>
      <c r="AB122" s="1930"/>
      <c r="AC122" s="1834"/>
      <c r="AD122" s="1835"/>
      <c r="AE122" s="1835"/>
      <c r="AF122" s="1835"/>
      <c r="AG122" s="1835"/>
      <c r="AH122" s="1835"/>
      <c r="AI122" s="1835"/>
      <c r="AJ122" s="1836"/>
      <c r="AK122" s="1932"/>
      <c r="AL122" s="1835"/>
      <c r="AM122" s="1835"/>
      <c r="AN122" s="1835"/>
      <c r="AO122" s="1835"/>
      <c r="AP122" s="1931"/>
      <c r="AQ122" s="1834"/>
      <c r="AR122" s="1835"/>
      <c r="AS122" s="1835"/>
      <c r="AT122" s="1931"/>
      <c r="AU122" s="1928"/>
      <c r="AV122" s="1929"/>
      <c r="AW122" s="1930"/>
      <c r="AX122" s="1943"/>
      <c r="AY122" s="1944"/>
      <c r="AZ122" s="1941"/>
      <c r="BA122" s="1929"/>
      <c r="BB122" s="1929"/>
      <c r="BC122" s="1929"/>
      <c r="BD122" s="1942"/>
    </row>
    <row r="123" spans="1:56" s="137" customFormat="1" ht="26.75" customHeight="1" x14ac:dyDescent="0.45">
      <c r="A123" s="616">
        <f t="shared" si="1"/>
        <v>101</v>
      </c>
      <c r="B123" s="1946"/>
      <c r="C123" s="1835"/>
      <c r="D123" s="1835"/>
      <c r="E123" s="1931"/>
      <c r="F123" s="1834"/>
      <c r="G123" s="1835"/>
      <c r="H123" s="1835"/>
      <c r="I123" s="1931"/>
      <c r="J123" s="1928"/>
      <c r="K123" s="1930"/>
      <c r="L123" s="1928"/>
      <c r="M123" s="1930"/>
      <c r="N123" s="1928"/>
      <c r="O123" s="1930"/>
      <c r="P123" s="1928"/>
      <c r="Q123" s="1930"/>
      <c r="R123" s="1928"/>
      <c r="S123" s="1929"/>
      <c r="T123" s="1929"/>
      <c r="U123" s="1929"/>
      <c r="V123" s="1930"/>
      <c r="W123" s="1928"/>
      <c r="X123" s="1929"/>
      <c r="Y123" s="1929"/>
      <c r="Z123" s="1929"/>
      <c r="AA123" s="1929"/>
      <c r="AB123" s="1930"/>
      <c r="AC123" s="1834"/>
      <c r="AD123" s="1835"/>
      <c r="AE123" s="1835"/>
      <c r="AF123" s="1835"/>
      <c r="AG123" s="1835"/>
      <c r="AH123" s="1835"/>
      <c r="AI123" s="1835"/>
      <c r="AJ123" s="1836"/>
      <c r="AK123" s="1932"/>
      <c r="AL123" s="1835"/>
      <c r="AM123" s="1835"/>
      <c r="AN123" s="1835"/>
      <c r="AO123" s="1835"/>
      <c r="AP123" s="1931"/>
      <c r="AQ123" s="1834"/>
      <c r="AR123" s="1835"/>
      <c r="AS123" s="1835"/>
      <c r="AT123" s="1931"/>
      <c r="AU123" s="1928"/>
      <c r="AV123" s="1929"/>
      <c r="AW123" s="1930"/>
      <c r="AX123" s="1943"/>
      <c r="AY123" s="1944"/>
      <c r="AZ123" s="1941"/>
      <c r="BA123" s="1929"/>
      <c r="BB123" s="1929"/>
      <c r="BC123" s="1929"/>
      <c r="BD123" s="1942"/>
    </row>
    <row r="124" spans="1:56" s="137" customFormat="1" ht="26.75" customHeight="1" x14ac:dyDescent="0.45">
      <c r="A124" s="616">
        <f t="shared" si="1"/>
        <v>102</v>
      </c>
      <c r="B124" s="1946"/>
      <c r="C124" s="1835"/>
      <c r="D124" s="1835"/>
      <c r="E124" s="1931"/>
      <c r="F124" s="1834"/>
      <c r="G124" s="1835"/>
      <c r="H124" s="1835"/>
      <c r="I124" s="1931"/>
      <c r="J124" s="1928"/>
      <c r="K124" s="1930"/>
      <c r="L124" s="1928"/>
      <c r="M124" s="1930"/>
      <c r="N124" s="1928"/>
      <c r="O124" s="1930"/>
      <c r="P124" s="1928"/>
      <c r="Q124" s="1930"/>
      <c r="R124" s="1928"/>
      <c r="S124" s="1929"/>
      <c r="T124" s="1929"/>
      <c r="U124" s="1929"/>
      <c r="V124" s="1930"/>
      <c r="W124" s="1928"/>
      <c r="X124" s="1929"/>
      <c r="Y124" s="1929"/>
      <c r="Z124" s="1929"/>
      <c r="AA124" s="1929"/>
      <c r="AB124" s="1930"/>
      <c r="AC124" s="1834"/>
      <c r="AD124" s="1835"/>
      <c r="AE124" s="1835"/>
      <c r="AF124" s="1835"/>
      <c r="AG124" s="1835"/>
      <c r="AH124" s="1835"/>
      <c r="AI124" s="1835"/>
      <c r="AJ124" s="1836"/>
      <c r="AK124" s="1932"/>
      <c r="AL124" s="1835"/>
      <c r="AM124" s="1835"/>
      <c r="AN124" s="1835"/>
      <c r="AO124" s="1835"/>
      <c r="AP124" s="1931"/>
      <c r="AQ124" s="1834"/>
      <c r="AR124" s="1835"/>
      <c r="AS124" s="1835"/>
      <c r="AT124" s="1931"/>
      <c r="AU124" s="1928"/>
      <c r="AV124" s="1929"/>
      <c r="AW124" s="1930"/>
      <c r="AX124" s="1943"/>
      <c r="AY124" s="1944"/>
      <c r="AZ124" s="1941"/>
      <c r="BA124" s="1929"/>
      <c r="BB124" s="1929"/>
      <c r="BC124" s="1929"/>
      <c r="BD124" s="1942"/>
    </row>
    <row r="125" spans="1:56" s="137" customFormat="1" ht="26.75" customHeight="1" x14ac:dyDescent="0.45">
      <c r="A125" s="616">
        <f t="shared" si="1"/>
        <v>103</v>
      </c>
      <c r="B125" s="1946"/>
      <c r="C125" s="1835"/>
      <c r="D125" s="1835"/>
      <c r="E125" s="1931"/>
      <c r="F125" s="1834"/>
      <c r="G125" s="1835"/>
      <c r="H125" s="1835"/>
      <c r="I125" s="1931"/>
      <c r="J125" s="1928"/>
      <c r="K125" s="1930"/>
      <c r="L125" s="1928"/>
      <c r="M125" s="1930"/>
      <c r="N125" s="1928"/>
      <c r="O125" s="1930"/>
      <c r="P125" s="1928"/>
      <c r="Q125" s="1930"/>
      <c r="R125" s="1928"/>
      <c r="S125" s="1929"/>
      <c r="T125" s="1929"/>
      <c r="U125" s="1929"/>
      <c r="V125" s="1930"/>
      <c r="W125" s="1928"/>
      <c r="X125" s="1929"/>
      <c r="Y125" s="1929"/>
      <c r="Z125" s="1929"/>
      <c r="AA125" s="1929"/>
      <c r="AB125" s="1930"/>
      <c r="AC125" s="1834"/>
      <c r="AD125" s="1835"/>
      <c r="AE125" s="1835"/>
      <c r="AF125" s="1835"/>
      <c r="AG125" s="1835"/>
      <c r="AH125" s="1835"/>
      <c r="AI125" s="1835"/>
      <c r="AJ125" s="1836"/>
      <c r="AK125" s="1932"/>
      <c r="AL125" s="1835"/>
      <c r="AM125" s="1835"/>
      <c r="AN125" s="1835"/>
      <c r="AO125" s="1835"/>
      <c r="AP125" s="1931"/>
      <c r="AQ125" s="1834"/>
      <c r="AR125" s="1835"/>
      <c r="AS125" s="1835"/>
      <c r="AT125" s="1931"/>
      <c r="AU125" s="1928"/>
      <c r="AV125" s="1929"/>
      <c r="AW125" s="1930"/>
      <c r="AX125" s="1943"/>
      <c r="AY125" s="1944"/>
      <c r="AZ125" s="1941"/>
      <c r="BA125" s="1929"/>
      <c r="BB125" s="1929"/>
      <c r="BC125" s="1929"/>
      <c r="BD125" s="1942"/>
    </row>
    <row r="126" spans="1:56" s="137" customFormat="1" ht="26.75" customHeight="1" x14ac:dyDescent="0.45">
      <c r="A126" s="617">
        <f t="shared" si="1"/>
        <v>104</v>
      </c>
      <c r="B126" s="1940"/>
      <c r="C126" s="1937"/>
      <c r="D126" s="1937"/>
      <c r="E126" s="1938"/>
      <c r="F126" s="1939"/>
      <c r="G126" s="1937"/>
      <c r="H126" s="1937"/>
      <c r="I126" s="1938"/>
      <c r="J126" s="1933"/>
      <c r="K126" s="1935"/>
      <c r="L126" s="1933"/>
      <c r="M126" s="1935"/>
      <c r="N126" s="1933"/>
      <c r="O126" s="1935"/>
      <c r="P126" s="1933"/>
      <c r="Q126" s="1935"/>
      <c r="R126" s="1933"/>
      <c r="S126" s="1934"/>
      <c r="T126" s="1934"/>
      <c r="U126" s="1934"/>
      <c r="V126" s="1935"/>
      <c r="W126" s="1933"/>
      <c r="X126" s="1934"/>
      <c r="Y126" s="1934"/>
      <c r="Z126" s="1934"/>
      <c r="AA126" s="1934"/>
      <c r="AB126" s="1935"/>
      <c r="AC126" s="1939"/>
      <c r="AD126" s="1937"/>
      <c r="AE126" s="1937"/>
      <c r="AF126" s="1937"/>
      <c r="AG126" s="1937"/>
      <c r="AH126" s="1937"/>
      <c r="AI126" s="1937"/>
      <c r="AJ126" s="1945"/>
      <c r="AK126" s="1936"/>
      <c r="AL126" s="1937"/>
      <c r="AM126" s="1937"/>
      <c r="AN126" s="1937"/>
      <c r="AO126" s="1937"/>
      <c r="AP126" s="1938"/>
      <c r="AQ126" s="1939"/>
      <c r="AR126" s="1937"/>
      <c r="AS126" s="1937"/>
      <c r="AT126" s="1938"/>
      <c r="AU126" s="1933"/>
      <c r="AV126" s="1934"/>
      <c r="AW126" s="1935"/>
      <c r="AX126" s="1950"/>
      <c r="AY126" s="1951"/>
      <c r="AZ126" s="1952"/>
      <c r="BA126" s="1934"/>
      <c r="BB126" s="1934"/>
      <c r="BC126" s="1934"/>
      <c r="BD126" s="1953"/>
    </row>
    <row r="127" spans="1:56" x14ac:dyDescent="0.4">
      <c r="AC127" s="540"/>
      <c r="AD127" s="540"/>
      <c r="AE127" s="540"/>
      <c r="AF127" s="540"/>
      <c r="AG127" s="540"/>
      <c r="AH127" s="540"/>
      <c r="AI127" s="540"/>
      <c r="AJ127" s="540"/>
    </row>
  </sheetData>
  <mergeCells count="1509">
    <mergeCell ref="AI7:AL7"/>
    <mergeCell ref="AM7:AT7"/>
    <mergeCell ref="AK126:AP126"/>
    <mergeCell ref="AU126:AW126"/>
    <mergeCell ref="AX126:AY126"/>
    <mergeCell ref="AK122:AP122"/>
    <mergeCell ref="AU125:AW125"/>
    <mergeCell ref="AX125:AY125"/>
    <mergeCell ref="AZ125:BD125"/>
    <mergeCell ref="AZ124:BD124"/>
    <mergeCell ref="P124:Q124"/>
    <mergeCell ref="R124:V124"/>
    <mergeCell ref="W124:AB124"/>
    <mergeCell ref="AK124:AP124"/>
    <mergeCell ref="AU123:AW123"/>
    <mergeCell ref="AX123:AY123"/>
    <mergeCell ref="AZ123:BD123"/>
    <mergeCell ref="AZ126:BD126"/>
    <mergeCell ref="AZ121:BD121"/>
    <mergeCell ref="AX124:AY124"/>
    <mergeCell ref="AX117:AY117"/>
    <mergeCell ref="AZ117:BD117"/>
    <mergeCell ref="AX120:AY120"/>
    <mergeCell ref="AZ120:BD120"/>
    <mergeCell ref="AX119:AY119"/>
    <mergeCell ref="AZ119:BD119"/>
    <mergeCell ref="AK116:AP116"/>
    <mergeCell ref="AU115:AW115"/>
    <mergeCell ref="AX115:AY115"/>
    <mergeCell ref="AZ115:BD115"/>
    <mergeCell ref="AX118:AY118"/>
    <mergeCell ref="AZ118:BD118"/>
    <mergeCell ref="B126:E126"/>
    <mergeCell ref="F126:I126"/>
    <mergeCell ref="J126:K126"/>
    <mergeCell ref="L126:M126"/>
    <mergeCell ref="N126:O126"/>
    <mergeCell ref="R125:V125"/>
    <mergeCell ref="W125:AB125"/>
    <mergeCell ref="AK125:AP125"/>
    <mergeCell ref="AQ125:AT125"/>
    <mergeCell ref="B125:E125"/>
    <mergeCell ref="F125:I125"/>
    <mergeCell ref="J125:K125"/>
    <mergeCell ref="L125:M125"/>
    <mergeCell ref="N125:O125"/>
    <mergeCell ref="P125:Q125"/>
    <mergeCell ref="AQ126:AT126"/>
    <mergeCell ref="P126:Q126"/>
    <mergeCell ref="R126:V126"/>
    <mergeCell ref="W126:AB126"/>
    <mergeCell ref="AC125:AJ125"/>
    <mergeCell ref="AC126:AJ126"/>
    <mergeCell ref="B124:E124"/>
    <mergeCell ref="F124:I124"/>
    <mergeCell ref="J124:K124"/>
    <mergeCell ref="L124:M124"/>
    <mergeCell ref="N124:O124"/>
    <mergeCell ref="R123:V123"/>
    <mergeCell ref="W123:AB123"/>
    <mergeCell ref="AK123:AP123"/>
    <mergeCell ref="AQ123:AT123"/>
    <mergeCell ref="B123:E123"/>
    <mergeCell ref="F123:I123"/>
    <mergeCell ref="J123:K123"/>
    <mergeCell ref="L123:M123"/>
    <mergeCell ref="N123:O123"/>
    <mergeCell ref="P123:Q123"/>
    <mergeCell ref="AQ124:AT124"/>
    <mergeCell ref="AU124:AW124"/>
    <mergeCell ref="AC123:AJ123"/>
    <mergeCell ref="AC124:AJ124"/>
    <mergeCell ref="B122:E122"/>
    <mergeCell ref="F122:I122"/>
    <mergeCell ref="J122:K122"/>
    <mergeCell ref="L122:M122"/>
    <mergeCell ref="N122:O122"/>
    <mergeCell ref="R121:V121"/>
    <mergeCell ref="W121:AB121"/>
    <mergeCell ref="AU122:AW122"/>
    <mergeCell ref="AX122:AY122"/>
    <mergeCell ref="AZ122:BD122"/>
    <mergeCell ref="P122:Q122"/>
    <mergeCell ref="R122:V122"/>
    <mergeCell ref="W122:AB122"/>
    <mergeCell ref="AK121:AP121"/>
    <mergeCell ref="AQ121:AT121"/>
    <mergeCell ref="B121:E121"/>
    <mergeCell ref="F121:I121"/>
    <mergeCell ref="J121:K121"/>
    <mergeCell ref="L121:M121"/>
    <mergeCell ref="N121:O121"/>
    <mergeCell ref="P121:Q121"/>
    <mergeCell ref="AQ122:AT122"/>
    <mergeCell ref="AU121:AW121"/>
    <mergeCell ref="AX121:AY121"/>
    <mergeCell ref="AC121:AJ121"/>
    <mergeCell ref="AC122:AJ122"/>
    <mergeCell ref="B120:E120"/>
    <mergeCell ref="F120:I120"/>
    <mergeCell ref="J120:K120"/>
    <mergeCell ref="L120:M120"/>
    <mergeCell ref="N120:O120"/>
    <mergeCell ref="R119:V119"/>
    <mergeCell ref="W119:AB119"/>
    <mergeCell ref="AK119:AP119"/>
    <mergeCell ref="AQ119:AT119"/>
    <mergeCell ref="B119:E119"/>
    <mergeCell ref="F119:I119"/>
    <mergeCell ref="J119:K119"/>
    <mergeCell ref="L119:M119"/>
    <mergeCell ref="N119:O119"/>
    <mergeCell ref="P119:Q119"/>
    <mergeCell ref="AQ120:AT120"/>
    <mergeCell ref="AU120:AW120"/>
    <mergeCell ref="P120:Q120"/>
    <mergeCell ref="R120:V120"/>
    <mergeCell ref="W120:AB120"/>
    <mergeCell ref="AK120:AP120"/>
    <mergeCell ref="AU119:AW119"/>
    <mergeCell ref="AC119:AJ119"/>
    <mergeCell ref="AC120:AJ120"/>
    <mergeCell ref="B118:E118"/>
    <mergeCell ref="F118:I118"/>
    <mergeCell ref="J118:K118"/>
    <mergeCell ref="L118:M118"/>
    <mergeCell ref="N118:O118"/>
    <mergeCell ref="R117:V117"/>
    <mergeCell ref="W117:AB117"/>
    <mergeCell ref="AK117:AP117"/>
    <mergeCell ref="AQ117:AT117"/>
    <mergeCell ref="B117:E117"/>
    <mergeCell ref="F117:I117"/>
    <mergeCell ref="J117:K117"/>
    <mergeCell ref="L117:M117"/>
    <mergeCell ref="N117:O117"/>
    <mergeCell ref="P117:Q117"/>
    <mergeCell ref="AQ118:AT118"/>
    <mergeCell ref="AU118:AW118"/>
    <mergeCell ref="P118:Q118"/>
    <mergeCell ref="R118:V118"/>
    <mergeCell ref="W118:AB118"/>
    <mergeCell ref="AK118:AP118"/>
    <mergeCell ref="AU117:AW117"/>
    <mergeCell ref="AC117:AJ117"/>
    <mergeCell ref="AC118:AJ118"/>
    <mergeCell ref="AU113:AW113"/>
    <mergeCell ref="AX113:AY113"/>
    <mergeCell ref="AZ113:BD113"/>
    <mergeCell ref="B116:E116"/>
    <mergeCell ref="F116:I116"/>
    <mergeCell ref="J116:K116"/>
    <mergeCell ref="L116:M116"/>
    <mergeCell ref="N116:O116"/>
    <mergeCell ref="R115:V115"/>
    <mergeCell ref="W115:AB115"/>
    <mergeCell ref="AK115:AP115"/>
    <mergeCell ref="AQ115:AT115"/>
    <mergeCell ref="B115:E115"/>
    <mergeCell ref="F115:I115"/>
    <mergeCell ref="J115:K115"/>
    <mergeCell ref="L115:M115"/>
    <mergeCell ref="N115:O115"/>
    <mergeCell ref="P115:Q115"/>
    <mergeCell ref="AQ116:AT116"/>
    <mergeCell ref="AU116:AW116"/>
    <mergeCell ref="AX116:AY116"/>
    <mergeCell ref="AZ116:BD116"/>
    <mergeCell ref="P116:Q116"/>
    <mergeCell ref="R116:V116"/>
    <mergeCell ref="W116:AB116"/>
    <mergeCell ref="AZ114:BD114"/>
    <mergeCell ref="AU114:AW114"/>
    <mergeCell ref="AX114:AY114"/>
    <mergeCell ref="AC115:AJ115"/>
    <mergeCell ref="AC116:AJ116"/>
    <mergeCell ref="B114:E114"/>
    <mergeCell ref="F114:I114"/>
    <mergeCell ref="J114:K114"/>
    <mergeCell ref="L114:M114"/>
    <mergeCell ref="N114:O114"/>
    <mergeCell ref="R113:V113"/>
    <mergeCell ref="W113:AB113"/>
    <mergeCell ref="AK113:AP113"/>
    <mergeCell ref="AQ113:AT113"/>
    <mergeCell ref="B113:E113"/>
    <mergeCell ref="F113:I113"/>
    <mergeCell ref="J113:K113"/>
    <mergeCell ref="L113:M113"/>
    <mergeCell ref="N113:O113"/>
    <mergeCell ref="P113:Q113"/>
    <mergeCell ref="AQ114:AT114"/>
    <mergeCell ref="P114:Q114"/>
    <mergeCell ref="R114:V114"/>
    <mergeCell ref="W114:AB114"/>
    <mergeCell ref="AC113:AJ113"/>
    <mergeCell ref="AC114:AJ114"/>
    <mergeCell ref="AK114:AP114"/>
    <mergeCell ref="AU109:AW109"/>
    <mergeCell ref="AX109:AY109"/>
    <mergeCell ref="AZ109:BD109"/>
    <mergeCell ref="B112:E112"/>
    <mergeCell ref="F112:I112"/>
    <mergeCell ref="J112:K112"/>
    <mergeCell ref="L112:M112"/>
    <mergeCell ref="N112:O112"/>
    <mergeCell ref="R111:V111"/>
    <mergeCell ref="W111:AB111"/>
    <mergeCell ref="AK111:AP111"/>
    <mergeCell ref="AQ111:AT111"/>
    <mergeCell ref="B111:E111"/>
    <mergeCell ref="F111:I111"/>
    <mergeCell ref="J111:K111"/>
    <mergeCell ref="L111:M111"/>
    <mergeCell ref="N111:O111"/>
    <mergeCell ref="P111:Q111"/>
    <mergeCell ref="AQ112:AT112"/>
    <mergeCell ref="AU112:AW112"/>
    <mergeCell ref="AX112:AY112"/>
    <mergeCell ref="AZ112:BD112"/>
    <mergeCell ref="P112:Q112"/>
    <mergeCell ref="R112:V112"/>
    <mergeCell ref="W112:AB112"/>
    <mergeCell ref="AK112:AP112"/>
    <mergeCell ref="AU111:AW111"/>
    <mergeCell ref="AX111:AY111"/>
    <mergeCell ref="AZ111:BD111"/>
    <mergeCell ref="AC112:AJ112"/>
    <mergeCell ref="AX108:AY108"/>
    <mergeCell ref="AZ108:BD108"/>
    <mergeCell ref="P108:Q108"/>
    <mergeCell ref="R108:V108"/>
    <mergeCell ref="W108:AB108"/>
    <mergeCell ref="AK108:AP108"/>
    <mergeCell ref="AU107:AW107"/>
    <mergeCell ref="AX107:AY107"/>
    <mergeCell ref="AZ107:BD107"/>
    <mergeCell ref="B110:E110"/>
    <mergeCell ref="F110:I110"/>
    <mergeCell ref="J110:K110"/>
    <mergeCell ref="L110:M110"/>
    <mergeCell ref="N110:O110"/>
    <mergeCell ref="R109:V109"/>
    <mergeCell ref="W109:AB109"/>
    <mergeCell ref="AK109:AP109"/>
    <mergeCell ref="AQ109:AT109"/>
    <mergeCell ref="B109:E109"/>
    <mergeCell ref="F109:I109"/>
    <mergeCell ref="J109:K109"/>
    <mergeCell ref="L109:M109"/>
    <mergeCell ref="N109:O109"/>
    <mergeCell ref="P109:Q109"/>
    <mergeCell ref="AQ110:AT110"/>
    <mergeCell ref="AU110:AW110"/>
    <mergeCell ref="AX110:AY110"/>
    <mergeCell ref="AZ110:BD110"/>
    <mergeCell ref="P110:Q110"/>
    <mergeCell ref="R110:V110"/>
    <mergeCell ref="W110:AB110"/>
    <mergeCell ref="AK110:AP110"/>
    <mergeCell ref="B108:E108"/>
    <mergeCell ref="F108:I108"/>
    <mergeCell ref="J108:K108"/>
    <mergeCell ref="L108:M108"/>
    <mergeCell ref="N108:O108"/>
    <mergeCell ref="R107:V107"/>
    <mergeCell ref="W107:AB107"/>
    <mergeCell ref="AK107:AP107"/>
    <mergeCell ref="AQ107:AT107"/>
    <mergeCell ref="B107:E107"/>
    <mergeCell ref="F107:I107"/>
    <mergeCell ref="J107:K107"/>
    <mergeCell ref="L107:M107"/>
    <mergeCell ref="N107:O107"/>
    <mergeCell ref="P107:Q107"/>
    <mergeCell ref="AQ108:AT108"/>
    <mergeCell ref="AU108:AW108"/>
    <mergeCell ref="AU103:AW103"/>
    <mergeCell ref="AX103:AY103"/>
    <mergeCell ref="AZ103:BD103"/>
    <mergeCell ref="B106:E106"/>
    <mergeCell ref="F106:I106"/>
    <mergeCell ref="J106:K106"/>
    <mergeCell ref="L106:M106"/>
    <mergeCell ref="N106:O106"/>
    <mergeCell ref="R105:V105"/>
    <mergeCell ref="W105:AB105"/>
    <mergeCell ref="AK105:AP105"/>
    <mergeCell ref="AQ105:AT105"/>
    <mergeCell ref="B105:E105"/>
    <mergeCell ref="F105:I105"/>
    <mergeCell ref="J105:K105"/>
    <mergeCell ref="L105:M105"/>
    <mergeCell ref="N105:O105"/>
    <mergeCell ref="P105:Q105"/>
    <mergeCell ref="AQ106:AT106"/>
    <mergeCell ref="AU106:AW106"/>
    <mergeCell ref="AX106:AY106"/>
    <mergeCell ref="AZ106:BD106"/>
    <mergeCell ref="P106:Q106"/>
    <mergeCell ref="R106:V106"/>
    <mergeCell ref="W106:AB106"/>
    <mergeCell ref="AK106:AP106"/>
    <mergeCell ref="AU105:AW105"/>
    <mergeCell ref="AX105:AY105"/>
    <mergeCell ref="AZ105:BD105"/>
    <mergeCell ref="AX102:AY102"/>
    <mergeCell ref="AZ102:BD102"/>
    <mergeCell ref="P102:Q102"/>
    <mergeCell ref="R102:V102"/>
    <mergeCell ref="W102:AB102"/>
    <mergeCell ref="AK102:AP102"/>
    <mergeCell ref="AU101:AW101"/>
    <mergeCell ref="AX101:AY101"/>
    <mergeCell ref="AZ101:BD101"/>
    <mergeCell ref="B104:E104"/>
    <mergeCell ref="F104:I104"/>
    <mergeCell ref="J104:K104"/>
    <mergeCell ref="L104:M104"/>
    <mergeCell ref="N104:O104"/>
    <mergeCell ref="R103:V103"/>
    <mergeCell ref="W103:AB103"/>
    <mergeCell ref="AK103:AP103"/>
    <mergeCell ref="AQ103:AT103"/>
    <mergeCell ref="B103:E103"/>
    <mergeCell ref="F103:I103"/>
    <mergeCell ref="J103:K103"/>
    <mergeCell ref="L103:M103"/>
    <mergeCell ref="N103:O103"/>
    <mergeCell ref="P103:Q103"/>
    <mergeCell ref="AQ104:AT104"/>
    <mergeCell ref="AU104:AW104"/>
    <mergeCell ref="AX104:AY104"/>
    <mergeCell ref="AZ104:BD104"/>
    <mergeCell ref="P104:Q104"/>
    <mergeCell ref="R104:V104"/>
    <mergeCell ref="W104:AB104"/>
    <mergeCell ref="AK104:AP104"/>
    <mergeCell ref="B102:E102"/>
    <mergeCell ref="F102:I102"/>
    <mergeCell ref="J102:K102"/>
    <mergeCell ref="L102:M102"/>
    <mergeCell ref="N102:O102"/>
    <mergeCell ref="R101:V101"/>
    <mergeCell ref="W101:AB101"/>
    <mergeCell ref="AK101:AP101"/>
    <mergeCell ref="AQ101:AT101"/>
    <mergeCell ref="B101:E101"/>
    <mergeCell ref="F101:I101"/>
    <mergeCell ref="J101:K101"/>
    <mergeCell ref="L101:M101"/>
    <mergeCell ref="N101:O101"/>
    <mergeCell ref="P101:Q101"/>
    <mergeCell ref="AQ102:AT102"/>
    <mergeCell ref="AU102:AW102"/>
    <mergeCell ref="AU97:AW97"/>
    <mergeCell ref="AX97:AY97"/>
    <mergeCell ref="AZ97:BD97"/>
    <mergeCell ref="B100:E100"/>
    <mergeCell ref="F100:I100"/>
    <mergeCell ref="J100:K100"/>
    <mergeCell ref="L100:M100"/>
    <mergeCell ref="N100:O100"/>
    <mergeCell ref="R99:V99"/>
    <mergeCell ref="W99:AB99"/>
    <mergeCell ref="AK99:AP99"/>
    <mergeCell ref="AQ99:AT99"/>
    <mergeCell ref="B99:E99"/>
    <mergeCell ref="F99:I99"/>
    <mergeCell ref="J99:K99"/>
    <mergeCell ref="L99:M99"/>
    <mergeCell ref="N99:O99"/>
    <mergeCell ref="P99:Q99"/>
    <mergeCell ref="AQ100:AT100"/>
    <mergeCell ref="AU100:AW100"/>
    <mergeCell ref="AX100:AY100"/>
    <mergeCell ref="AZ100:BD100"/>
    <mergeCell ref="P100:Q100"/>
    <mergeCell ref="R100:V100"/>
    <mergeCell ref="W100:AB100"/>
    <mergeCell ref="AK100:AP100"/>
    <mergeCell ref="AU99:AW99"/>
    <mergeCell ref="AX99:AY99"/>
    <mergeCell ref="AZ99:BD99"/>
    <mergeCell ref="AC97:AJ97"/>
    <mergeCell ref="AC98:AJ98"/>
    <mergeCell ref="AC99:AJ99"/>
    <mergeCell ref="AX96:AY96"/>
    <mergeCell ref="AZ96:BD96"/>
    <mergeCell ref="P96:Q96"/>
    <mergeCell ref="R96:V96"/>
    <mergeCell ref="W96:AB96"/>
    <mergeCell ref="AK96:AP96"/>
    <mergeCell ref="AU95:AW95"/>
    <mergeCell ref="AX95:AY95"/>
    <mergeCell ref="AZ95:BD95"/>
    <mergeCell ref="B98:E98"/>
    <mergeCell ref="F98:I98"/>
    <mergeCell ref="J98:K98"/>
    <mergeCell ref="L98:M98"/>
    <mergeCell ref="N98:O98"/>
    <mergeCell ref="R97:V97"/>
    <mergeCell ref="W97:AB97"/>
    <mergeCell ref="AK97:AP97"/>
    <mergeCell ref="AQ97:AT97"/>
    <mergeCell ref="B97:E97"/>
    <mergeCell ref="F97:I97"/>
    <mergeCell ref="J97:K97"/>
    <mergeCell ref="L97:M97"/>
    <mergeCell ref="N97:O97"/>
    <mergeCell ref="P97:Q97"/>
    <mergeCell ref="AQ98:AT98"/>
    <mergeCell ref="AU98:AW98"/>
    <mergeCell ref="AX98:AY98"/>
    <mergeCell ref="AZ98:BD98"/>
    <mergeCell ref="P98:Q98"/>
    <mergeCell ref="R98:V98"/>
    <mergeCell ref="W98:AB98"/>
    <mergeCell ref="AK98:AP98"/>
    <mergeCell ref="B96:E96"/>
    <mergeCell ref="F96:I96"/>
    <mergeCell ref="J96:K96"/>
    <mergeCell ref="L96:M96"/>
    <mergeCell ref="N96:O96"/>
    <mergeCell ref="R95:V95"/>
    <mergeCell ref="W95:AB95"/>
    <mergeCell ref="AK95:AP95"/>
    <mergeCell ref="AQ95:AT95"/>
    <mergeCell ref="B95:E95"/>
    <mergeCell ref="F95:I95"/>
    <mergeCell ref="J95:K95"/>
    <mergeCell ref="L95:M95"/>
    <mergeCell ref="N95:O95"/>
    <mergeCell ref="P95:Q95"/>
    <mergeCell ref="AQ96:AT96"/>
    <mergeCell ref="AU96:AW96"/>
    <mergeCell ref="AC95:AJ95"/>
    <mergeCell ref="AC96:AJ96"/>
    <mergeCell ref="AU91:AW91"/>
    <mergeCell ref="AX91:AY91"/>
    <mergeCell ref="AZ91:BD91"/>
    <mergeCell ref="B94:E94"/>
    <mergeCell ref="F94:I94"/>
    <mergeCell ref="J94:K94"/>
    <mergeCell ref="L94:M94"/>
    <mergeCell ref="N94:O94"/>
    <mergeCell ref="R93:V93"/>
    <mergeCell ref="W93:AB93"/>
    <mergeCell ref="AK93:AP93"/>
    <mergeCell ref="AQ93:AT93"/>
    <mergeCell ref="B93:E93"/>
    <mergeCell ref="F93:I93"/>
    <mergeCell ref="J93:K93"/>
    <mergeCell ref="L93:M93"/>
    <mergeCell ref="N93:O93"/>
    <mergeCell ref="P93:Q93"/>
    <mergeCell ref="AQ94:AT94"/>
    <mergeCell ref="AC93:AJ93"/>
    <mergeCell ref="AC94:AJ94"/>
    <mergeCell ref="AU94:AW94"/>
    <mergeCell ref="AX94:AY94"/>
    <mergeCell ref="AZ94:BD94"/>
    <mergeCell ref="P94:Q94"/>
    <mergeCell ref="R94:V94"/>
    <mergeCell ref="W94:AB94"/>
    <mergeCell ref="AK94:AP94"/>
    <mergeCell ref="AU93:AW93"/>
    <mergeCell ref="AX93:AY93"/>
    <mergeCell ref="AZ93:BD93"/>
    <mergeCell ref="AC91:AJ91"/>
    <mergeCell ref="AX90:AY90"/>
    <mergeCell ref="AZ90:BD90"/>
    <mergeCell ref="P90:Q90"/>
    <mergeCell ref="R90:V90"/>
    <mergeCell ref="W90:AB90"/>
    <mergeCell ref="AK90:AP90"/>
    <mergeCell ref="AU89:AW89"/>
    <mergeCell ref="AX89:AY89"/>
    <mergeCell ref="AZ89:BD89"/>
    <mergeCell ref="B92:E92"/>
    <mergeCell ref="F92:I92"/>
    <mergeCell ref="J92:K92"/>
    <mergeCell ref="L92:M92"/>
    <mergeCell ref="N92:O92"/>
    <mergeCell ref="R91:V91"/>
    <mergeCell ref="W91:AB91"/>
    <mergeCell ref="AK91:AP91"/>
    <mergeCell ref="AQ91:AT91"/>
    <mergeCell ref="B91:E91"/>
    <mergeCell ref="F91:I91"/>
    <mergeCell ref="J91:K91"/>
    <mergeCell ref="L91:M91"/>
    <mergeCell ref="N91:O91"/>
    <mergeCell ref="P91:Q91"/>
    <mergeCell ref="AQ92:AT92"/>
    <mergeCell ref="AU92:AW92"/>
    <mergeCell ref="AX92:AY92"/>
    <mergeCell ref="AZ92:BD92"/>
    <mergeCell ref="P92:Q92"/>
    <mergeCell ref="R92:V92"/>
    <mergeCell ref="W92:AB92"/>
    <mergeCell ref="AK92:AP92"/>
    <mergeCell ref="B90:E90"/>
    <mergeCell ref="F90:I90"/>
    <mergeCell ref="J90:K90"/>
    <mergeCell ref="L90:M90"/>
    <mergeCell ref="N90:O90"/>
    <mergeCell ref="R89:V89"/>
    <mergeCell ref="W89:AB89"/>
    <mergeCell ref="AK89:AP89"/>
    <mergeCell ref="AQ89:AT89"/>
    <mergeCell ref="B89:E89"/>
    <mergeCell ref="F89:I89"/>
    <mergeCell ref="J89:K89"/>
    <mergeCell ref="L89:M89"/>
    <mergeCell ref="N89:O89"/>
    <mergeCell ref="P89:Q89"/>
    <mergeCell ref="AQ90:AT90"/>
    <mergeCell ref="AU90:AW90"/>
    <mergeCell ref="AC90:AJ90"/>
    <mergeCell ref="AU85:AW85"/>
    <mergeCell ref="AX85:AY85"/>
    <mergeCell ref="AZ85:BD85"/>
    <mergeCell ref="B88:E88"/>
    <mergeCell ref="F88:I88"/>
    <mergeCell ref="J88:K88"/>
    <mergeCell ref="L88:M88"/>
    <mergeCell ref="N88:O88"/>
    <mergeCell ref="R87:V87"/>
    <mergeCell ref="W87:AB87"/>
    <mergeCell ref="AK87:AP87"/>
    <mergeCell ref="AQ87:AT87"/>
    <mergeCell ref="B87:E87"/>
    <mergeCell ref="F87:I87"/>
    <mergeCell ref="J87:K87"/>
    <mergeCell ref="L87:M87"/>
    <mergeCell ref="N87:O87"/>
    <mergeCell ref="P87:Q87"/>
    <mergeCell ref="AQ88:AT88"/>
    <mergeCell ref="AU88:AW88"/>
    <mergeCell ref="AX88:AY88"/>
    <mergeCell ref="AZ88:BD88"/>
    <mergeCell ref="P88:Q88"/>
    <mergeCell ref="R88:V88"/>
    <mergeCell ref="W88:AB88"/>
    <mergeCell ref="AK88:AP88"/>
    <mergeCell ref="AU87:AW87"/>
    <mergeCell ref="AX87:AY87"/>
    <mergeCell ref="AZ87:BD87"/>
    <mergeCell ref="AX84:AY84"/>
    <mergeCell ref="AZ84:BD84"/>
    <mergeCell ref="P84:Q84"/>
    <mergeCell ref="R84:V84"/>
    <mergeCell ref="W84:AB84"/>
    <mergeCell ref="AK84:AP84"/>
    <mergeCell ref="AU83:AW83"/>
    <mergeCell ref="AX83:AY83"/>
    <mergeCell ref="AZ83:BD83"/>
    <mergeCell ref="B86:E86"/>
    <mergeCell ref="F86:I86"/>
    <mergeCell ref="J86:K86"/>
    <mergeCell ref="L86:M86"/>
    <mergeCell ref="N86:O86"/>
    <mergeCell ref="R85:V85"/>
    <mergeCell ref="W85:AB85"/>
    <mergeCell ref="AK85:AP85"/>
    <mergeCell ref="AQ85:AT85"/>
    <mergeCell ref="B85:E85"/>
    <mergeCell ref="F85:I85"/>
    <mergeCell ref="J85:K85"/>
    <mergeCell ref="L85:M85"/>
    <mergeCell ref="N85:O85"/>
    <mergeCell ref="P85:Q85"/>
    <mergeCell ref="AQ86:AT86"/>
    <mergeCell ref="AU86:AW86"/>
    <mergeCell ref="AX86:AY86"/>
    <mergeCell ref="AZ86:BD86"/>
    <mergeCell ref="P86:Q86"/>
    <mergeCell ref="R86:V86"/>
    <mergeCell ref="W86:AB86"/>
    <mergeCell ref="AK86:AP86"/>
    <mergeCell ref="B84:E84"/>
    <mergeCell ref="F84:I84"/>
    <mergeCell ref="J84:K84"/>
    <mergeCell ref="L84:M84"/>
    <mergeCell ref="N84:O84"/>
    <mergeCell ref="R83:V83"/>
    <mergeCell ref="W83:AB83"/>
    <mergeCell ref="AK83:AP83"/>
    <mergeCell ref="AQ83:AT83"/>
    <mergeCell ref="B83:E83"/>
    <mergeCell ref="F83:I83"/>
    <mergeCell ref="J83:K83"/>
    <mergeCell ref="L83:M83"/>
    <mergeCell ref="N83:O83"/>
    <mergeCell ref="P83:Q83"/>
    <mergeCell ref="AQ84:AT84"/>
    <mergeCell ref="AU84:AW84"/>
    <mergeCell ref="AU79:AW79"/>
    <mergeCell ref="AX79:AY79"/>
    <mergeCell ref="AZ79:BD79"/>
    <mergeCell ref="B82:E82"/>
    <mergeCell ref="F82:I82"/>
    <mergeCell ref="J82:K82"/>
    <mergeCell ref="L82:M82"/>
    <mergeCell ref="N82:O82"/>
    <mergeCell ref="R81:V81"/>
    <mergeCell ref="W81:AB81"/>
    <mergeCell ref="AK81:AP81"/>
    <mergeCell ref="AQ81:AT81"/>
    <mergeCell ref="B81:E81"/>
    <mergeCell ref="F81:I81"/>
    <mergeCell ref="J81:K81"/>
    <mergeCell ref="L81:M81"/>
    <mergeCell ref="N81:O81"/>
    <mergeCell ref="P81:Q81"/>
    <mergeCell ref="AQ82:AT82"/>
    <mergeCell ref="AU82:AW82"/>
    <mergeCell ref="AX82:AY82"/>
    <mergeCell ref="AZ82:BD82"/>
    <mergeCell ref="P82:Q82"/>
    <mergeCell ref="R82:V82"/>
    <mergeCell ref="W82:AB82"/>
    <mergeCell ref="AK82:AP82"/>
    <mergeCell ref="AU81:AW81"/>
    <mergeCell ref="AX81:AY81"/>
    <mergeCell ref="AZ81:BD81"/>
    <mergeCell ref="AX78:AY78"/>
    <mergeCell ref="AZ78:BD78"/>
    <mergeCell ref="P78:Q78"/>
    <mergeCell ref="R78:V78"/>
    <mergeCell ref="W78:AB78"/>
    <mergeCell ref="AK78:AP78"/>
    <mergeCell ref="AU77:AW77"/>
    <mergeCell ref="AX77:AY77"/>
    <mergeCell ref="AZ77:BD77"/>
    <mergeCell ref="B80:E80"/>
    <mergeCell ref="F80:I80"/>
    <mergeCell ref="J80:K80"/>
    <mergeCell ref="L80:M80"/>
    <mergeCell ref="N80:O80"/>
    <mergeCell ref="R79:V79"/>
    <mergeCell ref="W79:AB79"/>
    <mergeCell ref="AK79:AP79"/>
    <mergeCell ref="AQ79:AT79"/>
    <mergeCell ref="B79:E79"/>
    <mergeCell ref="F79:I79"/>
    <mergeCell ref="J79:K79"/>
    <mergeCell ref="L79:M79"/>
    <mergeCell ref="N79:O79"/>
    <mergeCell ref="P79:Q79"/>
    <mergeCell ref="AQ80:AT80"/>
    <mergeCell ref="AU80:AW80"/>
    <mergeCell ref="AX80:AY80"/>
    <mergeCell ref="AZ80:BD80"/>
    <mergeCell ref="P80:Q80"/>
    <mergeCell ref="R80:V80"/>
    <mergeCell ref="W80:AB80"/>
    <mergeCell ref="AK80:AP80"/>
    <mergeCell ref="B78:E78"/>
    <mergeCell ref="F78:I78"/>
    <mergeCell ref="J78:K78"/>
    <mergeCell ref="L78:M78"/>
    <mergeCell ref="N78:O78"/>
    <mergeCell ref="R77:V77"/>
    <mergeCell ref="W77:AB77"/>
    <mergeCell ref="AK77:AP77"/>
    <mergeCell ref="AQ77:AT77"/>
    <mergeCell ref="B77:E77"/>
    <mergeCell ref="F77:I77"/>
    <mergeCell ref="J77:K77"/>
    <mergeCell ref="L77:M77"/>
    <mergeCell ref="N77:O77"/>
    <mergeCell ref="P77:Q77"/>
    <mergeCell ref="AQ78:AT78"/>
    <mergeCell ref="AU78:AW78"/>
    <mergeCell ref="AU73:AW73"/>
    <mergeCell ref="AX73:AY73"/>
    <mergeCell ref="AZ73:BD73"/>
    <mergeCell ref="B76:E76"/>
    <mergeCell ref="F76:I76"/>
    <mergeCell ref="J76:K76"/>
    <mergeCell ref="L76:M76"/>
    <mergeCell ref="N76:O76"/>
    <mergeCell ref="R75:V75"/>
    <mergeCell ref="W75:AB75"/>
    <mergeCell ref="AK75:AP75"/>
    <mergeCell ref="AQ75:AT75"/>
    <mergeCell ref="B75:E75"/>
    <mergeCell ref="F75:I75"/>
    <mergeCell ref="J75:K75"/>
    <mergeCell ref="L75:M75"/>
    <mergeCell ref="N75:O75"/>
    <mergeCell ref="P75:Q75"/>
    <mergeCell ref="AQ76:AT76"/>
    <mergeCell ref="AU76:AW76"/>
    <mergeCell ref="AX76:AY76"/>
    <mergeCell ref="AZ76:BD76"/>
    <mergeCell ref="P76:Q76"/>
    <mergeCell ref="R76:V76"/>
    <mergeCell ref="W76:AB76"/>
    <mergeCell ref="AK76:AP76"/>
    <mergeCell ref="AU75:AW75"/>
    <mergeCell ref="AX75:AY75"/>
    <mergeCell ref="AZ75:BD75"/>
    <mergeCell ref="AC74:AJ74"/>
    <mergeCell ref="AC75:AJ75"/>
    <mergeCell ref="AX72:AY72"/>
    <mergeCell ref="AZ72:BD72"/>
    <mergeCell ref="P72:Q72"/>
    <mergeCell ref="R72:V72"/>
    <mergeCell ref="W72:AB72"/>
    <mergeCell ref="AK72:AP72"/>
    <mergeCell ref="AU71:AW71"/>
    <mergeCell ref="AX71:AY71"/>
    <mergeCell ref="AZ71:BD71"/>
    <mergeCell ref="B74:E74"/>
    <mergeCell ref="F74:I74"/>
    <mergeCell ref="J74:K74"/>
    <mergeCell ref="L74:M74"/>
    <mergeCell ref="N74:O74"/>
    <mergeCell ref="R73:V73"/>
    <mergeCell ref="W73:AB73"/>
    <mergeCell ref="AK73:AP73"/>
    <mergeCell ref="AQ73:AT73"/>
    <mergeCell ref="B73:E73"/>
    <mergeCell ref="F73:I73"/>
    <mergeCell ref="J73:K73"/>
    <mergeCell ref="L73:M73"/>
    <mergeCell ref="N73:O73"/>
    <mergeCell ref="P73:Q73"/>
    <mergeCell ref="AQ74:AT74"/>
    <mergeCell ref="AU74:AW74"/>
    <mergeCell ref="AX74:AY74"/>
    <mergeCell ref="AZ74:BD74"/>
    <mergeCell ref="P74:Q74"/>
    <mergeCell ref="R74:V74"/>
    <mergeCell ref="W74:AB74"/>
    <mergeCell ref="AK74:AP74"/>
    <mergeCell ref="B72:E72"/>
    <mergeCell ref="F72:I72"/>
    <mergeCell ref="J72:K72"/>
    <mergeCell ref="L72:M72"/>
    <mergeCell ref="N72:O72"/>
    <mergeCell ref="R71:V71"/>
    <mergeCell ref="W71:AB71"/>
    <mergeCell ref="AK71:AP71"/>
    <mergeCell ref="AQ71:AT71"/>
    <mergeCell ref="B71:E71"/>
    <mergeCell ref="F71:I71"/>
    <mergeCell ref="J71:K71"/>
    <mergeCell ref="L71:M71"/>
    <mergeCell ref="N71:O71"/>
    <mergeCell ref="P71:Q71"/>
    <mergeCell ref="AQ72:AT72"/>
    <mergeCell ref="AU72:AW72"/>
    <mergeCell ref="AU67:AW67"/>
    <mergeCell ref="AX67:AY67"/>
    <mergeCell ref="AZ67:BD67"/>
    <mergeCell ref="B70:E70"/>
    <mergeCell ref="F70:I70"/>
    <mergeCell ref="J70:K70"/>
    <mergeCell ref="L70:M70"/>
    <mergeCell ref="N70:O70"/>
    <mergeCell ref="R69:V69"/>
    <mergeCell ref="W69:AB69"/>
    <mergeCell ref="AK69:AP69"/>
    <mergeCell ref="AQ69:AT69"/>
    <mergeCell ref="B69:E69"/>
    <mergeCell ref="F69:I69"/>
    <mergeCell ref="J69:K69"/>
    <mergeCell ref="L69:M69"/>
    <mergeCell ref="N69:O69"/>
    <mergeCell ref="P69:Q69"/>
    <mergeCell ref="AQ70:AT70"/>
    <mergeCell ref="AU70:AW70"/>
    <mergeCell ref="AX70:AY70"/>
    <mergeCell ref="AZ70:BD70"/>
    <mergeCell ref="P70:Q70"/>
    <mergeCell ref="R70:V70"/>
    <mergeCell ref="W70:AB70"/>
    <mergeCell ref="AK70:AP70"/>
    <mergeCell ref="AU69:AW69"/>
    <mergeCell ref="AX69:AY69"/>
    <mergeCell ref="AZ69:BD69"/>
    <mergeCell ref="AX66:AY66"/>
    <mergeCell ref="AZ66:BD66"/>
    <mergeCell ref="P66:Q66"/>
    <mergeCell ref="R66:V66"/>
    <mergeCell ref="W66:AB66"/>
    <mergeCell ref="AK66:AP66"/>
    <mergeCell ref="AU65:AW65"/>
    <mergeCell ref="AX65:AY65"/>
    <mergeCell ref="AZ65:BD65"/>
    <mergeCell ref="B68:E68"/>
    <mergeCell ref="F68:I68"/>
    <mergeCell ref="J68:K68"/>
    <mergeCell ref="L68:M68"/>
    <mergeCell ref="N68:O68"/>
    <mergeCell ref="R67:V67"/>
    <mergeCell ref="W67:AB67"/>
    <mergeCell ref="AK67:AP67"/>
    <mergeCell ref="AQ67:AT67"/>
    <mergeCell ref="B67:E67"/>
    <mergeCell ref="F67:I67"/>
    <mergeCell ref="J67:K67"/>
    <mergeCell ref="L67:M67"/>
    <mergeCell ref="N67:O67"/>
    <mergeCell ref="P67:Q67"/>
    <mergeCell ref="AQ68:AT68"/>
    <mergeCell ref="AU68:AW68"/>
    <mergeCell ref="AX68:AY68"/>
    <mergeCell ref="AZ68:BD68"/>
    <mergeCell ref="P68:Q68"/>
    <mergeCell ref="R68:V68"/>
    <mergeCell ref="W68:AB68"/>
    <mergeCell ref="AK68:AP68"/>
    <mergeCell ref="B66:E66"/>
    <mergeCell ref="F66:I66"/>
    <mergeCell ref="J66:K66"/>
    <mergeCell ref="L66:M66"/>
    <mergeCell ref="N66:O66"/>
    <mergeCell ref="R65:V65"/>
    <mergeCell ref="W65:AB65"/>
    <mergeCell ref="AK65:AP65"/>
    <mergeCell ref="AQ65:AT65"/>
    <mergeCell ref="B65:E65"/>
    <mergeCell ref="F65:I65"/>
    <mergeCell ref="J65:K65"/>
    <mergeCell ref="L65:M65"/>
    <mergeCell ref="N65:O65"/>
    <mergeCell ref="P65:Q65"/>
    <mergeCell ref="AQ66:AT66"/>
    <mergeCell ref="AU66:AW66"/>
    <mergeCell ref="AU61:AW61"/>
    <mergeCell ref="AX61:AY61"/>
    <mergeCell ref="AZ61:BD61"/>
    <mergeCell ref="B64:E64"/>
    <mergeCell ref="F64:I64"/>
    <mergeCell ref="J64:K64"/>
    <mergeCell ref="L64:M64"/>
    <mergeCell ref="N64:O64"/>
    <mergeCell ref="R63:V63"/>
    <mergeCell ref="W63:AB63"/>
    <mergeCell ref="AK63:AP63"/>
    <mergeCell ref="AQ63:AT63"/>
    <mergeCell ref="B63:E63"/>
    <mergeCell ref="F63:I63"/>
    <mergeCell ref="J63:K63"/>
    <mergeCell ref="L63:M63"/>
    <mergeCell ref="N63:O63"/>
    <mergeCell ref="P63:Q63"/>
    <mergeCell ref="AQ64:AT64"/>
    <mergeCell ref="AU64:AW64"/>
    <mergeCell ref="AX64:AY64"/>
    <mergeCell ref="AZ64:BD64"/>
    <mergeCell ref="P64:Q64"/>
    <mergeCell ref="R64:V64"/>
    <mergeCell ref="W64:AB64"/>
    <mergeCell ref="AK64:AP64"/>
    <mergeCell ref="AU63:AW63"/>
    <mergeCell ref="AX63:AY63"/>
    <mergeCell ref="AZ63:BD63"/>
    <mergeCell ref="AX60:AY60"/>
    <mergeCell ref="AZ60:BD60"/>
    <mergeCell ref="P60:Q60"/>
    <mergeCell ref="R60:V60"/>
    <mergeCell ref="W60:AB60"/>
    <mergeCell ref="AK60:AP60"/>
    <mergeCell ref="AU59:AW59"/>
    <mergeCell ref="AX59:AY59"/>
    <mergeCell ref="AZ59:BD59"/>
    <mergeCell ref="B62:E62"/>
    <mergeCell ref="F62:I62"/>
    <mergeCell ref="J62:K62"/>
    <mergeCell ref="L62:M62"/>
    <mergeCell ref="N62:O62"/>
    <mergeCell ref="R61:V61"/>
    <mergeCell ref="W61:AB61"/>
    <mergeCell ref="AK61:AP61"/>
    <mergeCell ref="AQ61:AT61"/>
    <mergeCell ref="B61:E61"/>
    <mergeCell ref="F61:I61"/>
    <mergeCell ref="J61:K61"/>
    <mergeCell ref="L61:M61"/>
    <mergeCell ref="N61:O61"/>
    <mergeCell ref="P61:Q61"/>
    <mergeCell ref="AQ62:AT62"/>
    <mergeCell ref="AU62:AW62"/>
    <mergeCell ref="AX62:AY62"/>
    <mergeCell ref="AZ62:BD62"/>
    <mergeCell ref="P62:Q62"/>
    <mergeCell ref="R62:V62"/>
    <mergeCell ref="W62:AB62"/>
    <mergeCell ref="AK62:AP62"/>
    <mergeCell ref="B60:E60"/>
    <mergeCell ref="F60:I60"/>
    <mergeCell ref="J60:K60"/>
    <mergeCell ref="L60:M60"/>
    <mergeCell ref="N60:O60"/>
    <mergeCell ref="R59:V59"/>
    <mergeCell ref="W59:AB59"/>
    <mergeCell ref="AK59:AP59"/>
    <mergeCell ref="AQ59:AT59"/>
    <mergeCell ref="B59:E59"/>
    <mergeCell ref="F59:I59"/>
    <mergeCell ref="J59:K59"/>
    <mergeCell ref="L59:M59"/>
    <mergeCell ref="N59:O59"/>
    <mergeCell ref="P59:Q59"/>
    <mergeCell ref="AQ60:AT60"/>
    <mergeCell ref="AU60:AW60"/>
    <mergeCell ref="AU55:AW55"/>
    <mergeCell ref="AX55:AY55"/>
    <mergeCell ref="AZ55:BD55"/>
    <mergeCell ref="B58:E58"/>
    <mergeCell ref="F58:I58"/>
    <mergeCell ref="J58:K58"/>
    <mergeCell ref="L58:M58"/>
    <mergeCell ref="N58:O58"/>
    <mergeCell ref="R57:V57"/>
    <mergeCell ref="W57:AB57"/>
    <mergeCell ref="AK57:AP57"/>
    <mergeCell ref="AQ57:AT57"/>
    <mergeCell ref="B57:E57"/>
    <mergeCell ref="F57:I57"/>
    <mergeCell ref="J57:K57"/>
    <mergeCell ref="L57:M57"/>
    <mergeCell ref="N57:O57"/>
    <mergeCell ref="P57:Q57"/>
    <mergeCell ref="AQ58:AT58"/>
    <mergeCell ref="AU58:AW58"/>
    <mergeCell ref="AX58:AY58"/>
    <mergeCell ref="AZ58:BD58"/>
    <mergeCell ref="P58:Q58"/>
    <mergeCell ref="R58:V58"/>
    <mergeCell ref="W58:AB58"/>
    <mergeCell ref="AK58:AP58"/>
    <mergeCell ref="AU57:AW57"/>
    <mergeCell ref="AX57:AY57"/>
    <mergeCell ref="AZ57:BD57"/>
    <mergeCell ref="AX54:AY54"/>
    <mergeCell ref="AZ54:BD54"/>
    <mergeCell ref="P54:Q54"/>
    <mergeCell ref="R54:V54"/>
    <mergeCell ref="W54:AB54"/>
    <mergeCell ref="AK54:AP54"/>
    <mergeCell ref="AU53:AW53"/>
    <mergeCell ref="AX53:AY53"/>
    <mergeCell ref="AZ53:BD53"/>
    <mergeCell ref="B56:E56"/>
    <mergeCell ref="F56:I56"/>
    <mergeCell ref="J56:K56"/>
    <mergeCell ref="L56:M56"/>
    <mergeCell ref="N56:O56"/>
    <mergeCell ref="R55:V55"/>
    <mergeCell ref="W55:AB55"/>
    <mergeCell ref="AK55:AP55"/>
    <mergeCell ref="AQ55:AT55"/>
    <mergeCell ref="B55:E55"/>
    <mergeCell ref="F55:I55"/>
    <mergeCell ref="J55:K55"/>
    <mergeCell ref="L55:M55"/>
    <mergeCell ref="N55:O55"/>
    <mergeCell ref="P55:Q55"/>
    <mergeCell ref="AQ56:AT56"/>
    <mergeCell ref="AU56:AW56"/>
    <mergeCell ref="AX56:AY56"/>
    <mergeCell ref="AZ56:BD56"/>
    <mergeCell ref="P56:Q56"/>
    <mergeCell ref="R56:V56"/>
    <mergeCell ref="W56:AB56"/>
    <mergeCell ref="AK56:AP56"/>
    <mergeCell ref="B54:E54"/>
    <mergeCell ref="F54:I54"/>
    <mergeCell ref="J54:K54"/>
    <mergeCell ref="L54:M54"/>
    <mergeCell ref="N54:O54"/>
    <mergeCell ref="R53:V53"/>
    <mergeCell ref="W53:AB53"/>
    <mergeCell ref="AK53:AP53"/>
    <mergeCell ref="AQ53:AT53"/>
    <mergeCell ref="B53:E53"/>
    <mergeCell ref="F53:I53"/>
    <mergeCell ref="J53:K53"/>
    <mergeCell ref="L53:M53"/>
    <mergeCell ref="N53:O53"/>
    <mergeCell ref="P53:Q53"/>
    <mergeCell ref="AQ54:AT54"/>
    <mergeCell ref="AU54:AW54"/>
    <mergeCell ref="AU49:AW49"/>
    <mergeCell ref="AX49:AY49"/>
    <mergeCell ref="AZ49:BD49"/>
    <mergeCell ref="B52:E52"/>
    <mergeCell ref="F52:I52"/>
    <mergeCell ref="J52:K52"/>
    <mergeCell ref="L52:M52"/>
    <mergeCell ref="N52:O52"/>
    <mergeCell ref="R51:V51"/>
    <mergeCell ref="W51:AB51"/>
    <mergeCell ref="AK51:AP51"/>
    <mergeCell ref="AQ51:AT51"/>
    <mergeCell ref="B51:E51"/>
    <mergeCell ref="F51:I51"/>
    <mergeCell ref="J51:K51"/>
    <mergeCell ref="L51:M51"/>
    <mergeCell ref="N51:O51"/>
    <mergeCell ref="P51:Q51"/>
    <mergeCell ref="AQ52:AT52"/>
    <mergeCell ref="AU52:AW52"/>
    <mergeCell ref="AX52:AY52"/>
    <mergeCell ref="AZ52:BD52"/>
    <mergeCell ref="P52:Q52"/>
    <mergeCell ref="R52:V52"/>
    <mergeCell ref="W52:AB52"/>
    <mergeCell ref="AK52:AP52"/>
    <mergeCell ref="AU51:AW51"/>
    <mergeCell ref="AX51:AY51"/>
    <mergeCell ref="AZ51:BD51"/>
    <mergeCell ref="AC49:AJ49"/>
    <mergeCell ref="AC50:AJ50"/>
    <mergeCell ref="AC51:AJ51"/>
    <mergeCell ref="AX48:AY48"/>
    <mergeCell ref="AZ48:BD48"/>
    <mergeCell ref="P48:Q48"/>
    <mergeCell ref="R48:V48"/>
    <mergeCell ref="W48:AB48"/>
    <mergeCell ref="AK48:AP48"/>
    <mergeCell ref="AU47:AW47"/>
    <mergeCell ref="AX47:AY47"/>
    <mergeCell ref="AZ47:BD47"/>
    <mergeCell ref="B50:E50"/>
    <mergeCell ref="F50:I50"/>
    <mergeCell ref="J50:K50"/>
    <mergeCell ref="L50:M50"/>
    <mergeCell ref="N50:O50"/>
    <mergeCell ref="R49:V49"/>
    <mergeCell ref="W49:AB49"/>
    <mergeCell ref="AK49:AP49"/>
    <mergeCell ref="AQ49:AT49"/>
    <mergeCell ref="B49:E49"/>
    <mergeCell ref="F49:I49"/>
    <mergeCell ref="J49:K49"/>
    <mergeCell ref="L49:M49"/>
    <mergeCell ref="N49:O49"/>
    <mergeCell ref="P49:Q49"/>
    <mergeCell ref="AQ50:AT50"/>
    <mergeCell ref="AU50:AW50"/>
    <mergeCell ref="AX50:AY50"/>
    <mergeCell ref="AZ50:BD50"/>
    <mergeCell ref="P50:Q50"/>
    <mergeCell ref="R50:V50"/>
    <mergeCell ref="W50:AB50"/>
    <mergeCell ref="AK50:AP50"/>
    <mergeCell ref="B48:E48"/>
    <mergeCell ref="F48:I48"/>
    <mergeCell ref="J48:K48"/>
    <mergeCell ref="L48:M48"/>
    <mergeCell ref="N48:O48"/>
    <mergeCell ref="R47:V47"/>
    <mergeCell ref="W47:AB47"/>
    <mergeCell ref="AK47:AP47"/>
    <mergeCell ref="AQ47:AT47"/>
    <mergeCell ref="B47:E47"/>
    <mergeCell ref="F47:I47"/>
    <mergeCell ref="J47:K47"/>
    <mergeCell ref="L47:M47"/>
    <mergeCell ref="N47:O47"/>
    <mergeCell ref="P47:Q47"/>
    <mergeCell ref="AQ48:AT48"/>
    <mergeCell ref="AU48:AW48"/>
    <mergeCell ref="AC47:AJ47"/>
    <mergeCell ref="AC48:AJ48"/>
    <mergeCell ref="AU43:AW43"/>
    <mergeCell ref="AX43:AY43"/>
    <mergeCell ref="AZ43:BD43"/>
    <mergeCell ref="B46:E46"/>
    <mergeCell ref="F46:I46"/>
    <mergeCell ref="J46:K46"/>
    <mergeCell ref="L46:M46"/>
    <mergeCell ref="N46:O46"/>
    <mergeCell ref="R45:V45"/>
    <mergeCell ref="W45:AB45"/>
    <mergeCell ref="AK45:AP45"/>
    <mergeCell ref="AQ45:AT45"/>
    <mergeCell ref="B45:E45"/>
    <mergeCell ref="F45:I45"/>
    <mergeCell ref="J45:K45"/>
    <mergeCell ref="L45:M45"/>
    <mergeCell ref="N45:O45"/>
    <mergeCell ref="P45:Q45"/>
    <mergeCell ref="AQ46:AT46"/>
    <mergeCell ref="AU46:AW46"/>
    <mergeCell ref="AX46:AY46"/>
    <mergeCell ref="AZ46:BD46"/>
    <mergeCell ref="P46:Q46"/>
    <mergeCell ref="R46:V46"/>
    <mergeCell ref="W46:AB46"/>
    <mergeCell ref="AK46:AP46"/>
    <mergeCell ref="AU45:AW45"/>
    <mergeCell ref="AX45:AY45"/>
    <mergeCell ref="AZ45:BD45"/>
    <mergeCell ref="AC44:AJ44"/>
    <mergeCell ref="AC45:AJ45"/>
    <mergeCell ref="AC46:AJ46"/>
    <mergeCell ref="AX42:AY42"/>
    <mergeCell ref="AZ42:BD42"/>
    <mergeCell ref="P42:Q42"/>
    <mergeCell ref="R42:V42"/>
    <mergeCell ref="W42:AB42"/>
    <mergeCell ref="AK42:AP42"/>
    <mergeCell ref="AU41:AW41"/>
    <mergeCell ref="AX41:AY41"/>
    <mergeCell ref="AZ41:BD41"/>
    <mergeCell ref="B44:E44"/>
    <mergeCell ref="F44:I44"/>
    <mergeCell ref="J44:K44"/>
    <mergeCell ref="L44:M44"/>
    <mergeCell ref="N44:O44"/>
    <mergeCell ref="R43:V43"/>
    <mergeCell ref="W43:AB43"/>
    <mergeCell ref="AK43:AP43"/>
    <mergeCell ref="AQ43:AT43"/>
    <mergeCell ref="B43:E43"/>
    <mergeCell ref="F43:I43"/>
    <mergeCell ref="J43:K43"/>
    <mergeCell ref="L43:M43"/>
    <mergeCell ref="N43:O43"/>
    <mergeCell ref="P43:Q43"/>
    <mergeCell ref="AQ44:AT44"/>
    <mergeCell ref="AU44:AW44"/>
    <mergeCell ref="AX44:AY44"/>
    <mergeCell ref="AZ44:BD44"/>
    <mergeCell ref="P44:Q44"/>
    <mergeCell ref="R44:V44"/>
    <mergeCell ref="W44:AB44"/>
    <mergeCell ref="AK44:AP44"/>
    <mergeCell ref="B42:E42"/>
    <mergeCell ref="F42:I42"/>
    <mergeCell ref="J42:K42"/>
    <mergeCell ref="L42:M42"/>
    <mergeCell ref="N42:O42"/>
    <mergeCell ref="R41:V41"/>
    <mergeCell ref="W41:AB41"/>
    <mergeCell ref="AK41:AP41"/>
    <mergeCell ref="AQ41:AT41"/>
    <mergeCell ref="B41:E41"/>
    <mergeCell ref="F41:I41"/>
    <mergeCell ref="J41:K41"/>
    <mergeCell ref="L41:M41"/>
    <mergeCell ref="N41:O41"/>
    <mergeCell ref="P41:Q41"/>
    <mergeCell ref="AQ42:AT42"/>
    <mergeCell ref="AU42:AW42"/>
    <mergeCell ref="AU37:AW37"/>
    <mergeCell ref="AX37:AY37"/>
    <mergeCell ref="AZ37:BD37"/>
    <mergeCell ref="B40:E40"/>
    <mergeCell ref="F40:I40"/>
    <mergeCell ref="J40:K40"/>
    <mergeCell ref="L40:M40"/>
    <mergeCell ref="N40:O40"/>
    <mergeCell ref="R39:V39"/>
    <mergeCell ref="W39:AB39"/>
    <mergeCell ref="AK39:AP39"/>
    <mergeCell ref="AQ39:AT39"/>
    <mergeCell ref="B39:E39"/>
    <mergeCell ref="F39:I39"/>
    <mergeCell ref="J39:K39"/>
    <mergeCell ref="L39:M39"/>
    <mergeCell ref="N39:O39"/>
    <mergeCell ref="P39:Q39"/>
    <mergeCell ref="AQ40:AT40"/>
    <mergeCell ref="AU40:AW40"/>
    <mergeCell ref="AX40:AY40"/>
    <mergeCell ref="AZ40:BD40"/>
    <mergeCell ref="P40:Q40"/>
    <mergeCell ref="R40:V40"/>
    <mergeCell ref="W40:AB40"/>
    <mergeCell ref="AK40:AP40"/>
    <mergeCell ref="AU39:AW39"/>
    <mergeCell ref="AX39:AY39"/>
    <mergeCell ref="AZ39:BD39"/>
    <mergeCell ref="AX36:AY36"/>
    <mergeCell ref="AZ36:BD36"/>
    <mergeCell ref="P36:Q36"/>
    <mergeCell ref="R36:V36"/>
    <mergeCell ref="W36:AB36"/>
    <mergeCell ref="AK36:AP36"/>
    <mergeCell ref="AU35:AW35"/>
    <mergeCell ref="AX35:AY35"/>
    <mergeCell ref="AZ35:BD35"/>
    <mergeCell ref="B38:E38"/>
    <mergeCell ref="F38:I38"/>
    <mergeCell ref="J38:K38"/>
    <mergeCell ref="L38:M38"/>
    <mergeCell ref="N38:O38"/>
    <mergeCell ref="R37:V37"/>
    <mergeCell ref="W37:AB37"/>
    <mergeCell ref="AK37:AP37"/>
    <mergeCell ref="AQ37:AT37"/>
    <mergeCell ref="B37:E37"/>
    <mergeCell ref="F37:I37"/>
    <mergeCell ref="J37:K37"/>
    <mergeCell ref="L37:M37"/>
    <mergeCell ref="N37:O37"/>
    <mergeCell ref="P37:Q37"/>
    <mergeCell ref="AQ38:AT38"/>
    <mergeCell ref="AU38:AW38"/>
    <mergeCell ref="AX38:AY38"/>
    <mergeCell ref="AZ38:BD38"/>
    <mergeCell ref="P38:Q38"/>
    <mergeCell ref="R38:V38"/>
    <mergeCell ref="W38:AB38"/>
    <mergeCell ref="AK38:AP38"/>
    <mergeCell ref="B36:E36"/>
    <mergeCell ref="F36:I36"/>
    <mergeCell ref="J36:K36"/>
    <mergeCell ref="L36:M36"/>
    <mergeCell ref="N36:O36"/>
    <mergeCell ref="R35:V35"/>
    <mergeCell ref="W35:AB35"/>
    <mergeCell ref="AK35:AP35"/>
    <mergeCell ref="AQ35:AT35"/>
    <mergeCell ref="B35:E35"/>
    <mergeCell ref="F35:I35"/>
    <mergeCell ref="J35:K35"/>
    <mergeCell ref="L35:M35"/>
    <mergeCell ref="N35:O35"/>
    <mergeCell ref="P35:Q35"/>
    <mergeCell ref="AQ36:AT36"/>
    <mergeCell ref="AU36:AW36"/>
    <mergeCell ref="AU31:AW31"/>
    <mergeCell ref="AX31:AY31"/>
    <mergeCell ref="AZ31:BD31"/>
    <mergeCell ref="B34:E34"/>
    <mergeCell ref="F34:I34"/>
    <mergeCell ref="J34:K34"/>
    <mergeCell ref="L34:M34"/>
    <mergeCell ref="N34:O34"/>
    <mergeCell ref="R33:V33"/>
    <mergeCell ref="W33:AB33"/>
    <mergeCell ref="AK33:AP33"/>
    <mergeCell ref="AQ33:AT33"/>
    <mergeCell ref="B33:E33"/>
    <mergeCell ref="F33:I33"/>
    <mergeCell ref="J33:K33"/>
    <mergeCell ref="L33:M33"/>
    <mergeCell ref="N33:O33"/>
    <mergeCell ref="P33:Q33"/>
    <mergeCell ref="AQ34:AT34"/>
    <mergeCell ref="AU34:AW34"/>
    <mergeCell ref="AX34:AY34"/>
    <mergeCell ref="AZ34:BD34"/>
    <mergeCell ref="P34:Q34"/>
    <mergeCell ref="R34:V34"/>
    <mergeCell ref="W34:AB34"/>
    <mergeCell ref="AK34:AP34"/>
    <mergeCell ref="AU33:AW33"/>
    <mergeCell ref="AX33:AY33"/>
    <mergeCell ref="AZ33:BD33"/>
    <mergeCell ref="AX30:AY30"/>
    <mergeCell ref="AZ30:BD30"/>
    <mergeCell ref="P30:Q30"/>
    <mergeCell ref="R30:V30"/>
    <mergeCell ref="W30:AB30"/>
    <mergeCell ref="AK30:AP30"/>
    <mergeCell ref="AU29:AW29"/>
    <mergeCell ref="AX29:AY29"/>
    <mergeCell ref="AZ29:BD29"/>
    <mergeCell ref="B32:E32"/>
    <mergeCell ref="F32:I32"/>
    <mergeCell ref="J32:K32"/>
    <mergeCell ref="L32:M32"/>
    <mergeCell ref="N32:O32"/>
    <mergeCell ref="R31:V31"/>
    <mergeCell ref="W31:AB31"/>
    <mergeCell ref="AK31:AP31"/>
    <mergeCell ref="AQ31:AT31"/>
    <mergeCell ref="B31:E31"/>
    <mergeCell ref="F31:I31"/>
    <mergeCell ref="J31:K31"/>
    <mergeCell ref="L31:M31"/>
    <mergeCell ref="N31:O31"/>
    <mergeCell ref="P31:Q31"/>
    <mergeCell ref="AQ32:AT32"/>
    <mergeCell ref="AU32:AW32"/>
    <mergeCell ref="AX32:AY32"/>
    <mergeCell ref="AZ32:BD32"/>
    <mergeCell ref="P32:Q32"/>
    <mergeCell ref="R32:V32"/>
    <mergeCell ref="W32:AB32"/>
    <mergeCell ref="AK32:AP32"/>
    <mergeCell ref="B30:E30"/>
    <mergeCell ref="F30:I30"/>
    <mergeCell ref="J30:K30"/>
    <mergeCell ref="L30:M30"/>
    <mergeCell ref="N30:O30"/>
    <mergeCell ref="R29:V29"/>
    <mergeCell ref="W29:AB29"/>
    <mergeCell ref="AK29:AP29"/>
    <mergeCell ref="AQ29:AT29"/>
    <mergeCell ref="B29:E29"/>
    <mergeCell ref="F29:I29"/>
    <mergeCell ref="J29:K29"/>
    <mergeCell ref="L29:M29"/>
    <mergeCell ref="N29:O29"/>
    <mergeCell ref="P29:Q29"/>
    <mergeCell ref="AQ30:AT30"/>
    <mergeCell ref="AU30:AW30"/>
    <mergeCell ref="AK26:AP26"/>
    <mergeCell ref="AU25:AW25"/>
    <mergeCell ref="AX25:AY25"/>
    <mergeCell ref="AZ25:BD25"/>
    <mergeCell ref="B28:E28"/>
    <mergeCell ref="F28:I28"/>
    <mergeCell ref="J28:K28"/>
    <mergeCell ref="L28:M28"/>
    <mergeCell ref="N28:O28"/>
    <mergeCell ref="R27:V27"/>
    <mergeCell ref="W27:AB27"/>
    <mergeCell ref="AK27:AP27"/>
    <mergeCell ref="AQ27:AT27"/>
    <mergeCell ref="B27:E27"/>
    <mergeCell ref="F27:I27"/>
    <mergeCell ref="J27:K27"/>
    <mergeCell ref="L27:M27"/>
    <mergeCell ref="N27:O27"/>
    <mergeCell ref="P27:Q27"/>
    <mergeCell ref="AQ28:AT28"/>
    <mergeCell ref="AU28:AW28"/>
    <mergeCell ref="AX28:AY28"/>
    <mergeCell ref="AZ28:BD28"/>
    <mergeCell ref="P28:Q28"/>
    <mergeCell ref="R28:V28"/>
    <mergeCell ref="W28:AB28"/>
    <mergeCell ref="AK28:AP28"/>
    <mergeCell ref="AU27:AW27"/>
    <mergeCell ref="AX27:AY27"/>
    <mergeCell ref="AZ27:BD27"/>
    <mergeCell ref="AC25:AJ25"/>
    <mergeCell ref="AC26:AJ26"/>
    <mergeCell ref="AU24:AW24"/>
    <mergeCell ref="AX24:AY24"/>
    <mergeCell ref="AZ24:BD24"/>
    <mergeCell ref="P24:Q24"/>
    <mergeCell ref="R24:V24"/>
    <mergeCell ref="W24:AB24"/>
    <mergeCell ref="AK24:AP24"/>
    <mergeCell ref="AU23:AW23"/>
    <mergeCell ref="AX23:AY23"/>
    <mergeCell ref="AZ23:BD23"/>
    <mergeCell ref="B26:E26"/>
    <mergeCell ref="F26:I26"/>
    <mergeCell ref="J26:K26"/>
    <mergeCell ref="L26:M26"/>
    <mergeCell ref="N26:O26"/>
    <mergeCell ref="R25:V25"/>
    <mergeCell ref="W25:AB25"/>
    <mergeCell ref="AK25:AP25"/>
    <mergeCell ref="AQ25:AT25"/>
    <mergeCell ref="B25:E25"/>
    <mergeCell ref="F25:I25"/>
    <mergeCell ref="J25:K25"/>
    <mergeCell ref="L25:M25"/>
    <mergeCell ref="N25:O25"/>
    <mergeCell ref="P25:Q25"/>
    <mergeCell ref="AQ26:AT26"/>
    <mergeCell ref="AU26:AW26"/>
    <mergeCell ref="AX26:AY26"/>
    <mergeCell ref="AZ26:BD26"/>
    <mergeCell ref="P26:Q26"/>
    <mergeCell ref="R26:V26"/>
    <mergeCell ref="W26:AB26"/>
    <mergeCell ref="B24:E24"/>
    <mergeCell ref="F24:I24"/>
    <mergeCell ref="J24:K24"/>
    <mergeCell ref="L24:M24"/>
    <mergeCell ref="N24:O24"/>
    <mergeCell ref="R23:V23"/>
    <mergeCell ref="W23:AB23"/>
    <mergeCell ref="AK23:AP23"/>
    <mergeCell ref="AQ23:AT23"/>
    <mergeCell ref="B23:E23"/>
    <mergeCell ref="F23:I23"/>
    <mergeCell ref="J23:K23"/>
    <mergeCell ref="L23:M23"/>
    <mergeCell ref="N23:O23"/>
    <mergeCell ref="P23:Q23"/>
    <mergeCell ref="AQ24:AT24"/>
    <mergeCell ref="AC23:AJ23"/>
    <mergeCell ref="AC24:AJ24"/>
    <mergeCell ref="A18:BD18"/>
    <mergeCell ref="A20:A22"/>
    <mergeCell ref="B20:AJ20"/>
    <mergeCell ref="AK20:AY20"/>
    <mergeCell ref="AZ20:BD22"/>
    <mergeCell ref="W21:AB22"/>
    <mergeCell ref="AK21:AP22"/>
    <mergeCell ref="AQ21:AT22"/>
    <mergeCell ref="AU21:AW22"/>
    <mergeCell ref="AX21:AY22"/>
    <mergeCell ref="B21:E22"/>
    <mergeCell ref="F21:I22"/>
    <mergeCell ref="J21:K22"/>
    <mergeCell ref="L21:M22"/>
    <mergeCell ref="N21:Q21"/>
    <mergeCell ref="R21:V22"/>
    <mergeCell ref="N22:O22"/>
    <mergeCell ref="P22:Q22"/>
    <mergeCell ref="AC21:AJ22"/>
    <mergeCell ref="AT12:BD12"/>
    <mergeCell ref="AQ13:AS13"/>
    <mergeCell ref="AT13:BD13"/>
    <mergeCell ref="AQ14:AS14"/>
    <mergeCell ref="AT14:BD14"/>
    <mergeCell ref="AQ15:AS15"/>
    <mergeCell ref="AT15:BD15"/>
    <mergeCell ref="AQ16:AS16"/>
    <mergeCell ref="AT16:BD16"/>
    <mergeCell ref="W11:AP11"/>
    <mergeCell ref="G11:Q11"/>
    <mergeCell ref="A11:F11"/>
    <mergeCell ref="AI8:AL8"/>
    <mergeCell ref="AI9:AL9"/>
    <mergeCell ref="AM9:AT9"/>
    <mergeCell ref="AM8:AT8"/>
    <mergeCell ref="AI2:AL2"/>
    <mergeCell ref="AM2:AT2"/>
    <mergeCell ref="AI3:AL3"/>
    <mergeCell ref="AM3:AT3"/>
    <mergeCell ref="AI4:AL4"/>
    <mergeCell ref="AM4:AT4"/>
    <mergeCell ref="AI5:AL5"/>
    <mergeCell ref="AM5:AT5"/>
    <mergeCell ref="AI6:AL6"/>
    <mergeCell ref="AM6:AT6"/>
    <mergeCell ref="P1:AF9"/>
    <mergeCell ref="AG1:AH9"/>
    <mergeCell ref="AU1:BD9"/>
    <mergeCell ref="AI1:AT1"/>
    <mergeCell ref="AQ11:BD11"/>
    <mergeCell ref="AQ12:AS12"/>
    <mergeCell ref="AC27:AJ27"/>
    <mergeCell ref="AC28:AJ28"/>
    <mergeCell ref="AC29:AJ29"/>
    <mergeCell ref="AC30:AJ30"/>
    <mergeCell ref="AC31:AJ31"/>
    <mergeCell ref="AC32:AJ32"/>
    <mergeCell ref="AC33:AJ33"/>
    <mergeCell ref="AC34:AJ34"/>
    <mergeCell ref="AC35:AJ35"/>
    <mergeCell ref="AC36:AJ36"/>
    <mergeCell ref="AC37:AJ37"/>
    <mergeCell ref="AC38:AJ38"/>
    <mergeCell ref="AC39:AJ39"/>
    <mergeCell ref="AC40:AJ40"/>
    <mergeCell ref="AC41:AJ41"/>
    <mergeCell ref="AC42:AJ42"/>
    <mergeCell ref="AC43:AJ43"/>
    <mergeCell ref="AC52:AJ52"/>
    <mergeCell ref="AC53:AJ53"/>
    <mergeCell ref="AC54:AJ54"/>
    <mergeCell ref="AC55:AJ55"/>
    <mergeCell ref="AC56:AJ56"/>
    <mergeCell ref="AC57:AJ57"/>
    <mergeCell ref="AC58:AJ58"/>
    <mergeCell ref="AC80:AJ80"/>
    <mergeCell ref="AC81:AJ81"/>
    <mergeCell ref="AC82:AJ82"/>
    <mergeCell ref="AC83:AJ83"/>
    <mergeCell ref="AC84:AJ84"/>
    <mergeCell ref="AC85:AJ85"/>
    <mergeCell ref="AC86:AJ86"/>
    <mergeCell ref="AC87:AJ87"/>
    <mergeCell ref="AC88:AJ88"/>
    <mergeCell ref="AC89:AJ89"/>
    <mergeCell ref="AC59:AJ59"/>
    <mergeCell ref="AC60:AJ60"/>
    <mergeCell ref="AC61:AJ61"/>
    <mergeCell ref="AC62:AJ62"/>
    <mergeCell ref="AC63:AJ63"/>
    <mergeCell ref="AC64:AJ64"/>
    <mergeCell ref="AC65:AJ65"/>
    <mergeCell ref="AC66:AJ66"/>
    <mergeCell ref="AC67:AJ67"/>
    <mergeCell ref="AC68:AJ68"/>
    <mergeCell ref="AC69:AJ69"/>
    <mergeCell ref="AC70:AJ70"/>
    <mergeCell ref="AC71:AJ71"/>
    <mergeCell ref="AC72:AJ72"/>
    <mergeCell ref="AC73:AJ73"/>
    <mergeCell ref="AC100:AJ100"/>
    <mergeCell ref="AC101:AJ101"/>
    <mergeCell ref="AC102:AJ102"/>
    <mergeCell ref="AC103:AJ103"/>
    <mergeCell ref="AC104:AJ104"/>
    <mergeCell ref="AC105:AJ105"/>
    <mergeCell ref="AC106:AJ106"/>
    <mergeCell ref="AC107:AJ107"/>
    <mergeCell ref="AC108:AJ108"/>
    <mergeCell ref="AC109:AJ109"/>
    <mergeCell ref="AC110:AJ110"/>
    <mergeCell ref="AC111:AJ111"/>
    <mergeCell ref="AC76:AJ76"/>
    <mergeCell ref="AC77:AJ77"/>
    <mergeCell ref="AC78:AJ78"/>
    <mergeCell ref="AC79:AJ79"/>
    <mergeCell ref="AC92:AJ92"/>
  </mergeCells>
  <dataValidations count="11">
    <dataValidation type="list" allowBlank="1" showInputMessage="1" showErrorMessage="1" sqref="AU23:AW126" xr:uid="{4FF1CC2E-9AA3-40DB-8DA9-90F69BCDABD5}">
      <formula1>seed_units</formula1>
    </dataValidation>
    <dataValidation type="list" allowBlank="1" showInputMessage="1" showErrorMessage="1" sqref="AK23:AP126" xr:uid="{E8969218-F693-4422-ADC8-8307F074A3D6}">
      <formula1>crops_list</formula1>
    </dataValidation>
    <dataValidation type="decimal" allowBlank="1" showInputMessage="1" showErrorMessage="1" sqref="AX23:AY126" xr:uid="{719CAEBA-F054-4AE5-8018-6F26A01B40F7}">
      <formula1>0</formula1>
      <formula2>1000000</formula2>
    </dataValidation>
    <dataValidation type="whole" allowBlank="1" showInputMessage="1" showErrorMessage="1" sqref="L23:M126" xr:uid="{CBC2D9A1-65F2-4261-8A52-12E5850F1560}">
      <formula1>1900</formula1>
      <formula2>2022</formula2>
    </dataValidation>
    <dataValidation type="list" allowBlank="1" showInputMessage="1" showErrorMessage="1" sqref="J23:K126" xr:uid="{7587B161-8DFA-4C0D-840E-A40A0B9977B0}">
      <formula1>"M,F"</formula1>
    </dataValidation>
    <dataValidation type="list" allowBlank="1" showInputMessage="1" showErrorMessage="1" sqref="AM5:AT5" xr:uid="{955BDDFF-6FC1-4C34-9251-8B712332AF95}">
      <formula1>districts</formula1>
    </dataValidation>
    <dataValidation type="list" allowBlank="1" showInputMessage="1" showErrorMessage="1" sqref="AD25:AE126 AC23:AC126 AN6:AT6 AM6" xr:uid="{EA519732-8801-473E-809D-D682B46D2318}">
      <formula1>INDIRECT(SUBSTITUTE($AM$5,"_"," "))</formula1>
    </dataValidation>
    <dataValidation type="date" allowBlank="1" showInputMessage="1" showErrorMessage="1" sqref="AM8:AT8" xr:uid="{4261E3E1-1F9D-4EA1-9F66-37BA7B1E4E03}">
      <formula1>43831</formula1>
      <formula2>47849</formula2>
    </dataValidation>
    <dataValidation type="whole" allowBlank="1" showInputMessage="1" showErrorMessage="1" sqref="AM3:AT3" xr:uid="{C5D4CF34-F81E-4085-803D-F735F56B8292}">
      <formula1>100000000</formula1>
      <formula2>199999999</formula2>
    </dataValidation>
    <dataValidation type="list" allowBlank="1" sqref="AQ23:AT126" xr:uid="{1F8FAE14-C95D-4079-9C80-A996ACFCD3FF}">
      <formula1>INDIRECT(SUBSTITUTE($AK$23,"_"," "))</formula1>
    </dataValidation>
    <dataValidation type="list" allowBlank="1" showInputMessage="1" showErrorMessage="1" sqref="AM7:AT7" xr:uid="{880C0333-DCCE-45D5-8E0F-0A9B7A674F89}">
      <formula1>cadeias_valor</formula1>
    </dataValidation>
  </dataValidations>
  <printOptions horizontalCentered="1"/>
  <pageMargins left="0.1" right="0.1" top="0.1" bottom="0.7" header="0.3" footer="0.1"/>
  <pageSetup paperSize="9" orientation="landscape" r:id="rId1"/>
  <headerFooter>
    <oddFooter>&amp;L&amp;"Arial Nova Cond Light,Bold"&amp;8 1.º MEMBRO&amp;"Arial Nova Cond Light,Regular"
________________________&amp;C&amp;"Arial Nova Cond Light,Bold"&amp;8 2.º MEMBRO
________________________
PG &amp;P//&amp;N&amp;R&amp;"Arial Nova Cond Light,Bold"&amp;8 3.º MEMBRO
________________________</oddFooter>
  </headerFooter>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BA767A-C5D3-4067-B356-D5895E055EC6}">
  <sheetPr codeName="Sheet17">
    <tabColor rgb="FF0070C0"/>
  </sheetPr>
  <dimension ref="A1:BX152"/>
  <sheetViews>
    <sheetView showGridLines="0" view="pageBreakPreview" zoomScale="85" zoomScaleNormal="190" zoomScaleSheetLayoutView="85" workbookViewId="0">
      <selection activeCell="B21" sqref="B21:AE21"/>
    </sheetView>
  </sheetViews>
  <sheetFormatPr defaultColWidth="2.53125" defaultRowHeight="13.9" x14ac:dyDescent="0.4"/>
  <cols>
    <col min="1" max="1" width="2.3984375" style="105" customWidth="1"/>
    <col min="2" max="2" width="4.9296875" style="105" customWidth="1"/>
    <col min="3" max="3" width="2.265625" style="105" customWidth="1"/>
    <col min="4" max="4" width="2" style="105" customWidth="1"/>
    <col min="5" max="5" width="3.3984375" style="105" customWidth="1"/>
    <col min="6" max="6" width="2" style="105" customWidth="1"/>
    <col min="7" max="7" width="3.6640625" style="105" customWidth="1"/>
    <col min="8" max="8" width="3" style="105" customWidth="1"/>
    <col min="9" max="9" width="3.33203125" style="105" customWidth="1"/>
    <col min="10" max="10" width="1.53125" style="105" customWidth="1"/>
    <col min="11" max="11" width="1.1328125" style="105" customWidth="1"/>
    <col min="12" max="12" width="2.9296875" style="105" customWidth="1"/>
    <col min="13" max="13" width="3.3984375" style="105" customWidth="1"/>
    <col min="14" max="14" width="2" style="105" customWidth="1"/>
    <col min="15" max="15" width="4.59765625" style="105" customWidth="1"/>
    <col min="16" max="16" width="5.06640625" style="105" customWidth="1"/>
    <col min="17" max="17" width="3.86328125" style="105" customWidth="1"/>
    <col min="18" max="18" width="2.86328125" style="105" customWidth="1"/>
    <col min="19" max="19" width="4.1328125" style="105" customWidth="1"/>
    <col min="20" max="20" width="2.33203125" style="105" customWidth="1"/>
    <col min="21" max="21" width="5.73046875" style="105" customWidth="1"/>
    <col min="22" max="22" width="2.46484375" style="105" customWidth="1"/>
    <col min="23" max="23" width="1.73046875" style="105" customWidth="1"/>
    <col min="24" max="24" width="5.59765625" style="105" customWidth="1"/>
    <col min="25" max="25" width="4.796875" style="105" customWidth="1"/>
    <col min="26" max="26" width="1.86328125" style="105" customWidth="1"/>
    <col min="27" max="27" width="3.3984375" style="105" customWidth="1"/>
    <col min="28" max="28" width="2.19921875" style="105" customWidth="1"/>
    <col min="29" max="29" width="1.86328125" style="105" customWidth="1"/>
    <col min="30" max="30" width="3.3984375" style="105" customWidth="1"/>
    <col min="31" max="31" width="3.3984375" style="107" customWidth="1"/>
    <col min="32" max="32" width="2.73046875" style="107" customWidth="1"/>
    <col min="33" max="33" width="3.265625" style="107" customWidth="1"/>
    <col min="34" max="34" width="2.3984375" style="107" customWidth="1"/>
    <col min="35" max="37" width="3.3984375" style="107" customWidth="1"/>
    <col min="38" max="38" width="2.1328125" style="105" customWidth="1"/>
    <col min="39" max="40" width="3.3984375" style="105" customWidth="1"/>
    <col min="41" max="41" width="2.86328125" style="105" customWidth="1"/>
    <col min="42" max="42" width="3.3984375" style="105" customWidth="1"/>
    <col min="43" max="43" width="2.86328125" style="105" customWidth="1"/>
    <col min="44" max="44" width="3.3984375" style="105" customWidth="1"/>
    <col min="45" max="45" width="2.73046875" style="105" customWidth="1"/>
    <col min="46" max="46" width="2.06640625" style="105" customWidth="1"/>
    <col min="47" max="47" width="3.3984375" style="105" customWidth="1"/>
    <col min="48" max="16384" width="2.53125" style="105"/>
  </cols>
  <sheetData>
    <row r="1" spans="1:76" ht="14.25" customHeight="1" x14ac:dyDescent="0.4">
      <c r="A1" s="525"/>
      <c r="B1" s="526"/>
      <c r="C1" s="526"/>
      <c r="D1" s="526"/>
      <c r="E1" s="527"/>
      <c r="F1" s="527"/>
      <c r="G1" s="527"/>
      <c r="H1" s="527"/>
      <c r="I1" s="527"/>
      <c r="J1" s="527"/>
      <c r="K1" s="527"/>
      <c r="L1" s="526"/>
      <c r="M1" s="528"/>
      <c r="N1" s="528"/>
      <c r="O1" s="529"/>
      <c r="P1" s="529"/>
      <c r="Q1" s="2054" t="s">
        <v>2598</v>
      </c>
      <c r="R1" s="2055"/>
      <c r="S1" s="2055"/>
      <c r="T1" s="2055"/>
      <c r="U1" s="2055"/>
      <c r="V1" s="2055"/>
      <c r="W1" s="2055"/>
      <c r="X1" s="2055"/>
      <c r="Y1" s="2055"/>
      <c r="Z1" s="2055"/>
      <c r="AA1" s="2056"/>
      <c r="AB1" s="2050" t="s">
        <v>2601</v>
      </c>
      <c r="AC1" s="2050"/>
      <c r="AD1" s="2051"/>
      <c r="AE1" s="2046" t="s">
        <v>2129</v>
      </c>
      <c r="AF1" s="2047"/>
      <c r="AG1" s="2047"/>
      <c r="AH1" s="2047"/>
      <c r="AI1" s="2047"/>
      <c r="AJ1" s="2047"/>
      <c r="AK1" s="2047"/>
      <c r="AL1" s="2047"/>
      <c r="AM1" s="2047"/>
      <c r="AN1" s="2047"/>
      <c r="AO1" s="1978" t="s">
        <v>2599</v>
      </c>
      <c r="AP1" s="1978"/>
      <c r="AQ1" s="1978"/>
      <c r="AR1" s="1978"/>
      <c r="AS1" s="1978"/>
      <c r="AT1" s="1978"/>
      <c r="AU1" s="1979"/>
    </row>
    <row r="2" spans="1:76" ht="13.9" customHeight="1" x14ac:dyDescent="0.4">
      <c r="A2" s="530"/>
      <c r="B2" s="35"/>
      <c r="C2" s="35"/>
      <c r="D2" s="35"/>
      <c r="E2" s="106"/>
      <c r="F2" s="106"/>
      <c r="G2" s="106"/>
      <c r="H2" s="106"/>
      <c r="I2" s="106"/>
      <c r="J2" s="106"/>
      <c r="K2" s="106"/>
      <c r="L2" s="523"/>
      <c r="M2" s="523"/>
      <c r="N2" s="523"/>
      <c r="O2" s="524"/>
      <c r="P2" s="524"/>
      <c r="Q2" s="2057"/>
      <c r="R2" s="2058"/>
      <c r="S2" s="2058"/>
      <c r="T2" s="2058"/>
      <c r="U2" s="2058"/>
      <c r="V2" s="2058"/>
      <c r="W2" s="2058"/>
      <c r="X2" s="2058"/>
      <c r="Y2" s="2058"/>
      <c r="Z2" s="2058"/>
      <c r="AA2" s="2059"/>
      <c r="AB2" s="1228"/>
      <c r="AC2" s="1228"/>
      <c r="AD2" s="1229"/>
      <c r="AE2" s="1956" t="s">
        <v>1217</v>
      </c>
      <c r="AF2" s="1957"/>
      <c r="AG2" s="1957"/>
      <c r="AH2" s="1955"/>
      <c r="AI2" s="1955"/>
      <c r="AJ2" s="1955"/>
      <c r="AK2" s="1955"/>
      <c r="AL2" s="1955"/>
      <c r="AM2" s="1955"/>
      <c r="AN2" s="1955"/>
      <c r="AO2" s="1980"/>
      <c r="AP2" s="1980"/>
      <c r="AQ2" s="1980"/>
      <c r="AR2" s="1980"/>
      <c r="AS2" s="1980"/>
      <c r="AT2" s="1980"/>
      <c r="AU2" s="1981"/>
    </row>
    <row r="3" spans="1:76" ht="13.9" customHeight="1" x14ac:dyDescent="0.4">
      <c r="A3" s="530"/>
      <c r="B3" s="35"/>
      <c r="C3" s="35"/>
      <c r="D3" s="35"/>
      <c r="E3" s="106"/>
      <c r="F3" s="106"/>
      <c r="G3" s="106"/>
      <c r="H3" s="106"/>
      <c r="I3" s="106"/>
      <c r="J3" s="106"/>
      <c r="K3" s="106"/>
      <c r="L3" s="523"/>
      <c r="M3" s="523"/>
      <c r="N3" s="523"/>
      <c r="O3" s="524"/>
      <c r="P3" s="524"/>
      <c r="Q3" s="2057"/>
      <c r="R3" s="2058"/>
      <c r="S3" s="2058"/>
      <c r="T3" s="2058"/>
      <c r="U3" s="2058"/>
      <c r="V3" s="2058"/>
      <c r="W3" s="2058"/>
      <c r="X3" s="2058"/>
      <c r="Y3" s="2058"/>
      <c r="Z3" s="2058"/>
      <c r="AA3" s="2059"/>
      <c r="AB3" s="1228"/>
      <c r="AC3" s="1228"/>
      <c r="AD3" s="1229"/>
      <c r="AE3" s="1956" t="s">
        <v>2540</v>
      </c>
      <c r="AF3" s="1957"/>
      <c r="AG3" s="1957"/>
      <c r="AH3" s="1955"/>
      <c r="AI3" s="1955"/>
      <c r="AJ3" s="1955"/>
      <c r="AK3" s="1955"/>
      <c r="AL3" s="1955"/>
      <c r="AM3" s="1955"/>
      <c r="AN3" s="1955"/>
      <c r="AO3" s="1980"/>
      <c r="AP3" s="1980"/>
      <c r="AQ3" s="1980"/>
      <c r="AR3" s="1980"/>
      <c r="AS3" s="1980"/>
      <c r="AT3" s="1980"/>
      <c r="AU3" s="1981"/>
    </row>
    <row r="4" spans="1:76" ht="13.9" customHeight="1" x14ac:dyDescent="0.4">
      <c r="A4" s="531"/>
      <c r="B4" s="106"/>
      <c r="C4" s="106"/>
      <c r="D4" s="106"/>
      <c r="E4" s="106"/>
      <c r="F4" s="106"/>
      <c r="G4" s="106"/>
      <c r="H4" s="106"/>
      <c r="I4" s="106"/>
      <c r="J4" s="106"/>
      <c r="K4" s="106"/>
      <c r="L4" s="523"/>
      <c r="M4" s="523"/>
      <c r="N4" s="523"/>
      <c r="O4" s="524"/>
      <c r="P4" s="524"/>
      <c r="Q4" s="2057"/>
      <c r="R4" s="2058"/>
      <c r="S4" s="2058"/>
      <c r="T4" s="2058"/>
      <c r="U4" s="2058"/>
      <c r="V4" s="2058"/>
      <c r="W4" s="2058"/>
      <c r="X4" s="2058"/>
      <c r="Y4" s="2058"/>
      <c r="Z4" s="2058"/>
      <c r="AA4" s="2059"/>
      <c r="AB4" s="1228"/>
      <c r="AC4" s="1228"/>
      <c r="AD4" s="1229"/>
      <c r="AE4" s="1956" t="s">
        <v>1218</v>
      </c>
      <c r="AF4" s="1957"/>
      <c r="AG4" s="1957"/>
      <c r="AH4" s="1955"/>
      <c r="AI4" s="1955"/>
      <c r="AJ4" s="1955"/>
      <c r="AK4" s="1955"/>
      <c r="AL4" s="1955"/>
      <c r="AM4" s="1955"/>
      <c r="AN4" s="1955"/>
      <c r="AO4" s="1980"/>
      <c r="AP4" s="1980"/>
      <c r="AQ4" s="1980"/>
      <c r="AR4" s="1980"/>
      <c r="AS4" s="1980"/>
      <c r="AT4" s="1980"/>
      <c r="AU4" s="1981"/>
    </row>
    <row r="5" spans="1:76" ht="13.9" customHeight="1" x14ac:dyDescent="0.4">
      <c r="A5" s="531"/>
      <c r="B5" s="106"/>
      <c r="C5" s="106"/>
      <c r="D5" s="106"/>
      <c r="E5" s="106"/>
      <c r="F5" s="106"/>
      <c r="G5" s="106"/>
      <c r="H5" s="106"/>
      <c r="I5" s="106"/>
      <c r="J5" s="106"/>
      <c r="K5" s="106"/>
      <c r="L5" s="523"/>
      <c r="M5" s="523"/>
      <c r="N5" s="523"/>
      <c r="O5" s="524"/>
      <c r="P5" s="524"/>
      <c r="Q5" s="2057"/>
      <c r="R5" s="2058"/>
      <c r="S5" s="2058"/>
      <c r="T5" s="2058"/>
      <c r="U5" s="2058"/>
      <c r="V5" s="2058"/>
      <c r="W5" s="2058"/>
      <c r="X5" s="2058"/>
      <c r="Y5" s="2058"/>
      <c r="Z5" s="2058"/>
      <c r="AA5" s="2059"/>
      <c r="AB5" s="1228"/>
      <c r="AC5" s="1228"/>
      <c r="AD5" s="1229"/>
      <c r="AE5" s="1956" t="s">
        <v>2539</v>
      </c>
      <c r="AF5" s="1957"/>
      <c r="AG5" s="1957"/>
      <c r="AH5" s="1955"/>
      <c r="AI5" s="1955"/>
      <c r="AJ5" s="1955"/>
      <c r="AK5" s="1955"/>
      <c r="AL5" s="1955"/>
      <c r="AM5" s="1955"/>
      <c r="AN5" s="1955"/>
      <c r="AO5" s="1980"/>
      <c r="AP5" s="1980"/>
      <c r="AQ5" s="1980"/>
      <c r="AR5" s="1980"/>
      <c r="AS5" s="1980"/>
      <c r="AT5" s="1980"/>
      <c r="AU5" s="1981"/>
    </row>
    <row r="6" spans="1:76" ht="13.9" customHeight="1" x14ac:dyDescent="0.4">
      <c r="A6" s="531"/>
      <c r="B6" s="106"/>
      <c r="C6" s="106"/>
      <c r="D6" s="106"/>
      <c r="E6" s="106"/>
      <c r="F6" s="106"/>
      <c r="G6" s="106"/>
      <c r="H6" s="106"/>
      <c r="I6" s="106"/>
      <c r="J6" s="106"/>
      <c r="K6" s="106"/>
      <c r="L6" s="523"/>
      <c r="M6" s="523"/>
      <c r="N6" s="523"/>
      <c r="O6" s="524"/>
      <c r="P6" s="524"/>
      <c r="Q6" s="2057"/>
      <c r="R6" s="2058"/>
      <c r="S6" s="2058"/>
      <c r="T6" s="2058"/>
      <c r="U6" s="2058"/>
      <c r="V6" s="2058"/>
      <c r="W6" s="2058"/>
      <c r="X6" s="2058"/>
      <c r="Y6" s="2058"/>
      <c r="Z6" s="2058"/>
      <c r="AA6" s="2059"/>
      <c r="AB6" s="1228"/>
      <c r="AC6" s="1228"/>
      <c r="AD6" s="1229"/>
      <c r="AE6" s="1956" t="s">
        <v>2551</v>
      </c>
      <c r="AF6" s="1957"/>
      <c r="AG6" s="1957"/>
      <c r="AH6" s="1955"/>
      <c r="AI6" s="1955"/>
      <c r="AJ6" s="1955"/>
      <c r="AK6" s="1955"/>
      <c r="AL6" s="1955"/>
      <c r="AM6" s="1955"/>
      <c r="AN6" s="1955"/>
      <c r="AO6" s="1980"/>
      <c r="AP6" s="1980"/>
      <c r="AQ6" s="1980"/>
      <c r="AR6" s="1980"/>
      <c r="AS6" s="1980"/>
      <c r="AT6" s="1980"/>
      <c r="AU6" s="1981"/>
      <c r="BE6" s="384"/>
    </row>
    <row r="7" spans="1:76" ht="13.9" customHeight="1" x14ac:dyDescent="0.4">
      <c r="A7" s="531"/>
      <c r="B7" s="106"/>
      <c r="C7" s="106"/>
      <c r="D7" s="106"/>
      <c r="E7" s="106"/>
      <c r="F7" s="106"/>
      <c r="G7" s="106"/>
      <c r="H7" s="106"/>
      <c r="I7" s="106"/>
      <c r="J7" s="106"/>
      <c r="K7" s="106"/>
      <c r="L7" s="523"/>
      <c r="M7" s="523"/>
      <c r="N7" s="523"/>
      <c r="O7" s="524"/>
      <c r="P7" s="524"/>
      <c r="Q7" s="2057"/>
      <c r="R7" s="2058"/>
      <c r="S7" s="2058"/>
      <c r="T7" s="2058"/>
      <c r="U7" s="2058"/>
      <c r="V7" s="2058"/>
      <c r="W7" s="2058"/>
      <c r="X7" s="2058"/>
      <c r="Y7" s="2058"/>
      <c r="Z7" s="2058"/>
      <c r="AA7" s="2059"/>
      <c r="AB7" s="1228"/>
      <c r="AC7" s="1228"/>
      <c r="AD7" s="1229"/>
      <c r="AE7" s="1956" t="s">
        <v>2541</v>
      </c>
      <c r="AF7" s="1957"/>
      <c r="AG7" s="1957"/>
      <c r="AH7" s="1954"/>
      <c r="AI7" s="1955"/>
      <c r="AJ7" s="1955"/>
      <c r="AK7" s="1955"/>
      <c r="AL7" s="1955"/>
      <c r="AM7" s="1955"/>
      <c r="AN7" s="1955"/>
      <c r="AO7" s="1980"/>
      <c r="AP7" s="1980"/>
      <c r="AQ7" s="1980"/>
      <c r="AR7" s="1980"/>
      <c r="AS7" s="1980"/>
      <c r="AT7" s="1980"/>
      <c r="AU7" s="1981"/>
    </row>
    <row r="8" spans="1:76" ht="13.9" customHeight="1" x14ac:dyDescent="0.4">
      <c r="A8" s="531"/>
      <c r="B8" s="106"/>
      <c r="C8" s="106"/>
      <c r="D8" s="106"/>
      <c r="E8" s="106"/>
      <c r="F8" s="106"/>
      <c r="G8" s="106"/>
      <c r="H8" s="106"/>
      <c r="I8" s="106"/>
      <c r="J8" s="106"/>
      <c r="K8" s="106"/>
      <c r="L8" s="523"/>
      <c r="M8" s="523"/>
      <c r="N8" s="523"/>
      <c r="O8" s="524"/>
      <c r="P8" s="524"/>
      <c r="Q8" s="2057"/>
      <c r="R8" s="2058"/>
      <c r="S8" s="2058"/>
      <c r="T8" s="2058"/>
      <c r="U8" s="2058"/>
      <c r="V8" s="2058"/>
      <c r="W8" s="2058"/>
      <c r="X8" s="2058"/>
      <c r="Y8" s="2058"/>
      <c r="Z8" s="2058"/>
      <c r="AA8" s="2059"/>
      <c r="AB8" s="1228"/>
      <c r="AC8" s="1228"/>
      <c r="AD8" s="1229"/>
      <c r="AE8" s="1956" t="s">
        <v>3448</v>
      </c>
      <c r="AF8" s="1957"/>
      <c r="AG8" s="1957"/>
      <c r="AH8" s="1954"/>
      <c r="AI8" s="1955"/>
      <c r="AJ8" s="1955"/>
      <c r="AK8" s="1955"/>
      <c r="AL8" s="1955"/>
      <c r="AM8" s="1955"/>
      <c r="AN8" s="1955"/>
      <c r="AO8" s="1980"/>
      <c r="AP8" s="1980"/>
      <c r="AQ8" s="1980"/>
      <c r="AR8" s="1980"/>
      <c r="AS8" s="1980"/>
      <c r="AT8" s="1980"/>
      <c r="AU8" s="1981"/>
    </row>
    <row r="9" spans="1:76" ht="13.9" customHeight="1" x14ac:dyDescent="0.4">
      <c r="A9" s="532"/>
      <c r="B9" s="311"/>
      <c r="C9" s="311"/>
      <c r="D9" s="311"/>
      <c r="E9" s="311"/>
      <c r="F9" s="311"/>
      <c r="G9" s="311"/>
      <c r="H9" s="311"/>
      <c r="I9" s="311"/>
      <c r="J9" s="311"/>
      <c r="K9" s="311"/>
      <c r="L9" s="523"/>
      <c r="M9" s="523"/>
      <c r="N9" s="523"/>
      <c r="O9" s="524"/>
      <c r="P9" s="524"/>
      <c r="Q9" s="2057"/>
      <c r="R9" s="2058"/>
      <c r="S9" s="2058"/>
      <c r="T9" s="2058"/>
      <c r="U9" s="2058"/>
      <c r="V9" s="2058"/>
      <c r="W9" s="2058"/>
      <c r="X9" s="2058"/>
      <c r="Y9" s="2058"/>
      <c r="Z9" s="2058"/>
      <c r="AA9" s="2059"/>
      <c r="AB9" s="1228"/>
      <c r="AC9" s="1228"/>
      <c r="AD9" s="1229"/>
      <c r="AE9" s="1956" t="s">
        <v>2131</v>
      </c>
      <c r="AF9" s="1957"/>
      <c r="AG9" s="1957"/>
      <c r="AH9" s="1955"/>
      <c r="AI9" s="1955"/>
      <c r="AJ9" s="1955"/>
      <c r="AK9" s="1955"/>
      <c r="AL9" s="1955"/>
      <c r="AM9" s="1955"/>
      <c r="AN9" s="1955"/>
      <c r="AO9" s="1980"/>
      <c r="AP9" s="1980"/>
      <c r="AQ9" s="1980"/>
      <c r="AR9" s="1980"/>
      <c r="AS9" s="1980"/>
      <c r="AT9" s="1980"/>
      <c r="AU9" s="1981"/>
    </row>
    <row r="10" spans="1:76" ht="13.9" customHeight="1" x14ac:dyDescent="0.4">
      <c r="A10" s="533"/>
      <c r="B10" s="534"/>
      <c r="C10" s="534"/>
      <c r="D10" s="534"/>
      <c r="E10" s="534"/>
      <c r="F10" s="534"/>
      <c r="G10" s="534"/>
      <c r="H10" s="534"/>
      <c r="I10" s="534"/>
      <c r="J10" s="534"/>
      <c r="K10" s="534"/>
      <c r="L10" s="535"/>
      <c r="M10" s="535"/>
      <c r="N10" s="535"/>
      <c r="O10" s="536"/>
      <c r="P10" s="536"/>
      <c r="Q10" s="2060"/>
      <c r="R10" s="2061"/>
      <c r="S10" s="2061"/>
      <c r="T10" s="2061"/>
      <c r="U10" s="2061"/>
      <c r="V10" s="2061"/>
      <c r="W10" s="2061"/>
      <c r="X10" s="2061"/>
      <c r="Y10" s="2061"/>
      <c r="Z10" s="2061"/>
      <c r="AA10" s="2062"/>
      <c r="AB10" s="2052"/>
      <c r="AC10" s="2052"/>
      <c r="AD10" s="2053"/>
      <c r="AE10" s="2048" t="s">
        <v>2132</v>
      </c>
      <c r="AF10" s="2049"/>
      <c r="AG10" s="2049"/>
      <c r="AH10" s="2043"/>
      <c r="AI10" s="2043"/>
      <c r="AJ10" s="2043"/>
      <c r="AK10" s="2043"/>
      <c r="AL10" s="2043"/>
      <c r="AM10" s="2043"/>
      <c r="AN10" s="2043"/>
      <c r="AO10" s="1982"/>
      <c r="AP10" s="1982"/>
      <c r="AQ10" s="1982"/>
      <c r="AR10" s="1982"/>
      <c r="AS10" s="1982"/>
      <c r="AT10" s="1982"/>
      <c r="AU10" s="1983"/>
    </row>
    <row r="11" spans="1:76" ht="3.75" customHeight="1" x14ac:dyDescent="0.4">
      <c r="A11" s="379"/>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6"/>
      <c r="AC11" s="116"/>
      <c r="AD11" s="116"/>
      <c r="AE11" s="116"/>
      <c r="AF11" s="11"/>
      <c r="AG11" s="11"/>
      <c r="AH11" s="11"/>
      <c r="AI11" s="11"/>
      <c r="AJ11" s="11"/>
      <c r="AK11" s="11"/>
      <c r="AL11" s="117"/>
      <c r="AM11" s="117"/>
      <c r="AN11" s="117"/>
      <c r="AO11" s="117"/>
      <c r="AP11" s="117"/>
      <c r="AQ11" s="118"/>
      <c r="AR11" s="118"/>
      <c r="AS11" s="118"/>
      <c r="AT11" s="118"/>
      <c r="AU11" s="118"/>
    </row>
    <row r="12" spans="1:76" s="10" customFormat="1" ht="11.25" customHeight="1" x14ac:dyDescent="0.45">
      <c r="A12" s="2027" t="s">
        <v>1219</v>
      </c>
      <c r="B12" s="2028"/>
      <c r="C12" s="2028"/>
      <c r="D12" s="2028"/>
      <c r="E12" s="2028"/>
      <c r="F12" s="2041" t="s">
        <v>1220</v>
      </c>
      <c r="G12" s="2028"/>
      <c r="H12" s="2028"/>
      <c r="I12" s="2028"/>
      <c r="J12" s="2028"/>
      <c r="K12" s="2028"/>
      <c r="L12" s="2028"/>
      <c r="M12" s="2042"/>
      <c r="N12" s="2038" t="s">
        <v>2104</v>
      </c>
      <c r="O12" s="2039"/>
      <c r="P12" s="2039"/>
      <c r="Q12" s="2039"/>
      <c r="R12" s="2039"/>
      <c r="S12" s="2039"/>
      <c r="T12" s="2039"/>
      <c r="U12" s="2039"/>
      <c r="V12" s="2039"/>
      <c r="W12" s="2039"/>
      <c r="X12" s="2039"/>
      <c r="Y12" s="2039"/>
      <c r="Z12" s="2039"/>
      <c r="AA12" s="2039"/>
      <c r="AB12" s="2039"/>
      <c r="AC12" s="2039"/>
      <c r="AD12" s="2039"/>
      <c r="AE12" s="2039"/>
      <c r="AF12" s="2039"/>
      <c r="AG12" s="2039"/>
      <c r="AH12" s="2039"/>
      <c r="AI12" s="2040"/>
      <c r="AJ12" s="2044" t="s">
        <v>2254</v>
      </c>
      <c r="AK12" s="2044"/>
      <c r="AL12" s="2044"/>
      <c r="AM12" s="2044"/>
      <c r="AN12" s="2044"/>
      <c r="AO12" s="2044"/>
      <c r="AP12" s="2044"/>
      <c r="AQ12" s="2044"/>
      <c r="AR12" s="2044"/>
      <c r="AS12" s="2044"/>
      <c r="AT12" s="2044"/>
      <c r="AU12" s="2045"/>
      <c r="AX12" s="380"/>
      <c r="AY12" s="380"/>
      <c r="AZ12" s="380"/>
      <c r="BA12" s="380"/>
      <c r="BB12" s="380"/>
      <c r="BC12" s="380"/>
      <c r="BD12" s="381"/>
      <c r="BE12" s="382" t="s">
        <v>2226</v>
      </c>
      <c r="BF12" s="383"/>
      <c r="BG12" s="383"/>
      <c r="BH12" s="383"/>
      <c r="BI12" s="383"/>
      <c r="BJ12" s="383"/>
      <c r="BK12" s="383"/>
      <c r="BL12" s="383"/>
      <c r="BM12" s="383"/>
      <c r="BN12" s="329"/>
      <c r="BO12" s="329"/>
      <c r="BP12" s="329"/>
      <c r="BQ12" s="329"/>
      <c r="BR12" s="329"/>
      <c r="BS12" s="329"/>
      <c r="BT12" s="329"/>
      <c r="BU12" s="329"/>
      <c r="BV12" s="329"/>
      <c r="BW12" s="329"/>
      <c r="BX12" s="329"/>
    </row>
    <row r="13" spans="1:76" s="310" customFormat="1" ht="15.4" customHeight="1" x14ac:dyDescent="0.45">
      <c r="A13" s="387">
        <v>1</v>
      </c>
      <c r="B13" s="310" t="s">
        <v>1222</v>
      </c>
      <c r="C13" s="309">
        <v>6</v>
      </c>
      <c r="D13" s="310" t="s">
        <v>1223</v>
      </c>
      <c r="F13" s="385">
        <v>1</v>
      </c>
      <c r="G13" s="310" t="s">
        <v>2105</v>
      </c>
      <c r="J13" s="309">
        <v>6</v>
      </c>
      <c r="K13" s="310" t="s">
        <v>1224</v>
      </c>
      <c r="M13" s="386"/>
      <c r="N13" s="385" t="s">
        <v>1225</v>
      </c>
      <c r="O13" s="325" t="s">
        <v>1226</v>
      </c>
      <c r="P13" s="325"/>
      <c r="Q13" s="325"/>
      <c r="R13" s="325"/>
      <c r="S13" s="325"/>
      <c r="T13" s="309" t="s">
        <v>1227</v>
      </c>
      <c r="U13" s="310" t="s">
        <v>1228</v>
      </c>
      <c r="W13" s="309" t="s">
        <v>1229</v>
      </c>
      <c r="X13" s="325" t="s">
        <v>1230</v>
      </c>
      <c r="Y13" s="325"/>
      <c r="Z13" s="309" t="s">
        <v>1231</v>
      </c>
      <c r="AA13" s="325" t="s">
        <v>1232</v>
      </c>
      <c r="AC13" s="309" t="s">
        <v>1233</v>
      </c>
      <c r="AD13" s="325" t="s">
        <v>1234</v>
      </c>
      <c r="AF13" s="309" t="s">
        <v>1235</v>
      </c>
      <c r="AG13" s="325" t="s">
        <v>1236</v>
      </c>
      <c r="AI13" s="386"/>
      <c r="AJ13" s="2032" t="s">
        <v>2280</v>
      </c>
      <c r="AK13" s="2032"/>
      <c r="AL13" s="2032"/>
      <c r="AM13" s="2033"/>
      <c r="AN13" s="2033"/>
      <c r="AO13" s="2033"/>
      <c r="AP13" s="2033"/>
      <c r="AQ13" s="2033"/>
      <c r="AR13" s="2033"/>
      <c r="AS13" s="2033"/>
      <c r="AT13" s="2033"/>
      <c r="AU13" s="2034"/>
      <c r="BE13" s="309" t="s">
        <v>1225</v>
      </c>
      <c r="BF13" s="325" t="s">
        <v>2227</v>
      </c>
      <c r="BK13" s="309" t="s">
        <v>2228</v>
      </c>
      <c r="BL13" s="325" t="s">
        <v>2229</v>
      </c>
      <c r="BN13" s="325"/>
      <c r="BO13" s="325"/>
      <c r="BP13" s="325"/>
      <c r="BQ13" s="330" t="s">
        <v>1272</v>
      </c>
      <c r="BR13" s="325" t="s">
        <v>2230</v>
      </c>
      <c r="BU13" s="325"/>
      <c r="BV13" s="325"/>
      <c r="BW13" s="325"/>
      <c r="BX13" s="325"/>
    </row>
    <row r="14" spans="1:76" s="310" customFormat="1" ht="15.4" customHeight="1" x14ac:dyDescent="0.45">
      <c r="A14" s="387">
        <v>2</v>
      </c>
      <c r="B14" s="310" t="s">
        <v>1237</v>
      </c>
      <c r="C14" s="309">
        <v>7</v>
      </c>
      <c r="D14" s="310" t="s">
        <v>1238</v>
      </c>
      <c r="F14" s="385">
        <v>2</v>
      </c>
      <c r="G14" s="310" t="s">
        <v>2535</v>
      </c>
      <c r="J14" s="309">
        <v>7</v>
      </c>
      <c r="K14" s="310" t="s">
        <v>1240</v>
      </c>
      <c r="M14" s="386"/>
      <c r="N14" s="385" t="s">
        <v>1241</v>
      </c>
      <c r="O14" s="310" t="s">
        <v>1242</v>
      </c>
      <c r="T14" s="309" t="s">
        <v>1243</v>
      </c>
      <c r="U14" s="310" t="s">
        <v>1244</v>
      </c>
      <c r="W14" s="309" t="s">
        <v>1245</v>
      </c>
      <c r="X14" s="310" t="s">
        <v>1244</v>
      </c>
      <c r="Z14" s="309" t="s">
        <v>1246</v>
      </c>
      <c r="AA14" s="310" t="s">
        <v>1247</v>
      </c>
      <c r="AC14" s="309" t="s">
        <v>1248</v>
      </c>
      <c r="AD14" s="325" t="s">
        <v>1249</v>
      </c>
      <c r="AF14" s="309" t="s">
        <v>1250</v>
      </c>
      <c r="AG14" s="310" t="s">
        <v>1251</v>
      </c>
      <c r="AI14" s="386"/>
      <c r="AJ14" s="2032" t="s">
        <v>2281</v>
      </c>
      <c r="AK14" s="2032"/>
      <c r="AL14" s="2032"/>
      <c r="AM14" s="2033"/>
      <c r="AN14" s="2033"/>
      <c r="AO14" s="2033"/>
      <c r="AP14" s="2033"/>
      <c r="AQ14" s="2033"/>
      <c r="AR14" s="2033"/>
      <c r="AS14" s="2033"/>
      <c r="AT14" s="2033"/>
      <c r="AU14" s="2034"/>
      <c r="BE14" s="309" t="s">
        <v>2231</v>
      </c>
      <c r="BF14" s="325" t="s">
        <v>2232</v>
      </c>
      <c r="BK14" s="309" t="s">
        <v>2233</v>
      </c>
      <c r="BL14" s="325" t="s">
        <v>2234</v>
      </c>
      <c r="BN14" s="325"/>
      <c r="BO14" s="325"/>
      <c r="BP14" s="325"/>
      <c r="BQ14" s="330" t="s">
        <v>2235</v>
      </c>
      <c r="BR14" s="325" t="s">
        <v>2236</v>
      </c>
      <c r="BU14" s="325"/>
      <c r="BV14" s="325"/>
      <c r="BW14" s="325"/>
      <c r="BX14" s="325"/>
    </row>
    <row r="15" spans="1:76" s="310" customFormat="1" ht="15.4" customHeight="1" x14ac:dyDescent="0.45">
      <c r="A15" s="387">
        <v>3</v>
      </c>
      <c r="B15" s="310" t="s">
        <v>1252</v>
      </c>
      <c r="C15" s="309">
        <v>8</v>
      </c>
      <c r="D15" s="310" t="s">
        <v>1253</v>
      </c>
      <c r="F15" s="385">
        <v>3</v>
      </c>
      <c r="G15" s="310" t="s">
        <v>1254</v>
      </c>
      <c r="J15" s="309">
        <v>8</v>
      </c>
      <c r="K15" s="310" t="s">
        <v>1255</v>
      </c>
      <c r="M15" s="386"/>
      <c r="N15" s="385" t="s">
        <v>1256</v>
      </c>
      <c r="O15" s="310" t="s">
        <v>1257</v>
      </c>
      <c r="T15" s="309" t="s">
        <v>1258</v>
      </c>
      <c r="U15" s="325" t="s">
        <v>1259</v>
      </c>
      <c r="W15" s="309" t="s">
        <v>1260</v>
      </c>
      <c r="X15" s="310" t="s">
        <v>1261</v>
      </c>
      <c r="Z15" s="309" t="s">
        <v>1262</v>
      </c>
      <c r="AA15" s="310" t="s">
        <v>1263</v>
      </c>
      <c r="AC15" s="309" t="s">
        <v>1264</v>
      </c>
      <c r="AD15" s="325" t="s">
        <v>1265</v>
      </c>
      <c r="AF15" s="309" t="s">
        <v>1266</v>
      </c>
      <c r="AG15" s="310" t="s">
        <v>1267</v>
      </c>
      <c r="AI15" s="386"/>
      <c r="AJ15" s="2032" t="s">
        <v>2282</v>
      </c>
      <c r="AK15" s="2032"/>
      <c r="AL15" s="2032"/>
      <c r="AM15" s="2033"/>
      <c r="AN15" s="2033"/>
      <c r="AO15" s="2033"/>
      <c r="AP15" s="2033"/>
      <c r="AQ15" s="2033"/>
      <c r="AR15" s="2033"/>
      <c r="AS15" s="2033"/>
      <c r="AT15" s="2033"/>
      <c r="AU15" s="2034"/>
      <c r="BE15" s="309" t="s">
        <v>2237</v>
      </c>
      <c r="BF15" s="325" t="s">
        <v>2238</v>
      </c>
      <c r="BK15" s="309" t="s">
        <v>1256</v>
      </c>
      <c r="BL15" s="325" t="s">
        <v>2239</v>
      </c>
      <c r="BN15" s="325"/>
      <c r="BO15" s="325"/>
      <c r="BP15" s="325"/>
      <c r="BQ15" s="330" t="s">
        <v>1287</v>
      </c>
      <c r="BR15" s="325" t="s">
        <v>2240</v>
      </c>
      <c r="BU15" s="325"/>
      <c r="BV15" s="325"/>
      <c r="BW15" s="325"/>
      <c r="BX15" s="325"/>
    </row>
    <row r="16" spans="1:76" s="310" customFormat="1" ht="15.4" customHeight="1" x14ac:dyDescent="0.45">
      <c r="A16" s="387">
        <v>4</v>
      </c>
      <c r="B16" s="310" t="s">
        <v>1268</v>
      </c>
      <c r="C16" s="309">
        <v>9</v>
      </c>
      <c r="D16" s="310" t="s">
        <v>1269</v>
      </c>
      <c r="F16" s="385">
        <v>4</v>
      </c>
      <c r="G16" s="310" t="s">
        <v>1270</v>
      </c>
      <c r="J16" s="309">
        <v>9</v>
      </c>
      <c r="K16" s="310" t="s">
        <v>2146</v>
      </c>
      <c r="M16" s="386"/>
      <c r="N16" s="385" t="s">
        <v>1272</v>
      </c>
      <c r="O16" s="310" t="s">
        <v>1273</v>
      </c>
      <c r="T16" s="309" t="s">
        <v>1274</v>
      </c>
      <c r="U16" s="325" t="s">
        <v>1275</v>
      </c>
      <c r="W16" s="309" t="s">
        <v>1276</v>
      </c>
      <c r="X16" s="310" t="s">
        <v>1277</v>
      </c>
      <c r="Z16" s="309" t="s">
        <v>1278</v>
      </c>
      <c r="AA16" s="310" t="s">
        <v>1279</v>
      </c>
      <c r="AC16" s="309" t="s">
        <v>1280</v>
      </c>
      <c r="AD16" s="325" t="s">
        <v>1281</v>
      </c>
      <c r="AF16" s="309" t="s">
        <v>1282</v>
      </c>
      <c r="AG16" s="310" t="s">
        <v>1283</v>
      </c>
      <c r="AI16" s="386"/>
      <c r="AJ16" s="2032" t="s">
        <v>2283</v>
      </c>
      <c r="AK16" s="2032"/>
      <c r="AL16" s="2032"/>
      <c r="AM16" s="2033"/>
      <c r="AN16" s="2033"/>
      <c r="AO16" s="2033"/>
      <c r="AP16" s="2033"/>
      <c r="AQ16" s="2033"/>
      <c r="AR16" s="2033"/>
      <c r="AS16" s="2033"/>
      <c r="AT16" s="2033"/>
      <c r="AU16" s="2034"/>
      <c r="BE16" s="309" t="s">
        <v>2241</v>
      </c>
      <c r="BF16" s="325" t="s">
        <v>2242</v>
      </c>
      <c r="BK16" s="309" t="s">
        <v>2243</v>
      </c>
      <c r="BL16" s="325" t="s">
        <v>2244</v>
      </c>
      <c r="BN16" s="325"/>
      <c r="BO16" s="325"/>
      <c r="BP16" s="325"/>
      <c r="BQ16" s="330" t="s">
        <v>1227</v>
      </c>
      <c r="BR16" s="325" t="s">
        <v>2245</v>
      </c>
      <c r="BU16" s="325"/>
      <c r="BV16" s="325"/>
      <c r="BW16" s="325"/>
      <c r="BX16" s="325"/>
    </row>
    <row r="17" spans="1:76" s="310" customFormat="1" ht="15.4" customHeight="1" x14ac:dyDescent="0.45">
      <c r="A17" s="388">
        <v>5</v>
      </c>
      <c r="B17" s="389" t="s">
        <v>1284</v>
      </c>
      <c r="C17" s="390">
        <v>10</v>
      </c>
      <c r="D17" s="389" t="s">
        <v>1285</v>
      </c>
      <c r="E17" s="389"/>
      <c r="F17" s="391">
        <v>5</v>
      </c>
      <c r="G17" s="389" t="s">
        <v>1286</v>
      </c>
      <c r="H17" s="389"/>
      <c r="I17" s="389"/>
      <c r="J17" s="390">
        <v>10</v>
      </c>
      <c r="K17" s="389" t="s">
        <v>1285</v>
      </c>
      <c r="L17" s="389"/>
      <c r="M17" s="392"/>
      <c r="N17" s="391" t="s">
        <v>1287</v>
      </c>
      <c r="O17" s="389" t="s">
        <v>1288</v>
      </c>
      <c r="P17" s="389"/>
      <c r="Q17" s="389"/>
      <c r="R17" s="389"/>
      <c r="S17" s="389"/>
      <c r="T17" s="390" t="s">
        <v>1289</v>
      </c>
      <c r="U17" s="393" t="s">
        <v>1290</v>
      </c>
      <c r="V17" s="389"/>
      <c r="W17" s="390" t="s">
        <v>1291</v>
      </c>
      <c r="X17" s="389" t="s">
        <v>1292</v>
      </c>
      <c r="Y17" s="389"/>
      <c r="Z17" s="390" t="s">
        <v>1293</v>
      </c>
      <c r="AA17" s="389" t="s">
        <v>1294</v>
      </c>
      <c r="AB17" s="389"/>
      <c r="AC17" s="390" t="s">
        <v>1295</v>
      </c>
      <c r="AD17" s="393" t="s">
        <v>1296</v>
      </c>
      <c r="AE17" s="389"/>
      <c r="AF17" s="390" t="s">
        <v>1297</v>
      </c>
      <c r="AG17" s="389" t="s">
        <v>1298</v>
      </c>
      <c r="AH17" s="389"/>
      <c r="AI17" s="392"/>
      <c r="AJ17" s="2035" t="s">
        <v>2284</v>
      </c>
      <c r="AK17" s="2035"/>
      <c r="AL17" s="2035"/>
      <c r="AM17" s="2036"/>
      <c r="AN17" s="2036"/>
      <c r="AO17" s="2036"/>
      <c r="AP17" s="2036"/>
      <c r="AQ17" s="2036"/>
      <c r="AR17" s="2036"/>
      <c r="AS17" s="2036"/>
      <c r="AT17" s="2036"/>
      <c r="AU17" s="2037"/>
      <c r="BE17" s="312" t="s">
        <v>1241</v>
      </c>
      <c r="BF17" s="306" t="s">
        <v>2246</v>
      </c>
      <c r="BG17" s="307"/>
      <c r="BH17" s="307"/>
      <c r="BI17" s="307"/>
      <c r="BJ17" s="307"/>
      <c r="BK17" s="312" t="s">
        <v>2247</v>
      </c>
      <c r="BL17" s="306" t="s">
        <v>2248</v>
      </c>
      <c r="BM17" s="307"/>
      <c r="BN17" s="325"/>
      <c r="BO17" s="325"/>
      <c r="BP17" s="325"/>
      <c r="BQ17" s="332"/>
      <c r="BS17" s="331"/>
      <c r="BT17" s="325"/>
      <c r="BU17" s="325"/>
      <c r="BV17" s="325"/>
      <c r="BW17" s="325"/>
      <c r="BX17" s="325"/>
    </row>
    <row r="18" spans="1:76" ht="4.5" customHeight="1" x14ac:dyDescent="0.4"/>
    <row r="19" spans="1:76" ht="28.9" customHeight="1" x14ac:dyDescent="0.4">
      <c r="A19" s="2024" t="s">
        <v>2255</v>
      </c>
      <c r="B19" s="2025"/>
      <c r="C19" s="2025"/>
      <c r="D19" s="2025"/>
      <c r="E19" s="2025"/>
      <c r="F19" s="2025"/>
      <c r="G19" s="2025"/>
      <c r="H19" s="2025"/>
      <c r="I19" s="2025"/>
      <c r="J19" s="2025"/>
      <c r="K19" s="2025"/>
      <c r="L19" s="2025"/>
      <c r="M19" s="2025"/>
      <c r="N19" s="2025"/>
      <c r="O19" s="2025"/>
      <c r="P19" s="2025"/>
      <c r="Q19" s="2025"/>
      <c r="R19" s="2025"/>
      <c r="S19" s="2025"/>
      <c r="T19" s="2025"/>
      <c r="U19" s="2025"/>
      <c r="V19" s="2025"/>
      <c r="W19" s="2025"/>
      <c r="X19" s="2025"/>
      <c r="Y19" s="2025"/>
      <c r="Z19" s="2025"/>
      <c r="AA19" s="2025"/>
      <c r="AB19" s="2025"/>
      <c r="AC19" s="2025"/>
      <c r="AD19" s="2025"/>
      <c r="AE19" s="2025"/>
      <c r="AF19" s="2025"/>
      <c r="AG19" s="2025"/>
      <c r="AH19" s="2025"/>
      <c r="AI19" s="2025"/>
      <c r="AJ19" s="2025"/>
      <c r="AK19" s="2025"/>
      <c r="AL19" s="2025"/>
      <c r="AM19" s="2025"/>
      <c r="AN19" s="2025"/>
      <c r="AO19" s="2025"/>
      <c r="AP19" s="2025"/>
      <c r="AQ19" s="2025"/>
      <c r="AR19" s="2025"/>
      <c r="AS19" s="2025"/>
      <c r="AT19" s="2025"/>
      <c r="AU19" s="2026"/>
    </row>
    <row r="20" spans="1:76" ht="3.75" customHeight="1" x14ac:dyDescent="0.4">
      <c r="N20" s="333"/>
    </row>
    <row r="21" spans="1:76" s="134" customFormat="1" ht="12.4" customHeight="1" x14ac:dyDescent="0.45">
      <c r="A21" s="1975" t="s">
        <v>1148</v>
      </c>
      <c r="B21" s="2029" t="s">
        <v>2164</v>
      </c>
      <c r="C21" s="2030"/>
      <c r="D21" s="2030"/>
      <c r="E21" s="2030"/>
      <c r="F21" s="2030"/>
      <c r="G21" s="2030"/>
      <c r="H21" s="2030"/>
      <c r="I21" s="2030"/>
      <c r="J21" s="2030"/>
      <c r="K21" s="2030"/>
      <c r="L21" s="2030"/>
      <c r="M21" s="2030"/>
      <c r="N21" s="2030"/>
      <c r="O21" s="2030"/>
      <c r="P21" s="2030"/>
      <c r="Q21" s="2030"/>
      <c r="R21" s="2030"/>
      <c r="S21" s="2030"/>
      <c r="T21" s="2030"/>
      <c r="U21" s="2030"/>
      <c r="V21" s="2030"/>
      <c r="W21" s="2030"/>
      <c r="X21" s="2030"/>
      <c r="Y21" s="2031"/>
      <c r="Z21" s="2004" t="s">
        <v>1958</v>
      </c>
      <c r="AA21" s="1988"/>
      <c r="AB21" s="1988"/>
      <c r="AC21" s="1988"/>
      <c r="AD21" s="1988"/>
      <c r="AE21" s="2005"/>
      <c r="AF21" s="1987" t="s">
        <v>2597</v>
      </c>
      <c r="AG21" s="1988"/>
      <c r="AH21" s="1988"/>
      <c r="AI21" s="1988"/>
      <c r="AJ21" s="1988"/>
      <c r="AK21" s="1988"/>
      <c r="AL21" s="1988"/>
      <c r="AM21" s="1988"/>
      <c r="AN21" s="1988"/>
      <c r="AO21" s="1988"/>
      <c r="AP21" s="1988"/>
      <c r="AQ21" s="1989"/>
      <c r="AR21" s="1994" t="s">
        <v>2166</v>
      </c>
      <c r="AS21" s="1995"/>
      <c r="AT21" s="1995"/>
      <c r="AU21" s="1996"/>
    </row>
    <row r="22" spans="1:76" s="12" customFormat="1" ht="11.25" customHeight="1" x14ac:dyDescent="0.45">
      <c r="A22" s="1976"/>
      <c r="B22" s="2006" t="s">
        <v>2542</v>
      </c>
      <c r="C22" s="1971"/>
      <c r="D22" s="1971"/>
      <c r="E22" s="1971"/>
      <c r="F22" s="1971" t="s">
        <v>2543</v>
      </c>
      <c r="G22" s="1971"/>
      <c r="H22" s="1971"/>
      <c r="I22" s="1971"/>
      <c r="J22" s="2008" t="s">
        <v>1931</v>
      </c>
      <c r="K22" s="2008"/>
      <c r="L22" s="1998" t="s">
        <v>1301</v>
      </c>
      <c r="M22" s="1998"/>
      <c r="N22" s="2014" t="s">
        <v>1928</v>
      </c>
      <c r="O22" s="2015"/>
      <c r="P22" s="2015"/>
      <c r="Q22" s="2016"/>
      <c r="R22" s="2014" t="s">
        <v>2277</v>
      </c>
      <c r="S22" s="2015"/>
      <c r="T22" s="2015"/>
      <c r="U22" s="2015"/>
      <c r="V22" s="2016"/>
      <c r="W22" s="1971" t="s">
        <v>1303</v>
      </c>
      <c r="X22" s="1971"/>
      <c r="Y22" s="1972"/>
      <c r="Z22" s="1997" t="s">
        <v>2547</v>
      </c>
      <c r="AA22" s="1998"/>
      <c r="AB22" s="1998"/>
      <c r="AC22" s="1998" t="s">
        <v>2548</v>
      </c>
      <c r="AD22" s="1998"/>
      <c r="AE22" s="2010"/>
      <c r="AF22" s="2012" t="s">
        <v>3220</v>
      </c>
      <c r="AG22" s="1990"/>
      <c r="AH22" s="1990" t="s">
        <v>3204</v>
      </c>
      <c r="AI22" s="1990"/>
      <c r="AJ22" s="1990" t="s">
        <v>3215</v>
      </c>
      <c r="AK22" s="1990"/>
      <c r="AL22" s="1990" t="s">
        <v>3215</v>
      </c>
      <c r="AM22" s="1990"/>
      <c r="AN22" s="1990" t="s">
        <v>3193</v>
      </c>
      <c r="AO22" s="1990"/>
      <c r="AP22" s="1990" t="s">
        <v>3263</v>
      </c>
      <c r="AQ22" s="1991"/>
      <c r="AR22" s="1997"/>
      <c r="AS22" s="1998"/>
      <c r="AT22" s="1998"/>
      <c r="AU22" s="1999"/>
    </row>
    <row r="23" spans="1:76" s="12" customFormat="1" ht="31.9" customHeight="1" x14ac:dyDescent="0.45">
      <c r="A23" s="1977"/>
      <c r="B23" s="2007"/>
      <c r="C23" s="1973"/>
      <c r="D23" s="1973"/>
      <c r="E23" s="1973"/>
      <c r="F23" s="1973"/>
      <c r="G23" s="1973"/>
      <c r="H23" s="1973"/>
      <c r="I23" s="1973"/>
      <c r="J23" s="2009"/>
      <c r="K23" s="2009"/>
      <c r="L23" s="2001"/>
      <c r="M23" s="2001"/>
      <c r="N23" s="2017"/>
      <c r="O23" s="2018"/>
      <c r="P23" s="2018"/>
      <c r="Q23" s="2019"/>
      <c r="R23" s="2017"/>
      <c r="S23" s="2018"/>
      <c r="T23" s="2018"/>
      <c r="U23" s="2018"/>
      <c r="V23" s="2019"/>
      <c r="W23" s="1973"/>
      <c r="X23" s="1973"/>
      <c r="Y23" s="1974"/>
      <c r="Z23" s="2000"/>
      <c r="AA23" s="2001"/>
      <c r="AB23" s="2001"/>
      <c r="AC23" s="2001"/>
      <c r="AD23" s="2001"/>
      <c r="AE23" s="2011"/>
      <c r="AF23" s="2013"/>
      <c r="AG23" s="1992"/>
      <c r="AH23" s="1992"/>
      <c r="AI23" s="1992"/>
      <c r="AJ23" s="1992"/>
      <c r="AK23" s="1992"/>
      <c r="AL23" s="1992"/>
      <c r="AM23" s="1992"/>
      <c r="AN23" s="1992"/>
      <c r="AO23" s="1992"/>
      <c r="AP23" s="1992"/>
      <c r="AQ23" s="1993"/>
      <c r="AR23" s="2000"/>
      <c r="AS23" s="2001"/>
      <c r="AT23" s="2001"/>
      <c r="AU23" s="2002"/>
    </row>
    <row r="24" spans="1:76" s="137" customFormat="1" ht="24.4" customHeight="1" x14ac:dyDescent="0.45">
      <c r="A24" s="537">
        <v>1</v>
      </c>
      <c r="B24" s="2003"/>
      <c r="C24" s="1967"/>
      <c r="D24" s="1967"/>
      <c r="E24" s="1967"/>
      <c r="F24" s="1967"/>
      <c r="G24" s="1967"/>
      <c r="H24" s="1967"/>
      <c r="I24" s="1967"/>
      <c r="J24" s="1967"/>
      <c r="K24" s="1967"/>
      <c r="L24" s="1967"/>
      <c r="M24" s="1967"/>
      <c r="N24" s="1970"/>
      <c r="O24" s="2020"/>
      <c r="P24" s="2020"/>
      <c r="Q24" s="1966"/>
      <c r="R24" s="1970"/>
      <c r="S24" s="2020"/>
      <c r="T24" s="2020"/>
      <c r="U24" s="2020"/>
      <c r="V24" s="1966"/>
      <c r="W24" s="1967"/>
      <c r="X24" s="1967"/>
      <c r="Y24" s="1986"/>
      <c r="Z24" s="1966"/>
      <c r="AA24" s="1967"/>
      <c r="AB24" s="1967"/>
      <c r="AC24" s="1967"/>
      <c r="AD24" s="1967"/>
      <c r="AE24" s="1970"/>
      <c r="AF24" s="2003"/>
      <c r="AG24" s="1967"/>
      <c r="AH24" s="1967"/>
      <c r="AI24" s="1967"/>
      <c r="AJ24" s="1967"/>
      <c r="AK24" s="1967"/>
      <c r="AL24" s="1967"/>
      <c r="AM24" s="1967"/>
      <c r="AN24" s="1967"/>
      <c r="AO24" s="1967"/>
      <c r="AP24" s="1967"/>
      <c r="AQ24" s="1986"/>
      <c r="AR24" s="1966"/>
      <c r="AS24" s="1967"/>
      <c r="AT24" s="1967"/>
      <c r="AU24" s="1968"/>
    </row>
    <row r="25" spans="1:76" s="137" customFormat="1" ht="24.4" customHeight="1" x14ac:dyDescent="0.45">
      <c r="A25" s="538">
        <f>+A24+1</f>
        <v>2</v>
      </c>
      <c r="B25" s="2021"/>
      <c r="C25" s="1964"/>
      <c r="D25" s="1964"/>
      <c r="E25" s="1964"/>
      <c r="F25" s="1964"/>
      <c r="G25" s="1964"/>
      <c r="H25" s="1964"/>
      <c r="I25" s="1964"/>
      <c r="J25" s="1964"/>
      <c r="K25" s="1964"/>
      <c r="L25" s="1964"/>
      <c r="M25" s="1964"/>
      <c r="N25" s="1958"/>
      <c r="O25" s="1959"/>
      <c r="P25" s="1959"/>
      <c r="Q25" s="1960"/>
      <c r="R25" s="1958"/>
      <c r="S25" s="1959"/>
      <c r="T25" s="1959"/>
      <c r="U25" s="1959"/>
      <c r="V25" s="1960"/>
      <c r="W25" s="1964"/>
      <c r="X25" s="1964"/>
      <c r="Y25" s="1969"/>
      <c r="Z25" s="1960"/>
      <c r="AA25" s="1964"/>
      <c r="AB25" s="1964"/>
      <c r="AC25" s="1964"/>
      <c r="AD25" s="1964"/>
      <c r="AE25" s="1958"/>
      <c r="AF25" s="2021"/>
      <c r="AG25" s="1964"/>
      <c r="AH25" s="1964"/>
      <c r="AI25" s="1964"/>
      <c r="AJ25" s="1964"/>
      <c r="AK25" s="1964"/>
      <c r="AL25" s="1964"/>
      <c r="AM25" s="1964"/>
      <c r="AN25" s="1964"/>
      <c r="AO25" s="1964"/>
      <c r="AP25" s="1964"/>
      <c r="AQ25" s="1969"/>
      <c r="AR25" s="1960"/>
      <c r="AS25" s="1964"/>
      <c r="AT25" s="1964"/>
      <c r="AU25" s="1965"/>
    </row>
    <row r="26" spans="1:76" s="137" customFormat="1" ht="24.4" customHeight="1" x14ac:dyDescent="0.45">
      <c r="A26" s="538">
        <f t="shared" ref="A26:A89" si="0">+A25+1</f>
        <v>3</v>
      </c>
      <c r="B26" s="2021"/>
      <c r="C26" s="1964"/>
      <c r="D26" s="1964"/>
      <c r="E26" s="1964"/>
      <c r="F26" s="1964"/>
      <c r="G26" s="1964"/>
      <c r="H26" s="1964"/>
      <c r="I26" s="1964"/>
      <c r="J26" s="1964"/>
      <c r="K26" s="1964"/>
      <c r="L26" s="1964"/>
      <c r="M26" s="1964"/>
      <c r="N26" s="1958"/>
      <c r="O26" s="1959"/>
      <c r="P26" s="1959"/>
      <c r="Q26" s="1960"/>
      <c r="R26" s="1958"/>
      <c r="S26" s="1959"/>
      <c r="T26" s="1959"/>
      <c r="U26" s="1959"/>
      <c r="V26" s="1960"/>
      <c r="W26" s="1964"/>
      <c r="X26" s="1964"/>
      <c r="Y26" s="1969"/>
      <c r="Z26" s="1960"/>
      <c r="AA26" s="1964"/>
      <c r="AB26" s="1964"/>
      <c r="AC26" s="1964"/>
      <c r="AD26" s="1964"/>
      <c r="AE26" s="1958"/>
      <c r="AF26" s="2021"/>
      <c r="AG26" s="1964"/>
      <c r="AH26" s="1964"/>
      <c r="AI26" s="1964"/>
      <c r="AJ26" s="1964"/>
      <c r="AK26" s="1964"/>
      <c r="AL26" s="1964"/>
      <c r="AM26" s="1964"/>
      <c r="AN26" s="1964"/>
      <c r="AO26" s="1964"/>
      <c r="AP26" s="1964"/>
      <c r="AQ26" s="1969"/>
      <c r="AR26" s="1960"/>
      <c r="AS26" s="1964"/>
      <c r="AT26" s="1964"/>
      <c r="AU26" s="1965"/>
    </row>
    <row r="27" spans="1:76" s="137" customFormat="1" ht="24.4" customHeight="1" x14ac:dyDescent="0.45">
      <c r="A27" s="538">
        <f t="shared" si="0"/>
        <v>4</v>
      </c>
      <c r="B27" s="2021"/>
      <c r="C27" s="1964"/>
      <c r="D27" s="1964"/>
      <c r="E27" s="1964"/>
      <c r="F27" s="1964"/>
      <c r="G27" s="1964"/>
      <c r="H27" s="1964"/>
      <c r="I27" s="1964"/>
      <c r="J27" s="1964"/>
      <c r="K27" s="1964"/>
      <c r="L27" s="1964"/>
      <c r="M27" s="1964"/>
      <c r="N27" s="1958"/>
      <c r="O27" s="1959"/>
      <c r="P27" s="1959"/>
      <c r="Q27" s="1960"/>
      <c r="R27" s="1958"/>
      <c r="S27" s="1959"/>
      <c r="T27" s="1959"/>
      <c r="U27" s="1959"/>
      <c r="V27" s="1960"/>
      <c r="W27" s="1964"/>
      <c r="X27" s="1964"/>
      <c r="Y27" s="1969"/>
      <c r="Z27" s="1960"/>
      <c r="AA27" s="1964"/>
      <c r="AB27" s="1964"/>
      <c r="AC27" s="1964"/>
      <c r="AD27" s="1964"/>
      <c r="AE27" s="1958"/>
      <c r="AF27" s="2021"/>
      <c r="AG27" s="1964"/>
      <c r="AH27" s="1964"/>
      <c r="AI27" s="1964"/>
      <c r="AJ27" s="1964"/>
      <c r="AK27" s="1964"/>
      <c r="AL27" s="1964"/>
      <c r="AM27" s="1964"/>
      <c r="AN27" s="1964"/>
      <c r="AO27" s="1964"/>
      <c r="AP27" s="1964"/>
      <c r="AQ27" s="1969"/>
      <c r="AR27" s="1960"/>
      <c r="AS27" s="1964"/>
      <c r="AT27" s="1964"/>
      <c r="AU27" s="1965"/>
    </row>
    <row r="28" spans="1:76" s="137" customFormat="1" ht="24.4" customHeight="1" x14ac:dyDescent="0.45">
      <c r="A28" s="538">
        <f t="shared" si="0"/>
        <v>5</v>
      </c>
      <c r="B28" s="2021"/>
      <c r="C28" s="1964"/>
      <c r="D28" s="1964"/>
      <c r="E28" s="1964"/>
      <c r="F28" s="1964"/>
      <c r="G28" s="1964"/>
      <c r="H28" s="1964"/>
      <c r="I28" s="1964"/>
      <c r="J28" s="1964"/>
      <c r="K28" s="1964"/>
      <c r="L28" s="1964"/>
      <c r="M28" s="1964"/>
      <c r="N28" s="1958"/>
      <c r="O28" s="1959"/>
      <c r="P28" s="1959"/>
      <c r="Q28" s="1960"/>
      <c r="R28" s="1958"/>
      <c r="S28" s="1959"/>
      <c r="T28" s="1959"/>
      <c r="U28" s="1959"/>
      <c r="V28" s="1960"/>
      <c r="W28" s="1964"/>
      <c r="X28" s="1964"/>
      <c r="Y28" s="1969"/>
      <c r="Z28" s="1960"/>
      <c r="AA28" s="1964"/>
      <c r="AB28" s="1964"/>
      <c r="AC28" s="1964"/>
      <c r="AD28" s="1964"/>
      <c r="AE28" s="1958"/>
      <c r="AF28" s="2021"/>
      <c r="AG28" s="1964"/>
      <c r="AH28" s="1964"/>
      <c r="AI28" s="1964"/>
      <c r="AJ28" s="1964"/>
      <c r="AK28" s="1964"/>
      <c r="AL28" s="1964"/>
      <c r="AM28" s="1964"/>
      <c r="AN28" s="1964"/>
      <c r="AO28" s="1964"/>
      <c r="AP28" s="1964"/>
      <c r="AQ28" s="1969"/>
      <c r="AR28" s="1960"/>
      <c r="AS28" s="1964"/>
      <c r="AT28" s="1964"/>
      <c r="AU28" s="1965"/>
    </row>
    <row r="29" spans="1:76" s="137" customFormat="1" ht="24.4" customHeight="1" x14ac:dyDescent="0.45">
      <c r="A29" s="538">
        <f t="shared" si="0"/>
        <v>6</v>
      </c>
      <c r="B29" s="2021"/>
      <c r="C29" s="1964"/>
      <c r="D29" s="1964"/>
      <c r="E29" s="1964"/>
      <c r="F29" s="1964"/>
      <c r="G29" s="1964"/>
      <c r="H29" s="1964"/>
      <c r="I29" s="1964"/>
      <c r="J29" s="1964"/>
      <c r="K29" s="1964"/>
      <c r="L29" s="1964"/>
      <c r="M29" s="1964"/>
      <c r="N29" s="1958"/>
      <c r="O29" s="1959"/>
      <c r="P29" s="1959"/>
      <c r="Q29" s="1960"/>
      <c r="R29" s="1958"/>
      <c r="S29" s="1959"/>
      <c r="T29" s="1959"/>
      <c r="U29" s="1959"/>
      <c r="V29" s="1960"/>
      <c r="W29" s="1964"/>
      <c r="X29" s="1964"/>
      <c r="Y29" s="1969"/>
      <c r="Z29" s="1960"/>
      <c r="AA29" s="1964"/>
      <c r="AB29" s="1964"/>
      <c r="AC29" s="1964"/>
      <c r="AD29" s="1964"/>
      <c r="AE29" s="1958"/>
      <c r="AF29" s="2021"/>
      <c r="AG29" s="1964"/>
      <c r="AH29" s="1964"/>
      <c r="AI29" s="1964"/>
      <c r="AJ29" s="1964"/>
      <c r="AK29" s="1964"/>
      <c r="AL29" s="1964"/>
      <c r="AM29" s="1964"/>
      <c r="AN29" s="1964"/>
      <c r="AO29" s="1964"/>
      <c r="AP29" s="1964"/>
      <c r="AQ29" s="1969"/>
      <c r="AR29" s="1960"/>
      <c r="AS29" s="1964"/>
      <c r="AT29" s="1964"/>
      <c r="AU29" s="1965"/>
    </row>
    <row r="30" spans="1:76" s="137" customFormat="1" ht="24.4" customHeight="1" x14ac:dyDescent="0.45">
      <c r="A30" s="538">
        <f t="shared" si="0"/>
        <v>7</v>
      </c>
      <c r="B30" s="2021"/>
      <c r="C30" s="1964"/>
      <c r="D30" s="1964"/>
      <c r="E30" s="1964"/>
      <c r="F30" s="1964"/>
      <c r="G30" s="1964"/>
      <c r="H30" s="1964"/>
      <c r="I30" s="1964"/>
      <c r="J30" s="1964"/>
      <c r="K30" s="1964"/>
      <c r="L30" s="1964"/>
      <c r="M30" s="1964"/>
      <c r="N30" s="1958"/>
      <c r="O30" s="1959"/>
      <c r="P30" s="1959"/>
      <c r="Q30" s="1960"/>
      <c r="R30" s="1958"/>
      <c r="S30" s="1959"/>
      <c r="T30" s="1959"/>
      <c r="U30" s="1959"/>
      <c r="V30" s="1960"/>
      <c r="W30" s="1964"/>
      <c r="X30" s="1964"/>
      <c r="Y30" s="1969"/>
      <c r="Z30" s="1960"/>
      <c r="AA30" s="1964"/>
      <c r="AB30" s="1964"/>
      <c r="AC30" s="1964"/>
      <c r="AD30" s="1964"/>
      <c r="AE30" s="1958"/>
      <c r="AF30" s="2021"/>
      <c r="AG30" s="1964"/>
      <c r="AH30" s="1964"/>
      <c r="AI30" s="1964"/>
      <c r="AJ30" s="1964"/>
      <c r="AK30" s="1964"/>
      <c r="AL30" s="1964"/>
      <c r="AM30" s="1964"/>
      <c r="AN30" s="1964"/>
      <c r="AO30" s="1964"/>
      <c r="AP30" s="1964"/>
      <c r="AQ30" s="1969"/>
      <c r="AR30" s="1960"/>
      <c r="AS30" s="1964"/>
      <c r="AT30" s="1964"/>
      <c r="AU30" s="1965"/>
    </row>
    <row r="31" spans="1:76" s="137" customFormat="1" ht="24.4" customHeight="1" x14ac:dyDescent="0.45">
      <c r="A31" s="538">
        <f t="shared" si="0"/>
        <v>8</v>
      </c>
      <c r="B31" s="2021"/>
      <c r="C31" s="1964"/>
      <c r="D31" s="1964"/>
      <c r="E31" s="1964"/>
      <c r="F31" s="1964"/>
      <c r="G31" s="1964"/>
      <c r="H31" s="1964"/>
      <c r="I31" s="1964"/>
      <c r="J31" s="1964"/>
      <c r="K31" s="1964"/>
      <c r="L31" s="1964"/>
      <c r="M31" s="1964"/>
      <c r="N31" s="1958"/>
      <c r="O31" s="1959"/>
      <c r="P31" s="1959"/>
      <c r="Q31" s="1960"/>
      <c r="R31" s="1958"/>
      <c r="S31" s="1959"/>
      <c r="T31" s="1959"/>
      <c r="U31" s="1959"/>
      <c r="V31" s="1960"/>
      <c r="W31" s="1964"/>
      <c r="X31" s="1964"/>
      <c r="Y31" s="1969"/>
      <c r="Z31" s="1960"/>
      <c r="AA31" s="1964"/>
      <c r="AB31" s="1964"/>
      <c r="AC31" s="1964"/>
      <c r="AD31" s="1964"/>
      <c r="AE31" s="1958"/>
      <c r="AF31" s="2021"/>
      <c r="AG31" s="1964"/>
      <c r="AH31" s="1964"/>
      <c r="AI31" s="1964"/>
      <c r="AJ31" s="1964"/>
      <c r="AK31" s="1964"/>
      <c r="AL31" s="1964"/>
      <c r="AM31" s="1964"/>
      <c r="AN31" s="1964"/>
      <c r="AO31" s="1964"/>
      <c r="AP31" s="1964"/>
      <c r="AQ31" s="1969"/>
      <c r="AR31" s="1960"/>
      <c r="AS31" s="1964"/>
      <c r="AT31" s="1964"/>
      <c r="AU31" s="1965"/>
    </row>
    <row r="32" spans="1:76" s="137" customFormat="1" ht="24.4" customHeight="1" x14ac:dyDescent="0.45">
      <c r="A32" s="538">
        <f t="shared" si="0"/>
        <v>9</v>
      </c>
      <c r="B32" s="2021"/>
      <c r="C32" s="1964"/>
      <c r="D32" s="1964"/>
      <c r="E32" s="1964"/>
      <c r="F32" s="1964"/>
      <c r="G32" s="1964"/>
      <c r="H32" s="1964"/>
      <c r="I32" s="1964"/>
      <c r="J32" s="1964"/>
      <c r="K32" s="1964"/>
      <c r="L32" s="1964"/>
      <c r="M32" s="1964"/>
      <c r="N32" s="1958"/>
      <c r="O32" s="1959"/>
      <c r="P32" s="1959"/>
      <c r="Q32" s="1960"/>
      <c r="R32" s="1958"/>
      <c r="S32" s="1959"/>
      <c r="T32" s="1959"/>
      <c r="U32" s="1959"/>
      <c r="V32" s="1960"/>
      <c r="W32" s="1964"/>
      <c r="X32" s="1964"/>
      <c r="Y32" s="1969"/>
      <c r="Z32" s="1960"/>
      <c r="AA32" s="1964"/>
      <c r="AB32" s="1964"/>
      <c r="AC32" s="1964"/>
      <c r="AD32" s="1964"/>
      <c r="AE32" s="1958"/>
      <c r="AF32" s="2021"/>
      <c r="AG32" s="1964"/>
      <c r="AH32" s="1964"/>
      <c r="AI32" s="1964"/>
      <c r="AJ32" s="1964"/>
      <c r="AK32" s="1964"/>
      <c r="AL32" s="1964"/>
      <c r="AM32" s="1964"/>
      <c r="AN32" s="1964"/>
      <c r="AO32" s="1964"/>
      <c r="AP32" s="1964"/>
      <c r="AQ32" s="1969"/>
      <c r="AR32" s="1960"/>
      <c r="AS32" s="1964"/>
      <c r="AT32" s="1964"/>
      <c r="AU32" s="1965"/>
    </row>
    <row r="33" spans="1:47" s="137" customFormat="1" ht="24.4" customHeight="1" x14ac:dyDescent="0.45">
      <c r="A33" s="538">
        <f t="shared" si="0"/>
        <v>10</v>
      </c>
      <c r="B33" s="2021"/>
      <c r="C33" s="1964"/>
      <c r="D33" s="1964"/>
      <c r="E33" s="1964"/>
      <c r="F33" s="1964"/>
      <c r="G33" s="1964"/>
      <c r="H33" s="1964"/>
      <c r="I33" s="1964"/>
      <c r="J33" s="1964"/>
      <c r="K33" s="1964"/>
      <c r="L33" s="1964"/>
      <c r="M33" s="1964"/>
      <c r="N33" s="1958"/>
      <c r="O33" s="1959"/>
      <c r="P33" s="1959"/>
      <c r="Q33" s="1960"/>
      <c r="R33" s="1958"/>
      <c r="S33" s="1959"/>
      <c r="T33" s="1959"/>
      <c r="U33" s="1959"/>
      <c r="V33" s="1960"/>
      <c r="W33" s="1964"/>
      <c r="X33" s="1964"/>
      <c r="Y33" s="1969"/>
      <c r="Z33" s="1960"/>
      <c r="AA33" s="1964"/>
      <c r="AB33" s="1964"/>
      <c r="AC33" s="1964"/>
      <c r="AD33" s="1964"/>
      <c r="AE33" s="1958"/>
      <c r="AF33" s="2021"/>
      <c r="AG33" s="1964"/>
      <c r="AH33" s="1964"/>
      <c r="AI33" s="1964"/>
      <c r="AJ33" s="1964"/>
      <c r="AK33" s="1964"/>
      <c r="AL33" s="1964"/>
      <c r="AM33" s="1964"/>
      <c r="AN33" s="1964"/>
      <c r="AO33" s="1964"/>
      <c r="AP33" s="1964"/>
      <c r="AQ33" s="1969"/>
      <c r="AR33" s="1960"/>
      <c r="AS33" s="1964"/>
      <c r="AT33" s="1964"/>
      <c r="AU33" s="1965"/>
    </row>
    <row r="34" spans="1:47" s="137" customFormat="1" ht="24.4" customHeight="1" x14ac:dyDescent="0.45">
      <c r="A34" s="538">
        <f t="shared" si="0"/>
        <v>11</v>
      </c>
      <c r="B34" s="2021"/>
      <c r="C34" s="1964"/>
      <c r="D34" s="1964"/>
      <c r="E34" s="1964"/>
      <c r="F34" s="1964"/>
      <c r="G34" s="1964"/>
      <c r="H34" s="1964"/>
      <c r="I34" s="1964"/>
      <c r="J34" s="1964"/>
      <c r="K34" s="1964"/>
      <c r="L34" s="1964"/>
      <c r="M34" s="1964"/>
      <c r="N34" s="1958"/>
      <c r="O34" s="1959"/>
      <c r="P34" s="1959"/>
      <c r="Q34" s="1960"/>
      <c r="R34" s="1958"/>
      <c r="S34" s="1959"/>
      <c r="T34" s="1959"/>
      <c r="U34" s="1959"/>
      <c r="V34" s="1960"/>
      <c r="W34" s="1964"/>
      <c r="X34" s="1964"/>
      <c r="Y34" s="1969"/>
      <c r="Z34" s="1960"/>
      <c r="AA34" s="1964"/>
      <c r="AB34" s="1964"/>
      <c r="AC34" s="1964"/>
      <c r="AD34" s="1964"/>
      <c r="AE34" s="1958"/>
      <c r="AF34" s="2021"/>
      <c r="AG34" s="1964"/>
      <c r="AH34" s="1964"/>
      <c r="AI34" s="1964"/>
      <c r="AJ34" s="1964"/>
      <c r="AK34" s="1964"/>
      <c r="AL34" s="1964"/>
      <c r="AM34" s="1964"/>
      <c r="AN34" s="1964"/>
      <c r="AO34" s="1964"/>
      <c r="AP34" s="1964"/>
      <c r="AQ34" s="1969"/>
      <c r="AR34" s="1960"/>
      <c r="AS34" s="1964"/>
      <c r="AT34" s="1964"/>
      <c r="AU34" s="1965"/>
    </row>
    <row r="35" spans="1:47" s="137" customFormat="1" ht="24.4" customHeight="1" x14ac:dyDescent="0.45">
      <c r="A35" s="538">
        <f t="shared" si="0"/>
        <v>12</v>
      </c>
      <c r="B35" s="2021"/>
      <c r="C35" s="1964"/>
      <c r="D35" s="1964"/>
      <c r="E35" s="1964"/>
      <c r="F35" s="1964"/>
      <c r="G35" s="1964"/>
      <c r="H35" s="1964"/>
      <c r="I35" s="1964"/>
      <c r="J35" s="1964"/>
      <c r="K35" s="1964"/>
      <c r="L35" s="1964"/>
      <c r="M35" s="1964"/>
      <c r="N35" s="1958"/>
      <c r="O35" s="1959"/>
      <c r="P35" s="1959"/>
      <c r="Q35" s="1960"/>
      <c r="R35" s="1958"/>
      <c r="S35" s="1959"/>
      <c r="T35" s="1959"/>
      <c r="U35" s="1959"/>
      <c r="V35" s="1960"/>
      <c r="W35" s="1964"/>
      <c r="X35" s="1964"/>
      <c r="Y35" s="1969"/>
      <c r="Z35" s="1960"/>
      <c r="AA35" s="1964"/>
      <c r="AB35" s="1964"/>
      <c r="AC35" s="1964"/>
      <c r="AD35" s="1964"/>
      <c r="AE35" s="1958"/>
      <c r="AF35" s="2021"/>
      <c r="AG35" s="1964"/>
      <c r="AH35" s="1964"/>
      <c r="AI35" s="1964"/>
      <c r="AJ35" s="1964"/>
      <c r="AK35" s="1964"/>
      <c r="AL35" s="1964"/>
      <c r="AM35" s="1964"/>
      <c r="AN35" s="1964"/>
      <c r="AO35" s="1964"/>
      <c r="AP35" s="1964"/>
      <c r="AQ35" s="1969"/>
      <c r="AR35" s="1960"/>
      <c r="AS35" s="1964"/>
      <c r="AT35" s="1964"/>
      <c r="AU35" s="1965"/>
    </row>
    <row r="36" spans="1:47" s="137" customFormat="1" ht="24.4" customHeight="1" x14ac:dyDescent="0.45">
      <c r="A36" s="538">
        <f t="shared" si="0"/>
        <v>13</v>
      </c>
      <c r="B36" s="2021"/>
      <c r="C36" s="1964"/>
      <c r="D36" s="1964"/>
      <c r="E36" s="1964"/>
      <c r="F36" s="1964"/>
      <c r="G36" s="1964"/>
      <c r="H36" s="1964"/>
      <c r="I36" s="1964"/>
      <c r="J36" s="1964"/>
      <c r="K36" s="1964"/>
      <c r="L36" s="1964"/>
      <c r="M36" s="1964"/>
      <c r="N36" s="1958"/>
      <c r="O36" s="1959"/>
      <c r="P36" s="1959"/>
      <c r="Q36" s="1960"/>
      <c r="R36" s="1958"/>
      <c r="S36" s="1959"/>
      <c r="T36" s="1959"/>
      <c r="U36" s="1959"/>
      <c r="V36" s="1960"/>
      <c r="W36" s="1964"/>
      <c r="X36" s="1964"/>
      <c r="Y36" s="1969"/>
      <c r="Z36" s="1960"/>
      <c r="AA36" s="1964"/>
      <c r="AB36" s="1964"/>
      <c r="AC36" s="1964"/>
      <c r="AD36" s="1964"/>
      <c r="AE36" s="1958"/>
      <c r="AF36" s="2021"/>
      <c r="AG36" s="1964"/>
      <c r="AH36" s="1964"/>
      <c r="AI36" s="1964"/>
      <c r="AJ36" s="1964"/>
      <c r="AK36" s="1964"/>
      <c r="AL36" s="1964"/>
      <c r="AM36" s="1964"/>
      <c r="AN36" s="1964"/>
      <c r="AO36" s="1964"/>
      <c r="AP36" s="1964"/>
      <c r="AQ36" s="1969"/>
      <c r="AR36" s="1960"/>
      <c r="AS36" s="1964"/>
      <c r="AT36" s="1964"/>
      <c r="AU36" s="1965"/>
    </row>
    <row r="37" spans="1:47" s="137" customFormat="1" ht="24.4" customHeight="1" x14ac:dyDescent="0.45">
      <c r="A37" s="538">
        <f t="shared" si="0"/>
        <v>14</v>
      </c>
      <c r="B37" s="2021"/>
      <c r="C37" s="1964"/>
      <c r="D37" s="1964"/>
      <c r="E37" s="1964"/>
      <c r="F37" s="1964"/>
      <c r="G37" s="1964"/>
      <c r="H37" s="1964"/>
      <c r="I37" s="1964"/>
      <c r="J37" s="1964"/>
      <c r="K37" s="1964"/>
      <c r="L37" s="1964"/>
      <c r="M37" s="1964"/>
      <c r="N37" s="1958"/>
      <c r="O37" s="1959"/>
      <c r="P37" s="1959"/>
      <c r="Q37" s="1960"/>
      <c r="R37" s="1958"/>
      <c r="S37" s="1959"/>
      <c r="T37" s="1959"/>
      <c r="U37" s="1959"/>
      <c r="V37" s="1960"/>
      <c r="W37" s="1964"/>
      <c r="X37" s="1964"/>
      <c r="Y37" s="1969"/>
      <c r="Z37" s="1960"/>
      <c r="AA37" s="1964"/>
      <c r="AB37" s="1964"/>
      <c r="AC37" s="1964"/>
      <c r="AD37" s="1964"/>
      <c r="AE37" s="1958"/>
      <c r="AF37" s="2021"/>
      <c r="AG37" s="1964"/>
      <c r="AH37" s="1964"/>
      <c r="AI37" s="1964"/>
      <c r="AJ37" s="1964"/>
      <c r="AK37" s="1964"/>
      <c r="AL37" s="1964"/>
      <c r="AM37" s="1964"/>
      <c r="AN37" s="1964"/>
      <c r="AO37" s="1964"/>
      <c r="AP37" s="1964"/>
      <c r="AQ37" s="1969"/>
      <c r="AR37" s="1960"/>
      <c r="AS37" s="1964"/>
      <c r="AT37" s="1964"/>
      <c r="AU37" s="1965"/>
    </row>
    <row r="38" spans="1:47" s="137" customFormat="1" ht="24.4" customHeight="1" x14ac:dyDescent="0.45">
      <c r="A38" s="538">
        <f t="shared" si="0"/>
        <v>15</v>
      </c>
      <c r="B38" s="2021"/>
      <c r="C38" s="1964"/>
      <c r="D38" s="1964"/>
      <c r="E38" s="1964"/>
      <c r="F38" s="1964"/>
      <c r="G38" s="1964"/>
      <c r="H38" s="1964"/>
      <c r="I38" s="1964"/>
      <c r="J38" s="1964"/>
      <c r="K38" s="1964"/>
      <c r="L38" s="1964"/>
      <c r="M38" s="1964"/>
      <c r="N38" s="1958"/>
      <c r="O38" s="1959"/>
      <c r="P38" s="1959"/>
      <c r="Q38" s="1960"/>
      <c r="R38" s="1958"/>
      <c r="S38" s="1959"/>
      <c r="T38" s="1959"/>
      <c r="U38" s="1959"/>
      <c r="V38" s="1960"/>
      <c r="W38" s="1964"/>
      <c r="X38" s="1964"/>
      <c r="Y38" s="1969"/>
      <c r="Z38" s="1960"/>
      <c r="AA38" s="1964"/>
      <c r="AB38" s="1964"/>
      <c r="AC38" s="1964"/>
      <c r="AD38" s="1964"/>
      <c r="AE38" s="1958"/>
      <c r="AF38" s="2021"/>
      <c r="AG38" s="1964"/>
      <c r="AH38" s="1964"/>
      <c r="AI38" s="1964"/>
      <c r="AJ38" s="1964"/>
      <c r="AK38" s="1964"/>
      <c r="AL38" s="1964"/>
      <c r="AM38" s="1964"/>
      <c r="AN38" s="1964"/>
      <c r="AO38" s="1964"/>
      <c r="AP38" s="1964"/>
      <c r="AQ38" s="1969"/>
      <c r="AR38" s="1960"/>
      <c r="AS38" s="1964"/>
      <c r="AT38" s="1964"/>
      <c r="AU38" s="1965"/>
    </row>
    <row r="39" spans="1:47" s="137" customFormat="1" ht="24.4" customHeight="1" x14ac:dyDescent="0.45">
      <c r="A39" s="538">
        <f t="shared" si="0"/>
        <v>16</v>
      </c>
      <c r="B39" s="2021"/>
      <c r="C39" s="1964"/>
      <c r="D39" s="1964"/>
      <c r="E39" s="1964"/>
      <c r="F39" s="1964"/>
      <c r="G39" s="1964"/>
      <c r="H39" s="1964"/>
      <c r="I39" s="1964"/>
      <c r="J39" s="1964"/>
      <c r="K39" s="1964"/>
      <c r="L39" s="1964"/>
      <c r="M39" s="1964"/>
      <c r="N39" s="1958"/>
      <c r="O39" s="1959"/>
      <c r="P39" s="1959"/>
      <c r="Q39" s="1960"/>
      <c r="R39" s="1958"/>
      <c r="S39" s="1959"/>
      <c r="T39" s="1959"/>
      <c r="U39" s="1959"/>
      <c r="V39" s="1960"/>
      <c r="W39" s="1964"/>
      <c r="X39" s="1964"/>
      <c r="Y39" s="1969"/>
      <c r="Z39" s="1960"/>
      <c r="AA39" s="1964"/>
      <c r="AB39" s="1964"/>
      <c r="AC39" s="1964"/>
      <c r="AD39" s="1964"/>
      <c r="AE39" s="1958"/>
      <c r="AF39" s="2021"/>
      <c r="AG39" s="1964"/>
      <c r="AH39" s="1964"/>
      <c r="AI39" s="1964"/>
      <c r="AJ39" s="1964"/>
      <c r="AK39" s="1964"/>
      <c r="AL39" s="1964"/>
      <c r="AM39" s="1964"/>
      <c r="AN39" s="1964"/>
      <c r="AO39" s="1964"/>
      <c r="AP39" s="1964"/>
      <c r="AQ39" s="1969"/>
      <c r="AR39" s="1960"/>
      <c r="AS39" s="1964"/>
      <c r="AT39" s="1964"/>
      <c r="AU39" s="1965"/>
    </row>
    <row r="40" spans="1:47" s="137" customFormat="1" ht="24.4" customHeight="1" x14ac:dyDescent="0.45">
      <c r="A40" s="538">
        <f t="shared" si="0"/>
        <v>17</v>
      </c>
      <c r="B40" s="2021"/>
      <c r="C40" s="1964"/>
      <c r="D40" s="1964"/>
      <c r="E40" s="1964"/>
      <c r="F40" s="1964"/>
      <c r="G40" s="1964"/>
      <c r="H40" s="1964"/>
      <c r="I40" s="1964"/>
      <c r="J40" s="1964"/>
      <c r="K40" s="1964"/>
      <c r="L40" s="1964"/>
      <c r="M40" s="1964"/>
      <c r="N40" s="1958"/>
      <c r="O40" s="1959"/>
      <c r="P40" s="1959"/>
      <c r="Q40" s="1960"/>
      <c r="R40" s="1958"/>
      <c r="S40" s="1959"/>
      <c r="T40" s="1959"/>
      <c r="U40" s="1959"/>
      <c r="V40" s="1960"/>
      <c r="W40" s="1964"/>
      <c r="X40" s="1964"/>
      <c r="Y40" s="1969"/>
      <c r="Z40" s="1960"/>
      <c r="AA40" s="1964"/>
      <c r="AB40" s="1964"/>
      <c r="AC40" s="1964"/>
      <c r="AD40" s="1964"/>
      <c r="AE40" s="1958"/>
      <c r="AF40" s="2021"/>
      <c r="AG40" s="1964"/>
      <c r="AH40" s="1964"/>
      <c r="AI40" s="1964"/>
      <c r="AJ40" s="1964"/>
      <c r="AK40" s="1964"/>
      <c r="AL40" s="1964"/>
      <c r="AM40" s="1964"/>
      <c r="AN40" s="1964"/>
      <c r="AO40" s="1964"/>
      <c r="AP40" s="1964"/>
      <c r="AQ40" s="1969"/>
      <c r="AR40" s="1960"/>
      <c r="AS40" s="1964"/>
      <c r="AT40" s="1964"/>
      <c r="AU40" s="1965"/>
    </row>
    <row r="41" spans="1:47" s="137" customFormat="1" ht="24.4" customHeight="1" x14ac:dyDescent="0.45">
      <c r="A41" s="538">
        <f t="shared" si="0"/>
        <v>18</v>
      </c>
      <c r="B41" s="2021"/>
      <c r="C41" s="1964"/>
      <c r="D41" s="1964"/>
      <c r="E41" s="1964"/>
      <c r="F41" s="1964"/>
      <c r="G41" s="1964"/>
      <c r="H41" s="1964"/>
      <c r="I41" s="1964"/>
      <c r="J41" s="1964"/>
      <c r="K41" s="1964"/>
      <c r="L41" s="1964"/>
      <c r="M41" s="1964"/>
      <c r="N41" s="1958"/>
      <c r="O41" s="1959"/>
      <c r="P41" s="1959"/>
      <c r="Q41" s="1960"/>
      <c r="R41" s="1958"/>
      <c r="S41" s="1959"/>
      <c r="T41" s="1959"/>
      <c r="U41" s="1959"/>
      <c r="V41" s="1960"/>
      <c r="W41" s="1964"/>
      <c r="X41" s="1964"/>
      <c r="Y41" s="1969"/>
      <c r="Z41" s="1960"/>
      <c r="AA41" s="1964"/>
      <c r="AB41" s="1964"/>
      <c r="AC41" s="1964"/>
      <c r="AD41" s="1964"/>
      <c r="AE41" s="1958"/>
      <c r="AF41" s="2021"/>
      <c r="AG41" s="1964"/>
      <c r="AH41" s="1964"/>
      <c r="AI41" s="1964"/>
      <c r="AJ41" s="1964"/>
      <c r="AK41" s="1964"/>
      <c r="AL41" s="1964"/>
      <c r="AM41" s="1964"/>
      <c r="AN41" s="1964"/>
      <c r="AO41" s="1964"/>
      <c r="AP41" s="1964"/>
      <c r="AQ41" s="1969"/>
      <c r="AR41" s="1960"/>
      <c r="AS41" s="1964"/>
      <c r="AT41" s="1964"/>
      <c r="AU41" s="1965"/>
    </row>
    <row r="42" spans="1:47" s="137" customFormat="1" ht="24.4" customHeight="1" x14ac:dyDescent="0.45">
      <c r="A42" s="538">
        <f t="shared" si="0"/>
        <v>19</v>
      </c>
      <c r="B42" s="2021"/>
      <c r="C42" s="1964"/>
      <c r="D42" s="1964"/>
      <c r="E42" s="1964"/>
      <c r="F42" s="1964"/>
      <c r="G42" s="1964"/>
      <c r="H42" s="1964"/>
      <c r="I42" s="1964"/>
      <c r="J42" s="1964"/>
      <c r="K42" s="1964"/>
      <c r="L42" s="1964"/>
      <c r="M42" s="1964"/>
      <c r="N42" s="1958"/>
      <c r="O42" s="1959"/>
      <c r="P42" s="1959"/>
      <c r="Q42" s="1960"/>
      <c r="R42" s="1958"/>
      <c r="S42" s="1959"/>
      <c r="T42" s="1959"/>
      <c r="U42" s="1959"/>
      <c r="V42" s="1960"/>
      <c r="W42" s="1964"/>
      <c r="X42" s="1964"/>
      <c r="Y42" s="1969"/>
      <c r="Z42" s="1960"/>
      <c r="AA42" s="1964"/>
      <c r="AB42" s="1964"/>
      <c r="AC42" s="1964"/>
      <c r="AD42" s="1964"/>
      <c r="AE42" s="1958"/>
      <c r="AF42" s="2021"/>
      <c r="AG42" s="1964"/>
      <c r="AH42" s="1964"/>
      <c r="AI42" s="1964"/>
      <c r="AJ42" s="1964"/>
      <c r="AK42" s="1964"/>
      <c r="AL42" s="1964"/>
      <c r="AM42" s="1964"/>
      <c r="AN42" s="1964"/>
      <c r="AO42" s="1964"/>
      <c r="AP42" s="1964"/>
      <c r="AQ42" s="1969"/>
      <c r="AR42" s="1960"/>
      <c r="AS42" s="1964"/>
      <c r="AT42" s="1964"/>
      <c r="AU42" s="1965"/>
    </row>
    <row r="43" spans="1:47" s="137" customFormat="1" ht="24.4" customHeight="1" x14ac:dyDescent="0.45">
      <c r="A43" s="538">
        <f t="shared" si="0"/>
        <v>20</v>
      </c>
      <c r="B43" s="2021"/>
      <c r="C43" s="1964"/>
      <c r="D43" s="1964"/>
      <c r="E43" s="1964"/>
      <c r="F43" s="1964"/>
      <c r="G43" s="1964"/>
      <c r="H43" s="1964"/>
      <c r="I43" s="1964"/>
      <c r="J43" s="1964"/>
      <c r="K43" s="1964"/>
      <c r="L43" s="1964"/>
      <c r="M43" s="1964"/>
      <c r="N43" s="1958"/>
      <c r="O43" s="1959"/>
      <c r="P43" s="1959"/>
      <c r="Q43" s="1960"/>
      <c r="R43" s="1958"/>
      <c r="S43" s="1959"/>
      <c r="T43" s="1959"/>
      <c r="U43" s="1959"/>
      <c r="V43" s="1960"/>
      <c r="W43" s="1964"/>
      <c r="X43" s="1964"/>
      <c r="Y43" s="1969"/>
      <c r="Z43" s="1960"/>
      <c r="AA43" s="1964"/>
      <c r="AB43" s="1964"/>
      <c r="AC43" s="1964"/>
      <c r="AD43" s="1964"/>
      <c r="AE43" s="1958"/>
      <c r="AF43" s="2021"/>
      <c r="AG43" s="1964"/>
      <c r="AH43" s="1964"/>
      <c r="AI43" s="1964"/>
      <c r="AJ43" s="1964"/>
      <c r="AK43" s="1964"/>
      <c r="AL43" s="1964"/>
      <c r="AM43" s="1964"/>
      <c r="AN43" s="1964"/>
      <c r="AO43" s="1964"/>
      <c r="AP43" s="1964"/>
      <c r="AQ43" s="1969"/>
      <c r="AR43" s="1960"/>
      <c r="AS43" s="1964"/>
      <c r="AT43" s="1964"/>
      <c r="AU43" s="1965"/>
    </row>
    <row r="44" spans="1:47" s="137" customFormat="1" ht="24.4" customHeight="1" x14ac:dyDescent="0.45">
      <c r="A44" s="538">
        <f t="shared" si="0"/>
        <v>21</v>
      </c>
      <c r="B44" s="2021"/>
      <c r="C44" s="1964"/>
      <c r="D44" s="1964"/>
      <c r="E44" s="1964"/>
      <c r="F44" s="1964"/>
      <c r="G44" s="1964"/>
      <c r="H44" s="1964"/>
      <c r="I44" s="1964"/>
      <c r="J44" s="1964"/>
      <c r="K44" s="1964"/>
      <c r="L44" s="1964"/>
      <c r="M44" s="1964"/>
      <c r="N44" s="1958"/>
      <c r="O44" s="1959"/>
      <c r="P44" s="1959"/>
      <c r="Q44" s="1960"/>
      <c r="R44" s="1958"/>
      <c r="S44" s="1959"/>
      <c r="T44" s="1959"/>
      <c r="U44" s="1959"/>
      <c r="V44" s="1960"/>
      <c r="W44" s="1964"/>
      <c r="X44" s="1964"/>
      <c r="Y44" s="1969"/>
      <c r="Z44" s="1960"/>
      <c r="AA44" s="1964"/>
      <c r="AB44" s="1964"/>
      <c r="AC44" s="1964"/>
      <c r="AD44" s="1964"/>
      <c r="AE44" s="1958"/>
      <c r="AF44" s="2021"/>
      <c r="AG44" s="1964"/>
      <c r="AH44" s="1964"/>
      <c r="AI44" s="1964"/>
      <c r="AJ44" s="1964"/>
      <c r="AK44" s="1964"/>
      <c r="AL44" s="1964"/>
      <c r="AM44" s="1964"/>
      <c r="AN44" s="1964"/>
      <c r="AO44" s="1964"/>
      <c r="AP44" s="1964"/>
      <c r="AQ44" s="1969"/>
      <c r="AR44" s="1960"/>
      <c r="AS44" s="1964"/>
      <c r="AT44" s="1964"/>
      <c r="AU44" s="1965"/>
    </row>
    <row r="45" spans="1:47" s="137" customFormat="1" ht="24.4" customHeight="1" x14ac:dyDescent="0.45">
      <c r="A45" s="538">
        <f t="shared" si="0"/>
        <v>22</v>
      </c>
      <c r="B45" s="2021"/>
      <c r="C45" s="1964"/>
      <c r="D45" s="1964"/>
      <c r="E45" s="1964"/>
      <c r="F45" s="1964"/>
      <c r="G45" s="1964"/>
      <c r="H45" s="1964"/>
      <c r="I45" s="1964"/>
      <c r="J45" s="1964"/>
      <c r="K45" s="1964"/>
      <c r="L45" s="1964"/>
      <c r="M45" s="1964"/>
      <c r="N45" s="1958"/>
      <c r="O45" s="1959"/>
      <c r="P45" s="1959"/>
      <c r="Q45" s="1960"/>
      <c r="R45" s="1958"/>
      <c r="S45" s="1959"/>
      <c r="T45" s="1959"/>
      <c r="U45" s="1959"/>
      <c r="V45" s="1960"/>
      <c r="W45" s="1964"/>
      <c r="X45" s="1964"/>
      <c r="Y45" s="1969"/>
      <c r="Z45" s="1960"/>
      <c r="AA45" s="1964"/>
      <c r="AB45" s="1964"/>
      <c r="AC45" s="1964"/>
      <c r="AD45" s="1964"/>
      <c r="AE45" s="1958"/>
      <c r="AF45" s="2021"/>
      <c r="AG45" s="1964"/>
      <c r="AH45" s="1964"/>
      <c r="AI45" s="1964"/>
      <c r="AJ45" s="1964"/>
      <c r="AK45" s="1964"/>
      <c r="AL45" s="1964"/>
      <c r="AM45" s="1964"/>
      <c r="AN45" s="1964"/>
      <c r="AO45" s="1964"/>
      <c r="AP45" s="1964"/>
      <c r="AQ45" s="1969"/>
      <c r="AR45" s="1960"/>
      <c r="AS45" s="1964"/>
      <c r="AT45" s="1964"/>
      <c r="AU45" s="1965"/>
    </row>
    <row r="46" spans="1:47" s="137" customFormat="1" ht="24.4" customHeight="1" x14ac:dyDescent="0.45">
      <c r="A46" s="538">
        <f t="shared" si="0"/>
        <v>23</v>
      </c>
      <c r="B46" s="2021"/>
      <c r="C46" s="1964"/>
      <c r="D46" s="1964"/>
      <c r="E46" s="1964"/>
      <c r="F46" s="1964"/>
      <c r="G46" s="1964"/>
      <c r="H46" s="1964"/>
      <c r="I46" s="1964"/>
      <c r="J46" s="1964"/>
      <c r="K46" s="1964"/>
      <c r="L46" s="1964"/>
      <c r="M46" s="1964"/>
      <c r="N46" s="1958"/>
      <c r="O46" s="1959"/>
      <c r="P46" s="1959"/>
      <c r="Q46" s="1960"/>
      <c r="R46" s="1958"/>
      <c r="S46" s="1959"/>
      <c r="T46" s="1959"/>
      <c r="U46" s="1959"/>
      <c r="V46" s="1960"/>
      <c r="W46" s="1964"/>
      <c r="X46" s="1964"/>
      <c r="Y46" s="1969"/>
      <c r="Z46" s="1960"/>
      <c r="AA46" s="1964"/>
      <c r="AB46" s="1964"/>
      <c r="AC46" s="1964"/>
      <c r="AD46" s="1964"/>
      <c r="AE46" s="1958"/>
      <c r="AF46" s="2021"/>
      <c r="AG46" s="1964"/>
      <c r="AH46" s="1964"/>
      <c r="AI46" s="1964"/>
      <c r="AJ46" s="1964"/>
      <c r="AK46" s="1964"/>
      <c r="AL46" s="1964"/>
      <c r="AM46" s="1964"/>
      <c r="AN46" s="1964"/>
      <c r="AO46" s="1964"/>
      <c r="AP46" s="1964"/>
      <c r="AQ46" s="1969"/>
      <c r="AR46" s="1960"/>
      <c r="AS46" s="1964"/>
      <c r="AT46" s="1964"/>
      <c r="AU46" s="1965"/>
    </row>
    <row r="47" spans="1:47" s="137" customFormat="1" ht="24.4" customHeight="1" x14ac:dyDescent="0.45">
      <c r="A47" s="538">
        <f t="shared" si="0"/>
        <v>24</v>
      </c>
      <c r="B47" s="2021"/>
      <c r="C47" s="1964"/>
      <c r="D47" s="1964"/>
      <c r="E47" s="1964"/>
      <c r="F47" s="1964"/>
      <c r="G47" s="1964"/>
      <c r="H47" s="1964"/>
      <c r="I47" s="1964"/>
      <c r="J47" s="1964"/>
      <c r="K47" s="1964"/>
      <c r="L47" s="1964"/>
      <c r="M47" s="1964"/>
      <c r="N47" s="1958"/>
      <c r="O47" s="1959"/>
      <c r="P47" s="1959"/>
      <c r="Q47" s="1960"/>
      <c r="R47" s="1958"/>
      <c r="S47" s="1959"/>
      <c r="T47" s="1959"/>
      <c r="U47" s="1959"/>
      <c r="V47" s="1960"/>
      <c r="W47" s="1964"/>
      <c r="X47" s="1964"/>
      <c r="Y47" s="1969"/>
      <c r="Z47" s="1960"/>
      <c r="AA47" s="1964"/>
      <c r="AB47" s="1964"/>
      <c r="AC47" s="1964"/>
      <c r="AD47" s="1964"/>
      <c r="AE47" s="1958"/>
      <c r="AF47" s="2021"/>
      <c r="AG47" s="1964"/>
      <c r="AH47" s="1964"/>
      <c r="AI47" s="1964"/>
      <c r="AJ47" s="1964"/>
      <c r="AK47" s="1964"/>
      <c r="AL47" s="1964"/>
      <c r="AM47" s="1964"/>
      <c r="AN47" s="1964"/>
      <c r="AO47" s="1964"/>
      <c r="AP47" s="1964"/>
      <c r="AQ47" s="1969"/>
      <c r="AR47" s="1960"/>
      <c r="AS47" s="1964"/>
      <c r="AT47" s="1964"/>
      <c r="AU47" s="1965"/>
    </row>
    <row r="48" spans="1:47" s="137" customFormat="1" ht="24.4" customHeight="1" x14ac:dyDescent="0.45">
      <c r="A48" s="538">
        <f t="shared" si="0"/>
        <v>25</v>
      </c>
      <c r="B48" s="2021"/>
      <c r="C48" s="1964"/>
      <c r="D48" s="1964"/>
      <c r="E48" s="1964"/>
      <c r="F48" s="1964"/>
      <c r="G48" s="1964"/>
      <c r="H48" s="1964"/>
      <c r="I48" s="1964"/>
      <c r="J48" s="1964"/>
      <c r="K48" s="1964"/>
      <c r="L48" s="1964"/>
      <c r="M48" s="1964"/>
      <c r="N48" s="1958"/>
      <c r="O48" s="1959"/>
      <c r="P48" s="1959"/>
      <c r="Q48" s="1960"/>
      <c r="R48" s="1958"/>
      <c r="S48" s="1959"/>
      <c r="T48" s="1959"/>
      <c r="U48" s="1959"/>
      <c r="V48" s="1960"/>
      <c r="W48" s="1964"/>
      <c r="X48" s="1964"/>
      <c r="Y48" s="1969"/>
      <c r="Z48" s="1960"/>
      <c r="AA48" s="1964"/>
      <c r="AB48" s="1964"/>
      <c r="AC48" s="1964"/>
      <c r="AD48" s="1964"/>
      <c r="AE48" s="1958"/>
      <c r="AF48" s="2021"/>
      <c r="AG48" s="1964"/>
      <c r="AH48" s="1964"/>
      <c r="AI48" s="1964"/>
      <c r="AJ48" s="1964"/>
      <c r="AK48" s="1964"/>
      <c r="AL48" s="1964"/>
      <c r="AM48" s="1964"/>
      <c r="AN48" s="1964"/>
      <c r="AO48" s="1964"/>
      <c r="AP48" s="1964"/>
      <c r="AQ48" s="1969"/>
      <c r="AR48" s="1960"/>
      <c r="AS48" s="1964"/>
      <c r="AT48" s="1964"/>
      <c r="AU48" s="1965"/>
    </row>
    <row r="49" spans="1:47" s="137" customFormat="1" ht="24.4" customHeight="1" x14ac:dyDescent="0.45">
      <c r="A49" s="538">
        <f t="shared" si="0"/>
        <v>26</v>
      </c>
      <c r="B49" s="2021"/>
      <c r="C49" s="1964"/>
      <c r="D49" s="1964"/>
      <c r="E49" s="1964"/>
      <c r="F49" s="1964"/>
      <c r="G49" s="1964"/>
      <c r="H49" s="1964"/>
      <c r="I49" s="1964"/>
      <c r="J49" s="1964"/>
      <c r="K49" s="1964"/>
      <c r="L49" s="1964"/>
      <c r="M49" s="1964"/>
      <c r="N49" s="1958"/>
      <c r="O49" s="1959"/>
      <c r="P49" s="1959"/>
      <c r="Q49" s="1960"/>
      <c r="R49" s="1958"/>
      <c r="S49" s="1959"/>
      <c r="T49" s="1959"/>
      <c r="U49" s="1959"/>
      <c r="V49" s="1960"/>
      <c r="W49" s="1964"/>
      <c r="X49" s="1964"/>
      <c r="Y49" s="1969"/>
      <c r="Z49" s="1960"/>
      <c r="AA49" s="1964"/>
      <c r="AB49" s="1964"/>
      <c r="AC49" s="1964"/>
      <c r="AD49" s="1964"/>
      <c r="AE49" s="1958"/>
      <c r="AF49" s="2021"/>
      <c r="AG49" s="1964"/>
      <c r="AH49" s="1964"/>
      <c r="AI49" s="1964"/>
      <c r="AJ49" s="1964"/>
      <c r="AK49" s="1964"/>
      <c r="AL49" s="1964"/>
      <c r="AM49" s="1964"/>
      <c r="AN49" s="1964"/>
      <c r="AO49" s="1964"/>
      <c r="AP49" s="1964"/>
      <c r="AQ49" s="1969"/>
      <c r="AR49" s="1960"/>
      <c r="AS49" s="1964"/>
      <c r="AT49" s="1964"/>
      <c r="AU49" s="1965"/>
    </row>
    <row r="50" spans="1:47" s="137" customFormat="1" ht="24.4" customHeight="1" x14ac:dyDescent="0.45">
      <c r="A50" s="538">
        <f t="shared" si="0"/>
        <v>27</v>
      </c>
      <c r="B50" s="2021"/>
      <c r="C50" s="1964"/>
      <c r="D50" s="1964"/>
      <c r="E50" s="1964"/>
      <c r="F50" s="1964"/>
      <c r="G50" s="1964"/>
      <c r="H50" s="1964"/>
      <c r="I50" s="1964"/>
      <c r="J50" s="1964"/>
      <c r="K50" s="1964"/>
      <c r="L50" s="1964"/>
      <c r="M50" s="1964"/>
      <c r="N50" s="1958"/>
      <c r="O50" s="1959"/>
      <c r="P50" s="1959"/>
      <c r="Q50" s="1960"/>
      <c r="R50" s="1958"/>
      <c r="S50" s="1959"/>
      <c r="T50" s="1959"/>
      <c r="U50" s="1959"/>
      <c r="V50" s="1960"/>
      <c r="W50" s="1964"/>
      <c r="X50" s="1964"/>
      <c r="Y50" s="1969"/>
      <c r="Z50" s="1960"/>
      <c r="AA50" s="1964"/>
      <c r="AB50" s="1964"/>
      <c r="AC50" s="1964"/>
      <c r="AD50" s="1964"/>
      <c r="AE50" s="1958"/>
      <c r="AF50" s="2021"/>
      <c r="AG50" s="1964"/>
      <c r="AH50" s="1964"/>
      <c r="AI50" s="1964"/>
      <c r="AJ50" s="1964"/>
      <c r="AK50" s="1964"/>
      <c r="AL50" s="1964"/>
      <c r="AM50" s="1964"/>
      <c r="AN50" s="1964"/>
      <c r="AO50" s="1964"/>
      <c r="AP50" s="1964"/>
      <c r="AQ50" s="1969"/>
      <c r="AR50" s="1960"/>
      <c r="AS50" s="1964"/>
      <c r="AT50" s="1964"/>
      <c r="AU50" s="1965"/>
    </row>
    <row r="51" spans="1:47" s="137" customFormat="1" ht="24.4" customHeight="1" x14ac:dyDescent="0.45">
      <c r="A51" s="538">
        <f t="shared" si="0"/>
        <v>28</v>
      </c>
      <c r="B51" s="2021"/>
      <c r="C51" s="1964"/>
      <c r="D51" s="1964"/>
      <c r="E51" s="1964"/>
      <c r="F51" s="1964"/>
      <c r="G51" s="1964"/>
      <c r="H51" s="1964"/>
      <c r="I51" s="1964"/>
      <c r="J51" s="1964"/>
      <c r="K51" s="1964"/>
      <c r="L51" s="1964"/>
      <c r="M51" s="1964"/>
      <c r="N51" s="1958"/>
      <c r="O51" s="1959"/>
      <c r="P51" s="1959"/>
      <c r="Q51" s="1960"/>
      <c r="R51" s="1958"/>
      <c r="S51" s="1959"/>
      <c r="T51" s="1959"/>
      <c r="U51" s="1959"/>
      <c r="V51" s="1960"/>
      <c r="W51" s="1964"/>
      <c r="X51" s="1964"/>
      <c r="Y51" s="1969"/>
      <c r="Z51" s="1960"/>
      <c r="AA51" s="1964"/>
      <c r="AB51" s="1964"/>
      <c r="AC51" s="1964"/>
      <c r="AD51" s="1964"/>
      <c r="AE51" s="1958"/>
      <c r="AF51" s="2021"/>
      <c r="AG51" s="1964"/>
      <c r="AH51" s="1964"/>
      <c r="AI51" s="1964"/>
      <c r="AJ51" s="1964"/>
      <c r="AK51" s="1964"/>
      <c r="AL51" s="1964"/>
      <c r="AM51" s="1964"/>
      <c r="AN51" s="1964"/>
      <c r="AO51" s="1964"/>
      <c r="AP51" s="1964"/>
      <c r="AQ51" s="1969"/>
      <c r="AR51" s="1960"/>
      <c r="AS51" s="1964"/>
      <c r="AT51" s="1964"/>
      <c r="AU51" s="1965"/>
    </row>
    <row r="52" spans="1:47" s="137" customFormat="1" ht="24.4" customHeight="1" x14ac:dyDescent="0.45">
      <c r="A52" s="538">
        <f t="shared" si="0"/>
        <v>29</v>
      </c>
      <c r="B52" s="2021"/>
      <c r="C52" s="1964"/>
      <c r="D52" s="1964"/>
      <c r="E52" s="1964"/>
      <c r="F52" s="1964"/>
      <c r="G52" s="1964"/>
      <c r="H52" s="1964"/>
      <c r="I52" s="1964"/>
      <c r="J52" s="1964"/>
      <c r="K52" s="1964"/>
      <c r="L52" s="1964"/>
      <c r="M52" s="1964"/>
      <c r="N52" s="1958"/>
      <c r="O52" s="1959"/>
      <c r="P52" s="1959"/>
      <c r="Q52" s="1960"/>
      <c r="R52" s="1958"/>
      <c r="S52" s="1959"/>
      <c r="T52" s="1959"/>
      <c r="U52" s="1959"/>
      <c r="V52" s="1960"/>
      <c r="W52" s="1964"/>
      <c r="X52" s="1964"/>
      <c r="Y52" s="1969"/>
      <c r="Z52" s="1960"/>
      <c r="AA52" s="1964"/>
      <c r="AB52" s="1964"/>
      <c r="AC52" s="1964"/>
      <c r="AD52" s="1964"/>
      <c r="AE52" s="1958"/>
      <c r="AF52" s="2021"/>
      <c r="AG52" s="1964"/>
      <c r="AH52" s="1964"/>
      <c r="AI52" s="1964"/>
      <c r="AJ52" s="1964"/>
      <c r="AK52" s="1964"/>
      <c r="AL52" s="1964"/>
      <c r="AM52" s="1964"/>
      <c r="AN52" s="1964"/>
      <c r="AO52" s="1964"/>
      <c r="AP52" s="1964"/>
      <c r="AQ52" s="1969"/>
      <c r="AR52" s="1960"/>
      <c r="AS52" s="1964"/>
      <c r="AT52" s="1964"/>
      <c r="AU52" s="1965"/>
    </row>
    <row r="53" spans="1:47" s="137" customFormat="1" ht="24.4" customHeight="1" x14ac:dyDescent="0.45">
      <c r="A53" s="538">
        <f t="shared" si="0"/>
        <v>30</v>
      </c>
      <c r="B53" s="2021"/>
      <c r="C53" s="1964"/>
      <c r="D53" s="1964"/>
      <c r="E53" s="1964"/>
      <c r="F53" s="1964"/>
      <c r="G53" s="1964"/>
      <c r="H53" s="1964"/>
      <c r="I53" s="1964"/>
      <c r="J53" s="1964"/>
      <c r="K53" s="1964"/>
      <c r="L53" s="1964"/>
      <c r="M53" s="1964"/>
      <c r="N53" s="1958"/>
      <c r="O53" s="1959"/>
      <c r="P53" s="1959"/>
      <c r="Q53" s="1960"/>
      <c r="R53" s="1958"/>
      <c r="S53" s="1959"/>
      <c r="T53" s="1959"/>
      <c r="U53" s="1959"/>
      <c r="V53" s="1960"/>
      <c r="W53" s="1964"/>
      <c r="X53" s="1964"/>
      <c r="Y53" s="1969"/>
      <c r="Z53" s="1960"/>
      <c r="AA53" s="1964"/>
      <c r="AB53" s="1964"/>
      <c r="AC53" s="1964"/>
      <c r="AD53" s="1964"/>
      <c r="AE53" s="1958"/>
      <c r="AF53" s="2021"/>
      <c r="AG53" s="1964"/>
      <c r="AH53" s="1964"/>
      <c r="AI53" s="1964"/>
      <c r="AJ53" s="1964"/>
      <c r="AK53" s="1964"/>
      <c r="AL53" s="1964"/>
      <c r="AM53" s="1964"/>
      <c r="AN53" s="1964"/>
      <c r="AO53" s="1964"/>
      <c r="AP53" s="1964"/>
      <c r="AQ53" s="1969"/>
      <c r="AR53" s="1960"/>
      <c r="AS53" s="1964"/>
      <c r="AT53" s="1964"/>
      <c r="AU53" s="1965"/>
    </row>
    <row r="54" spans="1:47" s="137" customFormat="1" ht="24.4" customHeight="1" x14ac:dyDescent="0.45">
      <c r="A54" s="538">
        <f t="shared" si="0"/>
        <v>31</v>
      </c>
      <c r="B54" s="2021"/>
      <c r="C54" s="1964"/>
      <c r="D54" s="1964"/>
      <c r="E54" s="1964"/>
      <c r="F54" s="1964"/>
      <c r="G54" s="1964"/>
      <c r="H54" s="1964"/>
      <c r="I54" s="1964"/>
      <c r="J54" s="1964"/>
      <c r="K54" s="1964"/>
      <c r="L54" s="1964"/>
      <c r="M54" s="1964"/>
      <c r="N54" s="1958"/>
      <c r="O54" s="1959"/>
      <c r="P54" s="1959"/>
      <c r="Q54" s="1960"/>
      <c r="R54" s="1958"/>
      <c r="S54" s="1959"/>
      <c r="T54" s="1959"/>
      <c r="U54" s="1959"/>
      <c r="V54" s="1960"/>
      <c r="W54" s="1964"/>
      <c r="X54" s="1964"/>
      <c r="Y54" s="1969"/>
      <c r="Z54" s="1960"/>
      <c r="AA54" s="1964"/>
      <c r="AB54" s="1964"/>
      <c r="AC54" s="1964"/>
      <c r="AD54" s="1964"/>
      <c r="AE54" s="1958"/>
      <c r="AF54" s="2021"/>
      <c r="AG54" s="1964"/>
      <c r="AH54" s="1964"/>
      <c r="AI54" s="1964"/>
      <c r="AJ54" s="1964"/>
      <c r="AK54" s="1964"/>
      <c r="AL54" s="1964"/>
      <c r="AM54" s="1964"/>
      <c r="AN54" s="1964"/>
      <c r="AO54" s="1964"/>
      <c r="AP54" s="1964"/>
      <c r="AQ54" s="1969"/>
      <c r="AR54" s="1960"/>
      <c r="AS54" s="1964"/>
      <c r="AT54" s="1964"/>
      <c r="AU54" s="1965"/>
    </row>
    <row r="55" spans="1:47" s="137" customFormat="1" ht="24.4" customHeight="1" x14ac:dyDescent="0.45">
      <c r="A55" s="538">
        <f t="shared" si="0"/>
        <v>32</v>
      </c>
      <c r="B55" s="2021"/>
      <c r="C55" s="1964"/>
      <c r="D55" s="1964"/>
      <c r="E55" s="1964"/>
      <c r="F55" s="1964"/>
      <c r="G55" s="1964"/>
      <c r="H55" s="1964"/>
      <c r="I55" s="1964"/>
      <c r="J55" s="1964"/>
      <c r="K55" s="1964"/>
      <c r="L55" s="1964"/>
      <c r="M55" s="1964"/>
      <c r="N55" s="1958"/>
      <c r="O55" s="1959"/>
      <c r="P55" s="1959"/>
      <c r="Q55" s="1960"/>
      <c r="R55" s="1958"/>
      <c r="S55" s="1959"/>
      <c r="T55" s="1959"/>
      <c r="U55" s="1959"/>
      <c r="V55" s="1960"/>
      <c r="W55" s="1964"/>
      <c r="X55" s="1964"/>
      <c r="Y55" s="1969"/>
      <c r="Z55" s="1960"/>
      <c r="AA55" s="1964"/>
      <c r="AB55" s="1964"/>
      <c r="AC55" s="1964"/>
      <c r="AD55" s="1964"/>
      <c r="AE55" s="1958"/>
      <c r="AF55" s="2021"/>
      <c r="AG55" s="1964"/>
      <c r="AH55" s="1964"/>
      <c r="AI55" s="1964"/>
      <c r="AJ55" s="1964"/>
      <c r="AK55" s="1964"/>
      <c r="AL55" s="1964"/>
      <c r="AM55" s="1964"/>
      <c r="AN55" s="1964"/>
      <c r="AO55" s="1964"/>
      <c r="AP55" s="1964"/>
      <c r="AQ55" s="1969"/>
      <c r="AR55" s="1960"/>
      <c r="AS55" s="1964"/>
      <c r="AT55" s="1964"/>
      <c r="AU55" s="1965"/>
    </row>
    <row r="56" spans="1:47" s="137" customFormat="1" ht="24.4" customHeight="1" x14ac:dyDescent="0.45">
      <c r="A56" s="538">
        <f t="shared" si="0"/>
        <v>33</v>
      </c>
      <c r="B56" s="2021"/>
      <c r="C56" s="1964"/>
      <c r="D56" s="1964"/>
      <c r="E56" s="1964"/>
      <c r="F56" s="1964"/>
      <c r="G56" s="1964"/>
      <c r="H56" s="1964"/>
      <c r="I56" s="1964"/>
      <c r="J56" s="1964"/>
      <c r="K56" s="1964"/>
      <c r="L56" s="1964"/>
      <c r="M56" s="1964"/>
      <c r="N56" s="1958"/>
      <c r="O56" s="1959"/>
      <c r="P56" s="1959"/>
      <c r="Q56" s="1960"/>
      <c r="R56" s="1958"/>
      <c r="S56" s="1959"/>
      <c r="T56" s="1959"/>
      <c r="U56" s="1959"/>
      <c r="V56" s="1960"/>
      <c r="W56" s="1964"/>
      <c r="X56" s="1964"/>
      <c r="Y56" s="1969"/>
      <c r="Z56" s="1960"/>
      <c r="AA56" s="1964"/>
      <c r="AB56" s="1964"/>
      <c r="AC56" s="1964"/>
      <c r="AD56" s="1964"/>
      <c r="AE56" s="1958"/>
      <c r="AF56" s="2021"/>
      <c r="AG56" s="1964"/>
      <c r="AH56" s="1964"/>
      <c r="AI56" s="1964"/>
      <c r="AJ56" s="1964"/>
      <c r="AK56" s="1964"/>
      <c r="AL56" s="1964"/>
      <c r="AM56" s="1964"/>
      <c r="AN56" s="1964"/>
      <c r="AO56" s="1964"/>
      <c r="AP56" s="1964"/>
      <c r="AQ56" s="1969"/>
      <c r="AR56" s="1960"/>
      <c r="AS56" s="1964"/>
      <c r="AT56" s="1964"/>
      <c r="AU56" s="1965"/>
    </row>
    <row r="57" spans="1:47" s="137" customFormat="1" ht="24.4" customHeight="1" x14ac:dyDescent="0.45">
      <c r="A57" s="538">
        <f t="shared" si="0"/>
        <v>34</v>
      </c>
      <c r="B57" s="2021"/>
      <c r="C57" s="1964"/>
      <c r="D57" s="1964"/>
      <c r="E57" s="1964"/>
      <c r="F57" s="1964"/>
      <c r="G57" s="1964"/>
      <c r="H57" s="1964"/>
      <c r="I57" s="1964"/>
      <c r="J57" s="1964"/>
      <c r="K57" s="1964"/>
      <c r="L57" s="1964"/>
      <c r="M57" s="1964"/>
      <c r="N57" s="1958"/>
      <c r="O57" s="1959"/>
      <c r="P57" s="1959"/>
      <c r="Q57" s="1960"/>
      <c r="R57" s="1958"/>
      <c r="S57" s="1959"/>
      <c r="T57" s="1959"/>
      <c r="U57" s="1959"/>
      <c r="V57" s="1960"/>
      <c r="W57" s="1964"/>
      <c r="X57" s="1964"/>
      <c r="Y57" s="1969"/>
      <c r="Z57" s="1960"/>
      <c r="AA57" s="1964"/>
      <c r="AB57" s="1964"/>
      <c r="AC57" s="1964"/>
      <c r="AD57" s="1964"/>
      <c r="AE57" s="1958"/>
      <c r="AF57" s="2021"/>
      <c r="AG57" s="1964"/>
      <c r="AH57" s="1964"/>
      <c r="AI57" s="1964"/>
      <c r="AJ57" s="1964"/>
      <c r="AK57" s="1964"/>
      <c r="AL57" s="1964"/>
      <c r="AM57" s="1964"/>
      <c r="AN57" s="1964"/>
      <c r="AO57" s="1964"/>
      <c r="AP57" s="1964"/>
      <c r="AQ57" s="1969"/>
      <c r="AR57" s="1960"/>
      <c r="AS57" s="1964"/>
      <c r="AT57" s="1964"/>
      <c r="AU57" s="1965"/>
    </row>
    <row r="58" spans="1:47" s="137" customFormat="1" ht="24.4" customHeight="1" x14ac:dyDescent="0.45">
      <c r="A58" s="538">
        <f t="shared" si="0"/>
        <v>35</v>
      </c>
      <c r="B58" s="2021"/>
      <c r="C58" s="1964"/>
      <c r="D58" s="1964"/>
      <c r="E58" s="1964"/>
      <c r="F58" s="1964"/>
      <c r="G58" s="1964"/>
      <c r="H58" s="1964"/>
      <c r="I58" s="1964"/>
      <c r="J58" s="1964"/>
      <c r="K58" s="1964"/>
      <c r="L58" s="1964"/>
      <c r="M58" s="1964"/>
      <c r="N58" s="1958"/>
      <c r="O58" s="1959"/>
      <c r="P58" s="1959"/>
      <c r="Q58" s="1960"/>
      <c r="R58" s="1958"/>
      <c r="S58" s="1959"/>
      <c r="T58" s="1959"/>
      <c r="U58" s="1959"/>
      <c r="V58" s="1960"/>
      <c r="W58" s="1964"/>
      <c r="X58" s="1964"/>
      <c r="Y58" s="1969"/>
      <c r="Z58" s="1960"/>
      <c r="AA58" s="1964"/>
      <c r="AB58" s="1964"/>
      <c r="AC58" s="1964"/>
      <c r="AD58" s="1964"/>
      <c r="AE58" s="1958"/>
      <c r="AF58" s="2021"/>
      <c r="AG58" s="1964"/>
      <c r="AH58" s="1964"/>
      <c r="AI58" s="1964"/>
      <c r="AJ58" s="1964"/>
      <c r="AK58" s="1964"/>
      <c r="AL58" s="1964"/>
      <c r="AM58" s="1964"/>
      <c r="AN58" s="1964"/>
      <c r="AO58" s="1964"/>
      <c r="AP58" s="1964"/>
      <c r="AQ58" s="1969"/>
      <c r="AR58" s="1960"/>
      <c r="AS58" s="1964"/>
      <c r="AT58" s="1964"/>
      <c r="AU58" s="1965"/>
    </row>
    <row r="59" spans="1:47" s="137" customFormat="1" ht="24.4" customHeight="1" x14ac:dyDescent="0.45">
      <c r="A59" s="538">
        <f t="shared" si="0"/>
        <v>36</v>
      </c>
      <c r="B59" s="2021"/>
      <c r="C59" s="1964"/>
      <c r="D59" s="1964"/>
      <c r="E59" s="1964"/>
      <c r="F59" s="1964"/>
      <c r="G59" s="1964"/>
      <c r="H59" s="1964"/>
      <c r="I59" s="1964"/>
      <c r="J59" s="1964"/>
      <c r="K59" s="1964"/>
      <c r="L59" s="1964"/>
      <c r="M59" s="1964"/>
      <c r="N59" s="1958"/>
      <c r="O59" s="1959"/>
      <c r="P59" s="1959"/>
      <c r="Q59" s="1960"/>
      <c r="R59" s="1958"/>
      <c r="S59" s="1959"/>
      <c r="T59" s="1959"/>
      <c r="U59" s="1959"/>
      <c r="V59" s="1960"/>
      <c r="W59" s="1964"/>
      <c r="X59" s="1964"/>
      <c r="Y59" s="1969"/>
      <c r="Z59" s="1960"/>
      <c r="AA59" s="1964"/>
      <c r="AB59" s="1964"/>
      <c r="AC59" s="1964"/>
      <c r="AD59" s="1964"/>
      <c r="AE59" s="1958"/>
      <c r="AF59" s="2021"/>
      <c r="AG59" s="1964"/>
      <c r="AH59" s="1964"/>
      <c r="AI59" s="1964"/>
      <c r="AJ59" s="1964"/>
      <c r="AK59" s="1964"/>
      <c r="AL59" s="1964"/>
      <c r="AM59" s="1964"/>
      <c r="AN59" s="1964"/>
      <c r="AO59" s="1964"/>
      <c r="AP59" s="1964"/>
      <c r="AQ59" s="1969"/>
      <c r="AR59" s="1960"/>
      <c r="AS59" s="1964"/>
      <c r="AT59" s="1964"/>
      <c r="AU59" s="1965"/>
    </row>
    <row r="60" spans="1:47" s="137" customFormat="1" ht="24.4" customHeight="1" x14ac:dyDescent="0.45">
      <c r="A60" s="538">
        <f t="shared" si="0"/>
        <v>37</v>
      </c>
      <c r="B60" s="2021"/>
      <c r="C60" s="1964"/>
      <c r="D60" s="1964"/>
      <c r="E60" s="1964"/>
      <c r="F60" s="1964"/>
      <c r="G60" s="1964"/>
      <c r="H60" s="1964"/>
      <c r="I60" s="1964"/>
      <c r="J60" s="1964"/>
      <c r="K60" s="1964"/>
      <c r="L60" s="1964"/>
      <c r="M60" s="1964"/>
      <c r="N60" s="1958"/>
      <c r="O60" s="1959"/>
      <c r="P60" s="1959"/>
      <c r="Q60" s="1960"/>
      <c r="R60" s="1958"/>
      <c r="S60" s="1959"/>
      <c r="T60" s="1959"/>
      <c r="U60" s="1959"/>
      <c r="V60" s="1960"/>
      <c r="W60" s="1964"/>
      <c r="X60" s="1964"/>
      <c r="Y60" s="1969"/>
      <c r="Z60" s="1960"/>
      <c r="AA60" s="1964"/>
      <c r="AB60" s="1964"/>
      <c r="AC60" s="1964"/>
      <c r="AD60" s="1964"/>
      <c r="AE60" s="1958"/>
      <c r="AF60" s="2021"/>
      <c r="AG60" s="1964"/>
      <c r="AH60" s="1964"/>
      <c r="AI60" s="1964"/>
      <c r="AJ60" s="1964"/>
      <c r="AK60" s="1964"/>
      <c r="AL60" s="1964"/>
      <c r="AM60" s="1964"/>
      <c r="AN60" s="1964"/>
      <c r="AO60" s="1964"/>
      <c r="AP60" s="1964"/>
      <c r="AQ60" s="1969"/>
      <c r="AR60" s="1960"/>
      <c r="AS60" s="1964"/>
      <c r="AT60" s="1964"/>
      <c r="AU60" s="1965"/>
    </row>
    <row r="61" spans="1:47" s="137" customFormat="1" ht="24.4" customHeight="1" x14ac:dyDescent="0.45">
      <c r="A61" s="538">
        <f t="shared" si="0"/>
        <v>38</v>
      </c>
      <c r="B61" s="2021"/>
      <c r="C61" s="1964"/>
      <c r="D61" s="1964"/>
      <c r="E61" s="1964"/>
      <c r="F61" s="1964"/>
      <c r="G61" s="1964"/>
      <c r="H61" s="1964"/>
      <c r="I61" s="1964"/>
      <c r="J61" s="1964"/>
      <c r="K61" s="1964"/>
      <c r="L61" s="1964"/>
      <c r="M61" s="1964"/>
      <c r="N61" s="1958"/>
      <c r="O61" s="1959"/>
      <c r="P61" s="1959"/>
      <c r="Q61" s="1960"/>
      <c r="R61" s="1958"/>
      <c r="S61" s="1959"/>
      <c r="T61" s="1959"/>
      <c r="U61" s="1959"/>
      <c r="V61" s="1960"/>
      <c r="W61" s="1964"/>
      <c r="X61" s="1964"/>
      <c r="Y61" s="1969"/>
      <c r="Z61" s="1960"/>
      <c r="AA61" s="1964"/>
      <c r="AB61" s="1964"/>
      <c r="AC61" s="1964"/>
      <c r="AD61" s="1964"/>
      <c r="AE61" s="1958"/>
      <c r="AF61" s="2021"/>
      <c r="AG61" s="1964"/>
      <c r="AH61" s="1964"/>
      <c r="AI61" s="1964"/>
      <c r="AJ61" s="1964"/>
      <c r="AK61" s="1964"/>
      <c r="AL61" s="1964"/>
      <c r="AM61" s="1964"/>
      <c r="AN61" s="1964"/>
      <c r="AO61" s="1964"/>
      <c r="AP61" s="1964"/>
      <c r="AQ61" s="1969"/>
      <c r="AR61" s="1960"/>
      <c r="AS61" s="1964"/>
      <c r="AT61" s="1964"/>
      <c r="AU61" s="1965"/>
    </row>
    <row r="62" spans="1:47" s="137" customFormat="1" ht="24.4" customHeight="1" x14ac:dyDescent="0.45">
      <c r="A62" s="538">
        <f t="shared" si="0"/>
        <v>39</v>
      </c>
      <c r="B62" s="2021"/>
      <c r="C62" s="1964"/>
      <c r="D62" s="1964"/>
      <c r="E62" s="1964"/>
      <c r="F62" s="1964"/>
      <c r="G62" s="1964"/>
      <c r="H62" s="1964"/>
      <c r="I62" s="1964"/>
      <c r="J62" s="1964"/>
      <c r="K62" s="1964"/>
      <c r="L62" s="1964"/>
      <c r="M62" s="1964"/>
      <c r="N62" s="1958"/>
      <c r="O62" s="1959"/>
      <c r="P62" s="1959"/>
      <c r="Q62" s="1960"/>
      <c r="R62" s="1958"/>
      <c r="S62" s="1959"/>
      <c r="T62" s="1959"/>
      <c r="U62" s="1959"/>
      <c r="V62" s="1960"/>
      <c r="W62" s="1964"/>
      <c r="X62" s="1964"/>
      <c r="Y62" s="1969"/>
      <c r="Z62" s="1960"/>
      <c r="AA62" s="1964"/>
      <c r="AB62" s="1964"/>
      <c r="AC62" s="1964"/>
      <c r="AD62" s="1964"/>
      <c r="AE62" s="1958"/>
      <c r="AF62" s="2021"/>
      <c r="AG62" s="1964"/>
      <c r="AH62" s="1964"/>
      <c r="AI62" s="1964"/>
      <c r="AJ62" s="1964"/>
      <c r="AK62" s="1964"/>
      <c r="AL62" s="1964"/>
      <c r="AM62" s="1964"/>
      <c r="AN62" s="1964"/>
      <c r="AO62" s="1964"/>
      <c r="AP62" s="1964"/>
      <c r="AQ62" s="1969"/>
      <c r="AR62" s="1960"/>
      <c r="AS62" s="1964"/>
      <c r="AT62" s="1964"/>
      <c r="AU62" s="1965"/>
    </row>
    <row r="63" spans="1:47" s="137" customFormat="1" ht="24.4" customHeight="1" x14ac:dyDescent="0.45">
      <c r="A63" s="538">
        <f t="shared" si="0"/>
        <v>40</v>
      </c>
      <c r="B63" s="2021"/>
      <c r="C63" s="1964"/>
      <c r="D63" s="1964"/>
      <c r="E63" s="1964"/>
      <c r="F63" s="1964"/>
      <c r="G63" s="1964"/>
      <c r="H63" s="1964"/>
      <c r="I63" s="1964"/>
      <c r="J63" s="1964"/>
      <c r="K63" s="1964"/>
      <c r="L63" s="1964"/>
      <c r="M63" s="1964"/>
      <c r="N63" s="1958"/>
      <c r="O63" s="1959"/>
      <c r="P63" s="1959"/>
      <c r="Q63" s="1960"/>
      <c r="R63" s="1958"/>
      <c r="S63" s="1959"/>
      <c r="T63" s="1959"/>
      <c r="U63" s="1959"/>
      <c r="V63" s="1960"/>
      <c r="W63" s="1964"/>
      <c r="X63" s="1964"/>
      <c r="Y63" s="1969"/>
      <c r="Z63" s="1960"/>
      <c r="AA63" s="1964"/>
      <c r="AB63" s="1964"/>
      <c r="AC63" s="1964"/>
      <c r="AD63" s="1964"/>
      <c r="AE63" s="1958"/>
      <c r="AF63" s="2021"/>
      <c r="AG63" s="1964"/>
      <c r="AH63" s="1964"/>
      <c r="AI63" s="1964"/>
      <c r="AJ63" s="1964"/>
      <c r="AK63" s="1964"/>
      <c r="AL63" s="1964"/>
      <c r="AM63" s="1964"/>
      <c r="AN63" s="1964"/>
      <c r="AO63" s="1964"/>
      <c r="AP63" s="1964"/>
      <c r="AQ63" s="1969"/>
      <c r="AR63" s="1960"/>
      <c r="AS63" s="1964"/>
      <c r="AT63" s="1964"/>
      <c r="AU63" s="1965"/>
    </row>
    <row r="64" spans="1:47" s="137" customFormat="1" ht="24.4" customHeight="1" x14ac:dyDescent="0.45">
      <c r="A64" s="538">
        <f t="shared" si="0"/>
        <v>41</v>
      </c>
      <c r="B64" s="2021"/>
      <c r="C64" s="1964"/>
      <c r="D64" s="1964"/>
      <c r="E64" s="1964"/>
      <c r="F64" s="1964"/>
      <c r="G64" s="1964"/>
      <c r="H64" s="1964"/>
      <c r="I64" s="1964"/>
      <c r="J64" s="1964"/>
      <c r="K64" s="1964"/>
      <c r="L64" s="1964"/>
      <c r="M64" s="1964"/>
      <c r="N64" s="1958"/>
      <c r="O64" s="1959"/>
      <c r="P64" s="1959"/>
      <c r="Q64" s="1960"/>
      <c r="R64" s="1958"/>
      <c r="S64" s="1959"/>
      <c r="T64" s="1959"/>
      <c r="U64" s="1959"/>
      <c r="V64" s="1960"/>
      <c r="W64" s="1964"/>
      <c r="X64" s="1964"/>
      <c r="Y64" s="1969"/>
      <c r="Z64" s="1960"/>
      <c r="AA64" s="1964"/>
      <c r="AB64" s="1964"/>
      <c r="AC64" s="1964"/>
      <c r="AD64" s="1964"/>
      <c r="AE64" s="1958"/>
      <c r="AF64" s="2021"/>
      <c r="AG64" s="1964"/>
      <c r="AH64" s="1964"/>
      <c r="AI64" s="1964"/>
      <c r="AJ64" s="1964"/>
      <c r="AK64" s="1964"/>
      <c r="AL64" s="1964"/>
      <c r="AM64" s="1964"/>
      <c r="AN64" s="1964"/>
      <c r="AO64" s="1964"/>
      <c r="AP64" s="1964"/>
      <c r="AQ64" s="1969"/>
      <c r="AR64" s="1960"/>
      <c r="AS64" s="1964"/>
      <c r="AT64" s="1964"/>
      <c r="AU64" s="1965"/>
    </row>
    <row r="65" spans="1:47" s="137" customFormat="1" ht="24.4" customHeight="1" x14ac:dyDescent="0.45">
      <c r="A65" s="538">
        <f t="shared" si="0"/>
        <v>42</v>
      </c>
      <c r="B65" s="2021"/>
      <c r="C65" s="1964"/>
      <c r="D65" s="1964"/>
      <c r="E65" s="1964"/>
      <c r="F65" s="1964"/>
      <c r="G65" s="1964"/>
      <c r="H65" s="1964"/>
      <c r="I65" s="1964"/>
      <c r="J65" s="1964"/>
      <c r="K65" s="1964"/>
      <c r="L65" s="1964"/>
      <c r="M65" s="1964"/>
      <c r="N65" s="1958"/>
      <c r="O65" s="1959"/>
      <c r="P65" s="1959"/>
      <c r="Q65" s="1960"/>
      <c r="R65" s="1958"/>
      <c r="S65" s="1959"/>
      <c r="T65" s="1959"/>
      <c r="U65" s="1959"/>
      <c r="V65" s="1960"/>
      <c r="W65" s="1964"/>
      <c r="X65" s="1964"/>
      <c r="Y65" s="1969"/>
      <c r="Z65" s="1960"/>
      <c r="AA65" s="1964"/>
      <c r="AB65" s="1964"/>
      <c r="AC65" s="1964"/>
      <c r="AD65" s="1964"/>
      <c r="AE65" s="1958"/>
      <c r="AF65" s="2021"/>
      <c r="AG65" s="1964"/>
      <c r="AH65" s="1964"/>
      <c r="AI65" s="1964"/>
      <c r="AJ65" s="1964"/>
      <c r="AK65" s="1964"/>
      <c r="AL65" s="1964"/>
      <c r="AM65" s="1964"/>
      <c r="AN65" s="1964"/>
      <c r="AO65" s="1964"/>
      <c r="AP65" s="1964"/>
      <c r="AQ65" s="1969"/>
      <c r="AR65" s="1960"/>
      <c r="AS65" s="1964"/>
      <c r="AT65" s="1964"/>
      <c r="AU65" s="1965"/>
    </row>
    <row r="66" spans="1:47" s="137" customFormat="1" ht="24.4" customHeight="1" x14ac:dyDescent="0.45">
      <c r="A66" s="538">
        <f t="shared" si="0"/>
        <v>43</v>
      </c>
      <c r="B66" s="2021"/>
      <c r="C66" s="1964"/>
      <c r="D66" s="1964"/>
      <c r="E66" s="1964"/>
      <c r="F66" s="1964"/>
      <c r="G66" s="1964"/>
      <c r="H66" s="1964"/>
      <c r="I66" s="1964"/>
      <c r="J66" s="1964"/>
      <c r="K66" s="1964"/>
      <c r="L66" s="1964"/>
      <c r="M66" s="1964"/>
      <c r="N66" s="1958"/>
      <c r="O66" s="1959"/>
      <c r="P66" s="1959"/>
      <c r="Q66" s="1960"/>
      <c r="R66" s="1958"/>
      <c r="S66" s="1959"/>
      <c r="T66" s="1959"/>
      <c r="U66" s="1959"/>
      <c r="V66" s="1960"/>
      <c r="W66" s="1964"/>
      <c r="X66" s="1964"/>
      <c r="Y66" s="1969"/>
      <c r="Z66" s="1960"/>
      <c r="AA66" s="1964"/>
      <c r="AB66" s="1964"/>
      <c r="AC66" s="1964"/>
      <c r="AD66" s="1964"/>
      <c r="AE66" s="1958"/>
      <c r="AF66" s="2021"/>
      <c r="AG66" s="1964"/>
      <c r="AH66" s="1964"/>
      <c r="AI66" s="1964"/>
      <c r="AJ66" s="1964"/>
      <c r="AK66" s="1964"/>
      <c r="AL66" s="1964"/>
      <c r="AM66" s="1964"/>
      <c r="AN66" s="1964"/>
      <c r="AO66" s="1964"/>
      <c r="AP66" s="1964"/>
      <c r="AQ66" s="1969"/>
      <c r="AR66" s="1960"/>
      <c r="AS66" s="1964"/>
      <c r="AT66" s="1964"/>
      <c r="AU66" s="1965"/>
    </row>
    <row r="67" spans="1:47" s="137" customFormat="1" ht="24.4" customHeight="1" x14ac:dyDescent="0.45">
      <c r="A67" s="538">
        <f t="shared" si="0"/>
        <v>44</v>
      </c>
      <c r="B67" s="2021"/>
      <c r="C67" s="1964"/>
      <c r="D67" s="1964"/>
      <c r="E67" s="1964"/>
      <c r="F67" s="1964"/>
      <c r="G67" s="1964"/>
      <c r="H67" s="1964"/>
      <c r="I67" s="1964"/>
      <c r="J67" s="1964"/>
      <c r="K67" s="1964"/>
      <c r="L67" s="1964"/>
      <c r="M67" s="1964"/>
      <c r="N67" s="1958"/>
      <c r="O67" s="1959"/>
      <c r="P67" s="1959"/>
      <c r="Q67" s="1960"/>
      <c r="R67" s="1958"/>
      <c r="S67" s="1959"/>
      <c r="T67" s="1959"/>
      <c r="U67" s="1959"/>
      <c r="V67" s="1960"/>
      <c r="W67" s="1964"/>
      <c r="X67" s="1964"/>
      <c r="Y67" s="1969"/>
      <c r="Z67" s="1960"/>
      <c r="AA67" s="1964"/>
      <c r="AB67" s="1964"/>
      <c r="AC67" s="1964"/>
      <c r="AD67" s="1964"/>
      <c r="AE67" s="1958"/>
      <c r="AF67" s="2021"/>
      <c r="AG67" s="1964"/>
      <c r="AH67" s="1964"/>
      <c r="AI67" s="1964"/>
      <c r="AJ67" s="1964"/>
      <c r="AK67" s="1964"/>
      <c r="AL67" s="1964"/>
      <c r="AM67" s="1964"/>
      <c r="AN67" s="1964"/>
      <c r="AO67" s="1964"/>
      <c r="AP67" s="1964"/>
      <c r="AQ67" s="1969"/>
      <c r="AR67" s="1960"/>
      <c r="AS67" s="1964"/>
      <c r="AT67" s="1964"/>
      <c r="AU67" s="1965"/>
    </row>
    <row r="68" spans="1:47" s="137" customFormat="1" ht="24.4" customHeight="1" x14ac:dyDescent="0.45">
      <c r="A68" s="538">
        <f t="shared" si="0"/>
        <v>45</v>
      </c>
      <c r="B68" s="2021"/>
      <c r="C68" s="1964"/>
      <c r="D68" s="1964"/>
      <c r="E68" s="1964"/>
      <c r="F68" s="1964"/>
      <c r="G68" s="1964"/>
      <c r="H68" s="1964"/>
      <c r="I68" s="1964"/>
      <c r="J68" s="1964"/>
      <c r="K68" s="1964"/>
      <c r="L68" s="1964"/>
      <c r="M68" s="1964"/>
      <c r="N68" s="1958"/>
      <c r="O68" s="1959"/>
      <c r="P68" s="1959"/>
      <c r="Q68" s="1960"/>
      <c r="R68" s="1958"/>
      <c r="S68" s="1959"/>
      <c r="T68" s="1959"/>
      <c r="U68" s="1959"/>
      <c r="V68" s="1960"/>
      <c r="W68" s="1964"/>
      <c r="X68" s="1964"/>
      <c r="Y68" s="1969"/>
      <c r="Z68" s="1960"/>
      <c r="AA68" s="1964"/>
      <c r="AB68" s="1964"/>
      <c r="AC68" s="1964"/>
      <c r="AD68" s="1964"/>
      <c r="AE68" s="1958"/>
      <c r="AF68" s="2021"/>
      <c r="AG68" s="1964"/>
      <c r="AH68" s="1964"/>
      <c r="AI68" s="1964"/>
      <c r="AJ68" s="1964"/>
      <c r="AK68" s="1964"/>
      <c r="AL68" s="1964"/>
      <c r="AM68" s="1964"/>
      <c r="AN68" s="1964"/>
      <c r="AO68" s="1964"/>
      <c r="AP68" s="1964"/>
      <c r="AQ68" s="1969"/>
      <c r="AR68" s="1960"/>
      <c r="AS68" s="1964"/>
      <c r="AT68" s="1964"/>
      <c r="AU68" s="1965"/>
    </row>
    <row r="69" spans="1:47" s="137" customFormat="1" ht="24.4" customHeight="1" x14ac:dyDescent="0.45">
      <c r="A69" s="538">
        <f t="shared" si="0"/>
        <v>46</v>
      </c>
      <c r="B69" s="2021"/>
      <c r="C69" s="1964"/>
      <c r="D69" s="1964"/>
      <c r="E69" s="1964"/>
      <c r="F69" s="1964"/>
      <c r="G69" s="1964"/>
      <c r="H69" s="1964"/>
      <c r="I69" s="1964"/>
      <c r="J69" s="1964"/>
      <c r="K69" s="1964"/>
      <c r="L69" s="1964"/>
      <c r="M69" s="1964"/>
      <c r="N69" s="1958"/>
      <c r="O69" s="1959"/>
      <c r="P69" s="1959"/>
      <c r="Q69" s="1960"/>
      <c r="R69" s="1958"/>
      <c r="S69" s="1959"/>
      <c r="T69" s="1959"/>
      <c r="U69" s="1959"/>
      <c r="V69" s="1960"/>
      <c r="W69" s="1964"/>
      <c r="X69" s="1964"/>
      <c r="Y69" s="1969"/>
      <c r="Z69" s="1960"/>
      <c r="AA69" s="1964"/>
      <c r="AB69" s="1964"/>
      <c r="AC69" s="1964"/>
      <c r="AD69" s="1964"/>
      <c r="AE69" s="1958"/>
      <c r="AF69" s="2021"/>
      <c r="AG69" s="1964"/>
      <c r="AH69" s="1964"/>
      <c r="AI69" s="1964"/>
      <c r="AJ69" s="1964"/>
      <c r="AK69" s="1964"/>
      <c r="AL69" s="1964"/>
      <c r="AM69" s="1964"/>
      <c r="AN69" s="1964"/>
      <c r="AO69" s="1964"/>
      <c r="AP69" s="1964"/>
      <c r="AQ69" s="1969"/>
      <c r="AR69" s="1960"/>
      <c r="AS69" s="1964"/>
      <c r="AT69" s="1964"/>
      <c r="AU69" s="1965"/>
    </row>
    <row r="70" spans="1:47" s="137" customFormat="1" ht="24.4" customHeight="1" x14ac:dyDescent="0.45">
      <c r="A70" s="538">
        <f t="shared" si="0"/>
        <v>47</v>
      </c>
      <c r="B70" s="2021"/>
      <c r="C70" s="1964"/>
      <c r="D70" s="1964"/>
      <c r="E70" s="1964"/>
      <c r="F70" s="1964"/>
      <c r="G70" s="1964"/>
      <c r="H70" s="1964"/>
      <c r="I70" s="1964"/>
      <c r="J70" s="1964"/>
      <c r="K70" s="1964"/>
      <c r="L70" s="1964"/>
      <c r="M70" s="1964"/>
      <c r="N70" s="1958"/>
      <c r="O70" s="1959"/>
      <c r="P70" s="1959"/>
      <c r="Q70" s="1960"/>
      <c r="R70" s="1958"/>
      <c r="S70" s="1959"/>
      <c r="T70" s="1959"/>
      <c r="U70" s="1959"/>
      <c r="V70" s="1960"/>
      <c r="W70" s="1964"/>
      <c r="X70" s="1964"/>
      <c r="Y70" s="1969"/>
      <c r="Z70" s="1960"/>
      <c r="AA70" s="1964"/>
      <c r="AB70" s="1964"/>
      <c r="AC70" s="1964"/>
      <c r="AD70" s="1964"/>
      <c r="AE70" s="1958"/>
      <c r="AF70" s="2021"/>
      <c r="AG70" s="1964"/>
      <c r="AH70" s="1964"/>
      <c r="AI70" s="1964"/>
      <c r="AJ70" s="1964"/>
      <c r="AK70" s="1964"/>
      <c r="AL70" s="1964"/>
      <c r="AM70" s="1964"/>
      <c r="AN70" s="1964"/>
      <c r="AO70" s="1964"/>
      <c r="AP70" s="1964"/>
      <c r="AQ70" s="1969"/>
      <c r="AR70" s="1960"/>
      <c r="AS70" s="1964"/>
      <c r="AT70" s="1964"/>
      <c r="AU70" s="1965"/>
    </row>
    <row r="71" spans="1:47" s="137" customFormat="1" ht="24.4" customHeight="1" x14ac:dyDescent="0.45">
      <c r="A71" s="538">
        <f t="shared" si="0"/>
        <v>48</v>
      </c>
      <c r="B71" s="2021"/>
      <c r="C71" s="1964"/>
      <c r="D71" s="1964"/>
      <c r="E71" s="1964"/>
      <c r="F71" s="1964"/>
      <c r="G71" s="1964"/>
      <c r="H71" s="1964"/>
      <c r="I71" s="1964"/>
      <c r="J71" s="1964"/>
      <c r="K71" s="1964"/>
      <c r="L71" s="1964"/>
      <c r="M71" s="1964"/>
      <c r="N71" s="1958"/>
      <c r="O71" s="1959"/>
      <c r="P71" s="1959"/>
      <c r="Q71" s="1960"/>
      <c r="R71" s="1958"/>
      <c r="S71" s="1959"/>
      <c r="T71" s="1959"/>
      <c r="U71" s="1959"/>
      <c r="V71" s="1960"/>
      <c r="W71" s="1964"/>
      <c r="X71" s="1964"/>
      <c r="Y71" s="1969"/>
      <c r="Z71" s="1960"/>
      <c r="AA71" s="1964"/>
      <c r="AB71" s="1964"/>
      <c r="AC71" s="1964"/>
      <c r="AD71" s="1964"/>
      <c r="AE71" s="1958"/>
      <c r="AF71" s="2021"/>
      <c r="AG71" s="1964"/>
      <c r="AH71" s="1964"/>
      <c r="AI71" s="1964"/>
      <c r="AJ71" s="1964"/>
      <c r="AK71" s="1964"/>
      <c r="AL71" s="1964"/>
      <c r="AM71" s="1964"/>
      <c r="AN71" s="1964"/>
      <c r="AO71" s="1964"/>
      <c r="AP71" s="1964"/>
      <c r="AQ71" s="1969"/>
      <c r="AR71" s="1960"/>
      <c r="AS71" s="1964"/>
      <c r="AT71" s="1964"/>
      <c r="AU71" s="1965"/>
    </row>
    <row r="72" spans="1:47" s="137" customFormat="1" ht="24.4" customHeight="1" x14ac:dyDescent="0.45">
      <c r="A72" s="538">
        <f t="shared" si="0"/>
        <v>49</v>
      </c>
      <c r="B72" s="2021"/>
      <c r="C72" s="1964"/>
      <c r="D72" s="1964"/>
      <c r="E72" s="1964"/>
      <c r="F72" s="1964"/>
      <c r="G72" s="1964"/>
      <c r="H72" s="1964"/>
      <c r="I72" s="1964"/>
      <c r="J72" s="1964"/>
      <c r="K72" s="1964"/>
      <c r="L72" s="1964"/>
      <c r="M72" s="1964"/>
      <c r="N72" s="1958"/>
      <c r="O72" s="1959"/>
      <c r="P72" s="1959"/>
      <c r="Q72" s="1960"/>
      <c r="R72" s="1958"/>
      <c r="S72" s="1959"/>
      <c r="T72" s="1959"/>
      <c r="U72" s="1959"/>
      <c r="V72" s="1960"/>
      <c r="W72" s="1964"/>
      <c r="X72" s="1964"/>
      <c r="Y72" s="1969"/>
      <c r="Z72" s="1960"/>
      <c r="AA72" s="1964"/>
      <c r="AB72" s="1964"/>
      <c r="AC72" s="1964"/>
      <c r="AD72" s="1964"/>
      <c r="AE72" s="1958"/>
      <c r="AF72" s="2021"/>
      <c r="AG72" s="1964"/>
      <c r="AH72" s="1964"/>
      <c r="AI72" s="1964"/>
      <c r="AJ72" s="1964"/>
      <c r="AK72" s="1964"/>
      <c r="AL72" s="1964"/>
      <c r="AM72" s="1964"/>
      <c r="AN72" s="1964"/>
      <c r="AO72" s="1964"/>
      <c r="AP72" s="1964"/>
      <c r="AQ72" s="1969"/>
      <c r="AR72" s="1960"/>
      <c r="AS72" s="1964"/>
      <c r="AT72" s="1964"/>
      <c r="AU72" s="1965"/>
    </row>
    <row r="73" spans="1:47" s="137" customFormat="1" ht="24.4" customHeight="1" x14ac:dyDescent="0.45">
      <c r="A73" s="538">
        <f t="shared" si="0"/>
        <v>50</v>
      </c>
      <c r="B73" s="2021"/>
      <c r="C73" s="1964"/>
      <c r="D73" s="1964"/>
      <c r="E73" s="1964"/>
      <c r="F73" s="1964"/>
      <c r="G73" s="1964"/>
      <c r="H73" s="1964"/>
      <c r="I73" s="1964"/>
      <c r="J73" s="1964"/>
      <c r="K73" s="1964"/>
      <c r="L73" s="1964"/>
      <c r="M73" s="1964"/>
      <c r="N73" s="1958"/>
      <c r="O73" s="1959"/>
      <c r="P73" s="1959"/>
      <c r="Q73" s="1960"/>
      <c r="R73" s="1958"/>
      <c r="S73" s="1959"/>
      <c r="T73" s="1959"/>
      <c r="U73" s="1959"/>
      <c r="V73" s="1960"/>
      <c r="W73" s="1964"/>
      <c r="X73" s="1964"/>
      <c r="Y73" s="1969"/>
      <c r="Z73" s="1960"/>
      <c r="AA73" s="1964"/>
      <c r="AB73" s="1964"/>
      <c r="AC73" s="1964"/>
      <c r="AD73" s="1964"/>
      <c r="AE73" s="1958"/>
      <c r="AF73" s="2021"/>
      <c r="AG73" s="1964"/>
      <c r="AH73" s="1964"/>
      <c r="AI73" s="1964"/>
      <c r="AJ73" s="1964"/>
      <c r="AK73" s="1964"/>
      <c r="AL73" s="1964"/>
      <c r="AM73" s="1964"/>
      <c r="AN73" s="1964"/>
      <c r="AO73" s="1964"/>
      <c r="AP73" s="1964"/>
      <c r="AQ73" s="1969"/>
      <c r="AR73" s="1960"/>
      <c r="AS73" s="1964"/>
      <c r="AT73" s="1964"/>
      <c r="AU73" s="1965"/>
    </row>
    <row r="74" spans="1:47" s="137" customFormat="1" ht="24.4" customHeight="1" x14ac:dyDescent="0.45">
      <c r="A74" s="538">
        <f t="shared" si="0"/>
        <v>51</v>
      </c>
      <c r="B74" s="2021"/>
      <c r="C74" s="1964"/>
      <c r="D74" s="1964"/>
      <c r="E74" s="1964"/>
      <c r="F74" s="1964"/>
      <c r="G74" s="1964"/>
      <c r="H74" s="1964"/>
      <c r="I74" s="1964"/>
      <c r="J74" s="1964"/>
      <c r="K74" s="1964"/>
      <c r="L74" s="1964"/>
      <c r="M74" s="1964"/>
      <c r="N74" s="1958"/>
      <c r="O74" s="1959"/>
      <c r="P74" s="1959"/>
      <c r="Q74" s="1960"/>
      <c r="R74" s="1958"/>
      <c r="S74" s="1959"/>
      <c r="T74" s="1959"/>
      <c r="U74" s="1959"/>
      <c r="V74" s="1960"/>
      <c r="W74" s="1964"/>
      <c r="X74" s="1964"/>
      <c r="Y74" s="1969"/>
      <c r="Z74" s="1960"/>
      <c r="AA74" s="1964"/>
      <c r="AB74" s="1964"/>
      <c r="AC74" s="1964"/>
      <c r="AD74" s="1964"/>
      <c r="AE74" s="1958"/>
      <c r="AF74" s="2021"/>
      <c r="AG74" s="1964"/>
      <c r="AH74" s="1964"/>
      <c r="AI74" s="1964"/>
      <c r="AJ74" s="1964"/>
      <c r="AK74" s="1964"/>
      <c r="AL74" s="1964"/>
      <c r="AM74" s="1964"/>
      <c r="AN74" s="1964"/>
      <c r="AO74" s="1964"/>
      <c r="AP74" s="1964"/>
      <c r="AQ74" s="1969"/>
      <c r="AR74" s="1960"/>
      <c r="AS74" s="1964"/>
      <c r="AT74" s="1964"/>
      <c r="AU74" s="1965"/>
    </row>
    <row r="75" spans="1:47" s="137" customFormat="1" ht="24.4" customHeight="1" x14ac:dyDescent="0.45">
      <c r="A75" s="538">
        <f t="shared" si="0"/>
        <v>52</v>
      </c>
      <c r="B75" s="2021"/>
      <c r="C75" s="1964"/>
      <c r="D75" s="1964"/>
      <c r="E75" s="1964"/>
      <c r="F75" s="1964"/>
      <c r="G75" s="1964"/>
      <c r="H75" s="1964"/>
      <c r="I75" s="1964"/>
      <c r="J75" s="1964"/>
      <c r="K75" s="1964"/>
      <c r="L75" s="1964"/>
      <c r="M75" s="1964"/>
      <c r="N75" s="1958"/>
      <c r="O75" s="1959"/>
      <c r="P75" s="1959"/>
      <c r="Q75" s="1960"/>
      <c r="R75" s="1958"/>
      <c r="S75" s="1959"/>
      <c r="T75" s="1959"/>
      <c r="U75" s="1959"/>
      <c r="V75" s="1960"/>
      <c r="W75" s="1964"/>
      <c r="X75" s="1964"/>
      <c r="Y75" s="1969"/>
      <c r="Z75" s="1960"/>
      <c r="AA75" s="1964"/>
      <c r="AB75" s="1964"/>
      <c r="AC75" s="1964"/>
      <c r="AD75" s="1964"/>
      <c r="AE75" s="1958"/>
      <c r="AF75" s="2021"/>
      <c r="AG75" s="1964"/>
      <c r="AH75" s="1964"/>
      <c r="AI75" s="1964"/>
      <c r="AJ75" s="1964"/>
      <c r="AK75" s="1964"/>
      <c r="AL75" s="1964"/>
      <c r="AM75" s="1964"/>
      <c r="AN75" s="1964"/>
      <c r="AO75" s="1964"/>
      <c r="AP75" s="1964"/>
      <c r="AQ75" s="1969"/>
      <c r="AR75" s="1960"/>
      <c r="AS75" s="1964"/>
      <c r="AT75" s="1964"/>
      <c r="AU75" s="1965"/>
    </row>
    <row r="76" spans="1:47" s="137" customFormat="1" ht="24.4" customHeight="1" x14ac:dyDescent="0.45">
      <c r="A76" s="538">
        <f t="shared" si="0"/>
        <v>53</v>
      </c>
      <c r="B76" s="2021"/>
      <c r="C76" s="1964"/>
      <c r="D76" s="1964"/>
      <c r="E76" s="1964"/>
      <c r="F76" s="1964"/>
      <c r="G76" s="1964"/>
      <c r="H76" s="1964"/>
      <c r="I76" s="1964"/>
      <c r="J76" s="1964"/>
      <c r="K76" s="1964"/>
      <c r="L76" s="1964"/>
      <c r="M76" s="1964"/>
      <c r="N76" s="1958"/>
      <c r="O76" s="1959"/>
      <c r="P76" s="1959"/>
      <c r="Q76" s="1960"/>
      <c r="R76" s="1958"/>
      <c r="S76" s="1959"/>
      <c r="T76" s="1959"/>
      <c r="U76" s="1959"/>
      <c r="V76" s="1960"/>
      <c r="W76" s="1964"/>
      <c r="X76" s="1964"/>
      <c r="Y76" s="1969"/>
      <c r="Z76" s="1960"/>
      <c r="AA76" s="1964"/>
      <c r="AB76" s="1964"/>
      <c r="AC76" s="1964"/>
      <c r="AD76" s="1964"/>
      <c r="AE76" s="1958"/>
      <c r="AF76" s="2021"/>
      <c r="AG76" s="1964"/>
      <c r="AH76" s="1964"/>
      <c r="AI76" s="1964"/>
      <c r="AJ76" s="1964"/>
      <c r="AK76" s="1964"/>
      <c r="AL76" s="1964"/>
      <c r="AM76" s="1964"/>
      <c r="AN76" s="1964"/>
      <c r="AO76" s="1964"/>
      <c r="AP76" s="1964"/>
      <c r="AQ76" s="1969"/>
      <c r="AR76" s="1960"/>
      <c r="AS76" s="1964"/>
      <c r="AT76" s="1964"/>
      <c r="AU76" s="1965"/>
    </row>
    <row r="77" spans="1:47" s="137" customFormat="1" ht="24.4" customHeight="1" x14ac:dyDescent="0.45">
      <c r="A77" s="538">
        <f t="shared" si="0"/>
        <v>54</v>
      </c>
      <c r="B77" s="2021"/>
      <c r="C77" s="1964"/>
      <c r="D77" s="1964"/>
      <c r="E77" s="1964"/>
      <c r="F77" s="1964"/>
      <c r="G77" s="1964"/>
      <c r="H77" s="1964"/>
      <c r="I77" s="1964"/>
      <c r="J77" s="1964"/>
      <c r="K77" s="1964"/>
      <c r="L77" s="1964"/>
      <c r="M77" s="1964"/>
      <c r="N77" s="1958"/>
      <c r="O77" s="1959"/>
      <c r="P77" s="1959"/>
      <c r="Q77" s="1960"/>
      <c r="R77" s="1958"/>
      <c r="S77" s="1959"/>
      <c r="T77" s="1959"/>
      <c r="U77" s="1959"/>
      <c r="V77" s="1960"/>
      <c r="W77" s="1964"/>
      <c r="X77" s="1964"/>
      <c r="Y77" s="1969"/>
      <c r="Z77" s="1960"/>
      <c r="AA77" s="1964"/>
      <c r="AB77" s="1964"/>
      <c r="AC77" s="1964"/>
      <c r="AD77" s="1964"/>
      <c r="AE77" s="1958"/>
      <c r="AF77" s="2021"/>
      <c r="AG77" s="1964"/>
      <c r="AH77" s="1964"/>
      <c r="AI77" s="1964"/>
      <c r="AJ77" s="1964"/>
      <c r="AK77" s="1964"/>
      <c r="AL77" s="1964"/>
      <c r="AM77" s="1964"/>
      <c r="AN77" s="1964"/>
      <c r="AO77" s="1964"/>
      <c r="AP77" s="1964"/>
      <c r="AQ77" s="1969"/>
      <c r="AR77" s="1960"/>
      <c r="AS77" s="1964"/>
      <c r="AT77" s="1964"/>
      <c r="AU77" s="1965"/>
    </row>
    <row r="78" spans="1:47" s="137" customFormat="1" ht="24.4" customHeight="1" x14ac:dyDescent="0.45">
      <c r="A78" s="538">
        <f t="shared" si="0"/>
        <v>55</v>
      </c>
      <c r="B78" s="2021"/>
      <c r="C78" s="1964"/>
      <c r="D78" s="1964"/>
      <c r="E78" s="1964"/>
      <c r="F78" s="1964"/>
      <c r="G78" s="1964"/>
      <c r="H78" s="1964"/>
      <c r="I78" s="1964"/>
      <c r="J78" s="1964"/>
      <c r="K78" s="1964"/>
      <c r="L78" s="1964"/>
      <c r="M78" s="1964"/>
      <c r="N78" s="1958"/>
      <c r="O78" s="1959"/>
      <c r="P78" s="1959"/>
      <c r="Q78" s="1960"/>
      <c r="R78" s="1958"/>
      <c r="S78" s="1959"/>
      <c r="T78" s="1959"/>
      <c r="U78" s="1959"/>
      <c r="V78" s="1960"/>
      <c r="W78" s="1964"/>
      <c r="X78" s="1964"/>
      <c r="Y78" s="1969"/>
      <c r="Z78" s="1960"/>
      <c r="AA78" s="1964"/>
      <c r="AB78" s="1964"/>
      <c r="AC78" s="1964"/>
      <c r="AD78" s="1964"/>
      <c r="AE78" s="1958"/>
      <c r="AF78" s="2021"/>
      <c r="AG78" s="1964"/>
      <c r="AH78" s="1964"/>
      <c r="AI78" s="1964"/>
      <c r="AJ78" s="1964"/>
      <c r="AK78" s="1964"/>
      <c r="AL78" s="1964"/>
      <c r="AM78" s="1964"/>
      <c r="AN78" s="1964"/>
      <c r="AO78" s="1964"/>
      <c r="AP78" s="1964"/>
      <c r="AQ78" s="1969"/>
      <c r="AR78" s="1960"/>
      <c r="AS78" s="1964"/>
      <c r="AT78" s="1964"/>
      <c r="AU78" s="1965"/>
    </row>
    <row r="79" spans="1:47" s="137" customFormat="1" ht="24.4" customHeight="1" x14ac:dyDescent="0.45">
      <c r="A79" s="538">
        <f t="shared" si="0"/>
        <v>56</v>
      </c>
      <c r="B79" s="2021"/>
      <c r="C79" s="1964"/>
      <c r="D79" s="1964"/>
      <c r="E79" s="1964"/>
      <c r="F79" s="1964"/>
      <c r="G79" s="1964"/>
      <c r="H79" s="1964"/>
      <c r="I79" s="1964"/>
      <c r="J79" s="1964"/>
      <c r="K79" s="1964"/>
      <c r="L79" s="1964"/>
      <c r="M79" s="1964"/>
      <c r="N79" s="1958"/>
      <c r="O79" s="1959"/>
      <c r="P79" s="1959"/>
      <c r="Q79" s="1960"/>
      <c r="R79" s="1958"/>
      <c r="S79" s="1959"/>
      <c r="T79" s="1959"/>
      <c r="U79" s="1959"/>
      <c r="V79" s="1960"/>
      <c r="W79" s="1964"/>
      <c r="X79" s="1964"/>
      <c r="Y79" s="1969"/>
      <c r="Z79" s="1960"/>
      <c r="AA79" s="1964"/>
      <c r="AB79" s="1964"/>
      <c r="AC79" s="1964"/>
      <c r="AD79" s="1964"/>
      <c r="AE79" s="1958"/>
      <c r="AF79" s="2021"/>
      <c r="AG79" s="1964"/>
      <c r="AH79" s="1964"/>
      <c r="AI79" s="1964"/>
      <c r="AJ79" s="1964"/>
      <c r="AK79" s="1964"/>
      <c r="AL79" s="1964"/>
      <c r="AM79" s="1964"/>
      <c r="AN79" s="1964"/>
      <c r="AO79" s="1964"/>
      <c r="AP79" s="1964"/>
      <c r="AQ79" s="1969"/>
      <c r="AR79" s="1960"/>
      <c r="AS79" s="1964"/>
      <c r="AT79" s="1964"/>
      <c r="AU79" s="1965"/>
    </row>
    <row r="80" spans="1:47" s="137" customFormat="1" ht="24.4" customHeight="1" x14ac:dyDescent="0.45">
      <c r="A80" s="538">
        <f t="shared" si="0"/>
        <v>57</v>
      </c>
      <c r="B80" s="2021"/>
      <c r="C80" s="1964"/>
      <c r="D80" s="1964"/>
      <c r="E80" s="1964"/>
      <c r="F80" s="1964"/>
      <c r="G80" s="1964"/>
      <c r="H80" s="1964"/>
      <c r="I80" s="1964"/>
      <c r="J80" s="1964"/>
      <c r="K80" s="1964"/>
      <c r="L80" s="1964"/>
      <c r="M80" s="1964"/>
      <c r="N80" s="1958"/>
      <c r="O80" s="1959"/>
      <c r="P80" s="1959"/>
      <c r="Q80" s="1960"/>
      <c r="R80" s="1958"/>
      <c r="S80" s="1959"/>
      <c r="T80" s="1959"/>
      <c r="U80" s="1959"/>
      <c r="V80" s="1960"/>
      <c r="W80" s="1964"/>
      <c r="X80" s="1964"/>
      <c r="Y80" s="1969"/>
      <c r="Z80" s="1960"/>
      <c r="AA80" s="1964"/>
      <c r="AB80" s="1964"/>
      <c r="AC80" s="1964"/>
      <c r="AD80" s="1964"/>
      <c r="AE80" s="1958"/>
      <c r="AF80" s="2021"/>
      <c r="AG80" s="1964"/>
      <c r="AH80" s="1964"/>
      <c r="AI80" s="1964"/>
      <c r="AJ80" s="1964"/>
      <c r="AK80" s="1964"/>
      <c r="AL80" s="1964"/>
      <c r="AM80" s="1964"/>
      <c r="AN80" s="1964"/>
      <c r="AO80" s="1964"/>
      <c r="AP80" s="1964"/>
      <c r="AQ80" s="1969"/>
      <c r="AR80" s="1960"/>
      <c r="AS80" s="1964"/>
      <c r="AT80" s="1964"/>
      <c r="AU80" s="1965"/>
    </row>
    <row r="81" spans="1:47" s="137" customFormat="1" ht="24.4" customHeight="1" x14ac:dyDescent="0.45">
      <c r="A81" s="538">
        <f t="shared" si="0"/>
        <v>58</v>
      </c>
      <c r="B81" s="2021"/>
      <c r="C81" s="1964"/>
      <c r="D81" s="1964"/>
      <c r="E81" s="1964"/>
      <c r="F81" s="1964"/>
      <c r="G81" s="1964"/>
      <c r="H81" s="1964"/>
      <c r="I81" s="1964"/>
      <c r="J81" s="1964"/>
      <c r="K81" s="1964"/>
      <c r="L81" s="1964"/>
      <c r="M81" s="1964"/>
      <c r="N81" s="1958"/>
      <c r="O81" s="1959"/>
      <c r="P81" s="1959"/>
      <c r="Q81" s="1960"/>
      <c r="R81" s="1958"/>
      <c r="S81" s="1959"/>
      <c r="T81" s="1959"/>
      <c r="U81" s="1959"/>
      <c r="V81" s="1960"/>
      <c r="W81" s="1964"/>
      <c r="X81" s="1964"/>
      <c r="Y81" s="1969"/>
      <c r="Z81" s="1960"/>
      <c r="AA81" s="1964"/>
      <c r="AB81" s="1964"/>
      <c r="AC81" s="1964"/>
      <c r="AD81" s="1964"/>
      <c r="AE81" s="1958"/>
      <c r="AF81" s="2021"/>
      <c r="AG81" s="1964"/>
      <c r="AH81" s="1964"/>
      <c r="AI81" s="1964"/>
      <c r="AJ81" s="1964"/>
      <c r="AK81" s="1964"/>
      <c r="AL81" s="1964"/>
      <c r="AM81" s="1964"/>
      <c r="AN81" s="1964"/>
      <c r="AO81" s="1964"/>
      <c r="AP81" s="1964"/>
      <c r="AQ81" s="1969"/>
      <c r="AR81" s="1960"/>
      <c r="AS81" s="1964"/>
      <c r="AT81" s="1964"/>
      <c r="AU81" s="1965"/>
    </row>
    <row r="82" spans="1:47" s="137" customFormat="1" ht="24.4" customHeight="1" x14ac:dyDescent="0.45">
      <c r="A82" s="538">
        <f t="shared" si="0"/>
        <v>59</v>
      </c>
      <c r="B82" s="2021"/>
      <c r="C82" s="1964"/>
      <c r="D82" s="1964"/>
      <c r="E82" s="1964"/>
      <c r="F82" s="1964"/>
      <c r="G82" s="1964"/>
      <c r="H82" s="1964"/>
      <c r="I82" s="1964"/>
      <c r="J82" s="1964"/>
      <c r="K82" s="1964"/>
      <c r="L82" s="1964"/>
      <c r="M82" s="1964"/>
      <c r="N82" s="1958"/>
      <c r="O82" s="1959"/>
      <c r="P82" s="1959"/>
      <c r="Q82" s="1960"/>
      <c r="R82" s="1958"/>
      <c r="S82" s="1959"/>
      <c r="T82" s="1959"/>
      <c r="U82" s="1959"/>
      <c r="V82" s="1960"/>
      <c r="W82" s="1964"/>
      <c r="X82" s="1964"/>
      <c r="Y82" s="1969"/>
      <c r="Z82" s="1960"/>
      <c r="AA82" s="1964"/>
      <c r="AB82" s="1964"/>
      <c r="AC82" s="1964"/>
      <c r="AD82" s="1964"/>
      <c r="AE82" s="1958"/>
      <c r="AF82" s="2021"/>
      <c r="AG82" s="1964"/>
      <c r="AH82" s="1964"/>
      <c r="AI82" s="1964"/>
      <c r="AJ82" s="1964"/>
      <c r="AK82" s="1964"/>
      <c r="AL82" s="1964"/>
      <c r="AM82" s="1964"/>
      <c r="AN82" s="1964"/>
      <c r="AO82" s="1964"/>
      <c r="AP82" s="1964"/>
      <c r="AQ82" s="1969"/>
      <c r="AR82" s="1960"/>
      <c r="AS82" s="1964"/>
      <c r="AT82" s="1964"/>
      <c r="AU82" s="1965"/>
    </row>
    <row r="83" spans="1:47" s="137" customFormat="1" ht="24.4" customHeight="1" x14ac:dyDescent="0.45">
      <c r="A83" s="538">
        <f t="shared" si="0"/>
        <v>60</v>
      </c>
      <c r="B83" s="2021"/>
      <c r="C83" s="1964"/>
      <c r="D83" s="1964"/>
      <c r="E83" s="1964"/>
      <c r="F83" s="1964"/>
      <c r="G83" s="1964"/>
      <c r="H83" s="1964"/>
      <c r="I83" s="1964"/>
      <c r="J83" s="1964"/>
      <c r="K83" s="1964"/>
      <c r="L83" s="1964"/>
      <c r="M83" s="1964"/>
      <c r="N83" s="1958"/>
      <c r="O83" s="1959"/>
      <c r="P83" s="1959"/>
      <c r="Q83" s="1960"/>
      <c r="R83" s="1958"/>
      <c r="S83" s="1959"/>
      <c r="T83" s="1959"/>
      <c r="U83" s="1959"/>
      <c r="V83" s="1960"/>
      <c r="W83" s="1964"/>
      <c r="X83" s="1964"/>
      <c r="Y83" s="1969"/>
      <c r="Z83" s="1960"/>
      <c r="AA83" s="1964"/>
      <c r="AB83" s="1964"/>
      <c r="AC83" s="1964"/>
      <c r="AD83" s="1964"/>
      <c r="AE83" s="1958"/>
      <c r="AF83" s="2021"/>
      <c r="AG83" s="1964"/>
      <c r="AH83" s="1964"/>
      <c r="AI83" s="1964"/>
      <c r="AJ83" s="1964"/>
      <c r="AK83" s="1964"/>
      <c r="AL83" s="1964"/>
      <c r="AM83" s="1964"/>
      <c r="AN83" s="1964"/>
      <c r="AO83" s="1964"/>
      <c r="AP83" s="1964"/>
      <c r="AQ83" s="1969"/>
      <c r="AR83" s="1960"/>
      <c r="AS83" s="1964"/>
      <c r="AT83" s="1964"/>
      <c r="AU83" s="1965"/>
    </row>
    <row r="84" spans="1:47" s="137" customFormat="1" ht="24.4" customHeight="1" x14ac:dyDescent="0.45">
      <c r="A84" s="538">
        <f t="shared" si="0"/>
        <v>61</v>
      </c>
      <c r="B84" s="2021"/>
      <c r="C84" s="1964"/>
      <c r="D84" s="1964"/>
      <c r="E84" s="1964"/>
      <c r="F84" s="1964"/>
      <c r="G84" s="1964"/>
      <c r="H84" s="1964"/>
      <c r="I84" s="1964"/>
      <c r="J84" s="1964"/>
      <c r="K84" s="1964"/>
      <c r="L84" s="1964"/>
      <c r="M84" s="1964"/>
      <c r="N84" s="1958"/>
      <c r="O84" s="1959"/>
      <c r="P84" s="1959"/>
      <c r="Q84" s="1960"/>
      <c r="R84" s="1958"/>
      <c r="S84" s="1959"/>
      <c r="T84" s="1959"/>
      <c r="U84" s="1959"/>
      <c r="V84" s="1960"/>
      <c r="W84" s="1964"/>
      <c r="X84" s="1964"/>
      <c r="Y84" s="1969"/>
      <c r="Z84" s="1960"/>
      <c r="AA84" s="1964"/>
      <c r="AB84" s="1964"/>
      <c r="AC84" s="1964"/>
      <c r="AD84" s="1964"/>
      <c r="AE84" s="1958"/>
      <c r="AF84" s="2021"/>
      <c r="AG84" s="1964"/>
      <c r="AH84" s="1964"/>
      <c r="AI84" s="1964"/>
      <c r="AJ84" s="1964"/>
      <c r="AK84" s="1964"/>
      <c r="AL84" s="1964"/>
      <c r="AM84" s="1964"/>
      <c r="AN84" s="1964"/>
      <c r="AO84" s="1964"/>
      <c r="AP84" s="1964"/>
      <c r="AQ84" s="1969"/>
      <c r="AR84" s="1960"/>
      <c r="AS84" s="1964"/>
      <c r="AT84" s="1964"/>
      <c r="AU84" s="1965"/>
    </row>
    <row r="85" spans="1:47" s="137" customFormat="1" ht="24.4" customHeight="1" x14ac:dyDescent="0.45">
      <c r="A85" s="538">
        <f t="shared" si="0"/>
        <v>62</v>
      </c>
      <c r="B85" s="2021"/>
      <c r="C85" s="1964"/>
      <c r="D85" s="1964"/>
      <c r="E85" s="1964"/>
      <c r="F85" s="1964"/>
      <c r="G85" s="1964"/>
      <c r="H85" s="1964"/>
      <c r="I85" s="1964"/>
      <c r="J85" s="1964"/>
      <c r="K85" s="1964"/>
      <c r="L85" s="1964"/>
      <c r="M85" s="1964"/>
      <c r="N85" s="1958"/>
      <c r="O85" s="1959"/>
      <c r="P85" s="1959"/>
      <c r="Q85" s="1960"/>
      <c r="R85" s="1958"/>
      <c r="S85" s="1959"/>
      <c r="T85" s="1959"/>
      <c r="U85" s="1959"/>
      <c r="V85" s="1960"/>
      <c r="W85" s="1964"/>
      <c r="X85" s="1964"/>
      <c r="Y85" s="1969"/>
      <c r="Z85" s="1960"/>
      <c r="AA85" s="1964"/>
      <c r="AB85" s="1964"/>
      <c r="AC85" s="1964"/>
      <c r="AD85" s="1964"/>
      <c r="AE85" s="1958"/>
      <c r="AF85" s="2021"/>
      <c r="AG85" s="1964"/>
      <c r="AH85" s="1964"/>
      <c r="AI85" s="1964"/>
      <c r="AJ85" s="1964"/>
      <c r="AK85" s="1964"/>
      <c r="AL85" s="1964"/>
      <c r="AM85" s="1964"/>
      <c r="AN85" s="1964"/>
      <c r="AO85" s="1964"/>
      <c r="AP85" s="1964"/>
      <c r="AQ85" s="1969"/>
      <c r="AR85" s="1960"/>
      <c r="AS85" s="1964"/>
      <c r="AT85" s="1964"/>
      <c r="AU85" s="1965"/>
    </row>
    <row r="86" spans="1:47" s="137" customFormat="1" ht="24.4" customHeight="1" x14ac:dyDescent="0.45">
      <c r="A86" s="538">
        <f t="shared" si="0"/>
        <v>63</v>
      </c>
      <c r="B86" s="2021"/>
      <c r="C86" s="1964"/>
      <c r="D86" s="1964"/>
      <c r="E86" s="1964"/>
      <c r="F86" s="1964"/>
      <c r="G86" s="1964"/>
      <c r="H86" s="1964"/>
      <c r="I86" s="1964"/>
      <c r="J86" s="1964"/>
      <c r="K86" s="1964"/>
      <c r="L86" s="1964"/>
      <c r="M86" s="1964"/>
      <c r="N86" s="1958"/>
      <c r="O86" s="1959"/>
      <c r="P86" s="1959"/>
      <c r="Q86" s="1960"/>
      <c r="R86" s="1958"/>
      <c r="S86" s="1959"/>
      <c r="T86" s="1959"/>
      <c r="U86" s="1959"/>
      <c r="V86" s="1960"/>
      <c r="W86" s="1964"/>
      <c r="X86" s="1964"/>
      <c r="Y86" s="1969"/>
      <c r="Z86" s="1960"/>
      <c r="AA86" s="1964"/>
      <c r="AB86" s="1964"/>
      <c r="AC86" s="1964"/>
      <c r="AD86" s="1964"/>
      <c r="AE86" s="1958"/>
      <c r="AF86" s="2021"/>
      <c r="AG86" s="1964"/>
      <c r="AH86" s="1964"/>
      <c r="AI86" s="1964"/>
      <c r="AJ86" s="1964"/>
      <c r="AK86" s="1964"/>
      <c r="AL86" s="1964"/>
      <c r="AM86" s="1964"/>
      <c r="AN86" s="1964"/>
      <c r="AO86" s="1964"/>
      <c r="AP86" s="1964"/>
      <c r="AQ86" s="1969"/>
      <c r="AR86" s="1960"/>
      <c r="AS86" s="1964"/>
      <c r="AT86" s="1964"/>
      <c r="AU86" s="1965"/>
    </row>
    <row r="87" spans="1:47" s="137" customFormat="1" ht="24.4" customHeight="1" x14ac:dyDescent="0.45">
      <c r="A87" s="538">
        <f t="shared" si="0"/>
        <v>64</v>
      </c>
      <c r="B87" s="2021"/>
      <c r="C87" s="1964"/>
      <c r="D87" s="1964"/>
      <c r="E87" s="1964"/>
      <c r="F87" s="1964"/>
      <c r="G87" s="1964"/>
      <c r="H87" s="1964"/>
      <c r="I87" s="1964"/>
      <c r="J87" s="1964"/>
      <c r="K87" s="1964"/>
      <c r="L87" s="1964"/>
      <c r="M87" s="1964"/>
      <c r="N87" s="1958"/>
      <c r="O87" s="1959"/>
      <c r="P87" s="1959"/>
      <c r="Q87" s="1960"/>
      <c r="R87" s="1958"/>
      <c r="S87" s="1959"/>
      <c r="T87" s="1959"/>
      <c r="U87" s="1959"/>
      <c r="V87" s="1960"/>
      <c r="W87" s="1964"/>
      <c r="X87" s="1964"/>
      <c r="Y87" s="1969"/>
      <c r="Z87" s="1960"/>
      <c r="AA87" s="1964"/>
      <c r="AB87" s="1964"/>
      <c r="AC87" s="1964"/>
      <c r="AD87" s="1964"/>
      <c r="AE87" s="1958"/>
      <c r="AF87" s="2021"/>
      <c r="AG87" s="1964"/>
      <c r="AH87" s="1964"/>
      <c r="AI87" s="1964"/>
      <c r="AJ87" s="1964"/>
      <c r="AK87" s="1964"/>
      <c r="AL87" s="1964"/>
      <c r="AM87" s="1964"/>
      <c r="AN87" s="1964"/>
      <c r="AO87" s="1964"/>
      <c r="AP87" s="1964"/>
      <c r="AQ87" s="1969"/>
      <c r="AR87" s="1960"/>
      <c r="AS87" s="1964"/>
      <c r="AT87" s="1964"/>
      <c r="AU87" s="1965"/>
    </row>
    <row r="88" spans="1:47" s="137" customFormat="1" ht="24.4" customHeight="1" x14ac:dyDescent="0.45">
      <c r="A88" s="538">
        <f t="shared" si="0"/>
        <v>65</v>
      </c>
      <c r="B88" s="2021"/>
      <c r="C88" s="1964"/>
      <c r="D88" s="1964"/>
      <c r="E88" s="1964"/>
      <c r="F88" s="1964"/>
      <c r="G88" s="1964"/>
      <c r="H88" s="1964"/>
      <c r="I88" s="1964"/>
      <c r="J88" s="1964"/>
      <c r="K88" s="1964"/>
      <c r="L88" s="1964"/>
      <c r="M88" s="1964"/>
      <c r="N88" s="1958"/>
      <c r="O88" s="1959"/>
      <c r="P88" s="1959"/>
      <c r="Q88" s="1960"/>
      <c r="R88" s="1958"/>
      <c r="S88" s="1959"/>
      <c r="T88" s="1959"/>
      <c r="U88" s="1959"/>
      <c r="V88" s="1960"/>
      <c r="W88" s="1964"/>
      <c r="X88" s="1964"/>
      <c r="Y88" s="1969"/>
      <c r="Z88" s="1960"/>
      <c r="AA88" s="1964"/>
      <c r="AB88" s="1964"/>
      <c r="AC88" s="1964"/>
      <c r="AD88" s="1964"/>
      <c r="AE88" s="1958"/>
      <c r="AF88" s="2021"/>
      <c r="AG88" s="1964"/>
      <c r="AH88" s="1964"/>
      <c r="AI88" s="1964"/>
      <c r="AJ88" s="1964"/>
      <c r="AK88" s="1964"/>
      <c r="AL88" s="1964"/>
      <c r="AM88" s="1964"/>
      <c r="AN88" s="1964"/>
      <c r="AO88" s="1964"/>
      <c r="AP88" s="1964"/>
      <c r="AQ88" s="1969"/>
      <c r="AR88" s="1960"/>
      <c r="AS88" s="1964"/>
      <c r="AT88" s="1964"/>
      <c r="AU88" s="1965"/>
    </row>
    <row r="89" spans="1:47" s="137" customFormat="1" ht="24.4" customHeight="1" x14ac:dyDescent="0.45">
      <c r="A89" s="538">
        <f t="shared" si="0"/>
        <v>66</v>
      </c>
      <c r="B89" s="2021"/>
      <c r="C89" s="1964"/>
      <c r="D89" s="1964"/>
      <c r="E89" s="1964"/>
      <c r="F89" s="1964"/>
      <c r="G89" s="1964"/>
      <c r="H89" s="1964"/>
      <c r="I89" s="1964"/>
      <c r="J89" s="1964"/>
      <c r="K89" s="1964"/>
      <c r="L89" s="1964"/>
      <c r="M89" s="1964"/>
      <c r="N89" s="1958"/>
      <c r="O89" s="1959"/>
      <c r="P89" s="1959"/>
      <c r="Q89" s="1960"/>
      <c r="R89" s="1958"/>
      <c r="S89" s="1959"/>
      <c r="T89" s="1959"/>
      <c r="U89" s="1959"/>
      <c r="V89" s="1960"/>
      <c r="W89" s="1964"/>
      <c r="X89" s="1964"/>
      <c r="Y89" s="1969"/>
      <c r="Z89" s="1960"/>
      <c r="AA89" s="1964"/>
      <c r="AB89" s="1964"/>
      <c r="AC89" s="1964"/>
      <c r="AD89" s="1964"/>
      <c r="AE89" s="1958"/>
      <c r="AF89" s="2021"/>
      <c r="AG89" s="1964"/>
      <c r="AH89" s="1964"/>
      <c r="AI89" s="1964"/>
      <c r="AJ89" s="1964"/>
      <c r="AK89" s="1964"/>
      <c r="AL89" s="1964"/>
      <c r="AM89" s="1964"/>
      <c r="AN89" s="1964"/>
      <c r="AO89" s="1964"/>
      <c r="AP89" s="1964"/>
      <c r="AQ89" s="1969"/>
      <c r="AR89" s="1960"/>
      <c r="AS89" s="1964"/>
      <c r="AT89" s="1964"/>
      <c r="AU89" s="1965"/>
    </row>
    <row r="90" spans="1:47" s="137" customFormat="1" ht="24.4" customHeight="1" x14ac:dyDescent="0.45">
      <c r="A90" s="538">
        <f t="shared" ref="A90:A152" si="1">+A89+1</f>
        <v>67</v>
      </c>
      <c r="B90" s="2021"/>
      <c r="C90" s="1964"/>
      <c r="D90" s="1964"/>
      <c r="E90" s="1964"/>
      <c r="F90" s="1964"/>
      <c r="G90" s="1964"/>
      <c r="H90" s="1964"/>
      <c r="I90" s="1964"/>
      <c r="J90" s="1964"/>
      <c r="K90" s="1964"/>
      <c r="L90" s="1964"/>
      <c r="M90" s="1964"/>
      <c r="N90" s="1958"/>
      <c r="O90" s="1959"/>
      <c r="P90" s="1959"/>
      <c r="Q90" s="1960"/>
      <c r="R90" s="1958"/>
      <c r="S90" s="1959"/>
      <c r="T90" s="1959"/>
      <c r="U90" s="1959"/>
      <c r="V90" s="1960"/>
      <c r="W90" s="1964"/>
      <c r="X90" s="1964"/>
      <c r="Y90" s="1969"/>
      <c r="Z90" s="1960"/>
      <c r="AA90" s="1964"/>
      <c r="AB90" s="1964"/>
      <c r="AC90" s="1964"/>
      <c r="AD90" s="1964"/>
      <c r="AE90" s="1958"/>
      <c r="AF90" s="2021"/>
      <c r="AG90" s="1964"/>
      <c r="AH90" s="1964"/>
      <c r="AI90" s="1964"/>
      <c r="AJ90" s="1964"/>
      <c r="AK90" s="1964"/>
      <c r="AL90" s="1964"/>
      <c r="AM90" s="1964"/>
      <c r="AN90" s="1964"/>
      <c r="AO90" s="1964"/>
      <c r="AP90" s="1964"/>
      <c r="AQ90" s="1969"/>
      <c r="AR90" s="1960"/>
      <c r="AS90" s="1964"/>
      <c r="AT90" s="1964"/>
      <c r="AU90" s="1965"/>
    </row>
    <row r="91" spans="1:47" s="137" customFormat="1" ht="24.4" customHeight="1" x14ac:dyDescent="0.45">
      <c r="A91" s="538">
        <f t="shared" si="1"/>
        <v>68</v>
      </c>
      <c r="B91" s="2021"/>
      <c r="C91" s="1964"/>
      <c r="D91" s="1964"/>
      <c r="E91" s="1964"/>
      <c r="F91" s="1964"/>
      <c r="G91" s="1964"/>
      <c r="H91" s="1964"/>
      <c r="I91" s="1964"/>
      <c r="J91" s="1964"/>
      <c r="K91" s="1964"/>
      <c r="L91" s="1964"/>
      <c r="M91" s="1964"/>
      <c r="N91" s="1958"/>
      <c r="O91" s="1959"/>
      <c r="P91" s="1959"/>
      <c r="Q91" s="1960"/>
      <c r="R91" s="1958"/>
      <c r="S91" s="1959"/>
      <c r="T91" s="1959"/>
      <c r="U91" s="1959"/>
      <c r="V91" s="1960"/>
      <c r="W91" s="1964"/>
      <c r="X91" s="1964"/>
      <c r="Y91" s="1969"/>
      <c r="Z91" s="1960"/>
      <c r="AA91" s="1964"/>
      <c r="AB91" s="1964"/>
      <c r="AC91" s="1964"/>
      <c r="AD91" s="1964"/>
      <c r="AE91" s="1958"/>
      <c r="AF91" s="2021"/>
      <c r="AG91" s="1964"/>
      <c r="AH91" s="1964"/>
      <c r="AI91" s="1964"/>
      <c r="AJ91" s="1964"/>
      <c r="AK91" s="1964"/>
      <c r="AL91" s="1964"/>
      <c r="AM91" s="1964"/>
      <c r="AN91" s="1964"/>
      <c r="AO91" s="1964"/>
      <c r="AP91" s="1964"/>
      <c r="AQ91" s="1969"/>
      <c r="AR91" s="1960"/>
      <c r="AS91" s="1964"/>
      <c r="AT91" s="1964"/>
      <c r="AU91" s="1965"/>
    </row>
    <row r="92" spans="1:47" s="137" customFormat="1" ht="24.4" customHeight="1" x14ac:dyDescent="0.45">
      <c r="A92" s="538">
        <f t="shared" si="1"/>
        <v>69</v>
      </c>
      <c r="B92" s="2021"/>
      <c r="C92" s="1964"/>
      <c r="D92" s="1964"/>
      <c r="E92" s="1964"/>
      <c r="F92" s="1964"/>
      <c r="G92" s="1964"/>
      <c r="H92" s="1964"/>
      <c r="I92" s="1964"/>
      <c r="J92" s="1964"/>
      <c r="K92" s="1964"/>
      <c r="L92" s="1964"/>
      <c r="M92" s="1964"/>
      <c r="N92" s="1958"/>
      <c r="O92" s="1959"/>
      <c r="P92" s="1959"/>
      <c r="Q92" s="1960"/>
      <c r="R92" s="1958"/>
      <c r="S92" s="1959"/>
      <c r="T92" s="1959"/>
      <c r="U92" s="1959"/>
      <c r="V92" s="1960"/>
      <c r="W92" s="1964"/>
      <c r="X92" s="1964"/>
      <c r="Y92" s="1969"/>
      <c r="Z92" s="1960"/>
      <c r="AA92" s="1964"/>
      <c r="AB92" s="1964"/>
      <c r="AC92" s="1964"/>
      <c r="AD92" s="1964"/>
      <c r="AE92" s="1958"/>
      <c r="AF92" s="2021"/>
      <c r="AG92" s="1964"/>
      <c r="AH92" s="1964"/>
      <c r="AI92" s="1964"/>
      <c r="AJ92" s="1964"/>
      <c r="AK92" s="1964"/>
      <c r="AL92" s="1964"/>
      <c r="AM92" s="1964"/>
      <c r="AN92" s="1964"/>
      <c r="AO92" s="1964"/>
      <c r="AP92" s="1964"/>
      <c r="AQ92" s="1969"/>
      <c r="AR92" s="1960"/>
      <c r="AS92" s="1964"/>
      <c r="AT92" s="1964"/>
      <c r="AU92" s="1965"/>
    </row>
    <row r="93" spans="1:47" s="137" customFormat="1" ht="24.4" customHeight="1" x14ac:dyDescent="0.45">
      <c r="A93" s="538">
        <f t="shared" si="1"/>
        <v>70</v>
      </c>
      <c r="B93" s="2021"/>
      <c r="C93" s="1964"/>
      <c r="D93" s="1964"/>
      <c r="E93" s="1964"/>
      <c r="F93" s="1964"/>
      <c r="G93" s="1964"/>
      <c r="H93" s="1964"/>
      <c r="I93" s="1964"/>
      <c r="J93" s="1964"/>
      <c r="K93" s="1964"/>
      <c r="L93" s="1964"/>
      <c r="M93" s="1964"/>
      <c r="N93" s="1958"/>
      <c r="O93" s="1959"/>
      <c r="P93" s="1959"/>
      <c r="Q93" s="1960"/>
      <c r="R93" s="1958"/>
      <c r="S93" s="1959"/>
      <c r="T93" s="1959"/>
      <c r="U93" s="1959"/>
      <c r="V93" s="1960"/>
      <c r="W93" s="1964"/>
      <c r="X93" s="1964"/>
      <c r="Y93" s="1969"/>
      <c r="Z93" s="1960"/>
      <c r="AA93" s="1964"/>
      <c r="AB93" s="1964"/>
      <c r="AC93" s="1964"/>
      <c r="AD93" s="1964"/>
      <c r="AE93" s="1958"/>
      <c r="AF93" s="2021"/>
      <c r="AG93" s="1964"/>
      <c r="AH93" s="1964"/>
      <c r="AI93" s="1964"/>
      <c r="AJ93" s="1964"/>
      <c r="AK93" s="1964"/>
      <c r="AL93" s="1964"/>
      <c r="AM93" s="1964"/>
      <c r="AN93" s="1964"/>
      <c r="AO93" s="1964"/>
      <c r="AP93" s="1964"/>
      <c r="AQ93" s="1969"/>
      <c r="AR93" s="1960"/>
      <c r="AS93" s="1964"/>
      <c r="AT93" s="1964"/>
      <c r="AU93" s="1965"/>
    </row>
    <row r="94" spans="1:47" s="137" customFormat="1" ht="24.4" customHeight="1" x14ac:dyDescent="0.45">
      <c r="A94" s="538">
        <f t="shared" si="1"/>
        <v>71</v>
      </c>
      <c r="B94" s="2021"/>
      <c r="C94" s="1964"/>
      <c r="D94" s="1964"/>
      <c r="E94" s="1964"/>
      <c r="F94" s="1964"/>
      <c r="G94" s="1964"/>
      <c r="H94" s="1964"/>
      <c r="I94" s="1964"/>
      <c r="J94" s="1964"/>
      <c r="K94" s="1964"/>
      <c r="L94" s="1964"/>
      <c r="M94" s="1964"/>
      <c r="N94" s="1958"/>
      <c r="O94" s="1959"/>
      <c r="P94" s="1959"/>
      <c r="Q94" s="1960"/>
      <c r="R94" s="1958"/>
      <c r="S94" s="1959"/>
      <c r="T94" s="1959"/>
      <c r="U94" s="1959"/>
      <c r="V94" s="1960"/>
      <c r="W94" s="1964"/>
      <c r="X94" s="1964"/>
      <c r="Y94" s="1969"/>
      <c r="Z94" s="1960"/>
      <c r="AA94" s="1964"/>
      <c r="AB94" s="1964"/>
      <c r="AC94" s="1964"/>
      <c r="AD94" s="1964"/>
      <c r="AE94" s="1958"/>
      <c r="AF94" s="2021"/>
      <c r="AG94" s="1964"/>
      <c r="AH94" s="1964"/>
      <c r="AI94" s="1964"/>
      <c r="AJ94" s="1964"/>
      <c r="AK94" s="1964"/>
      <c r="AL94" s="1964"/>
      <c r="AM94" s="1964"/>
      <c r="AN94" s="1964"/>
      <c r="AO94" s="1964"/>
      <c r="AP94" s="1964"/>
      <c r="AQ94" s="1969"/>
      <c r="AR94" s="1960"/>
      <c r="AS94" s="1964"/>
      <c r="AT94" s="1964"/>
      <c r="AU94" s="1965"/>
    </row>
    <row r="95" spans="1:47" s="137" customFormat="1" ht="24.4" customHeight="1" x14ac:dyDescent="0.45">
      <c r="A95" s="538">
        <f t="shared" si="1"/>
        <v>72</v>
      </c>
      <c r="B95" s="2021"/>
      <c r="C95" s="1964"/>
      <c r="D95" s="1964"/>
      <c r="E95" s="1964"/>
      <c r="F95" s="1964"/>
      <c r="G95" s="1964"/>
      <c r="H95" s="1964"/>
      <c r="I95" s="1964"/>
      <c r="J95" s="1964"/>
      <c r="K95" s="1964"/>
      <c r="L95" s="1964"/>
      <c r="M95" s="1964"/>
      <c r="N95" s="1958"/>
      <c r="O95" s="1959"/>
      <c r="P95" s="1959"/>
      <c r="Q95" s="1960"/>
      <c r="R95" s="1958"/>
      <c r="S95" s="1959"/>
      <c r="T95" s="1959"/>
      <c r="U95" s="1959"/>
      <c r="V95" s="1960"/>
      <c r="W95" s="1964"/>
      <c r="X95" s="1964"/>
      <c r="Y95" s="1969"/>
      <c r="Z95" s="1960"/>
      <c r="AA95" s="1964"/>
      <c r="AB95" s="1964"/>
      <c r="AC95" s="1964"/>
      <c r="AD95" s="1964"/>
      <c r="AE95" s="1958"/>
      <c r="AF95" s="2021"/>
      <c r="AG95" s="1964"/>
      <c r="AH95" s="1964"/>
      <c r="AI95" s="1964"/>
      <c r="AJ95" s="1964"/>
      <c r="AK95" s="1964"/>
      <c r="AL95" s="1964"/>
      <c r="AM95" s="1964"/>
      <c r="AN95" s="1964"/>
      <c r="AO95" s="1964"/>
      <c r="AP95" s="1964"/>
      <c r="AQ95" s="1969"/>
      <c r="AR95" s="1960"/>
      <c r="AS95" s="1964"/>
      <c r="AT95" s="1964"/>
      <c r="AU95" s="1965"/>
    </row>
    <row r="96" spans="1:47" s="137" customFormat="1" ht="24.4" customHeight="1" x14ac:dyDescent="0.45">
      <c r="A96" s="538">
        <f t="shared" si="1"/>
        <v>73</v>
      </c>
      <c r="B96" s="2021"/>
      <c r="C96" s="1964"/>
      <c r="D96" s="1964"/>
      <c r="E96" s="1964"/>
      <c r="F96" s="1964"/>
      <c r="G96" s="1964"/>
      <c r="H96" s="1964"/>
      <c r="I96" s="1964"/>
      <c r="J96" s="1964"/>
      <c r="K96" s="1964"/>
      <c r="L96" s="1964"/>
      <c r="M96" s="1964"/>
      <c r="N96" s="1958"/>
      <c r="O96" s="1959"/>
      <c r="P96" s="1959"/>
      <c r="Q96" s="1960"/>
      <c r="R96" s="1958"/>
      <c r="S96" s="1959"/>
      <c r="T96" s="1959"/>
      <c r="U96" s="1959"/>
      <c r="V96" s="1960"/>
      <c r="W96" s="1964"/>
      <c r="X96" s="1964"/>
      <c r="Y96" s="1969"/>
      <c r="Z96" s="1960"/>
      <c r="AA96" s="1964"/>
      <c r="AB96" s="1964"/>
      <c r="AC96" s="1964"/>
      <c r="AD96" s="1964"/>
      <c r="AE96" s="1958"/>
      <c r="AF96" s="2021"/>
      <c r="AG96" s="1964"/>
      <c r="AH96" s="1964"/>
      <c r="AI96" s="1964"/>
      <c r="AJ96" s="1964"/>
      <c r="AK96" s="1964"/>
      <c r="AL96" s="1964"/>
      <c r="AM96" s="1964"/>
      <c r="AN96" s="1964"/>
      <c r="AO96" s="1964"/>
      <c r="AP96" s="1964"/>
      <c r="AQ96" s="1969"/>
      <c r="AR96" s="1960"/>
      <c r="AS96" s="1964"/>
      <c r="AT96" s="1964"/>
      <c r="AU96" s="1965"/>
    </row>
    <row r="97" spans="1:47" s="137" customFormat="1" ht="24.4" customHeight="1" x14ac:dyDescent="0.45">
      <c r="A97" s="538">
        <f t="shared" si="1"/>
        <v>74</v>
      </c>
      <c r="B97" s="2021"/>
      <c r="C97" s="1964"/>
      <c r="D97" s="1964"/>
      <c r="E97" s="1964"/>
      <c r="F97" s="1964"/>
      <c r="G97" s="1964"/>
      <c r="H97" s="1964"/>
      <c r="I97" s="1964"/>
      <c r="J97" s="1964"/>
      <c r="K97" s="1964"/>
      <c r="L97" s="1964"/>
      <c r="M97" s="1964"/>
      <c r="N97" s="1958"/>
      <c r="O97" s="1959"/>
      <c r="P97" s="1959"/>
      <c r="Q97" s="1960"/>
      <c r="R97" s="1958"/>
      <c r="S97" s="1959"/>
      <c r="T97" s="1959"/>
      <c r="U97" s="1959"/>
      <c r="V97" s="1960"/>
      <c r="W97" s="1964"/>
      <c r="X97" s="1964"/>
      <c r="Y97" s="1969"/>
      <c r="Z97" s="1960"/>
      <c r="AA97" s="1964"/>
      <c r="AB97" s="1964"/>
      <c r="AC97" s="1964"/>
      <c r="AD97" s="1964"/>
      <c r="AE97" s="1958"/>
      <c r="AF97" s="2021"/>
      <c r="AG97" s="1964"/>
      <c r="AH97" s="1964"/>
      <c r="AI97" s="1964"/>
      <c r="AJ97" s="1964"/>
      <c r="AK97" s="1964"/>
      <c r="AL97" s="1964"/>
      <c r="AM97" s="1964"/>
      <c r="AN97" s="1964"/>
      <c r="AO97" s="1964"/>
      <c r="AP97" s="1964"/>
      <c r="AQ97" s="1969"/>
      <c r="AR97" s="1960"/>
      <c r="AS97" s="1964"/>
      <c r="AT97" s="1964"/>
      <c r="AU97" s="1965"/>
    </row>
    <row r="98" spans="1:47" s="137" customFormat="1" ht="24.4" customHeight="1" x14ac:dyDescent="0.45">
      <c r="A98" s="538">
        <f t="shared" si="1"/>
        <v>75</v>
      </c>
      <c r="B98" s="2021"/>
      <c r="C98" s="1964"/>
      <c r="D98" s="1964"/>
      <c r="E98" s="1964"/>
      <c r="F98" s="1964"/>
      <c r="G98" s="1964"/>
      <c r="H98" s="1964"/>
      <c r="I98" s="1964"/>
      <c r="J98" s="1964"/>
      <c r="K98" s="1964"/>
      <c r="L98" s="1964"/>
      <c r="M98" s="1964"/>
      <c r="N98" s="1958"/>
      <c r="O98" s="1959"/>
      <c r="P98" s="1959"/>
      <c r="Q98" s="1960"/>
      <c r="R98" s="1958"/>
      <c r="S98" s="1959"/>
      <c r="T98" s="1959"/>
      <c r="U98" s="1959"/>
      <c r="V98" s="1960"/>
      <c r="W98" s="1964"/>
      <c r="X98" s="1964"/>
      <c r="Y98" s="1969"/>
      <c r="Z98" s="1960"/>
      <c r="AA98" s="1964"/>
      <c r="AB98" s="1964"/>
      <c r="AC98" s="1964"/>
      <c r="AD98" s="1964"/>
      <c r="AE98" s="1958"/>
      <c r="AF98" s="2021"/>
      <c r="AG98" s="1964"/>
      <c r="AH98" s="1964"/>
      <c r="AI98" s="1964"/>
      <c r="AJ98" s="1964"/>
      <c r="AK98" s="1964"/>
      <c r="AL98" s="1964"/>
      <c r="AM98" s="1964"/>
      <c r="AN98" s="1964"/>
      <c r="AO98" s="1964"/>
      <c r="AP98" s="1964"/>
      <c r="AQ98" s="1969"/>
      <c r="AR98" s="1960"/>
      <c r="AS98" s="1964"/>
      <c r="AT98" s="1964"/>
      <c r="AU98" s="1965"/>
    </row>
    <row r="99" spans="1:47" s="137" customFormat="1" ht="24.4" customHeight="1" x14ac:dyDescent="0.45">
      <c r="A99" s="538">
        <f t="shared" si="1"/>
        <v>76</v>
      </c>
      <c r="B99" s="2021"/>
      <c r="C99" s="1964"/>
      <c r="D99" s="1964"/>
      <c r="E99" s="1964"/>
      <c r="F99" s="1964"/>
      <c r="G99" s="1964"/>
      <c r="H99" s="1964"/>
      <c r="I99" s="1964"/>
      <c r="J99" s="1964"/>
      <c r="K99" s="1964"/>
      <c r="L99" s="1964"/>
      <c r="M99" s="1964"/>
      <c r="N99" s="1958"/>
      <c r="O99" s="1959"/>
      <c r="P99" s="1959"/>
      <c r="Q99" s="1960"/>
      <c r="R99" s="1958"/>
      <c r="S99" s="1959"/>
      <c r="T99" s="1959"/>
      <c r="U99" s="1959"/>
      <c r="V99" s="1960"/>
      <c r="W99" s="1964"/>
      <c r="X99" s="1964"/>
      <c r="Y99" s="1969"/>
      <c r="Z99" s="1960"/>
      <c r="AA99" s="1964"/>
      <c r="AB99" s="1964"/>
      <c r="AC99" s="1964"/>
      <c r="AD99" s="1964"/>
      <c r="AE99" s="1958"/>
      <c r="AF99" s="2021"/>
      <c r="AG99" s="1964"/>
      <c r="AH99" s="1964"/>
      <c r="AI99" s="1964"/>
      <c r="AJ99" s="1964"/>
      <c r="AK99" s="1964"/>
      <c r="AL99" s="1964"/>
      <c r="AM99" s="1964"/>
      <c r="AN99" s="1964"/>
      <c r="AO99" s="1964"/>
      <c r="AP99" s="1964"/>
      <c r="AQ99" s="1969"/>
      <c r="AR99" s="1960"/>
      <c r="AS99" s="1964"/>
      <c r="AT99" s="1964"/>
      <c r="AU99" s="1965"/>
    </row>
    <row r="100" spans="1:47" s="137" customFormat="1" ht="24.4" customHeight="1" x14ac:dyDescent="0.45">
      <c r="A100" s="538">
        <f t="shared" si="1"/>
        <v>77</v>
      </c>
      <c r="B100" s="2021"/>
      <c r="C100" s="1964"/>
      <c r="D100" s="1964"/>
      <c r="E100" s="1964"/>
      <c r="F100" s="1964"/>
      <c r="G100" s="1964"/>
      <c r="H100" s="1964"/>
      <c r="I100" s="1964"/>
      <c r="J100" s="1964"/>
      <c r="K100" s="1964"/>
      <c r="L100" s="1964"/>
      <c r="M100" s="1964"/>
      <c r="N100" s="1958"/>
      <c r="O100" s="1959"/>
      <c r="P100" s="1959"/>
      <c r="Q100" s="1960"/>
      <c r="R100" s="1958"/>
      <c r="S100" s="1959"/>
      <c r="T100" s="1959"/>
      <c r="U100" s="1959"/>
      <c r="V100" s="1960"/>
      <c r="W100" s="1964"/>
      <c r="X100" s="1964"/>
      <c r="Y100" s="1969"/>
      <c r="Z100" s="1960"/>
      <c r="AA100" s="1964"/>
      <c r="AB100" s="1964"/>
      <c r="AC100" s="1964"/>
      <c r="AD100" s="1964"/>
      <c r="AE100" s="1958"/>
      <c r="AF100" s="2021"/>
      <c r="AG100" s="1964"/>
      <c r="AH100" s="1964"/>
      <c r="AI100" s="1964"/>
      <c r="AJ100" s="1964"/>
      <c r="AK100" s="1964"/>
      <c r="AL100" s="1964"/>
      <c r="AM100" s="1964"/>
      <c r="AN100" s="1964"/>
      <c r="AO100" s="1964"/>
      <c r="AP100" s="1964"/>
      <c r="AQ100" s="1969"/>
      <c r="AR100" s="1960"/>
      <c r="AS100" s="1964"/>
      <c r="AT100" s="1964"/>
      <c r="AU100" s="1965"/>
    </row>
    <row r="101" spans="1:47" s="137" customFormat="1" ht="24.4" customHeight="1" x14ac:dyDescent="0.45">
      <c r="A101" s="538">
        <f t="shared" si="1"/>
        <v>78</v>
      </c>
      <c r="B101" s="2021"/>
      <c r="C101" s="1964"/>
      <c r="D101" s="1964"/>
      <c r="E101" s="1964"/>
      <c r="F101" s="1964"/>
      <c r="G101" s="1964"/>
      <c r="H101" s="1964"/>
      <c r="I101" s="1964"/>
      <c r="J101" s="1964"/>
      <c r="K101" s="1964"/>
      <c r="L101" s="1964"/>
      <c r="M101" s="1964"/>
      <c r="N101" s="1958"/>
      <c r="O101" s="1959"/>
      <c r="P101" s="1959"/>
      <c r="Q101" s="1960"/>
      <c r="R101" s="1958"/>
      <c r="S101" s="1959"/>
      <c r="T101" s="1959"/>
      <c r="U101" s="1959"/>
      <c r="V101" s="1960"/>
      <c r="W101" s="1964"/>
      <c r="X101" s="1964"/>
      <c r="Y101" s="1969"/>
      <c r="Z101" s="1960"/>
      <c r="AA101" s="1964"/>
      <c r="AB101" s="1964"/>
      <c r="AC101" s="1964"/>
      <c r="AD101" s="1964"/>
      <c r="AE101" s="1958"/>
      <c r="AF101" s="2021"/>
      <c r="AG101" s="1964"/>
      <c r="AH101" s="1964"/>
      <c r="AI101" s="1964"/>
      <c r="AJ101" s="1964"/>
      <c r="AK101" s="1964"/>
      <c r="AL101" s="1964"/>
      <c r="AM101" s="1964"/>
      <c r="AN101" s="1964"/>
      <c r="AO101" s="1964"/>
      <c r="AP101" s="1964"/>
      <c r="AQ101" s="1969"/>
      <c r="AR101" s="1960"/>
      <c r="AS101" s="1964"/>
      <c r="AT101" s="1964"/>
      <c r="AU101" s="1965"/>
    </row>
    <row r="102" spans="1:47" s="137" customFormat="1" ht="24.4" customHeight="1" x14ac:dyDescent="0.45">
      <c r="A102" s="538">
        <f t="shared" si="1"/>
        <v>79</v>
      </c>
      <c r="B102" s="2021"/>
      <c r="C102" s="1964"/>
      <c r="D102" s="1964"/>
      <c r="E102" s="1964"/>
      <c r="F102" s="1964"/>
      <c r="G102" s="1964"/>
      <c r="H102" s="1964"/>
      <c r="I102" s="1964"/>
      <c r="J102" s="1964"/>
      <c r="K102" s="1964"/>
      <c r="L102" s="1964"/>
      <c r="M102" s="1964"/>
      <c r="N102" s="1958"/>
      <c r="O102" s="1959"/>
      <c r="P102" s="1959"/>
      <c r="Q102" s="1960"/>
      <c r="R102" s="1958"/>
      <c r="S102" s="1959"/>
      <c r="T102" s="1959"/>
      <c r="U102" s="1959"/>
      <c r="V102" s="1960"/>
      <c r="W102" s="1964"/>
      <c r="X102" s="1964"/>
      <c r="Y102" s="1969"/>
      <c r="Z102" s="1960"/>
      <c r="AA102" s="1964"/>
      <c r="AB102" s="1964"/>
      <c r="AC102" s="1964"/>
      <c r="AD102" s="1964"/>
      <c r="AE102" s="1958"/>
      <c r="AF102" s="2021"/>
      <c r="AG102" s="1964"/>
      <c r="AH102" s="1964"/>
      <c r="AI102" s="1964"/>
      <c r="AJ102" s="1964"/>
      <c r="AK102" s="1964"/>
      <c r="AL102" s="1964"/>
      <c r="AM102" s="1964"/>
      <c r="AN102" s="1964"/>
      <c r="AO102" s="1964"/>
      <c r="AP102" s="1964"/>
      <c r="AQ102" s="1969"/>
      <c r="AR102" s="1960"/>
      <c r="AS102" s="1964"/>
      <c r="AT102" s="1964"/>
      <c r="AU102" s="1965"/>
    </row>
    <row r="103" spans="1:47" s="137" customFormat="1" ht="24.4" customHeight="1" x14ac:dyDescent="0.45">
      <c r="A103" s="538">
        <f t="shared" si="1"/>
        <v>80</v>
      </c>
      <c r="B103" s="2021"/>
      <c r="C103" s="1964"/>
      <c r="D103" s="1964"/>
      <c r="E103" s="1964"/>
      <c r="F103" s="1964"/>
      <c r="G103" s="1964"/>
      <c r="H103" s="1964"/>
      <c r="I103" s="1964"/>
      <c r="J103" s="1964"/>
      <c r="K103" s="1964"/>
      <c r="L103" s="1964"/>
      <c r="M103" s="1964"/>
      <c r="N103" s="1958"/>
      <c r="O103" s="1959"/>
      <c r="P103" s="1959"/>
      <c r="Q103" s="1960"/>
      <c r="R103" s="1958"/>
      <c r="S103" s="1959"/>
      <c r="T103" s="1959"/>
      <c r="U103" s="1959"/>
      <c r="V103" s="1960"/>
      <c r="W103" s="1964"/>
      <c r="X103" s="1964"/>
      <c r="Y103" s="1969"/>
      <c r="Z103" s="1960"/>
      <c r="AA103" s="1964"/>
      <c r="AB103" s="1964"/>
      <c r="AC103" s="1964"/>
      <c r="AD103" s="1964"/>
      <c r="AE103" s="1958"/>
      <c r="AF103" s="2021"/>
      <c r="AG103" s="1964"/>
      <c r="AH103" s="1964"/>
      <c r="AI103" s="1964"/>
      <c r="AJ103" s="1964"/>
      <c r="AK103" s="1964"/>
      <c r="AL103" s="1964"/>
      <c r="AM103" s="1964"/>
      <c r="AN103" s="1964"/>
      <c r="AO103" s="1964"/>
      <c r="AP103" s="1964"/>
      <c r="AQ103" s="1969"/>
      <c r="AR103" s="1960"/>
      <c r="AS103" s="1964"/>
      <c r="AT103" s="1964"/>
      <c r="AU103" s="1965"/>
    </row>
    <row r="104" spans="1:47" s="137" customFormat="1" ht="24.4" customHeight="1" x14ac:dyDescent="0.45">
      <c r="A104" s="538">
        <f t="shared" si="1"/>
        <v>81</v>
      </c>
      <c r="B104" s="2021"/>
      <c r="C104" s="1964"/>
      <c r="D104" s="1964"/>
      <c r="E104" s="1964"/>
      <c r="F104" s="1964"/>
      <c r="G104" s="1964"/>
      <c r="H104" s="1964"/>
      <c r="I104" s="1964"/>
      <c r="J104" s="1964"/>
      <c r="K104" s="1964"/>
      <c r="L104" s="1964"/>
      <c r="M104" s="1964"/>
      <c r="N104" s="1958"/>
      <c r="O104" s="1959"/>
      <c r="P104" s="1959"/>
      <c r="Q104" s="1960"/>
      <c r="R104" s="1958"/>
      <c r="S104" s="1959"/>
      <c r="T104" s="1959"/>
      <c r="U104" s="1959"/>
      <c r="V104" s="1960"/>
      <c r="W104" s="1964"/>
      <c r="X104" s="1964"/>
      <c r="Y104" s="1969"/>
      <c r="Z104" s="1960"/>
      <c r="AA104" s="1964"/>
      <c r="AB104" s="1964"/>
      <c r="AC104" s="1964"/>
      <c r="AD104" s="1964"/>
      <c r="AE104" s="1958"/>
      <c r="AF104" s="2021"/>
      <c r="AG104" s="1964"/>
      <c r="AH104" s="1964"/>
      <c r="AI104" s="1964"/>
      <c r="AJ104" s="1964"/>
      <c r="AK104" s="1964"/>
      <c r="AL104" s="1964"/>
      <c r="AM104" s="1964"/>
      <c r="AN104" s="1964"/>
      <c r="AO104" s="1964"/>
      <c r="AP104" s="1964"/>
      <c r="AQ104" s="1969"/>
      <c r="AR104" s="1960"/>
      <c r="AS104" s="1964"/>
      <c r="AT104" s="1964"/>
      <c r="AU104" s="1965"/>
    </row>
    <row r="105" spans="1:47" s="137" customFormat="1" ht="24.4" customHeight="1" x14ac:dyDescent="0.45">
      <c r="A105" s="538">
        <f t="shared" si="1"/>
        <v>82</v>
      </c>
      <c r="B105" s="2021"/>
      <c r="C105" s="1964"/>
      <c r="D105" s="1964"/>
      <c r="E105" s="1964"/>
      <c r="F105" s="1964"/>
      <c r="G105" s="1964"/>
      <c r="H105" s="1964"/>
      <c r="I105" s="1964"/>
      <c r="J105" s="1964"/>
      <c r="K105" s="1964"/>
      <c r="L105" s="1964"/>
      <c r="M105" s="1964"/>
      <c r="N105" s="1958"/>
      <c r="O105" s="1959"/>
      <c r="P105" s="1959"/>
      <c r="Q105" s="1960"/>
      <c r="R105" s="1958"/>
      <c r="S105" s="1959"/>
      <c r="T105" s="1959"/>
      <c r="U105" s="1959"/>
      <c r="V105" s="1960"/>
      <c r="W105" s="1964"/>
      <c r="X105" s="1964"/>
      <c r="Y105" s="1969"/>
      <c r="Z105" s="1960"/>
      <c r="AA105" s="1964"/>
      <c r="AB105" s="1964"/>
      <c r="AC105" s="1964"/>
      <c r="AD105" s="1964"/>
      <c r="AE105" s="1958"/>
      <c r="AF105" s="2021"/>
      <c r="AG105" s="1964"/>
      <c r="AH105" s="1964"/>
      <c r="AI105" s="1964"/>
      <c r="AJ105" s="1964"/>
      <c r="AK105" s="1964"/>
      <c r="AL105" s="1964"/>
      <c r="AM105" s="1964"/>
      <c r="AN105" s="1964"/>
      <c r="AO105" s="1964"/>
      <c r="AP105" s="1964"/>
      <c r="AQ105" s="1969"/>
      <c r="AR105" s="1960"/>
      <c r="AS105" s="1964"/>
      <c r="AT105" s="1964"/>
      <c r="AU105" s="1965"/>
    </row>
    <row r="106" spans="1:47" s="137" customFormat="1" ht="24.4" customHeight="1" x14ac:dyDescent="0.45">
      <c r="A106" s="538">
        <f t="shared" si="1"/>
        <v>83</v>
      </c>
      <c r="B106" s="2021"/>
      <c r="C106" s="1964"/>
      <c r="D106" s="1964"/>
      <c r="E106" s="1964"/>
      <c r="F106" s="1964"/>
      <c r="G106" s="1964"/>
      <c r="H106" s="1964"/>
      <c r="I106" s="1964"/>
      <c r="J106" s="1964"/>
      <c r="K106" s="1964"/>
      <c r="L106" s="1964"/>
      <c r="M106" s="1964"/>
      <c r="N106" s="1958"/>
      <c r="O106" s="1959"/>
      <c r="P106" s="1959"/>
      <c r="Q106" s="1960"/>
      <c r="R106" s="1958"/>
      <c r="S106" s="1959"/>
      <c r="T106" s="1959"/>
      <c r="U106" s="1959"/>
      <c r="V106" s="1960"/>
      <c r="W106" s="1964"/>
      <c r="X106" s="1964"/>
      <c r="Y106" s="1969"/>
      <c r="Z106" s="1960"/>
      <c r="AA106" s="1964"/>
      <c r="AB106" s="1964"/>
      <c r="AC106" s="1964"/>
      <c r="AD106" s="1964"/>
      <c r="AE106" s="1958"/>
      <c r="AF106" s="2021"/>
      <c r="AG106" s="1964"/>
      <c r="AH106" s="1964"/>
      <c r="AI106" s="1964"/>
      <c r="AJ106" s="1964"/>
      <c r="AK106" s="1964"/>
      <c r="AL106" s="1964"/>
      <c r="AM106" s="1964"/>
      <c r="AN106" s="1964"/>
      <c r="AO106" s="1964"/>
      <c r="AP106" s="1964"/>
      <c r="AQ106" s="1969"/>
      <c r="AR106" s="1960"/>
      <c r="AS106" s="1964"/>
      <c r="AT106" s="1964"/>
      <c r="AU106" s="1965"/>
    </row>
    <row r="107" spans="1:47" s="137" customFormat="1" ht="24.4" customHeight="1" x14ac:dyDescent="0.45">
      <c r="A107" s="538">
        <f t="shared" si="1"/>
        <v>84</v>
      </c>
      <c r="B107" s="2021"/>
      <c r="C107" s="1964"/>
      <c r="D107" s="1964"/>
      <c r="E107" s="1964"/>
      <c r="F107" s="1964"/>
      <c r="G107" s="1964"/>
      <c r="H107" s="1964"/>
      <c r="I107" s="1964"/>
      <c r="J107" s="1964"/>
      <c r="K107" s="1964"/>
      <c r="L107" s="1964"/>
      <c r="M107" s="1964"/>
      <c r="N107" s="1958"/>
      <c r="O107" s="1959"/>
      <c r="P107" s="1959"/>
      <c r="Q107" s="1960"/>
      <c r="R107" s="1958"/>
      <c r="S107" s="1959"/>
      <c r="T107" s="1959"/>
      <c r="U107" s="1959"/>
      <c r="V107" s="1960"/>
      <c r="W107" s="1964"/>
      <c r="X107" s="1964"/>
      <c r="Y107" s="1969"/>
      <c r="Z107" s="1960"/>
      <c r="AA107" s="1964"/>
      <c r="AB107" s="1964"/>
      <c r="AC107" s="1964"/>
      <c r="AD107" s="1964"/>
      <c r="AE107" s="1958"/>
      <c r="AF107" s="2021"/>
      <c r="AG107" s="1964"/>
      <c r="AH107" s="1964"/>
      <c r="AI107" s="1964"/>
      <c r="AJ107" s="1964"/>
      <c r="AK107" s="1964"/>
      <c r="AL107" s="1964"/>
      <c r="AM107" s="1964"/>
      <c r="AN107" s="1964"/>
      <c r="AO107" s="1964"/>
      <c r="AP107" s="1964"/>
      <c r="AQ107" s="1969"/>
      <c r="AR107" s="1960"/>
      <c r="AS107" s="1964"/>
      <c r="AT107" s="1964"/>
      <c r="AU107" s="1965"/>
    </row>
    <row r="108" spans="1:47" s="137" customFormat="1" ht="24.4" customHeight="1" x14ac:dyDescent="0.45">
      <c r="A108" s="538">
        <f t="shared" si="1"/>
        <v>85</v>
      </c>
      <c r="B108" s="2021"/>
      <c r="C108" s="1964"/>
      <c r="D108" s="1964"/>
      <c r="E108" s="1964"/>
      <c r="F108" s="1964"/>
      <c r="G108" s="1964"/>
      <c r="H108" s="1964"/>
      <c r="I108" s="1964"/>
      <c r="J108" s="1964"/>
      <c r="K108" s="1964"/>
      <c r="L108" s="1964"/>
      <c r="M108" s="1964"/>
      <c r="N108" s="1958"/>
      <c r="O108" s="1959"/>
      <c r="P108" s="1959"/>
      <c r="Q108" s="1960"/>
      <c r="R108" s="1958"/>
      <c r="S108" s="1959"/>
      <c r="T108" s="1959"/>
      <c r="U108" s="1959"/>
      <c r="V108" s="1960"/>
      <c r="W108" s="1964"/>
      <c r="X108" s="1964"/>
      <c r="Y108" s="1969"/>
      <c r="Z108" s="1960"/>
      <c r="AA108" s="1964"/>
      <c r="AB108" s="1964"/>
      <c r="AC108" s="1964"/>
      <c r="AD108" s="1964"/>
      <c r="AE108" s="1958"/>
      <c r="AF108" s="2021"/>
      <c r="AG108" s="1964"/>
      <c r="AH108" s="1964"/>
      <c r="AI108" s="1964"/>
      <c r="AJ108" s="1964"/>
      <c r="AK108" s="1964"/>
      <c r="AL108" s="1964"/>
      <c r="AM108" s="1964"/>
      <c r="AN108" s="1964"/>
      <c r="AO108" s="1964"/>
      <c r="AP108" s="1964"/>
      <c r="AQ108" s="1969"/>
      <c r="AR108" s="1960"/>
      <c r="AS108" s="1964"/>
      <c r="AT108" s="1964"/>
      <c r="AU108" s="1965"/>
    </row>
    <row r="109" spans="1:47" s="137" customFormat="1" ht="24.4" customHeight="1" x14ac:dyDescent="0.45">
      <c r="A109" s="538">
        <f t="shared" si="1"/>
        <v>86</v>
      </c>
      <c r="B109" s="2021"/>
      <c r="C109" s="1964"/>
      <c r="D109" s="1964"/>
      <c r="E109" s="1964"/>
      <c r="F109" s="1964"/>
      <c r="G109" s="1964"/>
      <c r="H109" s="1964"/>
      <c r="I109" s="1964"/>
      <c r="J109" s="1964"/>
      <c r="K109" s="1964"/>
      <c r="L109" s="1964"/>
      <c r="M109" s="1964"/>
      <c r="N109" s="1958"/>
      <c r="O109" s="1959"/>
      <c r="P109" s="1959"/>
      <c r="Q109" s="1960"/>
      <c r="R109" s="1958"/>
      <c r="S109" s="1959"/>
      <c r="T109" s="1959"/>
      <c r="U109" s="1959"/>
      <c r="V109" s="1960"/>
      <c r="W109" s="1964"/>
      <c r="X109" s="1964"/>
      <c r="Y109" s="1969"/>
      <c r="Z109" s="1960"/>
      <c r="AA109" s="1964"/>
      <c r="AB109" s="1964"/>
      <c r="AC109" s="1964"/>
      <c r="AD109" s="1964"/>
      <c r="AE109" s="1958"/>
      <c r="AF109" s="2021"/>
      <c r="AG109" s="1964"/>
      <c r="AH109" s="1964"/>
      <c r="AI109" s="1964"/>
      <c r="AJ109" s="1964"/>
      <c r="AK109" s="1964"/>
      <c r="AL109" s="1964"/>
      <c r="AM109" s="1964"/>
      <c r="AN109" s="1964"/>
      <c r="AO109" s="1964"/>
      <c r="AP109" s="1964"/>
      <c r="AQ109" s="1969"/>
      <c r="AR109" s="1960"/>
      <c r="AS109" s="1964"/>
      <c r="AT109" s="1964"/>
      <c r="AU109" s="1965"/>
    </row>
    <row r="110" spans="1:47" s="137" customFormat="1" ht="24.4" customHeight="1" x14ac:dyDescent="0.45">
      <c r="A110" s="538">
        <f t="shared" si="1"/>
        <v>87</v>
      </c>
      <c r="B110" s="2021"/>
      <c r="C110" s="1964"/>
      <c r="D110" s="1964"/>
      <c r="E110" s="1964"/>
      <c r="F110" s="1964"/>
      <c r="G110" s="1964"/>
      <c r="H110" s="1964"/>
      <c r="I110" s="1964"/>
      <c r="J110" s="1964"/>
      <c r="K110" s="1964"/>
      <c r="L110" s="1964"/>
      <c r="M110" s="1964"/>
      <c r="N110" s="1958"/>
      <c r="O110" s="1959"/>
      <c r="P110" s="1959"/>
      <c r="Q110" s="1960"/>
      <c r="R110" s="1958"/>
      <c r="S110" s="1959"/>
      <c r="T110" s="1959"/>
      <c r="U110" s="1959"/>
      <c r="V110" s="1960"/>
      <c r="W110" s="1964"/>
      <c r="X110" s="1964"/>
      <c r="Y110" s="1969"/>
      <c r="Z110" s="1960"/>
      <c r="AA110" s="1964"/>
      <c r="AB110" s="1964"/>
      <c r="AC110" s="1964"/>
      <c r="AD110" s="1964"/>
      <c r="AE110" s="1958"/>
      <c r="AF110" s="2021"/>
      <c r="AG110" s="1964"/>
      <c r="AH110" s="1964"/>
      <c r="AI110" s="1964"/>
      <c r="AJ110" s="1964"/>
      <c r="AK110" s="1964"/>
      <c r="AL110" s="1964"/>
      <c r="AM110" s="1964"/>
      <c r="AN110" s="1964"/>
      <c r="AO110" s="1964"/>
      <c r="AP110" s="1964"/>
      <c r="AQ110" s="1969"/>
      <c r="AR110" s="1960"/>
      <c r="AS110" s="1964"/>
      <c r="AT110" s="1964"/>
      <c r="AU110" s="1965"/>
    </row>
    <row r="111" spans="1:47" s="137" customFormat="1" ht="24.4" customHeight="1" x14ac:dyDescent="0.45">
      <c r="A111" s="538">
        <f t="shared" si="1"/>
        <v>88</v>
      </c>
      <c r="B111" s="2021"/>
      <c r="C111" s="1964"/>
      <c r="D111" s="1964"/>
      <c r="E111" s="1964"/>
      <c r="F111" s="1964"/>
      <c r="G111" s="1964"/>
      <c r="H111" s="1964"/>
      <c r="I111" s="1964"/>
      <c r="J111" s="1964"/>
      <c r="K111" s="1964"/>
      <c r="L111" s="1964"/>
      <c r="M111" s="1964"/>
      <c r="N111" s="1958"/>
      <c r="O111" s="1959"/>
      <c r="P111" s="1959"/>
      <c r="Q111" s="1960"/>
      <c r="R111" s="1958"/>
      <c r="S111" s="1959"/>
      <c r="T111" s="1959"/>
      <c r="U111" s="1959"/>
      <c r="V111" s="1960"/>
      <c r="W111" s="1964"/>
      <c r="X111" s="1964"/>
      <c r="Y111" s="1969"/>
      <c r="Z111" s="1960"/>
      <c r="AA111" s="1964"/>
      <c r="AB111" s="1964"/>
      <c r="AC111" s="1964"/>
      <c r="AD111" s="1964"/>
      <c r="AE111" s="1958"/>
      <c r="AF111" s="2021"/>
      <c r="AG111" s="1964"/>
      <c r="AH111" s="1964"/>
      <c r="AI111" s="1964"/>
      <c r="AJ111" s="1964"/>
      <c r="AK111" s="1964"/>
      <c r="AL111" s="1964"/>
      <c r="AM111" s="1964"/>
      <c r="AN111" s="1964"/>
      <c r="AO111" s="1964"/>
      <c r="AP111" s="1964"/>
      <c r="AQ111" s="1969"/>
      <c r="AR111" s="1960"/>
      <c r="AS111" s="1964"/>
      <c r="AT111" s="1964"/>
      <c r="AU111" s="1965"/>
    </row>
    <row r="112" spans="1:47" s="137" customFormat="1" ht="24.4" customHeight="1" x14ac:dyDescent="0.45">
      <c r="A112" s="538">
        <f t="shared" si="1"/>
        <v>89</v>
      </c>
      <c r="B112" s="2021"/>
      <c r="C112" s="1964"/>
      <c r="D112" s="1964"/>
      <c r="E112" s="1964"/>
      <c r="F112" s="1964"/>
      <c r="G112" s="1964"/>
      <c r="H112" s="1964"/>
      <c r="I112" s="1964"/>
      <c r="J112" s="1964"/>
      <c r="K112" s="1964"/>
      <c r="L112" s="1964"/>
      <c r="M112" s="1964"/>
      <c r="N112" s="1958"/>
      <c r="O112" s="1959"/>
      <c r="P112" s="1959"/>
      <c r="Q112" s="1960"/>
      <c r="R112" s="1958"/>
      <c r="S112" s="1959"/>
      <c r="T112" s="1959"/>
      <c r="U112" s="1959"/>
      <c r="V112" s="1960"/>
      <c r="W112" s="1964"/>
      <c r="X112" s="1964"/>
      <c r="Y112" s="1969"/>
      <c r="Z112" s="1960"/>
      <c r="AA112" s="1964"/>
      <c r="AB112" s="1964"/>
      <c r="AC112" s="1964"/>
      <c r="AD112" s="1964"/>
      <c r="AE112" s="1958"/>
      <c r="AF112" s="2021"/>
      <c r="AG112" s="1964"/>
      <c r="AH112" s="1964"/>
      <c r="AI112" s="1964"/>
      <c r="AJ112" s="1964"/>
      <c r="AK112" s="1964"/>
      <c r="AL112" s="1964"/>
      <c r="AM112" s="1964"/>
      <c r="AN112" s="1964"/>
      <c r="AO112" s="1964"/>
      <c r="AP112" s="1964"/>
      <c r="AQ112" s="1969"/>
      <c r="AR112" s="1960"/>
      <c r="AS112" s="1964"/>
      <c r="AT112" s="1964"/>
      <c r="AU112" s="1965"/>
    </row>
    <row r="113" spans="1:47" s="137" customFormat="1" ht="24.4" customHeight="1" x14ac:dyDescent="0.45">
      <c r="A113" s="538">
        <f t="shared" si="1"/>
        <v>90</v>
      </c>
      <c r="B113" s="2021"/>
      <c r="C113" s="1964"/>
      <c r="D113" s="1964"/>
      <c r="E113" s="1964"/>
      <c r="F113" s="1964"/>
      <c r="G113" s="1964"/>
      <c r="H113" s="1964"/>
      <c r="I113" s="1964"/>
      <c r="J113" s="1964"/>
      <c r="K113" s="1964"/>
      <c r="L113" s="1964"/>
      <c r="M113" s="1964"/>
      <c r="N113" s="1958"/>
      <c r="O113" s="1959"/>
      <c r="P113" s="1959"/>
      <c r="Q113" s="1960"/>
      <c r="R113" s="1958"/>
      <c r="S113" s="1959"/>
      <c r="T113" s="1959"/>
      <c r="U113" s="1959"/>
      <c r="V113" s="1960"/>
      <c r="W113" s="1964"/>
      <c r="X113" s="1964"/>
      <c r="Y113" s="1969"/>
      <c r="Z113" s="1960"/>
      <c r="AA113" s="1964"/>
      <c r="AB113" s="1964"/>
      <c r="AC113" s="1964"/>
      <c r="AD113" s="1964"/>
      <c r="AE113" s="1958"/>
      <c r="AF113" s="2021"/>
      <c r="AG113" s="1964"/>
      <c r="AH113" s="1964"/>
      <c r="AI113" s="1964"/>
      <c r="AJ113" s="1964"/>
      <c r="AK113" s="1964"/>
      <c r="AL113" s="1964"/>
      <c r="AM113" s="1964"/>
      <c r="AN113" s="1964"/>
      <c r="AO113" s="1964"/>
      <c r="AP113" s="1964"/>
      <c r="AQ113" s="1969"/>
      <c r="AR113" s="1960"/>
      <c r="AS113" s="1964"/>
      <c r="AT113" s="1964"/>
      <c r="AU113" s="1965"/>
    </row>
    <row r="114" spans="1:47" s="137" customFormat="1" ht="24.4" customHeight="1" x14ac:dyDescent="0.45">
      <c r="A114" s="538">
        <f t="shared" si="1"/>
        <v>91</v>
      </c>
      <c r="B114" s="2021"/>
      <c r="C114" s="1964"/>
      <c r="D114" s="1964"/>
      <c r="E114" s="1964"/>
      <c r="F114" s="1964"/>
      <c r="G114" s="1964"/>
      <c r="H114" s="1964"/>
      <c r="I114" s="1964"/>
      <c r="J114" s="1964"/>
      <c r="K114" s="1964"/>
      <c r="L114" s="1964"/>
      <c r="M114" s="1964"/>
      <c r="N114" s="1958"/>
      <c r="O114" s="1959"/>
      <c r="P114" s="1959"/>
      <c r="Q114" s="1960"/>
      <c r="R114" s="1958"/>
      <c r="S114" s="1959"/>
      <c r="T114" s="1959"/>
      <c r="U114" s="1959"/>
      <c r="V114" s="1960"/>
      <c r="W114" s="1964"/>
      <c r="X114" s="1964"/>
      <c r="Y114" s="1969"/>
      <c r="Z114" s="1960"/>
      <c r="AA114" s="1964"/>
      <c r="AB114" s="1964"/>
      <c r="AC114" s="1964"/>
      <c r="AD114" s="1964"/>
      <c r="AE114" s="1958"/>
      <c r="AF114" s="2021"/>
      <c r="AG114" s="1964"/>
      <c r="AH114" s="1964"/>
      <c r="AI114" s="1964"/>
      <c r="AJ114" s="1964"/>
      <c r="AK114" s="1964"/>
      <c r="AL114" s="1964"/>
      <c r="AM114" s="1964"/>
      <c r="AN114" s="1964"/>
      <c r="AO114" s="1964"/>
      <c r="AP114" s="1964"/>
      <c r="AQ114" s="1969"/>
      <c r="AR114" s="1960"/>
      <c r="AS114" s="1964"/>
      <c r="AT114" s="1964"/>
      <c r="AU114" s="1965"/>
    </row>
    <row r="115" spans="1:47" s="137" customFormat="1" ht="24.4" customHeight="1" x14ac:dyDescent="0.45">
      <c r="A115" s="538">
        <f t="shared" si="1"/>
        <v>92</v>
      </c>
      <c r="B115" s="2021"/>
      <c r="C115" s="1964"/>
      <c r="D115" s="1964"/>
      <c r="E115" s="1964"/>
      <c r="F115" s="1964"/>
      <c r="G115" s="1964"/>
      <c r="H115" s="1964"/>
      <c r="I115" s="1964"/>
      <c r="J115" s="1964"/>
      <c r="K115" s="1964"/>
      <c r="L115" s="1964"/>
      <c r="M115" s="1964"/>
      <c r="N115" s="1958"/>
      <c r="O115" s="1959"/>
      <c r="P115" s="1959"/>
      <c r="Q115" s="1960"/>
      <c r="R115" s="1958"/>
      <c r="S115" s="1959"/>
      <c r="T115" s="1959"/>
      <c r="U115" s="1959"/>
      <c r="V115" s="1960"/>
      <c r="W115" s="1964"/>
      <c r="X115" s="1964"/>
      <c r="Y115" s="1969"/>
      <c r="Z115" s="1960"/>
      <c r="AA115" s="1964"/>
      <c r="AB115" s="1964"/>
      <c r="AC115" s="1964"/>
      <c r="AD115" s="1964"/>
      <c r="AE115" s="1958"/>
      <c r="AF115" s="2021"/>
      <c r="AG115" s="1964"/>
      <c r="AH115" s="1964"/>
      <c r="AI115" s="1964"/>
      <c r="AJ115" s="1964"/>
      <c r="AK115" s="1964"/>
      <c r="AL115" s="1964"/>
      <c r="AM115" s="1964"/>
      <c r="AN115" s="1964"/>
      <c r="AO115" s="1964"/>
      <c r="AP115" s="1964"/>
      <c r="AQ115" s="1969"/>
      <c r="AR115" s="1960"/>
      <c r="AS115" s="1964"/>
      <c r="AT115" s="1964"/>
      <c r="AU115" s="1965"/>
    </row>
    <row r="116" spans="1:47" s="137" customFormat="1" ht="24.4" customHeight="1" x14ac:dyDescent="0.45">
      <c r="A116" s="538">
        <f t="shared" si="1"/>
        <v>93</v>
      </c>
      <c r="B116" s="2021"/>
      <c r="C116" s="1964"/>
      <c r="D116" s="1964"/>
      <c r="E116" s="1964"/>
      <c r="F116" s="1964"/>
      <c r="G116" s="1964"/>
      <c r="H116" s="1964"/>
      <c r="I116" s="1964"/>
      <c r="J116" s="1964"/>
      <c r="K116" s="1964"/>
      <c r="L116" s="1964"/>
      <c r="M116" s="1964"/>
      <c r="N116" s="1958"/>
      <c r="O116" s="1959"/>
      <c r="P116" s="1959"/>
      <c r="Q116" s="1960"/>
      <c r="R116" s="1958"/>
      <c r="S116" s="1959"/>
      <c r="T116" s="1959"/>
      <c r="U116" s="1959"/>
      <c r="V116" s="1960"/>
      <c r="W116" s="1964"/>
      <c r="X116" s="1964"/>
      <c r="Y116" s="1969"/>
      <c r="Z116" s="1960"/>
      <c r="AA116" s="1964"/>
      <c r="AB116" s="1964"/>
      <c r="AC116" s="1964"/>
      <c r="AD116" s="1964"/>
      <c r="AE116" s="1958"/>
      <c r="AF116" s="2021"/>
      <c r="AG116" s="1964"/>
      <c r="AH116" s="1964"/>
      <c r="AI116" s="1964"/>
      <c r="AJ116" s="1964"/>
      <c r="AK116" s="1964"/>
      <c r="AL116" s="1964"/>
      <c r="AM116" s="1964"/>
      <c r="AN116" s="1964"/>
      <c r="AO116" s="1964"/>
      <c r="AP116" s="1964"/>
      <c r="AQ116" s="1969"/>
      <c r="AR116" s="1960"/>
      <c r="AS116" s="1964"/>
      <c r="AT116" s="1964"/>
      <c r="AU116" s="1965"/>
    </row>
    <row r="117" spans="1:47" s="137" customFormat="1" ht="24.4" customHeight="1" x14ac:dyDescent="0.45">
      <c r="A117" s="538">
        <f t="shared" si="1"/>
        <v>94</v>
      </c>
      <c r="B117" s="2021"/>
      <c r="C117" s="1964"/>
      <c r="D117" s="1964"/>
      <c r="E117" s="1964"/>
      <c r="F117" s="1964"/>
      <c r="G117" s="1964"/>
      <c r="H117" s="1964"/>
      <c r="I117" s="1964"/>
      <c r="J117" s="1964"/>
      <c r="K117" s="1964"/>
      <c r="L117" s="1964"/>
      <c r="M117" s="1964"/>
      <c r="N117" s="1958"/>
      <c r="O117" s="1959"/>
      <c r="P117" s="1959"/>
      <c r="Q117" s="1960"/>
      <c r="R117" s="1958"/>
      <c r="S117" s="1959"/>
      <c r="T117" s="1959"/>
      <c r="U117" s="1959"/>
      <c r="V117" s="1960"/>
      <c r="W117" s="1964"/>
      <c r="X117" s="1964"/>
      <c r="Y117" s="1969"/>
      <c r="Z117" s="1960"/>
      <c r="AA117" s="1964"/>
      <c r="AB117" s="1964"/>
      <c r="AC117" s="1964"/>
      <c r="AD117" s="1964"/>
      <c r="AE117" s="1958"/>
      <c r="AF117" s="2021"/>
      <c r="AG117" s="1964"/>
      <c r="AH117" s="1964"/>
      <c r="AI117" s="1964"/>
      <c r="AJ117" s="1964"/>
      <c r="AK117" s="1964"/>
      <c r="AL117" s="1964"/>
      <c r="AM117" s="1964"/>
      <c r="AN117" s="1964"/>
      <c r="AO117" s="1964"/>
      <c r="AP117" s="1964"/>
      <c r="AQ117" s="1969"/>
      <c r="AR117" s="1960"/>
      <c r="AS117" s="1964"/>
      <c r="AT117" s="1964"/>
      <c r="AU117" s="1965"/>
    </row>
    <row r="118" spans="1:47" s="137" customFormat="1" ht="24.4" customHeight="1" x14ac:dyDescent="0.45">
      <c r="A118" s="538">
        <f t="shared" si="1"/>
        <v>95</v>
      </c>
      <c r="B118" s="2021"/>
      <c r="C118" s="1964"/>
      <c r="D118" s="1964"/>
      <c r="E118" s="1964"/>
      <c r="F118" s="1964"/>
      <c r="G118" s="1964"/>
      <c r="H118" s="1964"/>
      <c r="I118" s="1964"/>
      <c r="J118" s="1964"/>
      <c r="K118" s="1964"/>
      <c r="L118" s="1964"/>
      <c r="M118" s="1964"/>
      <c r="N118" s="1958"/>
      <c r="O118" s="1959"/>
      <c r="P118" s="1959"/>
      <c r="Q118" s="1960"/>
      <c r="R118" s="1958"/>
      <c r="S118" s="1959"/>
      <c r="T118" s="1959"/>
      <c r="U118" s="1959"/>
      <c r="V118" s="1960"/>
      <c r="W118" s="1964"/>
      <c r="X118" s="1964"/>
      <c r="Y118" s="1969"/>
      <c r="Z118" s="1960"/>
      <c r="AA118" s="1964"/>
      <c r="AB118" s="1964"/>
      <c r="AC118" s="1964"/>
      <c r="AD118" s="1964"/>
      <c r="AE118" s="1958"/>
      <c r="AF118" s="2021"/>
      <c r="AG118" s="1964"/>
      <c r="AH118" s="1964"/>
      <c r="AI118" s="1964"/>
      <c r="AJ118" s="1964"/>
      <c r="AK118" s="1964"/>
      <c r="AL118" s="1964"/>
      <c r="AM118" s="1964"/>
      <c r="AN118" s="1964"/>
      <c r="AO118" s="1964"/>
      <c r="AP118" s="1964"/>
      <c r="AQ118" s="1969"/>
      <c r="AR118" s="1960"/>
      <c r="AS118" s="1964"/>
      <c r="AT118" s="1964"/>
      <c r="AU118" s="1965"/>
    </row>
    <row r="119" spans="1:47" s="137" customFormat="1" ht="24.4" customHeight="1" x14ac:dyDescent="0.45">
      <c r="A119" s="538">
        <f t="shared" si="1"/>
        <v>96</v>
      </c>
      <c r="B119" s="2021"/>
      <c r="C119" s="1964"/>
      <c r="D119" s="1964"/>
      <c r="E119" s="1964"/>
      <c r="F119" s="1964"/>
      <c r="G119" s="1964"/>
      <c r="H119" s="1964"/>
      <c r="I119" s="1964"/>
      <c r="J119" s="1964"/>
      <c r="K119" s="1964"/>
      <c r="L119" s="1964"/>
      <c r="M119" s="1964"/>
      <c r="N119" s="1958"/>
      <c r="O119" s="1959"/>
      <c r="P119" s="1959"/>
      <c r="Q119" s="1960"/>
      <c r="R119" s="1958"/>
      <c r="S119" s="1959"/>
      <c r="T119" s="1959"/>
      <c r="U119" s="1959"/>
      <c r="V119" s="1960"/>
      <c r="W119" s="1964"/>
      <c r="X119" s="1964"/>
      <c r="Y119" s="1969"/>
      <c r="Z119" s="1960"/>
      <c r="AA119" s="1964"/>
      <c r="AB119" s="1964"/>
      <c r="AC119" s="1964"/>
      <c r="AD119" s="1964"/>
      <c r="AE119" s="1958"/>
      <c r="AF119" s="2021"/>
      <c r="AG119" s="1964"/>
      <c r="AH119" s="1964"/>
      <c r="AI119" s="1964"/>
      <c r="AJ119" s="1964"/>
      <c r="AK119" s="1964"/>
      <c r="AL119" s="1964"/>
      <c r="AM119" s="1964"/>
      <c r="AN119" s="1964"/>
      <c r="AO119" s="1964"/>
      <c r="AP119" s="1964"/>
      <c r="AQ119" s="1969"/>
      <c r="AR119" s="1960"/>
      <c r="AS119" s="1964"/>
      <c r="AT119" s="1964"/>
      <c r="AU119" s="1965"/>
    </row>
    <row r="120" spans="1:47" s="137" customFormat="1" ht="24.4" customHeight="1" x14ac:dyDescent="0.45">
      <c r="A120" s="538">
        <f t="shared" si="1"/>
        <v>97</v>
      </c>
      <c r="B120" s="2021"/>
      <c r="C120" s="1964"/>
      <c r="D120" s="1964"/>
      <c r="E120" s="1964"/>
      <c r="F120" s="1964"/>
      <c r="G120" s="1964"/>
      <c r="H120" s="1964"/>
      <c r="I120" s="1964"/>
      <c r="J120" s="1964"/>
      <c r="K120" s="1964"/>
      <c r="L120" s="1964"/>
      <c r="M120" s="1964"/>
      <c r="N120" s="1958"/>
      <c r="O120" s="1959"/>
      <c r="P120" s="1959"/>
      <c r="Q120" s="1960"/>
      <c r="R120" s="1958"/>
      <c r="S120" s="1959"/>
      <c r="T120" s="1959"/>
      <c r="U120" s="1959"/>
      <c r="V120" s="1960"/>
      <c r="W120" s="1964"/>
      <c r="X120" s="1964"/>
      <c r="Y120" s="1969"/>
      <c r="Z120" s="1960"/>
      <c r="AA120" s="1964"/>
      <c r="AB120" s="1964"/>
      <c r="AC120" s="1964"/>
      <c r="AD120" s="1964"/>
      <c r="AE120" s="1958"/>
      <c r="AF120" s="2021"/>
      <c r="AG120" s="1964"/>
      <c r="AH120" s="1964"/>
      <c r="AI120" s="1964"/>
      <c r="AJ120" s="1964"/>
      <c r="AK120" s="1964"/>
      <c r="AL120" s="1964"/>
      <c r="AM120" s="1964"/>
      <c r="AN120" s="1964"/>
      <c r="AO120" s="1964"/>
      <c r="AP120" s="1964"/>
      <c r="AQ120" s="1969"/>
      <c r="AR120" s="1960"/>
      <c r="AS120" s="1964"/>
      <c r="AT120" s="1964"/>
      <c r="AU120" s="1965"/>
    </row>
    <row r="121" spans="1:47" s="137" customFormat="1" ht="24.4" customHeight="1" x14ac:dyDescent="0.45">
      <c r="A121" s="538">
        <f t="shared" si="1"/>
        <v>98</v>
      </c>
      <c r="B121" s="2021"/>
      <c r="C121" s="1964"/>
      <c r="D121" s="1964"/>
      <c r="E121" s="1964"/>
      <c r="F121" s="1964"/>
      <c r="G121" s="1964"/>
      <c r="H121" s="1964"/>
      <c r="I121" s="1964"/>
      <c r="J121" s="1964"/>
      <c r="K121" s="1964"/>
      <c r="L121" s="1964"/>
      <c r="M121" s="1964"/>
      <c r="N121" s="1958"/>
      <c r="O121" s="1959"/>
      <c r="P121" s="1959"/>
      <c r="Q121" s="1960"/>
      <c r="R121" s="1958"/>
      <c r="S121" s="1959"/>
      <c r="T121" s="1959"/>
      <c r="U121" s="1959"/>
      <c r="V121" s="1960"/>
      <c r="W121" s="1964"/>
      <c r="X121" s="1964"/>
      <c r="Y121" s="1969"/>
      <c r="Z121" s="1960"/>
      <c r="AA121" s="1964"/>
      <c r="AB121" s="1964"/>
      <c r="AC121" s="1964"/>
      <c r="AD121" s="1964"/>
      <c r="AE121" s="1958"/>
      <c r="AF121" s="2021"/>
      <c r="AG121" s="1964"/>
      <c r="AH121" s="1964"/>
      <c r="AI121" s="1964"/>
      <c r="AJ121" s="1964"/>
      <c r="AK121" s="1964"/>
      <c r="AL121" s="1964"/>
      <c r="AM121" s="1964"/>
      <c r="AN121" s="1964"/>
      <c r="AO121" s="1964"/>
      <c r="AP121" s="1964"/>
      <c r="AQ121" s="1969"/>
      <c r="AR121" s="1960"/>
      <c r="AS121" s="1964"/>
      <c r="AT121" s="1964"/>
      <c r="AU121" s="1965"/>
    </row>
    <row r="122" spans="1:47" s="137" customFormat="1" ht="24.4" customHeight="1" x14ac:dyDescent="0.45">
      <c r="A122" s="538">
        <f t="shared" si="1"/>
        <v>99</v>
      </c>
      <c r="B122" s="2021"/>
      <c r="C122" s="1964"/>
      <c r="D122" s="1964"/>
      <c r="E122" s="1964"/>
      <c r="F122" s="1964"/>
      <c r="G122" s="1964"/>
      <c r="H122" s="1964"/>
      <c r="I122" s="1964"/>
      <c r="J122" s="1964"/>
      <c r="K122" s="1964"/>
      <c r="L122" s="1964"/>
      <c r="M122" s="1964"/>
      <c r="N122" s="1958"/>
      <c r="O122" s="1959"/>
      <c r="P122" s="1959"/>
      <c r="Q122" s="1960"/>
      <c r="R122" s="1958"/>
      <c r="S122" s="1959"/>
      <c r="T122" s="1959"/>
      <c r="U122" s="1959"/>
      <c r="V122" s="1960"/>
      <c r="W122" s="1964"/>
      <c r="X122" s="1964"/>
      <c r="Y122" s="1969"/>
      <c r="Z122" s="1960"/>
      <c r="AA122" s="1964"/>
      <c r="AB122" s="1964"/>
      <c r="AC122" s="1964"/>
      <c r="AD122" s="1964"/>
      <c r="AE122" s="1958"/>
      <c r="AF122" s="2021"/>
      <c r="AG122" s="1964"/>
      <c r="AH122" s="1964"/>
      <c r="AI122" s="1964"/>
      <c r="AJ122" s="1964"/>
      <c r="AK122" s="1964"/>
      <c r="AL122" s="1964"/>
      <c r="AM122" s="1964"/>
      <c r="AN122" s="1964"/>
      <c r="AO122" s="1964"/>
      <c r="AP122" s="1964"/>
      <c r="AQ122" s="1969"/>
      <c r="AR122" s="1960"/>
      <c r="AS122" s="1964"/>
      <c r="AT122" s="1964"/>
      <c r="AU122" s="1965"/>
    </row>
    <row r="123" spans="1:47" s="137" customFormat="1" ht="24.4" customHeight="1" x14ac:dyDescent="0.45">
      <c r="A123" s="538">
        <f t="shared" si="1"/>
        <v>100</v>
      </c>
      <c r="B123" s="2021"/>
      <c r="C123" s="1964"/>
      <c r="D123" s="1964"/>
      <c r="E123" s="1964"/>
      <c r="F123" s="1964"/>
      <c r="G123" s="1964"/>
      <c r="H123" s="1964"/>
      <c r="I123" s="1964"/>
      <c r="J123" s="1964"/>
      <c r="K123" s="1964"/>
      <c r="L123" s="1964"/>
      <c r="M123" s="1964"/>
      <c r="N123" s="1958"/>
      <c r="O123" s="1959"/>
      <c r="P123" s="1959"/>
      <c r="Q123" s="1960"/>
      <c r="R123" s="1958"/>
      <c r="S123" s="1959"/>
      <c r="T123" s="1959"/>
      <c r="U123" s="1959"/>
      <c r="V123" s="1960"/>
      <c r="W123" s="1964"/>
      <c r="X123" s="1964"/>
      <c r="Y123" s="1969"/>
      <c r="Z123" s="1960"/>
      <c r="AA123" s="1964"/>
      <c r="AB123" s="1964"/>
      <c r="AC123" s="1964"/>
      <c r="AD123" s="1964"/>
      <c r="AE123" s="1958"/>
      <c r="AF123" s="2021"/>
      <c r="AG123" s="1964"/>
      <c r="AH123" s="1964"/>
      <c r="AI123" s="1964"/>
      <c r="AJ123" s="1964"/>
      <c r="AK123" s="1964"/>
      <c r="AL123" s="1964"/>
      <c r="AM123" s="1964"/>
      <c r="AN123" s="1964"/>
      <c r="AO123" s="1964"/>
      <c r="AP123" s="1964"/>
      <c r="AQ123" s="1969"/>
      <c r="AR123" s="1960"/>
      <c r="AS123" s="1964"/>
      <c r="AT123" s="1964"/>
      <c r="AU123" s="1965"/>
    </row>
    <row r="124" spans="1:47" s="137" customFormat="1" ht="24.4" customHeight="1" x14ac:dyDescent="0.45">
      <c r="A124" s="538">
        <f t="shared" si="1"/>
        <v>101</v>
      </c>
      <c r="B124" s="2021"/>
      <c r="C124" s="1964"/>
      <c r="D124" s="1964"/>
      <c r="E124" s="1964"/>
      <c r="F124" s="1964"/>
      <c r="G124" s="1964"/>
      <c r="H124" s="1964"/>
      <c r="I124" s="1964"/>
      <c r="J124" s="1964"/>
      <c r="K124" s="1964"/>
      <c r="L124" s="1964"/>
      <c r="M124" s="1964"/>
      <c r="N124" s="1958"/>
      <c r="O124" s="1959"/>
      <c r="P124" s="1959"/>
      <c r="Q124" s="1960"/>
      <c r="R124" s="1958"/>
      <c r="S124" s="1959"/>
      <c r="T124" s="1959"/>
      <c r="U124" s="1959"/>
      <c r="V124" s="1960"/>
      <c r="W124" s="1964"/>
      <c r="X124" s="1964"/>
      <c r="Y124" s="1969"/>
      <c r="Z124" s="1960"/>
      <c r="AA124" s="1964"/>
      <c r="AB124" s="1964"/>
      <c r="AC124" s="1964"/>
      <c r="AD124" s="1964"/>
      <c r="AE124" s="1958"/>
      <c r="AF124" s="2021"/>
      <c r="AG124" s="1964"/>
      <c r="AH124" s="1964"/>
      <c r="AI124" s="1964"/>
      <c r="AJ124" s="1964"/>
      <c r="AK124" s="1964"/>
      <c r="AL124" s="1964"/>
      <c r="AM124" s="1964"/>
      <c r="AN124" s="1964"/>
      <c r="AO124" s="1964"/>
      <c r="AP124" s="1964"/>
      <c r="AQ124" s="1969"/>
      <c r="AR124" s="1960"/>
      <c r="AS124" s="1964"/>
      <c r="AT124" s="1964"/>
      <c r="AU124" s="1965"/>
    </row>
    <row r="125" spans="1:47" s="137" customFormat="1" ht="24.4" customHeight="1" x14ac:dyDescent="0.45">
      <c r="A125" s="538">
        <f t="shared" si="1"/>
        <v>102</v>
      </c>
      <c r="B125" s="2021"/>
      <c r="C125" s="1964"/>
      <c r="D125" s="1964"/>
      <c r="E125" s="1964"/>
      <c r="F125" s="1964"/>
      <c r="G125" s="1964"/>
      <c r="H125" s="1964"/>
      <c r="I125" s="1964"/>
      <c r="J125" s="1964"/>
      <c r="K125" s="1964"/>
      <c r="L125" s="1964"/>
      <c r="M125" s="1964"/>
      <c r="N125" s="1958"/>
      <c r="O125" s="1959"/>
      <c r="P125" s="1959"/>
      <c r="Q125" s="1960"/>
      <c r="R125" s="1958"/>
      <c r="S125" s="1959"/>
      <c r="T125" s="1959"/>
      <c r="U125" s="1959"/>
      <c r="V125" s="1960"/>
      <c r="W125" s="1964"/>
      <c r="X125" s="1964"/>
      <c r="Y125" s="1969"/>
      <c r="Z125" s="1960"/>
      <c r="AA125" s="1964"/>
      <c r="AB125" s="1964"/>
      <c r="AC125" s="1964"/>
      <c r="AD125" s="1964"/>
      <c r="AE125" s="1958"/>
      <c r="AF125" s="2021"/>
      <c r="AG125" s="1964"/>
      <c r="AH125" s="1964"/>
      <c r="AI125" s="1964"/>
      <c r="AJ125" s="1964"/>
      <c r="AK125" s="1964"/>
      <c r="AL125" s="1964"/>
      <c r="AM125" s="1964"/>
      <c r="AN125" s="1964"/>
      <c r="AO125" s="1964"/>
      <c r="AP125" s="1964"/>
      <c r="AQ125" s="1969"/>
      <c r="AR125" s="1960"/>
      <c r="AS125" s="1964"/>
      <c r="AT125" s="1964"/>
      <c r="AU125" s="1965"/>
    </row>
    <row r="126" spans="1:47" s="137" customFormat="1" ht="24.4" customHeight="1" x14ac:dyDescent="0.45">
      <c r="A126" s="538">
        <f t="shared" si="1"/>
        <v>103</v>
      </c>
      <c r="B126" s="2021"/>
      <c r="C126" s="1964"/>
      <c r="D126" s="1964"/>
      <c r="E126" s="1964"/>
      <c r="F126" s="1964"/>
      <c r="G126" s="1964"/>
      <c r="H126" s="1964"/>
      <c r="I126" s="1964"/>
      <c r="J126" s="1964"/>
      <c r="K126" s="1964"/>
      <c r="L126" s="1964"/>
      <c r="M126" s="1964"/>
      <c r="N126" s="1958"/>
      <c r="O126" s="1959"/>
      <c r="P126" s="1959"/>
      <c r="Q126" s="1960"/>
      <c r="R126" s="1958"/>
      <c r="S126" s="1959"/>
      <c r="T126" s="1959"/>
      <c r="U126" s="1959"/>
      <c r="V126" s="1960"/>
      <c r="W126" s="1964"/>
      <c r="X126" s="1964"/>
      <c r="Y126" s="1969"/>
      <c r="Z126" s="1960"/>
      <c r="AA126" s="1964"/>
      <c r="AB126" s="1964"/>
      <c r="AC126" s="1964"/>
      <c r="AD126" s="1964"/>
      <c r="AE126" s="1958"/>
      <c r="AF126" s="2021"/>
      <c r="AG126" s="1964"/>
      <c r="AH126" s="1964"/>
      <c r="AI126" s="1964"/>
      <c r="AJ126" s="1964"/>
      <c r="AK126" s="1964"/>
      <c r="AL126" s="1964"/>
      <c r="AM126" s="1964"/>
      <c r="AN126" s="1964"/>
      <c r="AO126" s="1964"/>
      <c r="AP126" s="1964"/>
      <c r="AQ126" s="1969"/>
      <c r="AR126" s="1960"/>
      <c r="AS126" s="1964"/>
      <c r="AT126" s="1964"/>
      <c r="AU126" s="1965"/>
    </row>
    <row r="127" spans="1:47" s="137" customFormat="1" ht="24.4" customHeight="1" x14ac:dyDescent="0.45">
      <c r="A127" s="538">
        <f t="shared" si="1"/>
        <v>104</v>
      </c>
      <c r="B127" s="2021"/>
      <c r="C127" s="1964"/>
      <c r="D127" s="1964"/>
      <c r="E127" s="1964"/>
      <c r="F127" s="1964"/>
      <c r="G127" s="1964"/>
      <c r="H127" s="1964"/>
      <c r="I127" s="1964"/>
      <c r="J127" s="1964"/>
      <c r="K127" s="1964"/>
      <c r="L127" s="1964"/>
      <c r="M127" s="1964"/>
      <c r="N127" s="1958"/>
      <c r="O127" s="1959"/>
      <c r="P127" s="1959"/>
      <c r="Q127" s="1960"/>
      <c r="R127" s="1958"/>
      <c r="S127" s="1959"/>
      <c r="T127" s="1959"/>
      <c r="U127" s="1959"/>
      <c r="V127" s="1960"/>
      <c r="W127" s="1964"/>
      <c r="X127" s="1964"/>
      <c r="Y127" s="1969"/>
      <c r="Z127" s="1960"/>
      <c r="AA127" s="1964"/>
      <c r="AB127" s="1964"/>
      <c r="AC127" s="1964"/>
      <c r="AD127" s="1964"/>
      <c r="AE127" s="1958"/>
      <c r="AF127" s="2021"/>
      <c r="AG127" s="1964"/>
      <c r="AH127" s="1964"/>
      <c r="AI127" s="1964"/>
      <c r="AJ127" s="1964"/>
      <c r="AK127" s="1964"/>
      <c r="AL127" s="1964"/>
      <c r="AM127" s="1964"/>
      <c r="AN127" s="1964"/>
      <c r="AO127" s="1964"/>
      <c r="AP127" s="1964"/>
      <c r="AQ127" s="1969"/>
      <c r="AR127" s="1960"/>
      <c r="AS127" s="1964"/>
      <c r="AT127" s="1964"/>
      <c r="AU127" s="1965"/>
    </row>
    <row r="128" spans="1:47" s="137" customFormat="1" ht="24.4" customHeight="1" x14ac:dyDescent="0.45">
      <c r="A128" s="538">
        <f t="shared" si="1"/>
        <v>105</v>
      </c>
      <c r="B128" s="2021"/>
      <c r="C128" s="1964"/>
      <c r="D128" s="1964"/>
      <c r="E128" s="1964"/>
      <c r="F128" s="1964"/>
      <c r="G128" s="1964"/>
      <c r="H128" s="1964"/>
      <c r="I128" s="1964"/>
      <c r="J128" s="1964"/>
      <c r="K128" s="1964"/>
      <c r="L128" s="1964"/>
      <c r="M128" s="1964"/>
      <c r="N128" s="1958"/>
      <c r="O128" s="1959"/>
      <c r="P128" s="1959"/>
      <c r="Q128" s="1960"/>
      <c r="R128" s="1958"/>
      <c r="S128" s="1959"/>
      <c r="T128" s="1959"/>
      <c r="U128" s="1959"/>
      <c r="V128" s="1960"/>
      <c r="W128" s="1964"/>
      <c r="X128" s="1964"/>
      <c r="Y128" s="1969"/>
      <c r="Z128" s="1960"/>
      <c r="AA128" s="1964"/>
      <c r="AB128" s="1964"/>
      <c r="AC128" s="1964"/>
      <c r="AD128" s="1964"/>
      <c r="AE128" s="1958"/>
      <c r="AF128" s="2021"/>
      <c r="AG128" s="1964"/>
      <c r="AH128" s="1964"/>
      <c r="AI128" s="1964"/>
      <c r="AJ128" s="1964"/>
      <c r="AK128" s="1964"/>
      <c r="AL128" s="1964"/>
      <c r="AM128" s="1964"/>
      <c r="AN128" s="1964"/>
      <c r="AO128" s="1964"/>
      <c r="AP128" s="1964"/>
      <c r="AQ128" s="1969"/>
      <c r="AR128" s="1960"/>
      <c r="AS128" s="1964"/>
      <c r="AT128" s="1964"/>
      <c r="AU128" s="1965"/>
    </row>
    <row r="129" spans="1:47" s="137" customFormat="1" ht="24.4" customHeight="1" x14ac:dyDescent="0.45">
      <c r="A129" s="538">
        <f t="shared" si="1"/>
        <v>106</v>
      </c>
      <c r="B129" s="2021"/>
      <c r="C129" s="1964"/>
      <c r="D129" s="1964"/>
      <c r="E129" s="1964"/>
      <c r="F129" s="1964"/>
      <c r="G129" s="1964"/>
      <c r="H129" s="1964"/>
      <c r="I129" s="1964"/>
      <c r="J129" s="1964"/>
      <c r="K129" s="1964"/>
      <c r="L129" s="1964"/>
      <c r="M129" s="1964"/>
      <c r="N129" s="1958"/>
      <c r="O129" s="1959"/>
      <c r="P129" s="1959"/>
      <c r="Q129" s="1960"/>
      <c r="R129" s="1958"/>
      <c r="S129" s="1959"/>
      <c r="T129" s="1959"/>
      <c r="U129" s="1959"/>
      <c r="V129" s="1960"/>
      <c r="W129" s="1964"/>
      <c r="X129" s="1964"/>
      <c r="Y129" s="1969"/>
      <c r="Z129" s="1960"/>
      <c r="AA129" s="1964"/>
      <c r="AB129" s="1964"/>
      <c r="AC129" s="1964"/>
      <c r="AD129" s="1964"/>
      <c r="AE129" s="1958"/>
      <c r="AF129" s="2021"/>
      <c r="AG129" s="1964"/>
      <c r="AH129" s="1964"/>
      <c r="AI129" s="1964"/>
      <c r="AJ129" s="1964"/>
      <c r="AK129" s="1964"/>
      <c r="AL129" s="1964"/>
      <c r="AM129" s="1964"/>
      <c r="AN129" s="1964"/>
      <c r="AO129" s="1964"/>
      <c r="AP129" s="1964"/>
      <c r="AQ129" s="1969"/>
      <c r="AR129" s="1960"/>
      <c r="AS129" s="1964"/>
      <c r="AT129" s="1964"/>
      <c r="AU129" s="1965"/>
    </row>
    <row r="130" spans="1:47" s="137" customFormat="1" ht="24.4" customHeight="1" x14ac:dyDescent="0.45">
      <c r="A130" s="538">
        <f t="shared" si="1"/>
        <v>107</v>
      </c>
      <c r="B130" s="2021"/>
      <c r="C130" s="1964"/>
      <c r="D130" s="1964"/>
      <c r="E130" s="1964"/>
      <c r="F130" s="1964"/>
      <c r="G130" s="1964"/>
      <c r="H130" s="1964"/>
      <c r="I130" s="1964"/>
      <c r="J130" s="1964"/>
      <c r="K130" s="1964"/>
      <c r="L130" s="1964"/>
      <c r="M130" s="1964"/>
      <c r="N130" s="1958"/>
      <c r="O130" s="1959"/>
      <c r="P130" s="1959"/>
      <c r="Q130" s="1960"/>
      <c r="R130" s="1958"/>
      <c r="S130" s="1959"/>
      <c r="T130" s="1959"/>
      <c r="U130" s="1959"/>
      <c r="V130" s="1960"/>
      <c r="W130" s="1964"/>
      <c r="X130" s="1964"/>
      <c r="Y130" s="1969"/>
      <c r="Z130" s="1960"/>
      <c r="AA130" s="1964"/>
      <c r="AB130" s="1964"/>
      <c r="AC130" s="1964"/>
      <c r="AD130" s="1964"/>
      <c r="AE130" s="1958"/>
      <c r="AF130" s="2021"/>
      <c r="AG130" s="1964"/>
      <c r="AH130" s="1964"/>
      <c r="AI130" s="1964"/>
      <c r="AJ130" s="1964"/>
      <c r="AK130" s="1964"/>
      <c r="AL130" s="1964"/>
      <c r="AM130" s="1964"/>
      <c r="AN130" s="1964"/>
      <c r="AO130" s="1964"/>
      <c r="AP130" s="1964"/>
      <c r="AQ130" s="1969"/>
      <c r="AR130" s="1960"/>
      <c r="AS130" s="1964"/>
      <c r="AT130" s="1964"/>
      <c r="AU130" s="1965"/>
    </row>
    <row r="131" spans="1:47" s="137" customFormat="1" ht="24.4" customHeight="1" x14ac:dyDescent="0.45">
      <c r="A131" s="538">
        <f t="shared" si="1"/>
        <v>108</v>
      </c>
      <c r="B131" s="2021"/>
      <c r="C131" s="1964"/>
      <c r="D131" s="1964"/>
      <c r="E131" s="1964"/>
      <c r="F131" s="1964"/>
      <c r="G131" s="1964"/>
      <c r="H131" s="1964"/>
      <c r="I131" s="1964"/>
      <c r="J131" s="1964"/>
      <c r="K131" s="1964"/>
      <c r="L131" s="1964"/>
      <c r="M131" s="1964"/>
      <c r="N131" s="1958"/>
      <c r="O131" s="1959"/>
      <c r="P131" s="1959"/>
      <c r="Q131" s="1960"/>
      <c r="R131" s="1958"/>
      <c r="S131" s="1959"/>
      <c r="T131" s="1959"/>
      <c r="U131" s="1959"/>
      <c r="V131" s="1960"/>
      <c r="W131" s="1964"/>
      <c r="X131" s="1964"/>
      <c r="Y131" s="1969"/>
      <c r="Z131" s="1960"/>
      <c r="AA131" s="1964"/>
      <c r="AB131" s="1964"/>
      <c r="AC131" s="1964"/>
      <c r="AD131" s="1964"/>
      <c r="AE131" s="1958"/>
      <c r="AF131" s="2021"/>
      <c r="AG131" s="1964"/>
      <c r="AH131" s="1964"/>
      <c r="AI131" s="1964"/>
      <c r="AJ131" s="1964"/>
      <c r="AK131" s="1964"/>
      <c r="AL131" s="1964"/>
      <c r="AM131" s="1964"/>
      <c r="AN131" s="1964"/>
      <c r="AO131" s="1964"/>
      <c r="AP131" s="1964"/>
      <c r="AQ131" s="1969"/>
      <c r="AR131" s="1960"/>
      <c r="AS131" s="1964"/>
      <c r="AT131" s="1964"/>
      <c r="AU131" s="1965"/>
    </row>
    <row r="132" spans="1:47" s="137" customFormat="1" ht="24.4" customHeight="1" x14ac:dyDescent="0.45">
      <c r="A132" s="538">
        <f t="shared" si="1"/>
        <v>109</v>
      </c>
      <c r="B132" s="2021"/>
      <c r="C132" s="1964"/>
      <c r="D132" s="1964"/>
      <c r="E132" s="1964"/>
      <c r="F132" s="1964"/>
      <c r="G132" s="1964"/>
      <c r="H132" s="1964"/>
      <c r="I132" s="1964"/>
      <c r="J132" s="1964"/>
      <c r="K132" s="1964"/>
      <c r="L132" s="1964"/>
      <c r="M132" s="1964"/>
      <c r="N132" s="1958"/>
      <c r="O132" s="1959"/>
      <c r="P132" s="1959"/>
      <c r="Q132" s="1960"/>
      <c r="R132" s="1958"/>
      <c r="S132" s="1959"/>
      <c r="T132" s="1959"/>
      <c r="U132" s="1959"/>
      <c r="V132" s="1960"/>
      <c r="W132" s="1964"/>
      <c r="X132" s="1964"/>
      <c r="Y132" s="1969"/>
      <c r="Z132" s="1960"/>
      <c r="AA132" s="1964"/>
      <c r="AB132" s="1964"/>
      <c r="AC132" s="1964"/>
      <c r="AD132" s="1964"/>
      <c r="AE132" s="1958"/>
      <c r="AF132" s="2021"/>
      <c r="AG132" s="1964"/>
      <c r="AH132" s="1964"/>
      <c r="AI132" s="1964"/>
      <c r="AJ132" s="1964"/>
      <c r="AK132" s="1964"/>
      <c r="AL132" s="1964"/>
      <c r="AM132" s="1964"/>
      <c r="AN132" s="1964"/>
      <c r="AO132" s="1964"/>
      <c r="AP132" s="1964"/>
      <c r="AQ132" s="1969"/>
      <c r="AR132" s="1960"/>
      <c r="AS132" s="1964"/>
      <c r="AT132" s="1964"/>
      <c r="AU132" s="1965"/>
    </row>
    <row r="133" spans="1:47" s="137" customFormat="1" ht="24.4" customHeight="1" x14ac:dyDescent="0.45">
      <c r="A133" s="538">
        <f t="shared" si="1"/>
        <v>110</v>
      </c>
      <c r="B133" s="2021"/>
      <c r="C133" s="1964"/>
      <c r="D133" s="1964"/>
      <c r="E133" s="1964"/>
      <c r="F133" s="1964"/>
      <c r="G133" s="1964"/>
      <c r="H133" s="1964"/>
      <c r="I133" s="1964"/>
      <c r="J133" s="1964"/>
      <c r="K133" s="1964"/>
      <c r="L133" s="1964"/>
      <c r="M133" s="1964"/>
      <c r="N133" s="1958"/>
      <c r="O133" s="1959"/>
      <c r="P133" s="1959"/>
      <c r="Q133" s="1960"/>
      <c r="R133" s="1958"/>
      <c r="S133" s="1959"/>
      <c r="T133" s="1959"/>
      <c r="U133" s="1959"/>
      <c r="V133" s="1960"/>
      <c r="W133" s="1964"/>
      <c r="X133" s="1964"/>
      <c r="Y133" s="1969"/>
      <c r="Z133" s="1960"/>
      <c r="AA133" s="1964"/>
      <c r="AB133" s="1964"/>
      <c r="AC133" s="1964"/>
      <c r="AD133" s="1964"/>
      <c r="AE133" s="1958"/>
      <c r="AF133" s="2021"/>
      <c r="AG133" s="1964"/>
      <c r="AH133" s="1964"/>
      <c r="AI133" s="1964"/>
      <c r="AJ133" s="1964"/>
      <c r="AK133" s="1964"/>
      <c r="AL133" s="1964"/>
      <c r="AM133" s="1964"/>
      <c r="AN133" s="1964"/>
      <c r="AO133" s="1964"/>
      <c r="AP133" s="1964"/>
      <c r="AQ133" s="1969"/>
      <c r="AR133" s="1960"/>
      <c r="AS133" s="1964"/>
      <c r="AT133" s="1964"/>
      <c r="AU133" s="1965"/>
    </row>
    <row r="134" spans="1:47" s="137" customFormat="1" ht="24.4" customHeight="1" x14ac:dyDescent="0.45">
      <c r="A134" s="538">
        <f t="shared" si="1"/>
        <v>111</v>
      </c>
      <c r="B134" s="2021"/>
      <c r="C134" s="1964"/>
      <c r="D134" s="1964"/>
      <c r="E134" s="1964"/>
      <c r="F134" s="1964"/>
      <c r="G134" s="1964"/>
      <c r="H134" s="1964"/>
      <c r="I134" s="1964"/>
      <c r="J134" s="1964"/>
      <c r="K134" s="1964"/>
      <c r="L134" s="1964"/>
      <c r="M134" s="1964"/>
      <c r="N134" s="1958"/>
      <c r="O134" s="1959"/>
      <c r="P134" s="1959"/>
      <c r="Q134" s="1960"/>
      <c r="R134" s="1958"/>
      <c r="S134" s="1959"/>
      <c r="T134" s="1959"/>
      <c r="U134" s="1959"/>
      <c r="V134" s="1960"/>
      <c r="W134" s="1964"/>
      <c r="X134" s="1964"/>
      <c r="Y134" s="1969"/>
      <c r="Z134" s="1960"/>
      <c r="AA134" s="1964"/>
      <c r="AB134" s="1964"/>
      <c r="AC134" s="1964"/>
      <c r="AD134" s="1964"/>
      <c r="AE134" s="1958"/>
      <c r="AF134" s="2021"/>
      <c r="AG134" s="1964"/>
      <c r="AH134" s="1964"/>
      <c r="AI134" s="1964"/>
      <c r="AJ134" s="1964"/>
      <c r="AK134" s="1964"/>
      <c r="AL134" s="1964"/>
      <c r="AM134" s="1964"/>
      <c r="AN134" s="1964"/>
      <c r="AO134" s="1964"/>
      <c r="AP134" s="1964"/>
      <c r="AQ134" s="1969"/>
      <c r="AR134" s="1960"/>
      <c r="AS134" s="1964"/>
      <c r="AT134" s="1964"/>
      <c r="AU134" s="1965"/>
    </row>
    <row r="135" spans="1:47" s="137" customFormat="1" ht="24.4" customHeight="1" x14ac:dyDescent="0.45">
      <c r="A135" s="538">
        <f t="shared" si="1"/>
        <v>112</v>
      </c>
      <c r="B135" s="2021"/>
      <c r="C135" s="1964"/>
      <c r="D135" s="1964"/>
      <c r="E135" s="1964"/>
      <c r="F135" s="1964"/>
      <c r="G135" s="1964"/>
      <c r="H135" s="1964"/>
      <c r="I135" s="1964"/>
      <c r="J135" s="1964"/>
      <c r="K135" s="1964"/>
      <c r="L135" s="1964"/>
      <c r="M135" s="1964"/>
      <c r="N135" s="1958"/>
      <c r="O135" s="1959"/>
      <c r="P135" s="1959"/>
      <c r="Q135" s="1960"/>
      <c r="R135" s="1958"/>
      <c r="S135" s="1959"/>
      <c r="T135" s="1959"/>
      <c r="U135" s="1959"/>
      <c r="V135" s="1960"/>
      <c r="W135" s="1964"/>
      <c r="X135" s="1964"/>
      <c r="Y135" s="1969"/>
      <c r="Z135" s="1960"/>
      <c r="AA135" s="1964"/>
      <c r="AB135" s="1964"/>
      <c r="AC135" s="1964"/>
      <c r="AD135" s="1964"/>
      <c r="AE135" s="1958"/>
      <c r="AF135" s="2021"/>
      <c r="AG135" s="1964"/>
      <c r="AH135" s="1964"/>
      <c r="AI135" s="1964"/>
      <c r="AJ135" s="1964"/>
      <c r="AK135" s="1964"/>
      <c r="AL135" s="1964"/>
      <c r="AM135" s="1964"/>
      <c r="AN135" s="1964"/>
      <c r="AO135" s="1964"/>
      <c r="AP135" s="1964"/>
      <c r="AQ135" s="1969"/>
      <c r="AR135" s="1960"/>
      <c r="AS135" s="1964"/>
      <c r="AT135" s="1964"/>
      <c r="AU135" s="1965"/>
    </row>
    <row r="136" spans="1:47" s="137" customFormat="1" ht="24.4" customHeight="1" x14ac:dyDescent="0.45">
      <c r="A136" s="538">
        <f t="shared" si="1"/>
        <v>113</v>
      </c>
      <c r="B136" s="2021"/>
      <c r="C136" s="1964"/>
      <c r="D136" s="1964"/>
      <c r="E136" s="1964"/>
      <c r="F136" s="1964"/>
      <c r="G136" s="1964"/>
      <c r="H136" s="1964"/>
      <c r="I136" s="1964"/>
      <c r="J136" s="1964"/>
      <c r="K136" s="1964"/>
      <c r="L136" s="1964"/>
      <c r="M136" s="1964"/>
      <c r="N136" s="1958"/>
      <c r="O136" s="1959"/>
      <c r="P136" s="1959"/>
      <c r="Q136" s="1960"/>
      <c r="R136" s="1958"/>
      <c r="S136" s="1959"/>
      <c r="T136" s="1959"/>
      <c r="U136" s="1959"/>
      <c r="V136" s="1960"/>
      <c r="W136" s="1964"/>
      <c r="X136" s="1964"/>
      <c r="Y136" s="1969"/>
      <c r="Z136" s="1960"/>
      <c r="AA136" s="1964"/>
      <c r="AB136" s="1964"/>
      <c r="AC136" s="1964"/>
      <c r="AD136" s="1964"/>
      <c r="AE136" s="1958"/>
      <c r="AF136" s="2021"/>
      <c r="AG136" s="1964"/>
      <c r="AH136" s="1964"/>
      <c r="AI136" s="1964"/>
      <c r="AJ136" s="1964"/>
      <c r="AK136" s="1964"/>
      <c r="AL136" s="1964"/>
      <c r="AM136" s="1964"/>
      <c r="AN136" s="1964"/>
      <c r="AO136" s="1964"/>
      <c r="AP136" s="1964"/>
      <c r="AQ136" s="1969"/>
      <c r="AR136" s="1960"/>
      <c r="AS136" s="1964"/>
      <c r="AT136" s="1964"/>
      <c r="AU136" s="1965"/>
    </row>
    <row r="137" spans="1:47" s="137" customFormat="1" ht="24.4" customHeight="1" x14ac:dyDescent="0.45">
      <c r="A137" s="538">
        <f t="shared" si="1"/>
        <v>114</v>
      </c>
      <c r="B137" s="2021"/>
      <c r="C137" s="1964"/>
      <c r="D137" s="1964"/>
      <c r="E137" s="1964"/>
      <c r="F137" s="1964"/>
      <c r="G137" s="1964"/>
      <c r="H137" s="1964"/>
      <c r="I137" s="1964"/>
      <c r="J137" s="1964"/>
      <c r="K137" s="1964"/>
      <c r="L137" s="1964"/>
      <c r="M137" s="1964"/>
      <c r="N137" s="1958"/>
      <c r="O137" s="1959"/>
      <c r="P137" s="1959"/>
      <c r="Q137" s="1960"/>
      <c r="R137" s="1958"/>
      <c r="S137" s="1959"/>
      <c r="T137" s="1959"/>
      <c r="U137" s="1959"/>
      <c r="V137" s="1960"/>
      <c r="W137" s="1964"/>
      <c r="X137" s="1964"/>
      <c r="Y137" s="1969"/>
      <c r="Z137" s="1960"/>
      <c r="AA137" s="1964"/>
      <c r="AB137" s="1964"/>
      <c r="AC137" s="1964"/>
      <c r="AD137" s="1964"/>
      <c r="AE137" s="1958"/>
      <c r="AF137" s="2021"/>
      <c r="AG137" s="1964"/>
      <c r="AH137" s="1964"/>
      <c r="AI137" s="1964"/>
      <c r="AJ137" s="1964"/>
      <c r="AK137" s="1964"/>
      <c r="AL137" s="1964"/>
      <c r="AM137" s="1964"/>
      <c r="AN137" s="1964"/>
      <c r="AO137" s="1964"/>
      <c r="AP137" s="1964"/>
      <c r="AQ137" s="1969"/>
      <c r="AR137" s="1960"/>
      <c r="AS137" s="1964"/>
      <c r="AT137" s="1964"/>
      <c r="AU137" s="1965"/>
    </row>
    <row r="138" spans="1:47" s="137" customFormat="1" ht="24.4" customHeight="1" x14ac:dyDescent="0.45">
      <c r="A138" s="538">
        <f t="shared" si="1"/>
        <v>115</v>
      </c>
      <c r="B138" s="2021"/>
      <c r="C138" s="1964"/>
      <c r="D138" s="1964"/>
      <c r="E138" s="1964"/>
      <c r="F138" s="1964"/>
      <c r="G138" s="1964"/>
      <c r="H138" s="1964"/>
      <c r="I138" s="1964"/>
      <c r="J138" s="1964"/>
      <c r="K138" s="1964"/>
      <c r="L138" s="1964"/>
      <c r="M138" s="1964"/>
      <c r="N138" s="1958"/>
      <c r="O138" s="1959"/>
      <c r="P138" s="1959"/>
      <c r="Q138" s="1960"/>
      <c r="R138" s="1958"/>
      <c r="S138" s="1959"/>
      <c r="T138" s="1959"/>
      <c r="U138" s="1959"/>
      <c r="V138" s="1960"/>
      <c r="W138" s="1964"/>
      <c r="X138" s="1964"/>
      <c r="Y138" s="1969"/>
      <c r="Z138" s="1960"/>
      <c r="AA138" s="1964"/>
      <c r="AB138" s="1964"/>
      <c r="AC138" s="1964"/>
      <c r="AD138" s="1964"/>
      <c r="AE138" s="1958"/>
      <c r="AF138" s="2021"/>
      <c r="AG138" s="1964"/>
      <c r="AH138" s="1964"/>
      <c r="AI138" s="1964"/>
      <c r="AJ138" s="1964"/>
      <c r="AK138" s="1964"/>
      <c r="AL138" s="1964"/>
      <c r="AM138" s="1964"/>
      <c r="AN138" s="1964"/>
      <c r="AO138" s="1964"/>
      <c r="AP138" s="1964"/>
      <c r="AQ138" s="1969"/>
      <c r="AR138" s="1960"/>
      <c r="AS138" s="1964"/>
      <c r="AT138" s="1964"/>
      <c r="AU138" s="1965"/>
    </row>
    <row r="139" spans="1:47" s="137" customFormat="1" ht="24.4" customHeight="1" x14ac:dyDescent="0.45">
      <c r="A139" s="538">
        <f t="shared" si="1"/>
        <v>116</v>
      </c>
      <c r="B139" s="2021"/>
      <c r="C139" s="1964"/>
      <c r="D139" s="1964"/>
      <c r="E139" s="1964"/>
      <c r="F139" s="1964"/>
      <c r="G139" s="1964"/>
      <c r="H139" s="1964"/>
      <c r="I139" s="1964"/>
      <c r="J139" s="1964"/>
      <c r="K139" s="1964"/>
      <c r="L139" s="1964"/>
      <c r="M139" s="1964"/>
      <c r="N139" s="1958"/>
      <c r="O139" s="1959"/>
      <c r="P139" s="1959"/>
      <c r="Q139" s="1960"/>
      <c r="R139" s="1958"/>
      <c r="S139" s="1959"/>
      <c r="T139" s="1959"/>
      <c r="U139" s="1959"/>
      <c r="V139" s="1960"/>
      <c r="W139" s="1964"/>
      <c r="X139" s="1964"/>
      <c r="Y139" s="1969"/>
      <c r="Z139" s="1960"/>
      <c r="AA139" s="1964"/>
      <c r="AB139" s="1964"/>
      <c r="AC139" s="1964"/>
      <c r="AD139" s="1964"/>
      <c r="AE139" s="1958"/>
      <c r="AF139" s="2021"/>
      <c r="AG139" s="1964"/>
      <c r="AH139" s="1964"/>
      <c r="AI139" s="1964"/>
      <c r="AJ139" s="1964"/>
      <c r="AK139" s="1964"/>
      <c r="AL139" s="1964"/>
      <c r="AM139" s="1964"/>
      <c r="AN139" s="1964"/>
      <c r="AO139" s="1964"/>
      <c r="AP139" s="1964"/>
      <c r="AQ139" s="1969"/>
      <c r="AR139" s="1960"/>
      <c r="AS139" s="1964"/>
      <c r="AT139" s="1964"/>
      <c r="AU139" s="1965"/>
    </row>
    <row r="140" spans="1:47" s="137" customFormat="1" ht="24.4" customHeight="1" x14ac:dyDescent="0.45">
      <c r="A140" s="538">
        <f t="shared" si="1"/>
        <v>117</v>
      </c>
      <c r="B140" s="2021"/>
      <c r="C140" s="1964"/>
      <c r="D140" s="1964"/>
      <c r="E140" s="1964"/>
      <c r="F140" s="1964"/>
      <c r="G140" s="1964"/>
      <c r="H140" s="1964"/>
      <c r="I140" s="1964"/>
      <c r="J140" s="1964"/>
      <c r="K140" s="1964"/>
      <c r="L140" s="1964"/>
      <c r="M140" s="1964"/>
      <c r="N140" s="1958"/>
      <c r="O140" s="1959"/>
      <c r="P140" s="1959"/>
      <c r="Q140" s="1960"/>
      <c r="R140" s="1958"/>
      <c r="S140" s="1959"/>
      <c r="T140" s="1959"/>
      <c r="U140" s="1959"/>
      <c r="V140" s="1960"/>
      <c r="W140" s="1964"/>
      <c r="X140" s="1964"/>
      <c r="Y140" s="1969"/>
      <c r="Z140" s="1960"/>
      <c r="AA140" s="1964"/>
      <c r="AB140" s="1964"/>
      <c r="AC140" s="1964"/>
      <c r="AD140" s="1964"/>
      <c r="AE140" s="1958"/>
      <c r="AF140" s="2021"/>
      <c r="AG140" s="1964"/>
      <c r="AH140" s="1964"/>
      <c r="AI140" s="1964"/>
      <c r="AJ140" s="1964"/>
      <c r="AK140" s="1964"/>
      <c r="AL140" s="1964"/>
      <c r="AM140" s="1964"/>
      <c r="AN140" s="1964"/>
      <c r="AO140" s="1964"/>
      <c r="AP140" s="1964"/>
      <c r="AQ140" s="1969"/>
      <c r="AR140" s="1960"/>
      <c r="AS140" s="1964"/>
      <c r="AT140" s="1964"/>
      <c r="AU140" s="1965"/>
    </row>
    <row r="141" spans="1:47" s="137" customFormat="1" ht="24.4" customHeight="1" x14ac:dyDescent="0.45">
      <c r="A141" s="538">
        <f t="shared" si="1"/>
        <v>118</v>
      </c>
      <c r="B141" s="2021"/>
      <c r="C141" s="1964"/>
      <c r="D141" s="1964"/>
      <c r="E141" s="1964"/>
      <c r="F141" s="1964"/>
      <c r="G141" s="1964"/>
      <c r="H141" s="1964"/>
      <c r="I141" s="1964"/>
      <c r="J141" s="1964"/>
      <c r="K141" s="1964"/>
      <c r="L141" s="1964"/>
      <c r="M141" s="1964"/>
      <c r="N141" s="1958"/>
      <c r="O141" s="1959"/>
      <c r="P141" s="1959"/>
      <c r="Q141" s="1960"/>
      <c r="R141" s="1958"/>
      <c r="S141" s="1959"/>
      <c r="T141" s="1959"/>
      <c r="U141" s="1959"/>
      <c r="V141" s="1960"/>
      <c r="W141" s="1964"/>
      <c r="X141" s="1964"/>
      <c r="Y141" s="1969"/>
      <c r="Z141" s="1960"/>
      <c r="AA141" s="1964"/>
      <c r="AB141" s="1964"/>
      <c r="AC141" s="1964"/>
      <c r="AD141" s="1964"/>
      <c r="AE141" s="1958"/>
      <c r="AF141" s="2021"/>
      <c r="AG141" s="1964"/>
      <c r="AH141" s="1964"/>
      <c r="AI141" s="1964"/>
      <c r="AJ141" s="1964"/>
      <c r="AK141" s="1964"/>
      <c r="AL141" s="1964"/>
      <c r="AM141" s="1964"/>
      <c r="AN141" s="1964"/>
      <c r="AO141" s="1964"/>
      <c r="AP141" s="1964"/>
      <c r="AQ141" s="1969"/>
      <c r="AR141" s="1960"/>
      <c r="AS141" s="1964"/>
      <c r="AT141" s="1964"/>
      <c r="AU141" s="1965"/>
    </row>
    <row r="142" spans="1:47" s="137" customFormat="1" ht="24.4" customHeight="1" x14ac:dyDescent="0.45">
      <c r="A142" s="538">
        <f t="shared" si="1"/>
        <v>119</v>
      </c>
      <c r="B142" s="2021"/>
      <c r="C142" s="1964"/>
      <c r="D142" s="1964"/>
      <c r="E142" s="1964"/>
      <c r="F142" s="1964"/>
      <c r="G142" s="1964"/>
      <c r="H142" s="1964"/>
      <c r="I142" s="1964"/>
      <c r="J142" s="1964"/>
      <c r="K142" s="1964"/>
      <c r="L142" s="1964"/>
      <c r="M142" s="1964"/>
      <c r="N142" s="1958"/>
      <c r="O142" s="1959"/>
      <c r="P142" s="1959"/>
      <c r="Q142" s="1960"/>
      <c r="R142" s="1958"/>
      <c r="S142" s="1959"/>
      <c r="T142" s="1959"/>
      <c r="U142" s="1959"/>
      <c r="V142" s="1960"/>
      <c r="W142" s="1964"/>
      <c r="X142" s="1964"/>
      <c r="Y142" s="1969"/>
      <c r="Z142" s="1960"/>
      <c r="AA142" s="1964"/>
      <c r="AB142" s="1964"/>
      <c r="AC142" s="1964"/>
      <c r="AD142" s="1964"/>
      <c r="AE142" s="1958"/>
      <c r="AF142" s="2021"/>
      <c r="AG142" s="1964"/>
      <c r="AH142" s="1964"/>
      <c r="AI142" s="1964"/>
      <c r="AJ142" s="1964"/>
      <c r="AK142" s="1964"/>
      <c r="AL142" s="1964"/>
      <c r="AM142" s="1964"/>
      <c r="AN142" s="1964"/>
      <c r="AO142" s="1964"/>
      <c r="AP142" s="1964"/>
      <c r="AQ142" s="1969"/>
      <c r="AR142" s="1960"/>
      <c r="AS142" s="1964"/>
      <c r="AT142" s="1964"/>
      <c r="AU142" s="1965"/>
    </row>
    <row r="143" spans="1:47" s="137" customFormat="1" ht="24.4" customHeight="1" x14ac:dyDescent="0.45">
      <c r="A143" s="538">
        <f t="shared" si="1"/>
        <v>120</v>
      </c>
      <c r="B143" s="2021"/>
      <c r="C143" s="1964"/>
      <c r="D143" s="1964"/>
      <c r="E143" s="1964"/>
      <c r="F143" s="1964"/>
      <c r="G143" s="1964"/>
      <c r="H143" s="1964"/>
      <c r="I143" s="1964"/>
      <c r="J143" s="1964"/>
      <c r="K143" s="1964"/>
      <c r="L143" s="1964"/>
      <c r="M143" s="1964"/>
      <c r="N143" s="1958"/>
      <c r="O143" s="1959"/>
      <c r="P143" s="1959"/>
      <c r="Q143" s="1960"/>
      <c r="R143" s="1958"/>
      <c r="S143" s="1959"/>
      <c r="T143" s="1959"/>
      <c r="U143" s="1959"/>
      <c r="V143" s="1960"/>
      <c r="W143" s="1964"/>
      <c r="X143" s="1964"/>
      <c r="Y143" s="1969"/>
      <c r="Z143" s="1960"/>
      <c r="AA143" s="1964"/>
      <c r="AB143" s="1964"/>
      <c r="AC143" s="1964"/>
      <c r="AD143" s="1964"/>
      <c r="AE143" s="1958"/>
      <c r="AF143" s="2021"/>
      <c r="AG143" s="1964"/>
      <c r="AH143" s="1964"/>
      <c r="AI143" s="1964"/>
      <c r="AJ143" s="1964"/>
      <c r="AK143" s="1964"/>
      <c r="AL143" s="1964"/>
      <c r="AM143" s="1964"/>
      <c r="AN143" s="1964"/>
      <c r="AO143" s="1964"/>
      <c r="AP143" s="1964"/>
      <c r="AQ143" s="1969"/>
      <c r="AR143" s="1960"/>
      <c r="AS143" s="1964"/>
      <c r="AT143" s="1964"/>
      <c r="AU143" s="1965"/>
    </row>
    <row r="144" spans="1:47" s="137" customFormat="1" ht="24.4" customHeight="1" x14ac:dyDescent="0.45">
      <c r="A144" s="538">
        <f t="shared" si="1"/>
        <v>121</v>
      </c>
      <c r="B144" s="2021"/>
      <c r="C144" s="1964"/>
      <c r="D144" s="1964"/>
      <c r="E144" s="1964"/>
      <c r="F144" s="1964"/>
      <c r="G144" s="1964"/>
      <c r="H144" s="1964"/>
      <c r="I144" s="1964"/>
      <c r="J144" s="1964"/>
      <c r="K144" s="1964"/>
      <c r="L144" s="1964"/>
      <c r="M144" s="1964"/>
      <c r="N144" s="1958"/>
      <c r="O144" s="1959"/>
      <c r="P144" s="1959"/>
      <c r="Q144" s="1960"/>
      <c r="R144" s="1958"/>
      <c r="S144" s="1959"/>
      <c r="T144" s="1959"/>
      <c r="U144" s="1959"/>
      <c r="V144" s="1960"/>
      <c r="W144" s="1964"/>
      <c r="X144" s="1964"/>
      <c r="Y144" s="1969"/>
      <c r="Z144" s="1960"/>
      <c r="AA144" s="1964"/>
      <c r="AB144" s="1964"/>
      <c r="AC144" s="1964"/>
      <c r="AD144" s="1964"/>
      <c r="AE144" s="1958"/>
      <c r="AF144" s="2021"/>
      <c r="AG144" s="1964"/>
      <c r="AH144" s="1964"/>
      <c r="AI144" s="1964"/>
      <c r="AJ144" s="1964"/>
      <c r="AK144" s="1964"/>
      <c r="AL144" s="1964"/>
      <c r="AM144" s="1964"/>
      <c r="AN144" s="1964"/>
      <c r="AO144" s="1964"/>
      <c r="AP144" s="1964"/>
      <c r="AQ144" s="1969"/>
      <c r="AR144" s="1960"/>
      <c r="AS144" s="1964"/>
      <c r="AT144" s="1964"/>
      <c r="AU144" s="1965"/>
    </row>
    <row r="145" spans="1:47" s="137" customFormat="1" ht="24.4" customHeight="1" x14ac:dyDescent="0.45">
      <c r="A145" s="538">
        <f t="shared" si="1"/>
        <v>122</v>
      </c>
      <c r="B145" s="2021"/>
      <c r="C145" s="1964"/>
      <c r="D145" s="1964"/>
      <c r="E145" s="1964"/>
      <c r="F145" s="1964"/>
      <c r="G145" s="1964"/>
      <c r="H145" s="1964"/>
      <c r="I145" s="1964"/>
      <c r="J145" s="1964"/>
      <c r="K145" s="1964"/>
      <c r="L145" s="1964"/>
      <c r="M145" s="1964"/>
      <c r="N145" s="1958"/>
      <c r="O145" s="1959"/>
      <c r="P145" s="1959"/>
      <c r="Q145" s="1960"/>
      <c r="R145" s="1958"/>
      <c r="S145" s="1959"/>
      <c r="T145" s="1959"/>
      <c r="U145" s="1959"/>
      <c r="V145" s="1960"/>
      <c r="W145" s="1964"/>
      <c r="X145" s="1964"/>
      <c r="Y145" s="1969"/>
      <c r="Z145" s="1960"/>
      <c r="AA145" s="1964"/>
      <c r="AB145" s="1964"/>
      <c r="AC145" s="1964"/>
      <c r="AD145" s="1964"/>
      <c r="AE145" s="1958"/>
      <c r="AF145" s="2021"/>
      <c r="AG145" s="1964"/>
      <c r="AH145" s="1964"/>
      <c r="AI145" s="1964"/>
      <c r="AJ145" s="1964"/>
      <c r="AK145" s="1964"/>
      <c r="AL145" s="1964"/>
      <c r="AM145" s="1964"/>
      <c r="AN145" s="1964"/>
      <c r="AO145" s="1964"/>
      <c r="AP145" s="1964"/>
      <c r="AQ145" s="1969"/>
      <c r="AR145" s="1960"/>
      <c r="AS145" s="1964"/>
      <c r="AT145" s="1964"/>
      <c r="AU145" s="1965"/>
    </row>
    <row r="146" spans="1:47" s="137" customFormat="1" ht="24.4" customHeight="1" x14ac:dyDescent="0.45">
      <c r="A146" s="538">
        <f t="shared" si="1"/>
        <v>123</v>
      </c>
      <c r="B146" s="2021"/>
      <c r="C146" s="1964"/>
      <c r="D146" s="1964"/>
      <c r="E146" s="1964"/>
      <c r="F146" s="1964"/>
      <c r="G146" s="1964"/>
      <c r="H146" s="1964"/>
      <c r="I146" s="1964"/>
      <c r="J146" s="1964"/>
      <c r="K146" s="1964"/>
      <c r="L146" s="1964"/>
      <c r="M146" s="1964"/>
      <c r="N146" s="1958"/>
      <c r="O146" s="1959"/>
      <c r="P146" s="1959"/>
      <c r="Q146" s="1960"/>
      <c r="R146" s="1958"/>
      <c r="S146" s="1959"/>
      <c r="T146" s="1959"/>
      <c r="U146" s="1959"/>
      <c r="V146" s="1960"/>
      <c r="W146" s="1964"/>
      <c r="X146" s="1964"/>
      <c r="Y146" s="1969"/>
      <c r="Z146" s="1960"/>
      <c r="AA146" s="1964"/>
      <c r="AB146" s="1964"/>
      <c r="AC146" s="1964"/>
      <c r="AD146" s="1964"/>
      <c r="AE146" s="1958"/>
      <c r="AF146" s="2021"/>
      <c r="AG146" s="1964"/>
      <c r="AH146" s="1964"/>
      <c r="AI146" s="1964"/>
      <c r="AJ146" s="1964"/>
      <c r="AK146" s="1964"/>
      <c r="AL146" s="1964"/>
      <c r="AM146" s="1964"/>
      <c r="AN146" s="1964"/>
      <c r="AO146" s="1964"/>
      <c r="AP146" s="1964"/>
      <c r="AQ146" s="1969"/>
      <c r="AR146" s="1960"/>
      <c r="AS146" s="1964"/>
      <c r="AT146" s="1964"/>
      <c r="AU146" s="1965"/>
    </row>
    <row r="147" spans="1:47" s="137" customFormat="1" ht="24.4" customHeight="1" x14ac:dyDescent="0.45">
      <c r="A147" s="538">
        <f t="shared" si="1"/>
        <v>124</v>
      </c>
      <c r="B147" s="2021"/>
      <c r="C147" s="1964"/>
      <c r="D147" s="1964"/>
      <c r="E147" s="1964"/>
      <c r="F147" s="1964"/>
      <c r="G147" s="1964"/>
      <c r="H147" s="1964"/>
      <c r="I147" s="1964"/>
      <c r="J147" s="1964"/>
      <c r="K147" s="1964"/>
      <c r="L147" s="1964"/>
      <c r="M147" s="1964"/>
      <c r="N147" s="1958"/>
      <c r="O147" s="1959"/>
      <c r="P147" s="1959"/>
      <c r="Q147" s="1960"/>
      <c r="R147" s="1958"/>
      <c r="S147" s="1959"/>
      <c r="T147" s="1959"/>
      <c r="U147" s="1959"/>
      <c r="V147" s="1960"/>
      <c r="W147" s="1964"/>
      <c r="X147" s="1964"/>
      <c r="Y147" s="1969"/>
      <c r="Z147" s="1960"/>
      <c r="AA147" s="1964"/>
      <c r="AB147" s="1964"/>
      <c r="AC147" s="1964"/>
      <c r="AD147" s="1964"/>
      <c r="AE147" s="1958"/>
      <c r="AF147" s="2021"/>
      <c r="AG147" s="1964"/>
      <c r="AH147" s="1964"/>
      <c r="AI147" s="1964"/>
      <c r="AJ147" s="1964"/>
      <c r="AK147" s="1964"/>
      <c r="AL147" s="1964"/>
      <c r="AM147" s="1964"/>
      <c r="AN147" s="1964"/>
      <c r="AO147" s="1964"/>
      <c r="AP147" s="1964"/>
      <c r="AQ147" s="1969"/>
      <c r="AR147" s="1960"/>
      <c r="AS147" s="1964"/>
      <c r="AT147" s="1964"/>
      <c r="AU147" s="1965"/>
    </row>
    <row r="148" spans="1:47" s="137" customFormat="1" ht="24.4" customHeight="1" x14ac:dyDescent="0.45">
      <c r="A148" s="538">
        <f t="shared" si="1"/>
        <v>125</v>
      </c>
      <c r="B148" s="2021"/>
      <c r="C148" s="1964"/>
      <c r="D148" s="1964"/>
      <c r="E148" s="1964"/>
      <c r="F148" s="1964"/>
      <c r="G148" s="1964"/>
      <c r="H148" s="1964"/>
      <c r="I148" s="1964"/>
      <c r="J148" s="1964"/>
      <c r="K148" s="1964"/>
      <c r="L148" s="1964"/>
      <c r="M148" s="1964"/>
      <c r="N148" s="1958"/>
      <c r="O148" s="1959"/>
      <c r="P148" s="1959"/>
      <c r="Q148" s="1960"/>
      <c r="R148" s="1958"/>
      <c r="S148" s="1959"/>
      <c r="T148" s="1959"/>
      <c r="U148" s="1959"/>
      <c r="V148" s="1960"/>
      <c r="W148" s="1964"/>
      <c r="X148" s="1964"/>
      <c r="Y148" s="1969"/>
      <c r="Z148" s="1960"/>
      <c r="AA148" s="1964"/>
      <c r="AB148" s="1964"/>
      <c r="AC148" s="1964"/>
      <c r="AD148" s="1964"/>
      <c r="AE148" s="1958"/>
      <c r="AF148" s="2021"/>
      <c r="AG148" s="1964"/>
      <c r="AH148" s="1964"/>
      <c r="AI148" s="1964"/>
      <c r="AJ148" s="1964"/>
      <c r="AK148" s="1964"/>
      <c r="AL148" s="1964"/>
      <c r="AM148" s="1964"/>
      <c r="AN148" s="1964"/>
      <c r="AO148" s="1964"/>
      <c r="AP148" s="1964"/>
      <c r="AQ148" s="1969"/>
      <c r="AR148" s="1960"/>
      <c r="AS148" s="1964"/>
      <c r="AT148" s="1964"/>
      <c r="AU148" s="1965"/>
    </row>
    <row r="149" spans="1:47" s="137" customFormat="1" ht="24.4" customHeight="1" x14ac:dyDescent="0.45">
      <c r="A149" s="538">
        <f t="shared" si="1"/>
        <v>126</v>
      </c>
      <c r="B149" s="2021"/>
      <c r="C149" s="1964"/>
      <c r="D149" s="1964"/>
      <c r="E149" s="1964"/>
      <c r="F149" s="1964"/>
      <c r="G149" s="1964"/>
      <c r="H149" s="1964"/>
      <c r="I149" s="1964"/>
      <c r="J149" s="1964"/>
      <c r="K149" s="1964"/>
      <c r="L149" s="1964"/>
      <c r="M149" s="1964"/>
      <c r="N149" s="1958"/>
      <c r="O149" s="1959"/>
      <c r="P149" s="1959"/>
      <c r="Q149" s="1960"/>
      <c r="R149" s="1958"/>
      <c r="S149" s="1959"/>
      <c r="T149" s="1959"/>
      <c r="U149" s="1959"/>
      <c r="V149" s="1960"/>
      <c r="W149" s="1964"/>
      <c r="X149" s="1964"/>
      <c r="Y149" s="1969"/>
      <c r="Z149" s="1960"/>
      <c r="AA149" s="1964"/>
      <c r="AB149" s="1964"/>
      <c r="AC149" s="1964"/>
      <c r="AD149" s="1964"/>
      <c r="AE149" s="1958"/>
      <c r="AF149" s="2021"/>
      <c r="AG149" s="1964"/>
      <c r="AH149" s="1964"/>
      <c r="AI149" s="1964"/>
      <c r="AJ149" s="1964"/>
      <c r="AK149" s="1964"/>
      <c r="AL149" s="1964"/>
      <c r="AM149" s="1964"/>
      <c r="AN149" s="1964"/>
      <c r="AO149" s="1964"/>
      <c r="AP149" s="1964"/>
      <c r="AQ149" s="1969"/>
      <c r="AR149" s="1960"/>
      <c r="AS149" s="1964"/>
      <c r="AT149" s="1964"/>
      <c r="AU149" s="1965"/>
    </row>
    <row r="150" spans="1:47" s="137" customFormat="1" ht="24.4" customHeight="1" x14ac:dyDescent="0.45">
      <c r="A150" s="538">
        <f t="shared" si="1"/>
        <v>127</v>
      </c>
      <c r="B150" s="2021"/>
      <c r="C150" s="1964"/>
      <c r="D150" s="1964"/>
      <c r="E150" s="1964"/>
      <c r="F150" s="1964"/>
      <c r="G150" s="1964"/>
      <c r="H150" s="1964"/>
      <c r="I150" s="1964"/>
      <c r="J150" s="1964"/>
      <c r="K150" s="1964"/>
      <c r="L150" s="1964"/>
      <c r="M150" s="1964"/>
      <c r="N150" s="1958"/>
      <c r="O150" s="1959"/>
      <c r="P150" s="1959"/>
      <c r="Q150" s="1960"/>
      <c r="R150" s="1958"/>
      <c r="S150" s="1959"/>
      <c r="T150" s="1959"/>
      <c r="U150" s="1959"/>
      <c r="V150" s="1960"/>
      <c r="W150" s="1964"/>
      <c r="X150" s="1964"/>
      <c r="Y150" s="1969"/>
      <c r="Z150" s="1960"/>
      <c r="AA150" s="1964"/>
      <c r="AB150" s="1964"/>
      <c r="AC150" s="1964"/>
      <c r="AD150" s="1964"/>
      <c r="AE150" s="1958"/>
      <c r="AF150" s="2021"/>
      <c r="AG150" s="1964"/>
      <c r="AH150" s="1964"/>
      <c r="AI150" s="1964"/>
      <c r="AJ150" s="1964"/>
      <c r="AK150" s="1964"/>
      <c r="AL150" s="1964"/>
      <c r="AM150" s="1964"/>
      <c r="AN150" s="1964"/>
      <c r="AO150" s="1964"/>
      <c r="AP150" s="1964"/>
      <c r="AQ150" s="1969"/>
      <c r="AR150" s="1960"/>
      <c r="AS150" s="1964"/>
      <c r="AT150" s="1964"/>
      <c r="AU150" s="1965"/>
    </row>
    <row r="151" spans="1:47" s="137" customFormat="1" ht="24.4" customHeight="1" x14ac:dyDescent="0.45">
      <c r="A151" s="538">
        <f t="shared" si="1"/>
        <v>128</v>
      </c>
      <c r="B151" s="2021"/>
      <c r="C151" s="1964"/>
      <c r="D151" s="1964"/>
      <c r="E151" s="1964"/>
      <c r="F151" s="1964"/>
      <c r="G151" s="1964"/>
      <c r="H151" s="1964"/>
      <c r="I151" s="1964"/>
      <c r="J151" s="1964"/>
      <c r="K151" s="1964"/>
      <c r="L151" s="1964"/>
      <c r="M151" s="1964"/>
      <c r="N151" s="1958"/>
      <c r="O151" s="1959"/>
      <c r="P151" s="1959"/>
      <c r="Q151" s="1960"/>
      <c r="R151" s="1958"/>
      <c r="S151" s="1959"/>
      <c r="T151" s="1959"/>
      <c r="U151" s="1959"/>
      <c r="V151" s="1960"/>
      <c r="W151" s="1964"/>
      <c r="X151" s="1964"/>
      <c r="Y151" s="1969"/>
      <c r="Z151" s="1960"/>
      <c r="AA151" s="1964"/>
      <c r="AB151" s="1964"/>
      <c r="AC151" s="1964"/>
      <c r="AD151" s="1964"/>
      <c r="AE151" s="1958"/>
      <c r="AF151" s="2021"/>
      <c r="AG151" s="1964"/>
      <c r="AH151" s="1964"/>
      <c r="AI151" s="1964"/>
      <c r="AJ151" s="1964"/>
      <c r="AK151" s="1964"/>
      <c r="AL151" s="1964"/>
      <c r="AM151" s="1964"/>
      <c r="AN151" s="1964"/>
      <c r="AO151" s="1964"/>
      <c r="AP151" s="1964"/>
      <c r="AQ151" s="1969"/>
      <c r="AR151" s="1960"/>
      <c r="AS151" s="1964"/>
      <c r="AT151" s="1964"/>
      <c r="AU151" s="1965"/>
    </row>
    <row r="152" spans="1:47" s="137" customFormat="1" ht="24.4" customHeight="1" x14ac:dyDescent="0.45">
      <c r="A152" s="539">
        <f t="shared" si="1"/>
        <v>129</v>
      </c>
      <c r="B152" s="2022"/>
      <c r="C152" s="1984"/>
      <c r="D152" s="1984"/>
      <c r="E152" s="1984"/>
      <c r="F152" s="1984"/>
      <c r="G152" s="1984"/>
      <c r="H152" s="1984"/>
      <c r="I152" s="1984"/>
      <c r="J152" s="1984"/>
      <c r="K152" s="1984"/>
      <c r="L152" s="1984"/>
      <c r="M152" s="1984"/>
      <c r="N152" s="1961"/>
      <c r="O152" s="1962"/>
      <c r="P152" s="1962"/>
      <c r="Q152" s="1963"/>
      <c r="R152" s="1961"/>
      <c r="S152" s="1962"/>
      <c r="T152" s="1962"/>
      <c r="U152" s="1962"/>
      <c r="V152" s="1963"/>
      <c r="W152" s="1984"/>
      <c r="X152" s="1984"/>
      <c r="Y152" s="1985"/>
      <c r="Z152" s="1963"/>
      <c r="AA152" s="1984"/>
      <c r="AB152" s="1984"/>
      <c r="AC152" s="1984"/>
      <c r="AD152" s="1984"/>
      <c r="AE152" s="1961"/>
      <c r="AF152" s="2022"/>
      <c r="AG152" s="1984"/>
      <c r="AH152" s="1984"/>
      <c r="AI152" s="1984"/>
      <c r="AJ152" s="1984"/>
      <c r="AK152" s="1984"/>
      <c r="AL152" s="1984"/>
      <c r="AM152" s="1984"/>
      <c r="AN152" s="1984"/>
      <c r="AO152" s="1984"/>
      <c r="AP152" s="1984"/>
      <c r="AQ152" s="1985"/>
      <c r="AR152" s="1963"/>
      <c r="AS152" s="1984"/>
      <c r="AT152" s="1984"/>
      <c r="AU152" s="2023"/>
    </row>
  </sheetData>
  <mergeCells count="2121">
    <mergeCell ref="A19:AU19"/>
    <mergeCell ref="A12:E12"/>
    <mergeCell ref="B21:Y21"/>
    <mergeCell ref="AJ16:AL16"/>
    <mergeCell ref="AM16:AU16"/>
    <mergeCell ref="AJ17:AL17"/>
    <mergeCell ref="AM17:AU17"/>
    <mergeCell ref="N12:AI12"/>
    <mergeCell ref="F12:M12"/>
    <mergeCell ref="AH9:AN9"/>
    <mergeCell ref="AH10:AN10"/>
    <mergeCell ref="AJ12:AU12"/>
    <mergeCell ref="AJ13:AL13"/>
    <mergeCell ref="AM13:AU13"/>
    <mergeCell ref="AE1:AN1"/>
    <mergeCell ref="AH2:AN2"/>
    <mergeCell ref="AH3:AN3"/>
    <mergeCell ref="AH4:AN4"/>
    <mergeCell ref="AH5:AN5"/>
    <mergeCell ref="AH6:AN6"/>
    <mergeCell ref="AJ14:AL14"/>
    <mergeCell ref="AM14:AU14"/>
    <mergeCell ref="AJ15:AL15"/>
    <mergeCell ref="AM15:AU15"/>
    <mergeCell ref="AE9:AG9"/>
    <mergeCell ref="AE10:AG10"/>
    <mergeCell ref="AB1:AD10"/>
    <mergeCell ref="AE2:AG2"/>
    <mergeCell ref="AE3:AG3"/>
    <mergeCell ref="AE4:AG4"/>
    <mergeCell ref="AE5:AG5"/>
    <mergeCell ref="Q1:AA10"/>
    <mergeCell ref="B152:E152"/>
    <mergeCell ref="F152:I152"/>
    <mergeCell ref="J152:K152"/>
    <mergeCell ref="L152:M152"/>
    <mergeCell ref="W152:Y152"/>
    <mergeCell ref="Z150:AB150"/>
    <mergeCell ref="AC150:AE150"/>
    <mergeCell ref="AF150:AG150"/>
    <mergeCell ref="AR150:AU150"/>
    <mergeCell ref="B151:E151"/>
    <mergeCell ref="F151:I151"/>
    <mergeCell ref="J151:K151"/>
    <mergeCell ref="L151:M151"/>
    <mergeCell ref="W151:Y151"/>
    <mergeCell ref="B150:E150"/>
    <mergeCell ref="F150:I150"/>
    <mergeCell ref="J150:K150"/>
    <mergeCell ref="L150:M150"/>
    <mergeCell ref="W150:Y150"/>
    <mergeCell ref="AH152:AI152"/>
    <mergeCell ref="AC152:AE152"/>
    <mergeCell ref="AF152:AG152"/>
    <mergeCell ref="Z152:AB152"/>
    <mergeCell ref="AR152:AU152"/>
    <mergeCell ref="AJ150:AK150"/>
    <mergeCell ref="AL150:AM150"/>
    <mergeCell ref="AN150:AO150"/>
    <mergeCell ref="AH151:AI151"/>
    <mergeCell ref="AJ151:AK151"/>
    <mergeCell ref="AL151:AM151"/>
    <mergeCell ref="AN151:AO151"/>
    <mergeCell ref="AH150:AI150"/>
    <mergeCell ref="B149:E149"/>
    <mergeCell ref="F149:I149"/>
    <mergeCell ref="J149:K149"/>
    <mergeCell ref="L149:M149"/>
    <mergeCell ref="W149:Y149"/>
    <mergeCell ref="Z147:AB147"/>
    <mergeCell ref="AC147:AE147"/>
    <mergeCell ref="AF147:AG147"/>
    <mergeCell ref="AR147:AU147"/>
    <mergeCell ref="B148:E148"/>
    <mergeCell ref="F148:I148"/>
    <mergeCell ref="J148:K148"/>
    <mergeCell ref="L148:M148"/>
    <mergeCell ref="W148:Y148"/>
    <mergeCell ref="B147:E147"/>
    <mergeCell ref="F147:I147"/>
    <mergeCell ref="J147:K147"/>
    <mergeCell ref="L147:M147"/>
    <mergeCell ref="W147:Y147"/>
    <mergeCell ref="AH148:AI148"/>
    <mergeCell ref="AJ148:AK148"/>
    <mergeCell ref="AL148:AM148"/>
    <mergeCell ref="AN148:AO148"/>
    <mergeCell ref="AP148:AQ148"/>
    <mergeCell ref="AP147:AQ147"/>
    <mergeCell ref="Z148:AB148"/>
    <mergeCell ref="AC148:AE148"/>
    <mergeCell ref="AF148:AG148"/>
    <mergeCell ref="AR149:AU149"/>
    <mergeCell ref="AN147:AO147"/>
    <mergeCell ref="N148:Q148"/>
    <mergeCell ref="R148:V148"/>
    <mergeCell ref="B146:E146"/>
    <mergeCell ref="F146:I146"/>
    <mergeCell ref="J146:K146"/>
    <mergeCell ref="L146:M146"/>
    <mergeCell ref="W146:Y146"/>
    <mergeCell ref="Z144:AB144"/>
    <mergeCell ref="AC144:AE144"/>
    <mergeCell ref="AF144:AG144"/>
    <mergeCell ref="AR144:AU144"/>
    <mergeCell ref="B145:E145"/>
    <mergeCell ref="F145:I145"/>
    <mergeCell ref="J145:K145"/>
    <mergeCell ref="L145:M145"/>
    <mergeCell ref="W145:Y145"/>
    <mergeCell ref="B144:E144"/>
    <mergeCell ref="F144:I144"/>
    <mergeCell ref="J144:K144"/>
    <mergeCell ref="L144:M144"/>
    <mergeCell ref="W144:Y144"/>
    <mergeCell ref="AH145:AI145"/>
    <mergeCell ref="AJ145:AK145"/>
    <mergeCell ref="AL145:AM145"/>
    <mergeCell ref="AN145:AO145"/>
    <mergeCell ref="AP145:AQ145"/>
    <mergeCell ref="AP144:AQ144"/>
    <mergeCell ref="AH144:AI144"/>
    <mergeCell ref="AC146:AE146"/>
    <mergeCell ref="AF146:AG146"/>
    <mergeCell ref="Z146:AB146"/>
    <mergeCell ref="Z145:AB145"/>
    <mergeCell ref="AC145:AE145"/>
    <mergeCell ref="AF145:AG145"/>
    <mergeCell ref="B143:E143"/>
    <mergeCell ref="F143:I143"/>
    <mergeCell ref="J143:K143"/>
    <mergeCell ref="L143:M143"/>
    <mergeCell ref="W143:Y143"/>
    <mergeCell ref="Z141:AB141"/>
    <mergeCell ref="AC141:AE141"/>
    <mergeCell ref="AF141:AG141"/>
    <mergeCell ref="AR141:AU141"/>
    <mergeCell ref="B142:E142"/>
    <mergeCell ref="F142:I142"/>
    <mergeCell ref="J142:K142"/>
    <mergeCell ref="L142:M142"/>
    <mergeCell ref="W142:Y142"/>
    <mergeCell ref="B141:E141"/>
    <mergeCell ref="F141:I141"/>
    <mergeCell ref="J141:K141"/>
    <mergeCell ref="L141:M141"/>
    <mergeCell ref="W141:Y141"/>
    <mergeCell ref="AH142:AI142"/>
    <mergeCell ref="AJ142:AK142"/>
    <mergeCell ref="AL142:AM142"/>
    <mergeCell ref="AN142:AO142"/>
    <mergeCell ref="AP142:AQ142"/>
    <mergeCell ref="AP141:AQ141"/>
    <mergeCell ref="AH143:AI143"/>
    <mergeCell ref="AJ143:AK143"/>
    <mergeCell ref="AL143:AM143"/>
    <mergeCell ref="AH141:AI141"/>
    <mergeCell ref="AL141:AM141"/>
    <mergeCell ref="AN141:AO141"/>
    <mergeCell ref="B140:E140"/>
    <mergeCell ref="F140:I140"/>
    <mergeCell ref="J140:K140"/>
    <mergeCell ref="L140:M140"/>
    <mergeCell ref="W140:Y140"/>
    <mergeCell ref="Z138:AB138"/>
    <mergeCell ref="AC138:AE138"/>
    <mergeCell ref="AF138:AG138"/>
    <mergeCell ref="AR138:AU138"/>
    <mergeCell ref="B139:E139"/>
    <mergeCell ref="F139:I139"/>
    <mergeCell ref="J139:K139"/>
    <mergeCell ref="L139:M139"/>
    <mergeCell ref="W139:Y139"/>
    <mergeCell ref="B138:E138"/>
    <mergeCell ref="F138:I138"/>
    <mergeCell ref="J138:K138"/>
    <mergeCell ref="L138:M138"/>
    <mergeCell ref="W138:Y138"/>
    <mergeCell ref="AR140:AU140"/>
    <mergeCell ref="AH139:AI139"/>
    <mergeCell ref="AJ139:AK139"/>
    <mergeCell ref="AL139:AM139"/>
    <mergeCell ref="AN139:AO139"/>
    <mergeCell ref="AP139:AQ139"/>
    <mergeCell ref="AP138:AQ138"/>
    <mergeCell ref="AH138:AI138"/>
    <mergeCell ref="AH140:AI140"/>
    <mergeCell ref="AJ140:AK140"/>
    <mergeCell ref="AL140:AM140"/>
    <mergeCell ref="AN140:AO140"/>
    <mergeCell ref="B137:E137"/>
    <mergeCell ref="F137:I137"/>
    <mergeCell ref="J137:K137"/>
    <mergeCell ref="L137:M137"/>
    <mergeCell ref="W137:Y137"/>
    <mergeCell ref="Z135:AB135"/>
    <mergeCell ref="AC135:AE135"/>
    <mergeCell ref="AF135:AG135"/>
    <mergeCell ref="AR135:AU135"/>
    <mergeCell ref="B136:E136"/>
    <mergeCell ref="F136:I136"/>
    <mergeCell ref="J136:K136"/>
    <mergeCell ref="L136:M136"/>
    <mergeCell ref="W136:Y136"/>
    <mergeCell ref="B135:E135"/>
    <mergeCell ref="F135:I135"/>
    <mergeCell ref="J135:K135"/>
    <mergeCell ref="L135:M135"/>
    <mergeCell ref="W135:Y135"/>
    <mergeCell ref="AH136:AI136"/>
    <mergeCell ref="AJ136:AK136"/>
    <mergeCell ref="AL136:AM136"/>
    <mergeCell ref="AN136:AO136"/>
    <mergeCell ref="AP136:AQ136"/>
    <mergeCell ref="AP135:AQ135"/>
    <mergeCell ref="AH137:AI137"/>
    <mergeCell ref="AJ137:AK137"/>
    <mergeCell ref="AL137:AM137"/>
    <mergeCell ref="AN137:AO137"/>
    <mergeCell ref="AC137:AE137"/>
    <mergeCell ref="AF137:AG137"/>
    <mergeCell ref="Z137:AB137"/>
    <mergeCell ref="B134:E134"/>
    <mergeCell ref="F134:I134"/>
    <mergeCell ref="J134:K134"/>
    <mergeCell ref="L134:M134"/>
    <mergeCell ref="W134:Y134"/>
    <mergeCell ref="Z132:AB132"/>
    <mergeCell ref="AC132:AE132"/>
    <mergeCell ref="AF132:AG132"/>
    <mergeCell ref="AR132:AU132"/>
    <mergeCell ref="B133:E133"/>
    <mergeCell ref="F133:I133"/>
    <mergeCell ref="J133:K133"/>
    <mergeCell ref="L133:M133"/>
    <mergeCell ref="W133:Y133"/>
    <mergeCell ref="B132:E132"/>
    <mergeCell ref="F132:I132"/>
    <mergeCell ref="J132:K132"/>
    <mergeCell ref="L132:M132"/>
    <mergeCell ref="W132:Y132"/>
    <mergeCell ref="AH134:AI134"/>
    <mergeCell ref="AJ134:AK134"/>
    <mergeCell ref="AL134:AM134"/>
    <mergeCell ref="AN134:AO134"/>
    <mergeCell ref="AP134:AQ134"/>
    <mergeCell ref="AC134:AE134"/>
    <mergeCell ref="AF134:AG134"/>
    <mergeCell ref="Z134:AB134"/>
    <mergeCell ref="AH133:AI133"/>
    <mergeCell ref="AJ133:AK133"/>
    <mergeCell ref="AP133:AQ133"/>
    <mergeCell ref="AP132:AQ132"/>
    <mergeCell ref="AR133:AU133"/>
    <mergeCell ref="Z130:AB130"/>
    <mergeCell ref="AC130:AE130"/>
    <mergeCell ref="AF130:AG130"/>
    <mergeCell ref="AR130:AU130"/>
    <mergeCell ref="B131:E131"/>
    <mergeCell ref="F131:I131"/>
    <mergeCell ref="J131:K131"/>
    <mergeCell ref="L131:M131"/>
    <mergeCell ref="W131:Y131"/>
    <mergeCell ref="Z129:AB129"/>
    <mergeCell ref="AC129:AE129"/>
    <mergeCell ref="AF129:AG129"/>
    <mergeCell ref="AR129:AU129"/>
    <mergeCell ref="B130:E130"/>
    <mergeCell ref="F130:I130"/>
    <mergeCell ref="J130:K130"/>
    <mergeCell ref="L130:M130"/>
    <mergeCell ref="W130:Y130"/>
    <mergeCell ref="B129:E129"/>
    <mergeCell ref="F129:I129"/>
    <mergeCell ref="J129:K129"/>
    <mergeCell ref="L129:M129"/>
    <mergeCell ref="W129:Y129"/>
    <mergeCell ref="AH130:AI130"/>
    <mergeCell ref="AJ130:AK130"/>
    <mergeCell ref="AL130:AM130"/>
    <mergeCell ref="AN130:AO130"/>
    <mergeCell ref="AP130:AQ130"/>
    <mergeCell ref="AP129:AQ129"/>
    <mergeCell ref="AP131:AQ131"/>
    <mergeCell ref="AC131:AE131"/>
    <mergeCell ref="AF131:AG131"/>
    <mergeCell ref="B128:E128"/>
    <mergeCell ref="F128:I128"/>
    <mergeCell ref="J128:K128"/>
    <mergeCell ref="L128:M128"/>
    <mergeCell ref="W128:Y128"/>
    <mergeCell ref="Z126:AB126"/>
    <mergeCell ref="AC126:AE126"/>
    <mergeCell ref="AF126:AG126"/>
    <mergeCell ref="AR126:AU126"/>
    <mergeCell ref="B127:E127"/>
    <mergeCell ref="F127:I127"/>
    <mergeCell ref="J127:K127"/>
    <mergeCell ref="L127:M127"/>
    <mergeCell ref="W127:Y127"/>
    <mergeCell ref="B126:E126"/>
    <mergeCell ref="F126:I126"/>
    <mergeCell ref="J126:K126"/>
    <mergeCell ref="L126:M126"/>
    <mergeCell ref="W126:Y126"/>
    <mergeCell ref="AH128:AI128"/>
    <mergeCell ref="AJ128:AK128"/>
    <mergeCell ref="AL128:AM128"/>
    <mergeCell ref="AN128:AO128"/>
    <mergeCell ref="AP128:AQ128"/>
    <mergeCell ref="AC128:AE128"/>
    <mergeCell ref="AF128:AG128"/>
    <mergeCell ref="Z128:AB128"/>
    <mergeCell ref="AH127:AI127"/>
    <mergeCell ref="AJ127:AK127"/>
    <mergeCell ref="AR127:AU127"/>
    <mergeCell ref="AN127:AO127"/>
    <mergeCell ref="AP127:AQ127"/>
    <mergeCell ref="B125:E125"/>
    <mergeCell ref="F125:I125"/>
    <mergeCell ref="J125:K125"/>
    <mergeCell ref="L125:M125"/>
    <mergeCell ref="W125:Y125"/>
    <mergeCell ref="Z123:AB123"/>
    <mergeCell ref="AC123:AE123"/>
    <mergeCell ref="AF123:AG123"/>
    <mergeCell ref="AR123:AU123"/>
    <mergeCell ref="B124:E124"/>
    <mergeCell ref="F124:I124"/>
    <mergeCell ref="J124:K124"/>
    <mergeCell ref="L124:M124"/>
    <mergeCell ref="W124:Y124"/>
    <mergeCell ref="B123:E123"/>
    <mergeCell ref="F123:I123"/>
    <mergeCell ref="J123:K123"/>
    <mergeCell ref="L123:M123"/>
    <mergeCell ref="W123:Y123"/>
    <mergeCell ref="AH124:AI124"/>
    <mergeCell ref="AJ124:AK124"/>
    <mergeCell ref="AL124:AM124"/>
    <mergeCell ref="AN124:AO124"/>
    <mergeCell ref="AP124:AQ124"/>
    <mergeCell ref="AP123:AQ123"/>
    <mergeCell ref="AP125:AQ125"/>
    <mergeCell ref="AH123:AI123"/>
    <mergeCell ref="AR125:AU125"/>
    <mergeCell ref="B122:E122"/>
    <mergeCell ref="F122:I122"/>
    <mergeCell ref="J122:K122"/>
    <mergeCell ref="L122:M122"/>
    <mergeCell ref="W122:Y122"/>
    <mergeCell ref="Z120:AB120"/>
    <mergeCell ref="AC120:AE120"/>
    <mergeCell ref="AF120:AG120"/>
    <mergeCell ref="AR120:AU120"/>
    <mergeCell ref="B121:E121"/>
    <mergeCell ref="F121:I121"/>
    <mergeCell ref="J121:K121"/>
    <mergeCell ref="L121:M121"/>
    <mergeCell ref="W121:Y121"/>
    <mergeCell ref="B120:E120"/>
    <mergeCell ref="F120:I120"/>
    <mergeCell ref="J120:K120"/>
    <mergeCell ref="L120:M120"/>
    <mergeCell ref="W120:Y120"/>
    <mergeCell ref="AR122:AU122"/>
    <mergeCell ref="AH122:AI122"/>
    <mergeCell ref="AJ122:AK122"/>
    <mergeCell ref="AL122:AM122"/>
    <mergeCell ref="AN122:AO122"/>
    <mergeCell ref="AP122:AQ122"/>
    <mergeCell ref="AC122:AE122"/>
    <mergeCell ref="AF122:AG122"/>
    <mergeCell ref="Z122:AB122"/>
    <mergeCell ref="N120:Q120"/>
    <mergeCell ref="R120:V120"/>
    <mergeCell ref="N121:Q121"/>
    <mergeCell ref="Z118:AB118"/>
    <mergeCell ref="AC118:AE118"/>
    <mergeCell ref="AF118:AG118"/>
    <mergeCell ref="AR118:AU118"/>
    <mergeCell ref="B119:E119"/>
    <mergeCell ref="F119:I119"/>
    <mergeCell ref="J119:K119"/>
    <mergeCell ref="L119:M119"/>
    <mergeCell ref="W119:Y119"/>
    <mergeCell ref="Z117:AB117"/>
    <mergeCell ref="AC117:AE117"/>
    <mergeCell ref="AF117:AG117"/>
    <mergeCell ref="AR117:AU117"/>
    <mergeCell ref="B118:E118"/>
    <mergeCell ref="F118:I118"/>
    <mergeCell ref="J118:K118"/>
    <mergeCell ref="L118:M118"/>
    <mergeCell ref="W118:Y118"/>
    <mergeCell ref="B117:E117"/>
    <mergeCell ref="F117:I117"/>
    <mergeCell ref="J117:K117"/>
    <mergeCell ref="L117:M117"/>
    <mergeCell ref="W117:Y117"/>
    <mergeCell ref="AH118:AI118"/>
    <mergeCell ref="AJ118:AK118"/>
    <mergeCell ref="AL118:AM118"/>
    <mergeCell ref="AN118:AO118"/>
    <mergeCell ref="AP118:AQ118"/>
    <mergeCell ref="AP117:AQ117"/>
    <mergeCell ref="AH117:AI117"/>
    <mergeCell ref="AR119:AU119"/>
    <mergeCell ref="AJ117:AK117"/>
    <mergeCell ref="B116:E116"/>
    <mergeCell ref="F116:I116"/>
    <mergeCell ref="J116:K116"/>
    <mergeCell ref="L116:M116"/>
    <mergeCell ref="W116:Y116"/>
    <mergeCell ref="Z114:AB114"/>
    <mergeCell ref="AC114:AE114"/>
    <mergeCell ref="AF114:AG114"/>
    <mergeCell ref="AR114:AU114"/>
    <mergeCell ref="B115:E115"/>
    <mergeCell ref="F115:I115"/>
    <mergeCell ref="J115:K115"/>
    <mergeCell ref="L115:M115"/>
    <mergeCell ref="W115:Y115"/>
    <mergeCell ref="B114:E114"/>
    <mergeCell ref="F114:I114"/>
    <mergeCell ref="J114:K114"/>
    <mergeCell ref="L114:M114"/>
    <mergeCell ref="W114:Y114"/>
    <mergeCell ref="N114:Q114"/>
    <mergeCell ref="R114:V114"/>
    <mergeCell ref="N115:Q115"/>
    <mergeCell ref="R115:V115"/>
    <mergeCell ref="N116:Q116"/>
    <mergeCell ref="R116:V116"/>
    <mergeCell ref="AH116:AI116"/>
    <mergeCell ref="AJ116:AK116"/>
    <mergeCell ref="AL116:AM116"/>
    <mergeCell ref="AN116:AO116"/>
    <mergeCell ref="AP116:AQ116"/>
    <mergeCell ref="AC116:AE116"/>
    <mergeCell ref="AF116:AG116"/>
    <mergeCell ref="Z112:AB112"/>
    <mergeCell ref="AC112:AE112"/>
    <mergeCell ref="AF112:AG112"/>
    <mergeCell ref="AR112:AU112"/>
    <mergeCell ref="B113:E113"/>
    <mergeCell ref="F113:I113"/>
    <mergeCell ref="J113:K113"/>
    <mergeCell ref="L113:M113"/>
    <mergeCell ref="W113:Y113"/>
    <mergeCell ref="Z111:AB111"/>
    <mergeCell ref="AC111:AE111"/>
    <mergeCell ref="AF111:AG111"/>
    <mergeCell ref="AR111:AU111"/>
    <mergeCell ref="B112:E112"/>
    <mergeCell ref="F112:I112"/>
    <mergeCell ref="J112:K112"/>
    <mergeCell ref="L112:M112"/>
    <mergeCell ref="W112:Y112"/>
    <mergeCell ref="B111:E111"/>
    <mergeCell ref="F111:I111"/>
    <mergeCell ref="J111:K111"/>
    <mergeCell ref="L111:M111"/>
    <mergeCell ref="W111:Y111"/>
    <mergeCell ref="AH112:AI112"/>
    <mergeCell ref="AJ112:AK112"/>
    <mergeCell ref="AL112:AM112"/>
    <mergeCell ref="AN112:AO112"/>
    <mergeCell ref="AP112:AQ112"/>
    <mergeCell ref="AP111:AQ111"/>
    <mergeCell ref="AH111:AI111"/>
    <mergeCell ref="B110:E110"/>
    <mergeCell ref="F110:I110"/>
    <mergeCell ref="J110:K110"/>
    <mergeCell ref="L110:M110"/>
    <mergeCell ref="W110:Y110"/>
    <mergeCell ref="Z108:AB108"/>
    <mergeCell ref="AC108:AE108"/>
    <mergeCell ref="AF108:AG108"/>
    <mergeCell ref="AR108:AU108"/>
    <mergeCell ref="B109:E109"/>
    <mergeCell ref="F109:I109"/>
    <mergeCell ref="J109:K109"/>
    <mergeCell ref="L109:M109"/>
    <mergeCell ref="W109:Y109"/>
    <mergeCell ref="B108:E108"/>
    <mergeCell ref="F108:I108"/>
    <mergeCell ref="J108:K108"/>
    <mergeCell ref="L108:M108"/>
    <mergeCell ref="W108:Y108"/>
    <mergeCell ref="AH110:AI110"/>
    <mergeCell ref="AJ110:AK110"/>
    <mergeCell ref="AL110:AM110"/>
    <mergeCell ref="AN110:AO110"/>
    <mergeCell ref="AP110:AQ110"/>
    <mergeCell ref="AC110:AE110"/>
    <mergeCell ref="AF110:AG110"/>
    <mergeCell ref="Z110:AB110"/>
    <mergeCell ref="AH109:AI109"/>
    <mergeCell ref="AJ109:AK109"/>
    <mergeCell ref="AL109:AM109"/>
    <mergeCell ref="AN109:AO109"/>
    <mergeCell ref="AP109:AQ109"/>
    <mergeCell ref="AR106:AU106"/>
    <mergeCell ref="B107:E107"/>
    <mergeCell ref="F107:I107"/>
    <mergeCell ref="J107:K107"/>
    <mergeCell ref="L107:M107"/>
    <mergeCell ref="W107:Y107"/>
    <mergeCell ref="Z105:AB105"/>
    <mergeCell ref="AC105:AE105"/>
    <mergeCell ref="AF105:AG105"/>
    <mergeCell ref="AR105:AU105"/>
    <mergeCell ref="B106:E106"/>
    <mergeCell ref="F106:I106"/>
    <mergeCell ref="J106:K106"/>
    <mergeCell ref="L106:M106"/>
    <mergeCell ref="W106:Y106"/>
    <mergeCell ref="B105:E105"/>
    <mergeCell ref="F105:I105"/>
    <mergeCell ref="J105:K105"/>
    <mergeCell ref="L105:M105"/>
    <mergeCell ref="W105:Y105"/>
    <mergeCell ref="AH106:AI106"/>
    <mergeCell ref="AJ106:AK106"/>
    <mergeCell ref="AL106:AM106"/>
    <mergeCell ref="AN106:AO106"/>
    <mergeCell ref="AP106:AQ106"/>
    <mergeCell ref="AP105:AQ105"/>
    <mergeCell ref="AR107:AU107"/>
    <mergeCell ref="N107:Q107"/>
    <mergeCell ref="R107:V107"/>
    <mergeCell ref="AJ105:AK105"/>
    <mergeCell ref="AL105:AM105"/>
    <mergeCell ref="AN105:AO105"/>
    <mergeCell ref="AR103:AU103"/>
    <mergeCell ref="B104:E104"/>
    <mergeCell ref="F104:I104"/>
    <mergeCell ref="J104:K104"/>
    <mergeCell ref="L104:M104"/>
    <mergeCell ref="W104:Y104"/>
    <mergeCell ref="Z102:AB102"/>
    <mergeCell ref="AC102:AE102"/>
    <mergeCell ref="AF102:AG102"/>
    <mergeCell ref="AR102:AU102"/>
    <mergeCell ref="B103:E103"/>
    <mergeCell ref="F103:I103"/>
    <mergeCell ref="J103:K103"/>
    <mergeCell ref="L103:M103"/>
    <mergeCell ref="W103:Y103"/>
    <mergeCell ref="B102:E102"/>
    <mergeCell ref="F102:I102"/>
    <mergeCell ref="J102:K102"/>
    <mergeCell ref="L102:M102"/>
    <mergeCell ref="W102:Y102"/>
    <mergeCell ref="AR104:AU104"/>
    <mergeCell ref="N102:Q102"/>
    <mergeCell ref="R102:V102"/>
    <mergeCell ref="N103:Q103"/>
    <mergeCell ref="R103:V103"/>
    <mergeCell ref="N104:Q104"/>
    <mergeCell ref="R104:V104"/>
    <mergeCell ref="AH103:AI103"/>
    <mergeCell ref="AJ103:AK103"/>
    <mergeCell ref="AL103:AM103"/>
    <mergeCell ref="AN103:AO103"/>
    <mergeCell ref="AJ102:AK102"/>
    <mergeCell ref="AR100:AU100"/>
    <mergeCell ref="B101:E101"/>
    <mergeCell ref="F101:I101"/>
    <mergeCell ref="J101:K101"/>
    <mergeCell ref="L101:M101"/>
    <mergeCell ref="W101:Y101"/>
    <mergeCell ref="Z99:AB99"/>
    <mergeCell ref="AC99:AE99"/>
    <mergeCell ref="AF99:AG99"/>
    <mergeCell ref="AR99:AU99"/>
    <mergeCell ref="B100:E100"/>
    <mergeCell ref="F100:I100"/>
    <mergeCell ref="J100:K100"/>
    <mergeCell ref="L100:M100"/>
    <mergeCell ref="W100:Y100"/>
    <mergeCell ref="B99:E99"/>
    <mergeCell ref="F99:I99"/>
    <mergeCell ref="J99:K99"/>
    <mergeCell ref="L99:M99"/>
    <mergeCell ref="W99:Y99"/>
    <mergeCell ref="AH100:AI100"/>
    <mergeCell ref="AJ100:AK100"/>
    <mergeCell ref="AL100:AM100"/>
    <mergeCell ref="AN100:AO100"/>
    <mergeCell ref="AP100:AQ100"/>
    <mergeCell ref="AP99:AQ99"/>
    <mergeCell ref="AH99:AI99"/>
    <mergeCell ref="AR101:AU101"/>
    <mergeCell ref="AJ99:AK99"/>
    <mergeCell ref="B98:E98"/>
    <mergeCell ref="F98:I98"/>
    <mergeCell ref="J98:K98"/>
    <mergeCell ref="L98:M98"/>
    <mergeCell ref="W98:Y98"/>
    <mergeCell ref="Z96:AB96"/>
    <mergeCell ref="AC96:AE96"/>
    <mergeCell ref="AF96:AG96"/>
    <mergeCell ref="AR96:AU96"/>
    <mergeCell ref="B97:E97"/>
    <mergeCell ref="F97:I97"/>
    <mergeCell ref="J97:K97"/>
    <mergeCell ref="L97:M97"/>
    <mergeCell ref="W97:Y97"/>
    <mergeCell ref="B96:E96"/>
    <mergeCell ref="F96:I96"/>
    <mergeCell ref="J96:K96"/>
    <mergeCell ref="L96:M96"/>
    <mergeCell ref="W96:Y96"/>
    <mergeCell ref="AH98:AI98"/>
    <mergeCell ref="AJ98:AK98"/>
    <mergeCell ref="AL98:AM98"/>
    <mergeCell ref="AN98:AO98"/>
    <mergeCell ref="AP98:AQ98"/>
    <mergeCell ref="AC98:AE98"/>
    <mergeCell ref="AF98:AG98"/>
    <mergeCell ref="Z98:AB98"/>
    <mergeCell ref="AH97:AI97"/>
    <mergeCell ref="AJ97:AK97"/>
    <mergeCell ref="AL97:AM97"/>
    <mergeCell ref="AN97:AO97"/>
    <mergeCell ref="AP97:AQ97"/>
    <mergeCell ref="B95:E95"/>
    <mergeCell ref="F95:I95"/>
    <mergeCell ref="J95:K95"/>
    <mergeCell ref="L95:M95"/>
    <mergeCell ref="W95:Y95"/>
    <mergeCell ref="Z93:AB93"/>
    <mergeCell ref="AC93:AE93"/>
    <mergeCell ref="AF93:AG93"/>
    <mergeCell ref="AR93:AU93"/>
    <mergeCell ref="B94:E94"/>
    <mergeCell ref="F94:I94"/>
    <mergeCell ref="J94:K94"/>
    <mergeCell ref="L94:M94"/>
    <mergeCell ref="W94:Y94"/>
    <mergeCell ref="B93:E93"/>
    <mergeCell ref="F93:I93"/>
    <mergeCell ref="J93:K93"/>
    <mergeCell ref="L93:M93"/>
    <mergeCell ref="W93:Y93"/>
    <mergeCell ref="AH94:AI94"/>
    <mergeCell ref="AJ94:AK94"/>
    <mergeCell ref="AL94:AM94"/>
    <mergeCell ref="AN94:AO94"/>
    <mergeCell ref="AP94:AQ94"/>
    <mergeCell ref="AP93:AQ93"/>
    <mergeCell ref="N94:Q94"/>
    <mergeCell ref="R94:V94"/>
    <mergeCell ref="N95:Q95"/>
    <mergeCell ref="B92:E92"/>
    <mergeCell ref="F92:I92"/>
    <mergeCell ref="J92:K92"/>
    <mergeCell ref="L92:M92"/>
    <mergeCell ref="W92:Y92"/>
    <mergeCell ref="Z90:AB90"/>
    <mergeCell ref="AC90:AE90"/>
    <mergeCell ref="AF90:AG90"/>
    <mergeCell ref="AR90:AU90"/>
    <mergeCell ref="B91:E91"/>
    <mergeCell ref="F91:I91"/>
    <mergeCell ref="J91:K91"/>
    <mergeCell ref="L91:M91"/>
    <mergeCell ref="W91:Y91"/>
    <mergeCell ref="B90:E90"/>
    <mergeCell ref="F90:I90"/>
    <mergeCell ref="J90:K90"/>
    <mergeCell ref="L90:M90"/>
    <mergeCell ref="W90:Y90"/>
    <mergeCell ref="N90:Q90"/>
    <mergeCell ref="R90:V90"/>
    <mergeCell ref="N91:Q91"/>
    <mergeCell ref="R91:V91"/>
    <mergeCell ref="N92:Q92"/>
    <mergeCell ref="R92:V92"/>
    <mergeCell ref="AH91:AI91"/>
    <mergeCell ref="AJ91:AK91"/>
    <mergeCell ref="AL91:AM91"/>
    <mergeCell ref="AN91:AO91"/>
    <mergeCell ref="AP91:AQ91"/>
    <mergeCell ref="AP90:AQ90"/>
    <mergeCell ref="AH90:AI90"/>
    <mergeCell ref="AR88:AU88"/>
    <mergeCell ref="B89:E89"/>
    <mergeCell ref="F89:I89"/>
    <mergeCell ref="J89:K89"/>
    <mergeCell ref="L89:M89"/>
    <mergeCell ref="W89:Y89"/>
    <mergeCell ref="Z87:AB87"/>
    <mergeCell ref="AC87:AE87"/>
    <mergeCell ref="AF87:AG87"/>
    <mergeCell ref="AR87:AU87"/>
    <mergeCell ref="B88:E88"/>
    <mergeCell ref="F88:I88"/>
    <mergeCell ref="J88:K88"/>
    <mergeCell ref="L88:M88"/>
    <mergeCell ref="W88:Y88"/>
    <mergeCell ref="B87:E87"/>
    <mergeCell ref="F87:I87"/>
    <mergeCell ref="J87:K87"/>
    <mergeCell ref="L87:M87"/>
    <mergeCell ref="W87:Y87"/>
    <mergeCell ref="AH88:AI88"/>
    <mergeCell ref="AJ88:AK88"/>
    <mergeCell ref="AL88:AM88"/>
    <mergeCell ref="AN88:AO88"/>
    <mergeCell ref="AP88:AQ88"/>
    <mergeCell ref="AP87:AQ87"/>
    <mergeCell ref="AH89:AI89"/>
    <mergeCell ref="AJ89:AK89"/>
    <mergeCell ref="AL89:AM89"/>
    <mergeCell ref="AC89:AE89"/>
    <mergeCell ref="AF89:AG89"/>
    <mergeCell ref="Z89:AB89"/>
    <mergeCell ref="AR85:AU85"/>
    <mergeCell ref="B86:E86"/>
    <mergeCell ref="F86:I86"/>
    <mergeCell ref="J86:K86"/>
    <mergeCell ref="L86:M86"/>
    <mergeCell ref="W86:Y86"/>
    <mergeCell ref="Z84:AB84"/>
    <mergeCell ref="AC84:AE84"/>
    <mergeCell ref="AF84:AG84"/>
    <mergeCell ref="AR84:AU84"/>
    <mergeCell ref="B85:E85"/>
    <mergeCell ref="F85:I85"/>
    <mergeCell ref="J85:K85"/>
    <mergeCell ref="L85:M85"/>
    <mergeCell ref="W85:Y85"/>
    <mergeCell ref="B84:E84"/>
    <mergeCell ref="F84:I84"/>
    <mergeCell ref="J84:K84"/>
    <mergeCell ref="L84:M84"/>
    <mergeCell ref="W84:Y84"/>
    <mergeCell ref="AR86:AU86"/>
    <mergeCell ref="AH85:AI85"/>
    <mergeCell ref="AJ85:AK85"/>
    <mergeCell ref="AL85:AM85"/>
    <mergeCell ref="AN85:AO85"/>
    <mergeCell ref="AP85:AQ85"/>
    <mergeCell ref="AP84:AQ84"/>
    <mergeCell ref="AH84:AI84"/>
    <mergeCell ref="AR82:AU82"/>
    <mergeCell ref="B83:E83"/>
    <mergeCell ref="F83:I83"/>
    <mergeCell ref="J83:K83"/>
    <mergeCell ref="L83:M83"/>
    <mergeCell ref="W83:Y83"/>
    <mergeCell ref="Z81:AB81"/>
    <mergeCell ref="AC81:AE81"/>
    <mergeCell ref="AF81:AG81"/>
    <mergeCell ref="AR81:AU81"/>
    <mergeCell ref="B82:E82"/>
    <mergeCell ref="F82:I82"/>
    <mergeCell ref="J82:K82"/>
    <mergeCell ref="L82:M82"/>
    <mergeCell ref="W82:Y82"/>
    <mergeCell ref="B81:E81"/>
    <mergeCell ref="F81:I81"/>
    <mergeCell ref="J81:K81"/>
    <mergeCell ref="L81:M81"/>
    <mergeCell ref="W81:Y81"/>
    <mergeCell ref="AH82:AI82"/>
    <mergeCell ref="AJ82:AK82"/>
    <mergeCell ref="AL82:AM82"/>
    <mergeCell ref="AN82:AO82"/>
    <mergeCell ref="AP82:AQ82"/>
    <mergeCell ref="AP81:AQ81"/>
    <mergeCell ref="AH83:AI83"/>
    <mergeCell ref="AJ83:AK83"/>
    <mergeCell ref="AL83:AM83"/>
    <mergeCell ref="AN83:AO83"/>
    <mergeCell ref="AP83:AQ83"/>
    <mergeCell ref="AC83:AE83"/>
    <mergeCell ref="B80:E80"/>
    <mergeCell ref="F80:I80"/>
    <mergeCell ref="J80:K80"/>
    <mergeCell ref="L80:M80"/>
    <mergeCell ref="W80:Y80"/>
    <mergeCell ref="Z78:AB78"/>
    <mergeCell ref="AC78:AE78"/>
    <mergeCell ref="AF78:AG78"/>
    <mergeCell ref="AR78:AU78"/>
    <mergeCell ref="B79:E79"/>
    <mergeCell ref="F79:I79"/>
    <mergeCell ref="J79:K79"/>
    <mergeCell ref="L79:M79"/>
    <mergeCell ref="W79:Y79"/>
    <mergeCell ref="B78:E78"/>
    <mergeCell ref="F78:I78"/>
    <mergeCell ref="J78:K78"/>
    <mergeCell ref="L78:M78"/>
    <mergeCell ref="W78:Y78"/>
    <mergeCell ref="N78:Q78"/>
    <mergeCell ref="R78:V78"/>
    <mergeCell ref="N79:Q79"/>
    <mergeCell ref="R79:V79"/>
    <mergeCell ref="N80:Q80"/>
    <mergeCell ref="R80:V80"/>
    <mergeCell ref="AH79:AI79"/>
    <mergeCell ref="AJ79:AK79"/>
    <mergeCell ref="AL79:AM79"/>
    <mergeCell ref="AN79:AO79"/>
    <mergeCell ref="AP79:AQ79"/>
    <mergeCell ref="AP78:AQ78"/>
    <mergeCell ref="AH78:AI78"/>
    <mergeCell ref="AR76:AU76"/>
    <mergeCell ref="B77:E77"/>
    <mergeCell ref="F77:I77"/>
    <mergeCell ref="J77:K77"/>
    <mergeCell ref="L77:M77"/>
    <mergeCell ref="W77:Y77"/>
    <mergeCell ref="Z75:AB75"/>
    <mergeCell ref="AC75:AE75"/>
    <mergeCell ref="AF75:AG75"/>
    <mergeCell ref="AR75:AU75"/>
    <mergeCell ref="B76:E76"/>
    <mergeCell ref="F76:I76"/>
    <mergeCell ref="J76:K76"/>
    <mergeCell ref="L76:M76"/>
    <mergeCell ref="W76:Y76"/>
    <mergeCell ref="B75:E75"/>
    <mergeCell ref="F75:I75"/>
    <mergeCell ref="J75:K75"/>
    <mergeCell ref="L75:M75"/>
    <mergeCell ref="W75:Y75"/>
    <mergeCell ref="AH76:AI76"/>
    <mergeCell ref="AJ76:AK76"/>
    <mergeCell ref="AL76:AM76"/>
    <mergeCell ref="AN76:AO76"/>
    <mergeCell ref="AP76:AQ76"/>
    <mergeCell ref="AP75:AQ75"/>
    <mergeCell ref="AH77:AI77"/>
    <mergeCell ref="AJ77:AK77"/>
    <mergeCell ref="AL77:AM77"/>
    <mergeCell ref="AN77:AO77"/>
    <mergeCell ref="AP77:AQ77"/>
    <mergeCell ref="AC77:AE77"/>
    <mergeCell ref="B74:E74"/>
    <mergeCell ref="F74:I74"/>
    <mergeCell ref="J74:K74"/>
    <mergeCell ref="L74:M74"/>
    <mergeCell ref="W74:Y74"/>
    <mergeCell ref="Z72:AB72"/>
    <mergeCell ref="AC72:AE72"/>
    <mergeCell ref="AF72:AG72"/>
    <mergeCell ref="AR72:AU72"/>
    <mergeCell ref="B73:E73"/>
    <mergeCell ref="F73:I73"/>
    <mergeCell ref="J73:K73"/>
    <mergeCell ref="L73:M73"/>
    <mergeCell ref="W73:Y73"/>
    <mergeCell ref="B72:E72"/>
    <mergeCell ref="F72:I72"/>
    <mergeCell ref="J72:K72"/>
    <mergeCell ref="L72:M72"/>
    <mergeCell ref="W72:Y72"/>
    <mergeCell ref="AH73:AI73"/>
    <mergeCell ref="AJ73:AK73"/>
    <mergeCell ref="AL73:AM73"/>
    <mergeCell ref="AN73:AO73"/>
    <mergeCell ref="AP73:AQ73"/>
    <mergeCell ref="AP72:AQ72"/>
    <mergeCell ref="AH72:AI72"/>
    <mergeCell ref="AR70:AU70"/>
    <mergeCell ref="B71:E71"/>
    <mergeCell ref="F71:I71"/>
    <mergeCell ref="J71:K71"/>
    <mergeCell ref="L71:M71"/>
    <mergeCell ref="W71:Y71"/>
    <mergeCell ref="Z69:AB69"/>
    <mergeCell ref="AC69:AE69"/>
    <mergeCell ref="AF69:AG69"/>
    <mergeCell ref="AR69:AU69"/>
    <mergeCell ref="B70:E70"/>
    <mergeCell ref="F70:I70"/>
    <mergeCell ref="J70:K70"/>
    <mergeCell ref="L70:M70"/>
    <mergeCell ref="W70:Y70"/>
    <mergeCell ref="B69:E69"/>
    <mergeCell ref="F69:I69"/>
    <mergeCell ref="J69:K69"/>
    <mergeCell ref="L69:M69"/>
    <mergeCell ref="W69:Y69"/>
    <mergeCell ref="AH70:AI70"/>
    <mergeCell ref="AJ70:AK70"/>
    <mergeCell ref="AL70:AM70"/>
    <mergeCell ref="AN70:AO70"/>
    <mergeCell ref="AP70:AQ70"/>
    <mergeCell ref="AP69:AQ69"/>
    <mergeCell ref="AH71:AI71"/>
    <mergeCell ref="AJ71:AK71"/>
    <mergeCell ref="AL71:AM71"/>
    <mergeCell ref="AN71:AO71"/>
    <mergeCell ref="AP71:AQ71"/>
    <mergeCell ref="AC71:AE71"/>
    <mergeCell ref="AR67:AU67"/>
    <mergeCell ref="B68:E68"/>
    <mergeCell ref="F68:I68"/>
    <mergeCell ref="J68:K68"/>
    <mergeCell ref="L68:M68"/>
    <mergeCell ref="W68:Y68"/>
    <mergeCell ref="Z66:AB66"/>
    <mergeCell ref="AC66:AE66"/>
    <mergeCell ref="AF66:AG66"/>
    <mergeCell ref="AR66:AU66"/>
    <mergeCell ref="B67:E67"/>
    <mergeCell ref="F67:I67"/>
    <mergeCell ref="J67:K67"/>
    <mergeCell ref="L67:M67"/>
    <mergeCell ref="W67:Y67"/>
    <mergeCell ref="B66:E66"/>
    <mergeCell ref="F66:I66"/>
    <mergeCell ref="J66:K66"/>
    <mergeCell ref="L66:M66"/>
    <mergeCell ref="W66:Y66"/>
    <mergeCell ref="AR68:AU68"/>
    <mergeCell ref="N66:Q66"/>
    <mergeCell ref="R66:V66"/>
    <mergeCell ref="N67:Q67"/>
    <mergeCell ref="R67:V67"/>
    <mergeCell ref="N68:Q68"/>
    <mergeCell ref="R68:V68"/>
    <mergeCell ref="AH67:AI67"/>
    <mergeCell ref="AJ67:AK67"/>
    <mergeCell ref="AL67:AM67"/>
    <mergeCell ref="AN67:AO67"/>
    <mergeCell ref="AP67:AQ67"/>
    <mergeCell ref="Z64:AB64"/>
    <mergeCell ref="AC64:AE64"/>
    <mergeCell ref="AF64:AG64"/>
    <mergeCell ref="AR64:AU64"/>
    <mergeCell ref="B65:E65"/>
    <mergeCell ref="F65:I65"/>
    <mergeCell ref="J65:K65"/>
    <mergeCell ref="L65:M65"/>
    <mergeCell ref="W65:Y65"/>
    <mergeCell ref="Z63:AB63"/>
    <mergeCell ref="AC63:AE63"/>
    <mergeCell ref="AF63:AG63"/>
    <mergeCell ref="AR63:AU63"/>
    <mergeCell ref="B64:E64"/>
    <mergeCell ref="F64:I64"/>
    <mergeCell ref="J64:K64"/>
    <mergeCell ref="L64:M64"/>
    <mergeCell ref="W64:Y64"/>
    <mergeCell ref="B63:E63"/>
    <mergeCell ref="F63:I63"/>
    <mergeCell ref="J63:K63"/>
    <mergeCell ref="L63:M63"/>
    <mergeCell ref="W63:Y63"/>
    <mergeCell ref="AH64:AI64"/>
    <mergeCell ref="AJ64:AK64"/>
    <mergeCell ref="AL64:AM64"/>
    <mergeCell ref="AN64:AO64"/>
    <mergeCell ref="AP64:AQ64"/>
    <mergeCell ref="AP63:AQ63"/>
    <mergeCell ref="AH63:AI63"/>
    <mergeCell ref="N64:Q64"/>
    <mergeCell ref="R64:V64"/>
    <mergeCell ref="B62:E62"/>
    <mergeCell ref="F62:I62"/>
    <mergeCell ref="J62:K62"/>
    <mergeCell ref="L62:M62"/>
    <mergeCell ref="W62:Y62"/>
    <mergeCell ref="Z60:AB60"/>
    <mergeCell ref="AC60:AE60"/>
    <mergeCell ref="AF60:AG60"/>
    <mergeCell ref="AR60:AU60"/>
    <mergeCell ref="B61:E61"/>
    <mergeCell ref="F61:I61"/>
    <mergeCell ref="J61:K61"/>
    <mergeCell ref="L61:M61"/>
    <mergeCell ref="W61:Y61"/>
    <mergeCell ref="B60:E60"/>
    <mergeCell ref="F60:I60"/>
    <mergeCell ref="J60:K60"/>
    <mergeCell ref="L60:M60"/>
    <mergeCell ref="W60:Y60"/>
    <mergeCell ref="AH62:AI62"/>
    <mergeCell ref="AJ62:AK62"/>
    <mergeCell ref="AL62:AM62"/>
    <mergeCell ref="AN62:AO62"/>
    <mergeCell ref="AP62:AQ62"/>
    <mergeCell ref="AC62:AE62"/>
    <mergeCell ref="AF62:AG62"/>
    <mergeCell ref="Z62:AB62"/>
    <mergeCell ref="AH61:AI61"/>
    <mergeCell ref="AJ61:AK61"/>
    <mergeCell ref="AL61:AM61"/>
    <mergeCell ref="AN61:AO61"/>
    <mergeCell ref="AP61:AQ61"/>
    <mergeCell ref="AR58:AU58"/>
    <mergeCell ref="B59:E59"/>
    <mergeCell ref="F59:I59"/>
    <mergeCell ref="J59:K59"/>
    <mergeCell ref="L59:M59"/>
    <mergeCell ref="W59:Y59"/>
    <mergeCell ref="Z57:AB57"/>
    <mergeCell ref="AC57:AE57"/>
    <mergeCell ref="AF57:AG57"/>
    <mergeCell ref="AR57:AU57"/>
    <mergeCell ref="B58:E58"/>
    <mergeCell ref="F58:I58"/>
    <mergeCell ref="J58:K58"/>
    <mergeCell ref="L58:M58"/>
    <mergeCell ref="W58:Y58"/>
    <mergeCell ref="B57:E57"/>
    <mergeCell ref="F57:I57"/>
    <mergeCell ref="J57:K57"/>
    <mergeCell ref="L57:M57"/>
    <mergeCell ref="W57:Y57"/>
    <mergeCell ref="AH58:AI58"/>
    <mergeCell ref="AJ58:AK58"/>
    <mergeCell ref="AL58:AM58"/>
    <mergeCell ref="AN58:AO58"/>
    <mergeCell ref="AP58:AQ58"/>
    <mergeCell ref="AP57:AQ57"/>
    <mergeCell ref="N57:Q57"/>
    <mergeCell ref="R57:V57"/>
    <mergeCell ref="N58:Q58"/>
    <mergeCell ref="B56:E56"/>
    <mergeCell ref="F56:I56"/>
    <mergeCell ref="J56:K56"/>
    <mergeCell ref="L56:M56"/>
    <mergeCell ref="W56:Y56"/>
    <mergeCell ref="Z54:AB54"/>
    <mergeCell ref="AC54:AE54"/>
    <mergeCell ref="AF54:AG54"/>
    <mergeCell ref="AR54:AU54"/>
    <mergeCell ref="B55:E55"/>
    <mergeCell ref="F55:I55"/>
    <mergeCell ref="J55:K55"/>
    <mergeCell ref="L55:M55"/>
    <mergeCell ref="W55:Y55"/>
    <mergeCell ref="B54:E54"/>
    <mergeCell ref="F54:I54"/>
    <mergeCell ref="J54:K54"/>
    <mergeCell ref="L54:M54"/>
    <mergeCell ref="W54:Y54"/>
    <mergeCell ref="N54:Q54"/>
    <mergeCell ref="R54:V54"/>
    <mergeCell ref="N55:Q55"/>
    <mergeCell ref="R55:V55"/>
    <mergeCell ref="N56:Q56"/>
    <mergeCell ref="R56:V56"/>
    <mergeCell ref="AH55:AI55"/>
    <mergeCell ref="AJ55:AK55"/>
    <mergeCell ref="AL55:AM55"/>
    <mergeCell ref="AN55:AO55"/>
    <mergeCell ref="AP55:AQ55"/>
    <mergeCell ref="AP54:AQ54"/>
    <mergeCell ref="AH54:AI54"/>
    <mergeCell ref="AR52:AU52"/>
    <mergeCell ref="B53:E53"/>
    <mergeCell ref="F53:I53"/>
    <mergeCell ref="J53:K53"/>
    <mergeCell ref="L53:M53"/>
    <mergeCell ref="W53:Y53"/>
    <mergeCell ref="Z51:AB51"/>
    <mergeCell ref="AC51:AE51"/>
    <mergeCell ref="AF51:AG51"/>
    <mergeCell ref="AR51:AU51"/>
    <mergeCell ref="B52:E52"/>
    <mergeCell ref="F52:I52"/>
    <mergeCell ref="J52:K52"/>
    <mergeCell ref="L52:M52"/>
    <mergeCell ref="W52:Y52"/>
    <mergeCell ref="B51:E51"/>
    <mergeCell ref="F51:I51"/>
    <mergeCell ref="J51:K51"/>
    <mergeCell ref="L51:M51"/>
    <mergeCell ref="W51:Y51"/>
    <mergeCell ref="AH52:AI52"/>
    <mergeCell ref="AJ52:AK52"/>
    <mergeCell ref="AL52:AM52"/>
    <mergeCell ref="AN52:AO52"/>
    <mergeCell ref="AP52:AQ52"/>
    <mergeCell ref="AP51:AQ51"/>
    <mergeCell ref="AH53:AI53"/>
    <mergeCell ref="AJ53:AK53"/>
    <mergeCell ref="AL53:AM53"/>
    <mergeCell ref="AN53:AO53"/>
    <mergeCell ref="AP53:AQ53"/>
    <mergeCell ref="AC53:AE53"/>
    <mergeCell ref="AR49:AU49"/>
    <mergeCell ref="B50:E50"/>
    <mergeCell ref="F50:I50"/>
    <mergeCell ref="J50:K50"/>
    <mergeCell ref="L50:M50"/>
    <mergeCell ref="W50:Y50"/>
    <mergeCell ref="Z48:AB48"/>
    <mergeCell ref="AC48:AE48"/>
    <mergeCell ref="AF48:AG48"/>
    <mergeCell ref="AR48:AU48"/>
    <mergeCell ref="B49:E49"/>
    <mergeCell ref="F49:I49"/>
    <mergeCell ref="J49:K49"/>
    <mergeCell ref="L49:M49"/>
    <mergeCell ref="W49:Y49"/>
    <mergeCell ref="B48:E48"/>
    <mergeCell ref="F48:I48"/>
    <mergeCell ref="J48:K48"/>
    <mergeCell ref="L48:M48"/>
    <mergeCell ref="W48:Y48"/>
    <mergeCell ref="AR50:AU50"/>
    <mergeCell ref="AH49:AI49"/>
    <mergeCell ref="AJ49:AK49"/>
    <mergeCell ref="AL49:AM49"/>
    <mergeCell ref="AN49:AO49"/>
    <mergeCell ref="AP49:AQ49"/>
    <mergeCell ref="AP48:AQ48"/>
    <mergeCell ref="AH48:AI48"/>
    <mergeCell ref="N50:Q50"/>
    <mergeCell ref="R50:V50"/>
    <mergeCell ref="AR46:AU46"/>
    <mergeCell ref="B47:E47"/>
    <mergeCell ref="F47:I47"/>
    <mergeCell ref="J47:K47"/>
    <mergeCell ref="L47:M47"/>
    <mergeCell ref="W47:Y47"/>
    <mergeCell ref="Z45:AB45"/>
    <mergeCell ref="AC45:AE45"/>
    <mergeCell ref="AF45:AG45"/>
    <mergeCell ref="AR45:AU45"/>
    <mergeCell ref="B46:E46"/>
    <mergeCell ref="F46:I46"/>
    <mergeCell ref="J46:K46"/>
    <mergeCell ref="L46:M46"/>
    <mergeCell ref="W46:Y46"/>
    <mergeCell ref="B45:E45"/>
    <mergeCell ref="F45:I45"/>
    <mergeCell ref="J45:K45"/>
    <mergeCell ref="L45:M45"/>
    <mergeCell ref="W45:Y45"/>
    <mergeCell ref="AH46:AI46"/>
    <mergeCell ref="AJ46:AK46"/>
    <mergeCell ref="AL46:AM46"/>
    <mergeCell ref="AN46:AO46"/>
    <mergeCell ref="AP46:AQ46"/>
    <mergeCell ref="AP45:AQ45"/>
    <mergeCell ref="AH47:AI47"/>
    <mergeCell ref="AJ47:AK47"/>
    <mergeCell ref="AL47:AM47"/>
    <mergeCell ref="AN47:AO47"/>
    <mergeCell ref="AP47:AQ47"/>
    <mergeCell ref="AC47:AE47"/>
    <mergeCell ref="B44:E44"/>
    <mergeCell ref="F44:I44"/>
    <mergeCell ref="J44:K44"/>
    <mergeCell ref="L44:M44"/>
    <mergeCell ref="W44:Y44"/>
    <mergeCell ref="Z42:AB42"/>
    <mergeCell ref="AC42:AE42"/>
    <mergeCell ref="AF42:AG42"/>
    <mergeCell ref="AR42:AU42"/>
    <mergeCell ref="B43:E43"/>
    <mergeCell ref="F43:I43"/>
    <mergeCell ref="J43:K43"/>
    <mergeCell ref="L43:M43"/>
    <mergeCell ref="W43:Y43"/>
    <mergeCell ref="B42:E42"/>
    <mergeCell ref="F42:I42"/>
    <mergeCell ref="J42:K42"/>
    <mergeCell ref="L42:M42"/>
    <mergeCell ref="W42:Y42"/>
    <mergeCell ref="N43:Q43"/>
    <mergeCell ref="R43:V43"/>
    <mergeCell ref="N44:Q44"/>
    <mergeCell ref="R44:V44"/>
    <mergeCell ref="AH43:AI43"/>
    <mergeCell ref="AJ43:AK43"/>
    <mergeCell ref="AL43:AM43"/>
    <mergeCell ref="AN43:AO43"/>
    <mergeCell ref="AP43:AQ43"/>
    <mergeCell ref="AP42:AQ42"/>
    <mergeCell ref="AH42:AI42"/>
    <mergeCell ref="AR43:AU43"/>
    <mergeCell ref="AR40:AU40"/>
    <mergeCell ref="B41:E41"/>
    <mergeCell ref="F41:I41"/>
    <mergeCell ref="J41:K41"/>
    <mergeCell ref="L41:M41"/>
    <mergeCell ref="W41:Y41"/>
    <mergeCell ref="Z39:AB39"/>
    <mergeCell ref="AC39:AE39"/>
    <mergeCell ref="AF39:AG39"/>
    <mergeCell ref="AR39:AU39"/>
    <mergeCell ref="B40:E40"/>
    <mergeCell ref="F40:I40"/>
    <mergeCell ref="J40:K40"/>
    <mergeCell ref="L40:M40"/>
    <mergeCell ref="W40:Y40"/>
    <mergeCell ref="B39:E39"/>
    <mergeCell ref="F39:I39"/>
    <mergeCell ref="J39:K39"/>
    <mergeCell ref="L39:M39"/>
    <mergeCell ref="W39:Y39"/>
    <mergeCell ref="AH40:AI40"/>
    <mergeCell ref="AJ40:AK40"/>
    <mergeCell ref="AL40:AM40"/>
    <mergeCell ref="AN40:AO40"/>
    <mergeCell ref="AP40:AQ40"/>
    <mergeCell ref="AP39:AQ39"/>
    <mergeCell ref="AH41:AI41"/>
    <mergeCell ref="AJ41:AK41"/>
    <mergeCell ref="AL41:AM41"/>
    <mergeCell ref="AN41:AO41"/>
    <mergeCell ref="AP41:AQ41"/>
    <mergeCell ref="AC41:AE41"/>
    <mergeCell ref="J38:K38"/>
    <mergeCell ref="L38:M38"/>
    <mergeCell ref="W38:Y38"/>
    <mergeCell ref="Z36:AB36"/>
    <mergeCell ref="AC36:AE36"/>
    <mergeCell ref="AF36:AG36"/>
    <mergeCell ref="AR36:AU36"/>
    <mergeCell ref="B37:E37"/>
    <mergeCell ref="F37:I37"/>
    <mergeCell ref="J37:K37"/>
    <mergeCell ref="L37:M37"/>
    <mergeCell ref="W37:Y37"/>
    <mergeCell ref="B36:E36"/>
    <mergeCell ref="F36:I36"/>
    <mergeCell ref="J36:K36"/>
    <mergeCell ref="L36:M36"/>
    <mergeCell ref="W36:Y36"/>
    <mergeCell ref="AH37:AI37"/>
    <mergeCell ref="AJ37:AK37"/>
    <mergeCell ref="AL37:AM37"/>
    <mergeCell ref="AN37:AO37"/>
    <mergeCell ref="AP37:AQ37"/>
    <mergeCell ref="AP36:AQ36"/>
    <mergeCell ref="AH36:AI36"/>
    <mergeCell ref="AR38:AU38"/>
    <mergeCell ref="N38:Q38"/>
    <mergeCell ref="R38:V38"/>
    <mergeCell ref="AR37:AU37"/>
    <mergeCell ref="AH135:AI135"/>
    <mergeCell ref="Z136:AB136"/>
    <mergeCell ref="B35:E35"/>
    <mergeCell ref="F35:I35"/>
    <mergeCell ref="J35:K35"/>
    <mergeCell ref="L35:M35"/>
    <mergeCell ref="Z33:AB33"/>
    <mergeCell ref="AC33:AE33"/>
    <mergeCell ref="AF33:AG33"/>
    <mergeCell ref="AH33:AI33"/>
    <mergeCell ref="AR33:AU33"/>
    <mergeCell ref="B34:E34"/>
    <mergeCell ref="F34:I34"/>
    <mergeCell ref="J34:K34"/>
    <mergeCell ref="L34:M34"/>
    <mergeCell ref="B33:E33"/>
    <mergeCell ref="F33:I33"/>
    <mergeCell ref="J33:K33"/>
    <mergeCell ref="L33:M33"/>
    <mergeCell ref="W33:Y33"/>
    <mergeCell ref="W35:Y35"/>
    <mergeCell ref="AH34:AI34"/>
    <mergeCell ref="AJ34:AK34"/>
    <mergeCell ref="AL34:AM34"/>
    <mergeCell ref="AN34:AO34"/>
    <mergeCell ref="AP34:AQ34"/>
    <mergeCell ref="AH35:AI35"/>
    <mergeCell ref="AJ35:AK35"/>
    <mergeCell ref="AL35:AM35"/>
    <mergeCell ref="AP33:AQ33"/>
    <mergeCell ref="B38:E38"/>
    <mergeCell ref="F38:I38"/>
    <mergeCell ref="W27:Y27"/>
    <mergeCell ref="W28:Y28"/>
    <mergeCell ref="W29:Y29"/>
    <mergeCell ref="W24:Y24"/>
    <mergeCell ref="W25:Y25"/>
    <mergeCell ref="W26:Y26"/>
    <mergeCell ref="N27:Q27"/>
    <mergeCell ref="R27:V27"/>
    <mergeCell ref="N28:Q28"/>
    <mergeCell ref="R28:V28"/>
    <mergeCell ref="N29:Q29"/>
    <mergeCell ref="R29:V29"/>
    <mergeCell ref="N30:Q30"/>
    <mergeCell ref="R30:V30"/>
    <mergeCell ref="W34:Y34"/>
    <mergeCell ref="Z34:AB34"/>
    <mergeCell ref="AC34:AE34"/>
    <mergeCell ref="AH149:AI149"/>
    <mergeCell ref="AJ149:AK149"/>
    <mergeCell ref="AL149:AM149"/>
    <mergeCell ref="AN149:AO149"/>
    <mergeCell ref="AP149:AQ149"/>
    <mergeCell ref="AC149:AE149"/>
    <mergeCell ref="AF149:AG149"/>
    <mergeCell ref="Z149:AB149"/>
    <mergeCell ref="AH147:AI147"/>
    <mergeCell ref="AH146:AI146"/>
    <mergeCell ref="Z151:AB151"/>
    <mergeCell ref="AC151:AE151"/>
    <mergeCell ref="AF151:AG151"/>
    <mergeCell ref="Z139:AB139"/>
    <mergeCell ref="AC139:AE139"/>
    <mergeCell ref="AJ147:AK147"/>
    <mergeCell ref="AL147:AM147"/>
    <mergeCell ref="Z142:AB142"/>
    <mergeCell ref="AC142:AE142"/>
    <mergeCell ref="AF142:AG142"/>
    <mergeCell ref="AC136:AE136"/>
    <mergeCell ref="AF136:AG136"/>
    <mergeCell ref="AF139:AG139"/>
    <mergeCell ref="AN143:AO143"/>
    <mergeCell ref="AC143:AE143"/>
    <mergeCell ref="AF143:AG143"/>
    <mergeCell ref="Z143:AB143"/>
    <mergeCell ref="AH126:AI126"/>
    <mergeCell ref="AH125:AI125"/>
    <mergeCell ref="AJ125:AK125"/>
    <mergeCell ref="AL125:AM125"/>
    <mergeCell ref="AN125:AO125"/>
    <mergeCell ref="AC125:AE125"/>
    <mergeCell ref="AF125:AG125"/>
    <mergeCell ref="Z125:AB125"/>
    <mergeCell ref="Z127:AB127"/>
    <mergeCell ref="AC127:AE127"/>
    <mergeCell ref="AF127:AG127"/>
    <mergeCell ref="AL133:AM133"/>
    <mergeCell ref="AN133:AO133"/>
    <mergeCell ref="AH132:AI132"/>
    <mergeCell ref="AH131:AI131"/>
    <mergeCell ref="AJ131:AK131"/>
    <mergeCell ref="AL131:AM131"/>
    <mergeCell ref="AN131:AO131"/>
    <mergeCell ref="AC140:AE140"/>
    <mergeCell ref="AF140:AG140"/>
    <mergeCell ref="Z140:AB140"/>
    <mergeCell ref="Z131:AB131"/>
    <mergeCell ref="Z133:AB133"/>
    <mergeCell ref="AC133:AE133"/>
    <mergeCell ref="AF133:AG133"/>
    <mergeCell ref="AH129:AI129"/>
    <mergeCell ref="Z124:AB124"/>
    <mergeCell ref="AC124:AE124"/>
    <mergeCell ref="AH121:AI121"/>
    <mergeCell ref="AJ121:AK121"/>
    <mergeCell ref="AL121:AM121"/>
    <mergeCell ref="AN121:AO121"/>
    <mergeCell ref="AP121:AQ121"/>
    <mergeCell ref="AP120:AQ120"/>
    <mergeCell ref="AH120:AI120"/>
    <mergeCell ref="AH119:AI119"/>
    <mergeCell ref="AJ119:AK119"/>
    <mergeCell ref="AL119:AM119"/>
    <mergeCell ref="AN119:AO119"/>
    <mergeCell ref="AP119:AQ119"/>
    <mergeCell ref="AC119:AE119"/>
    <mergeCell ref="AF119:AG119"/>
    <mergeCell ref="Z119:AB119"/>
    <mergeCell ref="AJ123:AK123"/>
    <mergeCell ref="AL123:AM123"/>
    <mergeCell ref="AN123:AO123"/>
    <mergeCell ref="AJ120:AK120"/>
    <mergeCell ref="AL120:AM120"/>
    <mergeCell ref="AN120:AO120"/>
    <mergeCell ref="Z121:AB121"/>
    <mergeCell ref="AC121:AE121"/>
    <mergeCell ref="AF121:AG121"/>
    <mergeCell ref="AF124:AG124"/>
    <mergeCell ref="AJ126:AK126"/>
    <mergeCell ref="AL126:AM126"/>
    <mergeCell ref="AN126:AO126"/>
    <mergeCell ref="AL127:AM127"/>
    <mergeCell ref="Z116:AB116"/>
    <mergeCell ref="AH115:AI115"/>
    <mergeCell ref="AJ115:AK115"/>
    <mergeCell ref="AL115:AM115"/>
    <mergeCell ref="AN115:AO115"/>
    <mergeCell ref="AP115:AQ115"/>
    <mergeCell ref="AP114:AQ114"/>
    <mergeCell ref="AH114:AI114"/>
    <mergeCell ref="AH113:AI113"/>
    <mergeCell ref="AJ113:AK113"/>
    <mergeCell ref="AL113:AM113"/>
    <mergeCell ref="AN113:AO113"/>
    <mergeCell ref="AP113:AQ113"/>
    <mergeCell ref="AC113:AE113"/>
    <mergeCell ref="AF113:AG113"/>
    <mergeCell ref="Z113:AB113"/>
    <mergeCell ref="Z115:AB115"/>
    <mergeCell ref="AC115:AE115"/>
    <mergeCell ref="AF115:AG115"/>
    <mergeCell ref="AN102:AO102"/>
    <mergeCell ref="Z103:AB103"/>
    <mergeCell ref="AC103:AE103"/>
    <mergeCell ref="AP108:AQ108"/>
    <mergeCell ref="AH108:AI108"/>
    <mergeCell ref="AH107:AI107"/>
    <mergeCell ref="AJ107:AK107"/>
    <mergeCell ref="AL107:AM107"/>
    <mergeCell ref="AN107:AO107"/>
    <mergeCell ref="AP107:AQ107"/>
    <mergeCell ref="AC107:AE107"/>
    <mergeCell ref="AF107:AG107"/>
    <mergeCell ref="Z107:AB107"/>
    <mergeCell ref="AF103:AG103"/>
    <mergeCell ref="AC106:AE106"/>
    <mergeCell ref="AF106:AG106"/>
    <mergeCell ref="Z109:AB109"/>
    <mergeCell ref="AC109:AE109"/>
    <mergeCell ref="AF109:AG109"/>
    <mergeCell ref="AH105:AI105"/>
    <mergeCell ref="AH104:AI104"/>
    <mergeCell ref="AJ104:AK104"/>
    <mergeCell ref="AL104:AM104"/>
    <mergeCell ref="AN104:AO104"/>
    <mergeCell ref="AP104:AQ104"/>
    <mergeCell ref="AC104:AE104"/>
    <mergeCell ref="AF104:AG104"/>
    <mergeCell ref="Z104:AB104"/>
    <mergeCell ref="Z106:AB106"/>
    <mergeCell ref="Z97:AB97"/>
    <mergeCell ref="AC97:AE97"/>
    <mergeCell ref="AF97:AG97"/>
    <mergeCell ref="AH93:AI93"/>
    <mergeCell ref="AH92:AI92"/>
    <mergeCell ref="AJ92:AK92"/>
    <mergeCell ref="AL92:AM92"/>
    <mergeCell ref="AN92:AO92"/>
    <mergeCell ref="AP92:AQ92"/>
    <mergeCell ref="AC92:AE92"/>
    <mergeCell ref="AF92:AG92"/>
    <mergeCell ref="Z92:AB92"/>
    <mergeCell ref="AP103:AQ103"/>
    <mergeCell ref="AP102:AQ102"/>
    <mergeCell ref="AH102:AI102"/>
    <mergeCell ref="AH101:AI101"/>
    <mergeCell ref="AJ101:AK101"/>
    <mergeCell ref="AL101:AM101"/>
    <mergeCell ref="AN101:AO101"/>
    <mergeCell ref="AP101:AQ101"/>
    <mergeCell ref="AC101:AE101"/>
    <mergeCell ref="AF101:AG101"/>
    <mergeCell ref="Z101:AB101"/>
    <mergeCell ref="Z94:AB94"/>
    <mergeCell ref="AC94:AE94"/>
    <mergeCell ref="AF94:AG94"/>
    <mergeCell ref="Z100:AB100"/>
    <mergeCell ref="AC100:AE100"/>
    <mergeCell ref="AF100:AG100"/>
    <mergeCell ref="AL99:AM99"/>
    <mergeCell ref="AN99:AO99"/>
    <mergeCell ref="AL102:AM102"/>
    <mergeCell ref="Z91:AB91"/>
    <mergeCell ref="AC91:AE91"/>
    <mergeCell ref="AF91:AG91"/>
    <mergeCell ref="AH87:AI87"/>
    <mergeCell ref="AH86:AI86"/>
    <mergeCell ref="AJ86:AK86"/>
    <mergeCell ref="AL86:AM86"/>
    <mergeCell ref="AN86:AO86"/>
    <mergeCell ref="AP86:AQ86"/>
    <mergeCell ref="AC86:AE86"/>
    <mergeCell ref="AF86:AG86"/>
    <mergeCell ref="Z86:AB86"/>
    <mergeCell ref="AP96:AQ96"/>
    <mergeCell ref="AH96:AI96"/>
    <mergeCell ref="AH95:AI95"/>
    <mergeCell ref="AJ95:AK95"/>
    <mergeCell ref="AL95:AM95"/>
    <mergeCell ref="AN95:AO95"/>
    <mergeCell ref="AP95:AQ95"/>
    <mergeCell ref="AC95:AE95"/>
    <mergeCell ref="AF95:AG95"/>
    <mergeCell ref="Z95:AB95"/>
    <mergeCell ref="Z88:AB88"/>
    <mergeCell ref="AC88:AE88"/>
    <mergeCell ref="AF88:AG88"/>
    <mergeCell ref="AF83:AG83"/>
    <mergeCell ref="Z83:AB83"/>
    <mergeCell ref="AJ87:AK87"/>
    <mergeCell ref="AL87:AM87"/>
    <mergeCell ref="AN87:AO87"/>
    <mergeCell ref="AJ84:AK84"/>
    <mergeCell ref="AL84:AM84"/>
    <mergeCell ref="AN84:AO84"/>
    <mergeCell ref="Z85:AB85"/>
    <mergeCell ref="AC85:AE85"/>
    <mergeCell ref="AH81:AI81"/>
    <mergeCell ref="AH80:AI80"/>
    <mergeCell ref="AJ80:AK80"/>
    <mergeCell ref="AL80:AM80"/>
    <mergeCell ref="AN80:AO80"/>
    <mergeCell ref="AP80:AQ80"/>
    <mergeCell ref="AC80:AE80"/>
    <mergeCell ref="AF80:AG80"/>
    <mergeCell ref="Z80:AB80"/>
    <mergeCell ref="Z82:AB82"/>
    <mergeCell ref="AC82:AE82"/>
    <mergeCell ref="AF82:AG82"/>
    <mergeCell ref="AF85:AG85"/>
    <mergeCell ref="AF77:AG77"/>
    <mergeCell ref="Z77:AB77"/>
    <mergeCell ref="Z79:AB79"/>
    <mergeCell ref="AC79:AE79"/>
    <mergeCell ref="AF79:AG79"/>
    <mergeCell ref="AH75:AI75"/>
    <mergeCell ref="AH74:AI74"/>
    <mergeCell ref="AJ74:AK74"/>
    <mergeCell ref="AL74:AM74"/>
    <mergeCell ref="AN74:AO74"/>
    <mergeCell ref="AP74:AQ74"/>
    <mergeCell ref="AC74:AE74"/>
    <mergeCell ref="AF74:AG74"/>
    <mergeCell ref="Z74:AB74"/>
    <mergeCell ref="Z76:AB76"/>
    <mergeCell ref="AC76:AE76"/>
    <mergeCell ref="AF76:AG76"/>
    <mergeCell ref="AF71:AG71"/>
    <mergeCell ref="Z71:AB71"/>
    <mergeCell ref="Z73:AB73"/>
    <mergeCell ref="AC73:AE73"/>
    <mergeCell ref="AF73:AG73"/>
    <mergeCell ref="AH69:AI69"/>
    <mergeCell ref="AH68:AI68"/>
    <mergeCell ref="AJ68:AK68"/>
    <mergeCell ref="AL68:AM68"/>
    <mergeCell ref="AN68:AO68"/>
    <mergeCell ref="AP68:AQ68"/>
    <mergeCell ref="AC68:AE68"/>
    <mergeCell ref="AF68:AG68"/>
    <mergeCell ref="Z68:AB68"/>
    <mergeCell ref="Z70:AB70"/>
    <mergeCell ref="AC70:AE70"/>
    <mergeCell ref="AF70:AG70"/>
    <mergeCell ref="AP66:AQ66"/>
    <mergeCell ref="AH66:AI66"/>
    <mergeCell ref="AH65:AI65"/>
    <mergeCell ref="AJ65:AK65"/>
    <mergeCell ref="AL65:AM65"/>
    <mergeCell ref="AN65:AO65"/>
    <mergeCell ref="AP65:AQ65"/>
    <mergeCell ref="AC65:AE65"/>
    <mergeCell ref="AF65:AG65"/>
    <mergeCell ref="Z65:AB65"/>
    <mergeCell ref="AJ69:AK69"/>
    <mergeCell ref="AL69:AM69"/>
    <mergeCell ref="AN69:AO69"/>
    <mergeCell ref="AJ66:AK66"/>
    <mergeCell ref="AL66:AM66"/>
    <mergeCell ref="AN66:AO66"/>
    <mergeCell ref="Z67:AB67"/>
    <mergeCell ref="AC67:AE67"/>
    <mergeCell ref="AF67:AG67"/>
    <mergeCell ref="AP60:AQ60"/>
    <mergeCell ref="AH60:AI60"/>
    <mergeCell ref="AH59:AI59"/>
    <mergeCell ref="AJ59:AK59"/>
    <mergeCell ref="AL59:AM59"/>
    <mergeCell ref="AN59:AO59"/>
    <mergeCell ref="AP59:AQ59"/>
    <mergeCell ref="AC59:AE59"/>
    <mergeCell ref="AF59:AG59"/>
    <mergeCell ref="Z59:AB59"/>
    <mergeCell ref="Z61:AB61"/>
    <mergeCell ref="AC61:AE61"/>
    <mergeCell ref="AF61:AG61"/>
    <mergeCell ref="AH57:AI57"/>
    <mergeCell ref="AH56:AI56"/>
    <mergeCell ref="AJ56:AK56"/>
    <mergeCell ref="AL56:AM56"/>
    <mergeCell ref="AN56:AO56"/>
    <mergeCell ref="AP56:AQ56"/>
    <mergeCell ref="AC56:AE56"/>
    <mergeCell ref="AF56:AG56"/>
    <mergeCell ref="Z56:AB56"/>
    <mergeCell ref="AN57:AO57"/>
    <mergeCell ref="Z58:AB58"/>
    <mergeCell ref="AC58:AE58"/>
    <mergeCell ref="AF58:AG58"/>
    <mergeCell ref="AF53:AG53"/>
    <mergeCell ref="Z53:AB53"/>
    <mergeCell ref="Z55:AB55"/>
    <mergeCell ref="AC55:AE55"/>
    <mergeCell ref="AF55:AG55"/>
    <mergeCell ref="AH51:AI51"/>
    <mergeCell ref="AH50:AI50"/>
    <mergeCell ref="AJ50:AK50"/>
    <mergeCell ref="AL50:AM50"/>
    <mergeCell ref="AN50:AO50"/>
    <mergeCell ref="AP50:AQ50"/>
    <mergeCell ref="AC50:AE50"/>
    <mergeCell ref="AF50:AG50"/>
    <mergeCell ref="Z50:AB50"/>
    <mergeCell ref="Z52:AB52"/>
    <mergeCell ref="AC52:AE52"/>
    <mergeCell ref="AF52:AG52"/>
    <mergeCell ref="AF47:AG47"/>
    <mergeCell ref="Z47:AB47"/>
    <mergeCell ref="AJ51:AK51"/>
    <mergeCell ref="AL51:AM51"/>
    <mergeCell ref="AN51:AO51"/>
    <mergeCell ref="AJ48:AK48"/>
    <mergeCell ref="AL48:AM48"/>
    <mergeCell ref="AN48:AO48"/>
    <mergeCell ref="Z49:AB49"/>
    <mergeCell ref="AC49:AE49"/>
    <mergeCell ref="AH45:AI45"/>
    <mergeCell ref="AH44:AI44"/>
    <mergeCell ref="AJ44:AK44"/>
    <mergeCell ref="AL44:AM44"/>
    <mergeCell ref="AN44:AO44"/>
    <mergeCell ref="AP44:AQ44"/>
    <mergeCell ref="AC44:AE44"/>
    <mergeCell ref="AF44:AG44"/>
    <mergeCell ref="Z44:AB44"/>
    <mergeCell ref="AC46:AE46"/>
    <mergeCell ref="AF46:AG46"/>
    <mergeCell ref="AF49:AG49"/>
    <mergeCell ref="Z46:AB46"/>
    <mergeCell ref="AF41:AG41"/>
    <mergeCell ref="Z41:AB41"/>
    <mergeCell ref="Z43:AB43"/>
    <mergeCell ref="AC43:AE43"/>
    <mergeCell ref="AF43:AG43"/>
    <mergeCell ref="AH39:AI39"/>
    <mergeCell ref="AH38:AI38"/>
    <mergeCell ref="AJ38:AK38"/>
    <mergeCell ref="AL38:AM38"/>
    <mergeCell ref="AN38:AO38"/>
    <mergeCell ref="AP38:AQ38"/>
    <mergeCell ref="AC38:AE38"/>
    <mergeCell ref="AF38:AG38"/>
    <mergeCell ref="Z38:AB38"/>
    <mergeCell ref="AN35:AO35"/>
    <mergeCell ref="AP35:AQ35"/>
    <mergeCell ref="AC35:AE35"/>
    <mergeCell ref="AF35:AG35"/>
    <mergeCell ref="Z35:AB35"/>
    <mergeCell ref="Z37:AB37"/>
    <mergeCell ref="AC37:AE37"/>
    <mergeCell ref="AF37:AG37"/>
    <mergeCell ref="Z40:AB40"/>
    <mergeCell ref="AC40:AE40"/>
    <mergeCell ref="AF40:AG40"/>
    <mergeCell ref="AJ36:AK36"/>
    <mergeCell ref="AL36:AM36"/>
    <mergeCell ref="AN36:AO36"/>
    <mergeCell ref="AR35:AU35"/>
    <mergeCell ref="AR34:AU34"/>
    <mergeCell ref="B32:E32"/>
    <mergeCell ref="F32:I32"/>
    <mergeCell ref="J32:K32"/>
    <mergeCell ref="L32:M32"/>
    <mergeCell ref="Z32:AB32"/>
    <mergeCell ref="N34:Q34"/>
    <mergeCell ref="R34:V34"/>
    <mergeCell ref="N35:Q35"/>
    <mergeCell ref="R35:V35"/>
    <mergeCell ref="N36:Q36"/>
    <mergeCell ref="R36:V36"/>
    <mergeCell ref="N37:Q37"/>
    <mergeCell ref="R37:V37"/>
    <mergeCell ref="W32:Y32"/>
    <mergeCell ref="AF34:AG34"/>
    <mergeCell ref="AL31:AM31"/>
    <mergeCell ref="AN31:AO31"/>
    <mergeCell ref="AP31:AQ31"/>
    <mergeCell ref="AJ33:AK33"/>
    <mergeCell ref="AL33:AM33"/>
    <mergeCell ref="AN33:AO33"/>
    <mergeCell ref="N31:Q31"/>
    <mergeCell ref="R31:V31"/>
    <mergeCell ref="N32:Q32"/>
    <mergeCell ref="R32:V32"/>
    <mergeCell ref="N33:Q33"/>
    <mergeCell ref="R33:V33"/>
    <mergeCell ref="AN30:AO30"/>
    <mergeCell ref="AP30:AQ30"/>
    <mergeCell ref="AP32:AQ32"/>
    <mergeCell ref="AR32:AU32"/>
    <mergeCell ref="AC32:AE32"/>
    <mergeCell ref="AF32:AG32"/>
    <mergeCell ref="AH32:AI32"/>
    <mergeCell ref="AJ32:AK32"/>
    <mergeCell ref="AL32:AM32"/>
    <mergeCell ref="AN32:AO32"/>
    <mergeCell ref="W30:Y30"/>
    <mergeCell ref="W31:Y31"/>
    <mergeCell ref="AR30:AU30"/>
    <mergeCell ref="B31:E31"/>
    <mergeCell ref="F31:I31"/>
    <mergeCell ref="J31:K31"/>
    <mergeCell ref="L31:M31"/>
    <mergeCell ref="Z31:AB31"/>
    <mergeCell ref="AC31:AE31"/>
    <mergeCell ref="AP29:AQ29"/>
    <mergeCell ref="AR29:AU29"/>
    <mergeCell ref="B30:E30"/>
    <mergeCell ref="F30:I30"/>
    <mergeCell ref="J30:K30"/>
    <mergeCell ref="L30:M30"/>
    <mergeCell ref="Z30:AB30"/>
    <mergeCell ref="AC30:AE30"/>
    <mergeCell ref="AF30:AG30"/>
    <mergeCell ref="AC29:AE29"/>
    <mergeCell ref="AF29:AG29"/>
    <mergeCell ref="AH29:AI29"/>
    <mergeCell ref="AJ29:AK29"/>
    <mergeCell ref="AL29:AM29"/>
    <mergeCell ref="AN29:AO29"/>
    <mergeCell ref="B29:E29"/>
    <mergeCell ref="F29:I29"/>
    <mergeCell ref="J29:K29"/>
    <mergeCell ref="L29:M29"/>
    <mergeCell ref="Z29:AB29"/>
    <mergeCell ref="AR31:AU31"/>
    <mergeCell ref="AH30:AI30"/>
    <mergeCell ref="AJ30:AK30"/>
    <mergeCell ref="AF31:AG31"/>
    <mergeCell ref="AH31:AI31"/>
    <mergeCell ref="AJ31:AK31"/>
    <mergeCell ref="AH28:AI28"/>
    <mergeCell ref="AJ28:AK28"/>
    <mergeCell ref="AL28:AM28"/>
    <mergeCell ref="AN28:AO28"/>
    <mergeCell ref="AP28:AQ28"/>
    <mergeCell ref="AR28:AU28"/>
    <mergeCell ref="AP27:AQ27"/>
    <mergeCell ref="AR27:AU27"/>
    <mergeCell ref="B28:E28"/>
    <mergeCell ref="F28:I28"/>
    <mergeCell ref="J28:K28"/>
    <mergeCell ref="L28:M28"/>
    <mergeCell ref="Z28:AB28"/>
    <mergeCell ref="AC28:AE28"/>
    <mergeCell ref="AF28:AG28"/>
    <mergeCell ref="AR26:AU26"/>
    <mergeCell ref="B27:E27"/>
    <mergeCell ref="F27:I27"/>
    <mergeCell ref="J27:K27"/>
    <mergeCell ref="L27:M27"/>
    <mergeCell ref="Z27:AB27"/>
    <mergeCell ref="AC27:AE27"/>
    <mergeCell ref="AF27:AG27"/>
    <mergeCell ref="AH27:AI27"/>
    <mergeCell ref="AC26:AE26"/>
    <mergeCell ref="AF26:AG26"/>
    <mergeCell ref="AH26:AI26"/>
    <mergeCell ref="AJ26:AK26"/>
    <mergeCell ref="AL26:AM26"/>
    <mergeCell ref="AN26:AO26"/>
    <mergeCell ref="B26:E26"/>
    <mergeCell ref="F26:I26"/>
    <mergeCell ref="AH25:AI25"/>
    <mergeCell ref="AJ25:AK25"/>
    <mergeCell ref="AL25:AM25"/>
    <mergeCell ref="AN25:AO25"/>
    <mergeCell ref="B25:E25"/>
    <mergeCell ref="F25:I25"/>
    <mergeCell ref="J25:K25"/>
    <mergeCell ref="L25:M25"/>
    <mergeCell ref="Z25:AB25"/>
    <mergeCell ref="AF24:AG24"/>
    <mergeCell ref="AH24:AI24"/>
    <mergeCell ref="AJ24:AK24"/>
    <mergeCell ref="AL24:AM24"/>
    <mergeCell ref="AN24:AO24"/>
    <mergeCell ref="N25:Q25"/>
    <mergeCell ref="R25:V25"/>
    <mergeCell ref="N26:Q26"/>
    <mergeCell ref="R26:V26"/>
    <mergeCell ref="AR136:AU136"/>
    <mergeCell ref="AP137:AQ137"/>
    <mergeCell ref="AP24:AQ24"/>
    <mergeCell ref="AF21:AQ21"/>
    <mergeCell ref="AP22:AQ23"/>
    <mergeCell ref="AR21:AU23"/>
    <mergeCell ref="B24:E24"/>
    <mergeCell ref="F24:I24"/>
    <mergeCell ref="J24:K24"/>
    <mergeCell ref="L24:M24"/>
    <mergeCell ref="Z24:AB24"/>
    <mergeCell ref="AH22:AI23"/>
    <mergeCell ref="AJ22:AK23"/>
    <mergeCell ref="AL22:AM23"/>
    <mergeCell ref="AN22:AO23"/>
    <mergeCell ref="Z21:AE21"/>
    <mergeCell ref="B22:E23"/>
    <mergeCell ref="F22:I23"/>
    <mergeCell ref="J22:K23"/>
    <mergeCell ref="L22:M23"/>
    <mergeCell ref="Z22:AB23"/>
    <mergeCell ref="AC22:AE23"/>
    <mergeCell ref="AF22:AG23"/>
    <mergeCell ref="R22:V23"/>
    <mergeCell ref="N22:Q23"/>
    <mergeCell ref="N24:Q24"/>
    <mergeCell ref="R24:V24"/>
    <mergeCell ref="J26:K26"/>
    <mergeCell ref="L26:M26"/>
    <mergeCell ref="Z26:AB26"/>
    <mergeCell ref="AC25:AE25"/>
    <mergeCell ref="AF25:AG25"/>
    <mergeCell ref="AR146:AU146"/>
    <mergeCell ref="AJ144:AK144"/>
    <mergeCell ref="AL144:AM144"/>
    <mergeCell ref="AN144:AO144"/>
    <mergeCell ref="AR143:AU143"/>
    <mergeCell ref="AJ152:AK152"/>
    <mergeCell ref="AL152:AM152"/>
    <mergeCell ref="AN152:AO152"/>
    <mergeCell ref="AP152:AQ152"/>
    <mergeCell ref="AR145:AU145"/>
    <mergeCell ref="AR148:AU148"/>
    <mergeCell ref="AP143:AQ143"/>
    <mergeCell ref="AJ146:AK146"/>
    <mergeCell ref="AL146:AM146"/>
    <mergeCell ref="AN146:AO146"/>
    <mergeCell ref="AP146:AQ146"/>
    <mergeCell ref="AR137:AU137"/>
    <mergeCell ref="AJ138:AK138"/>
    <mergeCell ref="AL138:AM138"/>
    <mergeCell ref="AN138:AO138"/>
    <mergeCell ref="AP140:AQ140"/>
    <mergeCell ref="AJ141:AK141"/>
    <mergeCell ref="AP151:AQ151"/>
    <mergeCell ref="AP150:AQ150"/>
    <mergeCell ref="AR139:AU139"/>
    <mergeCell ref="AR142:AU142"/>
    <mergeCell ref="AR151:AU151"/>
    <mergeCell ref="AL117:AM117"/>
    <mergeCell ref="AN117:AO117"/>
    <mergeCell ref="AR116:AU116"/>
    <mergeCell ref="AJ114:AK114"/>
    <mergeCell ref="AL114:AM114"/>
    <mergeCell ref="AN114:AO114"/>
    <mergeCell ref="AR113:AU113"/>
    <mergeCell ref="AJ111:AK111"/>
    <mergeCell ref="AL111:AM111"/>
    <mergeCell ref="AN111:AO111"/>
    <mergeCell ref="AR110:AU110"/>
    <mergeCell ref="AJ108:AK108"/>
    <mergeCell ref="AL108:AM108"/>
    <mergeCell ref="AN108:AO108"/>
    <mergeCell ref="AR109:AU109"/>
    <mergeCell ref="AR115:AU115"/>
    <mergeCell ref="AJ135:AK135"/>
    <mergeCell ref="AL135:AM135"/>
    <mergeCell ref="AN135:AO135"/>
    <mergeCell ref="AR134:AU134"/>
    <mergeCell ref="AJ132:AK132"/>
    <mergeCell ref="AL132:AM132"/>
    <mergeCell ref="AN132:AO132"/>
    <mergeCell ref="AR131:AU131"/>
    <mergeCell ref="AJ129:AK129"/>
    <mergeCell ref="AL129:AM129"/>
    <mergeCell ref="AN129:AO129"/>
    <mergeCell ref="AR128:AU128"/>
    <mergeCell ref="AP126:AQ126"/>
    <mergeCell ref="AR121:AU121"/>
    <mergeCell ref="AR124:AU124"/>
    <mergeCell ref="AR98:AU98"/>
    <mergeCell ref="AJ96:AK96"/>
    <mergeCell ref="AL96:AM96"/>
    <mergeCell ref="AN96:AO96"/>
    <mergeCell ref="AR95:AU95"/>
    <mergeCell ref="AJ93:AK93"/>
    <mergeCell ref="AL93:AM93"/>
    <mergeCell ref="AN93:AO93"/>
    <mergeCell ref="AR92:AU92"/>
    <mergeCell ref="AJ90:AK90"/>
    <mergeCell ref="AL90:AM90"/>
    <mergeCell ref="AN90:AO90"/>
    <mergeCell ref="AR89:AU89"/>
    <mergeCell ref="AR91:AU91"/>
    <mergeCell ref="AR97:AU97"/>
    <mergeCell ref="AN89:AO89"/>
    <mergeCell ref="AP89:AQ89"/>
    <mergeCell ref="AR94:AU94"/>
    <mergeCell ref="AR55:AU55"/>
    <mergeCell ref="AR61:AU61"/>
    <mergeCell ref="AR83:AU83"/>
    <mergeCell ref="AJ81:AK81"/>
    <mergeCell ref="AL81:AM81"/>
    <mergeCell ref="AN81:AO81"/>
    <mergeCell ref="AR80:AU80"/>
    <mergeCell ref="AJ78:AK78"/>
    <mergeCell ref="AL78:AM78"/>
    <mergeCell ref="AN78:AO78"/>
    <mergeCell ref="AR77:AU77"/>
    <mergeCell ref="AJ75:AK75"/>
    <mergeCell ref="AL75:AM75"/>
    <mergeCell ref="AN75:AO75"/>
    <mergeCell ref="AR74:AU74"/>
    <mergeCell ref="AJ72:AK72"/>
    <mergeCell ref="AL72:AM72"/>
    <mergeCell ref="AN72:AO72"/>
    <mergeCell ref="AR71:AU71"/>
    <mergeCell ref="AR73:AU73"/>
    <mergeCell ref="AR79:AU79"/>
    <mergeCell ref="AR65:AU65"/>
    <mergeCell ref="AJ63:AK63"/>
    <mergeCell ref="AL63:AM63"/>
    <mergeCell ref="AN63:AO63"/>
    <mergeCell ref="AR62:AU62"/>
    <mergeCell ref="AJ60:AK60"/>
    <mergeCell ref="AL60:AM60"/>
    <mergeCell ref="AN60:AO60"/>
    <mergeCell ref="AR59:AU59"/>
    <mergeCell ref="AJ57:AK57"/>
    <mergeCell ref="AL57:AM57"/>
    <mergeCell ref="AR56:AU56"/>
    <mergeCell ref="AJ54:AK54"/>
    <mergeCell ref="AL54:AM54"/>
    <mergeCell ref="AN54:AO54"/>
    <mergeCell ref="AR53:AU53"/>
    <mergeCell ref="AL30:AM30"/>
    <mergeCell ref="AJ27:AK27"/>
    <mergeCell ref="AL27:AM27"/>
    <mergeCell ref="AN27:AO27"/>
    <mergeCell ref="AR24:AU24"/>
    <mergeCell ref="AP25:AQ25"/>
    <mergeCell ref="AR25:AU25"/>
    <mergeCell ref="AP26:AQ26"/>
    <mergeCell ref="AC24:AE24"/>
    <mergeCell ref="W22:Y23"/>
    <mergeCell ref="A21:A23"/>
    <mergeCell ref="AO1:AU10"/>
    <mergeCell ref="AE6:AG6"/>
    <mergeCell ref="AE7:AG7"/>
    <mergeCell ref="AH7:AN7"/>
    <mergeCell ref="AR47:AU47"/>
    <mergeCell ref="AJ45:AK45"/>
    <mergeCell ref="AL45:AM45"/>
    <mergeCell ref="AN45:AO45"/>
    <mergeCell ref="AR44:AU44"/>
    <mergeCell ref="AJ42:AK42"/>
    <mergeCell ref="AL42:AM42"/>
    <mergeCell ref="AN42:AO42"/>
    <mergeCell ref="AR41:AU41"/>
    <mergeCell ref="AJ39:AK39"/>
    <mergeCell ref="AL39:AM39"/>
    <mergeCell ref="AN39:AO39"/>
    <mergeCell ref="N39:Q39"/>
    <mergeCell ref="R39:V39"/>
    <mergeCell ref="N40:Q40"/>
    <mergeCell ref="R40:V40"/>
    <mergeCell ref="N41:Q41"/>
    <mergeCell ref="R41:V41"/>
    <mergeCell ref="N42:Q42"/>
    <mergeCell ref="R42:V42"/>
    <mergeCell ref="N45:Q45"/>
    <mergeCell ref="R45:V45"/>
    <mergeCell ref="N46:Q46"/>
    <mergeCell ref="R46:V46"/>
    <mergeCell ref="N47:Q47"/>
    <mergeCell ref="R47:V47"/>
    <mergeCell ref="N48:Q48"/>
    <mergeCell ref="R48:V48"/>
    <mergeCell ref="N49:Q49"/>
    <mergeCell ref="R49:V49"/>
    <mergeCell ref="N51:Q51"/>
    <mergeCell ref="R51:V51"/>
    <mergeCell ref="N52:Q52"/>
    <mergeCell ref="R52:V52"/>
    <mergeCell ref="N53:Q53"/>
    <mergeCell ref="R53:V53"/>
    <mergeCell ref="R58:V58"/>
    <mergeCell ref="N59:Q59"/>
    <mergeCell ref="R59:V59"/>
    <mergeCell ref="N60:Q60"/>
    <mergeCell ref="R60:V60"/>
    <mergeCell ref="N61:Q61"/>
    <mergeCell ref="R61:V61"/>
    <mergeCell ref="N62:Q62"/>
    <mergeCell ref="R62:V62"/>
    <mergeCell ref="N63:Q63"/>
    <mergeCell ref="R63:V63"/>
    <mergeCell ref="N65:Q65"/>
    <mergeCell ref="R65:V65"/>
    <mergeCell ref="N69:Q69"/>
    <mergeCell ref="R69:V69"/>
    <mergeCell ref="N70:Q70"/>
    <mergeCell ref="R70:V70"/>
    <mergeCell ref="N71:Q71"/>
    <mergeCell ref="R71:V71"/>
    <mergeCell ref="N72:Q72"/>
    <mergeCell ref="R72:V72"/>
    <mergeCell ref="N73:Q73"/>
    <mergeCell ref="R73:V73"/>
    <mergeCell ref="N74:Q74"/>
    <mergeCell ref="R74:V74"/>
    <mergeCell ref="N75:Q75"/>
    <mergeCell ref="R75:V75"/>
    <mergeCell ref="N76:Q76"/>
    <mergeCell ref="R76:V76"/>
    <mergeCell ref="N77:Q77"/>
    <mergeCell ref="R77:V77"/>
    <mergeCell ref="N81:Q81"/>
    <mergeCell ref="R81:V81"/>
    <mergeCell ref="N82:Q82"/>
    <mergeCell ref="R82:V82"/>
    <mergeCell ref="N83:Q83"/>
    <mergeCell ref="R83:V83"/>
    <mergeCell ref="N84:Q84"/>
    <mergeCell ref="R84:V84"/>
    <mergeCell ref="N85:Q85"/>
    <mergeCell ref="R85:V85"/>
    <mergeCell ref="N86:Q86"/>
    <mergeCell ref="R86:V86"/>
    <mergeCell ref="N87:Q87"/>
    <mergeCell ref="R87:V87"/>
    <mergeCell ref="N88:Q88"/>
    <mergeCell ref="R88:V88"/>
    <mergeCell ref="N89:Q89"/>
    <mergeCell ref="R89:V89"/>
    <mergeCell ref="N93:Q93"/>
    <mergeCell ref="R93:V93"/>
    <mergeCell ref="R95:V95"/>
    <mergeCell ref="N96:Q96"/>
    <mergeCell ref="R96:V96"/>
    <mergeCell ref="N97:Q97"/>
    <mergeCell ref="R97:V97"/>
    <mergeCell ref="N98:Q98"/>
    <mergeCell ref="R98:V98"/>
    <mergeCell ref="N99:Q99"/>
    <mergeCell ref="R99:V99"/>
    <mergeCell ref="N100:Q100"/>
    <mergeCell ref="R100:V100"/>
    <mergeCell ref="N101:Q101"/>
    <mergeCell ref="R101:V101"/>
    <mergeCell ref="N105:Q105"/>
    <mergeCell ref="R105:V105"/>
    <mergeCell ref="N106:Q106"/>
    <mergeCell ref="R106:V106"/>
    <mergeCell ref="N108:Q108"/>
    <mergeCell ref="R108:V108"/>
    <mergeCell ref="N109:Q109"/>
    <mergeCell ref="R109:V109"/>
    <mergeCell ref="N110:Q110"/>
    <mergeCell ref="R110:V110"/>
    <mergeCell ref="N111:Q111"/>
    <mergeCell ref="R111:V111"/>
    <mergeCell ref="N112:Q112"/>
    <mergeCell ref="R112:V112"/>
    <mergeCell ref="N113:Q113"/>
    <mergeCell ref="R113:V113"/>
    <mergeCell ref="N117:Q117"/>
    <mergeCell ref="R117:V117"/>
    <mergeCell ref="N118:Q118"/>
    <mergeCell ref="R118:V118"/>
    <mergeCell ref="N119:Q119"/>
    <mergeCell ref="R119:V119"/>
    <mergeCell ref="R121:V121"/>
    <mergeCell ref="N122:Q122"/>
    <mergeCell ref="R122:V122"/>
    <mergeCell ref="N123:Q123"/>
    <mergeCell ref="R123:V123"/>
    <mergeCell ref="N124:Q124"/>
    <mergeCell ref="R124:V124"/>
    <mergeCell ref="N125:Q125"/>
    <mergeCell ref="R125:V125"/>
    <mergeCell ref="N126:Q126"/>
    <mergeCell ref="R126:V126"/>
    <mergeCell ref="N127:Q127"/>
    <mergeCell ref="R127:V127"/>
    <mergeCell ref="N128:Q128"/>
    <mergeCell ref="R128:V128"/>
    <mergeCell ref="N129:Q129"/>
    <mergeCell ref="R129:V129"/>
    <mergeCell ref="N130:Q130"/>
    <mergeCell ref="R130:V130"/>
    <mergeCell ref="N131:Q131"/>
    <mergeCell ref="R131:V131"/>
    <mergeCell ref="N132:Q132"/>
    <mergeCell ref="R132:V132"/>
    <mergeCell ref="N133:Q133"/>
    <mergeCell ref="R133:V133"/>
    <mergeCell ref="N134:Q134"/>
    <mergeCell ref="R134:V134"/>
    <mergeCell ref="N135:Q135"/>
    <mergeCell ref="R135:V135"/>
    <mergeCell ref="N136:Q136"/>
    <mergeCell ref="R136:V136"/>
    <mergeCell ref="AH8:AN8"/>
    <mergeCell ref="AE8:AG8"/>
    <mergeCell ref="N137:Q137"/>
    <mergeCell ref="R137:V137"/>
    <mergeCell ref="N138:Q138"/>
    <mergeCell ref="R138:V138"/>
    <mergeCell ref="N149:Q149"/>
    <mergeCell ref="R149:V149"/>
    <mergeCell ref="N150:Q150"/>
    <mergeCell ref="R150:V150"/>
    <mergeCell ref="N151:Q151"/>
    <mergeCell ref="R151:V151"/>
    <mergeCell ref="N152:Q152"/>
    <mergeCell ref="R152:V152"/>
    <mergeCell ref="N139:Q139"/>
    <mergeCell ref="R139:V139"/>
    <mergeCell ref="N140:Q140"/>
    <mergeCell ref="R140:V140"/>
    <mergeCell ref="N141:Q141"/>
    <mergeCell ref="R141:V141"/>
    <mergeCell ref="N142:Q142"/>
    <mergeCell ref="R142:V142"/>
    <mergeCell ref="N143:Q143"/>
    <mergeCell ref="R143:V143"/>
    <mergeCell ref="N144:Q144"/>
    <mergeCell ref="R144:V144"/>
    <mergeCell ref="N145:Q145"/>
    <mergeCell ref="R145:V145"/>
    <mergeCell ref="N146:Q146"/>
    <mergeCell ref="R146:V146"/>
    <mergeCell ref="N147:Q147"/>
    <mergeCell ref="R147:V147"/>
  </mergeCells>
  <conditionalFormatting sqref="AF22:AQ23">
    <cfRule type="cellIs" dxfId="23" priority="1" operator="notEqual">
      <formula>""</formula>
    </cfRule>
  </conditionalFormatting>
  <dataValidations count="15">
    <dataValidation type="decimal" allowBlank="1" showInputMessage="1" showErrorMessage="1" errorTitle="VALOR INCORECTO" error="Insira um número correspondente à quantidade dos insumos entregues ao PA" sqref="AF24:AQ152" xr:uid="{087DFA18-0B3F-4B52-8C6D-723DCDDC5128}">
      <formula1>0</formula1>
      <formula2>1000000</formula2>
    </dataValidation>
    <dataValidation type="whole" allowBlank="1" showInputMessage="1" showErrorMessage="1" errorTitle="ANO INCORRECTO" error="INSIRA O ANO" sqref="I27:I32" xr:uid="{DC318DE3-AF30-4FE4-BC16-C0E9685C8EA6}">
      <formula1>1900</formula1>
      <formula2>2022</formula2>
    </dataValidation>
    <dataValidation type="list" allowBlank="1" showInputMessage="1" showErrorMessage="1" sqref="H25:H32" xr:uid="{A09193A7-88DA-4D77-B773-B845FCB89330}">
      <formula1>"M,F"</formula1>
    </dataValidation>
    <dataValidation type="list" allowBlank="1" showInputMessage="1" showErrorMessage="1" sqref="AB11:AE11 AE7:AF7" xr:uid="{1A9F44EE-84CC-4C38-8B5E-6C263F7AA992}">
      <formula1>INDIRECT(SUBSTITUTE(#REF!,"_"," "))</formula1>
    </dataValidation>
    <dataValidation type="list" allowBlank="1" showInputMessage="1" showErrorMessage="1" sqref="AE5:AF5 AH5:AN5" xr:uid="{8C7469BB-CE68-4B3C-A95D-81B679EE6A6F}">
      <formula1>districts</formula1>
    </dataValidation>
    <dataValidation type="whole" allowBlank="1" showInputMessage="1" showErrorMessage="1" sqref="AH3:AN3" xr:uid="{B173083B-BACC-4C90-90AC-7F7692D2E352}">
      <formula1>100000000</formula1>
      <formula2>199999999</formula2>
    </dataValidation>
    <dataValidation type="list" allowBlank="1" showInputMessage="1" showErrorMessage="1" sqref="AH6:AN6 N24:Q152" xr:uid="{7D54709E-6797-4BCB-9A3B-D1CC27812C70}">
      <formula1>INDIRECT(SUBSTITUTE($AH$5,"_"," "))</formula1>
    </dataValidation>
    <dataValidation type="decimal" allowBlank="1" showInputMessage="1" showErrorMessage="1" errorTitle="Latitude incorrecta" error="Insira a latityde em graus decimais em inclua o sinal negativo (-)" sqref="AH9:AN9" xr:uid="{709B34A8-E430-4A99-B8B1-62C9BCDC2790}">
      <formula1>-40</formula1>
      <formula2>-2</formula2>
    </dataValidation>
    <dataValidation type="decimal" allowBlank="1" showInputMessage="1" showErrorMessage="1" errorTitle="Longitude incorrecta" error="Insira a longitude em graus decimais" sqref="AH10:AN10" xr:uid="{044018CF-CE79-40B4-81BE-914FADA54679}">
      <formula1>20</formula1>
      <formula2>40</formula2>
    </dataValidation>
    <dataValidation type="list" allowBlank="1" showInputMessage="1" showErrorMessage="1" errorTitle="ANO INCORRECTO" error="INSIRA O ANO" sqref="J24:K152" xr:uid="{9CEF7C27-7A4F-4727-9E0A-7F6DF7E91065}">
      <formula1>"M,F"</formula1>
    </dataValidation>
    <dataValidation type="whole" allowBlank="1" showInputMessage="1" showErrorMessage="1" sqref="L24:M152" xr:uid="{332DF24C-4291-4F89-9216-CBE2579EEC3F}">
      <formula1>1900</formula1>
      <formula2>2023</formula2>
    </dataValidation>
    <dataValidation allowBlank="1" showInputMessage="1" showErrorMessage="1" errorTitle="VALOR INCORECTO" error="Insira um número correspondente à quantidade dos insumos entregues ao PA" sqref="Z24:AE152" xr:uid="{C0DA6F97-8CDF-46AC-B4C0-5CD6111782CA}"/>
    <dataValidation type="list" allowBlank="1" showInputMessage="1" showErrorMessage="1" sqref="AF22:AQ23" xr:uid="{514EA5A4-4E6C-433C-BD9F-6BE655EFAEF5}">
      <formula1>agrochemicals</formula1>
    </dataValidation>
    <dataValidation showInputMessage="1" showErrorMessage="1" sqref="AE8:AG8" xr:uid="{B87B2C20-7F50-4E1A-9B8A-75B88E7CF1DF}"/>
    <dataValidation type="list" allowBlank="1" showInputMessage="1" sqref="AH8:AN8" xr:uid="{454D27C7-CD71-496E-B22E-F2F2D036D4FC}">
      <formula1>cadeias_valor</formula1>
    </dataValidation>
  </dataValidations>
  <printOptions horizontalCentered="1"/>
  <pageMargins left="0.1" right="0.1" top="0.1" bottom="0.65" header="0.3" footer="0.1"/>
  <pageSetup paperSize="9" orientation="landscape" r:id="rId1"/>
  <headerFooter>
    <oddFooter>&amp;L&amp;"Arial Nova Cond Light,Regular"&amp;9 1.º MEMBRO______________________&amp;C&amp;"Arial Nova Cond Light,Regular"&amp;9A COMISSÃO RECEPTORA
 2.º MEMBRO______________________
PG &amp;P/&amp;N&amp;R&amp;"Arial Nova Cond Light,Regular"&amp;9 3.º MEMBRO______________________</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037AA-DBE2-44FD-95DB-635E0C7BB365}">
  <sheetPr codeName="Sheet18">
    <tabColor rgb="FF0070C0"/>
  </sheetPr>
  <dimension ref="A1:BI154"/>
  <sheetViews>
    <sheetView showGridLines="0" tabSelected="1" view="pageBreakPreview" zoomScale="97" zoomScaleNormal="145" zoomScaleSheetLayoutView="97" workbookViewId="0">
      <selection activeCell="BB1" sqref="BB1:BI9"/>
    </sheetView>
  </sheetViews>
  <sheetFormatPr defaultColWidth="2.53125" defaultRowHeight="13.9" x14ac:dyDescent="0.4"/>
  <cols>
    <col min="1" max="1" width="1.9296875" style="288" customWidth="1"/>
    <col min="2" max="2" width="1.53125" style="288" customWidth="1"/>
    <col min="3" max="3" width="4.265625" style="288" customWidth="1"/>
    <col min="4" max="4" width="1.796875" style="288" customWidth="1"/>
    <col min="5" max="5" width="2.86328125" style="288" customWidth="1"/>
    <col min="6" max="6" width="3.53125" style="288" customWidth="1"/>
    <col min="7" max="7" width="3.1328125" style="288" customWidth="1"/>
    <col min="8" max="8" width="1.73046875" style="288" customWidth="1"/>
    <col min="9" max="9" width="1.86328125" style="288" customWidth="1"/>
    <col min="10" max="10" width="1.6640625" style="288" customWidth="1"/>
    <col min="11" max="11" width="0.3984375" style="288" customWidth="1"/>
    <col min="12" max="12" width="2.6640625" style="288" customWidth="1"/>
    <col min="13" max="13" width="2.46484375" style="288" customWidth="1"/>
    <col min="14" max="14" width="2.33203125" style="288" hidden="1" customWidth="1"/>
    <col min="15" max="15" width="1.86328125" style="288" hidden="1" customWidth="1"/>
    <col min="16" max="16" width="1.53125" style="288" hidden="1" customWidth="1"/>
    <col min="17" max="17" width="8.59765625" style="288" customWidth="1"/>
    <col min="18" max="18" width="1.6640625" style="288" customWidth="1"/>
    <col min="19" max="19" width="2.53125" style="288" customWidth="1"/>
    <col min="20" max="20" width="1.796875" style="288" customWidth="1"/>
    <col min="21" max="21" width="2.53125" style="288" customWidth="1"/>
    <col min="22" max="23" width="2.1328125" style="288" customWidth="1"/>
    <col min="24" max="24" width="2.53125" style="288" customWidth="1"/>
    <col min="25" max="25" width="1.6640625" style="288" customWidth="1"/>
    <col min="26" max="26" width="2.1328125" style="288" customWidth="1"/>
    <col min="27" max="27" width="1.3984375" style="288" customWidth="1"/>
    <col min="28" max="28" width="3.59765625" style="288" customWidth="1"/>
    <col min="29" max="29" width="4.6640625" style="288" customWidth="1"/>
    <col min="30" max="30" width="3.06640625" style="288" customWidth="1"/>
    <col min="31" max="31" width="4.6640625" style="288" customWidth="1"/>
    <col min="32" max="34" width="2.73046875" style="288" customWidth="1"/>
    <col min="35" max="35" width="2" style="288" customWidth="1"/>
    <col min="36" max="36" width="4.796875" style="288" customWidth="1"/>
    <col min="37" max="37" width="4.46484375" style="288" customWidth="1"/>
    <col min="38" max="38" width="1.6640625" style="288" customWidth="1"/>
    <col min="39" max="39" width="3" style="288" customWidth="1"/>
    <col min="40" max="40" width="1.53125" style="288" customWidth="1"/>
    <col min="41" max="41" width="1.33203125" style="288" customWidth="1"/>
    <col min="42" max="42" width="1.6640625" style="288" customWidth="1"/>
    <col min="43" max="43" width="3.73046875" style="288" customWidth="1"/>
    <col min="44" max="44" width="3.1328125" style="288" customWidth="1"/>
    <col min="45" max="45" width="2.3984375" style="288" customWidth="1"/>
    <col min="46" max="46" width="2.33203125" style="288" customWidth="1"/>
    <col min="47" max="47" width="1.53125" style="288" customWidth="1"/>
    <col min="48" max="48" width="1.33203125" style="288" customWidth="1"/>
    <col min="49" max="49" width="2.265625" style="288" customWidth="1"/>
    <col min="50" max="50" width="2.46484375" style="288" customWidth="1"/>
    <col min="51" max="51" width="2.9296875" style="288" customWidth="1"/>
    <col min="52" max="52" width="0.33203125" style="288" customWidth="1"/>
    <col min="53" max="53" width="0.53125" style="288" customWidth="1"/>
    <col min="54" max="54" width="1.86328125" style="288" customWidth="1"/>
    <col min="55" max="55" width="8.53125" style="288" customWidth="1"/>
    <col min="56" max="56" width="2.3984375" style="288" customWidth="1"/>
    <col min="57" max="57" width="1.6640625" style="288" customWidth="1"/>
    <col min="58" max="58" width="1.59765625" style="288" customWidth="1"/>
    <col min="59" max="59" width="1.53125" style="288" customWidth="1"/>
    <col min="60" max="60" width="0.53125" style="288" customWidth="1"/>
    <col min="61" max="61" width="1.53125" style="288" customWidth="1"/>
    <col min="62" max="16384" width="2.53125" style="288"/>
  </cols>
  <sheetData>
    <row r="1" spans="1:61" ht="15" customHeight="1" x14ac:dyDescent="0.4">
      <c r="A1" s="285"/>
      <c r="B1" s="286"/>
      <c r="C1" s="286"/>
      <c r="D1" s="286"/>
      <c r="E1" s="286"/>
      <c r="F1" s="287"/>
      <c r="G1" s="287"/>
      <c r="H1" s="287"/>
      <c r="I1" s="287"/>
      <c r="J1" s="287"/>
      <c r="K1" s="287"/>
      <c r="L1" s="287"/>
      <c r="M1" s="287"/>
      <c r="N1" s="287"/>
      <c r="O1" s="287"/>
      <c r="P1" s="287"/>
      <c r="Q1" s="287"/>
      <c r="R1" s="287"/>
      <c r="S1" s="2096" t="s">
        <v>2517</v>
      </c>
      <c r="T1" s="2097"/>
      <c r="U1" s="2097"/>
      <c r="V1" s="2097"/>
      <c r="W1" s="2097"/>
      <c r="X1" s="2097"/>
      <c r="Y1" s="2097"/>
      <c r="Z1" s="2097"/>
      <c r="AA1" s="2097"/>
      <c r="AB1" s="2097"/>
      <c r="AC1" s="2097"/>
      <c r="AD1" s="2097"/>
      <c r="AE1" s="2097"/>
      <c r="AF1" s="2097"/>
      <c r="AG1" s="2097"/>
      <c r="AH1" s="2087" t="s">
        <v>3445</v>
      </c>
      <c r="AI1" s="2088"/>
      <c r="AJ1" s="2089"/>
      <c r="AK1" s="2078" t="s">
        <v>2519</v>
      </c>
      <c r="AL1" s="2078"/>
      <c r="AM1" s="2078"/>
      <c r="AN1" s="2078"/>
      <c r="AO1" s="2078"/>
      <c r="AP1" s="2078"/>
      <c r="AQ1" s="2078"/>
      <c r="AR1" s="2078"/>
      <c r="AS1" s="2078"/>
      <c r="AT1" s="2078"/>
      <c r="AU1" s="2078"/>
      <c r="AV1" s="2078"/>
      <c r="AW1" s="2078"/>
      <c r="AX1" s="2078"/>
      <c r="AY1" s="2078"/>
      <c r="AZ1" s="2078"/>
      <c r="BA1" s="2078"/>
      <c r="BB1" s="2069" t="s">
        <v>2520</v>
      </c>
      <c r="BC1" s="2070"/>
      <c r="BD1" s="2070"/>
      <c r="BE1" s="2070"/>
      <c r="BF1" s="2070"/>
      <c r="BG1" s="2070"/>
      <c r="BH1" s="2070"/>
      <c r="BI1" s="2071"/>
    </row>
    <row r="2" spans="1:61" ht="16.899999999999999" customHeight="1" x14ac:dyDescent="0.4">
      <c r="A2" s="289"/>
      <c r="B2" s="290"/>
      <c r="C2" s="290"/>
      <c r="D2" s="290"/>
      <c r="E2" s="290"/>
      <c r="F2" s="291"/>
      <c r="G2" s="291"/>
      <c r="H2" s="291"/>
      <c r="I2" s="291"/>
      <c r="J2" s="291"/>
      <c r="K2" s="291"/>
      <c r="L2" s="291"/>
      <c r="M2" s="291"/>
      <c r="N2" s="291"/>
      <c r="O2" s="291"/>
      <c r="P2" s="291"/>
      <c r="Q2" s="291"/>
      <c r="R2" s="291"/>
      <c r="S2" s="2098"/>
      <c r="T2" s="2099"/>
      <c r="U2" s="2099"/>
      <c r="V2" s="2099"/>
      <c r="W2" s="2099"/>
      <c r="X2" s="2099"/>
      <c r="Y2" s="2099"/>
      <c r="Z2" s="2099"/>
      <c r="AA2" s="2099"/>
      <c r="AB2" s="2099"/>
      <c r="AC2" s="2099"/>
      <c r="AD2" s="2099"/>
      <c r="AE2" s="2099"/>
      <c r="AF2" s="2099"/>
      <c r="AG2" s="2099"/>
      <c r="AH2" s="2090"/>
      <c r="AI2" s="2091"/>
      <c r="AJ2" s="2092"/>
      <c r="AK2" s="2079" t="s">
        <v>1217</v>
      </c>
      <c r="AL2" s="2079"/>
      <c r="AM2" s="2079"/>
      <c r="AN2" s="2079"/>
      <c r="AO2" s="2079"/>
      <c r="AP2" s="2081"/>
      <c r="AQ2" s="2082"/>
      <c r="AR2" s="2082"/>
      <c r="AS2" s="2082"/>
      <c r="AT2" s="2082"/>
      <c r="AU2" s="2082"/>
      <c r="AV2" s="2082"/>
      <c r="AW2" s="2082"/>
      <c r="AX2" s="2082"/>
      <c r="AY2" s="2082"/>
      <c r="AZ2" s="2082"/>
      <c r="BA2" s="2082"/>
      <c r="BB2" s="2072"/>
      <c r="BC2" s="2073"/>
      <c r="BD2" s="2073"/>
      <c r="BE2" s="2073"/>
      <c r="BF2" s="2073"/>
      <c r="BG2" s="2073"/>
      <c r="BH2" s="2073"/>
      <c r="BI2" s="2074"/>
    </row>
    <row r="3" spans="1:61" ht="16.899999999999999" customHeight="1" x14ac:dyDescent="0.4">
      <c r="A3" s="289"/>
      <c r="B3" s="290"/>
      <c r="C3" s="290"/>
      <c r="D3" s="290"/>
      <c r="E3" s="290"/>
      <c r="F3" s="291"/>
      <c r="G3" s="291"/>
      <c r="H3" s="291"/>
      <c r="I3" s="291"/>
      <c r="J3" s="291"/>
      <c r="K3" s="291"/>
      <c r="L3" s="291"/>
      <c r="M3" s="291"/>
      <c r="N3" s="291"/>
      <c r="O3" s="291"/>
      <c r="P3" s="291"/>
      <c r="Q3" s="291"/>
      <c r="R3" s="291"/>
      <c r="S3" s="2098"/>
      <c r="T3" s="2099"/>
      <c r="U3" s="2099"/>
      <c r="V3" s="2099"/>
      <c r="W3" s="2099"/>
      <c r="X3" s="2099"/>
      <c r="Y3" s="2099"/>
      <c r="Z3" s="2099"/>
      <c r="AA3" s="2099"/>
      <c r="AB3" s="2099"/>
      <c r="AC3" s="2099"/>
      <c r="AD3" s="2099"/>
      <c r="AE3" s="2099"/>
      <c r="AF3" s="2099"/>
      <c r="AG3" s="2099"/>
      <c r="AH3" s="2090"/>
      <c r="AI3" s="2091"/>
      <c r="AJ3" s="2092"/>
      <c r="AK3" s="2079" t="s">
        <v>1996</v>
      </c>
      <c r="AL3" s="2079"/>
      <c r="AM3" s="2079"/>
      <c r="AN3" s="2079"/>
      <c r="AO3" s="2079"/>
      <c r="AP3" s="2081"/>
      <c r="AQ3" s="2082"/>
      <c r="AR3" s="2082"/>
      <c r="AS3" s="2082"/>
      <c r="AT3" s="2082"/>
      <c r="AU3" s="2082"/>
      <c r="AV3" s="2082"/>
      <c r="AW3" s="2082"/>
      <c r="AX3" s="2082"/>
      <c r="AY3" s="2082"/>
      <c r="AZ3" s="2082"/>
      <c r="BA3" s="2082"/>
      <c r="BB3" s="2072"/>
      <c r="BC3" s="2073"/>
      <c r="BD3" s="2073"/>
      <c r="BE3" s="2073"/>
      <c r="BF3" s="2073"/>
      <c r="BG3" s="2073"/>
      <c r="BH3" s="2073"/>
      <c r="BI3" s="2074"/>
    </row>
    <row r="4" spans="1:61" ht="16.899999999999999" customHeight="1" x14ac:dyDescent="0.4">
      <c r="A4" s="2063" t="s">
        <v>1937</v>
      </c>
      <c r="B4" s="2064"/>
      <c r="C4" s="2064"/>
      <c r="D4" s="2064"/>
      <c r="E4" s="2064"/>
      <c r="F4" s="2064"/>
      <c r="G4" s="2064"/>
      <c r="H4" s="2064"/>
      <c r="I4" s="2064"/>
      <c r="J4" s="2064"/>
      <c r="K4" s="2064"/>
      <c r="L4" s="2064"/>
      <c r="M4" s="2064"/>
      <c r="N4" s="2064"/>
      <c r="O4" s="2064"/>
      <c r="P4" s="2064"/>
      <c r="Q4" s="2064"/>
      <c r="R4" s="2064"/>
      <c r="S4" s="2098"/>
      <c r="T4" s="2099"/>
      <c r="U4" s="2099"/>
      <c r="V4" s="2099"/>
      <c r="W4" s="2099"/>
      <c r="X4" s="2099"/>
      <c r="Y4" s="2099"/>
      <c r="Z4" s="2099"/>
      <c r="AA4" s="2099"/>
      <c r="AB4" s="2099"/>
      <c r="AC4" s="2099"/>
      <c r="AD4" s="2099"/>
      <c r="AE4" s="2099"/>
      <c r="AF4" s="2099"/>
      <c r="AG4" s="2099"/>
      <c r="AH4" s="2090"/>
      <c r="AI4" s="2091"/>
      <c r="AJ4" s="2092"/>
      <c r="AK4" s="2079" t="s">
        <v>1218</v>
      </c>
      <c r="AL4" s="2079"/>
      <c r="AM4" s="2079"/>
      <c r="AN4" s="2079"/>
      <c r="AO4" s="2079"/>
      <c r="AP4" s="2081"/>
      <c r="AQ4" s="2082"/>
      <c r="AR4" s="2082"/>
      <c r="AS4" s="2082"/>
      <c r="AT4" s="2082"/>
      <c r="AU4" s="2082"/>
      <c r="AV4" s="2082"/>
      <c r="AW4" s="2082"/>
      <c r="AX4" s="2082"/>
      <c r="AY4" s="2082"/>
      <c r="AZ4" s="2082"/>
      <c r="BA4" s="2082"/>
      <c r="BB4" s="2072"/>
      <c r="BC4" s="2073"/>
      <c r="BD4" s="2073"/>
      <c r="BE4" s="2073"/>
      <c r="BF4" s="2073"/>
      <c r="BG4" s="2073"/>
      <c r="BH4" s="2073"/>
      <c r="BI4" s="2074"/>
    </row>
    <row r="5" spans="1:61" ht="16.149999999999999" customHeight="1" x14ac:dyDescent="0.4">
      <c r="A5" s="2063" t="s">
        <v>1939</v>
      </c>
      <c r="B5" s="2064"/>
      <c r="C5" s="2064"/>
      <c r="D5" s="2064"/>
      <c r="E5" s="2064"/>
      <c r="F5" s="2064"/>
      <c r="G5" s="2064"/>
      <c r="H5" s="2064"/>
      <c r="I5" s="2064"/>
      <c r="J5" s="2064"/>
      <c r="K5" s="2064"/>
      <c r="L5" s="2064"/>
      <c r="M5" s="2064"/>
      <c r="N5" s="2064"/>
      <c r="O5" s="2064"/>
      <c r="P5" s="2064"/>
      <c r="Q5" s="2064"/>
      <c r="R5" s="2064"/>
      <c r="S5" s="2098"/>
      <c r="T5" s="2099"/>
      <c r="U5" s="2099"/>
      <c r="V5" s="2099"/>
      <c r="W5" s="2099"/>
      <c r="X5" s="2099"/>
      <c r="Y5" s="2099"/>
      <c r="Z5" s="2099"/>
      <c r="AA5" s="2099"/>
      <c r="AB5" s="2099"/>
      <c r="AC5" s="2099"/>
      <c r="AD5" s="2099"/>
      <c r="AE5" s="2099"/>
      <c r="AF5" s="2099"/>
      <c r="AG5" s="2099"/>
      <c r="AH5" s="2090"/>
      <c r="AI5" s="2091"/>
      <c r="AJ5" s="2092"/>
      <c r="AK5" s="2079" t="s">
        <v>2539</v>
      </c>
      <c r="AL5" s="2079"/>
      <c r="AM5" s="2079"/>
      <c r="AN5" s="2079"/>
      <c r="AO5" s="2079"/>
      <c r="AP5" s="2081"/>
      <c r="AQ5" s="2082"/>
      <c r="AR5" s="2082"/>
      <c r="AS5" s="2082"/>
      <c r="AT5" s="2082"/>
      <c r="AU5" s="2082"/>
      <c r="AV5" s="2082"/>
      <c r="AW5" s="2082"/>
      <c r="AX5" s="2082"/>
      <c r="AY5" s="2082"/>
      <c r="AZ5" s="2082"/>
      <c r="BA5" s="2082"/>
      <c r="BB5" s="2072"/>
      <c r="BC5" s="2073"/>
      <c r="BD5" s="2073"/>
      <c r="BE5" s="2073"/>
      <c r="BF5" s="2073"/>
      <c r="BG5" s="2073"/>
      <c r="BH5" s="2073"/>
      <c r="BI5" s="2074"/>
    </row>
    <row r="6" spans="1:61" ht="16.899999999999999" customHeight="1" x14ac:dyDescent="0.4">
      <c r="A6" s="2085" t="s">
        <v>2101</v>
      </c>
      <c r="B6" s="2086"/>
      <c r="C6" s="2086"/>
      <c r="D6" s="2086"/>
      <c r="E6" s="2086"/>
      <c r="F6" s="2086"/>
      <c r="G6" s="2086"/>
      <c r="H6" s="2086"/>
      <c r="I6" s="2086"/>
      <c r="J6" s="2086"/>
      <c r="K6" s="2086"/>
      <c r="L6" s="2086"/>
      <c r="M6" s="2086"/>
      <c r="N6" s="2086"/>
      <c r="O6" s="2086"/>
      <c r="P6" s="2086"/>
      <c r="Q6" s="2086"/>
      <c r="R6" s="2086"/>
      <c r="S6" s="2098"/>
      <c r="T6" s="2099"/>
      <c r="U6" s="2099"/>
      <c r="V6" s="2099"/>
      <c r="W6" s="2099"/>
      <c r="X6" s="2099"/>
      <c r="Y6" s="2099"/>
      <c r="Z6" s="2099"/>
      <c r="AA6" s="2099"/>
      <c r="AB6" s="2099"/>
      <c r="AC6" s="2099"/>
      <c r="AD6" s="2099"/>
      <c r="AE6" s="2099"/>
      <c r="AF6" s="2099"/>
      <c r="AG6" s="2099"/>
      <c r="AH6" s="2090"/>
      <c r="AI6" s="2091"/>
      <c r="AJ6" s="2092"/>
      <c r="AK6" s="2079" t="s">
        <v>2551</v>
      </c>
      <c r="AL6" s="2079"/>
      <c r="AM6" s="2079"/>
      <c r="AN6" s="2079"/>
      <c r="AO6" s="2079"/>
      <c r="AP6" s="2081"/>
      <c r="AQ6" s="2082"/>
      <c r="AR6" s="2082"/>
      <c r="AS6" s="2082"/>
      <c r="AT6" s="2082"/>
      <c r="AU6" s="2082"/>
      <c r="AV6" s="2082"/>
      <c r="AW6" s="2082"/>
      <c r="AX6" s="2082"/>
      <c r="AY6" s="2082"/>
      <c r="AZ6" s="2082"/>
      <c r="BA6" s="2082"/>
      <c r="BB6" s="2072"/>
      <c r="BC6" s="2073"/>
      <c r="BD6" s="2073"/>
      <c r="BE6" s="2073"/>
      <c r="BF6" s="2073"/>
      <c r="BG6" s="2073"/>
      <c r="BH6" s="2073"/>
      <c r="BI6" s="2074"/>
    </row>
    <row r="7" spans="1:61" ht="16.899999999999999" customHeight="1" x14ac:dyDescent="0.4">
      <c r="A7" s="2065" t="s">
        <v>2102</v>
      </c>
      <c r="B7" s="2066"/>
      <c r="C7" s="2066"/>
      <c r="D7" s="2066"/>
      <c r="E7" s="2066"/>
      <c r="F7" s="2066"/>
      <c r="G7" s="2066"/>
      <c r="H7" s="2066"/>
      <c r="I7" s="2066"/>
      <c r="J7" s="2066"/>
      <c r="K7" s="2066"/>
      <c r="L7" s="2066"/>
      <c r="M7" s="2066"/>
      <c r="N7" s="2066"/>
      <c r="O7" s="2066"/>
      <c r="P7" s="2066"/>
      <c r="Q7" s="2066"/>
      <c r="R7" s="2066"/>
      <c r="S7" s="2098"/>
      <c r="T7" s="2099"/>
      <c r="U7" s="2099"/>
      <c r="V7" s="2099"/>
      <c r="W7" s="2099"/>
      <c r="X7" s="2099"/>
      <c r="Y7" s="2099"/>
      <c r="Z7" s="2099"/>
      <c r="AA7" s="2099"/>
      <c r="AB7" s="2099"/>
      <c r="AC7" s="2099"/>
      <c r="AD7" s="2099"/>
      <c r="AE7" s="2099"/>
      <c r="AF7" s="2099"/>
      <c r="AG7" s="2099"/>
      <c r="AH7" s="2090"/>
      <c r="AI7" s="2091"/>
      <c r="AJ7" s="2092"/>
      <c r="AK7" s="2079" t="s">
        <v>2654</v>
      </c>
      <c r="AL7" s="2079"/>
      <c r="AM7" s="2079"/>
      <c r="AN7" s="2079"/>
      <c r="AO7" s="2079"/>
      <c r="AP7" s="2081"/>
      <c r="AQ7" s="2082"/>
      <c r="AR7" s="2082"/>
      <c r="AS7" s="2082"/>
      <c r="AT7" s="2082"/>
      <c r="AU7" s="2082"/>
      <c r="AV7" s="2082"/>
      <c r="AW7" s="2082"/>
      <c r="AX7" s="2082"/>
      <c r="AY7" s="2082"/>
      <c r="AZ7" s="2082"/>
      <c r="BA7" s="2082"/>
      <c r="BB7" s="2072"/>
      <c r="BC7" s="2073"/>
      <c r="BD7" s="2073"/>
      <c r="BE7" s="2073"/>
      <c r="BF7" s="2073"/>
      <c r="BG7" s="2073"/>
      <c r="BH7" s="2073"/>
      <c r="BI7" s="2074"/>
    </row>
    <row r="8" spans="1:61" ht="16.899999999999999" customHeight="1" x14ac:dyDescent="0.4">
      <c r="A8" s="292"/>
      <c r="B8" s="293"/>
      <c r="C8" s="293"/>
      <c r="D8" s="293"/>
      <c r="E8" s="293"/>
      <c r="F8" s="293"/>
      <c r="G8" s="293"/>
      <c r="H8" s="293"/>
      <c r="I8" s="293"/>
      <c r="J8" s="293"/>
      <c r="K8" s="293"/>
      <c r="L8" s="293"/>
      <c r="M8" s="293"/>
      <c r="N8" s="293"/>
      <c r="O8" s="293"/>
      <c r="P8" s="293"/>
      <c r="Q8" s="293"/>
      <c r="R8" s="293"/>
      <c r="S8" s="2098"/>
      <c r="T8" s="2099"/>
      <c r="U8" s="2099"/>
      <c r="V8" s="2099"/>
      <c r="W8" s="2099"/>
      <c r="X8" s="2099"/>
      <c r="Y8" s="2099"/>
      <c r="Z8" s="2099"/>
      <c r="AA8" s="2099"/>
      <c r="AB8" s="2099"/>
      <c r="AC8" s="2099"/>
      <c r="AD8" s="2099"/>
      <c r="AE8" s="2099"/>
      <c r="AF8" s="2099"/>
      <c r="AG8" s="2099"/>
      <c r="AH8" s="2090"/>
      <c r="AI8" s="2091"/>
      <c r="AJ8" s="2092"/>
      <c r="AK8" s="2079" t="s">
        <v>2606</v>
      </c>
      <c r="AL8" s="2079"/>
      <c r="AM8" s="2079"/>
      <c r="AN8" s="2079"/>
      <c r="AO8" s="2079"/>
      <c r="AP8" s="2081"/>
      <c r="AQ8" s="2082"/>
      <c r="AR8" s="2082"/>
      <c r="AS8" s="2082"/>
      <c r="AT8" s="2082"/>
      <c r="AU8" s="2082"/>
      <c r="AV8" s="2082"/>
      <c r="AW8" s="2082"/>
      <c r="AX8" s="2082"/>
      <c r="AY8" s="2082"/>
      <c r="AZ8" s="2082"/>
      <c r="BA8" s="2082"/>
      <c r="BB8" s="2072"/>
      <c r="BC8" s="2073"/>
      <c r="BD8" s="2073"/>
      <c r="BE8" s="2073"/>
      <c r="BF8" s="2073"/>
      <c r="BG8" s="2073"/>
      <c r="BH8" s="2073"/>
      <c r="BI8" s="2074"/>
    </row>
    <row r="9" spans="1:61" ht="16.899999999999999" customHeight="1" x14ac:dyDescent="0.4">
      <c r="A9" s="2067"/>
      <c r="B9" s="2068"/>
      <c r="C9" s="2068"/>
      <c r="D9" s="2068"/>
      <c r="E9" s="2068"/>
      <c r="F9" s="2068"/>
      <c r="G9" s="2068"/>
      <c r="H9" s="2068"/>
      <c r="I9" s="2068"/>
      <c r="J9" s="2068"/>
      <c r="K9" s="2068"/>
      <c r="L9" s="2068"/>
      <c r="M9" s="2068"/>
      <c r="N9" s="2068"/>
      <c r="O9" s="2068"/>
      <c r="P9" s="2068"/>
      <c r="Q9" s="2068"/>
      <c r="R9" s="2068"/>
      <c r="S9" s="2100"/>
      <c r="T9" s="2101"/>
      <c r="U9" s="2101"/>
      <c r="V9" s="2101"/>
      <c r="W9" s="2101"/>
      <c r="X9" s="2101"/>
      <c r="Y9" s="2101"/>
      <c r="Z9" s="2101"/>
      <c r="AA9" s="2101"/>
      <c r="AB9" s="2101"/>
      <c r="AC9" s="2101"/>
      <c r="AD9" s="2101"/>
      <c r="AE9" s="2101"/>
      <c r="AF9" s="2101"/>
      <c r="AG9" s="2101"/>
      <c r="AH9" s="2093"/>
      <c r="AI9" s="2094"/>
      <c r="AJ9" s="2095"/>
      <c r="AK9" s="2080" t="s">
        <v>2552</v>
      </c>
      <c r="AL9" s="2080"/>
      <c r="AM9" s="2080"/>
      <c r="AN9" s="2080"/>
      <c r="AO9" s="2080"/>
      <c r="AP9" s="2083"/>
      <c r="AQ9" s="2084"/>
      <c r="AR9" s="2084"/>
      <c r="AS9" s="2084"/>
      <c r="AT9" s="2084"/>
      <c r="AU9" s="2084"/>
      <c r="AV9" s="2084"/>
      <c r="AW9" s="2084"/>
      <c r="AX9" s="2084"/>
      <c r="AY9" s="2084"/>
      <c r="AZ9" s="2084"/>
      <c r="BA9" s="2084"/>
      <c r="BB9" s="2075"/>
      <c r="BC9" s="2076"/>
      <c r="BD9" s="2076"/>
      <c r="BE9" s="2076"/>
      <c r="BF9" s="2076"/>
      <c r="BG9" s="2076"/>
      <c r="BH9" s="2076"/>
      <c r="BI9" s="2077"/>
    </row>
    <row r="10" spans="1:61" ht="4.1500000000000004" customHeight="1" x14ac:dyDescent="0.4"/>
    <row r="11" spans="1:61" ht="10.5" customHeight="1" x14ac:dyDescent="0.4">
      <c r="A11" s="2108" t="s">
        <v>1219</v>
      </c>
      <c r="B11" s="2109"/>
      <c r="C11" s="2109"/>
      <c r="D11" s="2109"/>
      <c r="E11" s="2109"/>
      <c r="F11" s="2109"/>
      <c r="G11" s="2109"/>
      <c r="H11" s="2108" t="s">
        <v>1220</v>
      </c>
      <c r="I11" s="2109"/>
      <c r="J11" s="2109"/>
      <c r="K11" s="2109"/>
      <c r="L11" s="2109"/>
      <c r="M11" s="2109"/>
      <c r="N11" s="2109"/>
      <c r="O11" s="2109"/>
      <c r="P11" s="2109"/>
      <c r="Q11" s="2109"/>
      <c r="R11" s="2109"/>
      <c r="S11" s="2109"/>
      <c r="T11" s="2109"/>
      <c r="U11" s="2109"/>
      <c r="V11" s="2126"/>
      <c r="W11" s="2108" t="s">
        <v>2403</v>
      </c>
      <c r="X11" s="2109"/>
      <c r="Y11" s="2109"/>
      <c r="Z11" s="2109"/>
      <c r="AA11" s="2109"/>
      <c r="AB11" s="2109"/>
      <c r="AC11" s="2127"/>
      <c r="AD11" s="2109"/>
      <c r="AE11" s="2109"/>
      <c r="AF11" s="2109"/>
      <c r="AG11" s="2109"/>
      <c r="AH11" s="2109"/>
      <c r="AI11" s="2109"/>
      <c r="AJ11" s="2109"/>
      <c r="AK11" s="2109"/>
      <c r="AL11" s="2109"/>
      <c r="AM11" s="2109"/>
      <c r="AN11" s="2109"/>
      <c r="AO11" s="2109"/>
      <c r="AP11" s="2109"/>
      <c r="AQ11" s="2109"/>
      <c r="AR11" s="2109"/>
      <c r="AS11" s="2109"/>
      <c r="AT11" s="2109"/>
      <c r="AU11" s="2126"/>
      <c r="AV11" s="2105" t="s">
        <v>2279</v>
      </c>
      <c r="AW11" s="2105"/>
      <c r="AX11" s="2105"/>
      <c r="AY11" s="2105"/>
      <c r="AZ11" s="2105"/>
      <c r="BA11" s="2105"/>
      <c r="BB11" s="2106"/>
      <c r="BC11" s="2106"/>
      <c r="BD11" s="2106"/>
      <c r="BE11" s="2106"/>
      <c r="BF11" s="2106"/>
      <c r="BG11" s="2106"/>
      <c r="BH11" s="2106"/>
      <c r="BI11" s="2107"/>
    </row>
    <row r="12" spans="1:61" s="282" customFormat="1" ht="13.25" customHeight="1" x14ac:dyDescent="0.45">
      <c r="A12" s="298">
        <v>1</v>
      </c>
      <c r="B12" s="360" t="s">
        <v>1222</v>
      </c>
      <c r="C12" s="360"/>
      <c r="D12" s="361">
        <v>6</v>
      </c>
      <c r="E12" s="360" t="s">
        <v>1223</v>
      </c>
      <c r="F12" s="360"/>
      <c r="G12" s="360"/>
      <c r="H12" s="298">
        <v>1</v>
      </c>
      <c r="I12" s="360" t="s">
        <v>2105</v>
      </c>
      <c r="J12" s="360"/>
      <c r="K12" s="360"/>
      <c r="L12" s="360"/>
      <c r="M12" s="360"/>
      <c r="N12" s="360"/>
      <c r="O12" s="360"/>
      <c r="P12" s="360"/>
      <c r="Q12" s="360"/>
      <c r="R12" s="361">
        <v>6</v>
      </c>
      <c r="S12" s="360" t="s">
        <v>1224</v>
      </c>
      <c r="T12" s="360"/>
      <c r="U12" s="360"/>
      <c r="V12" s="299"/>
      <c r="W12" s="297" t="s">
        <v>1225</v>
      </c>
      <c r="X12" s="281" t="s">
        <v>1226</v>
      </c>
      <c r="Y12" s="281"/>
      <c r="AA12" s="296" t="s">
        <v>1227</v>
      </c>
      <c r="AB12" s="283" t="s">
        <v>1228</v>
      </c>
      <c r="AC12" s="283"/>
      <c r="AD12" s="296" t="s">
        <v>1229</v>
      </c>
      <c r="AE12" s="281" t="s">
        <v>1230</v>
      </c>
      <c r="AF12" s="283"/>
      <c r="AG12" s="283"/>
      <c r="AH12" s="283"/>
      <c r="AI12" s="296" t="s">
        <v>1231</v>
      </c>
      <c r="AJ12" s="281" t="s">
        <v>1232</v>
      </c>
      <c r="AK12" s="281"/>
      <c r="AL12" s="296" t="s">
        <v>1233</v>
      </c>
      <c r="AM12" s="281" t="s">
        <v>1234</v>
      </c>
      <c r="AN12" s="283"/>
      <c r="AO12" s="283"/>
      <c r="AP12" s="296" t="s">
        <v>1235</v>
      </c>
      <c r="AQ12" s="281" t="s">
        <v>1236</v>
      </c>
      <c r="AR12" s="283"/>
      <c r="AU12" s="284"/>
      <c r="AV12" s="2079" t="s">
        <v>2280</v>
      </c>
      <c r="AW12" s="2079"/>
      <c r="AX12" s="2079"/>
      <c r="AY12" s="2079"/>
      <c r="AZ12" s="2079"/>
      <c r="BA12" s="2079"/>
      <c r="BB12" s="2102"/>
      <c r="BC12" s="2103"/>
      <c r="BD12" s="2103"/>
      <c r="BE12" s="2103"/>
      <c r="BF12" s="2103"/>
      <c r="BG12" s="2103"/>
      <c r="BH12" s="2103"/>
      <c r="BI12" s="2104"/>
    </row>
    <row r="13" spans="1:61" s="282" customFormat="1" ht="13.25" customHeight="1" x14ac:dyDescent="0.45">
      <c r="A13" s="298">
        <v>2</v>
      </c>
      <c r="B13" s="360" t="s">
        <v>1237</v>
      </c>
      <c r="C13" s="360"/>
      <c r="D13" s="361">
        <v>7</v>
      </c>
      <c r="E13" s="360" t="s">
        <v>1238</v>
      </c>
      <c r="F13" s="360"/>
      <c r="G13" s="360"/>
      <c r="H13" s="298">
        <v>2</v>
      </c>
      <c r="I13" s="360" t="s">
        <v>2402</v>
      </c>
      <c r="J13" s="360"/>
      <c r="K13" s="360"/>
      <c r="L13" s="360"/>
      <c r="M13" s="360"/>
      <c r="N13" s="360"/>
      <c r="O13" s="360"/>
      <c r="P13" s="360"/>
      <c r="Q13" s="360"/>
      <c r="R13" s="361">
        <v>7</v>
      </c>
      <c r="S13" s="360" t="s">
        <v>1240</v>
      </c>
      <c r="T13" s="360"/>
      <c r="U13" s="360"/>
      <c r="V13" s="299"/>
      <c r="W13" s="298" t="s">
        <v>1241</v>
      </c>
      <c r="X13" s="362" t="s">
        <v>1242</v>
      </c>
      <c r="Y13" s="362"/>
      <c r="AA13" s="361" t="s">
        <v>1243</v>
      </c>
      <c r="AB13" s="360" t="s">
        <v>1244</v>
      </c>
      <c r="AC13" s="360"/>
      <c r="AD13" s="361" t="s">
        <v>1245</v>
      </c>
      <c r="AE13" s="362" t="s">
        <v>1244</v>
      </c>
      <c r="AF13" s="360"/>
      <c r="AG13" s="360"/>
      <c r="AH13" s="360"/>
      <c r="AI13" s="361" t="s">
        <v>1246</v>
      </c>
      <c r="AJ13" s="362" t="s">
        <v>1247</v>
      </c>
      <c r="AK13" s="362"/>
      <c r="AL13" s="361" t="s">
        <v>1248</v>
      </c>
      <c r="AM13" s="362" t="s">
        <v>1249</v>
      </c>
      <c r="AN13" s="360"/>
      <c r="AO13" s="360"/>
      <c r="AP13" s="361" t="s">
        <v>1250</v>
      </c>
      <c r="AQ13" s="362" t="s">
        <v>1251</v>
      </c>
      <c r="AR13" s="360"/>
      <c r="AU13" s="284"/>
      <c r="AV13" s="2079" t="s">
        <v>2281</v>
      </c>
      <c r="AW13" s="2079"/>
      <c r="AX13" s="2079"/>
      <c r="AY13" s="2079"/>
      <c r="AZ13" s="2079"/>
      <c r="BA13" s="2079"/>
      <c r="BB13" s="2102"/>
      <c r="BC13" s="2103"/>
      <c r="BD13" s="2103"/>
      <c r="BE13" s="2103"/>
      <c r="BF13" s="2103"/>
      <c r="BG13" s="2103"/>
      <c r="BH13" s="2103"/>
      <c r="BI13" s="2104"/>
    </row>
    <row r="14" spans="1:61" s="282" customFormat="1" ht="13.25" customHeight="1" x14ac:dyDescent="0.45">
      <c r="A14" s="298">
        <v>3</v>
      </c>
      <c r="B14" s="360" t="s">
        <v>1252</v>
      </c>
      <c r="C14" s="360"/>
      <c r="D14" s="361">
        <v>8</v>
      </c>
      <c r="E14" s="360" t="s">
        <v>1253</v>
      </c>
      <c r="F14" s="360"/>
      <c r="G14" s="360"/>
      <c r="H14" s="298">
        <v>3</v>
      </c>
      <c r="I14" s="360" t="s">
        <v>1254</v>
      </c>
      <c r="J14" s="360"/>
      <c r="K14" s="360"/>
      <c r="L14" s="360"/>
      <c r="M14" s="360"/>
      <c r="N14" s="360"/>
      <c r="O14" s="360"/>
      <c r="P14" s="360"/>
      <c r="Q14" s="360"/>
      <c r="R14" s="361">
        <v>8</v>
      </c>
      <c r="S14" s="360" t="s">
        <v>1255</v>
      </c>
      <c r="T14" s="360"/>
      <c r="U14" s="360"/>
      <c r="V14" s="299"/>
      <c r="W14" s="298" t="s">
        <v>1256</v>
      </c>
      <c r="X14" s="362" t="s">
        <v>1257</v>
      </c>
      <c r="Y14" s="362"/>
      <c r="AA14" s="361" t="s">
        <v>1258</v>
      </c>
      <c r="AB14" s="362" t="s">
        <v>1259</v>
      </c>
      <c r="AC14" s="360"/>
      <c r="AD14" s="361" t="s">
        <v>1260</v>
      </c>
      <c r="AE14" s="362" t="s">
        <v>1261</v>
      </c>
      <c r="AF14" s="360"/>
      <c r="AG14" s="360"/>
      <c r="AH14" s="360"/>
      <c r="AI14" s="361" t="s">
        <v>1262</v>
      </c>
      <c r="AJ14" s="362" t="s">
        <v>1263</v>
      </c>
      <c r="AK14" s="360"/>
      <c r="AL14" s="361" t="s">
        <v>1264</v>
      </c>
      <c r="AM14" s="362" t="s">
        <v>1265</v>
      </c>
      <c r="AN14" s="360"/>
      <c r="AO14" s="360"/>
      <c r="AP14" s="361" t="s">
        <v>1266</v>
      </c>
      <c r="AQ14" s="362" t="s">
        <v>1267</v>
      </c>
      <c r="AR14" s="360"/>
      <c r="AU14" s="284"/>
      <c r="AV14" s="2079" t="s">
        <v>2282</v>
      </c>
      <c r="AW14" s="2079"/>
      <c r="AX14" s="2079"/>
      <c r="AY14" s="2079"/>
      <c r="AZ14" s="2079"/>
      <c r="BA14" s="2079"/>
      <c r="BB14" s="2102"/>
      <c r="BC14" s="2103"/>
      <c r="BD14" s="2103"/>
      <c r="BE14" s="2103"/>
      <c r="BF14" s="2103"/>
      <c r="BG14" s="2103"/>
      <c r="BH14" s="2103"/>
      <c r="BI14" s="2104"/>
    </row>
    <row r="15" spans="1:61" s="282" customFormat="1" ht="13.25" customHeight="1" x14ac:dyDescent="0.45">
      <c r="A15" s="298">
        <v>4</v>
      </c>
      <c r="B15" s="360" t="s">
        <v>1268</v>
      </c>
      <c r="C15" s="360"/>
      <c r="D15" s="361">
        <v>9</v>
      </c>
      <c r="E15" s="360" t="s">
        <v>1269</v>
      </c>
      <c r="F15" s="360"/>
      <c r="G15" s="360"/>
      <c r="H15" s="298">
        <v>4</v>
      </c>
      <c r="I15" s="360" t="s">
        <v>1270</v>
      </c>
      <c r="J15" s="360"/>
      <c r="K15" s="360"/>
      <c r="L15" s="360"/>
      <c r="M15" s="360"/>
      <c r="N15" s="360"/>
      <c r="O15" s="360"/>
      <c r="P15" s="360"/>
      <c r="Q15" s="360"/>
      <c r="R15" s="361">
        <v>9</v>
      </c>
      <c r="S15" s="360" t="s">
        <v>1271</v>
      </c>
      <c r="T15" s="360"/>
      <c r="U15" s="360"/>
      <c r="V15" s="299"/>
      <c r="W15" s="298" t="s">
        <v>1272</v>
      </c>
      <c r="X15" s="362" t="s">
        <v>1273</v>
      </c>
      <c r="Y15" s="362"/>
      <c r="AA15" s="361" t="s">
        <v>1274</v>
      </c>
      <c r="AB15" s="362" t="s">
        <v>1275</v>
      </c>
      <c r="AC15" s="360"/>
      <c r="AD15" s="361" t="s">
        <v>1276</v>
      </c>
      <c r="AE15" s="362" t="s">
        <v>1277</v>
      </c>
      <c r="AF15" s="360"/>
      <c r="AG15" s="360"/>
      <c r="AH15" s="360"/>
      <c r="AI15" s="361" t="s">
        <v>1278</v>
      </c>
      <c r="AJ15" s="362" t="s">
        <v>1279</v>
      </c>
      <c r="AK15" s="360"/>
      <c r="AL15" s="361" t="s">
        <v>1280</v>
      </c>
      <c r="AM15" s="362" t="s">
        <v>1281</v>
      </c>
      <c r="AN15" s="360"/>
      <c r="AO15" s="360"/>
      <c r="AP15" s="361" t="s">
        <v>1282</v>
      </c>
      <c r="AQ15" s="362" t="s">
        <v>1283</v>
      </c>
      <c r="AR15" s="360"/>
      <c r="AU15" s="284"/>
      <c r="AV15" s="2079" t="s">
        <v>2283</v>
      </c>
      <c r="AW15" s="2079"/>
      <c r="AX15" s="2079"/>
      <c r="AY15" s="2079"/>
      <c r="AZ15" s="2079"/>
      <c r="BA15" s="2079"/>
      <c r="BB15" s="2102"/>
      <c r="BC15" s="2103"/>
      <c r="BD15" s="2103"/>
      <c r="BE15" s="2103"/>
      <c r="BF15" s="2103"/>
      <c r="BG15" s="2103"/>
      <c r="BH15" s="2103"/>
      <c r="BI15" s="2104"/>
    </row>
    <row r="16" spans="1:61" s="282" customFormat="1" ht="13.25" customHeight="1" x14ac:dyDescent="0.45">
      <c r="A16" s="363">
        <v>5</v>
      </c>
      <c r="B16" s="364" t="s">
        <v>1284</v>
      </c>
      <c r="C16" s="364"/>
      <c r="D16" s="365">
        <v>10</v>
      </c>
      <c r="E16" s="364" t="s">
        <v>1285</v>
      </c>
      <c r="F16" s="364"/>
      <c r="G16" s="364"/>
      <c r="H16" s="363">
        <v>5</v>
      </c>
      <c r="I16" s="364" t="s">
        <v>1286</v>
      </c>
      <c r="J16" s="364"/>
      <c r="K16" s="364"/>
      <c r="L16" s="364"/>
      <c r="M16" s="364"/>
      <c r="N16" s="364"/>
      <c r="O16" s="364"/>
      <c r="P16" s="364"/>
      <c r="Q16" s="364"/>
      <c r="R16" s="365">
        <v>10</v>
      </c>
      <c r="S16" s="364" t="s">
        <v>1285</v>
      </c>
      <c r="T16" s="364"/>
      <c r="U16" s="364"/>
      <c r="V16" s="366"/>
      <c r="W16" s="363" t="s">
        <v>1287</v>
      </c>
      <c r="X16" s="367" t="s">
        <v>1288</v>
      </c>
      <c r="Y16" s="367"/>
      <c r="Z16" s="368"/>
      <c r="AA16" s="365" t="s">
        <v>1289</v>
      </c>
      <c r="AB16" s="367" t="s">
        <v>1290</v>
      </c>
      <c r="AC16" s="364"/>
      <c r="AD16" s="365" t="s">
        <v>1291</v>
      </c>
      <c r="AE16" s="367" t="s">
        <v>1292</v>
      </c>
      <c r="AF16" s="364"/>
      <c r="AG16" s="364"/>
      <c r="AH16" s="364"/>
      <c r="AI16" s="365" t="s">
        <v>1293</v>
      </c>
      <c r="AJ16" s="367" t="s">
        <v>1294</v>
      </c>
      <c r="AK16" s="364"/>
      <c r="AL16" s="365" t="s">
        <v>1295</v>
      </c>
      <c r="AM16" s="367" t="s">
        <v>1296</v>
      </c>
      <c r="AN16" s="364"/>
      <c r="AO16" s="364"/>
      <c r="AP16" s="365" t="s">
        <v>1297</v>
      </c>
      <c r="AQ16" s="367" t="s">
        <v>1298</v>
      </c>
      <c r="AR16" s="364"/>
      <c r="AS16" s="368"/>
      <c r="AT16" s="368"/>
      <c r="AU16" s="369"/>
      <c r="AV16" s="2120" t="s">
        <v>2284</v>
      </c>
      <c r="AW16" s="2120"/>
      <c r="AX16" s="2120"/>
      <c r="AY16" s="2120"/>
      <c r="AZ16" s="2120"/>
      <c r="BA16" s="2120"/>
      <c r="BB16" s="2121"/>
      <c r="BC16" s="2122"/>
      <c r="BD16" s="2122"/>
      <c r="BE16" s="2122"/>
      <c r="BF16" s="2122"/>
      <c r="BG16" s="2122"/>
      <c r="BH16" s="2122"/>
      <c r="BI16" s="2123"/>
    </row>
    <row r="17" spans="1:61" ht="4.1500000000000004" customHeight="1" x14ac:dyDescent="0.4">
      <c r="Y17" s="294"/>
      <c r="Z17" s="294"/>
      <c r="AA17" s="294"/>
      <c r="AB17" s="294"/>
    </row>
    <row r="18" spans="1:61" ht="22.5" customHeight="1" x14ac:dyDescent="0.4">
      <c r="A18" s="2110" t="s">
        <v>2400</v>
      </c>
      <c r="B18" s="2111"/>
      <c r="C18" s="2111"/>
      <c r="D18" s="2111"/>
      <c r="E18" s="2111"/>
      <c r="F18" s="2111"/>
      <c r="G18" s="2111"/>
      <c r="H18" s="2111"/>
      <c r="I18" s="2111"/>
      <c r="J18" s="2111"/>
      <c r="K18" s="2111"/>
      <c r="L18" s="2111"/>
      <c r="M18" s="2111"/>
      <c r="N18" s="2111"/>
      <c r="O18" s="2111"/>
      <c r="P18" s="2111"/>
      <c r="Q18" s="2111"/>
      <c r="R18" s="2111"/>
      <c r="S18" s="2111"/>
      <c r="T18" s="2111"/>
      <c r="U18" s="2111"/>
      <c r="V18" s="2111"/>
      <c r="W18" s="2111"/>
      <c r="X18" s="2111"/>
      <c r="Y18" s="2111"/>
      <c r="Z18" s="2111"/>
      <c r="AA18" s="2111"/>
      <c r="AB18" s="2111"/>
      <c r="AC18" s="2111"/>
      <c r="AD18" s="2111"/>
      <c r="AE18" s="2111"/>
      <c r="AF18" s="2111"/>
      <c r="AG18" s="2111"/>
      <c r="AH18" s="2111"/>
      <c r="AI18" s="2111"/>
      <c r="AJ18" s="2111"/>
      <c r="AK18" s="2111"/>
      <c r="AL18" s="2111"/>
      <c r="AM18" s="2111"/>
      <c r="AN18" s="2111"/>
      <c r="AO18" s="2111"/>
      <c r="AP18" s="2111"/>
      <c r="AQ18" s="2111"/>
      <c r="AR18" s="2111"/>
      <c r="AS18" s="2111"/>
      <c r="AT18" s="2111"/>
      <c r="AU18" s="2111"/>
      <c r="AV18" s="2111"/>
      <c r="AW18" s="2111"/>
      <c r="AX18" s="2111"/>
      <c r="AY18" s="2111"/>
      <c r="AZ18" s="2111"/>
      <c r="BA18" s="2111"/>
      <c r="BB18" s="2111"/>
      <c r="BC18" s="2111"/>
      <c r="BD18" s="2111"/>
      <c r="BE18" s="2111"/>
      <c r="BF18" s="2111"/>
      <c r="BG18" s="2111"/>
      <c r="BH18" s="2111"/>
      <c r="BI18" s="2112"/>
    </row>
    <row r="19" spans="1:61" ht="3.4" customHeight="1" x14ac:dyDescent="0.4"/>
    <row r="20" spans="1:61" s="295" customFormat="1" ht="11.25" customHeight="1" x14ac:dyDescent="0.45">
      <c r="A20" s="2113" t="s">
        <v>1148</v>
      </c>
      <c r="B20" s="2114" t="s">
        <v>2107</v>
      </c>
      <c r="C20" s="2114"/>
      <c r="D20" s="2114"/>
      <c r="E20" s="2114"/>
      <c r="F20" s="2114"/>
      <c r="G20" s="2114"/>
      <c r="H20" s="2114"/>
      <c r="I20" s="2114"/>
      <c r="J20" s="2114"/>
      <c r="K20" s="2114"/>
      <c r="L20" s="2114"/>
      <c r="M20" s="2114"/>
      <c r="N20" s="2114"/>
      <c r="O20" s="2114"/>
      <c r="P20" s="2114"/>
      <c r="Q20" s="2114"/>
      <c r="R20" s="2114"/>
      <c r="S20" s="2114"/>
      <c r="T20" s="2114"/>
      <c r="U20" s="2114"/>
      <c r="V20" s="2115"/>
      <c r="W20" s="2116" t="s">
        <v>2108</v>
      </c>
      <c r="X20" s="2114"/>
      <c r="Y20" s="2114"/>
      <c r="Z20" s="2114"/>
      <c r="AA20" s="2114"/>
      <c r="AB20" s="2117"/>
      <c r="AC20" s="2114" t="s">
        <v>1299</v>
      </c>
      <c r="AD20" s="2114"/>
      <c r="AE20" s="2114"/>
      <c r="AF20" s="2114"/>
      <c r="AG20" s="2114"/>
      <c r="AH20" s="2114"/>
      <c r="AI20" s="2114"/>
      <c r="AJ20" s="2114"/>
      <c r="AK20" s="2114"/>
      <c r="AL20" s="2114"/>
      <c r="AM20" s="2114"/>
      <c r="AN20" s="2114"/>
      <c r="AO20" s="2114"/>
      <c r="AP20" s="2115"/>
      <c r="AQ20" s="2124" t="s">
        <v>2109</v>
      </c>
      <c r="AR20" s="2124"/>
      <c r="AS20" s="2124"/>
      <c r="AT20" s="2124"/>
      <c r="AU20" s="2124"/>
      <c r="AV20" s="2124"/>
      <c r="AW20" s="2124"/>
      <c r="AX20" s="2124"/>
      <c r="AY20" s="2124"/>
      <c r="AZ20" s="2124"/>
      <c r="BA20" s="2124"/>
      <c r="BB20" s="2124"/>
      <c r="BC20" s="2125"/>
      <c r="BD20" s="2118" t="s">
        <v>2518</v>
      </c>
      <c r="BE20" s="2118"/>
      <c r="BF20" s="2118"/>
      <c r="BG20" s="2118"/>
      <c r="BH20" s="2118"/>
      <c r="BI20" s="2118"/>
    </row>
    <row r="21" spans="1:61" s="295" customFormat="1" ht="13.5" customHeight="1" x14ac:dyDescent="0.45">
      <c r="A21" s="2113"/>
      <c r="B21" s="2119" t="s">
        <v>2542</v>
      </c>
      <c r="C21" s="2119"/>
      <c r="D21" s="2119"/>
      <c r="E21" s="2119"/>
      <c r="F21" s="2119" t="s">
        <v>2543</v>
      </c>
      <c r="G21" s="2119"/>
      <c r="H21" s="2119"/>
      <c r="I21" s="2119"/>
      <c r="J21" s="2130" t="s">
        <v>1931</v>
      </c>
      <c r="K21" s="2130"/>
      <c r="L21" s="2129" t="s">
        <v>1301</v>
      </c>
      <c r="M21" s="2129"/>
      <c r="N21" s="2134" t="s">
        <v>2112</v>
      </c>
      <c r="O21" s="2134"/>
      <c r="P21" s="2134"/>
      <c r="Q21" s="2137" t="s">
        <v>2401</v>
      </c>
      <c r="R21" s="2114" t="s">
        <v>1303</v>
      </c>
      <c r="S21" s="2114"/>
      <c r="T21" s="2114"/>
      <c r="U21" s="2114"/>
      <c r="V21" s="2115"/>
      <c r="W21" s="2139" t="s">
        <v>2522</v>
      </c>
      <c r="X21" s="2134"/>
      <c r="Y21" s="2134"/>
      <c r="Z21" s="2134" t="s">
        <v>2521</v>
      </c>
      <c r="AA21" s="2134"/>
      <c r="AB21" s="2136"/>
      <c r="AC21" s="2128" t="s">
        <v>2655</v>
      </c>
      <c r="AD21" s="2128"/>
      <c r="AE21" s="2128"/>
      <c r="AF21" s="2140" t="s">
        <v>1302</v>
      </c>
      <c r="AG21" s="2141"/>
      <c r="AH21" s="2142"/>
      <c r="AI21" s="2128" t="s">
        <v>2277</v>
      </c>
      <c r="AJ21" s="2128"/>
      <c r="AK21" s="2128"/>
      <c r="AL21" s="2114" t="s">
        <v>2114</v>
      </c>
      <c r="AM21" s="2114"/>
      <c r="AN21" s="2114"/>
      <c r="AO21" s="2114"/>
      <c r="AP21" s="2115"/>
      <c r="AQ21" s="2119" t="s">
        <v>2656</v>
      </c>
      <c r="AR21" s="2119"/>
      <c r="AS21" s="2119"/>
      <c r="AT21" s="2119"/>
      <c r="AU21" s="2128" t="s">
        <v>2117</v>
      </c>
      <c r="AV21" s="2128"/>
      <c r="AW21" s="2128"/>
      <c r="AX21" s="2128"/>
      <c r="AY21" s="2129" t="s">
        <v>2118</v>
      </c>
      <c r="AZ21" s="2130" t="s">
        <v>2119</v>
      </c>
      <c r="BA21" s="2131"/>
      <c r="BB21" s="2131"/>
      <c r="BC21" s="2132" t="s">
        <v>2120</v>
      </c>
      <c r="BD21" s="2118"/>
      <c r="BE21" s="2118"/>
      <c r="BF21" s="2118"/>
      <c r="BG21" s="2118"/>
      <c r="BH21" s="2118"/>
      <c r="BI21" s="2118"/>
    </row>
    <row r="22" spans="1:61" s="295" customFormat="1" ht="16.5" customHeight="1" x14ac:dyDescent="0.45">
      <c r="A22" s="2113"/>
      <c r="B22" s="2119"/>
      <c r="C22" s="2119"/>
      <c r="D22" s="2119"/>
      <c r="E22" s="2119"/>
      <c r="F22" s="2119"/>
      <c r="G22" s="2119"/>
      <c r="H22" s="2119"/>
      <c r="I22" s="2119"/>
      <c r="J22" s="2130"/>
      <c r="K22" s="2130"/>
      <c r="L22" s="2129"/>
      <c r="M22" s="2129"/>
      <c r="N22" s="2134"/>
      <c r="O22" s="2134"/>
      <c r="P22" s="2134"/>
      <c r="Q22" s="2138"/>
      <c r="R22" s="2114"/>
      <c r="S22" s="2114"/>
      <c r="T22" s="2114"/>
      <c r="U22" s="2114"/>
      <c r="V22" s="2115"/>
      <c r="W22" s="2139"/>
      <c r="X22" s="2134"/>
      <c r="Y22" s="2134"/>
      <c r="Z22" s="2134"/>
      <c r="AA22" s="2134"/>
      <c r="AB22" s="2136"/>
      <c r="AC22" s="2128"/>
      <c r="AD22" s="2128"/>
      <c r="AE22" s="2128"/>
      <c r="AF22" s="2143"/>
      <c r="AG22" s="2144"/>
      <c r="AH22" s="2145"/>
      <c r="AI22" s="2128"/>
      <c r="AJ22" s="2128"/>
      <c r="AK22" s="2128"/>
      <c r="AL22" s="2134" t="s">
        <v>1953</v>
      </c>
      <c r="AM22" s="2134"/>
      <c r="AN22" s="2134" t="s">
        <v>1954</v>
      </c>
      <c r="AO22" s="2134"/>
      <c r="AP22" s="2135"/>
      <c r="AQ22" s="2119"/>
      <c r="AR22" s="2119"/>
      <c r="AS22" s="2119"/>
      <c r="AT22" s="2119"/>
      <c r="AU22" s="2128"/>
      <c r="AV22" s="2128"/>
      <c r="AW22" s="2128"/>
      <c r="AX22" s="2128"/>
      <c r="AY22" s="2129"/>
      <c r="AZ22" s="2130"/>
      <c r="BA22" s="2131"/>
      <c r="BB22" s="2131"/>
      <c r="BC22" s="2133"/>
      <c r="BD22" s="2118"/>
      <c r="BE22" s="2118"/>
      <c r="BF22" s="2118"/>
      <c r="BG22" s="2118"/>
      <c r="BH22" s="2118"/>
      <c r="BI22" s="2118"/>
    </row>
    <row r="23" spans="1:61" s="282" customFormat="1" ht="23.35" customHeight="1" x14ac:dyDescent="0.45">
      <c r="A23" s="357" t="s">
        <v>2404</v>
      </c>
      <c r="B23" s="2169"/>
      <c r="C23" s="2157"/>
      <c r="D23" s="2157"/>
      <c r="E23" s="2157"/>
      <c r="F23" s="2157"/>
      <c r="G23" s="2157"/>
      <c r="H23" s="2157"/>
      <c r="I23" s="2157"/>
      <c r="J23" s="2146"/>
      <c r="K23" s="2146"/>
      <c r="L23" s="2146"/>
      <c r="M23" s="2146"/>
      <c r="N23" s="2146"/>
      <c r="O23" s="2146"/>
      <c r="P23" s="2146"/>
      <c r="Q23" s="587"/>
      <c r="R23" s="2146"/>
      <c r="S23" s="2146"/>
      <c r="T23" s="2146"/>
      <c r="U23" s="2146"/>
      <c r="V23" s="2170"/>
      <c r="W23" s="2166"/>
      <c r="X23" s="2146"/>
      <c r="Y23" s="2146"/>
      <c r="Z23" s="2146"/>
      <c r="AA23" s="2146"/>
      <c r="AB23" s="2167"/>
      <c r="AC23" s="2168"/>
      <c r="AD23" s="2168"/>
      <c r="AE23" s="2168"/>
      <c r="AF23" s="2160"/>
      <c r="AG23" s="2161"/>
      <c r="AH23" s="2162"/>
      <c r="AI23" s="2168"/>
      <c r="AJ23" s="2168"/>
      <c r="AK23" s="2168"/>
      <c r="AL23" s="2154"/>
      <c r="AM23" s="2154"/>
      <c r="AN23" s="2154"/>
      <c r="AO23" s="2154"/>
      <c r="AP23" s="2155"/>
      <c r="AQ23" s="2156"/>
      <c r="AR23" s="2156"/>
      <c r="AS23" s="2156"/>
      <c r="AT23" s="2156"/>
      <c r="AU23" s="2157"/>
      <c r="AV23" s="2157"/>
      <c r="AW23" s="2157"/>
      <c r="AX23" s="2158"/>
      <c r="AY23" s="300"/>
      <c r="AZ23" s="2159"/>
      <c r="BA23" s="2159"/>
      <c r="BB23" s="2159"/>
      <c r="BC23" s="591"/>
      <c r="BD23" s="2146"/>
      <c r="BE23" s="2146"/>
      <c r="BF23" s="2146"/>
      <c r="BG23" s="2146"/>
      <c r="BH23" s="2146"/>
      <c r="BI23" s="2147"/>
    </row>
    <row r="24" spans="1:61" s="282" customFormat="1" ht="23.35" customHeight="1" x14ac:dyDescent="0.45">
      <c r="A24" s="357" t="s">
        <v>2405</v>
      </c>
      <c r="B24" s="2148"/>
      <c r="C24" s="2149"/>
      <c r="D24" s="2149"/>
      <c r="E24" s="2149"/>
      <c r="F24" s="2149"/>
      <c r="G24" s="2149"/>
      <c r="H24" s="2149"/>
      <c r="I24" s="2149"/>
      <c r="J24" s="2150"/>
      <c r="K24" s="2150"/>
      <c r="L24" s="2150"/>
      <c r="M24" s="2150"/>
      <c r="N24" s="2150"/>
      <c r="O24" s="2150"/>
      <c r="P24" s="2150"/>
      <c r="Q24" s="586"/>
      <c r="R24" s="2150"/>
      <c r="S24" s="2150"/>
      <c r="T24" s="2150"/>
      <c r="U24" s="2150"/>
      <c r="V24" s="2151"/>
      <c r="W24" s="2152"/>
      <c r="X24" s="2150"/>
      <c r="Y24" s="2150"/>
      <c r="Z24" s="2150"/>
      <c r="AA24" s="2150"/>
      <c r="AB24" s="2153"/>
      <c r="AC24" s="2179"/>
      <c r="AD24" s="2179"/>
      <c r="AE24" s="2179"/>
      <c r="AF24" s="2163"/>
      <c r="AG24" s="2164"/>
      <c r="AH24" s="2165"/>
      <c r="AI24" s="2179"/>
      <c r="AJ24" s="2179"/>
      <c r="AK24" s="2179"/>
      <c r="AL24" s="2171"/>
      <c r="AM24" s="2171"/>
      <c r="AN24" s="2171"/>
      <c r="AO24" s="2171"/>
      <c r="AP24" s="2172"/>
      <c r="AQ24" s="2173"/>
      <c r="AR24" s="2173"/>
      <c r="AS24" s="2173"/>
      <c r="AT24" s="2173"/>
      <c r="AU24" s="2174"/>
      <c r="AV24" s="2149"/>
      <c r="AW24" s="2149"/>
      <c r="AX24" s="2175"/>
      <c r="AY24" s="301"/>
      <c r="AZ24" s="2176"/>
      <c r="BA24" s="2177"/>
      <c r="BB24" s="2178"/>
      <c r="BC24" s="592"/>
      <c r="BD24" s="2150"/>
      <c r="BE24" s="2150"/>
      <c r="BF24" s="2150"/>
      <c r="BG24" s="2150"/>
      <c r="BH24" s="2150"/>
      <c r="BI24" s="2180"/>
    </row>
    <row r="25" spans="1:61" s="282" customFormat="1" ht="23.35" customHeight="1" x14ac:dyDescent="0.45">
      <c r="A25" s="357" t="s">
        <v>2406</v>
      </c>
      <c r="B25" s="2148"/>
      <c r="C25" s="2149"/>
      <c r="D25" s="2149"/>
      <c r="E25" s="2149"/>
      <c r="F25" s="2149"/>
      <c r="G25" s="2149"/>
      <c r="H25" s="2149"/>
      <c r="I25" s="2149"/>
      <c r="J25" s="2150"/>
      <c r="K25" s="2150"/>
      <c r="L25" s="2150"/>
      <c r="M25" s="2150"/>
      <c r="N25" s="2150"/>
      <c r="O25" s="2150"/>
      <c r="P25" s="2150"/>
      <c r="Q25" s="586"/>
      <c r="R25" s="2150"/>
      <c r="S25" s="2150"/>
      <c r="T25" s="2150"/>
      <c r="U25" s="2150"/>
      <c r="V25" s="2151"/>
      <c r="W25" s="2152"/>
      <c r="X25" s="2150"/>
      <c r="Y25" s="2150"/>
      <c r="Z25" s="2150"/>
      <c r="AA25" s="2150"/>
      <c r="AB25" s="2153"/>
      <c r="AC25" s="2179"/>
      <c r="AD25" s="2179"/>
      <c r="AE25" s="2179"/>
      <c r="AF25" s="2163"/>
      <c r="AG25" s="2164"/>
      <c r="AH25" s="2165"/>
      <c r="AI25" s="2179"/>
      <c r="AJ25" s="2179"/>
      <c r="AK25" s="2179"/>
      <c r="AL25" s="2171"/>
      <c r="AM25" s="2171"/>
      <c r="AN25" s="2171"/>
      <c r="AO25" s="2171"/>
      <c r="AP25" s="2172"/>
      <c r="AQ25" s="2173"/>
      <c r="AR25" s="2173"/>
      <c r="AS25" s="2173"/>
      <c r="AT25" s="2173"/>
      <c r="AU25" s="2174"/>
      <c r="AV25" s="2149"/>
      <c r="AW25" s="2149"/>
      <c r="AX25" s="2175"/>
      <c r="AY25" s="301"/>
      <c r="AZ25" s="2176"/>
      <c r="BA25" s="2177"/>
      <c r="BB25" s="2178"/>
      <c r="BC25" s="592"/>
      <c r="BD25" s="2150"/>
      <c r="BE25" s="2150"/>
      <c r="BF25" s="2150"/>
      <c r="BG25" s="2150"/>
      <c r="BH25" s="2150"/>
      <c r="BI25" s="2180"/>
    </row>
    <row r="26" spans="1:61" s="282" customFormat="1" ht="23.35" customHeight="1" x14ac:dyDescent="0.45">
      <c r="A26" s="357" t="s">
        <v>2407</v>
      </c>
      <c r="B26" s="2148"/>
      <c r="C26" s="2149"/>
      <c r="D26" s="2149"/>
      <c r="E26" s="2149"/>
      <c r="F26" s="2149"/>
      <c r="G26" s="2149"/>
      <c r="H26" s="2149"/>
      <c r="I26" s="2149"/>
      <c r="J26" s="2150"/>
      <c r="K26" s="2150"/>
      <c r="L26" s="2150"/>
      <c r="M26" s="2150"/>
      <c r="N26" s="2150"/>
      <c r="O26" s="2150"/>
      <c r="P26" s="2150"/>
      <c r="Q26" s="586"/>
      <c r="R26" s="2150"/>
      <c r="S26" s="2150"/>
      <c r="T26" s="2150"/>
      <c r="U26" s="2150"/>
      <c r="V26" s="2151"/>
      <c r="W26" s="2152"/>
      <c r="X26" s="2150"/>
      <c r="Y26" s="2150"/>
      <c r="Z26" s="2150"/>
      <c r="AA26" s="2150"/>
      <c r="AB26" s="2153"/>
      <c r="AC26" s="2179"/>
      <c r="AD26" s="2179"/>
      <c r="AE26" s="2179"/>
      <c r="AF26" s="2163"/>
      <c r="AG26" s="2164"/>
      <c r="AH26" s="2165"/>
      <c r="AI26" s="2179"/>
      <c r="AJ26" s="2179"/>
      <c r="AK26" s="2179"/>
      <c r="AL26" s="2171"/>
      <c r="AM26" s="2171"/>
      <c r="AN26" s="2171"/>
      <c r="AO26" s="2171"/>
      <c r="AP26" s="2172"/>
      <c r="AQ26" s="2173"/>
      <c r="AR26" s="2173"/>
      <c r="AS26" s="2173"/>
      <c r="AT26" s="2173"/>
      <c r="AU26" s="2174"/>
      <c r="AV26" s="2149"/>
      <c r="AW26" s="2149"/>
      <c r="AX26" s="2175"/>
      <c r="AY26" s="301"/>
      <c r="AZ26" s="2176"/>
      <c r="BA26" s="2177"/>
      <c r="BB26" s="2178"/>
      <c r="BC26" s="592"/>
      <c r="BD26" s="2150"/>
      <c r="BE26" s="2150"/>
      <c r="BF26" s="2150"/>
      <c r="BG26" s="2150"/>
      <c r="BH26" s="2150"/>
      <c r="BI26" s="2180"/>
    </row>
    <row r="27" spans="1:61" s="282" customFormat="1" ht="23.35" customHeight="1" x14ac:dyDescent="0.45">
      <c r="A27" s="357" t="s">
        <v>2408</v>
      </c>
      <c r="B27" s="2148"/>
      <c r="C27" s="2149"/>
      <c r="D27" s="2149"/>
      <c r="E27" s="2149"/>
      <c r="F27" s="2149"/>
      <c r="G27" s="2149"/>
      <c r="H27" s="2149"/>
      <c r="I27" s="2149"/>
      <c r="J27" s="2150"/>
      <c r="K27" s="2150"/>
      <c r="L27" s="2150"/>
      <c r="M27" s="2150"/>
      <c r="N27" s="2150"/>
      <c r="O27" s="2150"/>
      <c r="P27" s="2150"/>
      <c r="Q27" s="586"/>
      <c r="R27" s="2150"/>
      <c r="S27" s="2150"/>
      <c r="T27" s="2150"/>
      <c r="U27" s="2150"/>
      <c r="V27" s="2151"/>
      <c r="W27" s="2152"/>
      <c r="X27" s="2150"/>
      <c r="Y27" s="2150"/>
      <c r="Z27" s="2150"/>
      <c r="AA27" s="2150"/>
      <c r="AB27" s="2153"/>
      <c r="AC27" s="2179"/>
      <c r="AD27" s="2179"/>
      <c r="AE27" s="2179"/>
      <c r="AF27" s="2163"/>
      <c r="AG27" s="2164"/>
      <c r="AH27" s="2165"/>
      <c r="AI27" s="2179"/>
      <c r="AJ27" s="2179"/>
      <c r="AK27" s="2179"/>
      <c r="AL27" s="2171"/>
      <c r="AM27" s="2171"/>
      <c r="AN27" s="2171"/>
      <c r="AO27" s="2171"/>
      <c r="AP27" s="2172"/>
      <c r="AQ27" s="2173"/>
      <c r="AR27" s="2173"/>
      <c r="AS27" s="2173"/>
      <c r="AT27" s="2173"/>
      <c r="AU27" s="2174"/>
      <c r="AV27" s="2149"/>
      <c r="AW27" s="2149"/>
      <c r="AX27" s="2175"/>
      <c r="AY27" s="301"/>
      <c r="AZ27" s="2176"/>
      <c r="BA27" s="2177"/>
      <c r="BB27" s="2178"/>
      <c r="BC27" s="592"/>
      <c r="BD27" s="2150"/>
      <c r="BE27" s="2150"/>
      <c r="BF27" s="2150"/>
      <c r="BG27" s="2150"/>
      <c r="BH27" s="2150"/>
      <c r="BI27" s="2180"/>
    </row>
    <row r="28" spans="1:61" s="282" customFormat="1" ht="23.35" customHeight="1" x14ac:dyDescent="0.45">
      <c r="A28" s="357" t="s">
        <v>2409</v>
      </c>
      <c r="B28" s="2148"/>
      <c r="C28" s="2149"/>
      <c r="D28" s="2149"/>
      <c r="E28" s="2149"/>
      <c r="F28" s="2149"/>
      <c r="G28" s="2149"/>
      <c r="H28" s="2149"/>
      <c r="I28" s="2149"/>
      <c r="J28" s="2150"/>
      <c r="K28" s="2150"/>
      <c r="L28" s="2150"/>
      <c r="M28" s="2150"/>
      <c r="N28" s="2150"/>
      <c r="O28" s="2150"/>
      <c r="P28" s="2150"/>
      <c r="Q28" s="586"/>
      <c r="R28" s="2150"/>
      <c r="S28" s="2150"/>
      <c r="T28" s="2150"/>
      <c r="U28" s="2150"/>
      <c r="V28" s="2151"/>
      <c r="W28" s="2152"/>
      <c r="X28" s="2150"/>
      <c r="Y28" s="2150"/>
      <c r="Z28" s="2150"/>
      <c r="AA28" s="2150"/>
      <c r="AB28" s="2153"/>
      <c r="AC28" s="2179"/>
      <c r="AD28" s="2179"/>
      <c r="AE28" s="2179"/>
      <c r="AF28" s="2163"/>
      <c r="AG28" s="2164"/>
      <c r="AH28" s="2165"/>
      <c r="AI28" s="2179"/>
      <c r="AJ28" s="2179"/>
      <c r="AK28" s="2179"/>
      <c r="AL28" s="2171"/>
      <c r="AM28" s="2171"/>
      <c r="AN28" s="2171"/>
      <c r="AO28" s="2171"/>
      <c r="AP28" s="2172"/>
      <c r="AQ28" s="2173"/>
      <c r="AR28" s="2173"/>
      <c r="AS28" s="2173"/>
      <c r="AT28" s="2173"/>
      <c r="AU28" s="2174"/>
      <c r="AV28" s="2149"/>
      <c r="AW28" s="2149"/>
      <c r="AX28" s="2175"/>
      <c r="AY28" s="301"/>
      <c r="AZ28" s="2176"/>
      <c r="BA28" s="2177"/>
      <c r="BB28" s="2178"/>
      <c r="BC28" s="592"/>
      <c r="BD28" s="2150"/>
      <c r="BE28" s="2150"/>
      <c r="BF28" s="2150"/>
      <c r="BG28" s="2150"/>
      <c r="BH28" s="2150"/>
      <c r="BI28" s="2180"/>
    </row>
    <row r="29" spans="1:61" s="282" customFormat="1" ht="23.35" customHeight="1" x14ac:dyDescent="0.45">
      <c r="A29" s="357" t="s">
        <v>2410</v>
      </c>
      <c r="B29" s="2148"/>
      <c r="C29" s="2149"/>
      <c r="D29" s="2149"/>
      <c r="E29" s="2149"/>
      <c r="F29" s="2149"/>
      <c r="G29" s="2149"/>
      <c r="H29" s="2149"/>
      <c r="I29" s="2149"/>
      <c r="J29" s="2150"/>
      <c r="K29" s="2150"/>
      <c r="L29" s="2150"/>
      <c r="M29" s="2150"/>
      <c r="N29" s="2150"/>
      <c r="O29" s="2150"/>
      <c r="P29" s="2150"/>
      <c r="Q29" s="586"/>
      <c r="R29" s="2150"/>
      <c r="S29" s="2150"/>
      <c r="T29" s="2150"/>
      <c r="U29" s="2150"/>
      <c r="V29" s="2151"/>
      <c r="W29" s="2152"/>
      <c r="X29" s="2150"/>
      <c r="Y29" s="2150"/>
      <c r="Z29" s="2150"/>
      <c r="AA29" s="2150"/>
      <c r="AB29" s="2153"/>
      <c r="AC29" s="2179"/>
      <c r="AD29" s="2179"/>
      <c r="AE29" s="2179"/>
      <c r="AF29" s="2163"/>
      <c r="AG29" s="2164"/>
      <c r="AH29" s="2165"/>
      <c r="AI29" s="2179"/>
      <c r="AJ29" s="2179"/>
      <c r="AK29" s="2179"/>
      <c r="AL29" s="2171"/>
      <c r="AM29" s="2171"/>
      <c r="AN29" s="2171"/>
      <c r="AO29" s="2171"/>
      <c r="AP29" s="2172"/>
      <c r="AQ29" s="2173"/>
      <c r="AR29" s="2173"/>
      <c r="AS29" s="2173"/>
      <c r="AT29" s="2173"/>
      <c r="AU29" s="2174"/>
      <c r="AV29" s="2149"/>
      <c r="AW29" s="2149"/>
      <c r="AX29" s="2175"/>
      <c r="AY29" s="301"/>
      <c r="AZ29" s="2176"/>
      <c r="BA29" s="2177"/>
      <c r="BB29" s="2178"/>
      <c r="BC29" s="592"/>
      <c r="BD29" s="2150"/>
      <c r="BE29" s="2150"/>
      <c r="BF29" s="2150"/>
      <c r="BG29" s="2150"/>
      <c r="BH29" s="2150"/>
      <c r="BI29" s="2180"/>
    </row>
    <row r="30" spans="1:61" s="282" customFormat="1" ht="23.35" customHeight="1" x14ac:dyDescent="0.45">
      <c r="A30" s="357" t="s">
        <v>2411</v>
      </c>
      <c r="B30" s="2148"/>
      <c r="C30" s="2149"/>
      <c r="D30" s="2149"/>
      <c r="E30" s="2149"/>
      <c r="F30" s="2149"/>
      <c r="G30" s="2149"/>
      <c r="H30" s="2149"/>
      <c r="I30" s="2149"/>
      <c r="J30" s="2150"/>
      <c r="K30" s="2150"/>
      <c r="L30" s="2150"/>
      <c r="M30" s="2150"/>
      <c r="N30" s="2150"/>
      <c r="O30" s="2150"/>
      <c r="P30" s="2150"/>
      <c r="Q30" s="586"/>
      <c r="R30" s="2150"/>
      <c r="S30" s="2150"/>
      <c r="T30" s="2150"/>
      <c r="U30" s="2150"/>
      <c r="V30" s="2151"/>
      <c r="W30" s="2152"/>
      <c r="X30" s="2150"/>
      <c r="Y30" s="2150"/>
      <c r="Z30" s="2150"/>
      <c r="AA30" s="2150"/>
      <c r="AB30" s="2153"/>
      <c r="AC30" s="2179"/>
      <c r="AD30" s="2179"/>
      <c r="AE30" s="2179"/>
      <c r="AF30" s="2163"/>
      <c r="AG30" s="2164"/>
      <c r="AH30" s="2165"/>
      <c r="AI30" s="2179"/>
      <c r="AJ30" s="2179"/>
      <c r="AK30" s="2179"/>
      <c r="AL30" s="2171"/>
      <c r="AM30" s="2171"/>
      <c r="AN30" s="2171"/>
      <c r="AO30" s="2171"/>
      <c r="AP30" s="2172"/>
      <c r="AQ30" s="2173"/>
      <c r="AR30" s="2173"/>
      <c r="AS30" s="2173"/>
      <c r="AT30" s="2173"/>
      <c r="AU30" s="2174"/>
      <c r="AV30" s="2149"/>
      <c r="AW30" s="2149"/>
      <c r="AX30" s="2175"/>
      <c r="AY30" s="301"/>
      <c r="AZ30" s="2176"/>
      <c r="BA30" s="2177"/>
      <c r="BB30" s="2178"/>
      <c r="BC30" s="592"/>
      <c r="BD30" s="2150"/>
      <c r="BE30" s="2150"/>
      <c r="BF30" s="2150"/>
      <c r="BG30" s="2150"/>
      <c r="BH30" s="2150"/>
      <c r="BI30" s="2180"/>
    </row>
    <row r="31" spans="1:61" s="282" customFormat="1" ht="23.35" customHeight="1" x14ac:dyDescent="0.45">
      <c r="A31" s="357" t="s">
        <v>2412</v>
      </c>
      <c r="B31" s="2148"/>
      <c r="C31" s="2149"/>
      <c r="D31" s="2149"/>
      <c r="E31" s="2149"/>
      <c r="F31" s="2149"/>
      <c r="G31" s="2149"/>
      <c r="H31" s="2149"/>
      <c r="I31" s="2149"/>
      <c r="J31" s="2150"/>
      <c r="K31" s="2150"/>
      <c r="L31" s="2150"/>
      <c r="M31" s="2150"/>
      <c r="N31" s="2150"/>
      <c r="O31" s="2150"/>
      <c r="P31" s="2150"/>
      <c r="Q31" s="586"/>
      <c r="R31" s="2150"/>
      <c r="S31" s="2150"/>
      <c r="T31" s="2150"/>
      <c r="U31" s="2150"/>
      <c r="V31" s="2151"/>
      <c r="W31" s="2152"/>
      <c r="X31" s="2150"/>
      <c r="Y31" s="2150"/>
      <c r="Z31" s="2150"/>
      <c r="AA31" s="2150"/>
      <c r="AB31" s="2153"/>
      <c r="AC31" s="2179"/>
      <c r="AD31" s="2179"/>
      <c r="AE31" s="2179"/>
      <c r="AF31" s="2163"/>
      <c r="AG31" s="2164"/>
      <c r="AH31" s="2165"/>
      <c r="AI31" s="2179"/>
      <c r="AJ31" s="2179"/>
      <c r="AK31" s="2179"/>
      <c r="AL31" s="2171"/>
      <c r="AM31" s="2171"/>
      <c r="AN31" s="2171"/>
      <c r="AO31" s="2171"/>
      <c r="AP31" s="2172"/>
      <c r="AQ31" s="2173"/>
      <c r="AR31" s="2173"/>
      <c r="AS31" s="2173"/>
      <c r="AT31" s="2173"/>
      <c r="AU31" s="2174"/>
      <c r="AV31" s="2149"/>
      <c r="AW31" s="2149"/>
      <c r="AX31" s="2175"/>
      <c r="AY31" s="301"/>
      <c r="AZ31" s="2176"/>
      <c r="BA31" s="2177"/>
      <c r="BB31" s="2178"/>
      <c r="BC31" s="592"/>
      <c r="BD31" s="2150"/>
      <c r="BE31" s="2150"/>
      <c r="BF31" s="2150"/>
      <c r="BG31" s="2150"/>
      <c r="BH31" s="2150"/>
      <c r="BI31" s="2180"/>
    </row>
    <row r="32" spans="1:61" s="282" customFormat="1" ht="23.35" customHeight="1" x14ac:dyDescent="0.45">
      <c r="A32" s="357" t="s">
        <v>2413</v>
      </c>
      <c r="B32" s="2148"/>
      <c r="C32" s="2149"/>
      <c r="D32" s="2149"/>
      <c r="E32" s="2149"/>
      <c r="F32" s="2149"/>
      <c r="G32" s="2149"/>
      <c r="H32" s="2149"/>
      <c r="I32" s="2149"/>
      <c r="J32" s="2150"/>
      <c r="K32" s="2150"/>
      <c r="L32" s="2150"/>
      <c r="M32" s="2150"/>
      <c r="N32" s="2150"/>
      <c r="O32" s="2150"/>
      <c r="P32" s="2150"/>
      <c r="Q32" s="586"/>
      <c r="R32" s="2150"/>
      <c r="S32" s="2150"/>
      <c r="T32" s="2150"/>
      <c r="U32" s="2150"/>
      <c r="V32" s="2151"/>
      <c r="W32" s="2152"/>
      <c r="X32" s="2150"/>
      <c r="Y32" s="2150"/>
      <c r="Z32" s="2150"/>
      <c r="AA32" s="2150"/>
      <c r="AB32" s="2153"/>
      <c r="AC32" s="2179"/>
      <c r="AD32" s="2179"/>
      <c r="AE32" s="2179"/>
      <c r="AF32" s="2163"/>
      <c r="AG32" s="2164"/>
      <c r="AH32" s="2165"/>
      <c r="AI32" s="2179"/>
      <c r="AJ32" s="2179"/>
      <c r="AK32" s="2179"/>
      <c r="AL32" s="2171"/>
      <c r="AM32" s="2171"/>
      <c r="AN32" s="2171"/>
      <c r="AO32" s="2171"/>
      <c r="AP32" s="2172"/>
      <c r="AQ32" s="2173"/>
      <c r="AR32" s="2173"/>
      <c r="AS32" s="2173"/>
      <c r="AT32" s="2173"/>
      <c r="AU32" s="2174"/>
      <c r="AV32" s="2149"/>
      <c r="AW32" s="2149"/>
      <c r="AX32" s="2175"/>
      <c r="AY32" s="301"/>
      <c r="AZ32" s="2176"/>
      <c r="BA32" s="2177"/>
      <c r="BB32" s="2178"/>
      <c r="BC32" s="592"/>
      <c r="BD32" s="2150"/>
      <c r="BE32" s="2150"/>
      <c r="BF32" s="2150"/>
      <c r="BG32" s="2150"/>
      <c r="BH32" s="2150"/>
      <c r="BI32" s="2180"/>
    </row>
    <row r="33" spans="1:61" s="282" customFormat="1" ht="23.35" customHeight="1" x14ac:dyDescent="0.45">
      <c r="A33" s="357" t="s">
        <v>2414</v>
      </c>
      <c r="B33" s="2148"/>
      <c r="C33" s="2149"/>
      <c r="D33" s="2149"/>
      <c r="E33" s="2149"/>
      <c r="F33" s="2149"/>
      <c r="G33" s="2149"/>
      <c r="H33" s="2149"/>
      <c r="I33" s="2149"/>
      <c r="J33" s="2150"/>
      <c r="K33" s="2150"/>
      <c r="L33" s="2150"/>
      <c r="M33" s="2150"/>
      <c r="N33" s="2150"/>
      <c r="O33" s="2150"/>
      <c r="P33" s="2150"/>
      <c r="Q33" s="586"/>
      <c r="R33" s="2150"/>
      <c r="S33" s="2150"/>
      <c r="T33" s="2150"/>
      <c r="U33" s="2150"/>
      <c r="V33" s="2151"/>
      <c r="W33" s="2152"/>
      <c r="X33" s="2150"/>
      <c r="Y33" s="2150"/>
      <c r="Z33" s="2150"/>
      <c r="AA33" s="2150"/>
      <c r="AB33" s="2153"/>
      <c r="AC33" s="2179"/>
      <c r="AD33" s="2179"/>
      <c r="AE33" s="2179"/>
      <c r="AF33" s="2163"/>
      <c r="AG33" s="2164"/>
      <c r="AH33" s="2165"/>
      <c r="AI33" s="2179"/>
      <c r="AJ33" s="2179"/>
      <c r="AK33" s="2179"/>
      <c r="AL33" s="2171"/>
      <c r="AM33" s="2171"/>
      <c r="AN33" s="2171"/>
      <c r="AO33" s="2171"/>
      <c r="AP33" s="2172"/>
      <c r="AQ33" s="2173"/>
      <c r="AR33" s="2173"/>
      <c r="AS33" s="2173"/>
      <c r="AT33" s="2173"/>
      <c r="AU33" s="2174"/>
      <c r="AV33" s="2149"/>
      <c r="AW33" s="2149"/>
      <c r="AX33" s="2175"/>
      <c r="AY33" s="301"/>
      <c r="AZ33" s="2176"/>
      <c r="BA33" s="2177"/>
      <c r="BB33" s="2178"/>
      <c r="BC33" s="592"/>
      <c r="BD33" s="2150"/>
      <c r="BE33" s="2150"/>
      <c r="BF33" s="2150"/>
      <c r="BG33" s="2150"/>
      <c r="BH33" s="2150"/>
      <c r="BI33" s="2180"/>
    </row>
    <row r="34" spans="1:61" s="282" customFormat="1" ht="23.35" customHeight="1" x14ac:dyDescent="0.45">
      <c r="A34" s="357" t="s">
        <v>2415</v>
      </c>
      <c r="B34" s="2148"/>
      <c r="C34" s="2149"/>
      <c r="D34" s="2149"/>
      <c r="E34" s="2149"/>
      <c r="F34" s="2149"/>
      <c r="G34" s="2149"/>
      <c r="H34" s="2149"/>
      <c r="I34" s="2149"/>
      <c r="J34" s="2150"/>
      <c r="K34" s="2150"/>
      <c r="L34" s="2150"/>
      <c r="M34" s="2150"/>
      <c r="N34" s="2150"/>
      <c r="O34" s="2150"/>
      <c r="P34" s="2150"/>
      <c r="Q34" s="586"/>
      <c r="R34" s="2150"/>
      <c r="S34" s="2150"/>
      <c r="T34" s="2150"/>
      <c r="U34" s="2150"/>
      <c r="V34" s="2151"/>
      <c r="W34" s="2152"/>
      <c r="X34" s="2150"/>
      <c r="Y34" s="2150"/>
      <c r="Z34" s="2150"/>
      <c r="AA34" s="2150"/>
      <c r="AB34" s="2153"/>
      <c r="AC34" s="2179"/>
      <c r="AD34" s="2179"/>
      <c r="AE34" s="2179"/>
      <c r="AF34" s="2163"/>
      <c r="AG34" s="2164"/>
      <c r="AH34" s="2165"/>
      <c r="AI34" s="2179"/>
      <c r="AJ34" s="2179"/>
      <c r="AK34" s="2179"/>
      <c r="AL34" s="2171"/>
      <c r="AM34" s="2171"/>
      <c r="AN34" s="2171"/>
      <c r="AO34" s="2171"/>
      <c r="AP34" s="2172"/>
      <c r="AQ34" s="2173"/>
      <c r="AR34" s="2173"/>
      <c r="AS34" s="2173"/>
      <c r="AT34" s="2173"/>
      <c r="AU34" s="2174"/>
      <c r="AV34" s="2149"/>
      <c r="AW34" s="2149"/>
      <c r="AX34" s="2175"/>
      <c r="AY34" s="301"/>
      <c r="AZ34" s="2176"/>
      <c r="BA34" s="2177"/>
      <c r="BB34" s="2178"/>
      <c r="BC34" s="592"/>
      <c r="BD34" s="2150"/>
      <c r="BE34" s="2150"/>
      <c r="BF34" s="2150"/>
      <c r="BG34" s="2150"/>
      <c r="BH34" s="2150"/>
      <c r="BI34" s="2180"/>
    </row>
    <row r="35" spans="1:61" s="282" customFormat="1" ht="23.35" customHeight="1" x14ac:dyDescent="0.45">
      <c r="A35" s="357" t="s">
        <v>2416</v>
      </c>
      <c r="B35" s="2148"/>
      <c r="C35" s="2149"/>
      <c r="D35" s="2149"/>
      <c r="E35" s="2149"/>
      <c r="F35" s="2149"/>
      <c r="G35" s="2149"/>
      <c r="H35" s="2149"/>
      <c r="I35" s="2149"/>
      <c r="J35" s="2150"/>
      <c r="K35" s="2150"/>
      <c r="L35" s="2150"/>
      <c r="M35" s="2150"/>
      <c r="N35" s="2150"/>
      <c r="O35" s="2150"/>
      <c r="P35" s="2150"/>
      <c r="Q35" s="586"/>
      <c r="R35" s="2150"/>
      <c r="S35" s="2150"/>
      <c r="T35" s="2150"/>
      <c r="U35" s="2150"/>
      <c r="V35" s="2151"/>
      <c r="W35" s="2152"/>
      <c r="X35" s="2150"/>
      <c r="Y35" s="2150"/>
      <c r="Z35" s="2150"/>
      <c r="AA35" s="2150"/>
      <c r="AB35" s="2153"/>
      <c r="AC35" s="2179"/>
      <c r="AD35" s="2179"/>
      <c r="AE35" s="2179"/>
      <c r="AF35" s="2163"/>
      <c r="AG35" s="2164"/>
      <c r="AH35" s="2165"/>
      <c r="AI35" s="2179"/>
      <c r="AJ35" s="2179"/>
      <c r="AK35" s="2179"/>
      <c r="AL35" s="2171"/>
      <c r="AM35" s="2171"/>
      <c r="AN35" s="2171"/>
      <c r="AO35" s="2171"/>
      <c r="AP35" s="2172"/>
      <c r="AQ35" s="2173"/>
      <c r="AR35" s="2173"/>
      <c r="AS35" s="2173"/>
      <c r="AT35" s="2173"/>
      <c r="AU35" s="2174"/>
      <c r="AV35" s="2149"/>
      <c r="AW35" s="2149"/>
      <c r="AX35" s="2175"/>
      <c r="AY35" s="301"/>
      <c r="AZ35" s="2176"/>
      <c r="BA35" s="2177"/>
      <c r="BB35" s="2178"/>
      <c r="BC35" s="592"/>
      <c r="BD35" s="2150"/>
      <c r="BE35" s="2150"/>
      <c r="BF35" s="2150"/>
      <c r="BG35" s="2150"/>
      <c r="BH35" s="2150"/>
      <c r="BI35" s="2180"/>
    </row>
    <row r="36" spans="1:61" s="282" customFormat="1" ht="23.35" customHeight="1" x14ac:dyDescent="0.45">
      <c r="A36" s="357" t="s">
        <v>2417</v>
      </c>
      <c r="B36" s="2148"/>
      <c r="C36" s="2149"/>
      <c r="D36" s="2149"/>
      <c r="E36" s="2149"/>
      <c r="F36" s="2149"/>
      <c r="G36" s="2149"/>
      <c r="H36" s="2149"/>
      <c r="I36" s="2149"/>
      <c r="J36" s="2150"/>
      <c r="K36" s="2150"/>
      <c r="L36" s="2150"/>
      <c r="M36" s="2150"/>
      <c r="N36" s="2150"/>
      <c r="O36" s="2150"/>
      <c r="P36" s="2150"/>
      <c r="Q36" s="586"/>
      <c r="R36" s="2150"/>
      <c r="S36" s="2150"/>
      <c r="T36" s="2150"/>
      <c r="U36" s="2150"/>
      <c r="V36" s="2151"/>
      <c r="W36" s="2152"/>
      <c r="X36" s="2150"/>
      <c r="Y36" s="2150"/>
      <c r="Z36" s="2150"/>
      <c r="AA36" s="2150"/>
      <c r="AB36" s="2153"/>
      <c r="AC36" s="2179"/>
      <c r="AD36" s="2179"/>
      <c r="AE36" s="2179"/>
      <c r="AF36" s="2163"/>
      <c r="AG36" s="2164"/>
      <c r="AH36" s="2165"/>
      <c r="AI36" s="2179"/>
      <c r="AJ36" s="2179"/>
      <c r="AK36" s="2179"/>
      <c r="AL36" s="2171"/>
      <c r="AM36" s="2171"/>
      <c r="AN36" s="2171"/>
      <c r="AO36" s="2171"/>
      <c r="AP36" s="2172"/>
      <c r="AQ36" s="2173"/>
      <c r="AR36" s="2173"/>
      <c r="AS36" s="2173"/>
      <c r="AT36" s="2173"/>
      <c r="AU36" s="2174"/>
      <c r="AV36" s="2149"/>
      <c r="AW36" s="2149"/>
      <c r="AX36" s="2175"/>
      <c r="AY36" s="301"/>
      <c r="AZ36" s="2176"/>
      <c r="BA36" s="2177"/>
      <c r="BB36" s="2178"/>
      <c r="BC36" s="592"/>
      <c r="BD36" s="2150"/>
      <c r="BE36" s="2150"/>
      <c r="BF36" s="2150"/>
      <c r="BG36" s="2150"/>
      <c r="BH36" s="2150"/>
      <c r="BI36" s="2180"/>
    </row>
    <row r="37" spans="1:61" s="282" customFormat="1" ht="23.35" customHeight="1" x14ac:dyDescent="0.45">
      <c r="A37" s="357" t="s">
        <v>2418</v>
      </c>
      <c r="B37" s="2148"/>
      <c r="C37" s="2149"/>
      <c r="D37" s="2149"/>
      <c r="E37" s="2149"/>
      <c r="F37" s="2149"/>
      <c r="G37" s="2149"/>
      <c r="H37" s="2149"/>
      <c r="I37" s="2149"/>
      <c r="J37" s="2150"/>
      <c r="K37" s="2150"/>
      <c r="L37" s="2150"/>
      <c r="M37" s="2150"/>
      <c r="N37" s="2150"/>
      <c r="O37" s="2150"/>
      <c r="P37" s="2150"/>
      <c r="Q37" s="586"/>
      <c r="R37" s="2150"/>
      <c r="S37" s="2150"/>
      <c r="T37" s="2150"/>
      <c r="U37" s="2150"/>
      <c r="V37" s="2151"/>
      <c r="W37" s="2152"/>
      <c r="X37" s="2150"/>
      <c r="Y37" s="2150"/>
      <c r="Z37" s="2150"/>
      <c r="AA37" s="2150"/>
      <c r="AB37" s="2153"/>
      <c r="AC37" s="2179"/>
      <c r="AD37" s="2179"/>
      <c r="AE37" s="2179"/>
      <c r="AF37" s="2163"/>
      <c r="AG37" s="2164"/>
      <c r="AH37" s="2165"/>
      <c r="AI37" s="2179"/>
      <c r="AJ37" s="2179"/>
      <c r="AK37" s="2179"/>
      <c r="AL37" s="2171"/>
      <c r="AM37" s="2171"/>
      <c r="AN37" s="2171"/>
      <c r="AO37" s="2171"/>
      <c r="AP37" s="2172"/>
      <c r="AQ37" s="2173"/>
      <c r="AR37" s="2173"/>
      <c r="AS37" s="2173"/>
      <c r="AT37" s="2173"/>
      <c r="AU37" s="2174"/>
      <c r="AV37" s="2149"/>
      <c r="AW37" s="2149"/>
      <c r="AX37" s="2175"/>
      <c r="AY37" s="301"/>
      <c r="AZ37" s="2176"/>
      <c r="BA37" s="2177"/>
      <c r="BB37" s="2178"/>
      <c r="BC37" s="592"/>
      <c r="BD37" s="2150"/>
      <c r="BE37" s="2150"/>
      <c r="BF37" s="2150"/>
      <c r="BG37" s="2150"/>
      <c r="BH37" s="2150"/>
      <c r="BI37" s="2180"/>
    </row>
    <row r="38" spans="1:61" s="282" customFormat="1" ht="23.35" customHeight="1" x14ac:dyDescent="0.45">
      <c r="A38" s="357" t="s">
        <v>2419</v>
      </c>
      <c r="B38" s="2148"/>
      <c r="C38" s="2149"/>
      <c r="D38" s="2149"/>
      <c r="E38" s="2149"/>
      <c r="F38" s="2149"/>
      <c r="G38" s="2149"/>
      <c r="H38" s="2149"/>
      <c r="I38" s="2149"/>
      <c r="J38" s="2150"/>
      <c r="K38" s="2150"/>
      <c r="L38" s="2150"/>
      <c r="M38" s="2150"/>
      <c r="N38" s="2150"/>
      <c r="O38" s="2150"/>
      <c r="P38" s="2150"/>
      <c r="Q38" s="586"/>
      <c r="R38" s="2150"/>
      <c r="S38" s="2150"/>
      <c r="T38" s="2150"/>
      <c r="U38" s="2150"/>
      <c r="V38" s="2151"/>
      <c r="W38" s="2152"/>
      <c r="X38" s="2150"/>
      <c r="Y38" s="2150"/>
      <c r="Z38" s="2150"/>
      <c r="AA38" s="2150"/>
      <c r="AB38" s="2153"/>
      <c r="AC38" s="2179"/>
      <c r="AD38" s="2179"/>
      <c r="AE38" s="2179"/>
      <c r="AF38" s="2163"/>
      <c r="AG38" s="2164"/>
      <c r="AH38" s="2165"/>
      <c r="AI38" s="2179"/>
      <c r="AJ38" s="2179"/>
      <c r="AK38" s="2179"/>
      <c r="AL38" s="2171"/>
      <c r="AM38" s="2171"/>
      <c r="AN38" s="2171"/>
      <c r="AO38" s="2171"/>
      <c r="AP38" s="2172"/>
      <c r="AQ38" s="2173"/>
      <c r="AR38" s="2173"/>
      <c r="AS38" s="2173"/>
      <c r="AT38" s="2173"/>
      <c r="AU38" s="2174"/>
      <c r="AV38" s="2149"/>
      <c r="AW38" s="2149"/>
      <c r="AX38" s="2175"/>
      <c r="AY38" s="301"/>
      <c r="AZ38" s="2176"/>
      <c r="BA38" s="2177"/>
      <c r="BB38" s="2178"/>
      <c r="BC38" s="592"/>
      <c r="BD38" s="2150"/>
      <c r="BE38" s="2150"/>
      <c r="BF38" s="2150"/>
      <c r="BG38" s="2150"/>
      <c r="BH38" s="2150"/>
      <c r="BI38" s="2180"/>
    </row>
    <row r="39" spans="1:61" s="282" customFormat="1" ht="23.35" customHeight="1" x14ac:dyDescent="0.45">
      <c r="A39" s="357" t="s">
        <v>2420</v>
      </c>
      <c r="B39" s="2148"/>
      <c r="C39" s="2149"/>
      <c r="D39" s="2149"/>
      <c r="E39" s="2149"/>
      <c r="F39" s="2149"/>
      <c r="G39" s="2149"/>
      <c r="H39" s="2149"/>
      <c r="I39" s="2149"/>
      <c r="J39" s="2150"/>
      <c r="K39" s="2150"/>
      <c r="L39" s="2150"/>
      <c r="M39" s="2150"/>
      <c r="N39" s="2150"/>
      <c r="O39" s="2150"/>
      <c r="P39" s="2150"/>
      <c r="Q39" s="586"/>
      <c r="R39" s="2150"/>
      <c r="S39" s="2150"/>
      <c r="T39" s="2150"/>
      <c r="U39" s="2150"/>
      <c r="V39" s="2151"/>
      <c r="W39" s="2152"/>
      <c r="X39" s="2150"/>
      <c r="Y39" s="2150"/>
      <c r="Z39" s="2150"/>
      <c r="AA39" s="2150"/>
      <c r="AB39" s="2153"/>
      <c r="AC39" s="2179"/>
      <c r="AD39" s="2179"/>
      <c r="AE39" s="2179"/>
      <c r="AF39" s="2163"/>
      <c r="AG39" s="2164"/>
      <c r="AH39" s="2165"/>
      <c r="AI39" s="2179"/>
      <c r="AJ39" s="2179"/>
      <c r="AK39" s="2179"/>
      <c r="AL39" s="2171"/>
      <c r="AM39" s="2171"/>
      <c r="AN39" s="2171"/>
      <c r="AO39" s="2171"/>
      <c r="AP39" s="2172"/>
      <c r="AQ39" s="2173"/>
      <c r="AR39" s="2173"/>
      <c r="AS39" s="2173"/>
      <c r="AT39" s="2173"/>
      <c r="AU39" s="2174"/>
      <c r="AV39" s="2149"/>
      <c r="AW39" s="2149"/>
      <c r="AX39" s="2175"/>
      <c r="AY39" s="301"/>
      <c r="AZ39" s="2176"/>
      <c r="BA39" s="2177"/>
      <c r="BB39" s="2178"/>
      <c r="BC39" s="592"/>
      <c r="BD39" s="2150"/>
      <c r="BE39" s="2150"/>
      <c r="BF39" s="2150"/>
      <c r="BG39" s="2150"/>
      <c r="BH39" s="2150"/>
      <c r="BI39" s="2180"/>
    </row>
    <row r="40" spans="1:61" s="282" customFormat="1" ht="23.35" customHeight="1" x14ac:dyDescent="0.45">
      <c r="A40" s="357" t="s">
        <v>2421</v>
      </c>
      <c r="B40" s="2148"/>
      <c r="C40" s="2149"/>
      <c r="D40" s="2149"/>
      <c r="E40" s="2149"/>
      <c r="F40" s="2149"/>
      <c r="G40" s="2149"/>
      <c r="H40" s="2149"/>
      <c r="I40" s="2149"/>
      <c r="J40" s="2150"/>
      <c r="K40" s="2150"/>
      <c r="L40" s="2150"/>
      <c r="M40" s="2150"/>
      <c r="N40" s="2150"/>
      <c r="O40" s="2150"/>
      <c r="P40" s="2150"/>
      <c r="Q40" s="586"/>
      <c r="R40" s="2150"/>
      <c r="S40" s="2150"/>
      <c r="T40" s="2150"/>
      <c r="U40" s="2150"/>
      <c r="V40" s="2151"/>
      <c r="W40" s="2152"/>
      <c r="X40" s="2150"/>
      <c r="Y40" s="2150"/>
      <c r="Z40" s="2150"/>
      <c r="AA40" s="2150"/>
      <c r="AB40" s="2153"/>
      <c r="AC40" s="2179"/>
      <c r="AD40" s="2179"/>
      <c r="AE40" s="2179"/>
      <c r="AF40" s="2163"/>
      <c r="AG40" s="2164"/>
      <c r="AH40" s="2165"/>
      <c r="AI40" s="2179"/>
      <c r="AJ40" s="2179"/>
      <c r="AK40" s="2179"/>
      <c r="AL40" s="2171"/>
      <c r="AM40" s="2171"/>
      <c r="AN40" s="2171"/>
      <c r="AO40" s="2171"/>
      <c r="AP40" s="2172"/>
      <c r="AQ40" s="2173"/>
      <c r="AR40" s="2173"/>
      <c r="AS40" s="2173"/>
      <c r="AT40" s="2173"/>
      <c r="AU40" s="2174"/>
      <c r="AV40" s="2149"/>
      <c r="AW40" s="2149"/>
      <c r="AX40" s="2175"/>
      <c r="AY40" s="301"/>
      <c r="AZ40" s="2176"/>
      <c r="BA40" s="2177"/>
      <c r="BB40" s="2178"/>
      <c r="BC40" s="592"/>
      <c r="BD40" s="2150"/>
      <c r="BE40" s="2150"/>
      <c r="BF40" s="2150"/>
      <c r="BG40" s="2150"/>
      <c r="BH40" s="2150"/>
      <c r="BI40" s="2180"/>
    </row>
    <row r="41" spans="1:61" s="282" customFormat="1" ht="23.35" customHeight="1" x14ac:dyDescent="0.45">
      <c r="A41" s="357" t="s">
        <v>2422</v>
      </c>
      <c r="B41" s="2148"/>
      <c r="C41" s="2149"/>
      <c r="D41" s="2149"/>
      <c r="E41" s="2149"/>
      <c r="F41" s="2149"/>
      <c r="G41" s="2149"/>
      <c r="H41" s="2149"/>
      <c r="I41" s="2149"/>
      <c r="J41" s="2150"/>
      <c r="K41" s="2150"/>
      <c r="L41" s="2150"/>
      <c r="M41" s="2150"/>
      <c r="N41" s="2150"/>
      <c r="O41" s="2150"/>
      <c r="P41" s="2150"/>
      <c r="Q41" s="586"/>
      <c r="R41" s="2150"/>
      <c r="S41" s="2150"/>
      <c r="T41" s="2150"/>
      <c r="U41" s="2150"/>
      <c r="V41" s="2151"/>
      <c r="W41" s="2152"/>
      <c r="X41" s="2150"/>
      <c r="Y41" s="2150"/>
      <c r="Z41" s="2150"/>
      <c r="AA41" s="2150"/>
      <c r="AB41" s="2153"/>
      <c r="AC41" s="2179"/>
      <c r="AD41" s="2179"/>
      <c r="AE41" s="2179"/>
      <c r="AF41" s="2163"/>
      <c r="AG41" s="2164"/>
      <c r="AH41" s="2165"/>
      <c r="AI41" s="2179"/>
      <c r="AJ41" s="2179"/>
      <c r="AK41" s="2179"/>
      <c r="AL41" s="2171"/>
      <c r="AM41" s="2171"/>
      <c r="AN41" s="2171"/>
      <c r="AO41" s="2171"/>
      <c r="AP41" s="2172"/>
      <c r="AQ41" s="2173"/>
      <c r="AR41" s="2173"/>
      <c r="AS41" s="2173"/>
      <c r="AT41" s="2173"/>
      <c r="AU41" s="2174"/>
      <c r="AV41" s="2149"/>
      <c r="AW41" s="2149"/>
      <c r="AX41" s="2175"/>
      <c r="AY41" s="301"/>
      <c r="AZ41" s="2176"/>
      <c r="BA41" s="2177"/>
      <c r="BB41" s="2178"/>
      <c r="BC41" s="592"/>
      <c r="BD41" s="2150"/>
      <c r="BE41" s="2150"/>
      <c r="BF41" s="2150"/>
      <c r="BG41" s="2150"/>
      <c r="BH41" s="2150"/>
      <c r="BI41" s="2180"/>
    </row>
    <row r="42" spans="1:61" s="282" customFormat="1" ht="23.35" customHeight="1" x14ac:dyDescent="0.45">
      <c r="A42" s="357" t="s">
        <v>2423</v>
      </c>
      <c r="B42" s="2148"/>
      <c r="C42" s="2149"/>
      <c r="D42" s="2149"/>
      <c r="E42" s="2149"/>
      <c r="F42" s="2149"/>
      <c r="G42" s="2149"/>
      <c r="H42" s="2149"/>
      <c r="I42" s="2149"/>
      <c r="J42" s="2150"/>
      <c r="K42" s="2150"/>
      <c r="L42" s="2150"/>
      <c r="M42" s="2150"/>
      <c r="N42" s="2150"/>
      <c r="O42" s="2150"/>
      <c r="P42" s="2150"/>
      <c r="Q42" s="586"/>
      <c r="R42" s="2150"/>
      <c r="S42" s="2150"/>
      <c r="T42" s="2150"/>
      <c r="U42" s="2150"/>
      <c r="V42" s="2151"/>
      <c r="W42" s="2152"/>
      <c r="X42" s="2150"/>
      <c r="Y42" s="2150"/>
      <c r="Z42" s="2150"/>
      <c r="AA42" s="2150"/>
      <c r="AB42" s="2153"/>
      <c r="AC42" s="2179"/>
      <c r="AD42" s="2179"/>
      <c r="AE42" s="2179"/>
      <c r="AF42" s="2163"/>
      <c r="AG42" s="2164"/>
      <c r="AH42" s="2165"/>
      <c r="AI42" s="2179"/>
      <c r="AJ42" s="2179"/>
      <c r="AK42" s="2179"/>
      <c r="AL42" s="2171"/>
      <c r="AM42" s="2171"/>
      <c r="AN42" s="2171"/>
      <c r="AO42" s="2171"/>
      <c r="AP42" s="2172"/>
      <c r="AQ42" s="2173"/>
      <c r="AR42" s="2173"/>
      <c r="AS42" s="2173"/>
      <c r="AT42" s="2173"/>
      <c r="AU42" s="2174"/>
      <c r="AV42" s="2149"/>
      <c r="AW42" s="2149"/>
      <c r="AX42" s="2175"/>
      <c r="AY42" s="301"/>
      <c r="AZ42" s="2176"/>
      <c r="BA42" s="2177"/>
      <c r="BB42" s="2178"/>
      <c r="BC42" s="592"/>
      <c r="BD42" s="2150"/>
      <c r="BE42" s="2150"/>
      <c r="BF42" s="2150"/>
      <c r="BG42" s="2150"/>
      <c r="BH42" s="2150"/>
      <c r="BI42" s="2180"/>
    </row>
    <row r="43" spans="1:61" s="282" customFormat="1" ht="23.35" customHeight="1" x14ac:dyDescent="0.45">
      <c r="A43" s="357" t="s">
        <v>2424</v>
      </c>
      <c r="B43" s="2148"/>
      <c r="C43" s="2149"/>
      <c r="D43" s="2149"/>
      <c r="E43" s="2149"/>
      <c r="F43" s="2149"/>
      <c r="G43" s="2149"/>
      <c r="H43" s="2149"/>
      <c r="I43" s="2149"/>
      <c r="J43" s="2150"/>
      <c r="K43" s="2150"/>
      <c r="L43" s="2150"/>
      <c r="M43" s="2150"/>
      <c r="N43" s="2150"/>
      <c r="O43" s="2150"/>
      <c r="P43" s="2150"/>
      <c r="Q43" s="586"/>
      <c r="R43" s="2150"/>
      <c r="S43" s="2150"/>
      <c r="T43" s="2150"/>
      <c r="U43" s="2150"/>
      <c r="V43" s="2151"/>
      <c r="W43" s="2152"/>
      <c r="X43" s="2150"/>
      <c r="Y43" s="2150"/>
      <c r="Z43" s="2150"/>
      <c r="AA43" s="2150"/>
      <c r="AB43" s="2153"/>
      <c r="AC43" s="2179"/>
      <c r="AD43" s="2179"/>
      <c r="AE43" s="2179"/>
      <c r="AF43" s="2163"/>
      <c r="AG43" s="2164"/>
      <c r="AH43" s="2165"/>
      <c r="AI43" s="2179"/>
      <c r="AJ43" s="2179"/>
      <c r="AK43" s="2179"/>
      <c r="AL43" s="2171"/>
      <c r="AM43" s="2171"/>
      <c r="AN43" s="2171"/>
      <c r="AO43" s="2171"/>
      <c r="AP43" s="2172"/>
      <c r="AQ43" s="2173"/>
      <c r="AR43" s="2173"/>
      <c r="AS43" s="2173"/>
      <c r="AT43" s="2173"/>
      <c r="AU43" s="2174"/>
      <c r="AV43" s="2149"/>
      <c r="AW43" s="2149"/>
      <c r="AX43" s="2175"/>
      <c r="AY43" s="301"/>
      <c r="AZ43" s="2176"/>
      <c r="BA43" s="2177"/>
      <c r="BB43" s="2178"/>
      <c r="BC43" s="592"/>
      <c r="BD43" s="2150"/>
      <c r="BE43" s="2150"/>
      <c r="BF43" s="2150"/>
      <c r="BG43" s="2150"/>
      <c r="BH43" s="2150"/>
      <c r="BI43" s="2180"/>
    </row>
    <row r="44" spans="1:61" s="282" customFormat="1" ht="23.35" customHeight="1" x14ac:dyDescent="0.45">
      <c r="A44" s="357" t="s">
        <v>2425</v>
      </c>
      <c r="B44" s="2148"/>
      <c r="C44" s="2149"/>
      <c r="D44" s="2149"/>
      <c r="E44" s="2149"/>
      <c r="F44" s="2149"/>
      <c r="G44" s="2149"/>
      <c r="H44" s="2149"/>
      <c r="I44" s="2149"/>
      <c r="J44" s="2150"/>
      <c r="K44" s="2150"/>
      <c r="L44" s="2150"/>
      <c r="M44" s="2150"/>
      <c r="N44" s="2150"/>
      <c r="O44" s="2150"/>
      <c r="P44" s="2150"/>
      <c r="Q44" s="586"/>
      <c r="R44" s="2150"/>
      <c r="S44" s="2150"/>
      <c r="T44" s="2150"/>
      <c r="U44" s="2150"/>
      <c r="V44" s="2151"/>
      <c r="W44" s="2152"/>
      <c r="X44" s="2150"/>
      <c r="Y44" s="2150"/>
      <c r="Z44" s="2150"/>
      <c r="AA44" s="2150"/>
      <c r="AB44" s="2153"/>
      <c r="AC44" s="2179"/>
      <c r="AD44" s="2179"/>
      <c r="AE44" s="2179"/>
      <c r="AF44" s="2163"/>
      <c r="AG44" s="2164"/>
      <c r="AH44" s="2165"/>
      <c r="AI44" s="2179"/>
      <c r="AJ44" s="2179"/>
      <c r="AK44" s="2179"/>
      <c r="AL44" s="2171"/>
      <c r="AM44" s="2171"/>
      <c r="AN44" s="2171"/>
      <c r="AO44" s="2171"/>
      <c r="AP44" s="2172"/>
      <c r="AQ44" s="2173"/>
      <c r="AR44" s="2173"/>
      <c r="AS44" s="2173"/>
      <c r="AT44" s="2173"/>
      <c r="AU44" s="2174"/>
      <c r="AV44" s="2149"/>
      <c r="AW44" s="2149"/>
      <c r="AX44" s="2175"/>
      <c r="AY44" s="301"/>
      <c r="AZ44" s="2176"/>
      <c r="BA44" s="2177"/>
      <c r="BB44" s="2178"/>
      <c r="BC44" s="592"/>
      <c r="BD44" s="2150"/>
      <c r="BE44" s="2150"/>
      <c r="BF44" s="2150"/>
      <c r="BG44" s="2150"/>
      <c r="BH44" s="2150"/>
      <c r="BI44" s="2180"/>
    </row>
    <row r="45" spans="1:61" s="282" customFormat="1" ht="23.35" customHeight="1" x14ac:dyDescent="0.45">
      <c r="A45" s="357" t="s">
        <v>2426</v>
      </c>
      <c r="B45" s="2148"/>
      <c r="C45" s="2149"/>
      <c r="D45" s="2149"/>
      <c r="E45" s="2149"/>
      <c r="F45" s="2149"/>
      <c r="G45" s="2149"/>
      <c r="H45" s="2149"/>
      <c r="I45" s="2149"/>
      <c r="J45" s="2150"/>
      <c r="K45" s="2150"/>
      <c r="L45" s="2150"/>
      <c r="M45" s="2150"/>
      <c r="N45" s="2150"/>
      <c r="O45" s="2150"/>
      <c r="P45" s="2150"/>
      <c r="Q45" s="586"/>
      <c r="R45" s="2150"/>
      <c r="S45" s="2150"/>
      <c r="T45" s="2150"/>
      <c r="U45" s="2150"/>
      <c r="V45" s="2151"/>
      <c r="W45" s="2152"/>
      <c r="X45" s="2150"/>
      <c r="Y45" s="2150"/>
      <c r="Z45" s="2150"/>
      <c r="AA45" s="2150"/>
      <c r="AB45" s="2153"/>
      <c r="AC45" s="2179"/>
      <c r="AD45" s="2179"/>
      <c r="AE45" s="2179"/>
      <c r="AF45" s="2163"/>
      <c r="AG45" s="2164"/>
      <c r="AH45" s="2165"/>
      <c r="AI45" s="2179"/>
      <c r="AJ45" s="2179"/>
      <c r="AK45" s="2179"/>
      <c r="AL45" s="2171"/>
      <c r="AM45" s="2171"/>
      <c r="AN45" s="2171"/>
      <c r="AO45" s="2171"/>
      <c r="AP45" s="2172"/>
      <c r="AQ45" s="2173"/>
      <c r="AR45" s="2173"/>
      <c r="AS45" s="2173"/>
      <c r="AT45" s="2173"/>
      <c r="AU45" s="2174"/>
      <c r="AV45" s="2149"/>
      <c r="AW45" s="2149"/>
      <c r="AX45" s="2175"/>
      <c r="AY45" s="301"/>
      <c r="AZ45" s="2176"/>
      <c r="BA45" s="2177"/>
      <c r="BB45" s="2178"/>
      <c r="BC45" s="592"/>
      <c r="BD45" s="2150"/>
      <c r="BE45" s="2150"/>
      <c r="BF45" s="2150"/>
      <c r="BG45" s="2150"/>
      <c r="BH45" s="2150"/>
      <c r="BI45" s="2180"/>
    </row>
    <row r="46" spans="1:61" s="282" customFormat="1" ht="23.35" customHeight="1" x14ac:dyDescent="0.45">
      <c r="A46" s="357" t="s">
        <v>2427</v>
      </c>
      <c r="B46" s="2148"/>
      <c r="C46" s="2149"/>
      <c r="D46" s="2149"/>
      <c r="E46" s="2149"/>
      <c r="F46" s="2149"/>
      <c r="G46" s="2149"/>
      <c r="H46" s="2149"/>
      <c r="I46" s="2149"/>
      <c r="J46" s="2150"/>
      <c r="K46" s="2150"/>
      <c r="L46" s="2150"/>
      <c r="M46" s="2150"/>
      <c r="N46" s="2150"/>
      <c r="O46" s="2150"/>
      <c r="P46" s="2150"/>
      <c r="Q46" s="586"/>
      <c r="R46" s="2150"/>
      <c r="S46" s="2150"/>
      <c r="T46" s="2150"/>
      <c r="U46" s="2150"/>
      <c r="V46" s="2151"/>
      <c r="W46" s="2152"/>
      <c r="X46" s="2150"/>
      <c r="Y46" s="2150"/>
      <c r="Z46" s="2150"/>
      <c r="AA46" s="2150"/>
      <c r="AB46" s="2153"/>
      <c r="AC46" s="2179"/>
      <c r="AD46" s="2179"/>
      <c r="AE46" s="2179"/>
      <c r="AF46" s="2163"/>
      <c r="AG46" s="2164"/>
      <c r="AH46" s="2165"/>
      <c r="AI46" s="2179"/>
      <c r="AJ46" s="2179"/>
      <c r="AK46" s="2179"/>
      <c r="AL46" s="2171"/>
      <c r="AM46" s="2171"/>
      <c r="AN46" s="2171"/>
      <c r="AO46" s="2171"/>
      <c r="AP46" s="2172"/>
      <c r="AQ46" s="2173"/>
      <c r="AR46" s="2173"/>
      <c r="AS46" s="2173"/>
      <c r="AT46" s="2173"/>
      <c r="AU46" s="2174"/>
      <c r="AV46" s="2149"/>
      <c r="AW46" s="2149"/>
      <c r="AX46" s="2175"/>
      <c r="AY46" s="301"/>
      <c r="AZ46" s="2176"/>
      <c r="BA46" s="2177"/>
      <c r="BB46" s="2178"/>
      <c r="BC46" s="592"/>
      <c r="BD46" s="2150"/>
      <c r="BE46" s="2150"/>
      <c r="BF46" s="2150"/>
      <c r="BG46" s="2150"/>
      <c r="BH46" s="2150"/>
      <c r="BI46" s="2180"/>
    </row>
    <row r="47" spans="1:61" s="282" customFormat="1" ht="23.35" customHeight="1" x14ac:dyDescent="0.45">
      <c r="A47" s="357" t="s">
        <v>2428</v>
      </c>
      <c r="B47" s="2148"/>
      <c r="C47" s="2149"/>
      <c r="D47" s="2149"/>
      <c r="E47" s="2149"/>
      <c r="F47" s="2149"/>
      <c r="G47" s="2149"/>
      <c r="H47" s="2149"/>
      <c r="I47" s="2149"/>
      <c r="J47" s="2150"/>
      <c r="K47" s="2150"/>
      <c r="L47" s="2150"/>
      <c r="M47" s="2150"/>
      <c r="N47" s="2150"/>
      <c r="O47" s="2150"/>
      <c r="P47" s="2150"/>
      <c r="Q47" s="586"/>
      <c r="R47" s="2150"/>
      <c r="S47" s="2150"/>
      <c r="T47" s="2150"/>
      <c r="U47" s="2150"/>
      <c r="V47" s="2151"/>
      <c r="W47" s="2152"/>
      <c r="X47" s="2150"/>
      <c r="Y47" s="2150"/>
      <c r="Z47" s="2150"/>
      <c r="AA47" s="2150"/>
      <c r="AB47" s="2153"/>
      <c r="AC47" s="2179"/>
      <c r="AD47" s="2179"/>
      <c r="AE47" s="2179"/>
      <c r="AF47" s="2163"/>
      <c r="AG47" s="2164"/>
      <c r="AH47" s="2165"/>
      <c r="AI47" s="2179"/>
      <c r="AJ47" s="2179"/>
      <c r="AK47" s="2179"/>
      <c r="AL47" s="2171"/>
      <c r="AM47" s="2171"/>
      <c r="AN47" s="2171"/>
      <c r="AO47" s="2171"/>
      <c r="AP47" s="2172"/>
      <c r="AQ47" s="2173"/>
      <c r="AR47" s="2173"/>
      <c r="AS47" s="2173"/>
      <c r="AT47" s="2173"/>
      <c r="AU47" s="2174"/>
      <c r="AV47" s="2149"/>
      <c r="AW47" s="2149"/>
      <c r="AX47" s="2175"/>
      <c r="AY47" s="301"/>
      <c r="AZ47" s="2176"/>
      <c r="BA47" s="2177"/>
      <c r="BB47" s="2178"/>
      <c r="BC47" s="592"/>
      <c r="BD47" s="2150"/>
      <c r="BE47" s="2150"/>
      <c r="BF47" s="2150"/>
      <c r="BG47" s="2150"/>
      <c r="BH47" s="2150"/>
      <c r="BI47" s="2180"/>
    </row>
    <row r="48" spans="1:61" s="282" customFormat="1" ht="23.35" customHeight="1" x14ac:dyDescent="0.45">
      <c r="A48" s="357" t="s">
        <v>2429</v>
      </c>
      <c r="B48" s="2148"/>
      <c r="C48" s="2149"/>
      <c r="D48" s="2149"/>
      <c r="E48" s="2149"/>
      <c r="F48" s="2149"/>
      <c r="G48" s="2149"/>
      <c r="H48" s="2149"/>
      <c r="I48" s="2149"/>
      <c r="J48" s="2150"/>
      <c r="K48" s="2150"/>
      <c r="L48" s="2150"/>
      <c r="M48" s="2150"/>
      <c r="N48" s="2150"/>
      <c r="O48" s="2150"/>
      <c r="P48" s="2150"/>
      <c r="Q48" s="586"/>
      <c r="R48" s="2150"/>
      <c r="S48" s="2150"/>
      <c r="T48" s="2150"/>
      <c r="U48" s="2150"/>
      <c r="V48" s="2151"/>
      <c r="W48" s="2152"/>
      <c r="X48" s="2150"/>
      <c r="Y48" s="2150"/>
      <c r="Z48" s="2150"/>
      <c r="AA48" s="2150"/>
      <c r="AB48" s="2153"/>
      <c r="AC48" s="2179"/>
      <c r="AD48" s="2179"/>
      <c r="AE48" s="2179"/>
      <c r="AF48" s="2163"/>
      <c r="AG48" s="2164"/>
      <c r="AH48" s="2165"/>
      <c r="AI48" s="2179"/>
      <c r="AJ48" s="2179"/>
      <c r="AK48" s="2179"/>
      <c r="AL48" s="2171"/>
      <c r="AM48" s="2171"/>
      <c r="AN48" s="2171"/>
      <c r="AO48" s="2171"/>
      <c r="AP48" s="2172"/>
      <c r="AQ48" s="2173"/>
      <c r="AR48" s="2173"/>
      <c r="AS48" s="2173"/>
      <c r="AT48" s="2173"/>
      <c r="AU48" s="2174"/>
      <c r="AV48" s="2149"/>
      <c r="AW48" s="2149"/>
      <c r="AX48" s="2175"/>
      <c r="AY48" s="301"/>
      <c r="AZ48" s="2176"/>
      <c r="BA48" s="2177"/>
      <c r="BB48" s="2178"/>
      <c r="BC48" s="592"/>
      <c r="BD48" s="2150"/>
      <c r="BE48" s="2150"/>
      <c r="BF48" s="2150"/>
      <c r="BG48" s="2150"/>
      <c r="BH48" s="2150"/>
      <c r="BI48" s="2180"/>
    </row>
    <row r="49" spans="1:61" s="282" customFormat="1" ht="23.35" customHeight="1" x14ac:dyDescent="0.45">
      <c r="A49" s="357" t="s">
        <v>2430</v>
      </c>
      <c r="B49" s="2148"/>
      <c r="C49" s="2149"/>
      <c r="D49" s="2149"/>
      <c r="E49" s="2149"/>
      <c r="F49" s="2149"/>
      <c r="G49" s="2149"/>
      <c r="H49" s="2149"/>
      <c r="I49" s="2149"/>
      <c r="J49" s="2150"/>
      <c r="K49" s="2150"/>
      <c r="L49" s="2150"/>
      <c r="M49" s="2150"/>
      <c r="N49" s="2150"/>
      <c r="O49" s="2150"/>
      <c r="P49" s="2150"/>
      <c r="Q49" s="586"/>
      <c r="R49" s="2150"/>
      <c r="S49" s="2150"/>
      <c r="T49" s="2150"/>
      <c r="U49" s="2150"/>
      <c r="V49" s="2151"/>
      <c r="W49" s="2152"/>
      <c r="X49" s="2150"/>
      <c r="Y49" s="2150"/>
      <c r="Z49" s="2150"/>
      <c r="AA49" s="2150"/>
      <c r="AB49" s="2153"/>
      <c r="AC49" s="2179"/>
      <c r="AD49" s="2179"/>
      <c r="AE49" s="2179"/>
      <c r="AF49" s="2163"/>
      <c r="AG49" s="2164"/>
      <c r="AH49" s="2165"/>
      <c r="AI49" s="2179"/>
      <c r="AJ49" s="2179"/>
      <c r="AK49" s="2179"/>
      <c r="AL49" s="2171"/>
      <c r="AM49" s="2171"/>
      <c r="AN49" s="2171"/>
      <c r="AO49" s="2171"/>
      <c r="AP49" s="2172"/>
      <c r="AQ49" s="2173"/>
      <c r="AR49" s="2173"/>
      <c r="AS49" s="2173"/>
      <c r="AT49" s="2173"/>
      <c r="AU49" s="2174"/>
      <c r="AV49" s="2149"/>
      <c r="AW49" s="2149"/>
      <c r="AX49" s="2175"/>
      <c r="AY49" s="301"/>
      <c r="AZ49" s="2176"/>
      <c r="BA49" s="2177"/>
      <c r="BB49" s="2178"/>
      <c r="BC49" s="592"/>
      <c r="BD49" s="2150"/>
      <c r="BE49" s="2150"/>
      <c r="BF49" s="2150"/>
      <c r="BG49" s="2150"/>
      <c r="BH49" s="2150"/>
      <c r="BI49" s="2180"/>
    </row>
    <row r="50" spans="1:61" s="282" customFormat="1" ht="23.35" customHeight="1" x14ac:dyDescent="0.45">
      <c r="A50" s="357" t="s">
        <v>2431</v>
      </c>
      <c r="B50" s="2148"/>
      <c r="C50" s="2149"/>
      <c r="D50" s="2149"/>
      <c r="E50" s="2149"/>
      <c r="F50" s="2149"/>
      <c r="G50" s="2149"/>
      <c r="H50" s="2149"/>
      <c r="I50" s="2149"/>
      <c r="J50" s="2150"/>
      <c r="K50" s="2150"/>
      <c r="L50" s="2150"/>
      <c r="M50" s="2150"/>
      <c r="N50" s="2150"/>
      <c r="O50" s="2150"/>
      <c r="P50" s="2150"/>
      <c r="Q50" s="586"/>
      <c r="R50" s="2150"/>
      <c r="S50" s="2150"/>
      <c r="T50" s="2150"/>
      <c r="U50" s="2150"/>
      <c r="V50" s="2151"/>
      <c r="W50" s="2152"/>
      <c r="X50" s="2150"/>
      <c r="Y50" s="2150"/>
      <c r="Z50" s="2150"/>
      <c r="AA50" s="2150"/>
      <c r="AB50" s="2153"/>
      <c r="AC50" s="2179"/>
      <c r="AD50" s="2179"/>
      <c r="AE50" s="2179"/>
      <c r="AF50" s="2163"/>
      <c r="AG50" s="2164"/>
      <c r="AH50" s="2165"/>
      <c r="AI50" s="2179"/>
      <c r="AJ50" s="2179"/>
      <c r="AK50" s="2179"/>
      <c r="AL50" s="2171"/>
      <c r="AM50" s="2171"/>
      <c r="AN50" s="2171"/>
      <c r="AO50" s="2171"/>
      <c r="AP50" s="2172"/>
      <c r="AQ50" s="2173"/>
      <c r="AR50" s="2173"/>
      <c r="AS50" s="2173"/>
      <c r="AT50" s="2173"/>
      <c r="AU50" s="2174"/>
      <c r="AV50" s="2149"/>
      <c r="AW50" s="2149"/>
      <c r="AX50" s="2175"/>
      <c r="AY50" s="301"/>
      <c r="AZ50" s="2176"/>
      <c r="BA50" s="2177"/>
      <c r="BB50" s="2178"/>
      <c r="BC50" s="592"/>
      <c r="BD50" s="2150"/>
      <c r="BE50" s="2150"/>
      <c r="BF50" s="2150"/>
      <c r="BG50" s="2150"/>
      <c r="BH50" s="2150"/>
      <c r="BI50" s="2180"/>
    </row>
    <row r="51" spans="1:61" s="282" customFormat="1" ht="23.35" customHeight="1" x14ac:dyDescent="0.45">
      <c r="A51" s="357" t="s">
        <v>2432</v>
      </c>
      <c r="B51" s="2148"/>
      <c r="C51" s="2149"/>
      <c r="D51" s="2149"/>
      <c r="E51" s="2149"/>
      <c r="F51" s="2149"/>
      <c r="G51" s="2149"/>
      <c r="H51" s="2149"/>
      <c r="I51" s="2149"/>
      <c r="J51" s="2150"/>
      <c r="K51" s="2150"/>
      <c r="L51" s="2150"/>
      <c r="M51" s="2150"/>
      <c r="N51" s="2150"/>
      <c r="O51" s="2150"/>
      <c r="P51" s="2150"/>
      <c r="Q51" s="586"/>
      <c r="R51" s="2150"/>
      <c r="S51" s="2150"/>
      <c r="T51" s="2150"/>
      <c r="U51" s="2150"/>
      <c r="V51" s="2151"/>
      <c r="W51" s="2152"/>
      <c r="X51" s="2150"/>
      <c r="Y51" s="2150"/>
      <c r="Z51" s="2150"/>
      <c r="AA51" s="2150"/>
      <c r="AB51" s="2153"/>
      <c r="AC51" s="2179"/>
      <c r="AD51" s="2179"/>
      <c r="AE51" s="2179"/>
      <c r="AF51" s="2163"/>
      <c r="AG51" s="2164"/>
      <c r="AH51" s="2165"/>
      <c r="AI51" s="2179"/>
      <c r="AJ51" s="2179"/>
      <c r="AK51" s="2179"/>
      <c r="AL51" s="2171"/>
      <c r="AM51" s="2171"/>
      <c r="AN51" s="2171"/>
      <c r="AO51" s="2171"/>
      <c r="AP51" s="2172"/>
      <c r="AQ51" s="2173"/>
      <c r="AR51" s="2173"/>
      <c r="AS51" s="2173"/>
      <c r="AT51" s="2173"/>
      <c r="AU51" s="2174"/>
      <c r="AV51" s="2149"/>
      <c r="AW51" s="2149"/>
      <c r="AX51" s="2175"/>
      <c r="AY51" s="301"/>
      <c r="AZ51" s="2176"/>
      <c r="BA51" s="2177"/>
      <c r="BB51" s="2178"/>
      <c r="BC51" s="592"/>
      <c r="BD51" s="2150"/>
      <c r="BE51" s="2150"/>
      <c r="BF51" s="2150"/>
      <c r="BG51" s="2150"/>
      <c r="BH51" s="2150"/>
      <c r="BI51" s="2180"/>
    </row>
    <row r="52" spans="1:61" s="282" customFormat="1" ht="23.35" customHeight="1" x14ac:dyDescent="0.45">
      <c r="A52" s="357" t="s">
        <v>2433</v>
      </c>
      <c r="B52" s="2148"/>
      <c r="C52" s="2149"/>
      <c r="D52" s="2149"/>
      <c r="E52" s="2149"/>
      <c r="F52" s="2149"/>
      <c r="G52" s="2149"/>
      <c r="H52" s="2149"/>
      <c r="I52" s="2149"/>
      <c r="J52" s="2150"/>
      <c r="K52" s="2150"/>
      <c r="L52" s="2150"/>
      <c r="M52" s="2150"/>
      <c r="N52" s="2150"/>
      <c r="O52" s="2150"/>
      <c r="P52" s="2150"/>
      <c r="Q52" s="586"/>
      <c r="R52" s="2150"/>
      <c r="S52" s="2150"/>
      <c r="T52" s="2150"/>
      <c r="U52" s="2150"/>
      <c r="V52" s="2151"/>
      <c r="W52" s="2152"/>
      <c r="X52" s="2150"/>
      <c r="Y52" s="2150"/>
      <c r="Z52" s="2150"/>
      <c r="AA52" s="2150"/>
      <c r="AB52" s="2153"/>
      <c r="AC52" s="2179"/>
      <c r="AD52" s="2179"/>
      <c r="AE52" s="2179"/>
      <c r="AF52" s="2163"/>
      <c r="AG52" s="2164"/>
      <c r="AH52" s="2165"/>
      <c r="AI52" s="2179"/>
      <c r="AJ52" s="2179"/>
      <c r="AK52" s="2179"/>
      <c r="AL52" s="2171"/>
      <c r="AM52" s="2171"/>
      <c r="AN52" s="2171"/>
      <c r="AO52" s="2171"/>
      <c r="AP52" s="2172"/>
      <c r="AQ52" s="2173"/>
      <c r="AR52" s="2173"/>
      <c r="AS52" s="2173"/>
      <c r="AT52" s="2173"/>
      <c r="AU52" s="2174"/>
      <c r="AV52" s="2149"/>
      <c r="AW52" s="2149"/>
      <c r="AX52" s="2175"/>
      <c r="AY52" s="301"/>
      <c r="AZ52" s="2176"/>
      <c r="BA52" s="2177"/>
      <c r="BB52" s="2178"/>
      <c r="BC52" s="592"/>
      <c r="BD52" s="2150"/>
      <c r="BE52" s="2150"/>
      <c r="BF52" s="2150"/>
      <c r="BG52" s="2150"/>
      <c r="BH52" s="2150"/>
      <c r="BI52" s="2180"/>
    </row>
    <row r="53" spans="1:61" s="282" customFormat="1" ht="23.35" customHeight="1" x14ac:dyDescent="0.45">
      <c r="A53" s="357" t="s">
        <v>2434</v>
      </c>
      <c r="B53" s="2148"/>
      <c r="C53" s="2149"/>
      <c r="D53" s="2149"/>
      <c r="E53" s="2149"/>
      <c r="F53" s="2149"/>
      <c r="G53" s="2149"/>
      <c r="H53" s="2149"/>
      <c r="I53" s="2149"/>
      <c r="J53" s="2150"/>
      <c r="K53" s="2150"/>
      <c r="L53" s="2150"/>
      <c r="M53" s="2150"/>
      <c r="N53" s="2150"/>
      <c r="O53" s="2150"/>
      <c r="P53" s="2150"/>
      <c r="Q53" s="586"/>
      <c r="R53" s="2150"/>
      <c r="S53" s="2150"/>
      <c r="T53" s="2150"/>
      <c r="U53" s="2150"/>
      <c r="V53" s="2151"/>
      <c r="W53" s="2152"/>
      <c r="X53" s="2150"/>
      <c r="Y53" s="2150"/>
      <c r="Z53" s="2150"/>
      <c r="AA53" s="2150"/>
      <c r="AB53" s="2153"/>
      <c r="AC53" s="2179"/>
      <c r="AD53" s="2179"/>
      <c r="AE53" s="2179"/>
      <c r="AF53" s="2163"/>
      <c r="AG53" s="2164"/>
      <c r="AH53" s="2165"/>
      <c r="AI53" s="2179"/>
      <c r="AJ53" s="2179"/>
      <c r="AK53" s="2179"/>
      <c r="AL53" s="2171"/>
      <c r="AM53" s="2171"/>
      <c r="AN53" s="2171"/>
      <c r="AO53" s="2171"/>
      <c r="AP53" s="2172"/>
      <c r="AQ53" s="2173"/>
      <c r="AR53" s="2173"/>
      <c r="AS53" s="2173"/>
      <c r="AT53" s="2173"/>
      <c r="AU53" s="2174"/>
      <c r="AV53" s="2149"/>
      <c r="AW53" s="2149"/>
      <c r="AX53" s="2175"/>
      <c r="AY53" s="301"/>
      <c r="AZ53" s="2176"/>
      <c r="BA53" s="2177"/>
      <c r="BB53" s="2178"/>
      <c r="BC53" s="592"/>
      <c r="BD53" s="2150"/>
      <c r="BE53" s="2150"/>
      <c r="BF53" s="2150"/>
      <c r="BG53" s="2150"/>
      <c r="BH53" s="2150"/>
      <c r="BI53" s="2180"/>
    </row>
    <row r="54" spans="1:61" s="282" customFormat="1" ht="23.35" customHeight="1" x14ac:dyDescent="0.45">
      <c r="A54" s="357" t="s">
        <v>2435</v>
      </c>
      <c r="B54" s="2148"/>
      <c r="C54" s="2149"/>
      <c r="D54" s="2149"/>
      <c r="E54" s="2149"/>
      <c r="F54" s="2149"/>
      <c r="G54" s="2149"/>
      <c r="H54" s="2149"/>
      <c r="I54" s="2149"/>
      <c r="J54" s="2150"/>
      <c r="K54" s="2150"/>
      <c r="L54" s="2150"/>
      <c r="M54" s="2150"/>
      <c r="N54" s="2150"/>
      <c r="O54" s="2150"/>
      <c r="P54" s="2150"/>
      <c r="Q54" s="586"/>
      <c r="R54" s="2150"/>
      <c r="S54" s="2150"/>
      <c r="T54" s="2150"/>
      <c r="U54" s="2150"/>
      <c r="V54" s="2151"/>
      <c r="W54" s="2152"/>
      <c r="X54" s="2150"/>
      <c r="Y54" s="2150"/>
      <c r="Z54" s="2150"/>
      <c r="AA54" s="2150"/>
      <c r="AB54" s="2153"/>
      <c r="AC54" s="2179"/>
      <c r="AD54" s="2179"/>
      <c r="AE54" s="2179"/>
      <c r="AF54" s="2163"/>
      <c r="AG54" s="2164"/>
      <c r="AH54" s="2165"/>
      <c r="AI54" s="2179"/>
      <c r="AJ54" s="2179"/>
      <c r="AK54" s="2179"/>
      <c r="AL54" s="2171"/>
      <c r="AM54" s="2171"/>
      <c r="AN54" s="2171"/>
      <c r="AO54" s="2171"/>
      <c r="AP54" s="2172"/>
      <c r="AQ54" s="2173"/>
      <c r="AR54" s="2173"/>
      <c r="AS54" s="2173"/>
      <c r="AT54" s="2173"/>
      <c r="AU54" s="2174"/>
      <c r="AV54" s="2149"/>
      <c r="AW54" s="2149"/>
      <c r="AX54" s="2175"/>
      <c r="AY54" s="301"/>
      <c r="AZ54" s="2176"/>
      <c r="BA54" s="2177"/>
      <c r="BB54" s="2178"/>
      <c r="BC54" s="592"/>
      <c r="BD54" s="2150"/>
      <c r="BE54" s="2150"/>
      <c r="BF54" s="2150"/>
      <c r="BG54" s="2150"/>
      <c r="BH54" s="2150"/>
      <c r="BI54" s="2180"/>
    </row>
    <row r="55" spans="1:61" s="282" customFormat="1" ht="23.35" customHeight="1" x14ac:dyDescent="0.45">
      <c r="A55" s="357" t="s">
        <v>2436</v>
      </c>
      <c r="B55" s="2148"/>
      <c r="C55" s="2149"/>
      <c r="D55" s="2149"/>
      <c r="E55" s="2149"/>
      <c r="F55" s="2149"/>
      <c r="G55" s="2149"/>
      <c r="H55" s="2149"/>
      <c r="I55" s="2149"/>
      <c r="J55" s="2150"/>
      <c r="K55" s="2150"/>
      <c r="L55" s="2150"/>
      <c r="M55" s="2150"/>
      <c r="N55" s="2150"/>
      <c r="O55" s="2150"/>
      <c r="P55" s="2150"/>
      <c r="Q55" s="586"/>
      <c r="R55" s="2150"/>
      <c r="S55" s="2150"/>
      <c r="T55" s="2150"/>
      <c r="U55" s="2150"/>
      <c r="V55" s="2151"/>
      <c r="W55" s="2152"/>
      <c r="X55" s="2150"/>
      <c r="Y55" s="2150"/>
      <c r="Z55" s="2150"/>
      <c r="AA55" s="2150"/>
      <c r="AB55" s="2153"/>
      <c r="AC55" s="2179"/>
      <c r="AD55" s="2179"/>
      <c r="AE55" s="2179"/>
      <c r="AF55" s="2163"/>
      <c r="AG55" s="2164"/>
      <c r="AH55" s="2165"/>
      <c r="AI55" s="2179"/>
      <c r="AJ55" s="2179"/>
      <c r="AK55" s="2179"/>
      <c r="AL55" s="2171"/>
      <c r="AM55" s="2171"/>
      <c r="AN55" s="2171"/>
      <c r="AO55" s="2171"/>
      <c r="AP55" s="2172"/>
      <c r="AQ55" s="2173"/>
      <c r="AR55" s="2173"/>
      <c r="AS55" s="2173"/>
      <c r="AT55" s="2173"/>
      <c r="AU55" s="2174"/>
      <c r="AV55" s="2149"/>
      <c r="AW55" s="2149"/>
      <c r="AX55" s="2175"/>
      <c r="AY55" s="301"/>
      <c r="AZ55" s="2176"/>
      <c r="BA55" s="2177"/>
      <c r="BB55" s="2178"/>
      <c r="BC55" s="592"/>
      <c r="BD55" s="2150"/>
      <c r="BE55" s="2150"/>
      <c r="BF55" s="2150"/>
      <c r="BG55" s="2150"/>
      <c r="BH55" s="2150"/>
      <c r="BI55" s="2180"/>
    </row>
    <row r="56" spans="1:61" s="282" customFormat="1" ht="23.35" customHeight="1" x14ac:dyDescent="0.45">
      <c r="A56" s="357" t="s">
        <v>2437</v>
      </c>
      <c r="B56" s="2148"/>
      <c r="C56" s="2149"/>
      <c r="D56" s="2149"/>
      <c r="E56" s="2149"/>
      <c r="F56" s="2149"/>
      <c r="G56" s="2149"/>
      <c r="H56" s="2149"/>
      <c r="I56" s="2149"/>
      <c r="J56" s="2150"/>
      <c r="K56" s="2150"/>
      <c r="L56" s="2150"/>
      <c r="M56" s="2150"/>
      <c r="N56" s="2150"/>
      <c r="O56" s="2150"/>
      <c r="P56" s="2150"/>
      <c r="Q56" s="586"/>
      <c r="R56" s="2150"/>
      <c r="S56" s="2150"/>
      <c r="T56" s="2150"/>
      <c r="U56" s="2150"/>
      <c r="V56" s="2151"/>
      <c r="W56" s="2152"/>
      <c r="X56" s="2150"/>
      <c r="Y56" s="2150"/>
      <c r="Z56" s="2150"/>
      <c r="AA56" s="2150"/>
      <c r="AB56" s="2153"/>
      <c r="AC56" s="2179"/>
      <c r="AD56" s="2179"/>
      <c r="AE56" s="2179"/>
      <c r="AF56" s="2163"/>
      <c r="AG56" s="2164"/>
      <c r="AH56" s="2165"/>
      <c r="AI56" s="2179"/>
      <c r="AJ56" s="2179"/>
      <c r="AK56" s="2179"/>
      <c r="AL56" s="2171"/>
      <c r="AM56" s="2171"/>
      <c r="AN56" s="2171"/>
      <c r="AO56" s="2171"/>
      <c r="AP56" s="2172"/>
      <c r="AQ56" s="2173"/>
      <c r="AR56" s="2173"/>
      <c r="AS56" s="2173"/>
      <c r="AT56" s="2173"/>
      <c r="AU56" s="2174"/>
      <c r="AV56" s="2149"/>
      <c r="AW56" s="2149"/>
      <c r="AX56" s="2175"/>
      <c r="AY56" s="301"/>
      <c r="AZ56" s="2176"/>
      <c r="BA56" s="2177"/>
      <c r="BB56" s="2178"/>
      <c r="BC56" s="592"/>
      <c r="BD56" s="2150"/>
      <c r="BE56" s="2150"/>
      <c r="BF56" s="2150"/>
      <c r="BG56" s="2150"/>
      <c r="BH56" s="2150"/>
      <c r="BI56" s="2180"/>
    </row>
    <row r="57" spans="1:61" s="282" customFormat="1" ht="23.35" customHeight="1" x14ac:dyDescent="0.45">
      <c r="A57" s="357" t="s">
        <v>2438</v>
      </c>
      <c r="B57" s="2148"/>
      <c r="C57" s="2149"/>
      <c r="D57" s="2149"/>
      <c r="E57" s="2149"/>
      <c r="F57" s="2149"/>
      <c r="G57" s="2149"/>
      <c r="H57" s="2149"/>
      <c r="I57" s="2149"/>
      <c r="J57" s="2150"/>
      <c r="K57" s="2150"/>
      <c r="L57" s="2150"/>
      <c r="M57" s="2150"/>
      <c r="N57" s="2150"/>
      <c r="O57" s="2150"/>
      <c r="P57" s="2150"/>
      <c r="Q57" s="586"/>
      <c r="R57" s="2150"/>
      <c r="S57" s="2150"/>
      <c r="T57" s="2150"/>
      <c r="U57" s="2150"/>
      <c r="V57" s="2151"/>
      <c r="W57" s="2152"/>
      <c r="X57" s="2150"/>
      <c r="Y57" s="2150"/>
      <c r="Z57" s="2150"/>
      <c r="AA57" s="2150"/>
      <c r="AB57" s="2153"/>
      <c r="AC57" s="2179"/>
      <c r="AD57" s="2179"/>
      <c r="AE57" s="2179"/>
      <c r="AF57" s="2163"/>
      <c r="AG57" s="2164"/>
      <c r="AH57" s="2165"/>
      <c r="AI57" s="2179"/>
      <c r="AJ57" s="2179"/>
      <c r="AK57" s="2179"/>
      <c r="AL57" s="2171"/>
      <c r="AM57" s="2171"/>
      <c r="AN57" s="2171"/>
      <c r="AO57" s="2171"/>
      <c r="AP57" s="2172"/>
      <c r="AQ57" s="2173"/>
      <c r="AR57" s="2173"/>
      <c r="AS57" s="2173"/>
      <c r="AT57" s="2173"/>
      <c r="AU57" s="2174"/>
      <c r="AV57" s="2149"/>
      <c r="AW57" s="2149"/>
      <c r="AX57" s="2175"/>
      <c r="AY57" s="301"/>
      <c r="AZ57" s="2176"/>
      <c r="BA57" s="2177"/>
      <c r="BB57" s="2178"/>
      <c r="BC57" s="592"/>
      <c r="BD57" s="2150"/>
      <c r="BE57" s="2150"/>
      <c r="BF57" s="2150"/>
      <c r="BG57" s="2150"/>
      <c r="BH57" s="2150"/>
      <c r="BI57" s="2180"/>
    </row>
    <row r="58" spans="1:61" s="282" customFormat="1" ht="23.35" customHeight="1" x14ac:dyDescent="0.45">
      <c r="A58" s="357" t="s">
        <v>2439</v>
      </c>
      <c r="B58" s="2148"/>
      <c r="C58" s="2149"/>
      <c r="D58" s="2149"/>
      <c r="E58" s="2149"/>
      <c r="F58" s="2149"/>
      <c r="G58" s="2149"/>
      <c r="H58" s="2149"/>
      <c r="I58" s="2149"/>
      <c r="J58" s="2150"/>
      <c r="K58" s="2150"/>
      <c r="L58" s="2150"/>
      <c r="M58" s="2150"/>
      <c r="N58" s="2150"/>
      <c r="O58" s="2150"/>
      <c r="P58" s="2150"/>
      <c r="Q58" s="586"/>
      <c r="R58" s="2150"/>
      <c r="S58" s="2150"/>
      <c r="T58" s="2150"/>
      <c r="U58" s="2150"/>
      <c r="V58" s="2151"/>
      <c r="W58" s="2152"/>
      <c r="X58" s="2150"/>
      <c r="Y58" s="2150"/>
      <c r="Z58" s="2150"/>
      <c r="AA58" s="2150"/>
      <c r="AB58" s="2153"/>
      <c r="AC58" s="2179"/>
      <c r="AD58" s="2179"/>
      <c r="AE58" s="2179"/>
      <c r="AF58" s="2163"/>
      <c r="AG58" s="2164"/>
      <c r="AH58" s="2165"/>
      <c r="AI58" s="2179"/>
      <c r="AJ58" s="2179"/>
      <c r="AK58" s="2179"/>
      <c r="AL58" s="2171"/>
      <c r="AM58" s="2171"/>
      <c r="AN58" s="2171"/>
      <c r="AO58" s="2171"/>
      <c r="AP58" s="2172"/>
      <c r="AQ58" s="2173"/>
      <c r="AR58" s="2173"/>
      <c r="AS58" s="2173"/>
      <c r="AT58" s="2173"/>
      <c r="AU58" s="2174"/>
      <c r="AV58" s="2149"/>
      <c r="AW58" s="2149"/>
      <c r="AX58" s="2175"/>
      <c r="AY58" s="301"/>
      <c r="AZ58" s="2176"/>
      <c r="BA58" s="2177"/>
      <c r="BB58" s="2178"/>
      <c r="BC58" s="592"/>
      <c r="BD58" s="2150"/>
      <c r="BE58" s="2150"/>
      <c r="BF58" s="2150"/>
      <c r="BG58" s="2150"/>
      <c r="BH58" s="2150"/>
      <c r="BI58" s="2180"/>
    </row>
    <row r="59" spans="1:61" s="282" customFormat="1" ht="23.35" customHeight="1" x14ac:dyDescent="0.45">
      <c r="A59" s="357" t="s">
        <v>2440</v>
      </c>
      <c r="B59" s="2148"/>
      <c r="C59" s="2149"/>
      <c r="D59" s="2149"/>
      <c r="E59" s="2149"/>
      <c r="F59" s="2149"/>
      <c r="G59" s="2149"/>
      <c r="H59" s="2149"/>
      <c r="I59" s="2149"/>
      <c r="J59" s="2150"/>
      <c r="K59" s="2150"/>
      <c r="L59" s="2150"/>
      <c r="M59" s="2150"/>
      <c r="N59" s="2150"/>
      <c r="O59" s="2150"/>
      <c r="P59" s="2150"/>
      <c r="Q59" s="586"/>
      <c r="R59" s="2150"/>
      <c r="S59" s="2150"/>
      <c r="T59" s="2150"/>
      <c r="U59" s="2150"/>
      <c r="V59" s="2151"/>
      <c r="W59" s="2152"/>
      <c r="X59" s="2150"/>
      <c r="Y59" s="2150"/>
      <c r="Z59" s="2150"/>
      <c r="AA59" s="2150"/>
      <c r="AB59" s="2153"/>
      <c r="AC59" s="2179"/>
      <c r="AD59" s="2179"/>
      <c r="AE59" s="2179"/>
      <c r="AF59" s="2163"/>
      <c r="AG59" s="2164"/>
      <c r="AH59" s="2165"/>
      <c r="AI59" s="2179"/>
      <c r="AJ59" s="2179"/>
      <c r="AK59" s="2179"/>
      <c r="AL59" s="2171"/>
      <c r="AM59" s="2171"/>
      <c r="AN59" s="2171"/>
      <c r="AO59" s="2171"/>
      <c r="AP59" s="2172"/>
      <c r="AQ59" s="2173"/>
      <c r="AR59" s="2173"/>
      <c r="AS59" s="2173"/>
      <c r="AT59" s="2173"/>
      <c r="AU59" s="2174"/>
      <c r="AV59" s="2149"/>
      <c r="AW59" s="2149"/>
      <c r="AX59" s="2175"/>
      <c r="AY59" s="301"/>
      <c r="AZ59" s="2176"/>
      <c r="BA59" s="2177"/>
      <c r="BB59" s="2178"/>
      <c r="BC59" s="592"/>
      <c r="BD59" s="2150"/>
      <c r="BE59" s="2150"/>
      <c r="BF59" s="2150"/>
      <c r="BG59" s="2150"/>
      <c r="BH59" s="2150"/>
      <c r="BI59" s="2180"/>
    </row>
    <row r="60" spans="1:61" s="282" customFormat="1" ht="23.35" customHeight="1" x14ac:dyDescent="0.45">
      <c r="A60" s="357" t="s">
        <v>2441</v>
      </c>
      <c r="B60" s="2148"/>
      <c r="C60" s="2149"/>
      <c r="D60" s="2149"/>
      <c r="E60" s="2149"/>
      <c r="F60" s="2149"/>
      <c r="G60" s="2149"/>
      <c r="H60" s="2149"/>
      <c r="I60" s="2149"/>
      <c r="J60" s="2150"/>
      <c r="K60" s="2150"/>
      <c r="L60" s="2150"/>
      <c r="M60" s="2150"/>
      <c r="N60" s="2150"/>
      <c r="O60" s="2150"/>
      <c r="P60" s="2150"/>
      <c r="Q60" s="586"/>
      <c r="R60" s="2150"/>
      <c r="S60" s="2150"/>
      <c r="T60" s="2150"/>
      <c r="U60" s="2150"/>
      <c r="V60" s="2151"/>
      <c r="W60" s="2152"/>
      <c r="X60" s="2150"/>
      <c r="Y60" s="2150"/>
      <c r="Z60" s="2150"/>
      <c r="AA60" s="2150"/>
      <c r="AB60" s="2153"/>
      <c r="AC60" s="2179"/>
      <c r="AD60" s="2179"/>
      <c r="AE60" s="2179"/>
      <c r="AF60" s="2163"/>
      <c r="AG60" s="2164"/>
      <c r="AH60" s="2165"/>
      <c r="AI60" s="2179"/>
      <c r="AJ60" s="2179"/>
      <c r="AK60" s="2179"/>
      <c r="AL60" s="2171"/>
      <c r="AM60" s="2171"/>
      <c r="AN60" s="2171"/>
      <c r="AO60" s="2171"/>
      <c r="AP60" s="2172"/>
      <c r="AQ60" s="2173"/>
      <c r="AR60" s="2173"/>
      <c r="AS60" s="2173"/>
      <c r="AT60" s="2173"/>
      <c r="AU60" s="2174"/>
      <c r="AV60" s="2149"/>
      <c r="AW60" s="2149"/>
      <c r="AX60" s="2175"/>
      <c r="AY60" s="301"/>
      <c r="AZ60" s="2176"/>
      <c r="BA60" s="2177"/>
      <c r="BB60" s="2178"/>
      <c r="BC60" s="592"/>
      <c r="BD60" s="2150"/>
      <c r="BE60" s="2150"/>
      <c r="BF60" s="2150"/>
      <c r="BG60" s="2150"/>
      <c r="BH60" s="2150"/>
      <c r="BI60" s="2180"/>
    </row>
    <row r="61" spans="1:61" s="282" customFormat="1" ht="23.35" customHeight="1" x14ac:dyDescent="0.45">
      <c r="A61" s="357" t="s">
        <v>2442</v>
      </c>
      <c r="B61" s="2148"/>
      <c r="C61" s="2149"/>
      <c r="D61" s="2149"/>
      <c r="E61" s="2149"/>
      <c r="F61" s="2149"/>
      <c r="G61" s="2149"/>
      <c r="H61" s="2149"/>
      <c r="I61" s="2149"/>
      <c r="J61" s="2150"/>
      <c r="K61" s="2150"/>
      <c r="L61" s="2150"/>
      <c r="M61" s="2150"/>
      <c r="N61" s="2150"/>
      <c r="O61" s="2150"/>
      <c r="P61" s="2150"/>
      <c r="Q61" s="586"/>
      <c r="R61" s="2150"/>
      <c r="S61" s="2150"/>
      <c r="T61" s="2150"/>
      <c r="U61" s="2150"/>
      <c r="V61" s="2151"/>
      <c r="W61" s="2152"/>
      <c r="X61" s="2150"/>
      <c r="Y61" s="2150"/>
      <c r="Z61" s="2150"/>
      <c r="AA61" s="2150"/>
      <c r="AB61" s="2153"/>
      <c r="AC61" s="2179"/>
      <c r="AD61" s="2179"/>
      <c r="AE61" s="2179"/>
      <c r="AF61" s="2163"/>
      <c r="AG61" s="2164"/>
      <c r="AH61" s="2165"/>
      <c r="AI61" s="2179"/>
      <c r="AJ61" s="2179"/>
      <c r="AK61" s="2179"/>
      <c r="AL61" s="2171"/>
      <c r="AM61" s="2171"/>
      <c r="AN61" s="2171"/>
      <c r="AO61" s="2171"/>
      <c r="AP61" s="2172"/>
      <c r="AQ61" s="2173"/>
      <c r="AR61" s="2173"/>
      <c r="AS61" s="2173"/>
      <c r="AT61" s="2173"/>
      <c r="AU61" s="2174"/>
      <c r="AV61" s="2149"/>
      <c r="AW61" s="2149"/>
      <c r="AX61" s="2175"/>
      <c r="AY61" s="301"/>
      <c r="AZ61" s="2176"/>
      <c r="BA61" s="2177"/>
      <c r="BB61" s="2178"/>
      <c r="BC61" s="592"/>
      <c r="BD61" s="2150"/>
      <c r="BE61" s="2150"/>
      <c r="BF61" s="2150"/>
      <c r="BG61" s="2150"/>
      <c r="BH61" s="2150"/>
      <c r="BI61" s="2180"/>
    </row>
    <row r="62" spans="1:61" s="282" customFormat="1" ht="23.35" customHeight="1" x14ac:dyDescent="0.45">
      <c r="A62" s="357" t="s">
        <v>2443</v>
      </c>
      <c r="B62" s="2148"/>
      <c r="C62" s="2149"/>
      <c r="D62" s="2149"/>
      <c r="E62" s="2149"/>
      <c r="F62" s="2149"/>
      <c r="G62" s="2149"/>
      <c r="H62" s="2149"/>
      <c r="I62" s="2149"/>
      <c r="J62" s="2150"/>
      <c r="K62" s="2150"/>
      <c r="L62" s="2150"/>
      <c r="M62" s="2150"/>
      <c r="N62" s="2150"/>
      <c r="O62" s="2150"/>
      <c r="P62" s="2150"/>
      <c r="Q62" s="586"/>
      <c r="R62" s="2150"/>
      <c r="S62" s="2150"/>
      <c r="T62" s="2150"/>
      <c r="U62" s="2150"/>
      <c r="V62" s="2151"/>
      <c r="W62" s="2152"/>
      <c r="X62" s="2150"/>
      <c r="Y62" s="2150"/>
      <c r="Z62" s="2150"/>
      <c r="AA62" s="2150"/>
      <c r="AB62" s="2153"/>
      <c r="AC62" s="2179"/>
      <c r="AD62" s="2179"/>
      <c r="AE62" s="2179"/>
      <c r="AF62" s="2163"/>
      <c r="AG62" s="2164"/>
      <c r="AH62" s="2165"/>
      <c r="AI62" s="2179"/>
      <c r="AJ62" s="2179"/>
      <c r="AK62" s="2179"/>
      <c r="AL62" s="2171"/>
      <c r="AM62" s="2171"/>
      <c r="AN62" s="2171"/>
      <c r="AO62" s="2171"/>
      <c r="AP62" s="2172"/>
      <c r="AQ62" s="2173"/>
      <c r="AR62" s="2173"/>
      <c r="AS62" s="2173"/>
      <c r="AT62" s="2173"/>
      <c r="AU62" s="2174"/>
      <c r="AV62" s="2149"/>
      <c r="AW62" s="2149"/>
      <c r="AX62" s="2175"/>
      <c r="AY62" s="301"/>
      <c r="AZ62" s="2176"/>
      <c r="BA62" s="2177"/>
      <c r="BB62" s="2178"/>
      <c r="BC62" s="592"/>
      <c r="BD62" s="2150"/>
      <c r="BE62" s="2150"/>
      <c r="BF62" s="2150"/>
      <c r="BG62" s="2150"/>
      <c r="BH62" s="2150"/>
      <c r="BI62" s="2180"/>
    </row>
    <row r="63" spans="1:61" s="282" customFormat="1" ht="23.35" customHeight="1" x14ac:dyDescent="0.45">
      <c r="A63" s="357" t="s">
        <v>2444</v>
      </c>
      <c r="B63" s="2148"/>
      <c r="C63" s="2149"/>
      <c r="D63" s="2149"/>
      <c r="E63" s="2149"/>
      <c r="F63" s="2149"/>
      <c r="G63" s="2149"/>
      <c r="H63" s="2149"/>
      <c r="I63" s="2149"/>
      <c r="J63" s="2150"/>
      <c r="K63" s="2150"/>
      <c r="L63" s="2150"/>
      <c r="M63" s="2150"/>
      <c r="N63" s="2150"/>
      <c r="O63" s="2150"/>
      <c r="P63" s="2150"/>
      <c r="Q63" s="586"/>
      <c r="R63" s="2150"/>
      <c r="S63" s="2150"/>
      <c r="T63" s="2150"/>
      <c r="U63" s="2150"/>
      <c r="V63" s="2151"/>
      <c r="W63" s="2152"/>
      <c r="X63" s="2150"/>
      <c r="Y63" s="2150"/>
      <c r="Z63" s="2150"/>
      <c r="AA63" s="2150"/>
      <c r="AB63" s="2153"/>
      <c r="AC63" s="2179"/>
      <c r="AD63" s="2179"/>
      <c r="AE63" s="2179"/>
      <c r="AF63" s="2163"/>
      <c r="AG63" s="2164"/>
      <c r="AH63" s="2165"/>
      <c r="AI63" s="2179"/>
      <c r="AJ63" s="2179"/>
      <c r="AK63" s="2179"/>
      <c r="AL63" s="2171"/>
      <c r="AM63" s="2171"/>
      <c r="AN63" s="2171"/>
      <c r="AO63" s="2171"/>
      <c r="AP63" s="2172"/>
      <c r="AQ63" s="2173"/>
      <c r="AR63" s="2173"/>
      <c r="AS63" s="2173"/>
      <c r="AT63" s="2173"/>
      <c r="AU63" s="2174"/>
      <c r="AV63" s="2149"/>
      <c r="AW63" s="2149"/>
      <c r="AX63" s="2175"/>
      <c r="AY63" s="301"/>
      <c r="AZ63" s="2176"/>
      <c r="BA63" s="2177"/>
      <c r="BB63" s="2178"/>
      <c r="BC63" s="592"/>
      <c r="BD63" s="2150"/>
      <c r="BE63" s="2150"/>
      <c r="BF63" s="2150"/>
      <c r="BG63" s="2150"/>
      <c r="BH63" s="2150"/>
      <c r="BI63" s="2180"/>
    </row>
    <row r="64" spans="1:61" s="282" customFormat="1" ht="23.35" customHeight="1" x14ac:dyDescent="0.45">
      <c r="A64" s="357" t="s">
        <v>2445</v>
      </c>
      <c r="B64" s="2148"/>
      <c r="C64" s="2149"/>
      <c r="D64" s="2149"/>
      <c r="E64" s="2149"/>
      <c r="F64" s="2149"/>
      <c r="G64" s="2149"/>
      <c r="H64" s="2149"/>
      <c r="I64" s="2149"/>
      <c r="J64" s="2150"/>
      <c r="K64" s="2150"/>
      <c r="L64" s="2150"/>
      <c r="M64" s="2150"/>
      <c r="N64" s="2150"/>
      <c r="O64" s="2150"/>
      <c r="P64" s="2150"/>
      <c r="Q64" s="586"/>
      <c r="R64" s="2150"/>
      <c r="S64" s="2150"/>
      <c r="T64" s="2150"/>
      <c r="U64" s="2150"/>
      <c r="V64" s="2151"/>
      <c r="W64" s="2152"/>
      <c r="X64" s="2150"/>
      <c r="Y64" s="2150"/>
      <c r="Z64" s="2150"/>
      <c r="AA64" s="2150"/>
      <c r="AB64" s="2153"/>
      <c r="AC64" s="2179"/>
      <c r="AD64" s="2179"/>
      <c r="AE64" s="2179"/>
      <c r="AF64" s="2163"/>
      <c r="AG64" s="2164"/>
      <c r="AH64" s="2165"/>
      <c r="AI64" s="2179"/>
      <c r="AJ64" s="2179"/>
      <c r="AK64" s="2179"/>
      <c r="AL64" s="2171"/>
      <c r="AM64" s="2171"/>
      <c r="AN64" s="2171"/>
      <c r="AO64" s="2171"/>
      <c r="AP64" s="2172"/>
      <c r="AQ64" s="2173"/>
      <c r="AR64" s="2173"/>
      <c r="AS64" s="2173"/>
      <c r="AT64" s="2173"/>
      <c r="AU64" s="2174"/>
      <c r="AV64" s="2149"/>
      <c r="AW64" s="2149"/>
      <c r="AX64" s="2175"/>
      <c r="AY64" s="301"/>
      <c r="AZ64" s="2176"/>
      <c r="BA64" s="2177"/>
      <c r="BB64" s="2178"/>
      <c r="BC64" s="592"/>
      <c r="BD64" s="2150"/>
      <c r="BE64" s="2150"/>
      <c r="BF64" s="2150"/>
      <c r="BG64" s="2150"/>
      <c r="BH64" s="2150"/>
      <c r="BI64" s="2180"/>
    </row>
    <row r="65" spans="1:61" s="282" customFormat="1" ht="23.35" customHeight="1" x14ac:dyDescent="0.45">
      <c r="A65" s="357" t="s">
        <v>2446</v>
      </c>
      <c r="B65" s="2148"/>
      <c r="C65" s="2149"/>
      <c r="D65" s="2149"/>
      <c r="E65" s="2149"/>
      <c r="F65" s="2149"/>
      <c r="G65" s="2149"/>
      <c r="H65" s="2149"/>
      <c r="I65" s="2149"/>
      <c r="J65" s="2150"/>
      <c r="K65" s="2150"/>
      <c r="L65" s="2150"/>
      <c r="M65" s="2150"/>
      <c r="N65" s="2150"/>
      <c r="O65" s="2150"/>
      <c r="P65" s="2150"/>
      <c r="Q65" s="586"/>
      <c r="R65" s="2150"/>
      <c r="S65" s="2150"/>
      <c r="T65" s="2150"/>
      <c r="U65" s="2150"/>
      <c r="V65" s="2151"/>
      <c r="W65" s="2152"/>
      <c r="X65" s="2150"/>
      <c r="Y65" s="2150"/>
      <c r="Z65" s="2150"/>
      <c r="AA65" s="2150"/>
      <c r="AB65" s="2153"/>
      <c r="AC65" s="2179"/>
      <c r="AD65" s="2179"/>
      <c r="AE65" s="2179"/>
      <c r="AF65" s="2163"/>
      <c r="AG65" s="2164"/>
      <c r="AH65" s="2165"/>
      <c r="AI65" s="2179"/>
      <c r="AJ65" s="2179"/>
      <c r="AK65" s="2179"/>
      <c r="AL65" s="2171"/>
      <c r="AM65" s="2171"/>
      <c r="AN65" s="2171"/>
      <c r="AO65" s="2171"/>
      <c r="AP65" s="2172"/>
      <c r="AQ65" s="2173"/>
      <c r="AR65" s="2173"/>
      <c r="AS65" s="2173"/>
      <c r="AT65" s="2173"/>
      <c r="AU65" s="2174"/>
      <c r="AV65" s="2149"/>
      <c r="AW65" s="2149"/>
      <c r="AX65" s="2175"/>
      <c r="AY65" s="301"/>
      <c r="AZ65" s="2176"/>
      <c r="BA65" s="2177"/>
      <c r="BB65" s="2178"/>
      <c r="BC65" s="592"/>
      <c r="BD65" s="2150"/>
      <c r="BE65" s="2150"/>
      <c r="BF65" s="2150"/>
      <c r="BG65" s="2150"/>
      <c r="BH65" s="2150"/>
      <c r="BI65" s="2180"/>
    </row>
    <row r="66" spans="1:61" s="282" customFormat="1" ht="23.35" customHeight="1" x14ac:dyDescent="0.45">
      <c r="A66" s="357" t="s">
        <v>2447</v>
      </c>
      <c r="B66" s="2148"/>
      <c r="C66" s="2149"/>
      <c r="D66" s="2149"/>
      <c r="E66" s="2149"/>
      <c r="F66" s="2149"/>
      <c r="G66" s="2149"/>
      <c r="H66" s="2149"/>
      <c r="I66" s="2149"/>
      <c r="J66" s="2150"/>
      <c r="K66" s="2150"/>
      <c r="L66" s="2150"/>
      <c r="M66" s="2150"/>
      <c r="N66" s="2150"/>
      <c r="O66" s="2150"/>
      <c r="P66" s="2150"/>
      <c r="Q66" s="586"/>
      <c r="R66" s="2150"/>
      <c r="S66" s="2150"/>
      <c r="T66" s="2150"/>
      <c r="U66" s="2150"/>
      <c r="V66" s="2151"/>
      <c r="W66" s="2152"/>
      <c r="X66" s="2150"/>
      <c r="Y66" s="2150"/>
      <c r="Z66" s="2150"/>
      <c r="AA66" s="2150"/>
      <c r="AB66" s="2153"/>
      <c r="AC66" s="2179"/>
      <c r="AD66" s="2179"/>
      <c r="AE66" s="2179"/>
      <c r="AF66" s="2163"/>
      <c r="AG66" s="2164"/>
      <c r="AH66" s="2165"/>
      <c r="AI66" s="2179"/>
      <c r="AJ66" s="2179"/>
      <c r="AK66" s="2179"/>
      <c r="AL66" s="2171"/>
      <c r="AM66" s="2171"/>
      <c r="AN66" s="2171"/>
      <c r="AO66" s="2171"/>
      <c r="AP66" s="2172"/>
      <c r="AQ66" s="2173"/>
      <c r="AR66" s="2173"/>
      <c r="AS66" s="2173"/>
      <c r="AT66" s="2173"/>
      <c r="AU66" s="2174"/>
      <c r="AV66" s="2149"/>
      <c r="AW66" s="2149"/>
      <c r="AX66" s="2175"/>
      <c r="AY66" s="301"/>
      <c r="AZ66" s="2176"/>
      <c r="BA66" s="2177"/>
      <c r="BB66" s="2178"/>
      <c r="BC66" s="592"/>
      <c r="BD66" s="2150"/>
      <c r="BE66" s="2150"/>
      <c r="BF66" s="2150"/>
      <c r="BG66" s="2150"/>
      <c r="BH66" s="2150"/>
      <c r="BI66" s="2180"/>
    </row>
    <row r="67" spans="1:61" s="282" customFormat="1" ht="23.35" customHeight="1" x14ac:dyDescent="0.45">
      <c r="A67" s="357" t="s">
        <v>2448</v>
      </c>
      <c r="B67" s="2148"/>
      <c r="C67" s="2149"/>
      <c r="D67" s="2149"/>
      <c r="E67" s="2149"/>
      <c r="F67" s="2149"/>
      <c r="G67" s="2149"/>
      <c r="H67" s="2149"/>
      <c r="I67" s="2149"/>
      <c r="J67" s="2150"/>
      <c r="K67" s="2150"/>
      <c r="L67" s="2150"/>
      <c r="M67" s="2150"/>
      <c r="N67" s="2150"/>
      <c r="O67" s="2150"/>
      <c r="P67" s="2150"/>
      <c r="Q67" s="586"/>
      <c r="R67" s="2150"/>
      <c r="S67" s="2150"/>
      <c r="T67" s="2150"/>
      <c r="U67" s="2150"/>
      <c r="V67" s="2151"/>
      <c r="W67" s="2152"/>
      <c r="X67" s="2150"/>
      <c r="Y67" s="2150"/>
      <c r="Z67" s="2150"/>
      <c r="AA67" s="2150"/>
      <c r="AB67" s="2153"/>
      <c r="AC67" s="2179"/>
      <c r="AD67" s="2179"/>
      <c r="AE67" s="2179"/>
      <c r="AF67" s="2163"/>
      <c r="AG67" s="2164"/>
      <c r="AH67" s="2165"/>
      <c r="AI67" s="2179"/>
      <c r="AJ67" s="2179"/>
      <c r="AK67" s="2179"/>
      <c r="AL67" s="2171"/>
      <c r="AM67" s="2171"/>
      <c r="AN67" s="2171"/>
      <c r="AO67" s="2171"/>
      <c r="AP67" s="2172"/>
      <c r="AQ67" s="2173"/>
      <c r="AR67" s="2173"/>
      <c r="AS67" s="2173"/>
      <c r="AT67" s="2173"/>
      <c r="AU67" s="2174"/>
      <c r="AV67" s="2149"/>
      <c r="AW67" s="2149"/>
      <c r="AX67" s="2175"/>
      <c r="AY67" s="301"/>
      <c r="AZ67" s="2176"/>
      <c r="BA67" s="2177"/>
      <c r="BB67" s="2178"/>
      <c r="BC67" s="592"/>
      <c r="BD67" s="2150"/>
      <c r="BE67" s="2150"/>
      <c r="BF67" s="2150"/>
      <c r="BG67" s="2150"/>
      <c r="BH67" s="2150"/>
      <c r="BI67" s="2180"/>
    </row>
    <row r="68" spans="1:61" s="282" customFormat="1" ht="23.35" customHeight="1" x14ac:dyDescent="0.45">
      <c r="A68" s="357" t="s">
        <v>2449</v>
      </c>
      <c r="B68" s="2148"/>
      <c r="C68" s="2149"/>
      <c r="D68" s="2149"/>
      <c r="E68" s="2149"/>
      <c r="F68" s="2149"/>
      <c r="G68" s="2149"/>
      <c r="H68" s="2149"/>
      <c r="I68" s="2149"/>
      <c r="J68" s="2150"/>
      <c r="K68" s="2150"/>
      <c r="L68" s="2150"/>
      <c r="M68" s="2150"/>
      <c r="N68" s="2150"/>
      <c r="O68" s="2150"/>
      <c r="P68" s="2150"/>
      <c r="Q68" s="586"/>
      <c r="R68" s="2150"/>
      <c r="S68" s="2150"/>
      <c r="T68" s="2150"/>
      <c r="U68" s="2150"/>
      <c r="V68" s="2151"/>
      <c r="W68" s="2152"/>
      <c r="X68" s="2150"/>
      <c r="Y68" s="2150"/>
      <c r="Z68" s="2150"/>
      <c r="AA68" s="2150"/>
      <c r="AB68" s="2153"/>
      <c r="AC68" s="2179"/>
      <c r="AD68" s="2179"/>
      <c r="AE68" s="2179"/>
      <c r="AF68" s="2163"/>
      <c r="AG68" s="2164"/>
      <c r="AH68" s="2165"/>
      <c r="AI68" s="2179"/>
      <c r="AJ68" s="2179"/>
      <c r="AK68" s="2179"/>
      <c r="AL68" s="2171"/>
      <c r="AM68" s="2171"/>
      <c r="AN68" s="2171"/>
      <c r="AO68" s="2171"/>
      <c r="AP68" s="2172"/>
      <c r="AQ68" s="2173"/>
      <c r="AR68" s="2173"/>
      <c r="AS68" s="2173"/>
      <c r="AT68" s="2173"/>
      <c r="AU68" s="2174"/>
      <c r="AV68" s="2149"/>
      <c r="AW68" s="2149"/>
      <c r="AX68" s="2175"/>
      <c r="AY68" s="301"/>
      <c r="AZ68" s="2176"/>
      <c r="BA68" s="2177"/>
      <c r="BB68" s="2178"/>
      <c r="BC68" s="592"/>
      <c r="BD68" s="2150"/>
      <c r="BE68" s="2150"/>
      <c r="BF68" s="2150"/>
      <c r="BG68" s="2150"/>
      <c r="BH68" s="2150"/>
      <c r="BI68" s="2180"/>
    </row>
    <row r="69" spans="1:61" s="282" customFormat="1" ht="23.35" customHeight="1" x14ac:dyDescent="0.45">
      <c r="A69" s="357" t="s">
        <v>2450</v>
      </c>
      <c r="B69" s="2148"/>
      <c r="C69" s="2149"/>
      <c r="D69" s="2149"/>
      <c r="E69" s="2149"/>
      <c r="F69" s="2149"/>
      <c r="G69" s="2149"/>
      <c r="H69" s="2149"/>
      <c r="I69" s="2149"/>
      <c r="J69" s="2150"/>
      <c r="K69" s="2150"/>
      <c r="L69" s="2150"/>
      <c r="M69" s="2150"/>
      <c r="N69" s="2150"/>
      <c r="O69" s="2150"/>
      <c r="P69" s="2150"/>
      <c r="Q69" s="586"/>
      <c r="R69" s="2150"/>
      <c r="S69" s="2150"/>
      <c r="T69" s="2150"/>
      <c r="U69" s="2150"/>
      <c r="V69" s="2151"/>
      <c r="W69" s="2152"/>
      <c r="X69" s="2150"/>
      <c r="Y69" s="2150"/>
      <c r="Z69" s="2150"/>
      <c r="AA69" s="2150"/>
      <c r="AB69" s="2153"/>
      <c r="AC69" s="2179"/>
      <c r="AD69" s="2179"/>
      <c r="AE69" s="2179"/>
      <c r="AF69" s="2163"/>
      <c r="AG69" s="2164"/>
      <c r="AH69" s="2165"/>
      <c r="AI69" s="2179"/>
      <c r="AJ69" s="2179"/>
      <c r="AK69" s="2179"/>
      <c r="AL69" s="2171"/>
      <c r="AM69" s="2171"/>
      <c r="AN69" s="2171"/>
      <c r="AO69" s="2171"/>
      <c r="AP69" s="2172"/>
      <c r="AQ69" s="2173"/>
      <c r="AR69" s="2173"/>
      <c r="AS69" s="2173"/>
      <c r="AT69" s="2173"/>
      <c r="AU69" s="2174"/>
      <c r="AV69" s="2149"/>
      <c r="AW69" s="2149"/>
      <c r="AX69" s="2175"/>
      <c r="AY69" s="301"/>
      <c r="AZ69" s="2176"/>
      <c r="BA69" s="2177"/>
      <c r="BB69" s="2178"/>
      <c r="BC69" s="592"/>
      <c r="BD69" s="2150"/>
      <c r="BE69" s="2150"/>
      <c r="BF69" s="2150"/>
      <c r="BG69" s="2150"/>
      <c r="BH69" s="2150"/>
      <c r="BI69" s="2180"/>
    </row>
    <row r="70" spans="1:61" s="282" customFormat="1" ht="23.35" customHeight="1" x14ac:dyDescent="0.45">
      <c r="A70" s="357" t="s">
        <v>2451</v>
      </c>
      <c r="B70" s="2148"/>
      <c r="C70" s="2149"/>
      <c r="D70" s="2149"/>
      <c r="E70" s="2149"/>
      <c r="F70" s="2149"/>
      <c r="G70" s="2149"/>
      <c r="H70" s="2149"/>
      <c r="I70" s="2149"/>
      <c r="J70" s="2150"/>
      <c r="K70" s="2150"/>
      <c r="L70" s="2150"/>
      <c r="M70" s="2150"/>
      <c r="N70" s="2150"/>
      <c r="O70" s="2150"/>
      <c r="P70" s="2150"/>
      <c r="Q70" s="586"/>
      <c r="R70" s="2150"/>
      <c r="S70" s="2150"/>
      <c r="T70" s="2150"/>
      <c r="U70" s="2150"/>
      <c r="V70" s="2151"/>
      <c r="W70" s="2152"/>
      <c r="X70" s="2150"/>
      <c r="Y70" s="2150"/>
      <c r="Z70" s="2150"/>
      <c r="AA70" s="2150"/>
      <c r="AB70" s="2153"/>
      <c r="AC70" s="2179"/>
      <c r="AD70" s="2179"/>
      <c r="AE70" s="2179"/>
      <c r="AF70" s="2163"/>
      <c r="AG70" s="2164"/>
      <c r="AH70" s="2165"/>
      <c r="AI70" s="2179"/>
      <c r="AJ70" s="2179"/>
      <c r="AK70" s="2179"/>
      <c r="AL70" s="2171"/>
      <c r="AM70" s="2171"/>
      <c r="AN70" s="2171"/>
      <c r="AO70" s="2171"/>
      <c r="AP70" s="2172"/>
      <c r="AQ70" s="2173"/>
      <c r="AR70" s="2173"/>
      <c r="AS70" s="2173"/>
      <c r="AT70" s="2173"/>
      <c r="AU70" s="2174"/>
      <c r="AV70" s="2149"/>
      <c r="AW70" s="2149"/>
      <c r="AX70" s="2175"/>
      <c r="AY70" s="301"/>
      <c r="AZ70" s="2176"/>
      <c r="BA70" s="2177"/>
      <c r="BB70" s="2178"/>
      <c r="BC70" s="592"/>
      <c r="BD70" s="2150"/>
      <c r="BE70" s="2150"/>
      <c r="BF70" s="2150"/>
      <c r="BG70" s="2150"/>
      <c r="BH70" s="2150"/>
      <c r="BI70" s="2180"/>
    </row>
    <row r="71" spans="1:61" s="282" customFormat="1" ht="23.35" customHeight="1" x14ac:dyDescent="0.45">
      <c r="A71" s="357" t="s">
        <v>2452</v>
      </c>
      <c r="B71" s="2148"/>
      <c r="C71" s="2149"/>
      <c r="D71" s="2149"/>
      <c r="E71" s="2149"/>
      <c r="F71" s="2149"/>
      <c r="G71" s="2149"/>
      <c r="H71" s="2149"/>
      <c r="I71" s="2149"/>
      <c r="J71" s="2150"/>
      <c r="K71" s="2150"/>
      <c r="L71" s="2150"/>
      <c r="M71" s="2150"/>
      <c r="N71" s="2150"/>
      <c r="O71" s="2150"/>
      <c r="P71" s="2150"/>
      <c r="Q71" s="586"/>
      <c r="R71" s="2150"/>
      <c r="S71" s="2150"/>
      <c r="T71" s="2150"/>
      <c r="U71" s="2150"/>
      <c r="V71" s="2151"/>
      <c r="W71" s="2152"/>
      <c r="X71" s="2150"/>
      <c r="Y71" s="2150"/>
      <c r="Z71" s="2150"/>
      <c r="AA71" s="2150"/>
      <c r="AB71" s="2153"/>
      <c r="AC71" s="2179"/>
      <c r="AD71" s="2179"/>
      <c r="AE71" s="2179"/>
      <c r="AF71" s="2163"/>
      <c r="AG71" s="2164"/>
      <c r="AH71" s="2165"/>
      <c r="AI71" s="2179"/>
      <c r="AJ71" s="2179"/>
      <c r="AK71" s="2179"/>
      <c r="AL71" s="2171"/>
      <c r="AM71" s="2171"/>
      <c r="AN71" s="2171"/>
      <c r="AO71" s="2171"/>
      <c r="AP71" s="2172"/>
      <c r="AQ71" s="2173"/>
      <c r="AR71" s="2173"/>
      <c r="AS71" s="2173"/>
      <c r="AT71" s="2173"/>
      <c r="AU71" s="2174"/>
      <c r="AV71" s="2149"/>
      <c r="AW71" s="2149"/>
      <c r="AX71" s="2175"/>
      <c r="AY71" s="301"/>
      <c r="AZ71" s="2176"/>
      <c r="BA71" s="2177"/>
      <c r="BB71" s="2178"/>
      <c r="BC71" s="592"/>
      <c r="BD71" s="2150"/>
      <c r="BE71" s="2150"/>
      <c r="BF71" s="2150"/>
      <c r="BG71" s="2150"/>
      <c r="BH71" s="2150"/>
      <c r="BI71" s="2180"/>
    </row>
    <row r="72" spans="1:61" s="282" customFormat="1" ht="23.35" customHeight="1" x14ac:dyDescent="0.45">
      <c r="A72" s="358" t="s">
        <v>2453</v>
      </c>
      <c r="B72" s="2181"/>
      <c r="C72" s="2182"/>
      <c r="D72" s="2182"/>
      <c r="E72" s="2182"/>
      <c r="F72" s="2182"/>
      <c r="G72" s="2182"/>
      <c r="H72" s="2182"/>
      <c r="I72" s="2182"/>
      <c r="J72" s="2183"/>
      <c r="K72" s="2183"/>
      <c r="L72" s="2183"/>
      <c r="M72" s="2183"/>
      <c r="N72" s="2183"/>
      <c r="O72" s="2183"/>
      <c r="P72" s="2183"/>
      <c r="Q72" s="585"/>
      <c r="R72" s="2183"/>
      <c r="S72" s="2183"/>
      <c r="T72" s="2183"/>
      <c r="U72" s="2183"/>
      <c r="V72" s="2184"/>
      <c r="W72" s="2185"/>
      <c r="X72" s="2183"/>
      <c r="Y72" s="2183"/>
      <c r="Z72" s="2183"/>
      <c r="AA72" s="2183"/>
      <c r="AB72" s="2186"/>
      <c r="AC72" s="2201"/>
      <c r="AD72" s="2201"/>
      <c r="AE72" s="2201"/>
      <c r="AF72" s="2187"/>
      <c r="AG72" s="2188"/>
      <c r="AH72" s="2189"/>
      <c r="AI72" s="2201"/>
      <c r="AJ72" s="2201"/>
      <c r="AK72" s="2201"/>
      <c r="AL72" s="2202"/>
      <c r="AM72" s="2202"/>
      <c r="AN72" s="2202"/>
      <c r="AO72" s="2202"/>
      <c r="AP72" s="2203"/>
      <c r="AQ72" s="2204"/>
      <c r="AR72" s="2204"/>
      <c r="AS72" s="2204"/>
      <c r="AT72" s="2204"/>
      <c r="AU72" s="2195"/>
      <c r="AV72" s="2182"/>
      <c r="AW72" s="2182"/>
      <c r="AX72" s="2196"/>
      <c r="AY72" s="359"/>
      <c r="AZ72" s="2197"/>
      <c r="BA72" s="2198"/>
      <c r="BB72" s="2199"/>
      <c r="BC72" s="593"/>
      <c r="BD72" s="2183"/>
      <c r="BE72" s="2183"/>
      <c r="BF72" s="2183"/>
      <c r="BG72" s="2183"/>
      <c r="BH72" s="2183"/>
      <c r="BI72" s="2200"/>
    </row>
    <row r="73" spans="1:61" s="282" customFormat="1" ht="23.35" customHeight="1" x14ac:dyDescent="0.45">
      <c r="A73" s="357" t="s">
        <v>2454</v>
      </c>
      <c r="B73" s="2169"/>
      <c r="C73" s="2157"/>
      <c r="D73" s="2157"/>
      <c r="E73" s="2157"/>
      <c r="F73" s="2157"/>
      <c r="G73" s="2157"/>
      <c r="H73" s="2157"/>
      <c r="I73" s="2157"/>
      <c r="J73" s="2146"/>
      <c r="K73" s="2146"/>
      <c r="L73" s="2146"/>
      <c r="M73" s="2146"/>
      <c r="N73" s="2146"/>
      <c r="O73" s="2146"/>
      <c r="P73" s="2146"/>
      <c r="Q73" s="587"/>
      <c r="R73" s="2146"/>
      <c r="S73" s="2146"/>
      <c r="T73" s="2146"/>
      <c r="U73" s="2146"/>
      <c r="V73" s="2170"/>
      <c r="W73" s="2166"/>
      <c r="X73" s="2146"/>
      <c r="Y73" s="2146"/>
      <c r="Z73" s="2146"/>
      <c r="AA73" s="2146"/>
      <c r="AB73" s="2167"/>
      <c r="AC73" s="2168"/>
      <c r="AD73" s="2168"/>
      <c r="AE73" s="2168"/>
      <c r="AF73" s="2160"/>
      <c r="AG73" s="2161"/>
      <c r="AH73" s="2162"/>
      <c r="AI73" s="2168"/>
      <c r="AJ73" s="2168"/>
      <c r="AK73" s="2168"/>
      <c r="AL73" s="2154"/>
      <c r="AM73" s="2154"/>
      <c r="AN73" s="2154"/>
      <c r="AO73" s="2154"/>
      <c r="AP73" s="2155"/>
      <c r="AQ73" s="2190"/>
      <c r="AR73" s="2190"/>
      <c r="AS73" s="2190"/>
      <c r="AT73" s="2190"/>
      <c r="AU73" s="2191"/>
      <c r="AV73" s="2157"/>
      <c r="AW73" s="2157"/>
      <c r="AX73" s="2158"/>
      <c r="AY73" s="300"/>
      <c r="AZ73" s="2192"/>
      <c r="BA73" s="2193"/>
      <c r="BB73" s="2194"/>
      <c r="BC73" s="594"/>
      <c r="BD73" s="2146"/>
      <c r="BE73" s="2146"/>
      <c r="BF73" s="2146"/>
      <c r="BG73" s="2146"/>
      <c r="BH73" s="2146"/>
      <c r="BI73" s="2147"/>
    </row>
    <row r="74" spans="1:61" s="282" customFormat="1" ht="23.35" customHeight="1" x14ac:dyDescent="0.45">
      <c r="A74" s="357" t="s">
        <v>2455</v>
      </c>
      <c r="B74" s="2148"/>
      <c r="C74" s="2149"/>
      <c r="D74" s="2149"/>
      <c r="E74" s="2149"/>
      <c r="F74" s="2149"/>
      <c r="G74" s="2149"/>
      <c r="H74" s="2149"/>
      <c r="I74" s="2149"/>
      <c r="J74" s="2150"/>
      <c r="K74" s="2150"/>
      <c r="L74" s="2150"/>
      <c r="M74" s="2150"/>
      <c r="N74" s="2150"/>
      <c r="O74" s="2150"/>
      <c r="P74" s="2150"/>
      <c r="Q74" s="586"/>
      <c r="R74" s="2150"/>
      <c r="S74" s="2150"/>
      <c r="T74" s="2150"/>
      <c r="U74" s="2150"/>
      <c r="V74" s="2151"/>
      <c r="W74" s="2152"/>
      <c r="X74" s="2150"/>
      <c r="Y74" s="2150"/>
      <c r="Z74" s="2150"/>
      <c r="AA74" s="2150"/>
      <c r="AB74" s="2153"/>
      <c r="AC74" s="2179"/>
      <c r="AD74" s="2179"/>
      <c r="AE74" s="2179"/>
      <c r="AF74" s="2163"/>
      <c r="AG74" s="2164"/>
      <c r="AH74" s="2165"/>
      <c r="AI74" s="2179"/>
      <c r="AJ74" s="2179"/>
      <c r="AK74" s="2179"/>
      <c r="AL74" s="2171"/>
      <c r="AM74" s="2171"/>
      <c r="AN74" s="2171"/>
      <c r="AO74" s="2171"/>
      <c r="AP74" s="2172"/>
      <c r="AQ74" s="2173"/>
      <c r="AR74" s="2173"/>
      <c r="AS74" s="2173"/>
      <c r="AT74" s="2173"/>
      <c r="AU74" s="2174"/>
      <c r="AV74" s="2149"/>
      <c r="AW74" s="2149"/>
      <c r="AX74" s="2175"/>
      <c r="AY74" s="301"/>
      <c r="AZ74" s="2176"/>
      <c r="BA74" s="2177"/>
      <c r="BB74" s="2178"/>
      <c r="BC74" s="592"/>
      <c r="BD74" s="2150"/>
      <c r="BE74" s="2150"/>
      <c r="BF74" s="2150"/>
      <c r="BG74" s="2150"/>
      <c r="BH74" s="2150"/>
      <c r="BI74" s="2180"/>
    </row>
    <row r="75" spans="1:61" s="282" customFormat="1" ht="23.35" customHeight="1" x14ac:dyDescent="0.45">
      <c r="A75" s="357" t="s">
        <v>2456</v>
      </c>
      <c r="B75" s="2148"/>
      <c r="C75" s="2149"/>
      <c r="D75" s="2149"/>
      <c r="E75" s="2149"/>
      <c r="F75" s="2149"/>
      <c r="G75" s="2149"/>
      <c r="H75" s="2149"/>
      <c r="I75" s="2149"/>
      <c r="J75" s="2150"/>
      <c r="K75" s="2150"/>
      <c r="L75" s="2150"/>
      <c r="M75" s="2150"/>
      <c r="N75" s="2150"/>
      <c r="O75" s="2150"/>
      <c r="P75" s="2150"/>
      <c r="Q75" s="586"/>
      <c r="R75" s="2150"/>
      <c r="S75" s="2150"/>
      <c r="T75" s="2150"/>
      <c r="U75" s="2150"/>
      <c r="V75" s="2151"/>
      <c r="W75" s="2152"/>
      <c r="X75" s="2150"/>
      <c r="Y75" s="2150"/>
      <c r="Z75" s="2150"/>
      <c r="AA75" s="2150"/>
      <c r="AB75" s="2153"/>
      <c r="AC75" s="2179"/>
      <c r="AD75" s="2179"/>
      <c r="AE75" s="2179"/>
      <c r="AF75" s="2163"/>
      <c r="AG75" s="2164"/>
      <c r="AH75" s="2165"/>
      <c r="AI75" s="2179"/>
      <c r="AJ75" s="2179"/>
      <c r="AK75" s="2179"/>
      <c r="AL75" s="2171"/>
      <c r="AM75" s="2171"/>
      <c r="AN75" s="2171"/>
      <c r="AO75" s="2171"/>
      <c r="AP75" s="2172"/>
      <c r="AQ75" s="2173"/>
      <c r="AR75" s="2173"/>
      <c r="AS75" s="2173"/>
      <c r="AT75" s="2173"/>
      <c r="AU75" s="2174"/>
      <c r="AV75" s="2149"/>
      <c r="AW75" s="2149"/>
      <c r="AX75" s="2175"/>
      <c r="AY75" s="301"/>
      <c r="AZ75" s="2176"/>
      <c r="BA75" s="2177"/>
      <c r="BB75" s="2178"/>
      <c r="BC75" s="592"/>
      <c r="BD75" s="2150"/>
      <c r="BE75" s="2150"/>
      <c r="BF75" s="2150"/>
      <c r="BG75" s="2150"/>
      <c r="BH75" s="2150"/>
      <c r="BI75" s="2180"/>
    </row>
    <row r="76" spans="1:61" s="282" customFormat="1" ht="23.35" customHeight="1" x14ac:dyDescent="0.45">
      <c r="A76" s="357" t="s">
        <v>2457</v>
      </c>
      <c r="B76" s="2148"/>
      <c r="C76" s="2149"/>
      <c r="D76" s="2149"/>
      <c r="E76" s="2149"/>
      <c r="F76" s="2149"/>
      <c r="G76" s="2149"/>
      <c r="H76" s="2149"/>
      <c r="I76" s="2149"/>
      <c r="J76" s="2150"/>
      <c r="K76" s="2150"/>
      <c r="L76" s="2150"/>
      <c r="M76" s="2150"/>
      <c r="N76" s="2150"/>
      <c r="O76" s="2150"/>
      <c r="P76" s="2150"/>
      <c r="Q76" s="586"/>
      <c r="R76" s="2150"/>
      <c r="S76" s="2150"/>
      <c r="T76" s="2150"/>
      <c r="U76" s="2150"/>
      <c r="V76" s="2151"/>
      <c r="W76" s="2152"/>
      <c r="X76" s="2150"/>
      <c r="Y76" s="2150"/>
      <c r="Z76" s="2150"/>
      <c r="AA76" s="2150"/>
      <c r="AB76" s="2153"/>
      <c r="AC76" s="2179"/>
      <c r="AD76" s="2179"/>
      <c r="AE76" s="2179"/>
      <c r="AF76" s="2163"/>
      <c r="AG76" s="2164"/>
      <c r="AH76" s="2165"/>
      <c r="AI76" s="2179"/>
      <c r="AJ76" s="2179"/>
      <c r="AK76" s="2179"/>
      <c r="AL76" s="2171"/>
      <c r="AM76" s="2171"/>
      <c r="AN76" s="2171"/>
      <c r="AO76" s="2171"/>
      <c r="AP76" s="2172"/>
      <c r="AQ76" s="2173"/>
      <c r="AR76" s="2173"/>
      <c r="AS76" s="2173"/>
      <c r="AT76" s="2173"/>
      <c r="AU76" s="2174"/>
      <c r="AV76" s="2149"/>
      <c r="AW76" s="2149"/>
      <c r="AX76" s="2175"/>
      <c r="AY76" s="301"/>
      <c r="AZ76" s="2176"/>
      <c r="BA76" s="2177"/>
      <c r="BB76" s="2178"/>
      <c r="BC76" s="592"/>
      <c r="BD76" s="2150"/>
      <c r="BE76" s="2150"/>
      <c r="BF76" s="2150"/>
      <c r="BG76" s="2150"/>
      <c r="BH76" s="2150"/>
      <c r="BI76" s="2180"/>
    </row>
    <row r="77" spans="1:61" s="282" customFormat="1" ht="23.35" customHeight="1" x14ac:dyDescent="0.45">
      <c r="A77" s="357" t="s">
        <v>2458</v>
      </c>
      <c r="B77" s="2148"/>
      <c r="C77" s="2149"/>
      <c r="D77" s="2149"/>
      <c r="E77" s="2149"/>
      <c r="F77" s="2149"/>
      <c r="G77" s="2149"/>
      <c r="H77" s="2149"/>
      <c r="I77" s="2149"/>
      <c r="J77" s="2150"/>
      <c r="K77" s="2150"/>
      <c r="L77" s="2150"/>
      <c r="M77" s="2150"/>
      <c r="N77" s="2150"/>
      <c r="O77" s="2150"/>
      <c r="P77" s="2150"/>
      <c r="Q77" s="586"/>
      <c r="R77" s="2150"/>
      <c r="S77" s="2150"/>
      <c r="T77" s="2150"/>
      <c r="U77" s="2150"/>
      <c r="V77" s="2151"/>
      <c r="W77" s="2152"/>
      <c r="X77" s="2150"/>
      <c r="Y77" s="2150"/>
      <c r="Z77" s="2150"/>
      <c r="AA77" s="2150"/>
      <c r="AB77" s="2153"/>
      <c r="AC77" s="2179"/>
      <c r="AD77" s="2179"/>
      <c r="AE77" s="2179"/>
      <c r="AF77" s="2163"/>
      <c r="AG77" s="2164"/>
      <c r="AH77" s="2165"/>
      <c r="AI77" s="2179"/>
      <c r="AJ77" s="2179"/>
      <c r="AK77" s="2179"/>
      <c r="AL77" s="2171"/>
      <c r="AM77" s="2171"/>
      <c r="AN77" s="2171"/>
      <c r="AO77" s="2171"/>
      <c r="AP77" s="2172"/>
      <c r="AQ77" s="2173"/>
      <c r="AR77" s="2173"/>
      <c r="AS77" s="2173"/>
      <c r="AT77" s="2173"/>
      <c r="AU77" s="2174"/>
      <c r="AV77" s="2149"/>
      <c r="AW77" s="2149"/>
      <c r="AX77" s="2175"/>
      <c r="AY77" s="301"/>
      <c r="AZ77" s="2176"/>
      <c r="BA77" s="2177"/>
      <c r="BB77" s="2178"/>
      <c r="BC77" s="592"/>
      <c r="BD77" s="2150"/>
      <c r="BE77" s="2150"/>
      <c r="BF77" s="2150"/>
      <c r="BG77" s="2150"/>
      <c r="BH77" s="2150"/>
      <c r="BI77" s="2180"/>
    </row>
    <row r="78" spans="1:61" s="282" customFormat="1" ht="23.35" customHeight="1" x14ac:dyDescent="0.45">
      <c r="A78" s="357" t="s">
        <v>2459</v>
      </c>
      <c r="B78" s="2148"/>
      <c r="C78" s="2149"/>
      <c r="D78" s="2149"/>
      <c r="E78" s="2149"/>
      <c r="F78" s="2149"/>
      <c r="G78" s="2149"/>
      <c r="H78" s="2149"/>
      <c r="I78" s="2149"/>
      <c r="J78" s="2150"/>
      <c r="K78" s="2150"/>
      <c r="L78" s="2150"/>
      <c r="M78" s="2150"/>
      <c r="N78" s="2150"/>
      <c r="O78" s="2150"/>
      <c r="P78" s="2150"/>
      <c r="Q78" s="586"/>
      <c r="R78" s="2150"/>
      <c r="S78" s="2150"/>
      <c r="T78" s="2150"/>
      <c r="U78" s="2150"/>
      <c r="V78" s="2151"/>
      <c r="W78" s="2152"/>
      <c r="X78" s="2150"/>
      <c r="Y78" s="2150"/>
      <c r="Z78" s="2150"/>
      <c r="AA78" s="2150"/>
      <c r="AB78" s="2153"/>
      <c r="AC78" s="2179"/>
      <c r="AD78" s="2179"/>
      <c r="AE78" s="2179"/>
      <c r="AF78" s="2163"/>
      <c r="AG78" s="2164"/>
      <c r="AH78" s="2165"/>
      <c r="AI78" s="2179"/>
      <c r="AJ78" s="2179"/>
      <c r="AK78" s="2179"/>
      <c r="AL78" s="2171"/>
      <c r="AM78" s="2171"/>
      <c r="AN78" s="2171"/>
      <c r="AO78" s="2171"/>
      <c r="AP78" s="2172"/>
      <c r="AQ78" s="2173"/>
      <c r="AR78" s="2173"/>
      <c r="AS78" s="2173"/>
      <c r="AT78" s="2173"/>
      <c r="AU78" s="2174"/>
      <c r="AV78" s="2149"/>
      <c r="AW78" s="2149"/>
      <c r="AX78" s="2175"/>
      <c r="AY78" s="301"/>
      <c r="AZ78" s="2176"/>
      <c r="BA78" s="2177"/>
      <c r="BB78" s="2178"/>
      <c r="BC78" s="592"/>
      <c r="BD78" s="2150"/>
      <c r="BE78" s="2150"/>
      <c r="BF78" s="2150"/>
      <c r="BG78" s="2150"/>
      <c r="BH78" s="2150"/>
      <c r="BI78" s="2180"/>
    </row>
    <row r="79" spans="1:61" s="282" customFormat="1" ht="23.35" customHeight="1" x14ac:dyDescent="0.45">
      <c r="A79" s="357" t="s">
        <v>2460</v>
      </c>
      <c r="B79" s="2148"/>
      <c r="C79" s="2149"/>
      <c r="D79" s="2149"/>
      <c r="E79" s="2149"/>
      <c r="F79" s="2149"/>
      <c r="G79" s="2149"/>
      <c r="H79" s="2149"/>
      <c r="I79" s="2149"/>
      <c r="J79" s="2150"/>
      <c r="K79" s="2150"/>
      <c r="L79" s="2150"/>
      <c r="M79" s="2150"/>
      <c r="N79" s="2150"/>
      <c r="O79" s="2150"/>
      <c r="P79" s="2150"/>
      <c r="Q79" s="586"/>
      <c r="R79" s="2150"/>
      <c r="S79" s="2150"/>
      <c r="T79" s="2150"/>
      <c r="U79" s="2150"/>
      <c r="V79" s="2151"/>
      <c r="W79" s="2152"/>
      <c r="X79" s="2150"/>
      <c r="Y79" s="2150"/>
      <c r="Z79" s="2150"/>
      <c r="AA79" s="2150"/>
      <c r="AB79" s="2153"/>
      <c r="AC79" s="2179"/>
      <c r="AD79" s="2179"/>
      <c r="AE79" s="2179"/>
      <c r="AF79" s="2163"/>
      <c r="AG79" s="2164"/>
      <c r="AH79" s="2165"/>
      <c r="AI79" s="2179"/>
      <c r="AJ79" s="2179"/>
      <c r="AK79" s="2179"/>
      <c r="AL79" s="2171"/>
      <c r="AM79" s="2171"/>
      <c r="AN79" s="2171"/>
      <c r="AO79" s="2171"/>
      <c r="AP79" s="2172"/>
      <c r="AQ79" s="2173"/>
      <c r="AR79" s="2173"/>
      <c r="AS79" s="2173"/>
      <c r="AT79" s="2173"/>
      <c r="AU79" s="2174"/>
      <c r="AV79" s="2149"/>
      <c r="AW79" s="2149"/>
      <c r="AX79" s="2175"/>
      <c r="AY79" s="301"/>
      <c r="AZ79" s="2176"/>
      <c r="BA79" s="2177"/>
      <c r="BB79" s="2178"/>
      <c r="BC79" s="592"/>
      <c r="BD79" s="2150"/>
      <c r="BE79" s="2150"/>
      <c r="BF79" s="2150"/>
      <c r="BG79" s="2150"/>
      <c r="BH79" s="2150"/>
      <c r="BI79" s="2180"/>
    </row>
    <row r="80" spans="1:61" s="282" customFormat="1" ht="23.35" customHeight="1" x14ac:dyDescent="0.45">
      <c r="A80" s="357" t="s">
        <v>2461</v>
      </c>
      <c r="B80" s="2148"/>
      <c r="C80" s="2149"/>
      <c r="D80" s="2149"/>
      <c r="E80" s="2149"/>
      <c r="F80" s="2149"/>
      <c r="G80" s="2149"/>
      <c r="H80" s="2149"/>
      <c r="I80" s="2149"/>
      <c r="J80" s="2150"/>
      <c r="K80" s="2150"/>
      <c r="L80" s="2150"/>
      <c r="M80" s="2150"/>
      <c r="N80" s="2150"/>
      <c r="O80" s="2150"/>
      <c r="P80" s="2150"/>
      <c r="Q80" s="586"/>
      <c r="R80" s="2150"/>
      <c r="S80" s="2150"/>
      <c r="T80" s="2150"/>
      <c r="U80" s="2150"/>
      <c r="V80" s="2151"/>
      <c r="W80" s="2152"/>
      <c r="X80" s="2150"/>
      <c r="Y80" s="2150"/>
      <c r="Z80" s="2150"/>
      <c r="AA80" s="2150"/>
      <c r="AB80" s="2153"/>
      <c r="AC80" s="2179"/>
      <c r="AD80" s="2179"/>
      <c r="AE80" s="2179"/>
      <c r="AF80" s="2163"/>
      <c r="AG80" s="2164"/>
      <c r="AH80" s="2165"/>
      <c r="AI80" s="2179"/>
      <c r="AJ80" s="2179"/>
      <c r="AK80" s="2179"/>
      <c r="AL80" s="2171"/>
      <c r="AM80" s="2171"/>
      <c r="AN80" s="2171"/>
      <c r="AO80" s="2171"/>
      <c r="AP80" s="2172"/>
      <c r="AQ80" s="2173"/>
      <c r="AR80" s="2173"/>
      <c r="AS80" s="2173"/>
      <c r="AT80" s="2173"/>
      <c r="AU80" s="2174"/>
      <c r="AV80" s="2149"/>
      <c r="AW80" s="2149"/>
      <c r="AX80" s="2175"/>
      <c r="AY80" s="301"/>
      <c r="AZ80" s="2176"/>
      <c r="BA80" s="2177"/>
      <c r="BB80" s="2178"/>
      <c r="BC80" s="592"/>
      <c r="BD80" s="2150"/>
      <c r="BE80" s="2150"/>
      <c r="BF80" s="2150"/>
      <c r="BG80" s="2150"/>
      <c r="BH80" s="2150"/>
      <c r="BI80" s="2180"/>
    </row>
    <row r="81" spans="1:61" s="282" customFormat="1" ht="23.35" customHeight="1" x14ac:dyDescent="0.45">
      <c r="A81" s="357" t="s">
        <v>2462</v>
      </c>
      <c r="B81" s="2148"/>
      <c r="C81" s="2149"/>
      <c r="D81" s="2149"/>
      <c r="E81" s="2149"/>
      <c r="F81" s="2149"/>
      <c r="G81" s="2149"/>
      <c r="H81" s="2149"/>
      <c r="I81" s="2149"/>
      <c r="J81" s="2150"/>
      <c r="K81" s="2150"/>
      <c r="L81" s="2150"/>
      <c r="M81" s="2150"/>
      <c r="N81" s="2150"/>
      <c r="O81" s="2150"/>
      <c r="P81" s="2150"/>
      <c r="Q81" s="586"/>
      <c r="R81" s="2150"/>
      <c r="S81" s="2150"/>
      <c r="T81" s="2150"/>
      <c r="U81" s="2150"/>
      <c r="V81" s="2151"/>
      <c r="W81" s="2152"/>
      <c r="X81" s="2150"/>
      <c r="Y81" s="2150"/>
      <c r="Z81" s="2150"/>
      <c r="AA81" s="2150"/>
      <c r="AB81" s="2153"/>
      <c r="AC81" s="2179"/>
      <c r="AD81" s="2179"/>
      <c r="AE81" s="2179"/>
      <c r="AF81" s="2163"/>
      <c r="AG81" s="2164"/>
      <c r="AH81" s="2165"/>
      <c r="AI81" s="2179"/>
      <c r="AJ81" s="2179"/>
      <c r="AK81" s="2179"/>
      <c r="AL81" s="2171"/>
      <c r="AM81" s="2171"/>
      <c r="AN81" s="2171"/>
      <c r="AO81" s="2171"/>
      <c r="AP81" s="2172"/>
      <c r="AQ81" s="2173"/>
      <c r="AR81" s="2173"/>
      <c r="AS81" s="2173"/>
      <c r="AT81" s="2173"/>
      <c r="AU81" s="2174"/>
      <c r="AV81" s="2149"/>
      <c r="AW81" s="2149"/>
      <c r="AX81" s="2175"/>
      <c r="AY81" s="301"/>
      <c r="AZ81" s="2176"/>
      <c r="BA81" s="2177"/>
      <c r="BB81" s="2178"/>
      <c r="BC81" s="592"/>
      <c r="BD81" s="2150"/>
      <c r="BE81" s="2150"/>
      <c r="BF81" s="2150"/>
      <c r="BG81" s="2150"/>
      <c r="BH81" s="2150"/>
      <c r="BI81" s="2180"/>
    </row>
    <row r="82" spans="1:61" s="282" customFormat="1" ht="23.35" customHeight="1" x14ac:dyDescent="0.45">
      <c r="A82" s="357" t="s">
        <v>2463</v>
      </c>
      <c r="B82" s="2148"/>
      <c r="C82" s="2149"/>
      <c r="D82" s="2149"/>
      <c r="E82" s="2149"/>
      <c r="F82" s="2149"/>
      <c r="G82" s="2149"/>
      <c r="H82" s="2149"/>
      <c r="I82" s="2149"/>
      <c r="J82" s="2150"/>
      <c r="K82" s="2150"/>
      <c r="L82" s="2150"/>
      <c r="M82" s="2150"/>
      <c r="N82" s="2150"/>
      <c r="O82" s="2150"/>
      <c r="P82" s="2150"/>
      <c r="Q82" s="586"/>
      <c r="R82" s="2150"/>
      <c r="S82" s="2150"/>
      <c r="T82" s="2150"/>
      <c r="U82" s="2150"/>
      <c r="V82" s="2151"/>
      <c r="W82" s="2152"/>
      <c r="X82" s="2150"/>
      <c r="Y82" s="2150"/>
      <c r="Z82" s="2150"/>
      <c r="AA82" s="2150"/>
      <c r="AB82" s="2153"/>
      <c r="AC82" s="2179"/>
      <c r="AD82" s="2179"/>
      <c r="AE82" s="2179"/>
      <c r="AF82" s="2163"/>
      <c r="AG82" s="2164"/>
      <c r="AH82" s="2165"/>
      <c r="AI82" s="2179"/>
      <c r="AJ82" s="2179"/>
      <c r="AK82" s="2179"/>
      <c r="AL82" s="2171"/>
      <c r="AM82" s="2171"/>
      <c r="AN82" s="2171"/>
      <c r="AO82" s="2171"/>
      <c r="AP82" s="2172"/>
      <c r="AQ82" s="2173"/>
      <c r="AR82" s="2173"/>
      <c r="AS82" s="2173"/>
      <c r="AT82" s="2173"/>
      <c r="AU82" s="2174"/>
      <c r="AV82" s="2149"/>
      <c r="AW82" s="2149"/>
      <c r="AX82" s="2175"/>
      <c r="AY82" s="301"/>
      <c r="AZ82" s="2176"/>
      <c r="BA82" s="2177"/>
      <c r="BB82" s="2178"/>
      <c r="BC82" s="592"/>
      <c r="BD82" s="2150"/>
      <c r="BE82" s="2150"/>
      <c r="BF82" s="2150"/>
      <c r="BG82" s="2150"/>
      <c r="BH82" s="2150"/>
      <c r="BI82" s="2180"/>
    </row>
    <row r="83" spans="1:61" s="282" customFormat="1" ht="23.35" customHeight="1" x14ac:dyDescent="0.45">
      <c r="A83" s="357" t="s">
        <v>2464</v>
      </c>
      <c r="B83" s="2148"/>
      <c r="C83" s="2149"/>
      <c r="D83" s="2149"/>
      <c r="E83" s="2149"/>
      <c r="F83" s="2149"/>
      <c r="G83" s="2149"/>
      <c r="H83" s="2149"/>
      <c r="I83" s="2149"/>
      <c r="J83" s="2150"/>
      <c r="K83" s="2150"/>
      <c r="L83" s="2150"/>
      <c r="M83" s="2150"/>
      <c r="N83" s="2150"/>
      <c r="O83" s="2150"/>
      <c r="P83" s="2150"/>
      <c r="Q83" s="586"/>
      <c r="R83" s="2150"/>
      <c r="S83" s="2150"/>
      <c r="T83" s="2150"/>
      <c r="U83" s="2150"/>
      <c r="V83" s="2151"/>
      <c r="W83" s="2152"/>
      <c r="X83" s="2150"/>
      <c r="Y83" s="2150"/>
      <c r="Z83" s="2150"/>
      <c r="AA83" s="2150"/>
      <c r="AB83" s="2153"/>
      <c r="AC83" s="2179"/>
      <c r="AD83" s="2179"/>
      <c r="AE83" s="2179"/>
      <c r="AF83" s="2163"/>
      <c r="AG83" s="2164"/>
      <c r="AH83" s="2165"/>
      <c r="AI83" s="2179"/>
      <c r="AJ83" s="2179"/>
      <c r="AK83" s="2179"/>
      <c r="AL83" s="2171"/>
      <c r="AM83" s="2171"/>
      <c r="AN83" s="2171"/>
      <c r="AO83" s="2171"/>
      <c r="AP83" s="2172"/>
      <c r="AQ83" s="2173"/>
      <c r="AR83" s="2173"/>
      <c r="AS83" s="2173"/>
      <c r="AT83" s="2173"/>
      <c r="AU83" s="2174"/>
      <c r="AV83" s="2149"/>
      <c r="AW83" s="2149"/>
      <c r="AX83" s="2175"/>
      <c r="AY83" s="301"/>
      <c r="AZ83" s="2176"/>
      <c r="BA83" s="2177"/>
      <c r="BB83" s="2178"/>
      <c r="BC83" s="592"/>
      <c r="BD83" s="2150"/>
      <c r="BE83" s="2150"/>
      <c r="BF83" s="2150"/>
      <c r="BG83" s="2150"/>
      <c r="BH83" s="2150"/>
      <c r="BI83" s="2180"/>
    </row>
    <row r="84" spans="1:61" s="282" customFormat="1" ht="23.35" customHeight="1" x14ac:dyDescent="0.45">
      <c r="A84" s="357" t="s">
        <v>2465</v>
      </c>
      <c r="B84" s="2148"/>
      <c r="C84" s="2149"/>
      <c r="D84" s="2149"/>
      <c r="E84" s="2149"/>
      <c r="F84" s="2149"/>
      <c r="G84" s="2149"/>
      <c r="H84" s="2149"/>
      <c r="I84" s="2149"/>
      <c r="J84" s="2150"/>
      <c r="K84" s="2150"/>
      <c r="L84" s="2150"/>
      <c r="M84" s="2150"/>
      <c r="N84" s="2150"/>
      <c r="O84" s="2150"/>
      <c r="P84" s="2150"/>
      <c r="Q84" s="586"/>
      <c r="R84" s="2150"/>
      <c r="S84" s="2150"/>
      <c r="T84" s="2150"/>
      <c r="U84" s="2150"/>
      <c r="V84" s="2151"/>
      <c r="W84" s="2152"/>
      <c r="X84" s="2150"/>
      <c r="Y84" s="2150"/>
      <c r="Z84" s="2150"/>
      <c r="AA84" s="2150"/>
      <c r="AB84" s="2153"/>
      <c r="AC84" s="2179"/>
      <c r="AD84" s="2179"/>
      <c r="AE84" s="2179"/>
      <c r="AF84" s="2163"/>
      <c r="AG84" s="2164"/>
      <c r="AH84" s="2165"/>
      <c r="AI84" s="2179"/>
      <c r="AJ84" s="2179"/>
      <c r="AK84" s="2179"/>
      <c r="AL84" s="2171"/>
      <c r="AM84" s="2171"/>
      <c r="AN84" s="2171"/>
      <c r="AO84" s="2171"/>
      <c r="AP84" s="2172"/>
      <c r="AQ84" s="2173"/>
      <c r="AR84" s="2173"/>
      <c r="AS84" s="2173"/>
      <c r="AT84" s="2173"/>
      <c r="AU84" s="2174"/>
      <c r="AV84" s="2149"/>
      <c r="AW84" s="2149"/>
      <c r="AX84" s="2175"/>
      <c r="AY84" s="301"/>
      <c r="AZ84" s="2176"/>
      <c r="BA84" s="2177"/>
      <c r="BB84" s="2178"/>
      <c r="BC84" s="592"/>
      <c r="BD84" s="2150"/>
      <c r="BE84" s="2150"/>
      <c r="BF84" s="2150"/>
      <c r="BG84" s="2150"/>
      <c r="BH84" s="2150"/>
      <c r="BI84" s="2180"/>
    </row>
    <row r="85" spans="1:61" s="282" customFormat="1" ht="23.35" customHeight="1" x14ac:dyDescent="0.45">
      <c r="A85" s="357" t="s">
        <v>2466</v>
      </c>
      <c r="B85" s="2148"/>
      <c r="C85" s="2149"/>
      <c r="D85" s="2149"/>
      <c r="E85" s="2149"/>
      <c r="F85" s="2149"/>
      <c r="G85" s="2149"/>
      <c r="H85" s="2149"/>
      <c r="I85" s="2149"/>
      <c r="J85" s="2150"/>
      <c r="K85" s="2150"/>
      <c r="L85" s="2150"/>
      <c r="M85" s="2150"/>
      <c r="N85" s="2150"/>
      <c r="O85" s="2150"/>
      <c r="P85" s="2150"/>
      <c r="Q85" s="586"/>
      <c r="R85" s="2150"/>
      <c r="S85" s="2150"/>
      <c r="T85" s="2150"/>
      <c r="U85" s="2150"/>
      <c r="V85" s="2151"/>
      <c r="W85" s="2152"/>
      <c r="X85" s="2150"/>
      <c r="Y85" s="2150"/>
      <c r="Z85" s="2150"/>
      <c r="AA85" s="2150"/>
      <c r="AB85" s="2153"/>
      <c r="AC85" s="2179"/>
      <c r="AD85" s="2179"/>
      <c r="AE85" s="2179"/>
      <c r="AF85" s="2163"/>
      <c r="AG85" s="2164"/>
      <c r="AH85" s="2165"/>
      <c r="AI85" s="2179"/>
      <c r="AJ85" s="2179"/>
      <c r="AK85" s="2179"/>
      <c r="AL85" s="2171"/>
      <c r="AM85" s="2171"/>
      <c r="AN85" s="2171"/>
      <c r="AO85" s="2171"/>
      <c r="AP85" s="2172"/>
      <c r="AQ85" s="2173"/>
      <c r="AR85" s="2173"/>
      <c r="AS85" s="2173"/>
      <c r="AT85" s="2173"/>
      <c r="AU85" s="2174"/>
      <c r="AV85" s="2149"/>
      <c r="AW85" s="2149"/>
      <c r="AX85" s="2175"/>
      <c r="AY85" s="301"/>
      <c r="AZ85" s="2176"/>
      <c r="BA85" s="2177"/>
      <c r="BB85" s="2178"/>
      <c r="BC85" s="592"/>
      <c r="BD85" s="2150"/>
      <c r="BE85" s="2150"/>
      <c r="BF85" s="2150"/>
      <c r="BG85" s="2150"/>
      <c r="BH85" s="2150"/>
      <c r="BI85" s="2180"/>
    </row>
    <row r="86" spans="1:61" s="282" customFormat="1" ht="23.35" customHeight="1" x14ac:dyDescent="0.45">
      <c r="A86" s="357" t="s">
        <v>2467</v>
      </c>
      <c r="B86" s="2148"/>
      <c r="C86" s="2149"/>
      <c r="D86" s="2149"/>
      <c r="E86" s="2149"/>
      <c r="F86" s="2149"/>
      <c r="G86" s="2149"/>
      <c r="H86" s="2149"/>
      <c r="I86" s="2149"/>
      <c r="J86" s="2150"/>
      <c r="K86" s="2150"/>
      <c r="L86" s="2150"/>
      <c r="M86" s="2150"/>
      <c r="N86" s="2150"/>
      <c r="O86" s="2150"/>
      <c r="P86" s="2150"/>
      <c r="Q86" s="586"/>
      <c r="R86" s="2150"/>
      <c r="S86" s="2150"/>
      <c r="T86" s="2150"/>
      <c r="U86" s="2150"/>
      <c r="V86" s="2151"/>
      <c r="W86" s="2152"/>
      <c r="X86" s="2150"/>
      <c r="Y86" s="2150"/>
      <c r="Z86" s="2150"/>
      <c r="AA86" s="2150"/>
      <c r="AB86" s="2153"/>
      <c r="AC86" s="2179"/>
      <c r="AD86" s="2179"/>
      <c r="AE86" s="2179"/>
      <c r="AF86" s="2163"/>
      <c r="AG86" s="2164"/>
      <c r="AH86" s="2165"/>
      <c r="AI86" s="2179"/>
      <c r="AJ86" s="2179"/>
      <c r="AK86" s="2179"/>
      <c r="AL86" s="2171"/>
      <c r="AM86" s="2171"/>
      <c r="AN86" s="2171"/>
      <c r="AO86" s="2171"/>
      <c r="AP86" s="2172"/>
      <c r="AQ86" s="2173"/>
      <c r="AR86" s="2173"/>
      <c r="AS86" s="2173"/>
      <c r="AT86" s="2173"/>
      <c r="AU86" s="2174"/>
      <c r="AV86" s="2149"/>
      <c r="AW86" s="2149"/>
      <c r="AX86" s="2175"/>
      <c r="AY86" s="301"/>
      <c r="AZ86" s="2176"/>
      <c r="BA86" s="2177"/>
      <c r="BB86" s="2178"/>
      <c r="BC86" s="592"/>
      <c r="BD86" s="2150"/>
      <c r="BE86" s="2150"/>
      <c r="BF86" s="2150"/>
      <c r="BG86" s="2150"/>
      <c r="BH86" s="2150"/>
      <c r="BI86" s="2180"/>
    </row>
    <row r="87" spans="1:61" s="282" customFormat="1" ht="23.35" customHeight="1" x14ac:dyDescent="0.45">
      <c r="A87" s="357" t="s">
        <v>2468</v>
      </c>
      <c r="B87" s="2148"/>
      <c r="C87" s="2149"/>
      <c r="D87" s="2149"/>
      <c r="E87" s="2149"/>
      <c r="F87" s="2149"/>
      <c r="G87" s="2149"/>
      <c r="H87" s="2149"/>
      <c r="I87" s="2149"/>
      <c r="J87" s="2150"/>
      <c r="K87" s="2150"/>
      <c r="L87" s="2150"/>
      <c r="M87" s="2150"/>
      <c r="N87" s="2150"/>
      <c r="O87" s="2150"/>
      <c r="P87" s="2150"/>
      <c r="Q87" s="586"/>
      <c r="R87" s="2150"/>
      <c r="S87" s="2150"/>
      <c r="T87" s="2150"/>
      <c r="U87" s="2150"/>
      <c r="V87" s="2151"/>
      <c r="W87" s="2152"/>
      <c r="X87" s="2150"/>
      <c r="Y87" s="2150"/>
      <c r="Z87" s="2150"/>
      <c r="AA87" s="2150"/>
      <c r="AB87" s="2153"/>
      <c r="AC87" s="2179"/>
      <c r="AD87" s="2179"/>
      <c r="AE87" s="2179"/>
      <c r="AF87" s="2163"/>
      <c r="AG87" s="2164"/>
      <c r="AH87" s="2165"/>
      <c r="AI87" s="2179"/>
      <c r="AJ87" s="2179"/>
      <c r="AK87" s="2179"/>
      <c r="AL87" s="2171"/>
      <c r="AM87" s="2171"/>
      <c r="AN87" s="2171"/>
      <c r="AO87" s="2171"/>
      <c r="AP87" s="2172"/>
      <c r="AQ87" s="2173"/>
      <c r="AR87" s="2173"/>
      <c r="AS87" s="2173"/>
      <c r="AT87" s="2173"/>
      <c r="AU87" s="2174"/>
      <c r="AV87" s="2149"/>
      <c r="AW87" s="2149"/>
      <c r="AX87" s="2175"/>
      <c r="AY87" s="301"/>
      <c r="AZ87" s="2176"/>
      <c r="BA87" s="2177"/>
      <c r="BB87" s="2178"/>
      <c r="BC87" s="592"/>
      <c r="BD87" s="2150"/>
      <c r="BE87" s="2150"/>
      <c r="BF87" s="2150"/>
      <c r="BG87" s="2150"/>
      <c r="BH87" s="2150"/>
      <c r="BI87" s="2180"/>
    </row>
    <row r="88" spans="1:61" s="282" customFormat="1" ht="23.35" customHeight="1" x14ac:dyDescent="0.45">
      <c r="A88" s="357" t="s">
        <v>2469</v>
      </c>
      <c r="B88" s="2148"/>
      <c r="C88" s="2149"/>
      <c r="D88" s="2149"/>
      <c r="E88" s="2149"/>
      <c r="F88" s="2149"/>
      <c r="G88" s="2149"/>
      <c r="H88" s="2149"/>
      <c r="I88" s="2149"/>
      <c r="J88" s="2150"/>
      <c r="K88" s="2150"/>
      <c r="L88" s="2150"/>
      <c r="M88" s="2150"/>
      <c r="N88" s="2150"/>
      <c r="O88" s="2150"/>
      <c r="P88" s="2150"/>
      <c r="Q88" s="586"/>
      <c r="R88" s="2150"/>
      <c r="S88" s="2150"/>
      <c r="T88" s="2150"/>
      <c r="U88" s="2150"/>
      <c r="V88" s="2151"/>
      <c r="W88" s="2152"/>
      <c r="X88" s="2150"/>
      <c r="Y88" s="2150"/>
      <c r="Z88" s="2150"/>
      <c r="AA88" s="2150"/>
      <c r="AB88" s="2153"/>
      <c r="AC88" s="2179"/>
      <c r="AD88" s="2179"/>
      <c r="AE88" s="2179"/>
      <c r="AF88" s="2163"/>
      <c r="AG88" s="2164"/>
      <c r="AH88" s="2165"/>
      <c r="AI88" s="2179"/>
      <c r="AJ88" s="2179"/>
      <c r="AK88" s="2179"/>
      <c r="AL88" s="2171"/>
      <c r="AM88" s="2171"/>
      <c r="AN88" s="2171"/>
      <c r="AO88" s="2171"/>
      <c r="AP88" s="2172"/>
      <c r="AQ88" s="2173"/>
      <c r="AR88" s="2173"/>
      <c r="AS88" s="2173"/>
      <c r="AT88" s="2173"/>
      <c r="AU88" s="2174"/>
      <c r="AV88" s="2149"/>
      <c r="AW88" s="2149"/>
      <c r="AX88" s="2175"/>
      <c r="AY88" s="301"/>
      <c r="AZ88" s="2176"/>
      <c r="BA88" s="2177"/>
      <c r="BB88" s="2178"/>
      <c r="BC88" s="592"/>
      <c r="BD88" s="2150"/>
      <c r="BE88" s="2150"/>
      <c r="BF88" s="2150"/>
      <c r="BG88" s="2150"/>
      <c r="BH88" s="2150"/>
      <c r="BI88" s="2180"/>
    </row>
    <row r="89" spans="1:61" s="282" customFormat="1" ht="23.35" customHeight="1" x14ac:dyDescent="0.45">
      <c r="A89" s="357" t="s">
        <v>2470</v>
      </c>
      <c r="B89" s="2148"/>
      <c r="C89" s="2149"/>
      <c r="D89" s="2149"/>
      <c r="E89" s="2149"/>
      <c r="F89" s="2149"/>
      <c r="G89" s="2149"/>
      <c r="H89" s="2149"/>
      <c r="I89" s="2149"/>
      <c r="J89" s="2150"/>
      <c r="K89" s="2150"/>
      <c r="L89" s="2150"/>
      <c r="M89" s="2150"/>
      <c r="N89" s="2150"/>
      <c r="O89" s="2150"/>
      <c r="P89" s="2150"/>
      <c r="Q89" s="586"/>
      <c r="R89" s="2150"/>
      <c r="S89" s="2150"/>
      <c r="T89" s="2150"/>
      <c r="U89" s="2150"/>
      <c r="V89" s="2151"/>
      <c r="W89" s="2152"/>
      <c r="X89" s="2150"/>
      <c r="Y89" s="2150"/>
      <c r="Z89" s="2150"/>
      <c r="AA89" s="2150"/>
      <c r="AB89" s="2153"/>
      <c r="AC89" s="2179"/>
      <c r="AD89" s="2179"/>
      <c r="AE89" s="2179"/>
      <c r="AF89" s="2163"/>
      <c r="AG89" s="2164"/>
      <c r="AH89" s="2165"/>
      <c r="AI89" s="2179"/>
      <c r="AJ89" s="2179"/>
      <c r="AK89" s="2179"/>
      <c r="AL89" s="2171"/>
      <c r="AM89" s="2171"/>
      <c r="AN89" s="2171"/>
      <c r="AO89" s="2171"/>
      <c r="AP89" s="2172"/>
      <c r="AQ89" s="2173"/>
      <c r="AR89" s="2173"/>
      <c r="AS89" s="2173"/>
      <c r="AT89" s="2173"/>
      <c r="AU89" s="2174"/>
      <c r="AV89" s="2149"/>
      <c r="AW89" s="2149"/>
      <c r="AX89" s="2175"/>
      <c r="AY89" s="301"/>
      <c r="AZ89" s="2176"/>
      <c r="BA89" s="2177"/>
      <c r="BB89" s="2178"/>
      <c r="BC89" s="592"/>
      <c r="BD89" s="2150"/>
      <c r="BE89" s="2150"/>
      <c r="BF89" s="2150"/>
      <c r="BG89" s="2150"/>
      <c r="BH89" s="2150"/>
      <c r="BI89" s="2180"/>
    </row>
    <row r="90" spans="1:61" s="282" customFormat="1" ht="23.35" customHeight="1" x14ac:dyDescent="0.45">
      <c r="A90" s="357" t="s">
        <v>2471</v>
      </c>
      <c r="B90" s="2148"/>
      <c r="C90" s="2149"/>
      <c r="D90" s="2149"/>
      <c r="E90" s="2149"/>
      <c r="F90" s="2149"/>
      <c r="G90" s="2149"/>
      <c r="H90" s="2149"/>
      <c r="I90" s="2149"/>
      <c r="J90" s="2150"/>
      <c r="K90" s="2150"/>
      <c r="L90" s="2150"/>
      <c r="M90" s="2150"/>
      <c r="N90" s="2150"/>
      <c r="O90" s="2150"/>
      <c r="P90" s="2150"/>
      <c r="Q90" s="586"/>
      <c r="R90" s="2150"/>
      <c r="S90" s="2150"/>
      <c r="T90" s="2150"/>
      <c r="U90" s="2150"/>
      <c r="V90" s="2151"/>
      <c r="W90" s="2152"/>
      <c r="X90" s="2150"/>
      <c r="Y90" s="2150"/>
      <c r="Z90" s="2150"/>
      <c r="AA90" s="2150"/>
      <c r="AB90" s="2153"/>
      <c r="AC90" s="2179"/>
      <c r="AD90" s="2179"/>
      <c r="AE90" s="2179"/>
      <c r="AF90" s="2163"/>
      <c r="AG90" s="2164"/>
      <c r="AH90" s="2165"/>
      <c r="AI90" s="2179"/>
      <c r="AJ90" s="2179"/>
      <c r="AK90" s="2179"/>
      <c r="AL90" s="2171"/>
      <c r="AM90" s="2171"/>
      <c r="AN90" s="2171"/>
      <c r="AO90" s="2171"/>
      <c r="AP90" s="2172"/>
      <c r="AQ90" s="2173"/>
      <c r="AR90" s="2173"/>
      <c r="AS90" s="2173"/>
      <c r="AT90" s="2173"/>
      <c r="AU90" s="2174"/>
      <c r="AV90" s="2149"/>
      <c r="AW90" s="2149"/>
      <c r="AX90" s="2175"/>
      <c r="AY90" s="301"/>
      <c r="AZ90" s="2176"/>
      <c r="BA90" s="2177"/>
      <c r="BB90" s="2178"/>
      <c r="BC90" s="592"/>
      <c r="BD90" s="2150"/>
      <c r="BE90" s="2150"/>
      <c r="BF90" s="2150"/>
      <c r="BG90" s="2150"/>
      <c r="BH90" s="2150"/>
      <c r="BI90" s="2180"/>
    </row>
    <row r="91" spans="1:61" s="282" customFormat="1" ht="23.35" customHeight="1" x14ac:dyDescent="0.45">
      <c r="A91" s="357" t="s">
        <v>2472</v>
      </c>
      <c r="B91" s="2148"/>
      <c r="C91" s="2149"/>
      <c r="D91" s="2149"/>
      <c r="E91" s="2149"/>
      <c r="F91" s="2149"/>
      <c r="G91" s="2149"/>
      <c r="H91" s="2149"/>
      <c r="I91" s="2149"/>
      <c r="J91" s="2150"/>
      <c r="K91" s="2150"/>
      <c r="L91" s="2150"/>
      <c r="M91" s="2150"/>
      <c r="N91" s="2150"/>
      <c r="O91" s="2150"/>
      <c r="P91" s="2150"/>
      <c r="Q91" s="586"/>
      <c r="R91" s="2150"/>
      <c r="S91" s="2150"/>
      <c r="T91" s="2150"/>
      <c r="U91" s="2150"/>
      <c r="V91" s="2151"/>
      <c r="W91" s="2152"/>
      <c r="X91" s="2150"/>
      <c r="Y91" s="2150"/>
      <c r="Z91" s="2150"/>
      <c r="AA91" s="2150"/>
      <c r="AB91" s="2153"/>
      <c r="AC91" s="2179"/>
      <c r="AD91" s="2179"/>
      <c r="AE91" s="2179"/>
      <c r="AF91" s="2163"/>
      <c r="AG91" s="2164"/>
      <c r="AH91" s="2165"/>
      <c r="AI91" s="2179"/>
      <c r="AJ91" s="2179"/>
      <c r="AK91" s="2179"/>
      <c r="AL91" s="2171"/>
      <c r="AM91" s="2171"/>
      <c r="AN91" s="2171"/>
      <c r="AO91" s="2171"/>
      <c r="AP91" s="2172"/>
      <c r="AQ91" s="2173"/>
      <c r="AR91" s="2173"/>
      <c r="AS91" s="2173"/>
      <c r="AT91" s="2173"/>
      <c r="AU91" s="2174"/>
      <c r="AV91" s="2149"/>
      <c r="AW91" s="2149"/>
      <c r="AX91" s="2175"/>
      <c r="AY91" s="301"/>
      <c r="AZ91" s="2176"/>
      <c r="BA91" s="2177"/>
      <c r="BB91" s="2178"/>
      <c r="BC91" s="592"/>
      <c r="BD91" s="2150"/>
      <c r="BE91" s="2150"/>
      <c r="BF91" s="2150"/>
      <c r="BG91" s="2150"/>
      <c r="BH91" s="2150"/>
      <c r="BI91" s="2180"/>
    </row>
    <row r="92" spans="1:61" s="282" customFormat="1" ht="23.35" customHeight="1" x14ac:dyDescent="0.45">
      <c r="A92" s="357" t="s">
        <v>2473</v>
      </c>
      <c r="B92" s="2148"/>
      <c r="C92" s="2149"/>
      <c r="D92" s="2149"/>
      <c r="E92" s="2149"/>
      <c r="F92" s="2149"/>
      <c r="G92" s="2149"/>
      <c r="H92" s="2149"/>
      <c r="I92" s="2149"/>
      <c r="J92" s="2150"/>
      <c r="K92" s="2150"/>
      <c r="L92" s="2150"/>
      <c r="M92" s="2150"/>
      <c r="N92" s="2150"/>
      <c r="O92" s="2150"/>
      <c r="P92" s="2150"/>
      <c r="Q92" s="586"/>
      <c r="R92" s="2150"/>
      <c r="S92" s="2150"/>
      <c r="T92" s="2150"/>
      <c r="U92" s="2150"/>
      <c r="V92" s="2151"/>
      <c r="W92" s="2152"/>
      <c r="X92" s="2150"/>
      <c r="Y92" s="2150"/>
      <c r="Z92" s="2150"/>
      <c r="AA92" s="2150"/>
      <c r="AB92" s="2153"/>
      <c r="AC92" s="2179"/>
      <c r="AD92" s="2179"/>
      <c r="AE92" s="2179"/>
      <c r="AF92" s="2163"/>
      <c r="AG92" s="2164"/>
      <c r="AH92" s="2165"/>
      <c r="AI92" s="2179"/>
      <c r="AJ92" s="2179"/>
      <c r="AK92" s="2179"/>
      <c r="AL92" s="2171"/>
      <c r="AM92" s="2171"/>
      <c r="AN92" s="2171"/>
      <c r="AO92" s="2171"/>
      <c r="AP92" s="2172"/>
      <c r="AQ92" s="2173"/>
      <c r="AR92" s="2173"/>
      <c r="AS92" s="2173"/>
      <c r="AT92" s="2173"/>
      <c r="AU92" s="2174"/>
      <c r="AV92" s="2149"/>
      <c r="AW92" s="2149"/>
      <c r="AX92" s="2175"/>
      <c r="AY92" s="301"/>
      <c r="AZ92" s="2176"/>
      <c r="BA92" s="2177"/>
      <c r="BB92" s="2178"/>
      <c r="BC92" s="592"/>
      <c r="BD92" s="2150"/>
      <c r="BE92" s="2150"/>
      <c r="BF92" s="2150"/>
      <c r="BG92" s="2150"/>
      <c r="BH92" s="2150"/>
      <c r="BI92" s="2180"/>
    </row>
    <row r="93" spans="1:61" s="282" customFormat="1" ht="23.35" customHeight="1" x14ac:dyDescent="0.45">
      <c r="A93" s="357" t="s">
        <v>2474</v>
      </c>
      <c r="B93" s="2148"/>
      <c r="C93" s="2149"/>
      <c r="D93" s="2149"/>
      <c r="E93" s="2149"/>
      <c r="F93" s="2149"/>
      <c r="G93" s="2149"/>
      <c r="H93" s="2149"/>
      <c r="I93" s="2149"/>
      <c r="J93" s="2150"/>
      <c r="K93" s="2150"/>
      <c r="L93" s="2150"/>
      <c r="M93" s="2150"/>
      <c r="N93" s="2150"/>
      <c r="O93" s="2150"/>
      <c r="P93" s="2150"/>
      <c r="Q93" s="586"/>
      <c r="R93" s="2150"/>
      <c r="S93" s="2150"/>
      <c r="T93" s="2150"/>
      <c r="U93" s="2150"/>
      <c r="V93" s="2151"/>
      <c r="W93" s="2152"/>
      <c r="X93" s="2150"/>
      <c r="Y93" s="2150"/>
      <c r="Z93" s="2150"/>
      <c r="AA93" s="2150"/>
      <c r="AB93" s="2153"/>
      <c r="AC93" s="2179"/>
      <c r="AD93" s="2179"/>
      <c r="AE93" s="2179"/>
      <c r="AF93" s="2163"/>
      <c r="AG93" s="2164"/>
      <c r="AH93" s="2165"/>
      <c r="AI93" s="2179"/>
      <c r="AJ93" s="2179"/>
      <c r="AK93" s="2179"/>
      <c r="AL93" s="2171"/>
      <c r="AM93" s="2171"/>
      <c r="AN93" s="2171"/>
      <c r="AO93" s="2171"/>
      <c r="AP93" s="2172"/>
      <c r="AQ93" s="2173"/>
      <c r="AR93" s="2173"/>
      <c r="AS93" s="2173"/>
      <c r="AT93" s="2173"/>
      <c r="AU93" s="2174"/>
      <c r="AV93" s="2149"/>
      <c r="AW93" s="2149"/>
      <c r="AX93" s="2175"/>
      <c r="AY93" s="301"/>
      <c r="AZ93" s="2176"/>
      <c r="BA93" s="2177"/>
      <c r="BB93" s="2178"/>
      <c r="BC93" s="592"/>
      <c r="BD93" s="2150"/>
      <c r="BE93" s="2150"/>
      <c r="BF93" s="2150"/>
      <c r="BG93" s="2150"/>
      <c r="BH93" s="2150"/>
      <c r="BI93" s="2180"/>
    </row>
    <row r="94" spans="1:61" s="282" customFormat="1" ht="23.35" customHeight="1" x14ac:dyDescent="0.45">
      <c r="A94" s="357" t="s">
        <v>2475</v>
      </c>
      <c r="B94" s="2148"/>
      <c r="C94" s="2149"/>
      <c r="D94" s="2149"/>
      <c r="E94" s="2149"/>
      <c r="F94" s="2149"/>
      <c r="G94" s="2149"/>
      <c r="H94" s="2149"/>
      <c r="I94" s="2149"/>
      <c r="J94" s="2150"/>
      <c r="K94" s="2150"/>
      <c r="L94" s="2150"/>
      <c r="M94" s="2150"/>
      <c r="N94" s="2150"/>
      <c r="O94" s="2150"/>
      <c r="P94" s="2150"/>
      <c r="Q94" s="586"/>
      <c r="R94" s="2150"/>
      <c r="S94" s="2150"/>
      <c r="T94" s="2150"/>
      <c r="U94" s="2150"/>
      <c r="V94" s="2151"/>
      <c r="W94" s="2152"/>
      <c r="X94" s="2150"/>
      <c r="Y94" s="2150"/>
      <c r="Z94" s="2150"/>
      <c r="AA94" s="2150"/>
      <c r="AB94" s="2153"/>
      <c r="AC94" s="2179"/>
      <c r="AD94" s="2179"/>
      <c r="AE94" s="2179"/>
      <c r="AF94" s="2163"/>
      <c r="AG94" s="2164"/>
      <c r="AH94" s="2165"/>
      <c r="AI94" s="2179"/>
      <c r="AJ94" s="2179"/>
      <c r="AK94" s="2179"/>
      <c r="AL94" s="2171"/>
      <c r="AM94" s="2171"/>
      <c r="AN94" s="2171"/>
      <c r="AO94" s="2171"/>
      <c r="AP94" s="2172"/>
      <c r="AQ94" s="2173"/>
      <c r="AR94" s="2173"/>
      <c r="AS94" s="2173"/>
      <c r="AT94" s="2173"/>
      <c r="AU94" s="2174"/>
      <c r="AV94" s="2149"/>
      <c r="AW94" s="2149"/>
      <c r="AX94" s="2175"/>
      <c r="AY94" s="301"/>
      <c r="AZ94" s="2176"/>
      <c r="BA94" s="2177"/>
      <c r="BB94" s="2178"/>
      <c r="BC94" s="592"/>
      <c r="BD94" s="2150"/>
      <c r="BE94" s="2150"/>
      <c r="BF94" s="2150"/>
      <c r="BG94" s="2150"/>
      <c r="BH94" s="2150"/>
      <c r="BI94" s="2180"/>
    </row>
    <row r="95" spans="1:61" s="282" customFormat="1" ht="23.35" customHeight="1" x14ac:dyDescent="0.45">
      <c r="A95" s="357" t="s">
        <v>2476</v>
      </c>
      <c r="B95" s="2148"/>
      <c r="C95" s="2149"/>
      <c r="D95" s="2149"/>
      <c r="E95" s="2149"/>
      <c r="F95" s="2149"/>
      <c r="G95" s="2149"/>
      <c r="H95" s="2149"/>
      <c r="I95" s="2149"/>
      <c r="J95" s="2150"/>
      <c r="K95" s="2150"/>
      <c r="L95" s="2150"/>
      <c r="M95" s="2150"/>
      <c r="N95" s="2150"/>
      <c r="O95" s="2150"/>
      <c r="P95" s="2150"/>
      <c r="Q95" s="586"/>
      <c r="R95" s="2150"/>
      <c r="S95" s="2150"/>
      <c r="T95" s="2150"/>
      <c r="U95" s="2150"/>
      <c r="V95" s="2151"/>
      <c r="W95" s="2152"/>
      <c r="X95" s="2150"/>
      <c r="Y95" s="2150"/>
      <c r="Z95" s="2150"/>
      <c r="AA95" s="2150"/>
      <c r="AB95" s="2153"/>
      <c r="AC95" s="2179"/>
      <c r="AD95" s="2179"/>
      <c r="AE95" s="2179"/>
      <c r="AF95" s="2163"/>
      <c r="AG95" s="2164"/>
      <c r="AH95" s="2165"/>
      <c r="AI95" s="2179"/>
      <c r="AJ95" s="2179"/>
      <c r="AK95" s="2179"/>
      <c r="AL95" s="2171"/>
      <c r="AM95" s="2171"/>
      <c r="AN95" s="2171"/>
      <c r="AO95" s="2171"/>
      <c r="AP95" s="2172"/>
      <c r="AQ95" s="2173"/>
      <c r="AR95" s="2173"/>
      <c r="AS95" s="2173"/>
      <c r="AT95" s="2173"/>
      <c r="AU95" s="2174"/>
      <c r="AV95" s="2149"/>
      <c r="AW95" s="2149"/>
      <c r="AX95" s="2175"/>
      <c r="AY95" s="301"/>
      <c r="AZ95" s="2176"/>
      <c r="BA95" s="2177"/>
      <c r="BB95" s="2178"/>
      <c r="BC95" s="592"/>
      <c r="BD95" s="2150"/>
      <c r="BE95" s="2150"/>
      <c r="BF95" s="2150"/>
      <c r="BG95" s="2150"/>
      <c r="BH95" s="2150"/>
      <c r="BI95" s="2180"/>
    </row>
    <row r="96" spans="1:61" s="282" customFormat="1" ht="23.35" customHeight="1" x14ac:dyDescent="0.45">
      <c r="A96" s="357" t="s">
        <v>2477</v>
      </c>
      <c r="B96" s="2148"/>
      <c r="C96" s="2149"/>
      <c r="D96" s="2149"/>
      <c r="E96" s="2149"/>
      <c r="F96" s="2149"/>
      <c r="G96" s="2149"/>
      <c r="H96" s="2149"/>
      <c r="I96" s="2149"/>
      <c r="J96" s="2150"/>
      <c r="K96" s="2150"/>
      <c r="L96" s="2150"/>
      <c r="M96" s="2150"/>
      <c r="N96" s="2150"/>
      <c r="O96" s="2150"/>
      <c r="P96" s="2150"/>
      <c r="Q96" s="586"/>
      <c r="R96" s="2150"/>
      <c r="S96" s="2150"/>
      <c r="T96" s="2150"/>
      <c r="U96" s="2150"/>
      <c r="V96" s="2151"/>
      <c r="W96" s="2152"/>
      <c r="X96" s="2150"/>
      <c r="Y96" s="2150"/>
      <c r="Z96" s="2150"/>
      <c r="AA96" s="2150"/>
      <c r="AB96" s="2153"/>
      <c r="AC96" s="2179"/>
      <c r="AD96" s="2179"/>
      <c r="AE96" s="2179"/>
      <c r="AF96" s="2163"/>
      <c r="AG96" s="2164"/>
      <c r="AH96" s="2165"/>
      <c r="AI96" s="2179"/>
      <c r="AJ96" s="2179"/>
      <c r="AK96" s="2179"/>
      <c r="AL96" s="2171"/>
      <c r="AM96" s="2171"/>
      <c r="AN96" s="2171"/>
      <c r="AO96" s="2171"/>
      <c r="AP96" s="2172"/>
      <c r="AQ96" s="2173"/>
      <c r="AR96" s="2173"/>
      <c r="AS96" s="2173"/>
      <c r="AT96" s="2173"/>
      <c r="AU96" s="2174"/>
      <c r="AV96" s="2149"/>
      <c r="AW96" s="2149"/>
      <c r="AX96" s="2175"/>
      <c r="AY96" s="301"/>
      <c r="AZ96" s="2176"/>
      <c r="BA96" s="2177"/>
      <c r="BB96" s="2178"/>
      <c r="BC96" s="592"/>
      <c r="BD96" s="2150"/>
      <c r="BE96" s="2150"/>
      <c r="BF96" s="2150"/>
      <c r="BG96" s="2150"/>
      <c r="BH96" s="2150"/>
      <c r="BI96" s="2180"/>
    </row>
    <row r="97" spans="1:61" s="282" customFormat="1" ht="23.35" customHeight="1" x14ac:dyDescent="0.45">
      <c r="A97" s="357" t="s">
        <v>2478</v>
      </c>
      <c r="B97" s="2148"/>
      <c r="C97" s="2149"/>
      <c r="D97" s="2149"/>
      <c r="E97" s="2149"/>
      <c r="F97" s="2149"/>
      <c r="G97" s="2149"/>
      <c r="H97" s="2149"/>
      <c r="I97" s="2149"/>
      <c r="J97" s="2150"/>
      <c r="K97" s="2150"/>
      <c r="L97" s="2150"/>
      <c r="M97" s="2150"/>
      <c r="N97" s="2150"/>
      <c r="O97" s="2150"/>
      <c r="P97" s="2150"/>
      <c r="Q97" s="586"/>
      <c r="R97" s="2150"/>
      <c r="S97" s="2150"/>
      <c r="T97" s="2150"/>
      <c r="U97" s="2150"/>
      <c r="V97" s="2151"/>
      <c r="W97" s="2152"/>
      <c r="X97" s="2150"/>
      <c r="Y97" s="2150"/>
      <c r="Z97" s="2150"/>
      <c r="AA97" s="2150"/>
      <c r="AB97" s="2153"/>
      <c r="AC97" s="2179"/>
      <c r="AD97" s="2179"/>
      <c r="AE97" s="2179"/>
      <c r="AF97" s="2163"/>
      <c r="AG97" s="2164"/>
      <c r="AH97" s="2165"/>
      <c r="AI97" s="2179"/>
      <c r="AJ97" s="2179"/>
      <c r="AK97" s="2179"/>
      <c r="AL97" s="2171"/>
      <c r="AM97" s="2171"/>
      <c r="AN97" s="2171"/>
      <c r="AO97" s="2171"/>
      <c r="AP97" s="2172"/>
      <c r="AQ97" s="2173"/>
      <c r="AR97" s="2173"/>
      <c r="AS97" s="2173"/>
      <c r="AT97" s="2173"/>
      <c r="AU97" s="2174"/>
      <c r="AV97" s="2149"/>
      <c r="AW97" s="2149"/>
      <c r="AX97" s="2175"/>
      <c r="AY97" s="301"/>
      <c r="AZ97" s="2176"/>
      <c r="BA97" s="2177"/>
      <c r="BB97" s="2178"/>
      <c r="BC97" s="592"/>
      <c r="BD97" s="2150"/>
      <c r="BE97" s="2150"/>
      <c r="BF97" s="2150"/>
      <c r="BG97" s="2150"/>
      <c r="BH97" s="2150"/>
      <c r="BI97" s="2180"/>
    </row>
    <row r="98" spans="1:61" s="282" customFormat="1" ht="23.35" customHeight="1" x14ac:dyDescent="0.45">
      <c r="A98" s="357" t="s">
        <v>2479</v>
      </c>
      <c r="B98" s="2148"/>
      <c r="C98" s="2149"/>
      <c r="D98" s="2149"/>
      <c r="E98" s="2149"/>
      <c r="F98" s="2149"/>
      <c r="G98" s="2149"/>
      <c r="H98" s="2149"/>
      <c r="I98" s="2149"/>
      <c r="J98" s="2150"/>
      <c r="K98" s="2150"/>
      <c r="L98" s="2150"/>
      <c r="M98" s="2150"/>
      <c r="N98" s="2150"/>
      <c r="O98" s="2150"/>
      <c r="P98" s="2150"/>
      <c r="Q98" s="586"/>
      <c r="R98" s="2150"/>
      <c r="S98" s="2150"/>
      <c r="T98" s="2150"/>
      <c r="U98" s="2150"/>
      <c r="V98" s="2151"/>
      <c r="W98" s="2152"/>
      <c r="X98" s="2150"/>
      <c r="Y98" s="2150"/>
      <c r="Z98" s="2150"/>
      <c r="AA98" s="2150"/>
      <c r="AB98" s="2153"/>
      <c r="AC98" s="2179"/>
      <c r="AD98" s="2179"/>
      <c r="AE98" s="2179"/>
      <c r="AF98" s="2163"/>
      <c r="AG98" s="2164"/>
      <c r="AH98" s="2165"/>
      <c r="AI98" s="2179"/>
      <c r="AJ98" s="2179"/>
      <c r="AK98" s="2179"/>
      <c r="AL98" s="2171"/>
      <c r="AM98" s="2171"/>
      <c r="AN98" s="2171"/>
      <c r="AO98" s="2171"/>
      <c r="AP98" s="2172"/>
      <c r="AQ98" s="2173"/>
      <c r="AR98" s="2173"/>
      <c r="AS98" s="2173"/>
      <c r="AT98" s="2173"/>
      <c r="AU98" s="2174"/>
      <c r="AV98" s="2149"/>
      <c r="AW98" s="2149"/>
      <c r="AX98" s="2175"/>
      <c r="AY98" s="301"/>
      <c r="AZ98" s="2176"/>
      <c r="BA98" s="2177"/>
      <c r="BB98" s="2178"/>
      <c r="BC98" s="592"/>
      <c r="BD98" s="2150"/>
      <c r="BE98" s="2150"/>
      <c r="BF98" s="2150"/>
      <c r="BG98" s="2150"/>
      <c r="BH98" s="2150"/>
      <c r="BI98" s="2180"/>
    </row>
    <row r="99" spans="1:61" s="282" customFormat="1" ht="23.35" customHeight="1" x14ac:dyDescent="0.45">
      <c r="A99" s="357" t="s">
        <v>2480</v>
      </c>
      <c r="B99" s="2148"/>
      <c r="C99" s="2149"/>
      <c r="D99" s="2149"/>
      <c r="E99" s="2149"/>
      <c r="F99" s="2149"/>
      <c r="G99" s="2149"/>
      <c r="H99" s="2149"/>
      <c r="I99" s="2149"/>
      <c r="J99" s="2150"/>
      <c r="K99" s="2150"/>
      <c r="L99" s="2150"/>
      <c r="M99" s="2150"/>
      <c r="N99" s="2150"/>
      <c r="O99" s="2150"/>
      <c r="P99" s="2150"/>
      <c r="Q99" s="586"/>
      <c r="R99" s="2150"/>
      <c r="S99" s="2150"/>
      <c r="T99" s="2150"/>
      <c r="U99" s="2150"/>
      <c r="V99" s="2151"/>
      <c r="W99" s="2152"/>
      <c r="X99" s="2150"/>
      <c r="Y99" s="2150"/>
      <c r="Z99" s="2150"/>
      <c r="AA99" s="2150"/>
      <c r="AB99" s="2153"/>
      <c r="AC99" s="2179"/>
      <c r="AD99" s="2179"/>
      <c r="AE99" s="2179"/>
      <c r="AF99" s="2163"/>
      <c r="AG99" s="2164"/>
      <c r="AH99" s="2165"/>
      <c r="AI99" s="2179"/>
      <c r="AJ99" s="2179"/>
      <c r="AK99" s="2179"/>
      <c r="AL99" s="2171"/>
      <c r="AM99" s="2171"/>
      <c r="AN99" s="2171"/>
      <c r="AO99" s="2171"/>
      <c r="AP99" s="2172"/>
      <c r="AQ99" s="2173"/>
      <c r="AR99" s="2173"/>
      <c r="AS99" s="2173"/>
      <c r="AT99" s="2173"/>
      <c r="AU99" s="2174"/>
      <c r="AV99" s="2149"/>
      <c r="AW99" s="2149"/>
      <c r="AX99" s="2175"/>
      <c r="AY99" s="301"/>
      <c r="AZ99" s="2176"/>
      <c r="BA99" s="2177"/>
      <c r="BB99" s="2178"/>
      <c r="BC99" s="592"/>
      <c r="BD99" s="2150"/>
      <c r="BE99" s="2150"/>
      <c r="BF99" s="2150"/>
      <c r="BG99" s="2150"/>
      <c r="BH99" s="2150"/>
      <c r="BI99" s="2180"/>
    </row>
    <row r="100" spans="1:61" s="282" customFormat="1" ht="23.35" customHeight="1" x14ac:dyDescent="0.45">
      <c r="A100" s="357" t="s">
        <v>2481</v>
      </c>
      <c r="B100" s="2148"/>
      <c r="C100" s="2149"/>
      <c r="D100" s="2149"/>
      <c r="E100" s="2149"/>
      <c r="F100" s="2149"/>
      <c r="G100" s="2149"/>
      <c r="H100" s="2149"/>
      <c r="I100" s="2149"/>
      <c r="J100" s="2150"/>
      <c r="K100" s="2150"/>
      <c r="L100" s="2150"/>
      <c r="M100" s="2150"/>
      <c r="N100" s="2150"/>
      <c r="O100" s="2150"/>
      <c r="P100" s="2150"/>
      <c r="Q100" s="586"/>
      <c r="R100" s="2150"/>
      <c r="S100" s="2150"/>
      <c r="T100" s="2150"/>
      <c r="U100" s="2150"/>
      <c r="V100" s="2151"/>
      <c r="W100" s="2152"/>
      <c r="X100" s="2150"/>
      <c r="Y100" s="2150"/>
      <c r="Z100" s="2150"/>
      <c r="AA100" s="2150"/>
      <c r="AB100" s="2153"/>
      <c r="AC100" s="2179"/>
      <c r="AD100" s="2179"/>
      <c r="AE100" s="2179"/>
      <c r="AF100" s="2163"/>
      <c r="AG100" s="2164"/>
      <c r="AH100" s="2165"/>
      <c r="AI100" s="2179"/>
      <c r="AJ100" s="2179"/>
      <c r="AK100" s="2179"/>
      <c r="AL100" s="2171"/>
      <c r="AM100" s="2171"/>
      <c r="AN100" s="2171"/>
      <c r="AO100" s="2171"/>
      <c r="AP100" s="2172"/>
      <c r="AQ100" s="2173"/>
      <c r="AR100" s="2173"/>
      <c r="AS100" s="2173"/>
      <c r="AT100" s="2173"/>
      <c r="AU100" s="2174"/>
      <c r="AV100" s="2149"/>
      <c r="AW100" s="2149"/>
      <c r="AX100" s="2175"/>
      <c r="AY100" s="301"/>
      <c r="AZ100" s="2176"/>
      <c r="BA100" s="2177"/>
      <c r="BB100" s="2178"/>
      <c r="BC100" s="592"/>
      <c r="BD100" s="2150"/>
      <c r="BE100" s="2150"/>
      <c r="BF100" s="2150"/>
      <c r="BG100" s="2150"/>
      <c r="BH100" s="2150"/>
      <c r="BI100" s="2180"/>
    </row>
    <row r="101" spans="1:61" s="282" customFormat="1" ht="23.35" customHeight="1" x14ac:dyDescent="0.45">
      <c r="A101" s="357" t="s">
        <v>2482</v>
      </c>
      <c r="B101" s="2148"/>
      <c r="C101" s="2149"/>
      <c r="D101" s="2149"/>
      <c r="E101" s="2149"/>
      <c r="F101" s="2149"/>
      <c r="G101" s="2149"/>
      <c r="H101" s="2149"/>
      <c r="I101" s="2149"/>
      <c r="J101" s="2150"/>
      <c r="K101" s="2150"/>
      <c r="L101" s="2150"/>
      <c r="M101" s="2150"/>
      <c r="N101" s="2150"/>
      <c r="O101" s="2150"/>
      <c r="P101" s="2150"/>
      <c r="Q101" s="586"/>
      <c r="R101" s="2150"/>
      <c r="S101" s="2150"/>
      <c r="T101" s="2150"/>
      <c r="U101" s="2150"/>
      <c r="V101" s="2151"/>
      <c r="W101" s="2152"/>
      <c r="X101" s="2150"/>
      <c r="Y101" s="2150"/>
      <c r="Z101" s="2150"/>
      <c r="AA101" s="2150"/>
      <c r="AB101" s="2153"/>
      <c r="AC101" s="2179"/>
      <c r="AD101" s="2179"/>
      <c r="AE101" s="2179"/>
      <c r="AF101" s="2163"/>
      <c r="AG101" s="2164"/>
      <c r="AH101" s="2165"/>
      <c r="AI101" s="2179"/>
      <c r="AJ101" s="2179"/>
      <c r="AK101" s="2179"/>
      <c r="AL101" s="2171"/>
      <c r="AM101" s="2171"/>
      <c r="AN101" s="2171"/>
      <c r="AO101" s="2171"/>
      <c r="AP101" s="2172"/>
      <c r="AQ101" s="2173"/>
      <c r="AR101" s="2173"/>
      <c r="AS101" s="2173"/>
      <c r="AT101" s="2173"/>
      <c r="AU101" s="2174"/>
      <c r="AV101" s="2149"/>
      <c r="AW101" s="2149"/>
      <c r="AX101" s="2175"/>
      <c r="AY101" s="301"/>
      <c r="AZ101" s="2176"/>
      <c r="BA101" s="2177"/>
      <c r="BB101" s="2178"/>
      <c r="BC101" s="592"/>
      <c r="BD101" s="2150"/>
      <c r="BE101" s="2150"/>
      <c r="BF101" s="2150"/>
      <c r="BG101" s="2150"/>
      <c r="BH101" s="2150"/>
      <c r="BI101" s="2180"/>
    </row>
    <row r="102" spans="1:61" s="282" customFormat="1" ht="23.35" customHeight="1" x14ac:dyDescent="0.45">
      <c r="A102" s="357" t="s">
        <v>2483</v>
      </c>
      <c r="B102" s="2148"/>
      <c r="C102" s="2149"/>
      <c r="D102" s="2149"/>
      <c r="E102" s="2149"/>
      <c r="F102" s="2149"/>
      <c r="G102" s="2149"/>
      <c r="H102" s="2149"/>
      <c r="I102" s="2149"/>
      <c r="J102" s="2150"/>
      <c r="K102" s="2150"/>
      <c r="L102" s="2150"/>
      <c r="M102" s="2150"/>
      <c r="N102" s="2150"/>
      <c r="O102" s="2150"/>
      <c r="P102" s="2150"/>
      <c r="Q102" s="586"/>
      <c r="R102" s="2150"/>
      <c r="S102" s="2150"/>
      <c r="T102" s="2150"/>
      <c r="U102" s="2150"/>
      <c r="V102" s="2151"/>
      <c r="W102" s="2152"/>
      <c r="X102" s="2150"/>
      <c r="Y102" s="2150"/>
      <c r="Z102" s="2150"/>
      <c r="AA102" s="2150"/>
      <c r="AB102" s="2153"/>
      <c r="AC102" s="2179"/>
      <c r="AD102" s="2179"/>
      <c r="AE102" s="2179"/>
      <c r="AF102" s="2163"/>
      <c r="AG102" s="2164"/>
      <c r="AH102" s="2165"/>
      <c r="AI102" s="2179"/>
      <c r="AJ102" s="2179"/>
      <c r="AK102" s="2179"/>
      <c r="AL102" s="2171"/>
      <c r="AM102" s="2171"/>
      <c r="AN102" s="2171"/>
      <c r="AO102" s="2171"/>
      <c r="AP102" s="2172"/>
      <c r="AQ102" s="2173"/>
      <c r="AR102" s="2173"/>
      <c r="AS102" s="2173"/>
      <c r="AT102" s="2173"/>
      <c r="AU102" s="2174"/>
      <c r="AV102" s="2149"/>
      <c r="AW102" s="2149"/>
      <c r="AX102" s="2175"/>
      <c r="AY102" s="301"/>
      <c r="AZ102" s="2176"/>
      <c r="BA102" s="2177"/>
      <c r="BB102" s="2178"/>
      <c r="BC102" s="592"/>
      <c r="BD102" s="2150"/>
      <c r="BE102" s="2150"/>
      <c r="BF102" s="2150"/>
      <c r="BG102" s="2150"/>
      <c r="BH102" s="2150"/>
      <c r="BI102" s="2180"/>
    </row>
    <row r="103" spans="1:61" s="282" customFormat="1" ht="23.35" customHeight="1" x14ac:dyDescent="0.45">
      <c r="A103" s="357" t="s">
        <v>2484</v>
      </c>
      <c r="B103" s="2148"/>
      <c r="C103" s="2149"/>
      <c r="D103" s="2149"/>
      <c r="E103" s="2149"/>
      <c r="F103" s="2149"/>
      <c r="G103" s="2149"/>
      <c r="H103" s="2149"/>
      <c r="I103" s="2149"/>
      <c r="J103" s="2150"/>
      <c r="K103" s="2150"/>
      <c r="L103" s="2150"/>
      <c r="M103" s="2150"/>
      <c r="N103" s="2150"/>
      <c r="O103" s="2150"/>
      <c r="P103" s="2150"/>
      <c r="Q103" s="586"/>
      <c r="R103" s="2150"/>
      <c r="S103" s="2150"/>
      <c r="T103" s="2150"/>
      <c r="U103" s="2150"/>
      <c r="V103" s="2151"/>
      <c r="W103" s="2152"/>
      <c r="X103" s="2150"/>
      <c r="Y103" s="2150"/>
      <c r="Z103" s="2150"/>
      <c r="AA103" s="2150"/>
      <c r="AB103" s="2153"/>
      <c r="AC103" s="2179"/>
      <c r="AD103" s="2179"/>
      <c r="AE103" s="2179"/>
      <c r="AF103" s="2163"/>
      <c r="AG103" s="2164"/>
      <c r="AH103" s="2165"/>
      <c r="AI103" s="2179"/>
      <c r="AJ103" s="2179"/>
      <c r="AK103" s="2179"/>
      <c r="AL103" s="2171"/>
      <c r="AM103" s="2171"/>
      <c r="AN103" s="2171"/>
      <c r="AO103" s="2171"/>
      <c r="AP103" s="2172"/>
      <c r="AQ103" s="2173"/>
      <c r="AR103" s="2173"/>
      <c r="AS103" s="2173"/>
      <c r="AT103" s="2173"/>
      <c r="AU103" s="2174"/>
      <c r="AV103" s="2149"/>
      <c r="AW103" s="2149"/>
      <c r="AX103" s="2175"/>
      <c r="AY103" s="301"/>
      <c r="AZ103" s="2176"/>
      <c r="BA103" s="2177"/>
      <c r="BB103" s="2178"/>
      <c r="BC103" s="592"/>
      <c r="BD103" s="2150"/>
      <c r="BE103" s="2150"/>
      <c r="BF103" s="2150"/>
      <c r="BG103" s="2150"/>
      <c r="BH103" s="2150"/>
      <c r="BI103" s="2180"/>
    </row>
    <row r="104" spans="1:61" s="282" customFormat="1" ht="23.35" customHeight="1" x14ac:dyDescent="0.45">
      <c r="A104" s="357" t="s">
        <v>2485</v>
      </c>
      <c r="B104" s="2148"/>
      <c r="C104" s="2149"/>
      <c r="D104" s="2149"/>
      <c r="E104" s="2149"/>
      <c r="F104" s="2149"/>
      <c r="G104" s="2149"/>
      <c r="H104" s="2149"/>
      <c r="I104" s="2149"/>
      <c r="J104" s="2150"/>
      <c r="K104" s="2150"/>
      <c r="L104" s="2150"/>
      <c r="M104" s="2150"/>
      <c r="N104" s="2150"/>
      <c r="O104" s="2150"/>
      <c r="P104" s="2150"/>
      <c r="Q104" s="586"/>
      <c r="R104" s="2150"/>
      <c r="S104" s="2150"/>
      <c r="T104" s="2150"/>
      <c r="U104" s="2150"/>
      <c r="V104" s="2151"/>
      <c r="W104" s="2152"/>
      <c r="X104" s="2150"/>
      <c r="Y104" s="2150"/>
      <c r="Z104" s="2150"/>
      <c r="AA104" s="2150"/>
      <c r="AB104" s="2153"/>
      <c r="AC104" s="2179"/>
      <c r="AD104" s="2179"/>
      <c r="AE104" s="2179"/>
      <c r="AF104" s="2163"/>
      <c r="AG104" s="2164"/>
      <c r="AH104" s="2165"/>
      <c r="AI104" s="2179"/>
      <c r="AJ104" s="2179"/>
      <c r="AK104" s="2179"/>
      <c r="AL104" s="2171"/>
      <c r="AM104" s="2171"/>
      <c r="AN104" s="2171"/>
      <c r="AO104" s="2171"/>
      <c r="AP104" s="2172"/>
      <c r="AQ104" s="2173"/>
      <c r="AR104" s="2173"/>
      <c r="AS104" s="2173"/>
      <c r="AT104" s="2173"/>
      <c r="AU104" s="2174"/>
      <c r="AV104" s="2149"/>
      <c r="AW104" s="2149"/>
      <c r="AX104" s="2175"/>
      <c r="AY104" s="301"/>
      <c r="AZ104" s="2176"/>
      <c r="BA104" s="2177"/>
      <c r="BB104" s="2178"/>
      <c r="BC104" s="592"/>
      <c r="BD104" s="2150"/>
      <c r="BE104" s="2150"/>
      <c r="BF104" s="2150"/>
      <c r="BG104" s="2150"/>
      <c r="BH104" s="2150"/>
      <c r="BI104" s="2180"/>
    </row>
    <row r="105" spans="1:61" s="282" customFormat="1" ht="23.35" customHeight="1" x14ac:dyDescent="0.45">
      <c r="A105" s="357" t="s">
        <v>2486</v>
      </c>
      <c r="B105" s="2148"/>
      <c r="C105" s="2149"/>
      <c r="D105" s="2149"/>
      <c r="E105" s="2149"/>
      <c r="F105" s="2149"/>
      <c r="G105" s="2149"/>
      <c r="H105" s="2149"/>
      <c r="I105" s="2149"/>
      <c r="J105" s="2150"/>
      <c r="K105" s="2150"/>
      <c r="L105" s="2150"/>
      <c r="M105" s="2150"/>
      <c r="N105" s="2150"/>
      <c r="O105" s="2150"/>
      <c r="P105" s="2150"/>
      <c r="Q105" s="586"/>
      <c r="R105" s="2150"/>
      <c r="S105" s="2150"/>
      <c r="T105" s="2150"/>
      <c r="U105" s="2150"/>
      <c r="V105" s="2151"/>
      <c r="W105" s="2152"/>
      <c r="X105" s="2150"/>
      <c r="Y105" s="2150"/>
      <c r="Z105" s="2150"/>
      <c r="AA105" s="2150"/>
      <c r="AB105" s="2153"/>
      <c r="AC105" s="2179"/>
      <c r="AD105" s="2179"/>
      <c r="AE105" s="2179"/>
      <c r="AF105" s="2163"/>
      <c r="AG105" s="2164"/>
      <c r="AH105" s="2165"/>
      <c r="AI105" s="2179"/>
      <c r="AJ105" s="2179"/>
      <c r="AK105" s="2179"/>
      <c r="AL105" s="2171"/>
      <c r="AM105" s="2171"/>
      <c r="AN105" s="2171"/>
      <c r="AO105" s="2171"/>
      <c r="AP105" s="2172"/>
      <c r="AQ105" s="2173"/>
      <c r="AR105" s="2173"/>
      <c r="AS105" s="2173"/>
      <c r="AT105" s="2173"/>
      <c r="AU105" s="2174"/>
      <c r="AV105" s="2149"/>
      <c r="AW105" s="2149"/>
      <c r="AX105" s="2175"/>
      <c r="AY105" s="301"/>
      <c r="AZ105" s="2176"/>
      <c r="BA105" s="2177"/>
      <c r="BB105" s="2178"/>
      <c r="BC105" s="592"/>
      <c r="BD105" s="2150"/>
      <c r="BE105" s="2150"/>
      <c r="BF105" s="2150"/>
      <c r="BG105" s="2150"/>
      <c r="BH105" s="2150"/>
      <c r="BI105" s="2180"/>
    </row>
    <row r="106" spans="1:61" s="282" customFormat="1" ht="23.35" customHeight="1" x14ac:dyDescent="0.45">
      <c r="A106" s="357" t="s">
        <v>2487</v>
      </c>
      <c r="B106" s="2148"/>
      <c r="C106" s="2149"/>
      <c r="D106" s="2149"/>
      <c r="E106" s="2149"/>
      <c r="F106" s="2149"/>
      <c r="G106" s="2149"/>
      <c r="H106" s="2149"/>
      <c r="I106" s="2149"/>
      <c r="J106" s="2150"/>
      <c r="K106" s="2150"/>
      <c r="L106" s="2150"/>
      <c r="M106" s="2150"/>
      <c r="N106" s="2150"/>
      <c r="O106" s="2150"/>
      <c r="P106" s="2150"/>
      <c r="Q106" s="586"/>
      <c r="R106" s="2150"/>
      <c r="S106" s="2150"/>
      <c r="T106" s="2150"/>
      <c r="U106" s="2150"/>
      <c r="V106" s="2151"/>
      <c r="W106" s="2152"/>
      <c r="X106" s="2150"/>
      <c r="Y106" s="2150"/>
      <c r="Z106" s="2150"/>
      <c r="AA106" s="2150"/>
      <c r="AB106" s="2153"/>
      <c r="AC106" s="2179"/>
      <c r="AD106" s="2179"/>
      <c r="AE106" s="2179"/>
      <c r="AF106" s="2163"/>
      <c r="AG106" s="2164"/>
      <c r="AH106" s="2165"/>
      <c r="AI106" s="2179"/>
      <c r="AJ106" s="2179"/>
      <c r="AK106" s="2179"/>
      <c r="AL106" s="2171"/>
      <c r="AM106" s="2171"/>
      <c r="AN106" s="2171"/>
      <c r="AO106" s="2171"/>
      <c r="AP106" s="2172"/>
      <c r="AQ106" s="2173"/>
      <c r="AR106" s="2173"/>
      <c r="AS106" s="2173"/>
      <c r="AT106" s="2173"/>
      <c r="AU106" s="2174"/>
      <c r="AV106" s="2149"/>
      <c r="AW106" s="2149"/>
      <c r="AX106" s="2175"/>
      <c r="AY106" s="301"/>
      <c r="AZ106" s="2176"/>
      <c r="BA106" s="2177"/>
      <c r="BB106" s="2178"/>
      <c r="BC106" s="592"/>
      <c r="BD106" s="2150"/>
      <c r="BE106" s="2150"/>
      <c r="BF106" s="2150"/>
      <c r="BG106" s="2150"/>
      <c r="BH106" s="2150"/>
      <c r="BI106" s="2180"/>
    </row>
    <row r="107" spans="1:61" s="282" customFormat="1" ht="23.35" customHeight="1" x14ac:dyDescent="0.45">
      <c r="A107" s="357" t="s">
        <v>2488</v>
      </c>
      <c r="B107" s="2148"/>
      <c r="C107" s="2149"/>
      <c r="D107" s="2149"/>
      <c r="E107" s="2149"/>
      <c r="F107" s="2149"/>
      <c r="G107" s="2149"/>
      <c r="H107" s="2149"/>
      <c r="I107" s="2149"/>
      <c r="J107" s="2150"/>
      <c r="K107" s="2150"/>
      <c r="L107" s="2150"/>
      <c r="M107" s="2150"/>
      <c r="N107" s="2150"/>
      <c r="O107" s="2150"/>
      <c r="P107" s="2150"/>
      <c r="Q107" s="586"/>
      <c r="R107" s="2150"/>
      <c r="S107" s="2150"/>
      <c r="T107" s="2150"/>
      <c r="U107" s="2150"/>
      <c r="V107" s="2151"/>
      <c r="W107" s="2152"/>
      <c r="X107" s="2150"/>
      <c r="Y107" s="2150"/>
      <c r="Z107" s="2150"/>
      <c r="AA107" s="2150"/>
      <c r="AB107" s="2153"/>
      <c r="AC107" s="2179"/>
      <c r="AD107" s="2179"/>
      <c r="AE107" s="2179"/>
      <c r="AF107" s="2163"/>
      <c r="AG107" s="2164"/>
      <c r="AH107" s="2165"/>
      <c r="AI107" s="2179"/>
      <c r="AJ107" s="2179"/>
      <c r="AK107" s="2179"/>
      <c r="AL107" s="2171"/>
      <c r="AM107" s="2171"/>
      <c r="AN107" s="2171"/>
      <c r="AO107" s="2171"/>
      <c r="AP107" s="2172"/>
      <c r="AQ107" s="2173"/>
      <c r="AR107" s="2173"/>
      <c r="AS107" s="2173"/>
      <c r="AT107" s="2173"/>
      <c r="AU107" s="2174"/>
      <c r="AV107" s="2149"/>
      <c r="AW107" s="2149"/>
      <c r="AX107" s="2175"/>
      <c r="AY107" s="301"/>
      <c r="AZ107" s="2176"/>
      <c r="BA107" s="2177"/>
      <c r="BB107" s="2178"/>
      <c r="BC107" s="592"/>
      <c r="BD107" s="2150"/>
      <c r="BE107" s="2150"/>
      <c r="BF107" s="2150"/>
      <c r="BG107" s="2150"/>
      <c r="BH107" s="2150"/>
      <c r="BI107" s="2180"/>
    </row>
    <row r="108" spans="1:61" s="282" customFormat="1" ht="23.35" customHeight="1" x14ac:dyDescent="0.45">
      <c r="A108" s="357" t="s">
        <v>2489</v>
      </c>
      <c r="B108" s="2148"/>
      <c r="C108" s="2149"/>
      <c r="D108" s="2149"/>
      <c r="E108" s="2149"/>
      <c r="F108" s="2149"/>
      <c r="G108" s="2149"/>
      <c r="H108" s="2149"/>
      <c r="I108" s="2149"/>
      <c r="J108" s="2150"/>
      <c r="K108" s="2150"/>
      <c r="L108" s="2150"/>
      <c r="M108" s="2150"/>
      <c r="N108" s="2150"/>
      <c r="O108" s="2150"/>
      <c r="P108" s="2150"/>
      <c r="Q108" s="586"/>
      <c r="R108" s="2150"/>
      <c r="S108" s="2150"/>
      <c r="T108" s="2150"/>
      <c r="U108" s="2150"/>
      <c r="V108" s="2151"/>
      <c r="W108" s="2152"/>
      <c r="X108" s="2150"/>
      <c r="Y108" s="2150"/>
      <c r="Z108" s="2150"/>
      <c r="AA108" s="2150"/>
      <c r="AB108" s="2153"/>
      <c r="AC108" s="2179"/>
      <c r="AD108" s="2179"/>
      <c r="AE108" s="2179"/>
      <c r="AF108" s="2163"/>
      <c r="AG108" s="2164"/>
      <c r="AH108" s="2165"/>
      <c r="AI108" s="2179"/>
      <c r="AJ108" s="2179"/>
      <c r="AK108" s="2179"/>
      <c r="AL108" s="2171"/>
      <c r="AM108" s="2171"/>
      <c r="AN108" s="2171"/>
      <c r="AO108" s="2171"/>
      <c r="AP108" s="2172"/>
      <c r="AQ108" s="2173"/>
      <c r="AR108" s="2173"/>
      <c r="AS108" s="2173"/>
      <c r="AT108" s="2173"/>
      <c r="AU108" s="2174"/>
      <c r="AV108" s="2149"/>
      <c r="AW108" s="2149"/>
      <c r="AX108" s="2175"/>
      <c r="AY108" s="301"/>
      <c r="AZ108" s="2176"/>
      <c r="BA108" s="2177"/>
      <c r="BB108" s="2178"/>
      <c r="BC108" s="592"/>
      <c r="BD108" s="2150"/>
      <c r="BE108" s="2150"/>
      <c r="BF108" s="2150"/>
      <c r="BG108" s="2150"/>
      <c r="BH108" s="2150"/>
      <c r="BI108" s="2180"/>
    </row>
    <row r="109" spans="1:61" s="282" customFormat="1" ht="23.35" customHeight="1" x14ac:dyDescent="0.45">
      <c r="A109" s="357" t="s">
        <v>2490</v>
      </c>
      <c r="B109" s="2148"/>
      <c r="C109" s="2149"/>
      <c r="D109" s="2149"/>
      <c r="E109" s="2149"/>
      <c r="F109" s="2149"/>
      <c r="G109" s="2149"/>
      <c r="H109" s="2149"/>
      <c r="I109" s="2149"/>
      <c r="J109" s="2150"/>
      <c r="K109" s="2150"/>
      <c r="L109" s="2150"/>
      <c r="M109" s="2150"/>
      <c r="N109" s="2150"/>
      <c r="O109" s="2150"/>
      <c r="P109" s="2150"/>
      <c r="Q109" s="586"/>
      <c r="R109" s="2150"/>
      <c r="S109" s="2150"/>
      <c r="T109" s="2150"/>
      <c r="U109" s="2150"/>
      <c r="V109" s="2151"/>
      <c r="W109" s="2152"/>
      <c r="X109" s="2150"/>
      <c r="Y109" s="2150"/>
      <c r="Z109" s="2150"/>
      <c r="AA109" s="2150"/>
      <c r="AB109" s="2153"/>
      <c r="AC109" s="2179"/>
      <c r="AD109" s="2179"/>
      <c r="AE109" s="2179"/>
      <c r="AF109" s="2163"/>
      <c r="AG109" s="2164"/>
      <c r="AH109" s="2165"/>
      <c r="AI109" s="2179"/>
      <c r="AJ109" s="2179"/>
      <c r="AK109" s="2179"/>
      <c r="AL109" s="2171"/>
      <c r="AM109" s="2171"/>
      <c r="AN109" s="2171"/>
      <c r="AO109" s="2171"/>
      <c r="AP109" s="2172"/>
      <c r="AQ109" s="2173"/>
      <c r="AR109" s="2173"/>
      <c r="AS109" s="2173"/>
      <c r="AT109" s="2173"/>
      <c r="AU109" s="2174"/>
      <c r="AV109" s="2149"/>
      <c r="AW109" s="2149"/>
      <c r="AX109" s="2175"/>
      <c r="AY109" s="301"/>
      <c r="AZ109" s="2176"/>
      <c r="BA109" s="2177"/>
      <c r="BB109" s="2178"/>
      <c r="BC109" s="592"/>
      <c r="BD109" s="2150"/>
      <c r="BE109" s="2150"/>
      <c r="BF109" s="2150"/>
      <c r="BG109" s="2150"/>
      <c r="BH109" s="2150"/>
      <c r="BI109" s="2180"/>
    </row>
    <row r="110" spans="1:61" s="282" customFormat="1" ht="23.35" customHeight="1" x14ac:dyDescent="0.45">
      <c r="A110" s="357" t="s">
        <v>2491</v>
      </c>
      <c r="B110" s="2148"/>
      <c r="C110" s="2149"/>
      <c r="D110" s="2149"/>
      <c r="E110" s="2149"/>
      <c r="F110" s="2149"/>
      <c r="G110" s="2149"/>
      <c r="H110" s="2149"/>
      <c r="I110" s="2149"/>
      <c r="J110" s="2150"/>
      <c r="K110" s="2150"/>
      <c r="L110" s="2150"/>
      <c r="M110" s="2150"/>
      <c r="N110" s="2150"/>
      <c r="O110" s="2150"/>
      <c r="P110" s="2150"/>
      <c r="Q110" s="586"/>
      <c r="R110" s="2150"/>
      <c r="S110" s="2150"/>
      <c r="T110" s="2150"/>
      <c r="U110" s="2150"/>
      <c r="V110" s="2151"/>
      <c r="W110" s="2152"/>
      <c r="X110" s="2150"/>
      <c r="Y110" s="2150"/>
      <c r="Z110" s="2150"/>
      <c r="AA110" s="2150"/>
      <c r="AB110" s="2153"/>
      <c r="AC110" s="2179"/>
      <c r="AD110" s="2179"/>
      <c r="AE110" s="2179"/>
      <c r="AF110" s="2163"/>
      <c r="AG110" s="2164"/>
      <c r="AH110" s="2165"/>
      <c r="AI110" s="2179"/>
      <c r="AJ110" s="2179"/>
      <c r="AK110" s="2179"/>
      <c r="AL110" s="2171"/>
      <c r="AM110" s="2171"/>
      <c r="AN110" s="2171"/>
      <c r="AO110" s="2171"/>
      <c r="AP110" s="2172"/>
      <c r="AQ110" s="2173"/>
      <c r="AR110" s="2173"/>
      <c r="AS110" s="2173"/>
      <c r="AT110" s="2173"/>
      <c r="AU110" s="2174"/>
      <c r="AV110" s="2149"/>
      <c r="AW110" s="2149"/>
      <c r="AX110" s="2175"/>
      <c r="AY110" s="301"/>
      <c r="AZ110" s="2176"/>
      <c r="BA110" s="2177"/>
      <c r="BB110" s="2178"/>
      <c r="BC110" s="592"/>
      <c r="BD110" s="2150"/>
      <c r="BE110" s="2150"/>
      <c r="BF110" s="2150"/>
      <c r="BG110" s="2150"/>
      <c r="BH110" s="2150"/>
      <c r="BI110" s="2180"/>
    </row>
    <row r="111" spans="1:61" s="282" customFormat="1" ht="23.35" customHeight="1" x14ac:dyDescent="0.45">
      <c r="A111" s="357" t="s">
        <v>2492</v>
      </c>
      <c r="B111" s="2148"/>
      <c r="C111" s="2149"/>
      <c r="D111" s="2149"/>
      <c r="E111" s="2149"/>
      <c r="F111" s="2149"/>
      <c r="G111" s="2149"/>
      <c r="H111" s="2149"/>
      <c r="I111" s="2149"/>
      <c r="J111" s="2150"/>
      <c r="K111" s="2150"/>
      <c r="L111" s="2150"/>
      <c r="M111" s="2150"/>
      <c r="N111" s="2150"/>
      <c r="O111" s="2150"/>
      <c r="P111" s="2150"/>
      <c r="Q111" s="586"/>
      <c r="R111" s="2150"/>
      <c r="S111" s="2150"/>
      <c r="T111" s="2150"/>
      <c r="U111" s="2150"/>
      <c r="V111" s="2151"/>
      <c r="W111" s="2152"/>
      <c r="X111" s="2150"/>
      <c r="Y111" s="2150"/>
      <c r="Z111" s="2150"/>
      <c r="AA111" s="2150"/>
      <c r="AB111" s="2153"/>
      <c r="AC111" s="2179"/>
      <c r="AD111" s="2179"/>
      <c r="AE111" s="2179"/>
      <c r="AF111" s="2163"/>
      <c r="AG111" s="2164"/>
      <c r="AH111" s="2165"/>
      <c r="AI111" s="2179"/>
      <c r="AJ111" s="2179"/>
      <c r="AK111" s="2179"/>
      <c r="AL111" s="2171"/>
      <c r="AM111" s="2171"/>
      <c r="AN111" s="2171"/>
      <c r="AO111" s="2171"/>
      <c r="AP111" s="2172"/>
      <c r="AQ111" s="2173"/>
      <c r="AR111" s="2173"/>
      <c r="AS111" s="2173"/>
      <c r="AT111" s="2173"/>
      <c r="AU111" s="2174"/>
      <c r="AV111" s="2149"/>
      <c r="AW111" s="2149"/>
      <c r="AX111" s="2175"/>
      <c r="AY111" s="301"/>
      <c r="AZ111" s="2176"/>
      <c r="BA111" s="2177"/>
      <c r="BB111" s="2178"/>
      <c r="BC111" s="592"/>
      <c r="BD111" s="2150"/>
      <c r="BE111" s="2150"/>
      <c r="BF111" s="2150"/>
      <c r="BG111" s="2150"/>
      <c r="BH111" s="2150"/>
      <c r="BI111" s="2180"/>
    </row>
    <row r="112" spans="1:61" s="282" customFormat="1" ht="23.35" customHeight="1" x14ac:dyDescent="0.45">
      <c r="A112" s="357" t="s">
        <v>2493</v>
      </c>
      <c r="B112" s="2148"/>
      <c r="C112" s="2149"/>
      <c r="D112" s="2149"/>
      <c r="E112" s="2149"/>
      <c r="F112" s="2149"/>
      <c r="G112" s="2149"/>
      <c r="H112" s="2149"/>
      <c r="I112" s="2149"/>
      <c r="J112" s="2150"/>
      <c r="K112" s="2150"/>
      <c r="L112" s="2150"/>
      <c r="M112" s="2150"/>
      <c r="N112" s="2150"/>
      <c r="O112" s="2150"/>
      <c r="P112" s="2150"/>
      <c r="Q112" s="586"/>
      <c r="R112" s="2150"/>
      <c r="S112" s="2150"/>
      <c r="T112" s="2150"/>
      <c r="U112" s="2150"/>
      <c r="V112" s="2151"/>
      <c r="W112" s="2152"/>
      <c r="X112" s="2150"/>
      <c r="Y112" s="2150"/>
      <c r="Z112" s="2150"/>
      <c r="AA112" s="2150"/>
      <c r="AB112" s="2153"/>
      <c r="AC112" s="2179"/>
      <c r="AD112" s="2179"/>
      <c r="AE112" s="2179"/>
      <c r="AF112" s="2163"/>
      <c r="AG112" s="2164"/>
      <c r="AH112" s="2165"/>
      <c r="AI112" s="2179"/>
      <c r="AJ112" s="2179"/>
      <c r="AK112" s="2179"/>
      <c r="AL112" s="2171"/>
      <c r="AM112" s="2171"/>
      <c r="AN112" s="2171"/>
      <c r="AO112" s="2171"/>
      <c r="AP112" s="2172"/>
      <c r="AQ112" s="2173"/>
      <c r="AR112" s="2173"/>
      <c r="AS112" s="2173"/>
      <c r="AT112" s="2173"/>
      <c r="AU112" s="2174"/>
      <c r="AV112" s="2149"/>
      <c r="AW112" s="2149"/>
      <c r="AX112" s="2175"/>
      <c r="AY112" s="301"/>
      <c r="AZ112" s="2176"/>
      <c r="BA112" s="2177"/>
      <c r="BB112" s="2178"/>
      <c r="BC112" s="592"/>
      <c r="BD112" s="2150"/>
      <c r="BE112" s="2150"/>
      <c r="BF112" s="2150"/>
      <c r="BG112" s="2150"/>
      <c r="BH112" s="2150"/>
      <c r="BI112" s="2180"/>
    </row>
    <row r="113" spans="1:61" s="282" customFormat="1" ht="23.35" customHeight="1" x14ac:dyDescent="0.45">
      <c r="A113" s="357" t="s">
        <v>2494</v>
      </c>
      <c r="B113" s="2148"/>
      <c r="C113" s="2149"/>
      <c r="D113" s="2149"/>
      <c r="E113" s="2149"/>
      <c r="F113" s="2149"/>
      <c r="G113" s="2149"/>
      <c r="H113" s="2149"/>
      <c r="I113" s="2149"/>
      <c r="J113" s="2150"/>
      <c r="K113" s="2150"/>
      <c r="L113" s="2150"/>
      <c r="M113" s="2150"/>
      <c r="N113" s="2150"/>
      <c r="O113" s="2150"/>
      <c r="P113" s="2150"/>
      <c r="Q113" s="586"/>
      <c r="R113" s="2150"/>
      <c r="S113" s="2150"/>
      <c r="T113" s="2150"/>
      <c r="U113" s="2150"/>
      <c r="V113" s="2151"/>
      <c r="W113" s="2152"/>
      <c r="X113" s="2150"/>
      <c r="Y113" s="2150"/>
      <c r="Z113" s="2150"/>
      <c r="AA113" s="2150"/>
      <c r="AB113" s="2153"/>
      <c r="AC113" s="2179"/>
      <c r="AD113" s="2179"/>
      <c r="AE113" s="2179"/>
      <c r="AF113" s="2163"/>
      <c r="AG113" s="2164"/>
      <c r="AH113" s="2165"/>
      <c r="AI113" s="2179"/>
      <c r="AJ113" s="2179"/>
      <c r="AK113" s="2179"/>
      <c r="AL113" s="2171"/>
      <c r="AM113" s="2171"/>
      <c r="AN113" s="2171"/>
      <c r="AO113" s="2171"/>
      <c r="AP113" s="2172"/>
      <c r="AQ113" s="2173"/>
      <c r="AR113" s="2173"/>
      <c r="AS113" s="2173"/>
      <c r="AT113" s="2173"/>
      <c r="AU113" s="2174"/>
      <c r="AV113" s="2149"/>
      <c r="AW113" s="2149"/>
      <c r="AX113" s="2175"/>
      <c r="AY113" s="301"/>
      <c r="AZ113" s="2176"/>
      <c r="BA113" s="2177"/>
      <c r="BB113" s="2178"/>
      <c r="BC113" s="592"/>
      <c r="BD113" s="2150"/>
      <c r="BE113" s="2150"/>
      <c r="BF113" s="2150"/>
      <c r="BG113" s="2150"/>
      <c r="BH113" s="2150"/>
      <c r="BI113" s="2180"/>
    </row>
    <row r="114" spans="1:61" s="282" customFormat="1" ht="23.35" customHeight="1" x14ac:dyDescent="0.45">
      <c r="A114" s="357" t="s">
        <v>2495</v>
      </c>
      <c r="B114" s="2148"/>
      <c r="C114" s="2149"/>
      <c r="D114" s="2149"/>
      <c r="E114" s="2149"/>
      <c r="F114" s="2149"/>
      <c r="G114" s="2149"/>
      <c r="H114" s="2149"/>
      <c r="I114" s="2149"/>
      <c r="J114" s="2150"/>
      <c r="K114" s="2150"/>
      <c r="L114" s="2150"/>
      <c r="M114" s="2150"/>
      <c r="N114" s="2150"/>
      <c r="O114" s="2150"/>
      <c r="P114" s="2150"/>
      <c r="Q114" s="586"/>
      <c r="R114" s="2150"/>
      <c r="S114" s="2150"/>
      <c r="T114" s="2150"/>
      <c r="U114" s="2150"/>
      <c r="V114" s="2151"/>
      <c r="W114" s="2152"/>
      <c r="X114" s="2150"/>
      <c r="Y114" s="2150"/>
      <c r="Z114" s="2150"/>
      <c r="AA114" s="2150"/>
      <c r="AB114" s="2153"/>
      <c r="AC114" s="2179"/>
      <c r="AD114" s="2179"/>
      <c r="AE114" s="2179"/>
      <c r="AF114" s="2163"/>
      <c r="AG114" s="2164"/>
      <c r="AH114" s="2165"/>
      <c r="AI114" s="2179"/>
      <c r="AJ114" s="2179"/>
      <c r="AK114" s="2179"/>
      <c r="AL114" s="2171"/>
      <c r="AM114" s="2171"/>
      <c r="AN114" s="2171"/>
      <c r="AO114" s="2171"/>
      <c r="AP114" s="2172"/>
      <c r="AQ114" s="2173"/>
      <c r="AR114" s="2173"/>
      <c r="AS114" s="2173"/>
      <c r="AT114" s="2173"/>
      <c r="AU114" s="2174"/>
      <c r="AV114" s="2149"/>
      <c r="AW114" s="2149"/>
      <c r="AX114" s="2175"/>
      <c r="AY114" s="301"/>
      <c r="AZ114" s="2176"/>
      <c r="BA114" s="2177"/>
      <c r="BB114" s="2178"/>
      <c r="BC114" s="592"/>
      <c r="BD114" s="2150"/>
      <c r="BE114" s="2150"/>
      <c r="BF114" s="2150"/>
      <c r="BG114" s="2150"/>
      <c r="BH114" s="2150"/>
      <c r="BI114" s="2180"/>
    </row>
    <row r="115" spans="1:61" s="282" customFormat="1" ht="23.35" customHeight="1" x14ac:dyDescent="0.45">
      <c r="A115" s="357" t="s">
        <v>2496</v>
      </c>
      <c r="B115" s="2148"/>
      <c r="C115" s="2149"/>
      <c r="D115" s="2149"/>
      <c r="E115" s="2149"/>
      <c r="F115" s="2149"/>
      <c r="G115" s="2149"/>
      <c r="H115" s="2149"/>
      <c r="I115" s="2149"/>
      <c r="J115" s="2150"/>
      <c r="K115" s="2150"/>
      <c r="L115" s="2150"/>
      <c r="M115" s="2150"/>
      <c r="N115" s="2150"/>
      <c r="O115" s="2150"/>
      <c r="P115" s="2150"/>
      <c r="Q115" s="586"/>
      <c r="R115" s="2150"/>
      <c r="S115" s="2150"/>
      <c r="T115" s="2150"/>
      <c r="U115" s="2150"/>
      <c r="V115" s="2151"/>
      <c r="W115" s="2152"/>
      <c r="X115" s="2150"/>
      <c r="Y115" s="2150"/>
      <c r="Z115" s="2150"/>
      <c r="AA115" s="2150"/>
      <c r="AB115" s="2153"/>
      <c r="AC115" s="2179"/>
      <c r="AD115" s="2179"/>
      <c r="AE115" s="2179"/>
      <c r="AF115" s="2163"/>
      <c r="AG115" s="2164"/>
      <c r="AH115" s="2165"/>
      <c r="AI115" s="2179"/>
      <c r="AJ115" s="2179"/>
      <c r="AK115" s="2179"/>
      <c r="AL115" s="2171"/>
      <c r="AM115" s="2171"/>
      <c r="AN115" s="2171"/>
      <c r="AO115" s="2171"/>
      <c r="AP115" s="2172"/>
      <c r="AQ115" s="2173"/>
      <c r="AR115" s="2173"/>
      <c r="AS115" s="2173"/>
      <c r="AT115" s="2173"/>
      <c r="AU115" s="2174"/>
      <c r="AV115" s="2149"/>
      <c r="AW115" s="2149"/>
      <c r="AX115" s="2175"/>
      <c r="AY115" s="301"/>
      <c r="AZ115" s="2176"/>
      <c r="BA115" s="2177"/>
      <c r="BB115" s="2178"/>
      <c r="BC115" s="592"/>
      <c r="BD115" s="2150"/>
      <c r="BE115" s="2150"/>
      <c r="BF115" s="2150"/>
      <c r="BG115" s="2150"/>
      <c r="BH115" s="2150"/>
      <c r="BI115" s="2180"/>
    </row>
    <row r="116" spans="1:61" s="282" customFormat="1" ht="23.35" customHeight="1" x14ac:dyDescent="0.45">
      <c r="A116" s="357" t="s">
        <v>2497</v>
      </c>
      <c r="B116" s="2148"/>
      <c r="C116" s="2149"/>
      <c r="D116" s="2149"/>
      <c r="E116" s="2149"/>
      <c r="F116" s="2149"/>
      <c r="G116" s="2149"/>
      <c r="H116" s="2149"/>
      <c r="I116" s="2149"/>
      <c r="J116" s="2150"/>
      <c r="K116" s="2150"/>
      <c r="L116" s="2150"/>
      <c r="M116" s="2150"/>
      <c r="N116" s="2150"/>
      <c r="O116" s="2150"/>
      <c r="P116" s="2150"/>
      <c r="Q116" s="586"/>
      <c r="R116" s="2150"/>
      <c r="S116" s="2150"/>
      <c r="T116" s="2150"/>
      <c r="U116" s="2150"/>
      <c r="V116" s="2151"/>
      <c r="W116" s="2152"/>
      <c r="X116" s="2150"/>
      <c r="Y116" s="2150"/>
      <c r="Z116" s="2150"/>
      <c r="AA116" s="2150"/>
      <c r="AB116" s="2153"/>
      <c r="AC116" s="2179"/>
      <c r="AD116" s="2179"/>
      <c r="AE116" s="2179"/>
      <c r="AF116" s="2163"/>
      <c r="AG116" s="2164"/>
      <c r="AH116" s="2165"/>
      <c r="AI116" s="2179"/>
      <c r="AJ116" s="2179"/>
      <c r="AK116" s="2179"/>
      <c r="AL116" s="2171"/>
      <c r="AM116" s="2171"/>
      <c r="AN116" s="2171"/>
      <c r="AO116" s="2171"/>
      <c r="AP116" s="2172"/>
      <c r="AQ116" s="2173"/>
      <c r="AR116" s="2173"/>
      <c r="AS116" s="2173"/>
      <c r="AT116" s="2173"/>
      <c r="AU116" s="2174"/>
      <c r="AV116" s="2149"/>
      <c r="AW116" s="2149"/>
      <c r="AX116" s="2175"/>
      <c r="AY116" s="301"/>
      <c r="AZ116" s="2176"/>
      <c r="BA116" s="2177"/>
      <c r="BB116" s="2178"/>
      <c r="BC116" s="592"/>
      <c r="BD116" s="2150"/>
      <c r="BE116" s="2150"/>
      <c r="BF116" s="2150"/>
      <c r="BG116" s="2150"/>
      <c r="BH116" s="2150"/>
      <c r="BI116" s="2180"/>
    </row>
    <row r="117" spans="1:61" s="282" customFormat="1" ht="23.35" customHeight="1" x14ac:dyDescent="0.45">
      <c r="A117" s="357" t="s">
        <v>2498</v>
      </c>
      <c r="B117" s="2148"/>
      <c r="C117" s="2149"/>
      <c r="D117" s="2149"/>
      <c r="E117" s="2149"/>
      <c r="F117" s="2149"/>
      <c r="G117" s="2149"/>
      <c r="H117" s="2149"/>
      <c r="I117" s="2149"/>
      <c r="J117" s="2150"/>
      <c r="K117" s="2150"/>
      <c r="L117" s="2150"/>
      <c r="M117" s="2150"/>
      <c r="N117" s="2150"/>
      <c r="O117" s="2150"/>
      <c r="P117" s="2150"/>
      <c r="Q117" s="586"/>
      <c r="R117" s="2150"/>
      <c r="S117" s="2150"/>
      <c r="T117" s="2150"/>
      <c r="U117" s="2150"/>
      <c r="V117" s="2151"/>
      <c r="W117" s="2152"/>
      <c r="X117" s="2150"/>
      <c r="Y117" s="2150"/>
      <c r="Z117" s="2150"/>
      <c r="AA117" s="2150"/>
      <c r="AB117" s="2153"/>
      <c r="AC117" s="2179"/>
      <c r="AD117" s="2179"/>
      <c r="AE117" s="2179"/>
      <c r="AF117" s="2163"/>
      <c r="AG117" s="2164"/>
      <c r="AH117" s="2165"/>
      <c r="AI117" s="2179"/>
      <c r="AJ117" s="2179"/>
      <c r="AK117" s="2179"/>
      <c r="AL117" s="2171"/>
      <c r="AM117" s="2171"/>
      <c r="AN117" s="2171"/>
      <c r="AO117" s="2171"/>
      <c r="AP117" s="2172"/>
      <c r="AQ117" s="2173"/>
      <c r="AR117" s="2173"/>
      <c r="AS117" s="2173"/>
      <c r="AT117" s="2173"/>
      <c r="AU117" s="2174"/>
      <c r="AV117" s="2149"/>
      <c r="AW117" s="2149"/>
      <c r="AX117" s="2175"/>
      <c r="AY117" s="301"/>
      <c r="AZ117" s="2176"/>
      <c r="BA117" s="2177"/>
      <c r="BB117" s="2178"/>
      <c r="BC117" s="592"/>
      <c r="BD117" s="2150"/>
      <c r="BE117" s="2150"/>
      <c r="BF117" s="2150"/>
      <c r="BG117" s="2150"/>
      <c r="BH117" s="2150"/>
      <c r="BI117" s="2180"/>
    </row>
    <row r="118" spans="1:61" s="282" customFormat="1" ht="23.35" customHeight="1" x14ac:dyDescent="0.45">
      <c r="A118" s="357" t="s">
        <v>2499</v>
      </c>
      <c r="B118" s="2148"/>
      <c r="C118" s="2149"/>
      <c r="D118" s="2149"/>
      <c r="E118" s="2149"/>
      <c r="F118" s="2149"/>
      <c r="G118" s="2149"/>
      <c r="H118" s="2149"/>
      <c r="I118" s="2149"/>
      <c r="J118" s="2150"/>
      <c r="K118" s="2150"/>
      <c r="L118" s="2150"/>
      <c r="M118" s="2150"/>
      <c r="N118" s="2150"/>
      <c r="O118" s="2150"/>
      <c r="P118" s="2150"/>
      <c r="Q118" s="586"/>
      <c r="R118" s="2150"/>
      <c r="S118" s="2150"/>
      <c r="T118" s="2150"/>
      <c r="U118" s="2150"/>
      <c r="V118" s="2151"/>
      <c r="W118" s="2152"/>
      <c r="X118" s="2150"/>
      <c r="Y118" s="2150"/>
      <c r="Z118" s="2150"/>
      <c r="AA118" s="2150"/>
      <c r="AB118" s="2153"/>
      <c r="AC118" s="2179"/>
      <c r="AD118" s="2179"/>
      <c r="AE118" s="2179"/>
      <c r="AF118" s="2163"/>
      <c r="AG118" s="2164"/>
      <c r="AH118" s="2165"/>
      <c r="AI118" s="2179"/>
      <c r="AJ118" s="2179"/>
      <c r="AK118" s="2179"/>
      <c r="AL118" s="2171"/>
      <c r="AM118" s="2171"/>
      <c r="AN118" s="2171"/>
      <c r="AO118" s="2171"/>
      <c r="AP118" s="2172"/>
      <c r="AQ118" s="2173"/>
      <c r="AR118" s="2173"/>
      <c r="AS118" s="2173"/>
      <c r="AT118" s="2173"/>
      <c r="AU118" s="2174"/>
      <c r="AV118" s="2149"/>
      <c r="AW118" s="2149"/>
      <c r="AX118" s="2175"/>
      <c r="AY118" s="301"/>
      <c r="AZ118" s="2176"/>
      <c r="BA118" s="2177"/>
      <c r="BB118" s="2178"/>
      <c r="BC118" s="592"/>
      <c r="BD118" s="2150"/>
      <c r="BE118" s="2150"/>
      <c r="BF118" s="2150"/>
      <c r="BG118" s="2150"/>
      <c r="BH118" s="2150"/>
      <c r="BI118" s="2180"/>
    </row>
    <row r="119" spans="1:61" s="282" customFormat="1" ht="23.35" customHeight="1" x14ac:dyDescent="0.45">
      <c r="A119" s="357" t="s">
        <v>2500</v>
      </c>
      <c r="B119" s="2148"/>
      <c r="C119" s="2149"/>
      <c r="D119" s="2149"/>
      <c r="E119" s="2149"/>
      <c r="F119" s="2149"/>
      <c r="G119" s="2149"/>
      <c r="H119" s="2149"/>
      <c r="I119" s="2149"/>
      <c r="J119" s="2150"/>
      <c r="K119" s="2150"/>
      <c r="L119" s="2150"/>
      <c r="M119" s="2150"/>
      <c r="N119" s="2150"/>
      <c r="O119" s="2150"/>
      <c r="P119" s="2150"/>
      <c r="Q119" s="586"/>
      <c r="R119" s="2150"/>
      <c r="S119" s="2150"/>
      <c r="T119" s="2150"/>
      <c r="U119" s="2150"/>
      <c r="V119" s="2151"/>
      <c r="W119" s="2152"/>
      <c r="X119" s="2150"/>
      <c r="Y119" s="2150"/>
      <c r="Z119" s="2150"/>
      <c r="AA119" s="2150"/>
      <c r="AB119" s="2153"/>
      <c r="AC119" s="2179"/>
      <c r="AD119" s="2179"/>
      <c r="AE119" s="2179"/>
      <c r="AF119" s="2163"/>
      <c r="AG119" s="2164"/>
      <c r="AH119" s="2165"/>
      <c r="AI119" s="2179"/>
      <c r="AJ119" s="2179"/>
      <c r="AK119" s="2179"/>
      <c r="AL119" s="2171"/>
      <c r="AM119" s="2171"/>
      <c r="AN119" s="2171"/>
      <c r="AO119" s="2171"/>
      <c r="AP119" s="2172"/>
      <c r="AQ119" s="2173"/>
      <c r="AR119" s="2173"/>
      <c r="AS119" s="2173"/>
      <c r="AT119" s="2173"/>
      <c r="AU119" s="2174"/>
      <c r="AV119" s="2149"/>
      <c r="AW119" s="2149"/>
      <c r="AX119" s="2175"/>
      <c r="AY119" s="301"/>
      <c r="AZ119" s="2176"/>
      <c r="BA119" s="2177"/>
      <c r="BB119" s="2178"/>
      <c r="BC119" s="592"/>
      <c r="BD119" s="2150"/>
      <c r="BE119" s="2150"/>
      <c r="BF119" s="2150"/>
      <c r="BG119" s="2150"/>
      <c r="BH119" s="2150"/>
      <c r="BI119" s="2180"/>
    </row>
    <row r="120" spans="1:61" s="282" customFormat="1" ht="23.35" customHeight="1" x14ac:dyDescent="0.45">
      <c r="A120" s="357" t="s">
        <v>2501</v>
      </c>
      <c r="B120" s="2148"/>
      <c r="C120" s="2149"/>
      <c r="D120" s="2149"/>
      <c r="E120" s="2149"/>
      <c r="F120" s="2149"/>
      <c r="G120" s="2149"/>
      <c r="H120" s="2149"/>
      <c r="I120" s="2149"/>
      <c r="J120" s="2150"/>
      <c r="K120" s="2150"/>
      <c r="L120" s="2150"/>
      <c r="M120" s="2150"/>
      <c r="N120" s="2150"/>
      <c r="O120" s="2150"/>
      <c r="P120" s="2150"/>
      <c r="Q120" s="586"/>
      <c r="R120" s="2150"/>
      <c r="S120" s="2150"/>
      <c r="T120" s="2150"/>
      <c r="U120" s="2150"/>
      <c r="V120" s="2151"/>
      <c r="W120" s="2152"/>
      <c r="X120" s="2150"/>
      <c r="Y120" s="2150"/>
      <c r="Z120" s="2150"/>
      <c r="AA120" s="2150"/>
      <c r="AB120" s="2153"/>
      <c r="AC120" s="2179"/>
      <c r="AD120" s="2179"/>
      <c r="AE120" s="2179"/>
      <c r="AF120" s="2163"/>
      <c r="AG120" s="2164"/>
      <c r="AH120" s="2165"/>
      <c r="AI120" s="2179"/>
      <c r="AJ120" s="2179"/>
      <c r="AK120" s="2179"/>
      <c r="AL120" s="2171"/>
      <c r="AM120" s="2171"/>
      <c r="AN120" s="2171"/>
      <c r="AO120" s="2171"/>
      <c r="AP120" s="2172"/>
      <c r="AQ120" s="2173"/>
      <c r="AR120" s="2173"/>
      <c r="AS120" s="2173"/>
      <c r="AT120" s="2173"/>
      <c r="AU120" s="2174"/>
      <c r="AV120" s="2149"/>
      <c r="AW120" s="2149"/>
      <c r="AX120" s="2175"/>
      <c r="AY120" s="301"/>
      <c r="AZ120" s="2176"/>
      <c r="BA120" s="2177"/>
      <c r="BB120" s="2178"/>
      <c r="BC120" s="592"/>
      <c r="BD120" s="2150"/>
      <c r="BE120" s="2150"/>
      <c r="BF120" s="2150"/>
      <c r="BG120" s="2150"/>
      <c r="BH120" s="2150"/>
      <c r="BI120" s="2180"/>
    </row>
    <row r="121" spans="1:61" s="282" customFormat="1" ht="23.35" customHeight="1" x14ac:dyDescent="0.45">
      <c r="A121" s="357" t="s">
        <v>2502</v>
      </c>
      <c r="B121" s="2148"/>
      <c r="C121" s="2149"/>
      <c r="D121" s="2149"/>
      <c r="E121" s="2149"/>
      <c r="F121" s="2149"/>
      <c r="G121" s="2149"/>
      <c r="H121" s="2149"/>
      <c r="I121" s="2149"/>
      <c r="J121" s="2150"/>
      <c r="K121" s="2150"/>
      <c r="L121" s="2150"/>
      <c r="M121" s="2150"/>
      <c r="N121" s="2150"/>
      <c r="O121" s="2150"/>
      <c r="P121" s="2150"/>
      <c r="Q121" s="586"/>
      <c r="R121" s="2150"/>
      <c r="S121" s="2150"/>
      <c r="T121" s="2150"/>
      <c r="U121" s="2150"/>
      <c r="V121" s="2151"/>
      <c r="W121" s="2152"/>
      <c r="X121" s="2150"/>
      <c r="Y121" s="2150"/>
      <c r="Z121" s="2150"/>
      <c r="AA121" s="2150"/>
      <c r="AB121" s="2153"/>
      <c r="AC121" s="2179"/>
      <c r="AD121" s="2179"/>
      <c r="AE121" s="2179"/>
      <c r="AF121" s="2163"/>
      <c r="AG121" s="2164"/>
      <c r="AH121" s="2165"/>
      <c r="AI121" s="2179"/>
      <c r="AJ121" s="2179"/>
      <c r="AK121" s="2179"/>
      <c r="AL121" s="2171"/>
      <c r="AM121" s="2171"/>
      <c r="AN121" s="2171"/>
      <c r="AO121" s="2171"/>
      <c r="AP121" s="2172"/>
      <c r="AQ121" s="2173"/>
      <c r="AR121" s="2173"/>
      <c r="AS121" s="2173"/>
      <c r="AT121" s="2173"/>
      <c r="AU121" s="2174"/>
      <c r="AV121" s="2149"/>
      <c r="AW121" s="2149"/>
      <c r="AX121" s="2175"/>
      <c r="AY121" s="301"/>
      <c r="AZ121" s="2176"/>
      <c r="BA121" s="2177"/>
      <c r="BB121" s="2178"/>
      <c r="BC121" s="592"/>
      <c r="BD121" s="2150"/>
      <c r="BE121" s="2150"/>
      <c r="BF121" s="2150"/>
      <c r="BG121" s="2150"/>
      <c r="BH121" s="2150"/>
      <c r="BI121" s="2180"/>
    </row>
    <row r="122" spans="1:61" s="282" customFormat="1" ht="23.35" customHeight="1" x14ac:dyDescent="0.45">
      <c r="A122" s="357" t="s">
        <v>2503</v>
      </c>
      <c r="B122" s="2148"/>
      <c r="C122" s="2149"/>
      <c r="D122" s="2149"/>
      <c r="E122" s="2149"/>
      <c r="F122" s="2149"/>
      <c r="G122" s="2149"/>
      <c r="H122" s="2149"/>
      <c r="I122" s="2149"/>
      <c r="J122" s="2150"/>
      <c r="K122" s="2150"/>
      <c r="L122" s="2150"/>
      <c r="M122" s="2150"/>
      <c r="N122" s="2150"/>
      <c r="O122" s="2150"/>
      <c r="P122" s="2150"/>
      <c r="Q122" s="586"/>
      <c r="R122" s="2150"/>
      <c r="S122" s="2150"/>
      <c r="T122" s="2150"/>
      <c r="U122" s="2150"/>
      <c r="V122" s="2151"/>
      <c r="W122" s="2152"/>
      <c r="X122" s="2150"/>
      <c r="Y122" s="2150"/>
      <c r="Z122" s="2150"/>
      <c r="AA122" s="2150"/>
      <c r="AB122" s="2153"/>
      <c r="AC122" s="2179"/>
      <c r="AD122" s="2179"/>
      <c r="AE122" s="2179"/>
      <c r="AF122" s="2163"/>
      <c r="AG122" s="2164"/>
      <c r="AH122" s="2165"/>
      <c r="AI122" s="2179"/>
      <c r="AJ122" s="2179"/>
      <c r="AK122" s="2179"/>
      <c r="AL122" s="2171"/>
      <c r="AM122" s="2171"/>
      <c r="AN122" s="2171"/>
      <c r="AO122" s="2171"/>
      <c r="AP122" s="2172"/>
      <c r="AQ122" s="2173"/>
      <c r="AR122" s="2173"/>
      <c r="AS122" s="2173"/>
      <c r="AT122" s="2173"/>
      <c r="AU122" s="2174"/>
      <c r="AV122" s="2149"/>
      <c r="AW122" s="2149"/>
      <c r="AX122" s="2175"/>
      <c r="AY122" s="301"/>
      <c r="AZ122" s="2176"/>
      <c r="BA122" s="2177"/>
      <c r="BB122" s="2178"/>
      <c r="BC122" s="592"/>
      <c r="BD122" s="2150"/>
      <c r="BE122" s="2150"/>
      <c r="BF122" s="2150"/>
      <c r="BG122" s="2150"/>
      <c r="BH122" s="2150"/>
      <c r="BI122" s="2180"/>
    </row>
    <row r="123" spans="1:61" s="282" customFormat="1" ht="23.35" customHeight="1" x14ac:dyDescent="0.45">
      <c r="A123" s="357" t="s">
        <v>2504</v>
      </c>
      <c r="B123" s="2148"/>
      <c r="C123" s="2149"/>
      <c r="D123" s="2149"/>
      <c r="E123" s="2149"/>
      <c r="F123" s="2149"/>
      <c r="G123" s="2149"/>
      <c r="H123" s="2149"/>
      <c r="I123" s="2149"/>
      <c r="J123" s="2150"/>
      <c r="K123" s="2150"/>
      <c r="L123" s="2150"/>
      <c r="M123" s="2150"/>
      <c r="N123" s="2150"/>
      <c r="O123" s="2150"/>
      <c r="P123" s="2150"/>
      <c r="Q123" s="586"/>
      <c r="R123" s="2150"/>
      <c r="S123" s="2150"/>
      <c r="T123" s="2150"/>
      <c r="U123" s="2150"/>
      <c r="V123" s="2151"/>
      <c r="W123" s="2152"/>
      <c r="X123" s="2150"/>
      <c r="Y123" s="2150"/>
      <c r="Z123" s="2150"/>
      <c r="AA123" s="2150"/>
      <c r="AB123" s="2153"/>
      <c r="AC123" s="2179"/>
      <c r="AD123" s="2179"/>
      <c r="AE123" s="2179"/>
      <c r="AF123" s="2163"/>
      <c r="AG123" s="2164"/>
      <c r="AH123" s="2165"/>
      <c r="AI123" s="2179"/>
      <c r="AJ123" s="2179"/>
      <c r="AK123" s="2179"/>
      <c r="AL123" s="2171"/>
      <c r="AM123" s="2171"/>
      <c r="AN123" s="2171"/>
      <c r="AO123" s="2171"/>
      <c r="AP123" s="2172"/>
      <c r="AQ123" s="2173"/>
      <c r="AR123" s="2173"/>
      <c r="AS123" s="2173"/>
      <c r="AT123" s="2173"/>
      <c r="AU123" s="2174"/>
      <c r="AV123" s="2149"/>
      <c r="AW123" s="2149"/>
      <c r="AX123" s="2175"/>
      <c r="AY123" s="301"/>
      <c r="AZ123" s="2176"/>
      <c r="BA123" s="2177"/>
      <c r="BB123" s="2178"/>
      <c r="BC123" s="592"/>
      <c r="BD123" s="2150"/>
      <c r="BE123" s="2150"/>
      <c r="BF123" s="2150"/>
      <c r="BG123" s="2150"/>
      <c r="BH123" s="2150"/>
      <c r="BI123" s="2180"/>
    </row>
    <row r="124" spans="1:61" s="282" customFormat="1" ht="23.35" customHeight="1" x14ac:dyDescent="0.45">
      <c r="A124" s="357" t="s">
        <v>2505</v>
      </c>
      <c r="B124" s="2148"/>
      <c r="C124" s="2149"/>
      <c r="D124" s="2149"/>
      <c r="E124" s="2149"/>
      <c r="F124" s="2149"/>
      <c r="G124" s="2149"/>
      <c r="H124" s="2149"/>
      <c r="I124" s="2149"/>
      <c r="J124" s="2150"/>
      <c r="K124" s="2150"/>
      <c r="L124" s="2150"/>
      <c r="M124" s="2150"/>
      <c r="N124" s="2150"/>
      <c r="O124" s="2150"/>
      <c r="P124" s="2150"/>
      <c r="Q124" s="586"/>
      <c r="R124" s="2150"/>
      <c r="S124" s="2150"/>
      <c r="T124" s="2150"/>
      <c r="U124" s="2150"/>
      <c r="V124" s="2151"/>
      <c r="W124" s="2152"/>
      <c r="X124" s="2150"/>
      <c r="Y124" s="2150"/>
      <c r="Z124" s="2150"/>
      <c r="AA124" s="2150"/>
      <c r="AB124" s="2153"/>
      <c r="AC124" s="2179"/>
      <c r="AD124" s="2179"/>
      <c r="AE124" s="2179"/>
      <c r="AF124" s="2163"/>
      <c r="AG124" s="2164"/>
      <c r="AH124" s="2165"/>
      <c r="AI124" s="2179"/>
      <c r="AJ124" s="2179"/>
      <c r="AK124" s="2179"/>
      <c r="AL124" s="2171"/>
      <c r="AM124" s="2171"/>
      <c r="AN124" s="2171"/>
      <c r="AO124" s="2171"/>
      <c r="AP124" s="2172"/>
      <c r="AQ124" s="2173"/>
      <c r="AR124" s="2173"/>
      <c r="AS124" s="2173"/>
      <c r="AT124" s="2173"/>
      <c r="AU124" s="2174"/>
      <c r="AV124" s="2149"/>
      <c r="AW124" s="2149"/>
      <c r="AX124" s="2175"/>
      <c r="AY124" s="301"/>
      <c r="AZ124" s="2176"/>
      <c r="BA124" s="2177"/>
      <c r="BB124" s="2178"/>
      <c r="BC124" s="592"/>
      <c r="BD124" s="2150"/>
      <c r="BE124" s="2150"/>
      <c r="BF124" s="2150"/>
      <c r="BG124" s="2150"/>
      <c r="BH124" s="2150"/>
      <c r="BI124" s="2180"/>
    </row>
    <row r="125" spans="1:61" s="282" customFormat="1" ht="23.35" customHeight="1" x14ac:dyDescent="0.45">
      <c r="A125" s="357" t="s">
        <v>2506</v>
      </c>
      <c r="B125" s="2148"/>
      <c r="C125" s="2149"/>
      <c r="D125" s="2149"/>
      <c r="E125" s="2149"/>
      <c r="F125" s="2149"/>
      <c r="G125" s="2149"/>
      <c r="H125" s="2149"/>
      <c r="I125" s="2149"/>
      <c r="J125" s="2150"/>
      <c r="K125" s="2150"/>
      <c r="L125" s="2150"/>
      <c r="M125" s="2150"/>
      <c r="N125" s="2150"/>
      <c r="O125" s="2150"/>
      <c r="P125" s="2150"/>
      <c r="Q125" s="586"/>
      <c r="R125" s="2150"/>
      <c r="S125" s="2150"/>
      <c r="T125" s="2150"/>
      <c r="U125" s="2150"/>
      <c r="V125" s="2151"/>
      <c r="W125" s="2152"/>
      <c r="X125" s="2150"/>
      <c r="Y125" s="2150"/>
      <c r="Z125" s="2150"/>
      <c r="AA125" s="2150"/>
      <c r="AB125" s="2153"/>
      <c r="AC125" s="2179"/>
      <c r="AD125" s="2179"/>
      <c r="AE125" s="2179"/>
      <c r="AF125" s="2163"/>
      <c r="AG125" s="2164"/>
      <c r="AH125" s="2165"/>
      <c r="AI125" s="2179"/>
      <c r="AJ125" s="2179"/>
      <c r="AK125" s="2179"/>
      <c r="AL125" s="2171"/>
      <c r="AM125" s="2171"/>
      <c r="AN125" s="2171"/>
      <c r="AO125" s="2171"/>
      <c r="AP125" s="2172"/>
      <c r="AQ125" s="2173"/>
      <c r="AR125" s="2173"/>
      <c r="AS125" s="2173"/>
      <c r="AT125" s="2173"/>
      <c r="AU125" s="2174"/>
      <c r="AV125" s="2149"/>
      <c r="AW125" s="2149"/>
      <c r="AX125" s="2175"/>
      <c r="AY125" s="301"/>
      <c r="AZ125" s="2176"/>
      <c r="BA125" s="2177"/>
      <c r="BB125" s="2178"/>
      <c r="BC125" s="592"/>
      <c r="BD125" s="2150"/>
      <c r="BE125" s="2150"/>
      <c r="BF125" s="2150"/>
      <c r="BG125" s="2150"/>
      <c r="BH125" s="2150"/>
      <c r="BI125" s="2180"/>
    </row>
    <row r="126" spans="1:61" s="282" customFormat="1" ht="23.35" customHeight="1" x14ac:dyDescent="0.45">
      <c r="A126" s="357" t="s">
        <v>2507</v>
      </c>
      <c r="B126" s="2148"/>
      <c r="C126" s="2149"/>
      <c r="D126" s="2149"/>
      <c r="E126" s="2149"/>
      <c r="F126" s="2149"/>
      <c r="G126" s="2149"/>
      <c r="H126" s="2149"/>
      <c r="I126" s="2149"/>
      <c r="J126" s="2150"/>
      <c r="K126" s="2150"/>
      <c r="L126" s="2150"/>
      <c r="M126" s="2150"/>
      <c r="N126" s="2150"/>
      <c r="O126" s="2150"/>
      <c r="P126" s="2150"/>
      <c r="Q126" s="586"/>
      <c r="R126" s="2150"/>
      <c r="S126" s="2150"/>
      <c r="T126" s="2150"/>
      <c r="U126" s="2150"/>
      <c r="V126" s="2151"/>
      <c r="W126" s="2152"/>
      <c r="X126" s="2150"/>
      <c r="Y126" s="2150"/>
      <c r="Z126" s="2150"/>
      <c r="AA126" s="2150"/>
      <c r="AB126" s="2153"/>
      <c r="AC126" s="2179"/>
      <c r="AD126" s="2179"/>
      <c r="AE126" s="2179"/>
      <c r="AF126" s="2163"/>
      <c r="AG126" s="2164"/>
      <c r="AH126" s="2165"/>
      <c r="AI126" s="2179"/>
      <c r="AJ126" s="2179"/>
      <c r="AK126" s="2179"/>
      <c r="AL126" s="2171"/>
      <c r="AM126" s="2171"/>
      <c r="AN126" s="2171"/>
      <c r="AO126" s="2171"/>
      <c r="AP126" s="2172"/>
      <c r="AQ126" s="2173"/>
      <c r="AR126" s="2173"/>
      <c r="AS126" s="2173"/>
      <c r="AT126" s="2173"/>
      <c r="AU126" s="2174"/>
      <c r="AV126" s="2149"/>
      <c r="AW126" s="2149"/>
      <c r="AX126" s="2175"/>
      <c r="AY126" s="301"/>
      <c r="AZ126" s="2176"/>
      <c r="BA126" s="2177"/>
      <c r="BB126" s="2178"/>
      <c r="BC126" s="592"/>
      <c r="BD126" s="2150"/>
      <c r="BE126" s="2150"/>
      <c r="BF126" s="2150"/>
      <c r="BG126" s="2150"/>
      <c r="BH126" s="2150"/>
      <c r="BI126" s="2180"/>
    </row>
    <row r="127" spans="1:61" s="282" customFormat="1" ht="23.35" customHeight="1" x14ac:dyDescent="0.45">
      <c r="A127" s="357" t="s">
        <v>2508</v>
      </c>
      <c r="B127" s="2148"/>
      <c r="C127" s="2149"/>
      <c r="D127" s="2149"/>
      <c r="E127" s="2149"/>
      <c r="F127" s="2149"/>
      <c r="G127" s="2149"/>
      <c r="H127" s="2149"/>
      <c r="I127" s="2149"/>
      <c r="J127" s="2150"/>
      <c r="K127" s="2150"/>
      <c r="L127" s="2150"/>
      <c r="M127" s="2150"/>
      <c r="N127" s="2150"/>
      <c r="O127" s="2150"/>
      <c r="P127" s="2150"/>
      <c r="Q127" s="586"/>
      <c r="R127" s="2150"/>
      <c r="S127" s="2150"/>
      <c r="T127" s="2150"/>
      <c r="U127" s="2150"/>
      <c r="V127" s="2151"/>
      <c r="W127" s="2152"/>
      <c r="X127" s="2150"/>
      <c r="Y127" s="2150"/>
      <c r="Z127" s="2150"/>
      <c r="AA127" s="2150"/>
      <c r="AB127" s="2153"/>
      <c r="AC127" s="2179"/>
      <c r="AD127" s="2179"/>
      <c r="AE127" s="2179"/>
      <c r="AF127" s="2163"/>
      <c r="AG127" s="2164"/>
      <c r="AH127" s="2165"/>
      <c r="AI127" s="2179"/>
      <c r="AJ127" s="2179"/>
      <c r="AK127" s="2179"/>
      <c r="AL127" s="2171"/>
      <c r="AM127" s="2171"/>
      <c r="AN127" s="2171"/>
      <c r="AO127" s="2171"/>
      <c r="AP127" s="2172"/>
      <c r="AQ127" s="2173"/>
      <c r="AR127" s="2173"/>
      <c r="AS127" s="2173"/>
      <c r="AT127" s="2173"/>
      <c r="AU127" s="2174"/>
      <c r="AV127" s="2149"/>
      <c r="AW127" s="2149"/>
      <c r="AX127" s="2175"/>
      <c r="AY127" s="301"/>
      <c r="AZ127" s="2176"/>
      <c r="BA127" s="2177"/>
      <c r="BB127" s="2178"/>
      <c r="BC127" s="592"/>
      <c r="BD127" s="2150"/>
      <c r="BE127" s="2150"/>
      <c r="BF127" s="2150"/>
      <c r="BG127" s="2150"/>
      <c r="BH127" s="2150"/>
      <c r="BI127" s="2180"/>
    </row>
    <row r="128" spans="1:61" s="282" customFormat="1" ht="23.35" customHeight="1" x14ac:dyDescent="0.45">
      <c r="A128" s="357" t="s">
        <v>2509</v>
      </c>
      <c r="B128" s="2148"/>
      <c r="C128" s="2149"/>
      <c r="D128" s="2149"/>
      <c r="E128" s="2149"/>
      <c r="F128" s="2149"/>
      <c r="G128" s="2149"/>
      <c r="H128" s="2149"/>
      <c r="I128" s="2149"/>
      <c r="J128" s="2150"/>
      <c r="K128" s="2150"/>
      <c r="L128" s="2150"/>
      <c r="M128" s="2150"/>
      <c r="N128" s="2150"/>
      <c r="O128" s="2150"/>
      <c r="P128" s="2150"/>
      <c r="Q128" s="586"/>
      <c r="R128" s="2150"/>
      <c r="S128" s="2150"/>
      <c r="T128" s="2150"/>
      <c r="U128" s="2150"/>
      <c r="V128" s="2151"/>
      <c r="W128" s="2152"/>
      <c r="X128" s="2150"/>
      <c r="Y128" s="2150"/>
      <c r="Z128" s="2150"/>
      <c r="AA128" s="2150"/>
      <c r="AB128" s="2153"/>
      <c r="AC128" s="2179"/>
      <c r="AD128" s="2179"/>
      <c r="AE128" s="2179"/>
      <c r="AF128" s="2163"/>
      <c r="AG128" s="2164"/>
      <c r="AH128" s="2165"/>
      <c r="AI128" s="2179"/>
      <c r="AJ128" s="2179"/>
      <c r="AK128" s="2179"/>
      <c r="AL128" s="2171"/>
      <c r="AM128" s="2171"/>
      <c r="AN128" s="2171"/>
      <c r="AO128" s="2171"/>
      <c r="AP128" s="2172"/>
      <c r="AQ128" s="2173"/>
      <c r="AR128" s="2173"/>
      <c r="AS128" s="2173"/>
      <c r="AT128" s="2173"/>
      <c r="AU128" s="2174"/>
      <c r="AV128" s="2149"/>
      <c r="AW128" s="2149"/>
      <c r="AX128" s="2175"/>
      <c r="AY128" s="301"/>
      <c r="AZ128" s="2176"/>
      <c r="BA128" s="2177"/>
      <c r="BB128" s="2178"/>
      <c r="BC128" s="592"/>
      <c r="BD128" s="2150"/>
      <c r="BE128" s="2150"/>
      <c r="BF128" s="2150"/>
      <c r="BG128" s="2150"/>
      <c r="BH128" s="2150"/>
      <c r="BI128" s="2180"/>
    </row>
    <row r="129" spans="1:61" s="282" customFormat="1" ht="23.35" customHeight="1" x14ac:dyDescent="0.45">
      <c r="A129" s="357" t="s">
        <v>2510</v>
      </c>
      <c r="B129" s="2148"/>
      <c r="C129" s="2149"/>
      <c r="D129" s="2149"/>
      <c r="E129" s="2149"/>
      <c r="F129" s="2149"/>
      <c r="G129" s="2149"/>
      <c r="H129" s="2149"/>
      <c r="I129" s="2149"/>
      <c r="J129" s="2150"/>
      <c r="K129" s="2150"/>
      <c r="L129" s="2150"/>
      <c r="M129" s="2150"/>
      <c r="N129" s="2150"/>
      <c r="O129" s="2150"/>
      <c r="P129" s="2150"/>
      <c r="Q129" s="586"/>
      <c r="R129" s="2150"/>
      <c r="S129" s="2150"/>
      <c r="T129" s="2150"/>
      <c r="U129" s="2150"/>
      <c r="V129" s="2151"/>
      <c r="W129" s="2152"/>
      <c r="X129" s="2150"/>
      <c r="Y129" s="2150"/>
      <c r="Z129" s="2150"/>
      <c r="AA129" s="2150"/>
      <c r="AB129" s="2153"/>
      <c r="AC129" s="2179"/>
      <c r="AD129" s="2179"/>
      <c r="AE129" s="2179"/>
      <c r="AF129" s="2163"/>
      <c r="AG129" s="2164"/>
      <c r="AH129" s="2165"/>
      <c r="AI129" s="2179"/>
      <c r="AJ129" s="2179"/>
      <c r="AK129" s="2179"/>
      <c r="AL129" s="2171"/>
      <c r="AM129" s="2171"/>
      <c r="AN129" s="2171"/>
      <c r="AO129" s="2171"/>
      <c r="AP129" s="2172"/>
      <c r="AQ129" s="2173"/>
      <c r="AR129" s="2173"/>
      <c r="AS129" s="2173"/>
      <c r="AT129" s="2173"/>
      <c r="AU129" s="2174"/>
      <c r="AV129" s="2149"/>
      <c r="AW129" s="2149"/>
      <c r="AX129" s="2175"/>
      <c r="AY129" s="301"/>
      <c r="AZ129" s="2176"/>
      <c r="BA129" s="2177"/>
      <c r="BB129" s="2178"/>
      <c r="BC129" s="592"/>
      <c r="BD129" s="2150"/>
      <c r="BE129" s="2150"/>
      <c r="BF129" s="2150"/>
      <c r="BG129" s="2150"/>
      <c r="BH129" s="2150"/>
      <c r="BI129" s="2180"/>
    </row>
    <row r="130" spans="1:61" s="282" customFormat="1" ht="23.35" customHeight="1" x14ac:dyDescent="0.45">
      <c r="A130" s="357" t="s">
        <v>2511</v>
      </c>
      <c r="B130" s="2148"/>
      <c r="C130" s="2149"/>
      <c r="D130" s="2149"/>
      <c r="E130" s="2149"/>
      <c r="F130" s="2149"/>
      <c r="G130" s="2149"/>
      <c r="H130" s="2149"/>
      <c r="I130" s="2149"/>
      <c r="J130" s="2150"/>
      <c r="K130" s="2150"/>
      <c r="L130" s="2150"/>
      <c r="M130" s="2150"/>
      <c r="N130" s="2150"/>
      <c r="O130" s="2150"/>
      <c r="P130" s="2150"/>
      <c r="Q130" s="586"/>
      <c r="R130" s="2150"/>
      <c r="S130" s="2150"/>
      <c r="T130" s="2150"/>
      <c r="U130" s="2150"/>
      <c r="V130" s="2151"/>
      <c r="W130" s="2152"/>
      <c r="X130" s="2150"/>
      <c r="Y130" s="2150"/>
      <c r="Z130" s="2150"/>
      <c r="AA130" s="2150"/>
      <c r="AB130" s="2153"/>
      <c r="AC130" s="2179"/>
      <c r="AD130" s="2179"/>
      <c r="AE130" s="2179"/>
      <c r="AF130" s="2163"/>
      <c r="AG130" s="2164"/>
      <c r="AH130" s="2165"/>
      <c r="AI130" s="2179"/>
      <c r="AJ130" s="2179"/>
      <c r="AK130" s="2179"/>
      <c r="AL130" s="2171"/>
      <c r="AM130" s="2171"/>
      <c r="AN130" s="2171"/>
      <c r="AO130" s="2171"/>
      <c r="AP130" s="2172"/>
      <c r="AQ130" s="2173"/>
      <c r="AR130" s="2173"/>
      <c r="AS130" s="2173"/>
      <c r="AT130" s="2173"/>
      <c r="AU130" s="2174"/>
      <c r="AV130" s="2149"/>
      <c r="AW130" s="2149"/>
      <c r="AX130" s="2175"/>
      <c r="AY130" s="301"/>
      <c r="AZ130" s="2176"/>
      <c r="BA130" s="2177"/>
      <c r="BB130" s="2178"/>
      <c r="BC130" s="592"/>
      <c r="BD130" s="2150"/>
      <c r="BE130" s="2150"/>
      <c r="BF130" s="2150"/>
      <c r="BG130" s="2150"/>
      <c r="BH130" s="2150"/>
      <c r="BI130" s="2180"/>
    </row>
    <row r="131" spans="1:61" s="282" customFormat="1" ht="23.35" customHeight="1" x14ac:dyDescent="0.45">
      <c r="A131" s="357" t="s">
        <v>2512</v>
      </c>
      <c r="B131" s="2148"/>
      <c r="C131" s="2149"/>
      <c r="D131" s="2149"/>
      <c r="E131" s="2149"/>
      <c r="F131" s="2149"/>
      <c r="G131" s="2149"/>
      <c r="H131" s="2149"/>
      <c r="I131" s="2149"/>
      <c r="J131" s="2150"/>
      <c r="K131" s="2150"/>
      <c r="L131" s="2150"/>
      <c r="M131" s="2150"/>
      <c r="N131" s="2150"/>
      <c r="O131" s="2150"/>
      <c r="P131" s="2150"/>
      <c r="Q131" s="586"/>
      <c r="R131" s="2150"/>
      <c r="S131" s="2150"/>
      <c r="T131" s="2150"/>
      <c r="U131" s="2150"/>
      <c r="V131" s="2151"/>
      <c r="W131" s="2152"/>
      <c r="X131" s="2150"/>
      <c r="Y131" s="2150"/>
      <c r="Z131" s="2150"/>
      <c r="AA131" s="2150"/>
      <c r="AB131" s="2153"/>
      <c r="AC131" s="2179"/>
      <c r="AD131" s="2179"/>
      <c r="AE131" s="2179"/>
      <c r="AF131" s="2163"/>
      <c r="AG131" s="2164"/>
      <c r="AH131" s="2165"/>
      <c r="AI131" s="2179"/>
      <c r="AJ131" s="2179"/>
      <c r="AK131" s="2179"/>
      <c r="AL131" s="2171"/>
      <c r="AM131" s="2171"/>
      <c r="AN131" s="2171"/>
      <c r="AO131" s="2171"/>
      <c r="AP131" s="2172"/>
      <c r="AQ131" s="2173"/>
      <c r="AR131" s="2173"/>
      <c r="AS131" s="2173"/>
      <c r="AT131" s="2173"/>
      <c r="AU131" s="2174"/>
      <c r="AV131" s="2149"/>
      <c r="AW131" s="2149"/>
      <c r="AX131" s="2175"/>
      <c r="AY131" s="301"/>
      <c r="AZ131" s="2176"/>
      <c r="BA131" s="2177"/>
      <c r="BB131" s="2178"/>
      <c r="BC131" s="592"/>
      <c r="BD131" s="2150"/>
      <c r="BE131" s="2150"/>
      <c r="BF131" s="2150"/>
      <c r="BG131" s="2150"/>
      <c r="BH131" s="2150"/>
      <c r="BI131" s="2180"/>
    </row>
    <row r="132" spans="1:61" s="282" customFormat="1" ht="23.35" customHeight="1" x14ac:dyDescent="0.45">
      <c r="A132" s="357" t="s">
        <v>2513</v>
      </c>
      <c r="B132" s="2148"/>
      <c r="C132" s="2149"/>
      <c r="D132" s="2149"/>
      <c r="E132" s="2149"/>
      <c r="F132" s="2149"/>
      <c r="G132" s="2149"/>
      <c r="H132" s="2149"/>
      <c r="I132" s="2149"/>
      <c r="J132" s="2150"/>
      <c r="K132" s="2150"/>
      <c r="L132" s="2150"/>
      <c r="M132" s="2150"/>
      <c r="N132" s="2150"/>
      <c r="O132" s="2150"/>
      <c r="P132" s="2150"/>
      <c r="Q132" s="586"/>
      <c r="R132" s="2150"/>
      <c r="S132" s="2150"/>
      <c r="T132" s="2150"/>
      <c r="U132" s="2150"/>
      <c r="V132" s="2151"/>
      <c r="W132" s="2152"/>
      <c r="X132" s="2150"/>
      <c r="Y132" s="2150"/>
      <c r="Z132" s="2150"/>
      <c r="AA132" s="2150"/>
      <c r="AB132" s="2153"/>
      <c r="AC132" s="2179"/>
      <c r="AD132" s="2179"/>
      <c r="AE132" s="2179"/>
      <c r="AF132" s="2163"/>
      <c r="AG132" s="2164"/>
      <c r="AH132" s="2165"/>
      <c r="AI132" s="2179"/>
      <c r="AJ132" s="2179"/>
      <c r="AK132" s="2179"/>
      <c r="AL132" s="2171"/>
      <c r="AM132" s="2171"/>
      <c r="AN132" s="2171"/>
      <c r="AO132" s="2171"/>
      <c r="AP132" s="2172"/>
      <c r="AQ132" s="2173"/>
      <c r="AR132" s="2173"/>
      <c r="AS132" s="2173"/>
      <c r="AT132" s="2173"/>
      <c r="AU132" s="2174"/>
      <c r="AV132" s="2149"/>
      <c r="AW132" s="2149"/>
      <c r="AX132" s="2175"/>
      <c r="AY132" s="301"/>
      <c r="AZ132" s="2176"/>
      <c r="BA132" s="2177"/>
      <c r="BB132" s="2178"/>
      <c r="BC132" s="592"/>
      <c r="BD132" s="2150"/>
      <c r="BE132" s="2150"/>
      <c r="BF132" s="2150"/>
      <c r="BG132" s="2150"/>
      <c r="BH132" s="2150"/>
      <c r="BI132" s="2180"/>
    </row>
    <row r="133" spans="1:61" s="282" customFormat="1" ht="23.35" customHeight="1" x14ac:dyDescent="0.45">
      <c r="A133" s="357" t="s">
        <v>2514</v>
      </c>
      <c r="B133" s="2148"/>
      <c r="C133" s="2149"/>
      <c r="D133" s="2149"/>
      <c r="E133" s="2149"/>
      <c r="F133" s="2149"/>
      <c r="G133" s="2149"/>
      <c r="H133" s="2149"/>
      <c r="I133" s="2149"/>
      <c r="J133" s="2150"/>
      <c r="K133" s="2150"/>
      <c r="L133" s="2150"/>
      <c r="M133" s="2150"/>
      <c r="N133" s="2150"/>
      <c r="O133" s="2150"/>
      <c r="P133" s="2150"/>
      <c r="Q133" s="586"/>
      <c r="R133" s="2150"/>
      <c r="S133" s="2150"/>
      <c r="T133" s="2150"/>
      <c r="U133" s="2150"/>
      <c r="V133" s="2151"/>
      <c r="W133" s="2152"/>
      <c r="X133" s="2150"/>
      <c r="Y133" s="2150"/>
      <c r="Z133" s="2150"/>
      <c r="AA133" s="2150"/>
      <c r="AB133" s="2153"/>
      <c r="AC133" s="2179"/>
      <c r="AD133" s="2179"/>
      <c r="AE133" s="2179"/>
      <c r="AF133" s="2163"/>
      <c r="AG133" s="2164"/>
      <c r="AH133" s="2165"/>
      <c r="AI133" s="2179"/>
      <c r="AJ133" s="2179"/>
      <c r="AK133" s="2179"/>
      <c r="AL133" s="2171"/>
      <c r="AM133" s="2171"/>
      <c r="AN133" s="2171"/>
      <c r="AO133" s="2171"/>
      <c r="AP133" s="2172"/>
      <c r="AQ133" s="2173"/>
      <c r="AR133" s="2173"/>
      <c r="AS133" s="2173"/>
      <c r="AT133" s="2173"/>
      <c r="AU133" s="2174"/>
      <c r="AV133" s="2149"/>
      <c r="AW133" s="2149"/>
      <c r="AX133" s="2175"/>
      <c r="AY133" s="301"/>
      <c r="AZ133" s="2176"/>
      <c r="BA133" s="2177"/>
      <c r="BB133" s="2178"/>
      <c r="BC133" s="592"/>
      <c r="BD133" s="2150"/>
      <c r="BE133" s="2150"/>
      <c r="BF133" s="2150"/>
      <c r="BG133" s="2150"/>
      <c r="BH133" s="2150"/>
      <c r="BI133" s="2180"/>
    </row>
    <row r="134" spans="1:61" s="282" customFormat="1" ht="23.35" customHeight="1" x14ac:dyDescent="0.45">
      <c r="A134" s="357" t="s">
        <v>2515</v>
      </c>
      <c r="B134" s="2148"/>
      <c r="C134" s="2149"/>
      <c r="D134" s="2149"/>
      <c r="E134" s="2149"/>
      <c r="F134" s="2149"/>
      <c r="G134" s="2149"/>
      <c r="H134" s="2149"/>
      <c r="I134" s="2149"/>
      <c r="J134" s="2150"/>
      <c r="K134" s="2150"/>
      <c r="L134" s="2150"/>
      <c r="M134" s="2150"/>
      <c r="N134" s="2150"/>
      <c r="O134" s="2150"/>
      <c r="P134" s="2150"/>
      <c r="Q134" s="586"/>
      <c r="R134" s="2150"/>
      <c r="S134" s="2150"/>
      <c r="T134" s="2150"/>
      <c r="U134" s="2150"/>
      <c r="V134" s="2151"/>
      <c r="W134" s="2152"/>
      <c r="X134" s="2150"/>
      <c r="Y134" s="2150"/>
      <c r="Z134" s="2150"/>
      <c r="AA134" s="2150"/>
      <c r="AB134" s="2153"/>
      <c r="AC134" s="2179"/>
      <c r="AD134" s="2179"/>
      <c r="AE134" s="2179"/>
      <c r="AF134" s="2163"/>
      <c r="AG134" s="2164"/>
      <c r="AH134" s="2165"/>
      <c r="AI134" s="2179"/>
      <c r="AJ134" s="2179"/>
      <c r="AK134" s="2179"/>
      <c r="AL134" s="2171"/>
      <c r="AM134" s="2171"/>
      <c r="AN134" s="2171"/>
      <c r="AO134" s="2171"/>
      <c r="AP134" s="2172"/>
      <c r="AQ134" s="2173"/>
      <c r="AR134" s="2173"/>
      <c r="AS134" s="2173"/>
      <c r="AT134" s="2173"/>
      <c r="AU134" s="2174"/>
      <c r="AV134" s="2149"/>
      <c r="AW134" s="2149"/>
      <c r="AX134" s="2175"/>
      <c r="AY134" s="301"/>
      <c r="AZ134" s="2176"/>
      <c r="BA134" s="2177"/>
      <c r="BB134" s="2178"/>
      <c r="BC134" s="592"/>
      <c r="BD134" s="2150"/>
      <c r="BE134" s="2150"/>
      <c r="BF134" s="2150"/>
      <c r="BG134" s="2150"/>
      <c r="BH134" s="2150"/>
      <c r="BI134" s="2180"/>
    </row>
    <row r="135" spans="1:61" s="282" customFormat="1" ht="23.35" customHeight="1" x14ac:dyDescent="0.45">
      <c r="A135" s="358" t="s">
        <v>2516</v>
      </c>
      <c r="B135" s="2181"/>
      <c r="C135" s="2182"/>
      <c r="D135" s="2182"/>
      <c r="E135" s="2182"/>
      <c r="F135" s="2182"/>
      <c r="G135" s="2182"/>
      <c r="H135" s="2182"/>
      <c r="I135" s="2182"/>
      <c r="J135" s="2183"/>
      <c r="K135" s="2183"/>
      <c r="L135" s="2183"/>
      <c r="M135" s="2183"/>
      <c r="N135" s="2183"/>
      <c r="O135" s="2183"/>
      <c r="P135" s="2183"/>
      <c r="Q135" s="585"/>
      <c r="R135" s="2183"/>
      <c r="S135" s="2183"/>
      <c r="T135" s="2183"/>
      <c r="U135" s="2183"/>
      <c r="V135" s="2184"/>
      <c r="W135" s="2185"/>
      <c r="X135" s="2183"/>
      <c r="Y135" s="2183"/>
      <c r="Z135" s="2183"/>
      <c r="AA135" s="2183"/>
      <c r="AB135" s="2186"/>
      <c r="AC135" s="2201"/>
      <c r="AD135" s="2201"/>
      <c r="AE135" s="2201"/>
      <c r="AF135" s="2187"/>
      <c r="AG135" s="2188"/>
      <c r="AH135" s="2189"/>
      <c r="AI135" s="2201"/>
      <c r="AJ135" s="2201"/>
      <c r="AK135" s="2201"/>
      <c r="AL135" s="2202"/>
      <c r="AM135" s="2202"/>
      <c r="AN135" s="2202"/>
      <c r="AO135" s="2202"/>
      <c r="AP135" s="2203"/>
      <c r="AQ135" s="2204"/>
      <c r="AR135" s="2204"/>
      <c r="AS135" s="2204"/>
      <c r="AT135" s="2204"/>
      <c r="AU135" s="2195"/>
      <c r="AV135" s="2182"/>
      <c r="AW135" s="2182"/>
      <c r="AX135" s="2196"/>
      <c r="AY135" s="359"/>
      <c r="AZ135" s="2197"/>
      <c r="BA135" s="2198"/>
      <c r="BB135" s="2199"/>
      <c r="BC135" s="593"/>
      <c r="BD135" s="2183"/>
      <c r="BE135" s="2183"/>
      <c r="BF135" s="2183"/>
      <c r="BG135" s="2183"/>
      <c r="BH135" s="2183"/>
      <c r="BI135" s="2200"/>
    </row>
    <row r="136" spans="1:61" x14ac:dyDescent="0.4">
      <c r="AC136" s="590"/>
      <c r="AD136" s="590"/>
      <c r="AE136" s="590"/>
      <c r="AF136" s="590"/>
      <c r="AG136" s="590"/>
      <c r="AH136" s="590"/>
    </row>
    <row r="137" spans="1:61" x14ac:dyDescent="0.4">
      <c r="AC137" s="590"/>
      <c r="AD137" s="590"/>
      <c r="AE137" s="590"/>
      <c r="AF137" s="590"/>
      <c r="AG137" s="590"/>
      <c r="AH137" s="590"/>
    </row>
    <row r="138" spans="1:61" x14ac:dyDescent="0.4">
      <c r="AC138" s="590"/>
      <c r="AD138" s="590"/>
      <c r="AE138" s="590"/>
      <c r="AF138" s="590"/>
      <c r="AG138" s="590"/>
      <c r="AH138" s="590"/>
    </row>
    <row r="139" spans="1:61" x14ac:dyDescent="0.4">
      <c r="AC139" s="590"/>
      <c r="AD139" s="590"/>
      <c r="AE139" s="590"/>
      <c r="AF139" s="590"/>
      <c r="AG139" s="590"/>
      <c r="AH139" s="590"/>
    </row>
    <row r="140" spans="1:61" x14ac:dyDescent="0.4">
      <c r="AC140" s="590"/>
      <c r="AD140" s="590"/>
      <c r="AE140" s="590"/>
      <c r="AF140" s="590"/>
      <c r="AG140" s="590"/>
      <c r="AH140" s="590"/>
    </row>
    <row r="141" spans="1:61" x14ac:dyDescent="0.4">
      <c r="AC141" s="590"/>
      <c r="AD141" s="590"/>
      <c r="AE141" s="590"/>
      <c r="AF141" s="590"/>
      <c r="AG141" s="590"/>
      <c r="AH141" s="590"/>
    </row>
    <row r="142" spans="1:61" x14ac:dyDescent="0.4">
      <c r="AC142" s="590"/>
      <c r="AD142" s="590"/>
      <c r="AE142" s="590"/>
      <c r="AF142" s="590"/>
      <c r="AG142" s="590"/>
      <c r="AH142" s="590"/>
    </row>
    <row r="143" spans="1:61" x14ac:dyDescent="0.4">
      <c r="AC143" s="590"/>
      <c r="AD143" s="590"/>
      <c r="AE143" s="590"/>
      <c r="AF143" s="590"/>
      <c r="AG143" s="590"/>
      <c r="AH143" s="590"/>
    </row>
    <row r="144" spans="1:61" x14ac:dyDescent="0.4">
      <c r="AC144" s="590"/>
      <c r="AD144" s="590"/>
      <c r="AE144" s="590"/>
      <c r="AF144" s="590"/>
      <c r="AG144" s="590"/>
      <c r="AH144" s="590"/>
    </row>
    <row r="145" spans="29:34" x14ac:dyDescent="0.4">
      <c r="AC145" s="590"/>
      <c r="AD145" s="590"/>
      <c r="AE145" s="590"/>
      <c r="AF145" s="590"/>
      <c r="AG145" s="590"/>
      <c r="AH145" s="590"/>
    </row>
    <row r="146" spans="29:34" x14ac:dyDescent="0.4">
      <c r="AC146" s="590"/>
      <c r="AD146" s="590"/>
      <c r="AE146" s="590"/>
      <c r="AF146" s="590"/>
      <c r="AG146" s="590"/>
      <c r="AH146" s="590"/>
    </row>
    <row r="147" spans="29:34" x14ac:dyDescent="0.4">
      <c r="AC147" s="590"/>
      <c r="AD147" s="590"/>
      <c r="AE147" s="590"/>
      <c r="AF147" s="590"/>
      <c r="AG147" s="590"/>
      <c r="AH147" s="590"/>
    </row>
    <row r="148" spans="29:34" x14ac:dyDescent="0.4">
      <c r="AC148" s="590"/>
      <c r="AD148" s="590"/>
      <c r="AE148" s="590"/>
      <c r="AF148" s="590"/>
      <c r="AG148" s="590"/>
      <c r="AH148" s="590"/>
    </row>
    <row r="149" spans="29:34" x14ac:dyDescent="0.4">
      <c r="AC149" s="590"/>
      <c r="AD149" s="590"/>
      <c r="AE149" s="590"/>
      <c r="AF149" s="590"/>
      <c r="AG149" s="590"/>
      <c r="AH149" s="590"/>
    </row>
    <row r="150" spans="29:34" x14ac:dyDescent="0.4">
      <c r="AC150" s="590"/>
      <c r="AD150" s="590"/>
      <c r="AE150" s="590"/>
      <c r="AF150" s="590"/>
      <c r="AG150" s="590"/>
      <c r="AH150" s="590"/>
    </row>
    <row r="151" spans="29:34" x14ac:dyDescent="0.4">
      <c r="AC151" s="590"/>
      <c r="AD151" s="590"/>
      <c r="AE151" s="590"/>
      <c r="AF151" s="590"/>
      <c r="AG151" s="590"/>
      <c r="AH151" s="590"/>
    </row>
    <row r="152" spans="29:34" x14ac:dyDescent="0.4">
      <c r="AC152" s="590"/>
      <c r="AD152" s="590"/>
      <c r="AE152" s="590"/>
      <c r="AF152" s="590"/>
      <c r="AG152" s="590"/>
      <c r="AH152" s="590"/>
    </row>
    <row r="153" spans="29:34" x14ac:dyDescent="0.4">
      <c r="AC153" s="590"/>
      <c r="AD153" s="590"/>
      <c r="AE153" s="590"/>
      <c r="AF153" s="590"/>
      <c r="AG153" s="590"/>
      <c r="AH153" s="590"/>
    </row>
    <row r="154" spans="29:34" x14ac:dyDescent="0.4">
      <c r="AC154" s="590"/>
      <c r="AD154" s="590"/>
      <c r="AE154" s="590"/>
      <c r="AF154" s="590"/>
      <c r="AG154" s="590"/>
      <c r="AH154" s="590"/>
    </row>
  </sheetData>
  <mergeCells count="1987">
    <mergeCell ref="B133:E133"/>
    <mergeCell ref="F133:I133"/>
    <mergeCell ref="J133:K133"/>
    <mergeCell ref="L133:M133"/>
    <mergeCell ref="N133:P133"/>
    <mergeCell ref="Z132:AB132"/>
    <mergeCell ref="AC132:AE132"/>
    <mergeCell ref="AQ135:AT135"/>
    <mergeCell ref="AU135:AX135"/>
    <mergeCell ref="AZ135:BB135"/>
    <mergeCell ref="BD135:BI135"/>
    <mergeCell ref="Z135:AB135"/>
    <mergeCell ref="AC135:AE135"/>
    <mergeCell ref="AL135:AM135"/>
    <mergeCell ref="AN135:AP135"/>
    <mergeCell ref="AZ134:BB134"/>
    <mergeCell ref="BD134:BI134"/>
    <mergeCell ref="BD133:BI133"/>
    <mergeCell ref="AZ133:BB133"/>
    <mergeCell ref="AZ132:BB132"/>
    <mergeCell ref="BD132:BI132"/>
    <mergeCell ref="B135:E135"/>
    <mergeCell ref="F135:I135"/>
    <mergeCell ref="J135:K135"/>
    <mergeCell ref="L135:M135"/>
    <mergeCell ref="N135:P135"/>
    <mergeCell ref="R135:V135"/>
    <mergeCell ref="W135:Y135"/>
    <mergeCell ref="AC134:AE134"/>
    <mergeCell ref="AL134:AM134"/>
    <mergeCell ref="AI135:AK135"/>
    <mergeCell ref="AF134:AH134"/>
    <mergeCell ref="AF135:AH135"/>
    <mergeCell ref="B134:E134"/>
    <mergeCell ref="F134:I134"/>
    <mergeCell ref="J134:K134"/>
    <mergeCell ref="L134:M134"/>
    <mergeCell ref="N134:P134"/>
    <mergeCell ref="R134:V134"/>
    <mergeCell ref="R131:V131"/>
    <mergeCell ref="W131:Y131"/>
    <mergeCell ref="Z131:AB131"/>
    <mergeCell ref="AI131:AK131"/>
    <mergeCell ref="AI132:AK132"/>
    <mergeCell ref="AI133:AK133"/>
    <mergeCell ref="Z134:AB134"/>
    <mergeCell ref="AN133:AP133"/>
    <mergeCell ref="AQ133:AT133"/>
    <mergeCell ref="AU133:AX133"/>
    <mergeCell ref="R133:V133"/>
    <mergeCell ref="W133:Y133"/>
    <mergeCell ref="Z133:AB133"/>
    <mergeCell ref="AC133:AE133"/>
    <mergeCell ref="AL133:AM133"/>
    <mergeCell ref="AI134:AK134"/>
    <mergeCell ref="AF133:AH133"/>
    <mergeCell ref="AQ132:AT132"/>
    <mergeCell ref="AU132:AX132"/>
    <mergeCell ref="AN134:AP134"/>
    <mergeCell ref="AQ134:AT134"/>
    <mergeCell ref="AU134:AX134"/>
    <mergeCell ref="AL132:AM132"/>
    <mergeCell ref="AN132:AP132"/>
    <mergeCell ref="W134:Y134"/>
    <mergeCell ref="B130:E130"/>
    <mergeCell ref="F130:I130"/>
    <mergeCell ref="J130:K130"/>
    <mergeCell ref="L130:M130"/>
    <mergeCell ref="N130:P130"/>
    <mergeCell ref="Z129:AB129"/>
    <mergeCell ref="AC129:AE129"/>
    <mergeCell ref="AL129:AM129"/>
    <mergeCell ref="AN129:AP129"/>
    <mergeCell ref="AZ131:BB131"/>
    <mergeCell ref="BD131:BI131"/>
    <mergeCell ref="B132:E132"/>
    <mergeCell ref="F132:I132"/>
    <mergeCell ref="J132:K132"/>
    <mergeCell ref="L132:M132"/>
    <mergeCell ref="N132:P132"/>
    <mergeCell ref="R132:V132"/>
    <mergeCell ref="W132:Y132"/>
    <mergeCell ref="AC131:AE131"/>
    <mergeCell ref="AL131:AM131"/>
    <mergeCell ref="AN131:AP131"/>
    <mergeCell ref="AQ131:AT131"/>
    <mergeCell ref="AU131:AX131"/>
    <mergeCell ref="BD130:BI130"/>
    <mergeCell ref="BD129:BI129"/>
    <mergeCell ref="AF131:AH131"/>
    <mergeCell ref="AF132:AH132"/>
    <mergeCell ref="B131:E131"/>
    <mergeCell ref="F131:I131"/>
    <mergeCell ref="J131:K131"/>
    <mergeCell ref="L131:M131"/>
    <mergeCell ref="N131:P131"/>
    <mergeCell ref="R128:V128"/>
    <mergeCell ref="W128:Y128"/>
    <mergeCell ref="Z128:AB128"/>
    <mergeCell ref="AI128:AK128"/>
    <mergeCell ref="AI129:AK129"/>
    <mergeCell ref="AI130:AK130"/>
    <mergeCell ref="AN130:AP130"/>
    <mergeCell ref="AQ130:AT130"/>
    <mergeCell ref="AU130:AX130"/>
    <mergeCell ref="AZ130:BB130"/>
    <mergeCell ref="R130:V130"/>
    <mergeCell ref="W130:Y130"/>
    <mergeCell ref="Z130:AB130"/>
    <mergeCell ref="AC130:AE130"/>
    <mergeCell ref="AL130:AM130"/>
    <mergeCell ref="AF130:AH130"/>
    <mergeCell ref="AQ129:AT129"/>
    <mergeCell ref="AU129:AX129"/>
    <mergeCell ref="AZ129:BB129"/>
    <mergeCell ref="AL126:AM126"/>
    <mergeCell ref="AN126:AP126"/>
    <mergeCell ref="B126:E126"/>
    <mergeCell ref="F126:I126"/>
    <mergeCell ref="J126:K126"/>
    <mergeCell ref="L126:M126"/>
    <mergeCell ref="N126:P126"/>
    <mergeCell ref="R126:V126"/>
    <mergeCell ref="W126:Y126"/>
    <mergeCell ref="AZ128:BB128"/>
    <mergeCell ref="BD128:BI128"/>
    <mergeCell ref="B129:E129"/>
    <mergeCell ref="F129:I129"/>
    <mergeCell ref="J129:K129"/>
    <mergeCell ref="L129:M129"/>
    <mergeCell ref="N129:P129"/>
    <mergeCell ref="R129:V129"/>
    <mergeCell ref="W129:Y129"/>
    <mergeCell ref="AC128:AE128"/>
    <mergeCell ref="AL128:AM128"/>
    <mergeCell ref="AN128:AP128"/>
    <mergeCell ref="AQ128:AT128"/>
    <mergeCell ref="AU128:AX128"/>
    <mergeCell ref="BD127:BI127"/>
    <mergeCell ref="BD126:BI126"/>
    <mergeCell ref="AF128:AH128"/>
    <mergeCell ref="AF129:AH129"/>
    <mergeCell ref="B128:E128"/>
    <mergeCell ref="F128:I128"/>
    <mergeCell ref="J128:K128"/>
    <mergeCell ref="L128:M128"/>
    <mergeCell ref="N128:P128"/>
    <mergeCell ref="AF126:AH126"/>
    <mergeCell ref="B125:E125"/>
    <mergeCell ref="F125:I125"/>
    <mergeCell ref="J125:K125"/>
    <mergeCell ref="L125:M125"/>
    <mergeCell ref="N125:P125"/>
    <mergeCell ref="R125:V125"/>
    <mergeCell ref="W125:Y125"/>
    <mergeCell ref="Z125:AB125"/>
    <mergeCell ref="AI125:AK125"/>
    <mergeCell ref="AI126:AK126"/>
    <mergeCell ref="AI127:AK127"/>
    <mergeCell ref="AN127:AP127"/>
    <mergeCell ref="AQ127:AT127"/>
    <mergeCell ref="AU127:AX127"/>
    <mergeCell ref="AZ127:BB127"/>
    <mergeCell ref="R127:V127"/>
    <mergeCell ref="W127:Y127"/>
    <mergeCell ref="Z127:AB127"/>
    <mergeCell ref="AC127:AE127"/>
    <mergeCell ref="AL127:AM127"/>
    <mergeCell ref="AF127:AH127"/>
    <mergeCell ref="AQ126:AT126"/>
    <mergeCell ref="AU126:AX126"/>
    <mergeCell ref="AZ126:BB126"/>
    <mergeCell ref="B127:E127"/>
    <mergeCell ref="F127:I127"/>
    <mergeCell ref="J127:K127"/>
    <mergeCell ref="L127:M127"/>
    <mergeCell ref="N127:P127"/>
    <mergeCell ref="Z126:AB126"/>
    <mergeCell ref="AC126:AE126"/>
    <mergeCell ref="AZ125:BB125"/>
    <mergeCell ref="BD125:BI125"/>
    <mergeCell ref="B123:E123"/>
    <mergeCell ref="F123:I123"/>
    <mergeCell ref="J123:K123"/>
    <mergeCell ref="L123:M123"/>
    <mergeCell ref="N123:P123"/>
    <mergeCell ref="R123:V123"/>
    <mergeCell ref="W123:Y123"/>
    <mergeCell ref="AC125:AE125"/>
    <mergeCell ref="AL125:AM125"/>
    <mergeCell ref="AN125:AP125"/>
    <mergeCell ref="AQ125:AT125"/>
    <mergeCell ref="AU125:AX125"/>
    <mergeCell ref="BD124:BI124"/>
    <mergeCell ref="BD123:BI123"/>
    <mergeCell ref="AF125:AH125"/>
    <mergeCell ref="AF123:AH123"/>
    <mergeCell ref="AI123:AK123"/>
    <mergeCell ref="AI124:AK124"/>
    <mergeCell ref="AN124:AP124"/>
    <mergeCell ref="AQ124:AT124"/>
    <mergeCell ref="AU124:AX124"/>
    <mergeCell ref="AZ124:BB124"/>
    <mergeCell ref="R124:V124"/>
    <mergeCell ref="W124:Y124"/>
    <mergeCell ref="Z124:AB124"/>
    <mergeCell ref="AC124:AE124"/>
    <mergeCell ref="AL124:AM124"/>
    <mergeCell ref="AF124:AH124"/>
    <mergeCell ref="AQ123:AT123"/>
    <mergeCell ref="AU123:AX123"/>
    <mergeCell ref="AZ123:BB123"/>
    <mergeCell ref="B124:E124"/>
    <mergeCell ref="F124:I124"/>
    <mergeCell ref="J124:K124"/>
    <mergeCell ref="L124:M124"/>
    <mergeCell ref="N124:P124"/>
    <mergeCell ref="Z123:AB123"/>
    <mergeCell ref="AC123:AE123"/>
    <mergeCell ref="AL123:AM123"/>
    <mergeCell ref="AN123:AP123"/>
    <mergeCell ref="BD120:BI120"/>
    <mergeCell ref="B121:E121"/>
    <mergeCell ref="F121:I121"/>
    <mergeCell ref="J121:K121"/>
    <mergeCell ref="L121:M121"/>
    <mergeCell ref="N121:P121"/>
    <mergeCell ref="Z120:AB120"/>
    <mergeCell ref="AC120:AE120"/>
    <mergeCell ref="AL120:AM120"/>
    <mergeCell ref="AN120:AP120"/>
    <mergeCell ref="AZ122:BB122"/>
    <mergeCell ref="BD122:BI122"/>
    <mergeCell ref="AC122:AE122"/>
    <mergeCell ref="AL122:AM122"/>
    <mergeCell ref="AN122:AP122"/>
    <mergeCell ref="AQ122:AT122"/>
    <mergeCell ref="AU122:AX122"/>
    <mergeCell ref="BD121:BI121"/>
    <mergeCell ref="AF122:AH122"/>
    <mergeCell ref="B122:E122"/>
    <mergeCell ref="F122:I122"/>
    <mergeCell ref="J122:K122"/>
    <mergeCell ref="L122:M122"/>
    <mergeCell ref="N122:P122"/>
    <mergeCell ref="R122:V122"/>
    <mergeCell ref="W122:Y122"/>
    <mergeCell ref="Z122:AB122"/>
    <mergeCell ref="AI122:AK122"/>
    <mergeCell ref="R119:V119"/>
    <mergeCell ref="W119:Y119"/>
    <mergeCell ref="Z119:AB119"/>
    <mergeCell ref="AI119:AK119"/>
    <mergeCell ref="AI120:AK120"/>
    <mergeCell ref="AI121:AK121"/>
    <mergeCell ref="AN121:AP121"/>
    <mergeCell ref="AQ121:AT121"/>
    <mergeCell ref="AU121:AX121"/>
    <mergeCell ref="AZ121:BB121"/>
    <mergeCell ref="R121:V121"/>
    <mergeCell ref="W121:Y121"/>
    <mergeCell ref="Z121:AB121"/>
    <mergeCell ref="AC121:AE121"/>
    <mergeCell ref="AL121:AM121"/>
    <mergeCell ref="AF121:AH121"/>
    <mergeCell ref="AQ120:AT120"/>
    <mergeCell ref="AU120:AX120"/>
    <mergeCell ref="AZ120:BB120"/>
    <mergeCell ref="B118:E118"/>
    <mergeCell ref="F118:I118"/>
    <mergeCell ref="J118:K118"/>
    <mergeCell ref="L118:M118"/>
    <mergeCell ref="N118:P118"/>
    <mergeCell ref="Z117:AB117"/>
    <mergeCell ref="AC117:AE117"/>
    <mergeCell ref="AL117:AM117"/>
    <mergeCell ref="AN117:AP117"/>
    <mergeCell ref="AZ119:BB119"/>
    <mergeCell ref="BD119:BI119"/>
    <mergeCell ref="B120:E120"/>
    <mergeCell ref="F120:I120"/>
    <mergeCell ref="J120:K120"/>
    <mergeCell ref="L120:M120"/>
    <mergeCell ref="N120:P120"/>
    <mergeCell ref="R120:V120"/>
    <mergeCell ref="W120:Y120"/>
    <mergeCell ref="AC119:AE119"/>
    <mergeCell ref="AL119:AM119"/>
    <mergeCell ref="AN119:AP119"/>
    <mergeCell ref="AQ119:AT119"/>
    <mergeCell ref="AU119:AX119"/>
    <mergeCell ref="BD118:BI118"/>
    <mergeCell ref="BD117:BI117"/>
    <mergeCell ref="AF119:AH119"/>
    <mergeCell ref="AF120:AH120"/>
    <mergeCell ref="B119:E119"/>
    <mergeCell ref="F119:I119"/>
    <mergeCell ref="J119:K119"/>
    <mergeCell ref="L119:M119"/>
    <mergeCell ref="N119:P119"/>
    <mergeCell ref="R116:V116"/>
    <mergeCell ref="W116:Y116"/>
    <mergeCell ref="Z116:AB116"/>
    <mergeCell ref="AI116:AK116"/>
    <mergeCell ref="AI117:AK117"/>
    <mergeCell ref="AI118:AK118"/>
    <mergeCell ref="AN118:AP118"/>
    <mergeCell ref="AQ118:AT118"/>
    <mergeCell ref="AU118:AX118"/>
    <mergeCell ref="AZ118:BB118"/>
    <mergeCell ref="R118:V118"/>
    <mergeCell ref="W118:Y118"/>
    <mergeCell ref="Z118:AB118"/>
    <mergeCell ref="AC118:AE118"/>
    <mergeCell ref="AL118:AM118"/>
    <mergeCell ref="AF118:AH118"/>
    <mergeCell ref="AQ117:AT117"/>
    <mergeCell ref="AU117:AX117"/>
    <mergeCell ref="AZ117:BB117"/>
    <mergeCell ref="B115:E115"/>
    <mergeCell ref="F115:I115"/>
    <mergeCell ref="J115:K115"/>
    <mergeCell ref="L115:M115"/>
    <mergeCell ref="N115:P115"/>
    <mergeCell ref="Z114:AB114"/>
    <mergeCell ref="AC114:AE114"/>
    <mergeCell ref="AL114:AM114"/>
    <mergeCell ref="AN114:AP114"/>
    <mergeCell ref="AZ116:BB116"/>
    <mergeCell ref="BD116:BI116"/>
    <mergeCell ref="B117:E117"/>
    <mergeCell ref="F117:I117"/>
    <mergeCell ref="J117:K117"/>
    <mergeCell ref="L117:M117"/>
    <mergeCell ref="N117:P117"/>
    <mergeCell ref="R117:V117"/>
    <mergeCell ref="W117:Y117"/>
    <mergeCell ref="AC116:AE116"/>
    <mergeCell ref="AL116:AM116"/>
    <mergeCell ref="AN116:AP116"/>
    <mergeCell ref="AQ116:AT116"/>
    <mergeCell ref="AU116:AX116"/>
    <mergeCell ref="BD115:BI115"/>
    <mergeCell ref="BD114:BI114"/>
    <mergeCell ref="AF116:AH116"/>
    <mergeCell ref="AF117:AH117"/>
    <mergeCell ref="B116:E116"/>
    <mergeCell ref="F116:I116"/>
    <mergeCell ref="J116:K116"/>
    <mergeCell ref="L116:M116"/>
    <mergeCell ref="N116:P116"/>
    <mergeCell ref="R113:V113"/>
    <mergeCell ref="W113:Y113"/>
    <mergeCell ref="Z113:AB113"/>
    <mergeCell ref="AI113:AK113"/>
    <mergeCell ref="AI114:AK114"/>
    <mergeCell ref="AI115:AK115"/>
    <mergeCell ref="AN115:AP115"/>
    <mergeCell ref="AQ115:AT115"/>
    <mergeCell ref="AU115:AX115"/>
    <mergeCell ref="AZ115:BB115"/>
    <mergeCell ref="R115:V115"/>
    <mergeCell ref="W115:Y115"/>
    <mergeCell ref="Z115:AB115"/>
    <mergeCell ref="AC115:AE115"/>
    <mergeCell ref="AL115:AM115"/>
    <mergeCell ref="AF115:AH115"/>
    <mergeCell ref="AQ114:AT114"/>
    <mergeCell ref="AU114:AX114"/>
    <mergeCell ref="AZ114:BB114"/>
    <mergeCell ref="B112:E112"/>
    <mergeCell ref="F112:I112"/>
    <mergeCell ref="J112:K112"/>
    <mergeCell ref="L112:M112"/>
    <mergeCell ref="N112:P112"/>
    <mergeCell ref="Z111:AB111"/>
    <mergeCell ref="AC111:AE111"/>
    <mergeCell ref="AL111:AM111"/>
    <mergeCell ref="AN111:AP111"/>
    <mergeCell ref="AZ113:BB113"/>
    <mergeCell ref="BD113:BI113"/>
    <mergeCell ref="B114:E114"/>
    <mergeCell ref="F114:I114"/>
    <mergeCell ref="J114:K114"/>
    <mergeCell ref="L114:M114"/>
    <mergeCell ref="N114:P114"/>
    <mergeCell ref="R114:V114"/>
    <mergeCell ref="W114:Y114"/>
    <mergeCell ref="AC113:AE113"/>
    <mergeCell ref="AL113:AM113"/>
    <mergeCell ref="AN113:AP113"/>
    <mergeCell ref="AQ113:AT113"/>
    <mergeCell ref="AU113:AX113"/>
    <mergeCell ref="BD112:BI112"/>
    <mergeCell ref="BD111:BI111"/>
    <mergeCell ref="AF113:AH113"/>
    <mergeCell ref="AF114:AH114"/>
    <mergeCell ref="B113:E113"/>
    <mergeCell ref="F113:I113"/>
    <mergeCell ref="J113:K113"/>
    <mergeCell ref="L113:M113"/>
    <mergeCell ref="N113:P113"/>
    <mergeCell ref="R110:V110"/>
    <mergeCell ref="W110:Y110"/>
    <mergeCell ref="Z110:AB110"/>
    <mergeCell ref="AI110:AK110"/>
    <mergeCell ref="AI111:AK111"/>
    <mergeCell ref="AI112:AK112"/>
    <mergeCell ref="AN112:AP112"/>
    <mergeCell ref="AQ112:AT112"/>
    <mergeCell ref="AU112:AX112"/>
    <mergeCell ref="AZ112:BB112"/>
    <mergeCell ref="R112:V112"/>
    <mergeCell ref="W112:Y112"/>
    <mergeCell ref="Z112:AB112"/>
    <mergeCell ref="AC112:AE112"/>
    <mergeCell ref="AL112:AM112"/>
    <mergeCell ref="AF112:AH112"/>
    <mergeCell ref="AQ111:AT111"/>
    <mergeCell ref="AU111:AX111"/>
    <mergeCell ref="AZ111:BB111"/>
    <mergeCell ref="AL108:AM108"/>
    <mergeCell ref="AN108:AP108"/>
    <mergeCell ref="B108:E108"/>
    <mergeCell ref="F108:I108"/>
    <mergeCell ref="J108:K108"/>
    <mergeCell ref="L108:M108"/>
    <mergeCell ref="N108:P108"/>
    <mergeCell ref="R108:V108"/>
    <mergeCell ref="W108:Y108"/>
    <mergeCell ref="AZ110:BB110"/>
    <mergeCell ref="BD110:BI110"/>
    <mergeCell ref="B111:E111"/>
    <mergeCell ref="F111:I111"/>
    <mergeCell ref="J111:K111"/>
    <mergeCell ref="L111:M111"/>
    <mergeCell ref="N111:P111"/>
    <mergeCell ref="R111:V111"/>
    <mergeCell ref="W111:Y111"/>
    <mergeCell ref="AC110:AE110"/>
    <mergeCell ref="AL110:AM110"/>
    <mergeCell ref="AN110:AP110"/>
    <mergeCell ref="AQ110:AT110"/>
    <mergeCell ref="AU110:AX110"/>
    <mergeCell ref="BD109:BI109"/>
    <mergeCell ref="BD108:BI108"/>
    <mergeCell ref="AF110:AH110"/>
    <mergeCell ref="AF111:AH111"/>
    <mergeCell ref="B110:E110"/>
    <mergeCell ref="F110:I110"/>
    <mergeCell ref="J110:K110"/>
    <mergeCell ref="L110:M110"/>
    <mergeCell ref="N110:P110"/>
    <mergeCell ref="AF108:AH108"/>
    <mergeCell ref="B107:E107"/>
    <mergeCell ref="F107:I107"/>
    <mergeCell ref="J107:K107"/>
    <mergeCell ref="L107:M107"/>
    <mergeCell ref="N107:P107"/>
    <mergeCell ref="R107:V107"/>
    <mergeCell ref="W107:Y107"/>
    <mergeCell ref="Z107:AB107"/>
    <mergeCell ref="AI107:AK107"/>
    <mergeCell ref="AI108:AK108"/>
    <mergeCell ref="AI109:AK109"/>
    <mergeCell ref="AN109:AP109"/>
    <mergeCell ref="AQ109:AT109"/>
    <mergeCell ref="AU109:AX109"/>
    <mergeCell ref="AZ109:BB109"/>
    <mergeCell ref="R109:V109"/>
    <mergeCell ref="W109:Y109"/>
    <mergeCell ref="Z109:AB109"/>
    <mergeCell ref="AC109:AE109"/>
    <mergeCell ref="AL109:AM109"/>
    <mergeCell ref="AF109:AH109"/>
    <mergeCell ref="AQ108:AT108"/>
    <mergeCell ref="AU108:AX108"/>
    <mergeCell ref="AZ108:BB108"/>
    <mergeCell ref="B109:E109"/>
    <mergeCell ref="F109:I109"/>
    <mergeCell ref="J109:K109"/>
    <mergeCell ref="L109:M109"/>
    <mergeCell ref="N109:P109"/>
    <mergeCell ref="Z108:AB108"/>
    <mergeCell ref="AC108:AE108"/>
    <mergeCell ref="AZ107:BB107"/>
    <mergeCell ref="BD107:BI107"/>
    <mergeCell ref="B105:E105"/>
    <mergeCell ref="F105:I105"/>
    <mergeCell ref="J105:K105"/>
    <mergeCell ref="L105:M105"/>
    <mergeCell ref="N105:P105"/>
    <mergeCell ref="R105:V105"/>
    <mergeCell ref="W105:Y105"/>
    <mergeCell ref="AC107:AE107"/>
    <mergeCell ref="AL107:AM107"/>
    <mergeCell ref="AN107:AP107"/>
    <mergeCell ref="AQ107:AT107"/>
    <mergeCell ref="AU107:AX107"/>
    <mergeCell ref="BD106:BI106"/>
    <mergeCell ref="BD105:BI105"/>
    <mergeCell ref="AF107:AH107"/>
    <mergeCell ref="AF105:AH105"/>
    <mergeCell ref="AI105:AK105"/>
    <mergeCell ref="AI106:AK106"/>
    <mergeCell ref="AN106:AP106"/>
    <mergeCell ref="AQ106:AT106"/>
    <mergeCell ref="AU106:AX106"/>
    <mergeCell ref="AZ106:BB106"/>
    <mergeCell ref="R106:V106"/>
    <mergeCell ref="W106:Y106"/>
    <mergeCell ref="Z106:AB106"/>
    <mergeCell ref="AC106:AE106"/>
    <mergeCell ref="AL106:AM106"/>
    <mergeCell ref="AF106:AH106"/>
    <mergeCell ref="AQ105:AT105"/>
    <mergeCell ref="AU105:AX105"/>
    <mergeCell ref="AZ105:BB105"/>
    <mergeCell ref="B106:E106"/>
    <mergeCell ref="F106:I106"/>
    <mergeCell ref="J106:K106"/>
    <mergeCell ref="L106:M106"/>
    <mergeCell ref="N106:P106"/>
    <mergeCell ref="Z105:AB105"/>
    <mergeCell ref="AC105:AE105"/>
    <mergeCell ref="AL105:AM105"/>
    <mergeCell ref="AN105:AP105"/>
    <mergeCell ref="BD102:BI102"/>
    <mergeCell ref="B103:E103"/>
    <mergeCell ref="F103:I103"/>
    <mergeCell ref="J103:K103"/>
    <mergeCell ref="L103:M103"/>
    <mergeCell ref="N103:P103"/>
    <mergeCell ref="Z102:AB102"/>
    <mergeCell ref="AC102:AE102"/>
    <mergeCell ref="AL102:AM102"/>
    <mergeCell ref="AN102:AP102"/>
    <mergeCell ref="AZ104:BB104"/>
    <mergeCell ref="BD104:BI104"/>
    <mergeCell ref="AC104:AE104"/>
    <mergeCell ref="AL104:AM104"/>
    <mergeCell ref="AN104:AP104"/>
    <mergeCell ref="AQ104:AT104"/>
    <mergeCell ref="AU104:AX104"/>
    <mergeCell ref="BD103:BI103"/>
    <mergeCell ref="AF104:AH104"/>
    <mergeCell ref="B104:E104"/>
    <mergeCell ref="F104:I104"/>
    <mergeCell ref="J104:K104"/>
    <mergeCell ref="L104:M104"/>
    <mergeCell ref="N104:P104"/>
    <mergeCell ref="R104:V104"/>
    <mergeCell ref="W104:Y104"/>
    <mergeCell ref="Z104:AB104"/>
    <mergeCell ref="AI104:AK104"/>
    <mergeCell ref="R101:V101"/>
    <mergeCell ref="W101:Y101"/>
    <mergeCell ref="Z101:AB101"/>
    <mergeCell ref="AI101:AK101"/>
    <mergeCell ref="AI102:AK102"/>
    <mergeCell ref="AI103:AK103"/>
    <mergeCell ref="AN103:AP103"/>
    <mergeCell ref="AQ103:AT103"/>
    <mergeCell ref="AU103:AX103"/>
    <mergeCell ref="AZ103:BB103"/>
    <mergeCell ref="R103:V103"/>
    <mergeCell ref="W103:Y103"/>
    <mergeCell ref="Z103:AB103"/>
    <mergeCell ref="AC103:AE103"/>
    <mergeCell ref="AL103:AM103"/>
    <mergeCell ref="AF103:AH103"/>
    <mergeCell ref="AQ102:AT102"/>
    <mergeCell ref="AU102:AX102"/>
    <mergeCell ref="AZ102:BB102"/>
    <mergeCell ref="B100:E100"/>
    <mergeCell ref="F100:I100"/>
    <mergeCell ref="J100:K100"/>
    <mergeCell ref="L100:M100"/>
    <mergeCell ref="N100:P100"/>
    <mergeCell ref="Z99:AB99"/>
    <mergeCell ref="AC99:AE99"/>
    <mergeCell ref="AL99:AM99"/>
    <mergeCell ref="AN99:AP99"/>
    <mergeCell ref="AZ101:BB101"/>
    <mergeCell ref="BD101:BI101"/>
    <mergeCell ref="B102:E102"/>
    <mergeCell ref="F102:I102"/>
    <mergeCell ref="J102:K102"/>
    <mergeCell ref="L102:M102"/>
    <mergeCell ref="N102:P102"/>
    <mergeCell ref="R102:V102"/>
    <mergeCell ref="W102:Y102"/>
    <mergeCell ref="AC101:AE101"/>
    <mergeCell ref="AL101:AM101"/>
    <mergeCell ref="AN101:AP101"/>
    <mergeCell ref="AQ101:AT101"/>
    <mergeCell ref="AU101:AX101"/>
    <mergeCell ref="BD100:BI100"/>
    <mergeCell ref="BD99:BI99"/>
    <mergeCell ref="AF101:AH101"/>
    <mergeCell ref="AF102:AH102"/>
    <mergeCell ref="B101:E101"/>
    <mergeCell ref="F101:I101"/>
    <mergeCell ref="J101:K101"/>
    <mergeCell ref="L101:M101"/>
    <mergeCell ref="N101:P101"/>
    <mergeCell ref="R98:V98"/>
    <mergeCell ref="W98:Y98"/>
    <mergeCell ref="Z98:AB98"/>
    <mergeCell ref="AI98:AK98"/>
    <mergeCell ref="AI99:AK99"/>
    <mergeCell ref="AI100:AK100"/>
    <mergeCell ref="AN100:AP100"/>
    <mergeCell ref="AQ100:AT100"/>
    <mergeCell ref="AU100:AX100"/>
    <mergeCell ref="AZ100:BB100"/>
    <mergeCell ref="R100:V100"/>
    <mergeCell ref="W100:Y100"/>
    <mergeCell ref="Z100:AB100"/>
    <mergeCell ref="AC100:AE100"/>
    <mergeCell ref="AL100:AM100"/>
    <mergeCell ref="AF100:AH100"/>
    <mergeCell ref="AQ99:AT99"/>
    <mergeCell ref="AU99:AX99"/>
    <mergeCell ref="AZ99:BB99"/>
    <mergeCell ref="B97:E97"/>
    <mergeCell ref="F97:I97"/>
    <mergeCell ref="J97:K97"/>
    <mergeCell ref="L97:M97"/>
    <mergeCell ref="N97:P97"/>
    <mergeCell ref="Z96:AB96"/>
    <mergeCell ref="AC96:AE96"/>
    <mergeCell ref="AL96:AM96"/>
    <mergeCell ref="AN96:AP96"/>
    <mergeCell ref="AZ98:BB98"/>
    <mergeCell ref="BD98:BI98"/>
    <mergeCell ref="B99:E99"/>
    <mergeCell ref="F99:I99"/>
    <mergeCell ref="J99:K99"/>
    <mergeCell ref="L99:M99"/>
    <mergeCell ref="N99:P99"/>
    <mergeCell ref="R99:V99"/>
    <mergeCell ref="W99:Y99"/>
    <mergeCell ref="AC98:AE98"/>
    <mergeCell ref="AL98:AM98"/>
    <mergeCell ref="AN98:AP98"/>
    <mergeCell ref="AQ98:AT98"/>
    <mergeCell ref="AU98:AX98"/>
    <mergeCell ref="BD97:BI97"/>
    <mergeCell ref="BD96:BI96"/>
    <mergeCell ref="AF98:AH98"/>
    <mergeCell ref="AF99:AH99"/>
    <mergeCell ref="B98:E98"/>
    <mergeCell ref="F98:I98"/>
    <mergeCell ref="J98:K98"/>
    <mergeCell ref="L98:M98"/>
    <mergeCell ref="N98:P98"/>
    <mergeCell ref="R95:V95"/>
    <mergeCell ref="W95:Y95"/>
    <mergeCell ref="Z95:AB95"/>
    <mergeCell ref="AI95:AK95"/>
    <mergeCell ref="AI96:AK96"/>
    <mergeCell ref="AI97:AK97"/>
    <mergeCell ref="AN97:AP97"/>
    <mergeCell ref="AQ97:AT97"/>
    <mergeCell ref="AU97:AX97"/>
    <mergeCell ref="AZ97:BB97"/>
    <mergeCell ref="R97:V97"/>
    <mergeCell ref="W97:Y97"/>
    <mergeCell ref="Z97:AB97"/>
    <mergeCell ref="AC97:AE97"/>
    <mergeCell ref="AL97:AM97"/>
    <mergeCell ref="AF97:AH97"/>
    <mergeCell ref="AQ96:AT96"/>
    <mergeCell ref="AU96:AX96"/>
    <mergeCell ref="AZ96:BB96"/>
    <mergeCell ref="B94:E94"/>
    <mergeCell ref="F94:I94"/>
    <mergeCell ref="J94:K94"/>
    <mergeCell ref="L94:M94"/>
    <mergeCell ref="N94:P94"/>
    <mergeCell ref="Z93:AB93"/>
    <mergeCell ref="AC93:AE93"/>
    <mergeCell ref="AL93:AM93"/>
    <mergeCell ref="AN93:AP93"/>
    <mergeCell ref="AZ95:BB95"/>
    <mergeCell ref="BD95:BI95"/>
    <mergeCell ref="B96:E96"/>
    <mergeCell ref="F96:I96"/>
    <mergeCell ref="J96:K96"/>
    <mergeCell ref="L96:M96"/>
    <mergeCell ref="N96:P96"/>
    <mergeCell ref="R96:V96"/>
    <mergeCell ref="W96:Y96"/>
    <mergeCell ref="AC95:AE95"/>
    <mergeCell ref="AL95:AM95"/>
    <mergeCell ref="AN95:AP95"/>
    <mergeCell ref="AQ95:AT95"/>
    <mergeCell ref="AU95:AX95"/>
    <mergeCell ref="BD94:BI94"/>
    <mergeCell ref="BD93:BI93"/>
    <mergeCell ref="AF95:AH95"/>
    <mergeCell ref="AF96:AH96"/>
    <mergeCell ref="B95:E95"/>
    <mergeCell ref="F95:I95"/>
    <mergeCell ref="J95:K95"/>
    <mergeCell ref="L95:M95"/>
    <mergeCell ref="N95:P95"/>
    <mergeCell ref="R92:V92"/>
    <mergeCell ref="W92:Y92"/>
    <mergeCell ref="Z92:AB92"/>
    <mergeCell ref="AI92:AK92"/>
    <mergeCell ref="AI93:AK93"/>
    <mergeCell ref="AI94:AK94"/>
    <mergeCell ref="AN94:AP94"/>
    <mergeCell ref="AQ94:AT94"/>
    <mergeCell ref="AU94:AX94"/>
    <mergeCell ref="AZ94:BB94"/>
    <mergeCell ref="R94:V94"/>
    <mergeCell ref="W94:Y94"/>
    <mergeCell ref="Z94:AB94"/>
    <mergeCell ref="AC94:AE94"/>
    <mergeCell ref="AL94:AM94"/>
    <mergeCell ref="AF94:AH94"/>
    <mergeCell ref="AQ93:AT93"/>
    <mergeCell ref="AU93:AX93"/>
    <mergeCell ref="AZ93:BB93"/>
    <mergeCell ref="AL90:AM90"/>
    <mergeCell ref="AN90:AP90"/>
    <mergeCell ref="B90:E90"/>
    <mergeCell ref="F90:I90"/>
    <mergeCell ref="J90:K90"/>
    <mergeCell ref="L90:M90"/>
    <mergeCell ref="N90:P90"/>
    <mergeCell ref="R90:V90"/>
    <mergeCell ref="W90:Y90"/>
    <mergeCell ref="AZ92:BB92"/>
    <mergeCell ref="BD92:BI92"/>
    <mergeCell ref="B93:E93"/>
    <mergeCell ref="F93:I93"/>
    <mergeCell ref="J93:K93"/>
    <mergeCell ref="L93:M93"/>
    <mergeCell ref="N93:P93"/>
    <mergeCell ref="R93:V93"/>
    <mergeCell ref="W93:Y93"/>
    <mergeCell ref="AC92:AE92"/>
    <mergeCell ref="AL92:AM92"/>
    <mergeCell ref="AN92:AP92"/>
    <mergeCell ref="AQ92:AT92"/>
    <mergeCell ref="AU92:AX92"/>
    <mergeCell ref="BD91:BI91"/>
    <mergeCell ref="BD90:BI90"/>
    <mergeCell ref="AF92:AH92"/>
    <mergeCell ref="AF93:AH93"/>
    <mergeCell ref="B92:E92"/>
    <mergeCell ref="F92:I92"/>
    <mergeCell ref="J92:K92"/>
    <mergeCell ref="L92:M92"/>
    <mergeCell ref="N92:P92"/>
    <mergeCell ref="AF90:AH90"/>
    <mergeCell ref="B89:E89"/>
    <mergeCell ref="F89:I89"/>
    <mergeCell ref="J89:K89"/>
    <mergeCell ref="L89:M89"/>
    <mergeCell ref="N89:P89"/>
    <mergeCell ref="R89:V89"/>
    <mergeCell ref="W89:Y89"/>
    <mergeCell ref="Z89:AB89"/>
    <mergeCell ref="AI89:AK89"/>
    <mergeCell ref="AI90:AK90"/>
    <mergeCell ref="AI91:AK91"/>
    <mergeCell ref="AN91:AP91"/>
    <mergeCell ref="AQ91:AT91"/>
    <mergeCell ref="AU91:AX91"/>
    <mergeCell ref="AZ91:BB91"/>
    <mergeCell ref="R91:V91"/>
    <mergeCell ref="W91:Y91"/>
    <mergeCell ref="Z91:AB91"/>
    <mergeCell ref="AC91:AE91"/>
    <mergeCell ref="AL91:AM91"/>
    <mergeCell ref="AF91:AH91"/>
    <mergeCell ref="AQ90:AT90"/>
    <mergeCell ref="AU90:AX90"/>
    <mergeCell ref="AZ90:BB90"/>
    <mergeCell ref="B91:E91"/>
    <mergeCell ref="F91:I91"/>
    <mergeCell ref="J91:K91"/>
    <mergeCell ref="L91:M91"/>
    <mergeCell ref="N91:P91"/>
    <mergeCell ref="Z90:AB90"/>
    <mergeCell ref="AC90:AE90"/>
    <mergeCell ref="AU87:AX87"/>
    <mergeCell ref="AZ87:BB87"/>
    <mergeCell ref="BD87:BI87"/>
    <mergeCell ref="B88:E88"/>
    <mergeCell ref="F88:I88"/>
    <mergeCell ref="J88:K88"/>
    <mergeCell ref="L88:M88"/>
    <mergeCell ref="N88:P88"/>
    <mergeCell ref="Z87:AB87"/>
    <mergeCell ref="AC87:AE87"/>
    <mergeCell ref="AL87:AM87"/>
    <mergeCell ref="AN87:AP87"/>
    <mergeCell ref="AZ89:BB89"/>
    <mergeCell ref="BD89:BI89"/>
    <mergeCell ref="B87:E87"/>
    <mergeCell ref="F87:I87"/>
    <mergeCell ref="J87:K87"/>
    <mergeCell ref="L87:M87"/>
    <mergeCell ref="N87:P87"/>
    <mergeCell ref="R87:V87"/>
    <mergeCell ref="W87:Y87"/>
    <mergeCell ref="AC89:AE89"/>
    <mergeCell ref="AL89:AM89"/>
    <mergeCell ref="AN89:AP89"/>
    <mergeCell ref="AQ89:AT89"/>
    <mergeCell ref="AU89:AX89"/>
    <mergeCell ref="AF89:AH89"/>
    <mergeCell ref="AZ86:BB86"/>
    <mergeCell ref="BD86:BI86"/>
    <mergeCell ref="AC86:AE86"/>
    <mergeCell ref="AL86:AM86"/>
    <mergeCell ref="AN86:AP86"/>
    <mergeCell ref="AQ86:AT86"/>
    <mergeCell ref="AU86:AX86"/>
    <mergeCell ref="BD88:BI88"/>
    <mergeCell ref="AF86:AH86"/>
    <mergeCell ref="AF87:AH87"/>
    <mergeCell ref="B86:E86"/>
    <mergeCell ref="F86:I86"/>
    <mergeCell ref="J86:K86"/>
    <mergeCell ref="L86:M86"/>
    <mergeCell ref="N86:P86"/>
    <mergeCell ref="R86:V86"/>
    <mergeCell ref="W86:Y86"/>
    <mergeCell ref="Z86:AB86"/>
    <mergeCell ref="AI87:AK87"/>
    <mergeCell ref="AI88:AK88"/>
    <mergeCell ref="AN88:AP88"/>
    <mergeCell ref="AQ88:AT88"/>
    <mergeCell ref="AU88:AX88"/>
    <mergeCell ref="AZ88:BB88"/>
    <mergeCell ref="R88:V88"/>
    <mergeCell ref="W88:Y88"/>
    <mergeCell ref="Z88:AB88"/>
    <mergeCell ref="AI86:AK86"/>
    <mergeCell ref="AC88:AE88"/>
    <mergeCell ref="AL88:AM88"/>
    <mergeCell ref="AF88:AH88"/>
    <mergeCell ref="AQ87:AT87"/>
    <mergeCell ref="B83:E83"/>
    <mergeCell ref="F83:I83"/>
    <mergeCell ref="AF85:AH85"/>
    <mergeCell ref="AU84:AX84"/>
    <mergeCell ref="AZ84:BB84"/>
    <mergeCell ref="BD84:BI84"/>
    <mergeCell ref="B85:E85"/>
    <mergeCell ref="F85:I85"/>
    <mergeCell ref="J85:K85"/>
    <mergeCell ref="L85:M85"/>
    <mergeCell ref="N85:P85"/>
    <mergeCell ref="R85:V85"/>
    <mergeCell ref="AC84:AE84"/>
    <mergeCell ref="AI84:AK84"/>
    <mergeCell ref="AL84:AM84"/>
    <mergeCell ref="AN84:AP84"/>
    <mergeCell ref="AQ84:AT84"/>
    <mergeCell ref="W82:Y82"/>
    <mergeCell ref="Z82:AB82"/>
    <mergeCell ref="BD83:BI83"/>
    <mergeCell ref="B84:E84"/>
    <mergeCell ref="F84:I84"/>
    <mergeCell ref="J84:K84"/>
    <mergeCell ref="L84:M84"/>
    <mergeCell ref="N84:P84"/>
    <mergeCell ref="R84:V84"/>
    <mergeCell ref="W84:Y84"/>
    <mergeCell ref="Z84:AB84"/>
    <mergeCell ref="AN83:AP83"/>
    <mergeCell ref="AQ83:AT83"/>
    <mergeCell ref="AU83:AX83"/>
    <mergeCell ref="AZ83:BB83"/>
    <mergeCell ref="BD85:BI85"/>
    <mergeCell ref="AF83:AH83"/>
    <mergeCell ref="AF84:AH84"/>
    <mergeCell ref="W83:Y83"/>
    <mergeCell ref="Z83:AB83"/>
    <mergeCell ref="AC83:AE83"/>
    <mergeCell ref="AI83:AK83"/>
    <mergeCell ref="AL83:AM83"/>
    <mergeCell ref="AN85:AP85"/>
    <mergeCell ref="AQ85:AT85"/>
    <mergeCell ref="AU85:AX85"/>
    <mergeCell ref="AZ85:BB85"/>
    <mergeCell ref="W85:Y85"/>
    <mergeCell ref="Z85:AB85"/>
    <mergeCell ref="AC85:AE85"/>
    <mergeCell ref="AI85:AK85"/>
    <mergeCell ref="AL85:AM85"/>
    <mergeCell ref="AZ80:BB80"/>
    <mergeCell ref="BD80:BI80"/>
    <mergeCell ref="B81:E81"/>
    <mergeCell ref="F81:I81"/>
    <mergeCell ref="J81:K81"/>
    <mergeCell ref="L81:M81"/>
    <mergeCell ref="N81:P81"/>
    <mergeCell ref="R81:V81"/>
    <mergeCell ref="AC80:AE80"/>
    <mergeCell ref="AI80:AK80"/>
    <mergeCell ref="AL80:AM80"/>
    <mergeCell ref="AN80:AP80"/>
    <mergeCell ref="AQ80:AT80"/>
    <mergeCell ref="AU82:AX82"/>
    <mergeCell ref="AZ82:BB82"/>
    <mergeCell ref="BD82:BI82"/>
    <mergeCell ref="J83:K83"/>
    <mergeCell ref="L83:M83"/>
    <mergeCell ref="N83:P83"/>
    <mergeCell ref="R83:V83"/>
    <mergeCell ref="AC82:AE82"/>
    <mergeCell ref="AI82:AK82"/>
    <mergeCell ref="AL82:AM82"/>
    <mergeCell ref="AN82:AP82"/>
    <mergeCell ref="AQ82:AT82"/>
    <mergeCell ref="AF82:AH82"/>
    <mergeCell ref="B82:E82"/>
    <mergeCell ref="F82:I82"/>
    <mergeCell ref="J82:K82"/>
    <mergeCell ref="L82:M82"/>
    <mergeCell ref="N82:P82"/>
    <mergeCell ref="R82:V82"/>
    <mergeCell ref="BD79:BI79"/>
    <mergeCell ref="B80:E80"/>
    <mergeCell ref="F80:I80"/>
    <mergeCell ref="J80:K80"/>
    <mergeCell ref="L80:M80"/>
    <mergeCell ref="N80:P80"/>
    <mergeCell ref="R80:V80"/>
    <mergeCell ref="W80:Y80"/>
    <mergeCell ref="Z80:AB80"/>
    <mergeCell ref="AN79:AP79"/>
    <mergeCell ref="AQ79:AT79"/>
    <mergeCell ref="AU79:AX79"/>
    <mergeCell ref="AZ79:BB79"/>
    <mergeCell ref="BD81:BI81"/>
    <mergeCell ref="AF79:AH79"/>
    <mergeCell ref="AF80:AH80"/>
    <mergeCell ref="W79:Y79"/>
    <mergeCell ref="Z79:AB79"/>
    <mergeCell ref="AC79:AE79"/>
    <mergeCell ref="AI79:AK79"/>
    <mergeCell ref="AL79:AM79"/>
    <mergeCell ref="AN81:AP81"/>
    <mergeCell ref="AQ81:AT81"/>
    <mergeCell ref="AU81:AX81"/>
    <mergeCell ref="AZ81:BB81"/>
    <mergeCell ref="W81:Y81"/>
    <mergeCell ref="Z81:AB81"/>
    <mergeCell ref="AC81:AE81"/>
    <mergeCell ref="AI81:AK81"/>
    <mergeCell ref="AL81:AM81"/>
    <mergeCell ref="AF81:AH81"/>
    <mergeCell ref="AU80:AX80"/>
    <mergeCell ref="B79:E79"/>
    <mergeCell ref="F79:I79"/>
    <mergeCell ref="J79:K79"/>
    <mergeCell ref="L79:M79"/>
    <mergeCell ref="N79:P79"/>
    <mergeCell ref="R79:V79"/>
    <mergeCell ref="AC78:AE78"/>
    <mergeCell ref="AI78:AK78"/>
    <mergeCell ref="AL78:AM78"/>
    <mergeCell ref="AN78:AP78"/>
    <mergeCell ref="AQ78:AT78"/>
    <mergeCell ref="AF78:AH78"/>
    <mergeCell ref="B78:E78"/>
    <mergeCell ref="F78:I78"/>
    <mergeCell ref="J78:K78"/>
    <mergeCell ref="L78:M78"/>
    <mergeCell ref="N78:P78"/>
    <mergeCell ref="R78:V78"/>
    <mergeCell ref="W78:Y78"/>
    <mergeCell ref="Z78:AB78"/>
    <mergeCell ref="AF77:AH77"/>
    <mergeCell ref="AU76:AX76"/>
    <mergeCell ref="AZ76:BB76"/>
    <mergeCell ref="BD76:BI76"/>
    <mergeCell ref="B77:E77"/>
    <mergeCell ref="F77:I77"/>
    <mergeCell ref="J77:K77"/>
    <mergeCell ref="L77:M77"/>
    <mergeCell ref="N77:P77"/>
    <mergeCell ref="R77:V77"/>
    <mergeCell ref="AC76:AE76"/>
    <mergeCell ref="AI76:AK76"/>
    <mergeCell ref="AL76:AM76"/>
    <mergeCell ref="AN76:AP76"/>
    <mergeCell ref="AQ76:AT76"/>
    <mergeCell ref="AU78:AX78"/>
    <mergeCell ref="AZ78:BB78"/>
    <mergeCell ref="BD78:BI78"/>
    <mergeCell ref="W74:Y74"/>
    <mergeCell ref="Z74:AB74"/>
    <mergeCell ref="BD75:BI75"/>
    <mergeCell ref="B76:E76"/>
    <mergeCell ref="F76:I76"/>
    <mergeCell ref="J76:K76"/>
    <mergeCell ref="L76:M76"/>
    <mergeCell ref="N76:P76"/>
    <mergeCell ref="R76:V76"/>
    <mergeCell ref="W76:Y76"/>
    <mergeCell ref="Z76:AB76"/>
    <mergeCell ref="AN75:AP75"/>
    <mergeCell ref="AQ75:AT75"/>
    <mergeCell ref="AU75:AX75"/>
    <mergeCell ref="AZ75:BB75"/>
    <mergeCell ref="BD77:BI77"/>
    <mergeCell ref="AF75:AH75"/>
    <mergeCell ref="AF76:AH76"/>
    <mergeCell ref="W75:Y75"/>
    <mergeCell ref="Z75:AB75"/>
    <mergeCell ref="AC75:AE75"/>
    <mergeCell ref="AI75:AK75"/>
    <mergeCell ref="AL75:AM75"/>
    <mergeCell ref="AN77:AP77"/>
    <mergeCell ref="AQ77:AT77"/>
    <mergeCell ref="AU77:AX77"/>
    <mergeCell ref="AZ77:BB77"/>
    <mergeCell ref="W77:Y77"/>
    <mergeCell ref="Z77:AB77"/>
    <mergeCell ref="AC77:AE77"/>
    <mergeCell ref="AI77:AK77"/>
    <mergeCell ref="AL77:AM77"/>
    <mergeCell ref="B73:E73"/>
    <mergeCell ref="F73:I73"/>
    <mergeCell ref="J73:K73"/>
    <mergeCell ref="L73:M73"/>
    <mergeCell ref="N73:P73"/>
    <mergeCell ref="R73:V73"/>
    <mergeCell ref="AC72:AE72"/>
    <mergeCell ref="AI72:AK72"/>
    <mergeCell ref="AL72:AM72"/>
    <mergeCell ref="AN72:AP72"/>
    <mergeCell ref="AQ72:AT72"/>
    <mergeCell ref="AU74:AX74"/>
    <mergeCell ref="AZ74:BB74"/>
    <mergeCell ref="BD74:BI74"/>
    <mergeCell ref="B75:E75"/>
    <mergeCell ref="F75:I75"/>
    <mergeCell ref="J75:K75"/>
    <mergeCell ref="L75:M75"/>
    <mergeCell ref="N75:P75"/>
    <mergeCell ref="R75:V75"/>
    <mergeCell ref="AC74:AE74"/>
    <mergeCell ref="AI74:AK74"/>
    <mergeCell ref="AL74:AM74"/>
    <mergeCell ref="AN74:AP74"/>
    <mergeCell ref="AQ74:AT74"/>
    <mergeCell ref="AF74:AH74"/>
    <mergeCell ref="B74:E74"/>
    <mergeCell ref="F74:I74"/>
    <mergeCell ref="J74:K74"/>
    <mergeCell ref="L74:M74"/>
    <mergeCell ref="N74:P74"/>
    <mergeCell ref="R74:V74"/>
    <mergeCell ref="BD73:BI73"/>
    <mergeCell ref="AF71:AH71"/>
    <mergeCell ref="AF72:AH72"/>
    <mergeCell ref="W71:Y71"/>
    <mergeCell ref="Z71:AB71"/>
    <mergeCell ref="AC71:AE71"/>
    <mergeCell ref="AI71:AK71"/>
    <mergeCell ref="AL71:AM71"/>
    <mergeCell ref="AN73:AP73"/>
    <mergeCell ref="AQ73:AT73"/>
    <mergeCell ref="AU73:AX73"/>
    <mergeCell ref="AZ73:BB73"/>
    <mergeCell ref="W73:Y73"/>
    <mergeCell ref="Z73:AB73"/>
    <mergeCell ref="AC73:AE73"/>
    <mergeCell ref="AI73:AK73"/>
    <mergeCell ref="AL73:AM73"/>
    <mergeCell ref="AF73:AH73"/>
    <mergeCell ref="AU72:AX72"/>
    <mergeCell ref="AZ72:BB72"/>
    <mergeCell ref="BD72:BI72"/>
    <mergeCell ref="N70:P70"/>
    <mergeCell ref="R70:V70"/>
    <mergeCell ref="W70:Y70"/>
    <mergeCell ref="Z70:AB70"/>
    <mergeCell ref="BD71:BI71"/>
    <mergeCell ref="B72:E72"/>
    <mergeCell ref="F72:I72"/>
    <mergeCell ref="J72:K72"/>
    <mergeCell ref="L72:M72"/>
    <mergeCell ref="N72:P72"/>
    <mergeCell ref="R72:V72"/>
    <mergeCell ref="W72:Y72"/>
    <mergeCell ref="Z72:AB72"/>
    <mergeCell ref="AN71:AP71"/>
    <mergeCell ref="AQ71:AT71"/>
    <mergeCell ref="AU71:AX71"/>
    <mergeCell ref="AZ71:BB71"/>
    <mergeCell ref="AZ68:BB68"/>
    <mergeCell ref="BD68:BI68"/>
    <mergeCell ref="B69:E69"/>
    <mergeCell ref="F69:I69"/>
    <mergeCell ref="J69:K69"/>
    <mergeCell ref="L69:M69"/>
    <mergeCell ref="N69:P69"/>
    <mergeCell ref="R69:V69"/>
    <mergeCell ref="AC68:AE68"/>
    <mergeCell ref="AI68:AK68"/>
    <mergeCell ref="AL68:AM68"/>
    <mergeCell ref="AN68:AP68"/>
    <mergeCell ref="AQ68:AT68"/>
    <mergeCell ref="AU70:AX70"/>
    <mergeCell ref="AZ70:BB70"/>
    <mergeCell ref="BD70:BI70"/>
    <mergeCell ref="B71:E71"/>
    <mergeCell ref="F71:I71"/>
    <mergeCell ref="J71:K71"/>
    <mergeCell ref="L71:M71"/>
    <mergeCell ref="N71:P71"/>
    <mergeCell ref="R71:V71"/>
    <mergeCell ref="AC70:AE70"/>
    <mergeCell ref="AI70:AK70"/>
    <mergeCell ref="AL70:AM70"/>
    <mergeCell ref="AN70:AP70"/>
    <mergeCell ref="AQ70:AT70"/>
    <mergeCell ref="AF70:AH70"/>
    <mergeCell ref="B70:E70"/>
    <mergeCell ref="F70:I70"/>
    <mergeCell ref="J70:K70"/>
    <mergeCell ref="L70:M70"/>
    <mergeCell ref="BD67:BI67"/>
    <mergeCell ref="B68:E68"/>
    <mergeCell ref="F68:I68"/>
    <mergeCell ref="J68:K68"/>
    <mergeCell ref="L68:M68"/>
    <mergeCell ref="N68:P68"/>
    <mergeCell ref="R68:V68"/>
    <mergeCell ref="W68:Y68"/>
    <mergeCell ref="Z68:AB68"/>
    <mergeCell ref="AN67:AP67"/>
    <mergeCell ref="AQ67:AT67"/>
    <mergeCell ref="AU67:AX67"/>
    <mergeCell ref="AZ67:BB67"/>
    <mergeCell ref="BD69:BI69"/>
    <mergeCell ref="AF67:AH67"/>
    <mergeCell ref="AF68:AH68"/>
    <mergeCell ref="W67:Y67"/>
    <mergeCell ref="Z67:AB67"/>
    <mergeCell ref="AC67:AE67"/>
    <mergeCell ref="AI67:AK67"/>
    <mergeCell ref="AL67:AM67"/>
    <mergeCell ref="AN69:AP69"/>
    <mergeCell ref="AQ69:AT69"/>
    <mergeCell ref="AU69:AX69"/>
    <mergeCell ref="AZ69:BB69"/>
    <mergeCell ref="W69:Y69"/>
    <mergeCell ref="Z69:AB69"/>
    <mergeCell ref="AC69:AE69"/>
    <mergeCell ref="AI69:AK69"/>
    <mergeCell ref="AL69:AM69"/>
    <mergeCell ref="AF69:AH69"/>
    <mergeCell ref="AU68:AX68"/>
    <mergeCell ref="B67:E67"/>
    <mergeCell ref="F67:I67"/>
    <mergeCell ref="J67:K67"/>
    <mergeCell ref="L67:M67"/>
    <mergeCell ref="N67:P67"/>
    <mergeCell ref="R67:V67"/>
    <mergeCell ref="AC66:AE66"/>
    <mergeCell ref="AI66:AK66"/>
    <mergeCell ref="AL66:AM66"/>
    <mergeCell ref="AN66:AP66"/>
    <mergeCell ref="AQ66:AT66"/>
    <mergeCell ref="AF66:AH66"/>
    <mergeCell ref="B66:E66"/>
    <mergeCell ref="F66:I66"/>
    <mergeCell ref="J66:K66"/>
    <mergeCell ref="L66:M66"/>
    <mergeCell ref="N66:P66"/>
    <mergeCell ref="R66:V66"/>
    <mergeCell ref="W66:Y66"/>
    <mergeCell ref="Z66:AB66"/>
    <mergeCell ref="AF65:AH65"/>
    <mergeCell ref="AU64:AX64"/>
    <mergeCell ref="AZ64:BB64"/>
    <mergeCell ref="BD64:BI64"/>
    <mergeCell ref="B65:E65"/>
    <mergeCell ref="F65:I65"/>
    <mergeCell ref="J65:K65"/>
    <mergeCell ref="L65:M65"/>
    <mergeCell ref="N65:P65"/>
    <mergeCell ref="R65:V65"/>
    <mergeCell ref="AC64:AE64"/>
    <mergeCell ref="AI64:AK64"/>
    <mergeCell ref="AL64:AM64"/>
    <mergeCell ref="AN64:AP64"/>
    <mergeCell ref="AQ64:AT64"/>
    <mergeCell ref="AU66:AX66"/>
    <mergeCell ref="AZ66:BB66"/>
    <mergeCell ref="BD66:BI66"/>
    <mergeCell ref="W62:Y62"/>
    <mergeCell ref="Z62:AB62"/>
    <mergeCell ref="BD63:BI63"/>
    <mergeCell ref="B64:E64"/>
    <mergeCell ref="F64:I64"/>
    <mergeCell ref="J64:K64"/>
    <mergeCell ref="L64:M64"/>
    <mergeCell ref="N64:P64"/>
    <mergeCell ref="R64:V64"/>
    <mergeCell ref="W64:Y64"/>
    <mergeCell ref="Z64:AB64"/>
    <mergeCell ref="AN63:AP63"/>
    <mergeCell ref="AQ63:AT63"/>
    <mergeCell ref="AU63:AX63"/>
    <mergeCell ref="AZ63:BB63"/>
    <mergeCell ref="BD65:BI65"/>
    <mergeCell ref="AF63:AH63"/>
    <mergeCell ref="AF64:AH64"/>
    <mergeCell ref="W63:Y63"/>
    <mergeCell ref="Z63:AB63"/>
    <mergeCell ref="AC63:AE63"/>
    <mergeCell ref="AI63:AK63"/>
    <mergeCell ref="AL63:AM63"/>
    <mergeCell ref="AN65:AP65"/>
    <mergeCell ref="AQ65:AT65"/>
    <mergeCell ref="AU65:AX65"/>
    <mergeCell ref="AZ65:BB65"/>
    <mergeCell ref="W65:Y65"/>
    <mergeCell ref="Z65:AB65"/>
    <mergeCell ref="AC65:AE65"/>
    <mergeCell ref="AI65:AK65"/>
    <mergeCell ref="AL65:AM65"/>
    <mergeCell ref="B61:E61"/>
    <mergeCell ref="F61:I61"/>
    <mergeCell ref="J61:K61"/>
    <mergeCell ref="L61:M61"/>
    <mergeCell ref="N61:P61"/>
    <mergeCell ref="R61:V61"/>
    <mergeCell ref="AC60:AE60"/>
    <mergeCell ref="AI60:AK60"/>
    <mergeCell ref="AL60:AM60"/>
    <mergeCell ref="AN60:AP60"/>
    <mergeCell ref="AQ60:AT60"/>
    <mergeCell ref="AU62:AX62"/>
    <mergeCell ref="AZ62:BB62"/>
    <mergeCell ref="BD62:BI62"/>
    <mergeCell ref="B63:E63"/>
    <mergeCell ref="F63:I63"/>
    <mergeCell ref="J63:K63"/>
    <mergeCell ref="L63:M63"/>
    <mergeCell ref="N63:P63"/>
    <mergeCell ref="R63:V63"/>
    <mergeCell ref="AC62:AE62"/>
    <mergeCell ref="AI62:AK62"/>
    <mergeCell ref="AL62:AM62"/>
    <mergeCell ref="AN62:AP62"/>
    <mergeCell ref="AQ62:AT62"/>
    <mergeCell ref="AF62:AH62"/>
    <mergeCell ref="B62:E62"/>
    <mergeCell ref="F62:I62"/>
    <mergeCell ref="J62:K62"/>
    <mergeCell ref="L62:M62"/>
    <mergeCell ref="N62:P62"/>
    <mergeCell ref="R62:V62"/>
    <mergeCell ref="BD61:BI61"/>
    <mergeCell ref="AF59:AH59"/>
    <mergeCell ref="AF60:AH60"/>
    <mergeCell ref="W59:Y59"/>
    <mergeCell ref="Z59:AB59"/>
    <mergeCell ref="AC59:AE59"/>
    <mergeCell ref="AI59:AK59"/>
    <mergeCell ref="AL59:AM59"/>
    <mergeCell ref="AN61:AP61"/>
    <mergeCell ref="AQ61:AT61"/>
    <mergeCell ref="AU61:AX61"/>
    <mergeCell ref="AZ61:BB61"/>
    <mergeCell ref="W61:Y61"/>
    <mergeCell ref="Z61:AB61"/>
    <mergeCell ref="AC61:AE61"/>
    <mergeCell ref="AI61:AK61"/>
    <mergeCell ref="AL61:AM61"/>
    <mergeCell ref="AF61:AH61"/>
    <mergeCell ref="AU60:AX60"/>
    <mergeCell ref="AZ60:BB60"/>
    <mergeCell ref="BD60:BI60"/>
    <mergeCell ref="N58:P58"/>
    <mergeCell ref="R58:V58"/>
    <mergeCell ref="W58:Y58"/>
    <mergeCell ref="Z58:AB58"/>
    <mergeCell ref="BD59:BI59"/>
    <mergeCell ref="B60:E60"/>
    <mergeCell ref="F60:I60"/>
    <mergeCell ref="J60:K60"/>
    <mergeCell ref="L60:M60"/>
    <mergeCell ref="N60:P60"/>
    <mergeCell ref="R60:V60"/>
    <mergeCell ref="W60:Y60"/>
    <mergeCell ref="Z60:AB60"/>
    <mergeCell ref="AN59:AP59"/>
    <mergeCell ref="AQ59:AT59"/>
    <mergeCell ref="AU59:AX59"/>
    <mergeCell ref="AZ59:BB59"/>
    <mergeCell ref="AZ56:BB56"/>
    <mergeCell ref="BD56:BI56"/>
    <mergeCell ref="B57:E57"/>
    <mergeCell ref="F57:I57"/>
    <mergeCell ref="J57:K57"/>
    <mergeCell ref="L57:M57"/>
    <mergeCell ref="N57:P57"/>
    <mergeCell ref="R57:V57"/>
    <mergeCell ref="AC56:AE56"/>
    <mergeCell ref="AI56:AK56"/>
    <mergeCell ref="AL56:AM56"/>
    <mergeCell ref="AN56:AP56"/>
    <mergeCell ref="AQ56:AT56"/>
    <mergeCell ref="AU58:AX58"/>
    <mergeCell ref="AZ58:BB58"/>
    <mergeCell ref="BD58:BI58"/>
    <mergeCell ref="B59:E59"/>
    <mergeCell ref="F59:I59"/>
    <mergeCell ref="J59:K59"/>
    <mergeCell ref="L59:M59"/>
    <mergeCell ref="N59:P59"/>
    <mergeCell ref="R59:V59"/>
    <mergeCell ref="AC58:AE58"/>
    <mergeCell ref="AI58:AK58"/>
    <mergeCell ref="AL58:AM58"/>
    <mergeCell ref="AN58:AP58"/>
    <mergeCell ref="AQ58:AT58"/>
    <mergeCell ref="AF58:AH58"/>
    <mergeCell ref="B58:E58"/>
    <mergeCell ref="F58:I58"/>
    <mergeCell ref="J58:K58"/>
    <mergeCell ref="L58:M58"/>
    <mergeCell ref="BD55:BI55"/>
    <mergeCell ref="B56:E56"/>
    <mergeCell ref="F56:I56"/>
    <mergeCell ref="J56:K56"/>
    <mergeCell ref="L56:M56"/>
    <mergeCell ref="N56:P56"/>
    <mergeCell ref="R56:V56"/>
    <mergeCell ref="W56:Y56"/>
    <mergeCell ref="Z56:AB56"/>
    <mergeCell ref="AN55:AP55"/>
    <mergeCell ref="AQ55:AT55"/>
    <mergeCell ref="AU55:AX55"/>
    <mergeCell ref="AZ55:BB55"/>
    <mergeCell ref="BD57:BI57"/>
    <mergeCell ref="AF55:AH55"/>
    <mergeCell ref="AF56:AH56"/>
    <mergeCell ref="W55:Y55"/>
    <mergeCell ref="Z55:AB55"/>
    <mergeCell ref="AC55:AE55"/>
    <mergeCell ref="AI55:AK55"/>
    <mergeCell ref="AL55:AM55"/>
    <mergeCell ref="AN57:AP57"/>
    <mergeCell ref="AQ57:AT57"/>
    <mergeCell ref="AU57:AX57"/>
    <mergeCell ref="AZ57:BB57"/>
    <mergeCell ref="W57:Y57"/>
    <mergeCell ref="Z57:AB57"/>
    <mergeCell ref="AC57:AE57"/>
    <mergeCell ref="AI57:AK57"/>
    <mergeCell ref="AL57:AM57"/>
    <mergeCell ref="AF57:AH57"/>
    <mergeCell ref="AU56:AX56"/>
    <mergeCell ref="B55:E55"/>
    <mergeCell ref="F55:I55"/>
    <mergeCell ref="J55:K55"/>
    <mergeCell ref="L55:M55"/>
    <mergeCell ref="N55:P55"/>
    <mergeCell ref="R55:V55"/>
    <mergeCell ref="AC54:AE54"/>
    <mergeCell ref="AI54:AK54"/>
    <mergeCell ref="AL54:AM54"/>
    <mergeCell ref="AN54:AP54"/>
    <mergeCell ref="AQ54:AT54"/>
    <mergeCell ref="AF54:AH54"/>
    <mergeCell ref="B54:E54"/>
    <mergeCell ref="F54:I54"/>
    <mergeCell ref="J54:K54"/>
    <mergeCell ref="L54:M54"/>
    <mergeCell ref="N54:P54"/>
    <mergeCell ref="R54:V54"/>
    <mergeCell ref="W54:Y54"/>
    <mergeCell ref="Z54:AB54"/>
    <mergeCell ref="AF53:AH53"/>
    <mergeCell ref="AU52:AX52"/>
    <mergeCell ref="AZ52:BB52"/>
    <mergeCell ref="BD52:BI52"/>
    <mergeCell ref="B53:E53"/>
    <mergeCell ref="F53:I53"/>
    <mergeCell ref="J53:K53"/>
    <mergeCell ref="L53:M53"/>
    <mergeCell ref="N53:P53"/>
    <mergeCell ref="R53:V53"/>
    <mergeCell ref="AC52:AE52"/>
    <mergeCell ref="AI52:AK52"/>
    <mergeCell ref="AL52:AM52"/>
    <mergeCell ref="AN52:AP52"/>
    <mergeCell ref="AQ52:AT52"/>
    <mergeCell ref="AU54:AX54"/>
    <mergeCell ref="AZ54:BB54"/>
    <mergeCell ref="BD54:BI54"/>
    <mergeCell ref="W50:Y50"/>
    <mergeCell ref="Z50:AB50"/>
    <mergeCell ref="BD51:BI51"/>
    <mergeCell ref="B52:E52"/>
    <mergeCell ref="F52:I52"/>
    <mergeCell ref="J52:K52"/>
    <mergeCell ref="L52:M52"/>
    <mergeCell ref="N52:P52"/>
    <mergeCell ref="R52:V52"/>
    <mergeCell ref="W52:Y52"/>
    <mergeCell ref="Z52:AB52"/>
    <mergeCell ref="AN51:AP51"/>
    <mergeCell ref="AQ51:AT51"/>
    <mergeCell ref="AU51:AX51"/>
    <mergeCell ref="AZ51:BB51"/>
    <mergeCell ref="BD53:BI53"/>
    <mergeCell ref="AF51:AH51"/>
    <mergeCell ref="AF52:AH52"/>
    <mergeCell ref="W51:Y51"/>
    <mergeCell ref="Z51:AB51"/>
    <mergeCell ref="AC51:AE51"/>
    <mergeCell ref="AI51:AK51"/>
    <mergeCell ref="AL51:AM51"/>
    <mergeCell ref="AN53:AP53"/>
    <mergeCell ref="AQ53:AT53"/>
    <mergeCell ref="AU53:AX53"/>
    <mergeCell ref="AZ53:BB53"/>
    <mergeCell ref="W53:Y53"/>
    <mergeCell ref="Z53:AB53"/>
    <mergeCell ref="AC53:AE53"/>
    <mergeCell ref="AI53:AK53"/>
    <mergeCell ref="AL53:AM53"/>
    <mergeCell ref="B49:E49"/>
    <mergeCell ref="F49:I49"/>
    <mergeCell ref="J49:K49"/>
    <mergeCell ref="L49:M49"/>
    <mergeCell ref="N49:P49"/>
    <mergeCell ref="R49:V49"/>
    <mergeCell ref="AC48:AE48"/>
    <mergeCell ref="AI48:AK48"/>
    <mergeCell ref="AL48:AM48"/>
    <mergeCell ref="AN48:AP48"/>
    <mergeCell ref="AQ48:AT48"/>
    <mergeCell ref="AU50:AX50"/>
    <mergeCell ref="AZ50:BB50"/>
    <mergeCell ref="BD50:BI50"/>
    <mergeCell ref="B51:E51"/>
    <mergeCell ref="F51:I51"/>
    <mergeCell ref="J51:K51"/>
    <mergeCell ref="L51:M51"/>
    <mergeCell ref="N51:P51"/>
    <mergeCell ref="R51:V51"/>
    <mergeCell ref="AC50:AE50"/>
    <mergeCell ref="AI50:AK50"/>
    <mergeCell ref="AL50:AM50"/>
    <mergeCell ref="AN50:AP50"/>
    <mergeCell ref="AQ50:AT50"/>
    <mergeCell ref="AF50:AH50"/>
    <mergeCell ref="B50:E50"/>
    <mergeCell ref="F50:I50"/>
    <mergeCell ref="J50:K50"/>
    <mergeCell ref="L50:M50"/>
    <mergeCell ref="N50:P50"/>
    <mergeCell ref="R50:V50"/>
    <mergeCell ref="BD49:BI49"/>
    <mergeCell ref="AF47:AH47"/>
    <mergeCell ref="AF48:AH48"/>
    <mergeCell ref="W47:Y47"/>
    <mergeCell ref="Z47:AB47"/>
    <mergeCell ref="AC47:AE47"/>
    <mergeCell ref="AI47:AK47"/>
    <mergeCell ref="AL47:AM47"/>
    <mergeCell ref="AN49:AP49"/>
    <mergeCell ref="AQ49:AT49"/>
    <mergeCell ref="AU49:AX49"/>
    <mergeCell ref="AZ49:BB49"/>
    <mergeCell ref="W49:Y49"/>
    <mergeCell ref="Z49:AB49"/>
    <mergeCell ref="AC49:AE49"/>
    <mergeCell ref="AI49:AK49"/>
    <mergeCell ref="AL49:AM49"/>
    <mergeCell ref="AF49:AH49"/>
    <mergeCell ref="AU48:AX48"/>
    <mergeCell ref="AZ48:BB48"/>
    <mergeCell ref="BD48:BI48"/>
    <mergeCell ref="N46:P46"/>
    <mergeCell ref="R46:V46"/>
    <mergeCell ref="W46:Y46"/>
    <mergeCell ref="Z46:AB46"/>
    <mergeCell ref="BD47:BI47"/>
    <mergeCell ref="B48:E48"/>
    <mergeCell ref="F48:I48"/>
    <mergeCell ref="J48:K48"/>
    <mergeCell ref="L48:M48"/>
    <mergeCell ref="N48:P48"/>
    <mergeCell ref="R48:V48"/>
    <mergeCell ref="W48:Y48"/>
    <mergeCell ref="Z48:AB48"/>
    <mergeCell ref="AN47:AP47"/>
    <mergeCell ref="AQ47:AT47"/>
    <mergeCell ref="AU47:AX47"/>
    <mergeCell ref="AZ47:BB47"/>
    <mergeCell ref="AZ44:BB44"/>
    <mergeCell ref="BD44:BI44"/>
    <mergeCell ref="B45:E45"/>
    <mergeCell ref="F45:I45"/>
    <mergeCell ref="J45:K45"/>
    <mergeCell ref="L45:M45"/>
    <mergeCell ref="N45:P45"/>
    <mergeCell ref="R45:V45"/>
    <mergeCell ref="AC44:AE44"/>
    <mergeCell ref="AI44:AK44"/>
    <mergeCell ref="AL44:AM44"/>
    <mergeCell ref="AN44:AP44"/>
    <mergeCell ref="AQ44:AT44"/>
    <mergeCell ref="AU46:AX46"/>
    <mergeCell ref="AZ46:BB46"/>
    <mergeCell ref="BD46:BI46"/>
    <mergeCell ref="B47:E47"/>
    <mergeCell ref="F47:I47"/>
    <mergeCell ref="J47:K47"/>
    <mergeCell ref="L47:M47"/>
    <mergeCell ref="N47:P47"/>
    <mergeCell ref="R47:V47"/>
    <mergeCell ref="AC46:AE46"/>
    <mergeCell ref="AI46:AK46"/>
    <mergeCell ref="AL46:AM46"/>
    <mergeCell ref="AN46:AP46"/>
    <mergeCell ref="AQ46:AT46"/>
    <mergeCell ref="AF46:AH46"/>
    <mergeCell ref="B46:E46"/>
    <mergeCell ref="F46:I46"/>
    <mergeCell ref="J46:K46"/>
    <mergeCell ref="L46:M46"/>
    <mergeCell ref="BD43:BI43"/>
    <mergeCell ref="B44:E44"/>
    <mergeCell ref="F44:I44"/>
    <mergeCell ref="J44:K44"/>
    <mergeCell ref="L44:M44"/>
    <mergeCell ref="N44:P44"/>
    <mergeCell ref="R44:V44"/>
    <mergeCell ref="W44:Y44"/>
    <mergeCell ref="Z44:AB44"/>
    <mergeCell ref="AN43:AP43"/>
    <mergeCell ref="AQ43:AT43"/>
    <mergeCell ref="AU43:AX43"/>
    <mergeCell ref="AZ43:BB43"/>
    <mergeCell ref="BD45:BI45"/>
    <mergeCell ref="AF43:AH43"/>
    <mergeCell ref="AF44:AH44"/>
    <mergeCell ref="W43:Y43"/>
    <mergeCell ref="Z43:AB43"/>
    <mergeCell ref="AC43:AE43"/>
    <mergeCell ref="AI43:AK43"/>
    <mergeCell ref="AL43:AM43"/>
    <mergeCell ref="AN45:AP45"/>
    <mergeCell ref="AQ45:AT45"/>
    <mergeCell ref="AU45:AX45"/>
    <mergeCell ref="AZ45:BB45"/>
    <mergeCell ref="W45:Y45"/>
    <mergeCell ref="Z45:AB45"/>
    <mergeCell ref="AC45:AE45"/>
    <mergeCell ref="AI45:AK45"/>
    <mergeCell ref="AL45:AM45"/>
    <mergeCell ref="AF45:AH45"/>
    <mergeCell ref="AU44:AX44"/>
    <mergeCell ref="B43:E43"/>
    <mergeCell ref="F43:I43"/>
    <mergeCell ref="J43:K43"/>
    <mergeCell ref="L43:M43"/>
    <mergeCell ref="N43:P43"/>
    <mergeCell ref="R43:V43"/>
    <mergeCell ref="AC42:AE42"/>
    <mergeCell ref="AI42:AK42"/>
    <mergeCell ref="AL42:AM42"/>
    <mergeCell ref="AN42:AP42"/>
    <mergeCell ref="AQ42:AT42"/>
    <mergeCell ref="AF42:AH42"/>
    <mergeCell ref="B42:E42"/>
    <mergeCell ref="F42:I42"/>
    <mergeCell ref="J42:K42"/>
    <mergeCell ref="L42:M42"/>
    <mergeCell ref="N42:P42"/>
    <mergeCell ref="R42:V42"/>
    <mergeCell ref="W42:Y42"/>
    <mergeCell ref="Z42:AB42"/>
    <mergeCell ref="AF41:AH41"/>
    <mergeCell ref="AU40:AX40"/>
    <mergeCell ref="AZ40:BB40"/>
    <mergeCell ref="BD40:BI40"/>
    <mergeCell ref="B41:E41"/>
    <mergeCell ref="F41:I41"/>
    <mergeCell ref="J41:K41"/>
    <mergeCell ref="L41:M41"/>
    <mergeCell ref="N41:P41"/>
    <mergeCell ref="R41:V41"/>
    <mergeCell ref="AC40:AE40"/>
    <mergeCell ref="AI40:AK40"/>
    <mergeCell ref="AL40:AM40"/>
    <mergeCell ref="AN40:AP40"/>
    <mergeCell ref="AQ40:AT40"/>
    <mergeCell ref="AU42:AX42"/>
    <mergeCell ref="AZ42:BB42"/>
    <mergeCell ref="BD42:BI42"/>
    <mergeCell ref="W38:Y38"/>
    <mergeCell ref="Z38:AB38"/>
    <mergeCell ref="BD39:BI39"/>
    <mergeCell ref="B40:E40"/>
    <mergeCell ref="F40:I40"/>
    <mergeCell ref="J40:K40"/>
    <mergeCell ref="L40:M40"/>
    <mergeCell ref="N40:P40"/>
    <mergeCell ref="R40:V40"/>
    <mergeCell ref="W40:Y40"/>
    <mergeCell ref="Z40:AB40"/>
    <mergeCell ref="AN39:AP39"/>
    <mergeCell ref="AQ39:AT39"/>
    <mergeCell ref="AU39:AX39"/>
    <mergeCell ref="AZ39:BB39"/>
    <mergeCell ref="BD41:BI41"/>
    <mergeCell ref="AF39:AH39"/>
    <mergeCell ref="AF40:AH40"/>
    <mergeCell ref="W39:Y39"/>
    <mergeCell ref="Z39:AB39"/>
    <mergeCell ref="AC39:AE39"/>
    <mergeCell ref="AI39:AK39"/>
    <mergeCell ref="AL39:AM39"/>
    <mergeCell ref="AN41:AP41"/>
    <mergeCell ref="AQ41:AT41"/>
    <mergeCell ref="AU41:AX41"/>
    <mergeCell ref="AZ41:BB41"/>
    <mergeCell ref="W41:Y41"/>
    <mergeCell ref="Z41:AB41"/>
    <mergeCell ref="AC41:AE41"/>
    <mergeCell ref="AI41:AK41"/>
    <mergeCell ref="AL41:AM41"/>
    <mergeCell ref="B37:E37"/>
    <mergeCell ref="F37:I37"/>
    <mergeCell ref="J37:K37"/>
    <mergeCell ref="L37:M37"/>
    <mergeCell ref="N37:P37"/>
    <mergeCell ref="R37:V37"/>
    <mergeCell ref="AC36:AE36"/>
    <mergeCell ref="AI36:AK36"/>
    <mergeCell ref="AL36:AM36"/>
    <mergeCell ref="AN36:AP36"/>
    <mergeCell ref="AQ36:AT36"/>
    <mergeCell ref="AU38:AX38"/>
    <mergeCell ref="AZ38:BB38"/>
    <mergeCell ref="BD38:BI38"/>
    <mergeCell ref="B39:E39"/>
    <mergeCell ref="F39:I39"/>
    <mergeCell ref="J39:K39"/>
    <mergeCell ref="L39:M39"/>
    <mergeCell ref="N39:P39"/>
    <mergeCell ref="R39:V39"/>
    <mergeCell ref="AC38:AE38"/>
    <mergeCell ref="AI38:AK38"/>
    <mergeCell ref="AL38:AM38"/>
    <mergeCell ref="AN38:AP38"/>
    <mergeCell ref="AQ38:AT38"/>
    <mergeCell ref="AF38:AH38"/>
    <mergeCell ref="B38:E38"/>
    <mergeCell ref="F38:I38"/>
    <mergeCell ref="J38:K38"/>
    <mergeCell ref="L38:M38"/>
    <mergeCell ref="N38:P38"/>
    <mergeCell ref="R38:V38"/>
    <mergeCell ref="BD37:BI37"/>
    <mergeCell ref="AF35:AH35"/>
    <mergeCell ref="AF36:AH36"/>
    <mergeCell ref="W35:Y35"/>
    <mergeCell ref="Z35:AB35"/>
    <mergeCell ref="AC35:AE35"/>
    <mergeCell ref="AI35:AK35"/>
    <mergeCell ref="AL35:AM35"/>
    <mergeCell ref="AN37:AP37"/>
    <mergeCell ref="AQ37:AT37"/>
    <mergeCell ref="AU37:AX37"/>
    <mergeCell ref="AZ37:BB37"/>
    <mergeCell ref="W37:Y37"/>
    <mergeCell ref="Z37:AB37"/>
    <mergeCell ref="AC37:AE37"/>
    <mergeCell ref="AI37:AK37"/>
    <mergeCell ref="AL37:AM37"/>
    <mergeCell ref="AF37:AH37"/>
    <mergeCell ref="AU36:AX36"/>
    <mergeCell ref="AZ36:BB36"/>
    <mergeCell ref="BD36:BI36"/>
    <mergeCell ref="N34:P34"/>
    <mergeCell ref="R34:V34"/>
    <mergeCell ref="W34:Y34"/>
    <mergeCell ref="Z34:AB34"/>
    <mergeCell ref="BD35:BI35"/>
    <mergeCell ref="B36:E36"/>
    <mergeCell ref="F36:I36"/>
    <mergeCell ref="J36:K36"/>
    <mergeCell ref="L36:M36"/>
    <mergeCell ref="N36:P36"/>
    <mergeCell ref="R36:V36"/>
    <mergeCell ref="W36:Y36"/>
    <mergeCell ref="Z36:AB36"/>
    <mergeCell ref="AN35:AP35"/>
    <mergeCell ref="AQ35:AT35"/>
    <mergeCell ref="AU35:AX35"/>
    <mergeCell ref="AZ35:BB35"/>
    <mergeCell ref="AZ32:BB32"/>
    <mergeCell ref="BD32:BI32"/>
    <mergeCell ref="B33:E33"/>
    <mergeCell ref="F33:I33"/>
    <mergeCell ref="J33:K33"/>
    <mergeCell ref="L33:M33"/>
    <mergeCell ref="N33:P33"/>
    <mergeCell ref="R33:V33"/>
    <mergeCell ref="AC32:AE32"/>
    <mergeCell ref="AI32:AK32"/>
    <mergeCell ref="AL32:AM32"/>
    <mergeCell ref="AN32:AP32"/>
    <mergeCell ref="AQ32:AT32"/>
    <mergeCell ref="AU34:AX34"/>
    <mergeCell ref="AZ34:BB34"/>
    <mergeCell ref="BD34:BI34"/>
    <mergeCell ref="B35:E35"/>
    <mergeCell ref="F35:I35"/>
    <mergeCell ref="J35:K35"/>
    <mergeCell ref="L35:M35"/>
    <mergeCell ref="N35:P35"/>
    <mergeCell ref="R35:V35"/>
    <mergeCell ref="AC34:AE34"/>
    <mergeCell ref="AI34:AK34"/>
    <mergeCell ref="AL34:AM34"/>
    <mergeCell ref="AN34:AP34"/>
    <mergeCell ref="AQ34:AT34"/>
    <mergeCell ref="AF34:AH34"/>
    <mergeCell ref="B34:E34"/>
    <mergeCell ref="F34:I34"/>
    <mergeCell ref="J34:K34"/>
    <mergeCell ref="L34:M34"/>
    <mergeCell ref="BD31:BI31"/>
    <mergeCell ref="B32:E32"/>
    <mergeCell ref="F32:I32"/>
    <mergeCell ref="J32:K32"/>
    <mergeCell ref="L32:M32"/>
    <mergeCell ref="N32:P32"/>
    <mergeCell ref="R32:V32"/>
    <mergeCell ref="W32:Y32"/>
    <mergeCell ref="Z32:AB32"/>
    <mergeCell ref="AN31:AP31"/>
    <mergeCell ref="AQ31:AT31"/>
    <mergeCell ref="AU31:AX31"/>
    <mergeCell ref="AZ31:BB31"/>
    <mergeCell ref="BD33:BI33"/>
    <mergeCell ref="AF31:AH31"/>
    <mergeCell ref="AF32:AH32"/>
    <mergeCell ref="W31:Y31"/>
    <mergeCell ref="Z31:AB31"/>
    <mergeCell ref="AC31:AE31"/>
    <mergeCell ref="AI31:AK31"/>
    <mergeCell ref="AL31:AM31"/>
    <mergeCell ref="AN33:AP33"/>
    <mergeCell ref="AQ33:AT33"/>
    <mergeCell ref="AU33:AX33"/>
    <mergeCell ref="AZ33:BB33"/>
    <mergeCell ref="W33:Y33"/>
    <mergeCell ref="Z33:AB33"/>
    <mergeCell ref="AC33:AE33"/>
    <mergeCell ref="AI33:AK33"/>
    <mergeCell ref="AL33:AM33"/>
    <mergeCell ref="AF33:AH33"/>
    <mergeCell ref="AU32:AX32"/>
    <mergeCell ref="B31:E31"/>
    <mergeCell ref="F31:I31"/>
    <mergeCell ref="J31:K31"/>
    <mergeCell ref="L31:M31"/>
    <mergeCell ref="N31:P31"/>
    <mergeCell ref="R31:V31"/>
    <mergeCell ref="AC30:AE30"/>
    <mergeCell ref="AI30:AK30"/>
    <mergeCell ref="AL30:AM30"/>
    <mergeCell ref="AN30:AP30"/>
    <mergeCell ref="AQ30:AT30"/>
    <mergeCell ref="AF30:AH30"/>
    <mergeCell ref="B30:E30"/>
    <mergeCell ref="F30:I30"/>
    <mergeCell ref="J30:K30"/>
    <mergeCell ref="L30:M30"/>
    <mergeCell ref="N30:P30"/>
    <mergeCell ref="R30:V30"/>
    <mergeCell ref="W30:Y30"/>
    <mergeCell ref="Z30:AB30"/>
    <mergeCell ref="AU28:AX28"/>
    <mergeCell ref="AZ28:BB28"/>
    <mergeCell ref="BD28:BI28"/>
    <mergeCell ref="B29:E29"/>
    <mergeCell ref="F29:I29"/>
    <mergeCell ref="J29:K29"/>
    <mergeCell ref="L29:M29"/>
    <mergeCell ref="N29:P29"/>
    <mergeCell ref="R29:V29"/>
    <mergeCell ref="AC28:AE28"/>
    <mergeCell ref="AI28:AK28"/>
    <mergeCell ref="AL28:AM28"/>
    <mergeCell ref="AN28:AP28"/>
    <mergeCell ref="AQ28:AT28"/>
    <mergeCell ref="AU30:AX30"/>
    <mergeCell ref="AZ30:BB30"/>
    <mergeCell ref="BD30:BI30"/>
    <mergeCell ref="BD25:BI25"/>
    <mergeCell ref="BD24:BI24"/>
    <mergeCell ref="B28:E28"/>
    <mergeCell ref="F28:I28"/>
    <mergeCell ref="J28:K28"/>
    <mergeCell ref="L28:M28"/>
    <mergeCell ref="N28:P28"/>
    <mergeCell ref="R28:V28"/>
    <mergeCell ref="W28:Y28"/>
    <mergeCell ref="Z28:AB28"/>
    <mergeCell ref="AN27:AP27"/>
    <mergeCell ref="AQ27:AT27"/>
    <mergeCell ref="AU27:AX27"/>
    <mergeCell ref="AZ27:BB27"/>
    <mergeCell ref="BD29:BI29"/>
    <mergeCell ref="AF27:AH27"/>
    <mergeCell ref="AF28:AH28"/>
    <mergeCell ref="W27:Y27"/>
    <mergeCell ref="Z27:AB27"/>
    <mergeCell ref="AC27:AE27"/>
    <mergeCell ref="AI27:AK27"/>
    <mergeCell ref="AL27:AM27"/>
    <mergeCell ref="AN29:AP29"/>
    <mergeCell ref="AQ29:AT29"/>
    <mergeCell ref="AU29:AX29"/>
    <mergeCell ref="AZ29:BB29"/>
    <mergeCell ref="W29:Y29"/>
    <mergeCell ref="Z29:AB29"/>
    <mergeCell ref="AC29:AE29"/>
    <mergeCell ref="AI29:AK29"/>
    <mergeCell ref="AL29:AM29"/>
    <mergeCell ref="AF29:AH29"/>
    <mergeCell ref="AU26:AX26"/>
    <mergeCell ref="AZ26:BB26"/>
    <mergeCell ref="BD26:BI26"/>
    <mergeCell ref="B27:E27"/>
    <mergeCell ref="F27:I27"/>
    <mergeCell ref="J27:K27"/>
    <mergeCell ref="L27:M27"/>
    <mergeCell ref="N27:P27"/>
    <mergeCell ref="R27:V27"/>
    <mergeCell ref="AC26:AE26"/>
    <mergeCell ref="AI26:AK26"/>
    <mergeCell ref="AL26:AM26"/>
    <mergeCell ref="AN26:AP26"/>
    <mergeCell ref="AQ26:AT26"/>
    <mergeCell ref="AF26:AH26"/>
    <mergeCell ref="B26:E26"/>
    <mergeCell ref="F26:I26"/>
    <mergeCell ref="J26:K26"/>
    <mergeCell ref="L26:M26"/>
    <mergeCell ref="N26:P26"/>
    <mergeCell ref="R26:V26"/>
    <mergeCell ref="W26:Y26"/>
    <mergeCell ref="Z26:AB26"/>
    <mergeCell ref="BD27:BI27"/>
    <mergeCell ref="L23:M23"/>
    <mergeCell ref="N23:P23"/>
    <mergeCell ref="R23:V23"/>
    <mergeCell ref="AN25:AP25"/>
    <mergeCell ref="AQ25:AT25"/>
    <mergeCell ref="AU25:AX25"/>
    <mergeCell ref="AZ25:BB25"/>
    <mergeCell ref="W25:Y25"/>
    <mergeCell ref="Z25:AB25"/>
    <mergeCell ref="AC25:AE25"/>
    <mergeCell ref="AI25:AK25"/>
    <mergeCell ref="AL25:AM25"/>
    <mergeCell ref="AF25:AH25"/>
    <mergeCell ref="AU24:AX24"/>
    <mergeCell ref="AZ24:BB24"/>
    <mergeCell ref="B25:E25"/>
    <mergeCell ref="F25:I25"/>
    <mergeCell ref="J25:K25"/>
    <mergeCell ref="L25:M25"/>
    <mergeCell ref="N25:P25"/>
    <mergeCell ref="R25:V25"/>
    <mergeCell ref="AC24:AE24"/>
    <mergeCell ref="AI24:AK24"/>
    <mergeCell ref="AL24:AM24"/>
    <mergeCell ref="AN24:AP24"/>
    <mergeCell ref="AQ24:AT24"/>
    <mergeCell ref="AI21:AK22"/>
    <mergeCell ref="AL21:AP21"/>
    <mergeCell ref="J21:K22"/>
    <mergeCell ref="L21:M22"/>
    <mergeCell ref="N21:P22"/>
    <mergeCell ref="Q21:Q22"/>
    <mergeCell ref="R21:V22"/>
    <mergeCell ref="W21:Y22"/>
    <mergeCell ref="AF21:AH22"/>
    <mergeCell ref="BD23:BI23"/>
    <mergeCell ref="B24:E24"/>
    <mergeCell ref="F24:I24"/>
    <mergeCell ref="J24:K24"/>
    <mergeCell ref="L24:M24"/>
    <mergeCell ref="N24:P24"/>
    <mergeCell ref="R24:V24"/>
    <mergeCell ref="W24:Y24"/>
    <mergeCell ref="Z24:AB24"/>
    <mergeCell ref="AN23:AP23"/>
    <mergeCell ref="AQ23:AT23"/>
    <mergeCell ref="AU23:AX23"/>
    <mergeCell ref="AZ23:BB23"/>
    <mergeCell ref="AF23:AH23"/>
    <mergeCell ref="AF24:AH24"/>
    <mergeCell ref="W23:Y23"/>
    <mergeCell ref="Z23:AB23"/>
    <mergeCell ref="AC23:AE23"/>
    <mergeCell ref="AI23:AK23"/>
    <mergeCell ref="AL23:AM23"/>
    <mergeCell ref="B23:E23"/>
    <mergeCell ref="F23:I23"/>
    <mergeCell ref="J23:K23"/>
    <mergeCell ref="AV14:BA14"/>
    <mergeCell ref="BB14:BI14"/>
    <mergeCell ref="AV13:BA13"/>
    <mergeCell ref="BB13:BI13"/>
    <mergeCell ref="AV11:BI11"/>
    <mergeCell ref="AV12:BA12"/>
    <mergeCell ref="BB12:BI12"/>
    <mergeCell ref="A11:G11"/>
    <mergeCell ref="A18:BI18"/>
    <mergeCell ref="A20:A22"/>
    <mergeCell ref="B20:V20"/>
    <mergeCell ref="W20:AB20"/>
    <mergeCell ref="AC20:AP20"/>
    <mergeCell ref="BD20:BI22"/>
    <mergeCell ref="B21:E22"/>
    <mergeCell ref="F21:I22"/>
    <mergeCell ref="AV16:BA16"/>
    <mergeCell ref="BB16:BI16"/>
    <mergeCell ref="AV15:BA15"/>
    <mergeCell ref="BB15:BI15"/>
    <mergeCell ref="AQ20:BC20"/>
    <mergeCell ref="H11:V11"/>
    <mergeCell ref="W11:AU11"/>
    <mergeCell ref="AQ21:AT22"/>
    <mergeCell ref="AU21:AX22"/>
    <mergeCell ref="AY21:AY22"/>
    <mergeCell ref="AZ21:BB22"/>
    <mergeCell ref="BC21:BC22"/>
    <mergeCell ref="AL22:AM22"/>
    <mergeCell ref="AN22:AP22"/>
    <mergeCell ref="Z21:AB22"/>
    <mergeCell ref="AC21:AE22"/>
    <mergeCell ref="A4:R4"/>
    <mergeCell ref="A5:R5"/>
    <mergeCell ref="A7:R7"/>
    <mergeCell ref="A9:R9"/>
    <mergeCell ref="BB1:BI9"/>
    <mergeCell ref="AK1:BA1"/>
    <mergeCell ref="AK2:AO2"/>
    <mergeCell ref="AK3:AO3"/>
    <mergeCell ref="AK4:AO4"/>
    <mergeCell ref="AK5:AO5"/>
    <mergeCell ref="AK7:AO7"/>
    <mergeCell ref="AK9:AO9"/>
    <mergeCell ref="AP2:BA2"/>
    <mergeCell ref="AP3:BA3"/>
    <mergeCell ref="AP4:BA4"/>
    <mergeCell ref="AP5:BA5"/>
    <mergeCell ref="AP7:BA7"/>
    <mergeCell ref="AP9:BA9"/>
    <mergeCell ref="AK6:AO6"/>
    <mergeCell ref="AP6:BA6"/>
    <mergeCell ref="A6:R6"/>
    <mergeCell ref="AH1:AJ9"/>
    <mergeCell ref="S1:AG9"/>
    <mergeCell ref="AK8:AO8"/>
    <mergeCell ref="AP8:BA8"/>
  </mergeCells>
  <phoneticPr fontId="18" type="noConversion"/>
  <dataValidations count="8">
    <dataValidation type="list" allowBlank="1" showInputMessage="1" showErrorMessage="1" sqref="AP5:BA5" xr:uid="{B612831C-11E7-4C99-AA97-D3DAB838B3D1}">
      <formula1>districts</formula1>
    </dataValidation>
    <dataValidation type="list" allowBlank="1" showInputMessage="1" showErrorMessage="1" sqref="J23:K135" xr:uid="{B07E1D63-A59E-44F6-B08B-E7FA86DF7987}">
      <formula1>"M,F"</formula1>
    </dataValidation>
    <dataValidation type="list" allowBlank="1" showInputMessage="1" showErrorMessage="1" sqref="AY23:AY135" xr:uid="{A9DFB7D1-26AB-45B4-8DD2-E7B8D17829AE}">
      <formula1>"F1,F2,F3,N/A,Cruza"</formula1>
    </dataValidation>
    <dataValidation type="list" allowBlank="1" showInputMessage="1" showErrorMessage="1" sqref="AI83:AK124" xr:uid="{96F2E1B9-CDE4-4679-977B-F27B14A756A1}">
      <formula1>INDIRECT(SUBSTITUTE(#REF!,"_"," "))</formula1>
    </dataValidation>
    <dataValidation type="list" allowBlank="1" showInputMessage="1" showErrorMessage="1" sqref="AP7:BA7" xr:uid="{5C59F1D2-AFCB-47CC-83C0-2AD83A224CA1}">
      <formula1>"Caprinos, Bovinos, Ovinos, Galinhas, Suínos, Patos"</formula1>
    </dataValidation>
    <dataValidation type="list" allowBlank="1" showInputMessage="1" showErrorMessage="1" sqref="AP6:BA6 AC23:AE135" xr:uid="{BEDFDECF-705C-4F98-8F2B-B947A7A145E7}">
      <formula1>INDIRECT(SUBSTITUTE($AP$5,"_"," "))</formula1>
    </dataValidation>
    <dataValidation type="whole" allowBlank="1" showInputMessage="1" showErrorMessage="1" sqref="AP3:BA3" xr:uid="{A867FE06-E950-4C9C-8334-3314E1DCBF91}">
      <formula1>100000000</formula1>
      <formula2>199999999</formula2>
    </dataValidation>
    <dataValidation type="list" allowBlank="1" showInputMessage="1" showErrorMessage="1" sqref="AQ23:AT135" xr:uid="{E3DDAF77-AF18-404D-8575-56EA0FA8D3D0}">
      <formula1>INDIRECT(SUBSTITUTE($AP$7,"_"," "))</formula1>
    </dataValidation>
  </dataValidations>
  <pageMargins left="0.1" right="0.1" top="0.1" bottom="0.75" header="0.3" footer="0.1"/>
  <pageSetup paperSize="9" orientation="landscape" r:id="rId1"/>
  <headerFooter>
    <oddFooter>&amp;L&amp;"Arial Nova Cond Light,Italic"&amp;10 1.º MEMBRO _____________________&amp;C&amp;"Arial Nova Cond Light,Bold Italic"&amp;10A COMISSÃO RECEPTORA
&amp;"Arial Nova Cond Light,Italic"2.º MEMBRO _________________&amp;R&amp;"Arial Nova Cond Light,Italic"&amp;10 3.º MEMBRO _______________</oddFooter>
  </headerFooter>
  <ignoredErrors>
    <ignoredError sqref="A20:A135" numberStoredAsText="1"/>
  </ignoredError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DBD839A7-E720-403A-9DDB-84E4DC51B47C}">
          <x14:formula1>
            <xm:f>INDIRECT(SUBSTITUTE(LISTS!$BS$4,"_"," "))</xm:f>
          </x14:formula1>
          <xm:sqref>AU23:AX135</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FFB24-F7F3-4237-A479-ED0AB62BB91D}">
  <sheetPr codeName="Sheet26">
    <tabColor rgb="FF00B050"/>
  </sheetPr>
  <dimension ref="A1:P120"/>
  <sheetViews>
    <sheetView showGridLines="0" topLeftCell="E1" zoomScale="130" zoomScaleNormal="130" workbookViewId="0">
      <selection activeCell="F118" sqref="F118"/>
    </sheetView>
  </sheetViews>
  <sheetFormatPr defaultRowHeight="13.9" x14ac:dyDescent="0.4"/>
  <cols>
    <col min="1" max="4" width="9.06640625" style="338"/>
    <col min="5" max="6" width="16.3984375" style="338" customWidth="1"/>
    <col min="7" max="9" width="10.9296875" style="606" customWidth="1"/>
    <col min="10" max="10" width="10.265625" style="338" customWidth="1"/>
    <col min="11" max="11" width="12.19921875" style="338" customWidth="1"/>
    <col min="12" max="13" width="9.06640625" style="338"/>
    <col min="14" max="14" width="6.53125" style="338" bestFit="1" customWidth="1"/>
    <col min="15" max="16" width="12.73046875" style="338" customWidth="1"/>
    <col min="17" max="16384" width="9.06640625" style="338"/>
  </cols>
  <sheetData>
    <row r="1" spans="1:16" s="603" customFormat="1" ht="16.149999999999999" customHeight="1" x14ac:dyDescent="0.45">
      <c r="A1" s="600" t="s">
        <v>1870</v>
      </c>
      <c r="B1" s="600" t="s">
        <v>1871</v>
      </c>
      <c r="C1" s="600" t="s">
        <v>1863</v>
      </c>
      <c r="D1" s="600" t="s">
        <v>1864</v>
      </c>
      <c r="E1" s="600" t="s">
        <v>1912</v>
      </c>
      <c r="F1" s="600" t="s">
        <v>1862</v>
      </c>
      <c r="G1" s="601" t="s">
        <v>2523</v>
      </c>
      <c r="H1" s="601" t="s">
        <v>1214</v>
      </c>
      <c r="I1" s="601" t="s">
        <v>1869</v>
      </c>
      <c r="J1" s="602" t="s">
        <v>2588</v>
      </c>
      <c r="K1" s="602" t="s">
        <v>2589</v>
      </c>
      <c r="L1" s="602" t="s">
        <v>1872</v>
      </c>
      <c r="M1" s="602" t="s">
        <v>2657</v>
      </c>
      <c r="N1" s="588" t="s">
        <v>2524</v>
      </c>
      <c r="O1" s="588" t="s">
        <v>3154</v>
      </c>
      <c r="P1" s="588" t="s">
        <v>2658</v>
      </c>
    </row>
    <row r="2" spans="1:16" x14ac:dyDescent="0.4">
      <c r="A2" s="604" t="str">
        <f>IF(+'405 - ANIMAIS'!B23=0,"",+'405 - ANIMAIS'!B23)</f>
        <v/>
      </c>
      <c r="B2" s="604" t="str">
        <f>IF(+'405 - ANIMAIS'!F23=0,"",+'405 - ANIMAIS'!F23)</f>
        <v/>
      </c>
      <c r="C2" s="604">
        <f>+'405 - ANIMAIS'!J23</f>
        <v>0</v>
      </c>
      <c r="D2" s="604">
        <f>+'405 - ANIMAIS'!L23</f>
        <v>0</v>
      </c>
      <c r="E2" s="604" t="str">
        <f>IFERROR(+IFERROR(IFERROR(VLOOKUP('405 - ANIMAIS'!AC23,localidades,2,FALSE),VLOOKUP('405 - ANIMAIS'!$AP$6,localidades,2,FALSE)),VLOOKUP('405 - ANIMAIS'!$AP$5,district_codes,2,FALSE)),"")</f>
        <v/>
      </c>
      <c r="F2" s="604" t="str">
        <f>delivery_events!C$3</f>
        <v/>
      </c>
      <c r="G2" s="605" t="str">
        <f>IF(+'405 - ANIMAIS'!$AP$9=0,"",+'405 - ANIMAIS'!$AP$9)</f>
        <v/>
      </c>
      <c r="H2" s="605">
        <f>IF(+'405 - ANIMAIS'!AC23=0,'405 - ANIMAIS'!AP$6,+'405 - ANIMAIS'!AC23)</f>
        <v>0</v>
      </c>
      <c r="I2" s="605" t="str">
        <f>PROPER(IF(IF(+'405 - ANIMAIS'!AF23=0,'405 - ANIMAIS'!AP$6,+'405 - ANIMAIS'!AF23)=0,'405 - ANIMAIS'!AP$5,IF(+'405 - ANIMAIS'!AF23=0,'405 - ANIMAIS'!AP$6,+'405 - ANIMAIS'!AF23)))</f>
        <v/>
      </c>
      <c r="J2" s="604" t="str">
        <f>IF(+'405 - ANIMAIS'!$AP$7=0,"",+'405 - ANIMAIS'!$AP$7)</f>
        <v/>
      </c>
      <c r="K2" s="604" t="str">
        <f>IF(+'405 - ANIMAIS'!AQ23=0,"",+'405 - ANIMAIS'!AQ23)</f>
        <v/>
      </c>
      <c r="L2" s="604" t="str">
        <f>IF(+'405 - ANIMAIS'!AU23=0,"",+'405 - ANIMAIS'!AU23)</f>
        <v/>
      </c>
      <c r="M2" s="604" t="str">
        <f>IF(+'405 - ANIMAIS'!AY23=0,"",+'405 - ANIMAIS'!AY23)</f>
        <v/>
      </c>
      <c r="N2" s="589" t="str">
        <f>IF(+'405 - ANIMAIS'!AZ23=0,"", +'405 - ANIMAIS'!AZ23)</f>
        <v/>
      </c>
      <c r="O2" s="589">
        <f>+'405 - ANIMAIS'!BC23</f>
        <v>0</v>
      </c>
      <c r="P2" s="589">
        <f>+'405 - ANIMAIS'!Q23</f>
        <v>0</v>
      </c>
    </row>
    <row r="3" spans="1:16" x14ac:dyDescent="0.4">
      <c r="A3" s="604" t="str">
        <f>IF(+'405 - ANIMAIS'!B24=0,"",+'405 - ANIMAIS'!B24)</f>
        <v/>
      </c>
      <c r="B3" s="604" t="str">
        <f>IF(+'405 - ANIMAIS'!F24=0,"",+'405 - ANIMAIS'!F24)</f>
        <v/>
      </c>
      <c r="C3" s="604">
        <f>+'405 - ANIMAIS'!J24</f>
        <v>0</v>
      </c>
      <c r="D3" s="604">
        <f>+'405 - ANIMAIS'!L24</f>
        <v>0</v>
      </c>
      <c r="E3" s="604" t="str">
        <f>IFERROR(+IFERROR(IFERROR(VLOOKUP('405 - ANIMAIS'!AC24,localidades,2,FALSE),VLOOKUP('405 - ANIMAIS'!$AP$6,localidades,2,FALSE)),VLOOKUP('405 - ANIMAIS'!$AP$5,district_codes,2,FALSE)),"")</f>
        <v/>
      </c>
      <c r="F3" s="604" t="str">
        <f>delivery_events!C$3</f>
        <v/>
      </c>
      <c r="G3" s="605" t="str">
        <f>IF(+'405 - ANIMAIS'!$AP$9=0,"",+'405 - ANIMAIS'!$AP$9)</f>
        <v/>
      </c>
      <c r="H3" s="605">
        <f>IF(+'405 - ANIMAIS'!AC24=0,'405 - ANIMAIS'!AP$6,+'405 - ANIMAIS'!AC24)</f>
        <v>0</v>
      </c>
      <c r="I3" s="605" t="str">
        <f>PROPER(IF(IF(+'405 - ANIMAIS'!AF24=0,'405 - ANIMAIS'!AP$6,+'405 - ANIMAIS'!AF24)=0,'405 - ANIMAIS'!AP$5,IF(+'405 - ANIMAIS'!AF24=0,'405 - ANIMAIS'!AP$6,+'405 - ANIMAIS'!AF24)))</f>
        <v/>
      </c>
      <c r="J3" s="604" t="str">
        <f>IF(+'405 - ANIMAIS'!$AP$7=0,"",+'405 - ANIMAIS'!$AP$7)</f>
        <v/>
      </c>
      <c r="K3" s="604" t="str">
        <f>IF(+'405 - ANIMAIS'!AQ24=0,"",+'405 - ANIMAIS'!AQ24)</f>
        <v/>
      </c>
      <c r="L3" s="604" t="str">
        <f>IF(+'405 - ANIMAIS'!AU24=0,"",+'405 - ANIMAIS'!AU24)</f>
        <v/>
      </c>
      <c r="M3" s="604" t="str">
        <f>IF(+'405 - ANIMAIS'!AY24=0,"",+'405 - ANIMAIS'!AY24)</f>
        <v/>
      </c>
      <c r="N3" s="589" t="str">
        <f>IF(+'405 - ANIMAIS'!AZ24=0,"", +'405 - ANIMAIS'!AZ24)</f>
        <v/>
      </c>
      <c r="O3" s="589">
        <f>+'405 - ANIMAIS'!BC24</f>
        <v>0</v>
      </c>
      <c r="P3" s="589">
        <f>+'405 - ANIMAIS'!Q24</f>
        <v>0</v>
      </c>
    </row>
    <row r="4" spans="1:16" x14ac:dyDescent="0.4">
      <c r="A4" s="604" t="str">
        <f>IF(+'405 - ANIMAIS'!B25=0,"",+'405 - ANIMAIS'!B25)</f>
        <v/>
      </c>
      <c r="B4" s="604" t="str">
        <f>IF(+'405 - ANIMAIS'!F25=0,"",+'405 - ANIMAIS'!F25)</f>
        <v/>
      </c>
      <c r="C4" s="604">
        <f>+'405 - ANIMAIS'!J25</f>
        <v>0</v>
      </c>
      <c r="D4" s="604">
        <f>+'405 - ANIMAIS'!L25</f>
        <v>0</v>
      </c>
      <c r="E4" s="604" t="str">
        <f>IFERROR(+IFERROR(IFERROR(VLOOKUP('405 - ANIMAIS'!AC25,localidades,2,FALSE),VLOOKUP('405 - ANIMAIS'!$AP$6,localidades,2,FALSE)),VLOOKUP('405 - ANIMAIS'!$AP$5,district_codes,2,FALSE)),"")</f>
        <v/>
      </c>
      <c r="F4" s="604" t="str">
        <f>delivery_events!C$3</f>
        <v/>
      </c>
      <c r="G4" s="605" t="str">
        <f>IF(+'405 - ANIMAIS'!$AP$9=0,"",+'405 - ANIMAIS'!$AP$9)</f>
        <v/>
      </c>
      <c r="H4" s="605">
        <f>IF(+'405 - ANIMAIS'!AC25=0,'405 - ANIMAIS'!AP$6,+'405 - ANIMAIS'!AC25)</f>
        <v>0</v>
      </c>
      <c r="I4" s="605" t="str">
        <f>PROPER(IF(IF(+'405 - ANIMAIS'!AF25=0,'405 - ANIMAIS'!AP$6,+'405 - ANIMAIS'!AF25)=0,'405 - ANIMAIS'!AP$5,IF(+'405 - ANIMAIS'!AF25=0,'405 - ANIMAIS'!AP$6,+'405 - ANIMAIS'!AF25)))</f>
        <v/>
      </c>
      <c r="J4" s="604" t="str">
        <f>IF(+'405 - ANIMAIS'!$AP$7=0,"",+'405 - ANIMAIS'!$AP$7)</f>
        <v/>
      </c>
      <c r="K4" s="604" t="str">
        <f>IF(+'405 - ANIMAIS'!AQ25=0,"",+'405 - ANIMAIS'!AQ25)</f>
        <v/>
      </c>
      <c r="L4" s="604" t="str">
        <f>IF(+'405 - ANIMAIS'!AU25=0,"",+'405 - ANIMAIS'!AU25)</f>
        <v/>
      </c>
      <c r="M4" s="604" t="str">
        <f>IF(+'405 - ANIMAIS'!AY25=0,"",+'405 - ANIMAIS'!AY25)</f>
        <v/>
      </c>
      <c r="N4" s="589" t="str">
        <f>IF(+'405 - ANIMAIS'!AZ25=0,"", +'405 - ANIMAIS'!AZ25)</f>
        <v/>
      </c>
      <c r="O4" s="589">
        <f>+'405 - ANIMAIS'!BC25</f>
        <v>0</v>
      </c>
      <c r="P4" s="589">
        <f>+'405 - ANIMAIS'!Q25</f>
        <v>0</v>
      </c>
    </row>
    <row r="5" spans="1:16" x14ac:dyDescent="0.4">
      <c r="A5" s="604" t="str">
        <f>IF(+'405 - ANIMAIS'!B26=0,"",+'405 - ANIMAIS'!B26)</f>
        <v/>
      </c>
      <c r="B5" s="604" t="str">
        <f>IF(+'405 - ANIMAIS'!F26=0,"",+'405 - ANIMAIS'!F26)</f>
        <v/>
      </c>
      <c r="C5" s="604">
        <f>+'405 - ANIMAIS'!J26</f>
        <v>0</v>
      </c>
      <c r="D5" s="604">
        <f>+'405 - ANIMAIS'!L26</f>
        <v>0</v>
      </c>
      <c r="E5" s="604" t="str">
        <f>IFERROR(+IFERROR(IFERROR(VLOOKUP('405 - ANIMAIS'!AC26,localidades,2,FALSE),VLOOKUP('405 - ANIMAIS'!$AP$6,localidades,2,FALSE)),VLOOKUP('405 - ANIMAIS'!$AP$5,district_codes,2,FALSE)),"")</f>
        <v/>
      </c>
      <c r="F5" s="604" t="str">
        <f>delivery_events!C$3</f>
        <v/>
      </c>
      <c r="G5" s="605" t="str">
        <f>IF(+'405 - ANIMAIS'!$AP$9=0,"",+'405 - ANIMAIS'!$AP$9)</f>
        <v/>
      </c>
      <c r="H5" s="605">
        <f>IF(+'405 - ANIMAIS'!AC26=0,'405 - ANIMAIS'!AP$6,+'405 - ANIMAIS'!AC26)</f>
        <v>0</v>
      </c>
      <c r="I5" s="605" t="str">
        <f>PROPER(IF(IF(+'405 - ANIMAIS'!AF26=0,'405 - ANIMAIS'!AP$6,+'405 - ANIMAIS'!AF26)=0,'405 - ANIMAIS'!AP$5,IF(+'405 - ANIMAIS'!AF26=0,'405 - ANIMAIS'!AP$6,+'405 - ANIMAIS'!AF26)))</f>
        <v/>
      </c>
      <c r="J5" s="604" t="str">
        <f>IF(+'405 - ANIMAIS'!$AP$7=0,"",+'405 - ANIMAIS'!$AP$7)</f>
        <v/>
      </c>
      <c r="K5" s="604" t="str">
        <f>IF(+'405 - ANIMAIS'!AQ26=0,"",+'405 - ANIMAIS'!AQ26)</f>
        <v/>
      </c>
      <c r="L5" s="604" t="str">
        <f>IF(+'405 - ANIMAIS'!AU26=0,"",+'405 - ANIMAIS'!AU26)</f>
        <v/>
      </c>
      <c r="M5" s="604" t="str">
        <f>IF(+'405 - ANIMAIS'!AY26=0,"",+'405 - ANIMAIS'!AY26)</f>
        <v/>
      </c>
      <c r="N5" s="589" t="str">
        <f>IF(+'405 - ANIMAIS'!AZ26=0,"", +'405 - ANIMAIS'!AZ26)</f>
        <v/>
      </c>
      <c r="O5" s="589">
        <f>+'405 - ANIMAIS'!BC26</f>
        <v>0</v>
      </c>
      <c r="P5" s="589">
        <f>+'405 - ANIMAIS'!Q26</f>
        <v>0</v>
      </c>
    </row>
    <row r="6" spans="1:16" x14ac:dyDescent="0.4">
      <c r="A6" s="604" t="str">
        <f>IF(+'405 - ANIMAIS'!B27=0,"",+'405 - ANIMAIS'!B27)</f>
        <v/>
      </c>
      <c r="B6" s="604" t="str">
        <f>IF(+'405 - ANIMAIS'!F27=0,"",+'405 - ANIMAIS'!F27)</f>
        <v/>
      </c>
      <c r="C6" s="604">
        <f>+'405 - ANIMAIS'!J27</f>
        <v>0</v>
      </c>
      <c r="D6" s="604">
        <f>+'405 - ANIMAIS'!L27</f>
        <v>0</v>
      </c>
      <c r="E6" s="604" t="str">
        <f>IFERROR(+IFERROR(IFERROR(VLOOKUP('405 - ANIMAIS'!AC27,localidades,2,FALSE),VLOOKUP('405 - ANIMAIS'!$AP$6,localidades,2,FALSE)),VLOOKUP('405 - ANIMAIS'!$AP$5,district_codes,2,FALSE)),"")</f>
        <v/>
      </c>
      <c r="F6" s="604" t="str">
        <f>delivery_events!C$3</f>
        <v/>
      </c>
      <c r="G6" s="605" t="str">
        <f>IF(+'405 - ANIMAIS'!$AP$9=0,"",+'405 - ANIMAIS'!$AP$9)</f>
        <v/>
      </c>
      <c r="H6" s="605">
        <f>IF(+'405 - ANIMAIS'!AC27=0,'405 - ANIMAIS'!AP$6,+'405 - ANIMAIS'!AC27)</f>
        <v>0</v>
      </c>
      <c r="I6" s="605" t="str">
        <f>PROPER(IF(IF(+'405 - ANIMAIS'!AF27=0,'405 - ANIMAIS'!AP$6,+'405 - ANIMAIS'!AF27)=0,'405 - ANIMAIS'!AP$5,IF(+'405 - ANIMAIS'!AF27=0,'405 - ANIMAIS'!AP$6,+'405 - ANIMAIS'!AF27)))</f>
        <v/>
      </c>
      <c r="J6" s="604" t="str">
        <f>IF(+'405 - ANIMAIS'!$AP$7=0,"",+'405 - ANIMAIS'!$AP$7)</f>
        <v/>
      </c>
      <c r="K6" s="604" t="str">
        <f>IF(+'405 - ANIMAIS'!AQ27=0,"",+'405 - ANIMAIS'!AQ27)</f>
        <v/>
      </c>
      <c r="L6" s="604" t="str">
        <f>IF(+'405 - ANIMAIS'!AU27=0,"",+'405 - ANIMAIS'!AU27)</f>
        <v/>
      </c>
      <c r="M6" s="604" t="str">
        <f>IF(+'405 - ANIMAIS'!AY27=0,"",+'405 - ANIMAIS'!AY27)</f>
        <v/>
      </c>
      <c r="N6" s="589" t="str">
        <f>IF(+'405 - ANIMAIS'!AZ27=0,"", +'405 - ANIMAIS'!AZ27)</f>
        <v/>
      </c>
      <c r="O6" s="589">
        <f>+'405 - ANIMAIS'!BC27</f>
        <v>0</v>
      </c>
      <c r="P6" s="589">
        <f>+'405 - ANIMAIS'!Q27</f>
        <v>0</v>
      </c>
    </row>
    <row r="7" spans="1:16" x14ac:dyDescent="0.4">
      <c r="A7" s="604" t="str">
        <f>IF(+'405 - ANIMAIS'!B28=0,"",+'405 - ANIMAIS'!B28)</f>
        <v/>
      </c>
      <c r="B7" s="604" t="str">
        <f>IF(+'405 - ANIMAIS'!F28=0,"",+'405 - ANIMAIS'!F28)</f>
        <v/>
      </c>
      <c r="C7" s="604">
        <f>+'405 - ANIMAIS'!J28</f>
        <v>0</v>
      </c>
      <c r="D7" s="604">
        <f>+'405 - ANIMAIS'!L28</f>
        <v>0</v>
      </c>
      <c r="E7" s="604" t="str">
        <f>IFERROR(+IFERROR(IFERROR(VLOOKUP('405 - ANIMAIS'!AC28,localidades,2,FALSE),VLOOKUP('405 - ANIMAIS'!$AP$6,localidades,2,FALSE)),VLOOKUP('405 - ANIMAIS'!$AP$5,district_codes,2,FALSE)),"")</f>
        <v/>
      </c>
      <c r="F7" s="604" t="str">
        <f>delivery_events!C$3</f>
        <v/>
      </c>
      <c r="G7" s="605" t="str">
        <f>IF(+'405 - ANIMAIS'!$AP$9=0,"",+'405 - ANIMAIS'!$AP$9)</f>
        <v/>
      </c>
      <c r="H7" s="605">
        <f>IF(+'405 - ANIMAIS'!AC28=0,'405 - ANIMAIS'!AP$6,+'405 - ANIMAIS'!AC28)</f>
        <v>0</v>
      </c>
      <c r="I7" s="605" t="str">
        <f>PROPER(IF(IF(+'405 - ANIMAIS'!AF28=0,'405 - ANIMAIS'!AP$6,+'405 - ANIMAIS'!AF28)=0,'405 - ANIMAIS'!AP$5,IF(+'405 - ANIMAIS'!AF28=0,'405 - ANIMAIS'!AP$6,+'405 - ANIMAIS'!AF28)))</f>
        <v/>
      </c>
      <c r="J7" s="604" t="str">
        <f>IF(+'405 - ANIMAIS'!$AP$7=0,"",+'405 - ANIMAIS'!$AP$7)</f>
        <v/>
      </c>
      <c r="K7" s="604" t="str">
        <f>IF(+'405 - ANIMAIS'!AQ28=0,"",+'405 - ANIMAIS'!AQ28)</f>
        <v/>
      </c>
      <c r="L7" s="604" t="str">
        <f>IF(+'405 - ANIMAIS'!AU28=0,"",+'405 - ANIMAIS'!AU28)</f>
        <v/>
      </c>
      <c r="M7" s="604" t="str">
        <f>IF(+'405 - ANIMAIS'!AY28=0,"",+'405 - ANIMAIS'!AY28)</f>
        <v/>
      </c>
      <c r="N7" s="589" t="str">
        <f>IF(+'405 - ANIMAIS'!AZ28=0,"", +'405 - ANIMAIS'!AZ28)</f>
        <v/>
      </c>
      <c r="O7" s="589">
        <f>+'405 - ANIMAIS'!BC28</f>
        <v>0</v>
      </c>
      <c r="P7" s="589">
        <f>+'405 - ANIMAIS'!Q28</f>
        <v>0</v>
      </c>
    </row>
    <row r="8" spans="1:16" x14ac:dyDescent="0.4">
      <c r="A8" s="604" t="str">
        <f>IF(+'405 - ANIMAIS'!B29=0,"",+'405 - ANIMAIS'!B29)</f>
        <v/>
      </c>
      <c r="B8" s="604" t="str">
        <f>IF(+'405 - ANIMAIS'!F29=0,"",+'405 - ANIMAIS'!F29)</f>
        <v/>
      </c>
      <c r="C8" s="604">
        <f>+'405 - ANIMAIS'!J29</f>
        <v>0</v>
      </c>
      <c r="D8" s="604">
        <f>+'405 - ANIMAIS'!L29</f>
        <v>0</v>
      </c>
      <c r="E8" s="604" t="str">
        <f>IFERROR(+IFERROR(IFERROR(VLOOKUP('405 - ANIMAIS'!AC29,localidades,2,FALSE),VLOOKUP('405 - ANIMAIS'!$AP$6,localidades,2,FALSE)),VLOOKUP('405 - ANIMAIS'!$AP$5,district_codes,2,FALSE)),"")</f>
        <v/>
      </c>
      <c r="F8" s="604" t="str">
        <f>delivery_events!C$3</f>
        <v/>
      </c>
      <c r="G8" s="605" t="str">
        <f>IF(+'405 - ANIMAIS'!$AP$9=0,"",+'405 - ANIMAIS'!$AP$9)</f>
        <v/>
      </c>
      <c r="H8" s="605">
        <f>IF(+'405 - ANIMAIS'!AC29=0,'405 - ANIMAIS'!AP$6,+'405 - ANIMAIS'!AC29)</f>
        <v>0</v>
      </c>
      <c r="I8" s="605" t="str">
        <f>PROPER(IF(IF(+'405 - ANIMAIS'!AF29=0,'405 - ANIMAIS'!AP$6,+'405 - ANIMAIS'!AF29)=0,'405 - ANIMAIS'!AP$5,IF(+'405 - ANIMAIS'!AF29=0,'405 - ANIMAIS'!AP$6,+'405 - ANIMAIS'!AF29)))</f>
        <v/>
      </c>
      <c r="J8" s="604" t="str">
        <f>IF(+'405 - ANIMAIS'!$AP$7=0,"",+'405 - ANIMAIS'!$AP$7)</f>
        <v/>
      </c>
      <c r="K8" s="604" t="str">
        <f>IF(+'405 - ANIMAIS'!AQ29=0,"",+'405 - ANIMAIS'!AQ29)</f>
        <v/>
      </c>
      <c r="L8" s="604" t="str">
        <f>IF(+'405 - ANIMAIS'!AU29=0,"",+'405 - ANIMAIS'!AU29)</f>
        <v/>
      </c>
      <c r="M8" s="604" t="str">
        <f>IF(+'405 - ANIMAIS'!AY29=0,"",+'405 - ANIMAIS'!AY29)</f>
        <v/>
      </c>
      <c r="N8" s="589" t="str">
        <f>IF(+'405 - ANIMAIS'!AZ29=0,"", +'405 - ANIMAIS'!AZ29)</f>
        <v/>
      </c>
      <c r="O8" s="589">
        <f>+'405 - ANIMAIS'!BC29</f>
        <v>0</v>
      </c>
      <c r="P8" s="589">
        <f>+'405 - ANIMAIS'!Q29</f>
        <v>0</v>
      </c>
    </row>
    <row r="9" spans="1:16" x14ac:dyDescent="0.4">
      <c r="A9" s="604" t="str">
        <f>IF(+'405 - ANIMAIS'!B30=0,"",+'405 - ANIMAIS'!B30)</f>
        <v/>
      </c>
      <c r="B9" s="604" t="str">
        <f>IF(+'405 - ANIMAIS'!F30=0,"",+'405 - ANIMAIS'!F30)</f>
        <v/>
      </c>
      <c r="C9" s="604">
        <f>+'405 - ANIMAIS'!J30</f>
        <v>0</v>
      </c>
      <c r="D9" s="604">
        <f>+'405 - ANIMAIS'!L30</f>
        <v>0</v>
      </c>
      <c r="E9" s="604" t="str">
        <f>IFERROR(+IFERROR(IFERROR(VLOOKUP('405 - ANIMAIS'!AC30,localidades,2,FALSE),VLOOKUP('405 - ANIMAIS'!$AP$6,localidades,2,FALSE)),VLOOKUP('405 - ANIMAIS'!$AP$5,district_codes,2,FALSE)),"")</f>
        <v/>
      </c>
      <c r="F9" s="604" t="str">
        <f>delivery_events!C$3</f>
        <v/>
      </c>
      <c r="G9" s="605" t="str">
        <f>IF(+'405 - ANIMAIS'!$AP$9=0,"",+'405 - ANIMAIS'!$AP$9)</f>
        <v/>
      </c>
      <c r="H9" s="605">
        <f>IF(+'405 - ANIMAIS'!AC30=0,'405 - ANIMAIS'!AP$6,+'405 - ANIMAIS'!AC30)</f>
        <v>0</v>
      </c>
      <c r="I9" s="605" t="str">
        <f>PROPER(IF(IF(+'405 - ANIMAIS'!AF30=0,'405 - ANIMAIS'!AP$6,+'405 - ANIMAIS'!AF30)=0,'405 - ANIMAIS'!AP$5,IF(+'405 - ANIMAIS'!AF30=0,'405 - ANIMAIS'!AP$6,+'405 - ANIMAIS'!AF30)))</f>
        <v/>
      </c>
      <c r="J9" s="604" t="str">
        <f>IF(+'405 - ANIMAIS'!$AP$7=0,"",+'405 - ANIMAIS'!$AP$7)</f>
        <v/>
      </c>
      <c r="K9" s="604" t="str">
        <f>IF(+'405 - ANIMAIS'!AQ30=0,"",+'405 - ANIMAIS'!AQ30)</f>
        <v/>
      </c>
      <c r="L9" s="604" t="str">
        <f>IF(+'405 - ANIMAIS'!AU30=0,"",+'405 - ANIMAIS'!AU30)</f>
        <v/>
      </c>
      <c r="M9" s="604" t="str">
        <f>IF(+'405 - ANIMAIS'!AY30=0,"",+'405 - ANIMAIS'!AY30)</f>
        <v/>
      </c>
      <c r="N9" s="589" t="str">
        <f>IF(+'405 - ANIMAIS'!AZ30=0,"", +'405 - ANIMAIS'!AZ30)</f>
        <v/>
      </c>
      <c r="O9" s="589">
        <f>+'405 - ANIMAIS'!BC30</f>
        <v>0</v>
      </c>
      <c r="P9" s="589">
        <f>+'405 - ANIMAIS'!Q30</f>
        <v>0</v>
      </c>
    </row>
    <row r="10" spans="1:16" x14ac:dyDescent="0.4">
      <c r="A10" s="604" t="str">
        <f>IF(+'405 - ANIMAIS'!B31=0,"",+'405 - ANIMAIS'!B31)</f>
        <v/>
      </c>
      <c r="B10" s="604" t="str">
        <f>IF(+'405 - ANIMAIS'!F31=0,"",+'405 - ANIMAIS'!F31)</f>
        <v/>
      </c>
      <c r="C10" s="604">
        <f>+'405 - ANIMAIS'!J31</f>
        <v>0</v>
      </c>
      <c r="D10" s="604">
        <f>+'405 - ANIMAIS'!L31</f>
        <v>0</v>
      </c>
      <c r="E10" s="604" t="str">
        <f>IFERROR(+IFERROR(IFERROR(VLOOKUP('405 - ANIMAIS'!AC31,localidades,2,FALSE),VLOOKUP('405 - ANIMAIS'!$AP$6,localidades,2,FALSE)),VLOOKUP('405 - ANIMAIS'!$AP$5,district_codes,2,FALSE)),"")</f>
        <v/>
      </c>
      <c r="F10" s="604" t="str">
        <f>delivery_events!C$3</f>
        <v/>
      </c>
      <c r="G10" s="605" t="str">
        <f>IF(+'405 - ANIMAIS'!$AP$9=0,"",+'405 - ANIMAIS'!$AP$9)</f>
        <v/>
      </c>
      <c r="H10" s="605">
        <f>IF(+'405 - ANIMAIS'!AC31=0,'405 - ANIMAIS'!AP$6,+'405 - ANIMAIS'!AC31)</f>
        <v>0</v>
      </c>
      <c r="I10" s="605" t="str">
        <f>PROPER(IF(IF(+'405 - ANIMAIS'!AF31=0,'405 - ANIMAIS'!AP$6,+'405 - ANIMAIS'!AF31)=0,'405 - ANIMAIS'!AP$5,IF(+'405 - ANIMAIS'!AF31=0,'405 - ANIMAIS'!AP$6,+'405 - ANIMAIS'!AF31)))</f>
        <v/>
      </c>
      <c r="J10" s="604" t="str">
        <f>IF(+'405 - ANIMAIS'!$AP$7=0,"",+'405 - ANIMAIS'!$AP$7)</f>
        <v/>
      </c>
      <c r="K10" s="604" t="str">
        <f>IF(+'405 - ANIMAIS'!AQ31=0,"",+'405 - ANIMAIS'!AQ31)</f>
        <v/>
      </c>
      <c r="L10" s="604" t="str">
        <f>IF(+'405 - ANIMAIS'!AU31=0,"",+'405 - ANIMAIS'!AU31)</f>
        <v/>
      </c>
      <c r="M10" s="604" t="str">
        <f>IF(+'405 - ANIMAIS'!AY31=0,"",+'405 - ANIMAIS'!AY31)</f>
        <v/>
      </c>
      <c r="N10" s="589" t="str">
        <f>IF(+'405 - ANIMAIS'!AZ31=0,"", +'405 - ANIMAIS'!AZ31)</f>
        <v/>
      </c>
      <c r="O10" s="589">
        <f>+'405 - ANIMAIS'!BC31</f>
        <v>0</v>
      </c>
      <c r="P10" s="589">
        <f>+'405 - ANIMAIS'!Q31</f>
        <v>0</v>
      </c>
    </row>
    <row r="11" spans="1:16" x14ac:dyDescent="0.4">
      <c r="A11" s="604" t="str">
        <f>IF(+'405 - ANIMAIS'!B32=0,"",+'405 - ANIMAIS'!B32)</f>
        <v/>
      </c>
      <c r="B11" s="604" t="str">
        <f>IF(+'405 - ANIMAIS'!F32=0,"",+'405 - ANIMAIS'!F32)</f>
        <v/>
      </c>
      <c r="C11" s="604">
        <f>+'405 - ANIMAIS'!J32</f>
        <v>0</v>
      </c>
      <c r="D11" s="604">
        <f>+'405 - ANIMAIS'!L32</f>
        <v>0</v>
      </c>
      <c r="E11" s="604" t="str">
        <f>IFERROR(+IFERROR(IFERROR(VLOOKUP('405 - ANIMAIS'!AC32,localidades,2,FALSE),VLOOKUP('405 - ANIMAIS'!$AP$6,localidades,2,FALSE)),VLOOKUP('405 - ANIMAIS'!$AP$5,district_codes,2,FALSE)),"")</f>
        <v/>
      </c>
      <c r="F11" s="604" t="str">
        <f>delivery_events!C$3</f>
        <v/>
      </c>
      <c r="G11" s="605" t="str">
        <f>IF(+'405 - ANIMAIS'!$AP$9=0,"",+'405 - ANIMAIS'!$AP$9)</f>
        <v/>
      </c>
      <c r="H11" s="605">
        <f>IF(+'405 - ANIMAIS'!AC32=0,'405 - ANIMAIS'!AP$6,+'405 - ANIMAIS'!AC32)</f>
        <v>0</v>
      </c>
      <c r="I11" s="605" t="str">
        <f>PROPER(IF(IF(+'405 - ANIMAIS'!AF32=0,'405 - ANIMAIS'!AP$6,+'405 - ANIMAIS'!AF32)=0,'405 - ANIMAIS'!AP$5,IF(+'405 - ANIMAIS'!AF32=0,'405 - ANIMAIS'!AP$6,+'405 - ANIMAIS'!AF32)))</f>
        <v/>
      </c>
      <c r="J11" s="604" t="str">
        <f>IF(+'405 - ANIMAIS'!$AP$7=0,"",+'405 - ANIMAIS'!$AP$7)</f>
        <v/>
      </c>
      <c r="K11" s="604" t="str">
        <f>IF(+'405 - ANIMAIS'!AQ32=0,"",+'405 - ANIMAIS'!AQ32)</f>
        <v/>
      </c>
      <c r="L11" s="604" t="str">
        <f>IF(+'405 - ANIMAIS'!AU32=0,"",+'405 - ANIMAIS'!AU32)</f>
        <v/>
      </c>
      <c r="M11" s="604" t="str">
        <f>IF(+'405 - ANIMAIS'!AY32=0,"",+'405 - ANIMAIS'!AY32)</f>
        <v/>
      </c>
      <c r="N11" s="589" t="str">
        <f>IF(+'405 - ANIMAIS'!AZ32=0,"", +'405 - ANIMAIS'!AZ32)</f>
        <v/>
      </c>
      <c r="O11" s="589">
        <f>+'405 - ANIMAIS'!BC32</f>
        <v>0</v>
      </c>
      <c r="P11" s="589">
        <f>+'405 - ANIMAIS'!Q32</f>
        <v>0</v>
      </c>
    </row>
    <row r="12" spans="1:16" x14ac:dyDescent="0.4">
      <c r="A12" s="604" t="str">
        <f>IF(+'405 - ANIMAIS'!B33=0,"",+'405 - ANIMAIS'!B33)</f>
        <v/>
      </c>
      <c r="B12" s="604" t="str">
        <f>IF(+'405 - ANIMAIS'!F33=0,"",+'405 - ANIMAIS'!F33)</f>
        <v/>
      </c>
      <c r="C12" s="604">
        <f>+'405 - ANIMAIS'!J33</f>
        <v>0</v>
      </c>
      <c r="D12" s="604">
        <f>+'405 - ANIMAIS'!L33</f>
        <v>0</v>
      </c>
      <c r="E12" s="604" t="str">
        <f>IFERROR(+IFERROR(IFERROR(VLOOKUP('405 - ANIMAIS'!AC33,localidades,2,FALSE),VLOOKUP('405 - ANIMAIS'!$AP$6,localidades,2,FALSE)),VLOOKUP('405 - ANIMAIS'!$AP$5,district_codes,2,FALSE)),"")</f>
        <v/>
      </c>
      <c r="F12" s="604" t="str">
        <f>delivery_events!C$3</f>
        <v/>
      </c>
      <c r="G12" s="605" t="str">
        <f>IF(+'405 - ANIMAIS'!$AP$9=0,"",+'405 - ANIMAIS'!$AP$9)</f>
        <v/>
      </c>
      <c r="H12" s="605">
        <f>IF(+'405 - ANIMAIS'!AC33=0,'405 - ANIMAIS'!AP$6,+'405 - ANIMAIS'!AC33)</f>
        <v>0</v>
      </c>
      <c r="I12" s="605" t="str">
        <f>PROPER(IF(IF(+'405 - ANIMAIS'!AF33=0,'405 - ANIMAIS'!AP$6,+'405 - ANIMAIS'!AF33)=0,'405 - ANIMAIS'!AP$5,IF(+'405 - ANIMAIS'!AF33=0,'405 - ANIMAIS'!AP$6,+'405 - ANIMAIS'!AF33)))</f>
        <v/>
      </c>
      <c r="J12" s="604" t="str">
        <f>IF(+'405 - ANIMAIS'!$AP$7=0,"",+'405 - ANIMAIS'!$AP$7)</f>
        <v/>
      </c>
      <c r="K12" s="604" t="str">
        <f>IF(+'405 - ANIMAIS'!AQ33=0,"",+'405 - ANIMAIS'!AQ33)</f>
        <v/>
      </c>
      <c r="L12" s="604" t="str">
        <f>IF(+'405 - ANIMAIS'!AU33=0,"",+'405 - ANIMAIS'!AU33)</f>
        <v/>
      </c>
      <c r="M12" s="604" t="str">
        <f>IF(+'405 - ANIMAIS'!AY33=0,"",+'405 - ANIMAIS'!AY33)</f>
        <v/>
      </c>
      <c r="N12" s="589" t="str">
        <f>IF(+'405 - ANIMAIS'!AZ33=0,"", +'405 - ANIMAIS'!AZ33)</f>
        <v/>
      </c>
      <c r="O12" s="589">
        <f>+'405 - ANIMAIS'!BC33</f>
        <v>0</v>
      </c>
      <c r="P12" s="589">
        <f>+'405 - ANIMAIS'!Q33</f>
        <v>0</v>
      </c>
    </row>
    <row r="13" spans="1:16" x14ac:dyDescent="0.4">
      <c r="A13" s="604" t="str">
        <f>IF(+'405 - ANIMAIS'!B34=0,"",+'405 - ANIMAIS'!B34)</f>
        <v/>
      </c>
      <c r="B13" s="604" t="str">
        <f>IF(+'405 - ANIMAIS'!F34=0,"",+'405 - ANIMAIS'!F34)</f>
        <v/>
      </c>
      <c r="C13" s="604">
        <f>+'405 - ANIMAIS'!J34</f>
        <v>0</v>
      </c>
      <c r="D13" s="604">
        <f>+'405 - ANIMAIS'!L34</f>
        <v>0</v>
      </c>
      <c r="E13" s="604" t="str">
        <f>IFERROR(+IFERROR(IFERROR(VLOOKUP('405 - ANIMAIS'!AC34,localidades,2,FALSE),VLOOKUP('405 - ANIMAIS'!$AP$6,localidades,2,FALSE)),VLOOKUP('405 - ANIMAIS'!$AP$5,district_codes,2,FALSE)),"")</f>
        <v/>
      </c>
      <c r="F13" s="604" t="str">
        <f>delivery_events!C$3</f>
        <v/>
      </c>
      <c r="G13" s="605" t="str">
        <f>IF(+'405 - ANIMAIS'!$AP$9=0,"",+'405 - ANIMAIS'!$AP$9)</f>
        <v/>
      </c>
      <c r="H13" s="605">
        <f>IF(+'405 - ANIMAIS'!AC34=0,'405 - ANIMAIS'!AP$6,+'405 - ANIMAIS'!AC34)</f>
        <v>0</v>
      </c>
      <c r="I13" s="605" t="str">
        <f>PROPER(IF(IF(+'405 - ANIMAIS'!AF34=0,'405 - ANIMAIS'!AP$6,+'405 - ANIMAIS'!AF34)=0,'405 - ANIMAIS'!AP$5,IF(+'405 - ANIMAIS'!AF34=0,'405 - ANIMAIS'!AP$6,+'405 - ANIMAIS'!AF34)))</f>
        <v/>
      </c>
      <c r="J13" s="604" t="str">
        <f>IF(+'405 - ANIMAIS'!$AP$7=0,"",+'405 - ANIMAIS'!$AP$7)</f>
        <v/>
      </c>
      <c r="K13" s="604" t="str">
        <f>IF(+'405 - ANIMAIS'!AQ34=0,"",+'405 - ANIMAIS'!AQ34)</f>
        <v/>
      </c>
      <c r="L13" s="604" t="str">
        <f>IF(+'405 - ANIMAIS'!AU34=0,"",+'405 - ANIMAIS'!AU34)</f>
        <v/>
      </c>
      <c r="M13" s="604" t="str">
        <f>IF(+'405 - ANIMAIS'!AY34=0,"",+'405 - ANIMAIS'!AY34)</f>
        <v/>
      </c>
      <c r="N13" s="589" t="str">
        <f>IF(+'405 - ANIMAIS'!AZ34=0,"", +'405 - ANIMAIS'!AZ34)</f>
        <v/>
      </c>
      <c r="O13" s="589">
        <f>+'405 - ANIMAIS'!BC34</f>
        <v>0</v>
      </c>
      <c r="P13" s="589">
        <f>+'405 - ANIMAIS'!Q34</f>
        <v>0</v>
      </c>
    </row>
    <row r="14" spans="1:16" x14ac:dyDescent="0.4">
      <c r="A14" s="604" t="str">
        <f>IF(+'405 - ANIMAIS'!B35=0,"",+'405 - ANIMAIS'!B35)</f>
        <v/>
      </c>
      <c r="B14" s="604" t="str">
        <f>IF(+'405 - ANIMAIS'!F35=0,"",+'405 - ANIMAIS'!F35)</f>
        <v/>
      </c>
      <c r="C14" s="604">
        <f>+'405 - ANIMAIS'!J35</f>
        <v>0</v>
      </c>
      <c r="D14" s="604">
        <f>+'405 - ANIMAIS'!L35</f>
        <v>0</v>
      </c>
      <c r="E14" s="604" t="str">
        <f>IFERROR(+IFERROR(IFERROR(VLOOKUP('405 - ANIMAIS'!AC35,localidades,2,FALSE),VLOOKUP('405 - ANIMAIS'!$AP$6,localidades,2,FALSE)),VLOOKUP('405 - ANIMAIS'!$AP$5,district_codes,2,FALSE)),"")</f>
        <v/>
      </c>
      <c r="F14" s="604" t="str">
        <f>delivery_events!C$3</f>
        <v/>
      </c>
      <c r="G14" s="605" t="str">
        <f>IF(+'405 - ANIMAIS'!$AP$9=0,"",+'405 - ANIMAIS'!$AP$9)</f>
        <v/>
      </c>
      <c r="H14" s="605">
        <f>IF(+'405 - ANIMAIS'!AC35=0,'405 - ANIMAIS'!AP$6,+'405 - ANIMAIS'!AC35)</f>
        <v>0</v>
      </c>
      <c r="I14" s="605" t="str">
        <f>PROPER(IF(IF(+'405 - ANIMAIS'!AF35=0,'405 - ANIMAIS'!AP$6,+'405 - ANIMAIS'!AF35)=0,'405 - ANIMAIS'!AP$5,IF(+'405 - ANIMAIS'!AF35=0,'405 - ANIMAIS'!AP$6,+'405 - ANIMAIS'!AF35)))</f>
        <v/>
      </c>
      <c r="J14" s="604" t="str">
        <f>IF(+'405 - ANIMAIS'!$AP$7=0,"",+'405 - ANIMAIS'!$AP$7)</f>
        <v/>
      </c>
      <c r="K14" s="604" t="str">
        <f>IF(+'405 - ANIMAIS'!AQ35=0,"",+'405 - ANIMAIS'!AQ35)</f>
        <v/>
      </c>
      <c r="L14" s="604" t="str">
        <f>IF(+'405 - ANIMAIS'!AU35=0,"",+'405 - ANIMAIS'!AU35)</f>
        <v/>
      </c>
      <c r="M14" s="604" t="str">
        <f>IF(+'405 - ANIMAIS'!AY35=0,"",+'405 - ANIMAIS'!AY35)</f>
        <v/>
      </c>
      <c r="N14" s="589" t="str">
        <f>IF(+'405 - ANIMAIS'!AZ35=0,"", +'405 - ANIMAIS'!AZ35)</f>
        <v/>
      </c>
      <c r="O14" s="589">
        <f>+'405 - ANIMAIS'!BC35</f>
        <v>0</v>
      </c>
      <c r="P14" s="589">
        <f>+'405 - ANIMAIS'!Q35</f>
        <v>0</v>
      </c>
    </row>
    <row r="15" spans="1:16" x14ac:dyDescent="0.4">
      <c r="A15" s="604" t="str">
        <f>IF(+'405 - ANIMAIS'!B36=0,"",+'405 - ANIMAIS'!B36)</f>
        <v/>
      </c>
      <c r="B15" s="604" t="str">
        <f>IF(+'405 - ANIMAIS'!F36=0,"",+'405 - ANIMAIS'!F36)</f>
        <v/>
      </c>
      <c r="C15" s="604">
        <f>+'405 - ANIMAIS'!J36</f>
        <v>0</v>
      </c>
      <c r="D15" s="604">
        <f>+'405 - ANIMAIS'!L36</f>
        <v>0</v>
      </c>
      <c r="E15" s="604" t="str">
        <f>IFERROR(+IFERROR(IFERROR(VLOOKUP('405 - ANIMAIS'!AC36,localidades,2,FALSE),VLOOKUP('405 - ANIMAIS'!$AP$6,localidades,2,FALSE)),VLOOKUP('405 - ANIMAIS'!$AP$5,district_codes,2,FALSE)),"")</f>
        <v/>
      </c>
      <c r="F15" s="604" t="str">
        <f>delivery_events!C$3</f>
        <v/>
      </c>
      <c r="G15" s="605" t="str">
        <f>IF(+'405 - ANIMAIS'!$AP$9=0,"",+'405 - ANIMAIS'!$AP$9)</f>
        <v/>
      </c>
      <c r="H15" s="605">
        <f>IF(+'405 - ANIMAIS'!AC36=0,'405 - ANIMAIS'!AP$6,+'405 - ANIMAIS'!AC36)</f>
        <v>0</v>
      </c>
      <c r="I15" s="605" t="str">
        <f>PROPER(IF(IF(+'405 - ANIMAIS'!AF36=0,'405 - ANIMAIS'!AP$6,+'405 - ANIMAIS'!AF36)=0,'405 - ANIMAIS'!AP$5,IF(+'405 - ANIMAIS'!AF36=0,'405 - ANIMAIS'!AP$6,+'405 - ANIMAIS'!AF36)))</f>
        <v/>
      </c>
      <c r="J15" s="604" t="str">
        <f>IF(+'405 - ANIMAIS'!$AP$7=0,"",+'405 - ANIMAIS'!$AP$7)</f>
        <v/>
      </c>
      <c r="K15" s="604" t="str">
        <f>IF(+'405 - ANIMAIS'!AQ36=0,"",+'405 - ANIMAIS'!AQ36)</f>
        <v/>
      </c>
      <c r="L15" s="604" t="str">
        <f>IF(+'405 - ANIMAIS'!AU36=0,"",+'405 - ANIMAIS'!AU36)</f>
        <v/>
      </c>
      <c r="M15" s="604" t="str">
        <f>IF(+'405 - ANIMAIS'!AY36=0,"",+'405 - ANIMAIS'!AY36)</f>
        <v/>
      </c>
      <c r="N15" s="589" t="str">
        <f>IF(+'405 - ANIMAIS'!AZ36=0,"", +'405 - ANIMAIS'!AZ36)</f>
        <v/>
      </c>
      <c r="O15" s="589">
        <f>+'405 - ANIMAIS'!BC36</f>
        <v>0</v>
      </c>
      <c r="P15" s="589">
        <f>+'405 - ANIMAIS'!Q36</f>
        <v>0</v>
      </c>
    </row>
    <row r="16" spans="1:16" x14ac:dyDescent="0.4">
      <c r="A16" s="604" t="str">
        <f>IF(+'405 - ANIMAIS'!B37=0,"",+'405 - ANIMAIS'!B37)</f>
        <v/>
      </c>
      <c r="B16" s="604" t="str">
        <f>IF(+'405 - ANIMAIS'!F37=0,"",+'405 - ANIMAIS'!F37)</f>
        <v/>
      </c>
      <c r="C16" s="604">
        <f>+'405 - ANIMAIS'!J37</f>
        <v>0</v>
      </c>
      <c r="D16" s="604">
        <f>+'405 - ANIMAIS'!L37</f>
        <v>0</v>
      </c>
      <c r="E16" s="604" t="str">
        <f>IFERROR(+IFERROR(IFERROR(VLOOKUP('405 - ANIMAIS'!AC37,localidades,2,FALSE),VLOOKUP('405 - ANIMAIS'!$AP$6,localidades,2,FALSE)),VLOOKUP('405 - ANIMAIS'!$AP$5,district_codes,2,FALSE)),"")</f>
        <v/>
      </c>
      <c r="F16" s="604" t="str">
        <f>delivery_events!C$3</f>
        <v/>
      </c>
      <c r="G16" s="605" t="str">
        <f>IF(+'405 - ANIMAIS'!$AP$9=0,"",+'405 - ANIMAIS'!$AP$9)</f>
        <v/>
      </c>
      <c r="H16" s="605">
        <f>IF(+'405 - ANIMAIS'!AC37=0,'405 - ANIMAIS'!AP$6,+'405 - ANIMAIS'!AC37)</f>
        <v>0</v>
      </c>
      <c r="I16" s="605" t="str">
        <f>PROPER(IF(IF(+'405 - ANIMAIS'!AF37=0,'405 - ANIMAIS'!AP$6,+'405 - ANIMAIS'!AF37)=0,'405 - ANIMAIS'!AP$5,IF(+'405 - ANIMAIS'!AF37=0,'405 - ANIMAIS'!AP$6,+'405 - ANIMAIS'!AF37)))</f>
        <v/>
      </c>
      <c r="J16" s="604" t="str">
        <f>IF(+'405 - ANIMAIS'!$AP$7=0,"",+'405 - ANIMAIS'!$AP$7)</f>
        <v/>
      </c>
      <c r="K16" s="604" t="str">
        <f>IF(+'405 - ANIMAIS'!AQ37=0,"",+'405 - ANIMAIS'!AQ37)</f>
        <v/>
      </c>
      <c r="L16" s="604" t="str">
        <f>IF(+'405 - ANIMAIS'!AU37=0,"",+'405 - ANIMAIS'!AU37)</f>
        <v/>
      </c>
      <c r="M16" s="604" t="str">
        <f>IF(+'405 - ANIMAIS'!AY37=0,"",+'405 - ANIMAIS'!AY37)</f>
        <v/>
      </c>
      <c r="N16" s="589" t="str">
        <f>IF(+'405 - ANIMAIS'!AZ37=0,"", +'405 - ANIMAIS'!AZ37)</f>
        <v/>
      </c>
      <c r="O16" s="589">
        <f>+'405 - ANIMAIS'!BC37</f>
        <v>0</v>
      </c>
      <c r="P16" s="589">
        <f>+'405 - ANIMAIS'!Q37</f>
        <v>0</v>
      </c>
    </row>
    <row r="17" spans="1:16" x14ac:dyDescent="0.4">
      <c r="A17" s="604" t="str">
        <f>IF(+'405 - ANIMAIS'!B38=0,"",+'405 - ANIMAIS'!B38)</f>
        <v/>
      </c>
      <c r="B17" s="604" t="str">
        <f>IF(+'405 - ANIMAIS'!F38=0,"",+'405 - ANIMAIS'!F38)</f>
        <v/>
      </c>
      <c r="C17" s="604">
        <f>+'405 - ANIMAIS'!J38</f>
        <v>0</v>
      </c>
      <c r="D17" s="604">
        <f>+'405 - ANIMAIS'!L38</f>
        <v>0</v>
      </c>
      <c r="E17" s="604" t="str">
        <f>IFERROR(+IFERROR(IFERROR(VLOOKUP('405 - ANIMAIS'!AC38,localidades,2,FALSE),VLOOKUP('405 - ANIMAIS'!$AP$6,localidades,2,FALSE)),VLOOKUP('405 - ANIMAIS'!$AP$5,district_codes,2,FALSE)),"")</f>
        <v/>
      </c>
      <c r="F17" s="604" t="str">
        <f>delivery_events!C$3</f>
        <v/>
      </c>
      <c r="G17" s="605" t="str">
        <f>IF(+'405 - ANIMAIS'!$AP$9=0,"",+'405 - ANIMAIS'!$AP$9)</f>
        <v/>
      </c>
      <c r="H17" s="605">
        <f>IF(+'405 - ANIMAIS'!AC38=0,'405 - ANIMAIS'!AP$6,+'405 - ANIMAIS'!AC38)</f>
        <v>0</v>
      </c>
      <c r="I17" s="605" t="str">
        <f>PROPER(IF(IF(+'405 - ANIMAIS'!AF38=0,'405 - ANIMAIS'!AP$6,+'405 - ANIMAIS'!AF38)=0,'405 - ANIMAIS'!AP$5,IF(+'405 - ANIMAIS'!AF38=0,'405 - ANIMAIS'!AP$6,+'405 - ANIMAIS'!AF38)))</f>
        <v/>
      </c>
      <c r="J17" s="604" t="str">
        <f>IF(+'405 - ANIMAIS'!$AP$7=0,"",+'405 - ANIMAIS'!$AP$7)</f>
        <v/>
      </c>
      <c r="K17" s="604" t="str">
        <f>IF(+'405 - ANIMAIS'!AQ38=0,"",+'405 - ANIMAIS'!AQ38)</f>
        <v/>
      </c>
      <c r="L17" s="604" t="str">
        <f>IF(+'405 - ANIMAIS'!AU38=0,"",+'405 - ANIMAIS'!AU38)</f>
        <v/>
      </c>
      <c r="M17" s="604" t="str">
        <f>IF(+'405 - ANIMAIS'!AY38=0,"",+'405 - ANIMAIS'!AY38)</f>
        <v/>
      </c>
      <c r="N17" s="589" t="str">
        <f>IF(+'405 - ANIMAIS'!AZ38=0,"", +'405 - ANIMAIS'!AZ38)</f>
        <v/>
      </c>
      <c r="O17" s="589">
        <f>+'405 - ANIMAIS'!BC38</f>
        <v>0</v>
      </c>
      <c r="P17" s="589">
        <f>+'405 - ANIMAIS'!Q38</f>
        <v>0</v>
      </c>
    </row>
    <row r="18" spans="1:16" x14ac:dyDescent="0.4">
      <c r="A18" s="604" t="str">
        <f>IF(+'405 - ANIMAIS'!B39=0,"",+'405 - ANIMAIS'!B39)</f>
        <v/>
      </c>
      <c r="B18" s="604" t="str">
        <f>IF(+'405 - ANIMAIS'!F39=0,"",+'405 - ANIMAIS'!F39)</f>
        <v/>
      </c>
      <c r="C18" s="604">
        <f>+'405 - ANIMAIS'!J39</f>
        <v>0</v>
      </c>
      <c r="D18" s="604">
        <f>+'405 - ANIMAIS'!L39</f>
        <v>0</v>
      </c>
      <c r="E18" s="604" t="str">
        <f>IFERROR(+IFERROR(IFERROR(VLOOKUP('405 - ANIMAIS'!AC39,localidades,2,FALSE),VLOOKUP('405 - ANIMAIS'!$AP$6,localidades,2,FALSE)),VLOOKUP('405 - ANIMAIS'!$AP$5,district_codes,2,FALSE)),"")</f>
        <v/>
      </c>
      <c r="F18" s="604" t="str">
        <f>delivery_events!C$3</f>
        <v/>
      </c>
      <c r="G18" s="605" t="str">
        <f>IF(+'405 - ANIMAIS'!$AP$9=0,"",+'405 - ANIMAIS'!$AP$9)</f>
        <v/>
      </c>
      <c r="H18" s="605">
        <f>IF(+'405 - ANIMAIS'!AC39=0,'405 - ANIMAIS'!AP$6,+'405 - ANIMAIS'!AC39)</f>
        <v>0</v>
      </c>
      <c r="I18" s="605" t="str">
        <f>PROPER(IF(IF(+'405 - ANIMAIS'!AF39=0,'405 - ANIMAIS'!AP$6,+'405 - ANIMAIS'!AF39)=0,'405 - ANIMAIS'!AP$5,IF(+'405 - ANIMAIS'!AF39=0,'405 - ANIMAIS'!AP$6,+'405 - ANIMAIS'!AF39)))</f>
        <v/>
      </c>
      <c r="J18" s="604" t="str">
        <f>IF(+'405 - ANIMAIS'!$AP$7=0,"",+'405 - ANIMAIS'!$AP$7)</f>
        <v/>
      </c>
      <c r="K18" s="604" t="str">
        <f>IF(+'405 - ANIMAIS'!AQ39=0,"",+'405 - ANIMAIS'!AQ39)</f>
        <v/>
      </c>
      <c r="L18" s="604" t="str">
        <f>IF(+'405 - ANIMAIS'!AU39=0,"",+'405 - ANIMAIS'!AU39)</f>
        <v/>
      </c>
      <c r="M18" s="604" t="str">
        <f>IF(+'405 - ANIMAIS'!AY39=0,"",+'405 - ANIMAIS'!AY39)</f>
        <v/>
      </c>
      <c r="N18" s="589" t="str">
        <f>IF(+'405 - ANIMAIS'!AZ39=0,"", +'405 - ANIMAIS'!AZ39)</f>
        <v/>
      </c>
      <c r="O18" s="589">
        <f>+'405 - ANIMAIS'!BC39</f>
        <v>0</v>
      </c>
      <c r="P18" s="589">
        <f>+'405 - ANIMAIS'!Q39</f>
        <v>0</v>
      </c>
    </row>
    <row r="19" spans="1:16" x14ac:dyDescent="0.4">
      <c r="A19" s="604" t="str">
        <f>IF(+'405 - ANIMAIS'!B40=0,"",+'405 - ANIMAIS'!B40)</f>
        <v/>
      </c>
      <c r="B19" s="604" t="str">
        <f>IF(+'405 - ANIMAIS'!F40=0,"",+'405 - ANIMAIS'!F40)</f>
        <v/>
      </c>
      <c r="C19" s="604">
        <f>+'405 - ANIMAIS'!J40</f>
        <v>0</v>
      </c>
      <c r="D19" s="604">
        <f>+'405 - ANIMAIS'!L40</f>
        <v>0</v>
      </c>
      <c r="E19" s="604" t="str">
        <f>IFERROR(+IFERROR(IFERROR(VLOOKUP('405 - ANIMAIS'!AC40,localidades,2,FALSE),VLOOKUP('405 - ANIMAIS'!$AP$6,localidades,2,FALSE)),VLOOKUP('405 - ANIMAIS'!$AP$5,district_codes,2,FALSE)),"")</f>
        <v/>
      </c>
      <c r="F19" s="604" t="str">
        <f>delivery_events!C$3</f>
        <v/>
      </c>
      <c r="G19" s="605" t="str">
        <f>IF(+'405 - ANIMAIS'!$AP$9=0,"",+'405 - ANIMAIS'!$AP$9)</f>
        <v/>
      </c>
      <c r="H19" s="605">
        <f>IF(+'405 - ANIMAIS'!AC40=0,'405 - ANIMAIS'!AP$6,+'405 - ANIMAIS'!AC40)</f>
        <v>0</v>
      </c>
      <c r="I19" s="605" t="str">
        <f>PROPER(IF(IF(+'405 - ANIMAIS'!AF40=0,'405 - ANIMAIS'!AP$6,+'405 - ANIMAIS'!AF40)=0,'405 - ANIMAIS'!AP$5,IF(+'405 - ANIMAIS'!AF40=0,'405 - ANIMAIS'!AP$6,+'405 - ANIMAIS'!AF40)))</f>
        <v/>
      </c>
      <c r="J19" s="604" t="str">
        <f>IF(+'405 - ANIMAIS'!$AP$7=0,"",+'405 - ANIMAIS'!$AP$7)</f>
        <v/>
      </c>
      <c r="K19" s="604" t="str">
        <f>IF(+'405 - ANIMAIS'!AQ40=0,"",+'405 - ANIMAIS'!AQ40)</f>
        <v/>
      </c>
      <c r="L19" s="604" t="str">
        <f>IF(+'405 - ANIMAIS'!AU40=0,"",+'405 - ANIMAIS'!AU40)</f>
        <v/>
      </c>
      <c r="M19" s="604" t="str">
        <f>IF(+'405 - ANIMAIS'!AY40=0,"",+'405 - ANIMAIS'!AY40)</f>
        <v/>
      </c>
      <c r="N19" s="589" t="str">
        <f>IF(+'405 - ANIMAIS'!AZ40=0,"", +'405 - ANIMAIS'!AZ40)</f>
        <v/>
      </c>
      <c r="O19" s="589">
        <f>+'405 - ANIMAIS'!BC40</f>
        <v>0</v>
      </c>
      <c r="P19" s="589">
        <f>+'405 - ANIMAIS'!Q40</f>
        <v>0</v>
      </c>
    </row>
    <row r="20" spans="1:16" x14ac:dyDescent="0.4">
      <c r="A20" s="604" t="str">
        <f>IF(+'405 - ANIMAIS'!B41=0,"",+'405 - ANIMAIS'!B41)</f>
        <v/>
      </c>
      <c r="B20" s="604" t="str">
        <f>IF(+'405 - ANIMAIS'!F41=0,"",+'405 - ANIMAIS'!F41)</f>
        <v/>
      </c>
      <c r="C20" s="604">
        <f>+'405 - ANIMAIS'!J41</f>
        <v>0</v>
      </c>
      <c r="D20" s="604">
        <f>+'405 - ANIMAIS'!L41</f>
        <v>0</v>
      </c>
      <c r="E20" s="604" t="str">
        <f>IFERROR(+IFERROR(IFERROR(VLOOKUP('405 - ANIMAIS'!AC41,localidades,2,FALSE),VLOOKUP('405 - ANIMAIS'!$AP$6,localidades,2,FALSE)),VLOOKUP('405 - ANIMAIS'!$AP$5,district_codes,2,FALSE)),"")</f>
        <v/>
      </c>
      <c r="F20" s="604" t="str">
        <f>delivery_events!C$3</f>
        <v/>
      </c>
      <c r="G20" s="605" t="str">
        <f>IF(+'405 - ANIMAIS'!$AP$9=0,"",+'405 - ANIMAIS'!$AP$9)</f>
        <v/>
      </c>
      <c r="H20" s="605">
        <f>IF(+'405 - ANIMAIS'!AC41=0,'405 - ANIMAIS'!AP$6,+'405 - ANIMAIS'!AC41)</f>
        <v>0</v>
      </c>
      <c r="I20" s="605" t="str">
        <f>PROPER(IF(IF(+'405 - ANIMAIS'!AF41=0,'405 - ANIMAIS'!AP$6,+'405 - ANIMAIS'!AF41)=0,'405 - ANIMAIS'!AP$5,IF(+'405 - ANIMAIS'!AF41=0,'405 - ANIMAIS'!AP$6,+'405 - ANIMAIS'!AF41)))</f>
        <v/>
      </c>
      <c r="J20" s="604" t="str">
        <f>IF(+'405 - ANIMAIS'!$AP$7=0,"",+'405 - ANIMAIS'!$AP$7)</f>
        <v/>
      </c>
      <c r="K20" s="604" t="str">
        <f>IF(+'405 - ANIMAIS'!AQ41=0,"",+'405 - ANIMAIS'!AQ41)</f>
        <v/>
      </c>
      <c r="L20" s="604" t="str">
        <f>IF(+'405 - ANIMAIS'!AU41=0,"",+'405 - ANIMAIS'!AU41)</f>
        <v/>
      </c>
      <c r="M20" s="604" t="str">
        <f>IF(+'405 - ANIMAIS'!AY41=0,"",+'405 - ANIMAIS'!AY41)</f>
        <v/>
      </c>
      <c r="N20" s="589" t="str">
        <f>IF(+'405 - ANIMAIS'!AZ41=0,"", +'405 - ANIMAIS'!AZ41)</f>
        <v/>
      </c>
      <c r="O20" s="589">
        <f>+'405 - ANIMAIS'!BC41</f>
        <v>0</v>
      </c>
      <c r="P20" s="589">
        <f>+'405 - ANIMAIS'!Q41</f>
        <v>0</v>
      </c>
    </row>
    <row r="21" spans="1:16" x14ac:dyDescent="0.4">
      <c r="A21" s="604" t="str">
        <f>IF(+'405 - ANIMAIS'!B42=0,"",+'405 - ANIMAIS'!B42)</f>
        <v/>
      </c>
      <c r="B21" s="604" t="str">
        <f>IF(+'405 - ANIMAIS'!F42=0,"",+'405 - ANIMAIS'!F42)</f>
        <v/>
      </c>
      <c r="C21" s="604">
        <f>+'405 - ANIMAIS'!J42</f>
        <v>0</v>
      </c>
      <c r="D21" s="604">
        <f>+'405 - ANIMAIS'!L42</f>
        <v>0</v>
      </c>
      <c r="E21" s="604" t="str">
        <f>IFERROR(+IFERROR(IFERROR(VLOOKUP('405 - ANIMAIS'!AC42,localidades,2,FALSE),VLOOKUP('405 - ANIMAIS'!$AP$6,localidades,2,FALSE)),VLOOKUP('405 - ANIMAIS'!$AP$5,district_codes,2,FALSE)),"")</f>
        <v/>
      </c>
      <c r="F21" s="604" t="str">
        <f>delivery_events!C$3</f>
        <v/>
      </c>
      <c r="G21" s="605" t="str">
        <f>IF(+'405 - ANIMAIS'!$AP$9=0,"",+'405 - ANIMAIS'!$AP$9)</f>
        <v/>
      </c>
      <c r="H21" s="605">
        <f>IF(+'405 - ANIMAIS'!AC42=0,'405 - ANIMAIS'!AP$6,+'405 - ANIMAIS'!AC42)</f>
        <v>0</v>
      </c>
      <c r="I21" s="605" t="str">
        <f>PROPER(IF(IF(+'405 - ANIMAIS'!AF42=0,'405 - ANIMAIS'!AP$6,+'405 - ANIMAIS'!AF42)=0,'405 - ANIMAIS'!AP$5,IF(+'405 - ANIMAIS'!AF42=0,'405 - ANIMAIS'!AP$6,+'405 - ANIMAIS'!AF42)))</f>
        <v/>
      </c>
      <c r="J21" s="604" t="str">
        <f>IF(+'405 - ANIMAIS'!$AP$7=0,"",+'405 - ANIMAIS'!$AP$7)</f>
        <v/>
      </c>
      <c r="K21" s="604" t="str">
        <f>IF(+'405 - ANIMAIS'!AQ42=0,"",+'405 - ANIMAIS'!AQ42)</f>
        <v/>
      </c>
      <c r="L21" s="604" t="str">
        <f>IF(+'405 - ANIMAIS'!AU42=0,"",+'405 - ANIMAIS'!AU42)</f>
        <v/>
      </c>
      <c r="M21" s="604" t="str">
        <f>IF(+'405 - ANIMAIS'!AY42=0,"",+'405 - ANIMAIS'!AY42)</f>
        <v/>
      </c>
      <c r="N21" s="589" t="str">
        <f>IF(+'405 - ANIMAIS'!AZ42=0,"", +'405 - ANIMAIS'!AZ42)</f>
        <v/>
      </c>
      <c r="O21" s="589">
        <f>+'405 - ANIMAIS'!BC42</f>
        <v>0</v>
      </c>
      <c r="P21" s="589">
        <f>+'405 - ANIMAIS'!Q42</f>
        <v>0</v>
      </c>
    </row>
    <row r="22" spans="1:16" x14ac:dyDescent="0.4">
      <c r="A22" s="604" t="str">
        <f>IF(+'405 - ANIMAIS'!B43=0,"",+'405 - ANIMAIS'!B43)</f>
        <v/>
      </c>
      <c r="B22" s="604" t="str">
        <f>IF(+'405 - ANIMAIS'!F43=0,"",+'405 - ANIMAIS'!F43)</f>
        <v/>
      </c>
      <c r="C22" s="604">
        <f>+'405 - ANIMAIS'!J43</f>
        <v>0</v>
      </c>
      <c r="D22" s="604">
        <f>+'405 - ANIMAIS'!L43</f>
        <v>0</v>
      </c>
      <c r="E22" s="604" t="str">
        <f>IFERROR(+IFERROR(IFERROR(VLOOKUP('405 - ANIMAIS'!AC43,localidades,2,FALSE),VLOOKUP('405 - ANIMAIS'!$AP$6,localidades,2,FALSE)),VLOOKUP('405 - ANIMAIS'!$AP$5,district_codes,2,FALSE)),"")</f>
        <v/>
      </c>
      <c r="F22" s="604" t="str">
        <f>delivery_events!C$3</f>
        <v/>
      </c>
      <c r="G22" s="605" t="str">
        <f>IF(+'405 - ANIMAIS'!$AP$9=0,"",+'405 - ANIMAIS'!$AP$9)</f>
        <v/>
      </c>
      <c r="H22" s="605">
        <f>IF(+'405 - ANIMAIS'!AC43=0,'405 - ANIMAIS'!AP$6,+'405 - ANIMAIS'!AC43)</f>
        <v>0</v>
      </c>
      <c r="I22" s="605" t="str">
        <f>PROPER(IF(IF(+'405 - ANIMAIS'!AF43=0,'405 - ANIMAIS'!AP$6,+'405 - ANIMAIS'!AF43)=0,'405 - ANIMAIS'!AP$5,IF(+'405 - ANIMAIS'!AF43=0,'405 - ANIMAIS'!AP$6,+'405 - ANIMAIS'!AF43)))</f>
        <v/>
      </c>
      <c r="J22" s="604" t="str">
        <f>IF(+'405 - ANIMAIS'!$AP$7=0,"",+'405 - ANIMAIS'!$AP$7)</f>
        <v/>
      </c>
      <c r="K22" s="604" t="str">
        <f>IF(+'405 - ANIMAIS'!AQ43=0,"",+'405 - ANIMAIS'!AQ43)</f>
        <v/>
      </c>
      <c r="L22" s="604" t="str">
        <f>IF(+'405 - ANIMAIS'!AU43=0,"",+'405 - ANIMAIS'!AU43)</f>
        <v/>
      </c>
      <c r="M22" s="604" t="str">
        <f>IF(+'405 - ANIMAIS'!AY43=0,"",+'405 - ANIMAIS'!AY43)</f>
        <v/>
      </c>
      <c r="N22" s="589" t="str">
        <f>IF(+'405 - ANIMAIS'!AZ43=0,"", +'405 - ANIMAIS'!AZ43)</f>
        <v/>
      </c>
      <c r="O22" s="589">
        <f>+'405 - ANIMAIS'!BC43</f>
        <v>0</v>
      </c>
      <c r="P22" s="589">
        <f>+'405 - ANIMAIS'!Q43</f>
        <v>0</v>
      </c>
    </row>
    <row r="23" spans="1:16" x14ac:dyDescent="0.4">
      <c r="A23" s="604" t="str">
        <f>IF(+'405 - ANIMAIS'!B44=0,"",+'405 - ANIMAIS'!B44)</f>
        <v/>
      </c>
      <c r="B23" s="604" t="str">
        <f>IF(+'405 - ANIMAIS'!F44=0,"",+'405 - ANIMAIS'!F44)</f>
        <v/>
      </c>
      <c r="C23" s="604">
        <f>+'405 - ANIMAIS'!J44</f>
        <v>0</v>
      </c>
      <c r="D23" s="604">
        <f>+'405 - ANIMAIS'!L44</f>
        <v>0</v>
      </c>
      <c r="E23" s="604" t="str">
        <f>IFERROR(+IFERROR(IFERROR(VLOOKUP('405 - ANIMAIS'!AC44,localidades,2,FALSE),VLOOKUP('405 - ANIMAIS'!$AP$6,localidades,2,FALSE)),VLOOKUP('405 - ANIMAIS'!$AP$5,district_codes,2,FALSE)),"")</f>
        <v/>
      </c>
      <c r="F23" s="604" t="str">
        <f>delivery_events!C$3</f>
        <v/>
      </c>
      <c r="G23" s="605" t="str">
        <f>IF(+'405 - ANIMAIS'!$AP$9=0,"",+'405 - ANIMAIS'!$AP$9)</f>
        <v/>
      </c>
      <c r="H23" s="605">
        <f>IF(+'405 - ANIMAIS'!AC44=0,'405 - ANIMAIS'!AP$6,+'405 - ANIMAIS'!AC44)</f>
        <v>0</v>
      </c>
      <c r="I23" s="605" t="str">
        <f>PROPER(IF(IF(+'405 - ANIMAIS'!AF44=0,'405 - ANIMAIS'!AP$6,+'405 - ANIMAIS'!AF44)=0,'405 - ANIMAIS'!AP$5,IF(+'405 - ANIMAIS'!AF44=0,'405 - ANIMAIS'!AP$6,+'405 - ANIMAIS'!AF44)))</f>
        <v/>
      </c>
      <c r="J23" s="604" t="str">
        <f>IF(+'405 - ANIMAIS'!$AP$7=0,"",+'405 - ANIMAIS'!$AP$7)</f>
        <v/>
      </c>
      <c r="K23" s="604" t="str">
        <f>IF(+'405 - ANIMAIS'!AQ44=0,"",+'405 - ANIMAIS'!AQ44)</f>
        <v/>
      </c>
      <c r="L23" s="604" t="str">
        <f>IF(+'405 - ANIMAIS'!AU44=0,"",+'405 - ANIMAIS'!AU44)</f>
        <v/>
      </c>
      <c r="M23" s="604" t="str">
        <f>IF(+'405 - ANIMAIS'!AY44=0,"",+'405 - ANIMAIS'!AY44)</f>
        <v/>
      </c>
      <c r="N23" s="589" t="str">
        <f>IF(+'405 - ANIMAIS'!AZ44=0,"", +'405 - ANIMAIS'!AZ44)</f>
        <v/>
      </c>
      <c r="O23" s="589">
        <f>+'405 - ANIMAIS'!BC44</f>
        <v>0</v>
      </c>
      <c r="P23" s="589">
        <f>+'405 - ANIMAIS'!Q44</f>
        <v>0</v>
      </c>
    </row>
    <row r="24" spans="1:16" x14ac:dyDescent="0.4">
      <c r="A24" s="604" t="str">
        <f>IF(+'405 - ANIMAIS'!B45=0,"",+'405 - ANIMAIS'!B45)</f>
        <v/>
      </c>
      <c r="B24" s="604" t="str">
        <f>IF(+'405 - ANIMAIS'!F45=0,"",+'405 - ANIMAIS'!F45)</f>
        <v/>
      </c>
      <c r="C24" s="604">
        <f>+'405 - ANIMAIS'!J45</f>
        <v>0</v>
      </c>
      <c r="D24" s="604">
        <f>+'405 - ANIMAIS'!L45</f>
        <v>0</v>
      </c>
      <c r="E24" s="604" t="str">
        <f>IFERROR(+IFERROR(IFERROR(VLOOKUP('405 - ANIMAIS'!AC45,localidades,2,FALSE),VLOOKUP('405 - ANIMAIS'!$AP$6,localidades,2,FALSE)),VLOOKUP('405 - ANIMAIS'!$AP$5,district_codes,2,FALSE)),"")</f>
        <v/>
      </c>
      <c r="F24" s="604" t="str">
        <f>delivery_events!C$3</f>
        <v/>
      </c>
      <c r="G24" s="605" t="str">
        <f>IF(+'405 - ANIMAIS'!$AP$9=0,"",+'405 - ANIMAIS'!$AP$9)</f>
        <v/>
      </c>
      <c r="H24" s="605">
        <f>IF(+'405 - ANIMAIS'!AC45=0,'405 - ANIMAIS'!AP$6,+'405 - ANIMAIS'!AC45)</f>
        <v>0</v>
      </c>
      <c r="I24" s="605" t="str">
        <f>PROPER(IF(IF(+'405 - ANIMAIS'!AF45=0,'405 - ANIMAIS'!AP$6,+'405 - ANIMAIS'!AF45)=0,'405 - ANIMAIS'!AP$5,IF(+'405 - ANIMAIS'!AF45=0,'405 - ANIMAIS'!AP$6,+'405 - ANIMAIS'!AF45)))</f>
        <v/>
      </c>
      <c r="J24" s="604" t="str">
        <f>IF(+'405 - ANIMAIS'!$AP$7=0,"",+'405 - ANIMAIS'!$AP$7)</f>
        <v/>
      </c>
      <c r="K24" s="604" t="str">
        <f>IF(+'405 - ANIMAIS'!AQ45=0,"",+'405 - ANIMAIS'!AQ45)</f>
        <v/>
      </c>
      <c r="L24" s="604" t="str">
        <f>IF(+'405 - ANIMAIS'!AU45=0,"",+'405 - ANIMAIS'!AU45)</f>
        <v/>
      </c>
      <c r="M24" s="604" t="str">
        <f>IF(+'405 - ANIMAIS'!AY45=0,"",+'405 - ANIMAIS'!AY45)</f>
        <v/>
      </c>
      <c r="N24" s="589" t="str">
        <f>IF(+'405 - ANIMAIS'!AZ45=0,"", +'405 - ANIMAIS'!AZ45)</f>
        <v/>
      </c>
      <c r="O24" s="589">
        <f>+'405 - ANIMAIS'!BC45</f>
        <v>0</v>
      </c>
      <c r="P24" s="589">
        <f>+'405 - ANIMAIS'!Q45</f>
        <v>0</v>
      </c>
    </row>
    <row r="25" spans="1:16" x14ac:dyDescent="0.4">
      <c r="A25" s="604" t="str">
        <f>IF(+'405 - ANIMAIS'!B46=0,"",+'405 - ANIMAIS'!B46)</f>
        <v/>
      </c>
      <c r="B25" s="604" t="str">
        <f>IF(+'405 - ANIMAIS'!F46=0,"",+'405 - ANIMAIS'!F46)</f>
        <v/>
      </c>
      <c r="C25" s="604">
        <f>+'405 - ANIMAIS'!J46</f>
        <v>0</v>
      </c>
      <c r="D25" s="604">
        <f>+'405 - ANIMAIS'!L46</f>
        <v>0</v>
      </c>
      <c r="E25" s="604" t="str">
        <f>IFERROR(+IFERROR(IFERROR(VLOOKUP('405 - ANIMAIS'!AC46,localidades,2,FALSE),VLOOKUP('405 - ANIMAIS'!$AP$6,localidades,2,FALSE)),VLOOKUP('405 - ANIMAIS'!$AP$5,district_codes,2,FALSE)),"")</f>
        <v/>
      </c>
      <c r="F25" s="604" t="str">
        <f>delivery_events!C$3</f>
        <v/>
      </c>
      <c r="G25" s="605" t="str">
        <f>IF(+'405 - ANIMAIS'!$AP$9=0,"",+'405 - ANIMAIS'!$AP$9)</f>
        <v/>
      </c>
      <c r="H25" s="605">
        <f>IF(+'405 - ANIMAIS'!AC46=0,'405 - ANIMAIS'!AP$6,+'405 - ANIMAIS'!AC46)</f>
        <v>0</v>
      </c>
      <c r="I25" s="605" t="str">
        <f>PROPER(IF(IF(+'405 - ANIMAIS'!AF46=0,'405 - ANIMAIS'!AP$6,+'405 - ANIMAIS'!AF46)=0,'405 - ANIMAIS'!AP$5,IF(+'405 - ANIMAIS'!AF46=0,'405 - ANIMAIS'!AP$6,+'405 - ANIMAIS'!AF46)))</f>
        <v/>
      </c>
      <c r="J25" s="604" t="str">
        <f>IF(+'405 - ANIMAIS'!$AP$7=0,"",+'405 - ANIMAIS'!$AP$7)</f>
        <v/>
      </c>
      <c r="K25" s="604" t="str">
        <f>IF(+'405 - ANIMAIS'!AQ46=0,"",+'405 - ANIMAIS'!AQ46)</f>
        <v/>
      </c>
      <c r="L25" s="604" t="str">
        <f>IF(+'405 - ANIMAIS'!AU46=0,"",+'405 - ANIMAIS'!AU46)</f>
        <v/>
      </c>
      <c r="M25" s="604" t="str">
        <f>IF(+'405 - ANIMAIS'!AY46=0,"",+'405 - ANIMAIS'!AY46)</f>
        <v/>
      </c>
      <c r="N25" s="589" t="str">
        <f>IF(+'405 - ANIMAIS'!AZ46=0,"", +'405 - ANIMAIS'!AZ46)</f>
        <v/>
      </c>
      <c r="O25" s="589">
        <f>+'405 - ANIMAIS'!BC46</f>
        <v>0</v>
      </c>
      <c r="P25" s="589">
        <f>+'405 - ANIMAIS'!Q46</f>
        <v>0</v>
      </c>
    </row>
    <row r="26" spans="1:16" x14ac:dyDescent="0.4">
      <c r="A26" s="604" t="str">
        <f>IF(+'405 - ANIMAIS'!B47=0,"",+'405 - ANIMAIS'!B47)</f>
        <v/>
      </c>
      <c r="B26" s="604" t="str">
        <f>IF(+'405 - ANIMAIS'!F47=0,"",+'405 - ANIMAIS'!F47)</f>
        <v/>
      </c>
      <c r="C26" s="604">
        <f>+'405 - ANIMAIS'!J47</f>
        <v>0</v>
      </c>
      <c r="D26" s="604">
        <f>+'405 - ANIMAIS'!L47</f>
        <v>0</v>
      </c>
      <c r="E26" s="604" t="str">
        <f>IFERROR(+IFERROR(IFERROR(VLOOKUP('405 - ANIMAIS'!AC47,localidades,2,FALSE),VLOOKUP('405 - ANIMAIS'!$AP$6,localidades,2,FALSE)),VLOOKUP('405 - ANIMAIS'!$AP$5,district_codes,2,FALSE)),"")</f>
        <v/>
      </c>
      <c r="F26" s="604" t="str">
        <f>delivery_events!C$3</f>
        <v/>
      </c>
      <c r="G26" s="605" t="str">
        <f>IF(+'405 - ANIMAIS'!$AP$9=0,"",+'405 - ANIMAIS'!$AP$9)</f>
        <v/>
      </c>
      <c r="H26" s="605">
        <f>IF(+'405 - ANIMAIS'!AC47=0,'405 - ANIMAIS'!AP$6,+'405 - ANIMAIS'!AC47)</f>
        <v>0</v>
      </c>
      <c r="I26" s="605" t="str">
        <f>PROPER(IF(IF(+'405 - ANIMAIS'!AF47=0,'405 - ANIMAIS'!AP$6,+'405 - ANIMAIS'!AF47)=0,'405 - ANIMAIS'!AP$5,IF(+'405 - ANIMAIS'!AF47=0,'405 - ANIMAIS'!AP$6,+'405 - ANIMAIS'!AF47)))</f>
        <v/>
      </c>
      <c r="J26" s="604" t="str">
        <f>IF(+'405 - ANIMAIS'!$AP$7=0,"",+'405 - ANIMAIS'!$AP$7)</f>
        <v/>
      </c>
      <c r="K26" s="604" t="str">
        <f>IF(+'405 - ANIMAIS'!AQ47=0,"",+'405 - ANIMAIS'!AQ47)</f>
        <v/>
      </c>
      <c r="L26" s="604" t="str">
        <f>IF(+'405 - ANIMAIS'!AU47=0,"",+'405 - ANIMAIS'!AU47)</f>
        <v/>
      </c>
      <c r="M26" s="604" t="str">
        <f>IF(+'405 - ANIMAIS'!AY47=0,"",+'405 - ANIMAIS'!AY47)</f>
        <v/>
      </c>
      <c r="N26" s="589" t="str">
        <f>IF(+'405 - ANIMAIS'!AZ47=0,"", +'405 - ANIMAIS'!AZ47)</f>
        <v/>
      </c>
      <c r="O26" s="589">
        <f>+'405 - ANIMAIS'!BC47</f>
        <v>0</v>
      </c>
      <c r="P26" s="589">
        <f>+'405 - ANIMAIS'!Q47</f>
        <v>0</v>
      </c>
    </row>
    <row r="27" spans="1:16" x14ac:dyDescent="0.4">
      <c r="A27" s="604" t="str">
        <f>IF(+'405 - ANIMAIS'!B48=0,"",+'405 - ANIMAIS'!B48)</f>
        <v/>
      </c>
      <c r="B27" s="604" t="str">
        <f>IF(+'405 - ANIMAIS'!F48=0,"",+'405 - ANIMAIS'!F48)</f>
        <v/>
      </c>
      <c r="C27" s="604">
        <f>+'405 - ANIMAIS'!J48</f>
        <v>0</v>
      </c>
      <c r="D27" s="604">
        <f>+'405 - ANIMAIS'!L48</f>
        <v>0</v>
      </c>
      <c r="E27" s="604" t="str">
        <f>IFERROR(+IFERROR(IFERROR(VLOOKUP('405 - ANIMAIS'!AC48,localidades,2,FALSE),VLOOKUP('405 - ANIMAIS'!$AP$6,localidades,2,FALSE)),VLOOKUP('405 - ANIMAIS'!$AP$5,district_codes,2,FALSE)),"")</f>
        <v/>
      </c>
      <c r="F27" s="604" t="str">
        <f>delivery_events!C$3</f>
        <v/>
      </c>
      <c r="G27" s="605" t="str">
        <f>IF(+'405 - ANIMAIS'!$AP$9=0,"",+'405 - ANIMAIS'!$AP$9)</f>
        <v/>
      </c>
      <c r="H27" s="605">
        <f>IF(+'405 - ANIMAIS'!AC48=0,'405 - ANIMAIS'!AP$6,+'405 - ANIMAIS'!AC48)</f>
        <v>0</v>
      </c>
      <c r="I27" s="605" t="str">
        <f>PROPER(IF(IF(+'405 - ANIMAIS'!AF48=0,'405 - ANIMAIS'!AP$6,+'405 - ANIMAIS'!AF48)=0,'405 - ANIMAIS'!AP$5,IF(+'405 - ANIMAIS'!AF48=0,'405 - ANIMAIS'!AP$6,+'405 - ANIMAIS'!AF48)))</f>
        <v/>
      </c>
      <c r="J27" s="604" t="str">
        <f>IF(+'405 - ANIMAIS'!$AP$7=0,"",+'405 - ANIMAIS'!$AP$7)</f>
        <v/>
      </c>
      <c r="K27" s="604" t="str">
        <f>IF(+'405 - ANIMAIS'!AQ48=0,"",+'405 - ANIMAIS'!AQ48)</f>
        <v/>
      </c>
      <c r="L27" s="604" t="str">
        <f>IF(+'405 - ANIMAIS'!AU48=0,"",+'405 - ANIMAIS'!AU48)</f>
        <v/>
      </c>
      <c r="M27" s="604" t="str">
        <f>IF(+'405 - ANIMAIS'!AY48=0,"",+'405 - ANIMAIS'!AY48)</f>
        <v/>
      </c>
      <c r="N27" s="589" t="str">
        <f>IF(+'405 - ANIMAIS'!AZ48=0,"", +'405 - ANIMAIS'!AZ48)</f>
        <v/>
      </c>
      <c r="O27" s="589">
        <f>+'405 - ANIMAIS'!BC48</f>
        <v>0</v>
      </c>
      <c r="P27" s="589">
        <f>+'405 - ANIMAIS'!Q48</f>
        <v>0</v>
      </c>
    </row>
    <row r="28" spans="1:16" x14ac:dyDescent="0.4">
      <c r="A28" s="604" t="str">
        <f>IF(+'405 - ANIMAIS'!B49=0,"",+'405 - ANIMAIS'!B49)</f>
        <v/>
      </c>
      <c r="B28" s="604" t="str">
        <f>IF(+'405 - ANIMAIS'!F49=0,"",+'405 - ANIMAIS'!F49)</f>
        <v/>
      </c>
      <c r="C28" s="604">
        <f>+'405 - ANIMAIS'!J49</f>
        <v>0</v>
      </c>
      <c r="D28" s="604">
        <f>+'405 - ANIMAIS'!L49</f>
        <v>0</v>
      </c>
      <c r="E28" s="604" t="str">
        <f>IFERROR(+IFERROR(IFERROR(VLOOKUP('405 - ANIMAIS'!AC49,localidades,2,FALSE),VLOOKUP('405 - ANIMAIS'!$AP$6,localidades,2,FALSE)),VLOOKUP('405 - ANIMAIS'!$AP$5,district_codes,2,FALSE)),"")</f>
        <v/>
      </c>
      <c r="F28" s="604" t="str">
        <f>delivery_events!C$3</f>
        <v/>
      </c>
      <c r="G28" s="605" t="str">
        <f>IF(+'405 - ANIMAIS'!$AP$9=0,"",+'405 - ANIMAIS'!$AP$9)</f>
        <v/>
      </c>
      <c r="H28" s="605">
        <f>IF(+'405 - ANIMAIS'!AC49=0,'405 - ANIMAIS'!AP$6,+'405 - ANIMAIS'!AC49)</f>
        <v>0</v>
      </c>
      <c r="I28" s="605" t="str">
        <f>PROPER(IF(IF(+'405 - ANIMAIS'!AF49=0,'405 - ANIMAIS'!AP$6,+'405 - ANIMAIS'!AF49)=0,'405 - ANIMAIS'!AP$5,IF(+'405 - ANIMAIS'!AF49=0,'405 - ANIMAIS'!AP$6,+'405 - ANIMAIS'!AF49)))</f>
        <v/>
      </c>
      <c r="J28" s="604" t="str">
        <f>IF(+'405 - ANIMAIS'!$AP$7=0,"",+'405 - ANIMAIS'!$AP$7)</f>
        <v/>
      </c>
      <c r="K28" s="604" t="str">
        <f>IF(+'405 - ANIMAIS'!AQ49=0,"",+'405 - ANIMAIS'!AQ49)</f>
        <v/>
      </c>
      <c r="L28" s="604" t="str">
        <f>IF(+'405 - ANIMAIS'!AU49=0,"",+'405 - ANIMAIS'!AU49)</f>
        <v/>
      </c>
      <c r="M28" s="604" t="str">
        <f>IF(+'405 - ANIMAIS'!AY49=0,"",+'405 - ANIMAIS'!AY49)</f>
        <v/>
      </c>
      <c r="N28" s="589" t="str">
        <f>IF(+'405 - ANIMAIS'!AZ49=0,"", +'405 - ANIMAIS'!AZ49)</f>
        <v/>
      </c>
      <c r="O28" s="589">
        <f>+'405 - ANIMAIS'!BC49</f>
        <v>0</v>
      </c>
      <c r="P28" s="589">
        <f>+'405 - ANIMAIS'!Q49</f>
        <v>0</v>
      </c>
    </row>
    <row r="29" spans="1:16" x14ac:dyDescent="0.4">
      <c r="A29" s="604" t="str">
        <f>IF(+'405 - ANIMAIS'!B50=0,"",+'405 - ANIMAIS'!B50)</f>
        <v/>
      </c>
      <c r="B29" s="604" t="str">
        <f>IF(+'405 - ANIMAIS'!F50=0,"",+'405 - ANIMAIS'!F50)</f>
        <v/>
      </c>
      <c r="C29" s="604">
        <f>+'405 - ANIMAIS'!J50</f>
        <v>0</v>
      </c>
      <c r="D29" s="604">
        <f>+'405 - ANIMAIS'!L50</f>
        <v>0</v>
      </c>
      <c r="E29" s="604" t="str">
        <f>IFERROR(+IFERROR(IFERROR(VLOOKUP('405 - ANIMAIS'!AC50,localidades,2,FALSE),VLOOKUP('405 - ANIMAIS'!$AP$6,localidades,2,FALSE)),VLOOKUP('405 - ANIMAIS'!$AP$5,district_codes,2,FALSE)),"")</f>
        <v/>
      </c>
      <c r="F29" s="604" t="str">
        <f>delivery_events!C$3</f>
        <v/>
      </c>
      <c r="G29" s="605" t="str">
        <f>IF(+'405 - ANIMAIS'!$AP$9=0,"",+'405 - ANIMAIS'!$AP$9)</f>
        <v/>
      </c>
      <c r="H29" s="605">
        <f>IF(+'405 - ANIMAIS'!AC50=0,'405 - ANIMAIS'!AP$6,+'405 - ANIMAIS'!AC50)</f>
        <v>0</v>
      </c>
      <c r="I29" s="605" t="str">
        <f>PROPER(IF(IF(+'405 - ANIMAIS'!AF50=0,'405 - ANIMAIS'!AP$6,+'405 - ANIMAIS'!AF50)=0,'405 - ANIMAIS'!AP$5,IF(+'405 - ANIMAIS'!AF50=0,'405 - ANIMAIS'!AP$6,+'405 - ANIMAIS'!AF50)))</f>
        <v/>
      </c>
      <c r="J29" s="604" t="str">
        <f>IF(+'405 - ANIMAIS'!$AP$7=0,"",+'405 - ANIMAIS'!$AP$7)</f>
        <v/>
      </c>
      <c r="K29" s="604" t="str">
        <f>IF(+'405 - ANIMAIS'!AQ50=0,"",+'405 - ANIMAIS'!AQ50)</f>
        <v/>
      </c>
      <c r="L29" s="604" t="str">
        <f>IF(+'405 - ANIMAIS'!AU50=0,"",+'405 - ANIMAIS'!AU50)</f>
        <v/>
      </c>
      <c r="M29" s="604" t="str">
        <f>IF(+'405 - ANIMAIS'!AY50=0,"",+'405 - ANIMAIS'!AY50)</f>
        <v/>
      </c>
      <c r="N29" s="589" t="str">
        <f>IF(+'405 - ANIMAIS'!AZ50=0,"", +'405 - ANIMAIS'!AZ50)</f>
        <v/>
      </c>
      <c r="O29" s="589">
        <f>+'405 - ANIMAIS'!BC50</f>
        <v>0</v>
      </c>
      <c r="P29" s="589">
        <f>+'405 - ANIMAIS'!Q50</f>
        <v>0</v>
      </c>
    </row>
    <row r="30" spans="1:16" x14ac:dyDescent="0.4">
      <c r="A30" s="604" t="str">
        <f>IF(+'405 - ANIMAIS'!B51=0,"",+'405 - ANIMAIS'!B51)</f>
        <v/>
      </c>
      <c r="B30" s="604" t="str">
        <f>IF(+'405 - ANIMAIS'!F51=0,"",+'405 - ANIMAIS'!F51)</f>
        <v/>
      </c>
      <c r="C30" s="604">
        <f>+'405 - ANIMAIS'!J51</f>
        <v>0</v>
      </c>
      <c r="D30" s="604">
        <f>+'405 - ANIMAIS'!L51</f>
        <v>0</v>
      </c>
      <c r="E30" s="604" t="str">
        <f>IFERROR(+IFERROR(IFERROR(VLOOKUP('405 - ANIMAIS'!AC51,localidades,2,FALSE),VLOOKUP('405 - ANIMAIS'!$AP$6,localidades,2,FALSE)),VLOOKUP('405 - ANIMAIS'!$AP$5,district_codes,2,FALSE)),"")</f>
        <v/>
      </c>
      <c r="F30" s="604" t="str">
        <f>delivery_events!C$3</f>
        <v/>
      </c>
      <c r="G30" s="605" t="str">
        <f>IF(+'405 - ANIMAIS'!$AP$9=0,"",+'405 - ANIMAIS'!$AP$9)</f>
        <v/>
      </c>
      <c r="H30" s="605">
        <f>IF(+'405 - ANIMAIS'!AC51=0,'405 - ANIMAIS'!AP$6,+'405 - ANIMAIS'!AC51)</f>
        <v>0</v>
      </c>
      <c r="I30" s="605" t="str">
        <f>PROPER(IF(IF(+'405 - ANIMAIS'!AF51=0,'405 - ANIMAIS'!AP$6,+'405 - ANIMAIS'!AF51)=0,'405 - ANIMAIS'!AP$5,IF(+'405 - ANIMAIS'!AF51=0,'405 - ANIMAIS'!AP$6,+'405 - ANIMAIS'!AF51)))</f>
        <v/>
      </c>
      <c r="J30" s="604" t="str">
        <f>IF(+'405 - ANIMAIS'!$AP$7=0,"",+'405 - ANIMAIS'!$AP$7)</f>
        <v/>
      </c>
      <c r="K30" s="604" t="str">
        <f>IF(+'405 - ANIMAIS'!AQ51=0,"",+'405 - ANIMAIS'!AQ51)</f>
        <v/>
      </c>
      <c r="L30" s="604" t="str">
        <f>IF(+'405 - ANIMAIS'!AU51=0,"",+'405 - ANIMAIS'!AU51)</f>
        <v/>
      </c>
      <c r="M30" s="604" t="str">
        <f>IF(+'405 - ANIMAIS'!AY51=0,"",+'405 - ANIMAIS'!AY51)</f>
        <v/>
      </c>
      <c r="N30" s="589" t="str">
        <f>IF(+'405 - ANIMAIS'!AZ51=0,"", +'405 - ANIMAIS'!AZ51)</f>
        <v/>
      </c>
      <c r="O30" s="589">
        <f>+'405 - ANIMAIS'!BC51</f>
        <v>0</v>
      </c>
      <c r="P30" s="589">
        <f>+'405 - ANIMAIS'!Q51</f>
        <v>0</v>
      </c>
    </row>
    <row r="31" spans="1:16" x14ac:dyDescent="0.4">
      <c r="A31" s="604" t="str">
        <f>IF(+'405 - ANIMAIS'!B52=0,"",+'405 - ANIMAIS'!B52)</f>
        <v/>
      </c>
      <c r="B31" s="604" t="str">
        <f>IF(+'405 - ANIMAIS'!F52=0,"",+'405 - ANIMAIS'!F52)</f>
        <v/>
      </c>
      <c r="C31" s="604">
        <f>+'405 - ANIMAIS'!J52</f>
        <v>0</v>
      </c>
      <c r="D31" s="604">
        <f>+'405 - ANIMAIS'!L52</f>
        <v>0</v>
      </c>
      <c r="E31" s="604" t="str">
        <f>IFERROR(+IFERROR(IFERROR(VLOOKUP('405 - ANIMAIS'!AC52,localidades,2,FALSE),VLOOKUP('405 - ANIMAIS'!$AP$6,localidades,2,FALSE)),VLOOKUP('405 - ANIMAIS'!$AP$5,district_codes,2,FALSE)),"")</f>
        <v/>
      </c>
      <c r="F31" s="604" t="str">
        <f>delivery_events!C$3</f>
        <v/>
      </c>
      <c r="G31" s="605" t="str">
        <f>IF(+'405 - ANIMAIS'!$AP$9=0,"",+'405 - ANIMAIS'!$AP$9)</f>
        <v/>
      </c>
      <c r="H31" s="605">
        <f>IF(+'405 - ANIMAIS'!AC52=0,'405 - ANIMAIS'!AP$6,+'405 - ANIMAIS'!AC52)</f>
        <v>0</v>
      </c>
      <c r="I31" s="605" t="str">
        <f>PROPER(IF(IF(+'405 - ANIMAIS'!AF52=0,'405 - ANIMAIS'!AP$6,+'405 - ANIMAIS'!AF52)=0,'405 - ANIMAIS'!AP$5,IF(+'405 - ANIMAIS'!AF52=0,'405 - ANIMAIS'!AP$6,+'405 - ANIMAIS'!AF52)))</f>
        <v/>
      </c>
      <c r="J31" s="604" t="str">
        <f>IF(+'405 - ANIMAIS'!$AP$7=0,"",+'405 - ANIMAIS'!$AP$7)</f>
        <v/>
      </c>
      <c r="K31" s="604" t="str">
        <f>IF(+'405 - ANIMAIS'!AQ52=0,"",+'405 - ANIMAIS'!AQ52)</f>
        <v/>
      </c>
      <c r="L31" s="604" t="str">
        <f>IF(+'405 - ANIMAIS'!AU52=0,"",+'405 - ANIMAIS'!AU52)</f>
        <v/>
      </c>
      <c r="M31" s="604" t="str">
        <f>IF(+'405 - ANIMAIS'!AY52=0,"",+'405 - ANIMAIS'!AY52)</f>
        <v/>
      </c>
      <c r="N31" s="589" t="str">
        <f>IF(+'405 - ANIMAIS'!AZ52=0,"", +'405 - ANIMAIS'!AZ52)</f>
        <v/>
      </c>
      <c r="O31" s="589">
        <f>+'405 - ANIMAIS'!BC52</f>
        <v>0</v>
      </c>
      <c r="P31" s="589">
        <f>+'405 - ANIMAIS'!Q52</f>
        <v>0</v>
      </c>
    </row>
    <row r="32" spans="1:16" x14ac:dyDescent="0.4">
      <c r="A32" s="604" t="str">
        <f>IF(+'405 - ANIMAIS'!B53=0,"",+'405 - ANIMAIS'!B53)</f>
        <v/>
      </c>
      <c r="B32" s="604" t="str">
        <f>IF(+'405 - ANIMAIS'!F53=0,"",+'405 - ANIMAIS'!F53)</f>
        <v/>
      </c>
      <c r="C32" s="604">
        <f>+'405 - ANIMAIS'!J53</f>
        <v>0</v>
      </c>
      <c r="D32" s="604">
        <f>+'405 - ANIMAIS'!L53</f>
        <v>0</v>
      </c>
      <c r="E32" s="604" t="str">
        <f>IFERROR(+IFERROR(IFERROR(VLOOKUP('405 - ANIMAIS'!AC53,localidades,2,FALSE),VLOOKUP('405 - ANIMAIS'!$AP$6,localidades,2,FALSE)),VLOOKUP('405 - ANIMAIS'!$AP$5,district_codes,2,FALSE)),"")</f>
        <v/>
      </c>
      <c r="F32" s="604" t="str">
        <f>delivery_events!C$3</f>
        <v/>
      </c>
      <c r="G32" s="605" t="str">
        <f>IF(+'405 - ANIMAIS'!$AP$9=0,"",+'405 - ANIMAIS'!$AP$9)</f>
        <v/>
      </c>
      <c r="H32" s="605">
        <f>IF(+'405 - ANIMAIS'!AC53=0,'405 - ANIMAIS'!AP$6,+'405 - ANIMAIS'!AC53)</f>
        <v>0</v>
      </c>
      <c r="I32" s="605" t="str">
        <f>PROPER(IF(IF(+'405 - ANIMAIS'!AF53=0,'405 - ANIMAIS'!AP$6,+'405 - ANIMAIS'!AF53)=0,'405 - ANIMAIS'!AP$5,IF(+'405 - ANIMAIS'!AF53=0,'405 - ANIMAIS'!AP$6,+'405 - ANIMAIS'!AF53)))</f>
        <v/>
      </c>
      <c r="J32" s="604" t="str">
        <f>IF(+'405 - ANIMAIS'!$AP$7=0,"",+'405 - ANIMAIS'!$AP$7)</f>
        <v/>
      </c>
      <c r="K32" s="604" t="str">
        <f>IF(+'405 - ANIMAIS'!AQ53=0,"",+'405 - ANIMAIS'!AQ53)</f>
        <v/>
      </c>
      <c r="L32" s="604" t="str">
        <f>IF(+'405 - ANIMAIS'!AU53=0,"",+'405 - ANIMAIS'!AU53)</f>
        <v/>
      </c>
      <c r="M32" s="604" t="str">
        <f>IF(+'405 - ANIMAIS'!AY53=0,"",+'405 - ANIMAIS'!AY53)</f>
        <v/>
      </c>
      <c r="N32" s="589" t="str">
        <f>IF(+'405 - ANIMAIS'!AZ53=0,"", +'405 - ANIMAIS'!AZ53)</f>
        <v/>
      </c>
      <c r="O32" s="589">
        <f>+'405 - ANIMAIS'!BC53</f>
        <v>0</v>
      </c>
      <c r="P32" s="589">
        <f>+'405 - ANIMAIS'!Q53</f>
        <v>0</v>
      </c>
    </row>
    <row r="33" spans="1:16" x14ac:dyDescent="0.4">
      <c r="A33" s="604" t="str">
        <f>IF(+'405 - ANIMAIS'!B54=0,"",+'405 - ANIMAIS'!B54)</f>
        <v/>
      </c>
      <c r="B33" s="604" t="str">
        <f>IF(+'405 - ANIMAIS'!F54=0,"",+'405 - ANIMAIS'!F54)</f>
        <v/>
      </c>
      <c r="C33" s="604">
        <f>+'405 - ANIMAIS'!J54</f>
        <v>0</v>
      </c>
      <c r="D33" s="604">
        <f>+'405 - ANIMAIS'!L54</f>
        <v>0</v>
      </c>
      <c r="E33" s="604" t="str">
        <f>IFERROR(+IFERROR(IFERROR(VLOOKUP('405 - ANIMAIS'!AC54,localidades,2,FALSE),VLOOKUP('405 - ANIMAIS'!$AP$6,localidades,2,FALSE)),VLOOKUP('405 - ANIMAIS'!$AP$5,district_codes,2,FALSE)),"")</f>
        <v/>
      </c>
      <c r="F33" s="604" t="str">
        <f>delivery_events!C$3</f>
        <v/>
      </c>
      <c r="G33" s="605" t="str">
        <f>IF(+'405 - ANIMAIS'!$AP$9=0,"",+'405 - ANIMAIS'!$AP$9)</f>
        <v/>
      </c>
      <c r="H33" s="605">
        <f>IF(+'405 - ANIMAIS'!AC54=0,'405 - ANIMAIS'!AP$6,+'405 - ANIMAIS'!AC54)</f>
        <v>0</v>
      </c>
      <c r="I33" s="605" t="str">
        <f>PROPER(IF(IF(+'405 - ANIMAIS'!AF54=0,'405 - ANIMAIS'!AP$6,+'405 - ANIMAIS'!AF54)=0,'405 - ANIMAIS'!AP$5,IF(+'405 - ANIMAIS'!AF54=0,'405 - ANIMAIS'!AP$6,+'405 - ANIMAIS'!AF54)))</f>
        <v/>
      </c>
      <c r="J33" s="604" t="str">
        <f>IF(+'405 - ANIMAIS'!$AP$7=0,"",+'405 - ANIMAIS'!$AP$7)</f>
        <v/>
      </c>
      <c r="K33" s="604" t="str">
        <f>IF(+'405 - ANIMAIS'!AQ54=0,"",+'405 - ANIMAIS'!AQ54)</f>
        <v/>
      </c>
      <c r="L33" s="604" t="str">
        <f>IF(+'405 - ANIMAIS'!AU54=0,"",+'405 - ANIMAIS'!AU54)</f>
        <v/>
      </c>
      <c r="M33" s="604" t="str">
        <f>IF(+'405 - ANIMAIS'!AY54=0,"",+'405 - ANIMAIS'!AY54)</f>
        <v/>
      </c>
      <c r="N33" s="589" t="str">
        <f>IF(+'405 - ANIMAIS'!AZ54=0,"", +'405 - ANIMAIS'!AZ54)</f>
        <v/>
      </c>
      <c r="O33" s="589">
        <f>+'405 - ANIMAIS'!BC54</f>
        <v>0</v>
      </c>
      <c r="P33" s="589">
        <f>+'405 - ANIMAIS'!Q54</f>
        <v>0</v>
      </c>
    </row>
    <row r="34" spans="1:16" x14ac:dyDescent="0.4">
      <c r="A34" s="604" t="str">
        <f>IF(+'405 - ANIMAIS'!B55=0,"",+'405 - ANIMAIS'!B55)</f>
        <v/>
      </c>
      <c r="B34" s="604" t="str">
        <f>IF(+'405 - ANIMAIS'!F55=0,"",+'405 - ANIMAIS'!F55)</f>
        <v/>
      </c>
      <c r="C34" s="604">
        <f>+'405 - ANIMAIS'!J55</f>
        <v>0</v>
      </c>
      <c r="D34" s="604">
        <f>+'405 - ANIMAIS'!L55</f>
        <v>0</v>
      </c>
      <c r="E34" s="604" t="str">
        <f>IFERROR(+IFERROR(IFERROR(VLOOKUP('405 - ANIMAIS'!AC55,localidades,2,FALSE),VLOOKUP('405 - ANIMAIS'!$AP$6,localidades,2,FALSE)),VLOOKUP('405 - ANIMAIS'!$AP$5,district_codes,2,FALSE)),"")</f>
        <v/>
      </c>
      <c r="F34" s="604" t="str">
        <f>delivery_events!C$3</f>
        <v/>
      </c>
      <c r="G34" s="605" t="str">
        <f>IF(+'405 - ANIMAIS'!$AP$9=0,"",+'405 - ANIMAIS'!$AP$9)</f>
        <v/>
      </c>
      <c r="H34" s="605">
        <f>IF(+'405 - ANIMAIS'!AC55=0,'405 - ANIMAIS'!AP$6,+'405 - ANIMAIS'!AC55)</f>
        <v>0</v>
      </c>
      <c r="I34" s="605" t="str">
        <f>PROPER(IF(IF(+'405 - ANIMAIS'!AF55=0,'405 - ANIMAIS'!AP$6,+'405 - ANIMAIS'!AF55)=0,'405 - ANIMAIS'!AP$5,IF(+'405 - ANIMAIS'!AF55=0,'405 - ANIMAIS'!AP$6,+'405 - ANIMAIS'!AF55)))</f>
        <v/>
      </c>
      <c r="J34" s="604" t="str">
        <f>IF(+'405 - ANIMAIS'!$AP$7=0,"",+'405 - ANIMAIS'!$AP$7)</f>
        <v/>
      </c>
      <c r="K34" s="604" t="str">
        <f>IF(+'405 - ANIMAIS'!AQ55=0,"",+'405 - ANIMAIS'!AQ55)</f>
        <v/>
      </c>
      <c r="L34" s="604" t="str">
        <f>IF(+'405 - ANIMAIS'!AU55=0,"",+'405 - ANIMAIS'!AU55)</f>
        <v/>
      </c>
      <c r="M34" s="604" t="str">
        <f>IF(+'405 - ANIMAIS'!AY55=0,"",+'405 - ANIMAIS'!AY55)</f>
        <v/>
      </c>
      <c r="N34" s="589" t="str">
        <f>IF(+'405 - ANIMAIS'!AZ55=0,"", +'405 - ANIMAIS'!AZ55)</f>
        <v/>
      </c>
      <c r="O34" s="589">
        <f>+'405 - ANIMAIS'!BC55</f>
        <v>0</v>
      </c>
      <c r="P34" s="589">
        <f>+'405 - ANIMAIS'!Q55</f>
        <v>0</v>
      </c>
    </row>
    <row r="35" spans="1:16" x14ac:dyDescent="0.4">
      <c r="A35" s="604" t="str">
        <f>IF(+'405 - ANIMAIS'!B56=0,"",+'405 - ANIMAIS'!B56)</f>
        <v/>
      </c>
      <c r="B35" s="604" t="str">
        <f>IF(+'405 - ANIMAIS'!F56=0,"",+'405 - ANIMAIS'!F56)</f>
        <v/>
      </c>
      <c r="C35" s="604">
        <f>+'405 - ANIMAIS'!J56</f>
        <v>0</v>
      </c>
      <c r="D35" s="604">
        <f>+'405 - ANIMAIS'!L56</f>
        <v>0</v>
      </c>
      <c r="E35" s="604" t="str">
        <f>IFERROR(+IFERROR(IFERROR(VLOOKUP('405 - ANIMAIS'!AC56,localidades,2,FALSE),VLOOKUP('405 - ANIMAIS'!$AP$6,localidades,2,FALSE)),VLOOKUP('405 - ANIMAIS'!$AP$5,district_codes,2,FALSE)),"")</f>
        <v/>
      </c>
      <c r="F35" s="604" t="str">
        <f>delivery_events!C$3</f>
        <v/>
      </c>
      <c r="G35" s="605" t="str">
        <f>IF(+'405 - ANIMAIS'!$AP$9=0,"",+'405 - ANIMAIS'!$AP$9)</f>
        <v/>
      </c>
      <c r="H35" s="605">
        <f>IF(+'405 - ANIMAIS'!AC56=0,'405 - ANIMAIS'!AP$6,+'405 - ANIMAIS'!AC56)</f>
        <v>0</v>
      </c>
      <c r="I35" s="605" t="str">
        <f>PROPER(IF(IF(+'405 - ANIMAIS'!AF56=0,'405 - ANIMAIS'!AP$6,+'405 - ANIMAIS'!AF56)=0,'405 - ANIMAIS'!AP$5,IF(+'405 - ANIMAIS'!AF56=0,'405 - ANIMAIS'!AP$6,+'405 - ANIMAIS'!AF56)))</f>
        <v/>
      </c>
      <c r="J35" s="604" t="str">
        <f>IF(+'405 - ANIMAIS'!$AP$7=0,"",+'405 - ANIMAIS'!$AP$7)</f>
        <v/>
      </c>
      <c r="K35" s="604" t="str">
        <f>IF(+'405 - ANIMAIS'!AQ56=0,"",+'405 - ANIMAIS'!AQ56)</f>
        <v/>
      </c>
      <c r="L35" s="604" t="str">
        <f>IF(+'405 - ANIMAIS'!AU56=0,"",+'405 - ANIMAIS'!AU56)</f>
        <v/>
      </c>
      <c r="M35" s="604" t="str">
        <f>IF(+'405 - ANIMAIS'!AY56=0,"",+'405 - ANIMAIS'!AY56)</f>
        <v/>
      </c>
      <c r="N35" s="589" t="str">
        <f>IF(+'405 - ANIMAIS'!AZ56=0,"", +'405 - ANIMAIS'!AZ56)</f>
        <v/>
      </c>
      <c r="O35" s="589">
        <f>+'405 - ANIMAIS'!BC56</f>
        <v>0</v>
      </c>
      <c r="P35" s="589">
        <f>+'405 - ANIMAIS'!Q56</f>
        <v>0</v>
      </c>
    </row>
    <row r="36" spans="1:16" x14ac:dyDescent="0.4">
      <c r="A36" s="604" t="str">
        <f>IF(+'405 - ANIMAIS'!B57=0,"",+'405 - ANIMAIS'!B57)</f>
        <v/>
      </c>
      <c r="B36" s="604" t="str">
        <f>IF(+'405 - ANIMAIS'!F57=0,"",+'405 - ANIMAIS'!F57)</f>
        <v/>
      </c>
      <c r="C36" s="604">
        <f>+'405 - ANIMAIS'!J57</f>
        <v>0</v>
      </c>
      <c r="D36" s="604">
        <f>+'405 - ANIMAIS'!L57</f>
        <v>0</v>
      </c>
      <c r="E36" s="604" t="str">
        <f>IFERROR(+IFERROR(IFERROR(VLOOKUP('405 - ANIMAIS'!AC57,localidades,2,FALSE),VLOOKUP('405 - ANIMAIS'!$AP$6,localidades,2,FALSE)),VLOOKUP('405 - ANIMAIS'!$AP$5,district_codes,2,FALSE)),"")</f>
        <v/>
      </c>
      <c r="F36" s="604" t="str">
        <f>delivery_events!C$3</f>
        <v/>
      </c>
      <c r="G36" s="605" t="str">
        <f>IF(+'405 - ANIMAIS'!$AP$9=0,"",+'405 - ANIMAIS'!$AP$9)</f>
        <v/>
      </c>
      <c r="H36" s="605">
        <f>IF(+'405 - ANIMAIS'!AC57=0,'405 - ANIMAIS'!AP$6,+'405 - ANIMAIS'!AC57)</f>
        <v>0</v>
      </c>
      <c r="I36" s="605" t="str">
        <f>PROPER(IF(IF(+'405 - ANIMAIS'!AF57=0,'405 - ANIMAIS'!AP$6,+'405 - ANIMAIS'!AF57)=0,'405 - ANIMAIS'!AP$5,IF(+'405 - ANIMAIS'!AF57=0,'405 - ANIMAIS'!AP$6,+'405 - ANIMAIS'!AF57)))</f>
        <v/>
      </c>
      <c r="J36" s="604" t="str">
        <f>IF(+'405 - ANIMAIS'!$AP$7=0,"",+'405 - ANIMAIS'!$AP$7)</f>
        <v/>
      </c>
      <c r="K36" s="604" t="str">
        <f>IF(+'405 - ANIMAIS'!AQ57=0,"",+'405 - ANIMAIS'!AQ57)</f>
        <v/>
      </c>
      <c r="L36" s="604" t="str">
        <f>IF(+'405 - ANIMAIS'!AU57=0,"",+'405 - ANIMAIS'!AU57)</f>
        <v/>
      </c>
      <c r="M36" s="604" t="str">
        <f>IF(+'405 - ANIMAIS'!AY57=0,"",+'405 - ANIMAIS'!AY57)</f>
        <v/>
      </c>
      <c r="N36" s="589" t="str">
        <f>IF(+'405 - ANIMAIS'!AZ57=0,"", +'405 - ANIMAIS'!AZ57)</f>
        <v/>
      </c>
      <c r="O36" s="589">
        <f>+'405 - ANIMAIS'!BC57</f>
        <v>0</v>
      </c>
      <c r="P36" s="589">
        <f>+'405 - ANIMAIS'!Q57</f>
        <v>0</v>
      </c>
    </row>
    <row r="37" spans="1:16" x14ac:dyDescent="0.4">
      <c r="A37" s="604" t="str">
        <f>IF(+'405 - ANIMAIS'!B58=0,"",+'405 - ANIMAIS'!B58)</f>
        <v/>
      </c>
      <c r="B37" s="604" t="str">
        <f>IF(+'405 - ANIMAIS'!F58=0,"",+'405 - ANIMAIS'!F58)</f>
        <v/>
      </c>
      <c r="C37" s="604">
        <f>+'405 - ANIMAIS'!J58</f>
        <v>0</v>
      </c>
      <c r="D37" s="604">
        <f>+'405 - ANIMAIS'!L58</f>
        <v>0</v>
      </c>
      <c r="E37" s="604" t="str">
        <f>IFERROR(+IFERROR(IFERROR(VLOOKUP('405 - ANIMAIS'!AC58,localidades,2,FALSE),VLOOKUP('405 - ANIMAIS'!$AP$6,localidades,2,FALSE)),VLOOKUP('405 - ANIMAIS'!$AP$5,district_codes,2,FALSE)),"")</f>
        <v/>
      </c>
      <c r="F37" s="604" t="str">
        <f>delivery_events!C$3</f>
        <v/>
      </c>
      <c r="G37" s="605" t="str">
        <f>IF(+'405 - ANIMAIS'!$AP$9=0,"",+'405 - ANIMAIS'!$AP$9)</f>
        <v/>
      </c>
      <c r="H37" s="605">
        <f>IF(+'405 - ANIMAIS'!AC58=0,'405 - ANIMAIS'!AP$6,+'405 - ANIMAIS'!AC58)</f>
        <v>0</v>
      </c>
      <c r="I37" s="605" t="str">
        <f>PROPER(IF(IF(+'405 - ANIMAIS'!AF58=0,'405 - ANIMAIS'!AP$6,+'405 - ANIMAIS'!AF58)=0,'405 - ANIMAIS'!AP$5,IF(+'405 - ANIMAIS'!AF58=0,'405 - ANIMAIS'!AP$6,+'405 - ANIMAIS'!AF58)))</f>
        <v/>
      </c>
      <c r="J37" s="604" t="str">
        <f>IF(+'405 - ANIMAIS'!$AP$7=0,"",+'405 - ANIMAIS'!$AP$7)</f>
        <v/>
      </c>
      <c r="K37" s="604" t="str">
        <f>IF(+'405 - ANIMAIS'!AQ58=0,"",+'405 - ANIMAIS'!AQ58)</f>
        <v/>
      </c>
      <c r="L37" s="604" t="str">
        <f>IF(+'405 - ANIMAIS'!AU58=0,"",+'405 - ANIMAIS'!AU58)</f>
        <v/>
      </c>
      <c r="M37" s="604" t="str">
        <f>IF(+'405 - ANIMAIS'!AY58=0,"",+'405 - ANIMAIS'!AY58)</f>
        <v/>
      </c>
      <c r="N37" s="589" t="str">
        <f>IF(+'405 - ANIMAIS'!AZ58=0,"", +'405 - ANIMAIS'!AZ58)</f>
        <v/>
      </c>
      <c r="O37" s="589">
        <f>+'405 - ANIMAIS'!BC58</f>
        <v>0</v>
      </c>
      <c r="P37" s="589">
        <f>+'405 - ANIMAIS'!Q58</f>
        <v>0</v>
      </c>
    </row>
    <row r="38" spans="1:16" x14ac:dyDescent="0.4">
      <c r="A38" s="604" t="str">
        <f>IF(+'405 - ANIMAIS'!B59=0,"",+'405 - ANIMAIS'!B59)</f>
        <v/>
      </c>
      <c r="B38" s="604" t="str">
        <f>IF(+'405 - ANIMAIS'!F59=0,"",+'405 - ANIMAIS'!F59)</f>
        <v/>
      </c>
      <c r="C38" s="604">
        <f>+'405 - ANIMAIS'!J59</f>
        <v>0</v>
      </c>
      <c r="D38" s="604">
        <f>+'405 - ANIMAIS'!L59</f>
        <v>0</v>
      </c>
      <c r="E38" s="604" t="str">
        <f>IFERROR(+IFERROR(IFERROR(VLOOKUP('405 - ANIMAIS'!AC59,localidades,2,FALSE),VLOOKUP('405 - ANIMAIS'!$AP$6,localidades,2,FALSE)),VLOOKUP('405 - ANIMAIS'!$AP$5,district_codes,2,FALSE)),"")</f>
        <v/>
      </c>
      <c r="F38" s="604" t="str">
        <f>delivery_events!C$3</f>
        <v/>
      </c>
      <c r="G38" s="605" t="str">
        <f>IF(+'405 - ANIMAIS'!$AP$9=0,"",+'405 - ANIMAIS'!$AP$9)</f>
        <v/>
      </c>
      <c r="H38" s="605">
        <f>IF(+'405 - ANIMAIS'!AC59=0,'405 - ANIMAIS'!AP$6,+'405 - ANIMAIS'!AC59)</f>
        <v>0</v>
      </c>
      <c r="I38" s="605" t="str">
        <f>PROPER(IF(IF(+'405 - ANIMAIS'!AF59=0,'405 - ANIMAIS'!AP$6,+'405 - ANIMAIS'!AF59)=0,'405 - ANIMAIS'!AP$5,IF(+'405 - ANIMAIS'!AF59=0,'405 - ANIMAIS'!AP$6,+'405 - ANIMAIS'!AF59)))</f>
        <v/>
      </c>
      <c r="J38" s="604" t="str">
        <f>IF(+'405 - ANIMAIS'!$AP$7=0,"",+'405 - ANIMAIS'!$AP$7)</f>
        <v/>
      </c>
      <c r="K38" s="604" t="str">
        <f>IF(+'405 - ANIMAIS'!AQ59=0,"",+'405 - ANIMAIS'!AQ59)</f>
        <v/>
      </c>
      <c r="L38" s="604" t="str">
        <f>IF(+'405 - ANIMAIS'!AU59=0,"",+'405 - ANIMAIS'!AU59)</f>
        <v/>
      </c>
      <c r="M38" s="604" t="str">
        <f>IF(+'405 - ANIMAIS'!AY59=0,"",+'405 - ANIMAIS'!AY59)</f>
        <v/>
      </c>
      <c r="N38" s="589" t="str">
        <f>IF(+'405 - ANIMAIS'!AZ59=0,"", +'405 - ANIMAIS'!AZ59)</f>
        <v/>
      </c>
      <c r="O38" s="589">
        <f>+'405 - ANIMAIS'!BC59</f>
        <v>0</v>
      </c>
      <c r="P38" s="589">
        <f>+'405 - ANIMAIS'!Q59</f>
        <v>0</v>
      </c>
    </row>
    <row r="39" spans="1:16" x14ac:dyDescent="0.4">
      <c r="A39" s="604" t="str">
        <f>IF(+'405 - ANIMAIS'!B60=0,"",+'405 - ANIMAIS'!B60)</f>
        <v/>
      </c>
      <c r="B39" s="604" t="str">
        <f>IF(+'405 - ANIMAIS'!F60=0,"",+'405 - ANIMAIS'!F60)</f>
        <v/>
      </c>
      <c r="C39" s="604">
        <f>+'405 - ANIMAIS'!J60</f>
        <v>0</v>
      </c>
      <c r="D39" s="604">
        <f>+'405 - ANIMAIS'!L60</f>
        <v>0</v>
      </c>
      <c r="E39" s="604" t="str">
        <f>IFERROR(+IFERROR(IFERROR(VLOOKUP('405 - ANIMAIS'!AC60,localidades,2,FALSE),VLOOKUP('405 - ANIMAIS'!$AP$6,localidades,2,FALSE)),VLOOKUP('405 - ANIMAIS'!$AP$5,district_codes,2,FALSE)),"")</f>
        <v/>
      </c>
      <c r="F39" s="604" t="str">
        <f>delivery_events!C$3</f>
        <v/>
      </c>
      <c r="G39" s="605" t="str">
        <f>IF(+'405 - ANIMAIS'!$AP$9=0,"",+'405 - ANIMAIS'!$AP$9)</f>
        <v/>
      </c>
      <c r="H39" s="605">
        <f>IF(+'405 - ANIMAIS'!AC60=0,'405 - ANIMAIS'!AP$6,+'405 - ANIMAIS'!AC60)</f>
        <v>0</v>
      </c>
      <c r="I39" s="605" t="str">
        <f>PROPER(IF(IF(+'405 - ANIMAIS'!AF60=0,'405 - ANIMAIS'!AP$6,+'405 - ANIMAIS'!AF60)=0,'405 - ANIMAIS'!AP$5,IF(+'405 - ANIMAIS'!AF60=0,'405 - ANIMAIS'!AP$6,+'405 - ANIMAIS'!AF60)))</f>
        <v/>
      </c>
      <c r="J39" s="604" t="str">
        <f>IF(+'405 - ANIMAIS'!$AP$7=0,"",+'405 - ANIMAIS'!$AP$7)</f>
        <v/>
      </c>
      <c r="K39" s="604" t="str">
        <f>IF(+'405 - ANIMAIS'!AQ60=0,"",+'405 - ANIMAIS'!AQ60)</f>
        <v/>
      </c>
      <c r="L39" s="604" t="str">
        <f>IF(+'405 - ANIMAIS'!AU60=0,"",+'405 - ANIMAIS'!AU60)</f>
        <v/>
      </c>
      <c r="M39" s="604" t="str">
        <f>IF(+'405 - ANIMAIS'!AY60=0,"",+'405 - ANIMAIS'!AY60)</f>
        <v/>
      </c>
      <c r="N39" s="589" t="str">
        <f>IF(+'405 - ANIMAIS'!AZ60=0,"", +'405 - ANIMAIS'!AZ60)</f>
        <v/>
      </c>
      <c r="O39" s="589">
        <f>+'405 - ANIMAIS'!BC60</f>
        <v>0</v>
      </c>
      <c r="P39" s="589">
        <f>+'405 - ANIMAIS'!Q60</f>
        <v>0</v>
      </c>
    </row>
    <row r="40" spans="1:16" x14ac:dyDescent="0.4">
      <c r="A40" s="604" t="str">
        <f>IF(+'405 - ANIMAIS'!B61=0,"",+'405 - ANIMAIS'!B61)</f>
        <v/>
      </c>
      <c r="B40" s="604" t="str">
        <f>IF(+'405 - ANIMAIS'!F61=0,"",+'405 - ANIMAIS'!F61)</f>
        <v/>
      </c>
      <c r="C40" s="604">
        <f>+'405 - ANIMAIS'!J61</f>
        <v>0</v>
      </c>
      <c r="D40" s="604">
        <f>+'405 - ANIMAIS'!L61</f>
        <v>0</v>
      </c>
      <c r="E40" s="604" t="str">
        <f>IFERROR(+IFERROR(IFERROR(VLOOKUP('405 - ANIMAIS'!AC61,localidades,2,FALSE),VLOOKUP('405 - ANIMAIS'!$AP$6,localidades,2,FALSE)),VLOOKUP('405 - ANIMAIS'!$AP$5,district_codes,2,FALSE)),"")</f>
        <v/>
      </c>
      <c r="F40" s="604" t="str">
        <f>delivery_events!C$3</f>
        <v/>
      </c>
      <c r="G40" s="605" t="str">
        <f>IF(+'405 - ANIMAIS'!$AP$9=0,"",+'405 - ANIMAIS'!$AP$9)</f>
        <v/>
      </c>
      <c r="H40" s="605">
        <f>IF(+'405 - ANIMAIS'!AC61=0,'405 - ANIMAIS'!AP$6,+'405 - ANIMAIS'!AC61)</f>
        <v>0</v>
      </c>
      <c r="I40" s="605" t="str">
        <f>PROPER(IF(IF(+'405 - ANIMAIS'!AF61=0,'405 - ANIMAIS'!AP$6,+'405 - ANIMAIS'!AF61)=0,'405 - ANIMAIS'!AP$5,IF(+'405 - ANIMAIS'!AF61=0,'405 - ANIMAIS'!AP$6,+'405 - ANIMAIS'!AF61)))</f>
        <v/>
      </c>
      <c r="J40" s="604" t="str">
        <f>IF(+'405 - ANIMAIS'!$AP$7=0,"",+'405 - ANIMAIS'!$AP$7)</f>
        <v/>
      </c>
      <c r="K40" s="604" t="str">
        <f>IF(+'405 - ANIMAIS'!AQ61=0,"",+'405 - ANIMAIS'!AQ61)</f>
        <v/>
      </c>
      <c r="L40" s="604" t="str">
        <f>IF(+'405 - ANIMAIS'!AU61=0,"",+'405 - ANIMAIS'!AU61)</f>
        <v/>
      </c>
      <c r="M40" s="604" t="str">
        <f>IF(+'405 - ANIMAIS'!AY61=0,"",+'405 - ANIMAIS'!AY61)</f>
        <v/>
      </c>
      <c r="N40" s="589" t="str">
        <f>IF(+'405 - ANIMAIS'!AZ61=0,"", +'405 - ANIMAIS'!AZ61)</f>
        <v/>
      </c>
      <c r="O40" s="589">
        <f>+'405 - ANIMAIS'!BC61</f>
        <v>0</v>
      </c>
      <c r="P40" s="589">
        <f>+'405 - ANIMAIS'!Q61</f>
        <v>0</v>
      </c>
    </row>
    <row r="41" spans="1:16" x14ac:dyDescent="0.4">
      <c r="A41" s="604" t="str">
        <f>IF(+'405 - ANIMAIS'!B62=0,"",+'405 - ANIMAIS'!B62)</f>
        <v/>
      </c>
      <c r="B41" s="604" t="str">
        <f>IF(+'405 - ANIMAIS'!F62=0,"",+'405 - ANIMAIS'!F62)</f>
        <v/>
      </c>
      <c r="C41" s="604">
        <f>+'405 - ANIMAIS'!J62</f>
        <v>0</v>
      </c>
      <c r="D41" s="604">
        <f>+'405 - ANIMAIS'!L62</f>
        <v>0</v>
      </c>
      <c r="E41" s="604" t="str">
        <f>IFERROR(+IFERROR(IFERROR(VLOOKUP('405 - ANIMAIS'!AC62,localidades,2,FALSE),VLOOKUP('405 - ANIMAIS'!$AP$6,localidades,2,FALSE)),VLOOKUP('405 - ANIMAIS'!$AP$5,district_codes,2,FALSE)),"")</f>
        <v/>
      </c>
      <c r="F41" s="604" t="str">
        <f>delivery_events!C$3</f>
        <v/>
      </c>
      <c r="G41" s="605" t="str">
        <f>IF(+'405 - ANIMAIS'!$AP$9=0,"",+'405 - ANIMAIS'!$AP$9)</f>
        <v/>
      </c>
      <c r="H41" s="605">
        <f>IF(+'405 - ANIMAIS'!AC62=0,'405 - ANIMAIS'!AP$6,+'405 - ANIMAIS'!AC62)</f>
        <v>0</v>
      </c>
      <c r="I41" s="605" t="str">
        <f>PROPER(IF(IF(+'405 - ANIMAIS'!AF62=0,'405 - ANIMAIS'!AP$6,+'405 - ANIMAIS'!AF62)=0,'405 - ANIMAIS'!AP$5,IF(+'405 - ANIMAIS'!AF62=0,'405 - ANIMAIS'!AP$6,+'405 - ANIMAIS'!AF62)))</f>
        <v/>
      </c>
      <c r="J41" s="604" t="str">
        <f>IF(+'405 - ANIMAIS'!$AP$7=0,"",+'405 - ANIMAIS'!$AP$7)</f>
        <v/>
      </c>
      <c r="K41" s="604" t="str">
        <f>IF(+'405 - ANIMAIS'!AQ62=0,"",+'405 - ANIMAIS'!AQ62)</f>
        <v/>
      </c>
      <c r="L41" s="604" t="str">
        <f>IF(+'405 - ANIMAIS'!AU62=0,"",+'405 - ANIMAIS'!AU62)</f>
        <v/>
      </c>
      <c r="M41" s="604" t="str">
        <f>IF(+'405 - ANIMAIS'!AY62=0,"",+'405 - ANIMAIS'!AY62)</f>
        <v/>
      </c>
      <c r="N41" s="589" t="str">
        <f>IF(+'405 - ANIMAIS'!AZ62=0,"", +'405 - ANIMAIS'!AZ62)</f>
        <v/>
      </c>
      <c r="O41" s="589">
        <f>+'405 - ANIMAIS'!BC62</f>
        <v>0</v>
      </c>
      <c r="P41" s="589">
        <f>+'405 - ANIMAIS'!Q62</f>
        <v>0</v>
      </c>
    </row>
    <row r="42" spans="1:16" x14ac:dyDescent="0.4">
      <c r="A42" s="604" t="str">
        <f>IF(+'405 - ANIMAIS'!B63=0,"",+'405 - ANIMAIS'!B63)</f>
        <v/>
      </c>
      <c r="B42" s="604" t="str">
        <f>IF(+'405 - ANIMAIS'!F63=0,"",+'405 - ANIMAIS'!F63)</f>
        <v/>
      </c>
      <c r="C42" s="604">
        <f>+'405 - ANIMAIS'!J63</f>
        <v>0</v>
      </c>
      <c r="D42" s="604">
        <f>+'405 - ANIMAIS'!L63</f>
        <v>0</v>
      </c>
      <c r="E42" s="604" t="str">
        <f>IFERROR(+IFERROR(IFERROR(VLOOKUP('405 - ANIMAIS'!AC63,localidades,2,FALSE),VLOOKUP('405 - ANIMAIS'!$AP$6,localidades,2,FALSE)),VLOOKUP('405 - ANIMAIS'!$AP$5,district_codes,2,FALSE)),"")</f>
        <v/>
      </c>
      <c r="F42" s="604" t="str">
        <f>delivery_events!C$3</f>
        <v/>
      </c>
      <c r="G42" s="605" t="str">
        <f>IF(+'405 - ANIMAIS'!$AP$9=0,"",+'405 - ANIMAIS'!$AP$9)</f>
        <v/>
      </c>
      <c r="H42" s="605">
        <f>IF(+'405 - ANIMAIS'!AC63=0,'405 - ANIMAIS'!AP$6,+'405 - ANIMAIS'!AC63)</f>
        <v>0</v>
      </c>
      <c r="I42" s="605" t="str">
        <f>PROPER(IF(IF(+'405 - ANIMAIS'!AF63=0,'405 - ANIMAIS'!AP$6,+'405 - ANIMAIS'!AF63)=0,'405 - ANIMAIS'!AP$5,IF(+'405 - ANIMAIS'!AF63=0,'405 - ANIMAIS'!AP$6,+'405 - ANIMAIS'!AF63)))</f>
        <v/>
      </c>
      <c r="J42" s="604" t="str">
        <f>IF(+'405 - ANIMAIS'!$AP$7=0,"",+'405 - ANIMAIS'!$AP$7)</f>
        <v/>
      </c>
      <c r="K42" s="604" t="str">
        <f>IF(+'405 - ANIMAIS'!AQ63=0,"",+'405 - ANIMAIS'!AQ63)</f>
        <v/>
      </c>
      <c r="L42" s="604" t="str">
        <f>IF(+'405 - ANIMAIS'!AU63=0,"",+'405 - ANIMAIS'!AU63)</f>
        <v/>
      </c>
      <c r="M42" s="604" t="str">
        <f>IF(+'405 - ANIMAIS'!AY63=0,"",+'405 - ANIMAIS'!AY63)</f>
        <v/>
      </c>
      <c r="N42" s="589" t="str">
        <f>IF(+'405 - ANIMAIS'!AZ63=0,"", +'405 - ANIMAIS'!AZ63)</f>
        <v/>
      </c>
      <c r="O42" s="589">
        <f>+'405 - ANIMAIS'!BC63</f>
        <v>0</v>
      </c>
      <c r="P42" s="589">
        <f>+'405 - ANIMAIS'!Q63</f>
        <v>0</v>
      </c>
    </row>
    <row r="43" spans="1:16" x14ac:dyDescent="0.4">
      <c r="A43" s="604" t="str">
        <f>IF(+'405 - ANIMAIS'!B64=0,"",+'405 - ANIMAIS'!B64)</f>
        <v/>
      </c>
      <c r="B43" s="604" t="str">
        <f>IF(+'405 - ANIMAIS'!F64=0,"",+'405 - ANIMAIS'!F64)</f>
        <v/>
      </c>
      <c r="C43" s="604">
        <f>+'405 - ANIMAIS'!J64</f>
        <v>0</v>
      </c>
      <c r="D43" s="604">
        <f>+'405 - ANIMAIS'!L64</f>
        <v>0</v>
      </c>
      <c r="E43" s="604" t="str">
        <f>IFERROR(+IFERROR(IFERROR(VLOOKUP('405 - ANIMAIS'!AC64,localidades,2,FALSE),VLOOKUP('405 - ANIMAIS'!$AP$6,localidades,2,FALSE)),VLOOKUP('405 - ANIMAIS'!$AP$5,district_codes,2,FALSE)),"")</f>
        <v/>
      </c>
      <c r="F43" s="604" t="str">
        <f>delivery_events!C$3</f>
        <v/>
      </c>
      <c r="G43" s="605" t="str">
        <f>IF(+'405 - ANIMAIS'!$AP$9=0,"",+'405 - ANIMAIS'!$AP$9)</f>
        <v/>
      </c>
      <c r="H43" s="605">
        <f>IF(+'405 - ANIMAIS'!AC64=0,'405 - ANIMAIS'!AP$6,+'405 - ANIMAIS'!AC64)</f>
        <v>0</v>
      </c>
      <c r="I43" s="605" t="str">
        <f>PROPER(IF(IF(+'405 - ANIMAIS'!AF64=0,'405 - ANIMAIS'!AP$6,+'405 - ANIMAIS'!AF64)=0,'405 - ANIMAIS'!AP$5,IF(+'405 - ANIMAIS'!AF64=0,'405 - ANIMAIS'!AP$6,+'405 - ANIMAIS'!AF64)))</f>
        <v/>
      </c>
      <c r="J43" s="604" t="str">
        <f>IF(+'405 - ANIMAIS'!$AP$7=0,"",+'405 - ANIMAIS'!$AP$7)</f>
        <v/>
      </c>
      <c r="K43" s="604" t="str">
        <f>IF(+'405 - ANIMAIS'!AQ64=0,"",+'405 - ANIMAIS'!AQ64)</f>
        <v/>
      </c>
      <c r="L43" s="604" t="str">
        <f>IF(+'405 - ANIMAIS'!AU64=0,"",+'405 - ANIMAIS'!AU64)</f>
        <v/>
      </c>
      <c r="M43" s="604" t="str">
        <f>IF(+'405 - ANIMAIS'!AY64=0,"",+'405 - ANIMAIS'!AY64)</f>
        <v/>
      </c>
      <c r="N43" s="589" t="str">
        <f>IF(+'405 - ANIMAIS'!AZ64=0,"", +'405 - ANIMAIS'!AZ64)</f>
        <v/>
      </c>
      <c r="O43" s="589">
        <f>+'405 - ANIMAIS'!BC64</f>
        <v>0</v>
      </c>
      <c r="P43" s="589">
        <f>+'405 - ANIMAIS'!Q64</f>
        <v>0</v>
      </c>
    </row>
    <row r="44" spans="1:16" x14ac:dyDescent="0.4">
      <c r="A44" s="604" t="str">
        <f>IF(+'405 - ANIMAIS'!B65=0,"",+'405 - ANIMAIS'!B65)</f>
        <v/>
      </c>
      <c r="B44" s="604" t="str">
        <f>IF(+'405 - ANIMAIS'!F65=0,"",+'405 - ANIMAIS'!F65)</f>
        <v/>
      </c>
      <c r="C44" s="604">
        <f>+'405 - ANIMAIS'!J65</f>
        <v>0</v>
      </c>
      <c r="D44" s="604">
        <f>+'405 - ANIMAIS'!L65</f>
        <v>0</v>
      </c>
      <c r="E44" s="604" t="str">
        <f>IFERROR(+IFERROR(IFERROR(VLOOKUP('405 - ANIMAIS'!AC65,localidades,2,FALSE),VLOOKUP('405 - ANIMAIS'!$AP$6,localidades,2,FALSE)),VLOOKUP('405 - ANIMAIS'!$AP$5,district_codes,2,FALSE)),"")</f>
        <v/>
      </c>
      <c r="F44" s="604" t="str">
        <f>delivery_events!C$3</f>
        <v/>
      </c>
      <c r="G44" s="605" t="str">
        <f>IF(+'405 - ANIMAIS'!$AP$9=0,"",+'405 - ANIMAIS'!$AP$9)</f>
        <v/>
      </c>
      <c r="H44" s="605">
        <f>IF(+'405 - ANIMAIS'!AC65=0,'405 - ANIMAIS'!AP$6,+'405 - ANIMAIS'!AC65)</f>
        <v>0</v>
      </c>
      <c r="I44" s="605" t="str">
        <f>PROPER(IF(IF(+'405 - ANIMAIS'!AF65=0,'405 - ANIMAIS'!AP$6,+'405 - ANIMAIS'!AF65)=0,'405 - ANIMAIS'!AP$5,IF(+'405 - ANIMAIS'!AF65=0,'405 - ANIMAIS'!AP$6,+'405 - ANIMAIS'!AF65)))</f>
        <v/>
      </c>
      <c r="J44" s="604" t="str">
        <f>IF(+'405 - ANIMAIS'!$AP$7=0,"",+'405 - ANIMAIS'!$AP$7)</f>
        <v/>
      </c>
      <c r="K44" s="604" t="str">
        <f>IF(+'405 - ANIMAIS'!AQ65=0,"",+'405 - ANIMAIS'!AQ65)</f>
        <v/>
      </c>
      <c r="L44" s="604" t="str">
        <f>IF(+'405 - ANIMAIS'!AU65=0,"",+'405 - ANIMAIS'!AU65)</f>
        <v/>
      </c>
      <c r="M44" s="604" t="str">
        <f>IF(+'405 - ANIMAIS'!AY65=0,"",+'405 - ANIMAIS'!AY65)</f>
        <v/>
      </c>
      <c r="N44" s="589" t="str">
        <f>IF(+'405 - ANIMAIS'!AZ65=0,"", +'405 - ANIMAIS'!AZ65)</f>
        <v/>
      </c>
      <c r="O44" s="589">
        <f>+'405 - ANIMAIS'!BC65</f>
        <v>0</v>
      </c>
      <c r="P44" s="589">
        <f>+'405 - ANIMAIS'!Q65</f>
        <v>0</v>
      </c>
    </row>
    <row r="45" spans="1:16" x14ac:dyDescent="0.4">
      <c r="A45" s="604" t="str">
        <f>IF(+'405 - ANIMAIS'!B66=0,"",+'405 - ANIMAIS'!B66)</f>
        <v/>
      </c>
      <c r="B45" s="604" t="str">
        <f>IF(+'405 - ANIMAIS'!F66=0,"",+'405 - ANIMAIS'!F66)</f>
        <v/>
      </c>
      <c r="C45" s="604">
        <f>+'405 - ANIMAIS'!J66</f>
        <v>0</v>
      </c>
      <c r="D45" s="604">
        <f>+'405 - ANIMAIS'!L66</f>
        <v>0</v>
      </c>
      <c r="E45" s="604" t="str">
        <f>IFERROR(+IFERROR(IFERROR(VLOOKUP('405 - ANIMAIS'!AC66,localidades,2,FALSE),VLOOKUP('405 - ANIMAIS'!$AP$6,localidades,2,FALSE)),VLOOKUP('405 - ANIMAIS'!$AP$5,district_codes,2,FALSE)),"")</f>
        <v/>
      </c>
      <c r="F45" s="604" t="str">
        <f>delivery_events!C$3</f>
        <v/>
      </c>
      <c r="G45" s="605" t="str">
        <f>IF(+'405 - ANIMAIS'!$AP$9=0,"",+'405 - ANIMAIS'!$AP$9)</f>
        <v/>
      </c>
      <c r="H45" s="605">
        <f>IF(+'405 - ANIMAIS'!AC66=0,'405 - ANIMAIS'!AP$6,+'405 - ANIMAIS'!AC66)</f>
        <v>0</v>
      </c>
      <c r="I45" s="605" t="str">
        <f>PROPER(IF(IF(+'405 - ANIMAIS'!AF66=0,'405 - ANIMAIS'!AP$6,+'405 - ANIMAIS'!AF66)=0,'405 - ANIMAIS'!AP$5,IF(+'405 - ANIMAIS'!AF66=0,'405 - ANIMAIS'!AP$6,+'405 - ANIMAIS'!AF66)))</f>
        <v/>
      </c>
      <c r="J45" s="604" t="str">
        <f>IF(+'405 - ANIMAIS'!$AP$7=0,"",+'405 - ANIMAIS'!$AP$7)</f>
        <v/>
      </c>
      <c r="K45" s="604" t="str">
        <f>IF(+'405 - ANIMAIS'!AQ66=0,"",+'405 - ANIMAIS'!AQ66)</f>
        <v/>
      </c>
      <c r="L45" s="604" t="str">
        <f>IF(+'405 - ANIMAIS'!AU66=0,"",+'405 - ANIMAIS'!AU66)</f>
        <v/>
      </c>
      <c r="M45" s="604" t="str">
        <f>IF(+'405 - ANIMAIS'!AY66=0,"",+'405 - ANIMAIS'!AY66)</f>
        <v/>
      </c>
      <c r="N45" s="589" t="str">
        <f>IF(+'405 - ANIMAIS'!AZ66=0,"", +'405 - ANIMAIS'!AZ66)</f>
        <v/>
      </c>
      <c r="O45" s="589">
        <f>+'405 - ANIMAIS'!BC66</f>
        <v>0</v>
      </c>
      <c r="P45" s="589">
        <f>+'405 - ANIMAIS'!Q66</f>
        <v>0</v>
      </c>
    </row>
    <row r="46" spans="1:16" x14ac:dyDescent="0.4">
      <c r="A46" s="604" t="str">
        <f>IF(+'405 - ANIMAIS'!B67=0,"",+'405 - ANIMAIS'!B67)</f>
        <v/>
      </c>
      <c r="B46" s="604" t="str">
        <f>IF(+'405 - ANIMAIS'!F67=0,"",+'405 - ANIMAIS'!F67)</f>
        <v/>
      </c>
      <c r="C46" s="604">
        <f>+'405 - ANIMAIS'!J67</f>
        <v>0</v>
      </c>
      <c r="D46" s="604">
        <f>+'405 - ANIMAIS'!L67</f>
        <v>0</v>
      </c>
      <c r="E46" s="604" t="str">
        <f>IFERROR(+IFERROR(IFERROR(VLOOKUP('405 - ANIMAIS'!AC67,localidades,2,FALSE),VLOOKUP('405 - ANIMAIS'!$AP$6,localidades,2,FALSE)),VLOOKUP('405 - ANIMAIS'!$AP$5,district_codes,2,FALSE)),"")</f>
        <v/>
      </c>
      <c r="F46" s="604" t="str">
        <f>delivery_events!C$3</f>
        <v/>
      </c>
      <c r="G46" s="605" t="str">
        <f>IF(+'405 - ANIMAIS'!$AP$9=0,"",+'405 - ANIMAIS'!$AP$9)</f>
        <v/>
      </c>
      <c r="H46" s="605">
        <f>IF(+'405 - ANIMAIS'!AC67=0,'405 - ANIMAIS'!AP$6,+'405 - ANIMAIS'!AC67)</f>
        <v>0</v>
      </c>
      <c r="I46" s="605" t="str">
        <f>PROPER(IF(IF(+'405 - ANIMAIS'!AF67=0,'405 - ANIMAIS'!AP$6,+'405 - ANIMAIS'!AF67)=0,'405 - ANIMAIS'!AP$5,IF(+'405 - ANIMAIS'!AF67=0,'405 - ANIMAIS'!AP$6,+'405 - ANIMAIS'!AF67)))</f>
        <v/>
      </c>
      <c r="J46" s="604" t="str">
        <f>IF(+'405 - ANIMAIS'!$AP$7=0,"",+'405 - ANIMAIS'!$AP$7)</f>
        <v/>
      </c>
      <c r="K46" s="604" t="str">
        <f>IF(+'405 - ANIMAIS'!AQ67=0,"",+'405 - ANIMAIS'!AQ67)</f>
        <v/>
      </c>
      <c r="L46" s="604" t="str">
        <f>IF(+'405 - ANIMAIS'!AU67=0,"",+'405 - ANIMAIS'!AU67)</f>
        <v/>
      </c>
      <c r="M46" s="604" t="str">
        <f>IF(+'405 - ANIMAIS'!AY67=0,"",+'405 - ANIMAIS'!AY67)</f>
        <v/>
      </c>
      <c r="N46" s="589" t="str">
        <f>IF(+'405 - ANIMAIS'!AZ67=0,"", +'405 - ANIMAIS'!AZ67)</f>
        <v/>
      </c>
      <c r="O46" s="589">
        <f>+'405 - ANIMAIS'!BC67</f>
        <v>0</v>
      </c>
      <c r="P46" s="589">
        <f>+'405 - ANIMAIS'!Q67</f>
        <v>0</v>
      </c>
    </row>
    <row r="47" spans="1:16" x14ac:dyDescent="0.4">
      <c r="A47" s="604" t="str">
        <f>IF(+'405 - ANIMAIS'!B68=0,"",+'405 - ANIMAIS'!B68)</f>
        <v/>
      </c>
      <c r="B47" s="604" t="str">
        <f>IF(+'405 - ANIMAIS'!F68=0,"",+'405 - ANIMAIS'!F68)</f>
        <v/>
      </c>
      <c r="C47" s="604">
        <f>+'405 - ANIMAIS'!J68</f>
        <v>0</v>
      </c>
      <c r="D47" s="604">
        <f>+'405 - ANIMAIS'!L68</f>
        <v>0</v>
      </c>
      <c r="E47" s="604" t="str">
        <f>IFERROR(+IFERROR(IFERROR(VLOOKUP('405 - ANIMAIS'!AC68,localidades,2,FALSE),VLOOKUP('405 - ANIMAIS'!$AP$6,localidades,2,FALSE)),VLOOKUP('405 - ANIMAIS'!$AP$5,district_codes,2,FALSE)),"")</f>
        <v/>
      </c>
      <c r="F47" s="604" t="str">
        <f>delivery_events!C$3</f>
        <v/>
      </c>
      <c r="G47" s="605" t="str">
        <f>IF(+'405 - ANIMAIS'!$AP$9=0,"",+'405 - ANIMAIS'!$AP$9)</f>
        <v/>
      </c>
      <c r="H47" s="605">
        <f>IF(+'405 - ANIMAIS'!AC68=0,'405 - ANIMAIS'!AP$6,+'405 - ANIMAIS'!AC68)</f>
        <v>0</v>
      </c>
      <c r="I47" s="605" t="str">
        <f>PROPER(IF(IF(+'405 - ANIMAIS'!AF68=0,'405 - ANIMAIS'!AP$6,+'405 - ANIMAIS'!AF68)=0,'405 - ANIMAIS'!AP$5,IF(+'405 - ANIMAIS'!AF68=0,'405 - ANIMAIS'!AP$6,+'405 - ANIMAIS'!AF68)))</f>
        <v/>
      </c>
      <c r="J47" s="604" t="str">
        <f>IF(+'405 - ANIMAIS'!$AP$7=0,"",+'405 - ANIMAIS'!$AP$7)</f>
        <v/>
      </c>
      <c r="K47" s="604" t="str">
        <f>IF(+'405 - ANIMAIS'!AQ68=0,"",+'405 - ANIMAIS'!AQ68)</f>
        <v/>
      </c>
      <c r="L47" s="604" t="str">
        <f>IF(+'405 - ANIMAIS'!AU68=0,"",+'405 - ANIMAIS'!AU68)</f>
        <v/>
      </c>
      <c r="M47" s="604" t="str">
        <f>IF(+'405 - ANIMAIS'!AY68=0,"",+'405 - ANIMAIS'!AY68)</f>
        <v/>
      </c>
      <c r="N47" s="589" t="str">
        <f>IF(+'405 - ANIMAIS'!AZ68=0,"", +'405 - ANIMAIS'!AZ68)</f>
        <v/>
      </c>
      <c r="O47" s="589">
        <f>+'405 - ANIMAIS'!BC68</f>
        <v>0</v>
      </c>
      <c r="P47" s="589">
        <f>+'405 - ANIMAIS'!Q68</f>
        <v>0</v>
      </c>
    </row>
    <row r="48" spans="1:16" x14ac:dyDescent="0.4">
      <c r="A48" s="604" t="str">
        <f>IF(+'405 - ANIMAIS'!B69=0,"",+'405 - ANIMAIS'!B69)</f>
        <v/>
      </c>
      <c r="B48" s="604" t="str">
        <f>IF(+'405 - ANIMAIS'!F69=0,"",+'405 - ANIMAIS'!F69)</f>
        <v/>
      </c>
      <c r="C48" s="604">
        <f>+'405 - ANIMAIS'!J69</f>
        <v>0</v>
      </c>
      <c r="D48" s="604">
        <f>+'405 - ANIMAIS'!L69</f>
        <v>0</v>
      </c>
      <c r="E48" s="604" t="str">
        <f>IFERROR(+IFERROR(IFERROR(VLOOKUP('405 - ANIMAIS'!AC69,localidades,2,FALSE),VLOOKUP('405 - ANIMAIS'!$AP$6,localidades,2,FALSE)),VLOOKUP('405 - ANIMAIS'!$AP$5,district_codes,2,FALSE)),"")</f>
        <v/>
      </c>
      <c r="F48" s="604" t="str">
        <f>delivery_events!C$3</f>
        <v/>
      </c>
      <c r="G48" s="605" t="str">
        <f>IF(+'405 - ANIMAIS'!$AP$9=0,"",+'405 - ANIMAIS'!$AP$9)</f>
        <v/>
      </c>
      <c r="H48" s="605">
        <f>IF(+'405 - ANIMAIS'!AC69=0,'405 - ANIMAIS'!AP$6,+'405 - ANIMAIS'!AC69)</f>
        <v>0</v>
      </c>
      <c r="I48" s="605" t="str">
        <f>PROPER(IF(IF(+'405 - ANIMAIS'!AF69=0,'405 - ANIMAIS'!AP$6,+'405 - ANIMAIS'!AF69)=0,'405 - ANIMAIS'!AP$5,IF(+'405 - ANIMAIS'!AF69=0,'405 - ANIMAIS'!AP$6,+'405 - ANIMAIS'!AF69)))</f>
        <v/>
      </c>
      <c r="J48" s="604" t="str">
        <f>IF(+'405 - ANIMAIS'!$AP$7=0,"",+'405 - ANIMAIS'!$AP$7)</f>
        <v/>
      </c>
      <c r="K48" s="604" t="str">
        <f>IF(+'405 - ANIMAIS'!AQ69=0,"",+'405 - ANIMAIS'!AQ69)</f>
        <v/>
      </c>
      <c r="L48" s="604" t="str">
        <f>IF(+'405 - ANIMAIS'!AU69=0,"",+'405 - ANIMAIS'!AU69)</f>
        <v/>
      </c>
      <c r="M48" s="604" t="str">
        <f>IF(+'405 - ANIMAIS'!AY69=0,"",+'405 - ANIMAIS'!AY69)</f>
        <v/>
      </c>
      <c r="N48" s="589" t="str">
        <f>IF(+'405 - ANIMAIS'!AZ69=0,"", +'405 - ANIMAIS'!AZ69)</f>
        <v/>
      </c>
      <c r="O48" s="589">
        <f>+'405 - ANIMAIS'!BC69</f>
        <v>0</v>
      </c>
      <c r="P48" s="589">
        <f>+'405 - ANIMAIS'!Q69</f>
        <v>0</v>
      </c>
    </row>
    <row r="49" spans="1:16" x14ac:dyDescent="0.4">
      <c r="A49" s="604" t="str">
        <f>IF(+'405 - ANIMAIS'!B70=0,"",+'405 - ANIMAIS'!B70)</f>
        <v/>
      </c>
      <c r="B49" s="604" t="str">
        <f>IF(+'405 - ANIMAIS'!F70=0,"",+'405 - ANIMAIS'!F70)</f>
        <v/>
      </c>
      <c r="C49" s="604">
        <f>+'405 - ANIMAIS'!J70</f>
        <v>0</v>
      </c>
      <c r="D49" s="604">
        <f>+'405 - ANIMAIS'!L70</f>
        <v>0</v>
      </c>
      <c r="E49" s="604" t="str">
        <f>IFERROR(+IFERROR(IFERROR(VLOOKUP('405 - ANIMAIS'!AC70,localidades,2,FALSE),VLOOKUP('405 - ANIMAIS'!$AP$6,localidades,2,FALSE)),VLOOKUP('405 - ANIMAIS'!$AP$5,district_codes,2,FALSE)),"")</f>
        <v/>
      </c>
      <c r="F49" s="604" t="str">
        <f>delivery_events!C$3</f>
        <v/>
      </c>
      <c r="G49" s="605" t="str">
        <f>IF(+'405 - ANIMAIS'!$AP$9=0,"",+'405 - ANIMAIS'!$AP$9)</f>
        <v/>
      </c>
      <c r="H49" s="605">
        <f>IF(+'405 - ANIMAIS'!AC70=0,'405 - ANIMAIS'!AP$6,+'405 - ANIMAIS'!AC70)</f>
        <v>0</v>
      </c>
      <c r="I49" s="605" t="str">
        <f>PROPER(IF(IF(+'405 - ANIMAIS'!AF70=0,'405 - ANIMAIS'!AP$6,+'405 - ANIMAIS'!AF70)=0,'405 - ANIMAIS'!AP$5,IF(+'405 - ANIMAIS'!AF70=0,'405 - ANIMAIS'!AP$6,+'405 - ANIMAIS'!AF70)))</f>
        <v/>
      </c>
      <c r="J49" s="604" t="str">
        <f>IF(+'405 - ANIMAIS'!$AP$7=0,"",+'405 - ANIMAIS'!$AP$7)</f>
        <v/>
      </c>
      <c r="K49" s="604" t="str">
        <f>IF(+'405 - ANIMAIS'!AQ70=0,"",+'405 - ANIMAIS'!AQ70)</f>
        <v/>
      </c>
      <c r="L49" s="604" t="str">
        <f>IF(+'405 - ANIMAIS'!AU70=0,"",+'405 - ANIMAIS'!AU70)</f>
        <v/>
      </c>
      <c r="M49" s="604" t="str">
        <f>IF(+'405 - ANIMAIS'!AY70=0,"",+'405 - ANIMAIS'!AY70)</f>
        <v/>
      </c>
      <c r="N49" s="589" t="str">
        <f>IF(+'405 - ANIMAIS'!AZ70=0,"", +'405 - ANIMAIS'!AZ70)</f>
        <v/>
      </c>
      <c r="O49" s="589">
        <f>+'405 - ANIMAIS'!BC70</f>
        <v>0</v>
      </c>
      <c r="P49" s="589">
        <f>+'405 - ANIMAIS'!Q70</f>
        <v>0</v>
      </c>
    </row>
    <row r="50" spans="1:16" x14ac:dyDescent="0.4">
      <c r="A50" s="604" t="str">
        <f>IF(+'405 - ANIMAIS'!B71=0,"",+'405 - ANIMAIS'!B71)</f>
        <v/>
      </c>
      <c r="B50" s="604" t="str">
        <f>IF(+'405 - ANIMAIS'!F71=0,"",+'405 - ANIMAIS'!F71)</f>
        <v/>
      </c>
      <c r="C50" s="604">
        <f>+'405 - ANIMAIS'!J71</f>
        <v>0</v>
      </c>
      <c r="D50" s="604">
        <f>+'405 - ANIMAIS'!L71</f>
        <v>0</v>
      </c>
      <c r="E50" s="604" t="str">
        <f>IFERROR(+IFERROR(IFERROR(VLOOKUP('405 - ANIMAIS'!AC71,localidades,2,FALSE),VLOOKUP('405 - ANIMAIS'!$AP$6,localidades,2,FALSE)),VLOOKUP('405 - ANIMAIS'!$AP$5,district_codes,2,FALSE)),"")</f>
        <v/>
      </c>
      <c r="F50" s="604" t="str">
        <f>delivery_events!C$3</f>
        <v/>
      </c>
      <c r="G50" s="605" t="str">
        <f>IF(+'405 - ANIMAIS'!$AP$9=0,"",+'405 - ANIMAIS'!$AP$9)</f>
        <v/>
      </c>
      <c r="H50" s="605">
        <f>IF(+'405 - ANIMAIS'!AC71=0,'405 - ANIMAIS'!AP$6,+'405 - ANIMAIS'!AC71)</f>
        <v>0</v>
      </c>
      <c r="I50" s="605" t="str">
        <f>PROPER(IF(IF(+'405 - ANIMAIS'!AF71=0,'405 - ANIMAIS'!AP$6,+'405 - ANIMAIS'!AF71)=0,'405 - ANIMAIS'!AP$5,IF(+'405 - ANIMAIS'!AF71=0,'405 - ANIMAIS'!AP$6,+'405 - ANIMAIS'!AF71)))</f>
        <v/>
      </c>
      <c r="J50" s="604" t="str">
        <f>IF(+'405 - ANIMAIS'!$AP$7=0,"",+'405 - ANIMAIS'!$AP$7)</f>
        <v/>
      </c>
      <c r="K50" s="604" t="str">
        <f>IF(+'405 - ANIMAIS'!AQ71=0,"",+'405 - ANIMAIS'!AQ71)</f>
        <v/>
      </c>
      <c r="L50" s="604" t="str">
        <f>IF(+'405 - ANIMAIS'!AU71=0,"",+'405 - ANIMAIS'!AU71)</f>
        <v/>
      </c>
      <c r="M50" s="604" t="str">
        <f>IF(+'405 - ANIMAIS'!AY71=0,"",+'405 - ANIMAIS'!AY71)</f>
        <v/>
      </c>
      <c r="N50" s="589" t="str">
        <f>IF(+'405 - ANIMAIS'!AZ71=0,"", +'405 - ANIMAIS'!AZ71)</f>
        <v/>
      </c>
      <c r="O50" s="589">
        <f>+'405 - ANIMAIS'!BC71</f>
        <v>0</v>
      </c>
      <c r="P50" s="589">
        <f>+'405 - ANIMAIS'!Q71</f>
        <v>0</v>
      </c>
    </row>
    <row r="51" spans="1:16" x14ac:dyDescent="0.4">
      <c r="A51" s="604" t="str">
        <f>IF(+'405 - ANIMAIS'!B72=0,"",+'405 - ANIMAIS'!B72)</f>
        <v/>
      </c>
      <c r="B51" s="604" t="str">
        <f>IF(+'405 - ANIMAIS'!F72=0,"",+'405 - ANIMAIS'!F72)</f>
        <v/>
      </c>
      <c r="C51" s="604">
        <f>+'405 - ANIMAIS'!J72</f>
        <v>0</v>
      </c>
      <c r="D51" s="604">
        <f>+'405 - ANIMAIS'!L72</f>
        <v>0</v>
      </c>
      <c r="E51" s="604" t="str">
        <f>IFERROR(+IFERROR(IFERROR(VLOOKUP('405 - ANIMAIS'!AC72,localidades,2,FALSE),VLOOKUP('405 - ANIMAIS'!$AP$6,localidades,2,FALSE)),VLOOKUP('405 - ANIMAIS'!$AP$5,district_codes,2,FALSE)),"")</f>
        <v/>
      </c>
      <c r="F51" s="604" t="str">
        <f>delivery_events!C$3</f>
        <v/>
      </c>
      <c r="G51" s="605" t="str">
        <f>IF(+'405 - ANIMAIS'!$AP$9=0,"",+'405 - ANIMAIS'!$AP$9)</f>
        <v/>
      </c>
      <c r="H51" s="605">
        <f>IF(+'405 - ANIMAIS'!AC72=0,'405 - ANIMAIS'!AP$6,+'405 - ANIMAIS'!AC72)</f>
        <v>0</v>
      </c>
      <c r="I51" s="605" t="str">
        <f>PROPER(IF(IF(+'405 - ANIMAIS'!AF72=0,'405 - ANIMAIS'!AP$6,+'405 - ANIMAIS'!AF72)=0,'405 - ANIMAIS'!AP$5,IF(+'405 - ANIMAIS'!AF72=0,'405 - ANIMAIS'!AP$6,+'405 - ANIMAIS'!AF72)))</f>
        <v/>
      </c>
      <c r="J51" s="604" t="str">
        <f>IF(+'405 - ANIMAIS'!$AP$7=0,"",+'405 - ANIMAIS'!$AP$7)</f>
        <v/>
      </c>
      <c r="K51" s="604" t="str">
        <f>IF(+'405 - ANIMAIS'!AQ72=0,"",+'405 - ANIMAIS'!AQ72)</f>
        <v/>
      </c>
      <c r="L51" s="604" t="str">
        <f>IF(+'405 - ANIMAIS'!AU72=0,"",+'405 - ANIMAIS'!AU72)</f>
        <v/>
      </c>
      <c r="M51" s="604" t="str">
        <f>IF(+'405 - ANIMAIS'!AY72=0,"",+'405 - ANIMAIS'!AY72)</f>
        <v/>
      </c>
      <c r="N51" s="589" t="str">
        <f>IF(+'405 - ANIMAIS'!AZ72=0,"", +'405 - ANIMAIS'!AZ72)</f>
        <v/>
      </c>
      <c r="O51" s="589">
        <f>+'405 - ANIMAIS'!BC72</f>
        <v>0</v>
      </c>
      <c r="P51" s="589">
        <f>+'405 - ANIMAIS'!Q72</f>
        <v>0</v>
      </c>
    </row>
    <row r="52" spans="1:16" x14ac:dyDescent="0.4">
      <c r="A52" s="604" t="str">
        <f>IF(+'405 - ANIMAIS'!B73=0,"",+'405 - ANIMAIS'!B73)</f>
        <v/>
      </c>
      <c r="B52" s="604" t="str">
        <f>IF(+'405 - ANIMAIS'!F73=0,"",+'405 - ANIMAIS'!F73)</f>
        <v/>
      </c>
      <c r="C52" s="604">
        <f>+'405 - ANIMAIS'!J73</f>
        <v>0</v>
      </c>
      <c r="D52" s="604">
        <f>+'405 - ANIMAIS'!L73</f>
        <v>0</v>
      </c>
      <c r="E52" s="604" t="str">
        <f>IFERROR(+IFERROR(IFERROR(VLOOKUP('405 - ANIMAIS'!AC73,localidades,2,FALSE),VLOOKUP('405 - ANIMAIS'!$AP$6,localidades,2,FALSE)),VLOOKUP('405 - ANIMAIS'!$AP$5,district_codes,2,FALSE)),"")</f>
        <v/>
      </c>
      <c r="F52" s="604" t="str">
        <f>delivery_events!C$3</f>
        <v/>
      </c>
      <c r="G52" s="605" t="str">
        <f>IF(+'405 - ANIMAIS'!$AP$9=0,"",+'405 - ANIMAIS'!$AP$9)</f>
        <v/>
      </c>
      <c r="H52" s="605">
        <f>IF(+'405 - ANIMAIS'!AC73=0,'405 - ANIMAIS'!AP$6,+'405 - ANIMAIS'!AC73)</f>
        <v>0</v>
      </c>
      <c r="I52" s="605" t="str">
        <f>PROPER(IF(IF(+'405 - ANIMAIS'!AF73=0,'405 - ANIMAIS'!AP$6,+'405 - ANIMAIS'!AF73)=0,'405 - ANIMAIS'!AP$5,IF(+'405 - ANIMAIS'!AF73=0,'405 - ANIMAIS'!AP$6,+'405 - ANIMAIS'!AF73)))</f>
        <v/>
      </c>
      <c r="J52" s="604" t="str">
        <f>IF(+'405 - ANIMAIS'!$AP$7=0,"",+'405 - ANIMAIS'!$AP$7)</f>
        <v/>
      </c>
      <c r="K52" s="604" t="str">
        <f>IF(+'405 - ANIMAIS'!AQ73=0,"",+'405 - ANIMAIS'!AQ73)</f>
        <v/>
      </c>
      <c r="L52" s="604" t="str">
        <f>IF(+'405 - ANIMAIS'!AU73=0,"",+'405 - ANIMAIS'!AU73)</f>
        <v/>
      </c>
      <c r="M52" s="604" t="str">
        <f>IF(+'405 - ANIMAIS'!AY73=0,"",+'405 - ANIMAIS'!AY73)</f>
        <v/>
      </c>
      <c r="N52" s="589" t="str">
        <f>IF(+'405 - ANIMAIS'!AZ73=0,"", +'405 - ANIMAIS'!AZ73)</f>
        <v/>
      </c>
      <c r="O52" s="589">
        <f>+'405 - ANIMAIS'!BC73</f>
        <v>0</v>
      </c>
      <c r="P52" s="589">
        <f>+'405 - ANIMAIS'!Q73</f>
        <v>0</v>
      </c>
    </row>
    <row r="53" spans="1:16" x14ac:dyDescent="0.4">
      <c r="A53" s="604" t="str">
        <f>IF(+'405 - ANIMAIS'!B74=0,"",+'405 - ANIMAIS'!B74)</f>
        <v/>
      </c>
      <c r="B53" s="604" t="str">
        <f>IF(+'405 - ANIMAIS'!F74=0,"",+'405 - ANIMAIS'!F74)</f>
        <v/>
      </c>
      <c r="C53" s="604">
        <f>+'405 - ANIMAIS'!J74</f>
        <v>0</v>
      </c>
      <c r="D53" s="604">
        <f>+'405 - ANIMAIS'!L74</f>
        <v>0</v>
      </c>
      <c r="E53" s="604" t="str">
        <f>IFERROR(+IFERROR(IFERROR(VLOOKUP('405 - ANIMAIS'!AC74,localidades,2,FALSE),VLOOKUP('405 - ANIMAIS'!$AP$6,localidades,2,FALSE)),VLOOKUP('405 - ANIMAIS'!$AP$5,district_codes,2,FALSE)),"")</f>
        <v/>
      </c>
      <c r="F53" s="604" t="str">
        <f>delivery_events!C$3</f>
        <v/>
      </c>
      <c r="G53" s="605" t="str">
        <f>IF(+'405 - ANIMAIS'!$AP$9=0,"",+'405 - ANIMAIS'!$AP$9)</f>
        <v/>
      </c>
      <c r="H53" s="605">
        <f>IF(+'405 - ANIMAIS'!AC74=0,'405 - ANIMAIS'!AP$6,+'405 - ANIMAIS'!AC74)</f>
        <v>0</v>
      </c>
      <c r="I53" s="605" t="str">
        <f>PROPER(IF(IF(+'405 - ANIMAIS'!AF74=0,'405 - ANIMAIS'!AP$6,+'405 - ANIMAIS'!AF74)=0,'405 - ANIMAIS'!AP$5,IF(+'405 - ANIMAIS'!AF74=0,'405 - ANIMAIS'!AP$6,+'405 - ANIMAIS'!AF74)))</f>
        <v/>
      </c>
      <c r="J53" s="604" t="str">
        <f>IF(+'405 - ANIMAIS'!$AP$7=0,"",+'405 - ANIMAIS'!$AP$7)</f>
        <v/>
      </c>
      <c r="K53" s="604" t="str">
        <f>IF(+'405 - ANIMAIS'!AQ74=0,"",+'405 - ANIMAIS'!AQ74)</f>
        <v/>
      </c>
      <c r="L53" s="604" t="str">
        <f>IF(+'405 - ANIMAIS'!AU74=0,"",+'405 - ANIMAIS'!AU74)</f>
        <v/>
      </c>
      <c r="M53" s="604" t="str">
        <f>IF(+'405 - ANIMAIS'!AY74=0,"",+'405 - ANIMAIS'!AY74)</f>
        <v/>
      </c>
      <c r="N53" s="589" t="str">
        <f>IF(+'405 - ANIMAIS'!AZ74=0,"", +'405 - ANIMAIS'!AZ74)</f>
        <v/>
      </c>
      <c r="O53" s="589">
        <f>+'405 - ANIMAIS'!BC74</f>
        <v>0</v>
      </c>
      <c r="P53" s="589">
        <f>+'405 - ANIMAIS'!Q74</f>
        <v>0</v>
      </c>
    </row>
    <row r="54" spans="1:16" x14ac:dyDescent="0.4">
      <c r="A54" s="604" t="str">
        <f>IF(+'405 - ANIMAIS'!B75=0,"",+'405 - ANIMAIS'!B75)</f>
        <v/>
      </c>
      <c r="B54" s="604" t="str">
        <f>IF(+'405 - ANIMAIS'!F75=0,"",+'405 - ANIMAIS'!F75)</f>
        <v/>
      </c>
      <c r="C54" s="604">
        <f>+'405 - ANIMAIS'!J75</f>
        <v>0</v>
      </c>
      <c r="D54" s="604">
        <f>+'405 - ANIMAIS'!L75</f>
        <v>0</v>
      </c>
      <c r="E54" s="604" t="str">
        <f>IFERROR(+IFERROR(IFERROR(VLOOKUP('405 - ANIMAIS'!AC75,localidades,2,FALSE),VLOOKUP('405 - ANIMAIS'!$AP$6,localidades,2,FALSE)),VLOOKUP('405 - ANIMAIS'!$AP$5,district_codes,2,FALSE)),"")</f>
        <v/>
      </c>
      <c r="F54" s="604" t="str">
        <f>delivery_events!C$3</f>
        <v/>
      </c>
      <c r="G54" s="605" t="str">
        <f>IF(+'405 - ANIMAIS'!$AP$9=0,"",+'405 - ANIMAIS'!$AP$9)</f>
        <v/>
      </c>
      <c r="H54" s="605">
        <f>IF(+'405 - ANIMAIS'!AC75=0,'405 - ANIMAIS'!AP$6,+'405 - ANIMAIS'!AC75)</f>
        <v>0</v>
      </c>
      <c r="I54" s="605" t="str">
        <f>PROPER(IF(IF(+'405 - ANIMAIS'!AF75=0,'405 - ANIMAIS'!AP$6,+'405 - ANIMAIS'!AF75)=0,'405 - ANIMAIS'!AP$5,IF(+'405 - ANIMAIS'!AF75=0,'405 - ANIMAIS'!AP$6,+'405 - ANIMAIS'!AF75)))</f>
        <v/>
      </c>
      <c r="J54" s="604" t="str">
        <f>IF(+'405 - ANIMAIS'!$AP$7=0,"",+'405 - ANIMAIS'!$AP$7)</f>
        <v/>
      </c>
      <c r="K54" s="604" t="str">
        <f>IF(+'405 - ANIMAIS'!AQ75=0,"",+'405 - ANIMAIS'!AQ75)</f>
        <v/>
      </c>
      <c r="L54" s="604" t="str">
        <f>IF(+'405 - ANIMAIS'!AU75=0,"",+'405 - ANIMAIS'!AU75)</f>
        <v/>
      </c>
      <c r="M54" s="604" t="str">
        <f>IF(+'405 - ANIMAIS'!AY75=0,"",+'405 - ANIMAIS'!AY75)</f>
        <v/>
      </c>
      <c r="N54" s="589" t="str">
        <f>IF(+'405 - ANIMAIS'!AZ75=0,"", +'405 - ANIMAIS'!AZ75)</f>
        <v/>
      </c>
      <c r="O54" s="589">
        <f>+'405 - ANIMAIS'!BC75</f>
        <v>0</v>
      </c>
      <c r="P54" s="589">
        <f>+'405 - ANIMAIS'!Q75</f>
        <v>0</v>
      </c>
    </row>
    <row r="55" spans="1:16" x14ac:dyDescent="0.4">
      <c r="A55" s="604" t="str">
        <f>IF(+'405 - ANIMAIS'!B76=0,"",+'405 - ANIMAIS'!B76)</f>
        <v/>
      </c>
      <c r="B55" s="604" t="str">
        <f>IF(+'405 - ANIMAIS'!F76=0,"",+'405 - ANIMAIS'!F76)</f>
        <v/>
      </c>
      <c r="C55" s="604">
        <f>+'405 - ANIMAIS'!J76</f>
        <v>0</v>
      </c>
      <c r="D55" s="604">
        <f>+'405 - ANIMAIS'!L76</f>
        <v>0</v>
      </c>
      <c r="E55" s="604" t="str">
        <f>IFERROR(+IFERROR(IFERROR(VLOOKUP('405 - ANIMAIS'!AC76,localidades,2,FALSE),VLOOKUP('405 - ANIMAIS'!$AP$6,localidades,2,FALSE)),VLOOKUP('405 - ANIMAIS'!$AP$5,district_codes,2,FALSE)),"")</f>
        <v/>
      </c>
      <c r="F55" s="604" t="str">
        <f>delivery_events!C$3</f>
        <v/>
      </c>
      <c r="G55" s="605" t="str">
        <f>IF(+'405 - ANIMAIS'!$AP$9=0,"",+'405 - ANIMAIS'!$AP$9)</f>
        <v/>
      </c>
      <c r="H55" s="605">
        <f>IF(+'405 - ANIMAIS'!AC76=0,'405 - ANIMAIS'!AP$6,+'405 - ANIMAIS'!AC76)</f>
        <v>0</v>
      </c>
      <c r="I55" s="605" t="str">
        <f>PROPER(IF(IF(+'405 - ANIMAIS'!AF76=0,'405 - ANIMAIS'!AP$6,+'405 - ANIMAIS'!AF76)=0,'405 - ANIMAIS'!AP$5,IF(+'405 - ANIMAIS'!AF76=0,'405 - ANIMAIS'!AP$6,+'405 - ANIMAIS'!AF76)))</f>
        <v/>
      </c>
      <c r="J55" s="604" t="str">
        <f>IF(+'405 - ANIMAIS'!$AP$7=0,"",+'405 - ANIMAIS'!$AP$7)</f>
        <v/>
      </c>
      <c r="K55" s="604" t="str">
        <f>IF(+'405 - ANIMAIS'!AQ76=0,"",+'405 - ANIMAIS'!AQ76)</f>
        <v/>
      </c>
      <c r="L55" s="604" t="str">
        <f>IF(+'405 - ANIMAIS'!AU76=0,"",+'405 - ANIMAIS'!AU76)</f>
        <v/>
      </c>
      <c r="M55" s="604" t="str">
        <f>IF(+'405 - ANIMAIS'!AY76=0,"",+'405 - ANIMAIS'!AY76)</f>
        <v/>
      </c>
      <c r="N55" s="589" t="str">
        <f>IF(+'405 - ANIMAIS'!AZ76=0,"", +'405 - ANIMAIS'!AZ76)</f>
        <v/>
      </c>
      <c r="O55" s="589">
        <f>+'405 - ANIMAIS'!BC76</f>
        <v>0</v>
      </c>
      <c r="P55" s="589">
        <f>+'405 - ANIMAIS'!Q76</f>
        <v>0</v>
      </c>
    </row>
    <row r="56" spans="1:16" x14ac:dyDescent="0.4">
      <c r="A56" s="604" t="str">
        <f>IF(+'405 - ANIMAIS'!B77=0,"",+'405 - ANIMAIS'!B77)</f>
        <v/>
      </c>
      <c r="B56" s="604" t="str">
        <f>IF(+'405 - ANIMAIS'!F77=0,"",+'405 - ANIMAIS'!F77)</f>
        <v/>
      </c>
      <c r="C56" s="604">
        <f>+'405 - ANIMAIS'!J77</f>
        <v>0</v>
      </c>
      <c r="D56" s="604">
        <f>+'405 - ANIMAIS'!L77</f>
        <v>0</v>
      </c>
      <c r="E56" s="604" t="str">
        <f>IFERROR(+IFERROR(IFERROR(VLOOKUP('405 - ANIMAIS'!AC77,localidades,2,FALSE),VLOOKUP('405 - ANIMAIS'!$AP$6,localidades,2,FALSE)),VLOOKUP('405 - ANIMAIS'!$AP$5,district_codes,2,FALSE)),"")</f>
        <v/>
      </c>
      <c r="F56" s="604" t="str">
        <f>delivery_events!C$3</f>
        <v/>
      </c>
      <c r="G56" s="605" t="str">
        <f>IF(+'405 - ANIMAIS'!$AP$9=0,"",+'405 - ANIMAIS'!$AP$9)</f>
        <v/>
      </c>
      <c r="H56" s="605">
        <f>IF(+'405 - ANIMAIS'!AC77=0,'405 - ANIMAIS'!AP$6,+'405 - ANIMAIS'!AC77)</f>
        <v>0</v>
      </c>
      <c r="I56" s="605" t="str">
        <f>PROPER(IF(IF(+'405 - ANIMAIS'!AF77=0,'405 - ANIMAIS'!AP$6,+'405 - ANIMAIS'!AF77)=0,'405 - ANIMAIS'!AP$5,IF(+'405 - ANIMAIS'!AF77=0,'405 - ANIMAIS'!AP$6,+'405 - ANIMAIS'!AF77)))</f>
        <v/>
      </c>
      <c r="J56" s="604" t="str">
        <f>IF(+'405 - ANIMAIS'!$AP$7=0,"",+'405 - ANIMAIS'!$AP$7)</f>
        <v/>
      </c>
      <c r="K56" s="604" t="str">
        <f>IF(+'405 - ANIMAIS'!AQ77=0,"",+'405 - ANIMAIS'!AQ77)</f>
        <v/>
      </c>
      <c r="L56" s="604" t="str">
        <f>IF(+'405 - ANIMAIS'!AU77=0,"",+'405 - ANIMAIS'!AU77)</f>
        <v/>
      </c>
      <c r="M56" s="604" t="str">
        <f>IF(+'405 - ANIMAIS'!AY77=0,"",+'405 - ANIMAIS'!AY77)</f>
        <v/>
      </c>
      <c r="N56" s="589" t="str">
        <f>IF(+'405 - ANIMAIS'!AZ77=0,"", +'405 - ANIMAIS'!AZ77)</f>
        <v/>
      </c>
      <c r="O56" s="589">
        <f>+'405 - ANIMAIS'!BC77</f>
        <v>0</v>
      </c>
      <c r="P56" s="589">
        <f>+'405 - ANIMAIS'!Q77</f>
        <v>0</v>
      </c>
    </row>
    <row r="57" spans="1:16" x14ac:dyDescent="0.4">
      <c r="A57" s="604" t="str">
        <f>IF(+'405 - ANIMAIS'!B78=0,"",+'405 - ANIMAIS'!B78)</f>
        <v/>
      </c>
      <c r="B57" s="604" t="str">
        <f>IF(+'405 - ANIMAIS'!F78=0,"",+'405 - ANIMAIS'!F78)</f>
        <v/>
      </c>
      <c r="C57" s="604">
        <f>+'405 - ANIMAIS'!J78</f>
        <v>0</v>
      </c>
      <c r="D57" s="604">
        <f>+'405 - ANIMAIS'!L78</f>
        <v>0</v>
      </c>
      <c r="E57" s="604" t="str">
        <f>IFERROR(+IFERROR(IFERROR(VLOOKUP('405 - ANIMAIS'!AC78,localidades,2,FALSE),VLOOKUP('405 - ANIMAIS'!$AP$6,localidades,2,FALSE)),VLOOKUP('405 - ANIMAIS'!$AP$5,district_codes,2,FALSE)),"")</f>
        <v/>
      </c>
      <c r="F57" s="604" t="str">
        <f>delivery_events!C$3</f>
        <v/>
      </c>
      <c r="G57" s="605" t="str">
        <f>IF(+'405 - ANIMAIS'!$AP$9=0,"",+'405 - ANIMAIS'!$AP$9)</f>
        <v/>
      </c>
      <c r="H57" s="605">
        <f>IF(+'405 - ANIMAIS'!AC78=0,'405 - ANIMAIS'!AP$6,+'405 - ANIMAIS'!AC78)</f>
        <v>0</v>
      </c>
      <c r="I57" s="605" t="str">
        <f>PROPER(IF(IF(+'405 - ANIMAIS'!AF78=0,'405 - ANIMAIS'!AP$6,+'405 - ANIMAIS'!AF78)=0,'405 - ANIMAIS'!AP$5,IF(+'405 - ANIMAIS'!AF78=0,'405 - ANIMAIS'!AP$6,+'405 - ANIMAIS'!AF78)))</f>
        <v/>
      </c>
      <c r="J57" s="604" t="str">
        <f>IF(+'405 - ANIMAIS'!$AP$7=0,"",+'405 - ANIMAIS'!$AP$7)</f>
        <v/>
      </c>
      <c r="K57" s="604" t="str">
        <f>IF(+'405 - ANIMAIS'!AQ78=0,"",+'405 - ANIMAIS'!AQ78)</f>
        <v/>
      </c>
      <c r="L57" s="604" t="str">
        <f>IF(+'405 - ANIMAIS'!AU78=0,"",+'405 - ANIMAIS'!AU78)</f>
        <v/>
      </c>
      <c r="M57" s="604" t="str">
        <f>IF(+'405 - ANIMAIS'!AY78=0,"",+'405 - ANIMAIS'!AY78)</f>
        <v/>
      </c>
      <c r="N57" s="589" t="str">
        <f>IF(+'405 - ANIMAIS'!AZ78=0,"", +'405 - ANIMAIS'!AZ78)</f>
        <v/>
      </c>
      <c r="O57" s="589">
        <f>+'405 - ANIMAIS'!BC78</f>
        <v>0</v>
      </c>
      <c r="P57" s="589">
        <f>+'405 - ANIMAIS'!Q78</f>
        <v>0</v>
      </c>
    </row>
    <row r="58" spans="1:16" x14ac:dyDescent="0.4">
      <c r="A58" s="604" t="str">
        <f>IF(+'405 - ANIMAIS'!B79=0,"",+'405 - ANIMAIS'!B79)</f>
        <v/>
      </c>
      <c r="B58" s="604" t="str">
        <f>IF(+'405 - ANIMAIS'!F79=0,"",+'405 - ANIMAIS'!F79)</f>
        <v/>
      </c>
      <c r="C58" s="604">
        <f>+'405 - ANIMAIS'!J79</f>
        <v>0</v>
      </c>
      <c r="D58" s="604">
        <f>+'405 - ANIMAIS'!L79</f>
        <v>0</v>
      </c>
      <c r="E58" s="604" t="str">
        <f>IFERROR(+IFERROR(IFERROR(VLOOKUP('405 - ANIMAIS'!AC79,localidades,2,FALSE),VLOOKUP('405 - ANIMAIS'!$AP$6,localidades,2,FALSE)),VLOOKUP('405 - ANIMAIS'!$AP$5,district_codes,2,FALSE)),"")</f>
        <v/>
      </c>
      <c r="F58" s="604" t="str">
        <f>delivery_events!C$3</f>
        <v/>
      </c>
      <c r="G58" s="605" t="str">
        <f>IF(+'405 - ANIMAIS'!$AP$9=0,"",+'405 - ANIMAIS'!$AP$9)</f>
        <v/>
      </c>
      <c r="H58" s="605">
        <f>IF(+'405 - ANIMAIS'!AC79=0,'405 - ANIMAIS'!AP$6,+'405 - ANIMAIS'!AC79)</f>
        <v>0</v>
      </c>
      <c r="I58" s="605" t="str">
        <f>PROPER(IF(IF(+'405 - ANIMAIS'!AF79=0,'405 - ANIMAIS'!AP$6,+'405 - ANIMAIS'!AF79)=0,'405 - ANIMAIS'!AP$5,IF(+'405 - ANIMAIS'!AF79=0,'405 - ANIMAIS'!AP$6,+'405 - ANIMAIS'!AF79)))</f>
        <v/>
      </c>
      <c r="J58" s="604" t="str">
        <f>IF(+'405 - ANIMAIS'!$AP$7=0,"",+'405 - ANIMAIS'!$AP$7)</f>
        <v/>
      </c>
      <c r="K58" s="604" t="str">
        <f>IF(+'405 - ANIMAIS'!AQ79=0,"",+'405 - ANIMAIS'!AQ79)</f>
        <v/>
      </c>
      <c r="L58" s="604" t="str">
        <f>IF(+'405 - ANIMAIS'!AU79=0,"",+'405 - ANIMAIS'!AU79)</f>
        <v/>
      </c>
      <c r="M58" s="604" t="str">
        <f>IF(+'405 - ANIMAIS'!AY79=0,"",+'405 - ANIMAIS'!AY79)</f>
        <v/>
      </c>
      <c r="N58" s="589" t="str">
        <f>IF(+'405 - ANIMAIS'!AZ79=0,"", +'405 - ANIMAIS'!AZ79)</f>
        <v/>
      </c>
      <c r="O58" s="589">
        <f>+'405 - ANIMAIS'!BC79</f>
        <v>0</v>
      </c>
      <c r="P58" s="589">
        <f>+'405 - ANIMAIS'!Q79</f>
        <v>0</v>
      </c>
    </row>
    <row r="59" spans="1:16" x14ac:dyDescent="0.4">
      <c r="A59" s="604" t="str">
        <f>IF(+'405 - ANIMAIS'!B80=0,"",+'405 - ANIMAIS'!B80)</f>
        <v/>
      </c>
      <c r="B59" s="604" t="str">
        <f>IF(+'405 - ANIMAIS'!F80=0,"",+'405 - ANIMAIS'!F80)</f>
        <v/>
      </c>
      <c r="C59" s="604">
        <f>+'405 - ANIMAIS'!J80</f>
        <v>0</v>
      </c>
      <c r="D59" s="604">
        <f>+'405 - ANIMAIS'!L80</f>
        <v>0</v>
      </c>
      <c r="E59" s="604" t="str">
        <f>IFERROR(+IFERROR(IFERROR(VLOOKUP('405 - ANIMAIS'!AC80,localidades,2,FALSE),VLOOKUP('405 - ANIMAIS'!$AP$6,localidades,2,FALSE)),VLOOKUP('405 - ANIMAIS'!$AP$5,district_codes,2,FALSE)),"")</f>
        <v/>
      </c>
      <c r="F59" s="604" t="str">
        <f>delivery_events!C$3</f>
        <v/>
      </c>
      <c r="G59" s="605" t="str">
        <f>IF(+'405 - ANIMAIS'!$AP$9=0,"",+'405 - ANIMAIS'!$AP$9)</f>
        <v/>
      </c>
      <c r="H59" s="605">
        <f>IF(+'405 - ANIMAIS'!AC80=0,'405 - ANIMAIS'!AP$6,+'405 - ANIMAIS'!AC80)</f>
        <v>0</v>
      </c>
      <c r="I59" s="605" t="str">
        <f>PROPER(IF(IF(+'405 - ANIMAIS'!AF80=0,'405 - ANIMAIS'!AP$6,+'405 - ANIMAIS'!AF80)=0,'405 - ANIMAIS'!AP$5,IF(+'405 - ANIMAIS'!AF80=0,'405 - ANIMAIS'!AP$6,+'405 - ANIMAIS'!AF80)))</f>
        <v/>
      </c>
      <c r="J59" s="604" t="str">
        <f>IF(+'405 - ANIMAIS'!$AP$7=0,"",+'405 - ANIMAIS'!$AP$7)</f>
        <v/>
      </c>
      <c r="K59" s="604" t="str">
        <f>IF(+'405 - ANIMAIS'!AQ80=0,"",+'405 - ANIMAIS'!AQ80)</f>
        <v/>
      </c>
      <c r="L59" s="604" t="str">
        <f>IF(+'405 - ANIMAIS'!AU80=0,"",+'405 - ANIMAIS'!AU80)</f>
        <v/>
      </c>
      <c r="M59" s="604" t="str">
        <f>IF(+'405 - ANIMAIS'!AY80=0,"",+'405 - ANIMAIS'!AY80)</f>
        <v/>
      </c>
      <c r="N59" s="589" t="str">
        <f>IF(+'405 - ANIMAIS'!AZ80=0,"", +'405 - ANIMAIS'!AZ80)</f>
        <v/>
      </c>
      <c r="O59" s="589">
        <f>+'405 - ANIMAIS'!BC80</f>
        <v>0</v>
      </c>
      <c r="P59" s="589">
        <f>+'405 - ANIMAIS'!Q80</f>
        <v>0</v>
      </c>
    </row>
    <row r="60" spans="1:16" x14ac:dyDescent="0.4">
      <c r="A60" s="604" t="str">
        <f>IF(+'405 - ANIMAIS'!B81=0,"",+'405 - ANIMAIS'!B81)</f>
        <v/>
      </c>
      <c r="B60" s="604" t="str">
        <f>IF(+'405 - ANIMAIS'!F81=0,"",+'405 - ANIMAIS'!F81)</f>
        <v/>
      </c>
      <c r="C60" s="604">
        <f>+'405 - ANIMAIS'!J81</f>
        <v>0</v>
      </c>
      <c r="D60" s="604">
        <f>+'405 - ANIMAIS'!L81</f>
        <v>0</v>
      </c>
      <c r="E60" s="604" t="str">
        <f>IFERROR(+IFERROR(IFERROR(VLOOKUP('405 - ANIMAIS'!AC81,localidades,2,FALSE),VLOOKUP('405 - ANIMAIS'!$AP$6,localidades,2,FALSE)),VLOOKUP('405 - ANIMAIS'!$AP$5,district_codes,2,FALSE)),"")</f>
        <v/>
      </c>
      <c r="F60" s="604" t="str">
        <f>delivery_events!C$3</f>
        <v/>
      </c>
      <c r="G60" s="605" t="str">
        <f>IF(+'405 - ANIMAIS'!$AP$9=0,"",+'405 - ANIMAIS'!$AP$9)</f>
        <v/>
      </c>
      <c r="H60" s="605">
        <f>IF(+'405 - ANIMAIS'!AC81=0,'405 - ANIMAIS'!AP$6,+'405 - ANIMAIS'!AC81)</f>
        <v>0</v>
      </c>
      <c r="I60" s="605" t="str">
        <f>PROPER(IF(IF(+'405 - ANIMAIS'!AF81=0,'405 - ANIMAIS'!AP$6,+'405 - ANIMAIS'!AF81)=0,'405 - ANIMAIS'!AP$5,IF(+'405 - ANIMAIS'!AF81=0,'405 - ANIMAIS'!AP$6,+'405 - ANIMAIS'!AF81)))</f>
        <v/>
      </c>
      <c r="J60" s="604" t="str">
        <f>IF(+'405 - ANIMAIS'!$AP$7=0,"",+'405 - ANIMAIS'!$AP$7)</f>
        <v/>
      </c>
      <c r="K60" s="604" t="str">
        <f>IF(+'405 - ANIMAIS'!AQ81=0,"",+'405 - ANIMAIS'!AQ81)</f>
        <v/>
      </c>
      <c r="L60" s="604" t="str">
        <f>IF(+'405 - ANIMAIS'!AU81=0,"",+'405 - ANIMAIS'!AU81)</f>
        <v/>
      </c>
      <c r="M60" s="604" t="str">
        <f>IF(+'405 - ANIMAIS'!AY81=0,"",+'405 - ANIMAIS'!AY81)</f>
        <v/>
      </c>
      <c r="N60" s="589" t="str">
        <f>IF(+'405 - ANIMAIS'!AZ81=0,"", +'405 - ANIMAIS'!AZ81)</f>
        <v/>
      </c>
      <c r="O60" s="589">
        <f>+'405 - ANIMAIS'!BC81</f>
        <v>0</v>
      </c>
      <c r="P60" s="589">
        <f>+'405 - ANIMAIS'!Q81</f>
        <v>0</v>
      </c>
    </row>
    <row r="61" spans="1:16" x14ac:dyDescent="0.4">
      <c r="A61" s="604" t="str">
        <f>IF(+'405 - ANIMAIS'!B82=0,"",+'405 - ANIMAIS'!B82)</f>
        <v/>
      </c>
      <c r="B61" s="604" t="str">
        <f>IF(+'405 - ANIMAIS'!F82=0,"",+'405 - ANIMAIS'!F82)</f>
        <v/>
      </c>
      <c r="C61" s="604">
        <f>+'405 - ANIMAIS'!J82</f>
        <v>0</v>
      </c>
      <c r="D61" s="604">
        <f>+'405 - ANIMAIS'!L82</f>
        <v>0</v>
      </c>
      <c r="E61" s="604" t="str">
        <f>IFERROR(+IFERROR(IFERROR(VLOOKUP('405 - ANIMAIS'!AC82,localidades,2,FALSE),VLOOKUP('405 - ANIMAIS'!$AP$6,localidades,2,FALSE)),VLOOKUP('405 - ANIMAIS'!$AP$5,district_codes,2,FALSE)),"")</f>
        <v/>
      </c>
      <c r="F61" s="604" t="str">
        <f>delivery_events!C$3</f>
        <v/>
      </c>
      <c r="G61" s="605" t="str">
        <f>IF(+'405 - ANIMAIS'!$AP$9=0,"",+'405 - ANIMAIS'!$AP$9)</f>
        <v/>
      </c>
      <c r="H61" s="605">
        <f>IF(+'405 - ANIMAIS'!AC82=0,'405 - ANIMAIS'!AP$6,+'405 - ANIMAIS'!AC82)</f>
        <v>0</v>
      </c>
      <c r="I61" s="605" t="str">
        <f>PROPER(IF(IF(+'405 - ANIMAIS'!AF82=0,'405 - ANIMAIS'!AP$6,+'405 - ANIMAIS'!AF82)=0,'405 - ANIMAIS'!AP$5,IF(+'405 - ANIMAIS'!AF82=0,'405 - ANIMAIS'!AP$6,+'405 - ANIMAIS'!AF82)))</f>
        <v/>
      </c>
      <c r="J61" s="604" t="str">
        <f>IF(+'405 - ANIMAIS'!$AP$7=0,"",+'405 - ANIMAIS'!$AP$7)</f>
        <v/>
      </c>
      <c r="K61" s="604" t="str">
        <f>IF(+'405 - ANIMAIS'!AQ82=0,"",+'405 - ANIMAIS'!AQ82)</f>
        <v/>
      </c>
      <c r="L61" s="604" t="str">
        <f>IF(+'405 - ANIMAIS'!AU82=0,"",+'405 - ANIMAIS'!AU82)</f>
        <v/>
      </c>
      <c r="M61" s="604" t="str">
        <f>IF(+'405 - ANIMAIS'!AY82=0,"",+'405 - ANIMAIS'!AY82)</f>
        <v/>
      </c>
      <c r="N61" s="589" t="str">
        <f>IF(+'405 - ANIMAIS'!AZ82=0,"", +'405 - ANIMAIS'!AZ82)</f>
        <v/>
      </c>
      <c r="O61" s="589">
        <f>+'405 - ANIMAIS'!BC82</f>
        <v>0</v>
      </c>
      <c r="P61" s="589">
        <f>+'405 - ANIMAIS'!Q82</f>
        <v>0</v>
      </c>
    </row>
    <row r="62" spans="1:16" x14ac:dyDescent="0.4">
      <c r="A62" s="604" t="str">
        <f>IF(+'405 - ANIMAIS'!B83=0,"",+'405 - ANIMAIS'!B83)</f>
        <v/>
      </c>
      <c r="B62" s="604" t="str">
        <f>IF(+'405 - ANIMAIS'!F83=0,"",+'405 - ANIMAIS'!F83)</f>
        <v/>
      </c>
      <c r="C62" s="604">
        <f>+'405 - ANIMAIS'!J83</f>
        <v>0</v>
      </c>
      <c r="D62" s="604">
        <f>+'405 - ANIMAIS'!L83</f>
        <v>0</v>
      </c>
      <c r="E62" s="604" t="str">
        <f>IFERROR(+IFERROR(IFERROR(VLOOKUP('405 - ANIMAIS'!AC83,localidades,2,FALSE),VLOOKUP('405 - ANIMAIS'!$AP$6,localidades,2,FALSE)),VLOOKUP('405 - ANIMAIS'!$AP$5,district_codes,2,FALSE)),"")</f>
        <v/>
      </c>
      <c r="F62" s="604" t="str">
        <f>delivery_events!C$3</f>
        <v/>
      </c>
      <c r="G62" s="605" t="str">
        <f>IF(+'405 - ANIMAIS'!$AP$9=0,"",+'405 - ANIMAIS'!$AP$9)</f>
        <v/>
      </c>
      <c r="H62" s="605">
        <f>IF(+'405 - ANIMAIS'!AC83=0,'405 - ANIMAIS'!AP$6,+'405 - ANIMAIS'!AC83)</f>
        <v>0</v>
      </c>
      <c r="I62" s="605" t="str">
        <f>PROPER(IF(IF(+'405 - ANIMAIS'!AF83=0,'405 - ANIMAIS'!AP$6,+'405 - ANIMAIS'!AF83)=0,'405 - ANIMAIS'!AP$5,IF(+'405 - ANIMAIS'!AF83=0,'405 - ANIMAIS'!AP$6,+'405 - ANIMAIS'!AF83)))</f>
        <v/>
      </c>
      <c r="J62" s="604" t="str">
        <f>IF(+'405 - ANIMAIS'!$AP$7=0,"",+'405 - ANIMAIS'!$AP$7)</f>
        <v/>
      </c>
      <c r="K62" s="604" t="str">
        <f>IF(+'405 - ANIMAIS'!AQ83=0,"",+'405 - ANIMAIS'!AQ83)</f>
        <v/>
      </c>
      <c r="L62" s="604" t="str">
        <f>IF(+'405 - ANIMAIS'!AU83=0,"",+'405 - ANIMAIS'!AU83)</f>
        <v/>
      </c>
      <c r="M62" s="604" t="str">
        <f>IF(+'405 - ANIMAIS'!AY83=0,"",+'405 - ANIMAIS'!AY83)</f>
        <v/>
      </c>
      <c r="N62" s="589" t="str">
        <f>IF(+'405 - ANIMAIS'!AZ83=0,"", +'405 - ANIMAIS'!AZ83)</f>
        <v/>
      </c>
      <c r="O62" s="589">
        <f>+'405 - ANIMAIS'!BC83</f>
        <v>0</v>
      </c>
      <c r="P62" s="589">
        <f>+'405 - ANIMAIS'!Q83</f>
        <v>0</v>
      </c>
    </row>
    <row r="63" spans="1:16" x14ac:dyDescent="0.4">
      <c r="A63" s="604" t="str">
        <f>IF(+'405 - ANIMAIS'!B84=0,"",+'405 - ANIMAIS'!B84)</f>
        <v/>
      </c>
      <c r="B63" s="604" t="str">
        <f>IF(+'405 - ANIMAIS'!F84=0,"",+'405 - ANIMAIS'!F84)</f>
        <v/>
      </c>
      <c r="C63" s="604">
        <f>+'405 - ANIMAIS'!J84</f>
        <v>0</v>
      </c>
      <c r="D63" s="604">
        <f>+'405 - ANIMAIS'!L84</f>
        <v>0</v>
      </c>
      <c r="E63" s="604" t="str">
        <f>IFERROR(+IFERROR(IFERROR(VLOOKUP('405 - ANIMAIS'!AC84,localidades,2,FALSE),VLOOKUP('405 - ANIMAIS'!$AP$6,localidades,2,FALSE)),VLOOKUP('405 - ANIMAIS'!$AP$5,district_codes,2,FALSE)),"")</f>
        <v/>
      </c>
      <c r="F63" s="604" t="str">
        <f>delivery_events!C$3</f>
        <v/>
      </c>
      <c r="G63" s="605" t="str">
        <f>IF(+'405 - ANIMAIS'!$AP$9=0,"",+'405 - ANIMAIS'!$AP$9)</f>
        <v/>
      </c>
      <c r="H63" s="605">
        <f>IF(+'405 - ANIMAIS'!AC84=0,'405 - ANIMAIS'!AP$6,+'405 - ANIMAIS'!AC84)</f>
        <v>0</v>
      </c>
      <c r="I63" s="605" t="str">
        <f>PROPER(IF(IF(+'405 - ANIMAIS'!AF84=0,'405 - ANIMAIS'!AP$6,+'405 - ANIMAIS'!AF84)=0,'405 - ANIMAIS'!AP$5,IF(+'405 - ANIMAIS'!AF84=0,'405 - ANIMAIS'!AP$6,+'405 - ANIMAIS'!AF84)))</f>
        <v/>
      </c>
      <c r="J63" s="604" t="str">
        <f>IF(+'405 - ANIMAIS'!$AP$7=0,"",+'405 - ANIMAIS'!$AP$7)</f>
        <v/>
      </c>
      <c r="K63" s="604" t="str">
        <f>IF(+'405 - ANIMAIS'!AQ84=0,"",+'405 - ANIMAIS'!AQ84)</f>
        <v/>
      </c>
      <c r="L63" s="604" t="str">
        <f>IF(+'405 - ANIMAIS'!AU84=0,"",+'405 - ANIMAIS'!AU84)</f>
        <v/>
      </c>
      <c r="M63" s="604" t="str">
        <f>IF(+'405 - ANIMAIS'!AY84=0,"",+'405 - ANIMAIS'!AY84)</f>
        <v/>
      </c>
      <c r="N63" s="589" t="str">
        <f>IF(+'405 - ANIMAIS'!AZ84=0,"", +'405 - ANIMAIS'!AZ84)</f>
        <v/>
      </c>
      <c r="O63" s="589">
        <f>+'405 - ANIMAIS'!BC84</f>
        <v>0</v>
      </c>
      <c r="P63" s="589">
        <f>+'405 - ANIMAIS'!Q84</f>
        <v>0</v>
      </c>
    </row>
    <row r="64" spans="1:16" x14ac:dyDescent="0.4">
      <c r="A64" s="604" t="str">
        <f>IF(+'405 - ANIMAIS'!B85=0,"",+'405 - ANIMAIS'!B85)</f>
        <v/>
      </c>
      <c r="B64" s="604" t="str">
        <f>IF(+'405 - ANIMAIS'!F85=0,"",+'405 - ANIMAIS'!F85)</f>
        <v/>
      </c>
      <c r="C64" s="604">
        <f>+'405 - ANIMAIS'!J85</f>
        <v>0</v>
      </c>
      <c r="D64" s="604">
        <f>+'405 - ANIMAIS'!L85</f>
        <v>0</v>
      </c>
      <c r="E64" s="604" t="str">
        <f>IFERROR(+IFERROR(IFERROR(VLOOKUP('405 - ANIMAIS'!AC85,localidades,2,FALSE),VLOOKUP('405 - ANIMAIS'!$AP$6,localidades,2,FALSE)),VLOOKUP('405 - ANIMAIS'!$AP$5,district_codes,2,FALSE)),"")</f>
        <v/>
      </c>
      <c r="F64" s="604" t="str">
        <f>delivery_events!C$3</f>
        <v/>
      </c>
      <c r="G64" s="605" t="str">
        <f>IF(+'405 - ANIMAIS'!$AP$9=0,"",+'405 - ANIMAIS'!$AP$9)</f>
        <v/>
      </c>
      <c r="H64" s="605">
        <f>IF(+'405 - ANIMAIS'!AC85=0,'405 - ANIMAIS'!AP$6,+'405 - ANIMAIS'!AC85)</f>
        <v>0</v>
      </c>
      <c r="I64" s="605" t="str">
        <f>PROPER(IF(IF(+'405 - ANIMAIS'!AF85=0,'405 - ANIMAIS'!AP$6,+'405 - ANIMAIS'!AF85)=0,'405 - ANIMAIS'!AP$5,IF(+'405 - ANIMAIS'!AF85=0,'405 - ANIMAIS'!AP$6,+'405 - ANIMAIS'!AF85)))</f>
        <v/>
      </c>
      <c r="J64" s="604" t="str">
        <f>IF(+'405 - ANIMAIS'!$AP$7=0,"",+'405 - ANIMAIS'!$AP$7)</f>
        <v/>
      </c>
      <c r="K64" s="604" t="str">
        <f>IF(+'405 - ANIMAIS'!AQ85=0,"",+'405 - ANIMAIS'!AQ85)</f>
        <v/>
      </c>
      <c r="L64" s="604" t="str">
        <f>IF(+'405 - ANIMAIS'!AU85=0,"",+'405 - ANIMAIS'!AU85)</f>
        <v/>
      </c>
      <c r="M64" s="604" t="str">
        <f>IF(+'405 - ANIMAIS'!AY85=0,"",+'405 - ANIMAIS'!AY85)</f>
        <v/>
      </c>
      <c r="N64" s="589" t="str">
        <f>IF(+'405 - ANIMAIS'!AZ85=0,"", +'405 - ANIMAIS'!AZ85)</f>
        <v/>
      </c>
      <c r="O64" s="589">
        <f>+'405 - ANIMAIS'!BC85</f>
        <v>0</v>
      </c>
      <c r="P64" s="589">
        <f>+'405 - ANIMAIS'!Q85</f>
        <v>0</v>
      </c>
    </row>
    <row r="65" spans="1:16" x14ac:dyDescent="0.4">
      <c r="A65" s="604" t="str">
        <f>IF(+'405 - ANIMAIS'!B86=0,"",+'405 - ANIMAIS'!B86)</f>
        <v/>
      </c>
      <c r="B65" s="604" t="str">
        <f>IF(+'405 - ANIMAIS'!F86=0,"",+'405 - ANIMAIS'!F86)</f>
        <v/>
      </c>
      <c r="C65" s="604">
        <f>+'405 - ANIMAIS'!J86</f>
        <v>0</v>
      </c>
      <c r="D65" s="604">
        <f>+'405 - ANIMAIS'!L86</f>
        <v>0</v>
      </c>
      <c r="E65" s="604" t="str">
        <f>IFERROR(+IFERROR(IFERROR(VLOOKUP('405 - ANIMAIS'!AC86,localidades,2,FALSE),VLOOKUP('405 - ANIMAIS'!$AP$6,localidades,2,FALSE)),VLOOKUP('405 - ANIMAIS'!$AP$5,district_codes,2,FALSE)),"")</f>
        <v/>
      </c>
      <c r="F65" s="604" t="str">
        <f>delivery_events!C$3</f>
        <v/>
      </c>
      <c r="G65" s="605" t="str">
        <f>IF(+'405 - ANIMAIS'!$AP$9=0,"",+'405 - ANIMAIS'!$AP$9)</f>
        <v/>
      </c>
      <c r="H65" s="605">
        <f>IF(+'405 - ANIMAIS'!AC86=0,'405 - ANIMAIS'!AP$6,+'405 - ANIMAIS'!AC86)</f>
        <v>0</v>
      </c>
      <c r="I65" s="605" t="str">
        <f>PROPER(IF(IF(+'405 - ANIMAIS'!AF86=0,'405 - ANIMAIS'!AP$6,+'405 - ANIMAIS'!AF86)=0,'405 - ANIMAIS'!AP$5,IF(+'405 - ANIMAIS'!AF86=0,'405 - ANIMAIS'!AP$6,+'405 - ANIMAIS'!AF86)))</f>
        <v/>
      </c>
      <c r="J65" s="604" t="str">
        <f>IF(+'405 - ANIMAIS'!$AP$7=0,"",+'405 - ANIMAIS'!$AP$7)</f>
        <v/>
      </c>
      <c r="K65" s="604" t="str">
        <f>IF(+'405 - ANIMAIS'!AQ86=0,"",+'405 - ANIMAIS'!AQ86)</f>
        <v/>
      </c>
      <c r="L65" s="604" t="str">
        <f>IF(+'405 - ANIMAIS'!AU86=0,"",+'405 - ANIMAIS'!AU86)</f>
        <v/>
      </c>
      <c r="M65" s="604" t="str">
        <f>IF(+'405 - ANIMAIS'!AY86=0,"",+'405 - ANIMAIS'!AY86)</f>
        <v/>
      </c>
      <c r="N65" s="589" t="str">
        <f>IF(+'405 - ANIMAIS'!AZ86=0,"", +'405 - ANIMAIS'!AZ86)</f>
        <v/>
      </c>
      <c r="O65" s="589">
        <f>+'405 - ANIMAIS'!BC86</f>
        <v>0</v>
      </c>
      <c r="P65" s="589">
        <f>+'405 - ANIMAIS'!Q86</f>
        <v>0</v>
      </c>
    </row>
    <row r="66" spans="1:16" x14ac:dyDescent="0.4">
      <c r="A66" s="604" t="str">
        <f>IF(+'405 - ANIMAIS'!B87=0,"",+'405 - ANIMAIS'!B87)</f>
        <v/>
      </c>
      <c r="B66" s="604" t="str">
        <f>IF(+'405 - ANIMAIS'!F87=0,"",+'405 - ANIMAIS'!F87)</f>
        <v/>
      </c>
      <c r="C66" s="604">
        <f>+'405 - ANIMAIS'!J87</f>
        <v>0</v>
      </c>
      <c r="D66" s="604">
        <f>+'405 - ANIMAIS'!L87</f>
        <v>0</v>
      </c>
      <c r="E66" s="604" t="str">
        <f>IFERROR(+IFERROR(IFERROR(VLOOKUP('405 - ANIMAIS'!AC87,localidades,2,FALSE),VLOOKUP('405 - ANIMAIS'!$AP$6,localidades,2,FALSE)),VLOOKUP('405 - ANIMAIS'!$AP$5,district_codes,2,FALSE)),"")</f>
        <v/>
      </c>
      <c r="F66" s="604" t="str">
        <f>delivery_events!C$3</f>
        <v/>
      </c>
      <c r="G66" s="605" t="str">
        <f>IF(+'405 - ANIMAIS'!$AP$9=0,"",+'405 - ANIMAIS'!$AP$9)</f>
        <v/>
      </c>
      <c r="H66" s="605">
        <f>IF(+'405 - ANIMAIS'!AC87=0,'405 - ANIMAIS'!AP$6,+'405 - ANIMAIS'!AC87)</f>
        <v>0</v>
      </c>
      <c r="I66" s="605" t="str">
        <f>PROPER(IF(IF(+'405 - ANIMAIS'!AF87=0,'405 - ANIMAIS'!AP$6,+'405 - ANIMAIS'!AF87)=0,'405 - ANIMAIS'!AP$5,IF(+'405 - ANIMAIS'!AF87=0,'405 - ANIMAIS'!AP$6,+'405 - ANIMAIS'!AF87)))</f>
        <v/>
      </c>
      <c r="J66" s="604" t="str">
        <f>IF(+'405 - ANIMAIS'!$AP$7=0,"",+'405 - ANIMAIS'!$AP$7)</f>
        <v/>
      </c>
      <c r="K66" s="604" t="str">
        <f>IF(+'405 - ANIMAIS'!AQ87=0,"",+'405 - ANIMAIS'!AQ87)</f>
        <v/>
      </c>
      <c r="L66" s="604" t="str">
        <f>IF(+'405 - ANIMAIS'!AU87=0,"",+'405 - ANIMAIS'!AU87)</f>
        <v/>
      </c>
      <c r="M66" s="604" t="str">
        <f>IF(+'405 - ANIMAIS'!AY87=0,"",+'405 - ANIMAIS'!AY87)</f>
        <v/>
      </c>
      <c r="N66" s="589" t="str">
        <f>IF(+'405 - ANIMAIS'!AZ87=0,"", +'405 - ANIMAIS'!AZ87)</f>
        <v/>
      </c>
      <c r="O66" s="589">
        <f>+'405 - ANIMAIS'!BC87</f>
        <v>0</v>
      </c>
      <c r="P66" s="589">
        <f>+'405 - ANIMAIS'!Q87</f>
        <v>0</v>
      </c>
    </row>
    <row r="67" spans="1:16" x14ac:dyDescent="0.4">
      <c r="A67" s="604" t="str">
        <f>IF(+'405 - ANIMAIS'!B88=0,"",+'405 - ANIMAIS'!B88)</f>
        <v/>
      </c>
      <c r="B67" s="604" t="str">
        <f>IF(+'405 - ANIMAIS'!F88=0,"",+'405 - ANIMAIS'!F88)</f>
        <v/>
      </c>
      <c r="C67" s="604">
        <f>+'405 - ANIMAIS'!J88</f>
        <v>0</v>
      </c>
      <c r="D67" s="604">
        <f>+'405 - ANIMAIS'!L88</f>
        <v>0</v>
      </c>
      <c r="E67" s="604" t="str">
        <f>IFERROR(+IFERROR(IFERROR(VLOOKUP('405 - ANIMAIS'!AC88,localidades,2,FALSE),VLOOKUP('405 - ANIMAIS'!$AP$6,localidades,2,FALSE)),VLOOKUP('405 - ANIMAIS'!$AP$5,district_codes,2,FALSE)),"")</f>
        <v/>
      </c>
      <c r="F67" s="604" t="str">
        <f>delivery_events!C$3</f>
        <v/>
      </c>
      <c r="G67" s="605" t="str">
        <f>IF(+'405 - ANIMAIS'!$AP$9=0,"",+'405 - ANIMAIS'!$AP$9)</f>
        <v/>
      </c>
      <c r="H67" s="605">
        <f>IF(+'405 - ANIMAIS'!AC88=0,'405 - ANIMAIS'!AP$6,+'405 - ANIMAIS'!AC88)</f>
        <v>0</v>
      </c>
      <c r="I67" s="605" t="str">
        <f>PROPER(IF(IF(+'405 - ANIMAIS'!AF88=0,'405 - ANIMAIS'!AP$6,+'405 - ANIMAIS'!AF88)=0,'405 - ANIMAIS'!AP$5,IF(+'405 - ANIMAIS'!AF88=0,'405 - ANIMAIS'!AP$6,+'405 - ANIMAIS'!AF88)))</f>
        <v/>
      </c>
      <c r="J67" s="604" t="str">
        <f>IF(+'405 - ANIMAIS'!$AP$7=0,"",+'405 - ANIMAIS'!$AP$7)</f>
        <v/>
      </c>
      <c r="K67" s="604" t="str">
        <f>IF(+'405 - ANIMAIS'!AQ88=0,"",+'405 - ANIMAIS'!AQ88)</f>
        <v/>
      </c>
      <c r="L67" s="604" t="str">
        <f>IF(+'405 - ANIMAIS'!AU88=0,"",+'405 - ANIMAIS'!AU88)</f>
        <v/>
      </c>
      <c r="M67" s="604" t="str">
        <f>IF(+'405 - ANIMAIS'!AY88=0,"",+'405 - ANIMAIS'!AY88)</f>
        <v/>
      </c>
      <c r="N67" s="589" t="str">
        <f>IF(+'405 - ANIMAIS'!AZ88=0,"", +'405 - ANIMAIS'!AZ88)</f>
        <v/>
      </c>
      <c r="O67" s="589">
        <f>+'405 - ANIMAIS'!BC88</f>
        <v>0</v>
      </c>
      <c r="P67" s="589">
        <f>+'405 - ANIMAIS'!Q88</f>
        <v>0</v>
      </c>
    </row>
    <row r="68" spans="1:16" x14ac:dyDescent="0.4">
      <c r="A68" s="604" t="str">
        <f>IF(+'405 - ANIMAIS'!B89=0,"",+'405 - ANIMAIS'!B89)</f>
        <v/>
      </c>
      <c r="B68" s="604" t="str">
        <f>IF(+'405 - ANIMAIS'!F89=0,"",+'405 - ANIMAIS'!F89)</f>
        <v/>
      </c>
      <c r="C68" s="604">
        <f>+'405 - ANIMAIS'!J89</f>
        <v>0</v>
      </c>
      <c r="D68" s="604">
        <f>+'405 - ANIMAIS'!L89</f>
        <v>0</v>
      </c>
      <c r="E68" s="604" t="str">
        <f>IFERROR(+IFERROR(IFERROR(VLOOKUP('405 - ANIMAIS'!AC89,localidades,2,FALSE),VLOOKUP('405 - ANIMAIS'!$AP$6,localidades,2,FALSE)),VLOOKUP('405 - ANIMAIS'!$AP$5,district_codes,2,FALSE)),"")</f>
        <v/>
      </c>
      <c r="F68" s="604" t="str">
        <f>delivery_events!C$3</f>
        <v/>
      </c>
      <c r="G68" s="605" t="str">
        <f>IF(+'405 - ANIMAIS'!$AP$9=0,"",+'405 - ANIMAIS'!$AP$9)</f>
        <v/>
      </c>
      <c r="H68" s="605">
        <f>IF(+'405 - ANIMAIS'!AC89=0,'405 - ANIMAIS'!AP$6,+'405 - ANIMAIS'!AC89)</f>
        <v>0</v>
      </c>
      <c r="I68" s="605" t="str">
        <f>PROPER(IF(IF(+'405 - ANIMAIS'!AF89=0,'405 - ANIMAIS'!AP$6,+'405 - ANIMAIS'!AF89)=0,'405 - ANIMAIS'!AP$5,IF(+'405 - ANIMAIS'!AF89=0,'405 - ANIMAIS'!AP$6,+'405 - ANIMAIS'!AF89)))</f>
        <v/>
      </c>
      <c r="J68" s="604" t="str">
        <f>IF(+'405 - ANIMAIS'!$AP$7=0,"",+'405 - ANIMAIS'!$AP$7)</f>
        <v/>
      </c>
      <c r="K68" s="604" t="str">
        <f>IF(+'405 - ANIMAIS'!AQ89=0,"",+'405 - ANIMAIS'!AQ89)</f>
        <v/>
      </c>
      <c r="L68" s="604" t="str">
        <f>IF(+'405 - ANIMAIS'!AU89=0,"",+'405 - ANIMAIS'!AU89)</f>
        <v/>
      </c>
      <c r="M68" s="604" t="str">
        <f>IF(+'405 - ANIMAIS'!AY89=0,"",+'405 - ANIMAIS'!AY89)</f>
        <v/>
      </c>
      <c r="N68" s="589" t="str">
        <f>IF(+'405 - ANIMAIS'!AZ89=0,"", +'405 - ANIMAIS'!AZ89)</f>
        <v/>
      </c>
      <c r="O68" s="589">
        <f>+'405 - ANIMAIS'!BC89</f>
        <v>0</v>
      </c>
      <c r="P68" s="589">
        <f>+'405 - ANIMAIS'!Q89</f>
        <v>0</v>
      </c>
    </row>
    <row r="69" spans="1:16" x14ac:dyDescent="0.4">
      <c r="A69" s="604" t="str">
        <f>IF(+'405 - ANIMAIS'!B90=0,"",+'405 - ANIMAIS'!B90)</f>
        <v/>
      </c>
      <c r="B69" s="604" t="str">
        <f>IF(+'405 - ANIMAIS'!F90=0,"",+'405 - ANIMAIS'!F90)</f>
        <v/>
      </c>
      <c r="C69" s="604">
        <f>+'405 - ANIMAIS'!J90</f>
        <v>0</v>
      </c>
      <c r="D69" s="604">
        <f>+'405 - ANIMAIS'!L90</f>
        <v>0</v>
      </c>
      <c r="E69" s="604" t="str">
        <f>IFERROR(+IFERROR(IFERROR(VLOOKUP('405 - ANIMAIS'!AC90,localidades,2,FALSE),VLOOKUP('405 - ANIMAIS'!$AP$6,localidades,2,FALSE)),VLOOKUP('405 - ANIMAIS'!$AP$5,district_codes,2,FALSE)),"")</f>
        <v/>
      </c>
      <c r="F69" s="604" t="str">
        <f>delivery_events!C$3</f>
        <v/>
      </c>
      <c r="G69" s="605" t="str">
        <f>IF(+'405 - ANIMAIS'!$AP$9=0,"",+'405 - ANIMAIS'!$AP$9)</f>
        <v/>
      </c>
      <c r="H69" s="605">
        <f>IF(+'405 - ANIMAIS'!AC90=0,'405 - ANIMAIS'!AP$6,+'405 - ANIMAIS'!AC90)</f>
        <v>0</v>
      </c>
      <c r="I69" s="605" t="str">
        <f>PROPER(IF(IF(+'405 - ANIMAIS'!AF90=0,'405 - ANIMAIS'!AP$6,+'405 - ANIMAIS'!AF90)=0,'405 - ANIMAIS'!AP$5,IF(+'405 - ANIMAIS'!AF90=0,'405 - ANIMAIS'!AP$6,+'405 - ANIMAIS'!AF90)))</f>
        <v/>
      </c>
      <c r="J69" s="604" t="str">
        <f>IF(+'405 - ANIMAIS'!$AP$7=0,"",+'405 - ANIMAIS'!$AP$7)</f>
        <v/>
      </c>
      <c r="K69" s="604" t="str">
        <f>IF(+'405 - ANIMAIS'!AQ90=0,"",+'405 - ANIMAIS'!AQ90)</f>
        <v/>
      </c>
      <c r="L69" s="604" t="str">
        <f>IF(+'405 - ANIMAIS'!AU90=0,"",+'405 - ANIMAIS'!AU90)</f>
        <v/>
      </c>
      <c r="M69" s="604" t="str">
        <f>IF(+'405 - ANIMAIS'!AY90=0,"",+'405 - ANIMAIS'!AY90)</f>
        <v/>
      </c>
      <c r="N69" s="589" t="str">
        <f>IF(+'405 - ANIMAIS'!AZ90=0,"", +'405 - ANIMAIS'!AZ90)</f>
        <v/>
      </c>
      <c r="O69" s="589">
        <f>+'405 - ANIMAIS'!BC90</f>
        <v>0</v>
      </c>
      <c r="P69" s="589">
        <f>+'405 - ANIMAIS'!Q90</f>
        <v>0</v>
      </c>
    </row>
    <row r="70" spans="1:16" x14ac:dyDescent="0.4">
      <c r="A70" s="604" t="str">
        <f>IF(+'405 - ANIMAIS'!B91=0,"",+'405 - ANIMAIS'!B91)</f>
        <v/>
      </c>
      <c r="B70" s="604" t="str">
        <f>IF(+'405 - ANIMAIS'!F91=0,"",+'405 - ANIMAIS'!F91)</f>
        <v/>
      </c>
      <c r="C70" s="604">
        <f>+'405 - ANIMAIS'!J91</f>
        <v>0</v>
      </c>
      <c r="D70" s="604">
        <f>+'405 - ANIMAIS'!L91</f>
        <v>0</v>
      </c>
      <c r="E70" s="604" t="str">
        <f>IFERROR(+IFERROR(IFERROR(VLOOKUP('405 - ANIMAIS'!AC91,localidades,2,FALSE),VLOOKUP('405 - ANIMAIS'!$AP$6,localidades,2,FALSE)),VLOOKUP('405 - ANIMAIS'!$AP$5,district_codes,2,FALSE)),"")</f>
        <v/>
      </c>
      <c r="F70" s="604" t="str">
        <f>delivery_events!C$3</f>
        <v/>
      </c>
      <c r="G70" s="605" t="str">
        <f>IF(+'405 - ANIMAIS'!$AP$9=0,"",+'405 - ANIMAIS'!$AP$9)</f>
        <v/>
      </c>
      <c r="H70" s="605">
        <f>IF(+'405 - ANIMAIS'!AC91=0,'405 - ANIMAIS'!AP$6,+'405 - ANIMAIS'!AC91)</f>
        <v>0</v>
      </c>
      <c r="I70" s="605" t="str">
        <f>PROPER(IF(IF(+'405 - ANIMAIS'!AF91=0,'405 - ANIMAIS'!AP$6,+'405 - ANIMAIS'!AF91)=0,'405 - ANIMAIS'!AP$5,IF(+'405 - ANIMAIS'!AF91=0,'405 - ANIMAIS'!AP$6,+'405 - ANIMAIS'!AF91)))</f>
        <v/>
      </c>
      <c r="J70" s="604" t="str">
        <f>IF(+'405 - ANIMAIS'!$AP$7=0,"",+'405 - ANIMAIS'!$AP$7)</f>
        <v/>
      </c>
      <c r="K70" s="604" t="str">
        <f>IF(+'405 - ANIMAIS'!AQ91=0,"",+'405 - ANIMAIS'!AQ91)</f>
        <v/>
      </c>
      <c r="L70" s="604" t="str">
        <f>IF(+'405 - ANIMAIS'!AU91=0,"",+'405 - ANIMAIS'!AU91)</f>
        <v/>
      </c>
      <c r="M70" s="604" t="str">
        <f>IF(+'405 - ANIMAIS'!AY91=0,"",+'405 - ANIMAIS'!AY91)</f>
        <v/>
      </c>
      <c r="N70" s="589" t="str">
        <f>IF(+'405 - ANIMAIS'!AZ91=0,"", +'405 - ANIMAIS'!AZ91)</f>
        <v/>
      </c>
      <c r="O70" s="589">
        <f>+'405 - ANIMAIS'!BC91</f>
        <v>0</v>
      </c>
      <c r="P70" s="589">
        <f>+'405 - ANIMAIS'!Q91</f>
        <v>0</v>
      </c>
    </row>
    <row r="71" spans="1:16" x14ac:dyDescent="0.4">
      <c r="A71" s="604" t="str">
        <f>IF(+'405 - ANIMAIS'!B92=0,"",+'405 - ANIMAIS'!B92)</f>
        <v/>
      </c>
      <c r="B71" s="604" t="str">
        <f>IF(+'405 - ANIMAIS'!F92=0,"",+'405 - ANIMAIS'!F92)</f>
        <v/>
      </c>
      <c r="C71" s="604">
        <f>+'405 - ANIMAIS'!J92</f>
        <v>0</v>
      </c>
      <c r="D71" s="604">
        <f>+'405 - ANIMAIS'!L92</f>
        <v>0</v>
      </c>
      <c r="E71" s="604" t="str">
        <f>IFERROR(+IFERROR(IFERROR(VLOOKUP('405 - ANIMAIS'!AC92,localidades,2,FALSE),VLOOKUP('405 - ANIMAIS'!$AP$6,localidades,2,FALSE)),VLOOKUP('405 - ANIMAIS'!$AP$5,district_codes,2,FALSE)),"")</f>
        <v/>
      </c>
      <c r="F71" s="604" t="str">
        <f>delivery_events!C$3</f>
        <v/>
      </c>
      <c r="G71" s="605" t="str">
        <f>IF(+'405 - ANIMAIS'!$AP$9=0,"",+'405 - ANIMAIS'!$AP$9)</f>
        <v/>
      </c>
      <c r="H71" s="605">
        <f>IF(+'405 - ANIMAIS'!AC92=0,'405 - ANIMAIS'!AP$6,+'405 - ANIMAIS'!AC92)</f>
        <v>0</v>
      </c>
      <c r="I71" s="605" t="str">
        <f>PROPER(IF(IF(+'405 - ANIMAIS'!AF92=0,'405 - ANIMAIS'!AP$6,+'405 - ANIMAIS'!AF92)=0,'405 - ANIMAIS'!AP$5,IF(+'405 - ANIMAIS'!AF92=0,'405 - ANIMAIS'!AP$6,+'405 - ANIMAIS'!AF92)))</f>
        <v/>
      </c>
      <c r="J71" s="604" t="str">
        <f>IF(+'405 - ANIMAIS'!$AP$7=0,"",+'405 - ANIMAIS'!$AP$7)</f>
        <v/>
      </c>
      <c r="K71" s="604" t="str">
        <f>IF(+'405 - ANIMAIS'!AQ92=0,"",+'405 - ANIMAIS'!AQ92)</f>
        <v/>
      </c>
      <c r="L71" s="604" t="str">
        <f>IF(+'405 - ANIMAIS'!AU92=0,"",+'405 - ANIMAIS'!AU92)</f>
        <v/>
      </c>
      <c r="M71" s="604" t="str">
        <f>IF(+'405 - ANIMAIS'!AY92=0,"",+'405 - ANIMAIS'!AY92)</f>
        <v/>
      </c>
      <c r="N71" s="589" t="str">
        <f>IF(+'405 - ANIMAIS'!AZ92=0,"", +'405 - ANIMAIS'!AZ92)</f>
        <v/>
      </c>
      <c r="O71" s="589">
        <f>+'405 - ANIMAIS'!BC92</f>
        <v>0</v>
      </c>
      <c r="P71" s="589">
        <f>+'405 - ANIMAIS'!Q92</f>
        <v>0</v>
      </c>
    </row>
    <row r="72" spans="1:16" x14ac:dyDescent="0.4">
      <c r="A72" s="604" t="str">
        <f>IF(+'405 - ANIMAIS'!B93=0,"",+'405 - ANIMAIS'!B93)</f>
        <v/>
      </c>
      <c r="B72" s="604" t="str">
        <f>IF(+'405 - ANIMAIS'!F93=0,"",+'405 - ANIMAIS'!F93)</f>
        <v/>
      </c>
      <c r="C72" s="604">
        <f>+'405 - ANIMAIS'!J93</f>
        <v>0</v>
      </c>
      <c r="D72" s="604">
        <f>+'405 - ANIMAIS'!L93</f>
        <v>0</v>
      </c>
      <c r="E72" s="604" t="str">
        <f>IFERROR(+IFERROR(IFERROR(VLOOKUP('405 - ANIMAIS'!AC93,localidades,2,FALSE),VLOOKUP('405 - ANIMAIS'!$AP$6,localidades,2,FALSE)),VLOOKUP('405 - ANIMAIS'!$AP$5,district_codes,2,FALSE)),"")</f>
        <v/>
      </c>
      <c r="F72" s="604" t="str">
        <f>delivery_events!C$3</f>
        <v/>
      </c>
      <c r="G72" s="605" t="str">
        <f>IF(+'405 - ANIMAIS'!$AP$9=0,"",+'405 - ANIMAIS'!$AP$9)</f>
        <v/>
      </c>
      <c r="H72" s="605">
        <f>IF(+'405 - ANIMAIS'!AC93=0,'405 - ANIMAIS'!AP$6,+'405 - ANIMAIS'!AC93)</f>
        <v>0</v>
      </c>
      <c r="I72" s="605" t="str">
        <f>PROPER(IF(IF(+'405 - ANIMAIS'!AF93=0,'405 - ANIMAIS'!AP$6,+'405 - ANIMAIS'!AF93)=0,'405 - ANIMAIS'!AP$5,IF(+'405 - ANIMAIS'!AF93=0,'405 - ANIMAIS'!AP$6,+'405 - ANIMAIS'!AF93)))</f>
        <v/>
      </c>
      <c r="J72" s="604" t="str">
        <f>IF(+'405 - ANIMAIS'!$AP$7=0,"",+'405 - ANIMAIS'!$AP$7)</f>
        <v/>
      </c>
      <c r="K72" s="604" t="str">
        <f>IF(+'405 - ANIMAIS'!AQ93=0,"",+'405 - ANIMAIS'!AQ93)</f>
        <v/>
      </c>
      <c r="L72" s="604" t="str">
        <f>IF(+'405 - ANIMAIS'!AU93=0,"",+'405 - ANIMAIS'!AU93)</f>
        <v/>
      </c>
      <c r="M72" s="604" t="str">
        <f>IF(+'405 - ANIMAIS'!AY93=0,"",+'405 - ANIMAIS'!AY93)</f>
        <v/>
      </c>
      <c r="N72" s="589" t="str">
        <f>IF(+'405 - ANIMAIS'!AZ93=0,"", +'405 - ANIMAIS'!AZ93)</f>
        <v/>
      </c>
      <c r="O72" s="589">
        <f>+'405 - ANIMAIS'!BC93</f>
        <v>0</v>
      </c>
      <c r="P72" s="589">
        <f>+'405 - ANIMAIS'!Q93</f>
        <v>0</v>
      </c>
    </row>
    <row r="73" spans="1:16" x14ac:dyDescent="0.4">
      <c r="A73" s="604" t="str">
        <f>IF(+'405 - ANIMAIS'!B94=0,"",+'405 - ANIMAIS'!B94)</f>
        <v/>
      </c>
      <c r="B73" s="604" t="str">
        <f>IF(+'405 - ANIMAIS'!F94=0,"",+'405 - ANIMAIS'!F94)</f>
        <v/>
      </c>
      <c r="C73" s="604">
        <f>+'405 - ANIMAIS'!J94</f>
        <v>0</v>
      </c>
      <c r="D73" s="604">
        <f>+'405 - ANIMAIS'!L94</f>
        <v>0</v>
      </c>
      <c r="E73" s="604" t="str">
        <f>IFERROR(+IFERROR(IFERROR(VLOOKUP('405 - ANIMAIS'!AC94,localidades,2,FALSE),VLOOKUP('405 - ANIMAIS'!$AP$6,localidades,2,FALSE)),VLOOKUP('405 - ANIMAIS'!$AP$5,district_codes,2,FALSE)),"")</f>
        <v/>
      </c>
      <c r="F73" s="604" t="str">
        <f>delivery_events!C$3</f>
        <v/>
      </c>
      <c r="G73" s="605" t="str">
        <f>IF(+'405 - ANIMAIS'!$AP$9=0,"",+'405 - ANIMAIS'!$AP$9)</f>
        <v/>
      </c>
      <c r="H73" s="605">
        <f>IF(+'405 - ANIMAIS'!AC94=0,'405 - ANIMAIS'!AP$6,+'405 - ANIMAIS'!AC94)</f>
        <v>0</v>
      </c>
      <c r="I73" s="605" t="str">
        <f>PROPER(IF(IF(+'405 - ANIMAIS'!AF94=0,'405 - ANIMAIS'!AP$6,+'405 - ANIMAIS'!AF94)=0,'405 - ANIMAIS'!AP$5,IF(+'405 - ANIMAIS'!AF94=0,'405 - ANIMAIS'!AP$6,+'405 - ANIMAIS'!AF94)))</f>
        <v/>
      </c>
      <c r="J73" s="604" t="str">
        <f>IF(+'405 - ANIMAIS'!$AP$7=0,"",+'405 - ANIMAIS'!$AP$7)</f>
        <v/>
      </c>
      <c r="K73" s="604" t="str">
        <f>IF(+'405 - ANIMAIS'!AQ94=0,"",+'405 - ANIMAIS'!AQ94)</f>
        <v/>
      </c>
      <c r="L73" s="604" t="str">
        <f>IF(+'405 - ANIMAIS'!AU94=0,"",+'405 - ANIMAIS'!AU94)</f>
        <v/>
      </c>
      <c r="M73" s="604" t="str">
        <f>IF(+'405 - ANIMAIS'!AY94=0,"",+'405 - ANIMAIS'!AY94)</f>
        <v/>
      </c>
      <c r="N73" s="589" t="str">
        <f>IF(+'405 - ANIMAIS'!AZ94=0,"", +'405 - ANIMAIS'!AZ94)</f>
        <v/>
      </c>
      <c r="O73" s="589">
        <f>+'405 - ANIMAIS'!BC94</f>
        <v>0</v>
      </c>
      <c r="P73" s="589">
        <f>+'405 - ANIMAIS'!Q94</f>
        <v>0</v>
      </c>
    </row>
    <row r="74" spans="1:16" x14ac:dyDescent="0.4">
      <c r="A74" s="604" t="str">
        <f>IF(+'405 - ANIMAIS'!B95=0,"",+'405 - ANIMAIS'!B95)</f>
        <v/>
      </c>
      <c r="B74" s="604" t="str">
        <f>IF(+'405 - ANIMAIS'!F95=0,"",+'405 - ANIMAIS'!F95)</f>
        <v/>
      </c>
      <c r="C74" s="604">
        <f>+'405 - ANIMAIS'!J95</f>
        <v>0</v>
      </c>
      <c r="D74" s="604">
        <f>+'405 - ANIMAIS'!L95</f>
        <v>0</v>
      </c>
      <c r="E74" s="604" t="str">
        <f>IFERROR(+IFERROR(IFERROR(VLOOKUP('405 - ANIMAIS'!AC95,localidades,2,FALSE),VLOOKUP('405 - ANIMAIS'!$AP$6,localidades,2,FALSE)),VLOOKUP('405 - ANIMAIS'!$AP$5,district_codes,2,FALSE)),"")</f>
        <v/>
      </c>
      <c r="F74" s="604" t="str">
        <f>delivery_events!C$3</f>
        <v/>
      </c>
      <c r="G74" s="605" t="str">
        <f>IF(+'405 - ANIMAIS'!$AP$9=0,"",+'405 - ANIMAIS'!$AP$9)</f>
        <v/>
      </c>
      <c r="H74" s="605">
        <f>IF(+'405 - ANIMAIS'!AC95=0,'405 - ANIMAIS'!AP$6,+'405 - ANIMAIS'!AC95)</f>
        <v>0</v>
      </c>
      <c r="I74" s="605" t="str">
        <f>PROPER(IF(IF(+'405 - ANIMAIS'!AF95=0,'405 - ANIMAIS'!AP$6,+'405 - ANIMAIS'!AF95)=0,'405 - ANIMAIS'!AP$5,IF(+'405 - ANIMAIS'!AF95=0,'405 - ANIMAIS'!AP$6,+'405 - ANIMAIS'!AF95)))</f>
        <v/>
      </c>
      <c r="J74" s="604" t="str">
        <f>IF(+'405 - ANIMAIS'!$AP$7=0,"",+'405 - ANIMAIS'!$AP$7)</f>
        <v/>
      </c>
      <c r="K74" s="604" t="str">
        <f>IF(+'405 - ANIMAIS'!AQ95=0,"",+'405 - ANIMAIS'!AQ95)</f>
        <v/>
      </c>
      <c r="L74" s="604" t="str">
        <f>IF(+'405 - ANIMAIS'!AU95=0,"",+'405 - ANIMAIS'!AU95)</f>
        <v/>
      </c>
      <c r="M74" s="604" t="str">
        <f>IF(+'405 - ANIMAIS'!AY95=0,"",+'405 - ANIMAIS'!AY95)</f>
        <v/>
      </c>
      <c r="N74" s="589" t="str">
        <f>IF(+'405 - ANIMAIS'!AZ95=0,"", +'405 - ANIMAIS'!AZ95)</f>
        <v/>
      </c>
      <c r="O74" s="589">
        <f>+'405 - ANIMAIS'!BC95</f>
        <v>0</v>
      </c>
      <c r="P74" s="589">
        <f>+'405 - ANIMAIS'!Q95</f>
        <v>0</v>
      </c>
    </row>
    <row r="75" spans="1:16" x14ac:dyDescent="0.4">
      <c r="A75" s="604" t="str">
        <f>IF(+'405 - ANIMAIS'!B96=0,"",+'405 - ANIMAIS'!B96)</f>
        <v/>
      </c>
      <c r="B75" s="604" t="str">
        <f>IF(+'405 - ANIMAIS'!F96=0,"",+'405 - ANIMAIS'!F96)</f>
        <v/>
      </c>
      <c r="C75" s="604">
        <f>+'405 - ANIMAIS'!J96</f>
        <v>0</v>
      </c>
      <c r="D75" s="604">
        <f>+'405 - ANIMAIS'!L96</f>
        <v>0</v>
      </c>
      <c r="E75" s="604" t="str">
        <f>IFERROR(+IFERROR(IFERROR(VLOOKUP('405 - ANIMAIS'!AC96,localidades,2,FALSE),VLOOKUP('405 - ANIMAIS'!$AP$6,localidades,2,FALSE)),VLOOKUP('405 - ANIMAIS'!$AP$5,district_codes,2,FALSE)),"")</f>
        <v/>
      </c>
      <c r="F75" s="604" t="str">
        <f>delivery_events!C$3</f>
        <v/>
      </c>
      <c r="G75" s="605" t="str">
        <f>IF(+'405 - ANIMAIS'!$AP$9=0,"",+'405 - ANIMAIS'!$AP$9)</f>
        <v/>
      </c>
      <c r="H75" s="605">
        <f>IF(+'405 - ANIMAIS'!AC96=0,'405 - ANIMAIS'!AP$6,+'405 - ANIMAIS'!AC96)</f>
        <v>0</v>
      </c>
      <c r="I75" s="605" t="str">
        <f>PROPER(IF(IF(+'405 - ANIMAIS'!AF96=0,'405 - ANIMAIS'!AP$6,+'405 - ANIMAIS'!AF96)=0,'405 - ANIMAIS'!AP$5,IF(+'405 - ANIMAIS'!AF96=0,'405 - ANIMAIS'!AP$6,+'405 - ANIMAIS'!AF96)))</f>
        <v/>
      </c>
      <c r="J75" s="604" t="str">
        <f>IF(+'405 - ANIMAIS'!$AP$7=0,"",+'405 - ANIMAIS'!$AP$7)</f>
        <v/>
      </c>
      <c r="K75" s="604" t="str">
        <f>IF(+'405 - ANIMAIS'!AQ96=0,"",+'405 - ANIMAIS'!AQ96)</f>
        <v/>
      </c>
      <c r="L75" s="604" t="str">
        <f>IF(+'405 - ANIMAIS'!AU96=0,"",+'405 - ANIMAIS'!AU96)</f>
        <v/>
      </c>
      <c r="M75" s="604" t="str">
        <f>IF(+'405 - ANIMAIS'!AY96=0,"",+'405 - ANIMAIS'!AY96)</f>
        <v/>
      </c>
      <c r="N75" s="589" t="str">
        <f>IF(+'405 - ANIMAIS'!AZ96=0,"", +'405 - ANIMAIS'!AZ96)</f>
        <v/>
      </c>
      <c r="O75" s="589">
        <f>+'405 - ANIMAIS'!BC96</f>
        <v>0</v>
      </c>
      <c r="P75" s="589">
        <f>+'405 - ANIMAIS'!Q96</f>
        <v>0</v>
      </c>
    </row>
    <row r="76" spans="1:16" x14ac:dyDescent="0.4">
      <c r="A76" s="604" t="str">
        <f>IF(+'405 - ANIMAIS'!B97=0,"",+'405 - ANIMAIS'!B97)</f>
        <v/>
      </c>
      <c r="B76" s="604" t="str">
        <f>IF(+'405 - ANIMAIS'!F97=0,"",+'405 - ANIMAIS'!F97)</f>
        <v/>
      </c>
      <c r="C76" s="604">
        <f>+'405 - ANIMAIS'!J97</f>
        <v>0</v>
      </c>
      <c r="D76" s="604">
        <f>+'405 - ANIMAIS'!L97</f>
        <v>0</v>
      </c>
      <c r="E76" s="604" t="str">
        <f>IFERROR(+IFERROR(IFERROR(VLOOKUP('405 - ANIMAIS'!AC97,localidades,2,FALSE),VLOOKUP('405 - ANIMAIS'!$AP$6,localidades,2,FALSE)),VLOOKUP('405 - ANIMAIS'!$AP$5,district_codes,2,FALSE)),"")</f>
        <v/>
      </c>
      <c r="F76" s="604" t="str">
        <f>delivery_events!C$3</f>
        <v/>
      </c>
      <c r="G76" s="605" t="str">
        <f>IF(+'405 - ANIMAIS'!$AP$9=0,"",+'405 - ANIMAIS'!$AP$9)</f>
        <v/>
      </c>
      <c r="H76" s="605">
        <f>IF(+'405 - ANIMAIS'!AC97=0,'405 - ANIMAIS'!AP$6,+'405 - ANIMAIS'!AC97)</f>
        <v>0</v>
      </c>
      <c r="I76" s="605" t="str">
        <f>PROPER(IF(IF(+'405 - ANIMAIS'!AF97=0,'405 - ANIMAIS'!AP$6,+'405 - ANIMAIS'!AF97)=0,'405 - ANIMAIS'!AP$5,IF(+'405 - ANIMAIS'!AF97=0,'405 - ANIMAIS'!AP$6,+'405 - ANIMAIS'!AF97)))</f>
        <v/>
      </c>
      <c r="J76" s="604" t="str">
        <f>IF(+'405 - ANIMAIS'!$AP$7=0,"",+'405 - ANIMAIS'!$AP$7)</f>
        <v/>
      </c>
      <c r="K76" s="604" t="str">
        <f>IF(+'405 - ANIMAIS'!AQ97=0,"",+'405 - ANIMAIS'!AQ97)</f>
        <v/>
      </c>
      <c r="L76" s="604" t="str">
        <f>IF(+'405 - ANIMAIS'!AU97=0,"",+'405 - ANIMAIS'!AU97)</f>
        <v/>
      </c>
      <c r="M76" s="604" t="str">
        <f>IF(+'405 - ANIMAIS'!AY97=0,"",+'405 - ANIMAIS'!AY97)</f>
        <v/>
      </c>
      <c r="N76" s="589" t="str">
        <f>IF(+'405 - ANIMAIS'!AZ97=0,"", +'405 - ANIMAIS'!AZ97)</f>
        <v/>
      </c>
      <c r="O76" s="589">
        <f>+'405 - ANIMAIS'!BC97</f>
        <v>0</v>
      </c>
      <c r="P76" s="589">
        <f>+'405 - ANIMAIS'!Q97</f>
        <v>0</v>
      </c>
    </row>
    <row r="77" spans="1:16" x14ac:dyDescent="0.4">
      <c r="A77" s="604" t="str">
        <f>IF(+'405 - ANIMAIS'!B98=0,"",+'405 - ANIMAIS'!B98)</f>
        <v/>
      </c>
      <c r="B77" s="604" t="str">
        <f>IF(+'405 - ANIMAIS'!F98=0,"",+'405 - ANIMAIS'!F98)</f>
        <v/>
      </c>
      <c r="C77" s="604">
        <f>+'405 - ANIMAIS'!J98</f>
        <v>0</v>
      </c>
      <c r="D77" s="604">
        <f>+'405 - ANIMAIS'!L98</f>
        <v>0</v>
      </c>
      <c r="E77" s="604" t="str">
        <f>IFERROR(+IFERROR(IFERROR(VLOOKUP('405 - ANIMAIS'!AC98,localidades,2,FALSE),VLOOKUP('405 - ANIMAIS'!$AP$6,localidades,2,FALSE)),VLOOKUP('405 - ANIMAIS'!$AP$5,district_codes,2,FALSE)),"")</f>
        <v/>
      </c>
      <c r="F77" s="604" t="str">
        <f>delivery_events!C$3</f>
        <v/>
      </c>
      <c r="G77" s="605" t="str">
        <f>IF(+'405 - ANIMAIS'!$AP$9=0,"",+'405 - ANIMAIS'!$AP$9)</f>
        <v/>
      </c>
      <c r="H77" s="605">
        <f>IF(+'405 - ANIMAIS'!AC98=0,'405 - ANIMAIS'!AP$6,+'405 - ANIMAIS'!AC98)</f>
        <v>0</v>
      </c>
      <c r="I77" s="605" t="str">
        <f>PROPER(IF(IF(+'405 - ANIMAIS'!AF98=0,'405 - ANIMAIS'!AP$6,+'405 - ANIMAIS'!AF98)=0,'405 - ANIMAIS'!AP$5,IF(+'405 - ANIMAIS'!AF98=0,'405 - ANIMAIS'!AP$6,+'405 - ANIMAIS'!AF98)))</f>
        <v/>
      </c>
      <c r="J77" s="604" t="str">
        <f>IF(+'405 - ANIMAIS'!$AP$7=0,"",+'405 - ANIMAIS'!$AP$7)</f>
        <v/>
      </c>
      <c r="K77" s="604" t="str">
        <f>IF(+'405 - ANIMAIS'!AQ98=0,"",+'405 - ANIMAIS'!AQ98)</f>
        <v/>
      </c>
      <c r="L77" s="604" t="str">
        <f>IF(+'405 - ANIMAIS'!AU98=0,"",+'405 - ANIMAIS'!AU98)</f>
        <v/>
      </c>
      <c r="M77" s="604" t="str">
        <f>IF(+'405 - ANIMAIS'!AY98=0,"",+'405 - ANIMAIS'!AY98)</f>
        <v/>
      </c>
      <c r="N77" s="589" t="str">
        <f>IF(+'405 - ANIMAIS'!AZ98=0,"", +'405 - ANIMAIS'!AZ98)</f>
        <v/>
      </c>
      <c r="O77" s="589">
        <f>+'405 - ANIMAIS'!BC98</f>
        <v>0</v>
      </c>
      <c r="P77" s="589">
        <f>+'405 - ANIMAIS'!Q98</f>
        <v>0</v>
      </c>
    </row>
    <row r="78" spans="1:16" x14ac:dyDescent="0.4">
      <c r="A78" s="604" t="str">
        <f>IF(+'405 - ANIMAIS'!B99=0,"",+'405 - ANIMAIS'!B99)</f>
        <v/>
      </c>
      <c r="B78" s="604" t="str">
        <f>IF(+'405 - ANIMAIS'!F99=0,"",+'405 - ANIMAIS'!F99)</f>
        <v/>
      </c>
      <c r="C78" s="604">
        <f>+'405 - ANIMAIS'!J99</f>
        <v>0</v>
      </c>
      <c r="D78" s="604">
        <f>+'405 - ANIMAIS'!L99</f>
        <v>0</v>
      </c>
      <c r="E78" s="604" t="str">
        <f>IFERROR(+IFERROR(IFERROR(VLOOKUP('405 - ANIMAIS'!AC99,localidades,2,FALSE),VLOOKUP('405 - ANIMAIS'!$AP$6,localidades,2,FALSE)),VLOOKUP('405 - ANIMAIS'!$AP$5,district_codes,2,FALSE)),"")</f>
        <v/>
      </c>
      <c r="F78" s="604" t="str">
        <f>delivery_events!C$3</f>
        <v/>
      </c>
      <c r="G78" s="605" t="str">
        <f>IF(+'405 - ANIMAIS'!$AP$9=0,"",+'405 - ANIMAIS'!$AP$9)</f>
        <v/>
      </c>
      <c r="H78" s="605">
        <f>IF(+'405 - ANIMAIS'!AC99=0,'405 - ANIMAIS'!AP$6,+'405 - ANIMAIS'!AC99)</f>
        <v>0</v>
      </c>
      <c r="I78" s="605" t="str">
        <f>PROPER(IF(IF(+'405 - ANIMAIS'!AF99=0,'405 - ANIMAIS'!AP$6,+'405 - ANIMAIS'!AF99)=0,'405 - ANIMAIS'!AP$5,IF(+'405 - ANIMAIS'!AF99=0,'405 - ANIMAIS'!AP$6,+'405 - ANIMAIS'!AF99)))</f>
        <v/>
      </c>
      <c r="J78" s="604" t="str">
        <f>IF(+'405 - ANIMAIS'!$AP$7=0,"",+'405 - ANIMAIS'!$AP$7)</f>
        <v/>
      </c>
      <c r="K78" s="604" t="str">
        <f>IF(+'405 - ANIMAIS'!AQ99=0,"",+'405 - ANIMAIS'!AQ99)</f>
        <v/>
      </c>
      <c r="L78" s="604" t="str">
        <f>IF(+'405 - ANIMAIS'!AU99=0,"",+'405 - ANIMAIS'!AU99)</f>
        <v/>
      </c>
      <c r="M78" s="604" t="str">
        <f>IF(+'405 - ANIMAIS'!AY99=0,"",+'405 - ANIMAIS'!AY99)</f>
        <v/>
      </c>
      <c r="N78" s="589" t="str">
        <f>IF(+'405 - ANIMAIS'!AZ99=0,"", +'405 - ANIMAIS'!AZ99)</f>
        <v/>
      </c>
      <c r="O78" s="589">
        <f>+'405 - ANIMAIS'!BC99</f>
        <v>0</v>
      </c>
      <c r="P78" s="589">
        <f>+'405 - ANIMAIS'!Q99</f>
        <v>0</v>
      </c>
    </row>
    <row r="79" spans="1:16" x14ac:dyDescent="0.4">
      <c r="A79" s="604" t="str">
        <f>IF(+'405 - ANIMAIS'!B100=0,"",+'405 - ANIMAIS'!B100)</f>
        <v/>
      </c>
      <c r="B79" s="604" t="str">
        <f>IF(+'405 - ANIMAIS'!F100=0,"",+'405 - ANIMAIS'!F100)</f>
        <v/>
      </c>
      <c r="C79" s="604">
        <f>+'405 - ANIMAIS'!J100</f>
        <v>0</v>
      </c>
      <c r="D79" s="604">
        <f>+'405 - ANIMAIS'!L100</f>
        <v>0</v>
      </c>
      <c r="E79" s="604" t="str">
        <f>IFERROR(+IFERROR(IFERROR(VLOOKUP('405 - ANIMAIS'!AC100,localidades,2,FALSE),VLOOKUP('405 - ANIMAIS'!$AP$6,localidades,2,FALSE)),VLOOKUP('405 - ANIMAIS'!$AP$5,district_codes,2,FALSE)),"")</f>
        <v/>
      </c>
      <c r="F79" s="604" t="str">
        <f>delivery_events!C$3</f>
        <v/>
      </c>
      <c r="G79" s="605" t="str">
        <f>IF(+'405 - ANIMAIS'!$AP$9=0,"",+'405 - ANIMAIS'!$AP$9)</f>
        <v/>
      </c>
      <c r="H79" s="605">
        <f>IF(+'405 - ANIMAIS'!AC100=0,'405 - ANIMAIS'!AP$6,+'405 - ANIMAIS'!AC100)</f>
        <v>0</v>
      </c>
      <c r="I79" s="605" t="str">
        <f>PROPER(IF(IF(+'405 - ANIMAIS'!AF100=0,'405 - ANIMAIS'!AP$6,+'405 - ANIMAIS'!AF100)=0,'405 - ANIMAIS'!AP$5,IF(+'405 - ANIMAIS'!AF100=0,'405 - ANIMAIS'!AP$6,+'405 - ANIMAIS'!AF100)))</f>
        <v/>
      </c>
      <c r="J79" s="604" t="str">
        <f>IF(+'405 - ANIMAIS'!$AP$7=0,"",+'405 - ANIMAIS'!$AP$7)</f>
        <v/>
      </c>
      <c r="K79" s="604" t="str">
        <f>IF(+'405 - ANIMAIS'!AQ100=0,"",+'405 - ANIMAIS'!AQ100)</f>
        <v/>
      </c>
      <c r="L79" s="604" t="str">
        <f>IF(+'405 - ANIMAIS'!AU100=0,"",+'405 - ANIMAIS'!AU100)</f>
        <v/>
      </c>
      <c r="M79" s="604" t="str">
        <f>IF(+'405 - ANIMAIS'!AY100=0,"",+'405 - ANIMAIS'!AY100)</f>
        <v/>
      </c>
      <c r="N79" s="589" t="str">
        <f>IF(+'405 - ANIMAIS'!AZ100=0,"", +'405 - ANIMAIS'!AZ100)</f>
        <v/>
      </c>
      <c r="O79" s="589">
        <f>+'405 - ANIMAIS'!BC100</f>
        <v>0</v>
      </c>
      <c r="P79" s="589">
        <f>+'405 - ANIMAIS'!Q100</f>
        <v>0</v>
      </c>
    </row>
    <row r="80" spans="1:16" x14ac:dyDescent="0.4">
      <c r="A80" s="604" t="str">
        <f>IF(+'405 - ANIMAIS'!B101=0,"",+'405 - ANIMAIS'!B101)</f>
        <v/>
      </c>
      <c r="B80" s="604" t="str">
        <f>IF(+'405 - ANIMAIS'!F101=0,"",+'405 - ANIMAIS'!F101)</f>
        <v/>
      </c>
      <c r="C80" s="604">
        <f>+'405 - ANIMAIS'!J101</f>
        <v>0</v>
      </c>
      <c r="D80" s="604">
        <f>+'405 - ANIMAIS'!L101</f>
        <v>0</v>
      </c>
      <c r="E80" s="604" t="str">
        <f>IFERROR(+IFERROR(IFERROR(VLOOKUP('405 - ANIMAIS'!AC101,localidades,2,FALSE),VLOOKUP('405 - ANIMAIS'!$AP$6,localidades,2,FALSE)),VLOOKUP('405 - ANIMAIS'!$AP$5,district_codes,2,FALSE)),"")</f>
        <v/>
      </c>
      <c r="F80" s="604" t="str">
        <f>delivery_events!C$3</f>
        <v/>
      </c>
      <c r="G80" s="605" t="str">
        <f>IF(+'405 - ANIMAIS'!$AP$9=0,"",+'405 - ANIMAIS'!$AP$9)</f>
        <v/>
      </c>
      <c r="H80" s="605">
        <f>IF(+'405 - ANIMAIS'!AC101=0,'405 - ANIMAIS'!AP$6,+'405 - ANIMAIS'!AC101)</f>
        <v>0</v>
      </c>
      <c r="I80" s="605" t="str">
        <f>PROPER(IF(IF(+'405 - ANIMAIS'!AF101=0,'405 - ANIMAIS'!AP$6,+'405 - ANIMAIS'!AF101)=0,'405 - ANIMAIS'!AP$5,IF(+'405 - ANIMAIS'!AF101=0,'405 - ANIMAIS'!AP$6,+'405 - ANIMAIS'!AF101)))</f>
        <v/>
      </c>
      <c r="J80" s="604" t="str">
        <f>IF(+'405 - ANIMAIS'!$AP$7=0,"",+'405 - ANIMAIS'!$AP$7)</f>
        <v/>
      </c>
      <c r="K80" s="604" t="str">
        <f>IF(+'405 - ANIMAIS'!AQ101=0,"",+'405 - ANIMAIS'!AQ101)</f>
        <v/>
      </c>
      <c r="L80" s="604" t="str">
        <f>IF(+'405 - ANIMAIS'!AU101=0,"",+'405 - ANIMAIS'!AU101)</f>
        <v/>
      </c>
      <c r="M80" s="604" t="str">
        <f>IF(+'405 - ANIMAIS'!AY101=0,"",+'405 - ANIMAIS'!AY101)</f>
        <v/>
      </c>
      <c r="N80" s="589" t="str">
        <f>IF(+'405 - ANIMAIS'!AZ101=0,"", +'405 - ANIMAIS'!AZ101)</f>
        <v/>
      </c>
      <c r="O80" s="589">
        <f>+'405 - ANIMAIS'!BC101</f>
        <v>0</v>
      </c>
      <c r="P80" s="589">
        <f>+'405 - ANIMAIS'!Q101</f>
        <v>0</v>
      </c>
    </row>
    <row r="81" spans="1:16" x14ac:dyDescent="0.4">
      <c r="A81" s="604" t="str">
        <f>IF(+'405 - ANIMAIS'!B102=0,"",+'405 - ANIMAIS'!B102)</f>
        <v/>
      </c>
      <c r="B81" s="604" t="str">
        <f>IF(+'405 - ANIMAIS'!F102=0,"",+'405 - ANIMAIS'!F102)</f>
        <v/>
      </c>
      <c r="C81" s="604">
        <f>+'405 - ANIMAIS'!J102</f>
        <v>0</v>
      </c>
      <c r="D81" s="604">
        <f>+'405 - ANIMAIS'!L102</f>
        <v>0</v>
      </c>
      <c r="E81" s="604" t="str">
        <f>IFERROR(+IFERROR(IFERROR(VLOOKUP('405 - ANIMAIS'!AC102,localidades,2,FALSE),VLOOKUP('405 - ANIMAIS'!$AP$6,localidades,2,FALSE)),VLOOKUP('405 - ANIMAIS'!$AP$5,district_codes,2,FALSE)),"")</f>
        <v/>
      </c>
      <c r="F81" s="604" t="str">
        <f>delivery_events!C$3</f>
        <v/>
      </c>
      <c r="G81" s="605" t="str">
        <f>IF(+'405 - ANIMAIS'!$AP$9=0,"",+'405 - ANIMAIS'!$AP$9)</f>
        <v/>
      </c>
      <c r="H81" s="605">
        <f>IF(+'405 - ANIMAIS'!AC102=0,'405 - ANIMAIS'!AP$6,+'405 - ANIMAIS'!AC102)</f>
        <v>0</v>
      </c>
      <c r="I81" s="605" t="str">
        <f>PROPER(IF(IF(+'405 - ANIMAIS'!AF102=0,'405 - ANIMAIS'!AP$6,+'405 - ANIMAIS'!AF102)=0,'405 - ANIMAIS'!AP$5,IF(+'405 - ANIMAIS'!AF102=0,'405 - ANIMAIS'!AP$6,+'405 - ANIMAIS'!AF102)))</f>
        <v/>
      </c>
      <c r="J81" s="604" t="str">
        <f>IF(+'405 - ANIMAIS'!$AP$7=0,"",+'405 - ANIMAIS'!$AP$7)</f>
        <v/>
      </c>
      <c r="K81" s="604" t="str">
        <f>IF(+'405 - ANIMAIS'!AQ102=0,"",+'405 - ANIMAIS'!AQ102)</f>
        <v/>
      </c>
      <c r="L81" s="604" t="str">
        <f>IF(+'405 - ANIMAIS'!AU102=0,"",+'405 - ANIMAIS'!AU102)</f>
        <v/>
      </c>
      <c r="M81" s="604" t="str">
        <f>IF(+'405 - ANIMAIS'!AY102=0,"",+'405 - ANIMAIS'!AY102)</f>
        <v/>
      </c>
      <c r="N81" s="589" t="str">
        <f>IF(+'405 - ANIMAIS'!AZ102=0,"", +'405 - ANIMAIS'!AZ102)</f>
        <v/>
      </c>
      <c r="O81" s="589">
        <f>+'405 - ANIMAIS'!BC102</f>
        <v>0</v>
      </c>
      <c r="P81" s="589">
        <f>+'405 - ANIMAIS'!Q102</f>
        <v>0</v>
      </c>
    </row>
    <row r="82" spans="1:16" x14ac:dyDescent="0.4">
      <c r="A82" s="604" t="str">
        <f>IF(+'405 - ANIMAIS'!B103=0,"",+'405 - ANIMAIS'!B103)</f>
        <v/>
      </c>
      <c r="B82" s="604" t="str">
        <f>IF(+'405 - ANIMAIS'!F103=0,"",+'405 - ANIMAIS'!F103)</f>
        <v/>
      </c>
      <c r="C82" s="604">
        <f>+'405 - ANIMAIS'!J103</f>
        <v>0</v>
      </c>
      <c r="D82" s="604">
        <f>+'405 - ANIMAIS'!L103</f>
        <v>0</v>
      </c>
      <c r="E82" s="604" t="str">
        <f>IFERROR(+IFERROR(IFERROR(VLOOKUP('405 - ANIMAIS'!AC103,localidades,2,FALSE),VLOOKUP('405 - ANIMAIS'!$AP$6,localidades,2,FALSE)),VLOOKUP('405 - ANIMAIS'!$AP$5,district_codes,2,FALSE)),"")</f>
        <v/>
      </c>
      <c r="F82" s="604" t="str">
        <f>delivery_events!C$3</f>
        <v/>
      </c>
      <c r="G82" s="605" t="str">
        <f>IF(+'405 - ANIMAIS'!$AP$9=0,"",+'405 - ANIMAIS'!$AP$9)</f>
        <v/>
      </c>
      <c r="H82" s="605">
        <f>IF(+'405 - ANIMAIS'!AC103=0,'405 - ANIMAIS'!AP$6,+'405 - ANIMAIS'!AC103)</f>
        <v>0</v>
      </c>
      <c r="I82" s="605" t="str">
        <f>PROPER(IF(IF(+'405 - ANIMAIS'!AF103=0,'405 - ANIMAIS'!AP$6,+'405 - ANIMAIS'!AF103)=0,'405 - ANIMAIS'!AP$5,IF(+'405 - ANIMAIS'!AF103=0,'405 - ANIMAIS'!AP$6,+'405 - ANIMAIS'!AF103)))</f>
        <v/>
      </c>
      <c r="J82" s="604" t="str">
        <f>IF(+'405 - ANIMAIS'!$AP$7=0,"",+'405 - ANIMAIS'!$AP$7)</f>
        <v/>
      </c>
      <c r="K82" s="604" t="str">
        <f>IF(+'405 - ANIMAIS'!AQ103=0,"",+'405 - ANIMAIS'!AQ103)</f>
        <v/>
      </c>
      <c r="L82" s="604" t="str">
        <f>IF(+'405 - ANIMAIS'!AU103=0,"",+'405 - ANIMAIS'!AU103)</f>
        <v/>
      </c>
      <c r="M82" s="604" t="str">
        <f>IF(+'405 - ANIMAIS'!AY103=0,"",+'405 - ANIMAIS'!AY103)</f>
        <v/>
      </c>
      <c r="N82" s="589" t="str">
        <f>IF(+'405 - ANIMAIS'!AZ103=0,"", +'405 - ANIMAIS'!AZ103)</f>
        <v/>
      </c>
      <c r="O82" s="589">
        <f>+'405 - ANIMAIS'!BC103</f>
        <v>0</v>
      </c>
      <c r="P82" s="589">
        <f>+'405 - ANIMAIS'!Q103</f>
        <v>0</v>
      </c>
    </row>
    <row r="83" spans="1:16" x14ac:dyDescent="0.4">
      <c r="A83" s="604" t="str">
        <f>IF(+'405 - ANIMAIS'!B104=0,"",+'405 - ANIMAIS'!B104)</f>
        <v/>
      </c>
      <c r="B83" s="604" t="str">
        <f>IF(+'405 - ANIMAIS'!F104=0,"",+'405 - ANIMAIS'!F104)</f>
        <v/>
      </c>
      <c r="C83" s="604">
        <f>+'405 - ANIMAIS'!J104</f>
        <v>0</v>
      </c>
      <c r="D83" s="604">
        <f>+'405 - ANIMAIS'!L104</f>
        <v>0</v>
      </c>
      <c r="E83" s="604" t="str">
        <f>IFERROR(+IFERROR(IFERROR(VLOOKUP('405 - ANIMAIS'!AC104,localidades,2,FALSE),VLOOKUP('405 - ANIMAIS'!$AP$6,localidades,2,FALSE)),VLOOKUP('405 - ANIMAIS'!$AP$5,district_codes,2,FALSE)),"")</f>
        <v/>
      </c>
      <c r="F83" s="604" t="str">
        <f>delivery_events!C$3</f>
        <v/>
      </c>
      <c r="G83" s="605" t="str">
        <f>IF(+'405 - ANIMAIS'!$AP$9=0,"",+'405 - ANIMAIS'!$AP$9)</f>
        <v/>
      </c>
      <c r="H83" s="605">
        <f>IF(+'405 - ANIMAIS'!AC104=0,'405 - ANIMAIS'!AP$6,+'405 - ANIMAIS'!AC104)</f>
        <v>0</v>
      </c>
      <c r="I83" s="605" t="str">
        <f>PROPER(IF(IF(+'405 - ANIMAIS'!AF104=0,'405 - ANIMAIS'!AP$6,+'405 - ANIMAIS'!AF104)=0,'405 - ANIMAIS'!AP$5,IF(+'405 - ANIMAIS'!AF104=0,'405 - ANIMAIS'!AP$6,+'405 - ANIMAIS'!AF104)))</f>
        <v/>
      </c>
      <c r="J83" s="604" t="str">
        <f>IF(+'405 - ANIMAIS'!$AP$7=0,"",+'405 - ANIMAIS'!$AP$7)</f>
        <v/>
      </c>
      <c r="K83" s="604" t="str">
        <f>IF(+'405 - ANIMAIS'!AQ104=0,"",+'405 - ANIMAIS'!AQ104)</f>
        <v/>
      </c>
      <c r="L83" s="604" t="str">
        <f>IF(+'405 - ANIMAIS'!AU104=0,"",+'405 - ANIMAIS'!AU104)</f>
        <v/>
      </c>
      <c r="M83" s="604" t="str">
        <f>IF(+'405 - ANIMAIS'!AY104=0,"",+'405 - ANIMAIS'!AY104)</f>
        <v/>
      </c>
      <c r="N83" s="589" t="str">
        <f>IF(+'405 - ANIMAIS'!AZ104=0,"", +'405 - ANIMAIS'!AZ104)</f>
        <v/>
      </c>
      <c r="O83" s="589">
        <f>+'405 - ANIMAIS'!BC104</f>
        <v>0</v>
      </c>
      <c r="P83" s="589">
        <f>+'405 - ANIMAIS'!Q104</f>
        <v>0</v>
      </c>
    </row>
    <row r="84" spans="1:16" x14ac:dyDescent="0.4">
      <c r="A84" s="604" t="str">
        <f>IF(+'405 - ANIMAIS'!B105=0,"",+'405 - ANIMAIS'!B105)</f>
        <v/>
      </c>
      <c r="B84" s="604" t="str">
        <f>IF(+'405 - ANIMAIS'!F105=0,"",+'405 - ANIMAIS'!F105)</f>
        <v/>
      </c>
      <c r="C84" s="604">
        <f>+'405 - ANIMAIS'!J105</f>
        <v>0</v>
      </c>
      <c r="D84" s="604">
        <f>+'405 - ANIMAIS'!L105</f>
        <v>0</v>
      </c>
      <c r="E84" s="604" t="str">
        <f>IFERROR(+IFERROR(IFERROR(VLOOKUP('405 - ANIMAIS'!AC105,localidades,2,FALSE),VLOOKUP('405 - ANIMAIS'!$AP$6,localidades,2,FALSE)),VLOOKUP('405 - ANIMAIS'!$AP$5,district_codes,2,FALSE)),"")</f>
        <v/>
      </c>
      <c r="F84" s="604" t="str">
        <f>delivery_events!C$3</f>
        <v/>
      </c>
      <c r="G84" s="605" t="str">
        <f>IF(+'405 - ANIMAIS'!$AP$9=0,"",+'405 - ANIMAIS'!$AP$9)</f>
        <v/>
      </c>
      <c r="H84" s="605">
        <f>IF(+'405 - ANIMAIS'!AC105=0,'405 - ANIMAIS'!AP$6,+'405 - ANIMAIS'!AC105)</f>
        <v>0</v>
      </c>
      <c r="I84" s="605" t="str">
        <f>PROPER(IF(IF(+'405 - ANIMAIS'!AF105=0,'405 - ANIMAIS'!AP$6,+'405 - ANIMAIS'!AF105)=0,'405 - ANIMAIS'!AP$5,IF(+'405 - ANIMAIS'!AF105=0,'405 - ANIMAIS'!AP$6,+'405 - ANIMAIS'!AF105)))</f>
        <v/>
      </c>
      <c r="J84" s="604" t="str">
        <f>IF(+'405 - ANIMAIS'!$AP$7=0,"",+'405 - ANIMAIS'!$AP$7)</f>
        <v/>
      </c>
      <c r="K84" s="604" t="str">
        <f>IF(+'405 - ANIMAIS'!AQ105=0,"",+'405 - ANIMAIS'!AQ105)</f>
        <v/>
      </c>
      <c r="L84" s="604" t="str">
        <f>IF(+'405 - ANIMAIS'!AU105=0,"",+'405 - ANIMAIS'!AU105)</f>
        <v/>
      </c>
      <c r="M84" s="604" t="str">
        <f>IF(+'405 - ANIMAIS'!AY105=0,"",+'405 - ANIMAIS'!AY105)</f>
        <v/>
      </c>
      <c r="N84" s="589" t="str">
        <f>IF(+'405 - ANIMAIS'!AZ105=0,"", +'405 - ANIMAIS'!AZ105)</f>
        <v/>
      </c>
      <c r="O84" s="589">
        <f>+'405 - ANIMAIS'!BC105</f>
        <v>0</v>
      </c>
      <c r="P84" s="589">
        <f>+'405 - ANIMAIS'!Q105</f>
        <v>0</v>
      </c>
    </row>
    <row r="85" spans="1:16" x14ac:dyDescent="0.4">
      <c r="A85" s="604" t="str">
        <f>IF(+'405 - ANIMAIS'!B106=0,"",+'405 - ANIMAIS'!B106)</f>
        <v/>
      </c>
      <c r="B85" s="604" t="str">
        <f>IF(+'405 - ANIMAIS'!F106=0,"",+'405 - ANIMAIS'!F106)</f>
        <v/>
      </c>
      <c r="C85" s="604">
        <f>+'405 - ANIMAIS'!J106</f>
        <v>0</v>
      </c>
      <c r="D85" s="604">
        <f>+'405 - ANIMAIS'!L106</f>
        <v>0</v>
      </c>
      <c r="E85" s="604" t="str">
        <f>IFERROR(+IFERROR(IFERROR(VLOOKUP('405 - ANIMAIS'!AC106,localidades,2,FALSE),VLOOKUP('405 - ANIMAIS'!$AP$6,localidades,2,FALSE)),VLOOKUP('405 - ANIMAIS'!$AP$5,district_codes,2,FALSE)),"")</f>
        <v/>
      </c>
      <c r="F85" s="604" t="str">
        <f>delivery_events!C$3</f>
        <v/>
      </c>
      <c r="G85" s="605" t="str">
        <f>IF(+'405 - ANIMAIS'!$AP$9=0,"",+'405 - ANIMAIS'!$AP$9)</f>
        <v/>
      </c>
      <c r="H85" s="605">
        <f>IF(+'405 - ANIMAIS'!AC106=0,'405 - ANIMAIS'!AP$6,+'405 - ANIMAIS'!AC106)</f>
        <v>0</v>
      </c>
      <c r="I85" s="605" t="str">
        <f>PROPER(IF(IF(+'405 - ANIMAIS'!AF106=0,'405 - ANIMAIS'!AP$6,+'405 - ANIMAIS'!AF106)=0,'405 - ANIMAIS'!AP$5,IF(+'405 - ANIMAIS'!AF106=0,'405 - ANIMAIS'!AP$6,+'405 - ANIMAIS'!AF106)))</f>
        <v/>
      </c>
      <c r="J85" s="604" t="str">
        <f>IF(+'405 - ANIMAIS'!$AP$7=0,"",+'405 - ANIMAIS'!$AP$7)</f>
        <v/>
      </c>
      <c r="K85" s="604" t="str">
        <f>IF(+'405 - ANIMAIS'!AQ106=0,"",+'405 - ANIMAIS'!AQ106)</f>
        <v/>
      </c>
      <c r="L85" s="604" t="str">
        <f>IF(+'405 - ANIMAIS'!AU106=0,"",+'405 - ANIMAIS'!AU106)</f>
        <v/>
      </c>
      <c r="M85" s="604" t="str">
        <f>IF(+'405 - ANIMAIS'!AY106=0,"",+'405 - ANIMAIS'!AY106)</f>
        <v/>
      </c>
      <c r="N85" s="589" t="str">
        <f>IF(+'405 - ANIMAIS'!AZ106=0,"", +'405 - ANIMAIS'!AZ106)</f>
        <v/>
      </c>
      <c r="O85" s="589">
        <f>+'405 - ANIMAIS'!BC106</f>
        <v>0</v>
      </c>
      <c r="P85" s="589">
        <f>+'405 - ANIMAIS'!Q106</f>
        <v>0</v>
      </c>
    </row>
    <row r="86" spans="1:16" x14ac:dyDescent="0.4">
      <c r="A86" s="604" t="str">
        <f>IF(+'405 - ANIMAIS'!B107=0,"",+'405 - ANIMAIS'!B107)</f>
        <v/>
      </c>
      <c r="B86" s="604" t="str">
        <f>IF(+'405 - ANIMAIS'!F107=0,"",+'405 - ANIMAIS'!F107)</f>
        <v/>
      </c>
      <c r="C86" s="604">
        <f>+'405 - ANIMAIS'!J107</f>
        <v>0</v>
      </c>
      <c r="D86" s="604">
        <f>+'405 - ANIMAIS'!L107</f>
        <v>0</v>
      </c>
      <c r="E86" s="604" t="str">
        <f>IFERROR(+IFERROR(IFERROR(VLOOKUP('405 - ANIMAIS'!AC107,localidades,2,FALSE),VLOOKUP('405 - ANIMAIS'!$AP$6,localidades,2,FALSE)),VLOOKUP('405 - ANIMAIS'!$AP$5,district_codes,2,FALSE)),"")</f>
        <v/>
      </c>
      <c r="F86" s="604" t="str">
        <f>delivery_events!C$3</f>
        <v/>
      </c>
      <c r="G86" s="605" t="str">
        <f>IF(+'405 - ANIMAIS'!$AP$9=0,"",+'405 - ANIMAIS'!$AP$9)</f>
        <v/>
      </c>
      <c r="H86" s="605">
        <f>IF(+'405 - ANIMAIS'!AC107=0,'405 - ANIMAIS'!AP$6,+'405 - ANIMAIS'!AC107)</f>
        <v>0</v>
      </c>
      <c r="I86" s="605" t="str">
        <f>PROPER(IF(IF(+'405 - ANIMAIS'!AF107=0,'405 - ANIMAIS'!AP$6,+'405 - ANIMAIS'!AF107)=0,'405 - ANIMAIS'!AP$5,IF(+'405 - ANIMAIS'!AF107=0,'405 - ANIMAIS'!AP$6,+'405 - ANIMAIS'!AF107)))</f>
        <v/>
      </c>
      <c r="J86" s="604" t="str">
        <f>IF(+'405 - ANIMAIS'!$AP$7=0,"",+'405 - ANIMAIS'!$AP$7)</f>
        <v/>
      </c>
      <c r="K86" s="604" t="str">
        <f>IF(+'405 - ANIMAIS'!AQ107=0,"",+'405 - ANIMAIS'!AQ107)</f>
        <v/>
      </c>
      <c r="L86" s="604" t="str">
        <f>IF(+'405 - ANIMAIS'!AU107=0,"",+'405 - ANIMAIS'!AU107)</f>
        <v/>
      </c>
      <c r="M86" s="604" t="str">
        <f>IF(+'405 - ANIMAIS'!AY107=0,"",+'405 - ANIMAIS'!AY107)</f>
        <v/>
      </c>
      <c r="N86" s="589" t="str">
        <f>IF(+'405 - ANIMAIS'!AZ107=0,"", +'405 - ANIMAIS'!AZ107)</f>
        <v/>
      </c>
      <c r="O86" s="589">
        <f>+'405 - ANIMAIS'!BC107</f>
        <v>0</v>
      </c>
      <c r="P86" s="589">
        <f>+'405 - ANIMAIS'!Q107</f>
        <v>0</v>
      </c>
    </row>
    <row r="87" spans="1:16" x14ac:dyDescent="0.4">
      <c r="A87" s="604" t="str">
        <f>IF(+'405 - ANIMAIS'!B108=0,"",+'405 - ANIMAIS'!B108)</f>
        <v/>
      </c>
      <c r="B87" s="604" t="str">
        <f>IF(+'405 - ANIMAIS'!F108=0,"",+'405 - ANIMAIS'!F108)</f>
        <v/>
      </c>
      <c r="C87" s="604">
        <f>+'405 - ANIMAIS'!J108</f>
        <v>0</v>
      </c>
      <c r="D87" s="604">
        <f>+'405 - ANIMAIS'!L108</f>
        <v>0</v>
      </c>
      <c r="E87" s="604" t="str">
        <f>IFERROR(+IFERROR(IFERROR(VLOOKUP('405 - ANIMAIS'!AC108,localidades,2,FALSE),VLOOKUP('405 - ANIMAIS'!$AP$6,localidades,2,FALSE)),VLOOKUP('405 - ANIMAIS'!$AP$5,district_codes,2,FALSE)),"")</f>
        <v/>
      </c>
      <c r="F87" s="604" t="str">
        <f>delivery_events!C$3</f>
        <v/>
      </c>
      <c r="G87" s="605" t="str">
        <f>IF(+'405 - ANIMAIS'!$AP$9=0,"",+'405 - ANIMAIS'!$AP$9)</f>
        <v/>
      </c>
      <c r="H87" s="605">
        <f>IF(+'405 - ANIMAIS'!AC108=0,'405 - ANIMAIS'!AP$6,+'405 - ANIMAIS'!AC108)</f>
        <v>0</v>
      </c>
      <c r="I87" s="605" t="str">
        <f>PROPER(IF(IF(+'405 - ANIMAIS'!AF108=0,'405 - ANIMAIS'!AP$6,+'405 - ANIMAIS'!AF108)=0,'405 - ANIMAIS'!AP$5,IF(+'405 - ANIMAIS'!AF108=0,'405 - ANIMAIS'!AP$6,+'405 - ANIMAIS'!AF108)))</f>
        <v/>
      </c>
      <c r="J87" s="604" t="str">
        <f>IF(+'405 - ANIMAIS'!$AP$7=0,"",+'405 - ANIMAIS'!$AP$7)</f>
        <v/>
      </c>
      <c r="K87" s="604" t="str">
        <f>IF(+'405 - ANIMAIS'!AQ108=0,"",+'405 - ANIMAIS'!AQ108)</f>
        <v/>
      </c>
      <c r="L87" s="604" t="str">
        <f>IF(+'405 - ANIMAIS'!AU108=0,"",+'405 - ANIMAIS'!AU108)</f>
        <v/>
      </c>
      <c r="M87" s="604" t="str">
        <f>IF(+'405 - ANIMAIS'!AY108=0,"",+'405 - ANIMAIS'!AY108)</f>
        <v/>
      </c>
      <c r="N87" s="589" t="str">
        <f>IF(+'405 - ANIMAIS'!AZ108=0,"", +'405 - ANIMAIS'!AZ108)</f>
        <v/>
      </c>
      <c r="O87" s="589">
        <f>+'405 - ANIMAIS'!BC108</f>
        <v>0</v>
      </c>
      <c r="P87" s="589">
        <f>+'405 - ANIMAIS'!Q108</f>
        <v>0</v>
      </c>
    </row>
    <row r="88" spans="1:16" x14ac:dyDescent="0.4">
      <c r="A88" s="604" t="str">
        <f>IF(+'405 - ANIMAIS'!B109=0,"",+'405 - ANIMAIS'!B109)</f>
        <v/>
      </c>
      <c r="B88" s="604" t="str">
        <f>IF(+'405 - ANIMAIS'!F109=0,"",+'405 - ANIMAIS'!F109)</f>
        <v/>
      </c>
      <c r="C88" s="604">
        <f>+'405 - ANIMAIS'!J109</f>
        <v>0</v>
      </c>
      <c r="D88" s="604">
        <f>+'405 - ANIMAIS'!L109</f>
        <v>0</v>
      </c>
      <c r="E88" s="604" t="str">
        <f>IFERROR(+IFERROR(IFERROR(VLOOKUP('405 - ANIMAIS'!AC109,localidades,2,FALSE),VLOOKUP('405 - ANIMAIS'!$AP$6,localidades,2,FALSE)),VLOOKUP('405 - ANIMAIS'!$AP$5,district_codes,2,FALSE)),"")</f>
        <v/>
      </c>
      <c r="F88" s="604" t="str">
        <f>delivery_events!C$3</f>
        <v/>
      </c>
      <c r="G88" s="605" t="str">
        <f>IF(+'405 - ANIMAIS'!$AP$9=0,"",+'405 - ANIMAIS'!$AP$9)</f>
        <v/>
      </c>
      <c r="H88" s="605">
        <f>IF(+'405 - ANIMAIS'!AC109=0,'405 - ANIMAIS'!AP$6,+'405 - ANIMAIS'!AC109)</f>
        <v>0</v>
      </c>
      <c r="I88" s="605" t="str">
        <f>PROPER(IF(IF(+'405 - ANIMAIS'!AF109=0,'405 - ANIMAIS'!AP$6,+'405 - ANIMAIS'!AF109)=0,'405 - ANIMAIS'!AP$5,IF(+'405 - ANIMAIS'!AF109=0,'405 - ANIMAIS'!AP$6,+'405 - ANIMAIS'!AF109)))</f>
        <v/>
      </c>
      <c r="J88" s="604" t="str">
        <f>IF(+'405 - ANIMAIS'!$AP$7=0,"",+'405 - ANIMAIS'!$AP$7)</f>
        <v/>
      </c>
      <c r="K88" s="604" t="str">
        <f>IF(+'405 - ANIMAIS'!AQ109=0,"",+'405 - ANIMAIS'!AQ109)</f>
        <v/>
      </c>
      <c r="L88" s="604" t="str">
        <f>IF(+'405 - ANIMAIS'!AU109=0,"",+'405 - ANIMAIS'!AU109)</f>
        <v/>
      </c>
      <c r="M88" s="604" t="str">
        <f>IF(+'405 - ANIMAIS'!AY109=0,"",+'405 - ANIMAIS'!AY109)</f>
        <v/>
      </c>
      <c r="N88" s="589" t="str">
        <f>IF(+'405 - ANIMAIS'!AZ109=0,"", +'405 - ANIMAIS'!AZ109)</f>
        <v/>
      </c>
      <c r="O88" s="589">
        <f>+'405 - ANIMAIS'!BC109</f>
        <v>0</v>
      </c>
      <c r="P88" s="589">
        <f>+'405 - ANIMAIS'!Q109</f>
        <v>0</v>
      </c>
    </row>
    <row r="89" spans="1:16" x14ac:dyDescent="0.4">
      <c r="A89" s="604" t="str">
        <f>IF(+'405 - ANIMAIS'!B110=0,"",+'405 - ANIMAIS'!B110)</f>
        <v/>
      </c>
      <c r="B89" s="604" t="str">
        <f>IF(+'405 - ANIMAIS'!F110=0,"",+'405 - ANIMAIS'!F110)</f>
        <v/>
      </c>
      <c r="C89" s="604">
        <f>+'405 - ANIMAIS'!J110</f>
        <v>0</v>
      </c>
      <c r="D89" s="604">
        <f>+'405 - ANIMAIS'!L110</f>
        <v>0</v>
      </c>
      <c r="E89" s="604" t="str">
        <f>IFERROR(+IFERROR(IFERROR(VLOOKUP('405 - ANIMAIS'!AC110,localidades,2,FALSE),VLOOKUP('405 - ANIMAIS'!$AP$6,localidades,2,FALSE)),VLOOKUP('405 - ANIMAIS'!$AP$5,district_codes,2,FALSE)),"")</f>
        <v/>
      </c>
      <c r="F89" s="604" t="str">
        <f>delivery_events!C$3</f>
        <v/>
      </c>
      <c r="G89" s="605" t="str">
        <f>IF(+'405 - ANIMAIS'!$AP$9=0,"",+'405 - ANIMAIS'!$AP$9)</f>
        <v/>
      </c>
      <c r="H89" s="605">
        <f>IF(+'405 - ANIMAIS'!AC110=0,'405 - ANIMAIS'!AP$6,+'405 - ANIMAIS'!AC110)</f>
        <v>0</v>
      </c>
      <c r="I89" s="605" t="str">
        <f>PROPER(IF(IF(+'405 - ANIMAIS'!AF110=0,'405 - ANIMAIS'!AP$6,+'405 - ANIMAIS'!AF110)=0,'405 - ANIMAIS'!AP$5,IF(+'405 - ANIMAIS'!AF110=0,'405 - ANIMAIS'!AP$6,+'405 - ANIMAIS'!AF110)))</f>
        <v/>
      </c>
      <c r="J89" s="604" t="str">
        <f>IF(+'405 - ANIMAIS'!$AP$7=0,"",+'405 - ANIMAIS'!$AP$7)</f>
        <v/>
      </c>
      <c r="K89" s="604" t="str">
        <f>IF(+'405 - ANIMAIS'!AQ110=0,"",+'405 - ANIMAIS'!AQ110)</f>
        <v/>
      </c>
      <c r="L89" s="604" t="str">
        <f>IF(+'405 - ANIMAIS'!AU110=0,"",+'405 - ANIMAIS'!AU110)</f>
        <v/>
      </c>
      <c r="M89" s="604" t="str">
        <f>IF(+'405 - ANIMAIS'!AY110=0,"",+'405 - ANIMAIS'!AY110)</f>
        <v/>
      </c>
      <c r="N89" s="589" t="str">
        <f>IF(+'405 - ANIMAIS'!AZ110=0,"", +'405 - ANIMAIS'!AZ110)</f>
        <v/>
      </c>
      <c r="O89" s="589">
        <f>+'405 - ANIMAIS'!BC110</f>
        <v>0</v>
      </c>
      <c r="P89" s="589">
        <f>+'405 - ANIMAIS'!Q110</f>
        <v>0</v>
      </c>
    </row>
    <row r="90" spans="1:16" x14ac:dyDescent="0.4">
      <c r="A90" s="604" t="str">
        <f>IF(+'405 - ANIMAIS'!B111=0,"",+'405 - ANIMAIS'!B111)</f>
        <v/>
      </c>
      <c r="B90" s="604" t="str">
        <f>IF(+'405 - ANIMAIS'!F111=0,"",+'405 - ANIMAIS'!F111)</f>
        <v/>
      </c>
      <c r="C90" s="604">
        <f>+'405 - ANIMAIS'!J111</f>
        <v>0</v>
      </c>
      <c r="D90" s="604">
        <f>+'405 - ANIMAIS'!L111</f>
        <v>0</v>
      </c>
      <c r="E90" s="604" t="str">
        <f>IFERROR(+IFERROR(IFERROR(VLOOKUP('405 - ANIMAIS'!AC111,localidades,2,FALSE),VLOOKUP('405 - ANIMAIS'!$AP$6,localidades,2,FALSE)),VLOOKUP('405 - ANIMAIS'!$AP$5,district_codes,2,FALSE)),"")</f>
        <v/>
      </c>
      <c r="F90" s="604" t="str">
        <f>delivery_events!C$3</f>
        <v/>
      </c>
      <c r="G90" s="605" t="str">
        <f>IF(+'405 - ANIMAIS'!$AP$9=0,"",+'405 - ANIMAIS'!$AP$9)</f>
        <v/>
      </c>
      <c r="H90" s="605">
        <f>IF(+'405 - ANIMAIS'!AC111=0,'405 - ANIMAIS'!AP$6,+'405 - ANIMAIS'!AC111)</f>
        <v>0</v>
      </c>
      <c r="I90" s="605" t="str">
        <f>PROPER(IF(IF(+'405 - ANIMAIS'!AF111=0,'405 - ANIMAIS'!AP$6,+'405 - ANIMAIS'!AF111)=0,'405 - ANIMAIS'!AP$5,IF(+'405 - ANIMAIS'!AF111=0,'405 - ANIMAIS'!AP$6,+'405 - ANIMAIS'!AF111)))</f>
        <v/>
      </c>
      <c r="J90" s="604" t="str">
        <f>IF(+'405 - ANIMAIS'!$AP$7=0,"",+'405 - ANIMAIS'!$AP$7)</f>
        <v/>
      </c>
      <c r="K90" s="604" t="str">
        <f>IF(+'405 - ANIMAIS'!AQ111=0,"",+'405 - ANIMAIS'!AQ111)</f>
        <v/>
      </c>
      <c r="L90" s="604" t="str">
        <f>IF(+'405 - ANIMAIS'!AU111=0,"",+'405 - ANIMAIS'!AU111)</f>
        <v/>
      </c>
      <c r="M90" s="604" t="str">
        <f>IF(+'405 - ANIMAIS'!AY111=0,"",+'405 - ANIMAIS'!AY111)</f>
        <v/>
      </c>
      <c r="N90" s="589" t="str">
        <f>IF(+'405 - ANIMAIS'!AZ111=0,"", +'405 - ANIMAIS'!AZ111)</f>
        <v/>
      </c>
      <c r="O90" s="589">
        <f>+'405 - ANIMAIS'!BC111</f>
        <v>0</v>
      </c>
      <c r="P90" s="589">
        <f>+'405 - ANIMAIS'!Q111</f>
        <v>0</v>
      </c>
    </row>
    <row r="91" spans="1:16" x14ac:dyDescent="0.4">
      <c r="A91" s="604" t="str">
        <f>IF(+'405 - ANIMAIS'!B112=0,"",+'405 - ANIMAIS'!B112)</f>
        <v/>
      </c>
      <c r="B91" s="604" t="str">
        <f>IF(+'405 - ANIMAIS'!F112=0,"",+'405 - ANIMAIS'!F112)</f>
        <v/>
      </c>
      <c r="C91" s="604">
        <f>+'405 - ANIMAIS'!J112</f>
        <v>0</v>
      </c>
      <c r="D91" s="604">
        <f>+'405 - ANIMAIS'!L112</f>
        <v>0</v>
      </c>
      <c r="E91" s="604" t="str">
        <f>IFERROR(+IFERROR(IFERROR(VLOOKUP('405 - ANIMAIS'!AC112,localidades,2,FALSE),VLOOKUP('405 - ANIMAIS'!$AP$6,localidades,2,FALSE)),VLOOKUP('405 - ANIMAIS'!$AP$5,district_codes,2,FALSE)),"")</f>
        <v/>
      </c>
      <c r="F91" s="604" t="str">
        <f>delivery_events!C$3</f>
        <v/>
      </c>
      <c r="G91" s="605" t="str">
        <f>IF(+'405 - ANIMAIS'!$AP$9=0,"",+'405 - ANIMAIS'!$AP$9)</f>
        <v/>
      </c>
      <c r="H91" s="605">
        <f>IF(+'405 - ANIMAIS'!AC112=0,'405 - ANIMAIS'!AP$6,+'405 - ANIMAIS'!AC112)</f>
        <v>0</v>
      </c>
      <c r="I91" s="605" t="str">
        <f>PROPER(IF(IF(+'405 - ANIMAIS'!AF112=0,'405 - ANIMAIS'!AP$6,+'405 - ANIMAIS'!AF112)=0,'405 - ANIMAIS'!AP$5,IF(+'405 - ANIMAIS'!AF112=0,'405 - ANIMAIS'!AP$6,+'405 - ANIMAIS'!AF112)))</f>
        <v/>
      </c>
      <c r="J91" s="604" t="str">
        <f>IF(+'405 - ANIMAIS'!$AP$7=0,"",+'405 - ANIMAIS'!$AP$7)</f>
        <v/>
      </c>
      <c r="K91" s="604" t="str">
        <f>IF(+'405 - ANIMAIS'!AQ112=0,"",+'405 - ANIMAIS'!AQ112)</f>
        <v/>
      </c>
      <c r="L91" s="604" t="str">
        <f>IF(+'405 - ANIMAIS'!AU112=0,"",+'405 - ANIMAIS'!AU112)</f>
        <v/>
      </c>
      <c r="M91" s="604" t="str">
        <f>IF(+'405 - ANIMAIS'!AY112=0,"",+'405 - ANIMAIS'!AY112)</f>
        <v/>
      </c>
      <c r="N91" s="589" t="str">
        <f>IF(+'405 - ANIMAIS'!AZ112=0,"", +'405 - ANIMAIS'!AZ112)</f>
        <v/>
      </c>
      <c r="O91" s="589">
        <f>+'405 - ANIMAIS'!BC112</f>
        <v>0</v>
      </c>
      <c r="P91" s="589">
        <f>+'405 - ANIMAIS'!Q112</f>
        <v>0</v>
      </c>
    </row>
    <row r="92" spans="1:16" x14ac:dyDescent="0.4">
      <c r="A92" s="604" t="str">
        <f>IF(+'405 - ANIMAIS'!B113=0,"",+'405 - ANIMAIS'!B113)</f>
        <v/>
      </c>
      <c r="B92" s="604" t="str">
        <f>IF(+'405 - ANIMAIS'!F113=0,"",+'405 - ANIMAIS'!F113)</f>
        <v/>
      </c>
      <c r="C92" s="604">
        <f>+'405 - ANIMAIS'!J113</f>
        <v>0</v>
      </c>
      <c r="D92" s="604">
        <f>+'405 - ANIMAIS'!L113</f>
        <v>0</v>
      </c>
      <c r="E92" s="604" t="str">
        <f>IFERROR(+IFERROR(IFERROR(VLOOKUP('405 - ANIMAIS'!AC113,localidades,2,FALSE),VLOOKUP('405 - ANIMAIS'!$AP$6,localidades,2,FALSE)),VLOOKUP('405 - ANIMAIS'!$AP$5,district_codes,2,FALSE)),"")</f>
        <v/>
      </c>
      <c r="F92" s="604" t="str">
        <f>delivery_events!C$3</f>
        <v/>
      </c>
      <c r="G92" s="605" t="str">
        <f>IF(+'405 - ANIMAIS'!$AP$9=0,"",+'405 - ANIMAIS'!$AP$9)</f>
        <v/>
      </c>
      <c r="H92" s="605">
        <f>IF(+'405 - ANIMAIS'!AC113=0,'405 - ANIMAIS'!AP$6,+'405 - ANIMAIS'!AC113)</f>
        <v>0</v>
      </c>
      <c r="I92" s="605" t="str">
        <f>PROPER(IF(IF(+'405 - ANIMAIS'!AF113=0,'405 - ANIMAIS'!AP$6,+'405 - ANIMAIS'!AF113)=0,'405 - ANIMAIS'!AP$5,IF(+'405 - ANIMAIS'!AF113=0,'405 - ANIMAIS'!AP$6,+'405 - ANIMAIS'!AF113)))</f>
        <v/>
      </c>
      <c r="J92" s="604" t="str">
        <f>IF(+'405 - ANIMAIS'!$AP$7=0,"",+'405 - ANIMAIS'!$AP$7)</f>
        <v/>
      </c>
      <c r="K92" s="604" t="str">
        <f>IF(+'405 - ANIMAIS'!AQ113=0,"",+'405 - ANIMAIS'!AQ113)</f>
        <v/>
      </c>
      <c r="L92" s="604" t="str">
        <f>IF(+'405 - ANIMAIS'!AU113=0,"",+'405 - ANIMAIS'!AU113)</f>
        <v/>
      </c>
      <c r="M92" s="604" t="str">
        <f>IF(+'405 - ANIMAIS'!AY113=0,"",+'405 - ANIMAIS'!AY113)</f>
        <v/>
      </c>
      <c r="N92" s="589" t="str">
        <f>IF(+'405 - ANIMAIS'!AZ113=0,"", +'405 - ANIMAIS'!AZ113)</f>
        <v/>
      </c>
      <c r="O92" s="589">
        <f>+'405 - ANIMAIS'!BC113</f>
        <v>0</v>
      </c>
      <c r="P92" s="589">
        <f>+'405 - ANIMAIS'!Q113</f>
        <v>0</v>
      </c>
    </row>
    <row r="93" spans="1:16" x14ac:dyDescent="0.4">
      <c r="A93" s="604" t="str">
        <f>IF(+'405 - ANIMAIS'!B114=0,"",+'405 - ANIMAIS'!B114)</f>
        <v/>
      </c>
      <c r="B93" s="604" t="str">
        <f>IF(+'405 - ANIMAIS'!F114=0,"",+'405 - ANIMAIS'!F114)</f>
        <v/>
      </c>
      <c r="C93" s="604">
        <f>+'405 - ANIMAIS'!J114</f>
        <v>0</v>
      </c>
      <c r="D93" s="604">
        <f>+'405 - ANIMAIS'!L114</f>
        <v>0</v>
      </c>
      <c r="E93" s="604" t="str">
        <f>IFERROR(+IFERROR(IFERROR(VLOOKUP('405 - ANIMAIS'!AC114,localidades,2,FALSE),VLOOKUP('405 - ANIMAIS'!$AP$6,localidades,2,FALSE)),VLOOKUP('405 - ANIMAIS'!$AP$5,district_codes,2,FALSE)),"")</f>
        <v/>
      </c>
      <c r="F93" s="604" t="str">
        <f>delivery_events!C$3</f>
        <v/>
      </c>
      <c r="G93" s="605" t="str">
        <f>IF(+'405 - ANIMAIS'!$AP$9=0,"",+'405 - ANIMAIS'!$AP$9)</f>
        <v/>
      </c>
      <c r="H93" s="605">
        <f>IF(+'405 - ANIMAIS'!AC114=0,'405 - ANIMAIS'!AP$6,+'405 - ANIMAIS'!AC114)</f>
        <v>0</v>
      </c>
      <c r="I93" s="605" t="str">
        <f>PROPER(IF(IF(+'405 - ANIMAIS'!AF114=0,'405 - ANIMAIS'!AP$6,+'405 - ANIMAIS'!AF114)=0,'405 - ANIMAIS'!AP$5,IF(+'405 - ANIMAIS'!AF114=0,'405 - ANIMAIS'!AP$6,+'405 - ANIMAIS'!AF114)))</f>
        <v/>
      </c>
      <c r="J93" s="604" t="str">
        <f>IF(+'405 - ANIMAIS'!$AP$7=0,"",+'405 - ANIMAIS'!$AP$7)</f>
        <v/>
      </c>
      <c r="K93" s="604" t="str">
        <f>IF(+'405 - ANIMAIS'!AQ114=0,"",+'405 - ANIMAIS'!AQ114)</f>
        <v/>
      </c>
      <c r="L93" s="604" t="str">
        <f>IF(+'405 - ANIMAIS'!AU114=0,"",+'405 - ANIMAIS'!AU114)</f>
        <v/>
      </c>
      <c r="M93" s="604" t="str">
        <f>IF(+'405 - ANIMAIS'!AY114=0,"",+'405 - ANIMAIS'!AY114)</f>
        <v/>
      </c>
      <c r="N93" s="589" t="str">
        <f>IF(+'405 - ANIMAIS'!AZ114=0,"", +'405 - ANIMAIS'!AZ114)</f>
        <v/>
      </c>
      <c r="O93" s="589">
        <f>+'405 - ANIMAIS'!BC114</f>
        <v>0</v>
      </c>
      <c r="P93" s="589">
        <f>+'405 - ANIMAIS'!Q114</f>
        <v>0</v>
      </c>
    </row>
    <row r="94" spans="1:16" x14ac:dyDescent="0.4">
      <c r="A94" s="604" t="str">
        <f>IF(+'405 - ANIMAIS'!B115=0,"",+'405 - ANIMAIS'!B115)</f>
        <v/>
      </c>
      <c r="B94" s="604" t="str">
        <f>IF(+'405 - ANIMAIS'!F115=0,"",+'405 - ANIMAIS'!F115)</f>
        <v/>
      </c>
      <c r="C94" s="604">
        <f>+'405 - ANIMAIS'!J115</f>
        <v>0</v>
      </c>
      <c r="D94" s="604">
        <f>+'405 - ANIMAIS'!L115</f>
        <v>0</v>
      </c>
      <c r="E94" s="604" t="str">
        <f>IFERROR(+IFERROR(IFERROR(VLOOKUP('405 - ANIMAIS'!AC115,localidades,2,FALSE),VLOOKUP('405 - ANIMAIS'!$AP$6,localidades,2,FALSE)),VLOOKUP('405 - ANIMAIS'!$AP$5,district_codes,2,FALSE)),"")</f>
        <v/>
      </c>
      <c r="F94" s="604" t="str">
        <f>delivery_events!C$3</f>
        <v/>
      </c>
      <c r="G94" s="605" t="str">
        <f>IF(+'405 - ANIMAIS'!$AP$9=0,"",+'405 - ANIMAIS'!$AP$9)</f>
        <v/>
      </c>
      <c r="H94" s="605">
        <f>IF(+'405 - ANIMAIS'!AC115=0,'405 - ANIMAIS'!AP$6,+'405 - ANIMAIS'!AC115)</f>
        <v>0</v>
      </c>
      <c r="I94" s="605" t="str">
        <f>PROPER(IF(IF(+'405 - ANIMAIS'!AF115=0,'405 - ANIMAIS'!AP$6,+'405 - ANIMAIS'!AF115)=0,'405 - ANIMAIS'!AP$5,IF(+'405 - ANIMAIS'!AF115=0,'405 - ANIMAIS'!AP$6,+'405 - ANIMAIS'!AF115)))</f>
        <v/>
      </c>
      <c r="J94" s="604" t="str">
        <f>IF(+'405 - ANIMAIS'!$AP$7=0,"",+'405 - ANIMAIS'!$AP$7)</f>
        <v/>
      </c>
      <c r="K94" s="604" t="str">
        <f>IF(+'405 - ANIMAIS'!AQ115=0,"",+'405 - ANIMAIS'!AQ115)</f>
        <v/>
      </c>
      <c r="L94" s="604" t="str">
        <f>IF(+'405 - ANIMAIS'!AU115=0,"",+'405 - ANIMAIS'!AU115)</f>
        <v/>
      </c>
      <c r="M94" s="604" t="str">
        <f>IF(+'405 - ANIMAIS'!AY115=0,"",+'405 - ANIMAIS'!AY115)</f>
        <v/>
      </c>
      <c r="N94" s="589" t="str">
        <f>IF(+'405 - ANIMAIS'!AZ115=0,"", +'405 - ANIMAIS'!AZ115)</f>
        <v/>
      </c>
      <c r="O94" s="589">
        <f>+'405 - ANIMAIS'!BC115</f>
        <v>0</v>
      </c>
      <c r="P94" s="589">
        <f>+'405 - ANIMAIS'!Q115</f>
        <v>0</v>
      </c>
    </row>
    <row r="95" spans="1:16" x14ac:dyDescent="0.4">
      <c r="A95" s="604" t="str">
        <f>IF(+'405 - ANIMAIS'!B116=0,"",+'405 - ANIMAIS'!B116)</f>
        <v/>
      </c>
      <c r="B95" s="604" t="str">
        <f>IF(+'405 - ANIMAIS'!F116=0,"",+'405 - ANIMAIS'!F116)</f>
        <v/>
      </c>
      <c r="C95" s="604">
        <f>+'405 - ANIMAIS'!J116</f>
        <v>0</v>
      </c>
      <c r="D95" s="604">
        <f>+'405 - ANIMAIS'!L116</f>
        <v>0</v>
      </c>
      <c r="E95" s="604" t="str">
        <f>IFERROR(+IFERROR(IFERROR(VLOOKUP('405 - ANIMAIS'!AC116,localidades,2,FALSE),VLOOKUP('405 - ANIMAIS'!$AP$6,localidades,2,FALSE)),VLOOKUP('405 - ANIMAIS'!$AP$5,district_codes,2,FALSE)),"")</f>
        <v/>
      </c>
      <c r="F95" s="604" t="str">
        <f>delivery_events!C$3</f>
        <v/>
      </c>
      <c r="G95" s="605" t="str">
        <f>IF(+'405 - ANIMAIS'!$AP$9=0,"",+'405 - ANIMAIS'!$AP$9)</f>
        <v/>
      </c>
      <c r="H95" s="605">
        <f>IF(+'405 - ANIMAIS'!AC116=0,'405 - ANIMAIS'!AP$6,+'405 - ANIMAIS'!AC116)</f>
        <v>0</v>
      </c>
      <c r="I95" s="605" t="str">
        <f>PROPER(IF(IF(+'405 - ANIMAIS'!AF116=0,'405 - ANIMAIS'!AP$6,+'405 - ANIMAIS'!AF116)=0,'405 - ANIMAIS'!AP$5,IF(+'405 - ANIMAIS'!AF116=0,'405 - ANIMAIS'!AP$6,+'405 - ANIMAIS'!AF116)))</f>
        <v/>
      </c>
      <c r="J95" s="604" t="str">
        <f>IF(+'405 - ANIMAIS'!$AP$7=0,"",+'405 - ANIMAIS'!$AP$7)</f>
        <v/>
      </c>
      <c r="K95" s="604" t="str">
        <f>IF(+'405 - ANIMAIS'!AQ116=0,"",+'405 - ANIMAIS'!AQ116)</f>
        <v/>
      </c>
      <c r="L95" s="604" t="str">
        <f>IF(+'405 - ANIMAIS'!AU116=0,"",+'405 - ANIMAIS'!AU116)</f>
        <v/>
      </c>
      <c r="M95" s="604" t="str">
        <f>IF(+'405 - ANIMAIS'!AY116=0,"",+'405 - ANIMAIS'!AY116)</f>
        <v/>
      </c>
      <c r="N95" s="589" t="str">
        <f>IF(+'405 - ANIMAIS'!AZ116=0,"", +'405 - ANIMAIS'!AZ116)</f>
        <v/>
      </c>
      <c r="O95" s="589">
        <f>+'405 - ANIMAIS'!BC116</f>
        <v>0</v>
      </c>
      <c r="P95" s="589">
        <f>+'405 - ANIMAIS'!Q116</f>
        <v>0</v>
      </c>
    </row>
    <row r="96" spans="1:16" x14ac:dyDescent="0.4">
      <c r="A96" s="604" t="str">
        <f>IF(+'405 - ANIMAIS'!B117=0,"",+'405 - ANIMAIS'!B117)</f>
        <v/>
      </c>
      <c r="B96" s="604" t="str">
        <f>IF(+'405 - ANIMAIS'!F117=0,"",+'405 - ANIMAIS'!F117)</f>
        <v/>
      </c>
      <c r="C96" s="604">
        <f>+'405 - ANIMAIS'!J117</f>
        <v>0</v>
      </c>
      <c r="D96" s="604">
        <f>+'405 - ANIMAIS'!L117</f>
        <v>0</v>
      </c>
      <c r="E96" s="604" t="str">
        <f>IFERROR(+IFERROR(IFERROR(VLOOKUP('405 - ANIMAIS'!AC117,localidades,2,FALSE),VLOOKUP('405 - ANIMAIS'!$AP$6,localidades,2,FALSE)),VLOOKUP('405 - ANIMAIS'!$AP$5,district_codes,2,FALSE)),"")</f>
        <v/>
      </c>
      <c r="F96" s="604" t="str">
        <f>delivery_events!C$3</f>
        <v/>
      </c>
      <c r="G96" s="605" t="str">
        <f>IF(+'405 - ANIMAIS'!$AP$9=0,"",+'405 - ANIMAIS'!$AP$9)</f>
        <v/>
      </c>
      <c r="H96" s="605">
        <f>IF(+'405 - ANIMAIS'!AC117=0,'405 - ANIMAIS'!AP$6,+'405 - ANIMAIS'!AC117)</f>
        <v>0</v>
      </c>
      <c r="I96" s="605" t="str">
        <f>PROPER(IF(IF(+'405 - ANIMAIS'!AF117=0,'405 - ANIMAIS'!AP$6,+'405 - ANIMAIS'!AF117)=0,'405 - ANIMAIS'!AP$5,IF(+'405 - ANIMAIS'!AF117=0,'405 - ANIMAIS'!AP$6,+'405 - ANIMAIS'!AF117)))</f>
        <v/>
      </c>
      <c r="J96" s="604" t="str">
        <f>IF(+'405 - ANIMAIS'!$AP$7=0,"",+'405 - ANIMAIS'!$AP$7)</f>
        <v/>
      </c>
      <c r="K96" s="604" t="str">
        <f>IF(+'405 - ANIMAIS'!AQ117=0,"",+'405 - ANIMAIS'!AQ117)</f>
        <v/>
      </c>
      <c r="L96" s="604" t="str">
        <f>IF(+'405 - ANIMAIS'!AU117=0,"",+'405 - ANIMAIS'!AU117)</f>
        <v/>
      </c>
      <c r="M96" s="604" t="str">
        <f>IF(+'405 - ANIMAIS'!AY117=0,"",+'405 - ANIMAIS'!AY117)</f>
        <v/>
      </c>
      <c r="N96" s="589" t="str">
        <f>IF(+'405 - ANIMAIS'!AZ117=0,"", +'405 - ANIMAIS'!AZ117)</f>
        <v/>
      </c>
      <c r="O96" s="589">
        <f>+'405 - ANIMAIS'!BC117</f>
        <v>0</v>
      </c>
      <c r="P96" s="589">
        <f>+'405 - ANIMAIS'!Q117</f>
        <v>0</v>
      </c>
    </row>
    <row r="97" spans="1:16" x14ac:dyDescent="0.4">
      <c r="A97" s="604" t="str">
        <f>IF(+'405 - ANIMAIS'!B118=0,"",+'405 - ANIMAIS'!B118)</f>
        <v/>
      </c>
      <c r="B97" s="604" t="str">
        <f>IF(+'405 - ANIMAIS'!F118=0,"",+'405 - ANIMAIS'!F118)</f>
        <v/>
      </c>
      <c r="C97" s="604">
        <f>+'405 - ANIMAIS'!J118</f>
        <v>0</v>
      </c>
      <c r="D97" s="604">
        <f>+'405 - ANIMAIS'!L118</f>
        <v>0</v>
      </c>
      <c r="E97" s="604" t="str">
        <f>IFERROR(+IFERROR(IFERROR(VLOOKUP('405 - ANIMAIS'!AC118,localidades,2,FALSE),VLOOKUP('405 - ANIMAIS'!$AP$6,localidades,2,FALSE)),VLOOKUP('405 - ANIMAIS'!$AP$5,district_codes,2,FALSE)),"")</f>
        <v/>
      </c>
      <c r="F97" s="604" t="str">
        <f>delivery_events!C$3</f>
        <v/>
      </c>
      <c r="G97" s="605" t="str">
        <f>IF(+'405 - ANIMAIS'!$AP$9=0,"",+'405 - ANIMAIS'!$AP$9)</f>
        <v/>
      </c>
      <c r="H97" s="605">
        <f>IF(+'405 - ANIMAIS'!AC118=0,'405 - ANIMAIS'!AP$6,+'405 - ANIMAIS'!AC118)</f>
        <v>0</v>
      </c>
      <c r="I97" s="605" t="str">
        <f>PROPER(IF(IF(+'405 - ANIMAIS'!AF118=0,'405 - ANIMAIS'!AP$6,+'405 - ANIMAIS'!AF118)=0,'405 - ANIMAIS'!AP$5,IF(+'405 - ANIMAIS'!AF118=0,'405 - ANIMAIS'!AP$6,+'405 - ANIMAIS'!AF118)))</f>
        <v/>
      </c>
      <c r="J97" s="604" t="str">
        <f>IF(+'405 - ANIMAIS'!$AP$7=0,"",+'405 - ANIMAIS'!$AP$7)</f>
        <v/>
      </c>
      <c r="K97" s="604" t="str">
        <f>IF(+'405 - ANIMAIS'!AQ118=0,"",+'405 - ANIMAIS'!AQ118)</f>
        <v/>
      </c>
      <c r="L97" s="604" t="str">
        <f>IF(+'405 - ANIMAIS'!AU118=0,"",+'405 - ANIMAIS'!AU118)</f>
        <v/>
      </c>
      <c r="M97" s="604" t="str">
        <f>IF(+'405 - ANIMAIS'!AY118=0,"",+'405 - ANIMAIS'!AY118)</f>
        <v/>
      </c>
      <c r="N97" s="589" t="str">
        <f>IF(+'405 - ANIMAIS'!AZ118=0,"", +'405 - ANIMAIS'!AZ118)</f>
        <v/>
      </c>
      <c r="O97" s="589">
        <f>+'405 - ANIMAIS'!BC118</f>
        <v>0</v>
      </c>
      <c r="P97" s="589">
        <f>+'405 - ANIMAIS'!Q118</f>
        <v>0</v>
      </c>
    </row>
    <row r="98" spans="1:16" x14ac:dyDescent="0.4">
      <c r="A98" s="604" t="str">
        <f>IF(+'405 - ANIMAIS'!B119=0,"",+'405 - ANIMAIS'!B119)</f>
        <v/>
      </c>
      <c r="B98" s="604" t="str">
        <f>IF(+'405 - ANIMAIS'!F119=0,"",+'405 - ANIMAIS'!F119)</f>
        <v/>
      </c>
      <c r="C98" s="604">
        <f>+'405 - ANIMAIS'!J119</f>
        <v>0</v>
      </c>
      <c r="D98" s="604">
        <f>+'405 - ANIMAIS'!L119</f>
        <v>0</v>
      </c>
      <c r="E98" s="604" t="str">
        <f>IFERROR(+IFERROR(IFERROR(VLOOKUP('405 - ANIMAIS'!AC119,localidades,2,FALSE),VLOOKUP('405 - ANIMAIS'!$AP$6,localidades,2,FALSE)),VLOOKUP('405 - ANIMAIS'!$AP$5,district_codes,2,FALSE)),"")</f>
        <v/>
      </c>
      <c r="F98" s="604" t="str">
        <f>delivery_events!C$3</f>
        <v/>
      </c>
      <c r="G98" s="605" t="str">
        <f>IF(+'405 - ANIMAIS'!$AP$9=0,"",+'405 - ANIMAIS'!$AP$9)</f>
        <v/>
      </c>
      <c r="H98" s="605">
        <f>IF(+'405 - ANIMAIS'!AC119=0,'405 - ANIMAIS'!AP$6,+'405 - ANIMAIS'!AC119)</f>
        <v>0</v>
      </c>
      <c r="I98" s="605" t="str">
        <f>PROPER(IF(IF(+'405 - ANIMAIS'!AF119=0,'405 - ANIMAIS'!AP$6,+'405 - ANIMAIS'!AF119)=0,'405 - ANIMAIS'!AP$5,IF(+'405 - ANIMAIS'!AF119=0,'405 - ANIMAIS'!AP$6,+'405 - ANIMAIS'!AF119)))</f>
        <v/>
      </c>
      <c r="J98" s="604" t="str">
        <f>IF(+'405 - ANIMAIS'!$AP$7=0,"",+'405 - ANIMAIS'!$AP$7)</f>
        <v/>
      </c>
      <c r="K98" s="604" t="str">
        <f>IF(+'405 - ANIMAIS'!AQ119=0,"",+'405 - ANIMAIS'!AQ119)</f>
        <v/>
      </c>
      <c r="L98" s="604" t="str">
        <f>IF(+'405 - ANIMAIS'!AU119=0,"",+'405 - ANIMAIS'!AU119)</f>
        <v/>
      </c>
      <c r="M98" s="604" t="str">
        <f>IF(+'405 - ANIMAIS'!AY119=0,"",+'405 - ANIMAIS'!AY119)</f>
        <v/>
      </c>
      <c r="N98" s="589" t="str">
        <f>IF(+'405 - ANIMAIS'!AZ119=0,"", +'405 - ANIMAIS'!AZ119)</f>
        <v/>
      </c>
      <c r="O98" s="589">
        <f>+'405 - ANIMAIS'!BC119</f>
        <v>0</v>
      </c>
      <c r="P98" s="589">
        <f>+'405 - ANIMAIS'!Q119</f>
        <v>0</v>
      </c>
    </row>
    <row r="99" spans="1:16" x14ac:dyDescent="0.4">
      <c r="A99" s="604" t="str">
        <f>IF(+'405 - ANIMAIS'!B120=0,"",+'405 - ANIMAIS'!B120)</f>
        <v/>
      </c>
      <c r="B99" s="604" t="str">
        <f>IF(+'405 - ANIMAIS'!F120=0,"",+'405 - ANIMAIS'!F120)</f>
        <v/>
      </c>
      <c r="C99" s="604">
        <f>+'405 - ANIMAIS'!J120</f>
        <v>0</v>
      </c>
      <c r="D99" s="604">
        <f>+'405 - ANIMAIS'!L120</f>
        <v>0</v>
      </c>
      <c r="E99" s="604" t="str">
        <f>IFERROR(+IFERROR(IFERROR(VLOOKUP('405 - ANIMAIS'!AC120,localidades,2,FALSE),VLOOKUP('405 - ANIMAIS'!$AP$6,localidades,2,FALSE)),VLOOKUP('405 - ANIMAIS'!$AP$5,district_codes,2,FALSE)),"")</f>
        <v/>
      </c>
      <c r="F99" s="604" t="str">
        <f>delivery_events!C$3</f>
        <v/>
      </c>
      <c r="G99" s="605" t="str">
        <f>IF(+'405 - ANIMAIS'!$AP$9=0,"",+'405 - ANIMAIS'!$AP$9)</f>
        <v/>
      </c>
      <c r="H99" s="605">
        <f>IF(+'405 - ANIMAIS'!AC120=0,'405 - ANIMAIS'!AP$6,+'405 - ANIMAIS'!AC120)</f>
        <v>0</v>
      </c>
      <c r="I99" s="605" t="str">
        <f>PROPER(IF(IF(+'405 - ANIMAIS'!AF120=0,'405 - ANIMAIS'!AP$6,+'405 - ANIMAIS'!AF120)=0,'405 - ANIMAIS'!AP$5,IF(+'405 - ANIMAIS'!AF120=0,'405 - ANIMAIS'!AP$6,+'405 - ANIMAIS'!AF120)))</f>
        <v/>
      </c>
      <c r="J99" s="604" t="str">
        <f>IF(+'405 - ANIMAIS'!$AP$7=0,"",+'405 - ANIMAIS'!$AP$7)</f>
        <v/>
      </c>
      <c r="K99" s="604" t="str">
        <f>IF(+'405 - ANIMAIS'!AQ120=0,"",+'405 - ANIMAIS'!AQ120)</f>
        <v/>
      </c>
      <c r="L99" s="604" t="str">
        <f>IF(+'405 - ANIMAIS'!AU120=0,"",+'405 - ANIMAIS'!AU120)</f>
        <v/>
      </c>
      <c r="M99" s="604" t="str">
        <f>IF(+'405 - ANIMAIS'!AY120=0,"",+'405 - ANIMAIS'!AY120)</f>
        <v/>
      </c>
      <c r="N99" s="589" t="str">
        <f>IF(+'405 - ANIMAIS'!AZ120=0,"", +'405 - ANIMAIS'!AZ120)</f>
        <v/>
      </c>
      <c r="O99" s="589">
        <f>+'405 - ANIMAIS'!BC120</f>
        <v>0</v>
      </c>
      <c r="P99" s="589">
        <f>+'405 - ANIMAIS'!Q120</f>
        <v>0</v>
      </c>
    </row>
    <row r="100" spans="1:16" x14ac:dyDescent="0.4">
      <c r="A100" s="604" t="str">
        <f>IF(+'405 - ANIMAIS'!B121=0,"",+'405 - ANIMAIS'!B121)</f>
        <v/>
      </c>
      <c r="B100" s="604" t="str">
        <f>IF(+'405 - ANIMAIS'!F121=0,"",+'405 - ANIMAIS'!F121)</f>
        <v/>
      </c>
      <c r="C100" s="604">
        <f>+'405 - ANIMAIS'!J121</f>
        <v>0</v>
      </c>
      <c r="D100" s="604">
        <f>+'405 - ANIMAIS'!L121</f>
        <v>0</v>
      </c>
      <c r="E100" s="604" t="str">
        <f>IFERROR(+IFERROR(IFERROR(VLOOKUP('405 - ANIMAIS'!AC121,localidades,2,FALSE),VLOOKUP('405 - ANIMAIS'!$AP$6,localidades,2,FALSE)),VLOOKUP('405 - ANIMAIS'!$AP$5,district_codes,2,FALSE)),"")</f>
        <v/>
      </c>
      <c r="F100" s="604" t="str">
        <f>delivery_events!C$3</f>
        <v/>
      </c>
      <c r="G100" s="605" t="str">
        <f>IF(+'405 - ANIMAIS'!$AP$9=0,"",+'405 - ANIMAIS'!$AP$9)</f>
        <v/>
      </c>
      <c r="H100" s="605">
        <f>IF(+'405 - ANIMAIS'!AC121=0,'405 - ANIMAIS'!AP$6,+'405 - ANIMAIS'!AC121)</f>
        <v>0</v>
      </c>
      <c r="I100" s="605" t="str">
        <f>PROPER(IF(IF(+'405 - ANIMAIS'!AF121=0,'405 - ANIMAIS'!AP$6,+'405 - ANIMAIS'!AF121)=0,'405 - ANIMAIS'!AP$5,IF(+'405 - ANIMAIS'!AF121=0,'405 - ANIMAIS'!AP$6,+'405 - ANIMAIS'!AF121)))</f>
        <v/>
      </c>
      <c r="J100" s="604" t="str">
        <f>IF(+'405 - ANIMAIS'!$AP$7=0,"",+'405 - ANIMAIS'!$AP$7)</f>
        <v/>
      </c>
      <c r="K100" s="604" t="str">
        <f>IF(+'405 - ANIMAIS'!AQ121=0,"",+'405 - ANIMAIS'!AQ121)</f>
        <v/>
      </c>
      <c r="L100" s="604" t="str">
        <f>IF(+'405 - ANIMAIS'!AU121=0,"",+'405 - ANIMAIS'!AU121)</f>
        <v/>
      </c>
      <c r="M100" s="604" t="str">
        <f>IF(+'405 - ANIMAIS'!AY121=0,"",+'405 - ANIMAIS'!AY121)</f>
        <v/>
      </c>
      <c r="N100" s="589" t="str">
        <f>IF(+'405 - ANIMAIS'!AZ121=0,"", +'405 - ANIMAIS'!AZ121)</f>
        <v/>
      </c>
      <c r="O100" s="589">
        <f>+'405 - ANIMAIS'!BC121</f>
        <v>0</v>
      </c>
      <c r="P100" s="589">
        <f>+'405 - ANIMAIS'!Q121</f>
        <v>0</v>
      </c>
    </row>
    <row r="101" spans="1:16" x14ac:dyDescent="0.4">
      <c r="A101" s="604" t="str">
        <f>IF(+'405 - ANIMAIS'!B122=0,"",+'405 - ANIMAIS'!B122)</f>
        <v/>
      </c>
      <c r="B101" s="604" t="str">
        <f>IF(+'405 - ANIMAIS'!F122=0,"",+'405 - ANIMAIS'!F122)</f>
        <v/>
      </c>
      <c r="C101" s="604">
        <f>+'405 - ANIMAIS'!J122</f>
        <v>0</v>
      </c>
      <c r="D101" s="604">
        <f>+'405 - ANIMAIS'!L122</f>
        <v>0</v>
      </c>
      <c r="E101" s="604" t="str">
        <f>IFERROR(+IFERROR(IFERROR(VLOOKUP('405 - ANIMAIS'!AC122,localidades,2,FALSE),VLOOKUP('405 - ANIMAIS'!$AP$6,localidades,2,FALSE)),VLOOKUP('405 - ANIMAIS'!$AP$5,district_codes,2,FALSE)),"")</f>
        <v/>
      </c>
      <c r="F101" s="604" t="str">
        <f>delivery_events!C$3</f>
        <v/>
      </c>
      <c r="G101" s="605" t="str">
        <f>IF(+'405 - ANIMAIS'!$AP$9=0,"",+'405 - ANIMAIS'!$AP$9)</f>
        <v/>
      </c>
      <c r="H101" s="605">
        <f>IF(+'405 - ANIMAIS'!AC122=0,'405 - ANIMAIS'!AP$6,+'405 - ANIMAIS'!AC122)</f>
        <v>0</v>
      </c>
      <c r="I101" s="605" t="str">
        <f>PROPER(IF(IF(+'405 - ANIMAIS'!AF122=0,'405 - ANIMAIS'!AP$6,+'405 - ANIMAIS'!AF122)=0,'405 - ANIMAIS'!AP$5,IF(+'405 - ANIMAIS'!AF122=0,'405 - ANIMAIS'!AP$6,+'405 - ANIMAIS'!AF122)))</f>
        <v/>
      </c>
      <c r="J101" s="604" t="str">
        <f>IF(+'405 - ANIMAIS'!$AP$7=0,"",+'405 - ANIMAIS'!$AP$7)</f>
        <v/>
      </c>
      <c r="K101" s="604" t="str">
        <f>IF(+'405 - ANIMAIS'!AQ122=0,"",+'405 - ANIMAIS'!AQ122)</f>
        <v/>
      </c>
      <c r="L101" s="604" t="str">
        <f>IF(+'405 - ANIMAIS'!AU122=0,"",+'405 - ANIMAIS'!AU122)</f>
        <v/>
      </c>
      <c r="M101" s="604" t="str">
        <f>IF(+'405 - ANIMAIS'!AY122=0,"",+'405 - ANIMAIS'!AY122)</f>
        <v/>
      </c>
      <c r="N101" s="589" t="str">
        <f>IF(+'405 - ANIMAIS'!AZ122=0,"", +'405 - ANIMAIS'!AZ122)</f>
        <v/>
      </c>
      <c r="O101" s="589">
        <f>+'405 - ANIMAIS'!BC122</f>
        <v>0</v>
      </c>
      <c r="P101" s="589">
        <f>+'405 - ANIMAIS'!Q122</f>
        <v>0</v>
      </c>
    </row>
    <row r="102" spans="1:16" x14ac:dyDescent="0.4">
      <c r="A102" s="604" t="str">
        <f>IF(+'405 - ANIMAIS'!B123=0,"",+'405 - ANIMAIS'!B123)</f>
        <v/>
      </c>
      <c r="B102" s="604" t="str">
        <f>IF(+'405 - ANIMAIS'!F123=0,"",+'405 - ANIMAIS'!F123)</f>
        <v/>
      </c>
      <c r="C102" s="604">
        <f>+'405 - ANIMAIS'!J123</f>
        <v>0</v>
      </c>
      <c r="D102" s="604">
        <f>+'405 - ANIMAIS'!L123</f>
        <v>0</v>
      </c>
      <c r="E102" s="604" t="str">
        <f>IFERROR(+IFERROR(IFERROR(VLOOKUP('405 - ANIMAIS'!AC123,localidades,2,FALSE),VLOOKUP('405 - ANIMAIS'!$AP$6,localidades,2,FALSE)),VLOOKUP('405 - ANIMAIS'!$AP$5,district_codes,2,FALSE)),"")</f>
        <v/>
      </c>
      <c r="F102" s="604" t="str">
        <f>delivery_events!C$3</f>
        <v/>
      </c>
      <c r="G102" s="605" t="str">
        <f>IF(+'405 - ANIMAIS'!$AP$9=0,"",+'405 - ANIMAIS'!$AP$9)</f>
        <v/>
      </c>
      <c r="H102" s="605">
        <f>IF(+'405 - ANIMAIS'!AC123=0,'405 - ANIMAIS'!AP$6,+'405 - ANIMAIS'!AC123)</f>
        <v>0</v>
      </c>
      <c r="I102" s="605" t="str">
        <f>PROPER(IF(IF(+'405 - ANIMAIS'!AF123=0,'405 - ANIMAIS'!AP$6,+'405 - ANIMAIS'!AF123)=0,'405 - ANIMAIS'!AP$5,IF(+'405 - ANIMAIS'!AF123=0,'405 - ANIMAIS'!AP$6,+'405 - ANIMAIS'!AF123)))</f>
        <v/>
      </c>
      <c r="J102" s="604" t="str">
        <f>IF(+'405 - ANIMAIS'!$AP$7=0,"",+'405 - ANIMAIS'!$AP$7)</f>
        <v/>
      </c>
      <c r="K102" s="604" t="str">
        <f>IF(+'405 - ANIMAIS'!AQ123=0,"",+'405 - ANIMAIS'!AQ123)</f>
        <v/>
      </c>
      <c r="L102" s="604" t="str">
        <f>IF(+'405 - ANIMAIS'!AU123=0,"",+'405 - ANIMAIS'!AU123)</f>
        <v/>
      </c>
      <c r="M102" s="604" t="str">
        <f>IF(+'405 - ANIMAIS'!AY123=0,"",+'405 - ANIMAIS'!AY123)</f>
        <v/>
      </c>
      <c r="N102" s="589" t="str">
        <f>IF(+'405 - ANIMAIS'!AZ123=0,"", +'405 - ANIMAIS'!AZ123)</f>
        <v/>
      </c>
      <c r="O102" s="589">
        <f>+'405 - ANIMAIS'!BC123</f>
        <v>0</v>
      </c>
      <c r="P102" s="589">
        <f>+'405 - ANIMAIS'!Q123</f>
        <v>0</v>
      </c>
    </row>
    <row r="103" spans="1:16" x14ac:dyDescent="0.4">
      <c r="A103" s="604" t="str">
        <f>IF(+'405 - ANIMAIS'!B124=0,"",+'405 - ANIMAIS'!B124)</f>
        <v/>
      </c>
      <c r="B103" s="604" t="str">
        <f>IF(+'405 - ANIMAIS'!F124=0,"",+'405 - ANIMAIS'!F124)</f>
        <v/>
      </c>
      <c r="C103" s="604">
        <f>+'405 - ANIMAIS'!J124</f>
        <v>0</v>
      </c>
      <c r="D103" s="604">
        <f>+'405 - ANIMAIS'!L124</f>
        <v>0</v>
      </c>
      <c r="E103" s="604" t="str">
        <f>IFERROR(+IFERROR(IFERROR(VLOOKUP('405 - ANIMAIS'!AC124,localidades,2,FALSE),VLOOKUP('405 - ANIMAIS'!$AP$6,localidades,2,FALSE)),VLOOKUP('405 - ANIMAIS'!$AP$5,district_codes,2,FALSE)),"")</f>
        <v/>
      </c>
      <c r="F103" s="604" t="str">
        <f>delivery_events!C$3</f>
        <v/>
      </c>
      <c r="G103" s="605" t="str">
        <f>IF(+'405 - ANIMAIS'!$AP$9=0,"",+'405 - ANIMAIS'!$AP$9)</f>
        <v/>
      </c>
      <c r="H103" s="605">
        <f>IF(+'405 - ANIMAIS'!AC124=0,'405 - ANIMAIS'!AP$6,+'405 - ANIMAIS'!AC124)</f>
        <v>0</v>
      </c>
      <c r="I103" s="605" t="str">
        <f>PROPER(IF(IF(+'405 - ANIMAIS'!AF124=0,'405 - ANIMAIS'!AP$6,+'405 - ANIMAIS'!AF124)=0,'405 - ANIMAIS'!AP$5,IF(+'405 - ANIMAIS'!AF124=0,'405 - ANIMAIS'!AP$6,+'405 - ANIMAIS'!AF124)))</f>
        <v/>
      </c>
      <c r="J103" s="604" t="str">
        <f>IF(+'405 - ANIMAIS'!$AP$7=0,"",+'405 - ANIMAIS'!$AP$7)</f>
        <v/>
      </c>
      <c r="K103" s="604" t="str">
        <f>IF(+'405 - ANIMAIS'!AQ124=0,"",+'405 - ANIMAIS'!AQ124)</f>
        <v/>
      </c>
      <c r="L103" s="604" t="str">
        <f>IF(+'405 - ANIMAIS'!AU124=0,"",+'405 - ANIMAIS'!AU124)</f>
        <v/>
      </c>
      <c r="M103" s="604" t="str">
        <f>IF(+'405 - ANIMAIS'!AY124=0,"",+'405 - ANIMAIS'!AY124)</f>
        <v/>
      </c>
      <c r="N103" s="589" t="str">
        <f>IF(+'405 - ANIMAIS'!AZ124=0,"", +'405 - ANIMAIS'!AZ124)</f>
        <v/>
      </c>
      <c r="O103" s="589">
        <f>+'405 - ANIMAIS'!BC124</f>
        <v>0</v>
      </c>
      <c r="P103" s="589">
        <f>+'405 - ANIMAIS'!Q124</f>
        <v>0</v>
      </c>
    </row>
    <row r="104" spans="1:16" x14ac:dyDescent="0.4">
      <c r="A104" s="604" t="str">
        <f>IF(+'405 - ANIMAIS'!B125=0,"",+'405 - ANIMAIS'!B125)</f>
        <v/>
      </c>
      <c r="B104" s="604" t="str">
        <f>IF(+'405 - ANIMAIS'!F125=0,"",+'405 - ANIMAIS'!F125)</f>
        <v/>
      </c>
      <c r="C104" s="604">
        <f>+'405 - ANIMAIS'!J125</f>
        <v>0</v>
      </c>
      <c r="D104" s="604">
        <f>+'405 - ANIMAIS'!L125</f>
        <v>0</v>
      </c>
      <c r="E104" s="604" t="str">
        <f>IFERROR(+IFERROR(IFERROR(VLOOKUP('405 - ANIMAIS'!AC125,localidades,2,FALSE),VLOOKUP('405 - ANIMAIS'!$AP$6,localidades,2,FALSE)),VLOOKUP('405 - ANIMAIS'!$AP$5,district_codes,2,FALSE)),"")</f>
        <v/>
      </c>
      <c r="F104" s="604" t="str">
        <f>delivery_events!C$3</f>
        <v/>
      </c>
      <c r="G104" s="605" t="str">
        <f>IF(+'405 - ANIMAIS'!$AP$9=0,"",+'405 - ANIMAIS'!$AP$9)</f>
        <v/>
      </c>
      <c r="H104" s="605">
        <f>IF(+'405 - ANIMAIS'!AC125=0,'405 - ANIMAIS'!AP$6,+'405 - ANIMAIS'!AC125)</f>
        <v>0</v>
      </c>
      <c r="I104" s="605" t="str">
        <f>PROPER(IF(IF(+'405 - ANIMAIS'!AF125=0,'405 - ANIMAIS'!AP$6,+'405 - ANIMAIS'!AF125)=0,'405 - ANIMAIS'!AP$5,IF(+'405 - ANIMAIS'!AF125=0,'405 - ANIMAIS'!AP$6,+'405 - ANIMAIS'!AF125)))</f>
        <v/>
      </c>
      <c r="J104" s="604" t="str">
        <f>IF(+'405 - ANIMAIS'!$AP$7=0,"",+'405 - ANIMAIS'!$AP$7)</f>
        <v/>
      </c>
      <c r="K104" s="604" t="str">
        <f>IF(+'405 - ANIMAIS'!AQ125=0,"",+'405 - ANIMAIS'!AQ125)</f>
        <v/>
      </c>
      <c r="L104" s="604" t="str">
        <f>IF(+'405 - ANIMAIS'!AU125=0,"",+'405 - ANIMAIS'!AU125)</f>
        <v/>
      </c>
      <c r="M104" s="604" t="str">
        <f>IF(+'405 - ANIMAIS'!AY125=0,"",+'405 - ANIMAIS'!AY125)</f>
        <v/>
      </c>
      <c r="N104" s="589" t="str">
        <f>IF(+'405 - ANIMAIS'!AZ125=0,"", +'405 - ANIMAIS'!AZ125)</f>
        <v/>
      </c>
      <c r="O104" s="589">
        <f>+'405 - ANIMAIS'!BC125</f>
        <v>0</v>
      </c>
      <c r="P104" s="589">
        <f>+'405 - ANIMAIS'!Q125</f>
        <v>0</v>
      </c>
    </row>
    <row r="105" spans="1:16" x14ac:dyDescent="0.4">
      <c r="A105" s="604" t="str">
        <f>IF(+'405 - ANIMAIS'!B126=0,"",+'405 - ANIMAIS'!B126)</f>
        <v/>
      </c>
      <c r="B105" s="604" t="str">
        <f>IF(+'405 - ANIMAIS'!F126=0,"",+'405 - ANIMAIS'!F126)</f>
        <v/>
      </c>
      <c r="C105" s="604">
        <f>+'405 - ANIMAIS'!J126</f>
        <v>0</v>
      </c>
      <c r="D105" s="604">
        <f>+'405 - ANIMAIS'!L126</f>
        <v>0</v>
      </c>
      <c r="E105" s="604" t="str">
        <f>IFERROR(+IFERROR(IFERROR(VLOOKUP('405 - ANIMAIS'!AC126,localidades,2,FALSE),VLOOKUP('405 - ANIMAIS'!$AP$6,localidades,2,FALSE)),VLOOKUP('405 - ANIMAIS'!$AP$5,district_codes,2,FALSE)),"")</f>
        <v/>
      </c>
      <c r="F105" s="604" t="str">
        <f>delivery_events!C$3</f>
        <v/>
      </c>
      <c r="G105" s="605" t="str">
        <f>IF(+'405 - ANIMAIS'!$AP$9=0,"",+'405 - ANIMAIS'!$AP$9)</f>
        <v/>
      </c>
      <c r="H105" s="605">
        <f>IF(+'405 - ANIMAIS'!AC126=0,'405 - ANIMAIS'!AP$6,+'405 - ANIMAIS'!AC126)</f>
        <v>0</v>
      </c>
      <c r="I105" s="605" t="str">
        <f>PROPER(IF(IF(+'405 - ANIMAIS'!AF126=0,'405 - ANIMAIS'!AP$6,+'405 - ANIMAIS'!AF126)=0,'405 - ANIMAIS'!AP$5,IF(+'405 - ANIMAIS'!AF126=0,'405 - ANIMAIS'!AP$6,+'405 - ANIMAIS'!AF126)))</f>
        <v/>
      </c>
      <c r="J105" s="604" t="str">
        <f>IF(+'405 - ANIMAIS'!$AP$7=0,"",+'405 - ANIMAIS'!$AP$7)</f>
        <v/>
      </c>
      <c r="K105" s="604" t="str">
        <f>IF(+'405 - ANIMAIS'!AQ126=0,"",+'405 - ANIMAIS'!AQ126)</f>
        <v/>
      </c>
      <c r="L105" s="604" t="str">
        <f>IF(+'405 - ANIMAIS'!AU126=0,"",+'405 - ANIMAIS'!AU126)</f>
        <v/>
      </c>
      <c r="M105" s="604" t="str">
        <f>IF(+'405 - ANIMAIS'!AY126=0,"",+'405 - ANIMAIS'!AY126)</f>
        <v/>
      </c>
      <c r="N105" s="589" t="str">
        <f>IF(+'405 - ANIMAIS'!AZ126=0,"", +'405 - ANIMAIS'!AZ126)</f>
        <v/>
      </c>
      <c r="O105" s="589">
        <f>+'405 - ANIMAIS'!BC126</f>
        <v>0</v>
      </c>
      <c r="P105" s="589">
        <f>+'405 - ANIMAIS'!Q126</f>
        <v>0</v>
      </c>
    </row>
    <row r="106" spans="1:16" x14ac:dyDescent="0.4">
      <c r="A106" s="604" t="str">
        <f>IF(+'405 - ANIMAIS'!B127=0,"",+'405 - ANIMAIS'!B127)</f>
        <v/>
      </c>
      <c r="B106" s="604" t="str">
        <f>IF(+'405 - ANIMAIS'!F127=0,"",+'405 - ANIMAIS'!F127)</f>
        <v/>
      </c>
      <c r="C106" s="604">
        <f>+'405 - ANIMAIS'!J127</f>
        <v>0</v>
      </c>
      <c r="D106" s="604">
        <f>+'405 - ANIMAIS'!L127</f>
        <v>0</v>
      </c>
      <c r="E106" s="604" t="str">
        <f>IFERROR(+IFERROR(IFERROR(VLOOKUP('405 - ANIMAIS'!AC127,localidades,2,FALSE),VLOOKUP('405 - ANIMAIS'!$AP$6,localidades,2,FALSE)),VLOOKUP('405 - ANIMAIS'!$AP$5,district_codes,2,FALSE)),"")</f>
        <v/>
      </c>
      <c r="F106" s="604" t="str">
        <f>delivery_events!C$3</f>
        <v/>
      </c>
      <c r="G106" s="605" t="str">
        <f>IF(+'405 - ANIMAIS'!$AP$9=0,"",+'405 - ANIMAIS'!$AP$9)</f>
        <v/>
      </c>
      <c r="H106" s="605">
        <f>IF(+'405 - ANIMAIS'!AC127=0,'405 - ANIMAIS'!AP$6,+'405 - ANIMAIS'!AC127)</f>
        <v>0</v>
      </c>
      <c r="I106" s="605" t="str">
        <f>PROPER(IF(IF(+'405 - ANIMAIS'!AF127=0,'405 - ANIMAIS'!AP$6,+'405 - ANIMAIS'!AF127)=0,'405 - ANIMAIS'!AP$5,IF(+'405 - ANIMAIS'!AF127=0,'405 - ANIMAIS'!AP$6,+'405 - ANIMAIS'!AF127)))</f>
        <v/>
      </c>
      <c r="J106" s="604" t="str">
        <f>IF(+'405 - ANIMAIS'!$AP$7=0,"",+'405 - ANIMAIS'!$AP$7)</f>
        <v/>
      </c>
      <c r="K106" s="604" t="str">
        <f>IF(+'405 - ANIMAIS'!AQ127=0,"",+'405 - ANIMAIS'!AQ127)</f>
        <v/>
      </c>
      <c r="L106" s="604" t="str">
        <f>IF(+'405 - ANIMAIS'!AU127=0,"",+'405 - ANIMAIS'!AU127)</f>
        <v/>
      </c>
      <c r="M106" s="604" t="str">
        <f>IF(+'405 - ANIMAIS'!AY127=0,"",+'405 - ANIMAIS'!AY127)</f>
        <v/>
      </c>
      <c r="N106" s="589" t="str">
        <f>IF(+'405 - ANIMAIS'!AZ127=0,"", +'405 - ANIMAIS'!AZ127)</f>
        <v/>
      </c>
      <c r="O106" s="589">
        <f>+'405 - ANIMAIS'!BC127</f>
        <v>0</v>
      </c>
      <c r="P106" s="589">
        <f>+'405 - ANIMAIS'!Q127</f>
        <v>0</v>
      </c>
    </row>
    <row r="107" spans="1:16" x14ac:dyDescent="0.4">
      <c r="A107" s="604" t="str">
        <f>IF(+'405 - ANIMAIS'!B128=0,"",+'405 - ANIMAIS'!B128)</f>
        <v/>
      </c>
      <c r="B107" s="604" t="str">
        <f>IF(+'405 - ANIMAIS'!F128=0,"",+'405 - ANIMAIS'!F128)</f>
        <v/>
      </c>
      <c r="C107" s="604">
        <f>+'405 - ANIMAIS'!J128</f>
        <v>0</v>
      </c>
      <c r="D107" s="604">
        <f>+'405 - ANIMAIS'!L128</f>
        <v>0</v>
      </c>
      <c r="E107" s="604" t="str">
        <f>IFERROR(+IFERROR(IFERROR(VLOOKUP('405 - ANIMAIS'!AC128,localidades,2,FALSE),VLOOKUP('405 - ANIMAIS'!$AP$6,localidades,2,FALSE)),VLOOKUP('405 - ANIMAIS'!$AP$5,district_codes,2,FALSE)),"")</f>
        <v/>
      </c>
      <c r="F107" s="604" t="str">
        <f>delivery_events!C$3</f>
        <v/>
      </c>
      <c r="G107" s="605" t="str">
        <f>IF(+'405 - ANIMAIS'!$AP$9=0,"",+'405 - ANIMAIS'!$AP$9)</f>
        <v/>
      </c>
      <c r="H107" s="605">
        <f>IF(+'405 - ANIMAIS'!AC128=0,'405 - ANIMAIS'!AP$6,+'405 - ANIMAIS'!AC128)</f>
        <v>0</v>
      </c>
      <c r="I107" s="605" t="str">
        <f>PROPER(IF(IF(+'405 - ANIMAIS'!AF128=0,'405 - ANIMAIS'!AP$6,+'405 - ANIMAIS'!AF128)=0,'405 - ANIMAIS'!AP$5,IF(+'405 - ANIMAIS'!AF128=0,'405 - ANIMAIS'!AP$6,+'405 - ANIMAIS'!AF128)))</f>
        <v/>
      </c>
      <c r="J107" s="604" t="str">
        <f>IF(+'405 - ANIMAIS'!$AP$7=0,"",+'405 - ANIMAIS'!$AP$7)</f>
        <v/>
      </c>
      <c r="K107" s="604" t="str">
        <f>IF(+'405 - ANIMAIS'!AQ128=0,"",+'405 - ANIMAIS'!AQ128)</f>
        <v/>
      </c>
      <c r="L107" s="604" t="str">
        <f>IF(+'405 - ANIMAIS'!AU128=0,"",+'405 - ANIMAIS'!AU128)</f>
        <v/>
      </c>
      <c r="M107" s="604" t="str">
        <f>IF(+'405 - ANIMAIS'!AY128=0,"",+'405 - ANIMAIS'!AY128)</f>
        <v/>
      </c>
      <c r="N107" s="589" t="str">
        <f>IF(+'405 - ANIMAIS'!AZ128=0,"", +'405 - ANIMAIS'!AZ128)</f>
        <v/>
      </c>
      <c r="O107" s="589">
        <f>+'405 - ANIMAIS'!BC128</f>
        <v>0</v>
      </c>
      <c r="P107" s="589">
        <f>+'405 - ANIMAIS'!Q128</f>
        <v>0</v>
      </c>
    </row>
    <row r="108" spans="1:16" x14ac:dyDescent="0.4">
      <c r="A108" s="604" t="str">
        <f>IF(+'405 - ANIMAIS'!B129=0,"",+'405 - ANIMAIS'!B129)</f>
        <v/>
      </c>
      <c r="B108" s="604" t="str">
        <f>IF(+'405 - ANIMAIS'!F129=0,"",+'405 - ANIMAIS'!F129)</f>
        <v/>
      </c>
      <c r="C108" s="604">
        <f>+'405 - ANIMAIS'!J129</f>
        <v>0</v>
      </c>
      <c r="D108" s="604">
        <f>+'405 - ANIMAIS'!L129</f>
        <v>0</v>
      </c>
      <c r="E108" s="604" t="str">
        <f>IFERROR(+IFERROR(IFERROR(VLOOKUP('405 - ANIMAIS'!AC129,localidades,2,FALSE),VLOOKUP('405 - ANIMAIS'!$AP$6,localidades,2,FALSE)),VLOOKUP('405 - ANIMAIS'!$AP$5,district_codes,2,FALSE)),"")</f>
        <v/>
      </c>
      <c r="F108" s="604" t="str">
        <f>delivery_events!C$3</f>
        <v/>
      </c>
      <c r="G108" s="605" t="str">
        <f>IF(+'405 - ANIMAIS'!$AP$9=0,"",+'405 - ANIMAIS'!$AP$9)</f>
        <v/>
      </c>
      <c r="H108" s="605">
        <f>IF(+'405 - ANIMAIS'!AC129=0,'405 - ANIMAIS'!AP$6,+'405 - ANIMAIS'!AC129)</f>
        <v>0</v>
      </c>
      <c r="I108" s="605" t="str">
        <f>PROPER(IF(IF(+'405 - ANIMAIS'!AF129=0,'405 - ANIMAIS'!AP$6,+'405 - ANIMAIS'!AF129)=0,'405 - ANIMAIS'!AP$5,IF(+'405 - ANIMAIS'!AF129=0,'405 - ANIMAIS'!AP$6,+'405 - ANIMAIS'!AF129)))</f>
        <v/>
      </c>
      <c r="J108" s="604" t="str">
        <f>IF(+'405 - ANIMAIS'!$AP$7=0,"",+'405 - ANIMAIS'!$AP$7)</f>
        <v/>
      </c>
      <c r="K108" s="604" t="str">
        <f>IF(+'405 - ANIMAIS'!AQ129=0,"",+'405 - ANIMAIS'!AQ129)</f>
        <v/>
      </c>
      <c r="L108" s="604" t="str">
        <f>IF(+'405 - ANIMAIS'!AU129=0,"",+'405 - ANIMAIS'!AU129)</f>
        <v/>
      </c>
      <c r="M108" s="604" t="str">
        <f>IF(+'405 - ANIMAIS'!AY129=0,"",+'405 - ANIMAIS'!AY129)</f>
        <v/>
      </c>
      <c r="N108" s="589" t="str">
        <f>IF(+'405 - ANIMAIS'!AZ129=0,"", +'405 - ANIMAIS'!AZ129)</f>
        <v/>
      </c>
      <c r="O108" s="589">
        <f>+'405 - ANIMAIS'!BC129</f>
        <v>0</v>
      </c>
      <c r="P108" s="589">
        <f>+'405 - ANIMAIS'!Q129</f>
        <v>0</v>
      </c>
    </row>
    <row r="109" spans="1:16" x14ac:dyDescent="0.4">
      <c r="A109" s="604" t="str">
        <f>IF(+'405 - ANIMAIS'!B130=0,"",+'405 - ANIMAIS'!B130)</f>
        <v/>
      </c>
      <c r="B109" s="604" t="str">
        <f>IF(+'405 - ANIMAIS'!F130=0,"",+'405 - ANIMAIS'!F130)</f>
        <v/>
      </c>
      <c r="C109" s="604">
        <f>+'405 - ANIMAIS'!J130</f>
        <v>0</v>
      </c>
      <c r="D109" s="604">
        <f>+'405 - ANIMAIS'!L130</f>
        <v>0</v>
      </c>
      <c r="E109" s="604" t="str">
        <f>IFERROR(+IFERROR(IFERROR(VLOOKUP('405 - ANIMAIS'!AC130,localidades,2,FALSE),VLOOKUP('405 - ANIMAIS'!$AP$6,localidades,2,FALSE)),VLOOKUP('405 - ANIMAIS'!$AP$5,district_codes,2,FALSE)),"")</f>
        <v/>
      </c>
      <c r="F109" s="604" t="str">
        <f>delivery_events!C$3</f>
        <v/>
      </c>
      <c r="G109" s="605" t="str">
        <f>IF(+'405 - ANIMAIS'!$AP$9=0,"",+'405 - ANIMAIS'!$AP$9)</f>
        <v/>
      </c>
      <c r="H109" s="605">
        <f>IF(+'405 - ANIMAIS'!AC130=0,'405 - ANIMAIS'!AP$6,+'405 - ANIMAIS'!AC130)</f>
        <v>0</v>
      </c>
      <c r="I109" s="605" t="str">
        <f>PROPER(IF(IF(+'405 - ANIMAIS'!AF130=0,'405 - ANIMAIS'!AP$6,+'405 - ANIMAIS'!AF130)=0,'405 - ANIMAIS'!AP$5,IF(+'405 - ANIMAIS'!AF130=0,'405 - ANIMAIS'!AP$6,+'405 - ANIMAIS'!AF130)))</f>
        <v/>
      </c>
      <c r="J109" s="604" t="str">
        <f>IF(+'405 - ANIMAIS'!$AP$7=0,"",+'405 - ANIMAIS'!$AP$7)</f>
        <v/>
      </c>
      <c r="K109" s="604" t="str">
        <f>IF(+'405 - ANIMAIS'!AQ130=0,"",+'405 - ANIMAIS'!AQ130)</f>
        <v/>
      </c>
      <c r="L109" s="604" t="str">
        <f>IF(+'405 - ANIMAIS'!AU130=0,"",+'405 - ANIMAIS'!AU130)</f>
        <v/>
      </c>
      <c r="M109" s="604" t="str">
        <f>IF(+'405 - ANIMAIS'!AY130=0,"",+'405 - ANIMAIS'!AY130)</f>
        <v/>
      </c>
      <c r="N109" s="589" t="str">
        <f>IF(+'405 - ANIMAIS'!AZ130=0,"", +'405 - ANIMAIS'!AZ130)</f>
        <v/>
      </c>
      <c r="O109" s="589">
        <f>+'405 - ANIMAIS'!BC130</f>
        <v>0</v>
      </c>
      <c r="P109" s="589">
        <f>+'405 - ANIMAIS'!Q130</f>
        <v>0</v>
      </c>
    </row>
    <row r="110" spans="1:16" x14ac:dyDescent="0.4">
      <c r="A110" s="604" t="str">
        <f>IF(+'405 - ANIMAIS'!B131=0,"",+'405 - ANIMAIS'!B131)</f>
        <v/>
      </c>
      <c r="B110" s="604" t="str">
        <f>IF(+'405 - ANIMAIS'!F131=0,"",+'405 - ANIMAIS'!F131)</f>
        <v/>
      </c>
      <c r="C110" s="604">
        <f>+'405 - ANIMAIS'!J131</f>
        <v>0</v>
      </c>
      <c r="D110" s="604">
        <f>+'405 - ANIMAIS'!L131</f>
        <v>0</v>
      </c>
      <c r="E110" s="604" t="str">
        <f>IFERROR(+IFERROR(IFERROR(VLOOKUP('405 - ANIMAIS'!AC131,localidades,2,FALSE),VLOOKUP('405 - ANIMAIS'!$AP$6,localidades,2,FALSE)),VLOOKUP('405 - ANIMAIS'!$AP$5,district_codes,2,FALSE)),"")</f>
        <v/>
      </c>
      <c r="F110" s="604" t="str">
        <f>delivery_events!C$3</f>
        <v/>
      </c>
      <c r="G110" s="605" t="str">
        <f>IF(+'405 - ANIMAIS'!$AP$9=0,"",+'405 - ANIMAIS'!$AP$9)</f>
        <v/>
      </c>
      <c r="H110" s="605">
        <f>IF(+'405 - ANIMAIS'!AC131=0,'405 - ANIMAIS'!AP$6,+'405 - ANIMAIS'!AC131)</f>
        <v>0</v>
      </c>
      <c r="I110" s="605" t="str">
        <f>PROPER(IF(IF(+'405 - ANIMAIS'!AF131=0,'405 - ANIMAIS'!AP$6,+'405 - ANIMAIS'!AF131)=0,'405 - ANIMAIS'!AP$5,IF(+'405 - ANIMAIS'!AF131=0,'405 - ANIMAIS'!AP$6,+'405 - ANIMAIS'!AF131)))</f>
        <v/>
      </c>
      <c r="J110" s="604" t="str">
        <f>IF(+'405 - ANIMAIS'!$AP$7=0,"",+'405 - ANIMAIS'!$AP$7)</f>
        <v/>
      </c>
      <c r="K110" s="604" t="str">
        <f>IF(+'405 - ANIMAIS'!AQ131=0,"",+'405 - ANIMAIS'!AQ131)</f>
        <v/>
      </c>
      <c r="L110" s="604" t="str">
        <f>IF(+'405 - ANIMAIS'!AU131=0,"",+'405 - ANIMAIS'!AU131)</f>
        <v/>
      </c>
      <c r="M110" s="604" t="str">
        <f>IF(+'405 - ANIMAIS'!AY131=0,"",+'405 - ANIMAIS'!AY131)</f>
        <v/>
      </c>
      <c r="N110" s="589" t="str">
        <f>IF(+'405 - ANIMAIS'!AZ131=0,"", +'405 - ANIMAIS'!AZ131)</f>
        <v/>
      </c>
      <c r="O110" s="589">
        <f>+'405 - ANIMAIS'!BC131</f>
        <v>0</v>
      </c>
      <c r="P110" s="589">
        <f>+'405 - ANIMAIS'!Q131</f>
        <v>0</v>
      </c>
    </row>
    <row r="111" spans="1:16" x14ac:dyDescent="0.4">
      <c r="A111" s="604" t="str">
        <f>IF(+'405 - ANIMAIS'!B132=0,"",+'405 - ANIMAIS'!B132)</f>
        <v/>
      </c>
      <c r="B111" s="604" t="str">
        <f>IF(+'405 - ANIMAIS'!F132=0,"",+'405 - ANIMAIS'!F132)</f>
        <v/>
      </c>
      <c r="C111" s="604">
        <f>+'405 - ANIMAIS'!J132</f>
        <v>0</v>
      </c>
      <c r="D111" s="604">
        <f>+'405 - ANIMAIS'!L132</f>
        <v>0</v>
      </c>
      <c r="E111" s="604" t="str">
        <f>IFERROR(+IFERROR(IFERROR(VLOOKUP('405 - ANIMAIS'!AC132,localidades,2,FALSE),VLOOKUP('405 - ANIMAIS'!$AP$6,localidades,2,FALSE)),VLOOKUP('405 - ANIMAIS'!$AP$5,district_codes,2,FALSE)),"")</f>
        <v/>
      </c>
      <c r="F111" s="604" t="str">
        <f>delivery_events!C$3</f>
        <v/>
      </c>
      <c r="G111" s="605" t="str">
        <f>IF(+'405 - ANIMAIS'!$AP$9=0,"",+'405 - ANIMAIS'!$AP$9)</f>
        <v/>
      </c>
      <c r="H111" s="605">
        <f>IF(+'405 - ANIMAIS'!AC132=0,'405 - ANIMAIS'!AP$6,+'405 - ANIMAIS'!AC132)</f>
        <v>0</v>
      </c>
      <c r="I111" s="605" t="str">
        <f>PROPER(IF(IF(+'405 - ANIMAIS'!AF132=0,'405 - ANIMAIS'!AP$6,+'405 - ANIMAIS'!AF132)=0,'405 - ANIMAIS'!AP$5,IF(+'405 - ANIMAIS'!AF132=0,'405 - ANIMAIS'!AP$6,+'405 - ANIMAIS'!AF132)))</f>
        <v/>
      </c>
      <c r="J111" s="604" t="str">
        <f>IF(+'405 - ANIMAIS'!$AP$7=0,"",+'405 - ANIMAIS'!$AP$7)</f>
        <v/>
      </c>
      <c r="K111" s="604" t="str">
        <f>IF(+'405 - ANIMAIS'!AQ132=0,"",+'405 - ANIMAIS'!AQ132)</f>
        <v/>
      </c>
      <c r="L111" s="604" t="str">
        <f>IF(+'405 - ANIMAIS'!AU132=0,"",+'405 - ANIMAIS'!AU132)</f>
        <v/>
      </c>
      <c r="M111" s="604" t="str">
        <f>IF(+'405 - ANIMAIS'!AY132=0,"",+'405 - ANIMAIS'!AY132)</f>
        <v/>
      </c>
      <c r="N111" s="589" t="str">
        <f>IF(+'405 - ANIMAIS'!AZ132=0,"", +'405 - ANIMAIS'!AZ132)</f>
        <v/>
      </c>
      <c r="O111" s="589">
        <f>+'405 - ANIMAIS'!BC132</f>
        <v>0</v>
      </c>
      <c r="P111" s="589">
        <f>+'405 - ANIMAIS'!Q132</f>
        <v>0</v>
      </c>
    </row>
    <row r="112" spans="1:16" x14ac:dyDescent="0.4">
      <c r="A112" s="604" t="str">
        <f>IF(+'405 - ANIMAIS'!B133=0,"",+'405 - ANIMAIS'!B133)</f>
        <v/>
      </c>
      <c r="B112" s="604" t="str">
        <f>IF(+'405 - ANIMAIS'!F133=0,"",+'405 - ANIMAIS'!F133)</f>
        <v/>
      </c>
      <c r="C112" s="604">
        <f>+'405 - ANIMAIS'!J133</f>
        <v>0</v>
      </c>
      <c r="D112" s="604">
        <f>+'405 - ANIMAIS'!L133</f>
        <v>0</v>
      </c>
      <c r="E112" s="604" t="str">
        <f>IFERROR(+IFERROR(IFERROR(VLOOKUP('405 - ANIMAIS'!AC133,localidades,2,FALSE),VLOOKUP('405 - ANIMAIS'!$AP$6,localidades,2,FALSE)),VLOOKUP('405 - ANIMAIS'!$AP$5,district_codes,2,FALSE)),"")</f>
        <v/>
      </c>
      <c r="F112" s="604" t="str">
        <f>delivery_events!C$3</f>
        <v/>
      </c>
      <c r="G112" s="605" t="str">
        <f>IF(+'405 - ANIMAIS'!$AP$9=0,"",+'405 - ANIMAIS'!$AP$9)</f>
        <v/>
      </c>
      <c r="H112" s="605">
        <f>IF(+'405 - ANIMAIS'!AC133=0,'405 - ANIMAIS'!AP$6,+'405 - ANIMAIS'!AC133)</f>
        <v>0</v>
      </c>
      <c r="I112" s="605" t="str">
        <f>PROPER(IF(IF(+'405 - ANIMAIS'!AF133=0,'405 - ANIMAIS'!AP$6,+'405 - ANIMAIS'!AF133)=0,'405 - ANIMAIS'!AP$5,IF(+'405 - ANIMAIS'!AF133=0,'405 - ANIMAIS'!AP$6,+'405 - ANIMAIS'!AF133)))</f>
        <v/>
      </c>
      <c r="J112" s="604" t="str">
        <f>IF(+'405 - ANIMAIS'!$AP$7=0,"",+'405 - ANIMAIS'!$AP$7)</f>
        <v/>
      </c>
      <c r="K112" s="604" t="str">
        <f>IF(+'405 - ANIMAIS'!AQ133=0,"",+'405 - ANIMAIS'!AQ133)</f>
        <v/>
      </c>
      <c r="L112" s="604" t="str">
        <f>IF(+'405 - ANIMAIS'!AU133=0,"",+'405 - ANIMAIS'!AU133)</f>
        <v/>
      </c>
      <c r="M112" s="604" t="str">
        <f>IF(+'405 - ANIMAIS'!AY133=0,"",+'405 - ANIMAIS'!AY133)</f>
        <v/>
      </c>
      <c r="N112" s="589" t="str">
        <f>IF(+'405 - ANIMAIS'!AZ133=0,"", +'405 - ANIMAIS'!AZ133)</f>
        <v/>
      </c>
      <c r="O112" s="589">
        <f>+'405 - ANIMAIS'!BC133</f>
        <v>0</v>
      </c>
      <c r="P112" s="589">
        <f>+'405 - ANIMAIS'!Q133</f>
        <v>0</v>
      </c>
    </row>
    <row r="113" spans="1:16" x14ac:dyDescent="0.4">
      <c r="A113" s="604" t="str">
        <f>IF(+'405 - ANIMAIS'!B134=0,"",+'405 - ANIMAIS'!B134)</f>
        <v/>
      </c>
      <c r="B113" s="604" t="str">
        <f>IF(+'405 - ANIMAIS'!F134=0,"",+'405 - ANIMAIS'!F134)</f>
        <v/>
      </c>
      <c r="C113" s="604">
        <f>+'405 - ANIMAIS'!J134</f>
        <v>0</v>
      </c>
      <c r="D113" s="604">
        <f>+'405 - ANIMAIS'!L134</f>
        <v>0</v>
      </c>
      <c r="E113" s="604" t="str">
        <f>IFERROR(+IFERROR(IFERROR(VLOOKUP('405 - ANIMAIS'!AC134,localidades,2,FALSE),VLOOKUP('405 - ANIMAIS'!$AP$6,localidades,2,FALSE)),VLOOKUP('405 - ANIMAIS'!$AP$5,district_codes,2,FALSE)),"")</f>
        <v/>
      </c>
      <c r="F113" s="604" t="str">
        <f>delivery_events!C$3</f>
        <v/>
      </c>
      <c r="G113" s="605" t="str">
        <f>IF(+'405 - ANIMAIS'!$AP$9=0,"",+'405 - ANIMAIS'!$AP$9)</f>
        <v/>
      </c>
      <c r="H113" s="605">
        <f>IF(+'405 - ANIMAIS'!AC134=0,'405 - ANIMAIS'!AP$6,+'405 - ANIMAIS'!AC134)</f>
        <v>0</v>
      </c>
      <c r="I113" s="605" t="str">
        <f>PROPER(IF(IF(+'405 - ANIMAIS'!AF134=0,'405 - ANIMAIS'!AP$6,+'405 - ANIMAIS'!AF134)=0,'405 - ANIMAIS'!AP$5,IF(+'405 - ANIMAIS'!AF134=0,'405 - ANIMAIS'!AP$6,+'405 - ANIMAIS'!AF134)))</f>
        <v/>
      </c>
      <c r="J113" s="604" t="str">
        <f>IF(+'405 - ANIMAIS'!$AP$7=0,"",+'405 - ANIMAIS'!$AP$7)</f>
        <v/>
      </c>
      <c r="K113" s="604" t="str">
        <f>IF(+'405 - ANIMAIS'!AQ134=0,"",+'405 - ANIMAIS'!AQ134)</f>
        <v/>
      </c>
      <c r="L113" s="604" t="str">
        <f>IF(+'405 - ANIMAIS'!AU134=0,"",+'405 - ANIMAIS'!AU134)</f>
        <v/>
      </c>
      <c r="M113" s="604" t="str">
        <f>IF(+'405 - ANIMAIS'!AY134=0,"",+'405 - ANIMAIS'!AY134)</f>
        <v/>
      </c>
      <c r="N113" s="589" t="str">
        <f>IF(+'405 - ANIMAIS'!AZ134=0,"", +'405 - ANIMAIS'!AZ134)</f>
        <v/>
      </c>
      <c r="O113" s="589">
        <f>+'405 - ANIMAIS'!BC134</f>
        <v>0</v>
      </c>
      <c r="P113" s="589">
        <f>+'405 - ANIMAIS'!Q134</f>
        <v>0</v>
      </c>
    </row>
    <row r="114" spans="1:16" x14ac:dyDescent="0.4">
      <c r="A114" s="604" t="str">
        <f>IF(+'405 - ANIMAIS'!B135=0,"",+'405 - ANIMAIS'!B135)</f>
        <v/>
      </c>
      <c r="B114" s="604" t="str">
        <f>IF(+'405 - ANIMAIS'!F135=0,"",+'405 - ANIMAIS'!F135)</f>
        <v/>
      </c>
      <c r="C114" s="604">
        <f>+'405 - ANIMAIS'!J135</f>
        <v>0</v>
      </c>
      <c r="D114" s="604">
        <f>+'405 - ANIMAIS'!L135</f>
        <v>0</v>
      </c>
      <c r="E114" s="604" t="str">
        <f>IFERROR(+IFERROR(IFERROR(VLOOKUP('405 - ANIMAIS'!AC135,localidades,2,FALSE),VLOOKUP('405 - ANIMAIS'!$AP$6,localidades,2,FALSE)),VLOOKUP('405 - ANIMAIS'!$AP$5,district_codes,2,FALSE)),"")</f>
        <v/>
      </c>
      <c r="F114" s="604" t="str">
        <f>delivery_events!C$3</f>
        <v/>
      </c>
      <c r="G114" s="605" t="str">
        <f>IF(+'405 - ANIMAIS'!$AP$9=0,"",+'405 - ANIMAIS'!$AP$9)</f>
        <v/>
      </c>
      <c r="H114" s="605">
        <f>IF(+'405 - ANIMAIS'!AC135=0,'405 - ANIMAIS'!AP$6,+'405 - ANIMAIS'!AC135)</f>
        <v>0</v>
      </c>
      <c r="I114" s="605" t="str">
        <f>PROPER(IF(IF(+'405 - ANIMAIS'!AF135=0,'405 - ANIMAIS'!AP$6,+'405 - ANIMAIS'!AF135)=0,'405 - ANIMAIS'!AP$5,IF(+'405 - ANIMAIS'!AF135=0,'405 - ANIMAIS'!AP$6,+'405 - ANIMAIS'!AF135)))</f>
        <v/>
      </c>
      <c r="J114" s="604" t="str">
        <f>IF(+'405 - ANIMAIS'!$AP$7=0,"",+'405 - ANIMAIS'!$AP$7)</f>
        <v/>
      </c>
      <c r="K114" s="604" t="str">
        <f>IF(+'405 - ANIMAIS'!AQ135=0,"",+'405 - ANIMAIS'!AQ135)</f>
        <v/>
      </c>
      <c r="L114" s="604" t="str">
        <f>IF(+'405 - ANIMAIS'!AU135=0,"",+'405 - ANIMAIS'!AU135)</f>
        <v/>
      </c>
      <c r="M114" s="604" t="str">
        <f>IF(+'405 - ANIMAIS'!AY135=0,"",+'405 - ANIMAIS'!AY135)</f>
        <v/>
      </c>
      <c r="N114" s="589" t="str">
        <f>IF(+'405 - ANIMAIS'!AZ135=0,"", +'405 - ANIMAIS'!AZ135)</f>
        <v/>
      </c>
      <c r="O114" s="589">
        <f>+'405 - ANIMAIS'!BC135</f>
        <v>0</v>
      </c>
      <c r="P114" s="589">
        <f>+'405 - ANIMAIS'!Q135</f>
        <v>0</v>
      </c>
    </row>
    <row r="116" spans="1:16" x14ac:dyDescent="0.4">
      <c r="A116" s="338" t="s">
        <v>3451</v>
      </c>
      <c r="B116" s="338" t="s">
        <v>3451</v>
      </c>
      <c r="C116" s="338" t="s">
        <v>3451</v>
      </c>
      <c r="D116" s="338">
        <v>1999</v>
      </c>
      <c r="E116" s="338">
        <v>40201030</v>
      </c>
      <c r="F116" s="338">
        <v>40201030</v>
      </c>
      <c r="G116" s="606">
        <v>45097</v>
      </c>
      <c r="H116" s="606" t="s">
        <v>3451</v>
      </c>
      <c r="I116" s="606" t="s">
        <v>3451</v>
      </c>
      <c r="J116" s="338" t="s">
        <v>3451</v>
      </c>
      <c r="K116" s="338" t="s">
        <v>3451</v>
      </c>
      <c r="L116" s="338" t="s">
        <v>3451</v>
      </c>
      <c r="M116" s="338" t="s">
        <v>3451</v>
      </c>
      <c r="N116" s="338">
        <v>1</v>
      </c>
      <c r="O116" s="338" t="s">
        <v>3453</v>
      </c>
      <c r="P116" s="338" t="s">
        <v>3451</v>
      </c>
    </row>
    <row r="117" spans="1:16" x14ac:dyDescent="0.4">
      <c r="A117" s="338" t="s">
        <v>3188</v>
      </c>
      <c r="B117" s="338" t="s">
        <v>3188</v>
      </c>
      <c r="C117" s="338" t="s">
        <v>3188</v>
      </c>
      <c r="D117" s="338" t="s">
        <v>3190</v>
      </c>
      <c r="E117" s="338" t="s">
        <v>3190</v>
      </c>
      <c r="F117" s="338" t="s">
        <v>3190</v>
      </c>
      <c r="G117" s="606" t="s">
        <v>3189</v>
      </c>
      <c r="H117" s="338" t="s">
        <v>3188</v>
      </c>
      <c r="I117" s="338" t="s">
        <v>3188</v>
      </c>
      <c r="J117" s="338" t="s">
        <v>3188</v>
      </c>
      <c r="K117" s="338" t="s">
        <v>3188</v>
      </c>
      <c r="L117" s="338" t="s">
        <v>3188</v>
      </c>
      <c r="M117" s="338" t="s">
        <v>3188</v>
      </c>
      <c r="N117" s="338" t="s">
        <v>3190</v>
      </c>
      <c r="O117" s="338" t="s">
        <v>3188</v>
      </c>
      <c r="P117" s="338" t="s">
        <v>3188</v>
      </c>
    </row>
    <row r="120" spans="1:16" s="496" customFormat="1" ht="13.5" x14ac:dyDescent="0.35">
      <c r="A120" s="496" t="str">
        <f>"c('"&amp;_xlfn.TEXTJOIN("', '",,117:117)&amp;"')"</f>
        <v>c('text', 'text', 'text', 'numeric', 'numeric', 'numeric', 'date', 'text', 'text', 'text', 'text', 'text', 'text', 'numeric', 'text', 'text')</v>
      </c>
      <c r="J120" s="579"/>
    </row>
  </sheetData>
  <conditionalFormatting sqref="A120">
    <cfRule type="duplicateValues" dxfId="22" priority="1"/>
  </conditionalFormatting>
  <conditionalFormatting sqref="A120:XFD120">
    <cfRule type="cellIs" dxfId="21" priority="2" operator="equal">
      <formula>0</formula>
    </cfRule>
  </conditionalFormatting>
  <pageMargins left="0.7" right="0.7" top="0.75" bottom="0.75" header="0.3" footer="0.3"/>
  <ignoredErrors>
    <ignoredError sqref="L2:M114"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CD07E-0BA9-44A0-ABFC-E7DAC3275F37}">
  <sheetPr codeName="Sheet19">
    <tabColor rgb="FF0070C0"/>
  </sheetPr>
  <dimension ref="A1:BU122"/>
  <sheetViews>
    <sheetView showGridLines="0" view="pageBreakPreview" zoomScaleNormal="130" zoomScaleSheetLayoutView="100" workbookViewId="0">
      <selection activeCell="L22" sqref="L22:AN24"/>
    </sheetView>
  </sheetViews>
  <sheetFormatPr defaultColWidth="2.53125" defaultRowHeight="13.9" x14ac:dyDescent="0.4"/>
  <cols>
    <col min="1" max="1" width="2.3984375" style="105" customWidth="1"/>
    <col min="2" max="2" width="3.6640625" style="105" customWidth="1"/>
    <col min="3" max="3" width="3.06640625" style="105" customWidth="1"/>
    <col min="4" max="4" width="2.46484375" style="105" customWidth="1"/>
    <col min="5" max="5" width="1.265625" style="105" customWidth="1"/>
    <col min="6" max="6" width="2.53125" style="105" customWidth="1"/>
    <col min="7" max="7" width="3.06640625" style="105" customWidth="1"/>
    <col min="8" max="8" width="1.9296875" style="105" customWidth="1"/>
    <col min="9" max="9" width="2.59765625" style="105" customWidth="1"/>
    <col min="10" max="10" width="1" style="105" customWidth="1"/>
    <col min="11" max="11" width="1.46484375" style="105" customWidth="1"/>
    <col min="12" max="12" width="2.3984375" style="105" customWidth="1"/>
    <col min="13" max="13" width="2.46484375" style="105" customWidth="1"/>
    <col min="14" max="14" width="2.86328125" style="105" hidden="1" customWidth="1"/>
    <col min="15" max="16" width="2.33203125" style="105" hidden="1" customWidth="1"/>
    <col min="17" max="17" width="2.86328125" style="105" hidden="1" customWidth="1"/>
    <col min="18" max="18" width="1.53125" style="105" customWidth="1"/>
    <col min="19" max="19" width="1.3984375" style="105" customWidth="1"/>
    <col min="20" max="20" width="2" style="105" customWidth="1"/>
    <col min="21" max="21" width="2.06640625" style="105" customWidth="1"/>
    <col min="22" max="22" width="1.33203125" style="105" customWidth="1"/>
    <col min="23" max="23" width="1.6640625" style="105" customWidth="1"/>
    <col min="24" max="25" width="2.3984375" style="105" customWidth="1"/>
    <col min="26" max="26" width="3.3984375" style="105" customWidth="1"/>
    <col min="27" max="29" width="2.3984375" style="105" customWidth="1"/>
    <col min="30" max="30" width="3.796875" style="105" customWidth="1"/>
    <col min="31" max="31" width="2.3984375" style="105" customWidth="1"/>
    <col min="32" max="32" width="2.33203125" style="105" customWidth="1"/>
    <col min="33" max="33" width="4.06640625" style="105" customWidth="1"/>
    <col min="34" max="34" width="2.33203125" style="105" customWidth="1"/>
    <col min="35" max="35" width="4.1328125" style="105" customWidth="1"/>
    <col min="36" max="37" width="4.73046875" style="105" customWidth="1"/>
    <col min="38" max="38" width="2.6640625" style="105" customWidth="1"/>
    <col min="39" max="39" width="2.73046875" style="105" customWidth="1"/>
    <col min="40" max="40" width="1.3984375" style="105" customWidth="1"/>
    <col min="41" max="41" width="2" style="105" hidden="1" customWidth="1"/>
    <col min="42" max="42" width="2.53125" style="105" hidden="1" customWidth="1"/>
    <col min="43" max="43" width="2.6640625" style="105" hidden="1" customWidth="1"/>
    <col min="44" max="44" width="2" style="105" hidden="1" customWidth="1"/>
    <col min="45" max="47" width="1.796875" style="105" customWidth="1"/>
    <col min="48" max="48" width="2.46484375" style="105" customWidth="1"/>
    <col min="49" max="56" width="1.796875" style="105" customWidth="1"/>
    <col min="57" max="57" width="1.796875" style="107" customWidth="1"/>
    <col min="58" max="69" width="1.796875" style="105" customWidth="1"/>
    <col min="70" max="70" width="3.1328125" style="105" customWidth="1"/>
    <col min="71" max="71" width="1.265625" style="105" customWidth="1"/>
    <col min="72" max="72" width="3" style="105" customWidth="1"/>
    <col min="73" max="73" width="1.53125" style="105" customWidth="1"/>
    <col min="74" max="16384" width="2.53125" style="105"/>
  </cols>
  <sheetData>
    <row r="1" spans="1:73" ht="14.25" customHeight="1" x14ac:dyDescent="0.4">
      <c r="A1" s="172"/>
      <c r="B1" s="173"/>
      <c r="C1" s="173"/>
      <c r="D1" s="173"/>
      <c r="E1" s="173"/>
      <c r="F1" s="174"/>
      <c r="G1" s="174"/>
      <c r="H1" s="174"/>
      <c r="I1" s="174"/>
      <c r="J1" s="174"/>
      <c r="K1" s="174"/>
      <c r="L1" s="174"/>
      <c r="M1" s="174"/>
      <c r="N1" s="174"/>
      <c r="O1" s="174"/>
      <c r="P1" s="174"/>
      <c r="Q1" s="174"/>
      <c r="R1" s="174"/>
      <c r="S1" s="174"/>
      <c r="T1" s="174"/>
      <c r="U1" s="174"/>
      <c r="V1" s="174"/>
      <c r="W1" s="2209" t="s">
        <v>2607</v>
      </c>
      <c r="X1" s="2209"/>
      <c r="Y1" s="2209"/>
      <c r="Z1" s="2209"/>
      <c r="AA1" s="2209"/>
      <c r="AB1" s="2209"/>
      <c r="AC1" s="2209"/>
      <c r="AD1" s="2209"/>
      <c r="AE1" s="2209"/>
      <c r="AF1" s="2209"/>
      <c r="AG1" s="2209"/>
      <c r="AH1" s="2209"/>
      <c r="AI1" s="2209"/>
      <c r="AJ1" s="2209"/>
      <c r="AK1" s="2213" t="s">
        <v>2603</v>
      </c>
      <c r="AL1" s="2213"/>
      <c r="AM1" s="2213"/>
      <c r="AN1" s="2213"/>
      <c r="AO1" s="2215" t="s">
        <v>2269</v>
      </c>
      <c r="AP1" s="1121"/>
      <c r="AQ1" s="1121"/>
      <c r="AR1" s="1121"/>
      <c r="AS1" s="1121"/>
      <c r="AT1" s="1121"/>
      <c r="AU1" s="1121"/>
      <c r="AV1" s="1121"/>
      <c r="AW1" s="1121"/>
      <c r="AX1" s="1121"/>
      <c r="AY1" s="1121"/>
      <c r="AZ1" s="1121"/>
      <c r="BA1" s="1121"/>
      <c r="BB1" s="1121"/>
      <c r="BC1" s="1121"/>
      <c r="BD1" s="1121"/>
      <c r="BE1" s="1121"/>
      <c r="BF1" s="1121"/>
      <c r="BG1" s="1121"/>
      <c r="BH1" s="1121"/>
      <c r="BI1" s="1121"/>
      <c r="BJ1" s="2216"/>
      <c r="BK1" s="2258" t="s">
        <v>2270</v>
      </c>
      <c r="BL1" s="2259"/>
      <c r="BM1" s="2259"/>
      <c r="BN1" s="2259"/>
      <c r="BO1" s="2259"/>
      <c r="BP1" s="2259"/>
      <c r="BQ1" s="2259"/>
      <c r="BR1" s="2259"/>
      <c r="BS1" s="2259"/>
      <c r="BT1" s="2259"/>
      <c r="BU1" s="2260"/>
    </row>
    <row r="2" spans="1:73" ht="13.5" customHeight="1" x14ac:dyDescent="0.4">
      <c r="A2" s="176"/>
      <c r="B2" s="35"/>
      <c r="C2" s="35"/>
      <c r="D2" s="35"/>
      <c r="E2" s="35"/>
      <c r="F2" s="7"/>
      <c r="G2" s="177"/>
      <c r="H2" s="6"/>
      <c r="I2" s="6"/>
      <c r="J2" s="6"/>
      <c r="K2" s="6"/>
      <c r="L2" s="6"/>
      <c r="M2" s="6"/>
      <c r="N2" s="6"/>
      <c r="O2" s="6"/>
      <c r="P2" s="6"/>
      <c r="Q2" s="6"/>
      <c r="R2" s="6"/>
      <c r="S2" s="6"/>
      <c r="T2" s="6"/>
      <c r="U2" s="6"/>
      <c r="V2" s="6"/>
      <c r="W2" s="2210"/>
      <c r="X2" s="2210"/>
      <c r="Y2" s="2210"/>
      <c r="Z2" s="2210"/>
      <c r="AA2" s="2210"/>
      <c r="AB2" s="2210"/>
      <c r="AC2" s="2210"/>
      <c r="AD2" s="2210"/>
      <c r="AE2" s="2210"/>
      <c r="AF2" s="2210"/>
      <c r="AG2" s="2210"/>
      <c r="AH2" s="2210"/>
      <c r="AI2" s="2210"/>
      <c r="AJ2" s="2210"/>
      <c r="AK2" s="1772"/>
      <c r="AL2" s="1772"/>
      <c r="AM2" s="1772"/>
      <c r="AN2" s="1772"/>
      <c r="AO2" s="1710" t="s">
        <v>1956</v>
      </c>
      <c r="AP2" s="1107"/>
      <c r="AQ2" s="1107"/>
      <c r="AR2" s="1107"/>
      <c r="AS2" s="1107"/>
      <c r="AT2" s="1107"/>
      <c r="AU2" s="1107"/>
      <c r="AV2" s="1107"/>
      <c r="AW2" s="1107"/>
      <c r="AX2" s="1107"/>
      <c r="AY2" s="2206"/>
      <c r="AZ2" s="2207"/>
      <c r="BA2" s="2207"/>
      <c r="BB2" s="2207"/>
      <c r="BC2" s="2207"/>
      <c r="BD2" s="2207"/>
      <c r="BE2" s="2207"/>
      <c r="BF2" s="2207"/>
      <c r="BG2" s="2207"/>
      <c r="BH2" s="2207"/>
      <c r="BI2" s="2207"/>
      <c r="BJ2" s="2208"/>
      <c r="BK2" s="2261"/>
      <c r="BL2" s="2262"/>
      <c r="BM2" s="2262"/>
      <c r="BN2" s="2262"/>
      <c r="BO2" s="2262"/>
      <c r="BP2" s="2262"/>
      <c r="BQ2" s="2262"/>
      <c r="BR2" s="2262"/>
      <c r="BS2" s="2262"/>
      <c r="BT2" s="2262"/>
      <c r="BU2" s="2263"/>
    </row>
    <row r="3" spans="1:73" ht="13.5" customHeight="1" x14ac:dyDescent="0.4">
      <c r="A3" s="176"/>
      <c r="B3" s="35"/>
      <c r="C3" s="35"/>
      <c r="D3" s="35"/>
      <c r="E3" s="35"/>
      <c r="F3" s="6"/>
      <c r="G3" s="177"/>
      <c r="H3" s="6"/>
      <c r="I3" s="6"/>
      <c r="J3" s="6"/>
      <c r="K3" s="6"/>
      <c r="L3" s="6"/>
      <c r="M3" s="6"/>
      <c r="N3" s="6"/>
      <c r="O3" s="6"/>
      <c r="P3" s="6"/>
      <c r="Q3" s="6"/>
      <c r="R3" s="6"/>
      <c r="S3" s="6"/>
      <c r="T3" s="6"/>
      <c r="U3" s="6"/>
      <c r="V3" s="6"/>
      <c r="W3" s="2210"/>
      <c r="X3" s="2210"/>
      <c r="Y3" s="2210"/>
      <c r="Z3" s="2210"/>
      <c r="AA3" s="2210"/>
      <c r="AB3" s="2210"/>
      <c r="AC3" s="2210"/>
      <c r="AD3" s="2210"/>
      <c r="AE3" s="2210"/>
      <c r="AF3" s="2210"/>
      <c r="AG3" s="2210"/>
      <c r="AH3" s="2210"/>
      <c r="AI3" s="2210"/>
      <c r="AJ3" s="2210"/>
      <c r="AK3" s="1772"/>
      <c r="AL3" s="1772"/>
      <c r="AM3" s="1772"/>
      <c r="AN3" s="1772"/>
      <c r="AO3" s="1710" t="s">
        <v>2540</v>
      </c>
      <c r="AP3" s="1107"/>
      <c r="AQ3" s="1107"/>
      <c r="AR3" s="1107"/>
      <c r="AS3" s="1107"/>
      <c r="AT3" s="1107"/>
      <c r="AU3" s="1107"/>
      <c r="AV3" s="1107"/>
      <c r="AW3" s="1107"/>
      <c r="AX3" s="1107"/>
      <c r="AY3" s="2206"/>
      <c r="AZ3" s="2207"/>
      <c r="BA3" s="2207"/>
      <c r="BB3" s="2207"/>
      <c r="BC3" s="2207"/>
      <c r="BD3" s="2207"/>
      <c r="BE3" s="2207"/>
      <c r="BF3" s="2207"/>
      <c r="BG3" s="2207"/>
      <c r="BH3" s="2207"/>
      <c r="BI3" s="2207"/>
      <c r="BJ3" s="2208"/>
      <c r="BK3" s="2261"/>
      <c r="BL3" s="2262"/>
      <c r="BM3" s="2262"/>
      <c r="BN3" s="2262"/>
      <c r="BO3" s="2262"/>
      <c r="BP3" s="2262"/>
      <c r="BQ3" s="2262"/>
      <c r="BR3" s="2262"/>
      <c r="BS3" s="2262"/>
      <c r="BT3" s="2262"/>
      <c r="BU3" s="2263"/>
    </row>
    <row r="4" spans="1:73" ht="13.5" customHeight="1" x14ac:dyDescent="0.4">
      <c r="A4" s="2205"/>
      <c r="B4" s="1473"/>
      <c r="C4" s="1473"/>
      <c r="D4" s="1473"/>
      <c r="E4" s="1473"/>
      <c r="F4" s="1473"/>
      <c r="G4" s="1473"/>
      <c r="H4" s="1473"/>
      <c r="I4" s="1473"/>
      <c r="J4" s="1473"/>
      <c r="K4" s="1473"/>
      <c r="L4" s="1473"/>
      <c r="M4" s="1473"/>
      <c r="N4" s="1473"/>
      <c r="O4" s="1473"/>
      <c r="P4" s="1473"/>
      <c r="Q4" s="1473"/>
      <c r="R4" s="1473"/>
      <c r="S4" s="1473"/>
      <c r="T4" s="1473"/>
      <c r="U4" s="1473"/>
      <c r="V4" s="1474"/>
      <c r="W4" s="2210"/>
      <c r="X4" s="2210"/>
      <c r="Y4" s="2210"/>
      <c r="Z4" s="2210"/>
      <c r="AA4" s="2210"/>
      <c r="AB4" s="2210"/>
      <c r="AC4" s="2210"/>
      <c r="AD4" s="2210"/>
      <c r="AE4" s="2210"/>
      <c r="AF4" s="2210"/>
      <c r="AG4" s="2210"/>
      <c r="AH4" s="2210"/>
      <c r="AI4" s="2210"/>
      <c r="AJ4" s="2210"/>
      <c r="AK4" s="1772"/>
      <c r="AL4" s="1772"/>
      <c r="AM4" s="1772"/>
      <c r="AN4" s="1772"/>
      <c r="AO4" s="1710" t="s">
        <v>1218</v>
      </c>
      <c r="AP4" s="1107"/>
      <c r="AQ4" s="1107"/>
      <c r="AR4" s="1107"/>
      <c r="AS4" s="1107"/>
      <c r="AT4" s="1107"/>
      <c r="AU4" s="1107"/>
      <c r="AV4" s="1107"/>
      <c r="AW4" s="1107"/>
      <c r="AX4" s="1107"/>
      <c r="AY4" s="2206"/>
      <c r="AZ4" s="2207"/>
      <c r="BA4" s="2207"/>
      <c r="BB4" s="2207"/>
      <c r="BC4" s="2207"/>
      <c r="BD4" s="2207"/>
      <c r="BE4" s="2207"/>
      <c r="BF4" s="2207"/>
      <c r="BG4" s="2207"/>
      <c r="BH4" s="2207"/>
      <c r="BI4" s="2207"/>
      <c r="BJ4" s="2208"/>
      <c r="BK4" s="2261"/>
      <c r="BL4" s="2262"/>
      <c r="BM4" s="2262"/>
      <c r="BN4" s="2262"/>
      <c r="BO4" s="2262"/>
      <c r="BP4" s="2262"/>
      <c r="BQ4" s="2262"/>
      <c r="BR4" s="2262"/>
      <c r="BS4" s="2262"/>
      <c r="BT4" s="2262"/>
      <c r="BU4" s="2263"/>
    </row>
    <row r="5" spans="1:73" ht="13.5" customHeight="1" x14ac:dyDescent="0.4">
      <c r="A5" s="2205"/>
      <c r="B5" s="1473"/>
      <c r="C5" s="1473"/>
      <c r="D5" s="1473"/>
      <c r="E5" s="1473"/>
      <c r="F5" s="1473"/>
      <c r="G5" s="1473"/>
      <c r="H5" s="1473"/>
      <c r="I5" s="1473"/>
      <c r="J5" s="1473"/>
      <c r="K5" s="1473"/>
      <c r="L5" s="1473"/>
      <c r="M5" s="1473"/>
      <c r="N5" s="1473"/>
      <c r="O5" s="1473"/>
      <c r="P5" s="1473"/>
      <c r="Q5" s="1473"/>
      <c r="R5" s="1473"/>
      <c r="S5" s="1473"/>
      <c r="T5" s="1473"/>
      <c r="U5" s="1473"/>
      <c r="V5" s="1474"/>
      <c r="W5" s="2210"/>
      <c r="X5" s="2210"/>
      <c r="Y5" s="2210"/>
      <c r="Z5" s="2210"/>
      <c r="AA5" s="2210"/>
      <c r="AB5" s="2210"/>
      <c r="AC5" s="2210"/>
      <c r="AD5" s="2210"/>
      <c r="AE5" s="2210"/>
      <c r="AF5" s="2210"/>
      <c r="AG5" s="2210"/>
      <c r="AH5" s="2210"/>
      <c r="AI5" s="2210"/>
      <c r="AJ5" s="2210"/>
      <c r="AK5" s="1772"/>
      <c r="AL5" s="1772"/>
      <c r="AM5" s="1772"/>
      <c r="AN5" s="1772"/>
      <c r="AO5" s="1710" t="s">
        <v>2539</v>
      </c>
      <c r="AP5" s="1107"/>
      <c r="AQ5" s="1107"/>
      <c r="AR5" s="1107"/>
      <c r="AS5" s="1107"/>
      <c r="AT5" s="1107"/>
      <c r="AU5" s="1107"/>
      <c r="AV5" s="1107"/>
      <c r="AW5" s="1107"/>
      <c r="AX5" s="1107"/>
      <c r="AY5" s="2206"/>
      <c r="AZ5" s="2207"/>
      <c r="BA5" s="2207"/>
      <c r="BB5" s="2207"/>
      <c r="BC5" s="2207"/>
      <c r="BD5" s="2207"/>
      <c r="BE5" s="2207"/>
      <c r="BF5" s="2207"/>
      <c r="BG5" s="2207"/>
      <c r="BH5" s="2207"/>
      <c r="BI5" s="2207"/>
      <c r="BJ5" s="2208"/>
      <c r="BK5" s="2261"/>
      <c r="BL5" s="2262"/>
      <c r="BM5" s="2262"/>
      <c r="BN5" s="2262"/>
      <c r="BO5" s="2262"/>
      <c r="BP5" s="2262"/>
      <c r="BQ5" s="2262"/>
      <c r="BR5" s="2262"/>
      <c r="BS5" s="2262"/>
      <c r="BT5" s="2262"/>
      <c r="BU5" s="2263"/>
    </row>
    <row r="6" spans="1:73" ht="13.5" customHeight="1" x14ac:dyDescent="0.4">
      <c r="A6" s="2205"/>
      <c r="B6" s="1473"/>
      <c r="C6" s="1473"/>
      <c r="D6" s="1473"/>
      <c r="E6" s="1473"/>
      <c r="F6" s="1473"/>
      <c r="G6" s="1473"/>
      <c r="H6" s="1473"/>
      <c r="I6" s="1473"/>
      <c r="J6" s="1473"/>
      <c r="K6" s="1473"/>
      <c r="L6" s="1473"/>
      <c r="M6" s="1473"/>
      <c r="N6" s="1473"/>
      <c r="O6" s="1473"/>
      <c r="P6" s="1473"/>
      <c r="Q6" s="1473"/>
      <c r="R6" s="1473"/>
      <c r="S6" s="1473"/>
      <c r="T6" s="1473"/>
      <c r="U6" s="1473"/>
      <c r="V6" s="1474"/>
      <c r="W6" s="2210"/>
      <c r="X6" s="2210"/>
      <c r="Y6" s="2210"/>
      <c r="Z6" s="2210"/>
      <c r="AA6" s="2210"/>
      <c r="AB6" s="2210"/>
      <c r="AC6" s="2210"/>
      <c r="AD6" s="2210"/>
      <c r="AE6" s="2210"/>
      <c r="AF6" s="2210"/>
      <c r="AG6" s="2210"/>
      <c r="AH6" s="2210"/>
      <c r="AI6" s="2210"/>
      <c r="AJ6" s="2210"/>
      <c r="AK6" s="1772"/>
      <c r="AL6" s="1772"/>
      <c r="AM6" s="1772"/>
      <c r="AN6" s="1772"/>
      <c r="AO6" s="1710" t="s">
        <v>2551</v>
      </c>
      <c r="AP6" s="1107"/>
      <c r="AQ6" s="1107"/>
      <c r="AR6" s="1107"/>
      <c r="AS6" s="1107"/>
      <c r="AT6" s="1107"/>
      <c r="AU6" s="1107"/>
      <c r="AV6" s="1107"/>
      <c r="AW6" s="1107"/>
      <c r="AX6" s="1107"/>
      <c r="AY6" s="2206"/>
      <c r="AZ6" s="2207"/>
      <c r="BA6" s="2207"/>
      <c r="BB6" s="2207"/>
      <c r="BC6" s="2207"/>
      <c r="BD6" s="2207"/>
      <c r="BE6" s="2207"/>
      <c r="BF6" s="2207"/>
      <c r="BG6" s="2207"/>
      <c r="BH6" s="2207"/>
      <c r="BI6" s="2207"/>
      <c r="BJ6" s="2208"/>
      <c r="BK6" s="2261"/>
      <c r="BL6" s="2262"/>
      <c r="BM6" s="2262"/>
      <c r="BN6" s="2262"/>
      <c r="BO6" s="2262"/>
      <c r="BP6" s="2262"/>
      <c r="BQ6" s="2262"/>
      <c r="BR6" s="2262"/>
      <c r="BS6" s="2262"/>
      <c r="BT6" s="2262"/>
      <c r="BU6" s="2263"/>
    </row>
    <row r="7" spans="1:73" ht="13.5" customHeight="1" x14ac:dyDescent="0.4">
      <c r="A7" s="225"/>
      <c r="B7" s="7"/>
      <c r="C7" s="7"/>
      <c r="D7" s="7"/>
      <c r="E7" s="7"/>
      <c r="F7" s="7"/>
      <c r="G7" s="7"/>
      <c r="H7" s="7"/>
      <c r="I7" s="7"/>
      <c r="J7" s="7"/>
      <c r="K7" s="7"/>
      <c r="L7" s="7"/>
      <c r="M7" s="7"/>
      <c r="N7" s="7"/>
      <c r="O7" s="7"/>
      <c r="P7" s="7"/>
      <c r="Q7" s="7"/>
      <c r="R7" s="7"/>
      <c r="S7" s="7"/>
      <c r="T7" s="7"/>
      <c r="U7" s="7"/>
      <c r="V7" s="226"/>
      <c r="W7" s="2211"/>
      <c r="X7" s="2211"/>
      <c r="Y7" s="2211"/>
      <c r="Z7" s="2211"/>
      <c r="AA7" s="2211"/>
      <c r="AB7" s="2211"/>
      <c r="AC7" s="2211"/>
      <c r="AD7" s="2211"/>
      <c r="AE7" s="2211"/>
      <c r="AF7" s="2211"/>
      <c r="AG7" s="2211"/>
      <c r="AH7" s="2211"/>
      <c r="AI7" s="2211"/>
      <c r="AJ7" s="2211"/>
      <c r="AK7" s="1772"/>
      <c r="AL7" s="1772"/>
      <c r="AM7" s="1772"/>
      <c r="AN7" s="1772"/>
      <c r="AO7" s="1710" t="s">
        <v>2606</v>
      </c>
      <c r="AP7" s="1107"/>
      <c r="AQ7" s="1107"/>
      <c r="AR7" s="1107"/>
      <c r="AS7" s="1107"/>
      <c r="AT7" s="1107"/>
      <c r="AU7" s="1107"/>
      <c r="AV7" s="1107"/>
      <c r="AW7" s="1107"/>
      <c r="AX7" s="1107"/>
      <c r="AY7" s="2206"/>
      <c r="AZ7" s="2207"/>
      <c r="BA7" s="2207"/>
      <c r="BB7" s="2207"/>
      <c r="BC7" s="2207"/>
      <c r="BD7" s="2207"/>
      <c r="BE7" s="2207"/>
      <c r="BF7" s="2207"/>
      <c r="BG7" s="2207"/>
      <c r="BH7" s="2207"/>
      <c r="BI7" s="2207"/>
      <c r="BJ7" s="2208"/>
      <c r="BK7" s="2261"/>
      <c r="BL7" s="2262"/>
      <c r="BM7" s="2262"/>
      <c r="BN7" s="2262"/>
      <c r="BO7" s="2262"/>
      <c r="BP7" s="2262"/>
      <c r="BQ7" s="2262"/>
      <c r="BR7" s="2262"/>
      <c r="BS7" s="2262"/>
      <c r="BT7" s="2262"/>
      <c r="BU7" s="2263"/>
    </row>
    <row r="8" spans="1:73" ht="13.5" customHeight="1" x14ac:dyDescent="0.4">
      <c r="A8" s="225"/>
      <c r="B8" s="7"/>
      <c r="C8" s="7"/>
      <c r="D8" s="7"/>
      <c r="E8" s="7"/>
      <c r="F8" s="7"/>
      <c r="G8" s="7"/>
      <c r="H8" s="7"/>
      <c r="I8" s="7"/>
      <c r="J8" s="7"/>
      <c r="K8" s="7"/>
      <c r="L8" s="7"/>
      <c r="M8" s="7"/>
      <c r="N8" s="7"/>
      <c r="O8" s="7"/>
      <c r="P8" s="7"/>
      <c r="Q8" s="7"/>
      <c r="R8" s="7"/>
      <c r="S8" s="7"/>
      <c r="T8" s="7"/>
      <c r="U8" s="7"/>
      <c r="V8" s="226"/>
      <c r="W8" s="2211"/>
      <c r="X8" s="2211"/>
      <c r="Y8" s="2211"/>
      <c r="Z8" s="2211"/>
      <c r="AA8" s="2211"/>
      <c r="AB8" s="2211"/>
      <c r="AC8" s="2211"/>
      <c r="AD8" s="2211"/>
      <c r="AE8" s="2211"/>
      <c r="AF8" s="2211"/>
      <c r="AG8" s="2211"/>
      <c r="AH8" s="2211"/>
      <c r="AI8" s="2211"/>
      <c r="AJ8" s="2211"/>
      <c r="AK8" s="1773"/>
      <c r="AL8" s="1773"/>
      <c r="AM8" s="1773"/>
      <c r="AN8" s="1773"/>
      <c r="AO8" s="277"/>
      <c r="AP8" s="278"/>
      <c r="AQ8" s="278"/>
      <c r="AR8" s="278"/>
      <c r="AS8" s="1710" t="s">
        <v>2271</v>
      </c>
      <c r="AT8" s="1107"/>
      <c r="AU8" s="1107"/>
      <c r="AV8" s="1107"/>
      <c r="AW8" s="1107"/>
      <c r="AX8" s="1107"/>
      <c r="AY8" s="2217"/>
      <c r="AZ8" s="2218"/>
      <c r="BA8" s="2218"/>
      <c r="BB8" s="2218"/>
      <c r="BC8" s="2218"/>
      <c r="BD8" s="2218"/>
      <c r="BE8" s="2218"/>
      <c r="BF8" s="2218"/>
      <c r="BG8" s="2218"/>
      <c r="BH8" s="2218"/>
      <c r="BI8" s="2218"/>
      <c r="BJ8" s="2219"/>
      <c r="BK8" s="2261"/>
      <c r="BL8" s="2262"/>
      <c r="BM8" s="2262"/>
      <c r="BN8" s="2262"/>
      <c r="BO8" s="2262"/>
      <c r="BP8" s="2262"/>
      <c r="BQ8" s="2262"/>
      <c r="BR8" s="2262"/>
      <c r="BS8" s="2262"/>
      <c r="BT8" s="2262"/>
      <c r="BU8" s="2263"/>
    </row>
    <row r="9" spans="1:73" ht="13.5" customHeight="1" x14ac:dyDescent="0.4">
      <c r="A9" s="2267"/>
      <c r="B9" s="2268"/>
      <c r="C9" s="2268"/>
      <c r="D9" s="2268"/>
      <c r="E9" s="2268"/>
      <c r="F9" s="2268"/>
      <c r="G9" s="2268"/>
      <c r="H9" s="2268"/>
      <c r="I9" s="2268"/>
      <c r="J9" s="2268"/>
      <c r="K9" s="2268"/>
      <c r="L9" s="2268"/>
      <c r="M9" s="2268"/>
      <c r="N9" s="2268"/>
      <c r="O9" s="2268"/>
      <c r="P9" s="2268"/>
      <c r="Q9" s="2268"/>
      <c r="R9" s="2268"/>
      <c r="S9" s="2268"/>
      <c r="T9" s="2268"/>
      <c r="U9" s="2268"/>
      <c r="V9" s="2269"/>
      <c r="W9" s="2212"/>
      <c r="X9" s="2212"/>
      <c r="Y9" s="2212"/>
      <c r="Z9" s="2212"/>
      <c r="AA9" s="2212"/>
      <c r="AB9" s="2212"/>
      <c r="AC9" s="2212"/>
      <c r="AD9" s="2212"/>
      <c r="AE9" s="2212"/>
      <c r="AF9" s="2212"/>
      <c r="AG9" s="2212"/>
      <c r="AH9" s="2212"/>
      <c r="AI9" s="2212"/>
      <c r="AJ9" s="2212"/>
      <c r="AK9" s="2214"/>
      <c r="AL9" s="2214"/>
      <c r="AM9" s="2214"/>
      <c r="AN9" s="2214"/>
      <c r="AO9" s="2270" t="s">
        <v>2552</v>
      </c>
      <c r="AP9" s="1130"/>
      <c r="AQ9" s="1130"/>
      <c r="AR9" s="1130"/>
      <c r="AS9" s="1130"/>
      <c r="AT9" s="1130"/>
      <c r="AU9" s="1130"/>
      <c r="AV9" s="1130"/>
      <c r="AW9" s="1130"/>
      <c r="AX9" s="1130"/>
      <c r="AY9" s="2271"/>
      <c r="AZ9" s="2272"/>
      <c r="BA9" s="2272"/>
      <c r="BB9" s="2272"/>
      <c r="BC9" s="2272"/>
      <c r="BD9" s="2272"/>
      <c r="BE9" s="2272"/>
      <c r="BF9" s="2272"/>
      <c r="BG9" s="2272"/>
      <c r="BH9" s="2272"/>
      <c r="BI9" s="2272"/>
      <c r="BJ9" s="2273"/>
      <c r="BK9" s="2264"/>
      <c r="BL9" s="2265"/>
      <c r="BM9" s="2265"/>
      <c r="BN9" s="2265"/>
      <c r="BO9" s="2265"/>
      <c r="BP9" s="2265"/>
      <c r="BQ9" s="2265"/>
      <c r="BR9" s="2265"/>
      <c r="BS9" s="2265"/>
      <c r="BT9" s="2265"/>
      <c r="BU9" s="2266"/>
    </row>
    <row r="10" spans="1:73" ht="4.5" customHeight="1" x14ac:dyDescent="0.4">
      <c r="AV10" s="1132"/>
      <c r="AW10" s="1132"/>
      <c r="AX10" s="1132"/>
      <c r="AY10" s="1132"/>
      <c r="AZ10" s="1132"/>
      <c r="BA10" s="1132"/>
      <c r="BB10" s="1132"/>
      <c r="BC10" s="1132"/>
    </row>
    <row r="11" spans="1:73" ht="16.25" customHeight="1" x14ac:dyDescent="0.4">
      <c r="A11" s="2245" t="s">
        <v>2255</v>
      </c>
      <c r="B11" s="2246"/>
      <c r="C11" s="2246"/>
      <c r="D11" s="2246"/>
      <c r="E11" s="2246"/>
      <c r="F11" s="2246"/>
      <c r="G11" s="2246"/>
      <c r="H11" s="2246"/>
      <c r="I11" s="2246"/>
      <c r="J11" s="2246"/>
      <c r="K11" s="2246"/>
      <c r="L11" s="2246"/>
      <c r="M11" s="2246"/>
      <c r="N11" s="2246"/>
      <c r="O11" s="2246"/>
      <c r="P11" s="2246"/>
      <c r="Q11" s="2246"/>
      <c r="R11" s="2246"/>
      <c r="S11" s="2246"/>
      <c r="T11" s="2246"/>
      <c r="U11" s="2246"/>
      <c r="V11" s="2246"/>
      <c r="W11" s="2246"/>
      <c r="X11" s="2246"/>
      <c r="Y11" s="2246"/>
      <c r="Z11" s="2246"/>
      <c r="AA11" s="2246"/>
      <c r="AB11" s="2246"/>
      <c r="AC11" s="2246"/>
      <c r="AD11" s="2246"/>
      <c r="AE11" s="2246"/>
      <c r="AF11" s="2246"/>
      <c r="AG11" s="2246"/>
      <c r="AH11" s="2246"/>
      <c r="AI11" s="2246"/>
      <c r="AJ11" s="2246"/>
      <c r="AK11" s="2246"/>
      <c r="AL11" s="2246"/>
      <c r="AM11" s="2246"/>
      <c r="AN11" s="2246"/>
      <c r="AO11" s="2246"/>
      <c r="AP11" s="2246"/>
      <c r="AQ11" s="2246"/>
      <c r="AR11" s="2246"/>
      <c r="AS11" s="2246"/>
      <c r="AT11" s="2246"/>
      <c r="AU11" s="2246"/>
      <c r="AV11" s="2246"/>
      <c r="AW11" s="2246"/>
      <c r="AX11" s="2246"/>
      <c r="AY11" s="2246"/>
      <c r="AZ11" s="2251" t="s">
        <v>2254</v>
      </c>
      <c r="BA11" s="2252"/>
      <c r="BB11" s="2252"/>
      <c r="BC11" s="2252"/>
      <c r="BD11" s="2252"/>
      <c r="BE11" s="2252"/>
      <c r="BF11" s="2252"/>
      <c r="BG11" s="2252"/>
      <c r="BH11" s="2252"/>
      <c r="BI11" s="2252"/>
      <c r="BJ11" s="2252"/>
      <c r="BK11" s="2252"/>
      <c r="BL11" s="2252"/>
      <c r="BM11" s="2252"/>
      <c r="BN11" s="2252"/>
      <c r="BO11" s="2252"/>
      <c r="BP11" s="2252"/>
      <c r="BQ11" s="2252"/>
      <c r="BR11" s="2252"/>
      <c r="BS11" s="2252"/>
      <c r="BT11" s="2252"/>
      <c r="BU11" s="2253"/>
    </row>
    <row r="12" spans="1:73" ht="16.25" customHeight="1" x14ac:dyDescent="0.4">
      <c r="A12" s="2247"/>
      <c r="B12" s="2248"/>
      <c r="C12" s="2248"/>
      <c r="D12" s="2248"/>
      <c r="E12" s="2248"/>
      <c r="F12" s="2248"/>
      <c r="G12" s="2248"/>
      <c r="H12" s="2248"/>
      <c r="I12" s="2248"/>
      <c r="J12" s="2248"/>
      <c r="K12" s="2248"/>
      <c r="L12" s="2248"/>
      <c r="M12" s="2248"/>
      <c r="N12" s="2248"/>
      <c r="O12" s="2248"/>
      <c r="P12" s="2248"/>
      <c r="Q12" s="2248"/>
      <c r="R12" s="2248"/>
      <c r="S12" s="2248"/>
      <c r="T12" s="2248"/>
      <c r="U12" s="2248"/>
      <c r="V12" s="2248"/>
      <c r="W12" s="2248"/>
      <c r="X12" s="2248"/>
      <c r="Y12" s="2248"/>
      <c r="Z12" s="2248"/>
      <c r="AA12" s="2248"/>
      <c r="AB12" s="2248"/>
      <c r="AC12" s="2248"/>
      <c r="AD12" s="2248"/>
      <c r="AE12" s="2248"/>
      <c r="AF12" s="2248"/>
      <c r="AG12" s="2248"/>
      <c r="AH12" s="2248"/>
      <c r="AI12" s="2248"/>
      <c r="AJ12" s="2248"/>
      <c r="AK12" s="2248"/>
      <c r="AL12" s="2248"/>
      <c r="AM12" s="2248"/>
      <c r="AN12" s="2248"/>
      <c r="AO12" s="2248"/>
      <c r="AP12" s="2248"/>
      <c r="AQ12" s="2248"/>
      <c r="AR12" s="2248"/>
      <c r="AS12" s="2248"/>
      <c r="AT12" s="2248"/>
      <c r="AU12" s="2248"/>
      <c r="AV12" s="2248"/>
      <c r="AW12" s="2248"/>
      <c r="AX12" s="2248"/>
      <c r="AY12" s="2248"/>
      <c r="AZ12" s="1355" t="s">
        <v>2566</v>
      </c>
      <c r="BA12" s="1355"/>
      <c r="BB12" s="1355"/>
      <c r="BC12" s="1355"/>
      <c r="BD12" s="1355"/>
      <c r="BE12" s="1355"/>
      <c r="BF12" s="1355"/>
      <c r="BG12" s="2255"/>
      <c r="BH12" s="2256"/>
      <c r="BI12" s="2256"/>
      <c r="BJ12" s="2256"/>
      <c r="BK12" s="2256"/>
      <c r="BL12" s="2256"/>
      <c r="BM12" s="2256"/>
      <c r="BN12" s="2256"/>
      <c r="BO12" s="2256"/>
      <c r="BP12" s="2256"/>
      <c r="BQ12" s="2256"/>
      <c r="BR12" s="2256"/>
      <c r="BS12" s="2256"/>
      <c r="BT12" s="2256"/>
      <c r="BU12" s="2257"/>
    </row>
    <row r="13" spans="1:73" ht="16.25" customHeight="1" x14ac:dyDescent="0.4">
      <c r="A13" s="2247"/>
      <c r="B13" s="2248"/>
      <c r="C13" s="2248"/>
      <c r="D13" s="2248"/>
      <c r="E13" s="2248"/>
      <c r="F13" s="2248"/>
      <c r="G13" s="2248"/>
      <c r="H13" s="2248"/>
      <c r="I13" s="2248"/>
      <c r="J13" s="2248"/>
      <c r="K13" s="2248"/>
      <c r="L13" s="2248"/>
      <c r="M13" s="2248"/>
      <c r="N13" s="2248"/>
      <c r="O13" s="2248"/>
      <c r="P13" s="2248"/>
      <c r="Q13" s="2248"/>
      <c r="R13" s="2248"/>
      <c r="S13" s="2248"/>
      <c r="T13" s="2248"/>
      <c r="U13" s="2248"/>
      <c r="V13" s="2248"/>
      <c r="W13" s="2248"/>
      <c r="X13" s="2248"/>
      <c r="Y13" s="2248"/>
      <c r="Z13" s="2248"/>
      <c r="AA13" s="2248"/>
      <c r="AB13" s="2248"/>
      <c r="AC13" s="2248"/>
      <c r="AD13" s="2248"/>
      <c r="AE13" s="2248"/>
      <c r="AF13" s="2248"/>
      <c r="AG13" s="2248"/>
      <c r="AH13" s="2248"/>
      <c r="AI13" s="2248"/>
      <c r="AJ13" s="2248"/>
      <c r="AK13" s="2248"/>
      <c r="AL13" s="2248"/>
      <c r="AM13" s="2248"/>
      <c r="AN13" s="2248"/>
      <c r="AO13" s="2248"/>
      <c r="AP13" s="2248"/>
      <c r="AQ13" s="2248"/>
      <c r="AR13" s="2248"/>
      <c r="AS13" s="2248"/>
      <c r="AT13" s="2248"/>
      <c r="AU13" s="2248"/>
      <c r="AV13" s="2248"/>
      <c r="AW13" s="2248"/>
      <c r="AX13" s="2248"/>
      <c r="AY13" s="2248"/>
      <c r="AZ13" s="1355" t="s">
        <v>2281</v>
      </c>
      <c r="BA13" s="1355"/>
      <c r="BB13" s="1355"/>
      <c r="BC13" s="1355"/>
      <c r="BD13" s="1355"/>
      <c r="BE13" s="1355"/>
      <c r="BF13" s="1355"/>
      <c r="BG13" s="2255"/>
      <c r="BH13" s="2256"/>
      <c r="BI13" s="2256"/>
      <c r="BJ13" s="2256"/>
      <c r="BK13" s="2256"/>
      <c r="BL13" s="2256"/>
      <c r="BM13" s="2256"/>
      <c r="BN13" s="2256"/>
      <c r="BO13" s="2256"/>
      <c r="BP13" s="2256"/>
      <c r="BQ13" s="2256"/>
      <c r="BR13" s="2256"/>
      <c r="BS13" s="2256"/>
      <c r="BT13" s="2256"/>
      <c r="BU13" s="2257"/>
    </row>
    <row r="14" spans="1:73" ht="16.25" customHeight="1" x14ac:dyDescent="0.4">
      <c r="A14" s="2247"/>
      <c r="B14" s="2248"/>
      <c r="C14" s="2248"/>
      <c r="D14" s="2248"/>
      <c r="E14" s="2248"/>
      <c r="F14" s="2248"/>
      <c r="G14" s="2248"/>
      <c r="H14" s="2248"/>
      <c r="I14" s="2248"/>
      <c r="J14" s="2248"/>
      <c r="K14" s="2248"/>
      <c r="L14" s="2248"/>
      <c r="M14" s="2248"/>
      <c r="N14" s="2248"/>
      <c r="O14" s="2248"/>
      <c r="P14" s="2248"/>
      <c r="Q14" s="2248"/>
      <c r="R14" s="2248"/>
      <c r="S14" s="2248"/>
      <c r="T14" s="2248"/>
      <c r="U14" s="2248"/>
      <c r="V14" s="2248"/>
      <c r="W14" s="2248"/>
      <c r="X14" s="2248"/>
      <c r="Y14" s="2248"/>
      <c r="Z14" s="2248"/>
      <c r="AA14" s="2248"/>
      <c r="AB14" s="2248"/>
      <c r="AC14" s="2248"/>
      <c r="AD14" s="2248"/>
      <c r="AE14" s="2248"/>
      <c r="AF14" s="2248"/>
      <c r="AG14" s="2248"/>
      <c r="AH14" s="2248"/>
      <c r="AI14" s="2248"/>
      <c r="AJ14" s="2248"/>
      <c r="AK14" s="2248"/>
      <c r="AL14" s="2248"/>
      <c r="AM14" s="2248"/>
      <c r="AN14" s="2248"/>
      <c r="AO14" s="2248"/>
      <c r="AP14" s="2248"/>
      <c r="AQ14" s="2248"/>
      <c r="AR14" s="2248"/>
      <c r="AS14" s="2248"/>
      <c r="AT14" s="2248"/>
      <c r="AU14" s="2248"/>
      <c r="AV14" s="2248"/>
      <c r="AW14" s="2248"/>
      <c r="AX14" s="2248"/>
      <c r="AY14" s="2248"/>
      <c r="AZ14" s="1355" t="s">
        <v>2567</v>
      </c>
      <c r="BA14" s="1355"/>
      <c r="BB14" s="1355"/>
      <c r="BC14" s="1355"/>
      <c r="BD14" s="1355"/>
      <c r="BE14" s="1355"/>
      <c r="BF14" s="1355"/>
      <c r="BG14" s="2255"/>
      <c r="BH14" s="2256"/>
      <c r="BI14" s="2256"/>
      <c r="BJ14" s="2256"/>
      <c r="BK14" s="2256"/>
      <c r="BL14" s="2256"/>
      <c r="BM14" s="2256"/>
      <c r="BN14" s="2256"/>
      <c r="BO14" s="2256"/>
      <c r="BP14" s="2256"/>
      <c r="BQ14" s="2256"/>
      <c r="BR14" s="2256"/>
      <c r="BS14" s="2256"/>
      <c r="BT14" s="2256"/>
      <c r="BU14" s="2257"/>
    </row>
    <row r="15" spans="1:73" ht="16.25" customHeight="1" x14ac:dyDescent="0.4">
      <c r="A15" s="2249"/>
      <c r="B15" s="2250"/>
      <c r="C15" s="2250"/>
      <c r="D15" s="2250"/>
      <c r="E15" s="2250"/>
      <c r="F15" s="2250"/>
      <c r="G15" s="2250"/>
      <c r="H15" s="2250"/>
      <c r="I15" s="2250"/>
      <c r="J15" s="2250"/>
      <c r="K15" s="2250"/>
      <c r="L15" s="2250"/>
      <c r="M15" s="2250"/>
      <c r="N15" s="2250"/>
      <c r="O15" s="2250"/>
      <c r="P15" s="2250"/>
      <c r="Q15" s="2250"/>
      <c r="R15" s="2250"/>
      <c r="S15" s="2250"/>
      <c r="T15" s="2250"/>
      <c r="U15" s="2250"/>
      <c r="V15" s="2250"/>
      <c r="W15" s="2250"/>
      <c r="X15" s="2250"/>
      <c r="Y15" s="2250"/>
      <c r="Z15" s="2250"/>
      <c r="AA15" s="2250"/>
      <c r="AB15" s="2250"/>
      <c r="AC15" s="2250"/>
      <c r="AD15" s="2250"/>
      <c r="AE15" s="2250"/>
      <c r="AF15" s="2250"/>
      <c r="AG15" s="2250"/>
      <c r="AH15" s="2250"/>
      <c r="AI15" s="2250"/>
      <c r="AJ15" s="2250"/>
      <c r="AK15" s="2250"/>
      <c r="AL15" s="2250"/>
      <c r="AM15" s="2250"/>
      <c r="AN15" s="2250"/>
      <c r="AO15" s="2250"/>
      <c r="AP15" s="2250"/>
      <c r="AQ15" s="2250"/>
      <c r="AR15" s="2250"/>
      <c r="AS15" s="2250"/>
      <c r="AT15" s="2250"/>
      <c r="AU15" s="2250"/>
      <c r="AV15" s="2250"/>
      <c r="AW15" s="2250"/>
      <c r="AX15" s="2250"/>
      <c r="AY15" s="2250"/>
      <c r="AZ15" s="2254" t="s">
        <v>2568</v>
      </c>
      <c r="BA15" s="2254"/>
      <c r="BB15" s="2254"/>
      <c r="BC15" s="2254"/>
      <c r="BD15" s="2254"/>
      <c r="BE15" s="2254"/>
      <c r="BF15" s="2254"/>
      <c r="BG15" s="2367"/>
      <c r="BH15" s="2368"/>
      <c r="BI15" s="2368"/>
      <c r="BJ15" s="2368"/>
      <c r="BK15" s="2368"/>
      <c r="BL15" s="2368"/>
      <c r="BM15" s="2368"/>
      <c r="BN15" s="2368"/>
      <c r="BO15" s="2368"/>
      <c r="BP15" s="2368"/>
      <c r="BQ15" s="2368"/>
      <c r="BR15" s="2368"/>
      <c r="BS15" s="2368"/>
      <c r="BT15" s="2368"/>
      <c r="BU15" s="2369"/>
    </row>
    <row r="16" spans="1:73" ht="4.5" customHeight="1" x14ac:dyDescent="0.4">
      <c r="AV16" s="11"/>
      <c r="AW16" s="11"/>
      <c r="AX16" s="11"/>
      <c r="AY16" s="11"/>
      <c r="AZ16" s="11"/>
      <c r="BA16" s="11"/>
      <c r="BB16" s="11"/>
      <c r="BC16" s="11"/>
    </row>
    <row r="17" spans="1:73" s="210" customFormat="1" ht="12.75" customHeight="1" x14ac:dyDescent="0.45">
      <c r="A17" s="2305" t="s">
        <v>1148</v>
      </c>
      <c r="B17" s="2309" t="s">
        <v>2272</v>
      </c>
      <c r="C17" s="2310"/>
      <c r="D17" s="2310"/>
      <c r="E17" s="2310"/>
      <c r="F17" s="2310"/>
      <c r="G17" s="2310"/>
      <c r="H17" s="2310"/>
      <c r="I17" s="2310"/>
      <c r="J17" s="2310"/>
      <c r="K17" s="2310"/>
      <c r="L17" s="2310"/>
      <c r="M17" s="2310"/>
      <c r="N17" s="2310"/>
      <c r="O17" s="2310"/>
      <c r="P17" s="2310"/>
      <c r="Q17" s="2310"/>
      <c r="R17" s="2310"/>
      <c r="S17" s="2310"/>
      <c r="T17" s="2310"/>
      <c r="U17" s="2310"/>
      <c r="V17" s="2310"/>
      <c r="W17" s="2311"/>
      <c r="X17" s="2312" t="s">
        <v>2273</v>
      </c>
      <c r="Y17" s="2313"/>
      <c r="Z17" s="2313"/>
      <c r="AA17" s="2313"/>
      <c r="AB17" s="2313"/>
      <c r="AC17" s="2313"/>
      <c r="AD17" s="2313"/>
      <c r="AE17" s="2313"/>
      <c r="AF17" s="2313"/>
      <c r="AG17" s="2313"/>
      <c r="AH17" s="2313"/>
      <c r="AI17" s="2313"/>
      <c r="AJ17" s="2313"/>
      <c r="AK17" s="2313"/>
      <c r="AL17" s="2313"/>
      <c r="AM17" s="2313"/>
      <c r="AN17" s="2313"/>
      <c r="AO17" s="2313"/>
      <c r="AP17" s="2313"/>
      <c r="AQ17" s="2313"/>
      <c r="AR17" s="2314"/>
      <c r="AS17" s="2315" t="s">
        <v>2725</v>
      </c>
      <c r="AT17" s="2316"/>
      <c r="AU17" s="2316"/>
      <c r="AV17" s="2316"/>
      <c r="AW17" s="2316"/>
      <c r="AX17" s="2316"/>
      <c r="AY17" s="2316"/>
      <c r="AZ17" s="2316"/>
      <c r="BA17" s="2316"/>
      <c r="BB17" s="2316"/>
      <c r="BC17" s="2316"/>
      <c r="BD17" s="2316"/>
      <c r="BE17" s="2316"/>
      <c r="BF17" s="2316"/>
      <c r="BG17" s="2316"/>
      <c r="BH17" s="2316"/>
      <c r="BI17" s="2316"/>
      <c r="BJ17" s="2316"/>
      <c r="BK17" s="2316"/>
      <c r="BL17" s="2316"/>
      <c r="BM17" s="2316"/>
      <c r="BN17" s="2316"/>
      <c r="BO17" s="2316"/>
      <c r="BP17" s="2316"/>
      <c r="BQ17" s="2317"/>
      <c r="BR17" s="1802" t="s">
        <v>2275</v>
      </c>
      <c r="BS17" s="1802"/>
      <c r="BT17" s="1803"/>
      <c r="BU17" s="1807"/>
    </row>
    <row r="18" spans="1:73" s="210" customFormat="1" ht="12" customHeight="1" x14ac:dyDescent="0.45">
      <c r="A18" s="2306"/>
      <c r="B18" s="2220" t="s">
        <v>1925</v>
      </c>
      <c r="C18" s="2221"/>
      <c r="D18" s="2221"/>
      <c r="E18" s="2222"/>
      <c r="F18" s="2229" t="s">
        <v>1926</v>
      </c>
      <c r="G18" s="2221"/>
      <c r="H18" s="2221"/>
      <c r="I18" s="2222"/>
      <c r="J18" s="2232" t="s">
        <v>1931</v>
      </c>
      <c r="K18" s="2233"/>
      <c r="L18" s="1284" t="s">
        <v>2276</v>
      </c>
      <c r="M18" s="2238"/>
      <c r="N18" s="2282" t="s">
        <v>2167</v>
      </c>
      <c r="O18" s="2283"/>
      <c r="P18" s="2283"/>
      <c r="Q18" s="2284"/>
      <c r="R18" s="2229" t="s">
        <v>1303</v>
      </c>
      <c r="S18" s="2221"/>
      <c r="T18" s="2221"/>
      <c r="U18" s="2221"/>
      <c r="V18" s="2221"/>
      <c r="W18" s="2221"/>
      <c r="X18" s="2290" t="s">
        <v>1928</v>
      </c>
      <c r="Y18" s="2291"/>
      <c r="Z18" s="2291"/>
      <c r="AA18" s="2291"/>
      <c r="AB18" s="2296" t="s">
        <v>1302</v>
      </c>
      <c r="AC18" s="2297"/>
      <c r="AD18" s="2297"/>
      <c r="AE18" s="2298"/>
      <c r="AF18" s="2302" t="s">
        <v>1948</v>
      </c>
      <c r="AG18" s="2302"/>
      <c r="AH18" s="1424"/>
      <c r="AI18" s="1424"/>
      <c r="AJ18" s="2303" t="s">
        <v>2565</v>
      </c>
      <c r="AK18" s="2303"/>
      <c r="AL18" s="2303"/>
      <c r="AM18" s="2303"/>
      <c r="AN18" s="2303"/>
      <c r="AO18" s="40"/>
      <c r="AP18" s="40"/>
      <c r="AQ18" s="40"/>
      <c r="AR18" s="394"/>
      <c r="AS18" s="395">
        <v>1</v>
      </c>
      <c r="AT18" s="227">
        <v>2</v>
      </c>
      <c r="AU18" s="227">
        <v>3</v>
      </c>
      <c r="AV18" s="227">
        <v>4</v>
      </c>
      <c r="AW18" s="227">
        <v>5</v>
      </c>
      <c r="AX18" s="227">
        <v>6</v>
      </c>
      <c r="AY18" s="227">
        <v>7</v>
      </c>
      <c r="AZ18" s="227">
        <v>8</v>
      </c>
      <c r="BA18" s="227">
        <v>9</v>
      </c>
      <c r="BB18" s="227">
        <v>10</v>
      </c>
      <c r="BC18" s="227">
        <v>11</v>
      </c>
      <c r="BD18" s="227">
        <v>12</v>
      </c>
      <c r="BE18" s="227">
        <v>13</v>
      </c>
      <c r="BF18" s="227">
        <v>14</v>
      </c>
      <c r="BG18" s="227">
        <v>15</v>
      </c>
      <c r="BH18" s="227">
        <v>16</v>
      </c>
      <c r="BI18" s="227">
        <v>17</v>
      </c>
      <c r="BJ18" s="227">
        <v>18</v>
      </c>
      <c r="BK18" s="227">
        <v>19</v>
      </c>
      <c r="BL18" s="227">
        <v>20</v>
      </c>
      <c r="BM18" s="227">
        <v>21</v>
      </c>
      <c r="BN18" s="227">
        <v>22</v>
      </c>
      <c r="BO18" s="227">
        <v>23</v>
      </c>
      <c r="BP18" s="227">
        <v>24</v>
      </c>
      <c r="BQ18" s="396">
        <v>25</v>
      </c>
      <c r="BR18" s="1415"/>
      <c r="BS18" s="1415"/>
      <c r="BT18" s="1406"/>
      <c r="BU18" s="1407"/>
    </row>
    <row r="19" spans="1:73" s="210" customFormat="1" ht="12.75" customHeight="1" x14ac:dyDescent="0.45">
      <c r="A19" s="2307"/>
      <c r="B19" s="2223"/>
      <c r="C19" s="2224"/>
      <c r="D19" s="2224"/>
      <c r="E19" s="2225"/>
      <c r="F19" s="2230"/>
      <c r="G19" s="2224"/>
      <c r="H19" s="2224"/>
      <c r="I19" s="2225"/>
      <c r="J19" s="2234"/>
      <c r="K19" s="2235"/>
      <c r="L19" s="2239"/>
      <c r="M19" s="2240"/>
      <c r="N19" s="2285"/>
      <c r="O19" s="1353"/>
      <c r="P19" s="1353"/>
      <c r="Q19" s="2286"/>
      <c r="R19" s="2230"/>
      <c r="S19" s="2224"/>
      <c r="T19" s="2224"/>
      <c r="U19" s="2224"/>
      <c r="V19" s="2224"/>
      <c r="W19" s="2224"/>
      <c r="X19" s="2290"/>
      <c r="Y19" s="2291"/>
      <c r="Z19" s="2291"/>
      <c r="AA19" s="2292"/>
      <c r="AB19" s="2299"/>
      <c r="AC19" s="2224"/>
      <c r="AD19" s="2224"/>
      <c r="AE19" s="2224"/>
      <c r="AF19" s="2277" t="s">
        <v>1306</v>
      </c>
      <c r="AG19" s="2277"/>
      <c r="AH19" s="1616" t="s">
        <v>1307</v>
      </c>
      <c r="AI19" s="2279"/>
      <c r="AJ19" s="2303"/>
      <c r="AK19" s="2303"/>
      <c r="AL19" s="2303"/>
      <c r="AM19" s="2303"/>
      <c r="AN19" s="2303"/>
      <c r="AO19" s="1612" t="s">
        <v>2278</v>
      </c>
      <c r="AP19" s="1612"/>
      <c r="AQ19" s="1612"/>
      <c r="AR19" s="2274"/>
      <c r="AS19" s="2243" t="str" cm="1">
        <f t="array" ref="AS19">IFERROR(INDEX(variaveis_kits!$B:$B,MATCH(1,($AS$17=variaveis_kits!$G:$G)*(AS$18=variaveis_kits!$A:$A),0)),"")</f>
        <v>PALETES</v>
      </c>
      <c r="AT19" s="2243" t="str" cm="1">
        <f t="array" ref="AT19">IFERROR(INDEX(variaveis_kits!$B:$B,MATCH(1,($AS$17=variaveis_kits!$G:$G)*(AT$18=variaveis_kits!$A:$A),0)),"")</f>
        <v>CAIXAS DE HORTÍCOLAS</v>
      </c>
      <c r="AU19" s="2243" t="str" cm="1">
        <f t="array" ref="AU19">IFERROR(INDEX(variaveis_kits!$B:$B,MATCH(1,($AS$17=variaveis_kits!$G:$G)*(AU$18=variaveis_kits!$A:$A),0)),"")</f>
        <v>SACOS HERMÉTICOS</v>
      </c>
      <c r="AV19" s="2243" t="str" cm="1">
        <f t="array" ref="AV19">IFERROR(INDEX(variaveis_kits!$B:$B,MATCH(1,($AS$17=variaveis_kits!$G:$G)*(AV$18=variaveis_kits!$A:$A),0)),"")</f>
        <v>EMBALAGENS FEIJÃO (MIL)</v>
      </c>
      <c r="AW19" s="2243" t="str" cm="1">
        <f t="array" ref="AW19">IFERROR(INDEX(variaveis_kits!$B:$B,MATCH(1,($AS$17=variaveis_kits!$G:$G)*(AW$18=variaveis_kits!$A:$A),0)),"")</f>
        <v>EMBALAGENS MANDIOCA (MIL)</v>
      </c>
      <c r="AX19" s="2243" t="str" cm="1">
        <f t="array" ref="AX19">IFERROR(INDEX(variaveis_kits!$B:$B,MATCH(1,($AS$17=variaveis_kits!$G:$G)*(AX$18=variaveis_kits!$A:$A),0)),"")</f>
        <v>SACOS BATATA (MIL)</v>
      </c>
      <c r="AY19" s="2243" t="str" cm="1">
        <f t="array" ref="AY19">IFERROR(INDEX(variaveis_kits!$B:$B,MATCH(1,($AS$17=variaveis_kits!$G:$G)*(AY$18=variaveis_kits!$A:$A),0)),"")</f>
        <v>SACOS CEBOLA (MIL)</v>
      </c>
      <c r="AZ19" s="2243" t="str" cm="1">
        <f t="array" ref="AZ19">IFERROR(INDEX(variaveis_kits!$B:$B,MATCH(1,($AS$17=variaveis_kits!$G:$G)*(AZ$18=variaveis_kits!$A:$A),0)),"")</f>
        <v>TRACTOR</v>
      </c>
      <c r="BA19" s="2243" t="str" cm="1">
        <f t="array" ref="BA19">IFERROR(INDEX(variaveis_kits!$B:$B,MATCH(1,($AS$17=variaveis_kits!$G:$G)*(BA$18=variaveis_kits!$A:$A),0)),"")</f>
        <v>CHARRUA MECANIZADA</v>
      </c>
      <c r="BB19" s="2243" t="str" cm="1">
        <f t="array" ref="BB19">IFERROR(INDEX(variaveis_kits!$B:$B,MATCH(1,($AS$17=variaveis_kits!$G:$G)*(BB$18=variaveis_kits!$A:$A),0)),"")</f>
        <v>GRADE DE 16 DISCOS</v>
      </c>
      <c r="BC19" s="2243" t="str" cm="1">
        <f t="array" ref="BC19">IFERROR(INDEX(variaveis_kits!$B:$B,MATCH(1,($AS$17=variaveis_kits!$G:$G)*(BC$18=variaveis_kits!$A:$A),0)),"")</f>
        <v>SEMEADORA MECANIZADA</v>
      </c>
      <c r="BD19" s="2243" t="str" cm="1">
        <f t="array" ref="BD19">IFERROR(INDEX(variaveis_kits!$B:$B,MATCH(1,($AS$17=variaveis_kits!$G:$G)*(BD$18=variaveis_kits!$A:$A),0)),"")</f>
        <v>MOTOCULTIVADORA</v>
      </c>
      <c r="BE19" s="2243" t="str" cm="1">
        <f t="array" ref="BE19">IFERROR(INDEX(variaveis_kits!$B:$B,MATCH(1,($AS$17=variaveis_kits!$G:$G)*(BE$18=variaveis_kits!$A:$A),0)),"")</f>
        <v>DEBULHADORA</v>
      </c>
      <c r="BF19" s="2243" t="str" cm="1">
        <f t="array" ref="BF19">IFERROR(INDEX(variaveis_kits!$B:$B,MATCH(1,($AS$17=variaveis_kits!$G:$G)*(BF$18=variaveis_kits!$A:$A),0)),"")</f>
        <v>SEMEADORA DE GRÃOS</v>
      </c>
      <c r="BG19" s="2243" t="str" cm="1">
        <f t="array" ref="BG19">IFERROR(INDEX(variaveis_kits!$B:$B,MATCH(1,($AS$17=variaveis_kits!$G:$G)*(BG$18=variaveis_kits!$A:$A),0)),"")</f>
        <v>SEMEADORA DE HORTÍCOLA</v>
      </c>
      <c r="BH19" s="2243" t="str" cm="1">
        <f t="array" ref="BH19">IFERROR(INDEX(variaveis_kits!$B:$B,MATCH(1,($AS$17=variaveis_kits!$G:$G)*(BH$18=variaveis_kits!$A:$A),0)),"")</f>
        <v>SEMEADORA DE GERGELIM</v>
      </c>
      <c r="BI19" s="2243" t="str" cm="1">
        <f t="array" ref="BI19">IFERROR(INDEX(variaveis_kits!$B:$B,MATCH(1,($AS$17=variaveis_kits!$G:$G)*(BI$18=variaveis_kits!$A:$A),0)),"")</f>
        <v>SACHADORA MANUAL</v>
      </c>
      <c r="BJ19" s="2243" t="str" cm="1">
        <f t="array" ref="BJ19">IFERROR(INDEX(variaveis_kits!$B:$B,MATCH(1,($AS$17=variaveis_kits!$G:$G)*(BJ$18=variaveis_kits!$A:$A),0)),"")</f>
        <v>CADERNO DE REGISTOS</v>
      </c>
      <c r="BK19" s="2243" t="str" cm="1">
        <f t="array" ref="BK19">IFERROR(INDEX(variaveis_kits!$B:$B,MATCH(1,($AS$17=variaveis_kits!$G:$G)*(BK$18=variaveis_kits!$A:$A),0)),"")</f>
        <v/>
      </c>
      <c r="BL19" s="2243" t="str" cm="1">
        <f t="array" ref="BL19">IFERROR(INDEX(variaveis_kits!$B:$B,MATCH(1,($AS$17=variaveis_kits!$G:$G)*(BL$18=variaveis_kits!$A:$A),0)),"")</f>
        <v/>
      </c>
      <c r="BM19" s="2243" t="str" cm="1">
        <f t="array" ref="BM19">IFERROR(INDEX(variaveis_kits!$B:$B,MATCH(1,($AS$17=variaveis_kits!$G:$G)*(BM$18=variaveis_kits!$A:$A),0)),"")</f>
        <v/>
      </c>
      <c r="BN19" s="2243" t="str" cm="1">
        <f t="array" ref="BN19">IFERROR(INDEX(variaveis_kits!$B:$B,MATCH(1,($AS$17=variaveis_kits!$G:$G)*(BN$18=variaveis_kits!$A:$A),0)),"")</f>
        <v/>
      </c>
      <c r="BO19" s="2243" t="str" cm="1">
        <f t="array" ref="BO19">IFERROR(INDEX(variaveis_kits!$B:$B,MATCH(1,($AS$17=variaveis_kits!$G:$G)*(BO$18=variaveis_kits!$A:$A),0)),"")</f>
        <v/>
      </c>
      <c r="BP19" s="2243" t="str" cm="1">
        <f t="array" ref="BP19">IFERROR(INDEX(variaveis_kits!$B:$B,MATCH(1,($AS$17=variaveis_kits!$G:$G)*(BP$18=variaveis_kits!$A:$A),0)),"")</f>
        <v/>
      </c>
      <c r="BQ19" s="2243" t="str" cm="1">
        <f t="array" ref="BQ19">IFERROR(INDEX(variaveis_kits!$B:$B,MATCH(1,($AS$17=variaveis_kits!$G:$G)*(BQ$18=variaveis_kits!$A:$A),0)),"")</f>
        <v/>
      </c>
      <c r="BR19" s="1415"/>
      <c r="BS19" s="1415"/>
      <c r="BT19" s="1406"/>
      <c r="BU19" s="1407"/>
    </row>
    <row r="20" spans="1:73" s="210" customFormat="1" ht="43.9" customHeight="1" x14ac:dyDescent="0.45">
      <c r="A20" s="2308"/>
      <c r="B20" s="2226"/>
      <c r="C20" s="2227"/>
      <c r="D20" s="2227"/>
      <c r="E20" s="2228"/>
      <c r="F20" s="2231"/>
      <c r="G20" s="2227"/>
      <c r="H20" s="2227"/>
      <c r="I20" s="2228"/>
      <c r="J20" s="2236"/>
      <c r="K20" s="2237"/>
      <c r="L20" s="2241"/>
      <c r="M20" s="2242"/>
      <c r="N20" s="2287"/>
      <c r="O20" s="2288"/>
      <c r="P20" s="2288"/>
      <c r="Q20" s="2289"/>
      <c r="R20" s="2231"/>
      <c r="S20" s="2227"/>
      <c r="T20" s="2227"/>
      <c r="U20" s="2227"/>
      <c r="V20" s="2227"/>
      <c r="W20" s="2227"/>
      <c r="X20" s="2293"/>
      <c r="Y20" s="2294"/>
      <c r="Z20" s="2294"/>
      <c r="AA20" s="2295"/>
      <c r="AB20" s="2300"/>
      <c r="AC20" s="2301"/>
      <c r="AD20" s="2301"/>
      <c r="AE20" s="2301"/>
      <c r="AF20" s="2278"/>
      <c r="AG20" s="2278"/>
      <c r="AH20" s="2280"/>
      <c r="AI20" s="2281"/>
      <c r="AJ20" s="2304"/>
      <c r="AK20" s="2304"/>
      <c r="AL20" s="2304"/>
      <c r="AM20" s="2304"/>
      <c r="AN20" s="2304"/>
      <c r="AO20" s="2275"/>
      <c r="AP20" s="2275"/>
      <c r="AQ20" s="2275"/>
      <c r="AR20" s="2276"/>
      <c r="AS20" s="2244"/>
      <c r="AT20" s="2244"/>
      <c r="AU20" s="2244"/>
      <c r="AV20" s="2244"/>
      <c r="AW20" s="2244"/>
      <c r="AX20" s="2244"/>
      <c r="AY20" s="2244"/>
      <c r="AZ20" s="2244"/>
      <c r="BA20" s="2244"/>
      <c r="BB20" s="2244"/>
      <c r="BC20" s="2244"/>
      <c r="BD20" s="2244"/>
      <c r="BE20" s="2244"/>
      <c r="BF20" s="2244"/>
      <c r="BG20" s="2244"/>
      <c r="BH20" s="2244"/>
      <c r="BI20" s="2244"/>
      <c r="BJ20" s="2244"/>
      <c r="BK20" s="2244"/>
      <c r="BL20" s="2244"/>
      <c r="BM20" s="2244"/>
      <c r="BN20" s="2244"/>
      <c r="BO20" s="2244"/>
      <c r="BP20" s="2244"/>
      <c r="BQ20" s="2244"/>
      <c r="BR20" s="1416"/>
      <c r="BS20" s="1416"/>
      <c r="BT20" s="1409"/>
      <c r="BU20" s="1410"/>
    </row>
    <row r="21" spans="1:73" s="230" customFormat="1" ht="24" customHeight="1" x14ac:dyDescent="0.45">
      <c r="A21" s="228">
        <v>1</v>
      </c>
      <c r="B21" s="2336"/>
      <c r="C21" s="2333"/>
      <c r="D21" s="2333"/>
      <c r="E21" s="2333"/>
      <c r="F21" s="2333"/>
      <c r="G21" s="2333"/>
      <c r="H21" s="2333"/>
      <c r="I21" s="2333"/>
      <c r="J21" s="2334"/>
      <c r="K21" s="2334"/>
      <c r="L21" s="2334"/>
      <c r="M21" s="2334"/>
      <c r="N21" s="2334"/>
      <c r="O21" s="2334"/>
      <c r="P21" s="2334"/>
      <c r="Q21" s="2334"/>
      <c r="R21" s="2333"/>
      <c r="S21" s="2333"/>
      <c r="T21" s="2333"/>
      <c r="U21" s="2333"/>
      <c r="V21" s="2333"/>
      <c r="W21" s="2337"/>
      <c r="X21" s="2332"/>
      <c r="Y21" s="2333"/>
      <c r="Z21" s="2333"/>
      <c r="AA21" s="2333"/>
      <c r="AB21" s="2333"/>
      <c r="AC21" s="2333"/>
      <c r="AD21" s="2333"/>
      <c r="AE21" s="2333"/>
      <c r="AF21" s="2334"/>
      <c r="AG21" s="2334"/>
      <c r="AH21" s="2334"/>
      <c r="AI21" s="2334"/>
      <c r="AJ21" s="2333"/>
      <c r="AK21" s="2333"/>
      <c r="AL21" s="2333"/>
      <c r="AM21" s="2333"/>
      <c r="AN21" s="2333"/>
      <c r="AO21" s="2334"/>
      <c r="AP21" s="2334"/>
      <c r="AQ21" s="2334"/>
      <c r="AR21" s="2335"/>
      <c r="AS21" s="400"/>
      <c r="AT21" s="401"/>
      <c r="AU21" s="401"/>
      <c r="AV21" s="402"/>
      <c r="AW21" s="401"/>
      <c r="AX21" s="401"/>
      <c r="AY21" s="401"/>
      <c r="AZ21" s="401"/>
      <c r="BA21" s="401"/>
      <c r="BB21" s="401"/>
      <c r="BC21" s="401"/>
      <c r="BD21" s="401"/>
      <c r="BE21" s="401"/>
      <c r="BF21" s="401"/>
      <c r="BG21" s="401"/>
      <c r="BH21" s="401"/>
      <c r="BI21" s="401"/>
      <c r="BJ21" s="401"/>
      <c r="BK21" s="401"/>
      <c r="BL21" s="401"/>
      <c r="BM21" s="401"/>
      <c r="BN21" s="401"/>
      <c r="BO21" s="401"/>
      <c r="BP21" s="401"/>
      <c r="BQ21" s="403"/>
      <c r="BR21" s="2325"/>
      <c r="BS21" s="2326"/>
      <c r="BT21" s="2327"/>
      <c r="BU21" s="2328"/>
    </row>
    <row r="22" spans="1:73" s="230" customFormat="1" ht="24" customHeight="1" x14ac:dyDescent="0.45">
      <c r="A22" s="231">
        <f t="shared" ref="A22:A85" si="0">+A21+1</f>
        <v>2</v>
      </c>
      <c r="B22" s="2329"/>
      <c r="C22" s="2319"/>
      <c r="D22" s="2319"/>
      <c r="E22" s="2319"/>
      <c r="F22" s="2319"/>
      <c r="G22" s="2319"/>
      <c r="H22" s="2319"/>
      <c r="I22" s="2319"/>
      <c r="J22" s="2318"/>
      <c r="K22" s="2318"/>
      <c r="L22" s="2318"/>
      <c r="M22" s="2318"/>
      <c r="N22" s="2318"/>
      <c r="O22" s="2318"/>
      <c r="P22" s="2318"/>
      <c r="Q22" s="2318"/>
      <c r="R22" s="2319"/>
      <c r="S22" s="2319"/>
      <c r="T22" s="2319"/>
      <c r="U22" s="2319"/>
      <c r="V22" s="2319"/>
      <c r="W22" s="2330"/>
      <c r="X22" s="2331"/>
      <c r="Y22" s="2319"/>
      <c r="Z22" s="2319"/>
      <c r="AA22" s="2319"/>
      <c r="AB22" s="2319"/>
      <c r="AC22" s="2319"/>
      <c r="AD22" s="2319"/>
      <c r="AE22" s="2319"/>
      <c r="AF22" s="2318"/>
      <c r="AG22" s="2318"/>
      <c r="AH22" s="2318"/>
      <c r="AI22" s="2318"/>
      <c r="AJ22" s="2319"/>
      <c r="AK22" s="2319"/>
      <c r="AL22" s="2319"/>
      <c r="AM22" s="2319"/>
      <c r="AN22" s="2319"/>
      <c r="AO22" s="2318"/>
      <c r="AP22" s="2318"/>
      <c r="AQ22" s="2318"/>
      <c r="AR22" s="2320"/>
      <c r="AS22" s="404"/>
      <c r="AT22" s="405"/>
      <c r="AU22" s="405"/>
      <c r="AV22" s="405"/>
      <c r="AW22" s="405"/>
      <c r="AX22" s="405"/>
      <c r="AY22" s="405"/>
      <c r="AZ22" s="405"/>
      <c r="BA22" s="405"/>
      <c r="BB22" s="405"/>
      <c r="BC22" s="405"/>
      <c r="BD22" s="405"/>
      <c r="BE22" s="405"/>
      <c r="BF22" s="405"/>
      <c r="BG22" s="405"/>
      <c r="BH22" s="405"/>
      <c r="BI22" s="405"/>
      <c r="BJ22" s="405"/>
      <c r="BK22" s="405"/>
      <c r="BL22" s="405"/>
      <c r="BM22" s="405"/>
      <c r="BN22" s="405"/>
      <c r="BO22" s="405"/>
      <c r="BP22" s="405"/>
      <c r="BQ22" s="406"/>
      <c r="BR22" s="2321"/>
      <c r="BS22" s="2322"/>
      <c r="BT22" s="2323"/>
      <c r="BU22" s="2324"/>
    </row>
    <row r="23" spans="1:73" s="230" customFormat="1" ht="24" customHeight="1" x14ac:dyDescent="0.45">
      <c r="A23" s="231">
        <f t="shared" si="0"/>
        <v>3</v>
      </c>
      <c r="B23" s="2329"/>
      <c r="C23" s="2319"/>
      <c r="D23" s="2319"/>
      <c r="E23" s="2319"/>
      <c r="F23" s="2319"/>
      <c r="G23" s="2319"/>
      <c r="H23" s="2319"/>
      <c r="I23" s="2319"/>
      <c r="J23" s="2318"/>
      <c r="K23" s="2318"/>
      <c r="L23" s="2318"/>
      <c r="M23" s="2318"/>
      <c r="N23" s="2318"/>
      <c r="O23" s="2318"/>
      <c r="P23" s="2318"/>
      <c r="Q23" s="2318"/>
      <c r="R23" s="2319"/>
      <c r="S23" s="2319"/>
      <c r="T23" s="2319"/>
      <c r="U23" s="2319"/>
      <c r="V23" s="2319"/>
      <c r="W23" s="2330"/>
      <c r="X23" s="2331"/>
      <c r="Y23" s="2319"/>
      <c r="Z23" s="2319"/>
      <c r="AA23" s="2319"/>
      <c r="AB23" s="2319"/>
      <c r="AC23" s="2319"/>
      <c r="AD23" s="2319"/>
      <c r="AE23" s="2319"/>
      <c r="AF23" s="2318"/>
      <c r="AG23" s="2318"/>
      <c r="AH23" s="2318"/>
      <c r="AI23" s="2318"/>
      <c r="AJ23" s="2319"/>
      <c r="AK23" s="2319"/>
      <c r="AL23" s="2319"/>
      <c r="AM23" s="2319"/>
      <c r="AN23" s="2319"/>
      <c r="AO23" s="2318"/>
      <c r="AP23" s="2318"/>
      <c r="AQ23" s="2318"/>
      <c r="AR23" s="2320"/>
      <c r="AS23" s="404"/>
      <c r="AT23" s="405"/>
      <c r="AU23" s="405"/>
      <c r="AV23" s="405"/>
      <c r="AW23" s="405"/>
      <c r="AX23" s="405"/>
      <c r="AY23" s="405"/>
      <c r="AZ23" s="405"/>
      <c r="BA23" s="405"/>
      <c r="BB23" s="405"/>
      <c r="BC23" s="405"/>
      <c r="BD23" s="405"/>
      <c r="BE23" s="405"/>
      <c r="BF23" s="405"/>
      <c r="BG23" s="405"/>
      <c r="BH23" s="405"/>
      <c r="BI23" s="405"/>
      <c r="BJ23" s="405"/>
      <c r="BK23" s="405"/>
      <c r="BL23" s="405"/>
      <c r="BM23" s="405"/>
      <c r="BN23" s="405"/>
      <c r="BO23" s="405"/>
      <c r="BP23" s="405"/>
      <c r="BQ23" s="406"/>
      <c r="BR23" s="2321"/>
      <c r="BS23" s="2322"/>
      <c r="BT23" s="2323"/>
      <c r="BU23" s="2324"/>
    </row>
    <row r="24" spans="1:73" s="230" customFormat="1" ht="24" customHeight="1" x14ac:dyDescent="0.45">
      <c r="A24" s="231">
        <f t="shared" si="0"/>
        <v>4</v>
      </c>
      <c r="B24" s="2329"/>
      <c r="C24" s="2319"/>
      <c r="D24" s="2319"/>
      <c r="E24" s="2319"/>
      <c r="F24" s="2319"/>
      <c r="G24" s="2319"/>
      <c r="H24" s="2319"/>
      <c r="I24" s="2319"/>
      <c r="J24" s="2318"/>
      <c r="K24" s="2318"/>
      <c r="L24" s="2318"/>
      <c r="M24" s="2318"/>
      <c r="N24" s="2318"/>
      <c r="O24" s="2318"/>
      <c r="P24" s="2318"/>
      <c r="Q24" s="2318"/>
      <c r="R24" s="2319"/>
      <c r="S24" s="2319"/>
      <c r="T24" s="2319"/>
      <c r="U24" s="2319"/>
      <c r="V24" s="2319"/>
      <c r="W24" s="2330"/>
      <c r="X24" s="2331"/>
      <c r="Y24" s="2319"/>
      <c r="Z24" s="2319"/>
      <c r="AA24" s="2319"/>
      <c r="AB24" s="2319"/>
      <c r="AC24" s="2319"/>
      <c r="AD24" s="2319"/>
      <c r="AE24" s="2319"/>
      <c r="AF24" s="2318"/>
      <c r="AG24" s="2318"/>
      <c r="AH24" s="2318"/>
      <c r="AI24" s="2318"/>
      <c r="AJ24" s="2319"/>
      <c r="AK24" s="2319"/>
      <c r="AL24" s="2319"/>
      <c r="AM24" s="2319"/>
      <c r="AN24" s="2319"/>
      <c r="AO24" s="2318"/>
      <c r="AP24" s="2318"/>
      <c r="AQ24" s="2318"/>
      <c r="AR24" s="2320"/>
      <c r="AS24" s="404"/>
      <c r="AT24" s="405"/>
      <c r="AU24" s="405"/>
      <c r="AV24" s="405"/>
      <c r="AW24" s="405"/>
      <c r="AX24" s="405"/>
      <c r="AY24" s="405"/>
      <c r="AZ24" s="405"/>
      <c r="BA24" s="405"/>
      <c r="BB24" s="405"/>
      <c r="BC24" s="405"/>
      <c r="BD24" s="405"/>
      <c r="BE24" s="405"/>
      <c r="BF24" s="405"/>
      <c r="BG24" s="405"/>
      <c r="BH24" s="405"/>
      <c r="BI24" s="405"/>
      <c r="BJ24" s="405"/>
      <c r="BK24" s="405"/>
      <c r="BL24" s="405"/>
      <c r="BM24" s="405"/>
      <c r="BN24" s="405"/>
      <c r="BO24" s="405"/>
      <c r="BP24" s="405"/>
      <c r="BQ24" s="406"/>
      <c r="BR24" s="2321"/>
      <c r="BS24" s="2322"/>
      <c r="BT24" s="2323"/>
      <c r="BU24" s="2324"/>
    </row>
    <row r="25" spans="1:73" s="230" customFormat="1" ht="24" customHeight="1" x14ac:dyDescent="0.45">
      <c r="A25" s="231">
        <f t="shared" si="0"/>
        <v>5</v>
      </c>
      <c r="B25" s="2329"/>
      <c r="C25" s="2319"/>
      <c r="D25" s="2319"/>
      <c r="E25" s="2319"/>
      <c r="F25" s="2319"/>
      <c r="G25" s="2319"/>
      <c r="H25" s="2319"/>
      <c r="I25" s="2319"/>
      <c r="J25" s="2318"/>
      <c r="K25" s="2318"/>
      <c r="L25" s="2318"/>
      <c r="M25" s="2318"/>
      <c r="N25" s="2318"/>
      <c r="O25" s="2318"/>
      <c r="P25" s="2318"/>
      <c r="Q25" s="2318"/>
      <c r="R25" s="2319"/>
      <c r="S25" s="2319"/>
      <c r="T25" s="2319"/>
      <c r="U25" s="2319"/>
      <c r="V25" s="2319"/>
      <c r="W25" s="2330"/>
      <c r="X25" s="2331"/>
      <c r="Y25" s="2319"/>
      <c r="Z25" s="2319"/>
      <c r="AA25" s="2319"/>
      <c r="AB25" s="2319"/>
      <c r="AC25" s="2319"/>
      <c r="AD25" s="2319"/>
      <c r="AE25" s="2319"/>
      <c r="AF25" s="2318"/>
      <c r="AG25" s="2318"/>
      <c r="AH25" s="2318"/>
      <c r="AI25" s="2318"/>
      <c r="AJ25" s="2319"/>
      <c r="AK25" s="2319"/>
      <c r="AL25" s="2319"/>
      <c r="AM25" s="2319"/>
      <c r="AN25" s="2319"/>
      <c r="AO25" s="2318"/>
      <c r="AP25" s="2318"/>
      <c r="AQ25" s="2318"/>
      <c r="AR25" s="2320"/>
      <c r="AS25" s="404"/>
      <c r="AT25" s="405"/>
      <c r="AU25" s="405"/>
      <c r="AV25" s="405"/>
      <c r="AW25" s="405"/>
      <c r="AX25" s="405"/>
      <c r="AY25" s="405"/>
      <c r="AZ25" s="405"/>
      <c r="BA25" s="405"/>
      <c r="BB25" s="405"/>
      <c r="BC25" s="405"/>
      <c r="BD25" s="405"/>
      <c r="BE25" s="405"/>
      <c r="BF25" s="405"/>
      <c r="BG25" s="405"/>
      <c r="BH25" s="405"/>
      <c r="BI25" s="405"/>
      <c r="BJ25" s="405"/>
      <c r="BK25" s="405"/>
      <c r="BL25" s="405"/>
      <c r="BM25" s="405"/>
      <c r="BN25" s="405"/>
      <c r="BO25" s="405"/>
      <c r="BP25" s="405"/>
      <c r="BQ25" s="406"/>
      <c r="BR25" s="2321"/>
      <c r="BS25" s="2322"/>
      <c r="BT25" s="2323"/>
      <c r="BU25" s="2324"/>
    </row>
    <row r="26" spans="1:73" s="230" customFormat="1" ht="24" customHeight="1" x14ac:dyDescent="0.45">
      <c r="A26" s="231">
        <f t="shared" si="0"/>
        <v>6</v>
      </c>
      <c r="B26" s="2329"/>
      <c r="C26" s="2319"/>
      <c r="D26" s="2319"/>
      <c r="E26" s="2319"/>
      <c r="F26" s="2319"/>
      <c r="G26" s="2319"/>
      <c r="H26" s="2319"/>
      <c r="I26" s="2319"/>
      <c r="J26" s="2318"/>
      <c r="K26" s="2318"/>
      <c r="L26" s="2318"/>
      <c r="M26" s="2318"/>
      <c r="N26" s="2318"/>
      <c r="O26" s="2318"/>
      <c r="P26" s="2318"/>
      <c r="Q26" s="2318"/>
      <c r="R26" s="2319"/>
      <c r="S26" s="2319"/>
      <c r="T26" s="2319"/>
      <c r="U26" s="2319"/>
      <c r="V26" s="2319"/>
      <c r="W26" s="2330"/>
      <c r="X26" s="2331"/>
      <c r="Y26" s="2319"/>
      <c r="Z26" s="2319"/>
      <c r="AA26" s="2319"/>
      <c r="AB26" s="2319"/>
      <c r="AC26" s="2319"/>
      <c r="AD26" s="2319"/>
      <c r="AE26" s="2319"/>
      <c r="AF26" s="2318"/>
      <c r="AG26" s="2318"/>
      <c r="AH26" s="2318"/>
      <c r="AI26" s="2318"/>
      <c r="AJ26" s="2319"/>
      <c r="AK26" s="2319"/>
      <c r="AL26" s="2319"/>
      <c r="AM26" s="2319"/>
      <c r="AN26" s="2319"/>
      <c r="AO26" s="2318"/>
      <c r="AP26" s="2318"/>
      <c r="AQ26" s="2318"/>
      <c r="AR26" s="2320"/>
      <c r="AS26" s="404"/>
      <c r="AT26" s="405"/>
      <c r="AU26" s="405"/>
      <c r="AV26" s="405"/>
      <c r="AW26" s="405"/>
      <c r="AX26" s="405"/>
      <c r="AY26" s="405"/>
      <c r="AZ26" s="405"/>
      <c r="BA26" s="405"/>
      <c r="BB26" s="405"/>
      <c r="BC26" s="405"/>
      <c r="BD26" s="405"/>
      <c r="BE26" s="405"/>
      <c r="BF26" s="405"/>
      <c r="BG26" s="405"/>
      <c r="BH26" s="405"/>
      <c r="BI26" s="405"/>
      <c r="BJ26" s="405"/>
      <c r="BK26" s="405"/>
      <c r="BL26" s="405"/>
      <c r="BM26" s="405"/>
      <c r="BN26" s="405"/>
      <c r="BO26" s="405"/>
      <c r="BP26" s="405"/>
      <c r="BQ26" s="406"/>
      <c r="BR26" s="2321"/>
      <c r="BS26" s="2322"/>
      <c r="BT26" s="2323"/>
      <c r="BU26" s="2324"/>
    </row>
    <row r="27" spans="1:73" s="230" customFormat="1" ht="24" customHeight="1" x14ac:dyDescent="0.45">
      <c r="A27" s="231">
        <f t="shared" si="0"/>
        <v>7</v>
      </c>
      <c r="B27" s="2329"/>
      <c r="C27" s="2319"/>
      <c r="D27" s="2319"/>
      <c r="E27" s="2319"/>
      <c r="F27" s="2319"/>
      <c r="G27" s="2319"/>
      <c r="H27" s="2319"/>
      <c r="I27" s="2319"/>
      <c r="J27" s="2318"/>
      <c r="K27" s="2318"/>
      <c r="L27" s="2318"/>
      <c r="M27" s="2318"/>
      <c r="N27" s="2318"/>
      <c r="O27" s="2318"/>
      <c r="P27" s="2318"/>
      <c r="Q27" s="2318"/>
      <c r="R27" s="2319"/>
      <c r="S27" s="2319"/>
      <c r="T27" s="2319"/>
      <c r="U27" s="2319"/>
      <c r="V27" s="2319"/>
      <c r="W27" s="2330"/>
      <c r="X27" s="2331"/>
      <c r="Y27" s="2319"/>
      <c r="Z27" s="2319"/>
      <c r="AA27" s="2319"/>
      <c r="AB27" s="2319"/>
      <c r="AC27" s="2319"/>
      <c r="AD27" s="2319"/>
      <c r="AE27" s="2319"/>
      <c r="AF27" s="2318"/>
      <c r="AG27" s="2318"/>
      <c r="AH27" s="2318"/>
      <c r="AI27" s="2318"/>
      <c r="AJ27" s="2319"/>
      <c r="AK27" s="2319"/>
      <c r="AL27" s="2319"/>
      <c r="AM27" s="2319"/>
      <c r="AN27" s="2319"/>
      <c r="AO27" s="2318"/>
      <c r="AP27" s="2318"/>
      <c r="AQ27" s="2318"/>
      <c r="AR27" s="2320"/>
      <c r="AS27" s="404"/>
      <c r="AT27" s="405"/>
      <c r="AU27" s="405"/>
      <c r="AV27" s="405"/>
      <c r="AW27" s="405"/>
      <c r="AX27" s="405"/>
      <c r="AY27" s="405"/>
      <c r="AZ27" s="405"/>
      <c r="BA27" s="405"/>
      <c r="BB27" s="405"/>
      <c r="BC27" s="405"/>
      <c r="BD27" s="405"/>
      <c r="BE27" s="405"/>
      <c r="BF27" s="405"/>
      <c r="BG27" s="405"/>
      <c r="BH27" s="405"/>
      <c r="BI27" s="405"/>
      <c r="BJ27" s="405"/>
      <c r="BK27" s="405"/>
      <c r="BL27" s="405"/>
      <c r="BM27" s="405"/>
      <c r="BN27" s="405"/>
      <c r="BO27" s="405"/>
      <c r="BP27" s="405"/>
      <c r="BQ27" s="406"/>
      <c r="BR27" s="2321"/>
      <c r="BS27" s="2322"/>
      <c r="BT27" s="2323"/>
      <c r="BU27" s="2324"/>
    </row>
    <row r="28" spans="1:73" s="230" customFormat="1" ht="24" customHeight="1" x14ac:dyDescent="0.45">
      <c r="A28" s="231">
        <f t="shared" si="0"/>
        <v>8</v>
      </c>
      <c r="B28" s="2329"/>
      <c r="C28" s="2319"/>
      <c r="D28" s="2319"/>
      <c r="E28" s="2319"/>
      <c r="F28" s="2319"/>
      <c r="G28" s="2319"/>
      <c r="H28" s="2319"/>
      <c r="I28" s="2319"/>
      <c r="J28" s="2318"/>
      <c r="K28" s="2318"/>
      <c r="L28" s="2318"/>
      <c r="M28" s="2318"/>
      <c r="N28" s="2318"/>
      <c r="O28" s="2318"/>
      <c r="P28" s="2318"/>
      <c r="Q28" s="2318"/>
      <c r="R28" s="2319"/>
      <c r="S28" s="2319"/>
      <c r="T28" s="2319"/>
      <c r="U28" s="2319"/>
      <c r="V28" s="2319"/>
      <c r="W28" s="2330"/>
      <c r="X28" s="2331"/>
      <c r="Y28" s="2319"/>
      <c r="Z28" s="2319"/>
      <c r="AA28" s="2319"/>
      <c r="AB28" s="2319"/>
      <c r="AC28" s="2319"/>
      <c r="AD28" s="2319"/>
      <c r="AE28" s="2319"/>
      <c r="AF28" s="2318"/>
      <c r="AG28" s="2318"/>
      <c r="AH28" s="2318"/>
      <c r="AI28" s="2318"/>
      <c r="AJ28" s="2319"/>
      <c r="AK28" s="2319"/>
      <c r="AL28" s="2319"/>
      <c r="AM28" s="2319"/>
      <c r="AN28" s="2319"/>
      <c r="AO28" s="2318"/>
      <c r="AP28" s="2318"/>
      <c r="AQ28" s="2318"/>
      <c r="AR28" s="2320"/>
      <c r="AS28" s="404"/>
      <c r="AT28" s="405"/>
      <c r="AU28" s="405"/>
      <c r="AV28" s="405"/>
      <c r="AW28" s="405"/>
      <c r="AX28" s="405"/>
      <c r="AY28" s="405"/>
      <c r="AZ28" s="405"/>
      <c r="BA28" s="405"/>
      <c r="BB28" s="405"/>
      <c r="BC28" s="405"/>
      <c r="BD28" s="405"/>
      <c r="BE28" s="405"/>
      <c r="BF28" s="405"/>
      <c r="BG28" s="405"/>
      <c r="BH28" s="405"/>
      <c r="BI28" s="405"/>
      <c r="BJ28" s="405"/>
      <c r="BK28" s="405"/>
      <c r="BL28" s="405"/>
      <c r="BM28" s="405"/>
      <c r="BN28" s="405"/>
      <c r="BO28" s="405"/>
      <c r="BP28" s="405"/>
      <c r="BQ28" s="406"/>
      <c r="BR28" s="2321"/>
      <c r="BS28" s="2322"/>
      <c r="BT28" s="2323"/>
      <c r="BU28" s="2324"/>
    </row>
    <row r="29" spans="1:73" s="230" customFormat="1" ht="24" customHeight="1" x14ac:dyDescent="0.45">
      <c r="A29" s="231">
        <f t="shared" si="0"/>
        <v>9</v>
      </c>
      <c r="B29" s="2329"/>
      <c r="C29" s="2319"/>
      <c r="D29" s="2319"/>
      <c r="E29" s="2319"/>
      <c r="F29" s="2319"/>
      <c r="G29" s="2319"/>
      <c r="H29" s="2319"/>
      <c r="I29" s="2319"/>
      <c r="J29" s="2318"/>
      <c r="K29" s="2318"/>
      <c r="L29" s="2318"/>
      <c r="M29" s="2318"/>
      <c r="N29" s="2318"/>
      <c r="O29" s="2318"/>
      <c r="P29" s="2318"/>
      <c r="Q29" s="2318"/>
      <c r="R29" s="2319"/>
      <c r="S29" s="2319"/>
      <c r="T29" s="2319"/>
      <c r="U29" s="2319"/>
      <c r="V29" s="2319"/>
      <c r="W29" s="2330"/>
      <c r="X29" s="2331"/>
      <c r="Y29" s="2319"/>
      <c r="Z29" s="2319"/>
      <c r="AA29" s="2319"/>
      <c r="AB29" s="2319"/>
      <c r="AC29" s="2319"/>
      <c r="AD29" s="2319"/>
      <c r="AE29" s="2319"/>
      <c r="AF29" s="2318"/>
      <c r="AG29" s="2318"/>
      <c r="AH29" s="2318"/>
      <c r="AI29" s="2318"/>
      <c r="AJ29" s="2319"/>
      <c r="AK29" s="2319"/>
      <c r="AL29" s="2319"/>
      <c r="AM29" s="2319"/>
      <c r="AN29" s="2319"/>
      <c r="AO29" s="2318"/>
      <c r="AP29" s="2318"/>
      <c r="AQ29" s="2318"/>
      <c r="AR29" s="2320"/>
      <c r="AS29" s="404"/>
      <c r="AT29" s="405"/>
      <c r="AU29" s="405"/>
      <c r="AV29" s="405"/>
      <c r="AW29" s="405"/>
      <c r="AX29" s="405"/>
      <c r="AY29" s="405"/>
      <c r="AZ29" s="405"/>
      <c r="BA29" s="405"/>
      <c r="BB29" s="405"/>
      <c r="BC29" s="405"/>
      <c r="BD29" s="405"/>
      <c r="BE29" s="405"/>
      <c r="BF29" s="405"/>
      <c r="BG29" s="405"/>
      <c r="BH29" s="405"/>
      <c r="BI29" s="405"/>
      <c r="BJ29" s="405"/>
      <c r="BK29" s="405"/>
      <c r="BL29" s="405"/>
      <c r="BM29" s="405"/>
      <c r="BN29" s="405"/>
      <c r="BO29" s="405"/>
      <c r="BP29" s="405"/>
      <c r="BQ29" s="406"/>
      <c r="BR29" s="2321"/>
      <c r="BS29" s="2322"/>
      <c r="BT29" s="2323"/>
      <c r="BU29" s="2324"/>
    </row>
    <row r="30" spans="1:73" s="230" customFormat="1" ht="24" customHeight="1" x14ac:dyDescent="0.45">
      <c r="A30" s="231">
        <f t="shared" si="0"/>
        <v>10</v>
      </c>
      <c r="B30" s="2329"/>
      <c r="C30" s="2319"/>
      <c r="D30" s="2319"/>
      <c r="E30" s="2319"/>
      <c r="F30" s="2319"/>
      <c r="G30" s="2319"/>
      <c r="H30" s="2319"/>
      <c r="I30" s="2319"/>
      <c r="J30" s="2318"/>
      <c r="K30" s="2318"/>
      <c r="L30" s="2318"/>
      <c r="M30" s="2318"/>
      <c r="N30" s="2318"/>
      <c r="O30" s="2318"/>
      <c r="P30" s="2318"/>
      <c r="Q30" s="2318"/>
      <c r="R30" s="2319"/>
      <c r="S30" s="2319"/>
      <c r="T30" s="2319"/>
      <c r="U30" s="2319"/>
      <c r="V30" s="2319"/>
      <c r="W30" s="2330"/>
      <c r="X30" s="2331"/>
      <c r="Y30" s="2319"/>
      <c r="Z30" s="2319"/>
      <c r="AA30" s="2319"/>
      <c r="AB30" s="2319"/>
      <c r="AC30" s="2319"/>
      <c r="AD30" s="2319"/>
      <c r="AE30" s="2319"/>
      <c r="AF30" s="2318"/>
      <c r="AG30" s="2318"/>
      <c r="AH30" s="2318"/>
      <c r="AI30" s="2318"/>
      <c r="AJ30" s="2319"/>
      <c r="AK30" s="2319"/>
      <c r="AL30" s="2319"/>
      <c r="AM30" s="2319"/>
      <c r="AN30" s="2319"/>
      <c r="AO30" s="2318"/>
      <c r="AP30" s="2318"/>
      <c r="AQ30" s="2318"/>
      <c r="AR30" s="2320"/>
      <c r="AS30" s="404"/>
      <c r="AT30" s="405"/>
      <c r="AU30" s="405"/>
      <c r="AV30" s="405"/>
      <c r="AW30" s="405"/>
      <c r="AX30" s="405"/>
      <c r="AY30" s="405"/>
      <c r="AZ30" s="405"/>
      <c r="BA30" s="405"/>
      <c r="BB30" s="405"/>
      <c r="BC30" s="405"/>
      <c r="BD30" s="405"/>
      <c r="BE30" s="405"/>
      <c r="BF30" s="405"/>
      <c r="BG30" s="405"/>
      <c r="BH30" s="405"/>
      <c r="BI30" s="405"/>
      <c r="BJ30" s="405"/>
      <c r="BK30" s="405"/>
      <c r="BL30" s="405"/>
      <c r="BM30" s="405"/>
      <c r="BN30" s="405"/>
      <c r="BO30" s="405"/>
      <c r="BP30" s="405"/>
      <c r="BQ30" s="406"/>
      <c r="BR30" s="2321"/>
      <c r="BS30" s="2322"/>
      <c r="BT30" s="2323"/>
      <c r="BU30" s="2324"/>
    </row>
    <row r="31" spans="1:73" s="230" customFormat="1" ht="24" customHeight="1" x14ac:dyDescent="0.45">
      <c r="A31" s="231">
        <f t="shared" si="0"/>
        <v>11</v>
      </c>
      <c r="B31" s="2329"/>
      <c r="C31" s="2319"/>
      <c r="D31" s="2319"/>
      <c r="E31" s="2319"/>
      <c r="F31" s="2319"/>
      <c r="G31" s="2319"/>
      <c r="H31" s="2319"/>
      <c r="I31" s="2319"/>
      <c r="J31" s="2318"/>
      <c r="K31" s="2318"/>
      <c r="L31" s="2318"/>
      <c r="M31" s="2318"/>
      <c r="N31" s="2318"/>
      <c r="O31" s="2318"/>
      <c r="P31" s="2318"/>
      <c r="Q31" s="2318"/>
      <c r="R31" s="2319"/>
      <c r="S31" s="2319"/>
      <c r="T31" s="2319"/>
      <c r="U31" s="2319"/>
      <c r="V31" s="2319"/>
      <c r="W31" s="2330"/>
      <c r="X31" s="2331"/>
      <c r="Y31" s="2319"/>
      <c r="Z31" s="2319"/>
      <c r="AA31" s="2319"/>
      <c r="AB31" s="2319"/>
      <c r="AC31" s="2319"/>
      <c r="AD31" s="2319"/>
      <c r="AE31" s="2319"/>
      <c r="AF31" s="2318"/>
      <c r="AG31" s="2318"/>
      <c r="AH31" s="2318"/>
      <c r="AI31" s="2318"/>
      <c r="AJ31" s="2319"/>
      <c r="AK31" s="2319"/>
      <c r="AL31" s="2319"/>
      <c r="AM31" s="2319"/>
      <c r="AN31" s="2319"/>
      <c r="AO31" s="2318"/>
      <c r="AP31" s="2318"/>
      <c r="AQ31" s="2318"/>
      <c r="AR31" s="2320"/>
      <c r="AS31" s="404"/>
      <c r="AT31" s="405"/>
      <c r="AU31" s="405"/>
      <c r="AV31" s="405"/>
      <c r="AW31" s="405"/>
      <c r="AX31" s="405"/>
      <c r="AY31" s="405"/>
      <c r="AZ31" s="405"/>
      <c r="BA31" s="405"/>
      <c r="BB31" s="405"/>
      <c r="BC31" s="405"/>
      <c r="BD31" s="405"/>
      <c r="BE31" s="405"/>
      <c r="BF31" s="405"/>
      <c r="BG31" s="405"/>
      <c r="BH31" s="405"/>
      <c r="BI31" s="405"/>
      <c r="BJ31" s="405"/>
      <c r="BK31" s="405"/>
      <c r="BL31" s="405"/>
      <c r="BM31" s="405"/>
      <c r="BN31" s="405"/>
      <c r="BO31" s="405"/>
      <c r="BP31" s="405"/>
      <c r="BQ31" s="406"/>
      <c r="BR31" s="2321"/>
      <c r="BS31" s="2322"/>
      <c r="BT31" s="2323"/>
      <c r="BU31" s="2324"/>
    </row>
    <row r="32" spans="1:73" s="230" customFormat="1" ht="24" customHeight="1" x14ac:dyDescent="0.45">
      <c r="A32" s="231">
        <f t="shared" si="0"/>
        <v>12</v>
      </c>
      <c r="B32" s="2329"/>
      <c r="C32" s="2319"/>
      <c r="D32" s="2319"/>
      <c r="E32" s="2319"/>
      <c r="F32" s="2319"/>
      <c r="G32" s="2319"/>
      <c r="H32" s="2319"/>
      <c r="I32" s="2319"/>
      <c r="J32" s="2318"/>
      <c r="K32" s="2318"/>
      <c r="L32" s="2318"/>
      <c r="M32" s="2318"/>
      <c r="N32" s="2318"/>
      <c r="O32" s="2318"/>
      <c r="P32" s="2318"/>
      <c r="Q32" s="2318"/>
      <c r="R32" s="2319"/>
      <c r="S32" s="2319"/>
      <c r="T32" s="2319"/>
      <c r="U32" s="2319"/>
      <c r="V32" s="2319"/>
      <c r="W32" s="2330"/>
      <c r="X32" s="2331"/>
      <c r="Y32" s="2319"/>
      <c r="Z32" s="2319"/>
      <c r="AA32" s="2319"/>
      <c r="AB32" s="2319"/>
      <c r="AC32" s="2319"/>
      <c r="AD32" s="2319"/>
      <c r="AE32" s="2319"/>
      <c r="AF32" s="2318"/>
      <c r="AG32" s="2318"/>
      <c r="AH32" s="2318"/>
      <c r="AI32" s="2318"/>
      <c r="AJ32" s="2319"/>
      <c r="AK32" s="2319"/>
      <c r="AL32" s="2319"/>
      <c r="AM32" s="2319"/>
      <c r="AN32" s="2319"/>
      <c r="AO32" s="2318"/>
      <c r="AP32" s="2318"/>
      <c r="AQ32" s="2318"/>
      <c r="AR32" s="2320"/>
      <c r="AS32" s="404"/>
      <c r="AT32" s="405"/>
      <c r="AU32" s="405"/>
      <c r="AV32" s="405"/>
      <c r="AW32" s="405"/>
      <c r="AX32" s="405"/>
      <c r="AY32" s="405"/>
      <c r="AZ32" s="405"/>
      <c r="BA32" s="405"/>
      <c r="BB32" s="405"/>
      <c r="BC32" s="405"/>
      <c r="BD32" s="405"/>
      <c r="BE32" s="405"/>
      <c r="BF32" s="405"/>
      <c r="BG32" s="405"/>
      <c r="BH32" s="405"/>
      <c r="BI32" s="405"/>
      <c r="BJ32" s="405"/>
      <c r="BK32" s="405"/>
      <c r="BL32" s="405"/>
      <c r="BM32" s="405"/>
      <c r="BN32" s="405"/>
      <c r="BO32" s="405"/>
      <c r="BP32" s="405"/>
      <c r="BQ32" s="406"/>
      <c r="BR32" s="2321"/>
      <c r="BS32" s="2322"/>
      <c r="BT32" s="2323"/>
      <c r="BU32" s="2324"/>
    </row>
    <row r="33" spans="1:73" s="230" customFormat="1" ht="24" customHeight="1" x14ac:dyDescent="0.45">
      <c r="A33" s="231">
        <f t="shared" si="0"/>
        <v>13</v>
      </c>
      <c r="B33" s="2329"/>
      <c r="C33" s="2319"/>
      <c r="D33" s="2319"/>
      <c r="E33" s="2319"/>
      <c r="F33" s="2319"/>
      <c r="G33" s="2319"/>
      <c r="H33" s="2319"/>
      <c r="I33" s="2319"/>
      <c r="J33" s="2318"/>
      <c r="K33" s="2318"/>
      <c r="L33" s="2318"/>
      <c r="M33" s="2318"/>
      <c r="N33" s="2318"/>
      <c r="O33" s="2318"/>
      <c r="P33" s="2318"/>
      <c r="Q33" s="2318"/>
      <c r="R33" s="2319"/>
      <c r="S33" s="2319"/>
      <c r="T33" s="2319"/>
      <c r="U33" s="2319"/>
      <c r="V33" s="2319"/>
      <c r="W33" s="2330"/>
      <c r="X33" s="2331"/>
      <c r="Y33" s="2319"/>
      <c r="Z33" s="2319"/>
      <c r="AA33" s="2319"/>
      <c r="AB33" s="2319"/>
      <c r="AC33" s="2319"/>
      <c r="AD33" s="2319"/>
      <c r="AE33" s="2319"/>
      <c r="AF33" s="2318"/>
      <c r="AG33" s="2318"/>
      <c r="AH33" s="2318"/>
      <c r="AI33" s="2318"/>
      <c r="AJ33" s="2319"/>
      <c r="AK33" s="2319"/>
      <c r="AL33" s="2319"/>
      <c r="AM33" s="2319"/>
      <c r="AN33" s="2319"/>
      <c r="AO33" s="2318"/>
      <c r="AP33" s="2318"/>
      <c r="AQ33" s="2318"/>
      <c r="AR33" s="2320"/>
      <c r="AS33" s="404"/>
      <c r="AT33" s="405"/>
      <c r="AU33" s="405"/>
      <c r="AV33" s="405"/>
      <c r="AW33" s="405"/>
      <c r="AX33" s="405"/>
      <c r="AY33" s="405"/>
      <c r="AZ33" s="405"/>
      <c r="BA33" s="405"/>
      <c r="BB33" s="405"/>
      <c r="BC33" s="405"/>
      <c r="BD33" s="405"/>
      <c r="BE33" s="405"/>
      <c r="BF33" s="405"/>
      <c r="BG33" s="405"/>
      <c r="BH33" s="405"/>
      <c r="BI33" s="405"/>
      <c r="BJ33" s="405"/>
      <c r="BK33" s="405"/>
      <c r="BL33" s="405"/>
      <c r="BM33" s="405"/>
      <c r="BN33" s="405"/>
      <c r="BO33" s="405"/>
      <c r="BP33" s="405"/>
      <c r="BQ33" s="406"/>
      <c r="BR33" s="2321"/>
      <c r="BS33" s="2322"/>
      <c r="BT33" s="2323"/>
      <c r="BU33" s="2324"/>
    </row>
    <row r="34" spans="1:73" s="230" customFormat="1" ht="24" customHeight="1" x14ac:dyDescent="0.45">
      <c r="A34" s="231">
        <f t="shared" si="0"/>
        <v>14</v>
      </c>
      <c r="B34" s="2329"/>
      <c r="C34" s="2319"/>
      <c r="D34" s="2319"/>
      <c r="E34" s="2319"/>
      <c r="F34" s="2319"/>
      <c r="G34" s="2319"/>
      <c r="H34" s="2319"/>
      <c r="I34" s="2319"/>
      <c r="J34" s="2318"/>
      <c r="K34" s="2318"/>
      <c r="L34" s="2318"/>
      <c r="M34" s="2318"/>
      <c r="N34" s="2318"/>
      <c r="O34" s="2318"/>
      <c r="P34" s="2318"/>
      <c r="Q34" s="2318"/>
      <c r="R34" s="2319"/>
      <c r="S34" s="2319"/>
      <c r="T34" s="2319"/>
      <c r="U34" s="2319"/>
      <c r="V34" s="2319"/>
      <c r="W34" s="2330"/>
      <c r="X34" s="2331"/>
      <c r="Y34" s="2319"/>
      <c r="Z34" s="2319"/>
      <c r="AA34" s="2319"/>
      <c r="AB34" s="2319"/>
      <c r="AC34" s="2319"/>
      <c r="AD34" s="2319"/>
      <c r="AE34" s="2319"/>
      <c r="AF34" s="2318"/>
      <c r="AG34" s="2318"/>
      <c r="AH34" s="2318"/>
      <c r="AI34" s="2318"/>
      <c r="AJ34" s="2319"/>
      <c r="AK34" s="2319"/>
      <c r="AL34" s="2319"/>
      <c r="AM34" s="2319"/>
      <c r="AN34" s="2319"/>
      <c r="AO34" s="2318"/>
      <c r="AP34" s="2318"/>
      <c r="AQ34" s="2318"/>
      <c r="AR34" s="2320"/>
      <c r="AS34" s="404"/>
      <c r="AT34" s="405"/>
      <c r="AU34" s="405"/>
      <c r="AV34" s="405"/>
      <c r="AW34" s="405"/>
      <c r="AX34" s="405"/>
      <c r="AY34" s="405"/>
      <c r="AZ34" s="405"/>
      <c r="BA34" s="405"/>
      <c r="BB34" s="405"/>
      <c r="BC34" s="405"/>
      <c r="BD34" s="405"/>
      <c r="BE34" s="405"/>
      <c r="BF34" s="405"/>
      <c r="BG34" s="405"/>
      <c r="BH34" s="405"/>
      <c r="BI34" s="405"/>
      <c r="BJ34" s="405"/>
      <c r="BK34" s="405"/>
      <c r="BL34" s="405"/>
      <c r="BM34" s="405"/>
      <c r="BN34" s="405"/>
      <c r="BO34" s="405"/>
      <c r="BP34" s="405"/>
      <c r="BQ34" s="406"/>
      <c r="BR34" s="2321"/>
      <c r="BS34" s="2322"/>
      <c r="BT34" s="2323"/>
      <c r="BU34" s="2324"/>
    </row>
    <row r="35" spans="1:73" s="230" customFormat="1" ht="24" customHeight="1" x14ac:dyDescent="0.45">
      <c r="A35" s="231">
        <f t="shared" si="0"/>
        <v>15</v>
      </c>
      <c r="B35" s="2329"/>
      <c r="C35" s="2319"/>
      <c r="D35" s="2319"/>
      <c r="E35" s="2319"/>
      <c r="F35" s="2319"/>
      <c r="G35" s="2319"/>
      <c r="H35" s="2319"/>
      <c r="I35" s="2319"/>
      <c r="J35" s="2318"/>
      <c r="K35" s="2318"/>
      <c r="L35" s="2318"/>
      <c r="M35" s="2318"/>
      <c r="N35" s="2318"/>
      <c r="O35" s="2318"/>
      <c r="P35" s="2318"/>
      <c r="Q35" s="2318"/>
      <c r="R35" s="2319"/>
      <c r="S35" s="2319"/>
      <c r="T35" s="2319"/>
      <c r="U35" s="2319"/>
      <c r="V35" s="2319"/>
      <c r="W35" s="2330"/>
      <c r="X35" s="2331"/>
      <c r="Y35" s="2319"/>
      <c r="Z35" s="2319"/>
      <c r="AA35" s="2319"/>
      <c r="AB35" s="2319"/>
      <c r="AC35" s="2319"/>
      <c r="AD35" s="2319"/>
      <c r="AE35" s="2319"/>
      <c r="AF35" s="2318"/>
      <c r="AG35" s="2318"/>
      <c r="AH35" s="2318"/>
      <c r="AI35" s="2318"/>
      <c r="AJ35" s="2319"/>
      <c r="AK35" s="2319"/>
      <c r="AL35" s="2319"/>
      <c r="AM35" s="2319"/>
      <c r="AN35" s="2319"/>
      <c r="AO35" s="2318"/>
      <c r="AP35" s="2318"/>
      <c r="AQ35" s="2318"/>
      <c r="AR35" s="2320"/>
      <c r="AS35" s="404"/>
      <c r="AT35" s="405"/>
      <c r="AU35" s="405"/>
      <c r="AV35" s="405"/>
      <c r="AW35" s="405"/>
      <c r="AX35" s="405"/>
      <c r="AY35" s="405"/>
      <c r="AZ35" s="405"/>
      <c r="BA35" s="405"/>
      <c r="BB35" s="405"/>
      <c r="BC35" s="405"/>
      <c r="BD35" s="405"/>
      <c r="BE35" s="405"/>
      <c r="BF35" s="405"/>
      <c r="BG35" s="405"/>
      <c r="BH35" s="405"/>
      <c r="BI35" s="405"/>
      <c r="BJ35" s="405"/>
      <c r="BK35" s="405"/>
      <c r="BL35" s="405"/>
      <c r="BM35" s="405"/>
      <c r="BN35" s="405"/>
      <c r="BO35" s="405"/>
      <c r="BP35" s="405"/>
      <c r="BQ35" s="406"/>
      <c r="BR35" s="2321"/>
      <c r="BS35" s="2322"/>
      <c r="BT35" s="2323"/>
      <c r="BU35" s="2324"/>
    </row>
    <row r="36" spans="1:73" s="230" customFormat="1" ht="24" customHeight="1" x14ac:dyDescent="0.45">
      <c r="A36" s="231">
        <f t="shared" si="0"/>
        <v>16</v>
      </c>
      <c r="B36" s="2329"/>
      <c r="C36" s="2319"/>
      <c r="D36" s="2319"/>
      <c r="E36" s="2319"/>
      <c r="F36" s="2319"/>
      <c r="G36" s="2319"/>
      <c r="H36" s="2319"/>
      <c r="I36" s="2319"/>
      <c r="J36" s="2318"/>
      <c r="K36" s="2318"/>
      <c r="L36" s="2318"/>
      <c r="M36" s="2318"/>
      <c r="N36" s="2318"/>
      <c r="O36" s="2318"/>
      <c r="P36" s="2318"/>
      <c r="Q36" s="2318"/>
      <c r="R36" s="2319"/>
      <c r="S36" s="2319"/>
      <c r="T36" s="2319"/>
      <c r="U36" s="2319"/>
      <c r="V36" s="2319"/>
      <c r="W36" s="2330"/>
      <c r="X36" s="2331"/>
      <c r="Y36" s="2319"/>
      <c r="Z36" s="2319"/>
      <c r="AA36" s="2319"/>
      <c r="AB36" s="2319"/>
      <c r="AC36" s="2319"/>
      <c r="AD36" s="2319"/>
      <c r="AE36" s="2319"/>
      <c r="AF36" s="2318"/>
      <c r="AG36" s="2318"/>
      <c r="AH36" s="2318"/>
      <c r="AI36" s="2318"/>
      <c r="AJ36" s="2319"/>
      <c r="AK36" s="2319"/>
      <c r="AL36" s="2319"/>
      <c r="AM36" s="2319"/>
      <c r="AN36" s="2319"/>
      <c r="AO36" s="2318"/>
      <c r="AP36" s="2318"/>
      <c r="AQ36" s="2318"/>
      <c r="AR36" s="2320"/>
      <c r="AS36" s="404"/>
      <c r="AT36" s="405"/>
      <c r="AU36" s="405"/>
      <c r="AV36" s="405"/>
      <c r="AW36" s="405"/>
      <c r="AX36" s="405"/>
      <c r="AY36" s="405"/>
      <c r="AZ36" s="405"/>
      <c r="BA36" s="405"/>
      <c r="BB36" s="405"/>
      <c r="BC36" s="405"/>
      <c r="BD36" s="405"/>
      <c r="BE36" s="405"/>
      <c r="BF36" s="405"/>
      <c r="BG36" s="405"/>
      <c r="BH36" s="405"/>
      <c r="BI36" s="405"/>
      <c r="BJ36" s="405"/>
      <c r="BK36" s="405"/>
      <c r="BL36" s="405"/>
      <c r="BM36" s="405"/>
      <c r="BN36" s="405"/>
      <c r="BO36" s="405"/>
      <c r="BP36" s="405"/>
      <c r="BQ36" s="406"/>
      <c r="BR36" s="2321"/>
      <c r="BS36" s="2322"/>
      <c r="BT36" s="2323"/>
      <c r="BU36" s="2324"/>
    </row>
    <row r="37" spans="1:73" s="230" customFormat="1" ht="24" customHeight="1" x14ac:dyDescent="0.45">
      <c r="A37" s="231">
        <f t="shared" si="0"/>
        <v>17</v>
      </c>
      <c r="B37" s="2329"/>
      <c r="C37" s="2319"/>
      <c r="D37" s="2319"/>
      <c r="E37" s="2319"/>
      <c r="F37" s="2319"/>
      <c r="G37" s="2319"/>
      <c r="H37" s="2319"/>
      <c r="I37" s="2319"/>
      <c r="J37" s="2318"/>
      <c r="K37" s="2318"/>
      <c r="L37" s="2318"/>
      <c r="M37" s="2318"/>
      <c r="N37" s="2318"/>
      <c r="O37" s="2318"/>
      <c r="P37" s="2318"/>
      <c r="Q37" s="2318"/>
      <c r="R37" s="2319"/>
      <c r="S37" s="2319"/>
      <c r="T37" s="2319"/>
      <c r="U37" s="2319"/>
      <c r="V37" s="2319"/>
      <c r="W37" s="2330"/>
      <c r="X37" s="2331"/>
      <c r="Y37" s="2319"/>
      <c r="Z37" s="2319"/>
      <c r="AA37" s="2319"/>
      <c r="AB37" s="2319"/>
      <c r="AC37" s="2319"/>
      <c r="AD37" s="2319"/>
      <c r="AE37" s="2319"/>
      <c r="AF37" s="2318"/>
      <c r="AG37" s="2318"/>
      <c r="AH37" s="2318"/>
      <c r="AI37" s="2318"/>
      <c r="AJ37" s="2319"/>
      <c r="AK37" s="2319"/>
      <c r="AL37" s="2319"/>
      <c r="AM37" s="2319"/>
      <c r="AN37" s="2319"/>
      <c r="AO37" s="2318"/>
      <c r="AP37" s="2318"/>
      <c r="AQ37" s="2318"/>
      <c r="AR37" s="2320"/>
      <c r="AS37" s="404"/>
      <c r="AT37" s="405"/>
      <c r="AU37" s="405"/>
      <c r="AV37" s="405"/>
      <c r="AW37" s="405"/>
      <c r="AX37" s="405"/>
      <c r="AY37" s="405"/>
      <c r="AZ37" s="405"/>
      <c r="BA37" s="405"/>
      <c r="BB37" s="405"/>
      <c r="BC37" s="405"/>
      <c r="BD37" s="405"/>
      <c r="BE37" s="405"/>
      <c r="BF37" s="405"/>
      <c r="BG37" s="405"/>
      <c r="BH37" s="405"/>
      <c r="BI37" s="405"/>
      <c r="BJ37" s="405"/>
      <c r="BK37" s="405"/>
      <c r="BL37" s="405"/>
      <c r="BM37" s="405"/>
      <c r="BN37" s="405"/>
      <c r="BO37" s="405"/>
      <c r="BP37" s="405"/>
      <c r="BQ37" s="406"/>
      <c r="BR37" s="2321"/>
      <c r="BS37" s="2322"/>
      <c r="BT37" s="2323"/>
      <c r="BU37" s="2324"/>
    </row>
    <row r="38" spans="1:73" s="230" customFormat="1" ht="24" customHeight="1" x14ac:dyDescent="0.45">
      <c r="A38" s="231">
        <f t="shared" si="0"/>
        <v>18</v>
      </c>
      <c r="B38" s="2329"/>
      <c r="C38" s="2319"/>
      <c r="D38" s="2319"/>
      <c r="E38" s="2319"/>
      <c r="F38" s="2319"/>
      <c r="G38" s="2319"/>
      <c r="H38" s="2319"/>
      <c r="I38" s="2319"/>
      <c r="J38" s="2318"/>
      <c r="K38" s="2318"/>
      <c r="L38" s="2318"/>
      <c r="M38" s="2318"/>
      <c r="N38" s="2318"/>
      <c r="O38" s="2318"/>
      <c r="P38" s="2318"/>
      <c r="Q38" s="2318"/>
      <c r="R38" s="2319"/>
      <c r="S38" s="2319"/>
      <c r="T38" s="2319"/>
      <c r="U38" s="2319"/>
      <c r="V38" s="2319"/>
      <c r="W38" s="2330"/>
      <c r="X38" s="2331"/>
      <c r="Y38" s="2319"/>
      <c r="Z38" s="2319"/>
      <c r="AA38" s="2319"/>
      <c r="AB38" s="2319"/>
      <c r="AC38" s="2319"/>
      <c r="AD38" s="2319"/>
      <c r="AE38" s="2319"/>
      <c r="AF38" s="2318"/>
      <c r="AG38" s="2318"/>
      <c r="AH38" s="2318"/>
      <c r="AI38" s="2318"/>
      <c r="AJ38" s="2319"/>
      <c r="AK38" s="2319"/>
      <c r="AL38" s="2319"/>
      <c r="AM38" s="2319"/>
      <c r="AN38" s="2319"/>
      <c r="AO38" s="2318"/>
      <c r="AP38" s="2318"/>
      <c r="AQ38" s="2318"/>
      <c r="AR38" s="2320"/>
      <c r="AS38" s="404"/>
      <c r="AT38" s="405"/>
      <c r="AU38" s="405"/>
      <c r="AV38" s="405"/>
      <c r="AW38" s="405"/>
      <c r="AX38" s="405"/>
      <c r="AY38" s="405"/>
      <c r="AZ38" s="405"/>
      <c r="BA38" s="405"/>
      <c r="BB38" s="405"/>
      <c r="BC38" s="405"/>
      <c r="BD38" s="405"/>
      <c r="BE38" s="405"/>
      <c r="BF38" s="405"/>
      <c r="BG38" s="405"/>
      <c r="BH38" s="405"/>
      <c r="BI38" s="405"/>
      <c r="BJ38" s="405"/>
      <c r="BK38" s="405"/>
      <c r="BL38" s="405"/>
      <c r="BM38" s="405"/>
      <c r="BN38" s="405"/>
      <c r="BO38" s="405"/>
      <c r="BP38" s="405"/>
      <c r="BQ38" s="406"/>
      <c r="BR38" s="2321"/>
      <c r="BS38" s="2322"/>
      <c r="BT38" s="2323"/>
      <c r="BU38" s="2324"/>
    </row>
    <row r="39" spans="1:73" s="230" customFormat="1" ht="24" customHeight="1" x14ac:dyDescent="0.45">
      <c r="A39" s="231">
        <f t="shared" si="0"/>
        <v>19</v>
      </c>
      <c r="B39" s="2329"/>
      <c r="C39" s="2319"/>
      <c r="D39" s="2319"/>
      <c r="E39" s="2319"/>
      <c r="F39" s="2319"/>
      <c r="G39" s="2319"/>
      <c r="H39" s="2319"/>
      <c r="I39" s="2319"/>
      <c r="J39" s="2318"/>
      <c r="K39" s="2318"/>
      <c r="L39" s="2318"/>
      <c r="M39" s="2318"/>
      <c r="N39" s="2318"/>
      <c r="O39" s="2318"/>
      <c r="P39" s="2318"/>
      <c r="Q39" s="2318"/>
      <c r="R39" s="2319"/>
      <c r="S39" s="2319"/>
      <c r="T39" s="2319"/>
      <c r="U39" s="2319"/>
      <c r="V39" s="2319"/>
      <c r="W39" s="2330"/>
      <c r="X39" s="2331"/>
      <c r="Y39" s="2319"/>
      <c r="Z39" s="2319"/>
      <c r="AA39" s="2319"/>
      <c r="AB39" s="2319"/>
      <c r="AC39" s="2319"/>
      <c r="AD39" s="2319"/>
      <c r="AE39" s="2319"/>
      <c r="AF39" s="2318"/>
      <c r="AG39" s="2318"/>
      <c r="AH39" s="2318"/>
      <c r="AI39" s="2318"/>
      <c r="AJ39" s="2319"/>
      <c r="AK39" s="2319"/>
      <c r="AL39" s="2319"/>
      <c r="AM39" s="2319"/>
      <c r="AN39" s="2319"/>
      <c r="AO39" s="2318"/>
      <c r="AP39" s="2318"/>
      <c r="AQ39" s="2318"/>
      <c r="AR39" s="2320"/>
      <c r="AS39" s="404"/>
      <c r="AT39" s="405"/>
      <c r="AU39" s="405"/>
      <c r="AV39" s="405"/>
      <c r="AW39" s="405"/>
      <c r="AX39" s="405"/>
      <c r="AY39" s="405"/>
      <c r="AZ39" s="405"/>
      <c r="BA39" s="405"/>
      <c r="BB39" s="405"/>
      <c r="BC39" s="405"/>
      <c r="BD39" s="405"/>
      <c r="BE39" s="405"/>
      <c r="BF39" s="405"/>
      <c r="BG39" s="405"/>
      <c r="BH39" s="405"/>
      <c r="BI39" s="405"/>
      <c r="BJ39" s="405"/>
      <c r="BK39" s="405"/>
      <c r="BL39" s="405"/>
      <c r="BM39" s="405"/>
      <c r="BN39" s="405"/>
      <c r="BO39" s="405"/>
      <c r="BP39" s="405"/>
      <c r="BQ39" s="406"/>
      <c r="BR39" s="2321"/>
      <c r="BS39" s="2322"/>
      <c r="BT39" s="2323"/>
      <c r="BU39" s="2324"/>
    </row>
    <row r="40" spans="1:73" s="230" customFormat="1" ht="24" customHeight="1" x14ac:dyDescent="0.45">
      <c r="A40" s="231">
        <f t="shared" si="0"/>
        <v>20</v>
      </c>
      <c r="B40" s="2329"/>
      <c r="C40" s="2319"/>
      <c r="D40" s="2319"/>
      <c r="E40" s="2319"/>
      <c r="F40" s="2319"/>
      <c r="G40" s="2319"/>
      <c r="H40" s="2319"/>
      <c r="I40" s="2319"/>
      <c r="J40" s="2318"/>
      <c r="K40" s="2318"/>
      <c r="L40" s="2318"/>
      <c r="M40" s="2318"/>
      <c r="N40" s="2318"/>
      <c r="O40" s="2318"/>
      <c r="P40" s="2318"/>
      <c r="Q40" s="2318"/>
      <c r="R40" s="2319"/>
      <c r="S40" s="2319"/>
      <c r="T40" s="2319"/>
      <c r="U40" s="2319"/>
      <c r="V40" s="2319"/>
      <c r="W40" s="2330"/>
      <c r="X40" s="2331"/>
      <c r="Y40" s="2319"/>
      <c r="Z40" s="2319"/>
      <c r="AA40" s="2319"/>
      <c r="AB40" s="2319"/>
      <c r="AC40" s="2319"/>
      <c r="AD40" s="2319"/>
      <c r="AE40" s="2319"/>
      <c r="AF40" s="2318"/>
      <c r="AG40" s="2318"/>
      <c r="AH40" s="2318"/>
      <c r="AI40" s="2318"/>
      <c r="AJ40" s="2319"/>
      <c r="AK40" s="2319"/>
      <c r="AL40" s="2319"/>
      <c r="AM40" s="2319"/>
      <c r="AN40" s="2319"/>
      <c r="AO40" s="2318"/>
      <c r="AP40" s="2318"/>
      <c r="AQ40" s="2318"/>
      <c r="AR40" s="2320"/>
      <c r="AS40" s="404"/>
      <c r="AT40" s="405"/>
      <c r="AU40" s="405"/>
      <c r="AV40" s="405"/>
      <c r="AW40" s="405"/>
      <c r="AX40" s="405"/>
      <c r="AY40" s="405"/>
      <c r="AZ40" s="405"/>
      <c r="BA40" s="405"/>
      <c r="BB40" s="405"/>
      <c r="BC40" s="405"/>
      <c r="BD40" s="405"/>
      <c r="BE40" s="405"/>
      <c r="BF40" s="405"/>
      <c r="BG40" s="405"/>
      <c r="BH40" s="405"/>
      <c r="BI40" s="405"/>
      <c r="BJ40" s="405"/>
      <c r="BK40" s="405"/>
      <c r="BL40" s="405"/>
      <c r="BM40" s="405"/>
      <c r="BN40" s="405"/>
      <c r="BO40" s="405"/>
      <c r="BP40" s="405"/>
      <c r="BQ40" s="406"/>
      <c r="BR40" s="2321"/>
      <c r="BS40" s="2322"/>
      <c r="BT40" s="2323"/>
      <c r="BU40" s="2324"/>
    </row>
    <row r="41" spans="1:73" s="230" customFormat="1" ht="24" customHeight="1" x14ac:dyDescent="0.45">
      <c r="A41" s="231">
        <f t="shared" si="0"/>
        <v>21</v>
      </c>
      <c r="B41" s="2329"/>
      <c r="C41" s="2319"/>
      <c r="D41" s="2319"/>
      <c r="E41" s="2319"/>
      <c r="F41" s="2319"/>
      <c r="G41" s="2319"/>
      <c r="H41" s="2319"/>
      <c r="I41" s="2319"/>
      <c r="J41" s="2318"/>
      <c r="K41" s="2318"/>
      <c r="L41" s="2318"/>
      <c r="M41" s="2318"/>
      <c r="N41" s="2318"/>
      <c r="O41" s="2318"/>
      <c r="P41" s="2318"/>
      <c r="Q41" s="2318"/>
      <c r="R41" s="2319"/>
      <c r="S41" s="2319"/>
      <c r="T41" s="2319"/>
      <c r="U41" s="2319"/>
      <c r="V41" s="2319"/>
      <c r="W41" s="2330"/>
      <c r="X41" s="2331"/>
      <c r="Y41" s="2319"/>
      <c r="Z41" s="2319"/>
      <c r="AA41" s="2319"/>
      <c r="AB41" s="2319"/>
      <c r="AC41" s="2319"/>
      <c r="AD41" s="2319"/>
      <c r="AE41" s="2319"/>
      <c r="AF41" s="2318"/>
      <c r="AG41" s="2318"/>
      <c r="AH41" s="2318"/>
      <c r="AI41" s="2318"/>
      <c r="AJ41" s="2319"/>
      <c r="AK41" s="2319"/>
      <c r="AL41" s="2319"/>
      <c r="AM41" s="2319"/>
      <c r="AN41" s="2319"/>
      <c r="AO41" s="2318"/>
      <c r="AP41" s="2318"/>
      <c r="AQ41" s="2318"/>
      <c r="AR41" s="2320"/>
      <c r="AS41" s="404"/>
      <c r="AT41" s="405"/>
      <c r="AU41" s="405"/>
      <c r="AV41" s="405"/>
      <c r="AW41" s="405"/>
      <c r="AX41" s="405"/>
      <c r="AY41" s="405"/>
      <c r="AZ41" s="405"/>
      <c r="BA41" s="405"/>
      <c r="BB41" s="405"/>
      <c r="BC41" s="405"/>
      <c r="BD41" s="405"/>
      <c r="BE41" s="405"/>
      <c r="BF41" s="405"/>
      <c r="BG41" s="405"/>
      <c r="BH41" s="405"/>
      <c r="BI41" s="405"/>
      <c r="BJ41" s="405"/>
      <c r="BK41" s="405"/>
      <c r="BL41" s="405"/>
      <c r="BM41" s="405"/>
      <c r="BN41" s="405"/>
      <c r="BO41" s="405"/>
      <c r="BP41" s="405"/>
      <c r="BQ41" s="406"/>
      <c r="BR41" s="2321"/>
      <c r="BS41" s="2322"/>
      <c r="BT41" s="2323"/>
      <c r="BU41" s="2324"/>
    </row>
    <row r="42" spans="1:73" s="230" customFormat="1" ht="24" customHeight="1" x14ac:dyDescent="0.45">
      <c r="A42" s="231">
        <f t="shared" si="0"/>
        <v>22</v>
      </c>
      <c r="B42" s="2329"/>
      <c r="C42" s="2319"/>
      <c r="D42" s="2319"/>
      <c r="E42" s="2319"/>
      <c r="F42" s="2319"/>
      <c r="G42" s="2319"/>
      <c r="H42" s="2319"/>
      <c r="I42" s="2319"/>
      <c r="J42" s="2318"/>
      <c r="K42" s="2318"/>
      <c r="L42" s="2318"/>
      <c r="M42" s="2318"/>
      <c r="N42" s="2318"/>
      <c r="O42" s="2318"/>
      <c r="P42" s="2318"/>
      <c r="Q42" s="2318"/>
      <c r="R42" s="2319"/>
      <c r="S42" s="2319"/>
      <c r="T42" s="2319"/>
      <c r="U42" s="2319"/>
      <c r="V42" s="2319"/>
      <c r="W42" s="2330"/>
      <c r="X42" s="2331"/>
      <c r="Y42" s="2319"/>
      <c r="Z42" s="2319"/>
      <c r="AA42" s="2319"/>
      <c r="AB42" s="2319"/>
      <c r="AC42" s="2319"/>
      <c r="AD42" s="2319"/>
      <c r="AE42" s="2319"/>
      <c r="AF42" s="2318"/>
      <c r="AG42" s="2318"/>
      <c r="AH42" s="2318"/>
      <c r="AI42" s="2318"/>
      <c r="AJ42" s="2319"/>
      <c r="AK42" s="2319"/>
      <c r="AL42" s="2319"/>
      <c r="AM42" s="2319"/>
      <c r="AN42" s="2319"/>
      <c r="AO42" s="2318"/>
      <c r="AP42" s="2318"/>
      <c r="AQ42" s="2318"/>
      <c r="AR42" s="2320"/>
      <c r="AS42" s="404"/>
      <c r="AT42" s="405"/>
      <c r="AU42" s="405"/>
      <c r="AV42" s="405"/>
      <c r="AW42" s="405"/>
      <c r="AX42" s="405"/>
      <c r="AY42" s="405"/>
      <c r="AZ42" s="405"/>
      <c r="BA42" s="405"/>
      <c r="BB42" s="405"/>
      <c r="BC42" s="405"/>
      <c r="BD42" s="405"/>
      <c r="BE42" s="405"/>
      <c r="BF42" s="405"/>
      <c r="BG42" s="405"/>
      <c r="BH42" s="405"/>
      <c r="BI42" s="405"/>
      <c r="BJ42" s="405"/>
      <c r="BK42" s="405"/>
      <c r="BL42" s="405"/>
      <c r="BM42" s="405"/>
      <c r="BN42" s="405"/>
      <c r="BO42" s="405"/>
      <c r="BP42" s="405"/>
      <c r="BQ42" s="406"/>
      <c r="BR42" s="2321"/>
      <c r="BS42" s="2322"/>
      <c r="BT42" s="2323"/>
      <c r="BU42" s="2324"/>
    </row>
    <row r="43" spans="1:73" s="230" customFormat="1" ht="24" customHeight="1" x14ac:dyDescent="0.45">
      <c r="A43" s="231">
        <f t="shared" si="0"/>
        <v>23</v>
      </c>
      <c r="B43" s="2329"/>
      <c r="C43" s="2319"/>
      <c r="D43" s="2319"/>
      <c r="E43" s="2319"/>
      <c r="F43" s="2319"/>
      <c r="G43" s="2319"/>
      <c r="H43" s="2319"/>
      <c r="I43" s="2319"/>
      <c r="J43" s="2318"/>
      <c r="K43" s="2318"/>
      <c r="L43" s="2318"/>
      <c r="M43" s="2318"/>
      <c r="N43" s="2318"/>
      <c r="O43" s="2318"/>
      <c r="P43" s="2318"/>
      <c r="Q43" s="2318"/>
      <c r="R43" s="2319"/>
      <c r="S43" s="2319"/>
      <c r="T43" s="2319"/>
      <c r="U43" s="2319"/>
      <c r="V43" s="2319"/>
      <c r="W43" s="2330"/>
      <c r="X43" s="2331"/>
      <c r="Y43" s="2319"/>
      <c r="Z43" s="2319"/>
      <c r="AA43" s="2319"/>
      <c r="AB43" s="2319"/>
      <c r="AC43" s="2319"/>
      <c r="AD43" s="2319"/>
      <c r="AE43" s="2319"/>
      <c r="AF43" s="2318"/>
      <c r="AG43" s="2318"/>
      <c r="AH43" s="2318"/>
      <c r="AI43" s="2318"/>
      <c r="AJ43" s="2319"/>
      <c r="AK43" s="2319"/>
      <c r="AL43" s="2319"/>
      <c r="AM43" s="2319"/>
      <c r="AN43" s="2319"/>
      <c r="AO43" s="2318"/>
      <c r="AP43" s="2318"/>
      <c r="AQ43" s="2318"/>
      <c r="AR43" s="2320"/>
      <c r="AS43" s="404"/>
      <c r="AT43" s="405"/>
      <c r="AU43" s="405"/>
      <c r="AV43" s="405"/>
      <c r="AW43" s="405"/>
      <c r="AX43" s="405"/>
      <c r="AY43" s="405"/>
      <c r="AZ43" s="405"/>
      <c r="BA43" s="405"/>
      <c r="BB43" s="405"/>
      <c r="BC43" s="405"/>
      <c r="BD43" s="405"/>
      <c r="BE43" s="405"/>
      <c r="BF43" s="405"/>
      <c r="BG43" s="405"/>
      <c r="BH43" s="405"/>
      <c r="BI43" s="405"/>
      <c r="BJ43" s="405"/>
      <c r="BK43" s="405"/>
      <c r="BL43" s="405"/>
      <c r="BM43" s="405"/>
      <c r="BN43" s="405"/>
      <c r="BO43" s="405"/>
      <c r="BP43" s="405"/>
      <c r="BQ43" s="406"/>
      <c r="BR43" s="2321"/>
      <c r="BS43" s="2322"/>
      <c r="BT43" s="2323"/>
      <c r="BU43" s="2324"/>
    </row>
    <row r="44" spans="1:73" s="230" customFormat="1" ht="24" customHeight="1" x14ac:dyDescent="0.45">
      <c r="A44" s="231">
        <f t="shared" si="0"/>
        <v>24</v>
      </c>
      <c r="B44" s="2329"/>
      <c r="C44" s="2319"/>
      <c r="D44" s="2319"/>
      <c r="E44" s="2319"/>
      <c r="F44" s="2319"/>
      <c r="G44" s="2319"/>
      <c r="H44" s="2319"/>
      <c r="I44" s="2319"/>
      <c r="J44" s="2318"/>
      <c r="K44" s="2318"/>
      <c r="L44" s="2318"/>
      <c r="M44" s="2318"/>
      <c r="N44" s="2318"/>
      <c r="O44" s="2318"/>
      <c r="P44" s="2318"/>
      <c r="Q44" s="2318"/>
      <c r="R44" s="2319"/>
      <c r="S44" s="2319"/>
      <c r="T44" s="2319"/>
      <c r="U44" s="2319"/>
      <c r="V44" s="2319"/>
      <c r="W44" s="2330"/>
      <c r="X44" s="2331"/>
      <c r="Y44" s="2319"/>
      <c r="Z44" s="2319"/>
      <c r="AA44" s="2319"/>
      <c r="AB44" s="2319"/>
      <c r="AC44" s="2319"/>
      <c r="AD44" s="2319"/>
      <c r="AE44" s="2319"/>
      <c r="AF44" s="2318"/>
      <c r="AG44" s="2318"/>
      <c r="AH44" s="2318"/>
      <c r="AI44" s="2318"/>
      <c r="AJ44" s="2319"/>
      <c r="AK44" s="2319"/>
      <c r="AL44" s="2319"/>
      <c r="AM44" s="2319"/>
      <c r="AN44" s="2319"/>
      <c r="AO44" s="2318"/>
      <c r="AP44" s="2318"/>
      <c r="AQ44" s="2318"/>
      <c r="AR44" s="2320"/>
      <c r="AS44" s="404"/>
      <c r="AT44" s="405"/>
      <c r="AU44" s="405"/>
      <c r="AV44" s="405"/>
      <c r="AW44" s="405"/>
      <c r="AX44" s="405"/>
      <c r="AY44" s="405"/>
      <c r="AZ44" s="405"/>
      <c r="BA44" s="405"/>
      <c r="BB44" s="405"/>
      <c r="BC44" s="405"/>
      <c r="BD44" s="405"/>
      <c r="BE44" s="405"/>
      <c r="BF44" s="405"/>
      <c r="BG44" s="405"/>
      <c r="BH44" s="405"/>
      <c r="BI44" s="405"/>
      <c r="BJ44" s="405"/>
      <c r="BK44" s="405"/>
      <c r="BL44" s="405"/>
      <c r="BM44" s="405"/>
      <c r="BN44" s="405"/>
      <c r="BO44" s="405"/>
      <c r="BP44" s="405"/>
      <c r="BQ44" s="406"/>
      <c r="BR44" s="2321"/>
      <c r="BS44" s="2322"/>
      <c r="BT44" s="2323"/>
      <c r="BU44" s="2324"/>
    </row>
    <row r="45" spans="1:73" s="230" customFormat="1" ht="24" customHeight="1" x14ac:dyDescent="0.45">
      <c r="A45" s="231">
        <f t="shared" si="0"/>
        <v>25</v>
      </c>
      <c r="B45" s="2329"/>
      <c r="C45" s="2319"/>
      <c r="D45" s="2319"/>
      <c r="E45" s="2319"/>
      <c r="F45" s="2319"/>
      <c r="G45" s="2319"/>
      <c r="H45" s="2319"/>
      <c r="I45" s="2319"/>
      <c r="J45" s="2318"/>
      <c r="K45" s="2318"/>
      <c r="L45" s="2318"/>
      <c r="M45" s="2318"/>
      <c r="N45" s="2318"/>
      <c r="O45" s="2318"/>
      <c r="P45" s="2318"/>
      <c r="Q45" s="2318"/>
      <c r="R45" s="2319"/>
      <c r="S45" s="2319"/>
      <c r="T45" s="2319"/>
      <c r="U45" s="2319"/>
      <c r="V45" s="2319"/>
      <c r="W45" s="2330"/>
      <c r="X45" s="2331"/>
      <c r="Y45" s="2319"/>
      <c r="Z45" s="2319"/>
      <c r="AA45" s="2319"/>
      <c r="AB45" s="2319"/>
      <c r="AC45" s="2319"/>
      <c r="AD45" s="2319"/>
      <c r="AE45" s="2319"/>
      <c r="AF45" s="2318"/>
      <c r="AG45" s="2318"/>
      <c r="AH45" s="2318"/>
      <c r="AI45" s="2318"/>
      <c r="AJ45" s="2319"/>
      <c r="AK45" s="2319"/>
      <c r="AL45" s="2319"/>
      <c r="AM45" s="2319"/>
      <c r="AN45" s="2319"/>
      <c r="AO45" s="2318"/>
      <c r="AP45" s="2318"/>
      <c r="AQ45" s="2318"/>
      <c r="AR45" s="2320"/>
      <c r="AS45" s="404"/>
      <c r="AT45" s="405"/>
      <c r="AU45" s="405"/>
      <c r="AV45" s="405"/>
      <c r="AW45" s="405"/>
      <c r="AX45" s="405"/>
      <c r="AY45" s="405"/>
      <c r="AZ45" s="405"/>
      <c r="BA45" s="405"/>
      <c r="BB45" s="405"/>
      <c r="BC45" s="405"/>
      <c r="BD45" s="405"/>
      <c r="BE45" s="405"/>
      <c r="BF45" s="405"/>
      <c r="BG45" s="405"/>
      <c r="BH45" s="405"/>
      <c r="BI45" s="405"/>
      <c r="BJ45" s="405"/>
      <c r="BK45" s="405"/>
      <c r="BL45" s="405"/>
      <c r="BM45" s="405"/>
      <c r="BN45" s="405"/>
      <c r="BO45" s="405"/>
      <c r="BP45" s="405"/>
      <c r="BQ45" s="406"/>
      <c r="BR45" s="2321"/>
      <c r="BS45" s="2322"/>
      <c r="BT45" s="2323"/>
      <c r="BU45" s="2324"/>
    </row>
    <row r="46" spans="1:73" s="230" customFormat="1" ht="24" customHeight="1" x14ac:dyDescent="0.45">
      <c r="A46" s="231">
        <f t="shared" si="0"/>
        <v>26</v>
      </c>
      <c r="B46" s="2329"/>
      <c r="C46" s="2319"/>
      <c r="D46" s="2319"/>
      <c r="E46" s="2319"/>
      <c r="F46" s="2319"/>
      <c r="G46" s="2319"/>
      <c r="H46" s="2319"/>
      <c r="I46" s="2319"/>
      <c r="J46" s="2318"/>
      <c r="K46" s="2318"/>
      <c r="L46" s="2318"/>
      <c r="M46" s="2318"/>
      <c r="N46" s="2318"/>
      <c r="O46" s="2318"/>
      <c r="P46" s="2318"/>
      <c r="Q46" s="2318"/>
      <c r="R46" s="2319"/>
      <c r="S46" s="2319"/>
      <c r="T46" s="2319"/>
      <c r="U46" s="2319"/>
      <c r="V46" s="2319"/>
      <c r="W46" s="2330"/>
      <c r="X46" s="2331"/>
      <c r="Y46" s="2319"/>
      <c r="Z46" s="2319"/>
      <c r="AA46" s="2319"/>
      <c r="AB46" s="2319"/>
      <c r="AC46" s="2319"/>
      <c r="AD46" s="2319"/>
      <c r="AE46" s="2319"/>
      <c r="AF46" s="2318"/>
      <c r="AG46" s="2318"/>
      <c r="AH46" s="2318"/>
      <c r="AI46" s="2318"/>
      <c r="AJ46" s="2319"/>
      <c r="AK46" s="2319"/>
      <c r="AL46" s="2319"/>
      <c r="AM46" s="2319"/>
      <c r="AN46" s="2319"/>
      <c r="AO46" s="2318"/>
      <c r="AP46" s="2318"/>
      <c r="AQ46" s="2318"/>
      <c r="AR46" s="2320"/>
      <c r="AS46" s="404"/>
      <c r="AT46" s="405"/>
      <c r="AU46" s="405"/>
      <c r="AV46" s="405"/>
      <c r="AW46" s="405"/>
      <c r="AX46" s="405"/>
      <c r="AY46" s="405"/>
      <c r="AZ46" s="405"/>
      <c r="BA46" s="405"/>
      <c r="BB46" s="405"/>
      <c r="BC46" s="405"/>
      <c r="BD46" s="405"/>
      <c r="BE46" s="405"/>
      <c r="BF46" s="405"/>
      <c r="BG46" s="405"/>
      <c r="BH46" s="405"/>
      <c r="BI46" s="405"/>
      <c r="BJ46" s="405"/>
      <c r="BK46" s="405"/>
      <c r="BL46" s="405"/>
      <c r="BM46" s="405"/>
      <c r="BN46" s="405"/>
      <c r="BO46" s="405"/>
      <c r="BP46" s="405"/>
      <c r="BQ46" s="406"/>
      <c r="BR46" s="2321"/>
      <c r="BS46" s="2322"/>
      <c r="BT46" s="2323"/>
      <c r="BU46" s="2324"/>
    </row>
    <row r="47" spans="1:73" s="230" customFormat="1" ht="24" customHeight="1" x14ac:dyDescent="0.45">
      <c r="A47" s="231">
        <f t="shared" si="0"/>
        <v>27</v>
      </c>
      <c r="B47" s="2329"/>
      <c r="C47" s="2319"/>
      <c r="D47" s="2319"/>
      <c r="E47" s="2319"/>
      <c r="F47" s="2319"/>
      <c r="G47" s="2319"/>
      <c r="H47" s="2319"/>
      <c r="I47" s="2319"/>
      <c r="J47" s="2318"/>
      <c r="K47" s="2318"/>
      <c r="L47" s="2318"/>
      <c r="M47" s="2318"/>
      <c r="N47" s="2318"/>
      <c r="O47" s="2318"/>
      <c r="P47" s="2318"/>
      <c r="Q47" s="2318"/>
      <c r="R47" s="2319"/>
      <c r="S47" s="2319"/>
      <c r="T47" s="2319"/>
      <c r="U47" s="2319"/>
      <c r="V47" s="2319"/>
      <c r="W47" s="2330"/>
      <c r="X47" s="2331"/>
      <c r="Y47" s="2319"/>
      <c r="Z47" s="2319"/>
      <c r="AA47" s="2319"/>
      <c r="AB47" s="2319"/>
      <c r="AC47" s="2319"/>
      <c r="AD47" s="2319"/>
      <c r="AE47" s="2319"/>
      <c r="AF47" s="2318"/>
      <c r="AG47" s="2318"/>
      <c r="AH47" s="2318"/>
      <c r="AI47" s="2318"/>
      <c r="AJ47" s="2319"/>
      <c r="AK47" s="2319"/>
      <c r="AL47" s="2319"/>
      <c r="AM47" s="2319"/>
      <c r="AN47" s="2319"/>
      <c r="AO47" s="2318"/>
      <c r="AP47" s="2318"/>
      <c r="AQ47" s="2318"/>
      <c r="AR47" s="2320"/>
      <c r="AS47" s="404"/>
      <c r="AT47" s="405"/>
      <c r="AU47" s="405"/>
      <c r="AV47" s="405"/>
      <c r="AW47" s="405"/>
      <c r="AX47" s="405"/>
      <c r="AY47" s="405"/>
      <c r="AZ47" s="405"/>
      <c r="BA47" s="405"/>
      <c r="BB47" s="405"/>
      <c r="BC47" s="405"/>
      <c r="BD47" s="405"/>
      <c r="BE47" s="405"/>
      <c r="BF47" s="405"/>
      <c r="BG47" s="405"/>
      <c r="BH47" s="405"/>
      <c r="BI47" s="405"/>
      <c r="BJ47" s="405"/>
      <c r="BK47" s="405"/>
      <c r="BL47" s="405"/>
      <c r="BM47" s="405"/>
      <c r="BN47" s="405"/>
      <c r="BO47" s="405"/>
      <c r="BP47" s="405"/>
      <c r="BQ47" s="406"/>
      <c r="BR47" s="2321"/>
      <c r="BS47" s="2322"/>
      <c r="BT47" s="2323"/>
      <c r="BU47" s="2324"/>
    </row>
    <row r="48" spans="1:73" s="230" customFormat="1" ht="24" customHeight="1" x14ac:dyDescent="0.45">
      <c r="A48" s="231">
        <f t="shared" si="0"/>
        <v>28</v>
      </c>
      <c r="B48" s="2329"/>
      <c r="C48" s="2319"/>
      <c r="D48" s="2319"/>
      <c r="E48" s="2319"/>
      <c r="F48" s="2319"/>
      <c r="G48" s="2319"/>
      <c r="H48" s="2319"/>
      <c r="I48" s="2319"/>
      <c r="J48" s="2318"/>
      <c r="K48" s="2318"/>
      <c r="L48" s="2318"/>
      <c r="M48" s="2318"/>
      <c r="N48" s="2318"/>
      <c r="O48" s="2318"/>
      <c r="P48" s="2318"/>
      <c r="Q48" s="2318"/>
      <c r="R48" s="2319"/>
      <c r="S48" s="2319"/>
      <c r="T48" s="2319"/>
      <c r="U48" s="2319"/>
      <c r="V48" s="2319"/>
      <c r="W48" s="2330"/>
      <c r="X48" s="2331"/>
      <c r="Y48" s="2319"/>
      <c r="Z48" s="2319"/>
      <c r="AA48" s="2319"/>
      <c r="AB48" s="2319"/>
      <c r="AC48" s="2319"/>
      <c r="AD48" s="2319"/>
      <c r="AE48" s="2319"/>
      <c r="AF48" s="2318"/>
      <c r="AG48" s="2318"/>
      <c r="AH48" s="2318"/>
      <c r="AI48" s="2318"/>
      <c r="AJ48" s="2319"/>
      <c r="AK48" s="2319"/>
      <c r="AL48" s="2319"/>
      <c r="AM48" s="2319"/>
      <c r="AN48" s="2319"/>
      <c r="AO48" s="2318"/>
      <c r="AP48" s="2318"/>
      <c r="AQ48" s="2318"/>
      <c r="AR48" s="2320"/>
      <c r="AS48" s="404"/>
      <c r="AT48" s="405"/>
      <c r="AU48" s="405"/>
      <c r="AV48" s="405"/>
      <c r="AW48" s="405"/>
      <c r="AX48" s="405"/>
      <c r="AY48" s="405"/>
      <c r="AZ48" s="405"/>
      <c r="BA48" s="405"/>
      <c r="BB48" s="405"/>
      <c r="BC48" s="405"/>
      <c r="BD48" s="405"/>
      <c r="BE48" s="405"/>
      <c r="BF48" s="405"/>
      <c r="BG48" s="405"/>
      <c r="BH48" s="405"/>
      <c r="BI48" s="405"/>
      <c r="BJ48" s="405"/>
      <c r="BK48" s="405"/>
      <c r="BL48" s="405"/>
      <c r="BM48" s="405"/>
      <c r="BN48" s="405"/>
      <c r="BO48" s="405"/>
      <c r="BP48" s="405"/>
      <c r="BQ48" s="406"/>
      <c r="BR48" s="2321"/>
      <c r="BS48" s="2322"/>
      <c r="BT48" s="2323"/>
      <c r="BU48" s="2324"/>
    </row>
    <row r="49" spans="1:73" s="230" customFormat="1" ht="24" customHeight="1" x14ac:dyDescent="0.45">
      <c r="A49" s="231">
        <f t="shared" si="0"/>
        <v>29</v>
      </c>
      <c r="B49" s="2329"/>
      <c r="C49" s="2319"/>
      <c r="D49" s="2319"/>
      <c r="E49" s="2319"/>
      <c r="F49" s="2319"/>
      <c r="G49" s="2319"/>
      <c r="H49" s="2319"/>
      <c r="I49" s="2319"/>
      <c r="J49" s="2318"/>
      <c r="K49" s="2318"/>
      <c r="L49" s="2318"/>
      <c r="M49" s="2318"/>
      <c r="N49" s="2318"/>
      <c r="O49" s="2318"/>
      <c r="P49" s="2318"/>
      <c r="Q49" s="2318"/>
      <c r="R49" s="2319"/>
      <c r="S49" s="2319"/>
      <c r="T49" s="2319"/>
      <c r="U49" s="2319"/>
      <c r="V49" s="2319"/>
      <c r="W49" s="2330"/>
      <c r="X49" s="2331"/>
      <c r="Y49" s="2319"/>
      <c r="Z49" s="2319"/>
      <c r="AA49" s="2319"/>
      <c r="AB49" s="2319"/>
      <c r="AC49" s="2319"/>
      <c r="AD49" s="2319"/>
      <c r="AE49" s="2319"/>
      <c r="AF49" s="2318"/>
      <c r="AG49" s="2318"/>
      <c r="AH49" s="2318"/>
      <c r="AI49" s="2318"/>
      <c r="AJ49" s="2319"/>
      <c r="AK49" s="2319"/>
      <c r="AL49" s="2319"/>
      <c r="AM49" s="2319"/>
      <c r="AN49" s="2319"/>
      <c r="AO49" s="2318"/>
      <c r="AP49" s="2318"/>
      <c r="AQ49" s="2318"/>
      <c r="AR49" s="2320"/>
      <c r="AS49" s="404"/>
      <c r="AT49" s="405"/>
      <c r="AU49" s="405"/>
      <c r="AV49" s="405"/>
      <c r="AW49" s="405"/>
      <c r="AX49" s="405"/>
      <c r="AY49" s="405"/>
      <c r="AZ49" s="405"/>
      <c r="BA49" s="405"/>
      <c r="BB49" s="405"/>
      <c r="BC49" s="405"/>
      <c r="BD49" s="405"/>
      <c r="BE49" s="405"/>
      <c r="BF49" s="405"/>
      <c r="BG49" s="405"/>
      <c r="BH49" s="405"/>
      <c r="BI49" s="405"/>
      <c r="BJ49" s="405"/>
      <c r="BK49" s="405"/>
      <c r="BL49" s="405"/>
      <c r="BM49" s="405"/>
      <c r="BN49" s="405"/>
      <c r="BO49" s="405"/>
      <c r="BP49" s="405"/>
      <c r="BQ49" s="406"/>
      <c r="BR49" s="2321"/>
      <c r="BS49" s="2322"/>
      <c r="BT49" s="2323"/>
      <c r="BU49" s="2324"/>
    </row>
    <row r="50" spans="1:73" s="230" customFormat="1" ht="24" customHeight="1" x14ac:dyDescent="0.45">
      <c r="A50" s="231">
        <f t="shared" si="0"/>
        <v>30</v>
      </c>
      <c r="B50" s="2329"/>
      <c r="C50" s="2319"/>
      <c r="D50" s="2319"/>
      <c r="E50" s="2319"/>
      <c r="F50" s="2319"/>
      <c r="G50" s="2319"/>
      <c r="H50" s="2319"/>
      <c r="I50" s="2319"/>
      <c r="J50" s="2318"/>
      <c r="K50" s="2318"/>
      <c r="L50" s="2318"/>
      <c r="M50" s="2318"/>
      <c r="N50" s="2318"/>
      <c r="O50" s="2318"/>
      <c r="P50" s="2318"/>
      <c r="Q50" s="2318"/>
      <c r="R50" s="2319"/>
      <c r="S50" s="2319"/>
      <c r="T50" s="2319"/>
      <c r="U50" s="2319"/>
      <c r="V50" s="2319"/>
      <c r="W50" s="2330"/>
      <c r="X50" s="2331"/>
      <c r="Y50" s="2319"/>
      <c r="Z50" s="2319"/>
      <c r="AA50" s="2319"/>
      <c r="AB50" s="2319"/>
      <c r="AC50" s="2319"/>
      <c r="AD50" s="2319"/>
      <c r="AE50" s="2319"/>
      <c r="AF50" s="2318"/>
      <c r="AG50" s="2318"/>
      <c r="AH50" s="2318"/>
      <c r="AI50" s="2318"/>
      <c r="AJ50" s="2319"/>
      <c r="AK50" s="2319"/>
      <c r="AL50" s="2319"/>
      <c r="AM50" s="2319"/>
      <c r="AN50" s="2319"/>
      <c r="AO50" s="2318"/>
      <c r="AP50" s="2318"/>
      <c r="AQ50" s="2318"/>
      <c r="AR50" s="2320"/>
      <c r="AS50" s="404"/>
      <c r="AT50" s="405"/>
      <c r="AU50" s="405"/>
      <c r="AV50" s="405"/>
      <c r="AW50" s="405"/>
      <c r="AX50" s="405"/>
      <c r="AY50" s="405"/>
      <c r="AZ50" s="405"/>
      <c r="BA50" s="405"/>
      <c r="BB50" s="405"/>
      <c r="BC50" s="405"/>
      <c r="BD50" s="405"/>
      <c r="BE50" s="405"/>
      <c r="BF50" s="405"/>
      <c r="BG50" s="405"/>
      <c r="BH50" s="405"/>
      <c r="BI50" s="405"/>
      <c r="BJ50" s="405"/>
      <c r="BK50" s="405"/>
      <c r="BL50" s="405"/>
      <c r="BM50" s="405"/>
      <c r="BN50" s="405"/>
      <c r="BO50" s="405"/>
      <c r="BP50" s="405"/>
      <c r="BQ50" s="406"/>
      <c r="BR50" s="2321"/>
      <c r="BS50" s="2322"/>
      <c r="BT50" s="2323"/>
      <c r="BU50" s="2324"/>
    </row>
    <row r="51" spans="1:73" s="230" customFormat="1" ht="24" customHeight="1" x14ac:dyDescent="0.45">
      <c r="A51" s="231">
        <f t="shared" si="0"/>
        <v>31</v>
      </c>
      <c r="B51" s="2329"/>
      <c r="C51" s="2319"/>
      <c r="D51" s="2319"/>
      <c r="E51" s="2319"/>
      <c r="F51" s="2319"/>
      <c r="G51" s="2319"/>
      <c r="H51" s="2319"/>
      <c r="I51" s="2319"/>
      <c r="J51" s="2318"/>
      <c r="K51" s="2318"/>
      <c r="L51" s="2318"/>
      <c r="M51" s="2318"/>
      <c r="N51" s="2318"/>
      <c r="O51" s="2318"/>
      <c r="P51" s="2318"/>
      <c r="Q51" s="2318"/>
      <c r="R51" s="2319"/>
      <c r="S51" s="2319"/>
      <c r="T51" s="2319"/>
      <c r="U51" s="2319"/>
      <c r="V51" s="2319"/>
      <c r="W51" s="2330"/>
      <c r="X51" s="2331"/>
      <c r="Y51" s="2319"/>
      <c r="Z51" s="2319"/>
      <c r="AA51" s="2319"/>
      <c r="AB51" s="2319"/>
      <c r="AC51" s="2319"/>
      <c r="AD51" s="2319"/>
      <c r="AE51" s="2319"/>
      <c r="AF51" s="2318"/>
      <c r="AG51" s="2318"/>
      <c r="AH51" s="2318"/>
      <c r="AI51" s="2318"/>
      <c r="AJ51" s="2319"/>
      <c r="AK51" s="2319"/>
      <c r="AL51" s="2319"/>
      <c r="AM51" s="2319"/>
      <c r="AN51" s="2319"/>
      <c r="AO51" s="2318"/>
      <c r="AP51" s="2318"/>
      <c r="AQ51" s="2318"/>
      <c r="AR51" s="2320"/>
      <c r="AS51" s="404"/>
      <c r="AT51" s="405"/>
      <c r="AU51" s="405"/>
      <c r="AV51" s="405"/>
      <c r="AW51" s="405"/>
      <c r="AX51" s="405"/>
      <c r="AY51" s="405"/>
      <c r="AZ51" s="405"/>
      <c r="BA51" s="405"/>
      <c r="BB51" s="405"/>
      <c r="BC51" s="405"/>
      <c r="BD51" s="405"/>
      <c r="BE51" s="405"/>
      <c r="BF51" s="405"/>
      <c r="BG51" s="405"/>
      <c r="BH51" s="405"/>
      <c r="BI51" s="405"/>
      <c r="BJ51" s="405"/>
      <c r="BK51" s="405"/>
      <c r="BL51" s="405"/>
      <c r="BM51" s="405"/>
      <c r="BN51" s="405"/>
      <c r="BO51" s="405"/>
      <c r="BP51" s="405"/>
      <c r="BQ51" s="406"/>
      <c r="BR51" s="2321"/>
      <c r="BS51" s="2322"/>
      <c r="BT51" s="2323"/>
      <c r="BU51" s="2324"/>
    </row>
    <row r="52" spans="1:73" s="230" customFormat="1" ht="24" customHeight="1" x14ac:dyDescent="0.45">
      <c r="A52" s="231">
        <f t="shared" si="0"/>
        <v>32</v>
      </c>
      <c r="B52" s="2329"/>
      <c r="C52" s="2319"/>
      <c r="D52" s="2319"/>
      <c r="E52" s="2319"/>
      <c r="F52" s="2319"/>
      <c r="G52" s="2319"/>
      <c r="H52" s="2319"/>
      <c r="I52" s="2319"/>
      <c r="J52" s="2318"/>
      <c r="K52" s="2318"/>
      <c r="L52" s="2318"/>
      <c r="M52" s="2318"/>
      <c r="N52" s="2318"/>
      <c r="O52" s="2318"/>
      <c r="P52" s="2318"/>
      <c r="Q52" s="2318"/>
      <c r="R52" s="2319"/>
      <c r="S52" s="2319"/>
      <c r="T52" s="2319"/>
      <c r="U52" s="2319"/>
      <c r="V52" s="2319"/>
      <c r="W52" s="2330"/>
      <c r="X52" s="2331"/>
      <c r="Y52" s="2319"/>
      <c r="Z52" s="2319"/>
      <c r="AA52" s="2319"/>
      <c r="AB52" s="2319"/>
      <c r="AC52" s="2319"/>
      <c r="AD52" s="2319"/>
      <c r="AE52" s="2319"/>
      <c r="AF52" s="2318"/>
      <c r="AG52" s="2318"/>
      <c r="AH52" s="2318"/>
      <c r="AI52" s="2318"/>
      <c r="AJ52" s="2319"/>
      <c r="AK52" s="2319"/>
      <c r="AL52" s="2319"/>
      <c r="AM52" s="2319"/>
      <c r="AN52" s="2319"/>
      <c r="AO52" s="2318"/>
      <c r="AP52" s="2318"/>
      <c r="AQ52" s="2318"/>
      <c r="AR52" s="2320"/>
      <c r="AS52" s="404"/>
      <c r="AT52" s="405"/>
      <c r="AU52" s="405"/>
      <c r="AV52" s="405"/>
      <c r="AW52" s="405"/>
      <c r="AX52" s="405"/>
      <c r="AY52" s="405"/>
      <c r="AZ52" s="405"/>
      <c r="BA52" s="405"/>
      <c r="BB52" s="405"/>
      <c r="BC52" s="405"/>
      <c r="BD52" s="405"/>
      <c r="BE52" s="405"/>
      <c r="BF52" s="405"/>
      <c r="BG52" s="405"/>
      <c r="BH52" s="405"/>
      <c r="BI52" s="405"/>
      <c r="BJ52" s="405"/>
      <c r="BK52" s="405"/>
      <c r="BL52" s="405"/>
      <c r="BM52" s="405"/>
      <c r="BN52" s="405"/>
      <c r="BO52" s="405"/>
      <c r="BP52" s="405"/>
      <c r="BQ52" s="406"/>
      <c r="BR52" s="2321"/>
      <c r="BS52" s="2322"/>
      <c r="BT52" s="2323"/>
      <c r="BU52" s="2324"/>
    </row>
    <row r="53" spans="1:73" s="230" customFormat="1" ht="24" customHeight="1" x14ac:dyDescent="0.45">
      <c r="A53" s="231">
        <f t="shared" si="0"/>
        <v>33</v>
      </c>
      <c r="B53" s="2329"/>
      <c r="C53" s="2319"/>
      <c r="D53" s="2319"/>
      <c r="E53" s="2319"/>
      <c r="F53" s="2319"/>
      <c r="G53" s="2319"/>
      <c r="H53" s="2319"/>
      <c r="I53" s="2319"/>
      <c r="J53" s="2318"/>
      <c r="K53" s="2318"/>
      <c r="L53" s="2318"/>
      <c r="M53" s="2318"/>
      <c r="N53" s="2318"/>
      <c r="O53" s="2318"/>
      <c r="P53" s="2318"/>
      <c r="Q53" s="2318"/>
      <c r="R53" s="2319"/>
      <c r="S53" s="2319"/>
      <c r="T53" s="2319"/>
      <c r="U53" s="2319"/>
      <c r="V53" s="2319"/>
      <c r="W53" s="2330"/>
      <c r="X53" s="2331"/>
      <c r="Y53" s="2319"/>
      <c r="Z53" s="2319"/>
      <c r="AA53" s="2319"/>
      <c r="AB53" s="2319"/>
      <c r="AC53" s="2319"/>
      <c r="AD53" s="2319"/>
      <c r="AE53" s="2319"/>
      <c r="AF53" s="2318"/>
      <c r="AG53" s="2318"/>
      <c r="AH53" s="2318"/>
      <c r="AI53" s="2318"/>
      <c r="AJ53" s="2319"/>
      <c r="AK53" s="2319"/>
      <c r="AL53" s="2319"/>
      <c r="AM53" s="2319"/>
      <c r="AN53" s="2319"/>
      <c r="AO53" s="2318"/>
      <c r="AP53" s="2318"/>
      <c r="AQ53" s="2318"/>
      <c r="AR53" s="2320"/>
      <c r="AS53" s="404"/>
      <c r="AT53" s="405"/>
      <c r="AU53" s="405"/>
      <c r="AV53" s="405"/>
      <c r="AW53" s="405"/>
      <c r="AX53" s="405"/>
      <c r="AY53" s="405"/>
      <c r="AZ53" s="405"/>
      <c r="BA53" s="405"/>
      <c r="BB53" s="405"/>
      <c r="BC53" s="405"/>
      <c r="BD53" s="405"/>
      <c r="BE53" s="405"/>
      <c r="BF53" s="405"/>
      <c r="BG53" s="405"/>
      <c r="BH53" s="405"/>
      <c r="BI53" s="405"/>
      <c r="BJ53" s="405"/>
      <c r="BK53" s="405"/>
      <c r="BL53" s="405"/>
      <c r="BM53" s="405"/>
      <c r="BN53" s="405"/>
      <c r="BO53" s="405"/>
      <c r="BP53" s="405"/>
      <c r="BQ53" s="406"/>
      <c r="BR53" s="2321"/>
      <c r="BS53" s="2322"/>
      <c r="BT53" s="2323"/>
      <c r="BU53" s="2324"/>
    </row>
    <row r="54" spans="1:73" s="230" customFormat="1" ht="24" customHeight="1" x14ac:dyDescent="0.45">
      <c r="A54" s="231">
        <f t="shared" si="0"/>
        <v>34</v>
      </c>
      <c r="B54" s="2329"/>
      <c r="C54" s="2319"/>
      <c r="D54" s="2319"/>
      <c r="E54" s="2319"/>
      <c r="F54" s="2319"/>
      <c r="G54" s="2319"/>
      <c r="H54" s="2319"/>
      <c r="I54" s="2319"/>
      <c r="J54" s="2318"/>
      <c r="K54" s="2318"/>
      <c r="L54" s="2318"/>
      <c r="M54" s="2318"/>
      <c r="N54" s="2318"/>
      <c r="O54" s="2318"/>
      <c r="P54" s="2318"/>
      <c r="Q54" s="2318"/>
      <c r="R54" s="2319"/>
      <c r="S54" s="2319"/>
      <c r="T54" s="2319"/>
      <c r="U54" s="2319"/>
      <c r="V54" s="2319"/>
      <c r="W54" s="2330"/>
      <c r="X54" s="2331"/>
      <c r="Y54" s="2319"/>
      <c r="Z54" s="2319"/>
      <c r="AA54" s="2319"/>
      <c r="AB54" s="2319"/>
      <c r="AC54" s="2319"/>
      <c r="AD54" s="2319"/>
      <c r="AE54" s="2319"/>
      <c r="AF54" s="2318"/>
      <c r="AG54" s="2318"/>
      <c r="AH54" s="2318"/>
      <c r="AI54" s="2318"/>
      <c r="AJ54" s="2319"/>
      <c r="AK54" s="2319"/>
      <c r="AL54" s="2319"/>
      <c r="AM54" s="2319"/>
      <c r="AN54" s="2319"/>
      <c r="AO54" s="2318"/>
      <c r="AP54" s="2318"/>
      <c r="AQ54" s="2318"/>
      <c r="AR54" s="2320"/>
      <c r="AS54" s="404"/>
      <c r="AT54" s="405"/>
      <c r="AU54" s="405"/>
      <c r="AV54" s="405"/>
      <c r="AW54" s="405"/>
      <c r="AX54" s="405"/>
      <c r="AY54" s="405"/>
      <c r="AZ54" s="405"/>
      <c r="BA54" s="405"/>
      <c r="BB54" s="405"/>
      <c r="BC54" s="405"/>
      <c r="BD54" s="405"/>
      <c r="BE54" s="405"/>
      <c r="BF54" s="405"/>
      <c r="BG54" s="405"/>
      <c r="BH54" s="405"/>
      <c r="BI54" s="405"/>
      <c r="BJ54" s="405"/>
      <c r="BK54" s="405"/>
      <c r="BL54" s="405"/>
      <c r="BM54" s="405"/>
      <c r="BN54" s="405"/>
      <c r="BO54" s="405"/>
      <c r="BP54" s="405"/>
      <c r="BQ54" s="406"/>
      <c r="BR54" s="2321"/>
      <c r="BS54" s="2322"/>
      <c r="BT54" s="2323"/>
      <c r="BU54" s="2324"/>
    </row>
    <row r="55" spans="1:73" s="230" customFormat="1" ht="24" customHeight="1" x14ac:dyDescent="0.45">
      <c r="A55" s="233">
        <f t="shared" si="0"/>
        <v>35</v>
      </c>
      <c r="B55" s="2338"/>
      <c r="C55" s="2339"/>
      <c r="D55" s="2339"/>
      <c r="E55" s="2339"/>
      <c r="F55" s="2339"/>
      <c r="G55" s="2339"/>
      <c r="H55" s="2339"/>
      <c r="I55" s="2339"/>
      <c r="J55" s="2340"/>
      <c r="K55" s="2340"/>
      <c r="L55" s="2340"/>
      <c r="M55" s="2340"/>
      <c r="N55" s="2340"/>
      <c r="O55" s="2340"/>
      <c r="P55" s="2340"/>
      <c r="Q55" s="2340"/>
      <c r="R55" s="2339"/>
      <c r="S55" s="2339"/>
      <c r="T55" s="2339"/>
      <c r="U55" s="2339"/>
      <c r="V55" s="2339"/>
      <c r="W55" s="2341"/>
      <c r="X55" s="2356"/>
      <c r="Y55" s="2339"/>
      <c r="Z55" s="2339"/>
      <c r="AA55" s="2339"/>
      <c r="AB55" s="2339"/>
      <c r="AC55" s="2339"/>
      <c r="AD55" s="2339"/>
      <c r="AE55" s="2339"/>
      <c r="AF55" s="2340"/>
      <c r="AG55" s="2340"/>
      <c r="AH55" s="2340"/>
      <c r="AI55" s="2340"/>
      <c r="AJ55" s="2339"/>
      <c r="AK55" s="2339"/>
      <c r="AL55" s="2339"/>
      <c r="AM55" s="2339"/>
      <c r="AN55" s="2339"/>
      <c r="AO55" s="2340"/>
      <c r="AP55" s="2340"/>
      <c r="AQ55" s="2340"/>
      <c r="AR55" s="2357"/>
      <c r="AS55" s="407"/>
      <c r="AT55" s="408"/>
      <c r="AU55" s="408"/>
      <c r="AV55" s="408"/>
      <c r="AW55" s="408"/>
      <c r="AX55" s="408"/>
      <c r="AY55" s="408"/>
      <c r="AZ55" s="408"/>
      <c r="BA55" s="408"/>
      <c r="BB55" s="408"/>
      <c r="BC55" s="408"/>
      <c r="BD55" s="408"/>
      <c r="BE55" s="408"/>
      <c r="BF55" s="408"/>
      <c r="BG55" s="408"/>
      <c r="BH55" s="408"/>
      <c r="BI55" s="408"/>
      <c r="BJ55" s="408"/>
      <c r="BK55" s="408"/>
      <c r="BL55" s="408"/>
      <c r="BM55" s="408"/>
      <c r="BN55" s="408"/>
      <c r="BO55" s="408"/>
      <c r="BP55" s="408"/>
      <c r="BQ55" s="409"/>
      <c r="BR55" s="2350"/>
      <c r="BS55" s="2351"/>
      <c r="BT55" s="2352"/>
      <c r="BU55" s="2353"/>
    </row>
    <row r="56" spans="1:73" s="230" customFormat="1" ht="24" hidden="1" customHeight="1" x14ac:dyDescent="0.45">
      <c r="A56" s="234">
        <f t="shared" si="0"/>
        <v>36</v>
      </c>
      <c r="B56" s="2354"/>
      <c r="C56" s="2342"/>
      <c r="D56" s="2342"/>
      <c r="E56" s="2342"/>
      <c r="F56" s="2342"/>
      <c r="G56" s="2342"/>
      <c r="H56" s="2342"/>
      <c r="I56" s="2342"/>
      <c r="J56" s="2342"/>
      <c r="K56" s="2342"/>
      <c r="L56" s="2342"/>
      <c r="M56" s="2342"/>
      <c r="N56" s="2342"/>
      <c r="O56" s="2342"/>
      <c r="P56" s="2342"/>
      <c r="Q56" s="2342"/>
      <c r="R56" s="2342"/>
      <c r="S56" s="2342"/>
      <c r="T56" s="2342"/>
      <c r="U56" s="2342"/>
      <c r="V56" s="2342"/>
      <c r="W56" s="2344"/>
      <c r="X56" s="2355"/>
      <c r="Y56" s="2343"/>
      <c r="Z56" s="2343"/>
      <c r="AA56" s="2343"/>
      <c r="AB56" s="2342"/>
      <c r="AC56" s="2342"/>
      <c r="AD56" s="2342"/>
      <c r="AE56" s="2342"/>
      <c r="AF56" s="2342"/>
      <c r="AG56" s="2342"/>
      <c r="AH56" s="2342"/>
      <c r="AI56" s="2342"/>
      <c r="AJ56" s="2343"/>
      <c r="AK56" s="2343"/>
      <c r="AL56" s="2343"/>
      <c r="AM56" s="2343"/>
      <c r="AN56" s="2343"/>
      <c r="AO56" s="2342"/>
      <c r="AP56" s="2342"/>
      <c r="AQ56" s="2342"/>
      <c r="AR56" s="2344"/>
      <c r="AS56" s="235"/>
      <c r="AT56" s="229"/>
      <c r="AU56" s="229"/>
      <c r="AV56" s="229"/>
      <c r="AW56" s="229"/>
      <c r="AX56" s="229"/>
      <c r="AY56" s="229"/>
      <c r="AZ56" s="229"/>
      <c r="BA56" s="229"/>
      <c r="BB56" s="229"/>
      <c r="BC56" s="229"/>
      <c r="BD56" s="229"/>
      <c r="BE56" s="229"/>
      <c r="BF56" s="229"/>
      <c r="BG56" s="229"/>
      <c r="BH56" s="229"/>
      <c r="BI56" s="229"/>
      <c r="BJ56" s="229"/>
      <c r="BK56" s="229"/>
      <c r="BL56" s="229"/>
      <c r="BM56" s="229"/>
      <c r="BN56" s="229"/>
      <c r="BO56" s="229"/>
      <c r="BP56" s="229"/>
      <c r="BQ56" s="236"/>
      <c r="BR56" s="2345"/>
      <c r="BS56" s="2346"/>
      <c r="BT56" s="2347"/>
      <c r="BU56" s="2348"/>
    </row>
    <row r="57" spans="1:73" s="230" customFormat="1" ht="24" hidden="1" customHeight="1" x14ac:dyDescent="0.45">
      <c r="A57" s="237">
        <f t="shared" si="0"/>
        <v>37</v>
      </c>
      <c r="B57" s="2349"/>
      <c r="C57" s="1366"/>
      <c r="D57" s="1366"/>
      <c r="E57" s="1366"/>
      <c r="F57" s="1366"/>
      <c r="G57" s="1366"/>
      <c r="H57" s="1366"/>
      <c r="I57" s="1366"/>
      <c r="J57" s="1366"/>
      <c r="K57" s="1366"/>
      <c r="L57" s="1366"/>
      <c r="M57" s="1366"/>
      <c r="N57" s="1366"/>
      <c r="O57" s="1366"/>
      <c r="P57" s="1366"/>
      <c r="Q57" s="1366"/>
      <c r="R57" s="1366"/>
      <c r="S57" s="1366"/>
      <c r="T57" s="1366"/>
      <c r="U57" s="1366"/>
      <c r="V57" s="1366"/>
      <c r="W57" s="1367"/>
      <c r="X57" s="2362"/>
      <c r="Y57" s="1783"/>
      <c r="Z57" s="1783"/>
      <c r="AA57" s="1783"/>
      <c r="AB57" s="1366"/>
      <c r="AC57" s="1366"/>
      <c r="AD57" s="1366"/>
      <c r="AE57" s="1366"/>
      <c r="AF57" s="1366"/>
      <c r="AG57" s="1366"/>
      <c r="AH57" s="1366"/>
      <c r="AI57" s="1366"/>
      <c r="AJ57" s="1783"/>
      <c r="AK57" s="1783"/>
      <c r="AL57" s="1783"/>
      <c r="AM57" s="1783"/>
      <c r="AN57" s="1783"/>
      <c r="AO57" s="1366"/>
      <c r="AP57" s="1366"/>
      <c r="AQ57" s="1366"/>
      <c r="AR57" s="1367"/>
      <c r="AS57" s="41"/>
      <c r="AT57" s="232"/>
      <c r="AU57" s="232"/>
      <c r="AV57" s="232"/>
      <c r="AW57" s="232"/>
      <c r="AX57" s="232"/>
      <c r="AY57" s="232"/>
      <c r="AZ57" s="232"/>
      <c r="BA57" s="232"/>
      <c r="BB57" s="232"/>
      <c r="BC57" s="232"/>
      <c r="BD57" s="232"/>
      <c r="BE57" s="232"/>
      <c r="BF57" s="232"/>
      <c r="BG57" s="232"/>
      <c r="BH57" s="232"/>
      <c r="BI57" s="232"/>
      <c r="BJ57" s="232"/>
      <c r="BK57" s="232"/>
      <c r="BL57" s="232"/>
      <c r="BM57" s="232"/>
      <c r="BN57" s="232"/>
      <c r="BO57" s="232"/>
      <c r="BP57" s="232"/>
      <c r="BQ57" s="238"/>
      <c r="BR57" s="2358"/>
      <c r="BS57" s="2359"/>
      <c r="BT57" s="2360"/>
      <c r="BU57" s="2361"/>
    </row>
    <row r="58" spans="1:73" s="230" customFormat="1" ht="24" hidden="1" customHeight="1" x14ac:dyDescent="0.45">
      <c r="A58" s="237">
        <f t="shared" si="0"/>
        <v>38</v>
      </c>
      <c r="B58" s="2349"/>
      <c r="C58" s="1366"/>
      <c r="D58" s="1366"/>
      <c r="E58" s="1366"/>
      <c r="F58" s="1366"/>
      <c r="G58" s="1366"/>
      <c r="H58" s="1366"/>
      <c r="I58" s="1366"/>
      <c r="J58" s="1366"/>
      <c r="K58" s="1366"/>
      <c r="L58" s="1366"/>
      <c r="M58" s="1366"/>
      <c r="N58" s="1366"/>
      <c r="O58" s="1366"/>
      <c r="P58" s="1366"/>
      <c r="Q58" s="1366"/>
      <c r="R58" s="1366"/>
      <c r="S58" s="1366"/>
      <c r="T58" s="1366"/>
      <c r="U58" s="1366"/>
      <c r="V58" s="1366"/>
      <c r="W58" s="1367"/>
      <c r="X58" s="2362"/>
      <c r="Y58" s="1783"/>
      <c r="Z58" s="1783"/>
      <c r="AA58" s="1783"/>
      <c r="AB58" s="1366"/>
      <c r="AC58" s="1366"/>
      <c r="AD58" s="1366"/>
      <c r="AE58" s="1366"/>
      <c r="AF58" s="1366"/>
      <c r="AG58" s="1366"/>
      <c r="AH58" s="1366"/>
      <c r="AI58" s="1366"/>
      <c r="AJ58" s="1783"/>
      <c r="AK58" s="1783"/>
      <c r="AL58" s="1783"/>
      <c r="AM58" s="1783"/>
      <c r="AN58" s="1783"/>
      <c r="AO58" s="1366"/>
      <c r="AP58" s="1366"/>
      <c r="AQ58" s="1366"/>
      <c r="AR58" s="1367"/>
      <c r="AS58" s="41"/>
      <c r="AT58" s="232"/>
      <c r="AU58" s="232"/>
      <c r="AV58" s="232"/>
      <c r="AW58" s="232"/>
      <c r="AX58" s="232"/>
      <c r="AY58" s="232"/>
      <c r="AZ58" s="232"/>
      <c r="BA58" s="232"/>
      <c r="BB58" s="232"/>
      <c r="BC58" s="232"/>
      <c r="BD58" s="232"/>
      <c r="BE58" s="232"/>
      <c r="BF58" s="232"/>
      <c r="BG58" s="232"/>
      <c r="BH58" s="232"/>
      <c r="BI58" s="232"/>
      <c r="BJ58" s="232"/>
      <c r="BK58" s="232"/>
      <c r="BL58" s="232"/>
      <c r="BM58" s="232"/>
      <c r="BN58" s="232"/>
      <c r="BO58" s="232"/>
      <c r="BP58" s="232"/>
      <c r="BQ58" s="238"/>
      <c r="BR58" s="2358"/>
      <c r="BS58" s="2359"/>
      <c r="BT58" s="2360"/>
      <c r="BU58" s="2361"/>
    </row>
    <row r="59" spans="1:73" s="230" customFormat="1" ht="24" hidden="1" customHeight="1" x14ac:dyDescent="0.45">
      <c r="A59" s="237">
        <f t="shared" si="0"/>
        <v>39</v>
      </c>
      <c r="B59" s="2349"/>
      <c r="C59" s="1366"/>
      <c r="D59" s="1366"/>
      <c r="E59" s="1366"/>
      <c r="F59" s="1366"/>
      <c r="G59" s="1366"/>
      <c r="H59" s="1366"/>
      <c r="I59" s="1366"/>
      <c r="J59" s="1366"/>
      <c r="K59" s="1366"/>
      <c r="L59" s="1366"/>
      <c r="M59" s="1366"/>
      <c r="N59" s="1366"/>
      <c r="O59" s="1366"/>
      <c r="P59" s="1366"/>
      <c r="Q59" s="1366"/>
      <c r="R59" s="1366"/>
      <c r="S59" s="1366"/>
      <c r="T59" s="1366"/>
      <c r="U59" s="1366"/>
      <c r="V59" s="1366"/>
      <c r="W59" s="1367"/>
      <c r="X59" s="2362"/>
      <c r="Y59" s="1783"/>
      <c r="Z59" s="1783"/>
      <c r="AA59" s="1783"/>
      <c r="AB59" s="1366"/>
      <c r="AC59" s="1366"/>
      <c r="AD59" s="1366"/>
      <c r="AE59" s="1366"/>
      <c r="AF59" s="1366"/>
      <c r="AG59" s="1366"/>
      <c r="AH59" s="1366"/>
      <c r="AI59" s="1366"/>
      <c r="AJ59" s="1783"/>
      <c r="AK59" s="1783"/>
      <c r="AL59" s="1783"/>
      <c r="AM59" s="1783"/>
      <c r="AN59" s="1783"/>
      <c r="AO59" s="1366"/>
      <c r="AP59" s="1366"/>
      <c r="AQ59" s="1366"/>
      <c r="AR59" s="1367"/>
      <c r="AS59" s="41"/>
      <c r="AT59" s="232"/>
      <c r="AU59" s="232"/>
      <c r="AV59" s="232"/>
      <c r="AW59" s="232"/>
      <c r="AX59" s="232"/>
      <c r="AY59" s="232"/>
      <c r="AZ59" s="232"/>
      <c r="BA59" s="232"/>
      <c r="BB59" s="232"/>
      <c r="BC59" s="232"/>
      <c r="BD59" s="232"/>
      <c r="BE59" s="232"/>
      <c r="BF59" s="232"/>
      <c r="BG59" s="232"/>
      <c r="BH59" s="232"/>
      <c r="BI59" s="232"/>
      <c r="BJ59" s="232"/>
      <c r="BK59" s="232"/>
      <c r="BL59" s="232"/>
      <c r="BM59" s="232"/>
      <c r="BN59" s="232"/>
      <c r="BO59" s="232"/>
      <c r="BP59" s="232"/>
      <c r="BQ59" s="238"/>
      <c r="BR59" s="2358"/>
      <c r="BS59" s="2359"/>
      <c r="BT59" s="2360"/>
      <c r="BU59" s="2361"/>
    </row>
    <row r="60" spans="1:73" s="230" customFormat="1" ht="24" hidden="1" customHeight="1" x14ac:dyDescent="0.45">
      <c r="A60" s="237">
        <f t="shared" si="0"/>
        <v>40</v>
      </c>
      <c r="B60" s="2349"/>
      <c r="C60" s="1366"/>
      <c r="D60" s="1366"/>
      <c r="E60" s="1366"/>
      <c r="F60" s="1366"/>
      <c r="G60" s="1366"/>
      <c r="H60" s="1366"/>
      <c r="I60" s="1366"/>
      <c r="J60" s="1366"/>
      <c r="K60" s="1366"/>
      <c r="L60" s="1366"/>
      <c r="M60" s="1366"/>
      <c r="N60" s="1366"/>
      <c r="O60" s="1366"/>
      <c r="P60" s="1366"/>
      <c r="Q60" s="1366"/>
      <c r="R60" s="1366"/>
      <c r="S60" s="1366"/>
      <c r="T60" s="1366"/>
      <c r="U60" s="1366"/>
      <c r="V60" s="1366"/>
      <c r="W60" s="1367"/>
      <c r="X60" s="2362"/>
      <c r="Y60" s="1783"/>
      <c r="Z60" s="1783"/>
      <c r="AA60" s="1783"/>
      <c r="AB60" s="1366"/>
      <c r="AC60" s="1366"/>
      <c r="AD60" s="1366"/>
      <c r="AE60" s="1366"/>
      <c r="AF60" s="1366"/>
      <c r="AG60" s="1366"/>
      <c r="AH60" s="1366"/>
      <c r="AI60" s="1366"/>
      <c r="AJ60" s="1783"/>
      <c r="AK60" s="1783"/>
      <c r="AL60" s="1783"/>
      <c r="AM60" s="1783"/>
      <c r="AN60" s="1783"/>
      <c r="AO60" s="1366"/>
      <c r="AP60" s="1366"/>
      <c r="AQ60" s="1366"/>
      <c r="AR60" s="1367"/>
      <c r="AS60" s="41"/>
      <c r="AT60" s="232"/>
      <c r="AU60" s="232"/>
      <c r="AV60" s="232"/>
      <c r="AW60" s="232"/>
      <c r="AX60" s="232"/>
      <c r="AY60" s="232"/>
      <c r="AZ60" s="232"/>
      <c r="BA60" s="232"/>
      <c r="BB60" s="232"/>
      <c r="BC60" s="232"/>
      <c r="BD60" s="232"/>
      <c r="BE60" s="232"/>
      <c r="BF60" s="232"/>
      <c r="BG60" s="232"/>
      <c r="BH60" s="232"/>
      <c r="BI60" s="232"/>
      <c r="BJ60" s="232"/>
      <c r="BK60" s="232"/>
      <c r="BL60" s="232"/>
      <c r="BM60" s="232"/>
      <c r="BN60" s="232"/>
      <c r="BO60" s="232"/>
      <c r="BP60" s="232"/>
      <c r="BQ60" s="238"/>
      <c r="BR60" s="2358"/>
      <c r="BS60" s="2359"/>
      <c r="BT60" s="2360"/>
      <c r="BU60" s="2361"/>
    </row>
    <row r="61" spans="1:73" s="230" customFormat="1" ht="24" hidden="1" customHeight="1" x14ac:dyDescent="0.45">
      <c r="A61" s="237">
        <f t="shared" si="0"/>
        <v>41</v>
      </c>
      <c r="B61" s="2349"/>
      <c r="C61" s="1366"/>
      <c r="D61" s="1366"/>
      <c r="E61" s="1366"/>
      <c r="F61" s="1366"/>
      <c r="G61" s="1366"/>
      <c r="H61" s="1366"/>
      <c r="I61" s="1366"/>
      <c r="J61" s="1366"/>
      <c r="K61" s="1366"/>
      <c r="L61" s="1366"/>
      <c r="M61" s="1366"/>
      <c r="N61" s="1366"/>
      <c r="O61" s="1366"/>
      <c r="P61" s="1366"/>
      <c r="Q61" s="1366"/>
      <c r="R61" s="1366"/>
      <c r="S61" s="1366"/>
      <c r="T61" s="1366"/>
      <c r="U61" s="1366"/>
      <c r="V61" s="1366"/>
      <c r="W61" s="1367"/>
      <c r="X61" s="2362"/>
      <c r="Y61" s="1783"/>
      <c r="Z61" s="1783"/>
      <c r="AA61" s="1783"/>
      <c r="AB61" s="1366"/>
      <c r="AC61" s="1366"/>
      <c r="AD61" s="1366"/>
      <c r="AE61" s="1366"/>
      <c r="AF61" s="1366"/>
      <c r="AG61" s="1366"/>
      <c r="AH61" s="1366"/>
      <c r="AI61" s="1366"/>
      <c r="AJ61" s="1783"/>
      <c r="AK61" s="1783"/>
      <c r="AL61" s="1783"/>
      <c r="AM61" s="1783"/>
      <c r="AN61" s="1783"/>
      <c r="AO61" s="1366"/>
      <c r="AP61" s="1366"/>
      <c r="AQ61" s="1366"/>
      <c r="AR61" s="1367"/>
      <c r="AS61" s="41"/>
      <c r="AT61" s="232"/>
      <c r="AU61" s="232"/>
      <c r="AV61" s="232"/>
      <c r="AW61" s="232"/>
      <c r="AX61" s="232"/>
      <c r="AY61" s="232"/>
      <c r="AZ61" s="232"/>
      <c r="BA61" s="232"/>
      <c r="BB61" s="232"/>
      <c r="BC61" s="232"/>
      <c r="BD61" s="232"/>
      <c r="BE61" s="232"/>
      <c r="BF61" s="232"/>
      <c r="BG61" s="232"/>
      <c r="BH61" s="232"/>
      <c r="BI61" s="232"/>
      <c r="BJ61" s="232"/>
      <c r="BK61" s="232"/>
      <c r="BL61" s="232"/>
      <c r="BM61" s="232"/>
      <c r="BN61" s="232"/>
      <c r="BO61" s="232"/>
      <c r="BP61" s="232"/>
      <c r="BQ61" s="238"/>
      <c r="BR61" s="2358"/>
      <c r="BS61" s="2359"/>
      <c r="BT61" s="2360"/>
      <c r="BU61" s="2361"/>
    </row>
    <row r="62" spans="1:73" s="230" customFormat="1" ht="24" hidden="1" customHeight="1" x14ac:dyDescent="0.45">
      <c r="A62" s="237">
        <f t="shared" si="0"/>
        <v>42</v>
      </c>
      <c r="B62" s="2349"/>
      <c r="C62" s="1366"/>
      <c r="D62" s="1366"/>
      <c r="E62" s="1366"/>
      <c r="F62" s="1366"/>
      <c r="G62" s="1366"/>
      <c r="H62" s="1366"/>
      <c r="I62" s="1366"/>
      <c r="J62" s="1366"/>
      <c r="K62" s="1366"/>
      <c r="L62" s="1366"/>
      <c r="M62" s="1366"/>
      <c r="N62" s="1366"/>
      <c r="O62" s="1366"/>
      <c r="P62" s="1366"/>
      <c r="Q62" s="1366"/>
      <c r="R62" s="1366"/>
      <c r="S62" s="1366"/>
      <c r="T62" s="1366"/>
      <c r="U62" s="1366"/>
      <c r="V62" s="1366"/>
      <c r="W62" s="1367"/>
      <c r="X62" s="2362"/>
      <c r="Y62" s="1783"/>
      <c r="Z62" s="1783"/>
      <c r="AA62" s="1783"/>
      <c r="AB62" s="1366"/>
      <c r="AC62" s="1366"/>
      <c r="AD62" s="1366"/>
      <c r="AE62" s="1366"/>
      <c r="AF62" s="1366"/>
      <c r="AG62" s="1366"/>
      <c r="AH62" s="1366"/>
      <c r="AI62" s="1366"/>
      <c r="AJ62" s="1783"/>
      <c r="AK62" s="1783"/>
      <c r="AL62" s="1783"/>
      <c r="AM62" s="1783"/>
      <c r="AN62" s="1783"/>
      <c r="AO62" s="1366"/>
      <c r="AP62" s="1366"/>
      <c r="AQ62" s="1366"/>
      <c r="AR62" s="1367"/>
      <c r="AS62" s="41"/>
      <c r="AT62" s="232"/>
      <c r="AU62" s="232"/>
      <c r="AV62" s="232"/>
      <c r="AW62" s="232"/>
      <c r="AX62" s="232"/>
      <c r="AY62" s="232"/>
      <c r="AZ62" s="232"/>
      <c r="BA62" s="232"/>
      <c r="BB62" s="232"/>
      <c r="BC62" s="232"/>
      <c r="BD62" s="232"/>
      <c r="BE62" s="232"/>
      <c r="BF62" s="232"/>
      <c r="BG62" s="232"/>
      <c r="BH62" s="232"/>
      <c r="BI62" s="232"/>
      <c r="BJ62" s="232"/>
      <c r="BK62" s="232"/>
      <c r="BL62" s="232"/>
      <c r="BM62" s="232"/>
      <c r="BN62" s="232"/>
      <c r="BO62" s="232"/>
      <c r="BP62" s="232"/>
      <c r="BQ62" s="238"/>
      <c r="BR62" s="2358"/>
      <c r="BS62" s="2359"/>
      <c r="BT62" s="2360"/>
      <c r="BU62" s="2361"/>
    </row>
    <row r="63" spans="1:73" s="230" customFormat="1" ht="24" hidden="1" customHeight="1" x14ac:dyDescent="0.45">
      <c r="A63" s="237">
        <f t="shared" si="0"/>
        <v>43</v>
      </c>
      <c r="B63" s="2349"/>
      <c r="C63" s="1366"/>
      <c r="D63" s="1366"/>
      <c r="E63" s="1366"/>
      <c r="F63" s="1366"/>
      <c r="G63" s="1366"/>
      <c r="H63" s="1366"/>
      <c r="I63" s="1366"/>
      <c r="J63" s="1366"/>
      <c r="K63" s="1366"/>
      <c r="L63" s="1366"/>
      <c r="M63" s="1366"/>
      <c r="N63" s="1366"/>
      <c r="O63" s="1366"/>
      <c r="P63" s="1366"/>
      <c r="Q63" s="1366"/>
      <c r="R63" s="1366"/>
      <c r="S63" s="1366"/>
      <c r="T63" s="1366"/>
      <c r="U63" s="1366"/>
      <c r="V63" s="1366"/>
      <c r="W63" s="1367"/>
      <c r="X63" s="2362"/>
      <c r="Y63" s="1783"/>
      <c r="Z63" s="1783"/>
      <c r="AA63" s="1783"/>
      <c r="AB63" s="1366"/>
      <c r="AC63" s="1366"/>
      <c r="AD63" s="1366"/>
      <c r="AE63" s="1366"/>
      <c r="AF63" s="1366"/>
      <c r="AG63" s="1366"/>
      <c r="AH63" s="1366"/>
      <c r="AI63" s="1366"/>
      <c r="AJ63" s="1783"/>
      <c r="AK63" s="1783"/>
      <c r="AL63" s="1783"/>
      <c r="AM63" s="1783"/>
      <c r="AN63" s="1783"/>
      <c r="AO63" s="1366"/>
      <c r="AP63" s="1366"/>
      <c r="AQ63" s="1366"/>
      <c r="AR63" s="1367"/>
      <c r="AS63" s="41"/>
      <c r="AT63" s="232"/>
      <c r="AU63" s="232"/>
      <c r="AV63" s="232"/>
      <c r="AW63" s="232"/>
      <c r="AX63" s="232"/>
      <c r="AY63" s="232"/>
      <c r="AZ63" s="232"/>
      <c r="BA63" s="232"/>
      <c r="BB63" s="232"/>
      <c r="BC63" s="232"/>
      <c r="BD63" s="232"/>
      <c r="BE63" s="232"/>
      <c r="BF63" s="232"/>
      <c r="BG63" s="232"/>
      <c r="BH63" s="232"/>
      <c r="BI63" s="232"/>
      <c r="BJ63" s="232"/>
      <c r="BK63" s="232"/>
      <c r="BL63" s="232"/>
      <c r="BM63" s="232"/>
      <c r="BN63" s="232"/>
      <c r="BO63" s="232"/>
      <c r="BP63" s="232"/>
      <c r="BQ63" s="238"/>
      <c r="BR63" s="2358"/>
      <c r="BS63" s="2359"/>
      <c r="BT63" s="2360"/>
      <c r="BU63" s="2361"/>
    </row>
    <row r="64" spans="1:73" s="230" customFormat="1" ht="24" hidden="1" customHeight="1" x14ac:dyDescent="0.45">
      <c r="A64" s="237">
        <f t="shared" si="0"/>
        <v>44</v>
      </c>
      <c r="B64" s="2349"/>
      <c r="C64" s="1366"/>
      <c r="D64" s="1366"/>
      <c r="E64" s="1366"/>
      <c r="F64" s="1366"/>
      <c r="G64" s="1366"/>
      <c r="H64" s="1366"/>
      <c r="I64" s="1366"/>
      <c r="J64" s="1366"/>
      <c r="K64" s="1366"/>
      <c r="L64" s="1366"/>
      <c r="M64" s="1366"/>
      <c r="N64" s="1366"/>
      <c r="O64" s="1366"/>
      <c r="P64" s="1366"/>
      <c r="Q64" s="1366"/>
      <c r="R64" s="1366"/>
      <c r="S64" s="1366"/>
      <c r="T64" s="1366"/>
      <c r="U64" s="1366"/>
      <c r="V64" s="1366"/>
      <c r="W64" s="1367"/>
      <c r="X64" s="2362"/>
      <c r="Y64" s="1783"/>
      <c r="Z64" s="1783"/>
      <c r="AA64" s="1783"/>
      <c r="AB64" s="1366"/>
      <c r="AC64" s="1366"/>
      <c r="AD64" s="1366"/>
      <c r="AE64" s="1366"/>
      <c r="AF64" s="1366"/>
      <c r="AG64" s="1366"/>
      <c r="AH64" s="1366"/>
      <c r="AI64" s="1366"/>
      <c r="AJ64" s="1783"/>
      <c r="AK64" s="1783"/>
      <c r="AL64" s="1783"/>
      <c r="AM64" s="1783"/>
      <c r="AN64" s="1783"/>
      <c r="AO64" s="1366"/>
      <c r="AP64" s="1366"/>
      <c r="AQ64" s="1366"/>
      <c r="AR64" s="1367"/>
      <c r="AS64" s="41"/>
      <c r="AT64" s="232"/>
      <c r="AU64" s="232"/>
      <c r="AV64" s="232"/>
      <c r="AW64" s="232"/>
      <c r="AX64" s="232"/>
      <c r="AY64" s="232"/>
      <c r="AZ64" s="232"/>
      <c r="BA64" s="232"/>
      <c r="BB64" s="232"/>
      <c r="BC64" s="232"/>
      <c r="BD64" s="232"/>
      <c r="BE64" s="232"/>
      <c r="BF64" s="232"/>
      <c r="BG64" s="232"/>
      <c r="BH64" s="232"/>
      <c r="BI64" s="232"/>
      <c r="BJ64" s="232"/>
      <c r="BK64" s="232"/>
      <c r="BL64" s="232"/>
      <c r="BM64" s="232"/>
      <c r="BN64" s="232"/>
      <c r="BO64" s="232"/>
      <c r="BP64" s="232"/>
      <c r="BQ64" s="238"/>
      <c r="BR64" s="2358"/>
      <c r="BS64" s="2359"/>
      <c r="BT64" s="2360"/>
      <c r="BU64" s="2361"/>
    </row>
    <row r="65" spans="1:73" s="230" customFormat="1" ht="24" hidden="1" customHeight="1" x14ac:dyDescent="0.45">
      <c r="A65" s="237">
        <f t="shared" si="0"/>
        <v>45</v>
      </c>
      <c r="B65" s="2349"/>
      <c r="C65" s="1366"/>
      <c r="D65" s="1366"/>
      <c r="E65" s="1366"/>
      <c r="F65" s="1366"/>
      <c r="G65" s="1366"/>
      <c r="H65" s="1366"/>
      <c r="I65" s="1366"/>
      <c r="J65" s="1366"/>
      <c r="K65" s="1366"/>
      <c r="L65" s="1366"/>
      <c r="M65" s="1366"/>
      <c r="N65" s="1366"/>
      <c r="O65" s="1366"/>
      <c r="P65" s="1366"/>
      <c r="Q65" s="1366"/>
      <c r="R65" s="1366"/>
      <c r="S65" s="1366"/>
      <c r="T65" s="1366"/>
      <c r="U65" s="1366"/>
      <c r="V65" s="1366"/>
      <c r="W65" s="1367"/>
      <c r="X65" s="2362"/>
      <c r="Y65" s="1783"/>
      <c r="Z65" s="1783"/>
      <c r="AA65" s="1783"/>
      <c r="AB65" s="1366"/>
      <c r="AC65" s="1366"/>
      <c r="AD65" s="1366"/>
      <c r="AE65" s="1366"/>
      <c r="AF65" s="1366"/>
      <c r="AG65" s="1366"/>
      <c r="AH65" s="1366"/>
      <c r="AI65" s="1366"/>
      <c r="AJ65" s="1783"/>
      <c r="AK65" s="1783"/>
      <c r="AL65" s="1783"/>
      <c r="AM65" s="1783"/>
      <c r="AN65" s="1783"/>
      <c r="AO65" s="1366"/>
      <c r="AP65" s="1366"/>
      <c r="AQ65" s="1366"/>
      <c r="AR65" s="1367"/>
      <c r="AS65" s="41"/>
      <c r="AT65" s="232"/>
      <c r="AU65" s="232"/>
      <c r="AV65" s="232"/>
      <c r="AW65" s="232"/>
      <c r="AX65" s="232"/>
      <c r="AY65" s="232"/>
      <c r="AZ65" s="232"/>
      <c r="BA65" s="232"/>
      <c r="BB65" s="232"/>
      <c r="BC65" s="232"/>
      <c r="BD65" s="232"/>
      <c r="BE65" s="232"/>
      <c r="BF65" s="232"/>
      <c r="BG65" s="232"/>
      <c r="BH65" s="232"/>
      <c r="BI65" s="232"/>
      <c r="BJ65" s="232"/>
      <c r="BK65" s="232"/>
      <c r="BL65" s="232"/>
      <c r="BM65" s="232"/>
      <c r="BN65" s="232"/>
      <c r="BO65" s="232"/>
      <c r="BP65" s="232"/>
      <c r="BQ65" s="238"/>
      <c r="BR65" s="2358"/>
      <c r="BS65" s="2359"/>
      <c r="BT65" s="2360"/>
      <c r="BU65" s="2361"/>
    </row>
    <row r="66" spans="1:73" s="230" customFormat="1" ht="24" hidden="1" customHeight="1" x14ac:dyDescent="0.45">
      <c r="A66" s="237">
        <f t="shared" si="0"/>
        <v>46</v>
      </c>
      <c r="B66" s="2349"/>
      <c r="C66" s="1366"/>
      <c r="D66" s="1366"/>
      <c r="E66" s="1366"/>
      <c r="F66" s="1366"/>
      <c r="G66" s="1366"/>
      <c r="H66" s="1366"/>
      <c r="I66" s="1366"/>
      <c r="J66" s="1366"/>
      <c r="K66" s="1366"/>
      <c r="L66" s="1366"/>
      <c r="M66" s="1366"/>
      <c r="N66" s="1366"/>
      <c r="O66" s="1366"/>
      <c r="P66" s="1366"/>
      <c r="Q66" s="1366"/>
      <c r="R66" s="1366"/>
      <c r="S66" s="1366"/>
      <c r="T66" s="1366"/>
      <c r="U66" s="1366"/>
      <c r="V66" s="1366"/>
      <c r="W66" s="1367"/>
      <c r="X66" s="2362"/>
      <c r="Y66" s="1783"/>
      <c r="Z66" s="1783"/>
      <c r="AA66" s="1783"/>
      <c r="AB66" s="1366"/>
      <c r="AC66" s="1366"/>
      <c r="AD66" s="1366"/>
      <c r="AE66" s="1366"/>
      <c r="AF66" s="1366"/>
      <c r="AG66" s="1366"/>
      <c r="AH66" s="1366"/>
      <c r="AI66" s="1366"/>
      <c r="AJ66" s="1783"/>
      <c r="AK66" s="1783"/>
      <c r="AL66" s="1783"/>
      <c r="AM66" s="1783"/>
      <c r="AN66" s="1783"/>
      <c r="AO66" s="1366"/>
      <c r="AP66" s="1366"/>
      <c r="AQ66" s="1366"/>
      <c r="AR66" s="1367"/>
      <c r="AS66" s="41"/>
      <c r="AT66" s="232"/>
      <c r="AU66" s="232"/>
      <c r="AV66" s="232"/>
      <c r="AW66" s="232"/>
      <c r="AX66" s="232"/>
      <c r="AY66" s="232"/>
      <c r="AZ66" s="232"/>
      <c r="BA66" s="232"/>
      <c r="BB66" s="232"/>
      <c r="BC66" s="232"/>
      <c r="BD66" s="232"/>
      <c r="BE66" s="232"/>
      <c r="BF66" s="232"/>
      <c r="BG66" s="232"/>
      <c r="BH66" s="232"/>
      <c r="BI66" s="232"/>
      <c r="BJ66" s="232"/>
      <c r="BK66" s="232"/>
      <c r="BL66" s="232"/>
      <c r="BM66" s="232"/>
      <c r="BN66" s="232"/>
      <c r="BO66" s="232"/>
      <c r="BP66" s="232"/>
      <c r="BQ66" s="238"/>
      <c r="BR66" s="2358"/>
      <c r="BS66" s="2359"/>
      <c r="BT66" s="2360"/>
      <c r="BU66" s="2361"/>
    </row>
    <row r="67" spans="1:73" s="230" customFormat="1" ht="24" hidden="1" customHeight="1" x14ac:dyDescent="0.45">
      <c r="A67" s="237">
        <f t="shared" si="0"/>
        <v>47</v>
      </c>
      <c r="B67" s="2349"/>
      <c r="C67" s="1366"/>
      <c r="D67" s="1366"/>
      <c r="E67" s="1366"/>
      <c r="F67" s="1366"/>
      <c r="G67" s="1366"/>
      <c r="H67" s="1366"/>
      <c r="I67" s="1366"/>
      <c r="J67" s="1366"/>
      <c r="K67" s="1366"/>
      <c r="L67" s="1366"/>
      <c r="M67" s="1366"/>
      <c r="N67" s="1366"/>
      <c r="O67" s="1366"/>
      <c r="P67" s="1366"/>
      <c r="Q67" s="1366"/>
      <c r="R67" s="1366"/>
      <c r="S67" s="1366"/>
      <c r="T67" s="1366"/>
      <c r="U67" s="1366"/>
      <c r="V67" s="1366"/>
      <c r="W67" s="1367"/>
      <c r="X67" s="2362"/>
      <c r="Y67" s="1783"/>
      <c r="Z67" s="1783"/>
      <c r="AA67" s="1783"/>
      <c r="AB67" s="1366"/>
      <c r="AC67" s="1366"/>
      <c r="AD67" s="1366"/>
      <c r="AE67" s="1366"/>
      <c r="AF67" s="1366"/>
      <c r="AG67" s="1366"/>
      <c r="AH67" s="1366"/>
      <c r="AI67" s="1366"/>
      <c r="AJ67" s="1783"/>
      <c r="AK67" s="1783"/>
      <c r="AL67" s="1783"/>
      <c r="AM67" s="1783"/>
      <c r="AN67" s="1783"/>
      <c r="AO67" s="1366"/>
      <c r="AP67" s="1366"/>
      <c r="AQ67" s="1366"/>
      <c r="AR67" s="1367"/>
      <c r="AS67" s="41"/>
      <c r="AT67" s="232"/>
      <c r="AU67" s="232"/>
      <c r="AV67" s="232"/>
      <c r="AW67" s="232"/>
      <c r="AX67" s="232"/>
      <c r="AY67" s="232"/>
      <c r="AZ67" s="232"/>
      <c r="BA67" s="232"/>
      <c r="BB67" s="232"/>
      <c r="BC67" s="232"/>
      <c r="BD67" s="232"/>
      <c r="BE67" s="232"/>
      <c r="BF67" s="232"/>
      <c r="BG67" s="232"/>
      <c r="BH67" s="232"/>
      <c r="BI67" s="232"/>
      <c r="BJ67" s="232"/>
      <c r="BK67" s="232"/>
      <c r="BL67" s="232"/>
      <c r="BM67" s="232"/>
      <c r="BN67" s="232"/>
      <c r="BO67" s="232"/>
      <c r="BP67" s="232"/>
      <c r="BQ67" s="238"/>
      <c r="BR67" s="2358"/>
      <c r="BS67" s="2359"/>
      <c r="BT67" s="2360"/>
      <c r="BU67" s="2361"/>
    </row>
    <row r="68" spans="1:73" s="230" customFormat="1" ht="24" hidden="1" customHeight="1" x14ac:dyDescent="0.45">
      <c r="A68" s="237">
        <f t="shared" si="0"/>
        <v>48</v>
      </c>
      <c r="B68" s="2349"/>
      <c r="C68" s="1366"/>
      <c r="D68" s="1366"/>
      <c r="E68" s="1366"/>
      <c r="F68" s="1366"/>
      <c r="G68" s="1366"/>
      <c r="H68" s="1366"/>
      <c r="I68" s="1366"/>
      <c r="J68" s="1366"/>
      <c r="K68" s="1366"/>
      <c r="L68" s="1366"/>
      <c r="M68" s="1366"/>
      <c r="N68" s="1366"/>
      <c r="O68" s="1366"/>
      <c r="P68" s="1366"/>
      <c r="Q68" s="1366"/>
      <c r="R68" s="1366"/>
      <c r="S68" s="1366"/>
      <c r="T68" s="1366"/>
      <c r="U68" s="1366"/>
      <c r="V68" s="1366"/>
      <c r="W68" s="1367"/>
      <c r="X68" s="2362"/>
      <c r="Y68" s="1783"/>
      <c r="Z68" s="1783"/>
      <c r="AA68" s="1783"/>
      <c r="AB68" s="1366"/>
      <c r="AC68" s="1366"/>
      <c r="AD68" s="1366"/>
      <c r="AE68" s="1366"/>
      <c r="AF68" s="1366"/>
      <c r="AG68" s="1366"/>
      <c r="AH68" s="1366"/>
      <c r="AI68" s="1366"/>
      <c r="AJ68" s="1783"/>
      <c r="AK68" s="1783"/>
      <c r="AL68" s="1783"/>
      <c r="AM68" s="1783"/>
      <c r="AN68" s="1783"/>
      <c r="AO68" s="1366"/>
      <c r="AP68" s="1366"/>
      <c r="AQ68" s="1366"/>
      <c r="AR68" s="1367"/>
      <c r="AS68" s="41"/>
      <c r="AT68" s="232"/>
      <c r="AU68" s="232"/>
      <c r="AV68" s="232"/>
      <c r="AW68" s="232"/>
      <c r="AX68" s="232"/>
      <c r="AY68" s="232"/>
      <c r="AZ68" s="232"/>
      <c r="BA68" s="232"/>
      <c r="BB68" s="232"/>
      <c r="BC68" s="232"/>
      <c r="BD68" s="232"/>
      <c r="BE68" s="232"/>
      <c r="BF68" s="232"/>
      <c r="BG68" s="232"/>
      <c r="BH68" s="232"/>
      <c r="BI68" s="232"/>
      <c r="BJ68" s="232"/>
      <c r="BK68" s="232"/>
      <c r="BL68" s="232"/>
      <c r="BM68" s="232"/>
      <c r="BN68" s="232"/>
      <c r="BO68" s="232"/>
      <c r="BP68" s="232"/>
      <c r="BQ68" s="238"/>
      <c r="BR68" s="2358"/>
      <c r="BS68" s="2359"/>
      <c r="BT68" s="2360"/>
      <c r="BU68" s="2361"/>
    </row>
    <row r="69" spans="1:73" s="230" customFormat="1" ht="24" hidden="1" customHeight="1" x14ac:dyDescent="0.45">
      <c r="A69" s="237">
        <f t="shared" si="0"/>
        <v>49</v>
      </c>
      <c r="B69" s="2349"/>
      <c r="C69" s="1366"/>
      <c r="D69" s="1366"/>
      <c r="E69" s="1366"/>
      <c r="F69" s="1366"/>
      <c r="G69" s="1366"/>
      <c r="H69" s="1366"/>
      <c r="I69" s="1366"/>
      <c r="J69" s="1366"/>
      <c r="K69" s="1366"/>
      <c r="L69" s="1366"/>
      <c r="M69" s="1366"/>
      <c r="N69" s="1366"/>
      <c r="O69" s="1366"/>
      <c r="P69" s="1366"/>
      <c r="Q69" s="1366"/>
      <c r="R69" s="1366"/>
      <c r="S69" s="1366"/>
      <c r="T69" s="1366"/>
      <c r="U69" s="1366"/>
      <c r="V69" s="1366"/>
      <c r="W69" s="1367"/>
      <c r="X69" s="2362"/>
      <c r="Y69" s="1783"/>
      <c r="Z69" s="1783"/>
      <c r="AA69" s="1783"/>
      <c r="AB69" s="1366"/>
      <c r="AC69" s="1366"/>
      <c r="AD69" s="1366"/>
      <c r="AE69" s="1366"/>
      <c r="AF69" s="1366"/>
      <c r="AG69" s="1366"/>
      <c r="AH69" s="1366"/>
      <c r="AI69" s="1366"/>
      <c r="AJ69" s="1783"/>
      <c r="AK69" s="1783"/>
      <c r="AL69" s="1783"/>
      <c r="AM69" s="1783"/>
      <c r="AN69" s="1783"/>
      <c r="AO69" s="1366"/>
      <c r="AP69" s="1366"/>
      <c r="AQ69" s="1366"/>
      <c r="AR69" s="1367"/>
      <c r="AS69" s="41"/>
      <c r="AT69" s="232"/>
      <c r="AU69" s="232"/>
      <c r="AV69" s="232"/>
      <c r="AW69" s="232"/>
      <c r="AX69" s="232"/>
      <c r="AY69" s="232"/>
      <c r="AZ69" s="232"/>
      <c r="BA69" s="232"/>
      <c r="BB69" s="232"/>
      <c r="BC69" s="232"/>
      <c r="BD69" s="232"/>
      <c r="BE69" s="232"/>
      <c r="BF69" s="232"/>
      <c r="BG69" s="232"/>
      <c r="BH69" s="232"/>
      <c r="BI69" s="232"/>
      <c r="BJ69" s="232"/>
      <c r="BK69" s="232"/>
      <c r="BL69" s="232"/>
      <c r="BM69" s="232"/>
      <c r="BN69" s="232"/>
      <c r="BO69" s="232"/>
      <c r="BP69" s="232"/>
      <c r="BQ69" s="238"/>
      <c r="BR69" s="2358"/>
      <c r="BS69" s="2359"/>
      <c r="BT69" s="2360"/>
      <c r="BU69" s="2361"/>
    </row>
    <row r="70" spans="1:73" s="230" customFormat="1" ht="24" hidden="1" customHeight="1" x14ac:dyDescent="0.45">
      <c r="A70" s="237">
        <f t="shared" si="0"/>
        <v>50</v>
      </c>
      <c r="B70" s="2349"/>
      <c r="C70" s="1366"/>
      <c r="D70" s="1366"/>
      <c r="E70" s="1366"/>
      <c r="F70" s="1366"/>
      <c r="G70" s="1366"/>
      <c r="H70" s="1366"/>
      <c r="I70" s="1366"/>
      <c r="J70" s="1366"/>
      <c r="K70" s="1366"/>
      <c r="L70" s="1366"/>
      <c r="M70" s="1366"/>
      <c r="N70" s="1366"/>
      <c r="O70" s="1366"/>
      <c r="P70" s="1366"/>
      <c r="Q70" s="1366"/>
      <c r="R70" s="1366"/>
      <c r="S70" s="1366"/>
      <c r="T70" s="1366"/>
      <c r="U70" s="1366"/>
      <c r="V70" s="1366"/>
      <c r="W70" s="1367"/>
      <c r="X70" s="2362"/>
      <c r="Y70" s="1783"/>
      <c r="Z70" s="1783"/>
      <c r="AA70" s="1783"/>
      <c r="AB70" s="1366"/>
      <c r="AC70" s="1366"/>
      <c r="AD70" s="1366"/>
      <c r="AE70" s="1366"/>
      <c r="AF70" s="1366"/>
      <c r="AG70" s="1366"/>
      <c r="AH70" s="1366"/>
      <c r="AI70" s="1366"/>
      <c r="AJ70" s="1783"/>
      <c r="AK70" s="1783"/>
      <c r="AL70" s="1783"/>
      <c r="AM70" s="1783"/>
      <c r="AN70" s="1783"/>
      <c r="AO70" s="1366"/>
      <c r="AP70" s="1366"/>
      <c r="AQ70" s="1366"/>
      <c r="AR70" s="1367"/>
      <c r="AS70" s="41"/>
      <c r="AT70" s="232"/>
      <c r="AU70" s="232"/>
      <c r="AV70" s="232"/>
      <c r="AW70" s="232"/>
      <c r="AX70" s="232"/>
      <c r="AY70" s="232"/>
      <c r="AZ70" s="232"/>
      <c r="BA70" s="232"/>
      <c r="BB70" s="232"/>
      <c r="BC70" s="232"/>
      <c r="BD70" s="232"/>
      <c r="BE70" s="232"/>
      <c r="BF70" s="232"/>
      <c r="BG70" s="232"/>
      <c r="BH70" s="232"/>
      <c r="BI70" s="232"/>
      <c r="BJ70" s="232"/>
      <c r="BK70" s="232"/>
      <c r="BL70" s="232"/>
      <c r="BM70" s="232"/>
      <c r="BN70" s="232"/>
      <c r="BO70" s="232"/>
      <c r="BP70" s="232"/>
      <c r="BQ70" s="238"/>
      <c r="BR70" s="2358"/>
      <c r="BS70" s="2359"/>
      <c r="BT70" s="2360"/>
      <c r="BU70" s="2361"/>
    </row>
    <row r="71" spans="1:73" s="230" customFormat="1" ht="24" hidden="1" customHeight="1" x14ac:dyDescent="0.45">
      <c r="A71" s="237">
        <f t="shared" si="0"/>
        <v>51</v>
      </c>
      <c r="B71" s="2349"/>
      <c r="C71" s="1366"/>
      <c r="D71" s="1366"/>
      <c r="E71" s="1366"/>
      <c r="F71" s="1366"/>
      <c r="G71" s="1366"/>
      <c r="H71" s="1366"/>
      <c r="I71" s="1366"/>
      <c r="J71" s="1366"/>
      <c r="K71" s="1366"/>
      <c r="L71" s="1366"/>
      <c r="M71" s="1366"/>
      <c r="N71" s="1366"/>
      <c r="O71" s="1366"/>
      <c r="P71" s="1366"/>
      <c r="Q71" s="1366"/>
      <c r="R71" s="1366"/>
      <c r="S71" s="1366"/>
      <c r="T71" s="1366"/>
      <c r="U71" s="1366"/>
      <c r="V71" s="1366"/>
      <c r="W71" s="1367"/>
      <c r="X71" s="2362"/>
      <c r="Y71" s="1783"/>
      <c r="Z71" s="1783"/>
      <c r="AA71" s="1783"/>
      <c r="AB71" s="1366"/>
      <c r="AC71" s="1366"/>
      <c r="AD71" s="1366"/>
      <c r="AE71" s="1366"/>
      <c r="AF71" s="1366"/>
      <c r="AG71" s="1366"/>
      <c r="AH71" s="1366"/>
      <c r="AI71" s="1366"/>
      <c r="AJ71" s="1783"/>
      <c r="AK71" s="1783"/>
      <c r="AL71" s="1783"/>
      <c r="AM71" s="1783"/>
      <c r="AN71" s="1783"/>
      <c r="AO71" s="1366"/>
      <c r="AP71" s="1366"/>
      <c r="AQ71" s="1366"/>
      <c r="AR71" s="1367"/>
      <c r="AS71" s="41"/>
      <c r="AT71" s="232"/>
      <c r="AU71" s="232"/>
      <c r="AV71" s="232"/>
      <c r="AW71" s="232"/>
      <c r="AX71" s="232"/>
      <c r="AY71" s="232"/>
      <c r="AZ71" s="232"/>
      <c r="BA71" s="232"/>
      <c r="BB71" s="232"/>
      <c r="BC71" s="232"/>
      <c r="BD71" s="232"/>
      <c r="BE71" s="232"/>
      <c r="BF71" s="232"/>
      <c r="BG71" s="232"/>
      <c r="BH71" s="232"/>
      <c r="BI71" s="232"/>
      <c r="BJ71" s="232"/>
      <c r="BK71" s="232"/>
      <c r="BL71" s="232"/>
      <c r="BM71" s="232"/>
      <c r="BN71" s="232"/>
      <c r="BO71" s="232"/>
      <c r="BP71" s="232"/>
      <c r="BQ71" s="238"/>
      <c r="BR71" s="2358"/>
      <c r="BS71" s="2359"/>
      <c r="BT71" s="2360"/>
      <c r="BU71" s="2361"/>
    </row>
    <row r="72" spans="1:73" s="230" customFormat="1" ht="24" hidden="1" customHeight="1" x14ac:dyDescent="0.45">
      <c r="A72" s="237">
        <f t="shared" si="0"/>
        <v>52</v>
      </c>
      <c r="B72" s="2349"/>
      <c r="C72" s="1366"/>
      <c r="D72" s="1366"/>
      <c r="E72" s="1366"/>
      <c r="F72" s="1366"/>
      <c r="G72" s="1366"/>
      <c r="H72" s="1366"/>
      <c r="I72" s="1366"/>
      <c r="J72" s="1366"/>
      <c r="K72" s="1366"/>
      <c r="L72" s="1366"/>
      <c r="M72" s="1366"/>
      <c r="N72" s="1366"/>
      <c r="O72" s="1366"/>
      <c r="P72" s="1366"/>
      <c r="Q72" s="1366"/>
      <c r="R72" s="1366"/>
      <c r="S72" s="1366"/>
      <c r="T72" s="1366"/>
      <c r="U72" s="1366"/>
      <c r="V72" s="1366"/>
      <c r="W72" s="1367"/>
      <c r="X72" s="2362"/>
      <c r="Y72" s="1783"/>
      <c r="Z72" s="1783"/>
      <c r="AA72" s="1783"/>
      <c r="AB72" s="1366"/>
      <c r="AC72" s="1366"/>
      <c r="AD72" s="1366"/>
      <c r="AE72" s="1366"/>
      <c r="AF72" s="1366"/>
      <c r="AG72" s="1366"/>
      <c r="AH72" s="1366"/>
      <c r="AI72" s="1366"/>
      <c r="AJ72" s="1783"/>
      <c r="AK72" s="1783"/>
      <c r="AL72" s="1783"/>
      <c r="AM72" s="1783"/>
      <c r="AN72" s="1783"/>
      <c r="AO72" s="1366"/>
      <c r="AP72" s="1366"/>
      <c r="AQ72" s="1366"/>
      <c r="AR72" s="1367"/>
      <c r="AS72" s="41"/>
      <c r="AT72" s="232"/>
      <c r="AU72" s="232"/>
      <c r="AV72" s="232"/>
      <c r="AW72" s="232"/>
      <c r="AX72" s="232"/>
      <c r="AY72" s="232"/>
      <c r="AZ72" s="232"/>
      <c r="BA72" s="232"/>
      <c r="BB72" s="232"/>
      <c r="BC72" s="232"/>
      <c r="BD72" s="232"/>
      <c r="BE72" s="232"/>
      <c r="BF72" s="232"/>
      <c r="BG72" s="232"/>
      <c r="BH72" s="232"/>
      <c r="BI72" s="232"/>
      <c r="BJ72" s="232"/>
      <c r="BK72" s="232"/>
      <c r="BL72" s="232"/>
      <c r="BM72" s="232"/>
      <c r="BN72" s="232"/>
      <c r="BO72" s="232"/>
      <c r="BP72" s="232"/>
      <c r="BQ72" s="238"/>
      <c r="BR72" s="2358"/>
      <c r="BS72" s="2359"/>
      <c r="BT72" s="2360"/>
      <c r="BU72" s="2361"/>
    </row>
    <row r="73" spans="1:73" s="230" customFormat="1" ht="24" hidden="1" customHeight="1" x14ac:dyDescent="0.45">
      <c r="A73" s="237">
        <f t="shared" si="0"/>
        <v>53</v>
      </c>
      <c r="B73" s="2349"/>
      <c r="C73" s="1366"/>
      <c r="D73" s="1366"/>
      <c r="E73" s="1366"/>
      <c r="F73" s="1366"/>
      <c r="G73" s="1366"/>
      <c r="H73" s="1366"/>
      <c r="I73" s="1366"/>
      <c r="J73" s="1366"/>
      <c r="K73" s="1366"/>
      <c r="L73" s="1366"/>
      <c r="M73" s="1366"/>
      <c r="N73" s="1366"/>
      <c r="O73" s="1366"/>
      <c r="P73" s="1366"/>
      <c r="Q73" s="1366"/>
      <c r="R73" s="1366"/>
      <c r="S73" s="1366"/>
      <c r="T73" s="1366"/>
      <c r="U73" s="1366"/>
      <c r="V73" s="1366"/>
      <c r="W73" s="1367"/>
      <c r="X73" s="2362"/>
      <c r="Y73" s="1783"/>
      <c r="Z73" s="1783"/>
      <c r="AA73" s="1783"/>
      <c r="AB73" s="1366"/>
      <c r="AC73" s="1366"/>
      <c r="AD73" s="1366"/>
      <c r="AE73" s="1366"/>
      <c r="AF73" s="1366"/>
      <c r="AG73" s="1366"/>
      <c r="AH73" s="1366"/>
      <c r="AI73" s="1366"/>
      <c r="AJ73" s="1783"/>
      <c r="AK73" s="1783"/>
      <c r="AL73" s="1783"/>
      <c r="AM73" s="1783"/>
      <c r="AN73" s="1783"/>
      <c r="AO73" s="1366"/>
      <c r="AP73" s="1366"/>
      <c r="AQ73" s="1366"/>
      <c r="AR73" s="1367"/>
      <c r="AS73" s="41"/>
      <c r="AT73" s="232"/>
      <c r="AU73" s="232"/>
      <c r="AV73" s="232"/>
      <c r="AW73" s="232"/>
      <c r="AX73" s="232"/>
      <c r="AY73" s="232"/>
      <c r="AZ73" s="232"/>
      <c r="BA73" s="232"/>
      <c r="BB73" s="232"/>
      <c r="BC73" s="232"/>
      <c r="BD73" s="232"/>
      <c r="BE73" s="232"/>
      <c r="BF73" s="232"/>
      <c r="BG73" s="232"/>
      <c r="BH73" s="232"/>
      <c r="BI73" s="232"/>
      <c r="BJ73" s="232"/>
      <c r="BK73" s="232"/>
      <c r="BL73" s="232"/>
      <c r="BM73" s="232"/>
      <c r="BN73" s="232"/>
      <c r="BO73" s="232"/>
      <c r="BP73" s="232"/>
      <c r="BQ73" s="238"/>
      <c r="BR73" s="2358"/>
      <c r="BS73" s="2359"/>
      <c r="BT73" s="2360"/>
      <c r="BU73" s="2361"/>
    </row>
    <row r="74" spans="1:73" s="230" customFormat="1" ht="24" hidden="1" customHeight="1" x14ac:dyDescent="0.45">
      <c r="A74" s="237">
        <f t="shared" si="0"/>
        <v>54</v>
      </c>
      <c r="B74" s="2349"/>
      <c r="C74" s="1366"/>
      <c r="D74" s="1366"/>
      <c r="E74" s="1366"/>
      <c r="F74" s="1366"/>
      <c r="G74" s="1366"/>
      <c r="H74" s="1366"/>
      <c r="I74" s="1366"/>
      <c r="J74" s="1366"/>
      <c r="K74" s="1366"/>
      <c r="L74" s="1366"/>
      <c r="M74" s="1366"/>
      <c r="N74" s="1366"/>
      <c r="O74" s="1366"/>
      <c r="P74" s="1366"/>
      <c r="Q74" s="1366"/>
      <c r="R74" s="1366"/>
      <c r="S74" s="1366"/>
      <c r="T74" s="1366"/>
      <c r="U74" s="1366"/>
      <c r="V74" s="1366"/>
      <c r="W74" s="1367"/>
      <c r="X74" s="2362"/>
      <c r="Y74" s="1783"/>
      <c r="Z74" s="1783"/>
      <c r="AA74" s="1783"/>
      <c r="AB74" s="1366"/>
      <c r="AC74" s="1366"/>
      <c r="AD74" s="1366"/>
      <c r="AE74" s="1366"/>
      <c r="AF74" s="1366"/>
      <c r="AG74" s="1366"/>
      <c r="AH74" s="1366"/>
      <c r="AI74" s="1366"/>
      <c r="AJ74" s="1783"/>
      <c r="AK74" s="1783"/>
      <c r="AL74" s="1783"/>
      <c r="AM74" s="1783"/>
      <c r="AN74" s="1783"/>
      <c r="AO74" s="1366"/>
      <c r="AP74" s="1366"/>
      <c r="AQ74" s="1366"/>
      <c r="AR74" s="1367"/>
      <c r="AS74" s="41"/>
      <c r="AT74" s="232"/>
      <c r="AU74" s="232"/>
      <c r="AV74" s="232"/>
      <c r="AW74" s="232"/>
      <c r="AX74" s="232"/>
      <c r="AY74" s="232"/>
      <c r="AZ74" s="232"/>
      <c r="BA74" s="232"/>
      <c r="BB74" s="232"/>
      <c r="BC74" s="232"/>
      <c r="BD74" s="232"/>
      <c r="BE74" s="232"/>
      <c r="BF74" s="232"/>
      <c r="BG74" s="232"/>
      <c r="BH74" s="232"/>
      <c r="BI74" s="232"/>
      <c r="BJ74" s="232"/>
      <c r="BK74" s="232"/>
      <c r="BL74" s="232"/>
      <c r="BM74" s="232"/>
      <c r="BN74" s="232"/>
      <c r="BO74" s="232"/>
      <c r="BP74" s="232"/>
      <c r="BQ74" s="238"/>
      <c r="BR74" s="2358"/>
      <c r="BS74" s="2359"/>
      <c r="BT74" s="2360"/>
      <c r="BU74" s="2361"/>
    </row>
    <row r="75" spans="1:73" s="230" customFormat="1" ht="24" hidden="1" customHeight="1" x14ac:dyDescent="0.45">
      <c r="A75" s="237">
        <f t="shared" si="0"/>
        <v>55</v>
      </c>
      <c r="B75" s="2349"/>
      <c r="C75" s="1366"/>
      <c r="D75" s="1366"/>
      <c r="E75" s="1366"/>
      <c r="F75" s="1366"/>
      <c r="G75" s="1366"/>
      <c r="H75" s="1366"/>
      <c r="I75" s="1366"/>
      <c r="J75" s="1366"/>
      <c r="K75" s="1366"/>
      <c r="L75" s="1366"/>
      <c r="M75" s="1366"/>
      <c r="N75" s="1366"/>
      <c r="O75" s="1366"/>
      <c r="P75" s="1366"/>
      <c r="Q75" s="1366"/>
      <c r="R75" s="1366"/>
      <c r="S75" s="1366"/>
      <c r="T75" s="1366"/>
      <c r="U75" s="1366"/>
      <c r="V75" s="1366"/>
      <c r="W75" s="1367"/>
      <c r="X75" s="2362"/>
      <c r="Y75" s="1783"/>
      <c r="Z75" s="1783"/>
      <c r="AA75" s="1783"/>
      <c r="AB75" s="1366"/>
      <c r="AC75" s="1366"/>
      <c r="AD75" s="1366"/>
      <c r="AE75" s="1366"/>
      <c r="AF75" s="1366"/>
      <c r="AG75" s="1366"/>
      <c r="AH75" s="1366"/>
      <c r="AI75" s="1366"/>
      <c r="AJ75" s="1783"/>
      <c r="AK75" s="1783"/>
      <c r="AL75" s="1783"/>
      <c r="AM75" s="1783"/>
      <c r="AN75" s="1783"/>
      <c r="AO75" s="1366"/>
      <c r="AP75" s="1366"/>
      <c r="AQ75" s="1366"/>
      <c r="AR75" s="1367"/>
      <c r="AS75" s="41"/>
      <c r="AT75" s="232"/>
      <c r="AU75" s="232"/>
      <c r="AV75" s="232"/>
      <c r="AW75" s="232"/>
      <c r="AX75" s="232"/>
      <c r="AY75" s="232"/>
      <c r="AZ75" s="232"/>
      <c r="BA75" s="232"/>
      <c r="BB75" s="232"/>
      <c r="BC75" s="232"/>
      <c r="BD75" s="232"/>
      <c r="BE75" s="232"/>
      <c r="BF75" s="232"/>
      <c r="BG75" s="232"/>
      <c r="BH75" s="232"/>
      <c r="BI75" s="232"/>
      <c r="BJ75" s="232"/>
      <c r="BK75" s="232"/>
      <c r="BL75" s="232"/>
      <c r="BM75" s="232"/>
      <c r="BN75" s="232"/>
      <c r="BO75" s="232"/>
      <c r="BP75" s="232"/>
      <c r="BQ75" s="238"/>
      <c r="BR75" s="2358"/>
      <c r="BS75" s="2359"/>
      <c r="BT75" s="2360"/>
      <c r="BU75" s="2361"/>
    </row>
    <row r="76" spans="1:73" s="230" customFormat="1" ht="24" hidden="1" customHeight="1" x14ac:dyDescent="0.45">
      <c r="A76" s="237">
        <f t="shared" si="0"/>
        <v>56</v>
      </c>
      <c r="B76" s="2349"/>
      <c r="C76" s="1366"/>
      <c r="D76" s="1366"/>
      <c r="E76" s="1366"/>
      <c r="F76" s="1366"/>
      <c r="G76" s="1366"/>
      <c r="H76" s="1366"/>
      <c r="I76" s="1366"/>
      <c r="J76" s="1366"/>
      <c r="K76" s="1366"/>
      <c r="L76" s="1366"/>
      <c r="M76" s="1366"/>
      <c r="N76" s="1366"/>
      <c r="O76" s="1366"/>
      <c r="P76" s="1366"/>
      <c r="Q76" s="1366"/>
      <c r="R76" s="1366"/>
      <c r="S76" s="1366"/>
      <c r="T76" s="1366"/>
      <c r="U76" s="1366"/>
      <c r="V76" s="1366"/>
      <c r="W76" s="1367"/>
      <c r="X76" s="2362"/>
      <c r="Y76" s="1783"/>
      <c r="Z76" s="1783"/>
      <c r="AA76" s="1783"/>
      <c r="AB76" s="1366"/>
      <c r="AC76" s="1366"/>
      <c r="AD76" s="1366"/>
      <c r="AE76" s="1366"/>
      <c r="AF76" s="1366"/>
      <c r="AG76" s="1366"/>
      <c r="AH76" s="1366"/>
      <c r="AI76" s="1366"/>
      <c r="AJ76" s="1783"/>
      <c r="AK76" s="1783"/>
      <c r="AL76" s="1783"/>
      <c r="AM76" s="1783"/>
      <c r="AN76" s="1783"/>
      <c r="AO76" s="1366"/>
      <c r="AP76" s="1366"/>
      <c r="AQ76" s="1366"/>
      <c r="AR76" s="1367"/>
      <c r="AS76" s="41"/>
      <c r="AT76" s="232"/>
      <c r="AU76" s="232"/>
      <c r="AV76" s="232"/>
      <c r="AW76" s="232"/>
      <c r="AX76" s="232"/>
      <c r="AY76" s="232"/>
      <c r="AZ76" s="232"/>
      <c r="BA76" s="232"/>
      <c r="BB76" s="232"/>
      <c r="BC76" s="232"/>
      <c r="BD76" s="232"/>
      <c r="BE76" s="232"/>
      <c r="BF76" s="232"/>
      <c r="BG76" s="232"/>
      <c r="BH76" s="232"/>
      <c r="BI76" s="232"/>
      <c r="BJ76" s="232"/>
      <c r="BK76" s="232"/>
      <c r="BL76" s="232"/>
      <c r="BM76" s="232"/>
      <c r="BN76" s="232"/>
      <c r="BO76" s="232"/>
      <c r="BP76" s="232"/>
      <c r="BQ76" s="238"/>
      <c r="BR76" s="2358"/>
      <c r="BS76" s="2359"/>
      <c r="BT76" s="2360"/>
      <c r="BU76" s="2361"/>
    </row>
    <row r="77" spans="1:73" s="230" customFormat="1" ht="24" hidden="1" customHeight="1" x14ac:dyDescent="0.45">
      <c r="A77" s="237">
        <f t="shared" si="0"/>
        <v>57</v>
      </c>
      <c r="B77" s="2349"/>
      <c r="C77" s="1366"/>
      <c r="D77" s="1366"/>
      <c r="E77" s="1366"/>
      <c r="F77" s="1366"/>
      <c r="G77" s="1366"/>
      <c r="H77" s="1366"/>
      <c r="I77" s="1366"/>
      <c r="J77" s="1366"/>
      <c r="K77" s="1366"/>
      <c r="L77" s="1366"/>
      <c r="M77" s="1366"/>
      <c r="N77" s="1366"/>
      <c r="O77" s="1366"/>
      <c r="P77" s="1366"/>
      <c r="Q77" s="1366"/>
      <c r="R77" s="1366"/>
      <c r="S77" s="1366"/>
      <c r="T77" s="1366"/>
      <c r="U77" s="1366"/>
      <c r="V77" s="1366"/>
      <c r="W77" s="1367"/>
      <c r="X77" s="2362"/>
      <c r="Y77" s="1783"/>
      <c r="Z77" s="1783"/>
      <c r="AA77" s="1783"/>
      <c r="AB77" s="1366"/>
      <c r="AC77" s="1366"/>
      <c r="AD77" s="1366"/>
      <c r="AE77" s="1366"/>
      <c r="AF77" s="1366"/>
      <c r="AG77" s="1366"/>
      <c r="AH77" s="1366"/>
      <c r="AI77" s="1366"/>
      <c r="AJ77" s="1783"/>
      <c r="AK77" s="1783"/>
      <c r="AL77" s="1783"/>
      <c r="AM77" s="1783"/>
      <c r="AN77" s="1783"/>
      <c r="AO77" s="1366"/>
      <c r="AP77" s="1366"/>
      <c r="AQ77" s="1366"/>
      <c r="AR77" s="1367"/>
      <c r="AS77" s="41"/>
      <c r="AT77" s="232"/>
      <c r="AU77" s="232"/>
      <c r="AV77" s="232"/>
      <c r="AW77" s="232"/>
      <c r="AX77" s="232"/>
      <c r="AY77" s="232"/>
      <c r="AZ77" s="232"/>
      <c r="BA77" s="232"/>
      <c r="BB77" s="232"/>
      <c r="BC77" s="232"/>
      <c r="BD77" s="232"/>
      <c r="BE77" s="232"/>
      <c r="BF77" s="232"/>
      <c r="BG77" s="232"/>
      <c r="BH77" s="232"/>
      <c r="BI77" s="232"/>
      <c r="BJ77" s="232"/>
      <c r="BK77" s="232"/>
      <c r="BL77" s="232"/>
      <c r="BM77" s="232"/>
      <c r="BN77" s="232"/>
      <c r="BO77" s="232"/>
      <c r="BP77" s="232"/>
      <c r="BQ77" s="238"/>
      <c r="BR77" s="2358"/>
      <c r="BS77" s="2359"/>
      <c r="BT77" s="2360"/>
      <c r="BU77" s="2361"/>
    </row>
    <row r="78" spans="1:73" s="230" customFormat="1" ht="24" hidden="1" customHeight="1" x14ac:dyDescent="0.45">
      <c r="A78" s="237">
        <f t="shared" si="0"/>
        <v>58</v>
      </c>
      <c r="B78" s="2349"/>
      <c r="C78" s="1366"/>
      <c r="D78" s="1366"/>
      <c r="E78" s="1366"/>
      <c r="F78" s="1366"/>
      <c r="G78" s="1366"/>
      <c r="H78" s="1366"/>
      <c r="I78" s="1366"/>
      <c r="J78" s="1366"/>
      <c r="K78" s="1366"/>
      <c r="L78" s="1366"/>
      <c r="M78" s="1366"/>
      <c r="N78" s="1366"/>
      <c r="O78" s="1366"/>
      <c r="P78" s="1366"/>
      <c r="Q78" s="1366"/>
      <c r="R78" s="1366"/>
      <c r="S78" s="1366"/>
      <c r="T78" s="1366"/>
      <c r="U78" s="1366"/>
      <c r="V78" s="1366"/>
      <c r="W78" s="1367"/>
      <c r="X78" s="2362"/>
      <c r="Y78" s="1783"/>
      <c r="Z78" s="1783"/>
      <c r="AA78" s="1783"/>
      <c r="AB78" s="1366"/>
      <c r="AC78" s="1366"/>
      <c r="AD78" s="1366"/>
      <c r="AE78" s="1366"/>
      <c r="AF78" s="1366"/>
      <c r="AG78" s="1366"/>
      <c r="AH78" s="1366"/>
      <c r="AI78" s="1366"/>
      <c r="AJ78" s="1783"/>
      <c r="AK78" s="1783"/>
      <c r="AL78" s="1783"/>
      <c r="AM78" s="1783"/>
      <c r="AN78" s="1783"/>
      <c r="AO78" s="1366"/>
      <c r="AP78" s="1366"/>
      <c r="AQ78" s="1366"/>
      <c r="AR78" s="1367"/>
      <c r="AS78" s="41"/>
      <c r="AT78" s="232"/>
      <c r="AU78" s="232"/>
      <c r="AV78" s="232"/>
      <c r="AW78" s="232"/>
      <c r="AX78" s="232"/>
      <c r="AY78" s="232"/>
      <c r="AZ78" s="232"/>
      <c r="BA78" s="232"/>
      <c r="BB78" s="232"/>
      <c r="BC78" s="232"/>
      <c r="BD78" s="232"/>
      <c r="BE78" s="232"/>
      <c r="BF78" s="232"/>
      <c r="BG78" s="232"/>
      <c r="BH78" s="232"/>
      <c r="BI78" s="232"/>
      <c r="BJ78" s="232"/>
      <c r="BK78" s="232"/>
      <c r="BL78" s="232"/>
      <c r="BM78" s="232"/>
      <c r="BN78" s="232"/>
      <c r="BO78" s="232"/>
      <c r="BP78" s="232"/>
      <c r="BQ78" s="238"/>
      <c r="BR78" s="2358"/>
      <c r="BS78" s="2359"/>
      <c r="BT78" s="2360"/>
      <c r="BU78" s="2361"/>
    </row>
    <row r="79" spans="1:73" s="230" customFormat="1" ht="24" hidden="1" customHeight="1" x14ac:dyDescent="0.45">
      <c r="A79" s="237">
        <f t="shared" si="0"/>
        <v>59</v>
      </c>
      <c r="B79" s="2349"/>
      <c r="C79" s="1366"/>
      <c r="D79" s="1366"/>
      <c r="E79" s="1366"/>
      <c r="F79" s="1366"/>
      <c r="G79" s="1366"/>
      <c r="H79" s="1366"/>
      <c r="I79" s="1366"/>
      <c r="J79" s="1366"/>
      <c r="K79" s="1366"/>
      <c r="L79" s="1366"/>
      <c r="M79" s="1366"/>
      <c r="N79" s="1366"/>
      <c r="O79" s="1366"/>
      <c r="P79" s="1366"/>
      <c r="Q79" s="1366"/>
      <c r="R79" s="1366"/>
      <c r="S79" s="1366"/>
      <c r="T79" s="1366"/>
      <c r="U79" s="1366"/>
      <c r="V79" s="1366"/>
      <c r="W79" s="1367"/>
      <c r="X79" s="2362"/>
      <c r="Y79" s="1783"/>
      <c r="Z79" s="1783"/>
      <c r="AA79" s="1783"/>
      <c r="AB79" s="1366"/>
      <c r="AC79" s="1366"/>
      <c r="AD79" s="1366"/>
      <c r="AE79" s="1366"/>
      <c r="AF79" s="1366"/>
      <c r="AG79" s="1366"/>
      <c r="AH79" s="1366"/>
      <c r="AI79" s="1366"/>
      <c r="AJ79" s="1783"/>
      <c r="AK79" s="1783"/>
      <c r="AL79" s="1783"/>
      <c r="AM79" s="1783"/>
      <c r="AN79" s="1783"/>
      <c r="AO79" s="1366"/>
      <c r="AP79" s="1366"/>
      <c r="AQ79" s="1366"/>
      <c r="AR79" s="1367"/>
      <c r="AS79" s="41"/>
      <c r="AT79" s="232"/>
      <c r="AU79" s="232"/>
      <c r="AV79" s="232"/>
      <c r="AW79" s="232"/>
      <c r="AX79" s="232"/>
      <c r="AY79" s="232"/>
      <c r="AZ79" s="232"/>
      <c r="BA79" s="232"/>
      <c r="BB79" s="232"/>
      <c r="BC79" s="232"/>
      <c r="BD79" s="232"/>
      <c r="BE79" s="232"/>
      <c r="BF79" s="232"/>
      <c r="BG79" s="232"/>
      <c r="BH79" s="232"/>
      <c r="BI79" s="232"/>
      <c r="BJ79" s="232"/>
      <c r="BK79" s="232"/>
      <c r="BL79" s="232"/>
      <c r="BM79" s="232"/>
      <c r="BN79" s="232"/>
      <c r="BO79" s="232"/>
      <c r="BP79" s="232"/>
      <c r="BQ79" s="238"/>
      <c r="BR79" s="2358"/>
      <c r="BS79" s="2359"/>
      <c r="BT79" s="2360"/>
      <c r="BU79" s="2361"/>
    </row>
    <row r="80" spans="1:73" s="230" customFormat="1" ht="24" hidden="1" customHeight="1" x14ac:dyDescent="0.45">
      <c r="A80" s="237">
        <f t="shared" si="0"/>
        <v>60</v>
      </c>
      <c r="B80" s="2349"/>
      <c r="C80" s="1366"/>
      <c r="D80" s="1366"/>
      <c r="E80" s="1366"/>
      <c r="F80" s="1366"/>
      <c r="G80" s="1366"/>
      <c r="H80" s="1366"/>
      <c r="I80" s="1366"/>
      <c r="J80" s="1366"/>
      <c r="K80" s="1366"/>
      <c r="L80" s="1366"/>
      <c r="M80" s="1366"/>
      <c r="N80" s="1366"/>
      <c r="O80" s="1366"/>
      <c r="P80" s="1366"/>
      <c r="Q80" s="1366"/>
      <c r="R80" s="1366"/>
      <c r="S80" s="1366"/>
      <c r="T80" s="1366"/>
      <c r="U80" s="1366"/>
      <c r="V80" s="1366"/>
      <c r="W80" s="1367"/>
      <c r="X80" s="2362"/>
      <c r="Y80" s="1783"/>
      <c r="Z80" s="1783"/>
      <c r="AA80" s="1783"/>
      <c r="AB80" s="1366"/>
      <c r="AC80" s="1366"/>
      <c r="AD80" s="1366"/>
      <c r="AE80" s="1366"/>
      <c r="AF80" s="1366"/>
      <c r="AG80" s="1366"/>
      <c r="AH80" s="1366"/>
      <c r="AI80" s="1366"/>
      <c r="AJ80" s="1783"/>
      <c r="AK80" s="1783"/>
      <c r="AL80" s="1783"/>
      <c r="AM80" s="1783"/>
      <c r="AN80" s="1783"/>
      <c r="AO80" s="1366"/>
      <c r="AP80" s="1366"/>
      <c r="AQ80" s="1366"/>
      <c r="AR80" s="1367"/>
      <c r="AS80" s="41"/>
      <c r="AT80" s="232"/>
      <c r="AU80" s="232"/>
      <c r="AV80" s="232"/>
      <c r="AW80" s="232"/>
      <c r="AX80" s="232"/>
      <c r="AY80" s="232"/>
      <c r="AZ80" s="232"/>
      <c r="BA80" s="232"/>
      <c r="BB80" s="232"/>
      <c r="BC80" s="232"/>
      <c r="BD80" s="232"/>
      <c r="BE80" s="232"/>
      <c r="BF80" s="232"/>
      <c r="BG80" s="232"/>
      <c r="BH80" s="232"/>
      <c r="BI80" s="232"/>
      <c r="BJ80" s="232"/>
      <c r="BK80" s="232"/>
      <c r="BL80" s="232"/>
      <c r="BM80" s="232"/>
      <c r="BN80" s="232"/>
      <c r="BO80" s="232"/>
      <c r="BP80" s="232"/>
      <c r="BQ80" s="238"/>
      <c r="BR80" s="2358"/>
      <c r="BS80" s="2359"/>
      <c r="BT80" s="2360"/>
      <c r="BU80" s="2361"/>
    </row>
    <row r="81" spans="1:73" s="230" customFormat="1" ht="24" hidden="1" customHeight="1" x14ac:dyDescent="0.45">
      <c r="A81" s="237">
        <f t="shared" si="0"/>
        <v>61</v>
      </c>
      <c r="B81" s="2349"/>
      <c r="C81" s="1366"/>
      <c r="D81" s="1366"/>
      <c r="E81" s="1366"/>
      <c r="F81" s="1366"/>
      <c r="G81" s="1366"/>
      <c r="H81" s="1366"/>
      <c r="I81" s="1366"/>
      <c r="J81" s="1366"/>
      <c r="K81" s="1366"/>
      <c r="L81" s="1366"/>
      <c r="M81" s="1366"/>
      <c r="N81" s="1366"/>
      <c r="O81" s="1366"/>
      <c r="P81" s="1366"/>
      <c r="Q81" s="1366"/>
      <c r="R81" s="1366"/>
      <c r="S81" s="1366"/>
      <c r="T81" s="1366"/>
      <c r="U81" s="1366"/>
      <c r="V81" s="1366"/>
      <c r="W81" s="1367"/>
      <c r="X81" s="2362"/>
      <c r="Y81" s="1783"/>
      <c r="Z81" s="1783"/>
      <c r="AA81" s="1783"/>
      <c r="AB81" s="1366"/>
      <c r="AC81" s="1366"/>
      <c r="AD81" s="1366"/>
      <c r="AE81" s="1366"/>
      <c r="AF81" s="1366"/>
      <c r="AG81" s="1366"/>
      <c r="AH81" s="1366"/>
      <c r="AI81" s="1366"/>
      <c r="AJ81" s="1783"/>
      <c r="AK81" s="1783"/>
      <c r="AL81" s="1783"/>
      <c r="AM81" s="1783"/>
      <c r="AN81" s="1783"/>
      <c r="AO81" s="1366"/>
      <c r="AP81" s="1366"/>
      <c r="AQ81" s="1366"/>
      <c r="AR81" s="1367"/>
      <c r="AS81" s="41"/>
      <c r="AT81" s="232"/>
      <c r="AU81" s="232"/>
      <c r="AV81" s="232"/>
      <c r="AW81" s="232"/>
      <c r="AX81" s="232"/>
      <c r="AY81" s="232"/>
      <c r="AZ81" s="232"/>
      <c r="BA81" s="232"/>
      <c r="BB81" s="232"/>
      <c r="BC81" s="232"/>
      <c r="BD81" s="232"/>
      <c r="BE81" s="232"/>
      <c r="BF81" s="232"/>
      <c r="BG81" s="232"/>
      <c r="BH81" s="232"/>
      <c r="BI81" s="232"/>
      <c r="BJ81" s="232"/>
      <c r="BK81" s="232"/>
      <c r="BL81" s="232"/>
      <c r="BM81" s="232"/>
      <c r="BN81" s="232"/>
      <c r="BO81" s="232"/>
      <c r="BP81" s="232"/>
      <c r="BQ81" s="238"/>
      <c r="BR81" s="2358"/>
      <c r="BS81" s="2359"/>
      <c r="BT81" s="2360"/>
      <c r="BU81" s="2361"/>
    </row>
    <row r="82" spans="1:73" s="230" customFormat="1" ht="24" hidden="1" customHeight="1" x14ac:dyDescent="0.45">
      <c r="A82" s="237">
        <f t="shared" si="0"/>
        <v>62</v>
      </c>
      <c r="B82" s="2349"/>
      <c r="C82" s="1366"/>
      <c r="D82" s="1366"/>
      <c r="E82" s="1366"/>
      <c r="F82" s="1366"/>
      <c r="G82" s="1366"/>
      <c r="H82" s="1366"/>
      <c r="I82" s="1366"/>
      <c r="J82" s="1366"/>
      <c r="K82" s="1366"/>
      <c r="L82" s="1366"/>
      <c r="M82" s="1366"/>
      <c r="N82" s="1366"/>
      <c r="O82" s="1366"/>
      <c r="P82" s="1366"/>
      <c r="Q82" s="1366"/>
      <c r="R82" s="1366"/>
      <c r="S82" s="1366"/>
      <c r="T82" s="1366"/>
      <c r="U82" s="1366"/>
      <c r="V82" s="1366"/>
      <c r="W82" s="1367"/>
      <c r="X82" s="2362"/>
      <c r="Y82" s="1783"/>
      <c r="Z82" s="1783"/>
      <c r="AA82" s="1783"/>
      <c r="AB82" s="1366"/>
      <c r="AC82" s="1366"/>
      <c r="AD82" s="1366"/>
      <c r="AE82" s="1366"/>
      <c r="AF82" s="1366"/>
      <c r="AG82" s="1366"/>
      <c r="AH82" s="1366"/>
      <c r="AI82" s="1366"/>
      <c r="AJ82" s="1783"/>
      <c r="AK82" s="1783"/>
      <c r="AL82" s="1783"/>
      <c r="AM82" s="1783"/>
      <c r="AN82" s="1783"/>
      <c r="AO82" s="1366"/>
      <c r="AP82" s="1366"/>
      <c r="AQ82" s="1366"/>
      <c r="AR82" s="1367"/>
      <c r="AS82" s="41"/>
      <c r="AT82" s="232"/>
      <c r="AU82" s="232"/>
      <c r="AV82" s="232"/>
      <c r="AW82" s="232"/>
      <c r="AX82" s="232"/>
      <c r="AY82" s="232"/>
      <c r="AZ82" s="232"/>
      <c r="BA82" s="232"/>
      <c r="BB82" s="232"/>
      <c r="BC82" s="232"/>
      <c r="BD82" s="232"/>
      <c r="BE82" s="232"/>
      <c r="BF82" s="232"/>
      <c r="BG82" s="232"/>
      <c r="BH82" s="232"/>
      <c r="BI82" s="232"/>
      <c r="BJ82" s="232"/>
      <c r="BK82" s="232"/>
      <c r="BL82" s="232"/>
      <c r="BM82" s="232"/>
      <c r="BN82" s="232"/>
      <c r="BO82" s="232"/>
      <c r="BP82" s="232"/>
      <c r="BQ82" s="238"/>
      <c r="BR82" s="2358"/>
      <c r="BS82" s="2359"/>
      <c r="BT82" s="2360"/>
      <c r="BU82" s="2361"/>
    </row>
    <row r="83" spans="1:73" s="230" customFormat="1" ht="24" hidden="1" customHeight="1" x14ac:dyDescent="0.45">
      <c r="A83" s="237">
        <f t="shared" si="0"/>
        <v>63</v>
      </c>
      <c r="B83" s="2349"/>
      <c r="C83" s="1366"/>
      <c r="D83" s="1366"/>
      <c r="E83" s="1366"/>
      <c r="F83" s="1366"/>
      <c r="G83" s="1366"/>
      <c r="H83" s="1366"/>
      <c r="I83" s="1366"/>
      <c r="J83" s="1366"/>
      <c r="K83" s="1366"/>
      <c r="L83" s="1366"/>
      <c r="M83" s="1366"/>
      <c r="N83" s="1366"/>
      <c r="O83" s="1366"/>
      <c r="P83" s="1366"/>
      <c r="Q83" s="1366"/>
      <c r="R83" s="1366"/>
      <c r="S83" s="1366"/>
      <c r="T83" s="1366"/>
      <c r="U83" s="1366"/>
      <c r="V83" s="1366"/>
      <c r="W83" s="1367"/>
      <c r="X83" s="2362"/>
      <c r="Y83" s="1783"/>
      <c r="Z83" s="1783"/>
      <c r="AA83" s="1783"/>
      <c r="AB83" s="1366"/>
      <c r="AC83" s="1366"/>
      <c r="AD83" s="1366"/>
      <c r="AE83" s="1366"/>
      <c r="AF83" s="1366"/>
      <c r="AG83" s="1366"/>
      <c r="AH83" s="1366"/>
      <c r="AI83" s="1366"/>
      <c r="AJ83" s="1783"/>
      <c r="AK83" s="1783"/>
      <c r="AL83" s="1783"/>
      <c r="AM83" s="1783"/>
      <c r="AN83" s="1783"/>
      <c r="AO83" s="1366"/>
      <c r="AP83" s="1366"/>
      <c r="AQ83" s="1366"/>
      <c r="AR83" s="1367"/>
      <c r="AS83" s="41"/>
      <c r="AT83" s="232"/>
      <c r="AU83" s="232"/>
      <c r="AV83" s="232"/>
      <c r="AW83" s="232"/>
      <c r="AX83" s="232"/>
      <c r="AY83" s="232"/>
      <c r="AZ83" s="232"/>
      <c r="BA83" s="232"/>
      <c r="BB83" s="232"/>
      <c r="BC83" s="232"/>
      <c r="BD83" s="232"/>
      <c r="BE83" s="232"/>
      <c r="BF83" s="232"/>
      <c r="BG83" s="232"/>
      <c r="BH83" s="232"/>
      <c r="BI83" s="232"/>
      <c r="BJ83" s="232"/>
      <c r="BK83" s="232"/>
      <c r="BL83" s="232"/>
      <c r="BM83" s="232"/>
      <c r="BN83" s="232"/>
      <c r="BO83" s="232"/>
      <c r="BP83" s="232"/>
      <c r="BQ83" s="238"/>
      <c r="BR83" s="2358"/>
      <c r="BS83" s="2359"/>
      <c r="BT83" s="2360"/>
      <c r="BU83" s="2361"/>
    </row>
    <row r="84" spans="1:73" s="230" customFormat="1" ht="24" hidden="1" customHeight="1" x14ac:dyDescent="0.45">
      <c r="A84" s="237">
        <f t="shared" si="0"/>
        <v>64</v>
      </c>
      <c r="B84" s="2349"/>
      <c r="C84" s="1366"/>
      <c r="D84" s="1366"/>
      <c r="E84" s="1366"/>
      <c r="F84" s="1366"/>
      <c r="G84" s="1366"/>
      <c r="H84" s="1366"/>
      <c r="I84" s="1366"/>
      <c r="J84" s="1366"/>
      <c r="K84" s="1366"/>
      <c r="L84" s="1366"/>
      <c r="M84" s="1366"/>
      <c r="N84" s="1366"/>
      <c r="O84" s="1366"/>
      <c r="P84" s="1366"/>
      <c r="Q84" s="1366"/>
      <c r="R84" s="1366"/>
      <c r="S84" s="1366"/>
      <c r="T84" s="1366"/>
      <c r="U84" s="1366"/>
      <c r="V84" s="1366"/>
      <c r="W84" s="1367"/>
      <c r="X84" s="2362"/>
      <c r="Y84" s="1783"/>
      <c r="Z84" s="1783"/>
      <c r="AA84" s="1783"/>
      <c r="AB84" s="1366"/>
      <c r="AC84" s="1366"/>
      <c r="AD84" s="1366"/>
      <c r="AE84" s="1366"/>
      <c r="AF84" s="1366"/>
      <c r="AG84" s="1366"/>
      <c r="AH84" s="1366"/>
      <c r="AI84" s="1366"/>
      <c r="AJ84" s="1783"/>
      <c r="AK84" s="1783"/>
      <c r="AL84" s="1783"/>
      <c r="AM84" s="1783"/>
      <c r="AN84" s="1783"/>
      <c r="AO84" s="1366"/>
      <c r="AP84" s="1366"/>
      <c r="AQ84" s="1366"/>
      <c r="AR84" s="1367"/>
      <c r="AS84" s="41"/>
      <c r="AT84" s="232"/>
      <c r="AU84" s="232"/>
      <c r="AV84" s="232"/>
      <c r="AW84" s="232"/>
      <c r="AX84" s="232"/>
      <c r="AY84" s="232"/>
      <c r="AZ84" s="232"/>
      <c r="BA84" s="232"/>
      <c r="BB84" s="232"/>
      <c r="BC84" s="232"/>
      <c r="BD84" s="232"/>
      <c r="BE84" s="232"/>
      <c r="BF84" s="232"/>
      <c r="BG84" s="232"/>
      <c r="BH84" s="232"/>
      <c r="BI84" s="232"/>
      <c r="BJ84" s="232"/>
      <c r="BK84" s="232"/>
      <c r="BL84" s="232"/>
      <c r="BM84" s="232"/>
      <c r="BN84" s="232"/>
      <c r="BO84" s="232"/>
      <c r="BP84" s="232"/>
      <c r="BQ84" s="238"/>
      <c r="BR84" s="2358"/>
      <c r="BS84" s="2359"/>
      <c r="BT84" s="2360"/>
      <c r="BU84" s="2361"/>
    </row>
    <row r="85" spans="1:73" s="230" customFormat="1" ht="24" hidden="1" customHeight="1" x14ac:dyDescent="0.45">
      <c r="A85" s="237">
        <f t="shared" si="0"/>
        <v>65</v>
      </c>
      <c r="B85" s="2349"/>
      <c r="C85" s="1366"/>
      <c r="D85" s="1366"/>
      <c r="E85" s="1366"/>
      <c r="F85" s="1366"/>
      <c r="G85" s="1366"/>
      <c r="H85" s="1366"/>
      <c r="I85" s="1366"/>
      <c r="J85" s="1366"/>
      <c r="K85" s="1366"/>
      <c r="L85" s="1366"/>
      <c r="M85" s="1366"/>
      <c r="N85" s="1366"/>
      <c r="O85" s="1366"/>
      <c r="P85" s="1366"/>
      <c r="Q85" s="1366"/>
      <c r="R85" s="1366"/>
      <c r="S85" s="1366"/>
      <c r="T85" s="1366"/>
      <c r="U85" s="1366"/>
      <c r="V85" s="1366"/>
      <c r="W85" s="1367"/>
      <c r="X85" s="2362"/>
      <c r="Y85" s="1783"/>
      <c r="Z85" s="1783"/>
      <c r="AA85" s="1783"/>
      <c r="AB85" s="1366"/>
      <c r="AC85" s="1366"/>
      <c r="AD85" s="1366"/>
      <c r="AE85" s="1366"/>
      <c r="AF85" s="1366"/>
      <c r="AG85" s="1366"/>
      <c r="AH85" s="1366"/>
      <c r="AI85" s="1366"/>
      <c r="AJ85" s="1783"/>
      <c r="AK85" s="1783"/>
      <c r="AL85" s="1783"/>
      <c r="AM85" s="1783"/>
      <c r="AN85" s="1783"/>
      <c r="AO85" s="1366"/>
      <c r="AP85" s="1366"/>
      <c r="AQ85" s="1366"/>
      <c r="AR85" s="1367"/>
      <c r="AS85" s="41"/>
      <c r="AT85" s="232"/>
      <c r="AU85" s="232"/>
      <c r="AV85" s="232"/>
      <c r="AW85" s="232"/>
      <c r="AX85" s="232"/>
      <c r="AY85" s="232"/>
      <c r="AZ85" s="232"/>
      <c r="BA85" s="232"/>
      <c r="BB85" s="232"/>
      <c r="BC85" s="232"/>
      <c r="BD85" s="232"/>
      <c r="BE85" s="232"/>
      <c r="BF85" s="232"/>
      <c r="BG85" s="232"/>
      <c r="BH85" s="232"/>
      <c r="BI85" s="232"/>
      <c r="BJ85" s="232"/>
      <c r="BK85" s="232"/>
      <c r="BL85" s="232"/>
      <c r="BM85" s="232"/>
      <c r="BN85" s="232"/>
      <c r="BO85" s="232"/>
      <c r="BP85" s="232"/>
      <c r="BQ85" s="238"/>
      <c r="BR85" s="2358"/>
      <c r="BS85" s="2359"/>
      <c r="BT85" s="2360"/>
      <c r="BU85" s="2361"/>
    </row>
    <row r="86" spans="1:73" s="230" customFormat="1" ht="24" hidden="1" customHeight="1" x14ac:dyDescent="0.45">
      <c r="A86" s="237">
        <f t="shared" ref="A86:A122" si="1">+A85+1</f>
        <v>66</v>
      </c>
      <c r="B86" s="2349"/>
      <c r="C86" s="1366"/>
      <c r="D86" s="1366"/>
      <c r="E86" s="1366"/>
      <c r="F86" s="1366"/>
      <c r="G86" s="1366"/>
      <c r="H86" s="1366"/>
      <c r="I86" s="1366"/>
      <c r="J86" s="1366"/>
      <c r="K86" s="1366"/>
      <c r="L86" s="1366"/>
      <c r="M86" s="1366"/>
      <c r="N86" s="1366"/>
      <c r="O86" s="1366"/>
      <c r="P86" s="1366"/>
      <c r="Q86" s="1366"/>
      <c r="R86" s="1366"/>
      <c r="S86" s="1366"/>
      <c r="T86" s="1366"/>
      <c r="U86" s="1366"/>
      <c r="V86" s="1366"/>
      <c r="W86" s="1367"/>
      <c r="X86" s="2362"/>
      <c r="Y86" s="1783"/>
      <c r="Z86" s="1783"/>
      <c r="AA86" s="1783"/>
      <c r="AB86" s="1366"/>
      <c r="AC86" s="1366"/>
      <c r="AD86" s="1366"/>
      <c r="AE86" s="1366"/>
      <c r="AF86" s="1366"/>
      <c r="AG86" s="1366"/>
      <c r="AH86" s="1366"/>
      <c r="AI86" s="1366"/>
      <c r="AJ86" s="1783"/>
      <c r="AK86" s="1783"/>
      <c r="AL86" s="1783"/>
      <c r="AM86" s="1783"/>
      <c r="AN86" s="1783"/>
      <c r="AO86" s="1366"/>
      <c r="AP86" s="1366"/>
      <c r="AQ86" s="1366"/>
      <c r="AR86" s="1367"/>
      <c r="AS86" s="41"/>
      <c r="AT86" s="232"/>
      <c r="AU86" s="232"/>
      <c r="AV86" s="232"/>
      <c r="AW86" s="232"/>
      <c r="AX86" s="232"/>
      <c r="AY86" s="232"/>
      <c r="AZ86" s="232"/>
      <c r="BA86" s="232"/>
      <c r="BB86" s="232"/>
      <c r="BC86" s="232"/>
      <c r="BD86" s="232"/>
      <c r="BE86" s="232"/>
      <c r="BF86" s="232"/>
      <c r="BG86" s="232"/>
      <c r="BH86" s="232"/>
      <c r="BI86" s="232"/>
      <c r="BJ86" s="232"/>
      <c r="BK86" s="232"/>
      <c r="BL86" s="232"/>
      <c r="BM86" s="232"/>
      <c r="BN86" s="232"/>
      <c r="BO86" s="232"/>
      <c r="BP86" s="232"/>
      <c r="BQ86" s="238"/>
      <c r="BR86" s="2358"/>
      <c r="BS86" s="2359"/>
      <c r="BT86" s="2360"/>
      <c r="BU86" s="2361"/>
    </row>
    <row r="87" spans="1:73" s="230" customFormat="1" ht="24" hidden="1" customHeight="1" x14ac:dyDescent="0.45">
      <c r="A87" s="237">
        <f t="shared" si="1"/>
        <v>67</v>
      </c>
      <c r="B87" s="2349"/>
      <c r="C87" s="1366"/>
      <c r="D87" s="1366"/>
      <c r="E87" s="1366"/>
      <c r="F87" s="1366"/>
      <c r="G87" s="1366"/>
      <c r="H87" s="1366"/>
      <c r="I87" s="1366"/>
      <c r="J87" s="1366"/>
      <c r="K87" s="1366"/>
      <c r="L87" s="1366"/>
      <c r="M87" s="1366"/>
      <c r="N87" s="1366"/>
      <c r="O87" s="1366"/>
      <c r="P87" s="1366"/>
      <c r="Q87" s="1366"/>
      <c r="R87" s="1366"/>
      <c r="S87" s="1366"/>
      <c r="T87" s="1366"/>
      <c r="U87" s="1366"/>
      <c r="V87" s="1366"/>
      <c r="W87" s="1367"/>
      <c r="X87" s="2362"/>
      <c r="Y87" s="1783"/>
      <c r="Z87" s="1783"/>
      <c r="AA87" s="1783"/>
      <c r="AB87" s="1366"/>
      <c r="AC87" s="1366"/>
      <c r="AD87" s="1366"/>
      <c r="AE87" s="1366"/>
      <c r="AF87" s="1366"/>
      <c r="AG87" s="1366"/>
      <c r="AH87" s="1366"/>
      <c r="AI87" s="1366"/>
      <c r="AJ87" s="1783"/>
      <c r="AK87" s="1783"/>
      <c r="AL87" s="1783"/>
      <c r="AM87" s="1783"/>
      <c r="AN87" s="1783"/>
      <c r="AO87" s="1366"/>
      <c r="AP87" s="1366"/>
      <c r="AQ87" s="1366"/>
      <c r="AR87" s="1367"/>
      <c r="AS87" s="41"/>
      <c r="AT87" s="232"/>
      <c r="AU87" s="232"/>
      <c r="AV87" s="232"/>
      <c r="AW87" s="232"/>
      <c r="AX87" s="232"/>
      <c r="AY87" s="232"/>
      <c r="AZ87" s="232"/>
      <c r="BA87" s="232"/>
      <c r="BB87" s="232"/>
      <c r="BC87" s="232"/>
      <c r="BD87" s="232"/>
      <c r="BE87" s="232"/>
      <c r="BF87" s="232"/>
      <c r="BG87" s="232"/>
      <c r="BH87" s="232"/>
      <c r="BI87" s="232"/>
      <c r="BJ87" s="232"/>
      <c r="BK87" s="232"/>
      <c r="BL87" s="232"/>
      <c r="BM87" s="232"/>
      <c r="BN87" s="232"/>
      <c r="BO87" s="232"/>
      <c r="BP87" s="232"/>
      <c r="BQ87" s="238"/>
      <c r="BR87" s="2358"/>
      <c r="BS87" s="2359"/>
      <c r="BT87" s="2360"/>
      <c r="BU87" s="2361"/>
    </row>
    <row r="88" spans="1:73" s="230" customFormat="1" ht="24" hidden="1" customHeight="1" x14ac:dyDescent="0.45">
      <c r="A88" s="237">
        <f t="shared" si="1"/>
        <v>68</v>
      </c>
      <c r="B88" s="2349"/>
      <c r="C88" s="1366"/>
      <c r="D88" s="1366"/>
      <c r="E88" s="1366"/>
      <c r="F88" s="1366"/>
      <c r="G88" s="1366"/>
      <c r="H88" s="1366"/>
      <c r="I88" s="1366"/>
      <c r="J88" s="1366"/>
      <c r="K88" s="1366"/>
      <c r="L88" s="1366"/>
      <c r="M88" s="1366"/>
      <c r="N88" s="1366"/>
      <c r="O88" s="1366"/>
      <c r="P88" s="1366"/>
      <c r="Q88" s="1366"/>
      <c r="R88" s="1366"/>
      <c r="S88" s="1366"/>
      <c r="T88" s="1366"/>
      <c r="U88" s="1366"/>
      <c r="V88" s="1366"/>
      <c r="W88" s="1367"/>
      <c r="X88" s="2362"/>
      <c r="Y88" s="1783"/>
      <c r="Z88" s="1783"/>
      <c r="AA88" s="1783"/>
      <c r="AB88" s="1366"/>
      <c r="AC88" s="1366"/>
      <c r="AD88" s="1366"/>
      <c r="AE88" s="1366"/>
      <c r="AF88" s="1366"/>
      <c r="AG88" s="1366"/>
      <c r="AH88" s="1366"/>
      <c r="AI88" s="1366"/>
      <c r="AJ88" s="1783"/>
      <c r="AK88" s="1783"/>
      <c r="AL88" s="1783"/>
      <c r="AM88" s="1783"/>
      <c r="AN88" s="1783"/>
      <c r="AO88" s="1366"/>
      <c r="AP88" s="1366"/>
      <c r="AQ88" s="1366"/>
      <c r="AR88" s="1367"/>
      <c r="AS88" s="41"/>
      <c r="AT88" s="232"/>
      <c r="AU88" s="232"/>
      <c r="AV88" s="232"/>
      <c r="AW88" s="232"/>
      <c r="AX88" s="232"/>
      <c r="AY88" s="232"/>
      <c r="AZ88" s="232"/>
      <c r="BA88" s="232"/>
      <c r="BB88" s="232"/>
      <c r="BC88" s="232"/>
      <c r="BD88" s="232"/>
      <c r="BE88" s="232"/>
      <c r="BF88" s="232"/>
      <c r="BG88" s="232"/>
      <c r="BH88" s="232"/>
      <c r="BI88" s="232"/>
      <c r="BJ88" s="232"/>
      <c r="BK88" s="232"/>
      <c r="BL88" s="232"/>
      <c r="BM88" s="232"/>
      <c r="BN88" s="232"/>
      <c r="BO88" s="232"/>
      <c r="BP88" s="232"/>
      <c r="BQ88" s="238"/>
      <c r="BR88" s="2358"/>
      <c r="BS88" s="2359"/>
      <c r="BT88" s="2360"/>
      <c r="BU88" s="2361"/>
    </row>
    <row r="89" spans="1:73" s="230" customFormat="1" ht="24" hidden="1" customHeight="1" x14ac:dyDescent="0.45">
      <c r="A89" s="237">
        <f t="shared" si="1"/>
        <v>69</v>
      </c>
      <c r="B89" s="2349"/>
      <c r="C89" s="1366"/>
      <c r="D89" s="1366"/>
      <c r="E89" s="1366"/>
      <c r="F89" s="1366"/>
      <c r="G89" s="1366"/>
      <c r="H89" s="1366"/>
      <c r="I89" s="1366"/>
      <c r="J89" s="1366"/>
      <c r="K89" s="1366"/>
      <c r="L89" s="1366"/>
      <c r="M89" s="1366"/>
      <c r="N89" s="1366"/>
      <c r="O89" s="1366"/>
      <c r="P89" s="1366"/>
      <c r="Q89" s="1366"/>
      <c r="R89" s="1366"/>
      <c r="S89" s="1366"/>
      <c r="T89" s="1366"/>
      <c r="U89" s="1366"/>
      <c r="V89" s="1366"/>
      <c r="W89" s="1367"/>
      <c r="X89" s="2362"/>
      <c r="Y89" s="1783"/>
      <c r="Z89" s="1783"/>
      <c r="AA89" s="1783"/>
      <c r="AB89" s="1366"/>
      <c r="AC89" s="1366"/>
      <c r="AD89" s="1366"/>
      <c r="AE89" s="1366"/>
      <c r="AF89" s="1366"/>
      <c r="AG89" s="1366"/>
      <c r="AH89" s="1366"/>
      <c r="AI89" s="1366"/>
      <c r="AJ89" s="1783"/>
      <c r="AK89" s="1783"/>
      <c r="AL89" s="1783"/>
      <c r="AM89" s="1783"/>
      <c r="AN89" s="1783"/>
      <c r="AO89" s="1366"/>
      <c r="AP89" s="1366"/>
      <c r="AQ89" s="1366"/>
      <c r="AR89" s="1367"/>
      <c r="AS89" s="41"/>
      <c r="AT89" s="232"/>
      <c r="AU89" s="232"/>
      <c r="AV89" s="232"/>
      <c r="AW89" s="232"/>
      <c r="AX89" s="232"/>
      <c r="AY89" s="232"/>
      <c r="AZ89" s="232"/>
      <c r="BA89" s="232"/>
      <c r="BB89" s="232"/>
      <c r="BC89" s="232"/>
      <c r="BD89" s="232"/>
      <c r="BE89" s="232"/>
      <c r="BF89" s="232"/>
      <c r="BG89" s="232"/>
      <c r="BH89" s="232"/>
      <c r="BI89" s="232"/>
      <c r="BJ89" s="232"/>
      <c r="BK89" s="232"/>
      <c r="BL89" s="232"/>
      <c r="BM89" s="232"/>
      <c r="BN89" s="232"/>
      <c r="BO89" s="232"/>
      <c r="BP89" s="232"/>
      <c r="BQ89" s="238"/>
      <c r="BR89" s="2358"/>
      <c r="BS89" s="2359"/>
      <c r="BT89" s="2360"/>
      <c r="BU89" s="2361"/>
    </row>
    <row r="90" spans="1:73" s="230" customFormat="1" ht="24" hidden="1" customHeight="1" x14ac:dyDescent="0.45">
      <c r="A90" s="237">
        <f t="shared" si="1"/>
        <v>70</v>
      </c>
      <c r="B90" s="2349"/>
      <c r="C90" s="1366"/>
      <c r="D90" s="1366"/>
      <c r="E90" s="1366"/>
      <c r="F90" s="1366"/>
      <c r="G90" s="1366"/>
      <c r="H90" s="1366"/>
      <c r="I90" s="1366"/>
      <c r="J90" s="1366"/>
      <c r="K90" s="1366"/>
      <c r="L90" s="1366"/>
      <c r="M90" s="1366"/>
      <c r="N90" s="1366"/>
      <c r="O90" s="1366"/>
      <c r="P90" s="1366"/>
      <c r="Q90" s="1366"/>
      <c r="R90" s="1366"/>
      <c r="S90" s="1366"/>
      <c r="T90" s="1366"/>
      <c r="U90" s="1366"/>
      <c r="V90" s="1366"/>
      <c r="W90" s="1367"/>
      <c r="X90" s="2362"/>
      <c r="Y90" s="1783"/>
      <c r="Z90" s="1783"/>
      <c r="AA90" s="1783"/>
      <c r="AB90" s="1366"/>
      <c r="AC90" s="1366"/>
      <c r="AD90" s="1366"/>
      <c r="AE90" s="1366"/>
      <c r="AF90" s="1366"/>
      <c r="AG90" s="1366"/>
      <c r="AH90" s="1366"/>
      <c r="AI90" s="1366"/>
      <c r="AJ90" s="1783"/>
      <c r="AK90" s="1783"/>
      <c r="AL90" s="1783"/>
      <c r="AM90" s="1783"/>
      <c r="AN90" s="1783"/>
      <c r="AO90" s="1366"/>
      <c r="AP90" s="1366"/>
      <c r="AQ90" s="1366"/>
      <c r="AR90" s="1367"/>
      <c r="AS90" s="41"/>
      <c r="AT90" s="232"/>
      <c r="AU90" s="232"/>
      <c r="AV90" s="232"/>
      <c r="AW90" s="232"/>
      <c r="AX90" s="232"/>
      <c r="AY90" s="232"/>
      <c r="AZ90" s="232"/>
      <c r="BA90" s="232"/>
      <c r="BB90" s="232"/>
      <c r="BC90" s="232"/>
      <c r="BD90" s="232"/>
      <c r="BE90" s="232"/>
      <c r="BF90" s="232"/>
      <c r="BG90" s="232"/>
      <c r="BH90" s="232"/>
      <c r="BI90" s="232"/>
      <c r="BJ90" s="232"/>
      <c r="BK90" s="232"/>
      <c r="BL90" s="232"/>
      <c r="BM90" s="232"/>
      <c r="BN90" s="232"/>
      <c r="BO90" s="232"/>
      <c r="BP90" s="232"/>
      <c r="BQ90" s="238"/>
      <c r="BR90" s="2358"/>
      <c r="BS90" s="2359"/>
      <c r="BT90" s="2360"/>
      <c r="BU90" s="2361"/>
    </row>
    <row r="91" spans="1:73" s="230" customFormat="1" ht="24" hidden="1" customHeight="1" x14ac:dyDescent="0.45">
      <c r="A91" s="237">
        <f t="shared" si="1"/>
        <v>71</v>
      </c>
      <c r="B91" s="2349"/>
      <c r="C91" s="1366"/>
      <c r="D91" s="1366"/>
      <c r="E91" s="1366"/>
      <c r="F91" s="1366"/>
      <c r="G91" s="1366"/>
      <c r="H91" s="1366"/>
      <c r="I91" s="1366"/>
      <c r="J91" s="1366"/>
      <c r="K91" s="1366"/>
      <c r="L91" s="1366"/>
      <c r="M91" s="1366"/>
      <c r="N91" s="1366"/>
      <c r="O91" s="1366"/>
      <c r="P91" s="1366"/>
      <c r="Q91" s="1366"/>
      <c r="R91" s="1366"/>
      <c r="S91" s="1366"/>
      <c r="T91" s="1366"/>
      <c r="U91" s="1366"/>
      <c r="V91" s="1366"/>
      <c r="W91" s="1367"/>
      <c r="X91" s="2362"/>
      <c r="Y91" s="1783"/>
      <c r="Z91" s="1783"/>
      <c r="AA91" s="1783"/>
      <c r="AB91" s="1366"/>
      <c r="AC91" s="1366"/>
      <c r="AD91" s="1366"/>
      <c r="AE91" s="1366"/>
      <c r="AF91" s="1366"/>
      <c r="AG91" s="1366"/>
      <c r="AH91" s="1366"/>
      <c r="AI91" s="1366"/>
      <c r="AJ91" s="1783"/>
      <c r="AK91" s="1783"/>
      <c r="AL91" s="1783"/>
      <c r="AM91" s="1783"/>
      <c r="AN91" s="1783"/>
      <c r="AO91" s="1366"/>
      <c r="AP91" s="1366"/>
      <c r="AQ91" s="1366"/>
      <c r="AR91" s="1367"/>
      <c r="AS91" s="41"/>
      <c r="AT91" s="232"/>
      <c r="AU91" s="232"/>
      <c r="AV91" s="232"/>
      <c r="AW91" s="232"/>
      <c r="AX91" s="232"/>
      <c r="AY91" s="232"/>
      <c r="AZ91" s="232"/>
      <c r="BA91" s="232"/>
      <c r="BB91" s="232"/>
      <c r="BC91" s="232"/>
      <c r="BD91" s="232"/>
      <c r="BE91" s="232"/>
      <c r="BF91" s="232"/>
      <c r="BG91" s="232"/>
      <c r="BH91" s="232"/>
      <c r="BI91" s="232"/>
      <c r="BJ91" s="232"/>
      <c r="BK91" s="232"/>
      <c r="BL91" s="232"/>
      <c r="BM91" s="232"/>
      <c r="BN91" s="232"/>
      <c r="BO91" s="232"/>
      <c r="BP91" s="232"/>
      <c r="BQ91" s="238"/>
      <c r="BR91" s="2358"/>
      <c r="BS91" s="2359"/>
      <c r="BT91" s="2360"/>
      <c r="BU91" s="2361"/>
    </row>
    <row r="92" spans="1:73" s="230" customFormat="1" ht="24" hidden="1" customHeight="1" x14ac:dyDescent="0.45">
      <c r="A92" s="237">
        <f t="shared" si="1"/>
        <v>72</v>
      </c>
      <c r="B92" s="2349"/>
      <c r="C92" s="1366"/>
      <c r="D92" s="1366"/>
      <c r="E92" s="1366"/>
      <c r="F92" s="1366"/>
      <c r="G92" s="1366"/>
      <c r="H92" s="1366"/>
      <c r="I92" s="1366"/>
      <c r="J92" s="1366"/>
      <c r="K92" s="1366"/>
      <c r="L92" s="1366"/>
      <c r="M92" s="1366"/>
      <c r="N92" s="1366"/>
      <c r="O92" s="1366"/>
      <c r="P92" s="1366"/>
      <c r="Q92" s="1366"/>
      <c r="R92" s="1366"/>
      <c r="S92" s="1366"/>
      <c r="T92" s="1366"/>
      <c r="U92" s="1366"/>
      <c r="V92" s="1366"/>
      <c r="W92" s="1367"/>
      <c r="X92" s="2362"/>
      <c r="Y92" s="1783"/>
      <c r="Z92" s="1783"/>
      <c r="AA92" s="1783"/>
      <c r="AB92" s="1366"/>
      <c r="AC92" s="1366"/>
      <c r="AD92" s="1366"/>
      <c r="AE92" s="1366"/>
      <c r="AF92" s="1366"/>
      <c r="AG92" s="1366"/>
      <c r="AH92" s="1366"/>
      <c r="AI92" s="1366"/>
      <c r="AJ92" s="1783"/>
      <c r="AK92" s="1783"/>
      <c r="AL92" s="1783"/>
      <c r="AM92" s="1783"/>
      <c r="AN92" s="1783"/>
      <c r="AO92" s="1366"/>
      <c r="AP92" s="1366"/>
      <c r="AQ92" s="1366"/>
      <c r="AR92" s="1367"/>
      <c r="AS92" s="41"/>
      <c r="AT92" s="232"/>
      <c r="AU92" s="232"/>
      <c r="AV92" s="232"/>
      <c r="AW92" s="232"/>
      <c r="AX92" s="232"/>
      <c r="AY92" s="232"/>
      <c r="AZ92" s="232"/>
      <c r="BA92" s="232"/>
      <c r="BB92" s="232"/>
      <c r="BC92" s="232"/>
      <c r="BD92" s="232"/>
      <c r="BE92" s="232"/>
      <c r="BF92" s="232"/>
      <c r="BG92" s="232"/>
      <c r="BH92" s="232"/>
      <c r="BI92" s="232"/>
      <c r="BJ92" s="232"/>
      <c r="BK92" s="232"/>
      <c r="BL92" s="232"/>
      <c r="BM92" s="232"/>
      <c r="BN92" s="232"/>
      <c r="BO92" s="232"/>
      <c r="BP92" s="232"/>
      <c r="BQ92" s="238"/>
      <c r="BR92" s="2358"/>
      <c r="BS92" s="2359"/>
      <c r="BT92" s="2360"/>
      <c r="BU92" s="2361"/>
    </row>
    <row r="93" spans="1:73" s="230" customFormat="1" ht="24" hidden="1" customHeight="1" x14ac:dyDescent="0.45">
      <c r="A93" s="237">
        <f t="shared" si="1"/>
        <v>73</v>
      </c>
      <c r="B93" s="2349"/>
      <c r="C93" s="1366"/>
      <c r="D93" s="1366"/>
      <c r="E93" s="1366"/>
      <c r="F93" s="1366"/>
      <c r="G93" s="1366"/>
      <c r="H93" s="1366"/>
      <c r="I93" s="1366"/>
      <c r="J93" s="1366"/>
      <c r="K93" s="1366"/>
      <c r="L93" s="1366"/>
      <c r="M93" s="1366"/>
      <c r="N93" s="1366"/>
      <c r="O93" s="1366"/>
      <c r="P93" s="1366"/>
      <c r="Q93" s="1366"/>
      <c r="R93" s="1366"/>
      <c r="S93" s="1366"/>
      <c r="T93" s="1366"/>
      <c r="U93" s="1366"/>
      <c r="V93" s="1366"/>
      <c r="W93" s="1367"/>
      <c r="X93" s="2362"/>
      <c r="Y93" s="1783"/>
      <c r="Z93" s="1783"/>
      <c r="AA93" s="1783"/>
      <c r="AB93" s="1366"/>
      <c r="AC93" s="1366"/>
      <c r="AD93" s="1366"/>
      <c r="AE93" s="1366"/>
      <c r="AF93" s="1366"/>
      <c r="AG93" s="1366"/>
      <c r="AH93" s="1366"/>
      <c r="AI93" s="1366"/>
      <c r="AJ93" s="1783"/>
      <c r="AK93" s="1783"/>
      <c r="AL93" s="1783"/>
      <c r="AM93" s="1783"/>
      <c r="AN93" s="1783"/>
      <c r="AO93" s="1366"/>
      <c r="AP93" s="1366"/>
      <c r="AQ93" s="1366"/>
      <c r="AR93" s="1367"/>
      <c r="AS93" s="41"/>
      <c r="AT93" s="232"/>
      <c r="AU93" s="232"/>
      <c r="AV93" s="232"/>
      <c r="AW93" s="232"/>
      <c r="AX93" s="232"/>
      <c r="AY93" s="232"/>
      <c r="AZ93" s="232"/>
      <c r="BA93" s="232"/>
      <c r="BB93" s="232"/>
      <c r="BC93" s="232"/>
      <c r="BD93" s="232"/>
      <c r="BE93" s="232"/>
      <c r="BF93" s="232"/>
      <c r="BG93" s="232"/>
      <c r="BH93" s="232"/>
      <c r="BI93" s="232"/>
      <c r="BJ93" s="232"/>
      <c r="BK93" s="232"/>
      <c r="BL93" s="232"/>
      <c r="BM93" s="232"/>
      <c r="BN93" s="232"/>
      <c r="BO93" s="232"/>
      <c r="BP93" s="232"/>
      <c r="BQ93" s="238"/>
      <c r="BR93" s="2358"/>
      <c r="BS93" s="2359"/>
      <c r="BT93" s="2360"/>
      <c r="BU93" s="2361"/>
    </row>
    <row r="94" spans="1:73" s="230" customFormat="1" ht="24" hidden="1" customHeight="1" x14ac:dyDescent="0.45">
      <c r="A94" s="237">
        <f t="shared" si="1"/>
        <v>74</v>
      </c>
      <c r="B94" s="2349"/>
      <c r="C94" s="1366"/>
      <c r="D94" s="1366"/>
      <c r="E94" s="1366"/>
      <c r="F94" s="1366"/>
      <c r="G94" s="1366"/>
      <c r="H94" s="1366"/>
      <c r="I94" s="1366"/>
      <c r="J94" s="1366"/>
      <c r="K94" s="1366"/>
      <c r="L94" s="1366"/>
      <c r="M94" s="1366"/>
      <c r="N94" s="1366"/>
      <c r="O94" s="1366"/>
      <c r="P94" s="1366"/>
      <c r="Q94" s="1366"/>
      <c r="R94" s="1366"/>
      <c r="S94" s="1366"/>
      <c r="T94" s="1366"/>
      <c r="U94" s="1366"/>
      <c r="V94" s="1366"/>
      <c r="W94" s="1367"/>
      <c r="X94" s="2362"/>
      <c r="Y94" s="1783"/>
      <c r="Z94" s="1783"/>
      <c r="AA94" s="1783"/>
      <c r="AB94" s="1366"/>
      <c r="AC94" s="1366"/>
      <c r="AD94" s="1366"/>
      <c r="AE94" s="1366"/>
      <c r="AF94" s="1366"/>
      <c r="AG94" s="1366"/>
      <c r="AH94" s="1366"/>
      <c r="AI94" s="1366"/>
      <c r="AJ94" s="1783"/>
      <c r="AK94" s="1783"/>
      <c r="AL94" s="1783"/>
      <c r="AM94" s="1783"/>
      <c r="AN94" s="1783"/>
      <c r="AO94" s="1366"/>
      <c r="AP94" s="1366"/>
      <c r="AQ94" s="1366"/>
      <c r="AR94" s="1367"/>
      <c r="AS94" s="41"/>
      <c r="AT94" s="232"/>
      <c r="AU94" s="232"/>
      <c r="AV94" s="232"/>
      <c r="AW94" s="232"/>
      <c r="AX94" s="232"/>
      <c r="AY94" s="232"/>
      <c r="AZ94" s="232"/>
      <c r="BA94" s="232"/>
      <c r="BB94" s="232"/>
      <c r="BC94" s="232"/>
      <c r="BD94" s="232"/>
      <c r="BE94" s="232"/>
      <c r="BF94" s="232"/>
      <c r="BG94" s="232"/>
      <c r="BH94" s="232"/>
      <c r="BI94" s="232"/>
      <c r="BJ94" s="232"/>
      <c r="BK94" s="232"/>
      <c r="BL94" s="232"/>
      <c r="BM94" s="232"/>
      <c r="BN94" s="232"/>
      <c r="BO94" s="232"/>
      <c r="BP94" s="232"/>
      <c r="BQ94" s="238"/>
      <c r="BR94" s="2358"/>
      <c r="BS94" s="2359"/>
      <c r="BT94" s="2360"/>
      <c r="BU94" s="2361"/>
    </row>
    <row r="95" spans="1:73" s="230" customFormat="1" ht="24" hidden="1" customHeight="1" x14ac:dyDescent="0.45">
      <c r="A95" s="237">
        <f t="shared" si="1"/>
        <v>75</v>
      </c>
      <c r="B95" s="2349"/>
      <c r="C95" s="1366"/>
      <c r="D95" s="1366"/>
      <c r="E95" s="1366"/>
      <c r="F95" s="1366"/>
      <c r="G95" s="1366"/>
      <c r="H95" s="1366"/>
      <c r="I95" s="1366"/>
      <c r="J95" s="1366"/>
      <c r="K95" s="1366"/>
      <c r="L95" s="1366"/>
      <c r="M95" s="1366"/>
      <c r="N95" s="1366"/>
      <c r="O95" s="1366"/>
      <c r="P95" s="1366"/>
      <c r="Q95" s="1366"/>
      <c r="R95" s="1366"/>
      <c r="S95" s="1366"/>
      <c r="T95" s="1366"/>
      <c r="U95" s="1366"/>
      <c r="V95" s="1366"/>
      <c r="W95" s="1367"/>
      <c r="X95" s="2362"/>
      <c r="Y95" s="1783"/>
      <c r="Z95" s="1783"/>
      <c r="AA95" s="1783"/>
      <c r="AB95" s="1366"/>
      <c r="AC95" s="1366"/>
      <c r="AD95" s="1366"/>
      <c r="AE95" s="1366"/>
      <c r="AF95" s="1366"/>
      <c r="AG95" s="1366"/>
      <c r="AH95" s="1366"/>
      <c r="AI95" s="1366"/>
      <c r="AJ95" s="1783"/>
      <c r="AK95" s="1783"/>
      <c r="AL95" s="1783"/>
      <c r="AM95" s="1783"/>
      <c r="AN95" s="1783"/>
      <c r="AO95" s="1366"/>
      <c r="AP95" s="1366"/>
      <c r="AQ95" s="1366"/>
      <c r="AR95" s="1367"/>
      <c r="AS95" s="41"/>
      <c r="AT95" s="232"/>
      <c r="AU95" s="232"/>
      <c r="AV95" s="232"/>
      <c r="AW95" s="232"/>
      <c r="AX95" s="232"/>
      <c r="AY95" s="232"/>
      <c r="AZ95" s="232"/>
      <c r="BA95" s="232"/>
      <c r="BB95" s="232"/>
      <c r="BC95" s="232"/>
      <c r="BD95" s="232"/>
      <c r="BE95" s="232"/>
      <c r="BF95" s="232"/>
      <c r="BG95" s="232"/>
      <c r="BH95" s="232"/>
      <c r="BI95" s="232"/>
      <c r="BJ95" s="232"/>
      <c r="BK95" s="232"/>
      <c r="BL95" s="232"/>
      <c r="BM95" s="232"/>
      <c r="BN95" s="232"/>
      <c r="BO95" s="232"/>
      <c r="BP95" s="232"/>
      <c r="BQ95" s="238"/>
      <c r="BR95" s="2358"/>
      <c r="BS95" s="2359"/>
      <c r="BT95" s="2360"/>
      <c r="BU95" s="2361"/>
    </row>
    <row r="96" spans="1:73" s="230" customFormat="1" ht="24" hidden="1" customHeight="1" x14ac:dyDescent="0.45">
      <c r="A96" s="237">
        <f t="shared" si="1"/>
        <v>76</v>
      </c>
      <c r="B96" s="2349"/>
      <c r="C96" s="1366"/>
      <c r="D96" s="1366"/>
      <c r="E96" s="1366"/>
      <c r="F96" s="1366"/>
      <c r="G96" s="1366"/>
      <c r="H96" s="1366"/>
      <c r="I96" s="1366"/>
      <c r="J96" s="1366"/>
      <c r="K96" s="1366"/>
      <c r="L96" s="1366"/>
      <c r="M96" s="1366"/>
      <c r="N96" s="1366"/>
      <c r="O96" s="1366"/>
      <c r="P96" s="1366"/>
      <c r="Q96" s="1366"/>
      <c r="R96" s="1366"/>
      <c r="S96" s="1366"/>
      <c r="T96" s="1366"/>
      <c r="U96" s="1366"/>
      <c r="V96" s="1366"/>
      <c r="W96" s="1367"/>
      <c r="X96" s="2362"/>
      <c r="Y96" s="1783"/>
      <c r="Z96" s="1783"/>
      <c r="AA96" s="1783"/>
      <c r="AB96" s="1366"/>
      <c r="AC96" s="1366"/>
      <c r="AD96" s="1366"/>
      <c r="AE96" s="1366"/>
      <c r="AF96" s="1366"/>
      <c r="AG96" s="1366"/>
      <c r="AH96" s="1366"/>
      <c r="AI96" s="1366"/>
      <c r="AJ96" s="1783"/>
      <c r="AK96" s="1783"/>
      <c r="AL96" s="1783"/>
      <c r="AM96" s="1783"/>
      <c r="AN96" s="1783"/>
      <c r="AO96" s="1366"/>
      <c r="AP96" s="1366"/>
      <c r="AQ96" s="1366"/>
      <c r="AR96" s="1367"/>
      <c r="AS96" s="41"/>
      <c r="AT96" s="232"/>
      <c r="AU96" s="232"/>
      <c r="AV96" s="232"/>
      <c r="AW96" s="232"/>
      <c r="AX96" s="232"/>
      <c r="AY96" s="232"/>
      <c r="AZ96" s="232"/>
      <c r="BA96" s="232"/>
      <c r="BB96" s="232"/>
      <c r="BC96" s="232"/>
      <c r="BD96" s="232"/>
      <c r="BE96" s="232"/>
      <c r="BF96" s="232"/>
      <c r="BG96" s="232"/>
      <c r="BH96" s="232"/>
      <c r="BI96" s="232"/>
      <c r="BJ96" s="232"/>
      <c r="BK96" s="232"/>
      <c r="BL96" s="232"/>
      <c r="BM96" s="232"/>
      <c r="BN96" s="232"/>
      <c r="BO96" s="232"/>
      <c r="BP96" s="232"/>
      <c r="BQ96" s="238"/>
      <c r="BR96" s="2358"/>
      <c r="BS96" s="2359"/>
      <c r="BT96" s="2360"/>
      <c r="BU96" s="2361"/>
    </row>
    <row r="97" spans="1:73" s="230" customFormat="1" ht="24" hidden="1" customHeight="1" x14ac:dyDescent="0.45">
      <c r="A97" s="237">
        <f t="shared" si="1"/>
        <v>77</v>
      </c>
      <c r="B97" s="2349"/>
      <c r="C97" s="1366"/>
      <c r="D97" s="1366"/>
      <c r="E97" s="1366"/>
      <c r="F97" s="1366"/>
      <c r="G97" s="1366"/>
      <c r="H97" s="1366"/>
      <c r="I97" s="1366"/>
      <c r="J97" s="1366"/>
      <c r="K97" s="1366"/>
      <c r="L97" s="1366"/>
      <c r="M97" s="1366"/>
      <c r="N97" s="1366"/>
      <c r="O97" s="1366"/>
      <c r="P97" s="1366"/>
      <c r="Q97" s="1366"/>
      <c r="R97" s="1366"/>
      <c r="S97" s="1366"/>
      <c r="T97" s="1366"/>
      <c r="U97" s="1366"/>
      <c r="V97" s="1366"/>
      <c r="W97" s="1367"/>
      <c r="X97" s="2362"/>
      <c r="Y97" s="1783"/>
      <c r="Z97" s="1783"/>
      <c r="AA97" s="1783"/>
      <c r="AB97" s="1366"/>
      <c r="AC97" s="1366"/>
      <c r="AD97" s="1366"/>
      <c r="AE97" s="1366"/>
      <c r="AF97" s="1366"/>
      <c r="AG97" s="1366"/>
      <c r="AH97" s="1366"/>
      <c r="AI97" s="1366"/>
      <c r="AJ97" s="1783"/>
      <c r="AK97" s="1783"/>
      <c r="AL97" s="1783"/>
      <c r="AM97" s="1783"/>
      <c r="AN97" s="1783"/>
      <c r="AO97" s="1366"/>
      <c r="AP97" s="1366"/>
      <c r="AQ97" s="1366"/>
      <c r="AR97" s="1367"/>
      <c r="AS97" s="41"/>
      <c r="AT97" s="232"/>
      <c r="AU97" s="232"/>
      <c r="AV97" s="232"/>
      <c r="AW97" s="232"/>
      <c r="AX97" s="232"/>
      <c r="AY97" s="232"/>
      <c r="AZ97" s="232"/>
      <c r="BA97" s="232"/>
      <c r="BB97" s="232"/>
      <c r="BC97" s="232"/>
      <c r="BD97" s="232"/>
      <c r="BE97" s="232"/>
      <c r="BF97" s="232"/>
      <c r="BG97" s="232"/>
      <c r="BH97" s="232"/>
      <c r="BI97" s="232"/>
      <c r="BJ97" s="232"/>
      <c r="BK97" s="232"/>
      <c r="BL97" s="232"/>
      <c r="BM97" s="232"/>
      <c r="BN97" s="232"/>
      <c r="BO97" s="232"/>
      <c r="BP97" s="232"/>
      <c r="BQ97" s="238"/>
      <c r="BR97" s="2358"/>
      <c r="BS97" s="2359"/>
      <c r="BT97" s="2360"/>
      <c r="BU97" s="2361"/>
    </row>
    <row r="98" spans="1:73" s="230" customFormat="1" ht="24" hidden="1" customHeight="1" x14ac:dyDescent="0.45">
      <c r="A98" s="237">
        <f t="shared" si="1"/>
        <v>78</v>
      </c>
      <c r="B98" s="2349"/>
      <c r="C98" s="1366"/>
      <c r="D98" s="1366"/>
      <c r="E98" s="1366"/>
      <c r="F98" s="1366"/>
      <c r="G98" s="1366"/>
      <c r="H98" s="1366"/>
      <c r="I98" s="1366"/>
      <c r="J98" s="1366"/>
      <c r="K98" s="1366"/>
      <c r="L98" s="1366"/>
      <c r="M98" s="1366"/>
      <c r="N98" s="1366"/>
      <c r="O98" s="1366"/>
      <c r="P98" s="1366"/>
      <c r="Q98" s="1366"/>
      <c r="R98" s="1366"/>
      <c r="S98" s="1366"/>
      <c r="T98" s="1366"/>
      <c r="U98" s="1366"/>
      <c r="V98" s="1366"/>
      <c r="W98" s="1367"/>
      <c r="X98" s="2362"/>
      <c r="Y98" s="1783"/>
      <c r="Z98" s="1783"/>
      <c r="AA98" s="1783"/>
      <c r="AB98" s="1366"/>
      <c r="AC98" s="1366"/>
      <c r="AD98" s="1366"/>
      <c r="AE98" s="1366"/>
      <c r="AF98" s="1366"/>
      <c r="AG98" s="1366"/>
      <c r="AH98" s="1366"/>
      <c r="AI98" s="1366"/>
      <c r="AJ98" s="1783"/>
      <c r="AK98" s="1783"/>
      <c r="AL98" s="1783"/>
      <c r="AM98" s="1783"/>
      <c r="AN98" s="1783"/>
      <c r="AO98" s="1366"/>
      <c r="AP98" s="1366"/>
      <c r="AQ98" s="1366"/>
      <c r="AR98" s="1367"/>
      <c r="AS98" s="41"/>
      <c r="AT98" s="232"/>
      <c r="AU98" s="232"/>
      <c r="AV98" s="232"/>
      <c r="AW98" s="232"/>
      <c r="AX98" s="232"/>
      <c r="AY98" s="232"/>
      <c r="AZ98" s="232"/>
      <c r="BA98" s="232"/>
      <c r="BB98" s="232"/>
      <c r="BC98" s="232"/>
      <c r="BD98" s="232"/>
      <c r="BE98" s="232"/>
      <c r="BF98" s="232"/>
      <c r="BG98" s="232"/>
      <c r="BH98" s="232"/>
      <c r="BI98" s="232"/>
      <c r="BJ98" s="232"/>
      <c r="BK98" s="232"/>
      <c r="BL98" s="232"/>
      <c r="BM98" s="232"/>
      <c r="BN98" s="232"/>
      <c r="BO98" s="232"/>
      <c r="BP98" s="232"/>
      <c r="BQ98" s="238"/>
      <c r="BR98" s="2358"/>
      <c r="BS98" s="2359"/>
      <c r="BT98" s="2360"/>
      <c r="BU98" s="2361"/>
    </row>
    <row r="99" spans="1:73" s="230" customFormat="1" ht="24" hidden="1" customHeight="1" x14ac:dyDescent="0.45">
      <c r="A99" s="237">
        <f t="shared" si="1"/>
        <v>79</v>
      </c>
      <c r="B99" s="2349"/>
      <c r="C99" s="1366"/>
      <c r="D99" s="1366"/>
      <c r="E99" s="1366"/>
      <c r="F99" s="1366"/>
      <c r="G99" s="1366"/>
      <c r="H99" s="1366"/>
      <c r="I99" s="1366"/>
      <c r="J99" s="1366"/>
      <c r="K99" s="1366"/>
      <c r="L99" s="1366"/>
      <c r="M99" s="1366"/>
      <c r="N99" s="1366"/>
      <c r="O99" s="1366"/>
      <c r="P99" s="1366"/>
      <c r="Q99" s="1366"/>
      <c r="R99" s="1366"/>
      <c r="S99" s="1366"/>
      <c r="T99" s="1366"/>
      <c r="U99" s="1366"/>
      <c r="V99" s="1366"/>
      <c r="W99" s="1367"/>
      <c r="X99" s="2362"/>
      <c r="Y99" s="1783"/>
      <c r="Z99" s="1783"/>
      <c r="AA99" s="1783"/>
      <c r="AB99" s="1366"/>
      <c r="AC99" s="1366"/>
      <c r="AD99" s="1366"/>
      <c r="AE99" s="1366"/>
      <c r="AF99" s="1366"/>
      <c r="AG99" s="1366"/>
      <c r="AH99" s="1366"/>
      <c r="AI99" s="1366"/>
      <c r="AJ99" s="1783"/>
      <c r="AK99" s="1783"/>
      <c r="AL99" s="1783"/>
      <c r="AM99" s="1783"/>
      <c r="AN99" s="1783"/>
      <c r="AO99" s="1366"/>
      <c r="AP99" s="1366"/>
      <c r="AQ99" s="1366"/>
      <c r="AR99" s="1367"/>
      <c r="AS99" s="239"/>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c r="BQ99" s="241"/>
      <c r="BR99" s="2363"/>
      <c r="BS99" s="2364"/>
      <c r="BT99" s="2365"/>
      <c r="BU99" s="2366"/>
    </row>
    <row r="100" spans="1:73" s="230" customFormat="1" ht="24" hidden="1" customHeight="1" x14ac:dyDescent="0.45">
      <c r="A100" s="237">
        <f t="shared" si="1"/>
        <v>80</v>
      </c>
      <c r="B100" s="2349"/>
      <c r="C100" s="1366"/>
      <c r="D100" s="1366"/>
      <c r="E100" s="1366"/>
      <c r="F100" s="1366"/>
      <c r="G100" s="1366"/>
      <c r="H100" s="1366"/>
      <c r="I100" s="1366"/>
      <c r="J100" s="1366"/>
      <c r="K100" s="1366"/>
      <c r="L100" s="1366"/>
      <c r="M100" s="1366"/>
      <c r="N100" s="1366"/>
      <c r="O100" s="1366"/>
      <c r="P100" s="1366"/>
      <c r="Q100" s="1366"/>
      <c r="R100" s="1366"/>
      <c r="S100" s="1366"/>
      <c r="T100" s="1366"/>
      <c r="U100" s="1366"/>
      <c r="V100" s="1366"/>
      <c r="W100" s="1367"/>
      <c r="X100" s="2362"/>
      <c r="Y100" s="1783"/>
      <c r="Z100" s="1783"/>
      <c r="AA100" s="1783"/>
      <c r="AB100" s="1366"/>
      <c r="AC100" s="1366"/>
      <c r="AD100" s="1366"/>
      <c r="AE100" s="1366"/>
      <c r="AF100" s="1366"/>
      <c r="AG100" s="1366"/>
      <c r="AH100" s="1366"/>
      <c r="AI100" s="1366"/>
      <c r="AJ100" s="1783"/>
      <c r="AK100" s="1783"/>
      <c r="AL100" s="1783"/>
      <c r="AM100" s="1783"/>
      <c r="AN100" s="1783"/>
      <c r="AO100" s="1366"/>
      <c r="AP100" s="1366"/>
      <c r="AQ100" s="1366"/>
      <c r="AR100" s="1367"/>
      <c r="AS100" s="41"/>
      <c r="AT100" s="232"/>
      <c r="AU100" s="232"/>
      <c r="AV100" s="232"/>
      <c r="AW100" s="232"/>
      <c r="AX100" s="232"/>
      <c r="AY100" s="232"/>
      <c r="AZ100" s="232"/>
      <c r="BA100" s="232"/>
      <c r="BB100" s="232"/>
      <c r="BC100" s="232"/>
      <c r="BD100" s="232"/>
      <c r="BE100" s="232"/>
      <c r="BF100" s="232"/>
      <c r="BG100" s="232"/>
      <c r="BH100" s="232"/>
      <c r="BI100" s="232"/>
      <c r="BJ100" s="232"/>
      <c r="BK100" s="232"/>
      <c r="BL100" s="232"/>
      <c r="BM100" s="232"/>
      <c r="BN100" s="232"/>
      <c r="BO100" s="232"/>
      <c r="BP100" s="232"/>
      <c r="BQ100" s="238"/>
      <c r="BR100" s="2358"/>
      <c r="BS100" s="2359"/>
      <c r="BT100" s="2360"/>
      <c r="BU100" s="2361"/>
    </row>
    <row r="101" spans="1:73" s="230" customFormat="1" ht="24" hidden="1" customHeight="1" x14ac:dyDescent="0.45">
      <c r="A101" s="237">
        <f t="shared" si="1"/>
        <v>81</v>
      </c>
      <c r="B101" s="2349"/>
      <c r="C101" s="1366"/>
      <c r="D101" s="1366"/>
      <c r="E101" s="1366"/>
      <c r="F101" s="1366"/>
      <c r="G101" s="1366"/>
      <c r="H101" s="1366"/>
      <c r="I101" s="1366"/>
      <c r="J101" s="1366"/>
      <c r="K101" s="1366"/>
      <c r="L101" s="1366"/>
      <c r="M101" s="1366"/>
      <c r="N101" s="1366"/>
      <c r="O101" s="1366"/>
      <c r="P101" s="1366"/>
      <c r="Q101" s="1366"/>
      <c r="R101" s="1366"/>
      <c r="S101" s="1366"/>
      <c r="T101" s="1366"/>
      <c r="U101" s="1366"/>
      <c r="V101" s="1366"/>
      <c r="W101" s="1367"/>
      <c r="X101" s="2362"/>
      <c r="Y101" s="1783"/>
      <c r="Z101" s="1783"/>
      <c r="AA101" s="1783"/>
      <c r="AB101" s="1366"/>
      <c r="AC101" s="1366"/>
      <c r="AD101" s="1366"/>
      <c r="AE101" s="1366"/>
      <c r="AF101" s="1366"/>
      <c r="AG101" s="1366"/>
      <c r="AH101" s="1366"/>
      <c r="AI101" s="1366"/>
      <c r="AJ101" s="1783"/>
      <c r="AK101" s="1783"/>
      <c r="AL101" s="1783"/>
      <c r="AM101" s="1783"/>
      <c r="AN101" s="1783"/>
      <c r="AO101" s="1366"/>
      <c r="AP101" s="1366"/>
      <c r="AQ101" s="1366"/>
      <c r="AR101" s="1367"/>
      <c r="AS101" s="41"/>
      <c r="AT101" s="232"/>
      <c r="AU101" s="232"/>
      <c r="AV101" s="232"/>
      <c r="AW101" s="232"/>
      <c r="AX101" s="232"/>
      <c r="AY101" s="232"/>
      <c r="AZ101" s="232"/>
      <c r="BA101" s="232"/>
      <c r="BB101" s="232"/>
      <c r="BC101" s="232"/>
      <c r="BD101" s="232"/>
      <c r="BE101" s="232"/>
      <c r="BF101" s="232"/>
      <c r="BG101" s="232"/>
      <c r="BH101" s="232"/>
      <c r="BI101" s="232"/>
      <c r="BJ101" s="232"/>
      <c r="BK101" s="232"/>
      <c r="BL101" s="232"/>
      <c r="BM101" s="232"/>
      <c r="BN101" s="232"/>
      <c r="BO101" s="232"/>
      <c r="BP101" s="232"/>
      <c r="BQ101" s="238"/>
      <c r="BR101" s="2358"/>
      <c r="BS101" s="2359"/>
      <c r="BT101" s="2360"/>
      <c r="BU101" s="2361"/>
    </row>
    <row r="102" spans="1:73" s="230" customFormat="1" ht="24" hidden="1" customHeight="1" x14ac:dyDescent="0.45">
      <c r="A102" s="237">
        <f t="shared" si="1"/>
        <v>82</v>
      </c>
      <c r="B102" s="2349"/>
      <c r="C102" s="1366"/>
      <c r="D102" s="1366"/>
      <c r="E102" s="1366"/>
      <c r="F102" s="1366"/>
      <c r="G102" s="1366"/>
      <c r="H102" s="1366"/>
      <c r="I102" s="1366"/>
      <c r="J102" s="1366"/>
      <c r="K102" s="1366"/>
      <c r="L102" s="1366"/>
      <c r="M102" s="1366"/>
      <c r="N102" s="1366"/>
      <c r="O102" s="1366"/>
      <c r="P102" s="1366"/>
      <c r="Q102" s="1366"/>
      <c r="R102" s="1366"/>
      <c r="S102" s="1366"/>
      <c r="T102" s="1366"/>
      <c r="U102" s="1366"/>
      <c r="V102" s="1366"/>
      <c r="W102" s="1367"/>
      <c r="X102" s="2362"/>
      <c r="Y102" s="1783"/>
      <c r="Z102" s="1783"/>
      <c r="AA102" s="1783"/>
      <c r="AB102" s="1366"/>
      <c r="AC102" s="1366"/>
      <c r="AD102" s="1366"/>
      <c r="AE102" s="1366"/>
      <c r="AF102" s="1366"/>
      <c r="AG102" s="1366"/>
      <c r="AH102" s="1366"/>
      <c r="AI102" s="1366"/>
      <c r="AJ102" s="1783"/>
      <c r="AK102" s="1783"/>
      <c r="AL102" s="1783"/>
      <c r="AM102" s="1783"/>
      <c r="AN102" s="1783"/>
      <c r="AO102" s="1366"/>
      <c r="AP102" s="1366"/>
      <c r="AQ102" s="1366"/>
      <c r="AR102" s="1367"/>
      <c r="AS102" s="41"/>
      <c r="AT102" s="232"/>
      <c r="AU102" s="232"/>
      <c r="AV102" s="232"/>
      <c r="AW102" s="232"/>
      <c r="AX102" s="232"/>
      <c r="AY102" s="232"/>
      <c r="AZ102" s="232"/>
      <c r="BA102" s="232"/>
      <c r="BB102" s="232"/>
      <c r="BC102" s="232"/>
      <c r="BD102" s="232"/>
      <c r="BE102" s="232"/>
      <c r="BF102" s="232"/>
      <c r="BG102" s="232"/>
      <c r="BH102" s="232"/>
      <c r="BI102" s="232"/>
      <c r="BJ102" s="232"/>
      <c r="BK102" s="232"/>
      <c r="BL102" s="232"/>
      <c r="BM102" s="232"/>
      <c r="BN102" s="232"/>
      <c r="BO102" s="232"/>
      <c r="BP102" s="232"/>
      <c r="BQ102" s="238"/>
      <c r="BR102" s="2358"/>
      <c r="BS102" s="2359"/>
      <c r="BT102" s="2360"/>
      <c r="BU102" s="2361"/>
    </row>
    <row r="103" spans="1:73" s="230" customFormat="1" ht="24" hidden="1" customHeight="1" x14ac:dyDescent="0.45">
      <c r="A103" s="237">
        <f t="shared" si="1"/>
        <v>83</v>
      </c>
      <c r="B103" s="2349"/>
      <c r="C103" s="1366"/>
      <c r="D103" s="1366"/>
      <c r="E103" s="1366"/>
      <c r="F103" s="1366"/>
      <c r="G103" s="1366"/>
      <c r="H103" s="1366"/>
      <c r="I103" s="1366"/>
      <c r="J103" s="1366"/>
      <c r="K103" s="1366"/>
      <c r="L103" s="1366"/>
      <c r="M103" s="1366"/>
      <c r="N103" s="1366"/>
      <c r="O103" s="1366"/>
      <c r="P103" s="1366"/>
      <c r="Q103" s="1366"/>
      <c r="R103" s="1366"/>
      <c r="S103" s="1366"/>
      <c r="T103" s="1366"/>
      <c r="U103" s="1366"/>
      <c r="V103" s="1366"/>
      <c r="W103" s="1367"/>
      <c r="X103" s="2362"/>
      <c r="Y103" s="1783"/>
      <c r="Z103" s="1783"/>
      <c r="AA103" s="1783"/>
      <c r="AB103" s="1366"/>
      <c r="AC103" s="1366"/>
      <c r="AD103" s="1366"/>
      <c r="AE103" s="1366"/>
      <c r="AF103" s="1366"/>
      <c r="AG103" s="1366"/>
      <c r="AH103" s="1366"/>
      <c r="AI103" s="1366"/>
      <c r="AJ103" s="1783"/>
      <c r="AK103" s="1783"/>
      <c r="AL103" s="1783"/>
      <c r="AM103" s="1783"/>
      <c r="AN103" s="1783"/>
      <c r="AO103" s="1366"/>
      <c r="AP103" s="1366"/>
      <c r="AQ103" s="1366"/>
      <c r="AR103" s="1367"/>
      <c r="AS103" s="41"/>
      <c r="AT103" s="232"/>
      <c r="AU103" s="232"/>
      <c r="AV103" s="232"/>
      <c r="AW103" s="232"/>
      <c r="AX103" s="232"/>
      <c r="AY103" s="232"/>
      <c r="AZ103" s="232"/>
      <c r="BA103" s="232"/>
      <c r="BB103" s="232"/>
      <c r="BC103" s="232"/>
      <c r="BD103" s="232"/>
      <c r="BE103" s="232"/>
      <c r="BF103" s="232"/>
      <c r="BG103" s="232"/>
      <c r="BH103" s="232"/>
      <c r="BI103" s="232"/>
      <c r="BJ103" s="232"/>
      <c r="BK103" s="232"/>
      <c r="BL103" s="232"/>
      <c r="BM103" s="232"/>
      <c r="BN103" s="232"/>
      <c r="BO103" s="232"/>
      <c r="BP103" s="232"/>
      <c r="BQ103" s="238"/>
      <c r="BR103" s="2358"/>
      <c r="BS103" s="2359"/>
      <c r="BT103" s="2360"/>
      <c r="BU103" s="2361"/>
    </row>
    <row r="104" spans="1:73" s="230" customFormat="1" ht="24" hidden="1" customHeight="1" x14ac:dyDescent="0.45">
      <c r="A104" s="237">
        <f t="shared" si="1"/>
        <v>84</v>
      </c>
      <c r="B104" s="2349"/>
      <c r="C104" s="1366"/>
      <c r="D104" s="1366"/>
      <c r="E104" s="1366"/>
      <c r="F104" s="1366"/>
      <c r="G104" s="1366"/>
      <c r="H104" s="1366"/>
      <c r="I104" s="1366"/>
      <c r="J104" s="1366"/>
      <c r="K104" s="1366"/>
      <c r="L104" s="1366"/>
      <c r="M104" s="1366"/>
      <c r="N104" s="1366"/>
      <c r="O104" s="1366"/>
      <c r="P104" s="1366"/>
      <c r="Q104" s="1366"/>
      <c r="R104" s="1366"/>
      <c r="S104" s="1366"/>
      <c r="T104" s="1366"/>
      <c r="U104" s="1366"/>
      <c r="V104" s="1366"/>
      <c r="W104" s="1367"/>
      <c r="X104" s="2362"/>
      <c r="Y104" s="1783"/>
      <c r="Z104" s="1783"/>
      <c r="AA104" s="1783"/>
      <c r="AB104" s="1366"/>
      <c r="AC104" s="1366"/>
      <c r="AD104" s="1366"/>
      <c r="AE104" s="1366"/>
      <c r="AF104" s="1366"/>
      <c r="AG104" s="1366"/>
      <c r="AH104" s="1366"/>
      <c r="AI104" s="1366"/>
      <c r="AJ104" s="1783"/>
      <c r="AK104" s="1783"/>
      <c r="AL104" s="1783"/>
      <c r="AM104" s="1783"/>
      <c r="AN104" s="1783"/>
      <c r="AO104" s="1366"/>
      <c r="AP104" s="1366"/>
      <c r="AQ104" s="1366"/>
      <c r="AR104" s="1367"/>
      <c r="AS104" s="41"/>
      <c r="AT104" s="232"/>
      <c r="AU104" s="232"/>
      <c r="AV104" s="232"/>
      <c r="AW104" s="232"/>
      <c r="AX104" s="232"/>
      <c r="AY104" s="232"/>
      <c r="AZ104" s="232"/>
      <c r="BA104" s="232"/>
      <c r="BB104" s="232"/>
      <c r="BC104" s="232"/>
      <c r="BD104" s="232"/>
      <c r="BE104" s="232"/>
      <c r="BF104" s="232"/>
      <c r="BG104" s="232"/>
      <c r="BH104" s="232"/>
      <c r="BI104" s="232"/>
      <c r="BJ104" s="232"/>
      <c r="BK104" s="232"/>
      <c r="BL104" s="232"/>
      <c r="BM104" s="232"/>
      <c r="BN104" s="232"/>
      <c r="BO104" s="232"/>
      <c r="BP104" s="232"/>
      <c r="BQ104" s="238"/>
      <c r="BR104" s="2358"/>
      <c r="BS104" s="2359"/>
      <c r="BT104" s="2360"/>
      <c r="BU104" s="2361"/>
    </row>
    <row r="105" spans="1:73" s="230" customFormat="1" ht="24" hidden="1" customHeight="1" x14ac:dyDescent="0.45">
      <c r="A105" s="237">
        <f t="shared" si="1"/>
        <v>85</v>
      </c>
      <c r="B105" s="2349"/>
      <c r="C105" s="1366"/>
      <c r="D105" s="1366"/>
      <c r="E105" s="1366"/>
      <c r="F105" s="1366"/>
      <c r="G105" s="1366"/>
      <c r="H105" s="1366"/>
      <c r="I105" s="1366"/>
      <c r="J105" s="1366"/>
      <c r="K105" s="1366"/>
      <c r="L105" s="1366"/>
      <c r="M105" s="1366"/>
      <c r="N105" s="1366"/>
      <c r="O105" s="1366"/>
      <c r="P105" s="1366"/>
      <c r="Q105" s="1366"/>
      <c r="R105" s="1366"/>
      <c r="S105" s="1366"/>
      <c r="T105" s="1366"/>
      <c r="U105" s="1366"/>
      <c r="V105" s="1366"/>
      <c r="W105" s="1367"/>
      <c r="X105" s="2362"/>
      <c r="Y105" s="1783"/>
      <c r="Z105" s="1783"/>
      <c r="AA105" s="1783"/>
      <c r="AB105" s="1366"/>
      <c r="AC105" s="1366"/>
      <c r="AD105" s="1366"/>
      <c r="AE105" s="1366"/>
      <c r="AF105" s="1366"/>
      <c r="AG105" s="1366"/>
      <c r="AH105" s="1366"/>
      <c r="AI105" s="1366"/>
      <c r="AJ105" s="1783"/>
      <c r="AK105" s="1783"/>
      <c r="AL105" s="1783"/>
      <c r="AM105" s="1783"/>
      <c r="AN105" s="1783"/>
      <c r="AO105" s="1366"/>
      <c r="AP105" s="1366"/>
      <c r="AQ105" s="1366"/>
      <c r="AR105" s="1367"/>
      <c r="AS105" s="41"/>
      <c r="AT105" s="232"/>
      <c r="AU105" s="232"/>
      <c r="AV105" s="232"/>
      <c r="AW105" s="232"/>
      <c r="AX105" s="232"/>
      <c r="AY105" s="232"/>
      <c r="AZ105" s="232"/>
      <c r="BA105" s="232"/>
      <c r="BB105" s="232"/>
      <c r="BC105" s="232"/>
      <c r="BD105" s="232"/>
      <c r="BE105" s="232"/>
      <c r="BF105" s="232"/>
      <c r="BG105" s="232"/>
      <c r="BH105" s="232"/>
      <c r="BI105" s="232"/>
      <c r="BJ105" s="232"/>
      <c r="BK105" s="232"/>
      <c r="BL105" s="232"/>
      <c r="BM105" s="232"/>
      <c r="BN105" s="232"/>
      <c r="BO105" s="232"/>
      <c r="BP105" s="232"/>
      <c r="BQ105" s="238"/>
      <c r="BR105" s="2358"/>
      <c r="BS105" s="2359"/>
      <c r="BT105" s="2360"/>
      <c r="BU105" s="2361"/>
    </row>
    <row r="106" spans="1:73" s="230" customFormat="1" ht="24" hidden="1" customHeight="1" x14ac:dyDescent="0.45">
      <c r="A106" s="237">
        <f t="shared" si="1"/>
        <v>86</v>
      </c>
      <c r="B106" s="2349"/>
      <c r="C106" s="1366"/>
      <c r="D106" s="1366"/>
      <c r="E106" s="1366"/>
      <c r="F106" s="1366"/>
      <c r="G106" s="1366"/>
      <c r="H106" s="1366"/>
      <c r="I106" s="1366"/>
      <c r="J106" s="1366"/>
      <c r="K106" s="1366"/>
      <c r="L106" s="1366"/>
      <c r="M106" s="1366"/>
      <c r="N106" s="1366"/>
      <c r="O106" s="1366"/>
      <c r="P106" s="1366"/>
      <c r="Q106" s="1366"/>
      <c r="R106" s="1366"/>
      <c r="S106" s="1366"/>
      <c r="T106" s="1366"/>
      <c r="U106" s="1366"/>
      <c r="V106" s="1366"/>
      <c r="W106" s="1367"/>
      <c r="X106" s="2362"/>
      <c r="Y106" s="1783"/>
      <c r="Z106" s="1783"/>
      <c r="AA106" s="1783"/>
      <c r="AB106" s="1366"/>
      <c r="AC106" s="1366"/>
      <c r="AD106" s="1366"/>
      <c r="AE106" s="1366"/>
      <c r="AF106" s="1366"/>
      <c r="AG106" s="1366"/>
      <c r="AH106" s="1366"/>
      <c r="AI106" s="1366"/>
      <c r="AJ106" s="1783"/>
      <c r="AK106" s="1783"/>
      <c r="AL106" s="1783"/>
      <c r="AM106" s="1783"/>
      <c r="AN106" s="1783"/>
      <c r="AO106" s="1366"/>
      <c r="AP106" s="1366"/>
      <c r="AQ106" s="1366"/>
      <c r="AR106" s="1367"/>
      <c r="AS106" s="41"/>
      <c r="AT106" s="232"/>
      <c r="AU106" s="232"/>
      <c r="AV106" s="232"/>
      <c r="AW106" s="232"/>
      <c r="AX106" s="232"/>
      <c r="AY106" s="232"/>
      <c r="AZ106" s="232"/>
      <c r="BA106" s="232"/>
      <c r="BB106" s="232"/>
      <c r="BC106" s="232"/>
      <c r="BD106" s="232"/>
      <c r="BE106" s="232"/>
      <c r="BF106" s="232"/>
      <c r="BG106" s="232"/>
      <c r="BH106" s="232"/>
      <c r="BI106" s="232"/>
      <c r="BJ106" s="232"/>
      <c r="BK106" s="232"/>
      <c r="BL106" s="232"/>
      <c r="BM106" s="232"/>
      <c r="BN106" s="232"/>
      <c r="BO106" s="232"/>
      <c r="BP106" s="232"/>
      <c r="BQ106" s="238"/>
      <c r="BR106" s="2358"/>
      <c r="BS106" s="2359"/>
      <c r="BT106" s="2360"/>
      <c r="BU106" s="2361"/>
    </row>
    <row r="107" spans="1:73" s="230" customFormat="1" ht="24" hidden="1" customHeight="1" x14ac:dyDescent="0.45">
      <c r="A107" s="237">
        <f t="shared" si="1"/>
        <v>87</v>
      </c>
      <c r="B107" s="2349"/>
      <c r="C107" s="1366"/>
      <c r="D107" s="1366"/>
      <c r="E107" s="1366"/>
      <c r="F107" s="1366"/>
      <c r="G107" s="1366"/>
      <c r="H107" s="1366"/>
      <c r="I107" s="1366"/>
      <c r="J107" s="1366"/>
      <c r="K107" s="1366"/>
      <c r="L107" s="1366"/>
      <c r="M107" s="1366"/>
      <c r="N107" s="1366"/>
      <c r="O107" s="1366"/>
      <c r="P107" s="1366"/>
      <c r="Q107" s="1366"/>
      <c r="R107" s="1366"/>
      <c r="S107" s="1366"/>
      <c r="T107" s="1366"/>
      <c r="U107" s="1366"/>
      <c r="V107" s="1366"/>
      <c r="W107" s="1367"/>
      <c r="X107" s="2362"/>
      <c r="Y107" s="1783"/>
      <c r="Z107" s="1783"/>
      <c r="AA107" s="1783"/>
      <c r="AB107" s="1366"/>
      <c r="AC107" s="1366"/>
      <c r="AD107" s="1366"/>
      <c r="AE107" s="1366"/>
      <c r="AF107" s="1366"/>
      <c r="AG107" s="1366"/>
      <c r="AH107" s="1366"/>
      <c r="AI107" s="1366"/>
      <c r="AJ107" s="1783"/>
      <c r="AK107" s="1783"/>
      <c r="AL107" s="1783"/>
      <c r="AM107" s="1783"/>
      <c r="AN107" s="1783"/>
      <c r="AO107" s="1366"/>
      <c r="AP107" s="1366"/>
      <c r="AQ107" s="1366"/>
      <c r="AR107" s="1367"/>
      <c r="AS107" s="41"/>
      <c r="AT107" s="232"/>
      <c r="AU107" s="232"/>
      <c r="AV107" s="232"/>
      <c r="AW107" s="232"/>
      <c r="AX107" s="232"/>
      <c r="AY107" s="232"/>
      <c r="AZ107" s="232"/>
      <c r="BA107" s="232"/>
      <c r="BB107" s="232"/>
      <c r="BC107" s="232"/>
      <c r="BD107" s="232"/>
      <c r="BE107" s="232"/>
      <c r="BF107" s="232"/>
      <c r="BG107" s="232"/>
      <c r="BH107" s="232"/>
      <c r="BI107" s="232"/>
      <c r="BJ107" s="232"/>
      <c r="BK107" s="232"/>
      <c r="BL107" s="232"/>
      <c r="BM107" s="232"/>
      <c r="BN107" s="232"/>
      <c r="BO107" s="232"/>
      <c r="BP107" s="232"/>
      <c r="BQ107" s="238"/>
      <c r="BR107" s="2358"/>
      <c r="BS107" s="2359"/>
      <c r="BT107" s="2360"/>
      <c r="BU107" s="2361"/>
    </row>
    <row r="108" spans="1:73" s="230" customFormat="1" ht="24" hidden="1" customHeight="1" x14ac:dyDescent="0.45">
      <c r="A108" s="237">
        <f t="shared" si="1"/>
        <v>88</v>
      </c>
      <c r="B108" s="2349"/>
      <c r="C108" s="1366"/>
      <c r="D108" s="1366"/>
      <c r="E108" s="1366"/>
      <c r="F108" s="1366"/>
      <c r="G108" s="1366"/>
      <c r="H108" s="1366"/>
      <c r="I108" s="1366"/>
      <c r="J108" s="1366"/>
      <c r="K108" s="1366"/>
      <c r="L108" s="1366"/>
      <c r="M108" s="1366"/>
      <c r="N108" s="1366"/>
      <c r="O108" s="1366"/>
      <c r="P108" s="1366"/>
      <c r="Q108" s="1366"/>
      <c r="R108" s="1366"/>
      <c r="S108" s="1366"/>
      <c r="T108" s="1366"/>
      <c r="U108" s="1366"/>
      <c r="V108" s="1366"/>
      <c r="W108" s="1367"/>
      <c r="X108" s="2362"/>
      <c r="Y108" s="1783"/>
      <c r="Z108" s="1783"/>
      <c r="AA108" s="1783"/>
      <c r="AB108" s="1366"/>
      <c r="AC108" s="1366"/>
      <c r="AD108" s="1366"/>
      <c r="AE108" s="1366"/>
      <c r="AF108" s="1366"/>
      <c r="AG108" s="1366"/>
      <c r="AH108" s="1366"/>
      <c r="AI108" s="1366"/>
      <c r="AJ108" s="1783"/>
      <c r="AK108" s="1783"/>
      <c r="AL108" s="1783"/>
      <c r="AM108" s="1783"/>
      <c r="AN108" s="1783"/>
      <c r="AO108" s="1366"/>
      <c r="AP108" s="1366"/>
      <c r="AQ108" s="1366"/>
      <c r="AR108" s="1367"/>
      <c r="AS108" s="41"/>
      <c r="AT108" s="232"/>
      <c r="AU108" s="232"/>
      <c r="AV108" s="232"/>
      <c r="AW108" s="232"/>
      <c r="AX108" s="232"/>
      <c r="AY108" s="232"/>
      <c r="AZ108" s="232"/>
      <c r="BA108" s="232"/>
      <c r="BB108" s="232"/>
      <c r="BC108" s="232"/>
      <c r="BD108" s="232"/>
      <c r="BE108" s="232"/>
      <c r="BF108" s="232"/>
      <c r="BG108" s="232"/>
      <c r="BH108" s="232"/>
      <c r="BI108" s="232"/>
      <c r="BJ108" s="232"/>
      <c r="BK108" s="232"/>
      <c r="BL108" s="232"/>
      <c r="BM108" s="232"/>
      <c r="BN108" s="232"/>
      <c r="BO108" s="232"/>
      <c r="BP108" s="232"/>
      <c r="BQ108" s="238"/>
      <c r="BR108" s="2358"/>
      <c r="BS108" s="2359"/>
      <c r="BT108" s="2360"/>
      <c r="BU108" s="2361"/>
    </row>
    <row r="109" spans="1:73" s="230" customFormat="1" ht="24" hidden="1" customHeight="1" x14ac:dyDescent="0.45">
      <c r="A109" s="237">
        <f t="shared" si="1"/>
        <v>89</v>
      </c>
      <c r="B109" s="2349"/>
      <c r="C109" s="1366"/>
      <c r="D109" s="1366"/>
      <c r="E109" s="1366"/>
      <c r="F109" s="1366"/>
      <c r="G109" s="1366"/>
      <c r="H109" s="1366"/>
      <c r="I109" s="1366"/>
      <c r="J109" s="1366"/>
      <c r="K109" s="1366"/>
      <c r="L109" s="1366"/>
      <c r="M109" s="1366"/>
      <c r="N109" s="1366"/>
      <c r="O109" s="1366"/>
      <c r="P109" s="1366"/>
      <c r="Q109" s="1366"/>
      <c r="R109" s="1366"/>
      <c r="S109" s="1366"/>
      <c r="T109" s="1366"/>
      <c r="U109" s="1366"/>
      <c r="V109" s="1366"/>
      <c r="W109" s="1367"/>
      <c r="X109" s="2362"/>
      <c r="Y109" s="1783"/>
      <c r="Z109" s="1783"/>
      <c r="AA109" s="1783"/>
      <c r="AB109" s="1366"/>
      <c r="AC109" s="1366"/>
      <c r="AD109" s="1366"/>
      <c r="AE109" s="1366"/>
      <c r="AF109" s="1366"/>
      <c r="AG109" s="1366"/>
      <c r="AH109" s="1366"/>
      <c r="AI109" s="1366"/>
      <c r="AJ109" s="1783"/>
      <c r="AK109" s="1783"/>
      <c r="AL109" s="1783"/>
      <c r="AM109" s="1783"/>
      <c r="AN109" s="1783"/>
      <c r="AO109" s="1366"/>
      <c r="AP109" s="1366"/>
      <c r="AQ109" s="1366"/>
      <c r="AR109" s="1367"/>
      <c r="AS109" s="41"/>
      <c r="AT109" s="232"/>
      <c r="AU109" s="232"/>
      <c r="AV109" s="232"/>
      <c r="AW109" s="232"/>
      <c r="AX109" s="232"/>
      <c r="AY109" s="232"/>
      <c r="AZ109" s="232"/>
      <c r="BA109" s="232"/>
      <c r="BB109" s="232"/>
      <c r="BC109" s="232"/>
      <c r="BD109" s="232"/>
      <c r="BE109" s="232"/>
      <c r="BF109" s="232"/>
      <c r="BG109" s="232"/>
      <c r="BH109" s="232"/>
      <c r="BI109" s="232"/>
      <c r="BJ109" s="232"/>
      <c r="BK109" s="232"/>
      <c r="BL109" s="232"/>
      <c r="BM109" s="232"/>
      <c r="BN109" s="232"/>
      <c r="BO109" s="232"/>
      <c r="BP109" s="232"/>
      <c r="BQ109" s="238"/>
      <c r="BR109" s="2358"/>
      <c r="BS109" s="2359"/>
      <c r="BT109" s="2360"/>
      <c r="BU109" s="2361"/>
    </row>
    <row r="110" spans="1:73" s="230" customFormat="1" ht="24" hidden="1" customHeight="1" x14ac:dyDescent="0.45">
      <c r="A110" s="237">
        <f t="shared" si="1"/>
        <v>90</v>
      </c>
      <c r="B110" s="2349"/>
      <c r="C110" s="1366"/>
      <c r="D110" s="1366"/>
      <c r="E110" s="1366"/>
      <c r="F110" s="1366"/>
      <c r="G110" s="1366"/>
      <c r="H110" s="1366"/>
      <c r="I110" s="1366"/>
      <c r="J110" s="1366"/>
      <c r="K110" s="1366"/>
      <c r="L110" s="1366"/>
      <c r="M110" s="1366"/>
      <c r="N110" s="1366"/>
      <c r="O110" s="1366"/>
      <c r="P110" s="1366"/>
      <c r="Q110" s="1366"/>
      <c r="R110" s="1366"/>
      <c r="S110" s="1366"/>
      <c r="T110" s="1366"/>
      <c r="U110" s="1366"/>
      <c r="V110" s="1366"/>
      <c r="W110" s="1367"/>
      <c r="X110" s="2362"/>
      <c r="Y110" s="1783"/>
      <c r="Z110" s="1783"/>
      <c r="AA110" s="1783"/>
      <c r="AB110" s="1366"/>
      <c r="AC110" s="1366"/>
      <c r="AD110" s="1366"/>
      <c r="AE110" s="1366"/>
      <c r="AF110" s="1366"/>
      <c r="AG110" s="1366"/>
      <c r="AH110" s="1366"/>
      <c r="AI110" s="1366"/>
      <c r="AJ110" s="1783"/>
      <c r="AK110" s="1783"/>
      <c r="AL110" s="1783"/>
      <c r="AM110" s="1783"/>
      <c r="AN110" s="1783"/>
      <c r="AO110" s="1366"/>
      <c r="AP110" s="1366"/>
      <c r="AQ110" s="1366"/>
      <c r="AR110" s="1367"/>
      <c r="AS110" s="41"/>
      <c r="AT110" s="232"/>
      <c r="AU110" s="232"/>
      <c r="AV110" s="232"/>
      <c r="AW110" s="232"/>
      <c r="AX110" s="232"/>
      <c r="AY110" s="232"/>
      <c r="AZ110" s="232"/>
      <c r="BA110" s="232"/>
      <c r="BB110" s="232"/>
      <c r="BC110" s="232"/>
      <c r="BD110" s="232"/>
      <c r="BE110" s="232"/>
      <c r="BF110" s="232"/>
      <c r="BG110" s="232"/>
      <c r="BH110" s="232"/>
      <c r="BI110" s="232"/>
      <c r="BJ110" s="232"/>
      <c r="BK110" s="232"/>
      <c r="BL110" s="232"/>
      <c r="BM110" s="232"/>
      <c r="BN110" s="232"/>
      <c r="BO110" s="232"/>
      <c r="BP110" s="232"/>
      <c r="BQ110" s="238"/>
      <c r="BR110" s="2358"/>
      <c r="BS110" s="2359"/>
      <c r="BT110" s="2360"/>
      <c r="BU110" s="2361"/>
    </row>
    <row r="111" spans="1:73" s="230" customFormat="1" ht="24" hidden="1" customHeight="1" x14ac:dyDescent="0.45">
      <c r="A111" s="237">
        <f t="shared" si="1"/>
        <v>91</v>
      </c>
      <c r="B111" s="2349"/>
      <c r="C111" s="1366"/>
      <c r="D111" s="1366"/>
      <c r="E111" s="1366"/>
      <c r="F111" s="1366"/>
      <c r="G111" s="1366"/>
      <c r="H111" s="1366"/>
      <c r="I111" s="1366"/>
      <c r="J111" s="1366"/>
      <c r="K111" s="1366"/>
      <c r="L111" s="1366"/>
      <c r="M111" s="1366"/>
      <c r="N111" s="1366"/>
      <c r="O111" s="1366"/>
      <c r="P111" s="1366"/>
      <c r="Q111" s="1366"/>
      <c r="R111" s="1366"/>
      <c r="S111" s="1366"/>
      <c r="T111" s="1366"/>
      <c r="U111" s="1366"/>
      <c r="V111" s="1366"/>
      <c r="W111" s="1367"/>
      <c r="X111" s="2362"/>
      <c r="Y111" s="1783"/>
      <c r="Z111" s="1783"/>
      <c r="AA111" s="1783"/>
      <c r="AB111" s="1366"/>
      <c r="AC111" s="1366"/>
      <c r="AD111" s="1366"/>
      <c r="AE111" s="1366"/>
      <c r="AF111" s="1366"/>
      <c r="AG111" s="1366"/>
      <c r="AH111" s="1366"/>
      <c r="AI111" s="1366"/>
      <c r="AJ111" s="1783"/>
      <c r="AK111" s="1783"/>
      <c r="AL111" s="1783"/>
      <c r="AM111" s="1783"/>
      <c r="AN111" s="1783"/>
      <c r="AO111" s="1366"/>
      <c r="AP111" s="1366"/>
      <c r="AQ111" s="1366"/>
      <c r="AR111" s="1367"/>
      <c r="AS111" s="41"/>
      <c r="AT111" s="232"/>
      <c r="AU111" s="232"/>
      <c r="AV111" s="232"/>
      <c r="AW111" s="232"/>
      <c r="AX111" s="232"/>
      <c r="AY111" s="232"/>
      <c r="AZ111" s="232"/>
      <c r="BA111" s="232"/>
      <c r="BB111" s="232"/>
      <c r="BC111" s="232"/>
      <c r="BD111" s="232"/>
      <c r="BE111" s="232"/>
      <c r="BF111" s="232"/>
      <c r="BG111" s="232"/>
      <c r="BH111" s="232"/>
      <c r="BI111" s="232"/>
      <c r="BJ111" s="232"/>
      <c r="BK111" s="232"/>
      <c r="BL111" s="232"/>
      <c r="BM111" s="232"/>
      <c r="BN111" s="232"/>
      <c r="BO111" s="232"/>
      <c r="BP111" s="232"/>
      <c r="BQ111" s="238"/>
      <c r="BR111" s="2358"/>
      <c r="BS111" s="2359"/>
      <c r="BT111" s="2360"/>
      <c r="BU111" s="2361"/>
    </row>
    <row r="112" spans="1:73" s="230" customFormat="1" ht="24" hidden="1" customHeight="1" x14ac:dyDescent="0.45">
      <c r="A112" s="237">
        <f t="shared" si="1"/>
        <v>92</v>
      </c>
      <c r="B112" s="2349"/>
      <c r="C112" s="1366"/>
      <c r="D112" s="1366"/>
      <c r="E112" s="1366"/>
      <c r="F112" s="1366"/>
      <c r="G112" s="1366"/>
      <c r="H112" s="1366"/>
      <c r="I112" s="1366"/>
      <c r="J112" s="1366"/>
      <c r="K112" s="1366"/>
      <c r="L112" s="1366"/>
      <c r="M112" s="1366"/>
      <c r="N112" s="1366"/>
      <c r="O112" s="1366"/>
      <c r="P112" s="1366"/>
      <c r="Q112" s="1366"/>
      <c r="R112" s="1366"/>
      <c r="S112" s="1366"/>
      <c r="T112" s="1366"/>
      <c r="U112" s="1366"/>
      <c r="V112" s="1366"/>
      <c r="W112" s="1367"/>
      <c r="X112" s="2362"/>
      <c r="Y112" s="1783"/>
      <c r="Z112" s="1783"/>
      <c r="AA112" s="1783"/>
      <c r="AB112" s="1366"/>
      <c r="AC112" s="1366"/>
      <c r="AD112" s="1366"/>
      <c r="AE112" s="1366"/>
      <c r="AF112" s="1366"/>
      <c r="AG112" s="1366"/>
      <c r="AH112" s="1366"/>
      <c r="AI112" s="1366"/>
      <c r="AJ112" s="1783"/>
      <c r="AK112" s="1783"/>
      <c r="AL112" s="1783"/>
      <c r="AM112" s="1783"/>
      <c r="AN112" s="1783"/>
      <c r="AO112" s="1366"/>
      <c r="AP112" s="1366"/>
      <c r="AQ112" s="1366"/>
      <c r="AR112" s="1367"/>
      <c r="AS112" s="41"/>
      <c r="AT112" s="232"/>
      <c r="AU112" s="232"/>
      <c r="AV112" s="232"/>
      <c r="AW112" s="232"/>
      <c r="AX112" s="232"/>
      <c r="AY112" s="232"/>
      <c r="AZ112" s="232"/>
      <c r="BA112" s="232"/>
      <c r="BB112" s="232"/>
      <c r="BC112" s="232"/>
      <c r="BD112" s="232"/>
      <c r="BE112" s="232"/>
      <c r="BF112" s="232"/>
      <c r="BG112" s="232"/>
      <c r="BH112" s="232"/>
      <c r="BI112" s="232"/>
      <c r="BJ112" s="232"/>
      <c r="BK112" s="232"/>
      <c r="BL112" s="232"/>
      <c r="BM112" s="232"/>
      <c r="BN112" s="232"/>
      <c r="BO112" s="232"/>
      <c r="BP112" s="232"/>
      <c r="BQ112" s="238"/>
      <c r="BR112" s="2358"/>
      <c r="BS112" s="2359"/>
      <c r="BT112" s="2360"/>
      <c r="BU112" s="2361"/>
    </row>
    <row r="113" spans="1:73" s="230" customFormat="1" ht="24" hidden="1" customHeight="1" x14ac:dyDescent="0.45">
      <c r="A113" s="237">
        <f t="shared" si="1"/>
        <v>93</v>
      </c>
      <c r="B113" s="2349"/>
      <c r="C113" s="1366"/>
      <c r="D113" s="1366"/>
      <c r="E113" s="1366"/>
      <c r="F113" s="1366"/>
      <c r="G113" s="1366"/>
      <c r="H113" s="1366"/>
      <c r="I113" s="1366"/>
      <c r="J113" s="1366"/>
      <c r="K113" s="1366"/>
      <c r="L113" s="1366"/>
      <c r="M113" s="1366"/>
      <c r="N113" s="1366"/>
      <c r="O113" s="1366"/>
      <c r="P113" s="1366"/>
      <c r="Q113" s="1366"/>
      <c r="R113" s="1366"/>
      <c r="S113" s="1366"/>
      <c r="T113" s="1366"/>
      <c r="U113" s="1366"/>
      <c r="V113" s="1366"/>
      <c r="W113" s="1367"/>
      <c r="X113" s="2362"/>
      <c r="Y113" s="1783"/>
      <c r="Z113" s="1783"/>
      <c r="AA113" s="1783"/>
      <c r="AB113" s="1366"/>
      <c r="AC113" s="1366"/>
      <c r="AD113" s="1366"/>
      <c r="AE113" s="1366"/>
      <c r="AF113" s="1366"/>
      <c r="AG113" s="1366"/>
      <c r="AH113" s="1366"/>
      <c r="AI113" s="1366"/>
      <c r="AJ113" s="1783"/>
      <c r="AK113" s="1783"/>
      <c r="AL113" s="1783"/>
      <c r="AM113" s="1783"/>
      <c r="AN113" s="1783"/>
      <c r="AO113" s="1366"/>
      <c r="AP113" s="1366"/>
      <c r="AQ113" s="1366"/>
      <c r="AR113" s="1367"/>
      <c r="AS113" s="41"/>
      <c r="AT113" s="232"/>
      <c r="AU113" s="232"/>
      <c r="AV113" s="232"/>
      <c r="AW113" s="232"/>
      <c r="AX113" s="232"/>
      <c r="AY113" s="232"/>
      <c r="AZ113" s="232"/>
      <c r="BA113" s="232"/>
      <c r="BB113" s="232"/>
      <c r="BC113" s="232"/>
      <c r="BD113" s="232"/>
      <c r="BE113" s="232"/>
      <c r="BF113" s="232"/>
      <c r="BG113" s="232"/>
      <c r="BH113" s="232"/>
      <c r="BI113" s="232"/>
      <c r="BJ113" s="232"/>
      <c r="BK113" s="232"/>
      <c r="BL113" s="232"/>
      <c r="BM113" s="232"/>
      <c r="BN113" s="232"/>
      <c r="BO113" s="232"/>
      <c r="BP113" s="232"/>
      <c r="BQ113" s="238"/>
      <c r="BR113" s="2358"/>
      <c r="BS113" s="2359"/>
      <c r="BT113" s="2360"/>
      <c r="BU113" s="2361"/>
    </row>
    <row r="114" spans="1:73" s="230" customFormat="1" ht="24" hidden="1" customHeight="1" x14ac:dyDescent="0.45">
      <c r="A114" s="237">
        <f t="shared" si="1"/>
        <v>94</v>
      </c>
      <c r="B114" s="2349"/>
      <c r="C114" s="1366"/>
      <c r="D114" s="1366"/>
      <c r="E114" s="1366"/>
      <c r="F114" s="1366"/>
      <c r="G114" s="1366"/>
      <c r="H114" s="1366"/>
      <c r="I114" s="1366"/>
      <c r="J114" s="1366"/>
      <c r="K114" s="1366"/>
      <c r="L114" s="1366"/>
      <c r="M114" s="1366"/>
      <c r="N114" s="1366"/>
      <c r="O114" s="1366"/>
      <c r="P114" s="1366"/>
      <c r="Q114" s="1366"/>
      <c r="R114" s="1366"/>
      <c r="S114" s="1366"/>
      <c r="T114" s="1366"/>
      <c r="U114" s="1366"/>
      <c r="V114" s="1366"/>
      <c r="W114" s="1367"/>
      <c r="X114" s="2362"/>
      <c r="Y114" s="1783"/>
      <c r="Z114" s="1783"/>
      <c r="AA114" s="1783"/>
      <c r="AB114" s="1366"/>
      <c r="AC114" s="1366"/>
      <c r="AD114" s="1366"/>
      <c r="AE114" s="1366"/>
      <c r="AF114" s="1366"/>
      <c r="AG114" s="1366"/>
      <c r="AH114" s="1366"/>
      <c r="AI114" s="1366"/>
      <c r="AJ114" s="1783"/>
      <c r="AK114" s="1783"/>
      <c r="AL114" s="1783"/>
      <c r="AM114" s="1783"/>
      <c r="AN114" s="1783"/>
      <c r="AO114" s="1366"/>
      <c r="AP114" s="1366"/>
      <c r="AQ114" s="1366"/>
      <c r="AR114" s="1367"/>
      <c r="AS114" s="41"/>
      <c r="AT114" s="232"/>
      <c r="AU114" s="232"/>
      <c r="AV114" s="232"/>
      <c r="AW114" s="232"/>
      <c r="AX114" s="232"/>
      <c r="AY114" s="232"/>
      <c r="AZ114" s="232"/>
      <c r="BA114" s="232"/>
      <c r="BB114" s="232"/>
      <c r="BC114" s="232"/>
      <c r="BD114" s="232"/>
      <c r="BE114" s="232"/>
      <c r="BF114" s="232"/>
      <c r="BG114" s="232"/>
      <c r="BH114" s="232"/>
      <c r="BI114" s="232"/>
      <c r="BJ114" s="232"/>
      <c r="BK114" s="232"/>
      <c r="BL114" s="232"/>
      <c r="BM114" s="232"/>
      <c r="BN114" s="232"/>
      <c r="BO114" s="232"/>
      <c r="BP114" s="232"/>
      <c r="BQ114" s="238"/>
      <c r="BR114" s="2358"/>
      <c r="BS114" s="2359"/>
      <c r="BT114" s="2360"/>
      <c r="BU114" s="2361"/>
    </row>
    <row r="115" spans="1:73" s="230" customFormat="1" ht="24" hidden="1" customHeight="1" x14ac:dyDescent="0.45">
      <c r="A115" s="237">
        <f t="shared" si="1"/>
        <v>95</v>
      </c>
      <c r="B115" s="2349"/>
      <c r="C115" s="1366"/>
      <c r="D115" s="1366"/>
      <c r="E115" s="1366"/>
      <c r="F115" s="1366"/>
      <c r="G115" s="1366"/>
      <c r="H115" s="1366"/>
      <c r="I115" s="1366"/>
      <c r="J115" s="1366"/>
      <c r="K115" s="1366"/>
      <c r="L115" s="1366"/>
      <c r="M115" s="1366"/>
      <c r="N115" s="1366"/>
      <c r="O115" s="1366"/>
      <c r="P115" s="1366"/>
      <c r="Q115" s="1366"/>
      <c r="R115" s="1366"/>
      <c r="S115" s="1366"/>
      <c r="T115" s="1366"/>
      <c r="U115" s="1366"/>
      <c r="V115" s="1366"/>
      <c r="W115" s="1367"/>
      <c r="X115" s="2362"/>
      <c r="Y115" s="1783"/>
      <c r="Z115" s="1783"/>
      <c r="AA115" s="1783"/>
      <c r="AB115" s="1366"/>
      <c r="AC115" s="1366"/>
      <c r="AD115" s="1366"/>
      <c r="AE115" s="1366"/>
      <c r="AF115" s="1366"/>
      <c r="AG115" s="1366"/>
      <c r="AH115" s="1366"/>
      <c r="AI115" s="1366"/>
      <c r="AJ115" s="1783"/>
      <c r="AK115" s="1783"/>
      <c r="AL115" s="1783"/>
      <c r="AM115" s="1783"/>
      <c r="AN115" s="1783"/>
      <c r="AO115" s="1366"/>
      <c r="AP115" s="1366"/>
      <c r="AQ115" s="1366"/>
      <c r="AR115" s="1367"/>
      <c r="AS115" s="41"/>
      <c r="AT115" s="232"/>
      <c r="AU115" s="232"/>
      <c r="AV115" s="232"/>
      <c r="AW115" s="232"/>
      <c r="AX115" s="232"/>
      <c r="AY115" s="232"/>
      <c r="AZ115" s="232"/>
      <c r="BA115" s="232"/>
      <c r="BB115" s="232"/>
      <c r="BC115" s="232"/>
      <c r="BD115" s="232"/>
      <c r="BE115" s="232"/>
      <c r="BF115" s="232"/>
      <c r="BG115" s="232"/>
      <c r="BH115" s="232"/>
      <c r="BI115" s="232"/>
      <c r="BJ115" s="232"/>
      <c r="BK115" s="232"/>
      <c r="BL115" s="232"/>
      <c r="BM115" s="232"/>
      <c r="BN115" s="232"/>
      <c r="BO115" s="232"/>
      <c r="BP115" s="232"/>
      <c r="BQ115" s="238"/>
      <c r="BR115" s="2358"/>
      <c r="BS115" s="2359"/>
      <c r="BT115" s="2360"/>
      <c r="BU115" s="2361"/>
    </row>
    <row r="116" spans="1:73" s="230" customFormat="1" ht="24" hidden="1" customHeight="1" x14ac:dyDescent="0.45">
      <c r="A116" s="237">
        <f t="shared" si="1"/>
        <v>96</v>
      </c>
      <c r="B116" s="2349"/>
      <c r="C116" s="1366"/>
      <c r="D116" s="1366"/>
      <c r="E116" s="1366"/>
      <c r="F116" s="1366"/>
      <c r="G116" s="1366"/>
      <c r="H116" s="1366"/>
      <c r="I116" s="1366"/>
      <c r="J116" s="1366"/>
      <c r="K116" s="1366"/>
      <c r="L116" s="1366"/>
      <c r="M116" s="1366"/>
      <c r="N116" s="1366"/>
      <c r="O116" s="1366"/>
      <c r="P116" s="1366"/>
      <c r="Q116" s="1366"/>
      <c r="R116" s="1366"/>
      <c r="S116" s="1366"/>
      <c r="T116" s="1366"/>
      <c r="U116" s="1366"/>
      <c r="V116" s="1366"/>
      <c r="W116" s="1367"/>
      <c r="X116" s="2362"/>
      <c r="Y116" s="1783"/>
      <c r="Z116" s="1783"/>
      <c r="AA116" s="1783"/>
      <c r="AB116" s="1366"/>
      <c r="AC116" s="1366"/>
      <c r="AD116" s="1366"/>
      <c r="AE116" s="1366"/>
      <c r="AF116" s="1366"/>
      <c r="AG116" s="1366"/>
      <c r="AH116" s="1366"/>
      <c r="AI116" s="1366"/>
      <c r="AJ116" s="1783"/>
      <c r="AK116" s="1783"/>
      <c r="AL116" s="1783"/>
      <c r="AM116" s="1783"/>
      <c r="AN116" s="1783"/>
      <c r="AO116" s="1366"/>
      <c r="AP116" s="1366"/>
      <c r="AQ116" s="1366"/>
      <c r="AR116" s="1367"/>
      <c r="AS116" s="41"/>
      <c r="AT116" s="232"/>
      <c r="AU116" s="232"/>
      <c r="AV116" s="232"/>
      <c r="AW116" s="232"/>
      <c r="AX116" s="232"/>
      <c r="AY116" s="232"/>
      <c r="AZ116" s="232"/>
      <c r="BA116" s="232"/>
      <c r="BB116" s="232"/>
      <c r="BC116" s="232"/>
      <c r="BD116" s="232"/>
      <c r="BE116" s="232"/>
      <c r="BF116" s="232"/>
      <c r="BG116" s="232"/>
      <c r="BH116" s="232"/>
      <c r="BI116" s="232"/>
      <c r="BJ116" s="232"/>
      <c r="BK116" s="232"/>
      <c r="BL116" s="232"/>
      <c r="BM116" s="232"/>
      <c r="BN116" s="232"/>
      <c r="BO116" s="232"/>
      <c r="BP116" s="232"/>
      <c r="BQ116" s="238"/>
      <c r="BR116" s="2358"/>
      <c r="BS116" s="2359"/>
      <c r="BT116" s="2360"/>
      <c r="BU116" s="2361"/>
    </row>
    <row r="117" spans="1:73" s="230" customFormat="1" ht="24" hidden="1" customHeight="1" x14ac:dyDescent="0.45">
      <c r="A117" s="237">
        <f t="shared" si="1"/>
        <v>97</v>
      </c>
      <c r="B117" s="2349"/>
      <c r="C117" s="1366"/>
      <c r="D117" s="1366"/>
      <c r="E117" s="1366"/>
      <c r="F117" s="1366"/>
      <c r="G117" s="1366"/>
      <c r="H117" s="1366"/>
      <c r="I117" s="1366"/>
      <c r="J117" s="1366"/>
      <c r="K117" s="1366"/>
      <c r="L117" s="1366"/>
      <c r="M117" s="1366"/>
      <c r="N117" s="1366"/>
      <c r="O117" s="1366"/>
      <c r="P117" s="1366"/>
      <c r="Q117" s="1366"/>
      <c r="R117" s="1366"/>
      <c r="S117" s="1366"/>
      <c r="T117" s="1366"/>
      <c r="U117" s="1366"/>
      <c r="V117" s="1366"/>
      <c r="W117" s="1367"/>
      <c r="X117" s="2362"/>
      <c r="Y117" s="1783"/>
      <c r="Z117" s="1783"/>
      <c r="AA117" s="1783"/>
      <c r="AB117" s="1366"/>
      <c r="AC117" s="1366"/>
      <c r="AD117" s="1366"/>
      <c r="AE117" s="1366"/>
      <c r="AF117" s="1366"/>
      <c r="AG117" s="1366"/>
      <c r="AH117" s="1366"/>
      <c r="AI117" s="1366"/>
      <c r="AJ117" s="1783"/>
      <c r="AK117" s="1783"/>
      <c r="AL117" s="1783"/>
      <c r="AM117" s="1783"/>
      <c r="AN117" s="1783"/>
      <c r="AO117" s="1366"/>
      <c r="AP117" s="1366"/>
      <c r="AQ117" s="1366"/>
      <c r="AR117" s="1367"/>
      <c r="AS117" s="41"/>
      <c r="AT117" s="232"/>
      <c r="AU117" s="232"/>
      <c r="AV117" s="232"/>
      <c r="AW117" s="232"/>
      <c r="AX117" s="232"/>
      <c r="AY117" s="232"/>
      <c r="AZ117" s="232"/>
      <c r="BA117" s="232"/>
      <c r="BB117" s="232"/>
      <c r="BC117" s="232"/>
      <c r="BD117" s="232"/>
      <c r="BE117" s="232"/>
      <c r="BF117" s="232"/>
      <c r="BG117" s="232"/>
      <c r="BH117" s="232"/>
      <c r="BI117" s="232"/>
      <c r="BJ117" s="232"/>
      <c r="BK117" s="232"/>
      <c r="BL117" s="232"/>
      <c r="BM117" s="232"/>
      <c r="BN117" s="232"/>
      <c r="BO117" s="232"/>
      <c r="BP117" s="232"/>
      <c r="BQ117" s="238"/>
      <c r="BR117" s="2358"/>
      <c r="BS117" s="2359"/>
      <c r="BT117" s="2360"/>
      <c r="BU117" s="2361"/>
    </row>
    <row r="118" spans="1:73" s="230" customFormat="1" ht="24" hidden="1" customHeight="1" x14ac:dyDescent="0.45">
      <c r="A118" s="237">
        <f t="shared" si="1"/>
        <v>98</v>
      </c>
      <c r="B118" s="2349"/>
      <c r="C118" s="1366"/>
      <c r="D118" s="1366"/>
      <c r="E118" s="1366"/>
      <c r="F118" s="1366"/>
      <c r="G118" s="1366"/>
      <c r="H118" s="1366"/>
      <c r="I118" s="1366"/>
      <c r="J118" s="1366"/>
      <c r="K118" s="1366"/>
      <c r="L118" s="1366"/>
      <c r="M118" s="1366"/>
      <c r="N118" s="1366"/>
      <c r="O118" s="1366"/>
      <c r="P118" s="1366"/>
      <c r="Q118" s="1366"/>
      <c r="R118" s="1366"/>
      <c r="S118" s="1366"/>
      <c r="T118" s="1366"/>
      <c r="U118" s="1366"/>
      <c r="V118" s="1366"/>
      <c r="W118" s="1367"/>
      <c r="X118" s="2362"/>
      <c r="Y118" s="1783"/>
      <c r="Z118" s="1783"/>
      <c r="AA118" s="1783"/>
      <c r="AB118" s="1366"/>
      <c r="AC118" s="1366"/>
      <c r="AD118" s="1366"/>
      <c r="AE118" s="1366"/>
      <c r="AF118" s="1366"/>
      <c r="AG118" s="1366"/>
      <c r="AH118" s="1366"/>
      <c r="AI118" s="1366"/>
      <c r="AJ118" s="1783"/>
      <c r="AK118" s="1783"/>
      <c r="AL118" s="1783"/>
      <c r="AM118" s="1783"/>
      <c r="AN118" s="1783"/>
      <c r="AO118" s="1366"/>
      <c r="AP118" s="1366"/>
      <c r="AQ118" s="1366"/>
      <c r="AR118" s="1367"/>
      <c r="AS118" s="41"/>
      <c r="AT118" s="232"/>
      <c r="AU118" s="232"/>
      <c r="AV118" s="232"/>
      <c r="AW118" s="232"/>
      <c r="AX118" s="232"/>
      <c r="AY118" s="232"/>
      <c r="AZ118" s="232"/>
      <c r="BA118" s="232"/>
      <c r="BB118" s="232"/>
      <c r="BC118" s="232"/>
      <c r="BD118" s="232"/>
      <c r="BE118" s="232"/>
      <c r="BF118" s="232"/>
      <c r="BG118" s="232"/>
      <c r="BH118" s="232"/>
      <c r="BI118" s="232"/>
      <c r="BJ118" s="232"/>
      <c r="BK118" s="232"/>
      <c r="BL118" s="232"/>
      <c r="BM118" s="232"/>
      <c r="BN118" s="232"/>
      <c r="BO118" s="232"/>
      <c r="BP118" s="232"/>
      <c r="BQ118" s="238"/>
      <c r="BR118" s="2358"/>
      <c r="BS118" s="2359"/>
      <c r="BT118" s="2360"/>
      <c r="BU118" s="2361"/>
    </row>
    <row r="119" spans="1:73" s="230" customFormat="1" ht="24" hidden="1" customHeight="1" x14ac:dyDescent="0.45">
      <c r="A119" s="237">
        <f t="shared" si="1"/>
        <v>99</v>
      </c>
      <c r="B119" s="2349"/>
      <c r="C119" s="1366"/>
      <c r="D119" s="1366"/>
      <c r="E119" s="1366"/>
      <c r="F119" s="1366"/>
      <c r="G119" s="1366"/>
      <c r="H119" s="1366"/>
      <c r="I119" s="1366"/>
      <c r="J119" s="1366"/>
      <c r="K119" s="1366"/>
      <c r="L119" s="1366"/>
      <c r="M119" s="1366"/>
      <c r="N119" s="1366"/>
      <c r="O119" s="1366"/>
      <c r="P119" s="1366"/>
      <c r="Q119" s="1366"/>
      <c r="R119" s="1366"/>
      <c r="S119" s="1366"/>
      <c r="T119" s="1366"/>
      <c r="U119" s="1366"/>
      <c r="V119" s="1366"/>
      <c r="W119" s="1367"/>
      <c r="X119" s="2362"/>
      <c r="Y119" s="1783"/>
      <c r="Z119" s="1783"/>
      <c r="AA119" s="1783"/>
      <c r="AB119" s="1366"/>
      <c r="AC119" s="1366"/>
      <c r="AD119" s="1366"/>
      <c r="AE119" s="1366"/>
      <c r="AF119" s="1366"/>
      <c r="AG119" s="1366"/>
      <c r="AH119" s="1366"/>
      <c r="AI119" s="1366"/>
      <c r="AJ119" s="1366"/>
      <c r="AK119" s="1366"/>
      <c r="AL119" s="1366"/>
      <c r="AM119" s="1366"/>
      <c r="AN119" s="1366"/>
      <c r="AO119" s="1366"/>
      <c r="AP119" s="1366"/>
      <c r="AQ119" s="1366"/>
      <c r="AR119" s="1367"/>
      <c r="AS119" s="41"/>
      <c r="AT119" s="232"/>
      <c r="AU119" s="232"/>
      <c r="AV119" s="232"/>
      <c r="AW119" s="232"/>
      <c r="AX119" s="232"/>
      <c r="AY119" s="232"/>
      <c r="AZ119" s="232"/>
      <c r="BA119" s="232"/>
      <c r="BB119" s="232"/>
      <c r="BC119" s="232"/>
      <c r="BD119" s="232"/>
      <c r="BE119" s="232"/>
      <c r="BF119" s="232"/>
      <c r="BG119" s="232"/>
      <c r="BH119" s="232"/>
      <c r="BI119" s="232"/>
      <c r="BJ119" s="232"/>
      <c r="BK119" s="232"/>
      <c r="BL119" s="232"/>
      <c r="BM119" s="232"/>
      <c r="BN119" s="232"/>
      <c r="BO119" s="232"/>
      <c r="BP119" s="232"/>
      <c r="BQ119" s="238"/>
      <c r="BR119" s="2358"/>
      <c r="BS119" s="2359"/>
      <c r="BT119" s="2360"/>
      <c r="BU119" s="2361"/>
    </row>
    <row r="120" spans="1:73" s="230" customFormat="1" ht="24" hidden="1" customHeight="1" x14ac:dyDescent="0.45">
      <c r="A120" s="237">
        <f t="shared" si="1"/>
        <v>100</v>
      </c>
      <c r="B120" s="2349"/>
      <c r="C120" s="1366"/>
      <c r="D120" s="1366"/>
      <c r="E120" s="1366"/>
      <c r="F120" s="1366"/>
      <c r="G120" s="1366"/>
      <c r="H120" s="1366"/>
      <c r="I120" s="1366"/>
      <c r="J120" s="1366"/>
      <c r="K120" s="1366"/>
      <c r="L120" s="1366"/>
      <c r="M120" s="1366"/>
      <c r="N120" s="1366"/>
      <c r="O120" s="1366"/>
      <c r="P120" s="1366"/>
      <c r="Q120" s="1366"/>
      <c r="R120" s="1366"/>
      <c r="S120" s="1366"/>
      <c r="T120" s="1366"/>
      <c r="U120" s="1366"/>
      <c r="V120" s="1366"/>
      <c r="W120" s="1367"/>
      <c r="X120" s="2362"/>
      <c r="Y120" s="1783"/>
      <c r="Z120" s="1783"/>
      <c r="AA120" s="1783"/>
      <c r="AB120" s="1366"/>
      <c r="AC120" s="1366"/>
      <c r="AD120" s="1366"/>
      <c r="AE120" s="1366"/>
      <c r="AF120" s="1366"/>
      <c r="AG120" s="1366"/>
      <c r="AH120" s="1366"/>
      <c r="AI120" s="1366"/>
      <c r="AJ120" s="1366"/>
      <c r="AK120" s="1366"/>
      <c r="AL120" s="1366"/>
      <c r="AM120" s="1366"/>
      <c r="AN120" s="1366"/>
      <c r="AO120" s="1366"/>
      <c r="AP120" s="1366"/>
      <c r="AQ120" s="1366"/>
      <c r="AR120" s="1367"/>
      <c r="AS120" s="41"/>
      <c r="AT120" s="232"/>
      <c r="AU120" s="232"/>
      <c r="AV120" s="232"/>
      <c r="AW120" s="232"/>
      <c r="AX120" s="232"/>
      <c r="AY120" s="232"/>
      <c r="AZ120" s="232"/>
      <c r="BA120" s="232"/>
      <c r="BB120" s="232"/>
      <c r="BC120" s="232"/>
      <c r="BD120" s="232"/>
      <c r="BE120" s="232"/>
      <c r="BF120" s="232"/>
      <c r="BG120" s="232"/>
      <c r="BH120" s="232"/>
      <c r="BI120" s="232"/>
      <c r="BJ120" s="232"/>
      <c r="BK120" s="232"/>
      <c r="BL120" s="232"/>
      <c r="BM120" s="232"/>
      <c r="BN120" s="232"/>
      <c r="BO120" s="232"/>
      <c r="BP120" s="232"/>
      <c r="BQ120" s="238"/>
      <c r="BR120" s="2358"/>
      <c r="BS120" s="2359"/>
      <c r="BT120" s="2360"/>
      <c r="BU120" s="2361"/>
    </row>
    <row r="121" spans="1:73" s="230" customFormat="1" ht="24" hidden="1" customHeight="1" x14ac:dyDescent="0.45">
      <c r="A121" s="237">
        <f t="shared" si="1"/>
        <v>101</v>
      </c>
      <c r="B121" s="2349"/>
      <c r="C121" s="1366"/>
      <c r="D121" s="1366"/>
      <c r="E121" s="1366"/>
      <c r="F121" s="1366"/>
      <c r="G121" s="1366"/>
      <c r="H121" s="1366"/>
      <c r="I121" s="1366"/>
      <c r="J121" s="1366"/>
      <c r="K121" s="1366"/>
      <c r="L121" s="1366"/>
      <c r="M121" s="1366"/>
      <c r="N121" s="1366"/>
      <c r="O121" s="1366"/>
      <c r="P121" s="1366"/>
      <c r="Q121" s="1366"/>
      <c r="R121" s="1366"/>
      <c r="S121" s="1366"/>
      <c r="T121" s="1366"/>
      <c r="U121" s="1366"/>
      <c r="V121" s="1366"/>
      <c r="W121" s="1367"/>
      <c r="X121" s="2362"/>
      <c r="Y121" s="1783"/>
      <c r="Z121" s="1783"/>
      <c r="AA121" s="1783"/>
      <c r="AB121" s="1366"/>
      <c r="AC121" s="1366"/>
      <c r="AD121" s="1366"/>
      <c r="AE121" s="1366"/>
      <c r="AF121" s="1366"/>
      <c r="AG121" s="1366"/>
      <c r="AH121" s="1366"/>
      <c r="AI121" s="1366"/>
      <c r="AJ121" s="1366"/>
      <c r="AK121" s="1366"/>
      <c r="AL121" s="1366"/>
      <c r="AM121" s="1366"/>
      <c r="AN121" s="1366"/>
      <c r="AO121" s="1366"/>
      <c r="AP121" s="1366"/>
      <c r="AQ121" s="1366"/>
      <c r="AR121" s="1367"/>
      <c r="AS121" s="41"/>
      <c r="AT121" s="232"/>
      <c r="AU121" s="232"/>
      <c r="AV121" s="232"/>
      <c r="AW121" s="232"/>
      <c r="AX121" s="232"/>
      <c r="AY121" s="232"/>
      <c r="AZ121" s="232"/>
      <c r="BA121" s="232"/>
      <c r="BB121" s="232"/>
      <c r="BC121" s="232"/>
      <c r="BD121" s="232"/>
      <c r="BE121" s="232"/>
      <c r="BF121" s="232"/>
      <c r="BG121" s="232"/>
      <c r="BH121" s="232"/>
      <c r="BI121" s="232"/>
      <c r="BJ121" s="232"/>
      <c r="BK121" s="232"/>
      <c r="BL121" s="232"/>
      <c r="BM121" s="232"/>
      <c r="BN121" s="232"/>
      <c r="BO121" s="232"/>
      <c r="BP121" s="232"/>
      <c r="BQ121" s="238"/>
      <c r="BR121" s="2358"/>
      <c r="BS121" s="2359"/>
      <c r="BT121" s="2360"/>
      <c r="BU121" s="2361"/>
    </row>
    <row r="122" spans="1:73" s="230" customFormat="1" ht="24" hidden="1" customHeight="1" x14ac:dyDescent="0.45">
      <c r="A122" s="237">
        <f t="shared" si="1"/>
        <v>102</v>
      </c>
      <c r="B122" s="2370"/>
      <c r="C122" s="1368"/>
      <c r="D122" s="1368"/>
      <c r="E122" s="1368"/>
      <c r="F122" s="1368"/>
      <c r="G122" s="1368"/>
      <c r="H122" s="1368"/>
      <c r="I122" s="1368"/>
      <c r="J122" s="1368"/>
      <c r="K122" s="1368"/>
      <c r="L122" s="1368"/>
      <c r="M122" s="1368"/>
      <c r="N122" s="1368"/>
      <c r="O122" s="1368"/>
      <c r="P122" s="1368"/>
      <c r="Q122" s="1368"/>
      <c r="R122" s="1368"/>
      <c r="S122" s="1368"/>
      <c r="T122" s="1368"/>
      <c r="U122" s="1368"/>
      <c r="V122" s="1368"/>
      <c r="W122" s="1369"/>
      <c r="X122" s="2371"/>
      <c r="Y122" s="1810"/>
      <c r="Z122" s="1810"/>
      <c r="AA122" s="1810"/>
      <c r="AB122" s="1368"/>
      <c r="AC122" s="1368"/>
      <c r="AD122" s="1368"/>
      <c r="AE122" s="1368"/>
      <c r="AF122" s="1368"/>
      <c r="AG122" s="1368"/>
      <c r="AH122" s="1368"/>
      <c r="AI122" s="1368"/>
      <c r="AJ122" s="1368"/>
      <c r="AK122" s="1368"/>
      <c r="AL122" s="1368"/>
      <c r="AM122" s="1368"/>
      <c r="AN122" s="1368"/>
      <c r="AO122" s="1368"/>
      <c r="AP122" s="1368"/>
      <c r="AQ122" s="1368"/>
      <c r="AR122" s="1369"/>
      <c r="AS122" s="239"/>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c r="BQ122" s="241"/>
      <c r="BR122" s="2363"/>
      <c r="BS122" s="2364"/>
      <c r="BT122" s="2365"/>
      <c r="BU122" s="2366"/>
    </row>
  </sheetData>
  <mergeCells count="1404">
    <mergeCell ref="BG15:BU15"/>
    <mergeCell ref="AH122:AI122"/>
    <mergeCell ref="AJ122:AN122"/>
    <mergeCell ref="AO122:AR122"/>
    <mergeCell ref="BR122:BU122"/>
    <mergeCell ref="BR121:BU121"/>
    <mergeCell ref="B122:E122"/>
    <mergeCell ref="F122:I122"/>
    <mergeCell ref="J122:K122"/>
    <mergeCell ref="L122:M122"/>
    <mergeCell ref="N122:Q122"/>
    <mergeCell ref="R122:W122"/>
    <mergeCell ref="X122:AA122"/>
    <mergeCell ref="AB122:AE122"/>
    <mergeCell ref="AF122:AG122"/>
    <mergeCell ref="X121:AA121"/>
    <mergeCell ref="AB121:AE121"/>
    <mergeCell ref="AF121:AG121"/>
    <mergeCell ref="AH121:AI121"/>
    <mergeCell ref="AJ121:AN121"/>
    <mergeCell ref="AO121:AR121"/>
    <mergeCell ref="AH120:AI120"/>
    <mergeCell ref="AJ120:AN120"/>
    <mergeCell ref="AO120:AR120"/>
    <mergeCell ref="BR120:BU120"/>
    <mergeCell ref="B121:E121"/>
    <mergeCell ref="F121:I121"/>
    <mergeCell ref="J121:K121"/>
    <mergeCell ref="L121:M121"/>
    <mergeCell ref="N121:Q121"/>
    <mergeCell ref="R121:W121"/>
    <mergeCell ref="BR119:BU119"/>
    <mergeCell ref="B120:E120"/>
    <mergeCell ref="F120:I120"/>
    <mergeCell ref="J120:K120"/>
    <mergeCell ref="L120:M120"/>
    <mergeCell ref="N120:Q120"/>
    <mergeCell ref="R120:W120"/>
    <mergeCell ref="X120:AA120"/>
    <mergeCell ref="AB120:AE120"/>
    <mergeCell ref="AF120:AG120"/>
    <mergeCell ref="X119:AA119"/>
    <mergeCell ref="AB119:AE119"/>
    <mergeCell ref="AF119:AG119"/>
    <mergeCell ref="AH119:AI119"/>
    <mergeCell ref="AJ119:AN119"/>
    <mergeCell ref="AO119:AR119"/>
    <mergeCell ref="AH118:AI118"/>
    <mergeCell ref="AJ118:AN118"/>
    <mergeCell ref="AO118:AR118"/>
    <mergeCell ref="BR118:BU118"/>
    <mergeCell ref="B119:E119"/>
    <mergeCell ref="F119:I119"/>
    <mergeCell ref="J119:K119"/>
    <mergeCell ref="L119:M119"/>
    <mergeCell ref="N119:Q119"/>
    <mergeCell ref="R119:W119"/>
    <mergeCell ref="BR117:BU117"/>
    <mergeCell ref="B118:E118"/>
    <mergeCell ref="F118:I118"/>
    <mergeCell ref="J118:K118"/>
    <mergeCell ref="L118:M118"/>
    <mergeCell ref="N118:Q118"/>
    <mergeCell ref="R118:W118"/>
    <mergeCell ref="X118:AA118"/>
    <mergeCell ref="AB118:AE118"/>
    <mergeCell ref="AF118:AG118"/>
    <mergeCell ref="X117:AA117"/>
    <mergeCell ref="AB117:AE117"/>
    <mergeCell ref="AF117:AG117"/>
    <mergeCell ref="AH117:AI117"/>
    <mergeCell ref="AJ117:AN117"/>
    <mergeCell ref="AO117:AR117"/>
    <mergeCell ref="AH116:AI116"/>
    <mergeCell ref="AJ116:AN116"/>
    <mergeCell ref="AO116:AR116"/>
    <mergeCell ref="BR116:BU116"/>
    <mergeCell ref="B117:E117"/>
    <mergeCell ref="F117:I117"/>
    <mergeCell ref="J117:K117"/>
    <mergeCell ref="L117:M117"/>
    <mergeCell ref="N117:Q117"/>
    <mergeCell ref="R117:W117"/>
    <mergeCell ref="BR115:BU115"/>
    <mergeCell ref="B116:E116"/>
    <mergeCell ref="F116:I116"/>
    <mergeCell ref="J116:K116"/>
    <mergeCell ref="L116:M116"/>
    <mergeCell ref="N116:Q116"/>
    <mergeCell ref="R116:W116"/>
    <mergeCell ref="X116:AA116"/>
    <mergeCell ref="AB116:AE116"/>
    <mergeCell ref="AF116:AG116"/>
    <mergeCell ref="X115:AA115"/>
    <mergeCell ref="AB115:AE115"/>
    <mergeCell ref="AF115:AG115"/>
    <mergeCell ref="AH115:AI115"/>
    <mergeCell ref="AJ115:AN115"/>
    <mergeCell ref="AO115:AR115"/>
    <mergeCell ref="AH114:AI114"/>
    <mergeCell ref="AJ114:AN114"/>
    <mergeCell ref="AO114:AR114"/>
    <mergeCell ref="BR114:BU114"/>
    <mergeCell ref="B115:E115"/>
    <mergeCell ref="F115:I115"/>
    <mergeCell ref="J115:K115"/>
    <mergeCell ref="L115:M115"/>
    <mergeCell ref="N115:Q115"/>
    <mergeCell ref="R115:W115"/>
    <mergeCell ref="BR113:BU113"/>
    <mergeCell ref="B114:E114"/>
    <mergeCell ref="F114:I114"/>
    <mergeCell ref="J114:K114"/>
    <mergeCell ref="L114:M114"/>
    <mergeCell ref="N114:Q114"/>
    <mergeCell ref="R114:W114"/>
    <mergeCell ref="X114:AA114"/>
    <mergeCell ref="AB114:AE114"/>
    <mergeCell ref="AF114:AG114"/>
    <mergeCell ref="X113:AA113"/>
    <mergeCell ref="AB113:AE113"/>
    <mergeCell ref="AF113:AG113"/>
    <mergeCell ref="AH113:AI113"/>
    <mergeCell ref="AJ113:AN113"/>
    <mergeCell ref="AO113:AR113"/>
    <mergeCell ref="AH112:AI112"/>
    <mergeCell ref="AJ112:AN112"/>
    <mergeCell ref="AO112:AR112"/>
    <mergeCell ref="BR112:BU112"/>
    <mergeCell ref="B113:E113"/>
    <mergeCell ref="F113:I113"/>
    <mergeCell ref="J113:K113"/>
    <mergeCell ref="L113:M113"/>
    <mergeCell ref="N113:Q113"/>
    <mergeCell ref="R113:W113"/>
    <mergeCell ref="BR111:BU111"/>
    <mergeCell ref="B112:E112"/>
    <mergeCell ref="F112:I112"/>
    <mergeCell ref="J112:K112"/>
    <mergeCell ref="L112:M112"/>
    <mergeCell ref="N112:Q112"/>
    <mergeCell ref="R112:W112"/>
    <mergeCell ref="X112:AA112"/>
    <mergeCell ref="AB112:AE112"/>
    <mergeCell ref="AF112:AG112"/>
    <mergeCell ref="X111:AA111"/>
    <mergeCell ref="AB111:AE111"/>
    <mergeCell ref="AF111:AG111"/>
    <mergeCell ref="AH111:AI111"/>
    <mergeCell ref="AJ111:AN111"/>
    <mergeCell ref="AO111:AR111"/>
    <mergeCell ref="AH110:AI110"/>
    <mergeCell ref="AJ110:AN110"/>
    <mergeCell ref="AO110:AR110"/>
    <mergeCell ref="BR110:BU110"/>
    <mergeCell ref="B111:E111"/>
    <mergeCell ref="F111:I111"/>
    <mergeCell ref="J111:K111"/>
    <mergeCell ref="L111:M111"/>
    <mergeCell ref="N111:Q111"/>
    <mergeCell ref="R111:W111"/>
    <mergeCell ref="BR109:BU109"/>
    <mergeCell ref="B110:E110"/>
    <mergeCell ref="F110:I110"/>
    <mergeCell ref="J110:K110"/>
    <mergeCell ref="L110:M110"/>
    <mergeCell ref="N110:Q110"/>
    <mergeCell ref="R110:W110"/>
    <mergeCell ref="X110:AA110"/>
    <mergeCell ref="AB110:AE110"/>
    <mergeCell ref="AF110:AG110"/>
    <mergeCell ref="X109:AA109"/>
    <mergeCell ref="AB109:AE109"/>
    <mergeCell ref="AF109:AG109"/>
    <mergeCell ref="AH109:AI109"/>
    <mergeCell ref="AJ109:AN109"/>
    <mergeCell ref="AO109:AR109"/>
    <mergeCell ref="AH108:AI108"/>
    <mergeCell ref="AJ108:AN108"/>
    <mergeCell ref="AO108:AR108"/>
    <mergeCell ref="BR108:BU108"/>
    <mergeCell ref="B109:E109"/>
    <mergeCell ref="F109:I109"/>
    <mergeCell ref="J109:K109"/>
    <mergeCell ref="L109:M109"/>
    <mergeCell ref="N109:Q109"/>
    <mergeCell ref="R109:W109"/>
    <mergeCell ref="BR107:BU107"/>
    <mergeCell ref="B108:E108"/>
    <mergeCell ref="F108:I108"/>
    <mergeCell ref="J108:K108"/>
    <mergeCell ref="L108:M108"/>
    <mergeCell ref="N108:Q108"/>
    <mergeCell ref="R108:W108"/>
    <mergeCell ref="X108:AA108"/>
    <mergeCell ref="AB108:AE108"/>
    <mergeCell ref="AF108:AG108"/>
    <mergeCell ref="X107:AA107"/>
    <mergeCell ref="AB107:AE107"/>
    <mergeCell ref="AF107:AG107"/>
    <mergeCell ref="AH107:AI107"/>
    <mergeCell ref="AJ107:AN107"/>
    <mergeCell ref="AO107:AR107"/>
    <mergeCell ref="AH106:AI106"/>
    <mergeCell ref="AJ106:AN106"/>
    <mergeCell ref="AO106:AR106"/>
    <mergeCell ref="BR106:BU106"/>
    <mergeCell ref="B107:E107"/>
    <mergeCell ref="F107:I107"/>
    <mergeCell ref="J107:K107"/>
    <mergeCell ref="L107:M107"/>
    <mergeCell ref="N107:Q107"/>
    <mergeCell ref="R107:W107"/>
    <mergeCell ref="BR105:BU105"/>
    <mergeCell ref="B106:E106"/>
    <mergeCell ref="F106:I106"/>
    <mergeCell ref="J106:K106"/>
    <mergeCell ref="L106:M106"/>
    <mergeCell ref="N106:Q106"/>
    <mergeCell ref="R106:W106"/>
    <mergeCell ref="X106:AA106"/>
    <mergeCell ref="AB106:AE106"/>
    <mergeCell ref="AF106:AG106"/>
    <mergeCell ref="X105:AA105"/>
    <mergeCell ref="AB105:AE105"/>
    <mergeCell ref="AF105:AG105"/>
    <mergeCell ref="AH105:AI105"/>
    <mergeCell ref="AJ105:AN105"/>
    <mergeCell ref="AO105:AR105"/>
    <mergeCell ref="AH104:AI104"/>
    <mergeCell ref="AJ104:AN104"/>
    <mergeCell ref="AO104:AR104"/>
    <mergeCell ref="BR104:BU104"/>
    <mergeCell ref="B105:E105"/>
    <mergeCell ref="F105:I105"/>
    <mergeCell ref="J105:K105"/>
    <mergeCell ref="L105:M105"/>
    <mergeCell ref="N105:Q105"/>
    <mergeCell ref="R105:W105"/>
    <mergeCell ref="BR103:BU103"/>
    <mergeCell ref="B104:E104"/>
    <mergeCell ref="F104:I104"/>
    <mergeCell ref="J104:K104"/>
    <mergeCell ref="L104:M104"/>
    <mergeCell ref="N104:Q104"/>
    <mergeCell ref="R104:W104"/>
    <mergeCell ref="X104:AA104"/>
    <mergeCell ref="AB104:AE104"/>
    <mergeCell ref="AF104:AG104"/>
    <mergeCell ref="X103:AA103"/>
    <mergeCell ref="AB103:AE103"/>
    <mergeCell ref="AF103:AG103"/>
    <mergeCell ref="AH103:AI103"/>
    <mergeCell ref="AJ103:AN103"/>
    <mergeCell ref="AO103:AR103"/>
    <mergeCell ref="AH102:AI102"/>
    <mergeCell ref="AJ102:AN102"/>
    <mergeCell ref="AO102:AR102"/>
    <mergeCell ref="BR102:BU102"/>
    <mergeCell ref="B103:E103"/>
    <mergeCell ref="F103:I103"/>
    <mergeCell ref="J103:K103"/>
    <mergeCell ref="L103:M103"/>
    <mergeCell ref="N103:Q103"/>
    <mergeCell ref="R103:W103"/>
    <mergeCell ref="BR101:BU101"/>
    <mergeCell ref="B102:E102"/>
    <mergeCell ref="F102:I102"/>
    <mergeCell ref="J102:K102"/>
    <mergeCell ref="L102:M102"/>
    <mergeCell ref="N102:Q102"/>
    <mergeCell ref="R102:W102"/>
    <mergeCell ref="X102:AA102"/>
    <mergeCell ref="AB102:AE102"/>
    <mergeCell ref="AF102:AG102"/>
    <mergeCell ref="X101:AA101"/>
    <mergeCell ref="AB101:AE101"/>
    <mergeCell ref="AF101:AG101"/>
    <mergeCell ref="AH101:AI101"/>
    <mergeCell ref="AJ101:AN101"/>
    <mergeCell ref="AO101:AR101"/>
    <mergeCell ref="AH100:AI100"/>
    <mergeCell ref="AJ100:AN100"/>
    <mergeCell ref="AO100:AR100"/>
    <mergeCell ref="BR100:BU100"/>
    <mergeCell ref="B101:E101"/>
    <mergeCell ref="F101:I101"/>
    <mergeCell ref="J101:K101"/>
    <mergeCell ref="L101:M101"/>
    <mergeCell ref="N101:Q101"/>
    <mergeCell ref="R101:W101"/>
    <mergeCell ref="BR99:BU99"/>
    <mergeCell ref="B100:E100"/>
    <mergeCell ref="F100:I100"/>
    <mergeCell ref="J100:K100"/>
    <mergeCell ref="L100:M100"/>
    <mergeCell ref="N100:Q100"/>
    <mergeCell ref="R100:W100"/>
    <mergeCell ref="X100:AA100"/>
    <mergeCell ref="AB100:AE100"/>
    <mergeCell ref="AF100:AG100"/>
    <mergeCell ref="X99:AA99"/>
    <mergeCell ref="AB99:AE99"/>
    <mergeCell ref="AF99:AG99"/>
    <mergeCell ref="AH99:AI99"/>
    <mergeCell ref="AJ99:AN99"/>
    <mergeCell ref="AO99:AR99"/>
    <mergeCell ref="AH98:AI98"/>
    <mergeCell ref="AJ98:AN98"/>
    <mergeCell ref="AO98:AR98"/>
    <mergeCell ref="BR98:BU98"/>
    <mergeCell ref="B99:E99"/>
    <mergeCell ref="F99:I99"/>
    <mergeCell ref="J99:K99"/>
    <mergeCell ref="L99:M99"/>
    <mergeCell ref="N99:Q99"/>
    <mergeCell ref="R99:W99"/>
    <mergeCell ref="BR97:BU97"/>
    <mergeCell ref="B98:E98"/>
    <mergeCell ref="F98:I98"/>
    <mergeCell ref="J98:K98"/>
    <mergeCell ref="L98:M98"/>
    <mergeCell ref="N98:Q98"/>
    <mergeCell ref="R98:W98"/>
    <mergeCell ref="X98:AA98"/>
    <mergeCell ref="AB98:AE98"/>
    <mergeCell ref="AF98:AG98"/>
    <mergeCell ref="X97:AA97"/>
    <mergeCell ref="AB97:AE97"/>
    <mergeCell ref="AF97:AG97"/>
    <mergeCell ref="AH97:AI97"/>
    <mergeCell ref="AJ97:AN97"/>
    <mergeCell ref="AO97:AR97"/>
    <mergeCell ref="AH96:AI96"/>
    <mergeCell ref="AJ96:AN96"/>
    <mergeCell ref="AO96:AR96"/>
    <mergeCell ref="BR96:BU96"/>
    <mergeCell ref="B97:E97"/>
    <mergeCell ref="F97:I97"/>
    <mergeCell ref="J97:K97"/>
    <mergeCell ref="L97:M97"/>
    <mergeCell ref="N97:Q97"/>
    <mergeCell ref="R97:W97"/>
    <mergeCell ref="BR95:BU95"/>
    <mergeCell ref="B96:E96"/>
    <mergeCell ref="F96:I96"/>
    <mergeCell ref="J96:K96"/>
    <mergeCell ref="L96:M96"/>
    <mergeCell ref="N96:Q96"/>
    <mergeCell ref="R96:W96"/>
    <mergeCell ref="X96:AA96"/>
    <mergeCell ref="AB96:AE96"/>
    <mergeCell ref="AF96:AG96"/>
    <mergeCell ref="X95:AA95"/>
    <mergeCell ref="AB95:AE95"/>
    <mergeCell ref="AF95:AG95"/>
    <mergeCell ref="AH95:AI95"/>
    <mergeCell ref="AJ95:AN95"/>
    <mergeCell ref="AO95:AR95"/>
    <mergeCell ref="AH94:AI94"/>
    <mergeCell ref="AJ94:AN94"/>
    <mergeCell ref="AO94:AR94"/>
    <mergeCell ref="BR94:BU94"/>
    <mergeCell ref="B95:E95"/>
    <mergeCell ref="F95:I95"/>
    <mergeCell ref="J95:K95"/>
    <mergeCell ref="L95:M95"/>
    <mergeCell ref="N95:Q95"/>
    <mergeCell ref="R95:W95"/>
    <mergeCell ref="BR93:BU93"/>
    <mergeCell ref="B94:E94"/>
    <mergeCell ref="F94:I94"/>
    <mergeCell ref="J94:K94"/>
    <mergeCell ref="L94:M94"/>
    <mergeCell ref="N94:Q94"/>
    <mergeCell ref="R94:W94"/>
    <mergeCell ref="X94:AA94"/>
    <mergeCell ref="AB94:AE94"/>
    <mergeCell ref="AF94:AG94"/>
    <mergeCell ref="X93:AA93"/>
    <mergeCell ref="AB93:AE93"/>
    <mergeCell ref="AF93:AG93"/>
    <mergeCell ref="AH93:AI93"/>
    <mergeCell ref="AJ93:AN93"/>
    <mergeCell ref="AO93:AR93"/>
    <mergeCell ref="AH92:AI92"/>
    <mergeCell ref="AJ92:AN92"/>
    <mergeCell ref="AO92:AR92"/>
    <mergeCell ref="BR92:BU92"/>
    <mergeCell ref="B93:E93"/>
    <mergeCell ref="F93:I93"/>
    <mergeCell ref="J93:K93"/>
    <mergeCell ref="L93:M93"/>
    <mergeCell ref="N93:Q93"/>
    <mergeCell ref="R93:W93"/>
    <mergeCell ref="BR91:BU91"/>
    <mergeCell ref="B92:E92"/>
    <mergeCell ref="F92:I92"/>
    <mergeCell ref="J92:K92"/>
    <mergeCell ref="L92:M92"/>
    <mergeCell ref="N92:Q92"/>
    <mergeCell ref="R92:W92"/>
    <mergeCell ref="X92:AA92"/>
    <mergeCell ref="AB92:AE92"/>
    <mergeCell ref="AF92:AG92"/>
    <mergeCell ref="X91:AA91"/>
    <mergeCell ref="AB91:AE91"/>
    <mergeCell ref="AF91:AG91"/>
    <mergeCell ref="AH91:AI91"/>
    <mergeCell ref="AJ91:AN91"/>
    <mergeCell ref="AO91:AR91"/>
    <mergeCell ref="AH90:AI90"/>
    <mergeCell ref="AJ90:AN90"/>
    <mergeCell ref="AO90:AR90"/>
    <mergeCell ref="BR90:BU90"/>
    <mergeCell ref="B91:E91"/>
    <mergeCell ref="F91:I91"/>
    <mergeCell ref="J91:K91"/>
    <mergeCell ref="L91:M91"/>
    <mergeCell ref="N91:Q91"/>
    <mergeCell ref="R91:W91"/>
    <mergeCell ref="BR89:BU89"/>
    <mergeCell ref="B90:E90"/>
    <mergeCell ref="F90:I90"/>
    <mergeCell ref="J90:K90"/>
    <mergeCell ref="L90:M90"/>
    <mergeCell ref="N90:Q90"/>
    <mergeCell ref="R90:W90"/>
    <mergeCell ref="X90:AA90"/>
    <mergeCell ref="AB90:AE90"/>
    <mergeCell ref="AF90:AG90"/>
    <mergeCell ref="X89:AA89"/>
    <mergeCell ref="AB89:AE89"/>
    <mergeCell ref="AF89:AG89"/>
    <mergeCell ref="AH89:AI89"/>
    <mergeCell ref="AJ89:AN89"/>
    <mergeCell ref="AO89:AR89"/>
    <mergeCell ref="AH88:AI88"/>
    <mergeCell ref="AJ88:AN88"/>
    <mergeCell ref="AO88:AR88"/>
    <mergeCell ref="BR88:BU88"/>
    <mergeCell ref="B89:E89"/>
    <mergeCell ref="F89:I89"/>
    <mergeCell ref="J89:K89"/>
    <mergeCell ref="L89:M89"/>
    <mergeCell ref="N89:Q89"/>
    <mergeCell ref="R89:W89"/>
    <mergeCell ref="BR87:BU87"/>
    <mergeCell ref="B88:E88"/>
    <mergeCell ref="F88:I88"/>
    <mergeCell ref="J88:K88"/>
    <mergeCell ref="L88:M88"/>
    <mergeCell ref="N88:Q88"/>
    <mergeCell ref="R88:W88"/>
    <mergeCell ref="X88:AA88"/>
    <mergeCell ref="AB88:AE88"/>
    <mergeCell ref="AF88:AG88"/>
    <mergeCell ref="X87:AA87"/>
    <mergeCell ref="AB87:AE87"/>
    <mergeCell ref="AF87:AG87"/>
    <mergeCell ref="AH87:AI87"/>
    <mergeCell ref="AJ87:AN87"/>
    <mergeCell ref="AO87:AR87"/>
    <mergeCell ref="AH86:AI86"/>
    <mergeCell ref="AJ86:AN86"/>
    <mergeCell ref="AO86:AR86"/>
    <mergeCell ref="BR86:BU86"/>
    <mergeCell ref="B87:E87"/>
    <mergeCell ref="F87:I87"/>
    <mergeCell ref="J87:K87"/>
    <mergeCell ref="L87:M87"/>
    <mergeCell ref="N87:Q87"/>
    <mergeCell ref="R87:W87"/>
    <mergeCell ref="BR85:BU85"/>
    <mergeCell ref="B86:E86"/>
    <mergeCell ref="F86:I86"/>
    <mergeCell ref="J86:K86"/>
    <mergeCell ref="L86:M86"/>
    <mergeCell ref="N86:Q86"/>
    <mergeCell ref="R86:W86"/>
    <mergeCell ref="X86:AA86"/>
    <mergeCell ref="AB86:AE86"/>
    <mergeCell ref="AF86:AG86"/>
    <mergeCell ref="X85:AA85"/>
    <mergeCell ref="AB85:AE85"/>
    <mergeCell ref="AF85:AG85"/>
    <mergeCell ref="AH85:AI85"/>
    <mergeCell ref="AJ85:AN85"/>
    <mergeCell ref="AO85:AR85"/>
    <mergeCell ref="AH84:AI84"/>
    <mergeCell ref="AJ84:AN84"/>
    <mergeCell ref="AO84:AR84"/>
    <mergeCell ref="BR84:BU84"/>
    <mergeCell ref="B85:E85"/>
    <mergeCell ref="F85:I85"/>
    <mergeCell ref="J85:K85"/>
    <mergeCell ref="L85:M85"/>
    <mergeCell ref="N85:Q85"/>
    <mergeCell ref="R85:W85"/>
    <mergeCell ref="BR83:BU83"/>
    <mergeCell ref="B84:E84"/>
    <mergeCell ref="F84:I84"/>
    <mergeCell ref="J84:K84"/>
    <mergeCell ref="L84:M84"/>
    <mergeCell ref="N84:Q84"/>
    <mergeCell ref="R84:W84"/>
    <mergeCell ref="X84:AA84"/>
    <mergeCell ref="AB84:AE84"/>
    <mergeCell ref="AF84:AG84"/>
    <mergeCell ref="X83:AA83"/>
    <mergeCell ref="AB83:AE83"/>
    <mergeCell ref="AF83:AG83"/>
    <mergeCell ref="AH83:AI83"/>
    <mergeCell ref="AJ83:AN83"/>
    <mergeCell ref="AO83:AR83"/>
    <mergeCell ref="AH82:AI82"/>
    <mergeCell ref="AJ82:AN82"/>
    <mergeCell ref="AO82:AR82"/>
    <mergeCell ref="BR82:BU82"/>
    <mergeCell ref="B83:E83"/>
    <mergeCell ref="F83:I83"/>
    <mergeCell ref="J83:K83"/>
    <mergeCell ref="L83:M83"/>
    <mergeCell ref="N83:Q83"/>
    <mergeCell ref="R83:W83"/>
    <mergeCell ref="BR81:BU81"/>
    <mergeCell ref="B82:E82"/>
    <mergeCell ref="F82:I82"/>
    <mergeCell ref="J82:K82"/>
    <mergeCell ref="L82:M82"/>
    <mergeCell ref="N82:Q82"/>
    <mergeCell ref="R82:W82"/>
    <mergeCell ref="X82:AA82"/>
    <mergeCell ref="AB82:AE82"/>
    <mergeCell ref="AF82:AG82"/>
    <mergeCell ref="X81:AA81"/>
    <mergeCell ref="AB81:AE81"/>
    <mergeCell ref="AF81:AG81"/>
    <mergeCell ref="AH81:AI81"/>
    <mergeCell ref="AJ81:AN81"/>
    <mergeCell ref="AO81:AR81"/>
    <mergeCell ref="AH80:AI80"/>
    <mergeCell ref="AJ80:AN80"/>
    <mergeCell ref="AO80:AR80"/>
    <mergeCell ref="BR80:BU80"/>
    <mergeCell ref="B81:E81"/>
    <mergeCell ref="F81:I81"/>
    <mergeCell ref="J81:K81"/>
    <mergeCell ref="L81:M81"/>
    <mergeCell ref="N81:Q81"/>
    <mergeCell ref="R81:W81"/>
    <mergeCell ref="BR79:BU79"/>
    <mergeCell ref="B80:E80"/>
    <mergeCell ref="F80:I80"/>
    <mergeCell ref="J80:K80"/>
    <mergeCell ref="L80:M80"/>
    <mergeCell ref="N80:Q80"/>
    <mergeCell ref="R80:W80"/>
    <mergeCell ref="X80:AA80"/>
    <mergeCell ref="AB80:AE80"/>
    <mergeCell ref="AF80:AG80"/>
    <mergeCell ref="X79:AA79"/>
    <mergeCell ref="AB79:AE79"/>
    <mergeCell ref="AF79:AG79"/>
    <mergeCell ref="AH79:AI79"/>
    <mergeCell ref="AJ79:AN79"/>
    <mergeCell ref="AO79:AR79"/>
    <mergeCell ref="AH78:AI78"/>
    <mergeCell ref="AJ78:AN78"/>
    <mergeCell ref="AO78:AR78"/>
    <mergeCell ref="BR78:BU78"/>
    <mergeCell ref="B79:E79"/>
    <mergeCell ref="F79:I79"/>
    <mergeCell ref="J79:K79"/>
    <mergeCell ref="L79:M79"/>
    <mergeCell ref="N79:Q79"/>
    <mergeCell ref="R79:W79"/>
    <mergeCell ref="BR77:BU77"/>
    <mergeCell ref="B78:E78"/>
    <mergeCell ref="F78:I78"/>
    <mergeCell ref="J78:K78"/>
    <mergeCell ref="L78:M78"/>
    <mergeCell ref="N78:Q78"/>
    <mergeCell ref="R78:W78"/>
    <mergeCell ref="X78:AA78"/>
    <mergeCell ref="AB78:AE78"/>
    <mergeCell ref="AF78:AG78"/>
    <mergeCell ref="X77:AA77"/>
    <mergeCell ref="AB77:AE77"/>
    <mergeCell ref="AF77:AG77"/>
    <mergeCell ref="AH77:AI77"/>
    <mergeCell ref="AJ77:AN77"/>
    <mergeCell ref="AO77:AR77"/>
    <mergeCell ref="AH76:AI76"/>
    <mergeCell ref="AJ76:AN76"/>
    <mergeCell ref="AO76:AR76"/>
    <mergeCell ref="BR76:BU76"/>
    <mergeCell ref="B77:E77"/>
    <mergeCell ref="F77:I77"/>
    <mergeCell ref="J77:K77"/>
    <mergeCell ref="L77:M77"/>
    <mergeCell ref="N77:Q77"/>
    <mergeCell ref="R77:W77"/>
    <mergeCell ref="BR75:BU75"/>
    <mergeCell ref="B76:E76"/>
    <mergeCell ref="F76:I76"/>
    <mergeCell ref="J76:K76"/>
    <mergeCell ref="L76:M76"/>
    <mergeCell ref="N76:Q76"/>
    <mergeCell ref="R76:W76"/>
    <mergeCell ref="X76:AA76"/>
    <mergeCell ref="AB76:AE76"/>
    <mergeCell ref="AF76:AG76"/>
    <mergeCell ref="X75:AA75"/>
    <mergeCell ref="AB75:AE75"/>
    <mergeCell ref="AF75:AG75"/>
    <mergeCell ref="AH75:AI75"/>
    <mergeCell ref="AJ75:AN75"/>
    <mergeCell ref="AO75:AR75"/>
    <mergeCell ref="AH74:AI74"/>
    <mergeCell ref="AJ74:AN74"/>
    <mergeCell ref="AO74:AR74"/>
    <mergeCell ref="BR74:BU74"/>
    <mergeCell ref="B75:E75"/>
    <mergeCell ref="F75:I75"/>
    <mergeCell ref="J75:K75"/>
    <mergeCell ref="L75:M75"/>
    <mergeCell ref="N75:Q75"/>
    <mergeCell ref="R75:W75"/>
    <mergeCell ref="BR73:BU73"/>
    <mergeCell ref="B74:E74"/>
    <mergeCell ref="F74:I74"/>
    <mergeCell ref="J74:K74"/>
    <mergeCell ref="L74:M74"/>
    <mergeCell ref="N74:Q74"/>
    <mergeCell ref="R74:W74"/>
    <mergeCell ref="X74:AA74"/>
    <mergeCell ref="AB74:AE74"/>
    <mergeCell ref="AF74:AG74"/>
    <mergeCell ref="X73:AA73"/>
    <mergeCell ref="AB73:AE73"/>
    <mergeCell ref="AF73:AG73"/>
    <mergeCell ref="AH73:AI73"/>
    <mergeCell ref="AJ73:AN73"/>
    <mergeCell ref="AO73:AR73"/>
    <mergeCell ref="AH72:AI72"/>
    <mergeCell ref="AJ72:AN72"/>
    <mergeCell ref="AO72:AR72"/>
    <mergeCell ref="BR72:BU72"/>
    <mergeCell ref="B73:E73"/>
    <mergeCell ref="F73:I73"/>
    <mergeCell ref="J73:K73"/>
    <mergeCell ref="L73:M73"/>
    <mergeCell ref="N73:Q73"/>
    <mergeCell ref="R73:W73"/>
    <mergeCell ref="BR71:BU71"/>
    <mergeCell ref="B72:E72"/>
    <mergeCell ref="F72:I72"/>
    <mergeCell ref="J72:K72"/>
    <mergeCell ref="L72:M72"/>
    <mergeCell ref="N72:Q72"/>
    <mergeCell ref="R72:W72"/>
    <mergeCell ref="X72:AA72"/>
    <mergeCell ref="AB72:AE72"/>
    <mergeCell ref="AF72:AG72"/>
    <mergeCell ref="X71:AA71"/>
    <mergeCell ref="AB71:AE71"/>
    <mergeCell ref="AF71:AG71"/>
    <mergeCell ref="AH71:AI71"/>
    <mergeCell ref="AJ71:AN71"/>
    <mergeCell ref="AO71:AR71"/>
    <mergeCell ref="AH70:AI70"/>
    <mergeCell ref="AJ70:AN70"/>
    <mergeCell ref="AO70:AR70"/>
    <mergeCell ref="BR70:BU70"/>
    <mergeCell ref="B71:E71"/>
    <mergeCell ref="F71:I71"/>
    <mergeCell ref="J71:K71"/>
    <mergeCell ref="L71:M71"/>
    <mergeCell ref="N71:Q71"/>
    <mergeCell ref="R71:W71"/>
    <mergeCell ref="BR69:BU69"/>
    <mergeCell ref="B70:E70"/>
    <mergeCell ref="F70:I70"/>
    <mergeCell ref="J70:K70"/>
    <mergeCell ref="L70:M70"/>
    <mergeCell ref="N70:Q70"/>
    <mergeCell ref="R70:W70"/>
    <mergeCell ref="X70:AA70"/>
    <mergeCell ref="AB70:AE70"/>
    <mergeCell ref="AF70:AG70"/>
    <mergeCell ref="X69:AA69"/>
    <mergeCell ref="AB69:AE69"/>
    <mergeCell ref="AF69:AG69"/>
    <mergeCell ref="AH69:AI69"/>
    <mergeCell ref="AJ69:AN69"/>
    <mergeCell ref="AO69:AR69"/>
    <mergeCell ref="AH68:AI68"/>
    <mergeCell ref="AJ68:AN68"/>
    <mergeCell ref="AO68:AR68"/>
    <mergeCell ref="BR68:BU68"/>
    <mergeCell ref="B69:E69"/>
    <mergeCell ref="F69:I69"/>
    <mergeCell ref="J69:K69"/>
    <mergeCell ref="L69:M69"/>
    <mergeCell ref="N69:Q69"/>
    <mergeCell ref="R69:W69"/>
    <mergeCell ref="BR67:BU67"/>
    <mergeCell ref="B68:E68"/>
    <mergeCell ref="F68:I68"/>
    <mergeCell ref="J68:K68"/>
    <mergeCell ref="L68:M68"/>
    <mergeCell ref="N68:Q68"/>
    <mergeCell ref="R68:W68"/>
    <mergeCell ref="X68:AA68"/>
    <mergeCell ref="AB68:AE68"/>
    <mergeCell ref="AF68:AG68"/>
    <mergeCell ref="X67:AA67"/>
    <mergeCell ref="AB67:AE67"/>
    <mergeCell ref="AF67:AG67"/>
    <mergeCell ref="AH67:AI67"/>
    <mergeCell ref="AJ67:AN67"/>
    <mergeCell ref="AO67:AR67"/>
    <mergeCell ref="AH66:AI66"/>
    <mergeCell ref="AJ66:AN66"/>
    <mergeCell ref="AO66:AR66"/>
    <mergeCell ref="BR66:BU66"/>
    <mergeCell ref="B67:E67"/>
    <mergeCell ref="F67:I67"/>
    <mergeCell ref="J67:K67"/>
    <mergeCell ref="L67:M67"/>
    <mergeCell ref="N67:Q67"/>
    <mergeCell ref="R67:W67"/>
    <mergeCell ref="BR65:BU65"/>
    <mergeCell ref="B66:E66"/>
    <mergeCell ref="F66:I66"/>
    <mergeCell ref="J66:K66"/>
    <mergeCell ref="L66:M66"/>
    <mergeCell ref="N66:Q66"/>
    <mergeCell ref="R66:W66"/>
    <mergeCell ref="X66:AA66"/>
    <mergeCell ref="AB66:AE66"/>
    <mergeCell ref="AF66:AG66"/>
    <mergeCell ref="X65:AA65"/>
    <mergeCell ref="AB65:AE65"/>
    <mergeCell ref="AF65:AG65"/>
    <mergeCell ref="AH65:AI65"/>
    <mergeCell ref="AJ65:AN65"/>
    <mergeCell ref="AO65:AR65"/>
    <mergeCell ref="AH64:AI64"/>
    <mergeCell ref="AJ64:AN64"/>
    <mergeCell ref="AO64:AR64"/>
    <mergeCell ref="BR64:BU64"/>
    <mergeCell ref="B65:E65"/>
    <mergeCell ref="F65:I65"/>
    <mergeCell ref="J65:K65"/>
    <mergeCell ref="L65:M65"/>
    <mergeCell ref="N65:Q65"/>
    <mergeCell ref="R65:W65"/>
    <mergeCell ref="BR63:BU63"/>
    <mergeCell ref="B64:E64"/>
    <mergeCell ref="F64:I64"/>
    <mergeCell ref="J64:K64"/>
    <mergeCell ref="L64:M64"/>
    <mergeCell ref="N64:Q64"/>
    <mergeCell ref="R64:W64"/>
    <mergeCell ref="X64:AA64"/>
    <mergeCell ref="AB64:AE64"/>
    <mergeCell ref="AF64:AG64"/>
    <mergeCell ref="X63:AA63"/>
    <mergeCell ref="AB63:AE63"/>
    <mergeCell ref="AF63:AG63"/>
    <mergeCell ref="AH63:AI63"/>
    <mergeCell ref="AJ63:AN63"/>
    <mergeCell ref="AO63:AR63"/>
    <mergeCell ref="AH62:AI62"/>
    <mergeCell ref="AJ62:AN62"/>
    <mergeCell ref="AO62:AR62"/>
    <mergeCell ref="BR62:BU62"/>
    <mergeCell ref="B63:E63"/>
    <mergeCell ref="F63:I63"/>
    <mergeCell ref="J63:K63"/>
    <mergeCell ref="L63:M63"/>
    <mergeCell ref="N63:Q63"/>
    <mergeCell ref="R63:W63"/>
    <mergeCell ref="BR61:BU61"/>
    <mergeCell ref="B62:E62"/>
    <mergeCell ref="F62:I62"/>
    <mergeCell ref="J62:K62"/>
    <mergeCell ref="L62:M62"/>
    <mergeCell ref="N62:Q62"/>
    <mergeCell ref="R62:W62"/>
    <mergeCell ref="X62:AA62"/>
    <mergeCell ref="AB62:AE62"/>
    <mergeCell ref="AF62:AG62"/>
    <mergeCell ref="X61:AA61"/>
    <mergeCell ref="AB61:AE61"/>
    <mergeCell ref="AF61:AG61"/>
    <mergeCell ref="AH61:AI61"/>
    <mergeCell ref="AJ61:AN61"/>
    <mergeCell ref="AO61:AR61"/>
    <mergeCell ref="AH60:AI60"/>
    <mergeCell ref="AJ60:AN60"/>
    <mergeCell ref="AO60:AR60"/>
    <mergeCell ref="BR60:BU60"/>
    <mergeCell ref="B61:E61"/>
    <mergeCell ref="F61:I61"/>
    <mergeCell ref="J61:K61"/>
    <mergeCell ref="L61:M61"/>
    <mergeCell ref="N61:Q61"/>
    <mergeCell ref="R61:W61"/>
    <mergeCell ref="BR59:BU59"/>
    <mergeCell ref="B60:E60"/>
    <mergeCell ref="F60:I60"/>
    <mergeCell ref="J60:K60"/>
    <mergeCell ref="L60:M60"/>
    <mergeCell ref="N60:Q60"/>
    <mergeCell ref="R60:W60"/>
    <mergeCell ref="X60:AA60"/>
    <mergeCell ref="AB60:AE60"/>
    <mergeCell ref="AF60:AG60"/>
    <mergeCell ref="X59:AA59"/>
    <mergeCell ref="AB59:AE59"/>
    <mergeCell ref="AF59:AG59"/>
    <mergeCell ref="AH59:AI59"/>
    <mergeCell ref="AJ59:AN59"/>
    <mergeCell ref="AO59:AR59"/>
    <mergeCell ref="AH58:AI58"/>
    <mergeCell ref="AJ58:AN58"/>
    <mergeCell ref="AO58:AR58"/>
    <mergeCell ref="BR58:BU58"/>
    <mergeCell ref="B59:E59"/>
    <mergeCell ref="F59:I59"/>
    <mergeCell ref="J59:K59"/>
    <mergeCell ref="L59:M59"/>
    <mergeCell ref="N59:Q59"/>
    <mergeCell ref="R59:W59"/>
    <mergeCell ref="BR57:BU57"/>
    <mergeCell ref="B58:E58"/>
    <mergeCell ref="F58:I58"/>
    <mergeCell ref="J58:K58"/>
    <mergeCell ref="L58:M58"/>
    <mergeCell ref="N58:Q58"/>
    <mergeCell ref="R58:W58"/>
    <mergeCell ref="X58:AA58"/>
    <mergeCell ref="AB58:AE58"/>
    <mergeCell ref="AF58:AG58"/>
    <mergeCell ref="X57:AA57"/>
    <mergeCell ref="AB57:AE57"/>
    <mergeCell ref="AF57:AG57"/>
    <mergeCell ref="AH57:AI57"/>
    <mergeCell ref="AJ57:AN57"/>
    <mergeCell ref="AO57:AR57"/>
    <mergeCell ref="AH56:AI56"/>
    <mergeCell ref="AJ56:AN56"/>
    <mergeCell ref="AO56:AR56"/>
    <mergeCell ref="BR56:BU56"/>
    <mergeCell ref="B57:E57"/>
    <mergeCell ref="F57:I57"/>
    <mergeCell ref="J57:K57"/>
    <mergeCell ref="L57:M57"/>
    <mergeCell ref="N57:Q57"/>
    <mergeCell ref="R57:W57"/>
    <mergeCell ref="BR55:BU55"/>
    <mergeCell ref="B56:E56"/>
    <mergeCell ref="F56:I56"/>
    <mergeCell ref="J56:K56"/>
    <mergeCell ref="L56:M56"/>
    <mergeCell ref="N56:Q56"/>
    <mergeCell ref="R56:W56"/>
    <mergeCell ref="X56:AA56"/>
    <mergeCell ref="AB56:AE56"/>
    <mergeCell ref="AF56:AG56"/>
    <mergeCell ref="X55:AA55"/>
    <mergeCell ref="AB55:AE55"/>
    <mergeCell ref="AF55:AG55"/>
    <mergeCell ref="AH55:AI55"/>
    <mergeCell ref="AJ55:AN55"/>
    <mergeCell ref="AO55:AR55"/>
    <mergeCell ref="AH54:AI54"/>
    <mergeCell ref="AJ54:AN54"/>
    <mergeCell ref="AO54:AR54"/>
    <mergeCell ref="BR54:BU54"/>
    <mergeCell ref="B55:E55"/>
    <mergeCell ref="F55:I55"/>
    <mergeCell ref="J55:K55"/>
    <mergeCell ref="L55:M55"/>
    <mergeCell ref="N55:Q55"/>
    <mergeCell ref="R55:W55"/>
    <mergeCell ref="BR53:BU53"/>
    <mergeCell ref="B54:E54"/>
    <mergeCell ref="F54:I54"/>
    <mergeCell ref="J54:K54"/>
    <mergeCell ref="L54:M54"/>
    <mergeCell ref="N54:Q54"/>
    <mergeCell ref="R54:W54"/>
    <mergeCell ref="X54:AA54"/>
    <mergeCell ref="AB54:AE54"/>
    <mergeCell ref="AF54:AG54"/>
    <mergeCell ref="X53:AA53"/>
    <mergeCell ref="AB53:AE53"/>
    <mergeCell ref="AF53:AG53"/>
    <mergeCell ref="AH53:AI53"/>
    <mergeCell ref="AJ53:AN53"/>
    <mergeCell ref="AO53:AR53"/>
    <mergeCell ref="AH52:AI52"/>
    <mergeCell ref="AJ52:AN52"/>
    <mergeCell ref="AO52:AR52"/>
    <mergeCell ref="BR52:BU52"/>
    <mergeCell ref="B53:E53"/>
    <mergeCell ref="F53:I53"/>
    <mergeCell ref="J53:K53"/>
    <mergeCell ref="L53:M53"/>
    <mergeCell ref="N53:Q53"/>
    <mergeCell ref="R53:W53"/>
    <mergeCell ref="BR51:BU51"/>
    <mergeCell ref="B52:E52"/>
    <mergeCell ref="F52:I52"/>
    <mergeCell ref="J52:K52"/>
    <mergeCell ref="L52:M52"/>
    <mergeCell ref="N52:Q52"/>
    <mergeCell ref="R52:W52"/>
    <mergeCell ref="X52:AA52"/>
    <mergeCell ref="AB52:AE52"/>
    <mergeCell ref="AF52:AG52"/>
    <mergeCell ref="X51:AA51"/>
    <mergeCell ref="AB51:AE51"/>
    <mergeCell ref="AF51:AG51"/>
    <mergeCell ref="AH51:AI51"/>
    <mergeCell ref="AJ51:AN51"/>
    <mergeCell ref="AO51:AR51"/>
    <mergeCell ref="AH50:AI50"/>
    <mergeCell ref="AJ50:AN50"/>
    <mergeCell ref="AO50:AR50"/>
    <mergeCell ref="BR50:BU50"/>
    <mergeCell ref="B51:E51"/>
    <mergeCell ref="F51:I51"/>
    <mergeCell ref="J51:K51"/>
    <mergeCell ref="L51:M51"/>
    <mergeCell ref="N51:Q51"/>
    <mergeCell ref="R51:W51"/>
    <mergeCell ref="BR49:BU49"/>
    <mergeCell ref="B50:E50"/>
    <mergeCell ref="F50:I50"/>
    <mergeCell ref="J50:K50"/>
    <mergeCell ref="L50:M50"/>
    <mergeCell ref="N50:Q50"/>
    <mergeCell ref="R50:W50"/>
    <mergeCell ref="X50:AA50"/>
    <mergeCell ref="AB50:AE50"/>
    <mergeCell ref="AF50:AG50"/>
    <mergeCell ref="X49:AA49"/>
    <mergeCell ref="AB49:AE49"/>
    <mergeCell ref="AF49:AG49"/>
    <mergeCell ref="AH49:AI49"/>
    <mergeCell ref="AJ49:AN49"/>
    <mergeCell ref="AO49:AR49"/>
    <mergeCell ref="AH48:AI48"/>
    <mergeCell ref="AJ48:AN48"/>
    <mergeCell ref="AO48:AR48"/>
    <mergeCell ref="BR48:BU48"/>
    <mergeCell ref="B49:E49"/>
    <mergeCell ref="F49:I49"/>
    <mergeCell ref="J49:K49"/>
    <mergeCell ref="L49:M49"/>
    <mergeCell ref="N49:Q49"/>
    <mergeCell ref="R49:W49"/>
    <mergeCell ref="BR47:BU47"/>
    <mergeCell ref="B48:E48"/>
    <mergeCell ref="F48:I48"/>
    <mergeCell ref="J48:K48"/>
    <mergeCell ref="L48:M48"/>
    <mergeCell ref="N48:Q48"/>
    <mergeCell ref="R48:W48"/>
    <mergeCell ref="X48:AA48"/>
    <mergeCell ref="AB48:AE48"/>
    <mergeCell ref="AF48:AG48"/>
    <mergeCell ref="X47:AA47"/>
    <mergeCell ref="AB47:AE47"/>
    <mergeCell ref="AF47:AG47"/>
    <mergeCell ref="AH47:AI47"/>
    <mergeCell ref="AJ47:AN47"/>
    <mergeCell ref="AO47:AR47"/>
    <mergeCell ref="AH46:AI46"/>
    <mergeCell ref="AJ46:AN46"/>
    <mergeCell ref="AO46:AR46"/>
    <mergeCell ref="BR46:BU46"/>
    <mergeCell ref="B47:E47"/>
    <mergeCell ref="F47:I47"/>
    <mergeCell ref="J47:K47"/>
    <mergeCell ref="L47:M47"/>
    <mergeCell ref="N47:Q47"/>
    <mergeCell ref="R47:W47"/>
    <mergeCell ref="BR45:BU45"/>
    <mergeCell ref="B46:E46"/>
    <mergeCell ref="F46:I46"/>
    <mergeCell ref="J46:K46"/>
    <mergeCell ref="L46:M46"/>
    <mergeCell ref="N46:Q46"/>
    <mergeCell ref="R46:W46"/>
    <mergeCell ref="X46:AA46"/>
    <mergeCell ref="AB46:AE46"/>
    <mergeCell ref="AF46:AG46"/>
    <mergeCell ref="X45:AA45"/>
    <mergeCell ref="AB45:AE45"/>
    <mergeCell ref="AF45:AG45"/>
    <mergeCell ref="AH45:AI45"/>
    <mergeCell ref="AJ45:AN45"/>
    <mergeCell ref="AO45:AR45"/>
    <mergeCell ref="AH44:AI44"/>
    <mergeCell ref="AJ44:AN44"/>
    <mergeCell ref="AO44:AR44"/>
    <mergeCell ref="BR44:BU44"/>
    <mergeCell ref="B45:E45"/>
    <mergeCell ref="F45:I45"/>
    <mergeCell ref="J45:K45"/>
    <mergeCell ref="L45:M45"/>
    <mergeCell ref="N45:Q45"/>
    <mergeCell ref="R45:W45"/>
    <mergeCell ref="BR43:BU43"/>
    <mergeCell ref="B44:E44"/>
    <mergeCell ref="F44:I44"/>
    <mergeCell ref="J44:K44"/>
    <mergeCell ref="L44:M44"/>
    <mergeCell ref="N44:Q44"/>
    <mergeCell ref="R44:W44"/>
    <mergeCell ref="X44:AA44"/>
    <mergeCell ref="AB44:AE44"/>
    <mergeCell ref="AF44:AG44"/>
    <mergeCell ref="X43:AA43"/>
    <mergeCell ref="AB43:AE43"/>
    <mergeCell ref="AF43:AG43"/>
    <mergeCell ref="AH43:AI43"/>
    <mergeCell ref="AJ43:AN43"/>
    <mergeCell ref="AO43:AR43"/>
    <mergeCell ref="AH42:AI42"/>
    <mergeCell ref="AJ42:AN42"/>
    <mergeCell ref="AO42:AR42"/>
    <mergeCell ref="BR42:BU42"/>
    <mergeCell ref="B43:E43"/>
    <mergeCell ref="F43:I43"/>
    <mergeCell ref="J43:K43"/>
    <mergeCell ref="L43:M43"/>
    <mergeCell ref="N43:Q43"/>
    <mergeCell ref="R43:W43"/>
    <mergeCell ref="BR41:BU41"/>
    <mergeCell ref="B42:E42"/>
    <mergeCell ref="F42:I42"/>
    <mergeCell ref="J42:K42"/>
    <mergeCell ref="L42:M42"/>
    <mergeCell ref="N42:Q42"/>
    <mergeCell ref="R42:W42"/>
    <mergeCell ref="X42:AA42"/>
    <mergeCell ref="AB42:AE42"/>
    <mergeCell ref="AF42:AG42"/>
    <mergeCell ref="X41:AA41"/>
    <mergeCell ref="AB41:AE41"/>
    <mergeCell ref="AF41:AG41"/>
    <mergeCell ref="AH41:AI41"/>
    <mergeCell ref="AJ41:AN41"/>
    <mergeCell ref="AO41:AR41"/>
    <mergeCell ref="AH40:AI40"/>
    <mergeCell ref="AJ40:AN40"/>
    <mergeCell ref="AO40:AR40"/>
    <mergeCell ref="BR40:BU40"/>
    <mergeCell ref="B41:E41"/>
    <mergeCell ref="F41:I41"/>
    <mergeCell ref="J41:K41"/>
    <mergeCell ref="L41:M41"/>
    <mergeCell ref="N41:Q41"/>
    <mergeCell ref="R41:W41"/>
    <mergeCell ref="BR39:BU39"/>
    <mergeCell ref="B40:E40"/>
    <mergeCell ref="F40:I40"/>
    <mergeCell ref="J40:K40"/>
    <mergeCell ref="L40:M40"/>
    <mergeCell ref="N40:Q40"/>
    <mergeCell ref="R40:W40"/>
    <mergeCell ref="X40:AA40"/>
    <mergeCell ref="AB40:AE40"/>
    <mergeCell ref="AF40:AG40"/>
    <mergeCell ref="X39:AA39"/>
    <mergeCell ref="AB39:AE39"/>
    <mergeCell ref="AF39:AG39"/>
    <mergeCell ref="AH39:AI39"/>
    <mergeCell ref="AJ39:AN39"/>
    <mergeCell ref="AO39:AR39"/>
    <mergeCell ref="AH38:AI38"/>
    <mergeCell ref="AJ38:AN38"/>
    <mergeCell ref="AO38:AR38"/>
    <mergeCell ref="BR38:BU38"/>
    <mergeCell ref="B39:E39"/>
    <mergeCell ref="F39:I39"/>
    <mergeCell ref="J39:K39"/>
    <mergeCell ref="L39:M39"/>
    <mergeCell ref="N39:Q39"/>
    <mergeCell ref="R39:W39"/>
    <mergeCell ref="BR37:BU37"/>
    <mergeCell ref="B38:E38"/>
    <mergeCell ref="F38:I38"/>
    <mergeCell ref="J38:K38"/>
    <mergeCell ref="L38:M38"/>
    <mergeCell ref="N38:Q38"/>
    <mergeCell ref="R38:W38"/>
    <mergeCell ref="X38:AA38"/>
    <mergeCell ref="AB38:AE38"/>
    <mergeCell ref="AF38:AG38"/>
    <mergeCell ref="X37:AA37"/>
    <mergeCell ref="AB37:AE37"/>
    <mergeCell ref="AF37:AG37"/>
    <mergeCell ref="AH37:AI37"/>
    <mergeCell ref="AJ37:AN37"/>
    <mergeCell ref="AO37:AR37"/>
    <mergeCell ref="AH36:AI36"/>
    <mergeCell ref="AJ36:AN36"/>
    <mergeCell ref="AO36:AR36"/>
    <mergeCell ref="BR36:BU36"/>
    <mergeCell ref="B37:E37"/>
    <mergeCell ref="F37:I37"/>
    <mergeCell ref="J37:K37"/>
    <mergeCell ref="L37:M37"/>
    <mergeCell ref="N37:Q37"/>
    <mergeCell ref="R37:W37"/>
    <mergeCell ref="BR35:BU35"/>
    <mergeCell ref="B36:E36"/>
    <mergeCell ref="F36:I36"/>
    <mergeCell ref="J36:K36"/>
    <mergeCell ref="L36:M36"/>
    <mergeCell ref="N36:Q36"/>
    <mergeCell ref="R36:W36"/>
    <mergeCell ref="X36:AA36"/>
    <mergeCell ref="AB36:AE36"/>
    <mergeCell ref="AF36:AG36"/>
    <mergeCell ref="X35:AA35"/>
    <mergeCell ref="AB35:AE35"/>
    <mergeCell ref="AF35:AG35"/>
    <mergeCell ref="AH35:AI35"/>
    <mergeCell ref="AJ35:AN35"/>
    <mergeCell ref="AO35:AR35"/>
    <mergeCell ref="AH34:AI34"/>
    <mergeCell ref="AJ34:AN34"/>
    <mergeCell ref="AO34:AR34"/>
    <mergeCell ref="BR34:BU34"/>
    <mergeCell ref="B35:E35"/>
    <mergeCell ref="F35:I35"/>
    <mergeCell ref="J35:K35"/>
    <mergeCell ref="L35:M35"/>
    <mergeCell ref="N35:Q35"/>
    <mergeCell ref="R35:W35"/>
    <mergeCell ref="BR33:BU33"/>
    <mergeCell ref="B34:E34"/>
    <mergeCell ref="F34:I34"/>
    <mergeCell ref="J34:K34"/>
    <mergeCell ref="L34:M34"/>
    <mergeCell ref="N34:Q34"/>
    <mergeCell ref="R34:W34"/>
    <mergeCell ref="X34:AA34"/>
    <mergeCell ref="AB34:AE34"/>
    <mergeCell ref="AF34:AG34"/>
    <mergeCell ref="X33:AA33"/>
    <mergeCell ref="AB33:AE33"/>
    <mergeCell ref="AF33:AG33"/>
    <mergeCell ref="AH33:AI33"/>
    <mergeCell ref="AJ33:AN33"/>
    <mergeCell ref="AO33:AR33"/>
    <mergeCell ref="AH32:AI32"/>
    <mergeCell ref="AJ32:AN32"/>
    <mergeCell ref="AO32:AR32"/>
    <mergeCell ref="BR32:BU32"/>
    <mergeCell ref="B33:E33"/>
    <mergeCell ref="F33:I33"/>
    <mergeCell ref="J33:K33"/>
    <mergeCell ref="L33:M33"/>
    <mergeCell ref="N33:Q33"/>
    <mergeCell ref="R33:W33"/>
    <mergeCell ref="BR31:BU31"/>
    <mergeCell ref="B32:E32"/>
    <mergeCell ref="F32:I32"/>
    <mergeCell ref="J32:K32"/>
    <mergeCell ref="L32:M32"/>
    <mergeCell ref="N32:Q32"/>
    <mergeCell ref="R32:W32"/>
    <mergeCell ref="X32:AA32"/>
    <mergeCell ref="AB32:AE32"/>
    <mergeCell ref="AF32:AG32"/>
    <mergeCell ref="X31:AA31"/>
    <mergeCell ref="AB31:AE31"/>
    <mergeCell ref="AF31:AG31"/>
    <mergeCell ref="AH31:AI31"/>
    <mergeCell ref="AJ31:AN31"/>
    <mergeCell ref="AO31:AR31"/>
    <mergeCell ref="AH30:AI30"/>
    <mergeCell ref="AJ30:AN30"/>
    <mergeCell ref="AO30:AR30"/>
    <mergeCell ref="BR30:BU30"/>
    <mergeCell ref="B31:E31"/>
    <mergeCell ref="F31:I31"/>
    <mergeCell ref="J31:K31"/>
    <mergeCell ref="L31:M31"/>
    <mergeCell ref="N31:Q31"/>
    <mergeCell ref="R31:W31"/>
    <mergeCell ref="BR29:BU29"/>
    <mergeCell ref="B30:E30"/>
    <mergeCell ref="F30:I30"/>
    <mergeCell ref="J30:K30"/>
    <mergeCell ref="L30:M30"/>
    <mergeCell ref="N30:Q30"/>
    <mergeCell ref="R30:W30"/>
    <mergeCell ref="X30:AA30"/>
    <mergeCell ref="AB30:AE30"/>
    <mergeCell ref="AF30:AG30"/>
    <mergeCell ref="X29:AA29"/>
    <mergeCell ref="AB29:AE29"/>
    <mergeCell ref="AF29:AG29"/>
    <mergeCell ref="AH29:AI29"/>
    <mergeCell ref="AJ29:AN29"/>
    <mergeCell ref="AO29:AR29"/>
    <mergeCell ref="AH28:AI28"/>
    <mergeCell ref="AJ28:AN28"/>
    <mergeCell ref="AO28:AR28"/>
    <mergeCell ref="BR28:BU28"/>
    <mergeCell ref="B29:E29"/>
    <mergeCell ref="F29:I29"/>
    <mergeCell ref="J29:K29"/>
    <mergeCell ref="L29:M29"/>
    <mergeCell ref="N29:Q29"/>
    <mergeCell ref="R29:W29"/>
    <mergeCell ref="BR27:BU27"/>
    <mergeCell ref="B28:E28"/>
    <mergeCell ref="F28:I28"/>
    <mergeCell ref="J28:K28"/>
    <mergeCell ref="L28:M28"/>
    <mergeCell ref="N28:Q28"/>
    <mergeCell ref="R28:W28"/>
    <mergeCell ref="X28:AA28"/>
    <mergeCell ref="AB28:AE28"/>
    <mergeCell ref="AF28:AG28"/>
    <mergeCell ref="X27:AA27"/>
    <mergeCell ref="AB27:AE27"/>
    <mergeCell ref="AF27:AG27"/>
    <mergeCell ref="AH27:AI27"/>
    <mergeCell ref="AJ27:AN27"/>
    <mergeCell ref="AO27:AR27"/>
    <mergeCell ref="AH26:AI26"/>
    <mergeCell ref="AJ26:AN26"/>
    <mergeCell ref="AO26:AR26"/>
    <mergeCell ref="BR26:BU26"/>
    <mergeCell ref="B27:E27"/>
    <mergeCell ref="F27:I27"/>
    <mergeCell ref="J27:K27"/>
    <mergeCell ref="L27:M27"/>
    <mergeCell ref="N27:Q27"/>
    <mergeCell ref="R27:W27"/>
    <mergeCell ref="BR25:BU25"/>
    <mergeCell ref="B26:E26"/>
    <mergeCell ref="F26:I26"/>
    <mergeCell ref="J26:K26"/>
    <mergeCell ref="L26:M26"/>
    <mergeCell ref="N26:Q26"/>
    <mergeCell ref="R26:W26"/>
    <mergeCell ref="X26:AA26"/>
    <mergeCell ref="AB26:AE26"/>
    <mergeCell ref="AF26:AG26"/>
    <mergeCell ref="X25:AA25"/>
    <mergeCell ref="AB25:AE25"/>
    <mergeCell ref="AF25:AG25"/>
    <mergeCell ref="AH25:AI25"/>
    <mergeCell ref="AJ25:AN25"/>
    <mergeCell ref="AO25:AR25"/>
    <mergeCell ref="AH24:AI24"/>
    <mergeCell ref="AJ24:AN24"/>
    <mergeCell ref="AO24:AR24"/>
    <mergeCell ref="BR24:BU24"/>
    <mergeCell ref="B25:E25"/>
    <mergeCell ref="F25:I25"/>
    <mergeCell ref="J25:K25"/>
    <mergeCell ref="L25:M25"/>
    <mergeCell ref="N25:Q25"/>
    <mergeCell ref="R25:W25"/>
    <mergeCell ref="BR23:BU23"/>
    <mergeCell ref="B24:E24"/>
    <mergeCell ref="F24:I24"/>
    <mergeCell ref="J24:K24"/>
    <mergeCell ref="L24:M24"/>
    <mergeCell ref="N24:Q24"/>
    <mergeCell ref="R24:W24"/>
    <mergeCell ref="X24:AA24"/>
    <mergeCell ref="AB24:AE24"/>
    <mergeCell ref="AF24:AG24"/>
    <mergeCell ref="X23:AA23"/>
    <mergeCell ref="AB23:AE23"/>
    <mergeCell ref="AF23:AG23"/>
    <mergeCell ref="AH23:AI23"/>
    <mergeCell ref="AJ23:AN23"/>
    <mergeCell ref="AO23:AR23"/>
    <mergeCell ref="B23:E23"/>
    <mergeCell ref="F23:I23"/>
    <mergeCell ref="J23:K23"/>
    <mergeCell ref="L23:M23"/>
    <mergeCell ref="N23:Q23"/>
    <mergeCell ref="R23:W23"/>
    <mergeCell ref="B22:E22"/>
    <mergeCell ref="F22:I22"/>
    <mergeCell ref="J22:K22"/>
    <mergeCell ref="L22:M22"/>
    <mergeCell ref="N22:Q22"/>
    <mergeCell ref="R22:W22"/>
    <mergeCell ref="X22:AA22"/>
    <mergeCell ref="AB22:AE22"/>
    <mergeCell ref="AF22:AG22"/>
    <mergeCell ref="X21:AA21"/>
    <mergeCell ref="AB21:AE21"/>
    <mergeCell ref="AF21:AG21"/>
    <mergeCell ref="AH21:AI21"/>
    <mergeCell ref="AJ21:AN21"/>
    <mergeCell ref="AO21:AR21"/>
    <mergeCell ref="B21:E21"/>
    <mergeCell ref="F21:I21"/>
    <mergeCell ref="J21:K21"/>
    <mergeCell ref="L21:M21"/>
    <mergeCell ref="N21:Q21"/>
    <mergeCell ref="R21:W21"/>
    <mergeCell ref="BO19:BO20"/>
    <mergeCell ref="BD19:BD20"/>
    <mergeCell ref="BE19:BE20"/>
    <mergeCell ref="BF19:BF20"/>
    <mergeCell ref="BG19:BG20"/>
    <mergeCell ref="BH19:BH20"/>
    <mergeCell ref="BI19:BI20"/>
    <mergeCell ref="AX19:AX20"/>
    <mergeCell ref="AY19:AY20"/>
    <mergeCell ref="AZ19:AZ20"/>
    <mergeCell ref="BA19:BA20"/>
    <mergeCell ref="BB19:BB20"/>
    <mergeCell ref="BC19:BC20"/>
    <mergeCell ref="AH22:AI22"/>
    <mergeCell ref="AJ22:AN22"/>
    <mergeCell ref="AO22:AR22"/>
    <mergeCell ref="BR22:BU22"/>
    <mergeCell ref="BR21:BU21"/>
    <mergeCell ref="AO7:AX7"/>
    <mergeCell ref="AY7:BJ7"/>
    <mergeCell ref="A9:V9"/>
    <mergeCell ref="AO9:AX9"/>
    <mergeCell ref="AY9:BJ9"/>
    <mergeCell ref="A4:V4"/>
    <mergeCell ref="AO4:AX4"/>
    <mergeCell ref="AY4:BJ4"/>
    <mergeCell ref="AO19:AR20"/>
    <mergeCell ref="AS19:AS20"/>
    <mergeCell ref="AT19:AT20"/>
    <mergeCell ref="AU19:AU20"/>
    <mergeCell ref="AF19:AG20"/>
    <mergeCell ref="AH19:AI20"/>
    <mergeCell ref="AV19:AV20"/>
    <mergeCell ref="AW19:AW20"/>
    <mergeCell ref="N18:Q20"/>
    <mergeCell ref="R18:W20"/>
    <mergeCell ref="X18:AA20"/>
    <mergeCell ref="AB18:AE20"/>
    <mergeCell ref="AF18:AI18"/>
    <mergeCell ref="AJ18:AN20"/>
    <mergeCell ref="AV10:BC10"/>
    <mergeCell ref="A17:A20"/>
    <mergeCell ref="B17:W17"/>
    <mergeCell ref="X17:AR17"/>
    <mergeCell ref="AS17:BQ17"/>
    <mergeCell ref="BJ19:BJ20"/>
    <mergeCell ref="BK19:BK20"/>
    <mergeCell ref="BL19:BL20"/>
    <mergeCell ref="BM19:BM20"/>
    <mergeCell ref="BN19:BN20"/>
    <mergeCell ref="A5:V5"/>
    <mergeCell ref="AO5:AX5"/>
    <mergeCell ref="AY5:BJ5"/>
    <mergeCell ref="W1:AJ9"/>
    <mergeCell ref="AK1:AN9"/>
    <mergeCell ref="AO1:BJ1"/>
    <mergeCell ref="AS8:AX8"/>
    <mergeCell ref="AY8:BJ8"/>
    <mergeCell ref="BR17:BU20"/>
    <mergeCell ref="B18:E20"/>
    <mergeCell ref="F18:I20"/>
    <mergeCell ref="J18:K20"/>
    <mergeCell ref="L18:M20"/>
    <mergeCell ref="BP19:BP20"/>
    <mergeCell ref="BQ19:BQ20"/>
    <mergeCell ref="A11:AY15"/>
    <mergeCell ref="AZ11:BU11"/>
    <mergeCell ref="AZ12:BF12"/>
    <mergeCell ref="AZ14:BF14"/>
    <mergeCell ref="AZ15:BF15"/>
    <mergeCell ref="AZ13:BF13"/>
    <mergeCell ref="BG12:BU12"/>
    <mergeCell ref="BG13:BU13"/>
    <mergeCell ref="BG14:BU14"/>
    <mergeCell ref="BK1:BU9"/>
    <mergeCell ref="AO2:AX2"/>
    <mergeCell ref="AY2:BJ2"/>
    <mergeCell ref="AO3:AX3"/>
    <mergeCell ref="AY3:BJ3"/>
    <mergeCell ref="A6:V6"/>
    <mergeCell ref="AO6:AX6"/>
    <mergeCell ref="AY6:BJ6"/>
  </mergeCells>
  <conditionalFormatting sqref="AS17:BQ17">
    <cfRule type="cellIs" dxfId="20" priority="1" operator="equal">
      <formula>"Selecione o tipo de kit (ou escreva nas colunas os bens entregues)"</formula>
    </cfRule>
    <cfRule type="cellIs" dxfId="19" priority="3" operator="equal">
      <formula>"Selecione o tipo de kit"</formula>
    </cfRule>
    <cfRule type="cellIs" dxfId="18" priority="4" operator="equal">
      <formula>"Selecione o tipo de kit"</formula>
    </cfRule>
  </conditionalFormatting>
  <conditionalFormatting sqref="AS19:BQ20">
    <cfRule type="cellIs" dxfId="17" priority="2" operator="equal">
      <formula>""</formula>
    </cfRule>
  </conditionalFormatting>
  <dataValidations count="12">
    <dataValidation type="whole" allowBlank="1" showInputMessage="1" showErrorMessage="1" errorTitle="Valor Incorrecto" error="Insira apenas o número de unidades recebidas em cada item." sqref="AS56:BO122" xr:uid="{70F5A036-CC8B-4178-AE84-7BD4F949D682}">
      <formula1>0</formula1>
      <formula2>600</formula2>
    </dataValidation>
    <dataValidation type="list" allowBlank="1" showInputMessage="1" showErrorMessage="1" sqref="J21:K122" xr:uid="{DCC22089-9BB9-45D8-9C20-71645A43BBBF}">
      <formula1>"M,F"</formula1>
    </dataValidation>
    <dataValidation type="whole" allowBlank="1" showInputMessage="1" showErrorMessage="1" errorTitle="Formato Incorrecto para Ano" error="Insira um número corresponde ao ANO DE NASCIMENTO (ex. 1965 ou 2020)" sqref="L21:M122" xr:uid="{C722D2BF-1842-4629-A21B-F438B0C0EF83}">
      <formula1>1900</formula1>
      <formula2>2022</formula2>
    </dataValidation>
    <dataValidation type="whole" allowBlank="1" showInputMessage="1" showErrorMessage="1" errorTitle="Formato Incorrecto para NUIT" error="Insira o NUIT (9 dígitos)" sqref="AT3:BJ3" xr:uid="{38AF7BA1-6539-4AFA-A624-B1BA62FD24EB}">
      <formula1>100000000</formula1>
      <formula2>800000000</formula2>
    </dataValidation>
    <dataValidation type="date" allowBlank="1" showInputMessage="1" showErrorMessage="1" errorTitle="Formato Incorrecto para Data" error="Insira a data seguindo a formatação do seu computador" sqref="AY9:BJ9" xr:uid="{A661AA59-6DC5-4A4B-BF14-61EAA44713DA}">
      <formula1>43831</formula1>
      <formula2>47850</formula2>
    </dataValidation>
    <dataValidation type="list" allowBlank="1" showInputMessage="1" sqref="AY8:BJ8" xr:uid="{9624264B-2AB0-4406-BEE6-96D8936DE415}">
      <formula1>cadeias_valor</formula1>
    </dataValidation>
    <dataValidation type="list" allowBlank="1" showInputMessage="1" showErrorMessage="1" sqref="AT6:AX6 X56:AA122" xr:uid="{6512F0DB-C612-46C0-BEA5-30BA1B25C832}">
      <formula1>INDIRECT(SUBSTITUTE($AT$5,"_"," "))</formula1>
    </dataValidation>
    <dataValidation type="list" allowBlank="1" showInputMessage="1" showErrorMessage="1" sqref="AT5:BJ5" xr:uid="{32D0C811-03FF-4FE7-B04D-5B9196298871}">
      <formula1>districts</formula1>
    </dataValidation>
    <dataValidation type="list" allowBlank="1" showInputMessage="1" showErrorMessage="1" sqref="AS17:BQ17" xr:uid="{158BDF30-76F2-4B43-B0F2-C8C112ACA0F3}">
      <formula1>tipos_kits</formula1>
    </dataValidation>
    <dataValidation type="whole" allowBlank="1" showInputMessage="1" showErrorMessage="1" errorTitle="Valor incorrecto" error="Insira o número em milhares. Exemplo, se forem 1,000 embalagens, insira apenas 1." sqref="BP56:BQ122" xr:uid="{50DA2B4E-88AB-4DA6-A502-770D40319695}">
      <formula1>0</formula1>
      <formula2>600</formula2>
    </dataValidation>
    <dataValidation type="list" allowBlank="1" showInputMessage="1" showErrorMessage="1" sqref="AY6:BJ6 X21:AA55" xr:uid="{2F65FCDF-F075-4D4B-8F0B-D57C62C55A32}">
      <formula1>INDIRECT(SUBSTITUTE($AY$5,"_"," "))</formula1>
    </dataValidation>
    <dataValidation type="whole" allowBlank="1" showInputMessage="1" showErrorMessage="1" sqref="AS21:BQ55" xr:uid="{F6DFA01F-D0C9-47A7-86C0-6590BD54C527}">
      <formula1>1</formula1>
      <formula2>10000</formula2>
    </dataValidation>
  </dataValidations>
  <pageMargins left="0.1" right="0.1" top="0.1" bottom="0.65" header="0.3" footer="0.1"/>
  <pageSetup paperSize="9" orientation="landscape" r:id="rId1"/>
  <headerFooter>
    <oddFooter>&amp;C&amp;"Arial Nova Cond Light,Bold"&amp;8O EXTENSIONISTA&amp;"-,Regular"&amp;11
&amp;"Arial Nova Cond Light,Italic"&amp;8Assinatura legível e carimbo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270F9A-B48F-4266-8FD4-D4F7431064A9}">
  <sheetPr codeName="Sheet20">
    <tabColor rgb="FF0070C0"/>
  </sheetPr>
  <dimension ref="A1:BT76"/>
  <sheetViews>
    <sheetView showGridLines="0" view="pageBreakPreview" zoomScale="70" zoomScaleNormal="130" zoomScaleSheetLayoutView="70" workbookViewId="0">
      <selection activeCell="B22" sqref="B22:AQ24"/>
    </sheetView>
  </sheetViews>
  <sheetFormatPr defaultColWidth="2.53125" defaultRowHeight="13.9" x14ac:dyDescent="0.4"/>
  <cols>
    <col min="1" max="1" width="2.3984375" style="105" customWidth="1"/>
    <col min="2" max="3" width="3.6640625" style="105" customWidth="1"/>
    <col min="4" max="4" width="2.46484375" style="105" customWidth="1"/>
    <col min="5" max="5" width="1.265625" style="105" customWidth="1"/>
    <col min="6" max="6" width="2.53125" style="105" customWidth="1"/>
    <col min="7" max="7" width="3.73046875" style="105" customWidth="1"/>
    <col min="8" max="8" width="2.6640625" style="105" customWidth="1"/>
    <col min="9" max="9" width="1" style="105" customWidth="1"/>
    <col min="10" max="10" width="1.46484375" style="105" customWidth="1"/>
    <col min="11" max="11" width="2.3984375" style="105" customWidth="1"/>
    <col min="12" max="12" width="2.46484375" style="105" customWidth="1"/>
    <col min="13" max="13" width="2.86328125" style="105" hidden="1" customWidth="1"/>
    <col min="14" max="15" width="2.33203125" style="105" hidden="1" customWidth="1"/>
    <col min="16" max="16" width="2.86328125" style="105" hidden="1" customWidth="1"/>
    <col min="17" max="17" width="1.53125" style="105" customWidth="1"/>
    <col min="18" max="18" width="1.3984375" style="105" customWidth="1"/>
    <col min="19" max="19" width="2" style="105" customWidth="1"/>
    <col min="20" max="20" width="1.86328125" style="105" customWidth="1"/>
    <col min="21" max="21" width="1.33203125" style="105" customWidth="1"/>
    <col min="22" max="22" width="1.6640625" style="105" customWidth="1"/>
    <col min="23" max="24" width="2.3984375" style="105" customWidth="1"/>
    <col min="25" max="25" width="3.3984375" style="105" customWidth="1"/>
    <col min="26" max="28" width="2.3984375" style="105" customWidth="1"/>
    <col min="29" max="29" width="4.46484375" style="105" customWidth="1"/>
    <col min="30" max="30" width="2.3984375" style="105" customWidth="1"/>
    <col min="31" max="31" width="2.33203125" style="105" customWidth="1"/>
    <col min="32" max="32" width="4.06640625" style="105" customWidth="1"/>
    <col min="33" max="33" width="3.33203125" style="105" customWidth="1"/>
    <col min="34" max="34" width="3.796875" style="105" customWidth="1"/>
    <col min="35" max="35" width="4.73046875" style="105" customWidth="1"/>
    <col min="36" max="36" width="0.86328125" style="105" customWidth="1"/>
    <col min="37" max="37" width="2.6640625" style="105" customWidth="1"/>
    <col min="38" max="38" width="2.33203125" style="105" customWidth="1"/>
    <col min="39" max="39" width="1.33203125" style="105" customWidth="1"/>
    <col min="40" max="40" width="2" style="105" hidden="1" customWidth="1"/>
    <col min="41" max="41" width="2.53125" style="105" hidden="1" customWidth="1"/>
    <col min="42" max="42" width="2.6640625" style="105" hidden="1" customWidth="1"/>
    <col min="43" max="43" width="2" style="105" hidden="1" customWidth="1"/>
    <col min="44" max="45" width="1.796875" style="105" customWidth="1"/>
    <col min="46" max="46" width="1" style="105" customWidth="1"/>
    <col min="47" max="48" width="1.796875" style="105" customWidth="1"/>
    <col min="49" max="49" width="1.06640625" style="105" customWidth="1"/>
    <col min="50" max="50" width="1.19921875" style="105" customWidth="1"/>
    <col min="51" max="51" width="1.796875" style="105" customWidth="1"/>
    <col min="52" max="52" width="2.19921875" style="105" customWidth="1"/>
    <col min="53" max="53" width="2.06640625" style="105" customWidth="1"/>
    <col min="54" max="54" width="2.9296875" style="105" customWidth="1"/>
    <col min="55" max="55" width="1.796875" style="105" customWidth="1"/>
    <col min="56" max="56" width="1.796875" style="107" customWidth="1"/>
    <col min="57" max="62" width="1.796875" style="105" customWidth="1"/>
    <col min="63" max="63" width="1.06640625" style="105" customWidth="1"/>
    <col min="64" max="67" width="1.796875" style="105" customWidth="1"/>
    <col min="68" max="68" width="1" style="105" customWidth="1"/>
    <col min="69" max="69" width="4.1328125" style="105" customWidth="1"/>
    <col min="70" max="70" width="4.33203125" style="105" customWidth="1"/>
    <col min="71" max="71" width="3.9296875" style="105" customWidth="1"/>
    <col min="72" max="72" width="3.46484375" style="105" customWidth="1"/>
    <col min="73" max="16384" width="2.53125" style="105"/>
  </cols>
  <sheetData>
    <row r="1" spans="1:72" ht="14.25" customHeight="1" x14ac:dyDescent="0.4">
      <c r="A1" s="347"/>
      <c r="B1" s="348"/>
      <c r="C1" s="348"/>
      <c r="D1" s="348"/>
      <c r="E1" s="348"/>
      <c r="F1" s="349"/>
      <c r="G1" s="349"/>
      <c r="H1" s="349"/>
      <c r="I1" s="349"/>
      <c r="J1" s="349"/>
      <c r="K1" s="349"/>
      <c r="L1" s="349"/>
      <c r="M1" s="349"/>
      <c r="N1" s="349"/>
      <c r="O1" s="349"/>
      <c r="P1" s="349"/>
      <c r="Q1" s="349"/>
      <c r="R1" s="349"/>
      <c r="S1" s="349"/>
      <c r="T1" s="349"/>
      <c r="U1" s="349"/>
      <c r="V1" s="19"/>
      <c r="W1" s="350"/>
      <c r="X1" s="2396" t="s">
        <v>2605</v>
      </c>
      <c r="Y1" s="2397"/>
      <c r="Z1" s="2397"/>
      <c r="AA1" s="2397"/>
      <c r="AB1" s="2397"/>
      <c r="AC1" s="2397"/>
      <c r="AD1" s="2397"/>
      <c r="AE1" s="2397"/>
      <c r="AF1" s="2397"/>
      <c r="AG1" s="2397"/>
      <c r="AH1" s="2397"/>
      <c r="AI1" s="2398"/>
      <c r="AJ1" s="1771" t="s">
        <v>2604</v>
      </c>
      <c r="AK1" s="1771"/>
      <c r="AL1" s="1771"/>
      <c r="AM1" s="1771"/>
      <c r="AN1" s="2385" t="s">
        <v>2269</v>
      </c>
      <c r="AO1" s="2386"/>
      <c r="AP1" s="2386"/>
      <c r="AQ1" s="2386"/>
      <c r="AR1" s="2386"/>
      <c r="AS1" s="2386"/>
      <c r="AT1" s="2386"/>
      <c r="AU1" s="2386"/>
      <c r="AV1" s="2386"/>
      <c r="AW1" s="2386"/>
      <c r="AX1" s="2386"/>
      <c r="AY1" s="2386"/>
      <c r="AZ1" s="2386"/>
      <c r="BA1" s="2386"/>
      <c r="BB1" s="2386"/>
      <c r="BC1" s="2386"/>
      <c r="BD1" s="2386"/>
      <c r="BE1" s="2386"/>
      <c r="BF1" s="2386"/>
      <c r="BG1" s="2386"/>
      <c r="BH1" s="2386"/>
      <c r="BI1" s="2387"/>
      <c r="BJ1" s="2388" t="s">
        <v>2558</v>
      </c>
      <c r="BK1" s="2389"/>
      <c r="BL1" s="2389"/>
      <c r="BM1" s="2389"/>
      <c r="BN1" s="2389"/>
      <c r="BO1" s="2389"/>
      <c r="BP1" s="2389"/>
      <c r="BQ1" s="2389"/>
      <c r="BR1" s="2389"/>
      <c r="BS1" s="2389"/>
      <c r="BT1" s="2390"/>
    </row>
    <row r="2" spans="1:72" ht="13.5" customHeight="1" x14ac:dyDescent="0.4">
      <c r="A2" s="351"/>
      <c r="B2" s="35"/>
      <c r="C2" s="35"/>
      <c r="D2" s="35"/>
      <c r="E2" s="35"/>
      <c r="F2" s="7"/>
      <c r="G2" s="177"/>
      <c r="H2" s="6"/>
      <c r="I2" s="6"/>
      <c r="J2" s="6"/>
      <c r="K2" s="6"/>
      <c r="L2" s="6"/>
      <c r="M2" s="6"/>
      <c r="N2" s="6"/>
      <c r="O2" s="6"/>
      <c r="P2" s="6"/>
      <c r="Q2" s="6"/>
      <c r="R2" s="6"/>
      <c r="S2" s="6"/>
      <c r="T2" s="6"/>
      <c r="U2" s="6"/>
      <c r="V2" s="343"/>
      <c r="W2" s="343"/>
      <c r="X2" s="2399"/>
      <c r="Y2" s="2400"/>
      <c r="Z2" s="2400"/>
      <c r="AA2" s="2400"/>
      <c r="AB2" s="2400"/>
      <c r="AC2" s="2400"/>
      <c r="AD2" s="2400"/>
      <c r="AE2" s="2400"/>
      <c r="AF2" s="2400"/>
      <c r="AG2" s="2400"/>
      <c r="AH2" s="2400"/>
      <c r="AI2" s="2401"/>
      <c r="AJ2" s="1772"/>
      <c r="AK2" s="1772"/>
      <c r="AL2" s="1772"/>
      <c r="AM2" s="1772"/>
      <c r="AN2" s="1710" t="s">
        <v>1956</v>
      </c>
      <c r="AO2" s="1107"/>
      <c r="AP2" s="1107"/>
      <c r="AQ2" s="1107"/>
      <c r="AR2" s="1107"/>
      <c r="AS2" s="1107"/>
      <c r="AT2" s="1107"/>
      <c r="AU2" s="1107"/>
      <c r="AV2" s="1107"/>
      <c r="AW2" s="1107"/>
      <c r="AX2" s="2377"/>
      <c r="AY2" s="2378"/>
      <c r="AZ2" s="2378"/>
      <c r="BA2" s="2378"/>
      <c r="BB2" s="2378"/>
      <c r="BC2" s="2378"/>
      <c r="BD2" s="2378"/>
      <c r="BE2" s="2378"/>
      <c r="BF2" s="2378"/>
      <c r="BG2" s="2378"/>
      <c r="BH2" s="2378"/>
      <c r="BI2" s="2379"/>
      <c r="BJ2" s="2261"/>
      <c r="BK2" s="2262"/>
      <c r="BL2" s="2262"/>
      <c r="BM2" s="2262"/>
      <c r="BN2" s="2262"/>
      <c r="BO2" s="2262"/>
      <c r="BP2" s="2262"/>
      <c r="BQ2" s="2262"/>
      <c r="BR2" s="2262"/>
      <c r="BS2" s="2262"/>
      <c r="BT2" s="2391"/>
    </row>
    <row r="3" spans="1:72" ht="13.5" customHeight="1" x14ac:dyDescent="0.4">
      <c r="A3" s="351"/>
      <c r="B3" s="35"/>
      <c r="C3" s="35"/>
      <c r="D3" s="35"/>
      <c r="E3" s="35"/>
      <c r="F3" s="6"/>
      <c r="G3" s="177"/>
      <c r="H3" s="6"/>
      <c r="I3" s="6"/>
      <c r="J3" s="6"/>
      <c r="K3" s="6"/>
      <c r="L3" s="6"/>
      <c r="M3" s="6"/>
      <c r="N3" s="6"/>
      <c r="O3" s="6"/>
      <c r="P3" s="6"/>
      <c r="Q3" s="6"/>
      <c r="R3" s="6"/>
      <c r="S3" s="6"/>
      <c r="T3" s="6"/>
      <c r="U3" s="6"/>
      <c r="V3" s="343"/>
      <c r="W3" s="343"/>
      <c r="X3" s="2399"/>
      <c r="Y3" s="2400"/>
      <c r="Z3" s="2400"/>
      <c r="AA3" s="2400"/>
      <c r="AB3" s="2400"/>
      <c r="AC3" s="2400"/>
      <c r="AD3" s="2400"/>
      <c r="AE3" s="2400"/>
      <c r="AF3" s="2400"/>
      <c r="AG3" s="2400"/>
      <c r="AH3" s="2400"/>
      <c r="AI3" s="2401"/>
      <c r="AJ3" s="1772"/>
      <c r="AK3" s="1772"/>
      <c r="AL3" s="1772"/>
      <c r="AM3" s="1772"/>
      <c r="AN3" s="1710" t="s">
        <v>2540</v>
      </c>
      <c r="AO3" s="1107"/>
      <c r="AP3" s="1107"/>
      <c r="AQ3" s="1107"/>
      <c r="AR3" s="1107"/>
      <c r="AS3" s="1107"/>
      <c r="AT3" s="1107"/>
      <c r="AU3" s="1107"/>
      <c r="AV3" s="1107"/>
      <c r="AW3" s="1107"/>
      <c r="AX3" s="2377"/>
      <c r="AY3" s="2378"/>
      <c r="AZ3" s="2378"/>
      <c r="BA3" s="2378"/>
      <c r="BB3" s="2378"/>
      <c r="BC3" s="2378"/>
      <c r="BD3" s="2378"/>
      <c r="BE3" s="2378"/>
      <c r="BF3" s="2378"/>
      <c r="BG3" s="2378"/>
      <c r="BH3" s="2378"/>
      <c r="BI3" s="2379"/>
      <c r="BJ3" s="2261"/>
      <c r="BK3" s="2262"/>
      <c r="BL3" s="2262"/>
      <c r="BM3" s="2262"/>
      <c r="BN3" s="2262"/>
      <c r="BO3" s="2262"/>
      <c r="BP3" s="2262"/>
      <c r="BQ3" s="2262"/>
      <c r="BR3" s="2262"/>
      <c r="BS3" s="2262"/>
      <c r="BT3" s="2391"/>
    </row>
    <row r="4" spans="1:72" ht="13.5" customHeight="1" x14ac:dyDescent="0.4">
      <c r="A4" s="1472"/>
      <c r="B4" s="1473"/>
      <c r="C4" s="1473"/>
      <c r="D4" s="1473"/>
      <c r="E4" s="1473"/>
      <c r="F4" s="1473"/>
      <c r="G4" s="1473"/>
      <c r="H4" s="1473"/>
      <c r="I4" s="1473"/>
      <c r="J4" s="1473"/>
      <c r="K4" s="1473"/>
      <c r="L4" s="1473"/>
      <c r="M4" s="1473"/>
      <c r="N4" s="1473"/>
      <c r="O4" s="1473"/>
      <c r="P4" s="1473"/>
      <c r="Q4" s="1473"/>
      <c r="R4" s="1473"/>
      <c r="S4" s="1473"/>
      <c r="T4" s="1473"/>
      <c r="U4" s="1473"/>
      <c r="V4" s="343"/>
      <c r="W4" s="343"/>
      <c r="X4" s="2399"/>
      <c r="Y4" s="2400"/>
      <c r="Z4" s="2400"/>
      <c r="AA4" s="2400"/>
      <c r="AB4" s="2400"/>
      <c r="AC4" s="2400"/>
      <c r="AD4" s="2400"/>
      <c r="AE4" s="2400"/>
      <c r="AF4" s="2400"/>
      <c r="AG4" s="2400"/>
      <c r="AH4" s="2400"/>
      <c r="AI4" s="2401"/>
      <c r="AJ4" s="1772"/>
      <c r="AK4" s="1772"/>
      <c r="AL4" s="1772"/>
      <c r="AM4" s="1772"/>
      <c r="AN4" s="1710" t="s">
        <v>1218</v>
      </c>
      <c r="AO4" s="1107"/>
      <c r="AP4" s="1107"/>
      <c r="AQ4" s="1107"/>
      <c r="AR4" s="1107"/>
      <c r="AS4" s="1107"/>
      <c r="AT4" s="1107"/>
      <c r="AU4" s="1107"/>
      <c r="AV4" s="1107"/>
      <c r="AW4" s="1107"/>
      <c r="AX4" s="2377"/>
      <c r="AY4" s="2378"/>
      <c r="AZ4" s="2378"/>
      <c r="BA4" s="2378"/>
      <c r="BB4" s="2378"/>
      <c r="BC4" s="2378"/>
      <c r="BD4" s="2378"/>
      <c r="BE4" s="2378"/>
      <c r="BF4" s="2378"/>
      <c r="BG4" s="2378"/>
      <c r="BH4" s="2378"/>
      <c r="BI4" s="2379"/>
      <c r="BJ4" s="2261"/>
      <c r="BK4" s="2262"/>
      <c r="BL4" s="2262"/>
      <c r="BM4" s="2262"/>
      <c r="BN4" s="2262"/>
      <c r="BO4" s="2262"/>
      <c r="BP4" s="2262"/>
      <c r="BQ4" s="2262"/>
      <c r="BR4" s="2262"/>
      <c r="BS4" s="2262"/>
      <c r="BT4" s="2391"/>
    </row>
    <row r="5" spans="1:72" ht="13.5" customHeight="1" x14ac:dyDescent="0.4">
      <c r="A5" s="1472"/>
      <c r="B5" s="1473"/>
      <c r="C5" s="1473"/>
      <c r="D5" s="1473"/>
      <c r="E5" s="1473"/>
      <c r="F5" s="1473"/>
      <c r="G5" s="1473"/>
      <c r="H5" s="1473"/>
      <c r="I5" s="1473"/>
      <c r="J5" s="1473"/>
      <c r="K5" s="1473"/>
      <c r="L5" s="1473"/>
      <c r="M5" s="1473"/>
      <c r="N5" s="1473"/>
      <c r="O5" s="1473"/>
      <c r="P5" s="1473"/>
      <c r="Q5" s="1473"/>
      <c r="R5" s="1473"/>
      <c r="S5" s="1473"/>
      <c r="T5" s="1473"/>
      <c r="U5" s="1473"/>
      <c r="V5" s="343"/>
      <c r="W5" s="343"/>
      <c r="X5" s="2399"/>
      <c r="Y5" s="2400"/>
      <c r="Z5" s="2400"/>
      <c r="AA5" s="2400"/>
      <c r="AB5" s="2400"/>
      <c r="AC5" s="2400"/>
      <c r="AD5" s="2400"/>
      <c r="AE5" s="2400"/>
      <c r="AF5" s="2400"/>
      <c r="AG5" s="2400"/>
      <c r="AH5" s="2400"/>
      <c r="AI5" s="2401"/>
      <c r="AJ5" s="1772"/>
      <c r="AK5" s="1772"/>
      <c r="AL5" s="1772"/>
      <c r="AM5" s="1772"/>
      <c r="AN5" s="1710" t="s">
        <v>2539</v>
      </c>
      <c r="AO5" s="1107"/>
      <c r="AP5" s="1107"/>
      <c r="AQ5" s="1107"/>
      <c r="AR5" s="1107"/>
      <c r="AS5" s="1107"/>
      <c r="AT5" s="1107"/>
      <c r="AU5" s="1107"/>
      <c r="AV5" s="1107"/>
      <c r="AW5" s="1107"/>
      <c r="AX5" s="2377"/>
      <c r="AY5" s="2378"/>
      <c r="AZ5" s="2378"/>
      <c r="BA5" s="2378"/>
      <c r="BB5" s="2378"/>
      <c r="BC5" s="2378"/>
      <c r="BD5" s="2378"/>
      <c r="BE5" s="2378"/>
      <c r="BF5" s="2378"/>
      <c r="BG5" s="2378"/>
      <c r="BH5" s="2378"/>
      <c r="BI5" s="2379"/>
      <c r="BJ5" s="2261"/>
      <c r="BK5" s="2262"/>
      <c r="BL5" s="2262"/>
      <c r="BM5" s="2262"/>
      <c r="BN5" s="2262"/>
      <c r="BO5" s="2262"/>
      <c r="BP5" s="2262"/>
      <c r="BQ5" s="2262"/>
      <c r="BR5" s="2262"/>
      <c r="BS5" s="2262"/>
      <c r="BT5" s="2391"/>
    </row>
    <row r="6" spans="1:72" ht="13.5" customHeight="1" x14ac:dyDescent="0.4">
      <c r="A6" s="1472"/>
      <c r="B6" s="1473"/>
      <c r="C6" s="1473"/>
      <c r="D6" s="1473"/>
      <c r="E6" s="1473"/>
      <c r="F6" s="1473"/>
      <c r="G6" s="1473"/>
      <c r="H6" s="1473"/>
      <c r="I6" s="1473"/>
      <c r="J6" s="1473"/>
      <c r="K6" s="1473"/>
      <c r="L6" s="1473"/>
      <c r="M6" s="1473"/>
      <c r="N6" s="1473"/>
      <c r="O6" s="1473"/>
      <c r="P6" s="1473"/>
      <c r="Q6" s="1473"/>
      <c r="R6" s="1473"/>
      <c r="S6" s="1473"/>
      <c r="T6" s="1473"/>
      <c r="U6" s="1473"/>
      <c r="V6" s="343"/>
      <c r="W6" s="343"/>
      <c r="X6" s="2399"/>
      <c r="Y6" s="2400"/>
      <c r="Z6" s="2400"/>
      <c r="AA6" s="2400"/>
      <c r="AB6" s="2400"/>
      <c r="AC6" s="2400"/>
      <c r="AD6" s="2400"/>
      <c r="AE6" s="2400"/>
      <c r="AF6" s="2400"/>
      <c r="AG6" s="2400"/>
      <c r="AH6" s="2400"/>
      <c r="AI6" s="2401"/>
      <c r="AJ6" s="1772"/>
      <c r="AK6" s="1772"/>
      <c r="AL6" s="1772"/>
      <c r="AM6" s="1772"/>
      <c r="AN6" s="1710" t="s">
        <v>2551</v>
      </c>
      <c r="AO6" s="1107"/>
      <c r="AP6" s="1107"/>
      <c r="AQ6" s="1107"/>
      <c r="AR6" s="1107"/>
      <c r="AS6" s="1107"/>
      <c r="AT6" s="1107"/>
      <c r="AU6" s="1107"/>
      <c r="AV6" s="1107"/>
      <c r="AW6" s="1107"/>
      <c r="AX6" s="2377"/>
      <c r="AY6" s="2378"/>
      <c r="AZ6" s="2378"/>
      <c r="BA6" s="2378"/>
      <c r="BB6" s="2378"/>
      <c r="BC6" s="2378"/>
      <c r="BD6" s="2378"/>
      <c r="BE6" s="2378"/>
      <c r="BF6" s="2378"/>
      <c r="BG6" s="2378"/>
      <c r="BH6" s="2378"/>
      <c r="BI6" s="2379"/>
      <c r="BJ6" s="2261"/>
      <c r="BK6" s="2262"/>
      <c r="BL6" s="2262"/>
      <c r="BM6" s="2262"/>
      <c r="BN6" s="2262"/>
      <c r="BO6" s="2262"/>
      <c r="BP6" s="2262"/>
      <c r="BQ6" s="2262"/>
      <c r="BR6" s="2262"/>
      <c r="BS6" s="2262"/>
      <c r="BT6" s="2391"/>
    </row>
    <row r="7" spans="1:72" ht="13.5" customHeight="1" x14ac:dyDescent="0.4">
      <c r="A7" s="203"/>
      <c r="B7" s="7"/>
      <c r="C7" s="7"/>
      <c r="D7" s="7"/>
      <c r="E7" s="7"/>
      <c r="F7" s="7"/>
      <c r="G7" s="7"/>
      <c r="H7" s="7"/>
      <c r="I7" s="7"/>
      <c r="J7" s="7"/>
      <c r="K7" s="7"/>
      <c r="L7" s="7"/>
      <c r="M7" s="7"/>
      <c r="N7" s="7"/>
      <c r="O7" s="7"/>
      <c r="P7" s="7"/>
      <c r="Q7" s="7"/>
      <c r="R7" s="7"/>
      <c r="S7" s="7"/>
      <c r="T7" s="7"/>
      <c r="U7" s="7"/>
      <c r="V7" s="343"/>
      <c r="W7" s="343"/>
      <c r="X7" s="2399"/>
      <c r="Y7" s="2400"/>
      <c r="Z7" s="2400"/>
      <c r="AA7" s="2400"/>
      <c r="AB7" s="2400"/>
      <c r="AC7" s="2400"/>
      <c r="AD7" s="2400"/>
      <c r="AE7" s="2400"/>
      <c r="AF7" s="2400"/>
      <c r="AG7" s="2400"/>
      <c r="AH7" s="2400"/>
      <c r="AI7" s="2401"/>
      <c r="AJ7" s="1772"/>
      <c r="AK7" s="1772"/>
      <c r="AL7" s="1772"/>
      <c r="AM7" s="1772"/>
      <c r="AN7" s="277"/>
      <c r="AO7" s="278"/>
      <c r="AP7" s="278"/>
      <c r="AQ7" s="278"/>
      <c r="AR7" s="1107" t="s">
        <v>2554</v>
      </c>
      <c r="AS7" s="1107"/>
      <c r="AT7" s="1107"/>
      <c r="AU7" s="1107"/>
      <c r="AV7" s="1107"/>
      <c r="AW7" s="2395"/>
      <c r="AX7" s="2377"/>
      <c r="AY7" s="2378"/>
      <c r="AZ7" s="2378"/>
      <c r="BA7" s="2378"/>
      <c r="BB7" s="2378"/>
      <c r="BC7" s="2378"/>
      <c r="BD7" s="2378"/>
      <c r="BE7" s="2378"/>
      <c r="BF7" s="2378"/>
      <c r="BG7" s="2378"/>
      <c r="BH7" s="2378"/>
      <c r="BI7" s="2379"/>
      <c r="BJ7" s="2261"/>
      <c r="BK7" s="2262"/>
      <c r="BL7" s="2262"/>
      <c r="BM7" s="2262"/>
      <c r="BN7" s="2262"/>
      <c r="BO7" s="2262"/>
      <c r="BP7" s="2262"/>
      <c r="BQ7" s="2262"/>
      <c r="BR7" s="2262"/>
      <c r="BS7" s="2262"/>
      <c r="BT7" s="2391"/>
    </row>
    <row r="8" spans="1:72" ht="13.5" customHeight="1" x14ac:dyDescent="0.4">
      <c r="A8" s="203"/>
      <c r="B8" s="7"/>
      <c r="C8" s="7"/>
      <c r="D8" s="7"/>
      <c r="E8" s="7"/>
      <c r="F8" s="7"/>
      <c r="G8" s="7"/>
      <c r="H8" s="7"/>
      <c r="I8" s="7"/>
      <c r="J8" s="7"/>
      <c r="K8" s="7"/>
      <c r="L8" s="7"/>
      <c r="M8" s="7"/>
      <c r="N8" s="7"/>
      <c r="O8" s="7"/>
      <c r="P8" s="7"/>
      <c r="Q8" s="7"/>
      <c r="R8" s="7"/>
      <c r="S8" s="7"/>
      <c r="T8" s="7"/>
      <c r="U8" s="7"/>
      <c r="V8" s="343"/>
      <c r="W8" s="343"/>
      <c r="X8" s="2399"/>
      <c r="Y8" s="2400"/>
      <c r="Z8" s="2400"/>
      <c r="AA8" s="2400"/>
      <c r="AB8" s="2400"/>
      <c r="AC8" s="2400"/>
      <c r="AD8" s="2400"/>
      <c r="AE8" s="2400"/>
      <c r="AF8" s="2400"/>
      <c r="AG8" s="2400"/>
      <c r="AH8" s="2400"/>
      <c r="AI8" s="2401"/>
      <c r="AJ8" s="1772"/>
      <c r="AK8" s="1772"/>
      <c r="AL8" s="1772"/>
      <c r="AM8" s="1772"/>
      <c r="AN8" s="1710" t="s">
        <v>2557</v>
      </c>
      <c r="AO8" s="1107"/>
      <c r="AP8" s="1107"/>
      <c r="AQ8" s="1107"/>
      <c r="AR8" s="1107"/>
      <c r="AS8" s="1107"/>
      <c r="AT8" s="1107"/>
      <c r="AU8" s="1107"/>
      <c r="AV8" s="1107"/>
      <c r="AW8" s="1107"/>
      <c r="AX8" s="2217"/>
      <c r="AY8" s="2218"/>
      <c r="AZ8" s="2218"/>
      <c r="BA8" s="2218"/>
      <c r="BB8" s="2218"/>
      <c r="BC8" s="2218"/>
      <c r="BD8" s="2218"/>
      <c r="BE8" s="2218"/>
      <c r="BF8" s="2218"/>
      <c r="BG8" s="2218"/>
      <c r="BH8" s="2218"/>
      <c r="BI8" s="2219"/>
      <c r="BJ8" s="2261"/>
      <c r="BK8" s="2262"/>
      <c r="BL8" s="2262"/>
      <c r="BM8" s="2262"/>
      <c r="BN8" s="2262"/>
      <c r="BO8" s="2262"/>
      <c r="BP8" s="2262"/>
      <c r="BQ8" s="2262"/>
      <c r="BR8" s="2262"/>
      <c r="BS8" s="2262"/>
      <c r="BT8" s="2391"/>
    </row>
    <row r="9" spans="1:72" ht="13.5" customHeight="1" x14ac:dyDescent="0.4">
      <c r="A9" s="203"/>
      <c r="B9" s="7"/>
      <c r="C9" s="7"/>
      <c r="D9" s="7"/>
      <c r="E9" s="7"/>
      <c r="F9" s="7"/>
      <c r="G9" s="7"/>
      <c r="H9" s="7"/>
      <c r="I9" s="7"/>
      <c r="J9" s="7"/>
      <c r="K9" s="7"/>
      <c r="L9" s="7"/>
      <c r="M9" s="7"/>
      <c r="N9" s="7"/>
      <c r="O9" s="7"/>
      <c r="P9" s="7"/>
      <c r="Q9" s="7"/>
      <c r="R9" s="7"/>
      <c r="S9" s="7"/>
      <c r="T9" s="7"/>
      <c r="U9" s="7"/>
      <c r="V9" s="343"/>
      <c r="W9" s="343"/>
      <c r="X9" s="2399"/>
      <c r="Y9" s="2400"/>
      <c r="Z9" s="2400"/>
      <c r="AA9" s="2400"/>
      <c r="AB9" s="2400"/>
      <c r="AC9" s="2400"/>
      <c r="AD9" s="2400"/>
      <c r="AE9" s="2400"/>
      <c r="AF9" s="2400"/>
      <c r="AG9" s="2400"/>
      <c r="AH9" s="2400"/>
      <c r="AI9" s="2401"/>
      <c r="AJ9" s="1773"/>
      <c r="AK9" s="1773"/>
      <c r="AL9" s="1773"/>
      <c r="AM9" s="1773"/>
      <c r="AN9" s="277"/>
      <c r="AO9" s="278"/>
      <c r="AP9" s="278"/>
      <c r="AQ9" s="278"/>
      <c r="AR9" s="1107" t="s">
        <v>2575</v>
      </c>
      <c r="AS9" s="1107"/>
      <c r="AT9" s="1107"/>
      <c r="AU9" s="1107"/>
      <c r="AV9" s="1107"/>
      <c r="AW9" s="2395"/>
      <c r="AX9" s="2377"/>
      <c r="AY9" s="2378"/>
      <c r="AZ9" s="2378"/>
      <c r="BA9" s="2378"/>
      <c r="BB9" s="2378"/>
      <c r="BC9" s="2378"/>
      <c r="BD9" s="2378"/>
      <c r="BE9" s="2378"/>
      <c r="BF9" s="2378"/>
      <c r="BG9" s="2378"/>
      <c r="BH9" s="2378"/>
      <c r="BI9" s="2379"/>
      <c r="BJ9" s="2261"/>
      <c r="BK9" s="2262"/>
      <c r="BL9" s="2262"/>
      <c r="BM9" s="2262"/>
      <c r="BN9" s="2262"/>
      <c r="BO9" s="2262"/>
      <c r="BP9" s="2262"/>
      <c r="BQ9" s="2262"/>
      <c r="BR9" s="2262"/>
      <c r="BS9" s="2262"/>
      <c r="BT9" s="2391"/>
    </row>
    <row r="10" spans="1:72" ht="13.5" customHeight="1" x14ac:dyDescent="0.4">
      <c r="A10" s="1570"/>
      <c r="B10" s="1571"/>
      <c r="C10" s="1571"/>
      <c r="D10" s="1571"/>
      <c r="E10" s="1571"/>
      <c r="F10" s="1571"/>
      <c r="G10" s="1571"/>
      <c r="H10" s="1571"/>
      <c r="I10" s="1571"/>
      <c r="J10" s="1571"/>
      <c r="K10" s="1571"/>
      <c r="L10" s="1571"/>
      <c r="M10" s="1571"/>
      <c r="N10" s="1571"/>
      <c r="O10" s="1571"/>
      <c r="P10" s="1571"/>
      <c r="Q10" s="1571"/>
      <c r="R10" s="1571"/>
      <c r="S10" s="1571"/>
      <c r="T10" s="1571"/>
      <c r="U10" s="1571"/>
      <c r="V10" s="352"/>
      <c r="W10" s="352"/>
      <c r="X10" s="2402"/>
      <c r="Y10" s="2403"/>
      <c r="Z10" s="2403"/>
      <c r="AA10" s="2403"/>
      <c r="AB10" s="2403"/>
      <c r="AC10" s="2403"/>
      <c r="AD10" s="2403"/>
      <c r="AE10" s="2403"/>
      <c r="AF10" s="2403"/>
      <c r="AG10" s="2403"/>
      <c r="AH10" s="2403"/>
      <c r="AI10" s="2404"/>
      <c r="AJ10" s="1774"/>
      <c r="AK10" s="1774"/>
      <c r="AL10" s="1774"/>
      <c r="AM10" s="1774"/>
      <c r="AN10" s="2380" t="s">
        <v>2552</v>
      </c>
      <c r="AO10" s="2381"/>
      <c r="AP10" s="2381"/>
      <c r="AQ10" s="2381"/>
      <c r="AR10" s="2381"/>
      <c r="AS10" s="2381"/>
      <c r="AT10" s="2381"/>
      <c r="AU10" s="2381"/>
      <c r="AV10" s="2381"/>
      <c r="AW10" s="2381"/>
      <c r="AX10" s="2382"/>
      <c r="AY10" s="2383"/>
      <c r="AZ10" s="2383"/>
      <c r="BA10" s="2383"/>
      <c r="BB10" s="2383"/>
      <c r="BC10" s="2383"/>
      <c r="BD10" s="2383"/>
      <c r="BE10" s="2383"/>
      <c r="BF10" s="2383"/>
      <c r="BG10" s="2383"/>
      <c r="BH10" s="2383"/>
      <c r="BI10" s="2384"/>
      <c r="BJ10" s="2392"/>
      <c r="BK10" s="2393"/>
      <c r="BL10" s="2393"/>
      <c r="BM10" s="2393"/>
      <c r="BN10" s="2393"/>
      <c r="BO10" s="2393"/>
      <c r="BP10" s="2393"/>
      <c r="BQ10" s="2393"/>
      <c r="BR10" s="2393"/>
      <c r="BS10" s="2393"/>
      <c r="BT10" s="2394"/>
    </row>
    <row r="11" spans="1:72" ht="4.5" customHeight="1" x14ac:dyDescent="0.4">
      <c r="AU11" s="1132"/>
      <c r="AV11" s="1132"/>
      <c r="AW11" s="1132"/>
      <c r="AX11" s="1132"/>
      <c r="AY11" s="1132"/>
      <c r="AZ11" s="1132"/>
      <c r="BA11" s="1132"/>
      <c r="BB11" s="1132"/>
    </row>
    <row r="12" spans="1:72" s="10" customFormat="1" ht="12" customHeight="1" x14ac:dyDescent="0.45">
      <c r="A12" s="2424" t="s">
        <v>2107</v>
      </c>
      <c r="B12" s="1396"/>
      <c r="C12" s="1396"/>
      <c r="D12" s="1396"/>
      <c r="E12" s="1396"/>
      <c r="F12" s="1396"/>
      <c r="G12" s="1396"/>
      <c r="H12" s="1396"/>
      <c r="I12" s="1396"/>
      <c r="J12" s="1396"/>
      <c r="K12" s="1396"/>
      <c r="L12" s="1396"/>
      <c r="M12" s="1396"/>
      <c r="N12" s="1396"/>
      <c r="O12" s="1396"/>
      <c r="P12" s="1396"/>
      <c r="Q12" s="1396"/>
      <c r="R12" s="1396"/>
      <c r="S12" s="1396"/>
      <c r="T12" s="1396"/>
      <c r="U12" s="1396"/>
      <c r="V12" s="1396"/>
      <c r="W12" s="1396"/>
      <c r="X12" s="1396"/>
      <c r="Y12" s="1396"/>
      <c r="Z12" s="1396"/>
      <c r="AA12" s="1396"/>
      <c r="AB12" s="1396"/>
      <c r="AC12" s="1396"/>
      <c r="AD12" s="1396"/>
      <c r="AE12" s="1396"/>
      <c r="AF12" s="1396"/>
      <c r="AG12" s="1396"/>
      <c r="AH12" s="1396"/>
      <c r="AI12" s="1398"/>
      <c r="AJ12" s="1401" t="s">
        <v>2553</v>
      </c>
      <c r="AK12" s="1396"/>
      <c r="AL12" s="1396"/>
      <c r="AM12" s="1396"/>
      <c r="AN12" s="1396"/>
      <c r="AO12" s="1396"/>
      <c r="AP12" s="1396"/>
      <c r="AQ12" s="1396"/>
      <c r="AR12" s="1396"/>
      <c r="AS12" s="1396"/>
      <c r="AT12" s="1396"/>
      <c r="AU12" s="1396"/>
      <c r="AV12" s="1396"/>
      <c r="AW12" s="1396"/>
      <c r="AX12" s="1396"/>
      <c r="AY12" s="1396"/>
      <c r="AZ12" s="1396"/>
      <c r="BA12" s="1396"/>
      <c r="BB12" s="1396"/>
      <c r="BC12" s="1396"/>
      <c r="BD12" s="1396"/>
      <c r="BE12" s="1396"/>
      <c r="BF12" s="1396"/>
      <c r="BG12" s="1396"/>
      <c r="BH12" s="1396"/>
      <c r="BI12" s="1396"/>
      <c r="BJ12" s="1396"/>
      <c r="BK12" s="1396"/>
      <c r="BL12" s="1396"/>
      <c r="BM12" s="2458"/>
      <c r="BN12" s="1256" t="s">
        <v>2193</v>
      </c>
      <c r="BO12" s="1256"/>
      <c r="BP12" s="1256"/>
      <c r="BQ12" s="1256"/>
      <c r="BR12" s="1256"/>
      <c r="BS12" s="1256"/>
      <c r="BT12" s="1258"/>
    </row>
    <row r="13" spans="1:72" s="342" customFormat="1" ht="21.4" customHeight="1" x14ac:dyDescent="0.45">
      <c r="A13" s="2453" t="s">
        <v>1995</v>
      </c>
      <c r="B13" s="2425"/>
      <c r="C13" s="2425"/>
      <c r="D13" s="2425"/>
      <c r="E13" s="2425"/>
      <c r="F13" s="2425"/>
      <c r="G13" s="2425"/>
      <c r="H13" s="2425"/>
      <c r="I13" s="2425"/>
      <c r="J13" s="2425"/>
      <c r="K13" s="2455" t="s">
        <v>1302</v>
      </c>
      <c r="L13" s="2425"/>
      <c r="M13" s="2425"/>
      <c r="N13" s="2425"/>
      <c r="O13" s="2425"/>
      <c r="P13" s="2425"/>
      <c r="Q13" s="2425"/>
      <c r="R13" s="2425"/>
      <c r="S13" s="1415"/>
      <c r="T13" s="1406" t="s">
        <v>2560</v>
      </c>
      <c r="U13" s="1406"/>
      <c r="V13" s="1406"/>
      <c r="W13" s="1406"/>
      <c r="X13" s="1406"/>
      <c r="Y13" s="1406"/>
      <c r="Z13" s="1406"/>
      <c r="AA13" s="1406" t="s">
        <v>2561</v>
      </c>
      <c r="AB13" s="1406"/>
      <c r="AC13" s="1406"/>
      <c r="AD13" s="1406"/>
      <c r="AE13" s="1406"/>
      <c r="AF13" s="1417" t="s">
        <v>1929</v>
      </c>
      <c r="AG13" s="1415"/>
      <c r="AH13" s="1417" t="s">
        <v>1930</v>
      </c>
      <c r="AI13" s="1415"/>
      <c r="AJ13" s="1417" t="s">
        <v>1925</v>
      </c>
      <c r="AK13" s="2425"/>
      <c r="AL13" s="2425"/>
      <c r="AM13" s="2425"/>
      <c r="AN13" s="2425"/>
      <c r="AO13" s="2425"/>
      <c r="AP13" s="2425"/>
      <c r="AQ13" s="2425"/>
      <c r="AR13" s="2425"/>
      <c r="AS13" s="1415"/>
      <c r="AT13" s="1417" t="s">
        <v>1926</v>
      </c>
      <c r="AU13" s="2425"/>
      <c r="AV13" s="2425"/>
      <c r="AW13" s="2425"/>
      <c r="AX13" s="2425"/>
      <c r="AY13" s="2425"/>
      <c r="AZ13" s="1415"/>
      <c r="BA13" s="1417" t="s">
        <v>1931</v>
      </c>
      <c r="BB13" s="1415"/>
      <c r="BC13" s="1417" t="s">
        <v>1301</v>
      </c>
      <c r="BD13" s="2425"/>
      <c r="BE13" s="2425"/>
      <c r="BF13" s="1415"/>
      <c r="BG13" s="1417" t="s">
        <v>1303</v>
      </c>
      <c r="BH13" s="2425"/>
      <c r="BI13" s="2425"/>
      <c r="BJ13" s="2425"/>
      <c r="BK13" s="2425"/>
      <c r="BL13" s="2425"/>
      <c r="BM13" s="2425"/>
      <c r="BN13" s="985" t="s">
        <v>1258</v>
      </c>
      <c r="BO13" s="985"/>
      <c r="BP13" s="985"/>
      <c r="BQ13" s="279" t="s">
        <v>1260</v>
      </c>
      <c r="BR13" s="279" t="s">
        <v>1289</v>
      </c>
      <c r="BS13" s="355" t="s">
        <v>1952</v>
      </c>
      <c r="BT13" s="356" t="s">
        <v>2586</v>
      </c>
    </row>
    <row r="14" spans="1:72" s="411" customFormat="1" ht="21.4" customHeight="1" x14ac:dyDescent="0.45">
      <c r="A14" s="2454"/>
      <c r="B14" s="2422"/>
      <c r="C14" s="2422"/>
      <c r="D14" s="2422"/>
      <c r="E14" s="2422"/>
      <c r="F14" s="2422"/>
      <c r="G14" s="2422"/>
      <c r="H14" s="2422"/>
      <c r="I14" s="2422"/>
      <c r="J14" s="2422"/>
      <c r="K14" s="2456"/>
      <c r="L14" s="2422"/>
      <c r="M14" s="2422"/>
      <c r="N14" s="2422"/>
      <c r="O14" s="2422"/>
      <c r="P14" s="2422"/>
      <c r="Q14" s="2422"/>
      <c r="R14" s="2422"/>
      <c r="S14" s="2423"/>
      <c r="T14" s="2421"/>
      <c r="U14" s="2422"/>
      <c r="V14" s="2422"/>
      <c r="W14" s="2422"/>
      <c r="X14" s="2422"/>
      <c r="Y14" s="2422"/>
      <c r="Z14" s="2423"/>
      <c r="AA14" s="2421"/>
      <c r="AB14" s="2422"/>
      <c r="AC14" s="2422"/>
      <c r="AD14" s="2422"/>
      <c r="AE14" s="2423"/>
      <c r="AF14" s="2421"/>
      <c r="AG14" s="2423"/>
      <c r="AH14" s="2421"/>
      <c r="AI14" s="2423"/>
      <c r="AJ14" s="2421"/>
      <c r="AK14" s="2422"/>
      <c r="AL14" s="2422"/>
      <c r="AM14" s="2422"/>
      <c r="AN14" s="2422"/>
      <c r="AO14" s="2422"/>
      <c r="AP14" s="2422"/>
      <c r="AQ14" s="2422"/>
      <c r="AR14" s="2422"/>
      <c r="AS14" s="2423"/>
      <c r="AT14" s="2421"/>
      <c r="AU14" s="2422"/>
      <c r="AV14" s="2422"/>
      <c r="AW14" s="2422"/>
      <c r="AX14" s="2422"/>
      <c r="AY14" s="2422"/>
      <c r="AZ14" s="2423"/>
      <c r="BA14" s="2421"/>
      <c r="BB14" s="2423"/>
      <c r="BC14" s="2421"/>
      <c r="BD14" s="2422"/>
      <c r="BE14" s="2422"/>
      <c r="BF14" s="2423"/>
      <c r="BG14" s="2421"/>
      <c r="BH14" s="2422"/>
      <c r="BI14" s="2422"/>
      <c r="BJ14" s="2422"/>
      <c r="BK14" s="2422"/>
      <c r="BL14" s="2422"/>
      <c r="BM14" s="2422"/>
      <c r="BN14" s="2457"/>
      <c r="BO14" s="2457"/>
      <c r="BP14" s="2457"/>
      <c r="BQ14" s="410"/>
      <c r="BR14" s="410"/>
      <c r="BS14" s="410"/>
      <c r="BT14" s="412"/>
    </row>
    <row r="15" spans="1:72" ht="4.5" customHeight="1" x14ac:dyDescent="0.4">
      <c r="AU15" s="11"/>
      <c r="AV15" s="11"/>
      <c r="AW15" s="11"/>
      <c r="AX15" s="11"/>
      <c r="AY15" s="11"/>
      <c r="AZ15" s="11"/>
      <c r="BA15" s="11"/>
      <c r="BB15" s="11"/>
    </row>
    <row r="16" spans="1:72" ht="12.85" customHeight="1" x14ac:dyDescent="0.4">
      <c r="A16" s="2459" t="s">
        <v>2569</v>
      </c>
      <c r="B16" s="2460"/>
      <c r="C16" s="2460"/>
      <c r="D16" s="2460"/>
      <c r="E16" s="2460"/>
      <c r="F16" s="2460"/>
      <c r="G16" s="2460"/>
      <c r="H16" s="2460"/>
      <c r="I16" s="2460"/>
      <c r="J16" s="2460"/>
      <c r="K16" s="2460"/>
      <c r="L16" s="2460"/>
      <c r="M16" s="2460"/>
      <c r="N16" s="2460"/>
      <c r="O16" s="2460"/>
      <c r="P16" s="2460"/>
      <c r="Q16" s="2460"/>
      <c r="R16" s="2460"/>
      <c r="S16" s="2460"/>
      <c r="T16" s="2460"/>
      <c r="U16" s="2460"/>
      <c r="V16" s="2460"/>
      <c r="W16" s="2460"/>
      <c r="X16" s="2460"/>
      <c r="Y16" s="2460"/>
      <c r="Z16" s="2460"/>
      <c r="AA16" s="2460"/>
      <c r="AB16" s="2460"/>
      <c r="AC16" s="2460"/>
      <c r="AD16" s="2460"/>
      <c r="AE16" s="2460"/>
      <c r="AF16" s="2460"/>
      <c r="AG16" s="2460"/>
      <c r="AH16" s="2460"/>
      <c r="AI16" s="2460"/>
      <c r="AJ16" s="2460"/>
      <c r="AK16" s="2460"/>
      <c r="AL16" s="2460"/>
      <c r="AM16" s="2460"/>
      <c r="AN16" s="2460"/>
      <c r="AO16" s="2460"/>
      <c r="AP16" s="2460"/>
      <c r="AQ16" s="2460"/>
      <c r="AR16" s="2460"/>
      <c r="AS16" s="2460"/>
      <c r="AT16" s="2460"/>
      <c r="AU16" s="2460"/>
      <c r="AV16" s="2460"/>
      <c r="AW16" s="2460"/>
      <c r="AX16" s="2460"/>
      <c r="AY16" s="2460"/>
      <c r="AZ16" s="2460"/>
      <c r="BA16" s="2460"/>
      <c r="BB16" s="2465" t="s">
        <v>2254</v>
      </c>
      <c r="BC16" s="2466"/>
      <c r="BD16" s="2466"/>
      <c r="BE16" s="2466"/>
      <c r="BF16" s="1256"/>
      <c r="BG16" s="1256"/>
      <c r="BH16" s="1256"/>
      <c r="BI16" s="1256"/>
      <c r="BJ16" s="1256"/>
      <c r="BK16" s="1256"/>
      <c r="BL16" s="1256"/>
      <c r="BM16" s="1256"/>
      <c r="BN16" s="1256"/>
      <c r="BO16" s="1256"/>
      <c r="BP16" s="1256"/>
      <c r="BQ16" s="1256"/>
      <c r="BR16" s="1256"/>
      <c r="BS16" s="1256"/>
      <c r="BT16" s="1258"/>
    </row>
    <row r="17" spans="1:72" ht="12.85" customHeight="1" x14ac:dyDescent="0.4">
      <c r="A17" s="2461"/>
      <c r="B17" s="2462"/>
      <c r="C17" s="2462"/>
      <c r="D17" s="2462"/>
      <c r="E17" s="2462"/>
      <c r="F17" s="2462"/>
      <c r="G17" s="2462"/>
      <c r="H17" s="2462"/>
      <c r="I17" s="2462"/>
      <c r="J17" s="2462"/>
      <c r="K17" s="2462"/>
      <c r="L17" s="2462"/>
      <c r="M17" s="2462"/>
      <c r="N17" s="2462"/>
      <c r="O17" s="2462"/>
      <c r="P17" s="2462"/>
      <c r="Q17" s="2462"/>
      <c r="R17" s="2462"/>
      <c r="S17" s="2462"/>
      <c r="T17" s="2462"/>
      <c r="U17" s="2462"/>
      <c r="V17" s="2462"/>
      <c r="W17" s="2462"/>
      <c r="X17" s="2462"/>
      <c r="Y17" s="2462"/>
      <c r="Z17" s="2462"/>
      <c r="AA17" s="2462"/>
      <c r="AB17" s="2462"/>
      <c r="AC17" s="2462"/>
      <c r="AD17" s="2462"/>
      <c r="AE17" s="2462"/>
      <c r="AF17" s="2462"/>
      <c r="AG17" s="2462"/>
      <c r="AH17" s="2462"/>
      <c r="AI17" s="2462"/>
      <c r="AJ17" s="2462"/>
      <c r="AK17" s="2462"/>
      <c r="AL17" s="2462"/>
      <c r="AM17" s="2462"/>
      <c r="AN17" s="2462"/>
      <c r="AO17" s="2462"/>
      <c r="AP17" s="2462"/>
      <c r="AQ17" s="2462"/>
      <c r="AR17" s="2462"/>
      <c r="AS17" s="2462"/>
      <c r="AT17" s="2462"/>
      <c r="AU17" s="2462"/>
      <c r="AV17" s="2462"/>
      <c r="AW17" s="2462"/>
      <c r="AX17" s="2462"/>
      <c r="AY17" s="2462"/>
      <c r="AZ17" s="2462"/>
      <c r="BA17" s="2462"/>
      <c r="BB17" s="1355" t="s">
        <v>2566</v>
      </c>
      <c r="BC17" s="1355"/>
      <c r="BD17" s="1355"/>
      <c r="BE17" s="1355"/>
      <c r="BF17" s="2413"/>
      <c r="BG17" s="2414"/>
      <c r="BH17" s="2414"/>
      <c r="BI17" s="2414"/>
      <c r="BJ17" s="2414"/>
      <c r="BK17" s="2414"/>
      <c r="BL17" s="2414"/>
      <c r="BM17" s="2414"/>
      <c r="BN17" s="2414"/>
      <c r="BO17" s="2414"/>
      <c r="BP17" s="2414"/>
      <c r="BQ17" s="2414"/>
      <c r="BR17" s="2414"/>
      <c r="BS17" s="2414"/>
      <c r="BT17" s="2415"/>
    </row>
    <row r="18" spans="1:72" ht="12.85" customHeight="1" x14ac:dyDescent="0.4">
      <c r="A18" s="2461"/>
      <c r="B18" s="2462"/>
      <c r="C18" s="2462"/>
      <c r="D18" s="2462"/>
      <c r="E18" s="2462"/>
      <c r="F18" s="2462"/>
      <c r="G18" s="2462"/>
      <c r="H18" s="2462"/>
      <c r="I18" s="2462"/>
      <c r="J18" s="2462"/>
      <c r="K18" s="2462"/>
      <c r="L18" s="2462"/>
      <c r="M18" s="2462"/>
      <c r="N18" s="2462"/>
      <c r="O18" s="2462"/>
      <c r="P18" s="2462"/>
      <c r="Q18" s="2462"/>
      <c r="R18" s="2462"/>
      <c r="S18" s="2462"/>
      <c r="T18" s="2462"/>
      <c r="U18" s="2462"/>
      <c r="V18" s="2462"/>
      <c r="W18" s="2462"/>
      <c r="X18" s="2462"/>
      <c r="Y18" s="2462"/>
      <c r="Z18" s="2462"/>
      <c r="AA18" s="2462"/>
      <c r="AB18" s="2462"/>
      <c r="AC18" s="2462"/>
      <c r="AD18" s="2462"/>
      <c r="AE18" s="2462"/>
      <c r="AF18" s="2462"/>
      <c r="AG18" s="2462"/>
      <c r="AH18" s="2462"/>
      <c r="AI18" s="2462"/>
      <c r="AJ18" s="2462"/>
      <c r="AK18" s="2462"/>
      <c r="AL18" s="2462"/>
      <c r="AM18" s="2462"/>
      <c r="AN18" s="2462"/>
      <c r="AO18" s="2462"/>
      <c r="AP18" s="2462"/>
      <c r="AQ18" s="2462"/>
      <c r="AR18" s="2462"/>
      <c r="AS18" s="2462"/>
      <c r="AT18" s="2462"/>
      <c r="AU18" s="2462"/>
      <c r="AV18" s="2462"/>
      <c r="AW18" s="2462"/>
      <c r="AX18" s="2462"/>
      <c r="AY18" s="2462"/>
      <c r="AZ18" s="2462"/>
      <c r="BA18" s="2462"/>
      <c r="BB18" s="1355" t="s">
        <v>2281</v>
      </c>
      <c r="BC18" s="1355"/>
      <c r="BD18" s="1355"/>
      <c r="BE18" s="1355"/>
      <c r="BF18" s="2413"/>
      <c r="BG18" s="2414"/>
      <c r="BH18" s="2414"/>
      <c r="BI18" s="2414"/>
      <c r="BJ18" s="2414"/>
      <c r="BK18" s="2414"/>
      <c r="BL18" s="2414"/>
      <c r="BM18" s="2414"/>
      <c r="BN18" s="2414"/>
      <c r="BO18" s="2414"/>
      <c r="BP18" s="2414"/>
      <c r="BQ18" s="2414"/>
      <c r="BR18" s="2414"/>
      <c r="BS18" s="2414"/>
      <c r="BT18" s="2415"/>
    </row>
    <row r="19" spans="1:72" ht="12.85" customHeight="1" x14ac:dyDescent="0.4">
      <c r="A19" s="2461"/>
      <c r="B19" s="2462"/>
      <c r="C19" s="2462"/>
      <c r="D19" s="2462"/>
      <c r="E19" s="2462"/>
      <c r="F19" s="2462"/>
      <c r="G19" s="2462"/>
      <c r="H19" s="2462"/>
      <c r="I19" s="2462"/>
      <c r="J19" s="2462"/>
      <c r="K19" s="2462"/>
      <c r="L19" s="2462"/>
      <c r="M19" s="2462"/>
      <c r="N19" s="2462"/>
      <c r="O19" s="2462"/>
      <c r="P19" s="2462"/>
      <c r="Q19" s="2462"/>
      <c r="R19" s="2462"/>
      <c r="S19" s="2462"/>
      <c r="T19" s="2462"/>
      <c r="U19" s="2462"/>
      <c r="V19" s="2462"/>
      <c r="W19" s="2462"/>
      <c r="X19" s="2462"/>
      <c r="Y19" s="2462"/>
      <c r="Z19" s="2462"/>
      <c r="AA19" s="2462"/>
      <c r="AB19" s="2462"/>
      <c r="AC19" s="2462"/>
      <c r="AD19" s="2462"/>
      <c r="AE19" s="2462"/>
      <c r="AF19" s="2462"/>
      <c r="AG19" s="2462"/>
      <c r="AH19" s="2462"/>
      <c r="AI19" s="2462"/>
      <c r="AJ19" s="2462"/>
      <c r="AK19" s="2462"/>
      <c r="AL19" s="2462"/>
      <c r="AM19" s="2462"/>
      <c r="AN19" s="2462"/>
      <c r="AO19" s="2462"/>
      <c r="AP19" s="2462"/>
      <c r="AQ19" s="2462"/>
      <c r="AR19" s="2462"/>
      <c r="AS19" s="2462"/>
      <c r="AT19" s="2462"/>
      <c r="AU19" s="2462"/>
      <c r="AV19" s="2462"/>
      <c r="AW19" s="2462"/>
      <c r="AX19" s="2462"/>
      <c r="AY19" s="2462"/>
      <c r="AZ19" s="2462"/>
      <c r="BA19" s="2462"/>
      <c r="BB19" s="1355" t="s">
        <v>2567</v>
      </c>
      <c r="BC19" s="1355"/>
      <c r="BD19" s="1355"/>
      <c r="BE19" s="1355"/>
      <c r="BF19" s="2413"/>
      <c r="BG19" s="2414"/>
      <c r="BH19" s="2414"/>
      <c r="BI19" s="2414"/>
      <c r="BJ19" s="2414"/>
      <c r="BK19" s="2414"/>
      <c r="BL19" s="2414"/>
      <c r="BM19" s="2414"/>
      <c r="BN19" s="2414"/>
      <c r="BO19" s="2414"/>
      <c r="BP19" s="2414"/>
      <c r="BQ19" s="2414"/>
      <c r="BR19" s="2414"/>
      <c r="BS19" s="2414"/>
      <c r="BT19" s="2415"/>
    </row>
    <row r="20" spans="1:72" ht="12.85" customHeight="1" x14ac:dyDescent="0.4">
      <c r="A20" s="2463"/>
      <c r="B20" s="2464"/>
      <c r="C20" s="2464"/>
      <c r="D20" s="2464"/>
      <c r="E20" s="2464"/>
      <c r="F20" s="2464"/>
      <c r="G20" s="2464"/>
      <c r="H20" s="2464"/>
      <c r="I20" s="2464"/>
      <c r="J20" s="2464"/>
      <c r="K20" s="2464"/>
      <c r="L20" s="2464"/>
      <c r="M20" s="2464"/>
      <c r="N20" s="2464"/>
      <c r="O20" s="2464"/>
      <c r="P20" s="2464"/>
      <c r="Q20" s="2464"/>
      <c r="R20" s="2464"/>
      <c r="S20" s="2464"/>
      <c r="T20" s="2464"/>
      <c r="U20" s="2464"/>
      <c r="V20" s="2464"/>
      <c r="W20" s="2464"/>
      <c r="X20" s="2464"/>
      <c r="Y20" s="2464"/>
      <c r="Z20" s="2464"/>
      <c r="AA20" s="2464"/>
      <c r="AB20" s="2464"/>
      <c r="AC20" s="2464"/>
      <c r="AD20" s="2464"/>
      <c r="AE20" s="2464"/>
      <c r="AF20" s="2464"/>
      <c r="AG20" s="2464"/>
      <c r="AH20" s="2464"/>
      <c r="AI20" s="2464"/>
      <c r="AJ20" s="2464"/>
      <c r="AK20" s="2464"/>
      <c r="AL20" s="2464"/>
      <c r="AM20" s="2464"/>
      <c r="AN20" s="2464"/>
      <c r="AO20" s="2464"/>
      <c r="AP20" s="2464"/>
      <c r="AQ20" s="2464"/>
      <c r="AR20" s="2464"/>
      <c r="AS20" s="2464"/>
      <c r="AT20" s="2464"/>
      <c r="AU20" s="2464"/>
      <c r="AV20" s="2464"/>
      <c r="AW20" s="2464"/>
      <c r="AX20" s="2464"/>
      <c r="AY20" s="2464"/>
      <c r="AZ20" s="2464"/>
      <c r="BA20" s="2464"/>
      <c r="BB20" s="1361" t="s">
        <v>2568</v>
      </c>
      <c r="BC20" s="1361"/>
      <c r="BD20" s="1361"/>
      <c r="BE20" s="1361"/>
      <c r="BF20" s="2416"/>
      <c r="BG20" s="2417"/>
      <c r="BH20" s="2417"/>
      <c r="BI20" s="2417"/>
      <c r="BJ20" s="2417"/>
      <c r="BK20" s="2417"/>
      <c r="BL20" s="2417"/>
      <c r="BM20" s="2417"/>
      <c r="BN20" s="2417"/>
      <c r="BO20" s="2417"/>
      <c r="BP20" s="2417"/>
      <c r="BQ20" s="2417"/>
      <c r="BR20" s="2417"/>
      <c r="BS20" s="2417"/>
      <c r="BT20" s="2418"/>
    </row>
    <row r="21" spans="1:72" ht="4.5" customHeight="1" x14ac:dyDescent="0.4">
      <c r="AU21" s="11"/>
      <c r="AV21" s="11"/>
      <c r="AW21" s="11"/>
      <c r="AX21" s="11"/>
      <c r="AY21" s="11"/>
      <c r="AZ21" s="11"/>
      <c r="BA21" s="11"/>
      <c r="BB21" s="11"/>
    </row>
    <row r="22" spans="1:72" s="210" customFormat="1" ht="12.75" customHeight="1" x14ac:dyDescent="0.45">
      <c r="A22" s="1795" t="s">
        <v>1148</v>
      </c>
      <c r="B22" s="2434" t="s">
        <v>2559</v>
      </c>
      <c r="C22" s="1099"/>
      <c r="D22" s="1099"/>
      <c r="E22" s="1099"/>
      <c r="F22" s="1099"/>
      <c r="G22" s="1099"/>
      <c r="H22" s="1099"/>
      <c r="I22" s="1099"/>
      <c r="J22" s="1099"/>
      <c r="K22" s="1099"/>
      <c r="L22" s="1099"/>
      <c r="M22" s="1099"/>
      <c r="N22" s="1099"/>
      <c r="O22" s="1099"/>
      <c r="P22" s="1099"/>
      <c r="Q22" s="1099"/>
      <c r="R22" s="1099"/>
      <c r="S22" s="1099"/>
      <c r="T22" s="1099"/>
      <c r="U22" s="1099"/>
      <c r="V22" s="1099"/>
      <c r="W22" s="1099"/>
      <c r="X22" s="1099"/>
      <c r="Y22" s="1099"/>
      <c r="Z22" s="1099"/>
      <c r="AA22" s="1099"/>
      <c r="AB22" s="1099"/>
      <c r="AC22" s="1099"/>
      <c r="AD22" s="1099"/>
      <c r="AE22" s="1099"/>
      <c r="AF22" s="1099"/>
      <c r="AG22" s="1099"/>
      <c r="AH22" s="2435"/>
      <c r="AI22" s="1801" t="s">
        <v>2556</v>
      </c>
      <c r="AJ22" s="1099"/>
      <c r="AK22" s="1099"/>
      <c r="AL22" s="1099"/>
      <c r="AM22" s="1099"/>
      <c r="AN22" s="481"/>
      <c r="AO22" s="481"/>
      <c r="AP22" s="481"/>
      <c r="AQ22" s="482"/>
      <c r="AR22" s="2451" t="s">
        <v>2009</v>
      </c>
      <c r="AS22" s="2444"/>
      <c r="AT22" s="2444"/>
      <c r="AU22" s="2444"/>
      <c r="AV22" s="2444"/>
      <c r="AW22" s="2444"/>
      <c r="AX22" s="2444"/>
      <c r="AY22" s="2444"/>
      <c r="AZ22" s="2444"/>
      <c r="BA22" s="2452"/>
      <c r="BB22" s="2443" t="s">
        <v>1933</v>
      </c>
      <c r="BC22" s="2444"/>
      <c r="BD22" s="2444"/>
      <c r="BE22" s="2444"/>
      <c r="BF22" s="2444"/>
      <c r="BG22" s="2444"/>
      <c r="BH22" s="2444"/>
      <c r="BI22" s="2444"/>
      <c r="BJ22" s="2444"/>
      <c r="BK22" s="2444"/>
      <c r="BL22" s="2444"/>
      <c r="BM22" s="2444"/>
      <c r="BN22" s="2444"/>
      <c r="BO22" s="2444"/>
      <c r="BP22" s="2445"/>
      <c r="BQ22" s="2373" t="s">
        <v>2275</v>
      </c>
      <c r="BR22" s="1803"/>
      <c r="BS22" s="1803"/>
      <c r="BT22" s="1807"/>
    </row>
    <row r="23" spans="1:72" s="210" customFormat="1" ht="12" customHeight="1" x14ac:dyDescent="0.45">
      <c r="A23" s="2372"/>
      <c r="B23" s="2449" t="s">
        <v>2562</v>
      </c>
      <c r="C23" s="2436"/>
      <c r="D23" s="2436"/>
      <c r="E23" s="2436"/>
      <c r="F23" s="2436"/>
      <c r="G23" s="2436"/>
      <c r="H23" s="2436"/>
      <c r="I23" s="2436"/>
      <c r="J23" s="2436"/>
      <c r="K23" s="2436"/>
      <c r="L23" s="2436"/>
      <c r="M23" s="345"/>
      <c r="N23" s="345"/>
      <c r="O23" s="345"/>
      <c r="P23" s="345"/>
      <c r="Q23" s="2436" t="s">
        <v>2555</v>
      </c>
      <c r="R23" s="2436"/>
      <c r="S23" s="2436"/>
      <c r="T23" s="2436"/>
      <c r="U23" s="2436"/>
      <c r="V23" s="2436"/>
      <c r="W23" s="2436"/>
      <c r="X23" s="2436"/>
      <c r="Y23" s="2436"/>
      <c r="Z23" s="2436"/>
      <c r="AA23" s="2436"/>
      <c r="AB23" s="2436"/>
      <c r="AC23" s="2436"/>
      <c r="AD23" s="2436"/>
      <c r="AE23" s="2436"/>
      <c r="AF23" s="2436"/>
      <c r="AG23" s="2436"/>
      <c r="AH23" s="2437"/>
      <c r="AI23" s="2450"/>
      <c r="AJ23" s="2436"/>
      <c r="AK23" s="2436"/>
      <c r="AL23" s="2436"/>
      <c r="AM23" s="2436"/>
      <c r="AN23" s="344"/>
      <c r="AO23" s="344"/>
      <c r="AP23" s="344"/>
      <c r="AQ23" s="346"/>
      <c r="AR23" s="2374" t="s">
        <v>2563</v>
      </c>
      <c r="AS23" s="2375"/>
      <c r="AT23" s="2375"/>
      <c r="AU23" s="2375"/>
      <c r="AV23" s="2375"/>
      <c r="AW23" s="2375" t="s">
        <v>2564</v>
      </c>
      <c r="AX23" s="2375"/>
      <c r="AY23" s="2375"/>
      <c r="AZ23" s="2375"/>
      <c r="BA23" s="2442"/>
      <c r="BB23" s="2446"/>
      <c r="BC23" s="2447"/>
      <c r="BD23" s="2447"/>
      <c r="BE23" s="2447"/>
      <c r="BF23" s="2447"/>
      <c r="BG23" s="2447"/>
      <c r="BH23" s="2447"/>
      <c r="BI23" s="2447"/>
      <c r="BJ23" s="2447"/>
      <c r="BK23" s="2447"/>
      <c r="BL23" s="2447"/>
      <c r="BM23" s="2447"/>
      <c r="BN23" s="2447"/>
      <c r="BO23" s="2447"/>
      <c r="BP23" s="2448"/>
      <c r="BQ23" s="2374"/>
      <c r="BR23" s="2375"/>
      <c r="BS23" s="2375"/>
      <c r="BT23" s="2376"/>
    </row>
    <row r="24" spans="1:72" s="230" customFormat="1" ht="24.85" customHeight="1" x14ac:dyDescent="0.45">
      <c r="A24" s="483" t="s">
        <v>2404</v>
      </c>
      <c r="B24" s="2438"/>
      <c r="C24" s="2439"/>
      <c r="D24" s="2439"/>
      <c r="E24" s="2439"/>
      <c r="F24" s="2439"/>
      <c r="G24" s="2439"/>
      <c r="H24" s="2439"/>
      <c r="I24" s="2439"/>
      <c r="J24" s="2439"/>
      <c r="K24" s="2439"/>
      <c r="L24" s="2409"/>
      <c r="M24" s="413"/>
      <c r="N24" s="413"/>
      <c r="O24" s="413"/>
      <c r="P24" s="413"/>
      <c r="Q24" s="2411"/>
      <c r="R24" s="2439"/>
      <c r="S24" s="2439"/>
      <c r="T24" s="2439"/>
      <c r="U24" s="2439"/>
      <c r="V24" s="2439"/>
      <c r="W24" s="2439"/>
      <c r="X24" s="2439"/>
      <c r="Y24" s="2439"/>
      <c r="Z24" s="2439"/>
      <c r="AA24" s="2439"/>
      <c r="AB24" s="2439"/>
      <c r="AC24" s="2439"/>
      <c r="AD24" s="2439"/>
      <c r="AE24" s="2439"/>
      <c r="AF24" s="2439"/>
      <c r="AG24" s="2439"/>
      <c r="AH24" s="2440"/>
      <c r="AI24" s="2409"/>
      <c r="AJ24" s="2410"/>
      <c r="AK24" s="2410"/>
      <c r="AL24" s="2410"/>
      <c r="AM24" s="2410"/>
      <c r="AN24" s="2410"/>
      <c r="AO24" s="2410"/>
      <c r="AP24" s="2410"/>
      <c r="AQ24" s="2411"/>
      <c r="AR24" s="2441"/>
      <c r="AS24" s="2412"/>
      <c r="AT24" s="2412"/>
      <c r="AU24" s="2412"/>
      <c r="AV24" s="2406"/>
      <c r="AW24" s="2419"/>
      <c r="AX24" s="2412"/>
      <c r="AY24" s="2412"/>
      <c r="AZ24" s="2412"/>
      <c r="BA24" s="2420"/>
      <c r="BB24" s="2412"/>
      <c r="BC24" s="2412"/>
      <c r="BD24" s="2412"/>
      <c r="BE24" s="2412"/>
      <c r="BF24" s="2412"/>
      <c r="BG24" s="2412"/>
      <c r="BH24" s="2412"/>
      <c r="BI24" s="2412"/>
      <c r="BJ24" s="2412"/>
      <c r="BK24" s="2412"/>
      <c r="BL24" s="2412"/>
      <c r="BM24" s="2412"/>
      <c r="BN24" s="2412"/>
      <c r="BO24" s="2412"/>
      <c r="BP24" s="2412"/>
      <c r="BQ24" s="2405"/>
      <c r="BR24" s="2406"/>
      <c r="BS24" s="2407"/>
      <c r="BT24" s="2408"/>
    </row>
    <row r="25" spans="1:72" s="230" customFormat="1" ht="24.85" customHeight="1" x14ac:dyDescent="0.45">
      <c r="A25" s="483" t="s">
        <v>2405</v>
      </c>
      <c r="B25" s="2426"/>
      <c r="C25" s="2427"/>
      <c r="D25" s="2427"/>
      <c r="E25" s="2427"/>
      <c r="F25" s="2427"/>
      <c r="G25" s="2427"/>
      <c r="H25" s="2427"/>
      <c r="I25" s="2427"/>
      <c r="J25" s="2427"/>
      <c r="K25" s="2427"/>
      <c r="L25" s="2428"/>
      <c r="M25" s="413"/>
      <c r="N25" s="413"/>
      <c r="O25" s="413"/>
      <c r="P25" s="413"/>
      <c r="Q25" s="2429"/>
      <c r="R25" s="2427"/>
      <c r="S25" s="2427"/>
      <c r="T25" s="2427"/>
      <c r="U25" s="2427"/>
      <c r="V25" s="2427"/>
      <c r="W25" s="2427"/>
      <c r="X25" s="2427"/>
      <c r="Y25" s="2427"/>
      <c r="Z25" s="2427"/>
      <c r="AA25" s="2427"/>
      <c r="AB25" s="2427"/>
      <c r="AC25" s="2427"/>
      <c r="AD25" s="2427"/>
      <c r="AE25" s="2427"/>
      <c r="AF25" s="2427"/>
      <c r="AG25" s="2427"/>
      <c r="AH25" s="2430"/>
      <c r="AI25" s="2409"/>
      <c r="AJ25" s="2410"/>
      <c r="AK25" s="2410"/>
      <c r="AL25" s="2410"/>
      <c r="AM25" s="2410"/>
      <c r="AN25" s="2410"/>
      <c r="AO25" s="2410"/>
      <c r="AP25" s="2410"/>
      <c r="AQ25" s="2411"/>
      <c r="AR25" s="2467"/>
      <c r="AS25" s="2432"/>
      <c r="AT25" s="2432"/>
      <c r="AU25" s="2432"/>
      <c r="AV25" s="2468"/>
      <c r="AW25" s="2431"/>
      <c r="AX25" s="2432"/>
      <c r="AY25" s="2432"/>
      <c r="AZ25" s="2432"/>
      <c r="BA25" s="2433"/>
      <c r="BB25" s="2432"/>
      <c r="BC25" s="2432"/>
      <c r="BD25" s="2432"/>
      <c r="BE25" s="2432"/>
      <c r="BF25" s="2432"/>
      <c r="BG25" s="2432"/>
      <c r="BH25" s="2432"/>
      <c r="BI25" s="2432"/>
      <c r="BJ25" s="2432"/>
      <c r="BK25" s="2432"/>
      <c r="BL25" s="2432"/>
      <c r="BM25" s="2432"/>
      <c r="BN25" s="2432"/>
      <c r="BO25" s="2432"/>
      <c r="BP25" s="2432"/>
      <c r="BQ25" s="2405"/>
      <c r="BR25" s="2406"/>
      <c r="BS25" s="2407"/>
      <c r="BT25" s="2408"/>
    </row>
    <row r="26" spans="1:72" s="230" customFormat="1" ht="24.85" customHeight="1" x14ac:dyDescent="0.45">
      <c r="A26" s="483" t="s">
        <v>2406</v>
      </c>
      <c r="B26" s="2426"/>
      <c r="C26" s="2427"/>
      <c r="D26" s="2427"/>
      <c r="E26" s="2427"/>
      <c r="F26" s="2427"/>
      <c r="G26" s="2427"/>
      <c r="H26" s="2427"/>
      <c r="I26" s="2427"/>
      <c r="J26" s="2427"/>
      <c r="K26" s="2427"/>
      <c r="L26" s="2428"/>
      <c r="M26" s="413"/>
      <c r="N26" s="413"/>
      <c r="O26" s="413"/>
      <c r="P26" s="413"/>
      <c r="Q26" s="2429"/>
      <c r="R26" s="2427"/>
      <c r="S26" s="2427"/>
      <c r="T26" s="2427"/>
      <c r="U26" s="2427"/>
      <c r="V26" s="2427"/>
      <c r="W26" s="2427"/>
      <c r="X26" s="2427"/>
      <c r="Y26" s="2427"/>
      <c r="Z26" s="2427"/>
      <c r="AA26" s="2427"/>
      <c r="AB26" s="2427"/>
      <c r="AC26" s="2427"/>
      <c r="AD26" s="2427"/>
      <c r="AE26" s="2427"/>
      <c r="AF26" s="2427"/>
      <c r="AG26" s="2427"/>
      <c r="AH26" s="2430"/>
      <c r="AI26" s="2409"/>
      <c r="AJ26" s="2410"/>
      <c r="AK26" s="2410"/>
      <c r="AL26" s="2410"/>
      <c r="AM26" s="2410"/>
      <c r="AN26" s="2410"/>
      <c r="AO26" s="2410"/>
      <c r="AP26" s="2410"/>
      <c r="AQ26" s="2411"/>
      <c r="AR26" s="2467"/>
      <c r="AS26" s="2432"/>
      <c r="AT26" s="2432"/>
      <c r="AU26" s="2432"/>
      <c r="AV26" s="2468"/>
      <c r="AW26" s="2431"/>
      <c r="AX26" s="2432"/>
      <c r="AY26" s="2432"/>
      <c r="AZ26" s="2432"/>
      <c r="BA26" s="2433"/>
      <c r="BB26" s="2432"/>
      <c r="BC26" s="2432"/>
      <c r="BD26" s="2432"/>
      <c r="BE26" s="2432"/>
      <c r="BF26" s="2432"/>
      <c r="BG26" s="2432"/>
      <c r="BH26" s="2432"/>
      <c r="BI26" s="2432"/>
      <c r="BJ26" s="2432"/>
      <c r="BK26" s="2432"/>
      <c r="BL26" s="2432"/>
      <c r="BM26" s="2432"/>
      <c r="BN26" s="2432"/>
      <c r="BO26" s="2432"/>
      <c r="BP26" s="2432"/>
      <c r="BQ26" s="2405"/>
      <c r="BR26" s="2406"/>
      <c r="BS26" s="2407"/>
      <c r="BT26" s="2408"/>
    </row>
    <row r="27" spans="1:72" s="230" customFormat="1" ht="24.85" customHeight="1" x14ac:dyDescent="0.45">
      <c r="A27" s="483" t="s">
        <v>2407</v>
      </c>
      <c r="B27" s="2426"/>
      <c r="C27" s="2427"/>
      <c r="D27" s="2427"/>
      <c r="E27" s="2427"/>
      <c r="F27" s="2427"/>
      <c r="G27" s="2427"/>
      <c r="H27" s="2427"/>
      <c r="I27" s="2427"/>
      <c r="J27" s="2427"/>
      <c r="K27" s="2427"/>
      <c r="L27" s="2428"/>
      <c r="M27" s="413"/>
      <c r="N27" s="413"/>
      <c r="O27" s="413"/>
      <c r="P27" s="413"/>
      <c r="Q27" s="2429"/>
      <c r="R27" s="2427"/>
      <c r="S27" s="2427"/>
      <c r="T27" s="2427"/>
      <c r="U27" s="2427"/>
      <c r="V27" s="2427"/>
      <c r="W27" s="2427"/>
      <c r="X27" s="2427"/>
      <c r="Y27" s="2427"/>
      <c r="Z27" s="2427"/>
      <c r="AA27" s="2427"/>
      <c r="AB27" s="2427"/>
      <c r="AC27" s="2427"/>
      <c r="AD27" s="2427"/>
      <c r="AE27" s="2427"/>
      <c r="AF27" s="2427"/>
      <c r="AG27" s="2427"/>
      <c r="AH27" s="2430"/>
      <c r="AI27" s="2409"/>
      <c r="AJ27" s="2410"/>
      <c r="AK27" s="2410"/>
      <c r="AL27" s="2410"/>
      <c r="AM27" s="2410"/>
      <c r="AN27" s="2410"/>
      <c r="AO27" s="2410"/>
      <c r="AP27" s="2410"/>
      <c r="AQ27" s="2411"/>
      <c r="AR27" s="2467"/>
      <c r="AS27" s="2432"/>
      <c r="AT27" s="2432"/>
      <c r="AU27" s="2432"/>
      <c r="AV27" s="2468"/>
      <c r="AW27" s="2431"/>
      <c r="AX27" s="2432"/>
      <c r="AY27" s="2432"/>
      <c r="AZ27" s="2432"/>
      <c r="BA27" s="2433"/>
      <c r="BB27" s="2432"/>
      <c r="BC27" s="2432"/>
      <c r="BD27" s="2432"/>
      <c r="BE27" s="2432"/>
      <c r="BF27" s="2432"/>
      <c r="BG27" s="2432"/>
      <c r="BH27" s="2432"/>
      <c r="BI27" s="2432"/>
      <c r="BJ27" s="2432"/>
      <c r="BK27" s="2432"/>
      <c r="BL27" s="2432"/>
      <c r="BM27" s="2432"/>
      <c r="BN27" s="2432"/>
      <c r="BO27" s="2432"/>
      <c r="BP27" s="2432"/>
      <c r="BQ27" s="2405"/>
      <c r="BR27" s="2406"/>
      <c r="BS27" s="2407"/>
      <c r="BT27" s="2408"/>
    </row>
    <row r="28" spans="1:72" s="230" customFormat="1" ht="24.85" customHeight="1" x14ac:dyDescent="0.45">
      <c r="A28" s="483" t="s">
        <v>2408</v>
      </c>
      <c r="B28" s="2426"/>
      <c r="C28" s="2427"/>
      <c r="D28" s="2427"/>
      <c r="E28" s="2427"/>
      <c r="F28" s="2427"/>
      <c r="G28" s="2427"/>
      <c r="H28" s="2427"/>
      <c r="I28" s="2427"/>
      <c r="J28" s="2427"/>
      <c r="K28" s="2427"/>
      <c r="L28" s="2428"/>
      <c r="M28" s="413"/>
      <c r="N28" s="413"/>
      <c r="O28" s="413"/>
      <c r="P28" s="413"/>
      <c r="Q28" s="2429"/>
      <c r="R28" s="2427"/>
      <c r="S28" s="2427"/>
      <c r="T28" s="2427"/>
      <c r="U28" s="2427"/>
      <c r="V28" s="2427"/>
      <c r="W28" s="2427"/>
      <c r="X28" s="2427"/>
      <c r="Y28" s="2427"/>
      <c r="Z28" s="2427"/>
      <c r="AA28" s="2427"/>
      <c r="AB28" s="2427"/>
      <c r="AC28" s="2427"/>
      <c r="AD28" s="2427"/>
      <c r="AE28" s="2427"/>
      <c r="AF28" s="2427"/>
      <c r="AG28" s="2427"/>
      <c r="AH28" s="2430"/>
      <c r="AI28" s="2409"/>
      <c r="AJ28" s="2410"/>
      <c r="AK28" s="2410"/>
      <c r="AL28" s="2410"/>
      <c r="AM28" s="2410"/>
      <c r="AN28" s="2410"/>
      <c r="AO28" s="2410"/>
      <c r="AP28" s="2410"/>
      <c r="AQ28" s="2411"/>
      <c r="AR28" s="2467"/>
      <c r="AS28" s="2432"/>
      <c r="AT28" s="2432"/>
      <c r="AU28" s="2432"/>
      <c r="AV28" s="2468"/>
      <c r="AW28" s="2431"/>
      <c r="AX28" s="2432"/>
      <c r="AY28" s="2432"/>
      <c r="AZ28" s="2432"/>
      <c r="BA28" s="2433"/>
      <c r="BB28" s="2432"/>
      <c r="BC28" s="2432"/>
      <c r="BD28" s="2432"/>
      <c r="BE28" s="2432"/>
      <c r="BF28" s="2432"/>
      <c r="BG28" s="2432"/>
      <c r="BH28" s="2432"/>
      <c r="BI28" s="2432"/>
      <c r="BJ28" s="2432"/>
      <c r="BK28" s="2432"/>
      <c r="BL28" s="2432"/>
      <c r="BM28" s="2432"/>
      <c r="BN28" s="2432"/>
      <c r="BO28" s="2432"/>
      <c r="BP28" s="2432"/>
      <c r="BQ28" s="2405"/>
      <c r="BR28" s="2406"/>
      <c r="BS28" s="2407"/>
      <c r="BT28" s="2408"/>
    </row>
    <row r="29" spans="1:72" s="230" customFormat="1" ht="24.85" customHeight="1" x14ac:dyDescent="0.45">
      <c r="A29" s="483" t="s">
        <v>2409</v>
      </c>
      <c r="B29" s="2426"/>
      <c r="C29" s="2427"/>
      <c r="D29" s="2427"/>
      <c r="E29" s="2427"/>
      <c r="F29" s="2427"/>
      <c r="G29" s="2427"/>
      <c r="H29" s="2427"/>
      <c r="I29" s="2427"/>
      <c r="J29" s="2427"/>
      <c r="K29" s="2427"/>
      <c r="L29" s="2428"/>
      <c r="M29" s="413"/>
      <c r="N29" s="413"/>
      <c r="O29" s="413"/>
      <c r="P29" s="413"/>
      <c r="Q29" s="2429"/>
      <c r="R29" s="2427"/>
      <c r="S29" s="2427"/>
      <c r="T29" s="2427"/>
      <c r="U29" s="2427"/>
      <c r="V29" s="2427"/>
      <c r="W29" s="2427"/>
      <c r="X29" s="2427"/>
      <c r="Y29" s="2427"/>
      <c r="Z29" s="2427"/>
      <c r="AA29" s="2427"/>
      <c r="AB29" s="2427"/>
      <c r="AC29" s="2427"/>
      <c r="AD29" s="2427"/>
      <c r="AE29" s="2427"/>
      <c r="AF29" s="2427"/>
      <c r="AG29" s="2427"/>
      <c r="AH29" s="2430"/>
      <c r="AI29" s="2409"/>
      <c r="AJ29" s="2410"/>
      <c r="AK29" s="2410"/>
      <c r="AL29" s="2410"/>
      <c r="AM29" s="2410"/>
      <c r="AN29" s="2410"/>
      <c r="AO29" s="2410"/>
      <c r="AP29" s="2410"/>
      <c r="AQ29" s="2411"/>
      <c r="AR29" s="2467"/>
      <c r="AS29" s="2432"/>
      <c r="AT29" s="2432"/>
      <c r="AU29" s="2432"/>
      <c r="AV29" s="2468"/>
      <c r="AW29" s="2431"/>
      <c r="AX29" s="2432"/>
      <c r="AY29" s="2432"/>
      <c r="AZ29" s="2432"/>
      <c r="BA29" s="2433"/>
      <c r="BB29" s="2432"/>
      <c r="BC29" s="2432"/>
      <c r="BD29" s="2432"/>
      <c r="BE29" s="2432"/>
      <c r="BF29" s="2432"/>
      <c r="BG29" s="2432"/>
      <c r="BH29" s="2432"/>
      <c r="BI29" s="2432"/>
      <c r="BJ29" s="2432"/>
      <c r="BK29" s="2432"/>
      <c r="BL29" s="2432"/>
      <c r="BM29" s="2432"/>
      <c r="BN29" s="2432"/>
      <c r="BO29" s="2432"/>
      <c r="BP29" s="2432"/>
      <c r="BQ29" s="2405"/>
      <c r="BR29" s="2406"/>
      <c r="BS29" s="2407"/>
      <c r="BT29" s="2408"/>
    </row>
    <row r="30" spans="1:72" s="230" customFormat="1" ht="24.85" customHeight="1" x14ac:dyDescent="0.45">
      <c r="A30" s="483" t="s">
        <v>2410</v>
      </c>
      <c r="B30" s="2426"/>
      <c r="C30" s="2427"/>
      <c r="D30" s="2427"/>
      <c r="E30" s="2427"/>
      <c r="F30" s="2427"/>
      <c r="G30" s="2427"/>
      <c r="H30" s="2427"/>
      <c r="I30" s="2427"/>
      <c r="J30" s="2427"/>
      <c r="K30" s="2427"/>
      <c r="L30" s="2428"/>
      <c r="M30" s="413"/>
      <c r="N30" s="413"/>
      <c r="O30" s="413"/>
      <c r="P30" s="413"/>
      <c r="Q30" s="2429"/>
      <c r="R30" s="2427"/>
      <c r="S30" s="2427"/>
      <c r="T30" s="2427"/>
      <c r="U30" s="2427"/>
      <c r="V30" s="2427"/>
      <c r="W30" s="2427"/>
      <c r="X30" s="2427"/>
      <c r="Y30" s="2427"/>
      <c r="Z30" s="2427"/>
      <c r="AA30" s="2427"/>
      <c r="AB30" s="2427"/>
      <c r="AC30" s="2427"/>
      <c r="AD30" s="2427"/>
      <c r="AE30" s="2427"/>
      <c r="AF30" s="2427"/>
      <c r="AG30" s="2427"/>
      <c r="AH30" s="2430"/>
      <c r="AI30" s="2409"/>
      <c r="AJ30" s="2410"/>
      <c r="AK30" s="2410"/>
      <c r="AL30" s="2410"/>
      <c r="AM30" s="2410"/>
      <c r="AN30" s="2410"/>
      <c r="AO30" s="2410"/>
      <c r="AP30" s="2410"/>
      <c r="AQ30" s="2411"/>
      <c r="AR30" s="2467"/>
      <c r="AS30" s="2432"/>
      <c r="AT30" s="2432"/>
      <c r="AU30" s="2432"/>
      <c r="AV30" s="2468"/>
      <c r="AW30" s="2431"/>
      <c r="AX30" s="2432"/>
      <c r="AY30" s="2432"/>
      <c r="AZ30" s="2432"/>
      <c r="BA30" s="2433"/>
      <c r="BB30" s="2432"/>
      <c r="BC30" s="2432"/>
      <c r="BD30" s="2432"/>
      <c r="BE30" s="2432"/>
      <c r="BF30" s="2432"/>
      <c r="BG30" s="2432"/>
      <c r="BH30" s="2432"/>
      <c r="BI30" s="2432"/>
      <c r="BJ30" s="2432"/>
      <c r="BK30" s="2432"/>
      <c r="BL30" s="2432"/>
      <c r="BM30" s="2432"/>
      <c r="BN30" s="2432"/>
      <c r="BO30" s="2432"/>
      <c r="BP30" s="2432"/>
      <c r="BQ30" s="2405"/>
      <c r="BR30" s="2406"/>
      <c r="BS30" s="2407"/>
      <c r="BT30" s="2408"/>
    </row>
    <row r="31" spans="1:72" s="230" customFormat="1" ht="24.85" customHeight="1" x14ac:dyDescent="0.45">
      <c r="A31" s="483" t="s">
        <v>2411</v>
      </c>
      <c r="B31" s="2426"/>
      <c r="C31" s="2427"/>
      <c r="D31" s="2427"/>
      <c r="E31" s="2427"/>
      <c r="F31" s="2427"/>
      <c r="G31" s="2427"/>
      <c r="H31" s="2427"/>
      <c r="I31" s="2427"/>
      <c r="J31" s="2427"/>
      <c r="K31" s="2427"/>
      <c r="L31" s="2428"/>
      <c r="M31" s="413"/>
      <c r="N31" s="413"/>
      <c r="O31" s="413"/>
      <c r="P31" s="413"/>
      <c r="Q31" s="2429"/>
      <c r="R31" s="2427"/>
      <c r="S31" s="2427"/>
      <c r="T31" s="2427"/>
      <c r="U31" s="2427"/>
      <c r="V31" s="2427"/>
      <c r="W31" s="2427"/>
      <c r="X31" s="2427"/>
      <c r="Y31" s="2427"/>
      <c r="Z31" s="2427"/>
      <c r="AA31" s="2427"/>
      <c r="AB31" s="2427"/>
      <c r="AC31" s="2427"/>
      <c r="AD31" s="2427"/>
      <c r="AE31" s="2427"/>
      <c r="AF31" s="2427"/>
      <c r="AG31" s="2427"/>
      <c r="AH31" s="2430"/>
      <c r="AI31" s="2409"/>
      <c r="AJ31" s="2410"/>
      <c r="AK31" s="2410"/>
      <c r="AL31" s="2410"/>
      <c r="AM31" s="2410"/>
      <c r="AN31" s="2410"/>
      <c r="AO31" s="2410"/>
      <c r="AP31" s="2410"/>
      <c r="AQ31" s="2411"/>
      <c r="AR31" s="2467"/>
      <c r="AS31" s="2432"/>
      <c r="AT31" s="2432"/>
      <c r="AU31" s="2432"/>
      <c r="AV31" s="2468"/>
      <c r="AW31" s="2431"/>
      <c r="AX31" s="2432"/>
      <c r="AY31" s="2432"/>
      <c r="AZ31" s="2432"/>
      <c r="BA31" s="2433"/>
      <c r="BB31" s="2432"/>
      <c r="BC31" s="2432"/>
      <c r="BD31" s="2432"/>
      <c r="BE31" s="2432"/>
      <c r="BF31" s="2432"/>
      <c r="BG31" s="2432"/>
      <c r="BH31" s="2432"/>
      <c r="BI31" s="2432"/>
      <c r="BJ31" s="2432"/>
      <c r="BK31" s="2432"/>
      <c r="BL31" s="2432"/>
      <c r="BM31" s="2432"/>
      <c r="BN31" s="2432"/>
      <c r="BO31" s="2432"/>
      <c r="BP31" s="2432"/>
      <c r="BQ31" s="2405"/>
      <c r="BR31" s="2406"/>
      <c r="BS31" s="2407"/>
      <c r="BT31" s="2408"/>
    </row>
    <row r="32" spans="1:72" s="230" customFormat="1" ht="24.85" customHeight="1" x14ac:dyDescent="0.45">
      <c r="A32" s="483" t="s">
        <v>2412</v>
      </c>
      <c r="B32" s="2426"/>
      <c r="C32" s="2427"/>
      <c r="D32" s="2427"/>
      <c r="E32" s="2427"/>
      <c r="F32" s="2427"/>
      <c r="G32" s="2427"/>
      <c r="H32" s="2427"/>
      <c r="I32" s="2427"/>
      <c r="J32" s="2427"/>
      <c r="K32" s="2427"/>
      <c r="L32" s="2428"/>
      <c r="M32" s="413"/>
      <c r="N32" s="413"/>
      <c r="O32" s="413"/>
      <c r="P32" s="413"/>
      <c r="Q32" s="2429"/>
      <c r="R32" s="2427"/>
      <c r="S32" s="2427"/>
      <c r="T32" s="2427"/>
      <c r="U32" s="2427"/>
      <c r="V32" s="2427"/>
      <c r="W32" s="2427"/>
      <c r="X32" s="2427"/>
      <c r="Y32" s="2427"/>
      <c r="Z32" s="2427"/>
      <c r="AA32" s="2427"/>
      <c r="AB32" s="2427"/>
      <c r="AC32" s="2427"/>
      <c r="AD32" s="2427"/>
      <c r="AE32" s="2427"/>
      <c r="AF32" s="2427"/>
      <c r="AG32" s="2427"/>
      <c r="AH32" s="2430"/>
      <c r="AI32" s="2409"/>
      <c r="AJ32" s="2410"/>
      <c r="AK32" s="2410"/>
      <c r="AL32" s="2410"/>
      <c r="AM32" s="2410"/>
      <c r="AN32" s="2410"/>
      <c r="AO32" s="2410"/>
      <c r="AP32" s="2410"/>
      <c r="AQ32" s="2411"/>
      <c r="AR32" s="2467"/>
      <c r="AS32" s="2432"/>
      <c r="AT32" s="2432"/>
      <c r="AU32" s="2432"/>
      <c r="AV32" s="2468"/>
      <c r="AW32" s="2431"/>
      <c r="AX32" s="2432"/>
      <c r="AY32" s="2432"/>
      <c r="AZ32" s="2432"/>
      <c r="BA32" s="2433"/>
      <c r="BB32" s="2432"/>
      <c r="BC32" s="2432"/>
      <c r="BD32" s="2432"/>
      <c r="BE32" s="2432"/>
      <c r="BF32" s="2432"/>
      <c r="BG32" s="2432"/>
      <c r="BH32" s="2432"/>
      <c r="BI32" s="2432"/>
      <c r="BJ32" s="2432"/>
      <c r="BK32" s="2432"/>
      <c r="BL32" s="2432"/>
      <c r="BM32" s="2432"/>
      <c r="BN32" s="2432"/>
      <c r="BO32" s="2432"/>
      <c r="BP32" s="2432"/>
      <c r="BQ32" s="2405"/>
      <c r="BR32" s="2406"/>
      <c r="BS32" s="2407"/>
      <c r="BT32" s="2408"/>
    </row>
    <row r="33" spans="1:72" s="230" customFormat="1" ht="24.85" customHeight="1" x14ac:dyDescent="0.45">
      <c r="A33" s="228">
        <f t="shared" ref="A33:A76" si="0">+A32+1</f>
        <v>10</v>
      </c>
      <c r="B33" s="2426"/>
      <c r="C33" s="2427"/>
      <c r="D33" s="2427"/>
      <c r="E33" s="2427"/>
      <c r="F33" s="2427"/>
      <c r="G33" s="2427"/>
      <c r="H33" s="2427"/>
      <c r="I33" s="2427"/>
      <c r="J33" s="2427"/>
      <c r="K33" s="2427"/>
      <c r="L33" s="2428"/>
      <c r="M33" s="413"/>
      <c r="N33" s="413"/>
      <c r="O33" s="413"/>
      <c r="P33" s="413"/>
      <c r="Q33" s="2429"/>
      <c r="R33" s="2427"/>
      <c r="S33" s="2427"/>
      <c r="T33" s="2427"/>
      <c r="U33" s="2427"/>
      <c r="V33" s="2427"/>
      <c r="W33" s="2427"/>
      <c r="X33" s="2427"/>
      <c r="Y33" s="2427"/>
      <c r="Z33" s="2427"/>
      <c r="AA33" s="2427"/>
      <c r="AB33" s="2427"/>
      <c r="AC33" s="2427"/>
      <c r="AD33" s="2427"/>
      <c r="AE33" s="2427"/>
      <c r="AF33" s="2427"/>
      <c r="AG33" s="2427"/>
      <c r="AH33" s="2430"/>
      <c r="AI33" s="2409"/>
      <c r="AJ33" s="2410"/>
      <c r="AK33" s="2410"/>
      <c r="AL33" s="2410"/>
      <c r="AM33" s="2410"/>
      <c r="AN33" s="2410"/>
      <c r="AO33" s="2410"/>
      <c r="AP33" s="2410"/>
      <c r="AQ33" s="2411"/>
      <c r="AR33" s="2467"/>
      <c r="AS33" s="2432"/>
      <c r="AT33" s="2432"/>
      <c r="AU33" s="2432"/>
      <c r="AV33" s="2468"/>
      <c r="AW33" s="2431"/>
      <c r="AX33" s="2432"/>
      <c r="AY33" s="2432"/>
      <c r="AZ33" s="2432"/>
      <c r="BA33" s="2433"/>
      <c r="BB33" s="2432"/>
      <c r="BC33" s="2432"/>
      <c r="BD33" s="2432"/>
      <c r="BE33" s="2432"/>
      <c r="BF33" s="2432"/>
      <c r="BG33" s="2432"/>
      <c r="BH33" s="2432"/>
      <c r="BI33" s="2432"/>
      <c r="BJ33" s="2432"/>
      <c r="BK33" s="2432"/>
      <c r="BL33" s="2432"/>
      <c r="BM33" s="2432"/>
      <c r="BN33" s="2432"/>
      <c r="BO33" s="2432"/>
      <c r="BP33" s="2432"/>
      <c r="BQ33" s="2405"/>
      <c r="BR33" s="2406"/>
      <c r="BS33" s="2407"/>
      <c r="BT33" s="2408"/>
    </row>
    <row r="34" spans="1:72" s="230" customFormat="1" ht="24.85" customHeight="1" x14ac:dyDescent="0.45">
      <c r="A34" s="228">
        <f t="shared" si="0"/>
        <v>11</v>
      </c>
      <c r="B34" s="2426"/>
      <c r="C34" s="2427"/>
      <c r="D34" s="2427"/>
      <c r="E34" s="2427"/>
      <c r="F34" s="2427"/>
      <c r="G34" s="2427"/>
      <c r="H34" s="2427"/>
      <c r="I34" s="2427"/>
      <c r="J34" s="2427"/>
      <c r="K34" s="2427"/>
      <c r="L34" s="2428"/>
      <c r="M34" s="413"/>
      <c r="N34" s="413"/>
      <c r="O34" s="413"/>
      <c r="P34" s="413"/>
      <c r="Q34" s="2429"/>
      <c r="R34" s="2427"/>
      <c r="S34" s="2427"/>
      <c r="T34" s="2427"/>
      <c r="U34" s="2427"/>
      <c r="V34" s="2427"/>
      <c r="W34" s="2427"/>
      <c r="X34" s="2427"/>
      <c r="Y34" s="2427"/>
      <c r="Z34" s="2427"/>
      <c r="AA34" s="2427"/>
      <c r="AB34" s="2427"/>
      <c r="AC34" s="2427"/>
      <c r="AD34" s="2427"/>
      <c r="AE34" s="2427"/>
      <c r="AF34" s="2427"/>
      <c r="AG34" s="2427"/>
      <c r="AH34" s="2430"/>
      <c r="AI34" s="2409"/>
      <c r="AJ34" s="2410"/>
      <c r="AK34" s="2410"/>
      <c r="AL34" s="2410"/>
      <c r="AM34" s="2410"/>
      <c r="AN34" s="2410"/>
      <c r="AO34" s="2410"/>
      <c r="AP34" s="2410"/>
      <c r="AQ34" s="2411"/>
      <c r="AR34" s="2467"/>
      <c r="AS34" s="2432"/>
      <c r="AT34" s="2432"/>
      <c r="AU34" s="2432"/>
      <c r="AV34" s="2468"/>
      <c r="AW34" s="2431"/>
      <c r="AX34" s="2432"/>
      <c r="AY34" s="2432"/>
      <c r="AZ34" s="2432"/>
      <c r="BA34" s="2433"/>
      <c r="BB34" s="2432"/>
      <c r="BC34" s="2432"/>
      <c r="BD34" s="2432"/>
      <c r="BE34" s="2432"/>
      <c r="BF34" s="2432"/>
      <c r="BG34" s="2432"/>
      <c r="BH34" s="2432"/>
      <c r="BI34" s="2432"/>
      <c r="BJ34" s="2432"/>
      <c r="BK34" s="2432"/>
      <c r="BL34" s="2432"/>
      <c r="BM34" s="2432"/>
      <c r="BN34" s="2432"/>
      <c r="BO34" s="2432"/>
      <c r="BP34" s="2432"/>
      <c r="BQ34" s="2405"/>
      <c r="BR34" s="2406"/>
      <c r="BS34" s="2407"/>
      <c r="BT34" s="2408"/>
    </row>
    <row r="35" spans="1:72" s="230" customFormat="1" ht="24.85" customHeight="1" x14ac:dyDescent="0.45">
      <c r="A35" s="228">
        <f t="shared" si="0"/>
        <v>12</v>
      </c>
      <c r="B35" s="2426"/>
      <c r="C35" s="2427"/>
      <c r="D35" s="2427"/>
      <c r="E35" s="2427"/>
      <c r="F35" s="2427"/>
      <c r="G35" s="2427"/>
      <c r="H35" s="2427"/>
      <c r="I35" s="2427"/>
      <c r="J35" s="2427"/>
      <c r="K35" s="2427"/>
      <c r="L35" s="2428"/>
      <c r="M35" s="413"/>
      <c r="N35" s="413"/>
      <c r="O35" s="413"/>
      <c r="P35" s="413"/>
      <c r="Q35" s="2429"/>
      <c r="R35" s="2427"/>
      <c r="S35" s="2427"/>
      <c r="T35" s="2427"/>
      <c r="U35" s="2427"/>
      <c r="V35" s="2427"/>
      <c r="W35" s="2427"/>
      <c r="X35" s="2427"/>
      <c r="Y35" s="2427"/>
      <c r="Z35" s="2427"/>
      <c r="AA35" s="2427"/>
      <c r="AB35" s="2427"/>
      <c r="AC35" s="2427"/>
      <c r="AD35" s="2427"/>
      <c r="AE35" s="2427"/>
      <c r="AF35" s="2427"/>
      <c r="AG35" s="2427"/>
      <c r="AH35" s="2430"/>
      <c r="AI35" s="2409"/>
      <c r="AJ35" s="2410"/>
      <c r="AK35" s="2410"/>
      <c r="AL35" s="2410"/>
      <c r="AM35" s="2410"/>
      <c r="AN35" s="2410"/>
      <c r="AO35" s="2410"/>
      <c r="AP35" s="2410"/>
      <c r="AQ35" s="2411"/>
      <c r="AR35" s="2467"/>
      <c r="AS35" s="2432"/>
      <c r="AT35" s="2432"/>
      <c r="AU35" s="2432"/>
      <c r="AV35" s="2468"/>
      <c r="AW35" s="2431"/>
      <c r="AX35" s="2432"/>
      <c r="AY35" s="2432"/>
      <c r="AZ35" s="2432"/>
      <c r="BA35" s="2433"/>
      <c r="BB35" s="2432"/>
      <c r="BC35" s="2432"/>
      <c r="BD35" s="2432"/>
      <c r="BE35" s="2432"/>
      <c r="BF35" s="2432"/>
      <c r="BG35" s="2432"/>
      <c r="BH35" s="2432"/>
      <c r="BI35" s="2432"/>
      <c r="BJ35" s="2432"/>
      <c r="BK35" s="2432"/>
      <c r="BL35" s="2432"/>
      <c r="BM35" s="2432"/>
      <c r="BN35" s="2432"/>
      <c r="BO35" s="2432"/>
      <c r="BP35" s="2432"/>
      <c r="BQ35" s="2405"/>
      <c r="BR35" s="2406"/>
      <c r="BS35" s="2407"/>
      <c r="BT35" s="2408"/>
    </row>
    <row r="36" spans="1:72" s="230" customFormat="1" ht="24.85" customHeight="1" x14ac:dyDescent="0.45">
      <c r="A36" s="228">
        <f t="shared" si="0"/>
        <v>13</v>
      </c>
      <c r="B36" s="2426"/>
      <c r="C36" s="2427"/>
      <c r="D36" s="2427"/>
      <c r="E36" s="2427"/>
      <c r="F36" s="2427"/>
      <c r="G36" s="2427"/>
      <c r="H36" s="2427"/>
      <c r="I36" s="2427"/>
      <c r="J36" s="2427"/>
      <c r="K36" s="2427"/>
      <c r="L36" s="2428"/>
      <c r="M36" s="413"/>
      <c r="N36" s="413"/>
      <c r="O36" s="413"/>
      <c r="P36" s="413"/>
      <c r="Q36" s="2429"/>
      <c r="R36" s="2427"/>
      <c r="S36" s="2427"/>
      <c r="T36" s="2427"/>
      <c r="U36" s="2427"/>
      <c r="V36" s="2427"/>
      <c r="W36" s="2427"/>
      <c r="X36" s="2427"/>
      <c r="Y36" s="2427"/>
      <c r="Z36" s="2427"/>
      <c r="AA36" s="2427"/>
      <c r="AB36" s="2427"/>
      <c r="AC36" s="2427"/>
      <c r="AD36" s="2427"/>
      <c r="AE36" s="2427"/>
      <c r="AF36" s="2427"/>
      <c r="AG36" s="2427"/>
      <c r="AH36" s="2430"/>
      <c r="AI36" s="2409"/>
      <c r="AJ36" s="2410"/>
      <c r="AK36" s="2410"/>
      <c r="AL36" s="2410"/>
      <c r="AM36" s="2410"/>
      <c r="AN36" s="2410"/>
      <c r="AO36" s="2410"/>
      <c r="AP36" s="2410"/>
      <c r="AQ36" s="2411"/>
      <c r="AR36" s="2467"/>
      <c r="AS36" s="2432"/>
      <c r="AT36" s="2432"/>
      <c r="AU36" s="2432"/>
      <c r="AV36" s="2468"/>
      <c r="AW36" s="2431"/>
      <c r="AX36" s="2432"/>
      <c r="AY36" s="2432"/>
      <c r="AZ36" s="2432"/>
      <c r="BA36" s="2433"/>
      <c r="BB36" s="2432"/>
      <c r="BC36" s="2432"/>
      <c r="BD36" s="2432"/>
      <c r="BE36" s="2432"/>
      <c r="BF36" s="2432"/>
      <c r="BG36" s="2432"/>
      <c r="BH36" s="2432"/>
      <c r="BI36" s="2432"/>
      <c r="BJ36" s="2432"/>
      <c r="BK36" s="2432"/>
      <c r="BL36" s="2432"/>
      <c r="BM36" s="2432"/>
      <c r="BN36" s="2432"/>
      <c r="BO36" s="2432"/>
      <c r="BP36" s="2432"/>
      <c r="BQ36" s="2405"/>
      <c r="BR36" s="2406"/>
      <c r="BS36" s="2407"/>
      <c r="BT36" s="2408"/>
    </row>
    <row r="37" spans="1:72" s="230" customFormat="1" ht="24.85" customHeight="1" x14ac:dyDescent="0.45">
      <c r="A37" s="228">
        <f t="shared" si="0"/>
        <v>14</v>
      </c>
      <c r="B37" s="2426"/>
      <c r="C37" s="2427"/>
      <c r="D37" s="2427"/>
      <c r="E37" s="2427"/>
      <c r="F37" s="2427"/>
      <c r="G37" s="2427"/>
      <c r="H37" s="2427"/>
      <c r="I37" s="2427"/>
      <c r="J37" s="2427"/>
      <c r="K37" s="2427"/>
      <c r="L37" s="2428"/>
      <c r="M37" s="413"/>
      <c r="N37" s="413"/>
      <c r="O37" s="413"/>
      <c r="P37" s="413"/>
      <c r="Q37" s="2429"/>
      <c r="R37" s="2427"/>
      <c r="S37" s="2427"/>
      <c r="T37" s="2427"/>
      <c r="U37" s="2427"/>
      <c r="V37" s="2427"/>
      <c r="W37" s="2427"/>
      <c r="X37" s="2427"/>
      <c r="Y37" s="2427"/>
      <c r="Z37" s="2427"/>
      <c r="AA37" s="2427"/>
      <c r="AB37" s="2427"/>
      <c r="AC37" s="2427"/>
      <c r="AD37" s="2427"/>
      <c r="AE37" s="2427"/>
      <c r="AF37" s="2427"/>
      <c r="AG37" s="2427"/>
      <c r="AH37" s="2430"/>
      <c r="AI37" s="2409"/>
      <c r="AJ37" s="2410"/>
      <c r="AK37" s="2410"/>
      <c r="AL37" s="2410"/>
      <c r="AM37" s="2410"/>
      <c r="AN37" s="2410"/>
      <c r="AO37" s="2410"/>
      <c r="AP37" s="2410"/>
      <c r="AQ37" s="2411"/>
      <c r="AR37" s="2467"/>
      <c r="AS37" s="2432"/>
      <c r="AT37" s="2432"/>
      <c r="AU37" s="2432"/>
      <c r="AV37" s="2468"/>
      <c r="AW37" s="2431"/>
      <c r="AX37" s="2432"/>
      <c r="AY37" s="2432"/>
      <c r="AZ37" s="2432"/>
      <c r="BA37" s="2433"/>
      <c r="BB37" s="2432"/>
      <c r="BC37" s="2432"/>
      <c r="BD37" s="2432"/>
      <c r="BE37" s="2432"/>
      <c r="BF37" s="2432"/>
      <c r="BG37" s="2432"/>
      <c r="BH37" s="2432"/>
      <c r="BI37" s="2432"/>
      <c r="BJ37" s="2432"/>
      <c r="BK37" s="2432"/>
      <c r="BL37" s="2432"/>
      <c r="BM37" s="2432"/>
      <c r="BN37" s="2432"/>
      <c r="BO37" s="2432"/>
      <c r="BP37" s="2432"/>
      <c r="BQ37" s="2405"/>
      <c r="BR37" s="2406"/>
      <c r="BS37" s="2407"/>
      <c r="BT37" s="2408"/>
    </row>
    <row r="38" spans="1:72" s="230" customFormat="1" ht="24.85" customHeight="1" x14ac:dyDescent="0.45">
      <c r="A38" s="228">
        <f t="shared" si="0"/>
        <v>15</v>
      </c>
      <c r="B38" s="2426"/>
      <c r="C38" s="2427"/>
      <c r="D38" s="2427"/>
      <c r="E38" s="2427"/>
      <c r="F38" s="2427"/>
      <c r="G38" s="2427"/>
      <c r="H38" s="2427"/>
      <c r="I38" s="2427"/>
      <c r="J38" s="2427"/>
      <c r="K38" s="2427"/>
      <c r="L38" s="2428"/>
      <c r="M38" s="413"/>
      <c r="N38" s="413"/>
      <c r="O38" s="413"/>
      <c r="P38" s="413"/>
      <c r="Q38" s="2429"/>
      <c r="R38" s="2427"/>
      <c r="S38" s="2427"/>
      <c r="T38" s="2427"/>
      <c r="U38" s="2427"/>
      <c r="V38" s="2427"/>
      <c r="W38" s="2427"/>
      <c r="X38" s="2427"/>
      <c r="Y38" s="2427"/>
      <c r="Z38" s="2427"/>
      <c r="AA38" s="2427"/>
      <c r="AB38" s="2427"/>
      <c r="AC38" s="2427"/>
      <c r="AD38" s="2427"/>
      <c r="AE38" s="2427"/>
      <c r="AF38" s="2427"/>
      <c r="AG38" s="2427"/>
      <c r="AH38" s="2430"/>
      <c r="AI38" s="2409"/>
      <c r="AJ38" s="2410"/>
      <c r="AK38" s="2410"/>
      <c r="AL38" s="2410"/>
      <c r="AM38" s="2410"/>
      <c r="AN38" s="2410"/>
      <c r="AO38" s="2410"/>
      <c r="AP38" s="2410"/>
      <c r="AQ38" s="2411"/>
      <c r="AR38" s="2467"/>
      <c r="AS38" s="2432"/>
      <c r="AT38" s="2432"/>
      <c r="AU38" s="2432"/>
      <c r="AV38" s="2468"/>
      <c r="AW38" s="2431"/>
      <c r="AX38" s="2432"/>
      <c r="AY38" s="2432"/>
      <c r="AZ38" s="2432"/>
      <c r="BA38" s="2433"/>
      <c r="BB38" s="2432"/>
      <c r="BC38" s="2432"/>
      <c r="BD38" s="2432"/>
      <c r="BE38" s="2432"/>
      <c r="BF38" s="2432"/>
      <c r="BG38" s="2432"/>
      <c r="BH38" s="2432"/>
      <c r="BI38" s="2432"/>
      <c r="BJ38" s="2432"/>
      <c r="BK38" s="2432"/>
      <c r="BL38" s="2432"/>
      <c r="BM38" s="2432"/>
      <c r="BN38" s="2432"/>
      <c r="BO38" s="2432"/>
      <c r="BP38" s="2432"/>
      <c r="BQ38" s="2405"/>
      <c r="BR38" s="2406"/>
      <c r="BS38" s="2407"/>
      <c r="BT38" s="2408"/>
    </row>
    <row r="39" spans="1:72" s="230" customFormat="1" ht="24.85" customHeight="1" x14ac:dyDescent="0.45">
      <c r="A39" s="228">
        <f t="shared" si="0"/>
        <v>16</v>
      </c>
      <c r="B39" s="2426"/>
      <c r="C39" s="2427"/>
      <c r="D39" s="2427"/>
      <c r="E39" s="2427"/>
      <c r="F39" s="2427"/>
      <c r="G39" s="2427"/>
      <c r="H39" s="2427"/>
      <c r="I39" s="2427"/>
      <c r="J39" s="2427"/>
      <c r="K39" s="2427"/>
      <c r="L39" s="2428"/>
      <c r="M39" s="413"/>
      <c r="N39" s="413"/>
      <c r="O39" s="413"/>
      <c r="P39" s="413"/>
      <c r="Q39" s="2429"/>
      <c r="R39" s="2427"/>
      <c r="S39" s="2427"/>
      <c r="T39" s="2427"/>
      <c r="U39" s="2427"/>
      <c r="V39" s="2427"/>
      <c r="W39" s="2427"/>
      <c r="X39" s="2427"/>
      <c r="Y39" s="2427"/>
      <c r="Z39" s="2427"/>
      <c r="AA39" s="2427"/>
      <c r="AB39" s="2427"/>
      <c r="AC39" s="2427"/>
      <c r="AD39" s="2427"/>
      <c r="AE39" s="2427"/>
      <c r="AF39" s="2427"/>
      <c r="AG39" s="2427"/>
      <c r="AH39" s="2430"/>
      <c r="AI39" s="2409"/>
      <c r="AJ39" s="2410"/>
      <c r="AK39" s="2410"/>
      <c r="AL39" s="2410"/>
      <c r="AM39" s="2410"/>
      <c r="AN39" s="2410"/>
      <c r="AO39" s="2410"/>
      <c r="AP39" s="2410"/>
      <c r="AQ39" s="2411"/>
      <c r="AR39" s="2467"/>
      <c r="AS39" s="2432"/>
      <c r="AT39" s="2432"/>
      <c r="AU39" s="2432"/>
      <c r="AV39" s="2468"/>
      <c r="AW39" s="2431"/>
      <c r="AX39" s="2432"/>
      <c r="AY39" s="2432"/>
      <c r="AZ39" s="2432"/>
      <c r="BA39" s="2433"/>
      <c r="BB39" s="2432"/>
      <c r="BC39" s="2432"/>
      <c r="BD39" s="2432"/>
      <c r="BE39" s="2432"/>
      <c r="BF39" s="2432"/>
      <c r="BG39" s="2432"/>
      <c r="BH39" s="2432"/>
      <c r="BI39" s="2432"/>
      <c r="BJ39" s="2432"/>
      <c r="BK39" s="2432"/>
      <c r="BL39" s="2432"/>
      <c r="BM39" s="2432"/>
      <c r="BN39" s="2432"/>
      <c r="BO39" s="2432"/>
      <c r="BP39" s="2432"/>
      <c r="BQ39" s="2405"/>
      <c r="BR39" s="2406"/>
      <c r="BS39" s="2407"/>
      <c r="BT39" s="2408"/>
    </row>
    <row r="40" spans="1:72" s="230" customFormat="1" ht="24.85" customHeight="1" x14ac:dyDescent="0.45">
      <c r="A40" s="228">
        <f t="shared" si="0"/>
        <v>17</v>
      </c>
      <c r="B40" s="2426"/>
      <c r="C40" s="2427"/>
      <c r="D40" s="2427"/>
      <c r="E40" s="2427"/>
      <c r="F40" s="2427"/>
      <c r="G40" s="2427"/>
      <c r="H40" s="2427"/>
      <c r="I40" s="2427"/>
      <c r="J40" s="2427"/>
      <c r="K40" s="2427"/>
      <c r="L40" s="2428"/>
      <c r="M40" s="413"/>
      <c r="N40" s="413"/>
      <c r="O40" s="413"/>
      <c r="P40" s="413"/>
      <c r="Q40" s="2429"/>
      <c r="R40" s="2427"/>
      <c r="S40" s="2427"/>
      <c r="T40" s="2427"/>
      <c r="U40" s="2427"/>
      <c r="V40" s="2427"/>
      <c r="W40" s="2427"/>
      <c r="X40" s="2427"/>
      <c r="Y40" s="2427"/>
      <c r="Z40" s="2427"/>
      <c r="AA40" s="2427"/>
      <c r="AB40" s="2427"/>
      <c r="AC40" s="2427"/>
      <c r="AD40" s="2427"/>
      <c r="AE40" s="2427"/>
      <c r="AF40" s="2427"/>
      <c r="AG40" s="2427"/>
      <c r="AH40" s="2430"/>
      <c r="AI40" s="2409"/>
      <c r="AJ40" s="2410"/>
      <c r="AK40" s="2410"/>
      <c r="AL40" s="2410"/>
      <c r="AM40" s="2410"/>
      <c r="AN40" s="2410"/>
      <c r="AO40" s="2410"/>
      <c r="AP40" s="2410"/>
      <c r="AQ40" s="2411"/>
      <c r="AR40" s="2467"/>
      <c r="AS40" s="2432"/>
      <c r="AT40" s="2432"/>
      <c r="AU40" s="2432"/>
      <c r="AV40" s="2468"/>
      <c r="AW40" s="2431"/>
      <c r="AX40" s="2432"/>
      <c r="AY40" s="2432"/>
      <c r="AZ40" s="2432"/>
      <c r="BA40" s="2433"/>
      <c r="BB40" s="2432"/>
      <c r="BC40" s="2432"/>
      <c r="BD40" s="2432"/>
      <c r="BE40" s="2432"/>
      <c r="BF40" s="2432"/>
      <c r="BG40" s="2432"/>
      <c r="BH40" s="2432"/>
      <c r="BI40" s="2432"/>
      <c r="BJ40" s="2432"/>
      <c r="BK40" s="2432"/>
      <c r="BL40" s="2432"/>
      <c r="BM40" s="2432"/>
      <c r="BN40" s="2432"/>
      <c r="BO40" s="2432"/>
      <c r="BP40" s="2432"/>
      <c r="BQ40" s="2405"/>
      <c r="BR40" s="2406"/>
      <c r="BS40" s="2407"/>
      <c r="BT40" s="2408"/>
    </row>
    <row r="41" spans="1:72" s="230" customFormat="1" ht="24.85" customHeight="1" x14ac:dyDescent="0.45">
      <c r="A41" s="228">
        <f t="shared" si="0"/>
        <v>18</v>
      </c>
      <c r="B41" s="2426"/>
      <c r="C41" s="2427"/>
      <c r="D41" s="2427"/>
      <c r="E41" s="2427"/>
      <c r="F41" s="2427"/>
      <c r="G41" s="2427"/>
      <c r="H41" s="2427"/>
      <c r="I41" s="2427"/>
      <c r="J41" s="2427"/>
      <c r="K41" s="2427"/>
      <c r="L41" s="2428"/>
      <c r="M41" s="413"/>
      <c r="N41" s="413"/>
      <c r="O41" s="413"/>
      <c r="P41" s="413"/>
      <c r="Q41" s="2429"/>
      <c r="R41" s="2427"/>
      <c r="S41" s="2427"/>
      <c r="T41" s="2427"/>
      <c r="U41" s="2427"/>
      <c r="V41" s="2427"/>
      <c r="W41" s="2427"/>
      <c r="X41" s="2427"/>
      <c r="Y41" s="2427"/>
      <c r="Z41" s="2427"/>
      <c r="AA41" s="2427"/>
      <c r="AB41" s="2427"/>
      <c r="AC41" s="2427"/>
      <c r="AD41" s="2427"/>
      <c r="AE41" s="2427"/>
      <c r="AF41" s="2427"/>
      <c r="AG41" s="2427"/>
      <c r="AH41" s="2430"/>
      <c r="AI41" s="2409"/>
      <c r="AJ41" s="2410"/>
      <c r="AK41" s="2410"/>
      <c r="AL41" s="2410"/>
      <c r="AM41" s="2410"/>
      <c r="AN41" s="2410"/>
      <c r="AO41" s="2410"/>
      <c r="AP41" s="2410"/>
      <c r="AQ41" s="2411"/>
      <c r="AR41" s="2467"/>
      <c r="AS41" s="2432"/>
      <c r="AT41" s="2432"/>
      <c r="AU41" s="2432"/>
      <c r="AV41" s="2468"/>
      <c r="AW41" s="2431"/>
      <c r="AX41" s="2432"/>
      <c r="AY41" s="2432"/>
      <c r="AZ41" s="2432"/>
      <c r="BA41" s="2433"/>
      <c r="BB41" s="2432"/>
      <c r="BC41" s="2432"/>
      <c r="BD41" s="2432"/>
      <c r="BE41" s="2432"/>
      <c r="BF41" s="2432"/>
      <c r="BG41" s="2432"/>
      <c r="BH41" s="2432"/>
      <c r="BI41" s="2432"/>
      <c r="BJ41" s="2432"/>
      <c r="BK41" s="2432"/>
      <c r="BL41" s="2432"/>
      <c r="BM41" s="2432"/>
      <c r="BN41" s="2432"/>
      <c r="BO41" s="2432"/>
      <c r="BP41" s="2432"/>
      <c r="BQ41" s="2405"/>
      <c r="BR41" s="2406"/>
      <c r="BS41" s="2407"/>
      <c r="BT41" s="2408"/>
    </row>
    <row r="42" spans="1:72" s="230" customFormat="1" ht="24.85" customHeight="1" x14ac:dyDescent="0.45">
      <c r="A42" s="228">
        <f t="shared" si="0"/>
        <v>19</v>
      </c>
      <c r="B42" s="2426"/>
      <c r="C42" s="2427"/>
      <c r="D42" s="2427"/>
      <c r="E42" s="2427"/>
      <c r="F42" s="2427"/>
      <c r="G42" s="2427"/>
      <c r="H42" s="2427"/>
      <c r="I42" s="2427"/>
      <c r="J42" s="2427"/>
      <c r="K42" s="2427"/>
      <c r="L42" s="2428"/>
      <c r="M42" s="413"/>
      <c r="N42" s="413"/>
      <c r="O42" s="413"/>
      <c r="P42" s="413"/>
      <c r="Q42" s="2429"/>
      <c r="R42" s="2427"/>
      <c r="S42" s="2427"/>
      <c r="T42" s="2427"/>
      <c r="U42" s="2427"/>
      <c r="V42" s="2427"/>
      <c r="W42" s="2427"/>
      <c r="X42" s="2427"/>
      <c r="Y42" s="2427"/>
      <c r="Z42" s="2427"/>
      <c r="AA42" s="2427"/>
      <c r="AB42" s="2427"/>
      <c r="AC42" s="2427"/>
      <c r="AD42" s="2427"/>
      <c r="AE42" s="2427"/>
      <c r="AF42" s="2427"/>
      <c r="AG42" s="2427"/>
      <c r="AH42" s="2430"/>
      <c r="AI42" s="2409"/>
      <c r="AJ42" s="2410"/>
      <c r="AK42" s="2410"/>
      <c r="AL42" s="2410"/>
      <c r="AM42" s="2410"/>
      <c r="AN42" s="2410"/>
      <c r="AO42" s="2410"/>
      <c r="AP42" s="2410"/>
      <c r="AQ42" s="2411"/>
      <c r="AR42" s="2467"/>
      <c r="AS42" s="2432"/>
      <c r="AT42" s="2432"/>
      <c r="AU42" s="2432"/>
      <c r="AV42" s="2468"/>
      <c r="AW42" s="2431"/>
      <c r="AX42" s="2432"/>
      <c r="AY42" s="2432"/>
      <c r="AZ42" s="2432"/>
      <c r="BA42" s="2433"/>
      <c r="BB42" s="2432"/>
      <c r="BC42" s="2432"/>
      <c r="BD42" s="2432"/>
      <c r="BE42" s="2432"/>
      <c r="BF42" s="2432"/>
      <c r="BG42" s="2432"/>
      <c r="BH42" s="2432"/>
      <c r="BI42" s="2432"/>
      <c r="BJ42" s="2432"/>
      <c r="BK42" s="2432"/>
      <c r="BL42" s="2432"/>
      <c r="BM42" s="2432"/>
      <c r="BN42" s="2432"/>
      <c r="BO42" s="2432"/>
      <c r="BP42" s="2432"/>
      <c r="BQ42" s="2405"/>
      <c r="BR42" s="2406"/>
      <c r="BS42" s="2407"/>
      <c r="BT42" s="2408"/>
    </row>
    <row r="43" spans="1:72" s="230" customFormat="1" ht="24.85" customHeight="1" x14ac:dyDescent="0.45">
      <c r="A43" s="228">
        <f t="shared" si="0"/>
        <v>20</v>
      </c>
      <c r="B43" s="2426"/>
      <c r="C43" s="2427"/>
      <c r="D43" s="2427"/>
      <c r="E43" s="2427"/>
      <c r="F43" s="2427"/>
      <c r="G43" s="2427"/>
      <c r="H43" s="2427"/>
      <c r="I43" s="2427"/>
      <c r="J43" s="2427"/>
      <c r="K43" s="2427"/>
      <c r="L43" s="2428"/>
      <c r="M43" s="413"/>
      <c r="N43" s="413"/>
      <c r="O43" s="413"/>
      <c r="P43" s="413"/>
      <c r="Q43" s="2429"/>
      <c r="R43" s="2427"/>
      <c r="S43" s="2427"/>
      <c r="T43" s="2427"/>
      <c r="U43" s="2427"/>
      <c r="V43" s="2427"/>
      <c r="W43" s="2427"/>
      <c r="X43" s="2427"/>
      <c r="Y43" s="2427"/>
      <c r="Z43" s="2427"/>
      <c r="AA43" s="2427"/>
      <c r="AB43" s="2427"/>
      <c r="AC43" s="2427"/>
      <c r="AD43" s="2427"/>
      <c r="AE43" s="2427"/>
      <c r="AF43" s="2427"/>
      <c r="AG43" s="2427"/>
      <c r="AH43" s="2430"/>
      <c r="AI43" s="2409"/>
      <c r="AJ43" s="2410"/>
      <c r="AK43" s="2410"/>
      <c r="AL43" s="2410"/>
      <c r="AM43" s="2410"/>
      <c r="AN43" s="2410"/>
      <c r="AO43" s="2410"/>
      <c r="AP43" s="2410"/>
      <c r="AQ43" s="2411"/>
      <c r="AR43" s="2467"/>
      <c r="AS43" s="2432"/>
      <c r="AT43" s="2432"/>
      <c r="AU43" s="2432"/>
      <c r="AV43" s="2468"/>
      <c r="AW43" s="2431"/>
      <c r="AX43" s="2432"/>
      <c r="AY43" s="2432"/>
      <c r="AZ43" s="2432"/>
      <c r="BA43" s="2433"/>
      <c r="BB43" s="2432"/>
      <c r="BC43" s="2432"/>
      <c r="BD43" s="2432"/>
      <c r="BE43" s="2432"/>
      <c r="BF43" s="2432"/>
      <c r="BG43" s="2432"/>
      <c r="BH43" s="2432"/>
      <c r="BI43" s="2432"/>
      <c r="BJ43" s="2432"/>
      <c r="BK43" s="2432"/>
      <c r="BL43" s="2432"/>
      <c r="BM43" s="2432"/>
      <c r="BN43" s="2432"/>
      <c r="BO43" s="2432"/>
      <c r="BP43" s="2432"/>
      <c r="BQ43" s="2405"/>
      <c r="BR43" s="2406"/>
      <c r="BS43" s="2407"/>
      <c r="BT43" s="2408"/>
    </row>
    <row r="44" spans="1:72" s="230" customFormat="1" ht="24.85" customHeight="1" x14ac:dyDescent="0.45">
      <c r="A44" s="228">
        <f t="shared" si="0"/>
        <v>21</v>
      </c>
      <c r="B44" s="2426"/>
      <c r="C44" s="2427"/>
      <c r="D44" s="2427"/>
      <c r="E44" s="2427"/>
      <c r="F44" s="2427"/>
      <c r="G44" s="2427"/>
      <c r="H44" s="2427"/>
      <c r="I44" s="2427"/>
      <c r="J44" s="2427"/>
      <c r="K44" s="2427"/>
      <c r="L44" s="2428"/>
      <c r="M44" s="413"/>
      <c r="N44" s="413"/>
      <c r="O44" s="413"/>
      <c r="P44" s="413"/>
      <c r="Q44" s="2429"/>
      <c r="R44" s="2427"/>
      <c r="S44" s="2427"/>
      <c r="T44" s="2427"/>
      <c r="U44" s="2427"/>
      <c r="V44" s="2427"/>
      <c r="W44" s="2427"/>
      <c r="X44" s="2427"/>
      <c r="Y44" s="2427"/>
      <c r="Z44" s="2427"/>
      <c r="AA44" s="2427"/>
      <c r="AB44" s="2427"/>
      <c r="AC44" s="2427"/>
      <c r="AD44" s="2427"/>
      <c r="AE44" s="2427"/>
      <c r="AF44" s="2427"/>
      <c r="AG44" s="2427"/>
      <c r="AH44" s="2430"/>
      <c r="AI44" s="2409"/>
      <c r="AJ44" s="2410"/>
      <c r="AK44" s="2410"/>
      <c r="AL44" s="2410"/>
      <c r="AM44" s="2410"/>
      <c r="AN44" s="2410"/>
      <c r="AO44" s="2410"/>
      <c r="AP44" s="2410"/>
      <c r="AQ44" s="2411"/>
      <c r="AR44" s="2467"/>
      <c r="AS44" s="2432"/>
      <c r="AT44" s="2432"/>
      <c r="AU44" s="2432"/>
      <c r="AV44" s="2468"/>
      <c r="AW44" s="2431"/>
      <c r="AX44" s="2432"/>
      <c r="AY44" s="2432"/>
      <c r="AZ44" s="2432"/>
      <c r="BA44" s="2433"/>
      <c r="BB44" s="2432"/>
      <c r="BC44" s="2432"/>
      <c r="BD44" s="2432"/>
      <c r="BE44" s="2432"/>
      <c r="BF44" s="2432"/>
      <c r="BG44" s="2432"/>
      <c r="BH44" s="2432"/>
      <c r="BI44" s="2432"/>
      <c r="BJ44" s="2432"/>
      <c r="BK44" s="2432"/>
      <c r="BL44" s="2432"/>
      <c r="BM44" s="2432"/>
      <c r="BN44" s="2432"/>
      <c r="BO44" s="2432"/>
      <c r="BP44" s="2432"/>
      <c r="BQ44" s="2405"/>
      <c r="BR44" s="2406"/>
      <c r="BS44" s="2407"/>
      <c r="BT44" s="2408"/>
    </row>
    <row r="45" spans="1:72" s="230" customFormat="1" ht="24.85" customHeight="1" x14ac:dyDescent="0.45">
      <c r="A45" s="228">
        <f t="shared" si="0"/>
        <v>22</v>
      </c>
      <c r="B45" s="2426"/>
      <c r="C45" s="2427"/>
      <c r="D45" s="2427"/>
      <c r="E45" s="2427"/>
      <c r="F45" s="2427"/>
      <c r="G45" s="2427"/>
      <c r="H45" s="2427"/>
      <c r="I45" s="2427"/>
      <c r="J45" s="2427"/>
      <c r="K45" s="2427"/>
      <c r="L45" s="2428"/>
      <c r="M45" s="413"/>
      <c r="N45" s="413"/>
      <c r="O45" s="413"/>
      <c r="P45" s="413"/>
      <c r="Q45" s="2429"/>
      <c r="R45" s="2427"/>
      <c r="S45" s="2427"/>
      <c r="T45" s="2427"/>
      <c r="U45" s="2427"/>
      <c r="V45" s="2427"/>
      <c r="W45" s="2427"/>
      <c r="X45" s="2427"/>
      <c r="Y45" s="2427"/>
      <c r="Z45" s="2427"/>
      <c r="AA45" s="2427"/>
      <c r="AB45" s="2427"/>
      <c r="AC45" s="2427"/>
      <c r="AD45" s="2427"/>
      <c r="AE45" s="2427"/>
      <c r="AF45" s="2427"/>
      <c r="AG45" s="2427"/>
      <c r="AH45" s="2430"/>
      <c r="AI45" s="2409"/>
      <c r="AJ45" s="2410"/>
      <c r="AK45" s="2410"/>
      <c r="AL45" s="2410"/>
      <c r="AM45" s="2410"/>
      <c r="AN45" s="2410"/>
      <c r="AO45" s="2410"/>
      <c r="AP45" s="2410"/>
      <c r="AQ45" s="2411"/>
      <c r="AR45" s="2467"/>
      <c r="AS45" s="2432"/>
      <c r="AT45" s="2432"/>
      <c r="AU45" s="2432"/>
      <c r="AV45" s="2468"/>
      <c r="AW45" s="2431"/>
      <c r="AX45" s="2432"/>
      <c r="AY45" s="2432"/>
      <c r="AZ45" s="2432"/>
      <c r="BA45" s="2433"/>
      <c r="BB45" s="2432"/>
      <c r="BC45" s="2432"/>
      <c r="BD45" s="2432"/>
      <c r="BE45" s="2432"/>
      <c r="BF45" s="2432"/>
      <c r="BG45" s="2432"/>
      <c r="BH45" s="2432"/>
      <c r="BI45" s="2432"/>
      <c r="BJ45" s="2432"/>
      <c r="BK45" s="2432"/>
      <c r="BL45" s="2432"/>
      <c r="BM45" s="2432"/>
      <c r="BN45" s="2432"/>
      <c r="BO45" s="2432"/>
      <c r="BP45" s="2432"/>
      <c r="BQ45" s="2405"/>
      <c r="BR45" s="2406"/>
      <c r="BS45" s="2407"/>
      <c r="BT45" s="2408"/>
    </row>
    <row r="46" spans="1:72" s="230" customFormat="1" ht="24.85" customHeight="1" x14ac:dyDescent="0.45">
      <c r="A46" s="228">
        <f t="shared" si="0"/>
        <v>23</v>
      </c>
      <c r="B46" s="2426"/>
      <c r="C46" s="2427"/>
      <c r="D46" s="2427"/>
      <c r="E46" s="2427"/>
      <c r="F46" s="2427"/>
      <c r="G46" s="2427"/>
      <c r="H46" s="2427"/>
      <c r="I46" s="2427"/>
      <c r="J46" s="2427"/>
      <c r="K46" s="2427"/>
      <c r="L46" s="2428"/>
      <c r="M46" s="413"/>
      <c r="N46" s="413"/>
      <c r="O46" s="413"/>
      <c r="P46" s="413"/>
      <c r="Q46" s="2429"/>
      <c r="R46" s="2427"/>
      <c r="S46" s="2427"/>
      <c r="T46" s="2427"/>
      <c r="U46" s="2427"/>
      <c r="V46" s="2427"/>
      <c r="W46" s="2427"/>
      <c r="X46" s="2427"/>
      <c r="Y46" s="2427"/>
      <c r="Z46" s="2427"/>
      <c r="AA46" s="2427"/>
      <c r="AB46" s="2427"/>
      <c r="AC46" s="2427"/>
      <c r="AD46" s="2427"/>
      <c r="AE46" s="2427"/>
      <c r="AF46" s="2427"/>
      <c r="AG46" s="2427"/>
      <c r="AH46" s="2430"/>
      <c r="AI46" s="2409"/>
      <c r="AJ46" s="2410"/>
      <c r="AK46" s="2410"/>
      <c r="AL46" s="2410"/>
      <c r="AM46" s="2410"/>
      <c r="AN46" s="2410"/>
      <c r="AO46" s="2410"/>
      <c r="AP46" s="2410"/>
      <c r="AQ46" s="2411"/>
      <c r="AR46" s="2467"/>
      <c r="AS46" s="2432"/>
      <c r="AT46" s="2432"/>
      <c r="AU46" s="2432"/>
      <c r="AV46" s="2468"/>
      <c r="AW46" s="2431"/>
      <c r="AX46" s="2432"/>
      <c r="AY46" s="2432"/>
      <c r="AZ46" s="2432"/>
      <c r="BA46" s="2433"/>
      <c r="BB46" s="2432"/>
      <c r="BC46" s="2432"/>
      <c r="BD46" s="2432"/>
      <c r="BE46" s="2432"/>
      <c r="BF46" s="2432"/>
      <c r="BG46" s="2432"/>
      <c r="BH46" s="2432"/>
      <c r="BI46" s="2432"/>
      <c r="BJ46" s="2432"/>
      <c r="BK46" s="2432"/>
      <c r="BL46" s="2432"/>
      <c r="BM46" s="2432"/>
      <c r="BN46" s="2432"/>
      <c r="BO46" s="2432"/>
      <c r="BP46" s="2432"/>
      <c r="BQ46" s="2405"/>
      <c r="BR46" s="2406"/>
      <c r="BS46" s="2407"/>
      <c r="BT46" s="2408"/>
    </row>
    <row r="47" spans="1:72" s="230" customFormat="1" ht="24.85" customHeight="1" x14ac:dyDescent="0.45">
      <c r="A47" s="228">
        <f t="shared" si="0"/>
        <v>24</v>
      </c>
      <c r="B47" s="2426"/>
      <c r="C47" s="2427"/>
      <c r="D47" s="2427"/>
      <c r="E47" s="2427"/>
      <c r="F47" s="2427"/>
      <c r="G47" s="2427"/>
      <c r="H47" s="2427"/>
      <c r="I47" s="2427"/>
      <c r="J47" s="2427"/>
      <c r="K47" s="2427"/>
      <c r="L47" s="2428"/>
      <c r="M47" s="413"/>
      <c r="N47" s="413"/>
      <c r="O47" s="413"/>
      <c r="P47" s="413"/>
      <c r="Q47" s="2429"/>
      <c r="R47" s="2427"/>
      <c r="S47" s="2427"/>
      <c r="T47" s="2427"/>
      <c r="U47" s="2427"/>
      <c r="V47" s="2427"/>
      <c r="W47" s="2427"/>
      <c r="X47" s="2427"/>
      <c r="Y47" s="2427"/>
      <c r="Z47" s="2427"/>
      <c r="AA47" s="2427"/>
      <c r="AB47" s="2427"/>
      <c r="AC47" s="2427"/>
      <c r="AD47" s="2427"/>
      <c r="AE47" s="2427"/>
      <c r="AF47" s="2427"/>
      <c r="AG47" s="2427"/>
      <c r="AH47" s="2430"/>
      <c r="AI47" s="2409"/>
      <c r="AJ47" s="2410"/>
      <c r="AK47" s="2410"/>
      <c r="AL47" s="2410"/>
      <c r="AM47" s="2410"/>
      <c r="AN47" s="2410"/>
      <c r="AO47" s="2410"/>
      <c r="AP47" s="2410"/>
      <c r="AQ47" s="2411"/>
      <c r="AR47" s="2467"/>
      <c r="AS47" s="2432"/>
      <c r="AT47" s="2432"/>
      <c r="AU47" s="2432"/>
      <c r="AV47" s="2468"/>
      <c r="AW47" s="2431"/>
      <c r="AX47" s="2432"/>
      <c r="AY47" s="2432"/>
      <c r="AZ47" s="2432"/>
      <c r="BA47" s="2433"/>
      <c r="BB47" s="2432"/>
      <c r="BC47" s="2432"/>
      <c r="BD47" s="2432"/>
      <c r="BE47" s="2432"/>
      <c r="BF47" s="2432"/>
      <c r="BG47" s="2432"/>
      <c r="BH47" s="2432"/>
      <c r="BI47" s="2432"/>
      <c r="BJ47" s="2432"/>
      <c r="BK47" s="2432"/>
      <c r="BL47" s="2432"/>
      <c r="BM47" s="2432"/>
      <c r="BN47" s="2432"/>
      <c r="BO47" s="2432"/>
      <c r="BP47" s="2432"/>
      <c r="BQ47" s="2405"/>
      <c r="BR47" s="2406"/>
      <c r="BS47" s="2407"/>
      <c r="BT47" s="2408"/>
    </row>
    <row r="48" spans="1:72" s="230" customFormat="1" ht="24.85" customHeight="1" x14ac:dyDescent="0.45">
      <c r="A48" s="228">
        <f t="shared" si="0"/>
        <v>25</v>
      </c>
      <c r="B48" s="2426"/>
      <c r="C48" s="2427"/>
      <c r="D48" s="2427"/>
      <c r="E48" s="2427"/>
      <c r="F48" s="2427"/>
      <c r="G48" s="2427"/>
      <c r="H48" s="2427"/>
      <c r="I48" s="2427"/>
      <c r="J48" s="2427"/>
      <c r="K48" s="2427"/>
      <c r="L48" s="2428"/>
      <c r="M48" s="413"/>
      <c r="N48" s="413"/>
      <c r="O48" s="413"/>
      <c r="P48" s="413"/>
      <c r="Q48" s="2429"/>
      <c r="R48" s="2427"/>
      <c r="S48" s="2427"/>
      <c r="T48" s="2427"/>
      <c r="U48" s="2427"/>
      <c r="V48" s="2427"/>
      <c r="W48" s="2427"/>
      <c r="X48" s="2427"/>
      <c r="Y48" s="2427"/>
      <c r="Z48" s="2427"/>
      <c r="AA48" s="2427"/>
      <c r="AB48" s="2427"/>
      <c r="AC48" s="2427"/>
      <c r="AD48" s="2427"/>
      <c r="AE48" s="2427"/>
      <c r="AF48" s="2427"/>
      <c r="AG48" s="2427"/>
      <c r="AH48" s="2430"/>
      <c r="AI48" s="2409"/>
      <c r="AJ48" s="2410"/>
      <c r="AK48" s="2410"/>
      <c r="AL48" s="2410"/>
      <c r="AM48" s="2410"/>
      <c r="AN48" s="2410"/>
      <c r="AO48" s="2410"/>
      <c r="AP48" s="2410"/>
      <c r="AQ48" s="2411"/>
      <c r="AR48" s="2467"/>
      <c r="AS48" s="2432"/>
      <c r="AT48" s="2432"/>
      <c r="AU48" s="2432"/>
      <c r="AV48" s="2468"/>
      <c r="AW48" s="2431"/>
      <c r="AX48" s="2432"/>
      <c r="AY48" s="2432"/>
      <c r="AZ48" s="2432"/>
      <c r="BA48" s="2433"/>
      <c r="BB48" s="2432"/>
      <c r="BC48" s="2432"/>
      <c r="BD48" s="2432"/>
      <c r="BE48" s="2432"/>
      <c r="BF48" s="2432"/>
      <c r="BG48" s="2432"/>
      <c r="BH48" s="2432"/>
      <c r="BI48" s="2432"/>
      <c r="BJ48" s="2432"/>
      <c r="BK48" s="2432"/>
      <c r="BL48" s="2432"/>
      <c r="BM48" s="2432"/>
      <c r="BN48" s="2432"/>
      <c r="BO48" s="2432"/>
      <c r="BP48" s="2432"/>
      <c r="BQ48" s="2405"/>
      <c r="BR48" s="2406"/>
      <c r="BS48" s="2407"/>
      <c r="BT48" s="2408"/>
    </row>
    <row r="49" spans="1:72" s="230" customFormat="1" ht="24.85" customHeight="1" x14ac:dyDescent="0.45">
      <c r="A49" s="228">
        <f t="shared" si="0"/>
        <v>26</v>
      </c>
      <c r="B49" s="2426"/>
      <c r="C49" s="2427"/>
      <c r="D49" s="2427"/>
      <c r="E49" s="2427"/>
      <c r="F49" s="2427"/>
      <c r="G49" s="2427"/>
      <c r="H49" s="2427"/>
      <c r="I49" s="2427"/>
      <c r="J49" s="2427"/>
      <c r="K49" s="2427"/>
      <c r="L49" s="2428"/>
      <c r="M49" s="413"/>
      <c r="N49" s="413"/>
      <c r="O49" s="413"/>
      <c r="P49" s="413"/>
      <c r="Q49" s="2429"/>
      <c r="R49" s="2427"/>
      <c r="S49" s="2427"/>
      <c r="T49" s="2427"/>
      <c r="U49" s="2427"/>
      <c r="V49" s="2427"/>
      <c r="W49" s="2427"/>
      <c r="X49" s="2427"/>
      <c r="Y49" s="2427"/>
      <c r="Z49" s="2427"/>
      <c r="AA49" s="2427"/>
      <c r="AB49" s="2427"/>
      <c r="AC49" s="2427"/>
      <c r="AD49" s="2427"/>
      <c r="AE49" s="2427"/>
      <c r="AF49" s="2427"/>
      <c r="AG49" s="2427"/>
      <c r="AH49" s="2430"/>
      <c r="AI49" s="2409"/>
      <c r="AJ49" s="2410"/>
      <c r="AK49" s="2410"/>
      <c r="AL49" s="2410"/>
      <c r="AM49" s="2410"/>
      <c r="AN49" s="2410"/>
      <c r="AO49" s="2410"/>
      <c r="AP49" s="2410"/>
      <c r="AQ49" s="2411"/>
      <c r="AR49" s="2467"/>
      <c r="AS49" s="2432"/>
      <c r="AT49" s="2432"/>
      <c r="AU49" s="2432"/>
      <c r="AV49" s="2468"/>
      <c r="AW49" s="2431"/>
      <c r="AX49" s="2432"/>
      <c r="AY49" s="2432"/>
      <c r="AZ49" s="2432"/>
      <c r="BA49" s="2433"/>
      <c r="BB49" s="2432"/>
      <c r="BC49" s="2432"/>
      <c r="BD49" s="2432"/>
      <c r="BE49" s="2432"/>
      <c r="BF49" s="2432"/>
      <c r="BG49" s="2432"/>
      <c r="BH49" s="2432"/>
      <c r="BI49" s="2432"/>
      <c r="BJ49" s="2432"/>
      <c r="BK49" s="2432"/>
      <c r="BL49" s="2432"/>
      <c r="BM49" s="2432"/>
      <c r="BN49" s="2432"/>
      <c r="BO49" s="2432"/>
      <c r="BP49" s="2432"/>
      <c r="BQ49" s="2405"/>
      <c r="BR49" s="2406"/>
      <c r="BS49" s="2407"/>
      <c r="BT49" s="2408"/>
    </row>
    <row r="50" spans="1:72" s="230" customFormat="1" ht="24.85" customHeight="1" x14ac:dyDescent="0.45">
      <c r="A50" s="228">
        <f t="shared" si="0"/>
        <v>27</v>
      </c>
      <c r="B50" s="2426"/>
      <c r="C50" s="2427"/>
      <c r="D50" s="2427"/>
      <c r="E50" s="2427"/>
      <c r="F50" s="2427"/>
      <c r="G50" s="2427"/>
      <c r="H50" s="2427"/>
      <c r="I50" s="2427"/>
      <c r="J50" s="2427"/>
      <c r="K50" s="2427"/>
      <c r="L50" s="2428"/>
      <c r="M50" s="413"/>
      <c r="N50" s="413"/>
      <c r="O50" s="413"/>
      <c r="P50" s="413"/>
      <c r="Q50" s="2429"/>
      <c r="R50" s="2427"/>
      <c r="S50" s="2427"/>
      <c r="T50" s="2427"/>
      <c r="U50" s="2427"/>
      <c r="V50" s="2427"/>
      <c r="W50" s="2427"/>
      <c r="X50" s="2427"/>
      <c r="Y50" s="2427"/>
      <c r="Z50" s="2427"/>
      <c r="AA50" s="2427"/>
      <c r="AB50" s="2427"/>
      <c r="AC50" s="2427"/>
      <c r="AD50" s="2427"/>
      <c r="AE50" s="2427"/>
      <c r="AF50" s="2427"/>
      <c r="AG50" s="2427"/>
      <c r="AH50" s="2430"/>
      <c r="AI50" s="2409"/>
      <c r="AJ50" s="2410"/>
      <c r="AK50" s="2410"/>
      <c r="AL50" s="2410"/>
      <c r="AM50" s="2410"/>
      <c r="AN50" s="2410"/>
      <c r="AO50" s="2410"/>
      <c r="AP50" s="2410"/>
      <c r="AQ50" s="2411"/>
      <c r="AR50" s="2467"/>
      <c r="AS50" s="2432"/>
      <c r="AT50" s="2432"/>
      <c r="AU50" s="2432"/>
      <c r="AV50" s="2468"/>
      <c r="AW50" s="2431"/>
      <c r="AX50" s="2432"/>
      <c r="AY50" s="2432"/>
      <c r="AZ50" s="2432"/>
      <c r="BA50" s="2433"/>
      <c r="BB50" s="2432"/>
      <c r="BC50" s="2432"/>
      <c r="BD50" s="2432"/>
      <c r="BE50" s="2432"/>
      <c r="BF50" s="2432"/>
      <c r="BG50" s="2432"/>
      <c r="BH50" s="2432"/>
      <c r="BI50" s="2432"/>
      <c r="BJ50" s="2432"/>
      <c r="BK50" s="2432"/>
      <c r="BL50" s="2432"/>
      <c r="BM50" s="2432"/>
      <c r="BN50" s="2432"/>
      <c r="BO50" s="2432"/>
      <c r="BP50" s="2432"/>
      <c r="BQ50" s="2405"/>
      <c r="BR50" s="2406"/>
      <c r="BS50" s="2407"/>
      <c r="BT50" s="2408"/>
    </row>
    <row r="51" spans="1:72" s="230" customFormat="1" ht="24.85" customHeight="1" x14ac:dyDescent="0.45">
      <c r="A51" s="228">
        <f t="shared" si="0"/>
        <v>28</v>
      </c>
      <c r="B51" s="2426"/>
      <c r="C51" s="2427"/>
      <c r="D51" s="2427"/>
      <c r="E51" s="2427"/>
      <c r="F51" s="2427"/>
      <c r="G51" s="2427"/>
      <c r="H51" s="2427"/>
      <c r="I51" s="2427"/>
      <c r="J51" s="2427"/>
      <c r="K51" s="2427"/>
      <c r="L51" s="2428"/>
      <c r="M51" s="413"/>
      <c r="N51" s="413"/>
      <c r="O51" s="413"/>
      <c r="P51" s="413"/>
      <c r="Q51" s="2429"/>
      <c r="R51" s="2427"/>
      <c r="S51" s="2427"/>
      <c r="T51" s="2427"/>
      <c r="U51" s="2427"/>
      <c r="V51" s="2427"/>
      <c r="W51" s="2427"/>
      <c r="X51" s="2427"/>
      <c r="Y51" s="2427"/>
      <c r="Z51" s="2427"/>
      <c r="AA51" s="2427"/>
      <c r="AB51" s="2427"/>
      <c r="AC51" s="2427"/>
      <c r="AD51" s="2427"/>
      <c r="AE51" s="2427"/>
      <c r="AF51" s="2427"/>
      <c r="AG51" s="2427"/>
      <c r="AH51" s="2430"/>
      <c r="AI51" s="2409"/>
      <c r="AJ51" s="2410"/>
      <c r="AK51" s="2410"/>
      <c r="AL51" s="2410"/>
      <c r="AM51" s="2410"/>
      <c r="AN51" s="2410"/>
      <c r="AO51" s="2410"/>
      <c r="AP51" s="2410"/>
      <c r="AQ51" s="2411"/>
      <c r="AR51" s="2467"/>
      <c r="AS51" s="2432"/>
      <c r="AT51" s="2432"/>
      <c r="AU51" s="2432"/>
      <c r="AV51" s="2468"/>
      <c r="AW51" s="2431"/>
      <c r="AX51" s="2432"/>
      <c r="AY51" s="2432"/>
      <c r="AZ51" s="2432"/>
      <c r="BA51" s="2433"/>
      <c r="BB51" s="2432"/>
      <c r="BC51" s="2432"/>
      <c r="BD51" s="2432"/>
      <c r="BE51" s="2432"/>
      <c r="BF51" s="2432"/>
      <c r="BG51" s="2432"/>
      <c r="BH51" s="2432"/>
      <c r="BI51" s="2432"/>
      <c r="BJ51" s="2432"/>
      <c r="BK51" s="2432"/>
      <c r="BL51" s="2432"/>
      <c r="BM51" s="2432"/>
      <c r="BN51" s="2432"/>
      <c r="BO51" s="2432"/>
      <c r="BP51" s="2432"/>
      <c r="BQ51" s="2405"/>
      <c r="BR51" s="2406"/>
      <c r="BS51" s="2407"/>
      <c r="BT51" s="2408"/>
    </row>
    <row r="52" spans="1:72" s="230" customFormat="1" ht="24.85" customHeight="1" x14ac:dyDescent="0.45">
      <c r="A52" s="228">
        <f t="shared" si="0"/>
        <v>29</v>
      </c>
      <c r="B52" s="2426"/>
      <c r="C52" s="2427"/>
      <c r="D52" s="2427"/>
      <c r="E52" s="2427"/>
      <c r="F52" s="2427"/>
      <c r="G52" s="2427"/>
      <c r="H52" s="2427"/>
      <c r="I52" s="2427"/>
      <c r="J52" s="2427"/>
      <c r="K52" s="2427"/>
      <c r="L52" s="2428"/>
      <c r="M52" s="413"/>
      <c r="N52" s="413"/>
      <c r="O52" s="413"/>
      <c r="P52" s="413"/>
      <c r="Q52" s="2429"/>
      <c r="R52" s="2427"/>
      <c r="S52" s="2427"/>
      <c r="T52" s="2427"/>
      <c r="U52" s="2427"/>
      <c r="V52" s="2427"/>
      <c r="W52" s="2427"/>
      <c r="X52" s="2427"/>
      <c r="Y52" s="2427"/>
      <c r="Z52" s="2427"/>
      <c r="AA52" s="2427"/>
      <c r="AB52" s="2427"/>
      <c r="AC52" s="2427"/>
      <c r="AD52" s="2427"/>
      <c r="AE52" s="2427"/>
      <c r="AF52" s="2427"/>
      <c r="AG52" s="2427"/>
      <c r="AH52" s="2430"/>
      <c r="AI52" s="2409"/>
      <c r="AJ52" s="2410"/>
      <c r="AK52" s="2410"/>
      <c r="AL52" s="2410"/>
      <c r="AM52" s="2410"/>
      <c r="AN52" s="2410"/>
      <c r="AO52" s="2410"/>
      <c r="AP52" s="2410"/>
      <c r="AQ52" s="2411"/>
      <c r="AR52" s="2467"/>
      <c r="AS52" s="2432"/>
      <c r="AT52" s="2432"/>
      <c r="AU52" s="2432"/>
      <c r="AV52" s="2468"/>
      <c r="AW52" s="2431"/>
      <c r="AX52" s="2432"/>
      <c r="AY52" s="2432"/>
      <c r="AZ52" s="2432"/>
      <c r="BA52" s="2433"/>
      <c r="BB52" s="2432"/>
      <c r="BC52" s="2432"/>
      <c r="BD52" s="2432"/>
      <c r="BE52" s="2432"/>
      <c r="BF52" s="2432"/>
      <c r="BG52" s="2432"/>
      <c r="BH52" s="2432"/>
      <c r="BI52" s="2432"/>
      <c r="BJ52" s="2432"/>
      <c r="BK52" s="2432"/>
      <c r="BL52" s="2432"/>
      <c r="BM52" s="2432"/>
      <c r="BN52" s="2432"/>
      <c r="BO52" s="2432"/>
      <c r="BP52" s="2432"/>
      <c r="BQ52" s="2405"/>
      <c r="BR52" s="2406"/>
      <c r="BS52" s="2407"/>
      <c r="BT52" s="2408"/>
    </row>
    <row r="53" spans="1:72" s="230" customFormat="1" ht="24.85" customHeight="1" x14ac:dyDescent="0.45">
      <c r="A53" s="228">
        <f t="shared" si="0"/>
        <v>30</v>
      </c>
      <c r="B53" s="2426"/>
      <c r="C53" s="2427"/>
      <c r="D53" s="2427"/>
      <c r="E53" s="2427"/>
      <c r="F53" s="2427"/>
      <c r="G53" s="2427"/>
      <c r="H53" s="2427"/>
      <c r="I53" s="2427"/>
      <c r="J53" s="2427"/>
      <c r="K53" s="2427"/>
      <c r="L53" s="2428"/>
      <c r="M53" s="413"/>
      <c r="N53" s="413"/>
      <c r="O53" s="413"/>
      <c r="P53" s="413"/>
      <c r="Q53" s="2429"/>
      <c r="R53" s="2427"/>
      <c r="S53" s="2427"/>
      <c r="T53" s="2427"/>
      <c r="U53" s="2427"/>
      <c r="V53" s="2427"/>
      <c r="W53" s="2427"/>
      <c r="X53" s="2427"/>
      <c r="Y53" s="2427"/>
      <c r="Z53" s="2427"/>
      <c r="AA53" s="2427"/>
      <c r="AB53" s="2427"/>
      <c r="AC53" s="2427"/>
      <c r="AD53" s="2427"/>
      <c r="AE53" s="2427"/>
      <c r="AF53" s="2427"/>
      <c r="AG53" s="2427"/>
      <c r="AH53" s="2430"/>
      <c r="AI53" s="2409"/>
      <c r="AJ53" s="2410"/>
      <c r="AK53" s="2410"/>
      <c r="AL53" s="2410"/>
      <c r="AM53" s="2410"/>
      <c r="AN53" s="2410"/>
      <c r="AO53" s="2410"/>
      <c r="AP53" s="2410"/>
      <c r="AQ53" s="2411"/>
      <c r="AR53" s="2467"/>
      <c r="AS53" s="2432"/>
      <c r="AT53" s="2432"/>
      <c r="AU53" s="2432"/>
      <c r="AV53" s="2468"/>
      <c r="AW53" s="2431"/>
      <c r="AX53" s="2432"/>
      <c r="AY53" s="2432"/>
      <c r="AZ53" s="2432"/>
      <c r="BA53" s="2433"/>
      <c r="BB53" s="2432"/>
      <c r="BC53" s="2432"/>
      <c r="BD53" s="2432"/>
      <c r="BE53" s="2432"/>
      <c r="BF53" s="2432"/>
      <c r="BG53" s="2432"/>
      <c r="BH53" s="2432"/>
      <c r="BI53" s="2432"/>
      <c r="BJ53" s="2432"/>
      <c r="BK53" s="2432"/>
      <c r="BL53" s="2432"/>
      <c r="BM53" s="2432"/>
      <c r="BN53" s="2432"/>
      <c r="BO53" s="2432"/>
      <c r="BP53" s="2432"/>
      <c r="BQ53" s="2405"/>
      <c r="BR53" s="2406"/>
      <c r="BS53" s="2407"/>
      <c r="BT53" s="2408"/>
    </row>
    <row r="54" spans="1:72" s="230" customFormat="1" ht="24.85" customHeight="1" x14ac:dyDescent="0.45">
      <c r="A54" s="228">
        <f t="shared" si="0"/>
        <v>31</v>
      </c>
      <c r="B54" s="2426"/>
      <c r="C54" s="2427"/>
      <c r="D54" s="2427"/>
      <c r="E54" s="2427"/>
      <c r="F54" s="2427"/>
      <c r="G54" s="2427"/>
      <c r="H54" s="2427"/>
      <c r="I54" s="2427"/>
      <c r="J54" s="2427"/>
      <c r="K54" s="2427"/>
      <c r="L54" s="2428"/>
      <c r="M54" s="413"/>
      <c r="N54" s="413"/>
      <c r="O54" s="413"/>
      <c r="P54" s="413"/>
      <c r="Q54" s="2429"/>
      <c r="R54" s="2427"/>
      <c r="S54" s="2427"/>
      <c r="T54" s="2427"/>
      <c r="U54" s="2427"/>
      <c r="V54" s="2427"/>
      <c r="W54" s="2427"/>
      <c r="X54" s="2427"/>
      <c r="Y54" s="2427"/>
      <c r="Z54" s="2427"/>
      <c r="AA54" s="2427"/>
      <c r="AB54" s="2427"/>
      <c r="AC54" s="2427"/>
      <c r="AD54" s="2427"/>
      <c r="AE54" s="2427"/>
      <c r="AF54" s="2427"/>
      <c r="AG54" s="2427"/>
      <c r="AH54" s="2430"/>
      <c r="AI54" s="2409"/>
      <c r="AJ54" s="2410"/>
      <c r="AK54" s="2410"/>
      <c r="AL54" s="2410"/>
      <c r="AM54" s="2410"/>
      <c r="AN54" s="2410"/>
      <c r="AO54" s="2410"/>
      <c r="AP54" s="2410"/>
      <c r="AQ54" s="2411"/>
      <c r="AR54" s="2467"/>
      <c r="AS54" s="2432"/>
      <c r="AT54" s="2432"/>
      <c r="AU54" s="2432"/>
      <c r="AV54" s="2468"/>
      <c r="AW54" s="2431"/>
      <c r="AX54" s="2432"/>
      <c r="AY54" s="2432"/>
      <c r="AZ54" s="2432"/>
      <c r="BA54" s="2433"/>
      <c r="BB54" s="2432"/>
      <c r="BC54" s="2432"/>
      <c r="BD54" s="2432"/>
      <c r="BE54" s="2432"/>
      <c r="BF54" s="2432"/>
      <c r="BG54" s="2432"/>
      <c r="BH54" s="2432"/>
      <c r="BI54" s="2432"/>
      <c r="BJ54" s="2432"/>
      <c r="BK54" s="2432"/>
      <c r="BL54" s="2432"/>
      <c r="BM54" s="2432"/>
      <c r="BN54" s="2432"/>
      <c r="BO54" s="2432"/>
      <c r="BP54" s="2432"/>
      <c r="BQ54" s="2405"/>
      <c r="BR54" s="2406"/>
      <c r="BS54" s="2407"/>
      <c r="BT54" s="2408"/>
    </row>
    <row r="55" spans="1:72" s="230" customFormat="1" ht="24.85" customHeight="1" x14ac:dyDescent="0.45">
      <c r="A55" s="228">
        <f t="shared" si="0"/>
        <v>32</v>
      </c>
      <c r="B55" s="2426"/>
      <c r="C55" s="2427"/>
      <c r="D55" s="2427"/>
      <c r="E55" s="2427"/>
      <c r="F55" s="2427"/>
      <c r="G55" s="2427"/>
      <c r="H55" s="2427"/>
      <c r="I55" s="2427"/>
      <c r="J55" s="2427"/>
      <c r="K55" s="2427"/>
      <c r="L55" s="2428"/>
      <c r="M55" s="413"/>
      <c r="N55" s="413"/>
      <c r="O55" s="413"/>
      <c r="P55" s="413"/>
      <c r="Q55" s="2429"/>
      <c r="R55" s="2427"/>
      <c r="S55" s="2427"/>
      <c r="T55" s="2427"/>
      <c r="U55" s="2427"/>
      <c r="V55" s="2427"/>
      <c r="W55" s="2427"/>
      <c r="X55" s="2427"/>
      <c r="Y55" s="2427"/>
      <c r="Z55" s="2427"/>
      <c r="AA55" s="2427"/>
      <c r="AB55" s="2427"/>
      <c r="AC55" s="2427"/>
      <c r="AD55" s="2427"/>
      <c r="AE55" s="2427"/>
      <c r="AF55" s="2427"/>
      <c r="AG55" s="2427"/>
      <c r="AH55" s="2430"/>
      <c r="AI55" s="2409"/>
      <c r="AJ55" s="2410"/>
      <c r="AK55" s="2410"/>
      <c r="AL55" s="2410"/>
      <c r="AM55" s="2410"/>
      <c r="AN55" s="2410"/>
      <c r="AO55" s="2410"/>
      <c r="AP55" s="2410"/>
      <c r="AQ55" s="2411"/>
      <c r="AR55" s="2467"/>
      <c r="AS55" s="2432"/>
      <c r="AT55" s="2432"/>
      <c r="AU55" s="2432"/>
      <c r="AV55" s="2468"/>
      <c r="AW55" s="2431"/>
      <c r="AX55" s="2432"/>
      <c r="AY55" s="2432"/>
      <c r="AZ55" s="2432"/>
      <c r="BA55" s="2433"/>
      <c r="BB55" s="2432"/>
      <c r="BC55" s="2432"/>
      <c r="BD55" s="2432"/>
      <c r="BE55" s="2432"/>
      <c r="BF55" s="2432"/>
      <c r="BG55" s="2432"/>
      <c r="BH55" s="2432"/>
      <c r="BI55" s="2432"/>
      <c r="BJ55" s="2432"/>
      <c r="BK55" s="2432"/>
      <c r="BL55" s="2432"/>
      <c r="BM55" s="2432"/>
      <c r="BN55" s="2432"/>
      <c r="BO55" s="2432"/>
      <c r="BP55" s="2432"/>
      <c r="BQ55" s="2405"/>
      <c r="BR55" s="2406"/>
      <c r="BS55" s="2407"/>
      <c r="BT55" s="2408"/>
    </row>
    <row r="56" spans="1:72" s="230" customFormat="1" ht="24.85" customHeight="1" x14ac:dyDescent="0.45">
      <c r="A56" s="228">
        <f t="shared" si="0"/>
        <v>33</v>
      </c>
      <c r="B56" s="2426"/>
      <c r="C56" s="2427"/>
      <c r="D56" s="2427"/>
      <c r="E56" s="2427"/>
      <c r="F56" s="2427"/>
      <c r="G56" s="2427"/>
      <c r="H56" s="2427"/>
      <c r="I56" s="2427"/>
      <c r="J56" s="2427"/>
      <c r="K56" s="2427"/>
      <c r="L56" s="2428"/>
      <c r="M56" s="413"/>
      <c r="N56" s="413"/>
      <c r="O56" s="413"/>
      <c r="P56" s="413"/>
      <c r="Q56" s="2429"/>
      <c r="R56" s="2427"/>
      <c r="S56" s="2427"/>
      <c r="T56" s="2427"/>
      <c r="U56" s="2427"/>
      <c r="V56" s="2427"/>
      <c r="W56" s="2427"/>
      <c r="X56" s="2427"/>
      <c r="Y56" s="2427"/>
      <c r="Z56" s="2427"/>
      <c r="AA56" s="2427"/>
      <c r="AB56" s="2427"/>
      <c r="AC56" s="2427"/>
      <c r="AD56" s="2427"/>
      <c r="AE56" s="2427"/>
      <c r="AF56" s="2427"/>
      <c r="AG56" s="2427"/>
      <c r="AH56" s="2430"/>
      <c r="AI56" s="2409"/>
      <c r="AJ56" s="2410"/>
      <c r="AK56" s="2410"/>
      <c r="AL56" s="2410"/>
      <c r="AM56" s="2410"/>
      <c r="AN56" s="2410"/>
      <c r="AO56" s="2410"/>
      <c r="AP56" s="2410"/>
      <c r="AQ56" s="2411"/>
      <c r="AR56" s="2467"/>
      <c r="AS56" s="2432"/>
      <c r="AT56" s="2432"/>
      <c r="AU56" s="2432"/>
      <c r="AV56" s="2468"/>
      <c r="AW56" s="2431"/>
      <c r="AX56" s="2432"/>
      <c r="AY56" s="2432"/>
      <c r="AZ56" s="2432"/>
      <c r="BA56" s="2433"/>
      <c r="BB56" s="2432"/>
      <c r="BC56" s="2432"/>
      <c r="BD56" s="2432"/>
      <c r="BE56" s="2432"/>
      <c r="BF56" s="2432"/>
      <c r="BG56" s="2432"/>
      <c r="BH56" s="2432"/>
      <c r="BI56" s="2432"/>
      <c r="BJ56" s="2432"/>
      <c r="BK56" s="2432"/>
      <c r="BL56" s="2432"/>
      <c r="BM56" s="2432"/>
      <c r="BN56" s="2432"/>
      <c r="BO56" s="2432"/>
      <c r="BP56" s="2432"/>
      <c r="BQ56" s="2405"/>
      <c r="BR56" s="2406"/>
      <c r="BS56" s="2407"/>
      <c r="BT56" s="2408"/>
    </row>
    <row r="57" spans="1:72" s="230" customFormat="1" ht="24.85" customHeight="1" x14ac:dyDescent="0.45">
      <c r="A57" s="228">
        <f t="shared" si="0"/>
        <v>34</v>
      </c>
      <c r="B57" s="2426"/>
      <c r="C57" s="2427"/>
      <c r="D57" s="2427"/>
      <c r="E57" s="2427"/>
      <c r="F57" s="2427"/>
      <c r="G57" s="2427"/>
      <c r="H57" s="2427"/>
      <c r="I57" s="2427"/>
      <c r="J57" s="2427"/>
      <c r="K57" s="2427"/>
      <c r="L57" s="2428"/>
      <c r="M57" s="413"/>
      <c r="N57" s="413"/>
      <c r="O57" s="413"/>
      <c r="P57" s="413"/>
      <c r="Q57" s="2429"/>
      <c r="R57" s="2427"/>
      <c r="S57" s="2427"/>
      <c r="T57" s="2427"/>
      <c r="U57" s="2427"/>
      <c r="V57" s="2427"/>
      <c r="W57" s="2427"/>
      <c r="X57" s="2427"/>
      <c r="Y57" s="2427"/>
      <c r="Z57" s="2427"/>
      <c r="AA57" s="2427"/>
      <c r="AB57" s="2427"/>
      <c r="AC57" s="2427"/>
      <c r="AD57" s="2427"/>
      <c r="AE57" s="2427"/>
      <c r="AF57" s="2427"/>
      <c r="AG57" s="2427"/>
      <c r="AH57" s="2430"/>
      <c r="AI57" s="2409"/>
      <c r="AJ57" s="2410"/>
      <c r="AK57" s="2410"/>
      <c r="AL57" s="2410"/>
      <c r="AM57" s="2410"/>
      <c r="AN57" s="2410"/>
      <c r="AO57" s="2410"/>
      <c r="AP57" s="2410"/>
      <c r="AQ57" s="2411"/>
      <c r="AR57" s="2467"/>
      <c r="AS57" s="2432"/>
      <c r="AT57" s="2432"/>
      <c r="AU57" s="2432"/>
      <c r="AV57" s="2468"/>
      <c r="AW57" s="2431"/>
      <c r="AX57" s="2432"/>
      <c r="AY57" s="2432"/>
      <c r="AZ57" s="2432"/>
      <c r="BA57" s="2433"/>
      <c r="BB57" s="2432"/>
      <c r="BC57" s="2432"/>
      <c r="BD57" s="2432"/>
      <c r="BE57" s="2432"/>
      <c r="BF57" s="2432"/>
      <c r="BG57" s="2432"/>
      <c r="BH57" s="2432"/>
      <c r="BI57" s="2432"/>
      <c r="BJ57" s="2432"/>
      <c r="BK57" s="2432"/>
      <c r="BL57" s="2432"/>
      <c r="BM57" s="2432"/>
      <c r="BN57" s="2432"/>
      <c r="BO57" s="2432"/>
      <c r="BP57" s="2432"/>
      <c r="BQ57" s="2405"/>
      <c r="BR57" s="2406"/>
      <c r="BS57" s="2407"/>
      <c r="BT57" s="2408"/>
    </row>
    <row r="58" spans="1:72" s="230" customFormat="1" ht="24.85" customHeight="1" x14ac:dyDescent="0.45">
      <c r="A58" s="228">
        <f t="shared" si="0"/>
        <v>35</v>
      </c>
      <c r="B58" s="2426"/>
      <c r="C58" s="2427"/>
      <c r="D58" s="2427"/>
      <c r="E58" s="2427"/>
      <c r="F58" s="2427"/>
      <c r="G58" s="2427"/>
      <c r="H58" s="2427"/>
      <c r="I58" s="2427"/>
      <c r="J58" s="2427"/>
      <c r="K58" s="2427"/>
      <c r="L58" s="2428"/>
      <c r="M58" s="413"/>
      <c r="N58" s="413"/>
      <c r="O58" s="413"/>
      <c r="P58" s="413"/>
      <c r="Q58" s="2429"/>
      <c r="R58" s="2427"/>
      <c r="S58" s="2427"/>
      <c r="T58" s="2427"/>
      <c r="U58" s="2427"/>
      <c r="V58" s="2427"/>
      <c r="W58" s="2427"/>
      <c r="X58" s="2427"/>
      <c r="Y58" s="2427"/>
      <c r="Z58" s="2427"/>
      <c r="AA58" s="2427"/>
      <c r="AB58" s="2427"/>
      <c r="AC58" s="2427"/>
      <c r="AD58" s="2427"/>
      <c r="AE58" s="2427"/>
      <c r="AF58" s="2427"/>
      <c r="AG58" s="2427"/>
      <c r="AH58" s="2430"/>
      <c r="AI58" s="2409"/>
      <c r="AJ58" s="2410"/>
      <c r="AK58" s="2410"/>
      <c r="AL58" s="2410"/>
      <c r="AM58" s="2410"/>
      <c r="AN58" s="2410"/>
      <c r="AO58" s="2410"/>
      <c r="AP58" s="2410"/>
      <c r="AQ58" s="2411"/>
      <c r="AR58" s="2467"/>
      <c r="AS58" s="2432"/>
      <c r="AT58" s="2432"/>
      <c r="AU58" s="2432"/>
      <c r="AV58" s="2468"/>
      <c r="AW58" s="2431"/>
      <c r="AX58" s="2432"/>
      <c r="AY58" s="2432"/>
      <c r="AZ58" s="2432"/>
      <c r="BA58" s="2433"/>
      <c r="BB58" s="2432"/>
      <c r="BC58" s="2432"/>
      <c r="BD58" s="2432"/>
      <c r="BE58" s="2432"/>
      <c r="BF58" s="2432"/>
      <c r="BG58" s="2432"/>
      <c r="BH58" s="2432"/>
      <c r="BI58" s="2432"/>
      <c r="BJ58" s="2432"/>
      <c r="BK58" s="2432"/>
      <c r="BL58" s="2432"/>
      <c r="BM58" s="2432"/>
      <c r="BN58" s="2432"/>
      <c r="BO58" s="2432"/>
      <c r="BP58" s="2432"/>
      <c r="BQ58" s="2405"/>
      <c r="BR58" s="2406"/>
      <c r="BS58" s="2407"/>
      <c r="BT58" s="2408"/>
    </row>
    <row r="59" spans="1:72" s="230" customFormat="1" ht="24.85" customHeight="1" x14ac:dyDescent="0.45">
      <c r="A59" s="228">
        <f t="shared" si="0"/>
        <v>36</v>
      </c>
      <c r="B59" s="2426"/>
      <c r="C59" s="2427"/>
      <c r="D59" s="2427"/>
      <c r="E59" s="2427"/>
      <c r="F59" s="2427"/>
      <c r="G59" s="2427"/>
      <c r="H59" s="2427"/>
      <c r="I59" s="2427"/>
      <c r="J59" s="2427"/>
      <c r="K59" s="2427"/>
      <c r="L59" s="2428"/>
      <c r="M59" s="413"/>
      <c r="N59" s="413"/>
      <c r="O59" s="413"/>
      <c r="P59" s="413"/>
      <c r="Q59" s="2429"/>
      <c r="R59" s="2427"/>
      <c r="S59" s="2427"/>
      <c r="T59" s="2427"/>
      <c r="U59" s="2427"/>
      <c r="V59" s="2427"/>
      <c r="W59" s="2427"/>
      <c r="X59" s="2427"/>
      <c r="Y59" s="2427"/>
      <c r="Z59" s="2427"/>
      <c r="AA59" s="2427"/>
      <c r="AB59" s="2427"/>
      <c r="AC59" s="2427"/>
      <c r="AD59" s="2427"/>
      <c r="AE59" s="2427"/>
      <c r="AF59" s="2427"/>
      <c r="AG59" s="2427"/>
      <c r="AH59" s="2430"/>
      <c r="AI59" s="2409"/>
      <c r="AJ59" s="2410"/>
      <c r="AK59" s="2410"/>
      <c r="AL59" s="2410"/>
      <c r="AM59" s="2410"/>
      <c r="AN59" s="2410"/>
      <c r="AO59" s="2410"/>
      <c r="AP59" s="2410"/>
      <c r="AQ59" s="2411"/>
      <c r="AR59" s="2467"/>
      <c r="AS59" s="2432"/>
      <c r="AT59" s="2432"/>
      <c r="AU59" s="2432"/>
      <c r="AV59" s="2468"/>
      <c r="AW59" s="2431"/>
      <c r="AX59" s="2432"/>
      <c r="AY59" s="2432"/>
      <c r="AZ59" s="2432"/>
      <c r="BA59" s="2433"/>
      <c r="BB59" s="2432"/>
      <c r="BC59" s="2432"/>
      <c r="BD59" s="2432"/>
      <c r="BE59" s="2432"/>
      <c r="BF59" s="2432"/>
      <c r="BG59" s="2432"/>
      <c r="BH59" s="2432"/>
      <c r="BI59" s="2432"/>
      <c r="BJ59" s="2432"/>
      <c r="BK59" s="2432"/>
      <c r="BL59" s="2432"/>
      <c r="BM59" s="2432"/>
      <c r="BN59" s="2432"/>
      <c r="BO59" s="2432"/>
      <c r="BP59" s="2432"/>
      <c r="BQ59" s="2405"/>
      <c r="BR59" s="2406"/>
      <c r="BS59" s="2407"/>
      <c r="BT59" s="2408"/>
    </row>
    <row r="60" spans="1:72" s="230" customFormat="1" ht="24.85" customHeight="1" x14ac:dyDescent="0.45">
      <c r="A60" s="228">
        <f t="shared" si="0"/>
        <v>37</v>
      </c>
      <c r="B60" s="2426"/>
      <c r="C60" s="2427"/>
      <c r="D60" s="2427"/>
      <c r="E60" s="2427"/>
      <c r="F60" s="2427"/>
      <c r="G60" s="2427"/>
      <c r="H60" s="2427"/>
      <c r="I60" s="2427"/>
      <c r="J60" s="2427"/>
      <c r="K60" s="2427"/>
      <c r="L60" s="2428"/>
      <c r="M60" s="413"/>
      <c r="N60" s="413"/>
      <c r="O60" s="413"/>
      <c r="P60" s="413"/>
      <c r="Q60" s="2429"/>
      <c r="R60" s="2427"/>
      <c r="S60" s="2427"/>
      <c r="T60" s="2427"/>
      <c r="U60" s="2427"/>
      <c r="V60" s="2427"/>
      <c r="W60" s="2427"/>
      <c r="X60" s="2427"/>
      <c r="Y60" s="2427"/>
      <c r="Z60" s="2427"/>
      <c r="AA60" s="2427"/>
      <c r="AB60" s="2427"/>
      <c r="AC60" s="2427"/>
      <c r="AD60" s="2427"/>
      <c r="AE60" s="2427"/>
      <c r="AF60" s="2427"/>
      <c r="AG60" s="2427"/>
      <c r="AH60" s="2430"/>
      <c r="AI60" s="2409"/>
      <c r="AJ60" s="2410"/>
      <c r="AK60" s="2410"/>
      <c r="AL60" s="2410"/>
      <c r="AM60" s="2410"/>
      <c r="AN60" s="2410"/>
      <c r="AO60" s="2410"/>
      <c r="AP60" s="2410"/>
      <c r="AQ60" s="2411"/>
      <c r="AR60" s="2467"/>
      <c r="AS60" s="2432"/>
      <c r="AT60" s="2432"/>
      <c r="AU60" s="2432"/>
      <c r="AV60" s="2468"/>
      <c r="AW60" s="2431"/>
      <c r="AX60" s="2432"/>
      <c r="AY60" s="2432"/>
      <c r="AZ60" s="2432"/>
      <c r="BA60" s="2433"/>
      <c r="BB60" s="2432"/>
      <c r="BC60" s="2432"/>
      <c r="BD60" s="2432"/>
      <c r="BE60" s="2432"/>
      <c r="BF60" s="2432"/>
      <c r="BG60" s="2432"/>
      <c r="BH60" s="2432"/>
      <c r="BI60" s="2432"/>
      <c r="BJ60" s="2432"/>
      <c r="BK60" s="2432"/>
      <c r="BL60" s="2432"/>
      <c r="BM60" s="2432"/>
      <c r="BN60" s="2432"/>
      <c r="BO60" s="2432"/>
      <c r="BP60" s="2432"/>
      <c r="BQ60" s="2405"/>
      <c r="BR60" s="2406"/>
      <c r="BS60" s="2407"/>
      <c r="BT60" s="2408"/>
    </row>
    <row r="61" spans="1:72" s="230" customFormat="1" ht="24.85" customHeight="1" x14ac:dyDescent="0.45">
      <c r="A61" s="228">
        <f t="shared" si="0"/>
        <v>38</v>
      </c>
      <c r="B61" s="2426"/>
      <c r="C61" s="2427"/>
      <c r="D61" s="2427"/>
      <c r="E61" s="2427"/>
      <c r="F61" s="2427"/>
      <c r="G61" s="2427"/>
      <c r="H61" s="2427"/>
      <c r="I61" s="2427"/>
      <c r="J61" s="2427"/>
      <c r="K61" s="2427"/>
      <c r="L61" s="2428"/>
      <c r="M61" s="413"/>
      <c r="N61" s="413"/>
      <c r="O61" s="413"/>
      <c r="P61" s="413"/>
      <c r="Q61" s="2429"/>
      <c r="R61" s="2427"/>
      <c r="S61" s="2427"/>
      <c r="T61" s="2427"/>
      <c r="U61" s="2427"/>
      <c r="V61" s="2427"/>
      <c r="W61" s="2427"/>
      <c r="X61" s="2427"/>
      <c r="Y61" s="2427"/>
      <c r="Z61" s="2427"/>
      <c r="AA61" s="2427"/>
      <c r="AB61" s="2427"/>
      <c r="AC61" s="2427"/>
      <c r="AD61" s="2427"/>
      <c r="AE61" s="2427"/>
      <c r="AF61" s="2427"/>
      <c r="AG61" s="2427"/>
      <c r="AH61" s="2430"/>
      <c r="AI61" s="2409"/>
      <c r="AJ61" s="2410"/>
      <c r="AK61" s="2410"/>
      <c r="AL61" s="2410"/>
      <c r="AM61" s="2410"/>
      <c r="AN61" s="2410"/>
      <c r="AO61" s="2410"/>
      <c r="AP61" s="2410"/>
      <c r="AQ61" s="2411"/>
      <c r="AR61" s="2467"/>
      <c r="AS61" s="2432"/>
      <c r="AT61" s="2432"/>
      <c r="AU61" s="2432"/>
      <c r="AV61" s="2468"/>
      <c r="AW61" s="2431"/>
      <c r="AX61" s="2432"/>
      <c r="AY61" s="2432"/>
      <c r="AZ61" s="2432"/>
      <c r="BA61" s="2433"/>
      <c r="BB61" s="2432"/>
      <c r="BC61" s="2432"/>
      <c r="BD61" s="2432"/>
      <c r="BE61" s="2432"/>
      <c r="BF61" s="2432"/>
      <c r="BG61" s="2432"/>
      <c r="BH61" s="2432"/>
      <c r="BI61" s="2432"/>
      <c r="BJ61" s="2432"/>
      <c r="BK61" s="2432"/>
      <c r="BL61" s="2432"/>
      <c r="BM61" s="2432"/>
      <c r="BN61" s="2432"/>
      <c r="BO61" s="2432"/>
      <c r="BP61" s="2432"/>
      <c r="BQ61" s="2405"/>
      <c r="BR61" s="2406"/>
      <c r="BS61" s="2407"/>
      <c r="BT61" s="2408"/>
    </row>
    <row r="62" spans="1:72" s="230" customFormat="1" ht="24.85" customHeight="1" x14ac:dyDescent="0.45">
      <c r="A62" s="228">
        <f t="shared" si="0"/>
        <v>39</v>
      </c>
      <c r="B62" s="2426"/>
      <c r="C62" s="2427"/>
      <c r="D62" s="2427"/>
      <c r="E62" s="2427"/>
      <c r="F62" s="2427"/>
      <c r="G62" s="2427"/>
      <c r="H62" s="2427"/>
      <c r="I62" s="2427"/>
      <c r="J62" s="2427"/>
      <c r="K62" s="2427"/>
      <c r="L62" s="2428"/>
      <c r="M62" s="413"/>
      <c r="N62" s="413"/>
      <c r="O62" s="413"/>
      <c r="P62" s="413"/>
      <c r="Q62" s="2429"/>
      <c r="R62" s="2427"/>
      <c r="S62" s="2427"/>
      <c r="T62" s="2427"/>
      <c r="U62" s="2427"/>
      <c r="V62" s="2427"/>
      <c r="W62" s="2427"/>
      <c r="X62" s="2427"/>
      <c r="Y62" s="2427"/>
      <c r="Z62" s="2427"/>
      <c r="AA62" s="2427"/>
      <c r="AB62" s="2427"/>
      <c r="AC62" s="2427"/>
      <c r="AD62" s="2427"/>
      <c r="AE62" s="2427"/>
      <c r="AF62" s="2427"/>
      <c r="AG62" s="2427"/>
      <c r="AH62" s="2430"/>
      <c r="AI62" s="2409"/>
      <c r="AJ62" s="2410"/>
      <c r="AK62" s="2410"/>
      <c r="AL62" s="2410"/>
      <c r="AM62" s="2410"/>
      <c r="AN62" s="2410"/>
      <c r="AO62" s="2410"/>
      <c r="AP62" s="2410"/>
      <c r="AQ62" s="2411"/>
      <c r="AR62" s="2467"/>
      <c r="AS62" s="2432"/>
      <c r="AT62" s="2432"/>
      <c r="AU62" s="2432"/>
      <c r="AV62" s="2468"/>
      <c r="AW62" s="2431"/>
      <c r="AX62" s="2432"/>
      <c r="AY62" s="2432"/>
      <c r="AZ62" s="2432"/>
      <c r="BA62" s="2433"/>
      <c r="BB62" s="2432"/>
      <c r="BC62" s="2432"/>
      <c r="BD62" s="2432"/>
      <c r="BE62" s="2432"/>
      <c r="BF62" s="2432"/>
      <c r="BG62" s="2432"/>
      <c r="BH62" s="2432"/>
      <c r="BI62" s="2432"/>
      <c r="BJ62" s="2432"/>
      <c r="BK62" s="2432"/>
      <c r="BL62" s="2432"/>
      <c r="BM62" s="2432"/>
      <c r="BN62" s="2432"/>
      <c r="BO62" s="2432"/>
      <c r="BP62" s="2432"/>
      <c r="BQ62" s="2405"/>
      <c r="BR62" s="2406"/>
      <c r="BS62" s="2407"/>
      <c r="BT62" s="2408"/>
    </row>
    <row r="63" spans="1:72" s="230" customFormat="1" ht="24.85" customHeight="1" x14ac:dyDescent="0.45">
      <c r="A63" s="228">
        <f t="shared" si="0"/>
        <v>40</v>
      </c>
      <c r="B63" s="2426"/>
      <c r="C63" s="2427"/>
      <c r="D63" s="2427"/>
      <c r="E63" s="2427"/>
      <c r="F63" s="2427"/>
      <c r="G63" s="2427"/>
      <c r="H63" s="2427"/>
      <c r="I63" s="2427"/>
      <c r="J63" s="2427"/>
      <c r="K63" s="2427"/>
      <c r="L63" s="2428"/>
      <c r="M63" s="413"/>
      <c r="N63" s="413"/>
      <c r="O63" s="413"/>
      <c r="P63" s="413"/>
      <c r="Q63" s="2429"/>
      <c r="R63" s="2427"/>
      <c r="S63" s="2427"/>
      <c r="T63" s="2427"/>
      <c r="U63" s="2427"/>
      <c r="V63" s="2427"/>
      <c r="W63" s="2427"/>
      <c r="X63" s="2427"/>
      <c r="Y63" s="2427"/>
      <c r="Z63" s="2427"/>
      <c r="AA63" s="2427"/>
      <c r="AB63" s="2427"/>
      <c r="AC63" s="2427"/>
      <c r="AD63" s="2427"/>
      <c r="AE63" s="2427"/>
      <c r="AF63" s="2427"/>
      <c r="AG63" s="2427"/>
      <c r="AH63" s="2430"/>
      <c r="AI63" s="2409"/>
      <c r="AJ63" s="2410"/>
      <c r="AK63" s="2410"/>
      <c r="AL63" s="2410"/>
      <c r="AM63" s="2410"/>
      <c r="AN63" s="2410"/>
      <c r="AO63" s="2410"/>
      <c r="AP63" s="2410"/>
      <c r="AQ63" s="2411"/>
      <c r="AR63" s="2467"/>
      <c r="AS63" s="2432"/>
      <c r="AT63" s="2432"/>
      <c r="AU63" s="2432"/>
      <c r="AV63" s="2468"/>
      <c r="AW63" s="2431"/>
      <c r="AX63" s="2432"/>
      <c r="AY63" s="2432"/>
      <c r="AZ63" s="2432"/>
      <c r="BA63" s="2433"/>
      <c r="BB63" s="2432"/>
      <c r="BC63" s="2432"/>
      <c r="BD63" s="2432"/>
      <c r="BE63" s="2432"/>
      <c r="BF63" s="2432"/>
      <c r="BG63" s="2432"/>
      <c r="BH63" s="2432"/>
      <c r="BI63" s="2432"/>
      <c r="BJ63" s="2432"/>
      <c r="BK63" s="2432"/>
      <c r="BL63" s="2432"/>
      <c r="BM63" s="2432"/>
      <c r="BN63" s="2432"/>
      <c r="BO63" s="2432"/>
      <c r="BP63" s="2432"/>
      <c r="BQ63" s="2405"/>
      <c r="BR63" s="2406"/>
      <c r="BS63" s="2407"/>
      <c r="BT63" s="2408"/>
    </row>
    <row r="64" spans="1:72" s="230" customFormat="1" ht="24.85" customHeight="1" x14ac:dyDescent="0.45">
      <c r="A64" s="228">
        <f t="shared" si="0"/>
        <v>41</v>
      </c>
      <c r="B64" s="2426"/>
      <c r="C64" s="2427"/>
      <c r="D64" s="2427"/>
      <c r="E64" s="2427"/>
      <c r="F64" s="2427"/>
      <c r="G64" s="2427"/>
      <c r="H64" s="2427"/>
      <c r="I64" s="2427"/>
      <c r="J64" s="2427"/>
      <c r="K64" s="2427"/>
      <c r="L64" s="2428"/>
      <c r="M64" s="413"/>
      <c r="N64" s="413"/>
      <c r="O64" s="413"/>
      <c r="P64" s="413"/>
      <c r="Q64" s="2429"/>
      <c r="R64" s="2427"/>
      <c r="S64" s="2427"/>
      <c r="T64" s="2427"/>
      <c r="U64" s="2427"/>
      <c r="V64" s="2427"/>
      <c r="W64" s="2427"/>
      <c r="X64" s="2427"/>
      <c r="Y64" s="2427"/>
      <c r="Z64" s="2427"/>
      <c r="AA64" s="2427"/>
      <c r="AB64" s="2427"/>
      <c r="AC64" s="2427"/>
      <c r="AD64" s="2427"/>
      <c r="AE64" s="2427"/>
      <c r="AF64" s="2427"/>
      <c r="AG64" s="2427"/>
      <c r="AH64" s="2430"/>
      <c r="AI64" s="2409"/>
      <c r="AJ64" s="2410"/>
      <c r="AK64" s="2410"/>
      <c r="AL64" s="2410"/>
      <c r="AM64" s="2410"/>
      <c r="AN64" s="2410"/>
      <c r="AO64" s="2410"/>
      <c r="AP64" s="2410"/>
      <c r="AQ64" s="2411"/>
      <c r="AR64" s="2467"/>
      <c r="AS64" s="2432"/>
      <c r="AT64" s="2432"/>
      <c r="AU64" s="2432"/>
      <c r="AV64" s="2468"/>
      <c r="AW64" s="2431"/>
      <c r="AX64" s="2432"/>
      <c r="AY64" s="2432"/>
      <c r="AZ64" s="2432"/>
      <c r="BA64" s="2433"/>
      <c r="BB64" s="2432"/>
      <c r="BC64" s="2432"/>
      <c r="BD64" s="2432"/>
      <c r="BE64" s="2432"/>
      <c r="BF64" s="2432"/>
      <c r="BG64" s="2432"/>
      <c r="BH64" s="2432"/>
      <c r="BI64" s="2432"/>
      <c r="BJ64" s="2432"/>
      <c r="BK64" s="2432"/>
      <c r="BL64" s="2432"/>
      <c r="BM64" s="2432"/>
      <c r="BN64" s="2432"/>
      <c r="BO64" s="2432"/>
      <c r="BP64" s="2432"/>
      <c r="BQ64" s="2405"/>
      <c r="BR64" s="2406"/>
      <c r="BS64" s="2407"/>
      <c r="BT64" s="2408"/>
    </row>
    <row r="65" spans="1:72" s="230" customFormat="1" ht="24.85" customHeight="1" x14ac:dyDescent="0.45">
      <c r="A65" s="228">
        <f t="shared" si="0"/>
        <v>42</v>
      </c>
      <c r="B65" s="2426"/>
      <c r="C65" s="2427"/>
      <c r="D65" s="2427"/>
      <c r="E65" s="2427"/>
      <c r="F65" s="2427"/>
      <c r="G65" s="2427"/>
      <c r="H65" s="2427"/>
      <c r="I65" s="2427"/>
      <c r="J65" s="2427"/>
      <c r="K65" s="2427"/>
      <c r="L65" s="2428"/>
      <c r="M65" s="413"/>
      <c r="N65" s="413"/>
      <c r="O65" s="413"/>
      <c r="P65" s="413"/>
      <c r="Q65" s="2429"/>
      <c r="R65" s="2427"/>
      <c r="S65" s="2427"/>
      <c r="T65" s="2427"/>
      <c r="U65" s="2427"/>
      <c r="V65" s="2427"/>
      <c r="W65" s="2427"/>
      <c r="X65" s="2427"/>
      <c r="Y65" s="2427"/>
      <c r="Z65" s="2427"/>
      <c r="AA65" s="2427"/>
      <c r="AB65" s="2427"/>
      <c r="AC65" s="2427"/>
      <c r="AD65" s="2427"/>
      <c r="AE65" s="2427"/>
      <c r="AF65" s="2427"/>
      <c r="AG65" s="2427"/>
      <c r="AH65" s="2430"/>
      <c r="AI65" s="2409"/>
      <c r="AJ65" s="2410"/>
      <c r="AK65" s="2410"/>
      <c r="AL65" s="2410"/>
      <c r="AM65" s="2410"/>
      <c r="AN65" s="2410"/>
      <c r="AO65" s="2410"/>
      <c r="AP65" s="2410"/>
      <c r="AQ65" s="2411"/>
      <c r="AR65" s="2467"/>
      <c r="AS65" s="2432"/>
      <c r="AT65" s="2432"/>
      <c r="AU65" s="2432"/>
      <c r="AV65" s="2468"/>
      <c r="AW65" s="2431"/>
      <c r="AX65" s="2432"/>
      <c r="AY65" s="2432"/>
      <c r="AZ65" s="2432"/>
      <c r="BA65" s="2433"/>
      <c r="BB65" s="2432"/>
      <c r="BC65" s="2432"/>
      <c r="BD65" s="2432"/>
      <c r="BE65" s="2432"/>
      <c r="BF65" s="2432"/>
      <c r="BG65" s="2432"/>
      <c r="BH65" s="2432"/>
      <c r="BI65" s="2432"/>
      <c r="BJ65" s="2432"/>
      <c r="BK65" s="2432"/>
      <c r="BL65" s="2432"/>
      <c r="BM65" s="2432"/>
      <c r="BN65" s="2432"/>
      <c r="BO65" s="2432"/>
      <c r="BP65" s="2432"/>
      <c r="BQ65" s="2405"/>
      <c r="BR65" s="2406"/>
      <c r="BS65" s="2407"/>
      <c r="BT65" s="2408"/>
    </row>
    <row r="66" spans="1:72" s="230" customFormat="1" ht="24.85" customHeight="1" x14ac:dyDescent="0.45">
      <c r="A66" s="228">
        <f t="shared" si="0"/>
        <v>43</v>
      </c>
      <c r="B66" s="2426"/>
      <c r="C66" s="2427"/>
      <c r="D66" s="2427"/>
      <c r="E66" s="2427"/>
      <c r="F66" s="2427"/>
      <c r="G66" s="2427"/>
      <c r="H66" s="2427"/>
      <c r="I66" s="2427"/>
      <c r="J66" s="2427"/>
      <c r="K66" s="2427"/>
      <c r="L66" s="2428"/>
      <c r="M66" s="413"/>
      <c r="N66" s="413"/>
      <c r="O66" s="413"/>
      <c r="P66" s="413"/>
      <c r="Q66" s="2429"/>
      <c r="R66" s="2427"/>
      <c r="S66" s="2427"/>
      <c r="T66" s="2427"/>
      <c r="U66" s="2427"/>
      <c r="V66" s="2427"/>
      <c r="W66" s="2427"/>
      <c r="X66" s="2427"/>
      <c r="Y66" s="2427"/>
      <c r="Z66" s="2427"/>
      <c r="AA66" s="2427"/>
      <c r="AB66" s="2427"/>
      <c r="AC66" s="2427"/>
      <c r="AD66" s="2427"/>
      <c r="AE66" s="2427"/>
      <c r="AF66" s="2427"/>
      <c r="AG66" s="2427"/>
      <c r="AH66" s="2430"/>
      <c r="AI66" s="2409"/>
      <c r="AJ66" s="2410"/>
      <c r="AK66" s="2410"/>
      <c r="AL66" s="2410"/>
      <c r="AM66" s="2410"/>
      <c r="AN66" s="2410"/>
      <c r="AO66" s="2410"/>
      <c r="AP66" s="2410"/>
      <c r="AQ66" s="2411"/>
      <c r="AR66" s="2467"/>
      <c r="AS66" s="2432"/>
      <c r="AT66" s="2432"/>
      <c r="AU66" s="2432"/>
      <c r="AV66" s="2468"/>
      <c r="AW66" s="2431"/>
      <c r="AX66" s="2432"/>
      <c r="AY66" s="2432"/>
      <c r="AZ66" s="2432"/>
      <c r="BA66" s="2433"/>
      <c r="BB66" s="2432"/>
      <c r="BC66" s="2432"/>
      <c r="BD66" s="2432"/>
      <c r="BE66" s="2432"/>
      <c r="BF66" s="2432"/>
      <c r="BG66" s="2432"/>
      <c r="BH66" s="2432"/>
      <c r="BI66" s="2432"/>
      <c r="BJ66" s="2432"/>
      <c r="BK66" s="2432"/>
      <c r="BL66" s="2432"/>
      <c r="BM66" s="2432"/>
      <c r="BN66" s="2432"/>
      <c r="BO66" s="2432"/>
      <c r="BP66" s="2432"/>
      <c r="BQ66" s="2405"/>
      <c r="BR66" s="2406"/>
      <c r="BS66" s="2407"/>
      <c r="BT66" s="2408"/>
    </row>
    <row r="67" spans="1:72" s="230" customFormat="1" ht="24.85" customHeight="1" x14ac:dyDescent="0.45">
      <c r="A67" s="228">
        <f t="shared" si="0"/>
        <v>44</v>
      </c>
      <c r="B67" s="2426"/>
      <c r="C67" s="2427"/>
      <c r="D67" s="2427"/>
      <c r="E67" s="2427"/>
      <c r="F67" s="2427"/>
      <c r="G67" s="2427"/>
      <c r="H67" s="2427"/>
      <c r="I67" s="2427"/>
      <c r="J67" s="2427"/>
      <c r="K67" s="2427"/>
      <c r="L67" s="2428"/>
      <c r="M67" s="413"/>
      <c r="N67" s="413"/>
      <c r="O67" s="413"/>
      <c r="P67" s="413"/>
      <c r="Q67" s="2429"/>
      <c r="R67" s="2427"/>
      <c r="S67" s="2427"/>
      <c r="T67" s="2427"/>
      <c r="U67" s="2427"/>
      <c r="V67" s="2427"/>
      <c r="W67" s="2427"/>
      <c r="X67" s="2427"/>
      <c r="Y67" s="2427"/>
      <c r="Z67" s="2427"/>
      <c r="AA67" s="2427"/>
      <c r="AB67" s="2427"/>
      <c r="AC67" s="2427"/>
      <c r="AD67" s="2427"/>
      <c r="AE67" s="2427"/>
      <c r="AF67" s="2427"/>
      <c r="AG67" s="2427"/>
      <c r="AH67" s="2430"/>
      <c r="AI67" s="2409"/>
      <c r="AJ67" s="2410"/>
      <c r="AK67" s="2410"/>
      <c r="AL67" s="2410"/>
      <c r="AM67" s="2410"/>
      <c r="AN67" s="2410"/>
      <c r="AO67" s="2410"/>
      <c r="AP67" s="2410"/>
      <c r="AQ67" s="2411"/>
      <c r="AR67" s="2467"/>
      <c r="AS67" s="2432"/>
      <c r="AT67" s="2432"/>
      <c r="AU67" s="2432"/>
      <c r="AV67" s="2468"/>
      <c r="AW67" s="2431"/>
      <c r="AX67" s="2432"/>
      <c r="AY67" s="2432"/>
      <c r="AZ67" s="2432"/>
      <c r="BA67" s="2433"/>
      <c r="BB67" s="2432"/>
      <c r="BC67" s="2432"/>
      <c r="BD67" s="2432"/>
      <c r="BE67" s="2432"/>
      <c r="BF67" s="2432"/>
      <c r="BG67" s="2432"/>
      <c r="BH67" s="2432"/>
      <c r="BI67" s="2432"/>
      <c r="BJ67" s="2432"/>
      <c r="BK67" s="2432"/>
      <c r="BL67" s="2432"/>
      <c r="BM67" s="2432"/>
      <c r="BN67" s="2432"/>
      <c r="BO67" s="2432"/>
      <c r="BP67" s="2432"/>
      <c r="BQ67" s="2405"/>
      <c r="BR67" s="2406"/>
      <c r="BS67" s="2407"/>
      <c r="BT67" s="2408"/>
    </row>
    <row r="68" spans="1:72" s="230" customFormat="1" ht="24.85" customHeight="1" x14ac:dyDescent="0.45">
      <c r="A68" s="228">
        <f t="shared" si="0"/>
        <v>45</v>
      </c>
      <c r="B68" s="2426"/>
      <c r="C68" s="2427"/>
      <c r="D68" s="2427"/>
      <c r="E68" s="2427"/>
      <c r="F68" s="2427"/>
      <c r="G68" s="2427"/>
      <c r="H68" s="2427"/>
      <c r="I68" s="2427"/>
      <c r="J68" s="2427"/>
      <c r="K68" s="2427"/>
      <c r="L68" s="2428"/>
      <c r="M68" s="413"/>
      <c r="N68" s="413"/>
      <c r="O68" s="413"/>
      <c r="P68" s="413"/>
      <c r="Q68" s="2429"/>
      <c r="R68" s="2427"/>
      <c r="S68" s="2427"/>
      <c r="T68" s="2427"/>
      <c r="U68" s="2427"/>
      <c r="V68" s="2427"/>
      <c r="W68" s="2427"/>
      <c r="X68" s="2427"/>
      <c r="Y68" s="2427"/>
      <c r="Z68" s="2427"/>
      <c r="AA68" s="2427"/>
      <c r="AB68" s="2427"/>
      <c r="AC68" s="2427"/>
      <c r="AD68" s="2427"/>
      <c r="AE68" s="2427"/>
      <c r="AF68" s="2427"/>
      <c r="AG68" s="2427"/>
      <c r="AH68" s="2430"/>
      <c r="AI68" s="2409"/>
      <c r="AJ68" s="2410"/>
      <c r="AK68" s="2410"/>
      <c r="AL68" s="2410"/>
      <c r="AM68" s="2410"/>
      <c r="AN68" s="2410"/>
      <c r="AO68" s="2410"/>
      <c r="AP68" s="2410"/>
      <c r="AQ68" s="2411"/>
      <c r="AR68" s="2467"/>
      <c r="AS68" s="2432"/>
      <c r="AT68" s="2432"/>
      <c r="AU68" s="2432"/>
      <c r="AV68" s="2468"/>
      <c r="AW68" s="2431"/>
      <c r="AX68" s="2432"/>
      <c r="AY68" s="2432"/>
      <c r="AZ68" s="2432"/>
      <c r="BA68" s="2433"/>
      <c r="BB68" s="2432"/>
      <c r="BC68" s="2432"/>
      <c r="BD68" s="2432"/>
      <c r="BE68" s="2432"/>
      <c r="BF68" s="2432"/>
      <c r="BG68" s="2432"/>
      <c r="BH68" s="2432"/>
      <c r="BI68" s="2432"/>
      <c r="BJ68" s="2432"/>
      <c r="BK68" s="2432"/>
      <c r="BL68" s="2432"/>
      <c r="BM68" s="2432"/>
      <c r="BN68" s="2432"/>
      <c r="BO68" s="2432"/>
      <c r="BP68" s="2432"/>
      <c r="BQ68" s="2405"/>
      <c r="BR68" s="2406"/>
      <c r="BS68" s="2407"/>
      <c r="BT68" s="2408"/>
    </row>
    <row r="69" spans="1:72" s="230" customFormat="1" ht="24.85" customHeight="1" x14ac:dyDescent="0.45">
      <c r="A69" s="228">
        <f t="shared" si="0"/>
        <v>46</v>
      </c>
      <c r="B69" s="2426"/>
      <c r="C69" s="2427"/>
      <c r="D69" s="2427"/>
      <c r="E69" s="2427"/>
      <c r="F69" s="2427"/>
      <c r="G69" s="2427"/>
      <c r="H69" s="2427"/>
      <c r="I69" s="2427"/>
      <c r="J69" s="2427"/>
      <c r="K69" s="2427"/>
      <c r="L69" s="2428"/>
      <c r="M69" s="413"/>
      <c r="N69" s="413"/>
      <c r="O69" s="413"/>
      <c r="P69" s="413"/>
      <c r="Q69" s="2429"/>
      <c r="R69" s="2427"/>
      <c r="S69" s="2427"/>
      <c r="T69" s="2427"/>
      <c r="U69" s="2427"/>
      <c r="V69" s="2427"/>
      <c r="W69" s="2427"/>
      <c r="X69" s="2427"/>
      <c r="Y69" s="2427"/>
      <c r="Z69" s="2427"/>
      <c r="AA69" s="2427"/>
      <c r="AB69" s="2427"/>
      <c r="AC69" s="2427"/>
      <c r="AD69" s="2427"/>
      <c r="AE69" s="2427"/>
      <c r="AF69" s="2427"/>
      <c r="AG69" s="2427"/>
      <c r="AH69" s="2430"/>
      <c r="AI69" s="2409"/>
      <c r="AJ69" s="2410"/>
      <c r="AK69" s="2410"/>
      <c r="AL69" s="2410"/>
      <c r="AM69" s="2410"/>
      <c r="AN69" s="2410"/>
      <c r="AO69" s="2410"/>
      <c r="AP69" s="2410"/>
      <c r="AQ69" s="2411"/>
      <c r="AR69" s="2467"/>
      <c r="AS69" s="2432"/>
      <c r="AT69" s="2432"/>
      <c r="AU69" s="2432"/>
      <c r="AV69" s="2468"/>
      <c r="AW69" s="2431"/>
      <c r="AX69" s="2432"/>
      <c r="AY69" s="2432"/>
      <c r="AZ69" s="2432"/>
      <c r="BA69" s="2433"/>
      <c r="BB69" s="2432"/>
      <c r="BC69" s="2432"/>
      <c r="BD69" s="2432"/>
      <c r="BE69" s="2432"/>
      <c r="BF69" s="2432"/>
      <c r="BG69" s="2432"/>
      <c r="BH69" s="2432"/>
      <c r="BI69" s="2432"/>
      <c r="BJ69" s="2432"/>
      <c r="BK69" s="2432"/>
      <c r="BL69" s="2432"/>
      <c r="BM69" s="2432"/>
      <c r="BN69" s="2432"/>
      <c r="BO69" s="2432"/>
      <c r="BP69" s="2432"/>
      <c r="BQ69" s="2405"/>
      <c r="BR69" s="2406"/>
      <c r="BS69" s="2407"/>
      <c r="BT69" s="2408"/>
    </row>
    <row r="70" spans="1:72" s="230" customFormat="1" ht="24.85" customHeight="1" x14ac:dyDescent="0.45">
      <c r="A70" s="228">
        <f t="shared" si="0"/>
        <v>47</v>
      </c>
      <c r="B70" s="2426"/>
      <c r="C70" s="2427"/>
      <c r="D70" s="2427"/>
      <c r="E70" s="2427"/>
      <c r="F70" s="2427"/>
      <c r="G70" s="2427"/>
      <c r="H70" s="2427"/>
      <c r="I70" s="2427"/>
      <c r="J70" s="2427"/>
      <c r="K70" s="2427"/>
      <c r="L70" s="2428"/>
      <c r="M70" s="413"/>
      <c r="N70" s="413"/>
      <c r="O70" s="413"/>
      <c r="P70" s="413"/>
      <c r="Q70" s="2429"/>
      <c r="R70" s="2427"/>
      <c r="S70" s="2427"/>
      <c r="T70" s="2427"/>
      <c r="U70" s="2427"/>
      <c r="V70" s="2427"/>
      <c r="W70" s="2427"/>
      <c r="X70" s="2427"/>
      <c r="Y70" s="2427"/>
      <c r="Z70" s="2427"/>
      <c r="AA70" s="2427"/>
      <c r="AB70" s="2427"/>
      <c r="AC70" s="2427"/>
      <c r="AD70" s="2427"/>
      <c r="AE70" s="2427"/>
      <c r="AF70" s="2427"/>
      <c r="AG70" s="2427"/>
      <c r="AH70" s="2430"/>
      <c r="AI70" s="2409"/>
      <c r="AJ70" s="2410"/>
      <c r="AK70" s="2410"/>
      <c r="AL70" s="2410"/>
      <c r="AM70" s="2410"/>
      <c r="AN70" s="2410"/>
      <c r="AO70" s="2410"/>
      <c r="AP70" s="2410"/>
      <c r="AQ70" s="2411"/>
      <c r="AR70" s="2467"/>
      <c r="AS70" s="2432"/>
      <c r="AT70" s="2432"/>
      <c r="AU70" s="2432"/>
      <c r="AV70" s="2468"/>
      <c r="AW70" s="2431"/>
      <c r="AX70" s="2432"/>
      <c r="AY70" s="2432"/>
      <c r="AZ70" s="2432"/>
      <c r="BA70" s="2433"/>
      <c r="BB70" s="2432"/>
      <c r="BC70" s="2432"/>
      <c r="BD70" s="2432"/>
      <c r="BE70" s="2432"/>
      <c r="BF70" s="2432"/>
      <c r="BG70" s="2432"/>
      <c r="BH70" s="2432"/>
      <c r="BI70" s="2432"/>
      <c r="BJ70" s="2432"/>
      <c r="BK70" s="2432"/>
      <c r="BL70" s="2432"/>
      <c r="BM70" s="2432"/>
      <c r="BN70" s="2432"/>
      <c r="BO70" s="2432"/>
      <c r="BP70" s="2432"/>
      <c r="BQ70" s="2405"/>
      <c r="BR70" s="2406"/>
      <c r="BS70" s="2407"/>
      <c r="BT70" s="2408"/>
    </row>
    <row r="71" spans="1:72" s="230" customFormat="1" ht="24.85" customHeight="1" x14ac:dyDescent="0.45">
      <c r="A71" s="228">
        <f t="shared" si="0"/>
        <v>48</v>
      </c>
      <c r="B71" s="2426"/>
      <c r="C71" s="2427"/>
      <c r="D71" s="2427"/>
      <c r="E71" s="2427"/>
      <c r="F71" s="2427"/>
      <c r="G71" s="2427"/>
      <c r="H71" s="2427"/>
      <c r="I71" s="2427"/>
      <c r="J71" s="2427"/>
      <c r="K71" s="2427"/>
      <c r="L71" s="2428"/>
      <c r="M71" s="413"/>
      <c r="N71" s="413"/>
      <c r="O71" s="413"/>
      <c r="P71" s="413"/>
      <c r="Q71" s="2429"/>
      <c r="R71" s="2427"/>
      <c r="S71" s="2427"/>
      <c r="T71" s="2427"/>
      <c r="U71" s="2427"/>
      <c r="V71" s="2427"/>
      <c r="W71" s="2427"/>
      <c r="X71" s="2427"/>
      <c r="Y71" s="2427"/>
      <c r="Z71" s="2427"/>
      <c r="AA71" s="2427"/>
      <c r="AB71" s="2427"/>
      <c r="AC71" s="2427"/>
      <c r="AD71" s="2427"/>
      <c r="AE71" s="2427"/>
      <c r="AF71" s="2427"/>
      <c r="AG71" s="2427"/>
      <c r="AH71" s="2430"/>
      <c r="AI71" s="2409"/>
      <c r="AJ71" s="2410"/>
      <c r="AK71" s="2410"/>
      <c r="AL71" s="2410"/>
      <c r="AM71" s="2410"/>
      <c r="AN71" s="2410"/>
      <c r="AO71" s="2410"/>
      <c r="AP71" s="2410"/>
      <c r="AQ71" s="2411"/>
      <c r="AR71" s="2467"/>
      <c r="AS71" s="2432"/>
      <c r="AT71" s="2432"/>
      <c r="AU71" s="2432"/>
      <c r="AV71" s="2468"/>
      <c r="AW71" s="2431"/>
      <c r="AX71" s="2432"/>
      <c r="AY71" s="2432"/>
      <c r="AZ71" s="2432"/>
      <c r="BA71" s="2433"/>
      <c r="BB71" s="2432"/>
      <c r="BC71" s="2432"/>
      <c r="BD71" s="2432"/>
      <c r="BE71" s="2432"/>
      <c r="BF71" s="2432"/>
      <c r="BG71" s="2432"/>
      <c r="BH71" s="2432"/>
      <c r="BI71" s="2432"/>
      <c r="BJ71" s="2432"/>
      <c r="BK71" s="2432"/>
      <c r="BL71" s="2432"/>
      <c r="BM71" s="2432"/>
      <c r="BN71" s="2432"/>
      <c r="BO71" s="2432"/>
      <c r="BP71" s="2432"/>
      <c r="BQ71" s="2405"/>
      <c r="BR71" s="2406"/>
      <c r="BS71" s="2407"/>
      <c r="BT71" s="2408"/>
    </row>
    <row r="72" spans="1:72" s="230" customFormat="1" ht="24.85" customHeight="1" x14ac:dyDescent="0.45">
      <c r="A72" s="228">
        <f t="shared" si="0"/>
        <v>49</v>
      </c>
      <c r="B72" s="2426"/>
      <c r="C72" s="2427"/>
      <c r="D72" s="2427"/>
      <c r="E72" s="2427"/>
      <c r="F72" s="2427"/>
      <c r="G72" s="2427"/>
      <c r="H72" s="2427"/>
      <c r="I72" s="2427"/>
      <c r="J72" s="2427"/>
      <c r="K72" s="2427"/>
      <c r="L72" s="2428"/>
      <c r="M72" s="413"/>
      <c r="N72" s="413"/>
      <c r="O72" s="413"/>
      <c r="P72" s="413"/>
      <c r="Q72" s="2429"/>
      <c r="R72" s="2427"/>
      <c r="S72" s="2427"/>
      <c r="T72" s="2427"/>
      <c r="U72" s="2427"/>
      <c r="V72" s="2427"/>
      <c r="W72" s="2427"/>
      <c r="X72" s="2427"/>
      <c r="Y72" s="2427"/>
      <c r="Z72" s="2427"/>
      <c r="AA72" s="2427"/>
      <c r="AB72" s="2427"/>
      <c r="AC72" s="2427"/>
      <c r="AD72" s="2427"/>
      <c r="AE72" s="2427"/>
      <c r="AF72" s="2427"/>
      <c r="AG72" s="2427"/>
      <c r="AH72" s="2430"/>
      <c r="AI72" s="2409"/>
      <c r="AJ72" s="2410"/>
      <c r="AK72" s="2410"/>
      <c r="AL72" s="2410"/>
      <c r="AM72" s="2410"/>
      <c r="AN72" s="2410"/>
      <c r="AO72" s="2410"/>
      <c r="AP72" s="2410"/>
      <c r="AQ72" s="2411"/>
      <c r="AR72" s="2467"/>
      <c r="AS72" s="2432"/>
      <c r="AT72" s="2432"/>
      <c r="AU72" s="2432"/>
      <c r="AV72" s="2468"/>
      <c r="AW72" s="2431"/>
      <c r="AX72" s="2432"/>
      <c r="AY72" s="2432"/>
      <c r="AZ72" s="2432"/>
      <c r="BA72" s="2433"/>
      <c r="BB72" s="2432"/>
      <c r="BC72" s="2432"/>
      <c r="BD72" s="2432"/>
      <c r="BE72" s="2432"/>
      <c r="BF72" s="2432"/>
      <c r="BG72" s="2432"/>
      <c r="BH72" s="2432"/>
      <c r="BI72" s="2432"/>
      <c r="BJ72" s="2432"/>
      <c r="BK72" s="2432"/>
      <c r="BL72" s="2432"/>
      <c r="BM72" s="2432"/>
      <c r="BN72" s="2432"/>
      <c r="BO72" s="2432"/>
      <c r="BP72" s="2432"/>
      <c r="BQ72" s="2405"/>
      <c r="BR72" s="2406"/>
      <c r="BS72" s="2407"/>
      <c r="BT72" s="2408"/>
    </row>
    <row r="73" spans="1:72" s="230" customFormat="1" ht="24.85" customHeight="1" x14ac:dyDescent="0.45">
      <c r="A73" s="228">
        <f t="shared" si="0"/>
        <v>50</v>
      </c>
      <c r="B73" s="2426"/>
      <c r="C73" s="2427"/>
      <c r="D73" s="2427"/>
      <c r="E73" s="2427"/>
      <c r="F73" s="2427"/>
      <c r="G73" s="2427"/>
      <c r="H73" s="2427"/>
      <c r="I73" s="2427"/>
      <c r="J73" s="2427"/>
      <c r="K73" s="2427"/>
      <c r="L73" s="2428"/>
      <c r="M73" s="413"/>
      <c r="N73" s="413"/>
      <c r="O73" s="413"/>
      <c r="P73" s="413"/>
      <c r="Q73" s="2429"/>
      <c r="R73" s="2427"/>
      <c r="S73" s="2427"/>
      <c r="T73" s="2427"/>
      <c r="U73" s="2427"/>
      <c r="V73" s="2427"/>
      <c r="W73" s="2427"/>
      <c r="X73" s="2427"/>
      <c r="Y73" s="2427"/>
      <c r="Z73" s="2427"/>
      <c r="AA73" s="2427"/>
      <c r="AB73" s="2427"/>
      <c r="AC73" s="2427"/>
      <c r="AD73" s="2427"/>
      <c r="AE73" s="2427"/>
      <c r="AF73" s="2427"/>
      <c r="AG73" s="2427"/>
      <c r="AH73" s="2430"/>
      <c r="AI73" s="2409"/>
      <c r="AJ73" s="2410"/>
      <c r="AK73" s="2410"/>
      <c r="AL73" s="2410"/>
      <c r="AM73" s="2410"/>
      <c r="AN73" s="2410"/>
      <c r="AO73" s="2410"/>
      <c r="AP73" s="2410"/>
      <c r="AQ73" s="2411"/>
      <c r="AR73" s="2467"/>
      <c r="AS73" s="2432"/>
      <c r="AT73" s="2432"/>
      <c r="AU73" s="2432"/>
      <c r="AV73" s="2468"/>
      <c r="AW73" s="2431"/>
      <c r="AX73" s="2432"/>
      <c r="AY73" s="2432"/>
      <c r="AZ73" s="2432"/>
      <c r="BA73" s="2433"/>
      <c r="BB73" s="2432"/>
      <c r="BC73" s="2432"/>
      <c r="BD73" s="2432"/>
      <c r="BE73" s="2432"/>
      <c r="BF73" s="2432"/>
      <c r="BG73" s="2432"/>
      <c r="BH73" s="2432"/>
      <c r="BI73" s="2432"/>
      <c r="BJ73" s="2432"/>
      <c r="BK73" s="2432"/>
      <c r="BL73" s="2432"/>
      <c r="BM73" s="2432"/>
      <c r="BN73" s="2432"/>
      <c r="BO73" s="2432"/>
      <c r="BP73" s="2432"/>
      <c r="BQ73" s="2405"/>
      <c r="BR73" s="2406"/>
      <c r="BS73" s="2407"/>
      <c r="BT73" s="2408"/>
    </row>
    <row r="74" spans="1:72" s="230" customFormat="1" ht="24.85" customHeight="1" x14ac:dyDescent="0.45">
      <c r="A74" s="228">
        <f t="shared" si="0"/>
        <v>51</v>
      </c>
      <c r="B74" s="2426"/>
      <c r="C74" s="2427"/>
      <c r="D74" s="2427"/>
      <c r="E74" s="2427"/>
      <c r="F74" s="2427"/>
      <c r="G74" s="2427"/>
      <c r="H74" s="2427"/>
      <c r="I74" s="2427"/>
      <c r="J74" s="2427"/>
      <c r="K74" s="2427"/>
      <c r="L74" s="2428"/>
      <c r="M74" s="413"/>
      <c r="N74" s="413"/>
      <c r="O74" s="413"/>
      <c r="P74" s="413"/>
      <c r="Q74" s="2429"/>
      <c r="R74" s="2427"/>
      <c r="S74" s="2427"/>
      <c r="T74" s="2427"/>
      <c r="U74" s="2427"/>
      <c r="V74" s="2427"/>
      <c r="W74" s="2427"/>
      <c r="X74" s="2427"/>
      <c r="Y74" s="2427"/>
      <c r="Z74" s="2427"/>
      <c r="AA74" s="2427"/>
      <c r="AB74" s="2427"/>
      <c r="AC74" s="2427"/>
      <c r="AD74" s="2427"/>
      <c r="AE74" s="2427"/>
      <c r="AF74" s="2427"/>
      <c r="AG74" s="2427"/>
      <c r="AH74" s="2430"/>
      <c r="AI74" s="2409"/>
      <c r="AJ74" s="2410"/>
      <c r="AK74" s="2410"/>
      <c r="AL74" s="2410"/>
      <c r="AM74" s="2410"/>
      <c r="AN74" s="2410"/>
      <c r="AO74" s="2410"/>
      <c r="AP74" s="2410"/>
      <c r="AQ74" s="2411"/>
      <c r="AR74" s="2467"/>
      <c r="AS74" s="2432"/>
      <c r="AT74" s="2432"/>
      <c r="AU74" s="2432"/>
      <c r="AV74" s="2468"/>
      <c r="AW74" s="2431"/>
      <c r="AX74" s="2432"/>
      <c r="AY74" s="2432"/>
      <c r="AZ74" s="2432"/>
      <c r="BA74" s="2433"/>
      <c r="BB74" s="2432"/>
      <c r="BC74" s="2432"/>
      <c r="BD74" s="2432"/>
      <c r="BE74" s="2432"/>
      <c r="BF74" s="2432"/>
      <c r="BG74" s="2432"/>
      <c r="BH74" s="2432"/>
      <c r="BI74" s="2432"/>
      <c r="BJ74" s="2432"/>
      <c r="BK74" s="2432"/>
      <c r="BL74" s="2432"/>
      <c r="BM74" s="2432"/>
      <c r="BN74" s="2432"/>
      <c r="BO74" s="2432"/>
      <c r="BP74" s="2432"/>
      <c r="BQ74" s="2405"/>
      <c r="BR74" s="2406"/>
      <c r="BS74" s="2407"/>
      <c r="BT74" s="2408"/>
    </row>
    <row r="75" spans="1:72" s="230" customFormat="1" ht="24.85" customHeight="1" x14ac:dyDescent="0.45">
      <c r="A75" s="228">
        <f t="shared" si="0"/>
        <v>52</v>
      </c>
      <c r="B75" s="2426"/>
      <c r="C75" s="2427"/>
      <c r="D75" s="2427"/>
      <c r="E75" s="2427"/>
      <c r="F75" s="2427"/>
      <c r="G75" s="2427"/>
      <c r="H75" s="2427"/>
      <c r="I75" s="2427"/>
      <c r="J75" s="2427"/>
      <c r="K75" s="2427"/>
      <c r="L75" s="2428"/>
      <c r="M75" s="413"/>
      <c r="N75" s="413"/>
      <c r="O75" s="413"/>
      <c r="P75" s="413"/>
      <c r="Q75" s="2429"/>
      <c r="R75" s="2427"/>
      <c r="S75" s="2427"/>
      <c r="T75" s="2427"/>
      <c r="U75" s="2427"/>
      <c r="V75" s="2427"/>
      <c r="W75" s="2427"/>
      <c r="X75" s="2427"/>
      <c r="Y75" s="2427"/>
      <c r="Z75" s="2427"/>
      <c r="AA75" s="2427"/>
      <c r="AB75" s="2427"/>
      <c r="AC75" s="2427"/>
      <c r="AD75" s="2427"/>
      <c r="AE75" s="2427"/>
      <c r="AF75" s="2427"/>
      <c r="AG75" s="2427"/>
      <c r="AH75" s="2430"/>
      <c r="AI75" s="2409"/>
      <c r="AJ75" s="2410"/>
      <c r="AK75" s="2410"/>
      <c r="AL75" s="2410"/>
      <c r="AM75" s="2410"/>
      <c r="AN75" s="2410"/>
      <c r="AO75" s="2410"/>
      <c r="AP75" s="2410"/>
      <c r="AQ75" s="2411"/>
      <c r="AR75" s="2467"/>
      <c r="AS75" s="2432"/>
      <c r="AT75" s="2432"/>
      <c r="AU75" s="2432"/>
      <c r="AV75" s="2468"/>
      <c r="AW75" s="2431"/>
      <c r="AX75" s="2432"/>
      <c r="AY75" s="2432"/>
      <c r="AZ75" s="2432"/>
      <c r="BA75" s="2433"/>
      <c r="BB75" s="2432"/>
      <c r="BC75" s="2432"/>
      <c r="BD75" s="2432"/>
      <c r="BE75" s="2432"/>
      <c r="BF75" s="2432"/>
      <c r="BG75" s="2432"/>
      <c r="BH75" s="2432"/>
      <c r="BI75" s="2432"/>
      <c r="BJ75" s="2432"/>
      <c r="BK75" s="2432"/>
      <c r="BL75" s="2432"/>
      <c r="BM75" s="2432"/>
      <c r="BN75" s="2432"/>
      <c r="BO75" s="2432"/>
      <c r="BP75" s="2432"/>
      <c r="BQ75" s="2405"/>
      <c r="BR75" s="2406"/>
      <c r="BS75" s="2407"/>
      <c r="BT75" s="2408"/>
    </row>
    <row r="76" spans="1:72" s="230" customFormat="1" ht="24.85" customHeight="1" x14ac:dyDescent="0.45">
      <c r="A76" s="484">
        <f t="shared" si="0"/>
        <v>53</v>
      </c>
      <c r="B76" s="2469"/>
      <c r="C76" s="2470"/>
      <c r="D76" s="2470"/>
      <c r="E76" s="2470"/>
      <c r="F76" s="2470"/>
      <c r="G76" s="2470"/>
      <c r="H76" s="2470"/>
      <c r="I76" s="2470"/>
      <c r="J76" s="2470"/>
      <c r="K76" s="2470"/>
      <c r="L76" s="2471"/>
      <c r="M76" s="485"/>
      <c r="N76" s="485"/>
      <c r="O76" s="485"/>
      <c r="P76" s="485"/>
      <c r="Q76" s="2472"/>
      <c r="R76" s="2470"/>
      <c r="S76" s="2470"/>
      <c r="T76" s="2470"/>
      <c r="U76" s="2470"/>
      <c r="V76" s="2470"/>
      <c r="W76" s="2470"/>
      <c r="X76" s="2470"/>
      <c r="Y76" s="2470"/>
      <c r="Z76" s="2470"/>
      <c r="AA76" s="2470"/>
      <c r="AB76" s="2470"/>
      <c r="AC76" s="2470"/>
      <c r="AD76" s="2470"/>
      <c r="AE76" s="2470"/>
      <c r="AF76" s="2470"/>
      <c r="AG76" s="2470"/>
      <c r="AH76" s="2473"/>
      <c r="AI76" s="2474"/>
      <c r="AJ76" s="2475"/>
      <c r="AK76" s="2475"/>
      <c r="AL76" s="2475"/>
      <c r="AM76" s="2475"/>
      <c r="AN76" s="2475"/>
      <c r="AO76" s="2475"/>
      <c r="AP76" s="2475"/>
      <c r="AQ76" s="2476"/>
      <c r="AR76" s="2469"/>
      <c r="AS76" s="2470"/>
      <c r="AT76" s="2470"/>
      <c r="AU76" s="2470"/>
      <c r="AV76" s="2477"/>
      <c r="AW76" s="2478"/>
      <c r="AX76" s="2470"/>
      <c r="AY76" s="2470"/>
      <c r="AZ76" s="2470"/>
      <c r="BA76" s="2473"/>
      <c r="BB76" s="2470"/>
      <c r="BC76" s="2470"/>
      <c r="BD76" s="2470"/>
      <c r="BE76" s="2470"/>
      <c r="BF76" s="2470"/>
      <c r="BG76" s="2470"/>
      <c r="BH76" s="2470"/>
      <c r="BI76" s="2470"/>
      <c r="BJ76" s="2470"/>
      <c r="BK76" s="2470"/>
      <c r="BL76" s="2470"/>
      <c r="BM76" s="2470"/>
      <c r="BN76" s="2470"/>
      <c r="BO76" s="2470"/>
      <c r="BP76" s="2470"/>
      <c r="BQ76" s="2479"/>
      <c r="BR76" s="2480"/>
      <c r="BS76" s="2481"/>
      <c r="BT76" s="2482"/>
    </row>
  </sheetData>
  <mergeCells count="498">
    <mergeCell ref="B75:L75"/>
    <mergeCell ref="Q75:AH75"/>
    <mergeCell ref="AI75:AM75"/>
    <mergeCell ref="AN75:AQ75"/>
    <mergeCell ref="AR75:AV75"/>
    <mergeCell ref="AW75:BA75"/>
    <mergeCell ref="BB75:BP75"/>
    <mergeCell ref="BQ75:BT75"/>
    <mergeCell ref="B76:L76"/>
    <mergeCell ref="Q76:AH76"/>
    <mergeCell ref="AI76:AM76"/>
    <mergeCell ref="AN76:AQ76"/>
    <mergeCell ref="AR76:AV76"/>
    <mergeCell ref="AW76:BA76"/>
    <mergeCell ref="BB76:BP76"/>
    <mergeCell ref="BQ76:BT76"/>
    <mergeCell ref="B73:L73"/>
    <mergeCell ref="Q73:AH73"/>
    <mergeCell ref="AI73:AM73"/>
    <mergeCell ref="AN73:AQ73"/>
    <mergeCell ref="AR73:AV73"/>
    <mergeCell ref="AW73:BA73"/>
    <mergeCell ref="BB73:BP73"/>
    <mergeCell ref="BQ73:BT73"/>
    <mergeCell ref="B74:L74"/>
    <mergeCell ref="Q74:AH74"/>
    <mergeCell ref="AI74:AM74"/>
    <mergeCell ref="AN74:AQ74"/>
    <mergeCell ref="AR74:AV74"/>
    <mergeCell ref="AW74:BA74"/>
    <mergeCell ref="BB74:BP74"/>
    <mergeCell ref="BQ74:BT74"/>
    <mergeCell ref="B71:L71"/>
    <mergeCell ref="Q71:AH71"/>
    <mergeCell ref="AI71:AM71"/>
    <mergeCell ref="AN71:AQ71"/>
    <mergeCell ref="AR71:AV71"/>
    <mergeCell ref="AW71:BA71"/>
    <mergeCell ref="BB71:BP71"/>
    <mergeCell ref="BQ71:BT71"/>
    <mergeCell ref="B72:L72"/>
    <mergeCell ref="Q72:AH72"/>
    <mergeCell ref="AI72:AM72"/>
    <mergeCell ref="AN72:AQ72"/>
    <mergeCell ref="AR72:AV72"/>
    <mergeCell ref="AW72:BA72"/>
    <mergeCell ref="BB72:BP72"/>
    <mergeCell ref="BQ72:BT72"/>
    <mergeCell ref="B69:L69"/>
    <mergeCell ref="Q69:AH69"/>
    <mergeCell ref="AI69:AM69"/>
    <mergeCell ref="AN69:AQ69"/>
    <mergeCell ref="AR69:AV69"/>
    <mergeCell ref="AW69:BA69"/>
    <mergeCell ref="BB69:BP69"/>
    <mergeCell ref="BQ69:BT69"/>
    <mergeCell ref="B70:L70"/>
    <mergeCell ref="Q70:AH70"/>
    <mergeCell ref="AI70:AM70"/>
    <mergeCell ref="AN70:AQ70"/>
    <mergeCell ref="AR70:AV70"/>
    <mergeCell ref="AW70:BA70"/>
    <mergeCell ref="BB70:BP70"/>
    <mergeCell ref="BQ70:BT70"/>
    <mergeCell ref="B67:L67"/>
    <mergeCell ref="Q67:AH67"/>
    <mergeCell ref="AI67:AM67"/>
    <mergeCell ref="AN67:AQ67"/>
    <mergeCell ref="AR67:AV67"/>
    <mergeCell ref="AW67:BA67"/>
    <mergeCell ref="BB67:BP67"/>
    <mergeCell ref="BQ67:BT67"/>
    <mergeCell ref="B68:L68"/>
    <mergeCell ref="Q68:AH68"/>
    <mergeCell ref="AI68:AM68"/>
    <mergeCell ref="AN68:AQ68"/>
    <mergeCell ref="AR68:AV68"/>
    <mergeCell ref="AW68:BA68"/>
    <mergeCell ref="BB68:BP68"/>
    <mergeCell ref="BQ68:BT68"/>
    <mergeCell ref="B65:L65"/>
    <mergeCell ref="Q65:AH65"/>
    <mergeCell ref="AI65:AM65"/>
    <mergeCell ref="AN65:AQ65"/>
    <mergeCell ref="AR65:AV65"/>
    <mergeCell ref="AW65:BA65"/>
    <mergeCell ref="BB65:BP65"/>
    <mergeCell ref="BQ65:BT65"/>
    <mergeCell ref="B66:L66"/>
    <mergeCell ref="Q66:AH66"/>
    <mergeCell ref="AI66:AM66"/>
    <mergeCell ref="AN66:AQ66"/>
    <mergeCell ref="AR66:AV66"/>
    <mergeCell ref="AW66:BA66"/>
    <mergeCell ref="BB66:BP66"/>
    <mergeCell ref="BQ66:BT66"/>
    <mergeCell ref="B63:L63"/>
    <mergeCell ref="Q63:AH63"/>
    <mergeCell ref="AI63:AM63"/>
    <mergeCell ref="AN63:AQ63"/>
    <mergeCell ref="AR63:AV63"/>
    <mergeCell ref="AW63:BA63"/>
    <mergeCell ref="BB63:BP63"/>
    <mergeCell ref="BQ63:BT63"/>
    <mergeCell ref="B64:L64"/>
    <mergeCell ref="Q64:AH64"/>
    <mergeCell ref="AI64:AM64"/>
    <mergeCell ref="AN64:AQ64"/>
    <mergeCell ref="AR64:AV64"/>
    <mergeCell ref="AW64:BA64"/>
    <mergeCell ref="BB64:BP64"/>
    <mergeCell ref="BQ64:BT64"/>
    <mergeCell ref="B61:L61"/>
    <mergeCell ref="Q61:AH61"/>
    <mergeCell ref="AI61:AM61"/>
    <mergeCell ref="AN61:AQ61"/>
    <mergeCell ref="AR61:AV61"/>
    <mergeCell ref="AW61:BA61"/>
    <mergeCell ref="BB61:BP61"/>
    <mergeCell ref="BQ61:BT61"/>
    <mergeCell ref="B62:L62"/>
    <mergeCell ref="Q62:AH62"/>
    <mergeCell ref="AI62:AM62"/>
    <mergeCell ref="AN62:AQ62"/>
    <mergeCell ref="AR62:AV62"/>
    <mergeCell ref="AW62:BA62"/>
    <mergeCell ref="BB62:BP62"/>
    <mergeCell ref="BQ62:BT62"/>
    <mergeCell ref="B59:L59"/>
    <mergeCell ref="Q59:AH59"/>
    <mergeCell ref="AI59:AM59"/>
    <mergeCell ref="AN59:AQ59"/>
    <mergeCell ref="AR59:AV59"/>
    <mergeCell ref="AW59:BA59"/>
    <mergeCell ref="BB59:BP59"/>
    <mergeCell ref="BQ59:BT59"/>
    <mergeCell ref="B60:L60"/>
    <mergeCell ref="Q60:AH60"/>
    <mergeCell ref="AI60:AM60"/>
    <mergeCell ref="AN60:AQ60"/>
    <mergeCell ref="AR60:AV60"/>
    <mergeCell ref="AW60:BA60"/>
    <mergeCell ref="BB60:BP60"/>
    <mergeCell ref="BQ60:BT60"/>
    <mergeCell ref="B57:L57"/>
    <mergeCell ref="Q57:AH57"/>
    <mergeCell ref="AI57:AM57"/>
    <mergeCell ref="AN57:AQ57"/>
    <mergeCell ref="AR57:AV57"/>
    <mergeCell ref="AW57:BA57"/>
    <mergeCell ref="BB57:BP57"/>
    <mergeCell ref="BQ57:BT57"/>
    <mergeCell ref="B58:L58"/>
    <mergeCell ref="Q58:AH58"/>
    <mergeCell ref="AI58:AM58"/>
    <mergeCell ref="AN58:AQ58"/>
    <mergeCell ref="AR58:AV58"/>
    <mergeCell ref="AW58:BA58"/>
    <mergeCell ref="BB58:BP58"/>
    <mergeCell ref="BQ58:BT58"/>
    <mergeCell ref="B55:L55"/>
    <mergeCell ref="Q55:AH55"/>
    <mergeCell ref="AI55:AM55"/>
    <mergeCell ref="AN55:AQ55"/>
    <mergeCell ref="AR55:AV55"/>
    <mergeCell ref="AW55:BA55"/>
    <mergeCell ref="BB55:BP55"/>
    <mergeCell ref="BQ55:BT55"/>
    <mergeCell ref="B56:L56"/>
    <mergeCell ref="Q56:AH56"/>
    <mergeCell ref="AI56:AM56"/>
    <mergeCell ref="AN56:AQ56"/>
    <mergeCell ref="AR56:AV56"/>
    <mergeCell ref="AW56:BA56"/>
    <mergeCell ref="BB56:BP56"/>
    <mergeCell ref="BQ56:BT56"/>
    <mergeCell ref="AW53:BA53"/>
    <mergeCell ref="BB53:BP53"/>
    <mergeCell ref="BQ53:BT53"/>
    <mergeCell ref="B54:L54"/>
    <mergeCell ref="Q54:AH54"/>
    <mergeCell ref="AI54:AM54"/>
    <mergeCell ref="AN54:AQ54"/>
    <mergeCell ref="AR54:AV54"/>
    <mergeCell ref="AW54:BA54"/>
    <mergeCell ref="BB54:BP54"/>
    <mergeCell ref="BQ54:BT54"/>
    <mergeCell ref="T14:Z14"/>
    <mergeCell ref="AA14:AE14"/>
    <mergeCell ref="AF14:AG14"/>
    <mergeCell ref="AH14:AI14"/>
    <mergeCell ref="B53:L53"/>
    <mergeCell ref="Q53:AH53"/>
    <mergeCell ref="AI53:AM53"/>
    <mergeCell ref="AN53:AQ53"/>
    <mergeCell ref="AR53:AV53"/>
    <mergeCell ref="B51:L51"/>
    <mergeCell ref="Q51:AH51"/>
    <mergeCell ref="AR51:AV51"/>
    <mergeCell ref="B47:L47"/>
    <mergeCell ref="Q47:AH47"/>
    <mergeCell ref="AR47:AV47"/>
    <mergeCell ref="B43:L43"/>
    <mergeCell ref="Q43:AH43"/>
    <mergeCell ref="AR43:AV43"/>
    <mergeCell ref="B39:L39"/>
    <mergeCell ref="Q39:AH39"/>
    <mergeCell ref="AR39:AV39"/>
    <mergeCell ref="B35:L35"/>
    <mergeCell ref="Q35:AH35"/>
    <mergeCell ref="AR35:AV35"/>
    <mergeCell ref="BB18:BE18"/>
    <mergeCell ref="AT14:AZ14"/>
    <mergeCell ref="BA14:BB14"/>
    <mergeCell ref="BC14:BF14"/>
    <mergeCell ref="BG14:BM14"/>
    <mergeCell ref="BB19:BE19"/>
    <mergeCell ref="BB20:BE20"/>
    <mergeCell ref="BF17:BT17"/>
    <mergeCell ref="BF18:BT18"/>
    <mergeCell ref="B52:L52"/>
    <mergeCell ref="Q52:AH52"/>
    <mergeCell ref="AR52:AV52"/>
    <mergeCell ref="AW52:BA52"/>
    <mergeCell ref="BB52:BP52"/>
    <mergeCell ref="B49:L49"/>
    <mergeCell ref="Q49:AH49"/>
    <mergeCell ref="AR49:AV49"/>
    <mergeCell ref="AW49:BA49"/>
    <mergeCell ref="BB49:BP49"/>
    <mergeCell ref="B50:L50"/>
    <mergeCell ref="Q50:AH50"/>
    <mergeCell ref="AR50:AV50"/>
    <mergeCell ref="AW50:BA50"/>
    <mergeCell ref="BB50:BP50"/>
    <mergeCell ref="AI49:AM49"/>
    <mergeCell ref="AN49:AQ49"/>
    <mergeCell ref="B48:L48"/>
    <mergeCell ref="Q48:AH48"/>
    <mergeCell ref="AR48:AV48"/>
    <mergeCell ref="AW48:BA48"/>
    <mergeCell ref="BB48:BP48"/>
    <mergeCell ref="B45:L45"/>
    <mergeCell ref="Q45:AH45"/>
    <mergeCell ref="AR45:AV45"/>
    <mergeCell ref="AW45:BA45"/>
    <mergeCell ref="BB45:BP45"/>
    <mergeCell ref="B46:L46"/>
    <mergeCell ref="Q46:AH46"/>
    <mergeCell ref="AR46:AV46"/>
    <mergeCell ref="AW46:BA46"/>
    <mergeCell ref="BB46:BP46"/>
    <mergeCell ref="AI45:AM45"/>
    <mergeCell ref="AN45:AQ45"/>
    <mergeCell ref="B44:L44"/>
    <mergeCell ref="Q44:AH44"/>
    <mergeCell ref="AR44:AV44"/>
    <mergeCell ref="AW44:BA44"/>
    <mergeCell ref="BB44:BP44"/>
    <mergeCell ref="B41:L41"/>
    <mergeCell ref="Q41:AH41"/>
    <mergeCell ref="AR41:AV41"/>
    <mergeCell ref="AW41:BA41"/>
    <mergeCell ref="BB41:BP41"/>
    <mergeCell ref="B42:L42"/>
    <mergeCell ref="Q42:AH42"/>
    <mergeCell ref="AR42:AV42"/>
    <mergeCell ref="AW42:BA42"/>
    <mergeCell ref="BB42:BP42"/>
    <mergeCell ref="AI41:AM41"/>
    <mergeCell ref="AN41:AQ41"/>
    <mergeCell ref="B40:L40"/>
    <mergeCell ref="Q40:AH40"/>
    <mergeCell ref="AR40:AV40"/>
    <mergeCell ref="AW40:BA40"/>
    <mergeCell ref="BB40:BP40"/>
    <mergeCell ref="B37:L37"/>
    <mergeCell ref="Q37:AH37"/>
    <mergeCell ref="AR37:AV37"/>
    <mergeCell ref="AW37:BA37"/>
    <mergeCell ref="BB37:BP37"/>
    <mergeCell ref="B38:L38"/>
    <mergeCell ref="Q38:AH38"/>
    <mergeCell ref="AR38:AV38"/>
    <mergeCell ref="AW38:BA38"/>
    <mergeCell ref="BB38:BP38"/>
    <mergeCell ref="AI37:AM37"/>
    <mergeCell ref="AN37:AQ37"/>
    <mergeCell ref="B36:L36"/>
    <mergeCell ref="Q36:AH36"/>
    <mergeCell ref="AR36:AV36"/>
    <mergeCell ref="AW36:BA36"/>
    <mergeCell ref="BB36:BP36"/>
    <mergeCell ref="B33:L33"/>
    <mergeCell ref="Q33:AH33"/>
    <mergeCell ref="AR33:AV33"/>
    <mergeCell ref="AW33:BA33"/>
    <mergeCell ref="BB33:BP33"/>
    <mergeCell ref="B34:L34"/>
    <mergeCell ref="Q34:AH34"/>
    <mergeCell ref="AR34:AV34"/>
    <mergeCell ref="AW34:BA34"/>
    <mergeCell ref="BB34:BP34"/>
    <mergeCell ref="AI33:AM33"/>
    <mergeCell ref="AN33:AQ33"/>
    <mergeCell ref="B31:L31"/>
    <mergeCell ref="Q31:AH31"/>
    <mergeCell ref="AR31:AV31"/>
    <mergeCell ref="AW31:BA31"/>
    <mergeCell ref="BB31:BP31"/>
    <mergeCell ref="B32:L32"/>
    <mergeCell ref="Q32:AH32"/>
    <mergeCell ref="AR32:AV32"/>
    <mergeCell ref="AW32:BA32"/>
    <mergeCell ref="BB32:BP32"/>
    <mergeCell ref="B29:L29"/>
    <mergeCell ref="Q29:AH29"/>
    <mergeCell ref="AR29:AV29"/>
    <mergeCell ref="AW29:BA29"/>
    <mergeCell ref="BB29:BP29"/>
    <mergeCell ref="B30:L30"/>
    <mergeCell ref="Q30:AH30"/>
    <mergeCell ref="AR30:AV30"/>
    <mergeCell ref="AW30:BA30"/>
    <mergeCell ref="BB30:BP30"/>
    <mergeCell ref="AI29:AM29"/>
    <mergeCell ref="AN29:AQ29"/>
    <mergeCell ref="B27:L27"/>
    <mergeCell ref="Q27:AH27"/>
    <mergeCell ref="AR27:AV27"/>
    <mergeCell ref="AW27:BA27"/>
    <mergeCell ref="BB27:BP27"/>
    <mergeCell ref="B28:L28"/>
    <mergeCell ref="Q28:AH28"/>
    <mergeCell ref="AR28:AV28"/>
    <mergeCell ref="AW28:BA28"/>
    <mergeCell ref="BB28:BP28"/>
    <mergeCell ref="AR25:AV25"/>
    <mergeCell ref="AW25:BA25"/>
    <mergeCell ref="BB25:BP25"/>
    <mergeCell ref="B26:L26"/>
    <mergeCell ref="Q26:AH26"/>
    <mergeCell ref="AR26:AV26"/>
    <mergeCell ref="AW26:BA26"/>
    <mergeCell ref="BB26:BP26"/>
    <mergeCell ref="AI25:AM25"/>
    <mergeCell ref="AN25:AQ25"/>
    <mergeCell ref="AN5:AW5"/>
    <mergeCell ref="AX5:BI5"/>
    <mergeCell ref="B22:AH22"/>
    <mergeCell ref="Q23:AH23"/>
    <mergeCell ref="B24:L24"/>
    <mergeCell ref="Q24:AH24"/>
    <mergeCell ref="AR24:AV24"/>
    <mergeCell ref="AR23:AV23"/>
    <mergeCell ref="AW23:BA23"/>
    <mergeCell ref="BB22:BP23"/>
    <mergeCell ref="B23:L23"/>
    <mergeCell ref="AI22:AM23"/>
    <mergeCell ref="AR22:BA22"/>
    <mergeCell ref="A13:J13"/>
    <mergeCell ref="A14:J14"/>
    <mergeCell ref="K13:S13"/>
    <mergeCell ref="K14:S14"/>
    <mergeCell ref="AR9:AW9"/>
    <mergeCell ref="AX9:BI9"/>
    <mergeCell ref="BN14:BP14"/>
    <mergeCell ref="AJ12:BM12"/>
    <mergeCell ref="A16:BA20"/>
    <mergeCell ref="BB16:BT16"/>
    <mergeCell ref="BB17:BE17"/>
    <mergeCell ref="BQ52:BT52"/>
    <mergeCell ref="AI52:AM52"/>
    <mergeCell ref="AN52:AQ52"/>
    <mergeCell ref="AI51:AM51"/>
    <mergeCell ref="AN51:AQ51"/>
    <mergeCell ref="BQ51:BT51"/>
    <mergeCell ref="BQ50:BT50"/>
    <mergeCell ref="AI50:AM50"/>
    <mergeCell ref="AN50:AQ50"/>
    <mergeCell ref="AW51:BA51"/>
    <mergeCell ref="BB51:BP51"/>
    <mergeCell ref="BQ49:BT49"/>
    <mergeCell ref="BQ48:BT48"/>
    <mergeCell ref="AI48:AM48"/>
    <mergeCell ref="AN48:AQ48"/>
    <mergeCell ref="AI47:AM47"/>
    <mergeCell ref="AN47:AQ47"/>
    <mergeCell ref="BQ47:BT47"/>
    <mergeCell ref="BQ46:BT46"/>
    <mergeCell ref="AI46:AM46"/>
    <mergeCell ref="AN46:AQ46"/>
    <mergeCell ref="AW47:BA47"/>
    <mergeCell ref="BB47:BP47"/>
    <mergeCell ref="BQ45:BT45"/>
    <mergeCell ref="BQ44:BT44"/>
    <mergeCell ref="AI44:AM44"/>
    <mergeCell ref="AN44:AQ44"/>
    <mergeCell ref="AI43:AM43"/>
    <mergeCell ref="AN43:AQ43"/>
    <mergeCell ref="BQ43:BT43"/>
    <mergeCell ref="BQ42:BT42"/>
    <mergeCell ref="AI42:AM42"/>
    <mergeCell ref="AN42:AQ42"/>
    <mergeCell ref="AW43:BA43"/>
    <mergeCell ref="BB43:BP43"/>
    <mergeCell ref="BQ41:BT41"/>
    <mergeCell ref="BQ40:BT40"/>
    <mergeCell ref="AI40:AM40"/>
    <mergeCell ref="AN40:AQ40"/>
    <mergeCell ref="AI39:AM39"/>
    <mergeCell ref="AN39:AQ39"/>
    <mergeCell ref="BQ39:BT39"/>
    <mergeCell ref="BQ38:BT38"/>
    <mergeCell ref="AI38:AM38"/>
    <mergeCell ref="AN38:AQ38"/>
    <mergeCell ref="AW39:BA39"/>
    <mergeCell ref="BB39:BP39"/>
    <mergeCell ref="BQ37:BT37"/>
    <mergeCell ref="BQ36:BT36"/>
    <mergeCell ref="AI36:AM36"/>
    <mergeCell ref="AN36:AQ36"/>
    <mergeCell ref="AI35:AM35"/>
    <mergeCell ref="AN35:AQ35"/>
    <mergeCell ref="BQ35:BT35"/>
    <mergeCell ref="BQ34:BT34"/>
    <mergeCell ref="AI34:AM34"/>
    <mergeCell ref="AN34:AQ34"/>
    <mergeCell ref="AW35:BA35"/>
    <mergeCell ref="BB35:BP35"/>
    <mergeCell ref="BQ33:BT33"/>
    <mergeCell ref="BQ32:BT32"/>
    <mergeCell ref="AI32:AM32"/>
    <mergeCell ref="AN32:AQ32"/>
    <mergeCell ref="AI31:AM31"/>
    <mergeCell ref="AN31:AQ31"/>
    <mergeCell ref="BQ31:BT31"/>
    <mergeCell ref="BQ30:BT30"/>
    <mergeCell ref="AI30:AM30"/>
    <mergeCell ref="AN30:AQ30"/>
    <mergeCell ref="BQ29:BT29"/>
    <mergeCell ref="BQ28:BT28"/>
    <mergeCell ref="AI28:AM28"/>
    <mergeCell ref="AN28:AQ28"/>
    <mergeCell ref="AI27:AM27"/>
    <mergeCell ref="AN27:AQ27"/>
    <mergeCell ref="BQ27:BT27"/>
    <mergeCell ref="BQ26:BT26"/>
    <mergeCell ref="AI26:AM26"/>
    <mergeCell ref="AN26:AQ26"/>
    <mergeCell ref="BQ25:BT25"/>
    <mergeCell ref="BQ24:BT24"/>
    <mergeCell ref="AI24:AM24"/>
    <mergeCell ref="AN24:AQ24"/>
    <mergeCell ref="BB24:BP24"/>
    <mergeCell ref="BF19:BT19"/>
    <mergeCell ref="BF20:BT20"/>
    <mergeCell ref="AW24:BA24"/>
    <mergeCell ref="AU11:BB11"/>
    <mergeCell ref="AJ14:AS14"/>
    <mergeCell ref="A12:AI12"/>
    <mergeCell ref="AF13:AG13"/>
    <mergeCell ref="AH13:AI13"/>
    <mergeCell ref="BN12:BT12"/>
    <mergeCell ref="BC13:BF13"/>
    <mergeCell ref="BA13:BB13"/>
    <mergeCell ref="AJ13:AS13"/>
    <mergeCell ref="AT13:AZ13"/>
    <mergeCell ref="BG13:BM13"/>
    <mergeCell ref="BN13:BP13"/>
    <mergeCell ref="T13:Z13"/>
    <mergeCell ref="AA13:AE13"/>
    <mergeCell ref="B25:L25"/>
    <mergeCell ref="Q25:AH25"/>
    <mergeCell ref="A22:A23"/>
    <mergeCell ref="BQ22:BT23"/>
    <mergeCell ref="A6:U6"/>
    <mergeCell ref="AN6:AW6"/>
    <mergeCell ref="AX6:BI6"/>
    <mergeCell ref="AN8:AW8"/>
    <mergeCell ref="AX8:BI8"/>
    <mergeCell ref="A10:U10"/>
    <mergeCell ref="AN10:AW10"/>
    <mergeCell ref="AX10:BI10"/>
    <mergeCell ref="AJ1:AM10"/>
    <mergeCell ref="AN1:BI1"/>
    <mergeCell ref="BJ1:BT10"/>
    <mergeCell ref="AN2:AW2"/>
    <mergeCell ref="AX2:BI2"/>
    <mergeCell ref="AN3:AW3"/>
    <mergeCell ref="AX3:BI3"/>
    <mergeCell ref="AR7:AW7"/>
    <mergeCell ref="AX7:BI7"/>
    <mergeCell ref="X1:AI10"/>
    <mergeCell ref="A4:U4"/>
    <mergeCell ref="AN4:AW4"/>
    <mergeCell ref="AX4:BI4"/>
    <mergeCell ref="A5:U5"/>
  </mergeCells>
  <phoneticPr fontId="18" type="noConversion"/>
  <conditionalFormatting sqref="AR22 BB22">
    <cfRule type="cellIs" dxfId="16" priority="1" operator="equal">
      <formula>"Selecione o tipo de kit (ou escreva nas colunas os bens entregues)"</formula>
    </cfRule>
    <cfRule type="cellIs" dxfId="15" priority="3" operator="equal">
      <formula>"Selecione o tipo de kit"</formula>
    </cfRule>
    <cfRule type="cellIs" dxfId="14" priority="4" operator="equal">
      <formula>"Selecione o tipo de kit"</formula>
    </cfRule>
  </conditionalFormatting>
  <dataValidations count="13">
    <dataValidation type="list" allowBlank="1" showInputMessage="1" showErrorMessage="1" sqref="AR22 BB22" xr:uid="{77D33557-F659-4EC3-8181-30BF1F68F890}">
      <formula1>tipos_kits</formula1>
    </dataValidation>
    <dataValidation type="list" allowBlank="1" showInputMessage="1" showErrorMessage="1" sqref="AS5:BI5" xr:uid="{8CBBCDA1-E5DC-42C0-8FF9-2120ADBC91E6}">
      <formula1>districts</formula1>
    </dataValidation>
    <dataValidation type="list" allowBlank="1" showInputMessage="1" showErrorMessage="1" sqref="AS6:AW6 W25:Z52" xr:uid="{7284F55E-107E-4DF1-B09A-D779993D9F90}">
      <formula1>INDIRECT(SUBSTITUTE($AS$5,"_"," "))</formula1>
    </dataValidation>
    <dataValidation type="list" allowBlank="1" showInputMessage="1" sqref="AX8:BI8" xr:uid="{9C87F946-26C8-48FE-86C6-96E4911C4BA6}">
      <formula1>cadeias_valor</formula1>
    </dataValidation>
    <dataValidation type="date" allowBlank="1" showInputMessage="1" showErrorMessage="1" errorTitle="Formato Incorrecto para Data" error="Insira a data seguindo a formatação do seu computador" sqref="AX10:BI10" xr:uid="{FE71EB03-92AA-43D4-BE3C-580C054586CB}">
      <formula1>43831</formula1>
      <formula2>47850</formula2>
    </dataValidation>
    <dataValidation type="whole" allowBlank="1" showInputMessage="1" showErrorMessage="1" errorTitle="Formato Incorrecto para NUIT" error="Insira o NUIT (9 dígitos)" sqref="AS3:BI3" xr:uid="{C0E7E18F-E283-49FB-997C-CD433DBEF638}">
      <formula1>100000000</formula1>
      <formula2>800000000</formula2>
    </dataValidation>
    <dataValidation type="list" allowBlank="1" showInputMessage="1" showErrorMessage="1" sqref="BA14:BB14" xr:uid="{C33AD731-1B8F-4ABF-BB48-46B32E4ED952}">
      <formula1>"M,F"</formula1>
    </dataValidation>
    <dataValidation type="whole" allowBlank="1" showInputMessage="1" showErrorMessage="1" errorTitle="Valor Incorrecto" error="Insira apenas o número de unidades recebidas em cada item." sqref="AR24:BA52" xr:uid="{15479940-D633-4DEA-90A6-1B745DF657D1}">
      <formula1>0</formula1>
      <formula2>600</formula2>
    </dataValidation>
    <dataValidation type="list" allowBlank="1" showInputMessage="1" showErrorMessage="1" sqref="AX6:BI6" xr:uid="{757B2DAA-5E82-4E1F-8637-44EB05B4D34F}">
      <formula1>INDIRECT(SUBSTITUTE($AX$5,"_"," "))</formula1>
    </dataValidation>
    <dataValidation type="whole" allowBlank="1" showInputMessage="1" showErrorMessage="1" errorTitle="Número Incorrecto" error="Apenas números inteiros são aceites." sqref="BN14:BT14" xr:uid="{21DF16B2-FA2C-4975-9F38-3483CF7893C2}">
      <formula1>0</formula1>
      <formula2>10000</formula2>
    </dataValidation>
    <dataValidation type="whole" allowBlank="1" showInputMessage="1" showErrorMessage="1" sqref="BC14:BF14" xr:uid="{D5B0386A-CAA4-4DF9-B3C2-CC49561CE14C}">
      <formula1>1850</formula1>
      <formula2>2020</formula2>
    </dataValidation>
    <dataValidation type="decimal" allowBlank="1" showInputMessage="1" showErrorMessage="1" sqref="AF14:AG14" xr:uid="{0E223C9C-844F-45A5-853B-96FD9360B970}">
      <formula1>-40</formula1>
      <formula2>-7</formula2>
    </dataValidation>
    <dataValidation type="decimal" allowBlank="1" showInputMessage="1" showErrorMessage="1" sqref="AH14:AI14" xr:uid="{1B47497D-2860-4C7B-9E31-7E3F0F64D78B}">
      <formula1>20</formula1>
      <formula2>45</formula2>
    </dataValidation>
  </dataValidations>
  <pageMargins left="0.1" right="0.1" top="0.1" bottom="0.65" header="0.3" footer="0.1"/>
  <pageSetup paperSize="9" orientation="landscape" r:id="rId1"/>
  <headerFooter>
    <oddFooter>&amp;L&amp;"Arial Nova Cond Light,Regular"&amp;9 1.º MEMBRO_________________&amp;C&amp;"Arial Nova Cond Light,Bold"&amp;8A COMISSÃO RECEPTORA
&amp;"Arial Nova Cond Light,Regular"2.º MEMBRO:_________________&amp;R&amp;"Arial Nova Cond Light,Regular"&amp;9 3.º MEMBRO: ________________</oddFooter>
  </headerFooter>
  <ignoredErrors>
    <ignoredError sqref="A24:A32" numberStoredAsText="1"/>
  </ignoredErrors>
  <drawing r:id="rId2"/>
  <extLst>
    <ext xmlns:x14="http://schemas.microsoft.com/office/spreadsheetml/2009/9/main" uri="{CCE6A557-97BC-4b89-ADB6-D9C93CAAB3DF}">
      <x14:dataValidations xmlns:xm="http://schemas.microsoft.com/office/excel/2006/main" count="2">
        <x14:dataValidation type="list" allowBlank="1" showInputMessage="1" showErrorMessage="1" xr:uid="{8E2470D4-67B4-4D21-BD51-ECFF3A595C35}">
          <x14:formula1>
            <xm:f>variaveis_kits!$J$2:$J$9</xm:f>
          </x14:formula1>
          <xm:sqref>AX7:BI7</xm:sqref>
        </x14:dataValidation>
        <x14:dataValidation type="list" allowBlank="1" showInputMessage="1" xr:uid="{EEB41CB2-67D3-42B1-BB22-09EE32AC6BC8}">
          <x14:formula1>
            <xm:f>variaveis_kits!$E$2:$E$175</xm:f>
          </x14:formula1>
          <xm:sqref>B24:L76</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ACA124-9A99-4482-8A32-E559C6618A49}">
  <sheetPr codeName="Sheet23"/>
  <dimension ref="A1:AK164"/>
  <sheetViews>
    <sheetView topLeftCell="AB1" zoomScale="103" zoomScaleNormal="103" workbookViewId="0">
      <selection activeCell="AK23" sqref="A23:AW24"/>
    </sheetView>
  </sheetViews>
  <sheetFormatPr defaultRowHeight="13.9" x14ac:dyDescent="0.4"/>
  <cols>
    <col min="1" max="1" width="8.73046875" style="303" customWidth="1"/>
    <col min="2" max="2" width="7.53125" style="303" bestFit="1" customWidth="1"/>
    <col min="3" max="3" width="9.265625" style="303" bestFit="1" customWidth="1"/>
    <col min="4" max="4" width="13.19921875" style="414" bestFit="1" customWidth="1"/>
    <col min="5" max="5" width="13.53125" style="414" customWidth="1"/>
    <col min="6" max="6" width="9.06640625" style="414" bestFit="1" customWidth="1"/>
    <col min="7" max="7" width="16.6640625" style="414" bestFit="1" customWidth="1"/>
    <col min="8" max="8" width="7.73046875" style="414" bestFit="1" customWidth="1"/>
    <col min="9" max="9" width="5.1328125" style="414" bestFit="1" customWidth="1"/>
    <col min="10" max="10" width="10.19921875" style="414" bestFit="1" customWidth="1"/>
    <col min="11" max="11" width="8.9296875" style="414" bestFit="1" customWidth="1"/>
    <col min="12" max="12" width="26.796875" style="338" bestFit="1" customWidth="1"/>
    <col min="13" max="13" width="7.73046875" style="338" bestFit="1" customWidth="1"/>
    <col min="14" max="14" width="18.265625" style="338" bestFit="1" customWidth="1"/>
    <col min="15" max="15" width="16.59765625" style="338" bestFit="1" customWidth="1"/>
    <col min="16" max="16" width="22.265625" style="338" bestFit="1" customWidth="1"/>
    <col min="17" max="17" width="26.33203125" style="338" bestFit="1" customWidth="1"/>
    <col min="18" max="18" width="17.1328125" style="338" bestFit="1" customWidth="1"/>
    <col min="19" max="19" width="17.53125" style="338" bestFit="1" customWidth="1"/>
    <col min="20" max="20" width="10.73046875" style="338" bestFit="1" customWidth="1"/>
    <col min="21" max="21" width="22.86328125" style="338" bestFit="1" customWidth="1"/>
    <col min="22" max="22" width="20.53125" style="338" bestFit="1" customWidth="1"/>
    <col min="23" max="23" width="26.06640625" style="338" bestFit="1" customWidth="1"/>
    <col min="24" max="24" width="19.9296875" style="338" bestFit="1" customWidth="1"/>
    <col min="25" max="25" width="16.33203125" style="338" bestFit="1" customWidth="1"/>
    <col min="26" max="26" width="22.53125" style="338" bestFit="1" customWidth="1"/>
    <col min="27" max="27" width="26.59765625" style="338" bestFit="1" customWidth="1"/>
    <col min="28" max="28" width="25.3984375" style="338" bestFit="1" customWidth="1"/>
    <col min="29" max="29" width="21.265625" style="338" bestFit="1" customWidth="1"/>
    <col min="30" max="30" width="22.1328125" style="338" bestFit="1" customWidth="1"/>
    <col min="31" max="37" width="7.73046875" style="338" bestFit="1" customWidth="1"/>
    <col min="38" max="38" width="14.06640625" style="13" customWidth="1"/>
    <col min="39" max="16384" width="9.06640625" style="13"/>
  </cols>
  <sheetData>
    <row r="1" spans="1:37" s="542" customFormat="1" x14ac:dyDescent="0.4">
      <c r="A1" s="597" t="s">
        <v>1870</v>
      </c>
      <c r="B1" s="597" t="s">
        <v>1871</v>
      </c>
      <c r="C1" s="597" t="s">
        <v>1862</v>
      </c>
      <c r="D1" s="598" t="s">
        <v>2523</v>
      </c>
      <c r="E1" s="598" t="s">
        <v>2096</v>
      </c>
      <c r="F1" s="598" t="s">
        <v>2574</v>
      </c>
      <c r="G1" s="598" t="s">
        <v>1912</v>
      </c>
      <c r="H1" s="598" t="s">
        <v>1864</v>
      </c>
      <c r="I1" s="598" t="s">
        <v>1863</v>
      </c>
      <c r="J1" s="598" t="s">
        <v>1214</v>
      </c>
      <c r="K1" s="598" t="s">
        <v>1869</v>
      </c>
      <c r="L1" s="599" t="s">
        <v>2590</v>
      </c>
      <c r="M1" s="599" t="str">
        <f>IFERROR(VLOOKUP(+'406- ENTREGA D EQUIP - N RECEPT'!AS19,equipment_variables,2,FALSE),"outros")</f>
        <v>paletes</v>
      </c>
      <c r="N1" s="599" t="str">
        <f>IFERROR(VLOOKUP(+'406- ENTREGA D EQUIP - N RECEPT'!AT19,equipment_variables,2,FALSE),"outros")</f>
        <v>caixasdehorticolas</v>
      </c>
      <c r="O1" s="599" t="str">
        <f>IFERROR(VLOOKUP(+'406- ENTREGA D EQUIP - N RECEPT'!AU19,equipment_variables,2,FALSE),"outros")</f>
        <v>sacoshermeticos</v>
      </c>
      <c r="P1" s="599" t="str">
        <f>IFERROR(VLOOKUP(+'406- ENTREGA D EQUIP - N RECEPT'!AV19,equipment_variables,2,FALSE),"outros")</f>
        <v>embalagensdefeijaomil</v>
      </c>
      <c r="Q1" s="599" t="str">
        <f>IFERROR(VLOOKUP(+'406- ENTREGA D EQUIP - N RECEPT'!AW19,equipment_variables,2,FALSE),"outros")</f>
        <v>embalagensdemandiocamil</v>
      </c>
      <c r="R1" s="599" t="str">
        <f>IFERROR(VLOOKUP(+'406- ENTREGA D EQUIP - N RECEPT'!AX19,equipment_variables,2,FALSE),"outros")</f>
        <v>sacosdebatatamil</v>
      </c>
      <c r="S1" s="599" t="str">
        <f>IFERROR(VLOOKUP(+'406- ENTREGA D EQUIP - N RECEPT'!AY19,equipment_variables,2,FALSE),"outros")</f>
        <v>sacosdecebolamil</v>
      </c>
      <c r="T1" s="599" t="str">
        <f>IFERROR(VLOOKUP(+'406- ENTREGA D EQUIP - N RECEPT'!AZ19,equipment_variables,2,FALSE),"outros")</f>
        <v>tractormec</v>
      </c>
      <c r="U1" s="599" t="str">
        <f>IFERROR(VLOOKUP(+'406- ENTREGA D EQUIP - N RECEPT'!BA19,equipment_variables,2,FALSE),"outros")</f>
        <v>charruamecanizadamec</v>
      </c>
      <c r="V1" s="599" t="str">
        <f>IFERROR(VLOOKUP(+'406- ENTREGA D EQUIP - N RECEPT'!BB19,equipment_variables,2,FALSE),"outros")</f>
        <v>gradede16discosmec</v>
      </c>
      <c r="W1" s="599" t="str">
        <f>IFERROR(VLOOKUP(+'406- ENTREGA D EQUIP - N RECEPT'!BC19,equipment_variables,2,FALSE),"outros")</f>
        <v>semeadoramecanizadamec</v>
      </c>
      <c r="X1" s="599" t="str">
        <f>IFERROR(VLOOKUP(+'406- ENTREGA D EQUIP - N RECEPT'!BD19,equipment_variables,2,FALSE),"outros")</f>
        <v>motocultivadoramec</v>
      </c>
      <c r="Y1" s="599" t="str">
        <f>IFERROR(VLOOKUP(+'406- ENTREGA D EQUIP - N RECEPT'!BE19,equipment_variables,2,FALSE),"outros")</f>
        <v>debulhadoramec</v>
      </c>
      <c r="Z1" s="599" t="str">
        <f>IFERROR(VLOOKUP(+'406- ENTREGA D EQUIP - N RECEPT'!BF19,equipment_variables,2,FALSE),"outros")</f>
        <v>semeadoradegraosmec</v>
      </c>
      <c r="AA1" s="599" t="str">
        <f>IFERROR(VLOOKUP(+'406- ENTREGA D EQUIP - N RECEPT'!BG19,equipment_variables,2,FALSE),"outros")</f>
        <v>semeadoradehorticolasmec</v>
      </c>
      <c r="AB1" s="599" t="str">
        <f>IFERROR(VLOOKUP(+'406- ENTREGA D EQUIP - N RECEPT'!BH19,equipment_variables,2,FALSE),"outros")</f>
        <v>semeadoradegergelimmec</v>
      </c>
      <c r="AC1" s="599" t="str">
        <f>IFERROR(VLOOKUP(+'406- ENTREGA D EQUIP - N RECEPT'!BI19,equipment_variables,2,FALSE),"outros")</f>
        <v>sachadoramanualmec</v>
      </c>
      <c r="AD1" s="599" t="str">
        <f>IFERROR(VLOOKUP(+'406- ENTREGA D EQUIP - N RECEPT'!BJ19,equipment_variables,2,FALSE),"outros")</f>
        <v>cadernoderegistosmec</v>
      </c>
      <c r="AE1" s="599" t="str">
        <f>IFERROR(VLOOKUP(+'406- ENTREGA D EQUIP - N RECEPT'!BK19,equipment_variables,2,FALSE),"outros")</f>
        <v>outros</v>
      </c>
      <c r="AF1" s="599" t="str">
        <f>IFERROR(VLOOKUP(+'406- ENTREGA D EQUIP - N RECEPT'!BL19,equipment_variables,2,FALSE),"outros")</f>
        <v>outros</v>
      </c>
      <c r="AG1" s="599" t="str">
        <f>IFERROR(VLOOKUP(+'406- ENTREGA D EQUIP - N RECEPT'!BM19,equipment_variables,2,FALSE),"outros")</f>
        <v>outros</v>
      </c>
      <c r="AH1" s="599" t="str">
        <f>IFERROR(VLOOKUP(+'406- ENTREGA D EQUIP - N RECEPT'!BN19,equipment_variables,2,FALSE),"outros")</f>
        <v>outros</v>
      </c>
      <c r="AI1" s="599" t="str">
        <f>IFERROR(VLOOKUP(+'406- ENTREGA D EQUIP - N RECEPT'!BO19,equipment_variables,2,FALSE),"outros")</f>
        <v>outros</v>
      </c>
      <c r="AJ1" s="599" t="str">
        <f>IFERROR(VLOOKUP(+'406- ENTREGA D EQUIP - N RECEPT'!BP19,equipment_variables,2,FALSE),"outros")</f>
        <v>outros</v>
      </c>
      <c r="AK1" s="599" t="str">
        <f>IFERROR(VLOOKUP(+'406- ENTREGA D EQUIP - N RECEPT'!BQ19,equipment_variables,2,FALSE),"outros")</f>
        <v>outros</v>
      </c>
    </row>
    <row r="2" spans="1:37" x14ac:dyDescent="0.4">
      <c r="A2" s="303">
        <f>+'406- ENTREGA D EQUIP - N RECEPT'!B21</f>
        <v>0</v>
      </c>
      <c r="B2" s="303">
        <f>+'406- ENTREGA D EQUIP - N RECEPT'!F21</f>
        <v>0</v>
      </c>
      <c r="C2" s="563" t="str">
        <f>+delivery_events!C$4</f>
        <v/>
      </c>
      <c r="D2" s="414">
        <f>+'406- ENTREGA D EQUIP - N RECEPT'!AY$9</f>
        <v>0</v>
      </c>
      <c r="E2" s="541">
        <f>+'406- ENTREGA D EQUIP - N RECEPT'!AY$3</f>
        <v>0</v>
      </c>
      <c r="F2" s="541">
        <f>'406- ENTREGA D EQUIP - N RECEPT'!AJ$21</f>
        <v>0</v>
      </c>
      <c r="G2" s="564" t="e">
        <f>IFERROR(IFERROR(+VLOOKUP('406- ENTREGA D EQUIP - N RECEPT'!X21,localidades,2,FALSE),VLOOKUP('406- ENTREGA D EQUIP - N RECEPT'!AY6,localidades,2,FALSE)),VLOOKUP('406- ENTREGA D EQUIP - N RECEPT'!AY$5,district_codes,2,FALSE))</f>
        <v>#N/A</v>
      </c>
      <c r="H2" s="564">
        <f>+'406- ENTREGA D EQUIP - N RECEPT'!L21</f>
        <v>0</v>
      </c>
      <c r="I2" s="564">
        <f>+'406- ENTREGA D EQUIP - N RECEPT'!J21</f>
        <v>0</v>
      </c>
      <c r="J2" s="564">
        <f>IF(+'406- ENTREGA D EQUIP - N RECEPT'!X$21=0,'406- ENTREGA D EQUIP - N RECEPT'!AY$6,+'406- ENTREGA D EQUIP - N RECEPT'!X$21)</f>
        <v>0</v>
      </c>
      <c r="K2" s="564">
        <f>'406- ENTREGA D EQUIP - N RECEPT'!AB21</f>
        <v>0</v>
      </c>
      <c r="L2" s="565" t="str">
        <f>IFERROR(VLOOKUP(+'406- ENTREGA D EQUIP - N RECEPT'!AS$17,kites,3,FALSE),"Outro")</f>
        <v>Kit de mecanização + comercialização</v>
      </c>
      <c r="M2" s="338">
        <f>+'406- ENTREGA D EQUIP - N RECEPT'!AS21</f>
        <v>0</v>
      </c>
      <c r="N2" s="338">
        <f>+'406- ENTREGA D EQUIP - N RECEPT'!AT21</f>
        <v>0</v>
      </c>
      <c r="O2" s="338">
        <f>+'406- ENTREGA D EQUIP - N RECEPT'!AU21</f>
        <v>0</v>
      </c>
      <c r="P2" s="338">
        <f>+'406- ENTREGA D EQUIP - N RECEPT'!AV21</f>
        <v>0</v>
      </c>
      <c r="Q2" s="338">
        <f>+'406- ENTREGA D EQUIP - N RECEPT'!AW21</f>
        <v>0</v>
      </c>
      <c r="R2" s="338">
        <f>+'406- ENTREGA D EQUIP - N RECEPT'!AX21</f>
        <v>0</v>
      </c>
      <c r="S2" s="338">
        <f>+'406- ENTREGA D EQUIP - N RECEPT'!AY21</f>
        <v>0</v>
      </c>
      <c r="T2" s="338">
        <f>+'406- ENTREGA D EQUIP - N RECEPT'!AZ21</f>
        <v>0</v>
      </c>
      <c r="U2" s="338">
        <f>+'406- ENTREGA D EQUIP - N RECEPT'!BA21</f>
        <v>0</v>
      </c>
      <c r="V2" s="338">
        <f>+'406- ENTREGA D EQUIP - N RECEPT'!BB21</f>
        <v>0</v>
      </c>
      <c r="W2" s="338">
        <f>+'406- ENTREGA D EQUIP - N RECEPT'!BC21</f>
        <v>0</v>
      </c>
      <c r="X2" s="338">
        <f>+'406- ENTREGA D EQUIP - N RECEPT'!BD21</f>
        <v>0</v>
      </c>
      <c r="Y2" s="338">
        <f>+'406- ENTREGA D EQUIP - N RECEPT'!BE21</f>
        <v>0</v>
      </c>
      <c r="Z2" s="338">
        <f>+'406- ENTREGA D EQUIP - N RECEPT'!BF21</f>
        <v>0</v>
      </c>
      <c r="AA2" s="338">
        <f>+'406- ENTREGA D EQUIP - N RECEPT'!BG21</f>
        <v>0</v>
      </c>
      <c r="AB2" s="338">
        <f>+'406- ENTREGA D EQUIP - N RECEPT'!BH21</f>
        <v>0</v>
      </c>
      <c r="AC2" s="338">
        <f>+'406- ENTREGA D EQUIP - N RECEPT'!BI21</f>
        <v>0</v>
      </c>
      <c r="AD2" s="338">
        <f>+'406- ENTREGA D EQUIP - N RECEPT'!BJ21</f>
        <v>0</v>
      </c>
      <c r="AE2" s="338">
        <f>+'406- ENTREGA D EQUIP - N RECEPT'!BK21</f>
        <v>0</v>
      </c>
      <c r="AF2" s="338">
        <f>+'406- ENTREGA D EQUIP - N RECEPT'!BL21</f>
        <v>0</v>
      </c>
      <c r="AG2" s="338">
        <f>+'406- ENTREGA D EQUIP - N RECEPT'!BM21</f>
        <v>0</v>
      </c>
      <c r="AH2" s="338">
        <f>+'406- ENTREGA D EQUIP - N RECEPT'!BN21</f>
        <v>0</v>
      </c>
      <c r="AI2" s="338">
        <f>+'406- ENTREGA D EQUIP - N RECEPT'!BO21</f>
        <v>0</v>
      </c>
      <c r="AJ2" s="338">
        <f>+'406- ENTREGA D EQUIP - N RECEPT'!BP21</f>
        <v>0</v>
      </c>
      <c r="AK2" s="338">
        <f>+'406- ENTREGA D EQUIP - N RECEPT'!BQ21</f>
        <v>0</v>
      </c>
    </row>
    <row r="3" spans="1:37" hidden="1" x14ac:dyDescent="0.4">
      <c r="A3" s="303">
        <f>+'406- ENTREGA D EQUIP - N RECEPT'!B22</f>
        <v>0</v>
      </c>
      <c r="B3" s="303">
        <f>+'406- ENTREGA D EQUIP - N RECEPT'!F22</f>
        <v>0</v>
      </c>
      <c r="C3" s="303" t="str">
        <f>+delivery_events!C$4</f>
        <v/>
      </c>
      <c r="D3" s="414">
        <f>+'406- ENTREGA D EQUIP - N RECEPT'!AY$9</f>
        <v>0</v>
      </c>
      <c r="E3" s="541">
        <f>+'406- ENTREGA D EQUIP - N RECEPT'!AY$3</f>
        <v>0</v>
      </c>
      <c r="F3" s="541">
        <f>'406- ENTREGA D EQUIP - N RECEPT'!AJ$21</f>
        <v>0</v>
      </c>
      <c r="G3" s="541" t="e">
        <f>IFERROR(IFERROR(+VLOOKUP('406- ENTREGA D EQUIP - N RECEPT'!X22,localidades,2,FALSE),VLOOKUP('406- ENTREGA D EQUIP - N RECEPT'!AY7,localidades,2,FALSE)),VLOOKUP('406- ENTREGA D EQUIP - N RECEPT'!AY$5,district_codes,2,FALSE))</f>
        <v>#N/A</v>
      </c>
      <c r="H3" s="564">
        <f>+'406- ENTREGA D EQUIP - N RECEPT'!L22</f>
        <v>0</v>
      </c>
      <c r="I3" s="564">
        <f>+'406- ENTREGA D EQUIP - N RECEPT'!J22</f>
        <v>0</v>
      </c>
      <c r="J3" s="564">
        <f>IF(+'406- ENTREGA D EQUIP - N RECEPT'!X$21=0,'406- ENTREGA D EQUIP - N RECEPT'!AY$6,+'406- ENTREGA D EQUIP - N RECEPT'!X$21)</f>
        <v>0</v>
      </c>
      <c r="K3" s="564">
        <f>'406- ENTREGA D EQUIP - N RECEPT'!AB22</f>
        <v>0</v>
      </c>
      <c r="L3" s="338" t="str">
        <f>IFERROR(VLOOKUP(+'406- ENTREGA D EQUIP - N RECEPT'!AS$17,kites,3,FALSE),"Outro")</f>
        <v>Kit de mecanização + comercialização</v>
      </c>
      <c r="M3" s="338">
        <f>+'406- ENTREGA D EQUIP - N RECEPT'!AS22</f>
        <v>0</v>
      </c>
      <c r="N3" s="338">
        <f>+'406- ENTREGA D EQUIP - N RECEPT'!AT22</f>
        <v>0</v>
      </c>
      <c r="O3" s="338">
        <f>+'406- ENTREGA D EQUIP - N RECEPT'!AU22</f>
        <v>0</v>
      </c>
      <c r="P3" s="338">
        <f>+'406- ENTREGA D EQUIP - N RECEPT'!AV22</f>
        <v>0</v>
      </c>
      <c r="Q3" s="338">
        <f>+'406- ENTREGA D EQUIP - N RECEPT'!AW22</f>
        <v>0</v>
      </c>
      <c r="R3" s="338">
        <f>+'406- ENTREGA D EQUIP - N RECEPT'!AX22</f>
        <v>0</v>
      </c>
      <c r="S3" s="338">
        <f>+'406- ENTREGA D EQUIP - N RECEPT'!AY22</f>
        <v>0</v>
      </c>
      <c r="T3" s="338">
        <f>+'406- ENTREGA D EQUIP - N RECEPT'!AZ22</f>
        <v>0</v>
      </c>
      <c r="U3" s="338">
        <f>+'406- ENTREGA D EQUIP - N RECEPT'!BA22</f>
        <v>0</v>
      </c>
      <c r="V3" s="338">
        <f>+'406- ENTREGA D EQUIP - N RECEPT'!BB22</f>
        <v>0</v>
      </c>
      <c r="W3" s="338">
        <f>+'406- ENTREGA D EQUIP - N RECEPT'!BC22</f>
        <v>0</v>
      </c>
      <c r="X3" s="338">
        <f>+'406- ENTREGA D EQUIP - N RECEPT'!BD22</f>
        <v>0</v>
      </c>
      <c r="Y3" s="338">
        <f>+'406- ENTREGA D EQUIP - N RECEPT'!BE22</f>
        <v>0</v>
      </c>
      <c r="Z3" s="338">
        <f>+'406- ENTREGA D EQUIP - N RECEPT'!BF22</f>
        <v>0</v>
      </c>
      <c r="AA3" s="338">
        <f>+'406- ENTREGA D EQUIP - N RECEPT'!BG22</f>
        <v>0</v>
      </c>
      <c r="AB3" s="338">
        <f>+'406- ENTREGA D EQUIP - N RECEPT'!BH22</f>
        <v>0</v>
      </c>
      <c r="AC3" s="338">
        <f>+'406- ENTREGA D EQUIP - N RECEPT'!BI22</f>
        <v>0</v>
      </c>
      <c r="AD3" s="338">
        <f>+'406- ENTREGA D EQUIP - N RECEPT'!BJ22</f>
        <v>0</v>
      </c>
      <c r="AE3" s="338">
        <f>+'406- ENTREGA D EQUIP - N RECEPT'!BK22</f>
        <v>0</v>
      </c>
      <c r="AF3" s="338">
        <f>+'406- ENTREGA D EQUIP - N RECEPT'!BL22</f>
        <v>0</v>
      </c>
      <c r="AG3" s="338">
        <f>+'406- ENTREGA D EQUIP - N RECEPT'!BM22</f>
        <v>0</v>
      </c>
      <c r="AH3" s="338">
        <f>+'406- ENTREGA D EQUIP - N RECEPT'!BN22</f>
        <v>0</v>
      </c>
      <c r="AI3" s="338">
        <f>+'406- ENTREGA D EQUIP - N RECEPT'!BO22</f>
        <v>0</v>
      </c>
      <c r="AJ3" s="338">
        <f>+'406- ENTREGA D EQUIP - N RECEPT'!BP22</f>
        <v>0</v>
      </c>
      <c r="AK3" s="338">
        <f>+'406- ENTREGA D EQUIP - N RECEPT'!BQ22</f>
        <v>0</v>
      </c>
    </row>
    <row r="4" spans="1:37" hidden="1" x14ac:dyDescent="0.4">
      <c r="A4" s="303">
        <f>+'406- ENTREGA D EQUIP - N RECEPT'!B23</f>
        <v>0</v>
      </c>
      <c r="B4" s="303">
        <f>+'406- ENTREGA D EQUIP - N RECEPT'!F23</f>
        <v>0</v>
      </c>
      <c r="C4" s="303" t="str">
        <f>+delivery_events!C$4</f>
        <v/>
      </c>
      <c r="D4" s="414">
        <f>+'406- ENTREGA D EQUIP - N RECEPT'!AY$9</f>
        <v>0</v>
      </c>
      <c r="E4" s="541">
        <f>+'406- ENTREGA D EQUIP - N RECEPT'!AY$3</f>
        <v>0</v>
      </c>
      <c r="F4" s="541">
        <f>'406- ENTREGA D EQUIP - N RECEPT'!AJ$21</f>
        <v>0</v>
      </c>
      <c r="G4" s="541" t="e">
        <f>IFERROR(IFERROR(+VLOOKUP('406- ENTREGA D EQUIP - N RECEPT'!X23,localidades,2,FALSE),VLOOKUP('406- ENTREGA D EQUIP - N RECEPT'!AY8,localidades,2,FALSE)),VLOOKUP('406- ENTREGA D EQUIP - N RECEPT'!AY$5,district_codes,2,FALSE))</f>
        <v>#N/A</v>
      </c>
      <c r="H4" s="564">
        <f>+'406- ENTREGA D EQUIP - N RECEPT'!L23</f>
        <v>0</v>
      </c>
      <c r="I4" s="564">
        <f>+'406- ENTREGA D EQUIP - N RECEPT'!J23</f>
        <v>0</v>
      </c>
      <c r="J4" s="564">
        <f>IF(+'406- ENTREGA D EQUIP - N RECEPT'!X$21=0,'406- ENTREGA D EQUIP - N RECEPT'!AY$6,+'406- ENTREGA D EQUIP - N RECEPT'!X$21)</f>
        <v>0</v>
      </c>
      <c r="K4" s="564">
        <f>'406- ENTREGA D EQUIP - N RECEPT'!AB23</f>
        <v>0</v>
      </c>
      <c r="L4" s="338" t="str">
        <f>IFERROR(VLOOKUP(+'406- ENTREGA D EQUIP - N RECEPT'!AS$17,kites,3,FALSE),"Outro")</f>
        <v>Kit de mecanização + comercialização</v>
      </c>
      <c r="M4" s="338">
        <f>+'406- ENTREGA D EQUIP - N RECEPT'!AS23</f>
        <v>0</v>
      </c>
      <c r="N4" s="338">
        <f>+'406- ENTREGA D EQUIP - N RECEPT'!AT23</f>
        <v>0</v>
      </c>
      <c r="O4" s="338">
        <f>+'406- ENTREGA D EQUIP - N RECEPT'!AU23</f>
        <v>0</v>
      </c>
      <c r="P4" s="338">
        <f>+'406- ENTREGA D EQUIP - N RECEPT'!AV23</f>
        <v>0</v>
      </c>
      <c r="Q4" s="338">
        <f>+'406- ENTREGA D EQUIP - N RECEPT'!AW23</f>
        <v>0</v>
      </c>
      <c r="R4" s="338">
        <f>+'406- ENTREGA D EQUIP - N RECEPT'!AX23</f>
        <v>0</v>
      </c>
      <c r="S4" s="338">
        <f>+'406- ENTREGA D EQUIP - N RECEPT'!AY23</f>
        <v>0</v>
      </c>
      <c r="T4" s="338">
        <f>+'406- ENTREGA D EQUIP - N RECEPT'!AZ23</f>
        <v>0</v>
      </c>
      <c r="U4" s="338">
        <f>+'406- ENTREGA D EQUIP - N RECEPT'!BA23</f>
        <v>0</v>
      </c>
      <c r="V4" s="338">
        <f>+'406- ENTREGA D EQUIP - N RECEPT'!BB23</f>
        <v>0</v>
      </c>
      <c r="W4" s="338">
        <f>+'406- ENTREGA D EQUIP - N RECEPT'!BC23</f>
        <v>0</v>
      </c>
      <c r="X4" s="338">
        <f>+'406- ENTREGA D EQUIP - N RECEPT'!BD23</f>
        <v>0</v>
      </c>
      <c r="Y4" s="338">
        <f>+'406- ENTREGA D EQUIP - N RECEPT'!BE23</f>
        <v>0</v>
      </c>
      <c r="Z4" s="338">
        <f>+'406- ENTREGA D EQUIP - N RECEPT'!BF23</f>
        <v>0</v>
      </c>
      <c r="AA4" s="338">
        <f>+'406- ENTREGA D EQUIP - N RECEPT'!BG23</f>
        <v>0</v>
      </c>
      <c r="AB4" s="338">
        <f>+'406- ENTREGA D EQUIP - N RECEPT'!BH23</f>
        <v>0</v>
      </c>
      <c r="AC4" s="338">
        <f>+'406- ENTREGA D EQUIP - N RECEPT'!BI23</f>
        <v>0</v>
      </c>
      <c r="AD4" s="338">
        <f>+'406- ENTREGA D EQUIP - N RECEPT'!BJ23</f>
        <v>0</v>
      </c>
      <c r="AE4" s="338">
        <f>+'406- ENTREGA D EQUIP - N RECEPT'!BK23</f>
        <v>0</v>
      </c>
      <c r="AF4" s="338">
        <f>+'406- ENTREGA D EQUIP - N RECEPT'!BL23</f>
        <v>0</v>
      </c>
      <c r="AG4" s="338">
        <f>+'406- ENTREGA D EQUIP - N RECEPT'!BM23</f>
        <v>0</v>
      </c>
      <c r="AH4" s="338">
        <f>+'406- ENTREGA D EQUIP - N RECEPT'!BN23</f>
        <v>0</v>
      </c>
      <c r="AI4" s="338">
        <f>+'406- ENTREGA D EQUIP - N RECEPT'!BO23</f>
        <v>0</v>
      </c>
      <c r="AJ4" s="338">
        <f>+'406- ENTREGA D EQUIP - N RECEPT'!BP23</f>
        <v>0</v>
      </c>
      <c r="AK4" s="338">
        <f>+'406- ENTREGA D EQUIP - N RECEPT'!BQ23</f>
        <v>0</v>
      </c>
    </row>
    <row r="5" spans="1:37" hidden="1" x14ac:dyDescent="0.4">
      <c r="A5" s="303">
        <f>+'406- ENTREGA D EQUIP - N RECEPT'!B24</f>
        <v>0</v>
      </c>
      <c r="B5" s="303">
        <f>+'406- ENTREGA D EQUIP - N RECEPT'!F24</f>
        <v>0</v>
      </c>
      <c r="C5" s="303" t="str">
        <f>+delivery_events!C$4</f>
        <v/>
      </c>
      <c r="D5" s="414">
        <f>+'406- ENTREGA D EQUIP - N RECEPT'!AY$9</f>
        <v>0</v>
      </c>
      <c r="E5" s="541">
        <f>+'406- ENTREGA D EQUIP - N RECEPT'!AY$3</f>
        <v>0</v>
      </c>
      <c r="F5" s="541">
        <f>'406- ENTREGA D EQUIP - N RECEPT'!AJ$21</f>
        <v>0</v>
      </c>
      <c r="G5" s="541" t="e">
        <f>IFERROR(IFERROR(+VLOOKUP('406- ENTREGA D EQUIP - N RECEPT'!X24,localidades,2,FALSE),VLOOKUP('406- ENTREGA D EQUIP - N RECEPT'!AY9,localidades,2,FALSE)),VLOOKUP('406- ENTREGA D EQUIP - N RECEPT'!AY$5,district_codes,2,FALSE))</f>
        <v>#N/A</v>
      </c>
      <c r="H5" s="564">
        <f>+'406- ENTREGA D EQUIP - N RECEPT'!L24</f>
        <v>0</v>
      </c>
      <c r="I5" s="564">
        <f>+'406- ENTREGA D EQUIP - N RECEPT'!J24</f>
        <v>0</v>
      </c>
      <c r="J5" s="564">
        <f>IF(+'406- ENTREGA D EQUIP - N RECEPT'!X$21=0,'406- ENTREGA D EQUIP - N RECEPT'!AY$6,+'406- ENTREGA D EQUIP - N RECEPT'!X$21)</f>
        <v>0</v>
      </c>
      <c r="K5" s="564">
        <f>'406- ENTREGA D EQUIP - N RECEPT'!AB24</f>
        <v>0</v>
      </c>
      <c r="L5" s="338" t="str">
        <f>IFERROR(VLOOKUP(+'406- ENTREGA D EQUIP - N RECEPT'!AS$17,kites,3,FALSE),"Outro")</f>
        <v>Kit de mecanização + comercialização</v>
      </c>
      <c r="M5" s="338">
        <f>+'406- ENTREGA D EQUIP - N RECEPT'!AS24</f>
        <v>0</v>
      </c>
      <c r="N5" s="338">
        <f>+'406- ENTREGA D EQUIP - N RECEPT'!AT24</f>
        <v>0</v>
      </c>
      <c r="O5" s="338">
        <f>+'406- ENTREGA D EQUIP - N RECEPT'!AU24</f>
        <v>0</v>
      </c>
      <c r="P5" s="338">
        <f>+'406- ENTREGA D EQUIP - N RECEPT'!AV24</f>
        <v>0</v>
      </c>
      <c r="Q5" s="338">
        <f>+'406- ENTREGA D EQUIP - N RECEPT'!AW24</f>
        <v>0</v>
      </c>
      <c r="R5" s="338">
        <f>+'406- ENTREGA D EQUIP - N RECEPT'!AX24</f>
        <v>0</v>
      </c>
      <c r="S5" s="338">
        <f>+'406- ENTREGA D EQUIP - N RECEPT'!AY24</f>
        <v>0</v>
      </c>
      <c r="T5" s="338">
        <f>+'406- ENTREGA D EQUIP - N RECEPT'!AZ24</f>
        <v>0</v>
      </c>
      <c r="U5" s="338">
        <f>+'406- ENTREGA D EQUIP - N RECEPT'!BA24</f>
        <v>0</v>
      </c>
      <c r="V5" s="338">
        <f>+'406- ENTREGA D EQUIP - N RECEPT'!BB24</f>
        <v>0</v>
      </c>
      <c r="W5" s="338">
        <f>+'406- ENTREGA D EQUIP - N RECEPT'!BC24</f>
        <v>0</v>
      </c>
      <c r="X5" s="338">
        <f>+'406- ENTREGA D EQUIP - N RECEPT'!BD24</f>
        <v>0</v>
      </c>
      <c r="Y5" s="338">
        <f>+'406- ENTREGA D EQUIP - N RECEPT'!BE24</f>
        <v>0</v>
      </c>
      <c r="Z5" s="338">
        <f>+'406- ENTREGA D EQUIP - N RECEPT'!BF24</f>
        <v>0</v>
      </c>
      <c r="AA5" s="338">
        <f>+'406- ENTREGA D EQUIP - N RECEPT'!BG24</f>
        <v>0</v>
      </c>
      <c r="AB5" s="338">
        <f>+'406- ENTREGA D EQUIP - N RECEPT'!BH24</f>
        <v>0</v>
      </c>
      <c r="AC5" s="338">
        <f>+'406- ENTREGA D EQUIP - N RECEPT'!BI24</f>
        <v>0</v>
      </c>
      <c r="AD5" s="338">
        <f>+'406- ENTREGA D EQUIP - N RECEPT'!BJ24</f>
        <v>0</v>
      </c>
      <c r="AE5" s="338">
        <f>+'406- ENTREGA D EQUIP - N RECEPT'!BK24</f>
        <v>0</v>
      </c>
      <c r="AF5" s="338">
        <f>+'406- ENTREGA D EQUIP - N RECEPT'!BL24</f>
        <v>0</v>
      </c>
      <c r="AG5" s="338">
        <f>+'406- ENTREGA D EQUIP - N RECEPT'!BM24</f>
        <v>0</v>
      </c>
      <c r="AH5" s="338">
        <f>+'406- ENTREGA D EQUIP - N RECEPT'!BN24</f>
        <v>0</v>
      </c>
      <c r="AI5" s="338">
        <f>+'406- ENTREGA D EQUIP - N RECEPT'!BO24</f>
        <v>0</v>
      </c>
      <c r="AJ5" s="338">
        <f>+'406- ENTREGA D EQUIP - N RECEPT'!BP24</f>
        <v>0</v>
      </c>
      <c r="AK5" s="338">
        <f>+'406- ENTREGA D EQUIP - N RECEPT'!BQ24</f>
        <v>0</v>
      </c>
    </row>
    <row r="6" spans="1:37" hidden="1" x14ac:dyDescent="0.4">
      <c r="A6" s="303">
        <f>+'406- ENTREGA D EQUIP - N RECEPT'!B25</f>
        <v>0</v>
      </c>
      <c r="B6" s="303">
        <f>+'406- ENTREGA D EQUIP - N RECEPT'!F25</f>
        <v>0</v>
      </c>
      <c r="C6" s="303" t="str">
        <f>+delivery_events!C$4</f>
        <v/>
      </c>
      <c r="D6" s="414">
        <f>+'406- ENTREGA D EQUIP - N RECEPT'!AY$9</f>
        <v>0</v>
      </c>
      <c r="E6" s="541">
        <f>+'406- ENTREGA D EQUIP - N RECEPT'!AY$3</f>
        <v>0</v>
      </c>
      <c r="F6" s="541">
        <f>'406- ENTREGA D EQUIP - N RECEPT'!AJ$21</f>
        <v>0</v>
      </c>
      <c r="G6" s="541" t="e">
        <f>IFERROR(IFERROR(+VLOOKUP('406- ENTREGA D EQUIP - N RECEPT'!X25,localidades,2,FALSE),VLOOKUP('406- ENTREGA D EQUIP - N RECEPT'!AY10,localidades,2,FALSE)),VLOOKUP('406- ENTREGA D EQUIP - N RECEPT'!AY$5,district_codes,2,FALSE))</f>
        <v>#N/A</v>
      </c>
      <c r="H6" s="564">
        <f>+'406- ENTREGA D EQUIP - N RECEPT'!L25</f>
        <v>0</v>
      </c>
      <c r="I6" s="564">
        <f>+'406- ENTREGA D EQUIP - N RECEPT'!J25</f>
        <v>0</v>
      </c>
      <c r="J6" s="564">
        <f>IF(+'406- ENTREGA D EQUIP - N RECEPT'!X$21=0,'406- ENTREGA D EQUIP - N RECEPT'!AY$6,+'406- ENTREGA D EQUIP - N RECEPT'!X$21)</f>
        <v>0</v>
      </c>
      <c r="K6" s="564">
        <f>'406- ENTREGA D EQUIP - N RECEPT'!AB25</f>
        <v>0</v>
      </c>
      <c r="L6" s="338" t="str">
        <f>IFERROR(VLOOKUP(+'406- ENTREGA D EQUIP - N RECEPT'!AS$17,kites,3,FALSE),"Outro")</f>
        <v>Kit de mecanização + comercialização</v>
      </c>
      <c r="M6" s="338">
        <f>+'406- ENTREGA D EQUIP - N RECEPT'!AS25</f>
        <v>0</v>
      </c>
      <c r="N6" s="338">
        <f>+'406- ENTREGA D EQUIP - N RECEPT'!AT25</f>
        <v>0</v>
      </c>
      <c r="O6" s="338">
        <f>+'406- ENTREGA D EQUIP - N RECEPT'!AU25</f>
        <v>0</v>
      </c>
      <c r="P6" s="338">
        <f>+'406- ENTREGA D EQUIP - N RECEPT'!AV25</f>
        <v>0</v>
      </c>
      <c r="Q6" s="338">
        <f>+'406- ENTREGA D EQUIP - N RECEPT'!AW25</f>
        <v>0</v>
      </c>
      <c r="R6" s="338">
        <f>+'406- ENTREGA D EQUIP - N RECEPT'!AX25</f>
        <v>0</v>
      </c>
      <c r="S6" s="338">
        <f>+'406- ENTREGA D EQUIP - N RECEPT'!AY25</f>
        <v>0</v>
      </c>
      <c r="T6" s="338">
        <f>+'406- ENTREGA D EQUIP - N RECEPT'!AZ25</f>
        <v>0</v>
      </c>
      <c r="U6" s="338">
        <f>+'406- ENTREGA D EQUIP - N RECEPT'!BA25</f>
        <v>0</v>
      </c>
      <c r="V6" s="338">
        <f>+'406- ENTREGA D EQUIP - N RECEPT'!BB25</f>
        <v>0</v>
      </c>
      <c r="W6" s="338">
        <f>+'406- ENTREGA D EQUIP - N RECEPT'!BC25</f>
        <v>0</v>
      </c>
      <c r="X6" s="338">
        <f>+'406- ENTREGA D EQUIP - N RECEPT'!BD25</f>
        <v>0</v>
      </c>
      <c r="Y6" s="338">
        <f>+'406- ENTREGA D EQUIP - N RECEPT'!BE25</f>
        <v>0</v>
      </c>
      <c r="Z6" s="338">
        <f>+'406- ENTREGA D EQUIP - N RECEPT'!BF25</f>
        <v>0</v>
      </c>
      <c r="AA6" s="338">
        <f>+'406- ENTREGA D EQUIP - N RECEPT'!BG25</f>
        <v>0</v>
      </c>
      <c r="AB6" s="338">
        <f>+'406- ENTREGA D EQUIP - N RECEPT'!BH25</f>
        <v>0</v>
      </c>
      <c r="AC6" s="338">
        <f>+'406- ENTREGA D EQUIP - N RECEPT'!BI25</f>
        <v>0</v>
      </c>
      <c r="AD6" s="338">
        <f>+'406- ENTREGA D EQUIP - N RECEPT'!BJ25</f>
        <v>0</v>
      </c>
      <c r="AE6" s="338">
        <f>+'406- ENTREGA D EQUIP - N RECEPT'!BK25</f>
        <v>0</v>
      </c>
      <c r="AF6" s="338">
        <f>+'406- ENTREGA D EQUIP - N RECEPT'!BL25</f>
        <v>0</v>
      </c>
      <c r="AG6" s="338">
        <f>+'406- ENTREGA D EQUIP - N RECEPT'!BM25</f>
        <v>0</v>
      </c>
      <c r="AH6" s="338">
        <f>+'406- ENTREGA D EQUIP - N RECEPT'!BN25</f>
        <v>0</v>
      </c>
      <c r="AI6" s="338">
        <f>+'406- ENTREGA D EQUIP - N RECEPT'!BO25</f>
        <v>0</v>
      </c>
      <c r="AJ6" s="338">
        <f>+'406- ENTREGA D EQUIP - N RECEPT'!BP25</f>
        <v>0</v>
      </c>
      <c r="AK6" s="338">
        <f>+'406- ENTREGA D EQUIP - N RECEPT'!BQ25</f>
        <v>0</v>
      </c>
    </row>
    <row r="7" spans="1:37" hidden="1" x14ac:dyDescent="0.4">
      <c r="A7" s="303">
        <f>+'406- ENTREGA D EQUIP - N RECEPT'!B26</f>
        <v>0</v>
      </c>
      <c r="B7" s="303">
        <f>+'406- ENTREGA D EQUIP - N RECEPT'!F26</f>
        <v>0</v>
      </c>
      <c r="C7" s="303" t="str">
        <f>+delivery_events!C$4</f>
        <v/>
      </c>
      <c r="D7" s="414">
        <f>+'406- ENTREGA D EQUIP - N RECEPT'!AY$9</f>
        <v>0</v>
      </c>
      <c r="E7" s="541">
        <f>+'406- ENTREGA D EQUIP - N RECEPT'!AY$3</f>
        <v>0</v>
      </c>
      <c r="F7" s="541">
        <f>'406- ENTREGA D EQUIP - N RECEPT'!AJ$21</f>
        <v>0</v>
      </c>
      <c r="G7" s="541" t="e">
        <f>IFERROR(IFERROR(+VLOOKUP('406- ENTREGA D EQUIP - N RECEPT'!X26,localidades,2,FALSE),VLOOKUP('406- ENTREGA D EQUIP - N RECEPT'!AY11,localidades,2,FALSE)),VLOOKUP('406- ENTREGA D EQUIP - N RECEPT'!AY$5,district_codes,2,FALSE))</f>
        <v>#N/A</v>
      </c>
      <c r="H7" s="564">
        <f>+'406- ENTREGA D EQUIP - N RECEPT'!L26</f>
        <v>0</v>
      </c>
      <c r="I7" s="564">
        <f>+'406- ENTREGA D EQUIP - N RECEPT'!J26</f>
        <v>0</v>
      </c>
      <c r="J7" s="564">
        <f>IF(+'406- ENTREGA D EQUIP - N RECEPT'!X$21=0,'406- ENTREGA D EQUIP - N RECEPT'!AY$6,+'406- ENTREGA D EQUIP - N RECEPT'!X$21)</f>
        <v>0</v>
      </c>
      <c r="K7" s="564">
        <f>'406- ENTREGA D EQUIP - N RECEPT'!AB26</f>
        <v>0</v>
      </c>
      <c r="L7" s="338" t="str">
        <f>IFERROR(VLOOKUP(+'406- ENTREGA D EQUIP - N RECEPT'!AS$17,kites,3,FALSE),"Outro")</f>
        <v>Kit de mecanização + comercialização</v>
      </c>
      <c r="M7" s="338">
        <f>+'406- ENTREGA D EQUIP - N RECEPT'!AS26</f>
        <v>0</v>
      </c>
      <c r="N7" s="338">
        <f>+'406- ENTREGA D EQUIP - N RECEPT'!AT26</f>
        <v>0</v>
      </c>
      <c r="O7" s="338">
        <f>+'406- ENTREGA D EQUIP - N RECEPT'!AU26</f>
        <v>0</v>
      </c>
      <c r="P7" s="338">
        <f>+'406- ENTREGA D EQUIP - N RECEPT'!AV26</f>
        <v>0</v>
      </c>
      <c r="Q7" s="338">
        <f>+'406- ENTREGA D EQUIP - N RECEPT'!AW26</f>
        <v>0</v>
      </c>
      <c r="R7" s="338">
        <f>+'406- ENTREGA D EQUIP - N RECEPT'!AX26</f>
        <v>0</v>
      </c>
      <c r="S7" s="338">
        <f>+'406- ENTREGA D EQUIP - N RECEPT'!AY26</f>
        <v>0</v>
      </c>
      <c r="T7" s="338">
        <f>+'406- ENTREGA D EQUIP - N RECEPT'!AZ26</f>
        <v>0</v>
      </c>
      <c r="U7" s="338">
        <f>+'406- ENTREGA D EQUIP - N RECEPT'!BA26</f>
        <v>0</v>
      </c>
      <c r="V7" s="338">
        <f>+'406- ENTREGA D EQUIP - N RECEPT'!BB26</f>
        <v>0</v>
      </c>
      <c r="W7" s="338">
        <f>+'406- ENTREGA D EQUIP - N RECEPT'!BC26</f>
        <v>0</v>
      </c>
      <c r="X7" s="338">
        <f>+'406- ENTREGA D EQUIP - N RECEPT'!BD26</f>
        <v>0</v>
      </c>
      <c r="Y7" s="338">
        <f>+'406- ENTREGA D EQUIP - N RECEPT'!BE26</f>
        <v>0</v>
      </c>
      <c r="Z7" s="338">
        <f>+'406- ENTREGA D EQUIP - N RECEPT'!BF26</f>
        <v>0</v>
      </c>
      <c r="AA7" s="338">
        <f>+'406- ENTREGA D EQUIP - N RECEPT'!BG26</f>
        <v>0</v>
      </c>
      <c r="AB7" s="338">
        <f>+'406- ENTREGA D EQUIP - N RECEPT'!BH26</f>
        <v>0</v>
      </c>
      <c r="AC7" s="338">
        <f>+'406- ENTREGA D EQUIP - N RECEPT'!BI26</f>
        <v>0</v>
      </c>
      <c r="AD7" s="338">
        <f>+'406- ENTREGA D EQUIP - N RECEPT'!BJ26</f>
        <v>0</v>
      </c>
      <c r="AE7" s="338">
        <f>+'406- ENTREGA D EQUIP - N RECEPT'!BK26</f>
        <v>0</v>
      </c>
      <c r="AF7" s="338">
        <f>+'406- ENTREGA D EQUIP - N RECEPT'!BL26</f>
        <v>0</v>
      </c>
      <c r="AG7" s="338">
        <f>+'406- ENTREGA D EQUIP - N RECEPT'!BM26</f>
        <v>0</v>
      </c>
      <c r="AH7" s="338">
        <f>+'406- ENTREGA D EQUIP - N RECEPT'!BN26</f>
        <v>0</v>
      </c>
      <c r="AI7" s="338">
        <f>+'406- ENTREGA D EQUIP - N RECEPT'!BO26</f>
        <v>0</v>
      </c>
      <c r="AJ7" s="338">
        <f>+'406- ENTREGA D EQUIP - N RECEPT'!BP26</f>
        <v>0</v>
      </c>
      <c r="AK7" s="338">
        <f>+'406- ENTREGA D EQUIP - N RECEPT'!BQ26</f>
        <v>0</v>
      </c>
    </row>
    <row r="8" spans="1:37" hidden="1" x14ac:dyDescent="0.4">
      <c r="A8" s="303">
        <f>+'406- ENTREGA D EQUIP - N RECEPT'!B27</f>
        <v>0</v>
      </c>
      <c r="B8" s="303">
        <f>+'406- ENTREGA D EQUIP - N RECEPT'!F27</f>
        <v>0</v>
      </c>
      <c r="C8" s="303" t="str">
        <f>+delivery_events!C$4</f>
        <v/>
      </c>
      <c r="D8" s="414">
        <f>+'406- ENTREGA D EQUIP - N RECEPT'!AY$9</f>
        <v>0</v>
      </c>
      <c r="E8" s="541">
        <f>+'406- ENTREGA D EQUIP - N RECEPT'!AY$3</f>
        <v>0</v>
      </c>
      <c r="F8" s="541">
        <f>'406- ENTREGA D EQUIP - N RECEPT'!AJ$21</f>
        <v>0</v>
      </c>
      <c r="G8" s="541" t="e">
        <f>IFERROR(IFERROR(+VLOOKUP('406- ENTREGA D EQUIP - N RECEPT'!X27,localidades,2,FALSE),VLOOKUP('406- ENTREGA D EQUIP - N RECEPT'!AY12,localidades,2,FALSE)),VLOOKUP('406- ENTREGA D EQUIP - N RECEPT'!AY$5,district_codes,2,FALSE))</f>
        <v>#N/A</v>
      </c>
      <c r="H8" s="564">
        <f>+'406- ENTREGA D EQUIP - N RECEPT'!L27</f>
        <v>0</v>
      </c>
      <c r="I8" s="564">
        <f>+'406- ENTREGA D EQUIP - N RECEPT'!J27</f>
        <v>0</v>
      </c>
      <c r="J8" s="564">
        <f>IF(+'406- ENTREGA D EQUIP - N RECEPT'!X$21=0,'406- ENTREGA D EQUIP - N RECEPT'!AY$6,+'406- ENTREGA D EQUIP - N RECEPT'!X$21)</f>
        <v>0</v>
      </c>
      <c r="K8" s="564">
        <f>'406- ENTREGA D EQUIP - N RECEPT'!AB27</f>
        <v>0</v>
      </c>
      <c r="L8" s="338" t="str">
        <f>IFERROR(VLOOKUP(+'406- ENTREGA D EQUIP - N RECEPT'!AS$17,kites,3,FALSE),"Outro")</f>
        <v>Kit de mecanização + comercialização</v>
      </c>
      <c r="M8" s="338">
        <f>+'406- ENTREGA D EQUIP - N RECEPT'!AS27</f>
        <v>0</v>
      </c>
      <c r="N8" s="338">
        <f>+'406- ENTREGA D EQUIP - N RECEPT'!AT27</f>
        <v>0</v>
      </c>
      <c r="O8" s="338">
        <f>+'406- ENTREGA D EQUIP - N RECEPT'!AU27</f>
        <v>0</v>
      </c>
      <c r="P8" s="338">
        <f>+'406- ENTREGA D EQUIP - N RECEPT'!AV27</f>
        <v>0</v>
      </c>
      <c r="Q8" s="338">
        <f>+'406- ENTREGA D EQUIP - N RECEPT'!AW27</f>
        <v>0</v>
      </c>
      <c r="R8" s="338">
        <f>+'406- ENTREGA D EQUIP - N RECEPT'!AX27</f>
        <v>0</v>
      </c>
      <c r="S8" s="338">
        <f>+'406- ENTREGA D EQUIP - N RECEPT'!AY27</f>
        <v>0</v>
      </c>
      <c r="T8" s="338">
        <f>+'406- ENTREGA D EQUIP - N RECEPT'!AZ27</f>
        <v>0</v>
      </c>
      <c r="U8" s="338">
        <f>+'406- ENTREGA D EQUIP - N RECEPT'!BA27</f>
        <v>0</v>
      </c>
      <c r="V8" s="338">
        <f>+'406- ENTREGA D EQUIP - N RECEPT'!BB27</f>
        <v>0</v>
      </c>
      <c r="W8" s="338">
        <f>+'406- ENTREGA D EQUIP - N RECEPT'!BC27</f>
        <v>0</v>
      </c>
      <c r="X8" s="338">
        <f>+'406- ENTREGA D EQUIP - N RECEPT'!BD27</f>
        <v>0</v>
      </c>
      <c r="Y8" s="338">
        <f>+'406- ENTREGA D EQUIP - N RECEPT'!BE27</f>
        <v>0</v>
      </c>
      <c r="Z8" s="338">
        <f>+'406- ENTREGA D EQUIP - N RECEPT'!BF27</f>
        <v>0</v>
      </c>
      <c r="AA8" s="338">
        <f>+'406- ENTREGA D EQUIP - N RECEPT'!BG27</f>
        <v>0</v>
      </c>
      <c r="AB8" s="338">
        <f>+'406- ENTREGA D EQUIP - N RECEPT'!BH27</f>
        <v>0</v>
      </c>
      <c r="AC8" s="338">
        <f>+'406- ENTREGA D EQUIP - N RECEPT'!BI27</f>
        <v>0</v>
      </c>
      <c r="AD8" s="338">
        <f>+'406- ENTREGA D EQUIP - N RECEPT'!BJ27</f>
        <v>0</v>
      </c>
      <c r="AE8" s="338">
        <f>+'406- ENTREGA D EQUIP - N RECEPT'!BK27</f>
        <v>0</v>
      </c>
      <c r="AF8" s="338">
        <f>+'406- ENTREGA D EQUIP - N RECEPT'!BL27</f>
        <v>0</v>
      </c>
      <c r="AG8" s="338">
        <f>+'406- ENTREGA D EQUIP - N RECEPT'!BM27</f>
        <v>0</v>
      </c>
      <c r="AH8" s="338">
        <f>+'406- ENTREGA D EQUIP - N RECEPT'!BN27</f>
        <v>0</v>
      </c>
      <c r="AI8" s="338">
        <f>+'406- ENTREGA D EQUIP - N RECEPT'!BO27</f>
        <v>0</v>
      </c>
      <c r="AJ8" s="338">
        <f>+'406- ENTREGA D EQUIP - N RECEPT'!BP27</f>
        <v>0</v>
      </c>
      <c r="AK8" s="338">
        <f>+'406- ENTREGA D EQUIP - N RECEPT'!BQ27</f>
        <v>0</v>
      </c>
    </row>
    <row r="9" spans="1:37" hidden="1" x14ac:dyDescent="0.4">
      <c r="A9" s="303">
        <f>+'406- ENTREGA D EQUIP - N RECEPT'!B28</f>
        <v>0</v>
      </c>
      <c r="B9" s="303">
        <f>+'406- ENTREGA D EQUIP - N RECEPT'!F28</f>
        <v>0</v>
      </c>
      <c r="C9" s="303" t="str">
        <f>+delivery_events!C$4</f>
        <v/>
      </c>
      <c r="D9" s="414">
        <f>+'406- ENTREGA D EQUIP - N RECEPT'!AY$9</f>
        <v>0</v>
      </c>
      <c r="E9" s="541">
        <f>+'406- ENTREGA D EQUIP - N RECEPT'!AY$3</f>
        <v>0</v>
      </c>
      <c r="F9" s="541">
        <f>'406- ENTREGA D EQUIP - N RECEPT'!AJ$21</f>
        <v>0</v>
      </c>
      <c r="G9" s="541" t="e">
        <f>IFERROR(IFERROR(+VLOOKUP('406- ENTREGA D EQUIP - N RECEPT'!X28,localidades,2,FALSE),VLOOKUP('406- ENTREGA D EQUIP - N RECEPT'!AY13,localidades,2,FALSE)),VLOOKUP('406- ENTREGA D EQUIP - N RECEPT'!AY$5,district_codes,2,FALSE))</f>
        <v>#N/A</v>
      </c>
      <c r="H9" s="564">
        <f>+'406- ENTREGA D EQUIP - N RECEPT'!L28</f>
        <v>0</v>
      </c>
      <c r="I9" s="564">
        <f>+'406- ENTREGA D EQUIP - N RECEPT'!J28</f>
        <v>0</v>
      </c>
      <c r="J9" s="564">
        <f>IF(+'406- ENTREGA D EQUIP - N RECEPT'!X$21=0,'406- ENTREGA D EQUIP - N RECEPT'!AY$6,+'406- ENTREGA D EQUIP - N RECEPT'!X$21)</f>
        <v>0</v>
      </c>
      <c r="K9" s="564">
        <f>'406- ENTREGA D EQUIP - N RECEPT'!AB28</f>
        <v>0</v>
      </c>
      <c r="L9" s="338" t="str">
        <f>IFERROR(VLOOKUP(+'406- ENTREGA D EQUIP - N RECEPT'!AS$17,kites,3,FALSE),"Outro")</f>
        <v>Kit de mecanização + comercialização</v>
      </c>
      <c r="M9" s="338">
        <f>+'406- ENTREGA D EQUIP - N RECEPT'!AS28</f>
        <v>0</v>
      </c>
      <c r="N9" s="338">
        <f>+'406- ENTREGA D EQUIP - N RECEPT'!AT28</f>
        <v>0</v>
      </c>
      <c r="O9" s="338">
        <f>+'406- ENTREGA D EQUIP - N RECEPT'!AU28</f>
        <v>0</v>
      </c>
      <c r="P9" s="338">
        <f>+'406- ENTREGA D EQUIP - N RECEPT'!AV28</f>
        <v>0</v>
      </c>
      <c r="Q9" s="338">
        <f>+'406- ENTREGA D EQUIP - N RECEPT'!AW28</f>
        <v>0</v>
      </c>
      <c r="R9" s="338">
        <f>+'406- ENTREGA D EQUIP - N RECEPT'!AX28</f>
        <v>0</v>
      </c>
      <c r="S9" s="338">
        <f>+'406- ENTREGA D EQUIP - N RECEPT'!AY28</f>
        <v>0</v>
      </c>
      <c r="T9" s="338">
        <f>+'406- ENTREGA D EQUIP - N RECEPT'!AZ28</f>
        <v>0</v>
      </c>
      <c r="U9" s="338">
        <f>+'406- ENTREGA D EQUIP - N RECEPT'!BA28</f>
        <v>0</v>
      </c>
      <c r="V9" s="338">
        <f>+'406- ENTREGA D EQUIP - N RECEPT'!BB28</f>
        <v>0</v>
      </c>
      <c r="W9" s="338">
        <f>+'406- ENTREGA D EQUIP - N RECEPT'!BC28</f>
        <v>0</v>
      </c>
      <c r="X9" s="338">
        <f>+'406- ENTREGA D EQUIP - N RECEPT'!BD28</f>
        <v>0</v>
      </c>
      <c r="Y9" s="338">
        <f>+'406- ENTREGA D EQUIP - N RECEPT'!BE28</f>
        <v>0</v>
      </c>
      <c r="Z9" s="338">
        <f>+'406- ENTREGA D EQUIP - N RECEPT'!BF28</f>
        <v>0</v>
      </c>
      <c r="AA9" s="338">
        <f>+'406- ENTREGA D EQUIP - N RECEPT'!BG28</f>
        <v>0</v>
      </c>
      <c r="AB9" s="338">
        <f>+'406- ENTREGA D EQUIP - N RECEPT'!BH28</f>
        <v>0</v>
      </c>
      <c r="AC9" s="338">
        <f>+'406- ENTREGA D EQUIP - N RECEPT'!BI28</f>
        <v>0</v>
      </c>
      <c r="AD9" s="338">
        <f>+'406- ENTREGA D EQUIP - N RECEPT'!BJ28</f>
        <v>0</v>
      </c>
      <c r="AE9" s="338">
        <f>+'406- ENTREGA D EQUIP - N RECEPT'!BK28</f>
        <v>0</v>
      </c>
      <c r="AF9" s="338">
        <f>+'406- ENTREGA D EQUIP - N RECEPT'!BL28</f>
        <v>0</v>
      </c>
      <c r="AG9" s="338">
        <f>+'406- ENTREGA D EQUIP - N RECEPT'!BM28</f>
        <v>0</v>
      </c>
      <c r="AH9" s="338">
        <f>+'406- ENTREGA D EQUIP - N RECEPT'!BN28</f>
        <v>0</v>
      </c>
      <c r="AI9" s="338">
        <f>+'406- ENTREGA D EQUIP - N RECEPT'!BO28</f>
        <v>0</v>
      </c>
      <c r="AJ9" s="338">
        <f>+'406- ENTREGA D EQUIP - N RECEPT'!BP28</f>
        <v>0</v>
      </c>
      <c r="AK9" s="338">
        <f>+'406- ENTREGA D EQUIP - N RECEPT'!BQ28</f>
        <v>0</v>
      </c>
    </row>
    <row r="10" spans="1:37" hidden="1" x14ac:dyDescent="0.4">
      <c r="A10" s="303">
        <f>+'406- ENTREGA D EQUIP - N RECEPT'!B29</f>
        <v>0</v>
      </c>
      <c r="B10" s="303">
        <f>+'406- ENTREGA D EQUIP - N RECEPT'!F29</f>
        <v>0</v>
      </c>
      <c r="C10" s="303" t="str">
        <f>+delivery_events!C$4</f>
        <v/>
      </c>
      <c r="D10" s="414">
        <f>+'406- ENTREGA D EQUIP - N RECEPT'!AY$9</f>
        <v>0</v>
      </c>
      <c r="E10" s="541">
        <f>+'406- ENTREGA D EQUIP - N RECEPT'!AY$3</f>
        <v>0</v>
      </c>
      <c r="F10" s="541">
        <f>'406- ENTREGA D EQUIP - N RECEPT'!AJ$21</f>
        <v>0</v>
      </c>
      <c r="G10" s="541" t="e">
        <f>IFERROR(IFERROR(+VLOOKUP('406- ENTREGA D EQUIP - N RECEPT'!X29,localidades,2,FALSE),VLOOKUP('406- ENTREGA D EQUIP - N RECEPT'!AY14,localidades,2,FALSE)),VLOOKUP('406- ENTREGA D EQUIP - N RECEPT'!AY$5,district_codes,2,FALSE))</f>
        <v>#N/A</v>
      </c>
      <c r="H10" s="564">
        <f>+'406- ENTREGA D EQUIP - N RECEPT'!L29</f>
        <v>0</v>
      </c>
      <c r="I10" s="564">
        <f>+'406- ENTREGA D EQUIP - N RECEPT'!J29</f>
        <v>0</v>
      </c>
      <c r="J10" s="564">
        <f>IF(+'406- ENTREGA D EQUIP - N RECEPT'!X$21=0,'406- ENTREGA D EQUIP - N RECEPT'!AY$6,+'406- ENTREGA D EQUIP - N RECEPT'!X$21)</f>
        <v>0</v>
      </c>
      <c r="K10" s="564">
        <f>'406- ENTREGA D EQUIP - N RECEPT'!AB29</f>
        <v>0</v>
      </c>
      <c r="L10" s="338" t="str">
        <f>IFERROR(VLOOKUP(+'406- ENTREGA D EQUIP - N RECEPT'!AS$17,kites,3,FALSE),"Outro")</f>
        <v>Kit de mecanização + comercialização</v>
      </c>
      <c r="M10" s="338">
        <f>+'406- ENTREGA D EQUIP - N RECEPT'!AS29</f>
        <v>0</v>
      </c>
      <c r="N10" s="338">
        <f>+'406- ENTREGA D EQUIP - N RECEPT'!AT29</f>
        <v>0</v>
      </c>
      <c r="O10" s="338">
        <f>+'406- ENTREGA D EQUIP - N RECEPT'!AU29</f>
        <v>0</v>
      </c>
      <c r="P10" s="338">
        <f>+'406- ENTREGA D EQUIP - N RECEPT'!AV29</f>
        <v>0</v>
      </c>
      <c r="Q10" s="338">
        <f>+'406- ENTREGA D EQUIP - N RECEPT'!AW29</f>
        <v>0</v>
      </c>
      <c r="R10" s="338">
        <f>+'406- ENTREGA D EQUIP - N RECEPT'!AX29</f>
        <v>0</v>
      </c>
      <c r="S10" s="338">
        <f>+'406- ENTREGA D EQUIP - N RECEPT'!AY29</f>
        <v>0</v>
      </c>
      <c r="T10" s="338">
        <f>+'406- ENTREGA D EQUIP - N RECEPT'!AZ29</f>
        <v>0</v>
      </c>
      <c r="U10" s="338">
        <f>+'406- ENTREGA D EQUIP - N RECEPT'!BA29</f>
        <v>0</v>
      </c>
      <c r="V10" s="338">
        <f>+'406- ENTREGA D EQUIP - N RECEPT'!BB29</f>
        <v>0</v>
      </c>
      <c r="W10" s="338">
        <f>+'406- ENTREGA D EQUIP - N RECEPT'!BC29</f>
        <v>0</v>
      </c>
      <c r="X10" s="338">
        <f>+'406- ENTREGA D EQUIP - N RECEPT'!BD29</f>
        <v>0</v>
      </c>
      <c r="Y10" s="338">
        <f>+'406- ENTREGA D EQUIP - N RECEPT'!BE29</f>
        <v>0</v>
      </c>
      <c r="Z10" s="338">
        <f>+'406- ENTREGA D EQUIP - N RECEPT'!BF29</f>
        <v>0</v>
      </c>
      <c r="AA10" s="338">
        <f>+'406- ENTREGA D EQUIP - N RECEPT'!BG29</f>
        <v>0</v>
      </c>
      <c r="AB10" s="338">
        <f>+'406- ENTREGA D EQUIP - N RECEPT'!BH29</f>
        <v>0</v>
      </c>
      <c r="AC10" s="338">
        <f>+'406- ENTREGA D EQUIP - N RECEPT'!BI29</f>
        <v>0</v>
      </c>
      <c r="AD10" s="338">
        <f>+'406- ENTREGA D EQUIP - N RECEPT'!BJ29</f>
        <v>0</v>
      </c>
      <c r="AE10" s="338">
        <f>+'406- ENTREGA D EQUIP - N RECEPT'!BK29</f>
        <v>0</v>
      </c>
      <c r="AF10" s="338">
        <f>+'406- ENTREGA D EQUIP - N RECEPT'!BL29</f>
        <v>0</v>
      </c>
      <c r="AG10" s="338">
        <f>+'406- ENTREGA D EQUIP - N RECEPT'!BM29</f>
        <v>0</v>
      </c>
      <c r="AH10" s="338">
        <f>+'406- ENTREGA D EQUIP - N RECEPT'!BN29</f>
        <v>0</v>
      </c>
      <c r="AI10" s="338">
        <f>+'406- ENTREGA D EQUIP - N RECEPT'!BO29</f>
        <v>0</v>
      </c>
      <c r="AJ10" s="338">
        <f>+'406- ENTREGA D EQUIP - N RECEPT'!BP29</f>
        <v>0</v>
      </c>
      <c r="AK10" s="338">
        <f>+'406- ENTREGA D EQUIP - N RECEPT'!BQ29</f>
        <v>0</v>
      </c>
    </row>
    <row r="11" spans="1:37" hidden="1" x14ac:dyDescent="0.4">
      <c r="A11" s="303">
        <f>+'406- ENTREGA D EQUIP - N RECEPT'!B30</f>
        <v>0</v>
      </c>
      <c r="B11" s="303">
        <f>+'406- ENTREGA D EQUIP - N RECEPT'!F30</f>
        <v>0</v>
      </c>
      <c r="C11" s="303" t="str">
        <f>+delivery_events!C$4</f>
        <v/>
      </c>
      <c r="D11" s="414">
        <f>+'406- ENTREGA D EQUIP - N RECEPT'!AY$9</f>
        <v>0</v>
      </c>
      <c r="E11" s="541">
        <f>+'406- ENTREGA D EQUIP - N RECEPT'!AY$3</f>
        <v>0</v>
      </c>
      <c r="F11" s="541">
        <f>'406- ENTREGA D EQUIP - N RECEPT'!AJ$21</f>
        <v>0</v>
      </c>
      <c r="G11" s="541" t="e">
        <f>IFERROR(IFERROR(+VLOOKUP('406- ENTREGA D EQUIP - N RECEPT'!X30,localidades,2,FALSE),VLOOKUP('406- ENTREGA D EQUIP - N RECEPT'!AY15,localidades,2,FALSE)),VLOOKUP('406- ENTREGA D EQUIP - N RECEPT'!AY$5,district_codes,2,FALSE))</f>
        <v>#N/A</v>
      </c>
      <c r="H11" s="564">
        <f>+'406- ENTREGA D EQUIP - N RECEPT'!L30</f>
        <v>0</v>
      </c>
      <c r="I11" s="564">
        <f>+'406- ENTREGA D EQUIP - N RECEPT'!J30</f>
        <v>0</v>
      </c>
      <c r="J11" s="564">
        <f>IF(+'406- ENTREGA D EQUIP - N RECEPT'!X$21=0,'406- ENTREGA D EQUIP - N RECEPT'!AY$6,+'406- ENTREGA D EQUIP - N RECEPT'!X$21)</f>
        <v>0</v>
      </c>
      <c r="K11" s="564">
        <f>'406- ENTREGA D EQUIP - N RECEPT'!AB30</f>
        <v>0</v>
      </c>
      <c r="L11" s="338" t="str">
        <f>IFERROR(VLOOKUP(+'406- ENTREGA D EQUIP - N RECEPT'!AS$17,kites,3,FALSE),"Outro")</f>
        <v>Kit de mecanização + comercialização</v>
      </c>
      <c r="M11" s="338">
        <f>+'406- ENTREGA D EQUIP - N RECEPT'!AS30</f>
        <v>0</v>
      </c>
      <c r="N11" s="338">
        <f>+'406- ENTREGA D EQUIP - N RECEPT'!AT30</f>
        <v>0</v>
      </c>
      <c r="O11" s="338">
        <f>+'406- ENTREGA D EQUIP - N RECEPT'!AU30</f>
        <v>0</v>
      </c>
      <c r="P11" s="338">
        <f>+'406- ENTREGA D EQUIP - N RECEPT'!AV30</f>
        <v>0</v>
      </c>
      <c r="Q11" s="338">
        <f>+'406- ENTREGA D EQUIP - N RECEPT'!AW30</f>
        <v>0</v>
      </c>
      <c r="R11" s="338">
        <f>+'406- ENTREGA D EQUIP - N RECEPT'!AX30</f>
        <v>0</v>
      </c>
      <c r="S11" s="338">
        <f>+'406- ENTREGA D EQUIP - N RECEPT'!AY30</f>
        <v>0</v>
      </c>
      <c r="T11" s="338">
        <f>+'406- ENTREGA D EQUIP - N RECEPT'!AZ30</f>
        <v>0</v>
      </c>
      <c r="U11" s="338">
        <f>+'406- ENTREGA D EQUIP - N RECEPT'!BA30</f>
        <v>0</v>
      </c>
      <c r="V11" s="338">
        <f>+'406- ENTREGA D EQUIP - N RECEPT'!BB30</f>
        <v>0</v>
      </c>
      <c r="W11" s="338">
        <f>+'406- ENTREGA D EQUIP - N RECEPT'!BC30</f>
        <v>0</v>
      </c>
      <c r="X11" s="338">
        <f>+'406- ENTREGA D EQUIP - N RECEPT'!BD30</f>
        <v>0</v>
      </c>
      <c r="Y11" s="338">
        <f>+'406- ENTREGA D EQUIP - N RECEPT'!BE30</f>
        <v>0</v>
      </c>
      <c r="Z11" s="338">
        <f>+'406- ENTREGA D EQUIP - N RECEPT'!BF30</f>
        <v>0</v>
      </c>
      <c r="AA11" s="338">
        <f>+'406- ENTREGA D EQUIP - N RECEPT'!BG30</f>
        <v>0</v>
      </c>
      <c r="AB11" s="338">
        <f>+'406- ENTREGA D EQUIP - N RECEPT'!BH30</f>
        <v>0</v>
      </c>
      <c r="AC11" s="338">
        <f>+'406- ENTREGA D EQUIP - N RECEPT'!BI30</f>
        <v>0</v>
      </c>
      <c r="AD11" s="338">
        <f>+'406- ENTREGA D EQUIP - N RECEPT'!BJ30</f>
        <v>0</v>
      </c>
      <c r="AE11" s="338">
        <f>+'406- ENTREGA D EQUIP - N RECEPT'!BK30</f>
        <v>0</v>
      </c>
      <c r="AF11" s="338">
        <f>+'406- ENTREGA D EQUIP - N RECEPT'!BL30</f>
        <v>0</v>
      </c>
      <c r="AG11" s="338">
        <f>+'406- ENTREGA D EQUIP - N RECEPT'!BM30</f>
        <v>0</v>
      </c>
      <c r="AH11" s="338">
        <f>+'406- ENTREGA D EQUIP - N RECEPT'!BN30</f>
        <v>0</v>
      </c>
      <c r="AI11" s="338">
        <f>+'406- ENTREGA D EQUIP - N RECEPT'!BO30</f>
        <v>0</v>
      </c>
      <c r="AJ11" s="338">
        <f>+'406- ENTREGA D EQUIP - N RECEPT'!BP30</f>
        <v>0</v>
      </c>
      <c r="AK11" s="338">
        <f>+'406- ENTREGA D EQUIP - N RECEPT'!BQ30</f>
        <v>0</v>
      </c>
    </row>
    <row r="12" spans="1:37" hidden="1" x14ac:dyDescent="0.4">
      <c r="A12" s="303">
        <f>+'406- ENTREGA D EQUIP - N RECEPT'!B31</f>
        <v>0</v>
      </c>
      <c r="B12" s="303">
        <f>+'406- ENTREGA D EQUIP - N RECEPT'!F31</f>
        <v>0</v>
      </c>
      <c r="C12" s="303" t="str">
        <f>+delivery_events!C$4</f>
        <v/>
      </c>
      <c r="D12" s="414">
        <f>+'406- ENTREGA D EQUIP - N RECEPT'!AY$9</f>
        <v>0</v>
      </c>
      <c r="E12" s="541">
        <f>+'406- ENTREGA D EQUIP - N RECEPT'!AY$3</f>
        <v>0</v>
      </c>
      <c r="F12" s="541">
        <f>'406- ENTREGA D EQUIP - N RECEPT'!AJ$21</f>
        <v>0</v>
      </c>
      <c r="G12" s="541" t="e">
        <f>IFERROR(IFERROR(+VLOOKUP('406- ENTREGA D EQUIP - N RECEPT'!X31,localidades,2,FALSE),VLOOKUP('406- ENTREGA D EQUIP - N RECEPT'!AY16,localidades,2,FALSE)),VLOOKUP('406- ENTREGA D EQUIP - N RECEPT'!AY$5,district_codes,2,FALSE))</f>
        <v>#N/A</v>
      </c>
      <c r="H12" s="564">
        <f>+'406- ENTREGA D EQUIP - N RECEPT'!L31</f>
        <v>0</v>
      </c>
      <c r="I12" s="564">
        <f>+'406- ENTREGA D EQUIP - N RECEPT'!J31</f>
        <v>0</v>
      </c>
      <c r="J12" s="564">
        <f>IF(+'406- ENTREGA D EQUIP - N RECEPT'!X$21=0,'406- ENTREGA D EQUIP - N RECEPT'!AY$6,+'406- ENTREGA D EQUIP - N RECEPT'!X$21)</f>
        <v>0</v>
      </c>
      <c r="K12" s="564">
        <f>'406- ENTREGA D EQUIP - N RECEPT'!AB31</f>
        <v>0</v>
      </c>
      <c r="L12" s="338" t="str">
        <f>IFERROR(VLOOKUP(+'406- ENTREGA D EQUIP - N RECEPT'!AS$17,kites,3,FALSE),"Outro")</f>
        <v>Kit de mecanização + comercialização</v>
      </c>
      <c r="M12" s="338">
        <f>+'406- ENTREGA D EQUIP - N RECEPT'!AS31</f>
        <v>0</v>
      </c>
      <c r="N12" s="338">
        <f>+'406- ENTREGA D EQUIP - N RECEPT'!AT31</f>
        <v>0</v>
      </c>
      <c r="O12" s="338">
        <f>+'406- ENTREGA D EQUIP - N RECEPT'!AU31</f>
        <v>0</v>
      </c>
      <c r="P12" s="338">
        <f>+'406- ENTREGA D EQUIP - N RECEPT'!AV31</f>
        <v>0</v>
      </c>
      <c r="Q12" s="338">
        <f>+'406- ENTREGA D EQUIP - N RECEPT'!AW31</f>
        <v>0</v>
      </c>
      <c r="R12" s="338">
        <f>+'406- ENTREGA D EQUIP - N RECEPT'!AX31</f>
        <v>0</v>
      </c>
      <c r="S12" s="338">
        <f>+'406- ENTREGA D EQUIP - N RECEPT'!AY31</f>
        <v>0</v>
      </c>
      <c r="T12" s="338">
        <f>+'406- ENTREGA D EQUIP - N RECEPT'!AZ31</f>
        <v>0</v>
      </c>
      <c r="U12" s="338">
        <f>+'406- ENTREGA D EQUIP - N RECEPT'!BA31</f>
        <v>0</v>
      </c>
      <c r="V12" s="338">
        <f>+'406- ENTREGA D EQUIP - N RECEPT'!BB31</f>
        <v>0</v>
      </c>
      <c r="W12" s="338">
        <f>+'406- ENTREGA D EQUIP - N RECEPT'!BC31</f>
        <v>0</v>
      </c>
      <c r="X12" s="338">
        <f>+'406- ENTREGA D EQUIP - N RECEPT'!BD31</f>
        <v>0</v>
      </c>
      <c r="Y12" s="338">
        <f>+'406- ENTREGA D EQUIP - N RECEPT'!BE31</f>
        <v>0</v>
      </c>
      <c r="Z12" s="338">
        <f>+'406- ENTREGA D EQUIP - N RECEPT'!BF31</f>
        <v>0</v>
      </c>
      <c r="AA12" s="338">
        <f>+'406- ENTREGA D EQUIP - N RECEPT'!BG31</f>
        <v>0</v>
      </c>
      <c r="AB12" s="338">
        <f>+'406- ENTREGA D EQUIP - N RECEPT'!BH31</f>
        <v>0</v>
      </c>
      <c r="AC12" s="338">
        <f>+'406- ENTREGA D EQUIP - N RECEPT'!BI31</f>
        <v>0</v>
      </c>
      <c r="AD12" s="338">
        <f>+'406- ENTREGA D EQUIP - N RECEPT'!BJ31</f>
        <v>0</v>
      </c>
      <c r="AE12" s="338">
        <f>+'406- ENTREGA D EQUIP - N RECEPT'!BK31</f>
        <v>0</v>
      </c>
      <c r="AF12" s="338">
        <f>+'406- ENTREGA D EQUIP - N RECEPT'!BL31</f>
        <v>0</v>
      </c>
      <c r="AG12" s="338">
        <f>+'406- ENTREGA D EQUIP - N RECEPT'!BM31</f>
        <v>0</v>
      </c>
      <c r="AH12" s="338">
        <f>+'406- ENTREGA D EQUIP - N RECEPT'!BN31</f>
        <v>0</v>
      </c>
      <c r="AI12" s="338">
        <f>+'406- ENTREGA D EQUIP - N RECEPT'!BO31</f>
        <v>0</v>
      </c>
      <c r="AJ12" s="338">
        <f>+'406- ENTREGA D EQUIP - N RECEPT'!BP31</f>
        <v>0</v>
      </c>
      <c r="AK12" s="338">
        <f>+'406- ENTREGA D EQUIP - N RECEPT'!BQ31</f>
        <v>0</v>
      </c>
    </row>
    <row r="13" spans="1:37" hidden="1" x14ac:dyDescent="0.4">
      <c r="A13" s="303">
        <f>+'406- ENTREGA D EQUIP - N RECEPT'!B32</f>
        <v>0</v>
      </c>
      <c r="B13" s="303">
        <f>+'406- ENTREGA D EQUIP - N RECEPT'!F32</f>
        <v>0</v>
      </c>
      <c r="C13" s="303" t="str">
        <f>+delivery_events!C$4</f>
        <v/>
      </c>
      <c r="D13" s="414">
        <f>+'406- ENTREGA D EQUIP - N RECEPT'!AY$9</f>
        <v>0</v>
      </c>
      <c r="E13" s="541">
        <f>+'406- ENTREGA D EQUIP - N RECEPT'!AY$3</f>
        <v>0</v>
      </c>
      <c r="F13" s="541">
        <f>'406- ENTREGA D EQUIP - N RECEPT'!AJ$21</f>
        <v>0</v>
      </c>
      <c r="G13" s="541" t="e">
        <f>IFERROR(IFERROR(+VLOOKUP('406- ENTREGA D EQUIP - N RECEPT'!X32,localidades,2,FALSE),VLOOKUP('406- ENTREGA D EQUIP - N RECEPT'!AY17,localidades,2,FALSE)),VLOOKUP('406- ENTREGA D EQUIP - N RECEPT'!AY$5,district_codes,2,FALSE))</f>
        <v>#N/A</v>
      </c>
      <c r="H13" s="564">
        <f>+'406- ENTREGA D EQUIP - N RECEPT'!L32</f>
        <v>0</v>
      </c>
      <c r="I13" s="564">
        <f>+'406- ENTREGA D EQUIP - N RECEPT'!J32</f>
        <v>0</v>
      </c>
      <c r="J13" s="564">
        <f>IF(+'406- ENTREGA D EQUIP - N RECEPT'!X$21=0,'406- ENTREGA D EQUIP - N RECEPT'!AY$6,+'406- ENTREGA D EQUIP - N RECEPT'!X$21)</f>
        <v>0</v>
      </c>
      <c r="K13" s="564">
        <f>'406- ENTREGA D EQUIP - N RECEPT'!AB32</f>
        <v>0</v>
      </c>
      <c r="L13" s="338" t="str">
        <f>IFERROR(VLOOKUP(+'406- ENTREGA D EQUIP - N RECEPT'!AS$17,kites,3,FALSE),"Outro")</f>
        <v>Kit de mecanização + comercialização</v>
      </c>
      <c r="M13" s="338">
        <f>+'406- ENTREGA D EQUIP - N RECEPT'!AS32</f>
        <v>0</v>
      </c>
      <c r="N13" s="338">
        <f>+'406- ENTREGA D EQUIP - N RECEPT'!AT32</f>
        <v>0</v>
      </c>
      <c r="O13" s="338">
        <f>+'406- ENTREGA D EQUIP - N RECEPT'!AU32</f>
        <v>0</v>
      </c>
      <c r="P13" s="338">
        <f>+'406- ENTREGA D EQUIP - N RECEPT'!AV32</f>
        <v>0</v>
      </c>
      <c r="Q13" s="338">
        <f>+'406- ENTREGA D EQUIP - N RECEPT'!AW32</f>
        <v>0</v>
      </c>
      <c r="R13" s="338">
        <f>+'406- ENTREGA D EQUIP - N RECEPT'!AX32</f>
        <v>0</v>
      </c>
      <c r="S13" s="338">
        <f>+'406- ENTREGA D EQUIP - N RECEPT'!AY32</f>
        <v>0</v>
      </c>
      <c r="T13" s="338">
        <f>+'406- ENTREGA D EQUIP - N RECEPT'!AZ32</f>
        <v>0</v>
      </c>
      <c r="U13" s="338">
        <f>+'406- ENTREGA D EQUIP - N RECEPT'!BA32</f>
        <v>0</v>
      </c>
      <c r="V13" s="338">
        <f>+'406- ENTREGA D EQUIP - N RECEPT'!BB32</f>
        <v>0</v>
      </c>
      <c r="W13" s="338">
        <f>+'406- ENTREGA D EQUIP - N RECEPT'!BC32</f>
        <v>0</v>
      </c>
      <c r="X13" s="338">
        <f>+'406- ENTREGA D EQUIP - N RECEPT'!BD32</f>
        <v>0</v>
      </c>
      <c r="Y13" s="338">
        <f>+'406- ENTREGA D EQUIP - N RECEPT'!BE32</f>
        <v>0</v>
      </c>
      <c r="Z13" s="338">
        <f>+'406- ENTREGA D EQUIP - N RECEPT'!BF32</f>
        <v>0</v>
      </c>
      <c r="AA13" s="338">
        <f>+'406- ENTREGA D EQUIP - N RECEPT'!BG32</f>
        <v>0</v>
      </c>
      <c r="AB13" s="338">
        <f>+'406- ENTREGA D EQUIP - N RECEPT'!BH32</f>
        <v>0</v>
      </c>
      <c r="AC13" s="338">
        <f>+'406- ENTREGA D EQUIP - N RECEPT'!BI32</f>
        <v>0</v>
      </c>
      <c r="AD13" s="338">
        <f>+'406- ENTREGA D EQUIP - N RECEPT'!BJ32</f>
        <v>0</v>
      </c>
      <c r="AE13" s="338">
        <f>+'406- ENTREGA D EQUIP - N RECEPT'!BK32</f>
        <v>0</v>
      </c>
      <c r="AF13" s="338">
        <f>+'406- ENTREGA D EQUIP - N RECEPT'!BL32</f>
        <v>0</v>
      </c>
      <c r="AG13" s="338">
        <f>+'406- ENTREGA D EQUIP - N RECEPT'!BM32</f>
        <v>0</v>
      </c>
      <c r="AH13" s="338">
        <f>+'406- ENTREGA D EQUIP - N RECEPT'!BN32</f>
        <v>0</v>
      </c>
      <c r="AI13" s="338">
        <f>+'406- ENTREGA D EQUIP - N RECEPT'!BO32</f>
        <v>0</v>
      </c>
      <c r="AJ13" s="338">
        <f>+'406- ENTREGA D EQUIP - N RECEPT'!BP32</f>
        <v>0</v>
      </c>
      <c r="AK13" s="338">
        <f>+'406- ENTREGA D EQUIP - N RECEPT'!BQ32</f>
        <v>0</v>
      </c>
    </row>
    <row r="14" spans="1:37" hidden="1" x14ac:dyDescent="0.4">
      <c r="A14" s="303">
        <f>+'406- ENTREGA D EQUIP - N RECEPT'!B33</f>
        <v>0</v>
      </c>
      <c r="B14" s="303">
        <f>+'406- ENTREGA D EQUIP - N RECEPT'!F33</f>
        <v>0</v>
      </c>
      <c r="C14" s="303" t="str">
        <f>+delivery_events!C$4</f>
        <v/>
      </c>
      <c r="D14" s="414">
        <f>+'406- ENTREGA D EQUIP - N RECEPT'!AY$9</f>
        <v>0</v>
      </c>
      <c r="E14" s="541">
        <f>+'406- ENTREGA D EQUIP - N RECEPT'!AY$3</f>
        <v>0</v>
      </c>
      <c r="F14" s="541">
        <f>'406- ENTREGA D EQUIP - N RECEPT'!AJ$21</f>
        <v>0</v>
      </c>
      <c r="G14" s="541" t="e">
        <f>IFERROR(IFERROR(+VLOOKUP('406- ENTREGA D EQUIP - N RECEPT'!X33,localidades,2,FALSE),VLOOKUP('406- ENTREGA D EQUIP - N RECEPT'!AY18,localidades,2,FALSE)),VLOOKUP('406- ENTREGA D EQUIP - N RECEPT'!AY$5,district_codes,2,FALSE))</f>
        <v>#N/A</v>
      </c>
      <c r="H14" s="564">
        <f>+'406- ENTREGA D EQUIP - N RECEPT'!L33</f>
        <v>0</v>
      </c>
      <c r="I14" s="564">
        <f>+'406- ENTREGA D EQUIP - N RECEPT'!J33</f>
        <v>0</v>
      </c>
      <c r="J14" s="564">
        <f>IF(+'406- ENTREGA D EQUIP - N RECEPT'!X$21=0,'406- ENTREGA D EQUIP - N RECEPT'!AY$6,+'406- ENTREGA D EQUIP - N RECEPT'!X$21)</f>
        <v>0</v>
      </c>
      <c r="K14" s="564">
        <f>'406- ENTREGA D EQUIP - N RECEPT'!AB33</f>
        <v>0</v>
      </c>
      <c r="L14" s="338" t="str">
        <f>IFERROR(VLOOKUP(+'406- ENTREGA D EQUIP - N RECEPT'!AS$17,kites,3,FALSE),"Outro")</f>
        <v>Kit de mecanização + comercialização</v>
      </c>
      <c r="M14" s="338">
        <f>+'406- ENTREGA D EQUIP - N RECEPT'!AS33</f>
        <v>0</v>
      </c>
      <c r="N14" s="338">
        <f>+'406- ENTREGA D EQUIP - N RECEPT'!AT33</f>
        <v>0</v>
      </c>
      <c r="O14" s="338">
        <f>+'406- ENTREGA D EQUIP - N RECEPT'!AU33</f>
        <v>0</v>
      </c>
      <c r="P14" s="338">
        <f>+'406- ENTREGA D EQUIP - N RECEPT'!AV33</f>
        <v>0</v>
      </c>
      <c r="Q14" s="338">
        <f>+'406- ENTREGA D EQUIP - N RECEPT'!AW33</f>
        <v>0</v>
      </c>
      <c r="R14" s="338">
        <f>+'406- ENTREGA D EQUIP - N RECEPT'!AX33</f>
        <v>0</v>
      </c>
      <c r="S14" s="338">
        <f>+'406- ENTREGA D EQUIP - N RECEPT'!AY33</f>
        <v>0</v>
      </c>
      <c r="T14" s="338">
        <f>+'406- ENTREGA D EQUIP - N RECEPT'!AZ33</f>
        <v>0</v>
      </c>
      <c r="U14" s="338">
        <f>+'406- ENTREGA D EQUIP - N RECEPT'!BA33</f>
        <v>0</v>
      </c>
      <c r="V14" s="338">
        <f>+'406- ENTREGA D EQUIP - N RECEPT'!BB33</f>
        <v>0</v>
      </c>
      <c r="W14" s="338">
        <f>+'406- ENTREGA D EQUIP - N RECEPT'!BC33</f>
        <v>0</v>
      </c>
      <c r="X14" s="338">
        <f>+'406- ENTREGA D EQUIP - N RECEPT'!BD33</f>
        <v>0</v>
      </c>
      <c r="Y14" s="338">
        <f>+'406- ENTREGA D EQUIP - N RECEPT'!BE33</f>
        <v>0</v>
      </c>
      <c r="Z14" s="338">
        <f>+'406- ENTREGA D EQUIP - N RECEPT'!BF33</f>
        <v>0</v>
      </c>
      <c r="AA14" s="338">
        <f>+'406- ENTREGA D EQUIP - N RECEPT'!BG33</f>
        <v>0</v>
      </c>
      <c r="AB14" s="338">
        <f>+'406- ENTREGA D EQUIP - N RECEPT'!BH33</f>
        <v>0</v>
      </c>
      <c r="AC14" s="338">
        <f>+'406- ENTREGA D EQUIP - N RECEPT'!BI33</f>
        <v>0</v>
      </c>
      <c r="AD14" s="338">
        <f>+'406- ENTREGA D EQUIP - N RECEPT'!BJ33</f>
        <v>0</v>
      </c>
      <c r="AE14" s="338">
        <f>+'406- ENTREGA D EQUIP - N RECEPT'!BK33</f>
        <v>0</v>
      </c>
      <c r="AF14" s="338">
        <f>+'406- ENTREGA D EQUIP - N RECEPT'!BL33</f>
        <v>0</v>
      </c>
      <c r="AG14" s="338">
        <f>+'406- ENTREGA D EQUIP - N RECEPT'!BM33</f>
        <v>0</v>
      </c>
      <c r="AH14" s="338">
        <f>+'406- ENTREGA D EQUIP - N RECEPT'!BN33</f>
        <v>0</v>
      </c>
      <c r="AI14" s="338">
        <f>+'406- ENTREGA D EQUIP - N RECEPT'!BO33</f>
        <v>0</v>
      </c>
      <c r="AJ14" s="338">
        <f>+'406- ENTREGA D EQUIP - N RECEPT'!BP33</f>
        <v>0</v>
      </c>
      <c r="AK14" s="338">
        <f>+'406- ENTREGA D EQUIP - N RECEPT'!BQ33</f>
        <v>0</v>
      </c>
    </row>
    <row r="15" spans="1:37" hidden="1" x14ac:dyDescent="0.4">
      <c r="A15" s="303">
        <f>+'406- ENTREGA D EQUIP - N RECEPT'!B34</f>
        <v>0</v>
      </c>
      <c r="B15" s="303">
        <f>+'406- ENTREGA D EQUIP - N RECEPT'!F34</f>
        <v>0</v>
      </c>
      <c r="C15" s="303" t="str">
        <f>+delivery_events!C$4</f>
        <v/>
      </c>
      <c r="D15" s="414">
        <f>+'406- ENTREGA D EQUIP - N RECEPT'!AY$9</f>
        <v>0</v>
      </c>
      <c r="E15" s="541">
        <f>+'406- ENTREGA D EQUIP - N RECEPT'!AY$3</f>
        <v>0</v>
      </c>
      <c r="F15" s="541">
        <f>'406- ENTREGA D EQUIP - N RECEPT'!AJ$21</f>
        <v>0</v>
      </c>
      <c r="G15" s="541" t="e">
        <f>IFERROR(IFERROR(+VLOOKUP('406- ENTREGA D EQUIP - N RECEPT'!X34,localidades,2,FALSE),VLOOKUP('406- ENTREGA D EQUIP - N RECEPT'!AY19,localidades,2,FALSE)),VLOOKUP('406- ENTREGA D EQUIP - N RECEPT'!AY$5,district_codes,2,FALSE))</f>
        <v>#N/A</v>
      </c>
      <c r="H15" s="564">
        <f>+'406- ENTREGA D EQUIP - N RECEPT'!L34</f>
        <v>0</v>
      </c>
      <c r="I15" s="564">
        <f>+'406- ENTREGA D EQUIP - N RECEPT'!J34</f>
        <v>0</v>
      </c>
      <c r="J15" s="564">
        <f>IF(+'406- ENTREGA D EQUIP - N RECEPT'!X$21=0,'406- ENTREGA D EQUIP - N RECEPT'!AY$6,+'406- ENTREGA D EQUIP - N RECEPT'!X$21)</f>
        <v>0</v>
      </c>
      <c r="K15" s="564">
        <f>'406- ENTREGA D EQUIP - N RECEPT'!AB34</f>
        <v>0</v>
      </c>
      <c r="L15" s="338" t="str">
        <f>IFERROR(VLOOKUP(+'406- ENTREGA D EQUIP - N RECEPT'!AS$17,kites,3,FALSE),"Outro")</f>
        <v>Kit de mecanização + comercialização</v>
      </c>
      <c r="M15" s="338">
        <f>+'406- ENTREGA D EQUIP - N RECEPT'!AS34</f>
        <v>0</v>
      </c>
      <c r="N15" s="338">
        <f>+'406- ENTREGA D EQUIP - N RECEPT'!AT34</f>
        <v>0</v>
      </c>
      <c r="O15" s="338">
        <f>+'406- ENTREGA D EQUIP - N RECEPT'!AU34</f>
        <v>0</v>
      </c>
      <c r="P15" s="338">
        <f>+'406- ENTREGA D EQUIP - N RECEPT'!AV34</f>
        <v>0</v>
      </c>
      <c r="Q15" s="338">
        <f>+'406- ENTREGA D EQUIP - N RECEPT'!AW34</f>
        <v>0</v>
      </c>
      <c r="R15" s="338">
        <f>+'406- ENTREGA D EQUIP - N RECEPT'!AX34</f>
        <v>0</v>
      </c>
      <c r="S15" s="338">
        <f>+'406- ENTREGA D EQUIP - N RECEPT'!AY34</f>
        <v>0</v>
      </c>
      <c r="T15" s="338">
        <f>+'406- ENTREGA D EQUIP - N RECEPT'!AZ34</f>
        <v>0</v>
      </c>
      <c r="U15" s="338">
        <f>+'406- ENTREGA D EQUIP - N RECEPT'!BA34</f>
        <v>0</v>
      </c>
      <c r="V15" s="338">
        <f>+'406- ENTREGA D EQUIP - N RECEPT'!BB34</f>
        <v>0</v>
      </c>
      <c r="W15" s="338">
        <f>+'406- ENTREGA D EQUIP - N RECEPT'!BC34</f>
        <v>0</v>
      </c>
      <c r="X15" s="338">
        <f>+'406- ENTREGA D EQUIP - N RECEPT'!BD34</f>
        <v>0</v>
      </c>
      <c r="Y15" s="338">
        <f>+'406- ENTREGA D EQUIP - N RECEPT'!BE34</f>
        <v>0</v>
      </c>
      <c r="Z15" s="338">
        <f>+'406- ENTREGA D EQUIP - N RECEPT'!BF34</f>
        <v>0</v>
      </c>
      <c r="AA15" s="338">
        <f>+'406- ENTREGA D EQUIP - N RECEPT'!BG34</f>
        <v>0</v>
      </c>
      <c r="AB15" s="338">
        <f>+'406- ENTREGA D EQUIP - N RECEPT'!BH34</f>
        <v>0</v>
      </c>
      <c r="AC15" s="338">
        <f>+'406- ENTREGA D EQUIP - N RECEPT'!BI34</f>
        <v>0</v>
      </c>
      <c r="AD15" s="338">
        <f>+'406- ENTREGA D EQUIP - N RECEPT'!BJ34</f>
        <v>0</v>
      </c>
      <c r="AE15" s="338">
        <f>+'406- ENTREGA D EQUIP - N RECEPT'!BK34</f>
        <v>0</v>
      </c>
      <c r="AF15" s="338">
        <f>+'406- ENTREGA D EQUIP - N RECEPT'!BL34</f>
        <v>0</v>
      </c>
      <c r="AG15" s="338">
        <f>+'406- ENTREGA D EQUIP - N RECEPT'!BM34</f>
        <v>0</v>
      </c>
      <c r="AH15" s="338">
        <f>+'406- ENTREGA D EQUIP - N RECEPT'!BN34</f>
        <v>0</v>
      </c>
      <c r="AI15" s="338">
        <f>+'406- ENTREGA D EQUIP - N RECEPT'!BO34</f>
        <v>0</v>
      </c>
      <c r="AJ15" s="338">
        <f>+'406- ENTREGA D EQUIP - N RECEPT'!BP34</f>
        <v>0</v>
      </c>
      <c r="AK15" s="338">
        <f>+'406- ENTREGA D EQUIP - N RECEPT'!BQ34</f>
        <v>0</v>
      </c>
    </row>
    <row r="16" spans="1:37" hidden="1" x14ac:dyDescent="0.4">
      <c r="A16" s="303">
        <f>+'406- ENTREGA D EQUIP - N RECEPT'!B35</f>
        <v>0</v>
      </c>
      <c r="B16" s="303">
        <f>+'406- ENTREGA D EQUIP - N RECEPT'!F35</f>
        <v>0</v>
      </c>
      <c r="C16" s="303" t="str">
        <f>+delivery_events!C$4</f>
        <v/>
      </c>
      <c r="D16" s="414">
        <f>+'406- ENTREGA D EQUIP - N RECEPT'!AY$9</f>
        <v>0</v>
      </c>
      <c r="E16" s="541">
        <f>+'406- ENTREGA D EQUIP - N RECEPT'!AY$3</f>
        <v>0</v>
      </c>
      <c r="F16" s="541">
        <f>'406- ENTREGA D EQUIP - N RECEPT'!AJ$21</f>
        <v>0</v>
      </c>
      <c r="G16" s="541" t="e">
        <f>IFERROR(IFERROR(+VLOOKUP('406- ENTREGA D EQUIP - N RECEPT'!X35,localidades,2,FALSE),VLOOKUP('406- ENTREGA D EQUIP - N RECEPT'!AY20,localidades,2,FALSE)),VLOOKUP('406- ENTREGA D EQUIP - N RECEPT'!AY$5,district_codes,2,FALSE))</f>
        <v>#N/A</v>
      </c>
      <c r="H16" s="564">
        <f>+'406- ENTREGA D EQUIP - N RECEPT'!L35</f>
        <v>0</v>
      </c>
      <c r="I16" s="564">
        <f>+'406- ENTREGA D EQUIP - N RECEPT'!J35</f>
        <v>0</v>
      </c>
      <c r="J16" s="564">
        <f>IF(+'406- ENTREGA D EQUIP - N RECEPT'!X$21=0,'406- ENTREGA D EQUIP - N RECEPT'!AY$6,+'406- ENTREGA D EQUIP - N RECEPT'!X$21)</f>
        <v>0</v>
      </c>
      <c r="K16" s="564">
        <f>'406- ENTREGA D EQUIP - N RECEPT'!AB35</f>
        <v>0</v>
      </c>
      <c r="L16" s="338" t="str">
        <f>IFERROR(VLOOKUP(+'406- ENTREGA D EQUIP - N RECEPT'!AS$17,kites,3,FALSE),"Outro")</f>
        <v>Kit de mecanização + comercialização</v>
      </c>
      <c r="M16" s="338">
        <f>+'406- ENTREGA D EQUIP - N RECEPT'!AS35</f>
        <v>0</v>
      </c>
      <c r="N16" s="338">
        <f>+'406- ENTREGA D EQUIP - N RECEPT'!AT35</f>
        <v>0</v>
      </c>
      <c r="O16" s="338">
        <f>+'406- ENTREGA D EQUIP - N RECEPT'!AU35</f>
        <v>0</v>
      </c>
      <c r="P16" s="338">
        <f>+'406- ENTREGA D EQUIP - N RECEPT'!AV35</f>
        <v>0</v>
      </c>
      <c r="Q16" s="338">
        <f>+'406- ENTREGA D EQUIP - N RECEPT'!AW35</f>
        <v>0</v>
      </c>
      <c r="R16" s="338">
        <f>+'406- ENTREGA D EQUIP - N RECEPT'!AX35</f>
        <v>0</v>
      </c>
      <c r="S16" s="338">
        <f>+'406- ENTREGA D EQUIP - N RECEPT'!AY35</f>
        <v>0</v>
      </c>
      <c r="T16" s="338">
        <f>+'406- ENTREGA D EQUIP - N RECEPT'!AZ35</f>
        <v>0</v>
      </c>
      <c r="U16" s="338">
        <f>+'406- ENTREGA D EQUIP - N RECEPT'!BA35</f>
        <v>0</v>
      </c>
      <c r="V16" s="338">
        <f>+'406- ENTREGA D EQUIP - N RECEPT'!BB35</f>
        <v>0</v>
      </c>
      <c r="W16" s="338">
        <f>+'406- ENTREGA D EQUIP - N RECEPT'!BC35</f>
        <v>0</v>
      </c>
      <c r="X16" s="338">
        <f>+'406- ENTREGA D EQUIP - N RECEPT'!BD35</f>
        <v>0</v>
      </c>
      <c r="Y16" s="338">
        <f>+'406- ENTREGA D EQUIP - N RECEPT'!BE35</f>
        <v>0</v>
      </c>
      <c r="Z16" s="338">
        <f>+'406- ENTREGA D EQUIP - N RECEPT'!BF35</f>
        <v>0</v>
      </c>
      <c r="AA16" s="338">
        <f>+'406- ENTREGA D EQUIP - N RECEPT'!BG35</f>
        <v>0</v>
      </c>
      <c r="AB16" s="338">
        <f>+'406- ENTREGA D EQUIP - N RECEPT'!BH35</f>
        <v>0</v>
      </c>
      <c r="AC16" s="338">
        <f>+'406- ENTREGA D EQUIP - N RECEPT'!BI35</f>
        <v>0</v>
      </c>
      <c r="AD16" s="338">
        <f>+'406- ENTREGA D EQUIP - N RECEPT'!BJ35</f>
        <v>0</v>
      </c>
      <c r="AE16" s="338">
        <f>+'406- ENTREGA D EQUIP - N RECEPT'!BK35</f>
        <v>0</v>
      </c>
      <c r="AF16" s="338">
        <f>+'406- ENTREGA D EQUIP - N RECEPT'!BL35</f>
        <v>0</v>
      </c>
      <c r="AG16" s="338">
        <f>+'406- ENTREGA D EQUIP - N RECEPT'!BM35</f>
        <v>0</v>
      </c>
      <c r="AH16" s="338">
        <f>+'406- ENTREGA D EQUIP - N RECEPT'!BN35</f>
        <v>0</v>
      </c>
      <c r="AI16" s="338">
        <f>+'406- ENTREGA D EQUIP - N RECEPT'!BO35</f>
        <v>0</v>
      </c>
      <c r="AJ16" s="338">
        <f>+'406- ENTREGA D EQUIP - N RECEPT'!BP35</f>
        <v>0</v>
      </c>
      <c r="AK16" s="338">
        <f>+'406- ENTREGA D EQUIP - N RECEPT'!BQ35</f>
        <v>0</v>
      </c>
    </row>
    <row r="17" spans="1:37" hidden="1" x14ac:dyDescent="0.4">
      <c r="A17" s="303">
        <f>+'406- ENTREGA D EQUIP - N RECEPT'!B36</f>
        <v>0</v>
      </c>
      <c r="B17" s="303">
        <f>+'406- ENTREGA D EQUIP - N RECEPT'!F36</f>
        <v>0</v>
      </c>
      <c r="C17" s="303" t="str">
        <f>+delivery_events!C$4</f>
        <v/>
      </c>
      <c r="D17" s="414">
        <f>+'406- ENTREGA D EQUIP - N RECEPT'!AY$9</f>
        <v>0</v>
      </c>
      <c r="E17" s="541">
        <f>+'406- ENTREGA D EQUIP - N RECEPT'!AY$3</f>
        <v>0</v>
      </c>
      <c r="F17" s="541">
        <f>'406- ENTREGA D EQUIP - N RECEPT'!AJ$21</f>
        <v>0</v>
      </c>
      <c r="G17" s="541" t="e">
        <f>IFERROR(IFERROR(+VLOOKUP('406- ENTREGA D EQUIP - N RECEPT'!X36,localidades,2,FALSE),VLOOKUP('406- ENTREGA D EQUIP - N RECEPT'!AY21,localidades,2,FALSE)),VLOOKUP('406- ENTREGA D EQUIP - N RECEPT'!AY$5,district_codes,2,FALSE))</f>
        <v>#N/A</v>
      </c>
      <c r="H17" s="564">
        <f>+'406- ENTREGA D EQUIP - N RECEPT'!L36</f>
        <v>0</v>
      </c>
      <c r="I17" s="564">
        <f>+'406- ENTREGA D EQUIP - N RECEPT'!J36</f>
        <v>0</v>
      </c>
      <c r="J17" s="564">
        <f>IF(+'406- ENTREGA D EQUIP - N RECEPT'!X$21=0,'406- ENTREGA D EQUIP - N RECEPT'!AY$6,+'406- ENTREGA D EQUIP - N RECEPT'!X$21)</f>
        <v>0</v>
      </c>
      <c r="K17" s="564">
        <f>'406- ENTREGA D EQUIP - N RECEPT'!AB36</f>
        <v>0</v>
      </c>
      <c r="L17" s="338" t="str">
        <f>IFERROR(VLOOKUP(+'406- ENTREGA D EQUIP - N RECEPT'!AS$17,kites,3,FALSE),"Outro")</f>
        <v>Kit de mecanização + comercialização</v>
      </c>
      <c r="M17" s="338">
        <f>+'406- ENTREGA D EQUIP - N RECEPT'!AS36</f>
        <v>0</v>
      </c>
      <c r="N17" s="338">
        <f>+'406- ENTREGA D EQUIP - N RECEPT'!AT36</f>
        <v>0</v>
      </c>
      <c r="O17" s="338">
        <f>+'406- ENTREGA D EQUIP - N RECEPT'!AU36</f>
        <v>0</v>
      </c>
      <c r="P17" s="338">
        <f>+'406- ENTREGA D EQUIP - N RECEPT'!AV36</f>
        <v>0</v>
      </c>
      <c r="Q17" s="338">
        <f>+'406- ENTREGA D EQUIP - N RECEPT'!AW36</f>
        <v>0</v>
      </c>
      <c r="R17" s="338">
        <f>+'406- ENTREGA D EQUIP - N RECEPT'!AX36</f>
        <v>0</v>
      </c>
      <c r="S17" s="338">
        <f>+'406- ENTREGA D EQUIP - N RECEPT'!AY36</f>
        <v>0</v>
      </c>
      <c r="T17" s="338">
        <f>+'406- ENTREGA D EQUIP - N RECEPT'!AZ36</f>
        <v>0</v>
      </c>
      <c r="U17" s="338">
        <f>+'406- ENTREGA D EQUIP - N RECEPT'!BA36</f>
        <v>0</v>
      </c>
      <c r="V17" s="338">
        <f>+'406- ENTREGA D EQUIP - N RECEPT'!BB36</f>
        <v>0</v>
      </c>
      <c r="W17" s="338">
        <f>+'406- ENTREGA D EQUIP - N RECEPT'!BC36</f>
        <v>0</v>
      </c>
      <c r="X17" s="338">
        <f>+'406- ENTREGA D EQUIP - N RECEPT'!BD36</f>
        <v>0</v>
      </c>
      <c r="Y17" s="338">
        <f>+'406- ENTREGA D EQUIP - N RECEPT'!BE36</f>
        <v>0</v>
      </c>
      <c r="Z17" s="338">
        <f>+'406- ENTREGA D EQUIP - N RECEPT'!BF36</f>
        <v>0</v>
      </c>
      <c r="AA17" s="338">
        <f>+'406- ENTREGA D EQUIP - N RECEPT'!BG36</f>
        <v>0</v>
      </c>
      <c r="AB17" s="338">
        <f>+'406- ENTREGA D EQUIP - N RECEPT'!BH36</f>
        <v>0</v>
      </c>
      <c r="AC17" s="338">
        <f>+'406- ENTREGA D EQUIP - N RECEPT'!BI36</f>
        <v>0</v>
      </c>
      <c r="AD17" s="338">
        <f>+'406- ENTREGA D EQUIP - N RECEPT'!BJ36</f>
        <v>0</v>
      </c>
      <c r="AE17" s="338">
        <f>+'406- ENTREGA D EQUIP - N RECEPT'!BK36</f>
        <v>0</v>
      </c>
      <c r="AF17" s="338">
        <f>+'406- ENTREGA D EQUIP - N RECEPT'!BL36</f>
        <v>0</v>
      </c>
      <c r="AG17" s="338">
        <f>+'406- ENTREGA D EQUIP - N RECEPT'!BM36</f>
        <v>0</v>
      </c>
      <c r="AH17" s="338">
        <f>+'406- ENTREGA D EQUIP - N RECEPT'!BN36</f>
        <v>0</v>
      </c>
      <c r="AI17" s="338">
        <f>+'406- ENTREGA D EQUIP - N RECEPT'!BO36</f>
        <v>0</v>
      </c>
      <c r="AJ17" s="338">
        <f>+'406- ENTREGA D EQUIP - N RECEPT'!BP36</f>
        <v>0</v>
      </c>
      <c r="AK17" s="338">
        <f>+'406- ENTREGA D EQUIP - N RECEPT'!BQ36</f>
        <v>0</v>
      </c>
    </row>
    <row r="18" spans="1:37" hidden="1" x14ac:dyDescent="0.4">
      <c r="A18" s="303">
        <f>+'406- ENTREGA D EQUIP - N RECEPT'!B37</f>
        <v>0</v>
      </c>
      <c r="B18" s="303">
        <f>+'406- ENTREGA D EQUIP - N RECEPT'!F37</f>
        <v>0</v>
      </c>
      <c r="C18" s="303" t="str">
        <f>+delivery_events!C$4</f>
        <v/>
      </c>
      <c r="D18" s="414">
        <f>+'406- ENTREGA D EQUIP - N RECEPT'!AY$9</f>
        <v>0</v>
      </c>
      <c r="E18" s="541">
        <f>+'406- ENTREGA D EQUIP - N RECEPT'!AY$3</f>
        <v>0</v>
      </c>
      <c r="F18" s="541">
        <f>'406- ENTREGA D EQUIP - N RECEPT'!AJ$21</f>
        <v>0</v>
      </c>
      <c r="G18" s="541" t="e">
        <f>IFERROR(IFERROR(+VLOOKUP('406- ENTREGA D EQUIP - N RECEPT'!X37,localidades,2,FALSE),VLOOKUP('406- ENTREGA D EQUIP - N RECEPT'!AY22,localidades,2,FALSE)),VLOOKUP('406- ENTREGA D EQUIP - N RECEPT'!AY$5,district_codes,2,FALSE))</f>
        <v>#N/A</v>
      </c>
      <c r="H18" s="564">
        <f>+'406- ENTREGA D EQUIP - N RECEPT'!L37</f>
        <v>0</v>
      </c>
      <c r="I18" s="564">
        <f>+'406- ENTREGA D EQUIP - N RECEPT'!J37</f>
        <v>0</v>
      </c>
      <c r="J18" s="564">
        <f>IF(+'406- ENTREGA D EQUIP - N RECEPT'!X$21=0,'406- ENTREGA D EQUIP - N RECEPT'!AY$6,+'406- ENTREGA D EQUIP - N RECEPT'!X$21)</f>
        <v>0</v>
      </c>
      <c r="K18" s="564">
        <f>'406- ENTREGA D EQUIP - N RECEPT'!AB37</f>
        <v>0</v>
      </c>
      <c r="L18" s="338" t="str">
        <f>IFERROR(VLOOKUP(+'406- ENTREGA D EQUIP - N RECEPT'!AS$17,kites,3,FALSE),"Outro")</f>
        <v>Kit de mecanização + comercialização</v>
      </c>
      <c r="M18" s="338">
        <f>+'406- ENTREGA D EQUIP - N RECEPT'!AS37</f>
        <v>0</v>
      </c>
      <c r="N18" s="338">
        <f>+'406- ENTREGA D EQUIP - N RECEPT'!AT37</f>
        <v>0</v>
      </c>
      <c r="O18" s="338">
        <f>+'406- ENTREGA D EQUIP - N RECEPT'!AU37</f>
        <v>0</v>
      </c>
      <c r="P18" s="338">
        <f>+'406- ENTREGA D EQUIP - N RECEPT'!AV37</f>
        <v>0</v>
      </c>
      <c r="Q18" s="338">
        <f>+'406- ENTREGA D EQUIP - N RECEPT'!AW37</f>
        <v>0</v>
      </c>
      <c r="R18" s="338">
        <f>+'406- ENTREGA D EQUIP - N RECEPT'!AX37</f>
        <v>0</v>
      </c>
      <c r="S18" s="338">
        <f>+'406- ENTREGA D EQUIP - N RECEPT'!AY37</f>
        <v>0</v>
      </c>
      <c r="T18" s="338">
        <f>+'406- ENTREGA D EQUIP - N RECEPT'!AZ37</f>
        <v>0</v>
      </c>
      <c r="U18" s="338">
        <f>+'406- ENTREGA D EQUIP - N RECEPT'!BA37</f>
        <v>0</v>
      </c>
      <c r="V18" s="338">
        <f>+'406- ENTREGA D EQUIP - N RECEPT'!BB37</f>
        <v>0</v>
      </c>
      <c r="W18" s="338">
        <f>+'406- ENTREGA D EQUIP - N RECEPT'!BC37</f>
        <v>0</v>
      </c>
      <c r="X18" s="338">
        <f>+'406- ENTREGA D EQUIP - N RECEPT'!BD37</f>
        <v>0</v>
      </c>
      <c r="Y18" s="338">
        <f>+'406- ENTREGA D EQUIP - N RECEPT'!BE37</f>
        <v>0</v>
      </c>
      <c r="Z18" s="338">
        <f>+'406- ENTREGA D EQUIP - N RECEPT'!BF37</f>
        <v>0</v>
      </c>
      <c r="AA18" s="338">
        <f>+'406- ENTREGA D EQUIP - N RECEPT'!BG37</f>
        <v>0</v>
      </c>
      <c r="AB18" s="338">
        <f>+'406- ENTREGA D EQUIP - N RECEPT'!BH37</f>
        <v>0</v>
      </c>
      <c r="AC18" s="338">
        <f>+'406- ENTREGA D EQUIP - N RECEPT'!BI37</f>
        <v>0</v>
      </c>
      <c r="AD18" s="338">
        <f>+'406- ENTREGA D EQUIP - N RECEPT'!BJ37</f>
        <v>0</v>
      </c>
      <c r="AE18" s="338">
        <f>+'406- ENTREGA D EQUIP - N RECEPT'!BK37</f>
        <v>0</v>
      </c>
      <c r="AF18" s="338">
        <f>+'406- ENTREGA D EQUIP - N RECEPT'!BL37</f>
        <v>0</v>
      </c>
      <c r="AG18" s="338">
        <f>+'406- ENTREGA D EQUIP - N RECEPT'!BM37</f>
        <v>0</v>
      </c>
      <c r="AH18" s="338">
        <f>+'406- ENTREGA D EQUIP - N RECEPT'!BN37</f>
        <v>0</v>
      </c>
      <c r="AI18" s="338">
        <f>+'406- ENTREGA D EQUIP - N RECEPT'!BO37</f>
        <v>0</v>
      </c>
      <c r="AJ18" s="338">
        <f>+'406- ENTREGA D EQUIP - N RECEPT'!BP37</f>
        <v>0</v>
      </c>
      <c r="AK18" s="338">
        <f>+'406- ENTREGA D EQUIP - N RECEPT'!BQ37</f>
        <v>0</v>
      </c>
    </row>
    <row r="19" spans="1:37" hidden="1" x14ac:dyDescent="0.4">
      <c r="A19" s="303">
        <f>+'406- ENTREGA D EQUIP - N RECEPT'!B38</f>
        <v>0</v>
      </c>
      <c r="B19" s="303">
        <f>+'406- ENTREGA D EQUIP - N RECEPT'!F38</f>
        <v>0</v>
      </c>
      <c r="C19" s="303" t="str">
        <f>+delivery_events!C$4</f>
        <v/>
      </c>
      <c r="D19" s="414">
        <f>+'406- ENTREGA D EQUIP - N RECEPT'!AY$9</f>
        <v>0</v>
      </c>
      <c r="E19" s="541">
        <f>+'406- ENTREGA D EQUIP - N RECEPT'!AY$3</f>
        <v>0</v>
      </c>
      <c r="F19" s="541">
        <f>'406- ENTREGA D EQUIP - N RECEPT'!AJ$21</f>
        <v>0</v>
      </c>
      <c r="G19" s="541" t="e">
        <f>IFERROR(IFERROR(+VLOOKUP('406- ENTREGA D EQUIP - N RECEPT'!X38,localidades,2,FALSE),VLOOKUP('406- ENTREGA D EQUIP - N RECEPT'!AY23,localidades,2,FALSE)),VLOOKUP('406- ENTREGA D EQUIP - N RECEPT'!AY$5,district_codes,2,FALSE))</f>
        <v>#N/A</v>
      </c>
      <c r="H19" s="564">
        <f>+'406- ENTREGA D EQUIP - N RECEPT'!L38</f>
        <v>0</v>
      </c>
      <c r="I19" s="564">
        <f>+'406- ENTREGA D EQUIP - N RECEPT'!J38</f>
        <v>0</v>
      </c>
      <c r="J19" s="564">
        <f>IF(+'406- ENTREGA D EQUIP - N RECEPT'!X$21=0,'406- ENTREGA D EQUIP - N RECEPT'!AY$6,+'406- ENTREGA D EQUIP - N RECEPT'!X$21)</f>
        <v>0</v>
      </c>
      <c r="K19" s="564">
        <f>'406- ENTREGA D EQUIP - N RECEPT'!AB38</f>
        <v>0</v>
      </c>
      <c r="L19" s="338" t="str">
        <f>IFERROR(VLOOKUP(+'406- ENTREGA D EQUIP - N RECEPT'!AS$17,kites,3,FALSE),"Outro")</f>
        <v>Kit de mecanização + comercialização</v>
      </c>
      <c r="M19" s="338">
        <f>+'406- ENTREGA D EQUIP - N RECEPT'!AS38</f>
        <v>0</v>
      </c>
      <c r="N19" s="338">
        <f>+'406- ENTREGA D EQUIP - N RECEPT'!AT38</f>
        <v>0</v>
      </c>
      <c r="O19" s="338">
        <f>+'406- ENTREGA D EQUIP - N RECEPT'!AU38</f>
        <v>0</v>
      </c>
      <c r="P19" s="338">
        <f>+'406- ENTREGA D EQUIP - N RECEPT'!AV38</f>
        <v>0</v>
      </c>
      <c r="Q19" s="338">
        <f>+'406- ENTREGA D EQUIP - N RECEPT'!AW38</f>
        <v>0</v>
      </c>
      <c r="R19" s="338">
        <f>+'406- ENTREGA D EQUIP - N RECEPT'!AX38</f>
        <v>0</v>
      </c>
      <c r="S19" s="338">
        <f>+'406- ENTREGA D EQUIP - N RECEPT'!AY38</f>
        <v>0</v>
      </c>
      <c r="T19" s="338">
        <f>+'406- ENTREGA D EQUIP - N RECEPT'!AZ38</f>
        <v>0</v>
      </c>
      <c r="U19" s="338">
        <f>+'406- ENTREGA D EQUIP - N RECEPT'!BA38</f>
        <v>0</v>
      </c>
      <c r="V19" s="338">
        <f>+'406- ENTREGA D EQUIP - N RECEPT'!BB38</f>
        <v>0</v>
      </c>
      <c r="W19" s="338">
        <f>+'406- ENTREGA D EQUIP - N RECEPT'!BC38</f>
        <v>0</v>
      </c>
      <c r="X19" s="338">
        <f>+'406- ENTREGA D EQUIP - N RECEPT'!BD38</f>
        <v>0</v>
      </c>
      <c r="Y19" s="338">
        <f>+'406- ENTREGA D EQUIP - N RECEPT'!BE38</f>
        <v>0</v>
      </c>
      <c r="Z19" s="338">
        <f>+'406- ENTREGA D EQUIP - N RECEPT'!BF38</f>
        <v>0</v>
      </c>
      <c r="AA19" s="338">
        <f>+'406- ENTREGA D EQUIP - N RECEPT'!BG38</f>
        <v>0</v>
      </c>
      <c r="AB19" s="338">
        <f>+'406- ENTREGA D EQUIP - N RECEPT'!BH38</f>
        <v>0</v>
      </c>
      <c r="AC19" s="338">
        <f>+'406- ENTREGA D EQUIP - N RECEPT'!BI38</f>
        <v>0</v>
      </c>
      <c r="AD19" s="338">
        <f>+'406- ENTREGA D EQUIP - N RECEPT'!BJ38</f>
        <v>0</v>
      </c>
      <c r="AE19" s="338">
        <f>+'406- ENTREGA D EQUIP - N RECEPT'!BK38</f>
        <v>0</v>
      </c>
      <c r="AF19" s="338">
        <f>+'406- ENTREGA D EQUIP - N RECEPT'!BL38</f>
        <v>0</v>
      </c>
      <c r="AG19" s="338">
        <f>+'406- ENTREGA D EQUIP - N RECEPT'!BM38</f>
        <v>0</v>
      </c>
      <c r="AH19" s="338">
        <f>+'406- ENTREGA D EQUIP - N RECEPT'!BN38</f>
        <v>0</v>
      </c>
      <c r="AI19" s="338">
        <f>+'406- ENTREGA D EQUIP - N RECEPT'!BO38</f>
        <v>0</v>
      </c>
      <c r="AJ19" s="338">
        <f>+'406- ENTREGA D EQUIP - N RECEPT'!BP38</f>
        <v>0</v>
      </c>
      <c r="AK19" s="338">
        <f>+'406- ENTREGA D EQUIP - N RECEPT'!BQ38</f>
        <v>0</v>
      </c>
    </row>
    <row r="20" spans="1:37" hidden="1" x14ac:dyDescent="0.4">
      <c r="A20" s="303">
        <f>+'406- ENTREGA D EQUIP - N RECEPT'!B39</f>
        <v>0</v>
      </c>
      <c r="B20" s="303">
        <f>+'406- ENTREGA D EQUIP - N RECEPT'!F39</f>
        <v>0</v>
      </c>
      <c r="C20" s="303" t="str">
        <f>+delivery_events!C$4</f>
        <v/>
      </c>
      <c r="D20" s="414">
        <f>+'406- ENTREGA D EQUIP - N RECEPT'!AY$9</f>
        <v>0</v>
      </c>
      <c r="E20" s="541">
        <f>+'406- ENTREGA D EQUIP - N RECEPT'!AY$3</f>
        <v>0</v>
      </c>
      <c r="F20" s="541">
        <f>'406- ENTREGA D EQUIP - N RECEPT'!AJ$21</f>
        <v>0</v>
      </c>
      <c r="G20" s="541" t="e">
        <f>IFERROR(IFERROR(+VLOOKUP('406- ENTREGA D EQUIP - N RECEPT'!X39,localidades,2,FALSE),VLOOKUP('406- ENTREGA D EQUIP - N RECEPT'!AY24,localidades,2,FALSE)),VLOOKUP('406- ENTREGA D EQUIP - N RECEPT'!AY$5,district_codes,2,FALSE))</f>
        <v>#N/A</v>
      </c>
      <c r="H20" s="564">
        <f>+'406- ENTREGA D EQUIP - N RECEPT'!L39</f>
        <v>0</v>
      </c>
      <c r="I20" s="564">
        <f>+'406- ENTREGA D EQUIP - N RECEPT'!J39</f>
        <v>0</v>
      </c>
      <c r="J20" s="564">
        <f>IF(+'406- ENTREGA D EQUIP - N RECEPT'!X$21=0,'406- ENTREGA D EQUIP - N RECEPT'!AY$6,+'406- ENTREGA D EQUIP - N RECEPT'!X$21)</f>
        <v>0</v>
      </c>
      <c r="K20" s="564">
        <f>'406- ENTREGA D EQUIP - N RECEPT'!AB39</f>
        <v>0</v>
      </c>
      <c r="L20" s="338" t="str">
        <f>IFERROR(VLOOKUP(+'406- ENTREGA D EQUIP - N RECEPT'!AS$17,kites,3,FALSE),"Outro")</f>
        <v>Kit de mecanização + comercialização</v>
      </c>
      <c r="M20" s="338">
        <f>+'406- ENTREGA D EQUIP - N RECEPT'!AS39</f>
        <v>0</v>
      </c>
      <c r="N20" s="338">
        <f>+'406- ENTREGA D EQUIP - N RECEPT'!AT39</f>
        <v>0</v>
      </c>
      <c r="O20" s="338">
        <f>+'406- ENTREGA D EQUIP - N RECEPT'!AU39</f>
        <v>0</v>
      </c>
      <c r="P20" s="338">
        <f>+'406- ENTREGA D EQUIP - N RECEPT'!AV39</f>
        <v>0</v>
      </c>
      <c r="Q20" s="338">
        <f>+'406- ENTREGA D EQUIP - N RECEPT'!AW39</f>
        <v>0</v>
      </c>
      <c r="R20" s="338">
        <f>+'406- ENTREGA D EQUIP - N RECEPT'!AX39</f>
        <v>0</v>
      </c>
      <c r="S20" s="338">
        <f>+'406- ENTREGA D EQUIP - N RECEPT'!AY39</f>
        <v>0</v>
      </c>
      <c r="T20" s="338">
        <f>+'406- ENTREGA D EQUIP - N RECEPT'!AZ39</f>
        <v>0</v>
      </c>
      <c r="U20" s="338">
        <f>+'406- ENTREGA D EQUIP - N RECEPT'!BA39</f>
        <v>0</v>
      </c>
      <c r="V20" s="338">
        <f>+'406- ENTREGA D EQUIP - N RECEPT'!BB39</f>
        <v>0</v>
      </c>
      <c r="W20" s="338">
        <f>+'406- ENTREGA D EQUIP - N RECEPT'!BC39</f>
        <v>0</v>
      </c>
      <c r="X20" s="338">
        <f>+'406- ENTREGA D EQUIP - N RECEPT'!BD39</f>
        <v>0</v>
      </c>
      <c r="Y20" s="338">
        <f>+'406- ENTREGA D EQUIP - N RECEPT'!BE39</f>
        <v>0</v>
      </c>
      <c r="Z20" s="338">
        <f>+'406- ENTREGA D EQUIP - N RECEPT'!BF39</f>
        <v>0</v>
      </c>
      <c r="AA20" s="338">
        <f>+'406- ENTREGA D EQUIP - N RECEPT'!BG39</f>
        <v>0</v>
      </c>
      <c r="AB20" s="338">
        <f>+'406- ENTREGA D EQUIP - N RECEPT'!BH39</f>
        <v>0</v>
      </c>
      <c r="AC20" s="338">
        <f>+'406- ENTREGA D EQUIP - N RECEPT'!BI39</f>
        <v>0</v>
      </c>
      <c r="AD20" s="338">
        <f>+'406- ENTREGA D EQUIP - N RECEPT'!BJ39</f>
        <v>0</v>
      </c>
      <c r="AE20" s="338">
        <f>+'406- ENTREGA D EQUIP - N RECEPT'!BK39</f>
        <v>0</v>
      </c>
      <c r="AF20" s="338">
        <f>+'406- ENTREGA D EQUIP - N RECEPT'!BL39</f>
        <v>0</v>
      </c>
      <c r="AG20" s="338">
        <f>+'406- ENTREGA D EQUIP - N RECEPT'!BM39</f>
        <v>0</v>
      </c>
      <c r="AH20" s="338">
        <f>+'406- ENTREGA D EQUIP - N RECEPT'!BN39</f>
        <v>0</v>
      </c>
      <c r="AI20" s="338">
        <f>+'406- ENTREGA D EQUIP - N RECEPT'!BO39</f>
        <v>0</v>
      </c>
      <c r="AJ20" s="338">
        <f>+'406- ENTREGA D EQUIP - N RECEPT'!BP39</f>
        <v>0</v>
      </c>
      <c r="AK20" s="338">
        <f>+'406- ENTREGA D EQUIP - N RECEPT'!BQ39</f>
        <v>0</v>
      </c>
    </row>
    <row r="21" spans="1:37" hidden="1" x14ac:dyDescent="0.4">
      <c r="A21" s="303">
        <f>+'406- ENTREGA D EQUIP - N RECEPT'!B40</f>
        <v>0</v>
      </c>
      <c r="B21" s="303">
        <f>+'406- ENTREGA D EQUIP - N RECEPT'!F40</f>
        <v>0</v>
      </c>
      <c r="C21" s="303" t="str">
        <f>+delivery_events!C$4</f>
        <v/>
      </c>
      <c r="D21" s="414">
        <f>+'406- ENTREGA D EQUIP - N RECEPT'!AY$9</f>
        <v>0</v>
      </c>
      <c r="E21" s="541">
        <f>+'406- ENTREGA D EQUIP - N RECEPT'!AY$3</f>
        <v>0</v>
      </c>
      <c r="F21" s="541">
        <f>'406- ENTREGA D EQUIP - N RECEPT'!AJ$21</f>
        <v>0</v>
      </c>
      <c r="G21" s="541" t="e">
        <f>IFERROR(IFERROR(+VLOOKUP('406- ENTREGA D EQUIP - N RECEPT'!X40,localidades,2,FALSE),VLOOKUP('406- ENTREGA D EQUIP - N RECEPT'!AY25,localidades,2,FALSE)),VLOOKUP('406- ENTREGA D EQUIP - N RECEPT'!AY$5,district_codes,2,FALSE))</f>
        <v>#N/A</v>
      </c>
      <c r="H21" s="564">
        <f>+'406- ENTREGA D EQUIP - N RECEPT'!L40</f>
        <v>0</v>
      </c>
      <c r="I21" s="564">
        <f>+'406- ENTREGA D EQUIP - N RECEPT'!J40</f>
        <v>0</v>
      </c>
      <c r="J21" s="564">
        <f>IF(+'406- ENTREGA D EQUIP - N RECEPT'!X$21=0,'406- ENTREGA D EQUIP - N RECEPT'!AY$6,+'406- ENTREGA D EQUIP - N RECEPT'!X$21)</f>
        <v>0</v>
      </c>
      <c r="K21" s="564">
        <f>'406- ENTREGA D EQUIP - N RECEPT'!AB40</f>
        <v>0</v>
      </c>
      <c r="L21" s="338" t="str">
        <f>IFERROR(VLOOKUP(+'406- ENTREGA D EQUIP - N RECEPT'!AS$17,kites,3,FALSE),"Outro")</f>
        <v>Kit de mecanização + comercialização</v>
      </c>
      <c r="M21" s="338">
        <f>+'406- ENTREGA D EQUIP - N RECEPT'!AS40</f>
        <v>0</v>
      </c>
      <c r="N21" s="338">
        <f>+'406- ENTREGA D EQUIP - N RECEPT'!AT40</f>
        <v>0</v>
      </c>
      <c r="O21" s="338">
        <f>+'406- ENTREGA D EQUIP - N RECEPT'!AU40</f>
        <v>0</v>
      </c>
      <c r="P21" s="338">
        <f>+'406- ENTREGA D EQUIP - N RECEPT'!AV40</f>
        <v>0</v>
      </c>
      <c r="Q21" s="338">
        <f>+'406- ENTREGA D EQUIP - N RECEPT'!AW40</f>
        <v>0</v>
      </c>
      <c r="R21" s="338">
        <f>+'406- ENTREGA D EQUIP - N RECEPT'!AX40</f>
        <v>0</v>
      </c>
      <c r="S21" s="338">
        <f>+'406- ENTREGA D EQUIP - N RECEPT'!AY40</f>
        <v>0</v>
      </c>
      <c r="T21" s="338">
        <f>+'406- ENTREGA D EQUIP - N RECEPT'!AZ40</f>
        <v>0</v>
      </c>
      <c r="U21" s="338">
        <f>+'406- ENTREGA D EQUIP - N RECEPT'!BA40</f>
        <v>0</v>
      </c>
      <c r="V21" s="338">
        <f>+'406- ENTREGA D EQUIP - N RECEPT'!BB40</f>
        <v>0</v>
      </c>
      <c r="W21" s="338">
        <f>+'406- ENTREGA D EQUIP - N RECEPT'!BC40</f>
        <v>0</v>
      </c>
      <c r="X21" s="338">
        <f>+'406- ENTREGA D EQUIP - N RECEPT'!BD40</f>
        <v>0</v>
      </c>
      <c r="Y21" s="338">
        <f>+'406- ENTREGA D EQUIP - N RECEPT'!BE40</f>
        <v>0</v>
      </c>
      <c r="Z21" s="338">
        <f>+'406- ENTREGA D EQUIP - N RECEPT'!BF40</f>
        <v>0</v>
      </c>
      <c r="AA21" s="338">
        <f>+'406- ENTREGA D EQUIP - N RECEPT'!BG40</f>
        <v>0</v>
      </c>
      <c r="AB21" s="338">
        <f>+'406- ENTREGA D EQUIP - N RECEPT'!BH40</f>
        <v>0</v>
      </c>
      <c r="AC21" s="338">
        <f>+'406- ENTREGA D EQUIP - N RECEPT'!BI40</f>
        <v>0</v>
      </c>
      <c r="AD21" s="338">
        <f>+'406- ENTREGA D EQUIP - N RECEPT'!BJ40</f>
        <v>0</v>
      </c>
      <c r="AE21" s="338">
        <f>+'406- ENTREGA D EQUIP - N RECEPT'!BK40</f>
        <v>0</v>
      </c>
      <c r="AF21" s="338">
        <f>+'406- ENTREGA D EQUIP - N RECEPT'!BL40</f>
        <v>0</v>
      </c>
      <c r="AG21" s="338">
        <f>+'406- ENTREGA D EQUIP - N RECEPT'!BM40</f>
        <v>0</v>
      </c>
      <c r="AH21" s="338">
        <f>+'406- ENTREGA D EQUIP - N RECEPT'!BN40</f>
        <v>0</v>
      </c>
      <c r="AI21" s="338">
        <f>+'406- ENTREGA D EQUIP - N RECEPT'!BO40</f>
        <v>0</v>
      </c>
      <c r="AJ21" s="338">
        <f>+'406- ENTREGA D EQUIP - N RECEPT'!BP40</f>
        <v>0</v>
      </c>
      <c r="AK21" s="338">
        <f>+'406- ENTREGA D EQUIP - N RECEPT'!BQ40</f>
        <v>0</v>
      </c>
    </row>
    <row r="22" spans="1:37" hidden="1" x14ac:dyDescent="0.4">
      <c r="A22" s="303">
        <f>+'406- ENTREGA D EQUIP - N RECEPT'!B41</f>
        <v>0</v>
      </c>
      <c r="B22" s="303">
        <f>+'406- ENTREGA D EQUIP - N RECEPT'!F41</f>
        <v>0</v>
      </c>
      <c r="C22" s="303" t="str">
        <f>+delivery_events!C$4</f>
        <v/>
      </c>
      <c r="D22" s="414">
        <f>+'406- ENTREGA D EQUIP - N RECEPT'!AY$9</f>
        <v>0</v>
      </c>
      <c r="E22" s="541">
        <f>+'406- ENTREGA D EQUIP - N RECEPT'!AY$3</f>
        <v>0</v>
      </c>
      <c r="F22" s="541">
        <f>'406- ENTREGA D EQUIP - N RECEPT'!AJ$21</f>
        <v>0</v>
      </c>
      <c r="G22" s="541" t="e">
        <f>IFERROR(IFERROR(+VLOOKUP('406- ENTREGA D EQUIP - N RECEPT'!X41,localidades,2,FALSE),VLOOKUP('406- ENTREGA D EQUIP - N RECEPT'!AY26,localidades,2,FALSE)),VLOOKUP('406- ENTREGA D EQUIP - N RECEPT'!AY$5,district_codes,2,FALSE))</f>
        <v>#N/A</v>
      </c>
      <c r="H22" s="564">
        <f>+'406- ENTREGA D EQUIP - N RECEPT'!L41</f>
        <v>0</v>
      </c>
      <c r="I22" s="564">
        <f>+'406- ENTREGA D EQUIP - N RECEPT'!J41</f>
        <v>0</v>
      </c>
      <c r="J22" s="564">
        <f>IF(+'406- ENTREGA D EQUIP - N RECEPT'!X$21=0,'406- ENTREGA D EQUIP - N RECEPT'!AY$6,+'406- ENTREGA D EQUIP - N RECEPT'!X$21)</f>
        <v>0</v>
      </c>
      <c r="K22" s="564">
        <f>'406- ENTREGA D EQUIP - N RECEPT'!AB41</f>
        <v>0</v>
      </c>
      <c r="L22" s="338" t="str">
        <f>IFERROR(VLOOKUP(+'406- ENTREGA D EQUIP - N RECEPT'!AS$17,kites,3,FALSE),"Outro")</f>
        <v>Kit de mecanização + comercialização</v>
      </c>
      <c r="M22" s="338">
        <f>+'406- ENTREGA D EQUIP - N RECEPT'!AS41</f>
        <v>0</v>
      </c>
      <c r="N22" s="338">
        <f>+'406- ENTREGA D EQUIP - N RECEPT'!AT41</f>
        <v>0</v>
      </c>
      <c r="O22" s="338">
        <f>+'406- ENTREGA D EQUIP - N RECEPT'!AU41</f>
        <v>0</v>
      </c>
      <c r="P22" s="338">
        <f>+'406- ENTREGA D EQUIP - N RECEPT'!AV41</f>
        <v>0</v>
      </c>
      <c r="Q22" s="338">
        <f>+'406- ENTREGA D EQUIP - N RECEPT'!AW41</f>
        <v>0</v>
      </c>
      <c r="R22" s="338">
        <f>+'406- ENTREGA D EQUIP - N RECEPT'!AX41</f>
        <v>0</v>
      </c>
      <c r="S22" s="338">
        <f>+'406- ENTREGA D EQUIP - N RECEPT'!AY41</f>
        <v>0</v>
      </c>
      <c r="T22" s="338">
        <f>+'406- ENTREGA D EQUIP - N RECEPT'!AZ41</f>
        <v>0</v>
      </c>
      <c r="U22" s="338">
        <f>+'406- ENTREGA D EQUIP - N RECEPT'!BA41</f>
        <v>0</v>
      </c>
      <c r="V22" s="338">
        <f>+'406- ENTREGA D EQUIP - N RECEPT'!BB41</f>
        <v>0</v>
      </c>
      <c r="W22" s="338">
        <f>+'406- ENTREGA D EQUIP - N RECEPT'!BC41</f>
        <v>0</v>
      </c>
      <c r="X22" s="338">
        <f>+'406- ENTREGA D EQUIP - N RECEPT'!BD41</f>
        <v>0</v>
      </c>
      <c r="Y22" s="338">
        <f>+'406- ENTREGA D EQUIP - N RECEPT'!BE41</f>
        <v>0</v>
      </c>
      <c r="Z22" s="338">
        <f>+'406- ENTREGA D EQUIP - N RECEPT'!BF41</f>
        <v>0</v>
      </c>
      <c r="AA22" s="338">
        <f>+'406- ENTREGA D EQUIP - N RECEPT'!BG41</f>
        <v>0</v>
      </c>
      <c r="AB22" s="338">
        <f>+'406- ENTREGA D EQUIP - N RECEPT'!BH41</f>
        <v>0</v>
      </c>
      <c r="AC22" s="338">
        <f>+'406- ENTREGA D EQUIP - N RECEPT'!BI41</f>
        <v>0</v>
      </c>
      <c r="AD22" s="338">
        <f>+'406- ENTREGA D EQUIP - N RECEPT'!BJ41</f>
        <v>0</v>
      </c>
      <c r="AE22" s="338">
        <f>+'406- ENTREGA D EQUIP - N RECEPT'!BK41</f>
        <v>0</v>
      </c>
      <c r="AF22" s="338">
        <f>+'406- ENTREGA D EQUIP - N RECEPT'!BL41</f>
        <v>0</v>
      </c>
      <c r="AG22" s="338">
        <f>+'406- ENTREGA D EQUIP - N RECEPT'!BM41</f>
        <v>0</v>
      </c>
      <c r="AH22" s="338">
        <f>+'406- ENTREGA D EQUIP - N RECEPT'!BN41</f>
        <v>0</v>
      </c>
      <c r="AI22" s="338">
        <f>+'406- ENTREGA D EQUIP - N RECEPT'!BO41</f>
        <v>0</v>
      </c>
      <c r="AJ22" s="338">
        <f>+'406- ENTREGA D EQUIP - N RECEPT'!BP41</f>
        <v>0</v>
      </c>
      <c r="AK22" s="338">
        <f>+'406- ENTREGA D EQUIP - N RECEPT'!BQ41</f>
        <v>0</v>
      </c>
    </row>
    <row r="23" spans="1:37" hidden="1" x14ac:dyDescent="0.4">
      <c r="A23" s="303">
        <f>+'406- ENTREGA D EQUIP - N RECEPT'!B42</f>
        <v>0</v>
      </c>
      <c r="B23" s="303">
        <f>+'406- ENTREGA D EQUIP - N RECEPT'!F42</f>
        <v>0</v>
      </c>
      <c r="C23" s="303" t="str">
        <f>+delivery_events!C$4</f>
        <v/>
      </c>
      <c r="D23" s="414">
        <f>+'406- ENTREGA D EQUIP - N RECEPT'!AY$9</f>
        <v>0</v>
      </c>
      <c r="E23" s="541">
        <f>+'406- ENTREGA D EQUIP - N RECEPT'!AY$3</f>
        <v>0</v>
      </c>
      <c r="F23" s="541">
        <f>'406- ENTREGA D EQUIP - N RECEPT'!AJ$21</f>
        <v>0</v>
      </c>
      <c r="G23" s="541" t="e">
        <f>IFERROR(IFERROR(+VLOOKUP('406- ENTREGA D EQUIP - N RECEPT'!X42,localidades,2,FALSE),VLOOKUP('406- ENTREGA D EQUIP - N RECEPT'!AY27,localidades,2,FALSE)),VLOOKUP('406- ENTREGA D EQUIP - N RECEPT'!AY$5,district_codes,2,FALSE))</f>
        <v>#N/A</v>
      </c>
      <c r="H23" s="564">
        <f>+'406- ENTREGA D EQUIP - N RECEPT'!L42</f>
        <v>0</v>
      </c>
      <c r="I23" s="564">
        <f>+'406- ENTREGA D EQUIP - N RECEPT'!J42</f>
        <v>0</v>
      </c>
      <c r="J23" s="564">
        <f>IF(+'406- ENTREGA D EQUIP - N RECEPT'!X$21=0,'406- ENTREGA D EQUIP - N RECEPT'!AY$6,+'406- ENTREGA D EQUIP - N RECEPT'!X$21)</f>
        <v>0</v>
      </c>
      <c r="K23" s="564">
        <f>'406- ENTREGA D EQUIP - N RECEPT'!AB42</f>
        <v>0</v>
      </c>
      <c r="L23" s="338" t="str">
        <f>IFERROR(VLOOKUP(+'406- ENTREGA D EQUIP - N RECEPT'!AS$17,kites,3,FALSE),"Outro")</f>
        <v>Kit de mecanização + comercialização</v>
      </c>
      <c r="M23" s="338">
        <f>+'406- ENTREGA D EQUIP - N RECEPT'!AS42</f>
        <v>0</v>
      </c>
      <c r="N23" s="338">
        <f>+'406- ENTREGA D EQUIP - N RECEPT'!AT42</f>
        <v>0</v>
      </c>
      <c r="O23" s="338">
        <f>+'406- ENTREGA D EQUIP - N RECEPT'!AU42</f>
        <v>0</v>
      </c>
      <c r="P23" s="338">
        <f>+'406- ENTREGA D EQUIP - N RECEPT'!AV42</f>
        <v>0</v>
      </c>
      <c r="Q23" s="338">
        <f>+'406- ENTREGA D EQUIP - N RECEPT'!AW42</f>
        <v>0</v>
      </c>
      <c r="R23" s="338">
        <f>+'406- ENTREGA D EQUIP - N RECEPT'!AX42</f>
        <v>0</v>
      </c>
      <c r="S23" s="338">
        <f>+'406- ENTREGA D EQUIP - N RECEPT'!AY42</f>
        <v>0</v>
      </c>
      <c r="T23" s="338">
        <f>+'406- ENTREGA D EQUIP - N RECEPT'!AZ42</f>
        <v>0</v>
      </c>
      <c r="U23" s="338">
        <f>+'406- ENTREGA D EQUIP - N RECEPT'!BA42</f>
        <v>0</v>
      </c>
      <c r="V23" s="338">
        <f>+'406- ENTREGA D EQUIP - N RECEPT'!BB42</f>
        <v>0</v>
      </c>
      <c r="W23" s="338">
        <f>+'406- ENTREGA D EQUIP - N RECEPT'!BC42</f>
        <v>0</v>
      </c>
      <c r="X23" s="338">
        <f>+'406- ENTREGA D EQUIP - N RECEPT'!BD42</f>
        <v>0</v>
      </c>
      <c r="Y23" s="338">
        <f>+'406- ENTREGA D EQUIP - N RECEPT'!BE42</f>
        <v>0</v>
      </c>
      <c r="Z23" s="338">
        <f>+'406- ENTREGA D EQUIP - N RECEPT'!BF42</f>
        <v>0</v>
      </c>
      <c r="AA23" s="338">
        <f>+'406- ENTREGA D EQUIP - N RECEPT'!BG42</f>
        <v>0</v>
      </c>
      <c r="AB23" s="338">
        <f>+'406- ENTREGA D EQUIP - N RECEPT'!BH42</f>
        <v>0</v>
      </c>
      <c r="AC23" s="338">
        <f>+'406- ENTREGA D EQUIP - N RECEPT'!BI42</f>
        <v>0</v>
      </c>
      <c r="AD23" s="338">
        <f>+'406- ENTREGA D EQUIP - N RECEPT'!BJ42</f>
        <v>0</v>
      </c>
      <c r="AE23" s="338">
        <f>+'406- ENTREGA D EQUIP - N RECEPT'!BK42</f>
        <v>0</v>
      </c>
      <c r="AF23" s="338">
        <f>+'406- ENTREGA D EQUIP - N RECEPT'!BL42</f>
        <v>0</v>
      </c>
      <c r="AG23" s="338">
        <f>+'406- ENTREGA D EQUIP - N RECEPT'!BM42</f>
        <v>0</v>
      </c>
      <c r="AH23" s="338">
        <f>+'406- ENTREGA D EQUIP - N RECEPT'!BN42</f>
        <v>0</v>
      </c>
      <c r="AI23" s="338">
        <f>+'406- ENTREGA D EQUIP - N RECEPT'!BO42</f>
        <v>0</v>
      </c>
      <c r="AJ23" s="338">
        <f>+'406- ENTREGA D EQUIP - N RECEPT'!BP42</f>
        <v>0</v>
      </c>
      <c r="AK23" s="338">
        <f>+'406- ENTREGA D EQUIP - N RECEPT'!BQ42</f>
        <v>0</v>
      </c>
    </row>
    <row r="24" spans="1:37" hidden="1" x14ac:dyDescent="0.4">
      <c r="A24" s="303">
        <f>+'406- ENTREGA D EQUIP - N RECEPT'!B43</f>
        <v>0</v>
      </c>
      <c r="B24" s="303">
        <f>+'406- ENTREGA D EQUIP - N RECEPT'!F43</f>
        <v>0</v>
      </c>
      <c r="C24" s="303" t="str">
        <f>+delivery_events!C$4</f>
        <v/>
      </c>
      <c r="D24" s="414">
        <f>+'406- ENTREGA D EQUIP - N RECEPT'!AY$9</f>
        <v>0</v>
      </c>
      <c r="E24" s="541">
        <f>+'406- ENTREGA D EQUIP - N RECEPT'!AY$3</f>
        <v>0</v>
      </c>
      <c r="F24" s="541">
        <f>'406- ENTREGA D EQUIP - N RECEPT'!AJ$21</f>
        <v>0</v>
      </c>
      <c r="G24" s="541" t="e">
        <f>IFERROR(IFERROR(+VLOOKUP('406- ENTREGA D EQUIP - N RECEPT'!X43,localidades,2,FALSE),VLOOKUP('406- ENTREGA D EQUIP - N RECEPT'!AY28,localidades,2,FALSE)),VLOOKUP('406- ENTREGA D EQUIP - N RECEPT'!AY$5,district_codes,2,FALSE))</f>
        <v>#N/A</v>
      </c>
      <c r="H24" s="564">
        <f>+'406- ENTREGA D EQUIP - N RECEPT'!L43</f>
        <v>0</v>
      </c>
      <c r="I24" s="564">
        <f>+'406- ENTREGA D EQUIP - N RECEPT'!J43</f>
        <v>0</v>
      </c>
      <c r="J24" s="564">
        <f>IF(+'406- ENTREGA D EQUIP - N RECEPT'!X$21=0,'406- ENTREGA D EQUIP - N RECEPT'!AY$6,+'406- ENTREGA D EQUIP - N RECEPT'!X$21)</f>
        <v>0</v>
      </c>
      <c r="K24" s="564">
        <f>'406- ENTREGA D EQUIP - N RECEPT'!AB43</f>
        <v>0</v>
      </c>
      <c r="L24" s="338" t="str">
        <f>IFERROR(VLOOKUP(+'406- ENTREGA D EQUIP - N RECEPT'!AS$17,kites,3,FALSE),"Outro")</f>
        <v>Kit de mecanização + comercialização</v>
      </c>
      <c r="M24" s="338">
        <f>+'406- ENTREGA D EQUIP - N RECEPT'!AS43</f>
        <v>0</v>
      </c>
      <c r="N24" s="338">
        <f>+'406- ENTREGA D EQUIP - N RECEPT'!AT43</f>
        <v>0</v>
      </c>
      <c r="O24" s="338">
        <f>+'406- ENTREGA D EQUIP - N RECEPT'!AU43</f>
        <v>0</v>
      </c>
      <c r="P24" s="338">
        <f>+'406- ENTREGA D EQUIP - N RECEPT'!AV43</f>
        <v>0</v>
      </c>
      <c r="Q24" s="338">
        <f>+'406- ENTREGA D EQUIP - N RECEPT'!AW43</f>
        <v>0</v>
      </c>
      <c r="R24" s="338">
        <f>+'406- ENTREGA D EQUIP - N RECEPT'!AX43</f>
        <v>0</v>
      </c>
      <c r="S24" s="338">
        <f>+'406- ENTREGA D EQUIP - N RECEPT'!AY43</f>
        <v>0</v>
      </c>
      <c r="T24" s="338">
        <f>+'406- ENTREGA D EQUIP - N RECEPT'!AZ43</f>
        <v>0</v>
      </c>
      <c r="U24" s="338">
        <f>+'406- ENTREGA D EQUIP - N RECEPT'!BA43</f>
        <v>0</v>
      </c>
      <c r="V24" s="338">
        <f>+'406- ENTREGA D EQUIP - N RECEPT'!BB43</f>
        <v>0</v>
      </c>
      <c r="W24" s="338">
        <f>+'406- ENTREGA D EQUIP - N RECEPT'!BC43</f>
        <v>0</v>
      </c>
      <c r="X24" s="338">
        <f>+'406- ENTREGA D EQUIP - N RECEPT'!BD43</f>
        <v>0</v>
      </c>
      <c r="Y24" s="338">
        <f>+'406- ENTREGA D EQUIP - N RECEPT'!BE43</f>
        <v>0</v>
      </c>
      <c r="Z24" s="338">
        <f>+'406- ENTREGA D EQUIP - N RECEPT'!BF43</f>
        <v>0</v>
      </c>
      <c r="AA24" s="338">
        <f>+'406- ENTREGA D EQUIP - N RECEPT'!BG43</f>
        <v>0</v>
      </c>
      <c r="AB24" s="338">
        <f>+'406- ENTREGA D EQUIP - N RECEPT'!BH43</f>
        <v>0</v>
      </c>
      <c r="AC24" s="338">
        <f>+'406- ENTREGA D EQUIP - N RECEPT'!BI43</f>
        <v>0</v>
      </c>
      <c r="AD24" s="338">
        <f>+'406- ENTREGA D EQUIP - N RECEPT'!BJ43</f>
        <v>0</v>
      </c>
      <c r="AE24" s="338">
        <f>+'406- ENTREGA D EQUIP - N RECEPT'!BK43</f>
        <v>0</v>
      </c>
      <c r="AF24" s="338">
        <f>+'406- ENTREGA D EQUIP - N RECEPT'!BL43</f>
        <v>0</v>
      </c>
      <c r="AG24" s="338">
        <f>+'406- ENTREGA D EQUIP - N RECEPT'!BM43</f>
        <v>0</v>
      </c>
      <c r="AH24" s="338">
        <f>+'406- ENTREGA D EQUIP - N RECEPT'!BN43</f>
        <v>0</v>
      </c>
      <c r="AI24" s="338">
        <f>+'406- ENTREGA D EQUIP - N RECEPT'!BO43</f>
        <v>0</v>
      </c>
      <c r="AJ24" s="338">
        <f>+'406- ENTREGA D EQUIP - N RECEPT'!BP43</f>
        <v>0</v>
      </c>
      <c r="AK24" s="338">
        <f>+'406- ENTREGA D EQUIP - N RECEPT'!BQ43</f>
        <v>0</v>
      </c>
    </row>
    <row r="25" spans="1:37" hidden="1" x14ac:dyDescent="0.4">
      <c r="A25" s="303">
        <f>+'406- ENTREGA D EQUIP - N RECEPT'!B44</f>
        <v>0</v>
      </c>
      <c r="B25" s="303">
        <f>+'406- ENTREGA D EQUIP - N RECEPT'!F44</f>
        <v>0</v>
      </c>
      <c r="C25" s="303" t="str">
        <f>+delivery_events!C$4</f>
        <v/>
      </c>
      <c r="D25" s="414">
        <f>+'406- ENTREGA D EQUIP - N RECEPT'!AY$9</f>
        <v>0</v>
      </c>
      <c r="E25" s="541">
        <f>+'406- ENTREGA D EQUIP - N RECEPT'!AY$3</f>
        <v>0</v>
      </c>
      <c r="F25" s="541">
        <f>'406- ENTREGA D EQUIP - N RECEPT'!AJ$21</f>
        <v>0</v>
      </c>
      <c r="G25" s="541" t="e">
        <f>IFERROR(IFERROR(+VLOOKUP('406- ENTREGA D EQUIP - N RECEPT'!X44,localidades,2,FALSE),VLOOKUP('406- ENTREGA D EQUIP - N RECEPT'!AY29,localidades,2,FALSE)),VLOOKUP('406- ENTREGA D EQUIP - N RECEPT'!AY$5,district_codes,2,FALSE))</f>
        <v>#N/A</v>
      </c>
      <c r="H25" s="564">
        <f>+'406- ENTREGA D EQUIP - N RECEPT'!L44</f>
        <v>0</v>
      </c>
      <c r="I25" s="564">
        <f>+'406- ENTREGA D EQUIP - N RECEPT'!J44</f>
        <v>0</v>
      </c>
      <c r="J25" s="564">
        <f>IF(+'406- ENTREGA D EQUIP - N RECEPT'!X$21=0,'406- ENTREGA D EQUIP - N RECEPT'!AY$6,+'406- ENTREGA D EQUIP - N RECEPT'!X$21)</f>
        <v>0</v>
      </c>
      <c r="K25" s="564">
        <f>'406- ENTREGA D EQUIP - N RECEPT'!AB44</f>
        <v>0</v>
      </c>
      <c r="L25" s="338" t="str">
        <f>IFERROR(VLOOKUP(+'406- ENTREGA D EQUIP - N RECEPT'!AS$17,kites,3,FALSE),"Outro")</f>
        <v>Kit de mecanização + comercialização</v>
      </c>
      <c r="M25" s="338">
        <f>+'406- ENTREGA D EQUIP - N RECEPT'!AS44</f>
        <v>0</v>
      </c>
      <c r="N25" s="338">
        <f>+'406- ENTREGA D EQUIP - N RECEPT'!AT44</f>
        <v>0</v>
      </c>
      <c r="O25" s="338">
        <f>+'406- ENTREGA D EQUIP - N RECEPT'!AU44</f>
        <v>0</v>
      </c>
      <c r="P25" s="338">
        <f>+'406- ENTREGA D EQUIP - N RECEPT'!AV44</f>
        <v>0</v>
      </c>
      <c r="Q25" s="338">
        <f>+'406- ENTREGA D EQUIP - N RECEPT'!AW44</f>
        <v>0</v>
      </c>
      <c r="R25" s="338">
        <f>+'406- ENTREGA D EQUIP - N RECEPT'!AX44</f>
        <v>0</v>
      </c>
      <c r="S25" s="338">
        <f>+'406- ENTREGA D EQUIP - N RECEPT'!AY44</f>
        <v>0</v>
      </c>
      <c r="T25" s="338">
        <f>+'406- ENTREGA D EQUIP - N RECEPT'!AZ44</f>
        <v>0</v>
      </c>
      <c r="U25" s="338">
        <f>+'406- ENTREGA D EQUIP - N RECEPT'!BA44</f>
        <v>0</v>
      </c>
      <c r="V25" s="338">
        <f>+'406- ENTREGA D EQUIP - N RECEPT'!BB44</f>
        <v>0</v>
      </c>
      <c r="W25" s="338">
        <f>+'406- ENTREGA D EQUIP - N RECEPT'!BC44</f>
        <v>0</v>
      </c>
      <c r="X25" s="338">
        <f>+'406- ENTREGA D EQUIP - N RECEPT'!BD44</f>
        <v>0</v>
      </c>
      <c r="Y25" s="338">
        <f>+'406- ENTREGA D EQUIP - N RECEPT'!BE44</f>
        <v>0</v>
      </c>
      <c r="Z25" s="338">
        <f>+'406- ENTREGA D EQUIP - N RECEPT'!BF44</f>
        <v>0</v>
      </c>
      <c r="AA25" s="338">
        <f>+'406- ENTREGA D EQUIP - N RECEPT'!BG44</f>
        <v>0</v>
      </c>
      <c r="AB25" s="338">
        <f>+'406- ENTREGA D EQUIP - N RECEPT'!BH44</f>
        <v>0</v>
      </c>
      <c r="AC25" s="338">
        <f>+'406- ENTREGA D EQUIP - N RECEPT'!BI44</f>
        <v>0</v>
      </c>
      <c r="AD25" s="338">
        <f>+'406- ENTREGA D EQUIP - N RECEPT'!BJ44</f>
        <v>0</v>
      </c>
      <c r="AE25" s="338">
        <f>+'406- ENTREGA D EQUIP - N RECEPT'!BK44</f>
        <v>0</v>
      </c>
      <c r="AF25" s="338">
        <f>+'406- ENTREGA D EQUIP - N RECEPT'!BL44</f>
        <v>0</v>
      </c>
      <c r="AG25" s="338">
        <f>+'406- ENTREGA D EQUIP - N RECEPT'!BM44</f>
        <v>0</v>
      </c>
      <c r="AH25" s="338">
        <f>+'406- ENTREGA D EQUIP - N RECEPT'!BN44</f>
        <v>0</v>
      </c>
      <c r="AI25" s="338">
        <f>+'406- ENTREGA D EQUIP - N RECEPT'!BO44</f>
        <v>0</v>
      </c>
      <c r="AJ25" s="338">
        <f>+'406- ENTREGA D EQUIP - N RECEPT'!BP44</f>
        <v>0</v>
      </c>
      <c r="AK25" s="338">
        <f>+'406- ENTREGA D EQUIP - N RECEPT'!BQ44</f>
        <v>0</v>
      </c>
    </row>
    <row r="26" spans="1:37" hidden="1" x14ac:dyDescent="0.4">
      <c r="A26" s="303">
        <f>+'406- ENTREGA D EQUIP - N RECEPT'!B45</f>
        <v>0</v>
      </c>
      <c r="B26" s="303">
        <f>+'406- ENTREGA D EQUIP - N RECEPT'!F45</f>
        <v>0</v>
      </c>
      <c r="C26" s="303" t="str">
        <f>+delivery_events!C$4</f>
        <v/>
      </c>
      <c r="D26" s="414">
        <f>+'406- ENTREGA D EQUIP - N RECEPT'!AY$9</f>
        <v>0</v>
      </c>
      <c r="E26" s="541">
        <f>+'406- ENTREGA D EQUIP - N RECEPT'!AY$3</f>
        <v>0</v>
      </c>
      <c r="F26" s="541">
        <f>'406- ENTREGA D EQUIP - N RECEPT'!AJ$21</f>
        <v>0</v>
      </c>
      <c r="G26" s="541" t="e">
        <f>IFERROR(IFERROR(+VLOOKUP('406- ENTREGA D EQUIP - N RECEPT'!X45,localidades,2,FALSE),VLOOKUP('406- ENTREGA D EQUIP - N RECEPT'!AY30,localidades,2,FALSE)),VLOOKUP('406- ENTREGA D EQUIP - N RECEPT'!AY$5,district_codes,2,FALSE))</f>
        <v>#N/A</v>
      </c>
      <c r="H26" s="564">
        <f>+'406- ENTREGA D EQUIP - N RECEPT'!L45</f>
        <v>0</v>
      </c>
      <c r="I26" s="564">
        <f>+'406- ENTREGA D EQUIP - N RECEPT'!J45</f>
        <v>0</v>
      </c>
      <c r="J26" s="564">
        <f>IF(+'406- ENTREGA D EQUIP - N RECEPT'!X$21=0,'406- ENTREGA D EQUIP - N RECEPT'!AY$6,+'406- ENTREGA D EQUIP - N RECEPT'!X$21)</f>
        <v>0</v>
      </c>
      <c r="K26" s="564">
        <f>'406- ENTREGA D EQUIP - N RECEPT'!AB45</f>
        <v>0</v>
      </c>
      <c r="L26" s="338" t="str">
        <f>IFERROR(VLOOKUP(+'406- ENTREGA D EQUIP - N RECEPT'!AS$17,kites,3,FALSE),"Outro")</f>
        <v>Kit de mecanização + comercialização</v>
      </c>
      <c r="M26" s="338">
        <f>+'406- ENTREGA D EQUIP - N RECEPT'!AS45</f>
        <v>0</v>
      </c>
      <c r="N26" s="338">
        <f>+'406- ENTREGA D EQUIP - N RECEPT'!AT45</f>
        <v>0</v>
      </c>
      <c r="O26" s="338">
        <f>+'406- ENTREGA D EQUIP - N RECEPT'!AU45</f>
        <v>0</v>
      </c>
      <c r="P26" s="338">
        <f>+'406- ENTREGA D EQUIP - N RECEPT'!AV45</f>
        <v>0</v>
      </c>
      <c r="Q26" s="338">
        <f>+'406- ENTREGA D EQUIP - N RECEPT'!AW45</f>
        <v>0</v>
      </c>
      <c r="R26" s="338">
        <f>+'406- ENTREGA D EQUIP - N RECEPT'!AX45</f>
        <v>0</v>
      </c>
      <c r="S26" s="338">
        <f>+'406- ENTREGA D EQUIP - N RECEPT'!AY45</f>
        <v>0</v>
      </c>
      <c r="T26" s="338">
        <f>+'406- ENTREGA D EQUIP - N RECEPT'!AZ45</f>
        <v>0</v>
      </c>
      <c r="U26" s="338">
        <f>+'406- ENTREGA D EQUIP - N RECEPT'!BA45</f>
        <v>0</v>
      </c>
      <c r="V26" s="338">
        <f>+'406- ENTREGA D EQUIP - N RECEPT'!BB45</f>
        <v>0</v>
      </c>
      <c r="W26" s="338">
        <f>+'406- ENTREGA D EQUIP - N RECEPT'!BC45</f>
        <v>0</v>
      </c>
      <c r="X26" s="338">
        <f>+'406- ENTREGA D EQUIP - N RECEPT'!BD45</f>
        <v>0</v>
      </c>
      <c r="Y26" s="338">
        <f>+'406- ENTREGA D EQUIP - N RECEPT'!BE45</f>
        <v>0</v>
      </c>
      <c r="Z26" s="338">
        <f>+'406- ENTREGA D EQUIP - N RECEPT'!BF45</f>
        <v>0</v>
      </c>
      <c r="AA26" s="338">
        <f>+'406- ENTREGA D EQUIP - N RECEPT'!BG45</f>
        <v>0</v>
      </c>
      <c r="AB26" s="338">
        <f>+'406- ENTREGA D EQUIP - N RECEPT'!BH45</f>
        <v>0</v>
      </c>
      <c r="AC26" s="338">
        <f>+'406- ENTREGA D EQUIP - N RECEPT'!BI45</f>
        <v>0</v>
      </c>
      <c r="AD26" s="338">
        <f>+'406- ENTREGA D EQUIP - N RECEPT'!BJ45</f>
        <v>0</v>
      </c>
      <c r="AE26" s="338">
        <f>+'406- ENTREGA D EQUIP - N RECEPT'!BK45</f>
        <v>0</v>
      </c>
      <c r="AF26" s="338">
        <f>+'406- ENTREGA D EQUIP - N RECEPT'!BL45</f>
        <v>0</v>
      </c>
      <c r="AG26" s="338">
        <f>+'406- ENTREGA D EQUIP - N RECEPT'!BM45</f>
        <v>0</v>
      </c>
      <c r="AH26" s="338">
        <f>+'406- ENTREGA D EQUIP - N RECEPT'!BN45</f>
        <v>0</v>
      </c>
      <c r="AI26" s="338">
        <f>+'406- ENTREGA D EQUIP - N RECEPT'!BO45</f>
        <v>0</v>
      </c>
      <c r="AJ26" s="338">
        <f>+'406- ENTREGA D EQUIP - N RECEPT'!BP45</f>
        <v>0</v>
      </c>
      <c r="AK26" s="338">
        <f>+'406- ENTREGA D EQUIP - N RECEPT'!BQ45</f>
        <v>0</v>
      </c>
    </row>
    <row r="27" spans="1:37" hidden="1" x14ac:dyDescent="0.4">
      <c r="A27" s="303">
        <f>+'406- ENTREGA D EQUIP - N RECEPT'!B46</f>
        <v>0</v>
      </c>
      <c r="B27" s="303">
        <f>+'406- ENTREGA D EQUIP - N RECEPT'!F46</f>
        <v>0</v>
      </c>
      <c r="C27" s="303" t="str">
        <f>+delivery_events!C$4</f>
        <v/>
      </c>
      <c r="D27" s="414">
        <f>+'406- ENTREGA D EQUIP - N RECEPT'!AY$9</f>
        <v>0</v>
      </c>
      <c r="E27" s="541">
        <f>+'406- ENTREGA D EQUIP - N RECEPT'!AY$3</f>
        <v>0</v>
      </c>
      <c r="F27" s="541">
        <f>'406- ENTREGA D EQUIP - N RECEPT'!AJ$21</f>
        <v>0</v>
      </c>
      <c r="G27" s="541" t="e">
        <f>IFERROR(IFERROR(+VLOOKUP('406- ENTREGA D EQUIP - N RECEPT'!X46,localidades,2,FALSE),VLOOKUP('406- ENTREGA D EQUIP - N RECEPT'!AY31,localidades,2,FALSE)),VLOOKUP('406- ENTREGA D EQUIP - N RECEPT'!AY$5,district_codes,2,FALSE))</f>
        <v>#N/A</v>
      </c>
      <c r="H27" s="564">
        <f>+'406- ENTREGA D EQUIP - N RECEPT'!L46</f>
        <v>0</v>
      </c>
      <c r="I27" s="564">
        <f>+'406- ENTREGA D EQUIP - N RECEPT'!J46</f>
        <v>0</v>
      </c>
      <c r="J27" s="564">
        <f>IF(+'406- ENTREGA D EQUIP - N RECEPT'!X$21=0,'406- ENTREGA D EQUIP - N RECEPT'!AY$6,+'406- ENTREGA D EQUIP - N RECEPT'!X$21)</f>
        <v>0</v>
      </c>
      <c r="K27" s="564">
        <f>'406- ENTREGA D EQUIP - N RECEPT'!AB46</f>
        <v>0</v>
      </c>
      <c r="L27" s="338" t="str">
        <f>IFERROR(VLOOKUP(+'406- ENTREGA D EQUIP - N RECEPT'!AS$17,kites,3,FALSE),"Outro")</f>
        <v>Kit de mecanização + comercialização</v>
      </c>
      <c r="M27" s="338">
        <f>+'406- ENTREGA D EQUIP - N RECEPT'!AS46</f>
        <v>0</v>
      </c>
      <c r="N27" s="338">
        <f>+'406- ENTREGA D EQUIP - N RECEPT'!AT46</f>
        <v>0</v>
      </c>
      <c r="O27" s="338">
        <f>+'406- ENTREGA D EQUIP - N RECEPT'!AU46</f>
        <v>0</v>
      </c>
      <c r="P27" s="338">
        <f>+'406- ENTREGA D EQUIP - N RECEPT'!AV46</f>
        <v>0</v>
      </c>
      <c r="Q27" s="338">
        <f>+'406- ENTREGA D EQUIP - N RECEPT'!AW46</f>
        <v>0</v>
      </c>
      <c r="R27" s="338">
        <f>+'406- ENTREGA D EQUIP - N RECEPT'!AX46</f>
        <v>0</v>
      </c>
      <c r="S27" s="338">
        <f>+'406- ENTREGA D EQUIP - N RECEPT'!AY46</f>
        <v>0</v>
      </c>
      <c r="T27" s="338">
        <f>+'406- ENTREGA D EQUIP - N RECEPT'!AZ46</f>
        <v>0</v>
      </c>
      <c r="U27" s="338">
        <f>+'406- ENTREGA D EQUIP - N RECEPT'!BA46</f>
        <v>0</v>
      </c>
      <c r="V27" s="338">
        <f>+'406- ENTREGA D EQUIP - N RECEPT'!BB46</f>
        <v>0</v>
      </c>
      <c r="W27" s="338">
        <f>+'406- ENTREGA D EQUIP - N RECEPT'!BC46</f>
        <v>0</v>
      </c>
      <c r="X27" s="338">
        <f>+'406- ENTREGA D EQUIP - N RECEPT'!BD46</f>
        <v>0</v>
      </c>
      <c r="Y27" s="338">
        <f>+'406- ENTREGA D EQUIP - N RECEPT'!BE46</f>
        <v>0</v>
      </c>
      <c r="Z27" s="338">
        <f>+'406- ENTREGA D EQUIP - N RECEPT'!BF46</f>
        <v>0</v>
      </c>
      <c r="AA27" s="338">
        <f>+'406- ENTREGA D EQUIP - N RECEPT'!BG46</f>
        <v>0</v>
      </c>
      <c r="AB27" s="338">
        <f>+'406- ENTREGA D EQUIP - N RECEPT'!BH46</f>
        <v>0</v>
      </c>
      <c r="AC27" s="338">
        <f>+'406- ENTREGA D EQUIP - N RECEPT'!BI46</f>
        <v>0</v>
      </c>
      <c r="AD27" s="338">
        <f>+'406- ENTREGA D EQUIP - N RECEPT'!BJ46</f>
        <v>0</v>
      </c>
      <c r="AE27" s="338">
        <f>+'406- ENTREGA D EQUIP - N RECEPT'!BK46</f>
        <v>0</v>
      </c>
      <c r="AF27" s="338">
        <f>+'406- ENTREGA D EQUIP - N RECEPT'!BL46</f>
        <v>0</v>
      </c>
      <c r="AG27" s="338">
        <f>+'406- ENTREGA D EQUIP - N RECEPT'!BM46</f>
        <v>0</v>
      </c>
      <c r="AH27" s="338">
        <f>+'406- ENTREGA D EQUIP - N RECEPT'!BN46</f>
        <v>0</v>
      </c>
      <c r="AI27" s="338">
        <f>+'406- ENTREGA D EQUIP - N RECEPT'!BO46</f>
        <v>0</v>
      </c>
      <c r="AJ27" s="338">
        <f>+'406- ENTREGA D EQUIP - N RECEPT'!BP46</f>
        <v>0</v>
      </c>
      <c r="AK27" s="338">
        <f>+'406- ENTREGA D EQUIP - N RECEPT'!BQ46</f>
        <v>0</v>
      </c>
    </row>
    <row r="28" spans="1:37" hidden="1" x14ac:dyDescent="0.4">
      <c r="A28" s="303">
        <f>+'406- ENTREGA D EQUIP - N RECEPT'!B47</f>
        <v>0</v>
      </c>
      <c r="B28" s="303">
        <f>+'406- ENTREGA D EQUIP - N RECEPT'!F47</f>
        <v>0</v>
      </c>
      <c r="C28" s="303" t="str">
        <f>+delivery_events!C$4</f>
        <v/>
      </c>
      <c r="D28" s="414">
        <f>+'406- ENTREGA D EQUIP - N RECEPT'!AY$9</f>
        <v>0</v>
      </c>
      <c r="E28" s="541">
        <f>+'406- ENTREGA D EQUIP - N RECEPT'!AY$3</f>
        <v>0</v>
      </c>
      <c r="F28" s="541">
        <f>'406- ENTREGA D EQUIP - N RECEPT'!AJ$21</f>
        <v>0</v>
      </c>
      <c r="G28" s="541" t="e">
        <f>IFERROR(IFERROR(+VLOOKUP('406- ENTREGA D EQUIP - N RECEPT'!X47,localidades,2,FALSE),VLOOKUP('406- ENTREGA D EQUIP - N RECEPT'!AY32,localidades,2,FALSE)),VLOOKUP('406- ENTREGA D EQUIP - N RECEPT'!AY$5,district_codes,2,FALSE))</f>
        <v>#N/A</v>
      </c>
      <c r="H28" s="564">
        <f>+'406- ENTREGA D EQUIP - N RECEPT'!L47</f>
        <v>0</v>
      </c>
      <c r="I28" s="564">
        <f>+'406- ENTREGA D EQUIP - N RECEPT'!J47</f>
        <v>0</v>
      </c>
      <c r="J28" s="564">
        <f>IF(+'406- ENTREGA D EQUIP - N RECEPT'!X$21=0,'406- ENTREGA D EQUIP - N RECEPT'!AY$6,+'406- ENTREGA D EQUIP - N RECEPT'!X$21)</f>
        <v>0</v>
      </c>
      <c r="K28" s="564">
        <f>'406- ENTREGA D EQUIP - N RECEPT'!AB47</f>
        <v>0</v>
      </c>
      <c r="L28" s="338" t="str">
        <f>IFERROR(VLOOKUP(+'406- ENTREGA D EQUIP - N RECEPT'!AS$17,kites,3,FALSE),"Outro")</f>
        <v>Kit de mecanização + comercialização</v>
      </c>
      <c r="M28" s="338">
        <f>+'406- ENTREGA D EQUIP - N RECEPT'!AS47</f>
        <v>0</v>
      </c>
      <c r="N28" s="338">
        <f>+'406- ENTREGA D EQUIP - N RECEPT'!AT47</f>
        <v>0</v>
      </c>
      <c r="O28" s="338">
        <f>+'406- ENTREGA D EQUIP - N RECEPT'!AU47</f>
        <v>0</v>
      </c>
      <c r="P28" s="338">
        <f>+'406- ENTREGA D EQUIP - N RECEPT'!AV47</f>
        <v>0</v>
      </c>
      <c r="Q28" s="338">
        <f>+'406- ENTREGA D EQUIP - N RECEPT'!AW47</f>
        <v>0</v>
      </c>
      <c r="R28" s="338">
        <f>+'406- ENTREGA D EQUIP - N RECEPT'!AX47</f>
        <v>0</v>
      </c>
      <c r="S28" s="338">
        <f>+'406- ENTREGA D EQUIP - N RECEPT'!AY47</f>
        <v>0</v>
      </c>
      <c r="T28" s="338">
        <f>+'406- ENTREGA D EQUIP - N RECEPT'!AZ47</f>
        <v>0</v>
      </c>
      <c r="U28" s="338">
        <f>+'406- ENTREGA D EQUIP - N RECEPT'!BA47</f>
        <v>0</v>
      </c>
      <c r="V28" s="338">
        <f>+'406- ENTREGA D EQUIP - N RECEPT'!BB47</f>
        <v>0</v>
      </c>
      <c r="W28" s="338">
        <f>+'406- ENTREGA D EQUIP - N RECEPT'!BC47</f>
        <v>0</v>
      </c>
      <c r="X28" s="338">
        <f>+'406- ENTREGA D EQUIP - N RECEPT'!BD47</f>
        <v>0</v>
      </c>
      <c r="Y28" s="338">
        <f>+'406- ENTREGA D EQUIP - N RECEPT'!BE47</f>
        <v>0</v>
      </c>
      <c r="Z28" s="338">
        <f>+'406- ENTREGA D EQUIP - N RECEPT'!BF47</f>
        <v>0</v>
      </c>
      <c r="AA28" s="338">
        <f>+'406- ENTREGA D EQUIP - N RECEPT'!BG47</f>
        <v>0</v>
      </c>
      <c r="AB28" s="338">
        <f>+'406- ENTREGA D EQUIP - N RECEPT'!BH47</f>
        <v>0</v>
      </c>
      <c r="AC28" s="338">
        <f>+'406- ENTREGA D EQUIP - N RECEPT'!BI47</f>
        <v>0</v>
      </c>
      <c r="AD28" s="338">
        <f>+'406- ENTREGA D EQUIP - N RECEPT'!BJ47</f>
        <v>0</v>
      </c>
      <c r="AE28" s="338">
        <f>+'406- ENTREGA D EQUIP - N RECEPT'!BK47</f>
        <v>0</v>
      </c>
      <c r="AF28" s="338">
        <f>+'406- ENTREGA D EQUIP - N RECEPT'!BL47</f>
        <v>0</v>
      </c>
      <c r="AG28" s="338">
        <f>+'406- ENTREGA D EQUIP - N RECEPT'!BM47</f>
        <v>0</v>
      </c>
      <c r="AH28" s="338">
        <f>+'406- ENTREGA D EQUIP - N RECEPT'!BN47</f>
        <v>0</v>
      </c>
      <c r="AI28" s="338">
        <f>+'406- ENTREGA D EQUIP - N RECEPT'!BO47</f>
        <v>0</v>
      </c>
      <c r="AJ28" s="338">
        <f>+'406- ENTREGA D EQUIP - N RECEPT'!BP47</f>
        <v>0</v>
      </c>
      <c r="AK28" s="338">
        <f>+'406- ENTREGA D EQUIP - N RECEPT'!BQ47</f>
        <v>0</v>
      </c>
    </row>
    <row r="29" spans="1:37" hidden="1" x14ac:dyDescent="0.4">
      <c r="A29" s="303">
        <f>+'406- ENTREGA D EQUIP - N RECEPT'!B48</f>
        <v>0</v>
      </c>
      <c r="B29" s="303">
        <f>+'406- ENTREGA D EQUIP - N RECEPT'!F48</f>
        <v>0</v>
      </c>
      <c r="C29" s="303" t="str">
        <f>+delivery_events!C$4</f>
        <v/>
      </c>
      <c r="D29" s="414">
        <f>+'406- ENTREGA D EQUIP - N RECEPT'!AY$9</f>
        <v>0</v>
      </c>
      <c r="E29" s="541">
        <f>+'406- ENTREGA D EQUIP - N RECEPT'!AY$3</f>
        <v>0</v>
      </c>
      <c r="F29" s="541">
        <f>'406- ENTREGA D EQUIP - N RECEPT'!AJ$21</f>
        <v>0</v>
      </c>
      <c r="G29" s="541" t="e">
        <f>IFERROR(IFERROR(+VLOOKUP('406- ENTREGA D EQUIP - N RECEPT'!X48,localidades,2,FALSE),VLOOKUP('406- ENTREGA D EQUIP - N RECEPT'!AY33,localidades,2,FALSE)),VLOOKUP('406- ENTREGA D EQUIP - N RECEPT'!AY$5,district_codes,2,FALSE))</f>
        <v>#N/A</v>
      </c>
      <c r="H29" s="564">
        <f>+'406- ENTREGA D EQUIP - N RECEPT'!L48</f>
        <v>0</v>
      </c>
      <c r="I29" s="564">
        <f>+'406- ENTREGA D EQUIP - N RECEPT'!J48</f>
        <v>0</v>
      </c>
      <c r="J29" s="564">
        <f>IF(+'406- ENTREGA D EQUIP - N RECEPT'!X$21=0,'406- ENTREGA D EQUIP - N RECEPT'!AY$6,+'406- ENTREGA D EQUIP - N RECEPT'!X$21)</f>
        <v>0</v>
      </c>
      <c r="K29" s="564">
        <f>'406- ENTREGA D EQUIP - N RECEPT'!AB48</f>
        <v>0</v>
      </c>
      <c r="L29" s="338" t="str">
        <f>IFERROR(VLOOKUP(+'406- ENTREGA D EQUIP - N RECEPT'!AS$17,kites,3,FALSE),"Outro")</f>
        <v>Kit de mecanização + comercialização</v>
      </c>
      <c r="M29" s="338">
        <f>+'406- ENTREGA D EQUIP - N RECEPT'!AS48</f>
        <v>0</v>
      </c>
      <c r="N29" s="338">
        <f>+'406- ENTREGA D EQUIP - N RECEPT'!AT48</f>
        <v>0</v>
      </c>
      <c r="O29" s="338">
        <f>+'406- ENTREGA D EQUIP - N RECEPT'!AU48</f>
        <v>0</v>
      </c>
      <c r="P29" s="338">
        <f>+'406- ENTREGA D EQUIP - N RECEPT'!AV48</f>
        <v>0</v>
      </c>
      <c r="Q29" s="338">
        <f>+'406- ENTREGA D EQUIP - N RECEPT'!AW48</f>
        <v>0</v>
      </c>
      <c r="R29" s="338">
        <f>+'406- ENTREGA D EQUIP - N RECEPT'!AX48</f>
        <v>0</v>
      </c>
      <c r="S29" s="338">
        <f>+'406- ENTREGA D EQUIP - N RECEPT'!AY48</f>
        <v>0</v>
      </c>
      <c r="T29" s="338">
        <f>+'406- ENTREGA D EQUIP - N RECEPT'!AZ48</f>
        <v>0</v>
      </c>
      <c r="U29" s="338">
        <f>+'406- ENTREGA D EQUIP - N RECEPT'!BA48</f>
        <v>0</v>
      </c>
      <c r="V29" s="338">
        <f>+'406- ENTREGA D EQUIP - N RECEPT'!BB48</f>
        <v>0</v>
      </c>
      <c r="W29" s="338">
        <f>+'406- ENTREGA D EQUIP - N RECEPT'!BC48</f>
        <v>0</v>
      </c>
      <c r="X29" s="338">
        <f>+'406- ENTREGA D EQUIP - N RECEPT'!BD48</f>
        <v>0</v>
      </c>
      <c r="Y29" s="338">
        <f>+'406- ENTREGA D EQUIP - N RECEPT'!BE48</f>
        <v>0</v>
      </c>
      <c r="Z29" s="338">
        <f>+'406- ENTREGA D EQUIP - N RECEPT'!BF48</f>
        <v>0</v>
      </c>
      <c r="AA29" s="338">
        <f>+'406- ENTREGA D EQUIP - N RECEPT'!BG48</f>
        <v>0</v>
      </c>
      <c r="AB29" s="338">
        <f>+'406- ENTREGA D EQUIP - N RECEPT'!BH48</f>
        <v>0</v>
      </c>
      <c r="AC29" s="338">
        <f>+'406- ENTREGA D EQUIP - N RECEPT'!BI48</f>
        <v>0</v>
      </c>
      <c r="AD29" s="338">
        <f>+'406- ENTREGA D EQUIP - N RECEPT'!BJ48</f>
        <v>0</v>
      </c>
      <c r="AE29" s="338">
        <f>+'406- ENTREGA D EQUIP - N RECEPT'!BK48</f>
        <v>0</v>
      </c>
      <c r="AF29" s="338">
        <f>+'406- ENTREGA D EQUIP - N RECEPT'!BL48</f>
        <v>0</v>
      </c>
      <c r="AG29" s="338">
        <f>+'406- ENTREGA D EQUIP - N RECEPT'!BM48</f>
        <v>0</v>
      </c>
      <c r="AH29" s="338">
        <f>+'406- ENTREGA D EQUIP - N RECEPT'!BN48</f>
        <v>0</v>
      </c>
      <c r="AI29" s="338">
        <f>+'406- ENTREGA D EQUIP - N RECEPT'!BO48</f>
        <v>0</v>
      </c>
      <c r="AJ29" s="338">
        <f>+'406- ENTREGA D EQUIP - N RECEPT'!BP48</f>
        <v>0</v>
      </c>
      <c r="AK29" s="338">
        <f>+'406- ENTREGA D EQUIP - N RECEPT'!BQ48</f>
        <v>0</v>
      </c>
    </row>
    <row r="30" spans="1:37" hidden="1" x14ac:dyDescent="0.4">
      <c r="A30" s="303">
        <f>+'406- ENTREGA D EQUIP - N RECEPT'!B49</f>
        <v>0</v>
      </c>
      <c r="B30" s="303">
        <f>+'406- ENTREGA D EQUIP - N RECEPT'!F49</f>
        <v>0</v>
      </c>
      <c r="C30" s="303" t="str">
        <f>+delivery_events!C$4</f>
        <v/>
      </c>
      <c r="D30" s="414">
        <f>+'406- ENTREGA D EQUIP - N RECEPT'!AY$9</f>
        <v>0</v>
      </c>
      <c r="E30" s="541">
        <f>+'406- ENTREGA D EQUIP - N RECEPT'!AY$3</f>
        <v>0</v>
      </c>
      <c r="F30" s="541">
        <f>'406- ENTREGA D EQUIP - N RECEPT'!AJ$21</f>
        <v>0</v>
      </c>
      <c r="G30" s="541" t="e">
        <f>IFERROR(IFERROR(+VLOOKUP('406- ENTREGA D EQUIP - N RECEPT'!X49,localidades,2,FALSE),VLOOKUP('406- ENTREGA D EQUIP - N RECEPT'!AY34,localidades,2,FALSE)),VLOOKUP('406- ENTREGA D EQUIP - N RECEPT'!AY$5,district_codes,2,FALSE))</f>
        <v>#N/A</v>
      </c>
      <c r="H30" s="564">
        <f>+'406- ENTREGA D EQUIP - N RECEPT'!L49</f>
        <v>0</v>
      </c>
      <c r="I30" s="564">
        <f>+'406- ENTREGA D EQUIP - N RECEPT'!J49</f>
        <v>0</v>
      </c>
      <c r="J30" s="564">
        <f>IF(+'406- ENTREGA D EQUIP - N RECEPT'!X$21=0,'406- ENTREGA D EQUIP - N RECEPT'!AY$6,+'406- ENTREGA D EQUIP - N RECEPT'!X$21)</f>
        <v>0</v>
      </c>
      <c r="K30" s="564">
        <f>'406- ENTREGA D EQUIP - N RECEPT'!AB49</f>
        <v>0</v>
      </c>
      <c r="L30" s="338" t="str">
        <f>IFERROR(VLOOKUP(+'406- ENTREGA D EQUIP - N RECEPT'!AS$17,kites,3,FALSE),"Outro")</f>
        <v>Kit de mecanização + comercialização</v>
      </c>
      <c r="M30" s="338">
        <f>+'406- ENTREGA D EQUIP - N RECEPT'!AS49</f>
        <v>0</v>
      </c>
      <c r="N30" s="338">
        <f>+'406- ENTREGA D EQUIP - N RECEPT'!AT49</f>
        <v>0</v>
      </c>
      <c r="O30" s="338">
        <f>+'406- ENTREGA D EQUIP - N RECEPT'!AU49</f>
        <v>0</v>
      </c>
      <c r="P30" s="338">
        <f>+'406- ENTREGA D EQUIP - N RECEPT'!AV49</f>
        <v>0</v>
      </c>
      <c r="Q30" s="338">
        <f>+'406- ENTREGA D EQUIP - N RECEPT'!AW49</f>
        <v>0</v>
      </c>
      <c r="R30" s="338">
        <f>+'406- ENTREGA D EQUIP - N RECEPT'!AX49</f>
        <v>0</v>
      </c>
      <c r="S30" s="338">
        <f>+'406- ENTREGA D EQUIP - N RECEPT'!AY49</f>
        <v>0</v>
      </c>
      <c r="T30" s="338">
        <f>+'406- ENTREGA D EQUIP - N RECEPT'!AZ49</f>
        <v>0</v>
      </c>
      <c r="U30" s="338">
        <f>+'406- ENTREGA D EQUIP - N RECEPT'!BA49</f>
        <v>0</v>
      </c>
      <c r="V30" s="338">
        <f>+'406- ENTREGA D EQUIP - N RECEPT'!BB49</f>
        <v>0</v>
      </c>
      <c r="W30" s="338">
        <f>+'406- ENTREGA D EQUIP - N RECEPT'!BC49</f>
        <v>0</v>
      </c>
      <c r="X30" s="338">
        <f>+'406- ENTREGA D EQUIP - N RECEPT'!BD49</f>
        <v>0</v>
      </c>
      <c r="Y30" s="338">
        <f>+'406- ENTREGA D EQUIP - N RECEPT'!BE49</f>
        <v>0</v>
      </c>
      <c r="Z30" s="338">
        <f>+'406- ENTREGA D EQUIP - N RECEPT'!BF49</f>
        <v>0</v>
      </c>
      <c r="AA30" s="338">
        <f>+'406- ENTREGA D EQUIP - N RECEPT'!BG49</f>
        <v>0</v>
      </c>
      <c r="AB30" s="338">
        <f>+'406- ENTREGA D EQUIP - N RECEPT'!BH49</f>
        <v>0</v>
      </c>
      <c r="AC30" s="338">
        <f>+'406- ENTREGA D EQUIP - N RECEPT'!BI49</f>
        <v>0</v>
      </c>
      <c r="AD30" s="338">
        <f>+'406- ENTREGA D EQUIP - N RECEPT'!BJ49</f>
        <v>0</v>
      </c>
      <c r="AE30" s="338">
        <f>+'406- ENTREGA D EQUIP - N RECEPT'!BK49</f>
        <v>0</v>
      </c>
      <c r="AF30" s="338">
        <f>+'406- ENTREGA D EQUIP - N RECEPT'!BL49</f>
        <v>0</v>
      </c>
      <c r="AG30" s="338">
        <f>+'406- ENTREGA D EQUIP - N RECEPT'!BM49</f>
        <v>0</v>
      </c>
      <c r="AH30" s="338">
        <f>+'406- ENTREGA D EQUIP - N RECEPT'!BN49</f>
        <v>0</v>
      </c>
      <c r="AI30" s="338">
        <f>+'406- ENTREGA D EQUIP - N RECEPT'!BO49</f>
        <v>0</v>
      </c>
      <c r="AJ30" s="338">
        <f>+'406- ENTREGA D EQUIP - N RECEPT'!BP49</f>
        <v>0</v>
      </c>
      <c r="AK30" s="338">
        <f>+'406- ENTREGA D EQUIP - N RECEPT'!BQ49</f>
        <v>0</v>
      </c>
    </row>
    <row r="31" spans="1:37" hidden="1" x14ac:dyDescent="0.4">
      <c r="A31" s="303">
        <f>+'406- ENTREGA D EQUIP - N RECEPT'!B50</f>
        <v>0</v>
      </c>
      <c r="B31" s="303">
        <f>+'406- ENTREGA D EQUIP - N RECEPT'!F50</f>
        <v>0</v>
      </c>
      <c r="C31" s="303" t="str">
        <f>+delivery_events!C$4</f>
        <v/>
      </c>
      <c r="D31" s="414">
        <f>+'406- ENTREGA D EQUIP - N RECEPT'!AY$9</f>
        <v>0</v>
      </c>
      <c r="E31" s="541">
        <f>+'406- ENTREGA D EQUIP - N RECEPT'!AY$3</f>
        <v>0</v>
      </c>
      <c r="F31" s="541">
        <f>'406- ENTREGA D EQUIP - N RECEPT'!AJ$21</f>
        <v>0</v>
      </c>
      <c r="G31" s="541" t="e">
        <f>IFERROR(IFERROR(+VLOOKUP('406- ENTREGA D EQUIP - N RECEPT'!X50,localidades,2,FALSE),VLOOKUP('406- ENTREGA D EQUIP - N RECEPT'!AY35,localidades,2,FALSE)),VLOOKUP('406- ENTREGA D EQUIP - N RECEPT'!AY$5,district_codes,2,FALSE))</f>
        <v>#N/A</v>
      </c>
      <c r="H31" s="564">
        <f>+'406- ENTREGA D EQUIP - N RECEPT'!L50</f>
        <v>0</v>
      </c>
      <c r="I31" s="564">
        <f>+'406- ENTREGA D EQUIP - N RECEPT'!J50</f>
        <v>0</v>
      </c>
      <c r="J31" s="564">
        <f>IF(+'406- ENTREGA D EQUIP - N RECEPT'!X$21=0,'406- ENTREGA D EQUIP - N RECEPT'!AY$6,+'406- ENTREGA D EQUIP - N RECEPT'!X$21)</f>
        <v>0</v>
      </c>
      <c r="K31" s="564">
        <f>'406- ENTREGA D EQUIP - N RECEPT'!AB50</f>
        <v>0</v>
      </c>
      <c r="L31" s="338" t="str">
        <f>IFERROR(VLOOKUP(+'406- ENTREGA D EQUIP - N RECEPT'!AS$17,kites,3,FALSE),"Outro")</f>
        <v>Kit de mecanização + comercialização</v>
      </c>
      <c r="M31" s="338">
        <f>+'406- ENTREGA D EQUIP - N RECEPT'!AS50</f>
        <v>0</v>
      </c>
      <c r="N31" s="338">
        <f>+'406- ENTREGA D EQUIP - N RECEPT'!AT50</f>
        <v>0</v>
      </c>
      <c r="O31" s="338">
        <f>+'406- ENTREGA D EQUIP - N RECEPT'!AU50</f>
        <v>0</v>
      </c>
      <c r="P31" s="338">
        <f>+'406- ENTREGA D EQUIP - N RECEPT'!AV50</f>
        <v>0</v>
      </c>
      <c r="Q31" s="338">
        <f>+'406- ENTREGA D EQUIP - N RECEPT'!AW50</f>
        <v>0</v>
      </c>
      <c r="R31" s="338">
        <f>+'406- ENTREGA D EQUIP - N RECEPT'!AX50</f>
        <v>0</v>
      </c>
      <c r="S31" s="338">
        <f>+'406- ENTREGA D EQUIP - N RECEPT'!AY50</f>
        <v>0</v>
      </c>
      <c r="T31" s="338">
        <f>+'406- ENTREGA D EQUIP - N RECEPT'!AZ50</f>
        <v>0</v>
      </c>
      <c r="U31" s="338">
        <f>+'406- ENTREGA D EQUIP - N RECEPT'!BA50</f>
        <v>0</v>
      </c>
      <c r="V31" s="338">
        <f>+'406- ENTREGA D EQUIP - N RECEPT'!BB50</f>
        <v>0</v>
      </c>
      <c r="W31" s="338">
        <f>+'406- ENTREGA D EQUIP - N RECEPT'!BC50</f>
        <v>0</v>
      </c>
      <c r="X31" s="338">
        <f>+'406- ENTREGA D EQUIP - N RECEPT'!BD50</f>
        <v>0</v>
      </c>
      <c r="Y31" s="338">
        <f>+'406- ENTREGA D EQUIP - N RECEPT'!BE50</f>
        <v>0</v>
      </c>
      <c r="Z31" s="338">
        <f>+'406- ENTREGA D EQUIP - N RECEPT'!BF50</f>
        <v>0</v>
      </c>
      <c r="AA31" s="338">
        <f>+'406- ENTREGA D EQUIP - N RECEPT'!BG50</f>
        <v>0</v>
      </c>
      <c r="AB31" s="338">
        <f>+'406- ENTREGA D EQUIP - N RECEPT'!BH50</f>
        <v>0</v>
      </c>
      <c r="AC31" s="338">
        <f>+'406- ENTREGA D EQUIP - N RECEPT'!BI50</f>
        <v>0</v>
      </c>
      <c r="AD31" s="338">
        <f>+'406- ENTREGA D EQUIP - N RECEPT'!BJ50</f>
        <v>0</v>
      </c>
      <c r="AE31" s="338">
        <f>+'406- ENTREGA D EQUIP - N RECEPT'!BK50</f>
        <v>0</v>
      </c>
      <c r="AF31" s="338">
        <f>+'406- ENTREGA D EQUIP - N RECEPT'!BL50</f>
        <v>0</v>
      </c>
      <c r="AG31" s="338">
        <f>+'406- ENTREGA D EQUIP - N RECEPT'!BM50</f>
        <v>0</v>
      </c>
      <c r="AH31" s="338">
        <f>+'406- ENTREGA D EQUIP - N RECEPT'!BN50</f>
        <v>0</v>
      </c>
      <c r="AI31" s="338">
        <f>+'406- ENTREGA D EQUIP - N RECEPT'!BO50</f>
        <v>0</v>
      </c>
      <c r="AJ31" s="338">
        <f>+'406- ENTREGA D EQUIP - N RECEPT'!BP50</f>
        <v>0</v>
      </c>
      <c r="AK31" s="338">
        <f>+'406- ENTREGA D EQUIP - N RECEPT'!BQ50</f>
        <v>0</v>
      </c>
    </row>
    <row r="32" spans="1:37" hidden="1" x14ac:dyDescent="0.4">
      <c r="A32" s="303">
        <f>+'406- ENTREGA D EQUIP - N RECEPT'!B51</f>
        <v>0</v>
      </c>
      <c r="B32" s="303">
        <f>+'406- ENTREGA D EQUIP - N RECEPT'!F51</f>
        <v>0</v>
      </c>
      <c r="C32" s="303" t="str">
        <f>+delivery_events!C$4</f>
        <v/>
      </c>
      <c r="D32" s="414">
        <f>+'406- ENTREGA D EQUIP - N RECEPT'!AY$9</f>
        <v>0</v>
      </c>
      <c r="E32" s="541">
        <f>+'406- ENTREGA D EQUIP - N RECEPT'!AY$3</f>
        <v>0</v>
      </c>
      <c r="F32" s="541">
        <f>'406- ENTREGA D EQUIP - N RECEPT'!AJ$21</f>
        <v>0</v>
      </c>
      <c r="G32" s="541" t="e">
        <f>IFERROR(IFERROR(+VLOOKUP('406- ENTREGA D EQUIP - N RECEPT'!X51,localidades,2,FALSE),VLOOKUP('406- ENTREGA D EQUIP - N RECEPT'!AY36,localidades,2,FALSE)),VLOOKUP('406- ENTREGA D EQUIP - N RECEPT'!AY$5,district_codes,2,FALSE))</f>
        <v>#N/A</v>
      </c>
      <c r="H32" s="564">
        <f>+'406- ENTREGA D EQUIP - N RECEPT'!L51</f>
        <v>0</v>
      </c>
      <c r="I32" s="564">
        <f>+'406- ENTREGA D EQUIP - N RECEPT'!J51</f>
        <v>0</v>
      </c>
      <c r="J32" s="564">
        <f>IF(+'406- ENTREGA D EQUIP - N RECEPT'!X$21=0,'406- ENTREGA D EQUIP - N RECEPT'!AY$6,+'406- ENTREGA D EQUIP - N RECEPT'!X$21)</f>
        <v>0</v>
      </c>
      <c r="K32" s="564">
        <f>'406- ENTREGA D EQUIP - N RECEPT'!AB51</f>
        <v>0</v>
      </c>
      <c r="L32" s="338" t="str">
        <f>IFERROR(VLOOKUP(+'406- ENTREGA D EQUIP - N RECEPT'!AS$17,kites,3,FALSE),"Outro")</f>
        <v>Kit de mecanização + comercialização</v>
      </c>
      <c r="M32" s="338">
        <f>+'406- ENTREGA D EQUIP - N RECEPT'!AS51</f>
        <v>0</v>
      </c>
      <c r="N32" s="338">
        <f>+'406- ENTREGA D EQUIP - N RECEPT'!AT51</f>
        <v>0</v>
      </c>
      <c r="O32" s="338">
        <f>+'406- ENTREGA D EQUIP - N RECEPT'!AU51</f>
        <v>0</v>
      </c>
      <c r="P32" s="338">
        <f>+'406- ENTREGA D EQUIP - N RECEPT'!AV51</f>
        <v>0</v>
      </c>
      <c r="Q32" s="338">
        <f>+'406- ENTREGA D EQUIP - N RECEPT'!AW51</f>
        <v>0</v>
      </c>
      <c r="R32" s="338">
        <f>+'406- ENTREGA D EQUIP - N RECEPT'!AX51</f>
        <v>0</v>
      </c>
      <c r="S32" s="338">
        <f>+'406- ENTREGA D EQUIP - N RECEPT'!AY51</f>
        <v>0</v>
      </c>
      <c r="T32" s="338">
        <f>+'406- ENTREGA D EQUIP - N RECEPT'!AZ51</f>
        <v>0</v>
      </c>
      <c r="U32" s="338">
        <f>+'406- ENTREGA D EQUIP - N RECEPT'!BA51</f>
        <v>0</v>
      </c>
      <c r="V32" s="338">
        <f>+'406- ENTREGA D EQUIP - N RECEPT'!BB51</f>
        <v>0</v>
      </c>
      <c r="W32" s="338">
        <f>+'406- ENTREGA D EQUIP - N RECEPT'!BC51</f>
        <v>0</v>
      </c>
      <c r="X32" s="338">
        <f>+'406- ENTREGA D EQUIP - N RECEPT'!BD51</f>
        <v>0</v>
      </c>
      <c r="Y32" s="338">
        <f>+'406- ENTREGA D EQUIP - N RECEPT'!BE51</f>
        <v>0</v>
      </c>
      <c r="Z32" s="338">
        <f>+'406- ENTREGA D EQUIP - N RECEPT'!BF51</f>
        <v>0</v>
      </c>
      <c r="AA32" s="338">
        <f>+'406- ENTREGA D EQUIP - N RECEPT'!BG51</f>
        <v>0</v>
      </c>
      <c r="AB32" s="338">
        <f>+'406- ENTREGA D EQUIP - N RECEPT'!BH51</f>
        <v>0</v>
      </c>
      <c r="AC32" s="338">
        <f>+'406- ENTREGA D EQUIP - N RECEPT'!BI51</f>
        <v>0</v>
      </c>
      <c r="AD32" s="338">
        <f>+'406- ENTREGA D EQUIP - N RECEPT'!BJ51</f>
        <v>0</v>
      </c>
      <c r="AE32" s="338">
        <f>+'406- ENTREGA D EQUIP - N RECEPT'!BK51</f>
        <v>0</v>
      </c>
      <c r="AF32" s="338">
        <f>+'406- ENTREGA D EQUIP - N RECEPT'!BL51</f>
        <v>0</v>
      </c>
      <c r="AG32" s="338">
        <f>+'406- ENTREGA D EQUIP - N RECEPT'!BM51</f>
        <v>0</v>
      </c>
      <c r="AH32" s="338">
        <f>+'406- ENTREGA D EQUIP - N RECEPT'!BN51</f>
        <v>0</v>
      </c>
      <c r="AI32" s="338">
        <f>+'406- ENTREGA D EQUIP - N RECEPT'!BO51</f>
        <v>0</v>
      </c>
      <c r="AJ32" s="338">
        <f>+'406- ENTREGA D EQUIP - N RECEPT'!BP51</f>
        <v>0</v>
      </c>
      <c r="AK32" s="338">
        <f>+'406- ENTREGA D EQUIP - N RECEPT'!BQ51</f>
        <v>0</v>
      </c>
    </row>
    <row r="33" spans="1:37" hidden="1" x14ac:dyDescent="0.4">
      <c r="A33" s="303">
        <f>+'406- ENTREGA D EQUIP - N RECEPT'!B52</f>
        <v>0</v>
      </c>
      <c r="B33" s="303">
        <f>+'406- ENTREGA D EQUIP - N RECEPT'!F52</f>
        <v>0</v>
      </c>
      <c r="C33" s="303" t="str">
        <f>+delivery_events!C$4</f>
        <v/>
      </c>
      <c r="D33" s="414">
        <f>+'406- ENTREGA D EQUIP - N RECEPT'!AY$9</f>
        <v>0</v>
      </c>
      <c r="E33" s="541">
        <f>+'406- ENTREGA D EQUIP - N RECEPT'!AY$3</f>
        <v>0</v>
      </c>
      <c r="F33" s="541">
        <f>'406- ENTREGA D EQUIP - N RECEPT'!AJ$21</f>
        <v>0</v>
      </c>
      <c r="G33" s="541" t="e">
        <f>IFERROR(IFERROR(+VLOOKUP('406- ENTREGA D EQUIP - N RECEPT'!X52,localidades,2,FALSE),VLOOKUP('406- ENTREGA D EQUIP - N RECEPT'!AY37,localidades,2,FALSE)),VLOOKUP('406- ENTREGA D EQUIP - N RECEPT'!AY$5,district_codes,2,FALSE))</f>
        <v>#N/A</v>
      </c>
      <c r="H33" s="564">
        <f>+'406- ENTREGA D EQUIP - N RECEPT'!L52</f>
        <v>0</v>
      </c>
      <c r="I33" s="564">
        <f>+'406- ENTREGA D EQUIP - N RECEPT'!J52</f>
        <v>0</v>
      </c>
      <c r="J33" s="564">
        <f>IF(+'406- ENTREGA D EQUIP - N RECEPT'!X$21=0,'406- ENTREGA D EQUIP - N RECEPT'!AY$6,+'406- ENTREGA D EQUIP - N RECEPT'!X$21)</f>
        <v>0</v>
      </c>
      <c r="K33" s="564">
        <f>'406- ENTREGA D EQUIP - N RECEPT'!AB52</f>
        <v>0</v>
      </c>
      <c r="L33" s="338" t="str">
        <f>IFERROR(VLOOKUP(+'406- ENTREGA D EQUIP - N RECEPT'!AS$17,kites,3,FALSE),"Outro")</f>
        <v>Kit de mecanização + comercialização</v>
      </c>
      <c r="M33" s="338">
        <f>+'406- ENTREGA D EQUIP - N RECEPT'!AS52</f>
        <v>0</v>
      </c>
      <c r="N33" s="338">
        <f>+'406- ENTREGA D EQUIP - N RECEPT'!AT52</f>
        <v>0</v>
      </c>
      <c r="O33" s="338">
        <f>+'406- ENTREGA D EQUIP - N RECEPT'!AU52</f>
        <v>0</v>
      </c>
      <c r="P33" s="338">
        <f>+'406- ENTREGA D EQUIP - N RECEPT'!AV52</f>
        <v>0</v>
      </c>
      <c r="Q33" s="338">
        <f>+'406- ENTREGA D EQUIP - N RECEPT'!AW52</f>
        <v>0</v>
      </c>
      <c r="R33" s="338">
        <f>+'406- ENTREGA D EQUIP - N RECEPT'!AX52</f>
        <v>0</v>
      </c>
      <c r="S33" s="338">
        <f>+'406- ENTREGA D EQUIP - N RECEPT'!AY52</f>
        <v>0</v>
      </c>
      <c r="T33" s="338">
        <f>+'406- ENTREGA D EQUIP - N RECEPT'!AZ52</f>
        <v>0</v>
      </c>
      <c r="U33" s="338">
        <f>+'406- ENTREGA D EQUIP - N RECEPT'!BA52</f>
        <v>0</v>
      </c>
      <c r="V33" s="338">
        <f>+'406- ENTREGA D EQUIP - N RECEPT'!BB52</f>
        <v>0</v>
      </c>
      <c r="W33" s="338">
        <f>+'406- ENTREGA D EQUIP - N RECEPT'!BC52</f>
        <v>0</v>
      </c>
      <c r="X33" s="338">
        <f>+'406- ENTREGA D EQUIP - N RECEPT'!BD52</f>
        <v>0</v>
      </c>
      <c r="Y33" s="338">
        <f>+'406- ENTREGA D EQUIP - N RECEPT'!BE52</f>
        <v>0</v>
      </c>
      <c r="Z33" s="338">
        <f>+'406- ENTREGA D EQUIP - N RECEPT'!BF52</f>
        <v>0</v>
      </c>
      <c r="AA33" s="338">
        <f>+'406- ENTREGA D EQUIP - N RECEPT'!BG52</f>
        <v>0</v>
      </c>
      <c r="AB33" s="338">
        <f>+'406- ENTREGA D EQUIP - N RECEPT'!BH52</f>
        <v>0</v>
      </c>
      <c r="AC33" s="338">
        <f>+'406- ENTREGA D EQUIP - N RECEPT'!BI52</f>
        <v>0</v>
      </c>
      <c r="AD33" s="338">
        <f>+'406- ENTREGA D EQUIP - N RECEPT'!BJ52</f>
        <v>0</v>
      </c>
      <c r="AE33" s="338">
        <f>+'406- ENTREGA D EQUIP - N RECEPT'!BK52</f>
        <v>0</v>
      </c>
      <c r="AF33" s="338">
        <f>+'406- ENTREGA D EQUIP - N RECEPT'!BL52</f>
        <v>0</v>
      </c>
      <c r="AG33" s="338">
        <f>+'406- ENTREGA D EQUIP - N RECEPT'!BM52</f>
        <v>0</v>
      </c>
      <c r="AH33" s="338">
        <f>+'406- ENTREGA D EQUIP - N RECEPT'!BN52</f>
        <v>0</v>
      </c>
      <c r="AI33" s="338">
        <f>+'406- ENTREGA D EQUIP - N RECEPT'!BO52</f>
        <v>0</v>
      </c>
      <c r="AJ33" s="338">
        <f>+'406- ENTREGA D EQUIP - N RECEPT'!BP52</f>
        <v>0</v>
      </c>
      <c r="AK33" s="338">
        <f>+'406- ENTREGA D EQUIP - N RECEPT'!BQ52</f>
        <v>0</v>
      </c>
    </row>
    <row r="34" spans="1:37" hidden="1" x14ac:dyDescent="0.4">
      <c r="A34" s="303">
        <f>+'406- ENTREGA D EQUIP - N RECEPT'!B53</f>
        <v>0</v>
      </c>
      <c r="B34" s="303">
        <f>+'406- ENTREGA D EQUIP - N RECEPT'!F53</f>
        <v>0</v>
      </c>
      <c r="C34" s="303" t="str">
        <f>+delivery_events!C$4</f>
        <v/>
      </c>
      <c r="D34" s="414">
        <f>+'406- ENTREGA D EQUIP - N RECEPT'!AY$9</f>
        <v>0</v>
      </c>
      <c r="E34" s="541">
        <f>+'406- ENTREGA D EQUIP - N RECEPT'!AY$3</f>
        <v>0</v>
      </c>
      <c r="F34" s="541">
        <f>'406- ENTREGA D EQUIP - N RECEPT'!AJ$21</f>
        <v>0</v>
      </c>
      <c r="G34" s="541" t="e">
        <f>IFERROR(IFERROR(+VLOOKUP('406- ENTREGA D EQUIP - N RECEPT'!X53,localidades,2,FALSE),VLOOKUP('406- ENTREGA D EQUIP - N RECEPT'!AY38,localidades,2,FALSE)),VLOOKUP('406- ENTREGA D EQUIP - N RECEPT'!AY$5,district_codes,2,FALSE))</f>
        <v>#N/A</v>
      </c>
      <c r="H34" s="564">
        <f>+'406- ENTREGA D EQUIP - N RECEPT'!L53</f>
        <v>0</v>
      </c>
      <c r="I34" s="564">
        <f>+'406- ENTREGA D EQUIP - N RECEPT'!J53</f>
        <v>0</v>
      </c>
      <c r="J34" s="564">
        <f>IF(+'406- ENTREGA D EQUIP - N RECEPT'!X$21=0,'406- ENTREGA D EQUIP - N RECEPT'!AY$6,+'406- ENTREGA D EQUIP - N RECEPT'!X$21)</f>
        <v>0</v>
      </c>
      <c r="K34" s="564">
        <f>'406- ENTREGA D EQUIP - N RECEPT'!AB53</f>
        <v>0</v>
      </c>
      <c r="L34" s="338" t="str">
        <f>IFERROR(VLOOKUP(+'406- ENTREGA D EQUIP - N RECEPT'!AS$17,kites,3,FALSE),"Outro")</f>
        <v>Kit de mecanização + comercialização</v>
      </c>
      <c r="M34" s="338">
        <f>+'406- ENTREGA D EQUIP - N RECEPT'!AS53</f>
        <v>0</v>
      </c>
      <c r="N34" s="338">
        <f>+'406- ENTREGA D EQUIP - N RECEPT'!AT53</f>
        <v>0</v>
      </c>
      <c r="O34" s="338">
        <f>+'406- ENTREGA D EQUIP - N RECEPT'!AU53</f>
        <v>0</v>
      </c>
      <c r="P34" s="338">
        <f>+'406- ENTREGA D EQUIP - N RECEPT'!AV53</f>
        <v>0</v>
      </c>
      <c r="Q34" s="338">
        <f>+'406- ENTREGA D EQUIP - N RECEPT'!AW53</f>
        <v>0</v>
      </c>
      <c r="R34" s="338">
        <f>+'406- ENTREGA D EQUIP - N RECEPT'!AX53</f>
        <v>0</v>
      </c>
      <c r="S34" s="338">
        <f>+'406- ENTREGA D EQUIP - N RECEPT'!AY53</f>
        <v>0</v>
      </c>
      <c r="T34" s="338">
        <f>+'406- ENTREGA D EQUIP - N RECEPT'!AZ53</f>
        <v>0</v>
      </c>
      <c r="U34" s="338">
        <f>+'406- ENTREGA D EQUIP - N RECEPT'!BA53</f>
        <v>0</v>
      </c>
      <c r="V34" s="338">
        <f>+'406- ENTREGA D EQUIP - N RECEPT'!BB53</f>
        <v>0</v>
      </c>
      <c r="W34" s="338">
        <f>+'406- ENTREGA D EQUIP - N RECEPT'!BC53</f>
        <v>0</v>
      </c>
      <c r="X34" s="338">
        <f>+'406- ENTREGA D EQUIP - N RECEPT'!BD53</f>
        <v>0</v>
      </c>
      <c r="Y34" s="338">
        <f>+'406- ENTREGA D EQUIP - N RECEPT'!BE53</f>
        <v>0</v>
      </c>
      <c r="Z34" s="338">
        <f>+'406- ENTREGA D EQUIP - N RECEPT'!BF53</f>
        <v>0</v>
      </c>
      <c r="AA34" s="338">
        <f>+'406- ENTREGA D EQUIP - N RECEPT'!BG53</f>
        <v>0</v>
      </c>
      <c r="AB34" s="338">
        <f>+'406- ENTREGA D EQUIP - N RECEPT'!BH53</f>
        <v>0</v>
      </c>
      <c r="AC34" s="338">
        <f>+'406- ENTREGA D EQUIP - N RECEPT'!BI53</f>
        <v>0</v>
      </c>
      <c r="AD34" s="338">
        <f>+'406- ENTREGA D EQUIP - N RECEPT'!BJ53</f>
        <v>0</v>
      </c>
      <c r="AE34" s="338">
        <f>+'406- ENTREGA D EQUIP - N RECEPT'!BK53</f>
        <v>0</v>
      </c>
      <c r="AF34" s="338">
        <f>+'406- ENTREGA D EQUIP - N RECEPT'!BL53</f>
        <v>0</v>
      </c>
      <c r="AG34" s="338">
        <f>+'406- ENTREGA D EQUIP - N RECEPT'!BM53</f>
        <v>0</v>
      </c>
      <c r="AH34" s="338">
        <f>+'406- ENTREGA D EQUIP - N RECEPT'!BN53</f>
        <v>0</v>
      </c>
      <c r="AI34" s="338">
        <f>+'406- ENTREGA D EQUIP - N RECEPT'!BO53</f>
        <v>0</v>
      </c>
      <c r="AJ34" s="338">
        <f>+'406- ENTREGA D EQUIP - N RECEPT'!BP53</f>
        <v>0</v>
      </c>
      <c r="AK34" s="338">
        <f>+'406- ENTREGA D EQUIP - N RECEPT'!BQ53</f>
        <v>0</v>
      </c>
    </row>
    <row r="35" spans="1:37" hidden="1" x14ac:dyDescent="0.4">
      <c r="A35" s="303">
        <f>+'406- ENTREGA D EQUIP - N RECEPT'!B54</f>
        <v>0</v>
      </c>
      <c r="B35" s="303">
        <f>+'406- ENTREGA D EQUIP - N RECEPT'!F54</f>
        <v>0</v>
      </c>
      <c r="C35" s="303" t="str">
        <f>+delivery_events!C$4</f>
        <v/>
      </c>
      <c r="D35" s="414">
        <f>+'406- ENTREGA D EQUIP - N RECEPT'!AY$9</f>
        <v>0</v>
      </c>
      <c r="E35" s="541">
        <f>+'406- ENTREGA D EQUIP - N RECEPT'!AY$3</f>
        <v>0</v>
      </c>
      <c r="F35" s="541">
        <f>'406- ENTREGA D EQUIP - N RECEPT'!AJ$21</f>
        <v>0</v>
      </c>
      <c r="G35" s="541" t="e">
        <f>IFERROR(IFERROR(+VLOOKUP('406- ENTREGA D EQUIP - N RECEPT'!X54,localidades,2,FALSE),VLOOKUP('406- ENTREGA D EQUIP - N RECEPT'!AY39,localidades,2,FALSE)),VLOOKUP('406- ENTREGA D EQUIP - N RECEPT'!AY$5,district_codes,2,FALSE))</f>
        <v>#N/A</v>
      </c>
      <c r="H35" s="564">
        <f>+'406- ENTREGA D EQUIP - N RECEPT'!L54</f>
        <v>0</v>
      </c>
      <c r="I35" s="564">
        <f>+'406- ENTREGA D EQUIP - N RECEPT'!J54</f>
        <v>0</v>
      </c>
      <c r="J35" s="564">
        <f>IF(+'406- ENTREGA D EQUIP - N RECEPT'!X$21=0,'406- ENTREGA D EQUIP - N RECEPT'!AY$6,+'406- ENTREGA D EQUIP - N RECEPT'!X$21)</f>
        <v>0</v>
      </c>
      <c r="K35" s="564">
        <f>'406- ENTREGA D EQUIP - N RECEPT'!AB54</f>
        <v>0</v>
      </c>
      <c r="L35" s="338" t="str">
        <f>IFERROR(VLOOKUP(+'406- ENTREGA D EQUIP - N RECEPT'!AS$17,kites,3,FALSE),"Outro")</f>
        <v>Kit de mecanização + comercialização</v>
      </c>
      <c r="M35" s="338">
        <f>+'406- ENTREGA D EQUIP - N RECEPT'!AS54</f>
        <v>0</v>
      </c>
      <c r="N35" s="338">
        <f>+'406- ENTREGA D EQUIP - N RECEPT'!AT54</f>
        <v>0</v>
      </c>
      <c r="O35" s="338">
        <f>+'406- ENTREGA D EQUIP - N RECEPT'!AU54</f>
        <v>0</v>
      </c>
      <c r="P35" s="338">
        <f>+'406- ENTREGA D EQUIP - N RECEPT'!AV54</f>
        <v>0</v>
      </c>
      <c r="Q35" s="338">
        <f>+'406- ENTREGA D EQUIP - N RECEPT'!AW54</f>
        <v>0</v>
      </c>
      <c r="R35" s="338">
        <f>+'406- ENTREGA D EQUIP - N RECEPT'!AX54</f>
        <v>0</v>
      </c>
      <c r="S35" s="338">
        <f>+'406- ENTREGA D EQUIP - N RECEPT'!AY54</f>
        <v>0</v>
      </c>
      <c r="T35" s="338">
        <f>+'406- ENTREGA D EQUIP - N RECEPT'!AZ54</f>
        <v>0</v>
      </c>
      <c r="U35" s="338">
        <f>+'406- ENTREGA D EQUIP - N RECEPT'!BA54</f>
        <v>0</v>
      </c>
      <c r="V35" s="338">
        <f>+'406- ENTREGA D EQUIP - N RECEPT'!BB54</f>
        <v>0</v>
      </c>
      <c r="W35" s="338">
        <f>+'406- ENTREGA D EQUIP - N RECEPT'!BC54</f>
        <v>0</v>
      </c>
      <c r="X35" s="338">
        <f>+'406- ENTREGA D EQUIP - N RECEPT'!BD54</f>
        <v>0</v>
      </c>
      <c r="Y35" s="338">
        <f>+'406- ENTREGA D EQUIP - N RECEPT'!BE54</f>
        <v>0</v>
      </c>
      <c r="Z35" s="338">
        <f>+'406- ENTREGA D EQUIP - N RECEPT'!BF54</f>
        <v>0</v>
      </c>
      <c r="AA35" s="338">
        <f>+'406- ENTREGA D EQUIP - N RECEPT'!BG54</f>
        <v>0</v>
      </c>
      <c r="AB35" s="338">
        <f>+'406- ENTREGA D EQUIP - N RECEPT'!BH54</f>
        <v>0</v>
      </c>
      <c r="AC35" s="338">
        <f>+'406- ENTREGA D EQUIP - N RECEPT'!BI54</f>
        <v>0</v>
      </c>
      <c r="AD35" s="338">
        <f>+'406- ENTREGA D EQUIP - N RECEPT'!BJ54</f>
        <v>0</v>
      </c>
      <c r="AE35" s="338">
        <f>+'406- ENTREGA D EQUIP - N RECEPT'!BK54</f>
        <v>0</v>
      </c>
      <c r="AF35" s="338">
        <f>+'406- ENTREGA D EQUIP - N RECEPT'!BL54</f>
        <v>0</v>
      </c>
      <c r="AG35" s="338">
        <f>+'406- ENTREGA D EQUIP - N RECEPT'!BM54</f>
        <v>0</v>
      </c>
      <c r="AH35" s="338">
        <f>+'406- ENTREGA D EQUIP - N RECEPT'!BN54</f>
        <v>0</v>
      </c>
      <c r="AI35" s="338">
        <f>+'406- ENTREGA D EQUIP - N RECEPT'!BO54</f>
        <v>0</v>
      </c>
      <c r="AJ35" s="338">
        <f>+'406- ENTREGA D EQUIP - N RECEPT'!BP54</f>
        <v>0</v>
      </c>
      <c r="AK35" s="338">
        <f>+'406- ENTREGA D EQUIP - N RECEPT'!BQ54</f>
        <v>0</v>
      </c>
    </row>
    <row r="36" spans="1:37" hidden="1" x14ac:dyDescent="0.4">
      <c r="A36" s="303">
        <f>+'406- ENTREGA D EQUIP - N RECEPT'!B55</f>
        <v>0</v>
      </c>
      <c r="B36" s="303">
        <f>+'406- ENTREGA D EQUIP - N RECEPT'!F55</f>
        <v>0</v>
      </c>
      <c r="C36" s="303" t="str">
        <f>+delivery_events!C$4</f>
        <v/>
      </c>
      <c r="D36" s="414">
        <f>+'406- ENTREGA D EQUIP - N RECEPT'!AY$9</f>
        <v>0</v>
      </c>
      <c r="E36" s="541">
        <f>+'406- ENTREGA D EQUIP - N RECEPT'!AY$3</f>
        <v>0</v>
      </c>
      <c r="F36" s="541">
        <f>'406- ENTREGA D EQUIP - N RECEPT'!AJ$21</f>
        <v>0</v>
      </c>
      <c r="G36" s="541" t="e">
        <f>IFERROR(IFERROR(+VLOOKUP('406- ENTREGA D EQUIP - N RECEPT'!X55,localidades,2,FALSE),VLOOKUP('406- ENTREGA D EQUIP - N RECEPT'!AY40,localidades,2,FALSE)),VLOOKUP('406- ENTREGA D EQUIP - N RECEPT'!AY$5,district_codes,2,FALSE))</f>
        <v>#N/A</v>
      </c>
      <c r="H36" s="564">
        <f>+'406- ENTREGA D EQUIP - N RECEPT'!L55</f>
        <v>0</v>
      </c>
      <c r="I36" s="564">
        <f>+'406- ENTREGA D EQUIP - N RECEPT'!J55</f>
        <v>0</v>
      </c>
      <c r="J36" s="564">
        <f>IF(+'406- ENTREGA D EQUIP - N RECEPT'!X$21=0,'406- ENTREGA D EQUIP - N RECEPT'!AY$6,+'406- ENTREGA D EQUIP - N RECEPT'!X$21)</f>
        <v>0</v>
      </c>
      <c r="K36" s="564">
        <f>'406- ENTREGA D EQUIP - N RECEPT'!AB55</f>
        <v>0</v>
      </c>
      <c r="L36" s="338" t="str">
        <f>IFERROR(VLOOKUP(+'406- ENTREGA D EQUIP - N RECEPT'!AS$17,kites,3,FALSE),"Outro")</f>
        <v>Kit de mecanização + comercialização</v>
      </c>
      <c r="M36" s="338">
        <f>+'406- ENTREGA D EQUIP - N RECEPT'!AS55</f>
        <v>0</v>
      </c>
      <c r="N36" s="338">
        <f>+'406- ENTREGA D EQUIP - N RECEPT'!AT55</f>
        <v>0</v>
      </c>
      <c r="O36" s="338">
        <f>+'406- ENTREGA D EQUIP - N RECEPT'!AU55</f>
        <v>0</v>
      </c>
      <c r="P36" s="338">
        <f>+'406- ENTREGA D EQUIP - N RECEPT'!AV55</f>
        <v>0</v>
      </c>
      <c r="Q36" s="338">
        <f>+'406- ENTREGA D EQUIP - N RECEPT'!AW55</f>
        <v>0</v>
      </c>
      <c r="R36" s="338">
        <f>+'406- ENTREGA D EQUIP - N RECEPT'!AX55</f>
        <v>0</v>
      </c>
      <c r="S36" s="338">
        <f>+'406- ENTREGA D EQUIP - N RECEPT'!AY55</f>
        <v>0</v>
      </c>
      <c r="T36" s="338">
        <f>+'406- ENTREGA D EQUIP - N RECEPT'!AZ55</f>
        <v>0</v>
      </c>
      <c r="U36" s="338">
        <f>+'406- ENTREGA D EQUIP - N RECEPT'!BA55</f>
        <v>0</v>
      </c>
      <c r="V36" s="338">
        <f>+'406- ENTREGA D EQUIP - N RECEPT'!BB55</f>
        <v>0</v>
      </c>
      <c r="W36" s="338">
        <f>+'406- ENTREGA D EQUIP - N RECEPT'!BC55</f>
        <v>0</v>
      </c>
      <c r="X36" s="338">
        <f>+'406- ENTREGA D EQUIP - N RECEPT'!BD55</f>
        <v>0</v>
      </c>
      <c r="Y36" s="338">
        <f>+'406- ENTREGA D EQUIP - N RECEPT'!BE55</f>
        <v>0</v>
      </c>
      <c r="Z36" s="338">
        <f>+'406- ENTREGA D EQUIP - N RECEPT'!BF55</f>
        <v>0</v>
      </c>
      <c r="AA36" s="338">
        <f>+'406- ENTREGA D EQUIP - N RECEPT'!BG55</f>
        <v>0</v>
      </c>
      <c r="AB36" s="338">
        <f>+'406- ENTREGA D EQUIP - N RECEPT'!BH55</f>
        <v>0</v>
      </c>
      <c r="AC36" s="338">
        <f>+'406- ENTREGA D EQUIP - N RECEPT'!BI55</f>
        <v>0</v>
      </c>
      <c r="AD36" s="338">
        <f>+'406- ENTREGA D EQUIP - N RECEPT'!BJ55</f>
        <v>0</v>
      </c>
      <c r="AE36" s="338">
        <f>+'406- ENTREGA D EQUIP - N RECEPT'!BK55</f>
        <v>0</v>
      </c>
      <c r="AF36" s="338">
        <f>+'406- ENTREGA D EQUIP - N RECEPT'!BL55</f>
        <v>0</v>
      </c>
      <c r="AG36" s="338">
        <f>+'406- ENTREGA D EQUIP - N RECEPT'!BM55</f>
        <v>0</v>
      </c>
      <c r="AH36" s="338">
        <f>+'406- ENTREGA D EQUIP - N RECEPT'!BN55</f>
        <v>0</v>
      </c>
      <c r="AI36" s="338">
        <f>+'406- ENTREGA D EQUIP - N RECEPT'!BO55</f>
        <v>0</v>
      </c>
      <c r="AJ36" s="338">
        <f>+'406- ENTREGA D EQUIP - N RECEPT'!BP55</f>
        <v>0</v>
      </c>
      <c r="AK36" s="338">
        <f>+'406- ENTREGA D EQUIP - N RECEPT'!BQ55</f>
        <v>0</v>
      </c>
    </row>
    <row r="37" spans="1:37" hidden="1" x14ac:dyDescent="0.4">
      <c r="A37" s="303">
        <f>+'406- ENTREGA D EQUIP - N RECEPT'!B56</f>
        <v>0</v>
      </c>
      <c r="B37" s="303">
        <f>+'406- ENTREGA D EQUIP - N RECEPT'!F56</f>
        <v>0</v>
      </c>
      <c r="C37" s="303" t="str">
        <f>+delivery_events!C$4</f>
        <v/>
      </c>
      <c r="D37" s="414">
        <f>+'406- ENTREGA D EQUIP - N RECEPT'!AY$9</f>
        <v>0</v>
      </c>
      <c r="E37" s="541">
        <f>+'406- ENTREGA D EQUIP - N RECEPT'!AY$3</f>
        <v>0</v>
      </c>
      <c r="F37" s="541">
        <f>'406- ENTREGA D EQUIP - N RECEPT'!AJ$21</f>
        <v>0</v>
      </c>
      <c r="G37" s="541" t="e">
        <f>IFERROR(IFERROR(+VLOOKUP('406- ENTREGA D EQUIP - N RECEPT'!X56,localidades,2,FALSE),VLOOKUP('406- ENTREGA D EQUIP - N RECEPT'!AY41,localidades,2,FALSE)),VLOOKUP('406- ENTREGA D EQUIP - N RECEPT'!AY$5,district_codes,2,FALSE))</f>
        <v>#N/A</v>
      </c>
      <c r="H37" s="564">
        <f>+'406- ENTREGA D EQUIP - N RECEPT'!L56</f>
        <v>0</v>
      </c>
      <c r="I37" s="564">
        <f>+'406- ENTREGA D EQUIP - N RECEPT'!J56</f>
        <v>0</v>
      </c>
      <c r="J37" s="564">
        <f>IF(+'406- ENTREGA D EQUIP - N RECEPT'!X$21=0,'406- ENTREGA D EQUIP - N RECEPT'!AY$6,+'406- ENTREGA D EQUIP - N RECEPT'!X$21)</f>
        <v>0</v>
      </c>
      <c r="K37" s="564">
        <f>'406- ENTREGA D EQUIP - N RECEPT'!AB56</f>
        <v>0</v>
      </c>
      <c r="L37" s="338" t="str">
        <f>IFERROR(VLOOKUP(+'406- ENTREGA D EQUIP - N RECEPT'!AS$17,kites,3,FALSE),"Outro")</f>
        <v>Kit de mecanização + comercialização</v>
      </c>
      <c r="M37" s="338">
        <f>+'406- ENTREGA D EQUIP - N RECEPT'!AS56</f>
        <v>0</v>
      </c>
      <c r="N37" s="338">
        <f>+'406- ENTREGA D EQUIP - N RECEPT'!AT56</f>
        <v>0</v>
      </c>
      <c r="O37" s="338">
        <f>+'406- ENTREGA D EQUIP - N RECEPT'!AU56</f>
        <v>0</v>
      </c>
      <c r="P37" s="338">
        <f>+'406- ENTREGA D EQUIP - N RECEPT'!AV56</f>
        <v>0</v>
      </c>
      <c r="Q37" s="338">
        <f>+'406- ENTREGA D EQUIP - N RECEPT'!AW56</f>
        <v>0</v>
      </c>
      <c r="R37" s="338">
        <f>+'406- ENTREGA D EQUIP - N RECEPT'!AX56</f>
        <v>0</v>
      </c>
      <c r="S37" s="338">
        <f>+'406- ENTREGA D EQUIP - N RECEPT'!AY56</f>
        <v>0</v>
      </c>
      <c r="T37" s="338">
        <f>+'406- ENTREGA D EQUIP - N RECEPT'!AZ56</f>
        <v>0</v>
      </c>
      <c r="U37" s="338">
        <f>+'406- ENTREGA D EQUIP - N RECEPT'!BA56</f>
        <v>0</v>
      </c>
      <c r="V37" s="338">
        <f>+'406- ENTREGA D EQUIP - N RECEPT'!BB56</f>
        <v>0</v>
      </c>
      <c r="W37" s="338">
        <f>+'406- ENTREGA D EQUIP - N RECEPT'!BC56</f>
        <v>0</v>
      </c>
      <c r="X37" s="338">
        <f>+'406- ENTREGA D EQUIP - N RECEPT'!BD56</f>
        <v>0</v>
      </c>
      <c r="Y37" s="338">
        <f>+'406- ENTREGA D EQUIP - N RECEPT'!BE56</f>
        <v>0</v>
      </c>
      <c r="Z37" s="338">
        <f>+'406- ENTREGA D EQUIP - N RECEPT'!BF56</f>
        <v>0</v>
      </c>
      <c r="AA37" s="338">
        <f>+'406- ENTREGA D EQUIP - N RECEPT'!BG56</f>
        <v>0</v>
      </c>
      <c r="AB37" s="338">
        <f>+'406- ENTREGA D EQUIP - N RECEPT'!BH56</f>
        <v>0</v>
      </c>
      <c r="AC37" s="338">
        <f>+'406- ENTREGA D EQUIP - N RECEPT'!BI56</f>
        <v>0</v>
      </c>
      <c r="AD37" s="338">
        <f>+'406- ENTREGA D EQUIP - N RECEPT'!BJ56</f>
        <v>0</v>
      </c>
      <c r="AE37" s="338">
        <f>+'406- ENTREGA D EQUIP - N RECEPT'!BK56</f>
        <v>0</v>
      </c>
      <c r="AF37" s="338">
        <f>+'406- ENTREGA D EQUIP - N RECEPT'!BL56</f>
        <v>0</v>
      </c>
      <c r="AG37" s="338">
        <f>+'406- ENTREGA D EQUIP - N RECEPT'!BM56</f>
        <v>0</v>
      </c>
      <c r="AH37" s="338">
        <f>+'406- ENTREGA D EQUIP - N RECEPT'!BN56</f>
        <v>0</v>
      </c>
      <c r="AI37" s="338">
        <f>+'406- ENTREGA D EQUIP - N RECEPT'!BO56</f>
        <v>0</v>
      </c>
      <c r="AJ37" s="338">
        <f>+'406- ENTREGA D EQUIP - N RECEPT'!BP56</f>
        <v>0</v>
      </c>
      <c r="AK37" s="338">
        <f>+'406- ENTREGA D EQUIP - N RECEPT'!BQ56</f>
        <v>0</v>
      </c>
    </row>
    <row r="38" spans="1:37" hidden="1" x14ac:dyDescent="0.4">
      <c r="A38" s="303">
        <f>+'406- ENTREGA D EQUIP - N RECEPT'!B57</f>
        <v>0</v>
      </c>
      <c r="B38" s="303">
        <f>+'406- ENTREGA D EQUIP - N RECEPT'!F57</f>
        <v>0</v>
      </c>
      <c r="C38" s="303" t="str">
        <f>+delivery_events!C$4</f>
        <v/>
      </c>
      <c r="D38" s="414">
        <f>+'406- ENTREGA D EQUIP - N RECEPT'!AY$9</f>
        <v>0</v>
      </c>
      <c r="E38" s="541">
        <f>+'406- ENTREGA D EQUIP - N RECEPT'!AY$3</f>
        <v>0</v>
      </c>
      <c r="F38" s="541">
        <f>'406- ENTREGA D EQUIP - N RECEPT'!AJ$21</f>
        <v>0</v>
      </c>
      <c r="G38" s="541" t="e">
        <f>IFERROR(IFERROR(+VLOOKUP('406- ENTREGA D EQUIP - N RECEPT'!X57,localidades,2,FALSE),VLOOKUP('406- ENTREGA D EQUIP - N RECEPT'!AY42,localidades,2,FALSE)),VLOOKUP('406- ENTREGA D EQUIP - N RECEPT'!AY$5,district_codes,2,FALSE))</f>
        <v>#N/A</v>
      </c>
      <c r="H38" s="564">
        <f>+'406- ENTREGA D EQUIP - N RECEPT'!L57</f>
        <v>0</v>
      </c>
      <c r="I38" s="564">
        <f>+'406- ENTREGA D EQUIP - N RECEPT'!J57</f>
        <v>0</v>
      </c>
      <c r="J38" s="564">
        <f>IF(+'406- ENTREGA D EQUIP - N RECEPT'!X$21=0,'406- ENTREGA D EQUIP - N RECEPT'!AY$6,+'406- ENTREGA D EQUIP - N RECEPT'!X$21)</f>
        <v>0</v>
      </c>
      <c r="K38" s="564">
        <f>'406- ENTREGA D EQUIP - N RECEPT'!AB57</f>
        <v>0</v>
      </c>
      <c r="L38" s="338" t="str">
        <f>IFERROR(VLOOKUP(+'406- ENTREGA D EQUIP - N RECEPT'!AS$17,kites,3,FALSE),"Outro")</f>
        <v>Kit de mecanização + comercialização</v>
      </c>
      <c r="M38" s="338">
        <f>+'406- ENTREGA D EQUIP - N RECEPT'!AS57</f>
        <v>0</v>
      </c>
      <c r="N38" s="338">
        <f>+'406- ENTREGA D EQUIP - N RECEPT'!AT57</f>
        <v>0</v>
      </c>
      <c r="O38" s="338">
        <f>+'406- ENTREGA D EQUIP - N RECEPT'!AU57</f>
        <v>0</v>
      </c>
      <c r="P38" s="338">
        <f>+'406- ENTREGA D EQUIP - N RECEPT'!AV57</f>
        <v>0</v>
      </c>
      <c r="Q38" s="338">
        <f>+'406- ENTREGA D EQUIP - N RECEPT'!AW57</f>
        <v>0</v>
      </c>
      <c r="R38" s="338">
        <f>+'406- ENTREGA D EQUIP - N RECEPT'!AX57</f>
        <v>0</v>
      </c>
      <c r="S38" s="338">
        <f>+'406- ENTREGA D EQUIP - N RECEPT'!AY57</f>
        <v>0</v>
      </c>
      <c r="T38" s="338">
        <f>+'406- ENTREGA D EQUIP - N RECEPT'!AZ57</f>
        <v>0</v>
      </c>
      <c r="U38" s="338">
        <f>+'406- ENTREGA D EQUIP - N RECEPT'!BA57</f>
        <v>0</v>
      </c>
      <c r="V38" s="338">
        <f>+'406- ENTREGA D EQUIP - N RECEPT'!BB57</f>
        <v>0</v>
      </c>
      <c r="W38" s="338">
        <f>+'406- ENTREGA D EQUIP - N RECEPT'!BC57</f>
        <v>0</v>
      </c>
      <c r="X38" s="338">
        <f>+'406- ENTREGA D EQUIP - N RECEPT'!BD57</f>
        <v>0</v>
      </c>
      <c r="Y38" s="338">
        <f>+'406- ENTREGA D EQUIP - N RECEPT'!BE57</f>
        <v>0</v>
      </c>
      <c r="Z38" s="338">
        <f>+'406- ENTREGA D EQUIP - N RECEPT'!BF57</f>
        <v>0</v>
      </c>
      <c r="AA38" s="338">
        <f>+'406- ENTREGA D EQUIP - N RECEPT'!BG57</f>
        <v>0</v>
      </c>
      <c r="AB38" s="338">
        <f>+'406- ENTREGA D EQUIP - N RECEPT'!BH57</f>
        <v>0</v>
      </c>
      <c r="AC38" s="338">
        <f>+'406- ENTREGA D EQUIP - N RECEPT'!BI57</f>
        <v>0</v>
      </c>
      <c r="AD38" s="338">
        <f>+'406- ENTREGA D EQUIP - N RECEPT'!BJ57</f>
        <v>0</v>
      </c>
      <c r="AE38" s="338">
        <f>+'406- ENTREGA D EQUIP - N RECEPT'!BK57</f>
        <v>0</v>
      </c>
      <c r="AF38" s="338">
        <f>+'406- ENTREGA D EQUIP - N RECEPT'!BL57</f>
        <v>0</v>
      </c>
      <c r="AG38" s="338">
        <f>+'406- ENTREGA D EQUIP - N RECEPT'!BM57</f>
        <v>0</v>
      </c>
      <c r="AH38" s="338">
        <f>+'406- ENTREGA D EQUIP - N RECEPT'!BN57</f>
        <v>0</v>
      </c>
      <c r="AI38" s="338">
        <f>+'406- ENTREGA D EQUIP - N RECEPT'!BO57</f>
        <v>0</v>
      </c>
      <c r="AJ38" s="338">
        <f>+'406- ENTREGA D EQUIP - N RECEPT'!BP57</f>
        <v>0</v>
      </c>
      <c r="AK38" s="338">
        <f>+'406- ENTREGA D EQUIP - N RECEPT'!BQ57</f>
        <v>0</v>
      </c>
    </row>
    <row r="39" spans="1:37" hidden="1" x14ac:dyDescent="0.4">
      <c r="A39" s="303">
        <f>+'406- ENTREGA D EQUIP - N RECEPT'!B58</f>
        <v>0</v>
      </c>
      <c r="B39" s="303">
        <f>+'406- ENTREGA D EQUIP - N RECEPT'!F58</f>
        <v>0</v>
      </c>
      <c r="C39" s="303" t="str">
        <f>+delivery_events!C$4</f>
        <v/>
      </c>
      <c r="D39" s="414">
        <f>+'406- ENTREGA D EQUIP - N RECEPT'!AY$9</f>
        <v>0</v>
      </c>
      <c r="E39" s="541">
        <f>+'406- ENTREGA D EQUIP - N RECEPT'!AY$3</f>
        <v>0</v>
      </c>
      <c r="F39" s="541">
        <f>'406- ENTREGA D EQUIP - N RECEPT'!AJ$21</f>
        <v>0</v>
      </c>
      <c r="G39" s="541" t="e">
        <f>IFERROR(IFERROR(+VLOOKUP('406- ENTREGA D EQUIP - N RECEPT'!X58,localidades,2,FALSE),VLOOKUP('406- ENTREGA D EQUIP - N RECEPT'!AY43,localidades,2,FALSE)),VLOOKUP('406- ENTREGA D EQUIP - N RECEPT'!AY$5,district_codes,2,FALSE))</f>
        <v>#N/A</v>
      </c>
      <c r="H39" s="564">
        <f>+'406- ENTREGA D EQUIP - N RECEPT'!L58</f>
        <v>0</v>
      </c>
      <c r="I39" s="564">
        <f>+'406- ENTREGA D EQUIP - N RECEPT'!J58</f>
        <v>0</v>
      </c>
      <c r="J39" s="564">
        <f>IF(+'406- ENTREGA D EQUIP - N RECEPT'!X$21=0,'406- ENTREGA D EQUIP - N RECEPT'!AY$6,+'406- ENTREGA D EQUIP - N RECEPT'!X$21)</f>
        <v>0</v>
      </c>
      <c r="K39" s="564">
        <f>'406- ENTREGA D EQUIP - N RECEPT'!AB58</f>
        <v>0</v>
      </c>
      <c r="L39" s="338" t="str">
        <f>IFERROR(VLOOKUP(+'406- ENTREGA D EQUIP - N RECEPT'!AS$17,kites,3,FALSE),"Outro")</f>
        <v>Kit de mecanização + comercialização</v>
      </c>
      <c r="M39" s="338">
        <f>+'406- ENTREGA D EQUIP - N RECEPT'!AS58</f>
        <v>0</v>
      </c>
      <c r="N39" s="338">
        <f>+'406- ENTREGA D EQUIP - N RECEPT'!AT58</f>
        <v>0</v>
      </c>
      <c r="O39" s="338">
        <f>+'406- ENTREGA D EQUIP - N RECEPT'!AU58</f>
        <v>0</v>
      </c>
      <c r="P39" s="338">
        <f>+'406- ENTREGA D EQUIP - N RECEPT'!AV58</f>
        <v>0</v>
      </c>
      <c r="Q39" s="338">
        <f>+'406- ENTREGA D EQUIP - N RECEPT'!AW58</f>
        <v>0</v>
      </c>
      <c r="R39" s="338">
        <f>+'406- ENTREGA D EQUIP - N RECEPT'!AX58</f>
        <v>0</v>
      </c>
      <c r="S39" s="338">
        <f>+'406- ENTREGA D EQUIP - N RECEPT'!AY58</f>
        <v>0</v>
      </c>
      <c r="T39" s="338">
        <f>+'406- ENTREGA D EQUIP - N RECEPT'!AZ58</f>
        <v>0</v>
      </c>
      <c r="U39" s="338">
        <f>+'406- ENTREGA D EQUIP - N RECEPT'!BA58</f>
        <v>0</v>
      </c>
      <c r="V39" s="338">
        <f>+'406- ENTREGA D EQUIP - N RECEPT'!BB58</f>
        <v>0</v>
      </c>
      <c r="W39" s="338">
        <f>+'406- ENTREGA D EQUIP - N RECEPT'!BC58</f>
        <v>0</v>
      </c>
      <c r="X39" s="338">
        <f>+'406- ENTREGA D EQUIP - N RECEPT'!BD58</f>
        <v>0</v>
      </c>
      <c r="Y39" s="338">
        <f>+'406- ENTREGA D EQUIP - N RECEPT'!BE58</f>
        <v>0</v>
      </c>
      <c r="Z39" s="338">
        <f>+'406- ENTREGA D EQUIP - N RECEPT'!BF58</f>
        <v>0</v>
      </c>
      <c r="AA39" s="338">
        <f>+'406- ENTREGA D EQUIP - N RECEPT'!BG58</f>
        <v>0</v>
      </c>
      <c r="AB39" s="338">
        <f>+'406- ENTREGA D EQUIP - N RECEPT'!BH58</f>
        <v>0</v>
      </c>
      <c r="AC39" s="338">
        <f>+'406- ENTREGA D EQUIP - N RECEPT'!BI58</f>
        <v>0</v>
      </c>
      <c r="AD39" s="338">
        <f>+'406- ENTREGA D EQUIP - N RECEPT'!BJ58</f>
        <v>0</v>
      </c>
      <c r="AE39" s="338">
        <f>+'406- ENTREGA D EQUIP - N RECEPT'!BK58</f>
        <v>0</v>
      </c>
      <c r="AF39" s="338">
        <f>+'406- ENTREGA D EQUIP - N RECEPT'!BL58</f>
        <v>0</v>
      </c>
      <c r="AG39" s="338">
        <f>+'406- ENTREGA D EQUIP - N RECEPT'!BM58</f>
        <v>0</v>
      </c>
      <c r="AH39" s="338">
        <f>+'406- ENTREGA D EQUIP - N RECEPT'!BN58</f>
        <v>0</v>
      </c>
      <c r="AI39" s="338">
        <f>+'406- ENTREGA D EQUIP - N RECEPT'!BO58</f>
        <v>0</v>
      </c>
      <c r="AJ39" s="338">
        <f>+'406- ENTREGA D EQUIP - N RECEPT'!BP58</f>
        <v>0</v>
      </c>
      <c r="AK39" s="338">
        <f>+'406- ENTREGA D EQUIP - N RECEPT'!BQ58</f>
        <v>0</v>
      </c>
    </row>
    <row r="40" spans="1:37" hidden="1" x14ac:dyDescent="0.4">
      <c r="A40" s="303">
        <f>+'406- ENTREGA D EQUIP - N RECEPT'!B59</f>
        <v>0</v>
      </c>
      <c r="B40" s="303">
        <f>+'406- ENTREGA D EQUIP - N RECEPT'!F59</f>
        <v>0</v>
      </c>
      <c r="C40" s="303" t="str">
        <f>+delivery_events!C$4</f>
        <v/>
      </c>
      <c r="D40" s="414">
        <f>+'406- ENTREGA D EQUIP - N RECEPT'!AY$9</f>
        <v>0</v>
      </c>
      <c r="E40" s="541">
        <f>+'406- ENTREGA D EQUIP - N RECEPT'!AY$3</f>
        <v>0</v>
      </c>
      <c r="F40" s="541">
        <f>'406- ENTREGA D EQUIP - N RECEPT'!AJ$21</f>
        <v>0</v>
      </c>
      <c r="G40" s="541" t="e">
        <f>IFERROR(IFERROR(+VLOOKUP('406- ENTREGA D EQUIP - N RECEPT'!X59,localidades,2,FALSE),VLOOKUP('406- ENTREGA D EQUIP - N RECEPT'!AY44,localidades,2,FALSE)),VLOOKUP('406- ENTREGA D EQUIP - N RECEPT'!AY$5,district_codes,2,FALSE))</f>
        <v>#N/A</v>
      </c>
      <c r="H40" s="564">
        <f>+'406- ENTREGA D EQUIP - N RECEPT'!L59</f>
        <v>0</v>
      </c>
      <c r="I40" s="564">
        <f>+'406- ENTREGA D EQUIP - N RECEPT'!J59</f>
        <v>0</v>
      </c>
      <c r="J40" s="564">
        <f>IF(+'406- ENTREGA D EQUIP - N RECEPT'!X$21=0,'406- ENTREGA D EQUIP - N RECEPT'!AY$6,+'406- ENTREGA D EQUIP - N RECEPT'!X$21)</f>
        <v>0</v>
      </c>
      <c r="K40" s="564">
        <f>'406- ENTREGA D EQUIP - N RECEPT'!AB59</f>
        <v>0</v>
      </c>
      <c r="L40" s="338" t="str">
        <f>IFERROR(VLOOKUP(+'406- ENTREGA D EQUIP - N RECEPT'!AS$17,kites,3,FALSE),"Outro")</f>
        <v>Kit de mecanização + comercialização</v>
      </c>
      <c r="M40" s="338">
        <f>+'406- ENTREGA D EQUIP - N RECEPT'!AS59</f>
        <v>0</v>
      </c>
      <c r="N40" s="338">
        <f>+'406- ENTREGA D EQUIP - N RECEPT'!AT59</f>
        <v>0</v>
      </c>
      <c r="O40" s="338">
        <f>+'406- ENTREGA D EQUIP - N RECEPT'!AU59</f>
        <v>0</v>
      </c>
      <c r="P40" s="338">
        <f>+'406- ENTREGA D EQUIP - N RECEPT'!AV59</f>
        <v>0</v>
      </c>
      <c r="Q40" s="338">
        <f>+'406- ENTREGA D EQUIP - N RECEPT'!AW59</f>
        <v>0</v>
      </c>
      <c r="R40" s="338">
        <f>+'406- ENTREGA D EQUIP - N RECEPT'!AX59</f>
        <v>0</v>
      </c>
      <c r="S40" s="338">
        <f>+'406- ENTREGA D EQUIP - N RECEPT'!AY59</f>
        <v>0</v>
      </c>
      <c r="T40" s="338">
        <f>+'406- ENTREGA D EQUIP - N RECEPT'!AZ59</f>
        <v>0</v>
      </c>
      <c r="U40" s="338">
        <f>+'406- ENTREGA D EQUIP - N RECEPT'!BA59</f>
        <v>0</v>
      </c>
      <c r="V40" s="338">
        <f>+'406- ENTREGA D EQUIP - N RECEPT'!BB59</f>
        <v>0</v>
      </c>
      <c r="W40" s="338">
        <f>+'406- ENTREGA D EQUIP - N RECEPT'!BC59</f>
        <v>0</v>
      </c>
      <c r="X40" s="338">
        <f>+'406- ENTREGA D EQUIP - N RECEPT'!BD59</f>
        <v>0</v>
      </c>
      <c r="Y40" s="338">
        <f>+'406- ENTREGA D EQUIP - N RECEPT'!BE59</f>
        <v>0</v>
      </c>
      <c r="Z40" s="338">
        <f>+'406- ENTREGA D EQUIP - N RECEPT'!BF59</f>
        <v>0</v>
      </c>
      <c r="AA40" s="338">
        <f>+'406- ENTREGA D EQUIP - N RECEPT'!BG59</f>
        <v>0</v>
      </c>
      <c r="AB40" s="338">
        <f>+'406- ENTREGA D EQUIP - N RECEPT'!BH59</f>
        <v>0</v>
      </c>
      <c r="AC40" s="338">
        <f>+'406- ENTREGA D EQUIP - N RECEPT'!BI59</f>
        <v>0</v>
      </c>
      <c r="AD40" s="338">
        <f>+'406- ENTREGA D EQUIP - N RECEPT'!BJ59</f>
        <v>0</v>
      </c>
      <c r="AE40" s="338">
        <f>+'406- ENTREGA D EQUIP - N RECEPT'!BK59</f>
        <v>0</v>
      </c>
      <c r="AF40" s="338">
        <f>+'406- ENTREGA D EQUIP - N RECEPT'!BL59</f>
        <v>0</v>
      </c>
      <c r="AG40" s="338">
        <f>+'406- ENTREGA D EQUIP - N RECEPT'!BM59</f>
        <v>0</v>
      </c>
      <c r="AH40" s="338">
        <f>+'406- ENTREGA D EQUIP - N RECEPT'!BN59</f>
        <v>0</v>
      </c>
      <c r="AI40" s="338">
        <f>+'406- ENTREGA D EQUIP - N RECEPT'!BO59</f>
        <v>0</v>
      </c>
      <c r="AJ40" s="338">
        <f>+'406- ENTREGA D EQUIP - N RECEPT'!BP59</f>
        <v>0</v>
      </c>
      <c r="AK40" s="338">
        <f>+'406- ENTREGA D EQUIP - N RECEPT'!BQ59</f>
        <v>0</v>
      </c>
    </row>
    <row r="41" spans="1:37" hidden="1" x14ac:dyDescent="0.4">
      <c r="A41" s="303">
        <f>+'406- ENTREGA D EQUIP - N RECEPT'!B60</f>
        <v>0</v>
      </c>
      <c r="B41" s="303">
        <f>+'406- ENTREGA D EQUIP - N RECEPT'!F60</f>
        <v>0</v>
      </c>
      <c r="C41" s="303" t="str">
        <f>+delivery_events!C$4</f>
        <v/>
      </c>
      <c r="D41" s="414">
        <f>+'406- ENTREGA D EQUIP - N RECEPT'!AY$9</f>
        <v>0</v>
      </c>
      <c r="E41" s="541">
        <f>+'406- ENTREGA D EQUIP - N RECEPT'!AY$3</f>
        <v>0</v>
      </c>
      <c r="F41" s="541">
        <f>'406- ENTREGA D EQUIP - N RECEPT'!AJ$21</f>
        <v>0</v>
      </c>
      <c r="G41" s="541" t="e">
        <f>IFERROR(IFERROR(+VLOOKUP('406- ENTREGA D EQUIP - N RECEPT'!X60,localidades,2,FALSE),VLOOKUP('406- ENTREGA D EQUIP - N RECEPT'!AY45,localidades,2,FALSE)),VLOOKUP('406- ENTREGA D EQUIP - N RECEPT'!AY$5,district_codes,2,FALSE))</f>
        <v>#N/A</v>
      </c>
      <c r="H41" s="564">
        <f>+'406- ENTREGA D EQUIP - N RECEPT'!L60</f>
        <v>0</v>
      </c>
      <c r="I41" s="564">
        <f>+'406- ENTREGA D EQUIP - N RECEPT'!J60</f>
        <v>0</v>
      </c>
      <c r="J41" s="564">
        <f>IF(+'406- ENTREGA D EQUIP - N RECEPT'!X$21=0,'406- ENTREGA D EQUIP - N RECEPT'!AY$6,+'406- ENTREGA D EQUIP - N RECEPT'!X$21)</f>
        <v>0</v>
      </c>
      <c r="K41" s="564">
        <f>'406- ENTREGA D EQUIP - N RECEPT'!AB60</f>
        <v>0</v>
      </c>
      <c r="L41" s="338" t="str">
        <f>IFERROR(VLOOKUP(+'406- ENTREGA D EQUIP - N RECEPT'!AS$17,kites,3,FALSE),"Outro")</f>
        <v>Kit de mecanização + comercialização</v>
      </c>
      <c r="M41" s="338">
        <f>+'406- ENTREGA D EQUIP - N RECEPT'!AS60</f>
        <v>0</v>
      </c>
      <c r="N41" s="338">
        <f>+'406- ENTREGA D EQUIP - N RECEPT'!AT60</f>
        <v>0</v>
      </c>
      <c r="O41" s="338">
        <f>+'406- ENTREGA D EQUIP - N RECEPT'!AU60</f>
        <v>0</v>
      </c>
      <c r="P41" s="338">
        <f>+'406- ENTREGA D EQUIP - N RECEPT'!AV60</f>
        <v>0</v>
      </c>
      <c r="Q41" s="338">
        <f>+'406- ENTREGA D EQUIP - N RECEPT'!AW60</f>
        <v>0</v>
      </c>
      <c r="R41" s="338">
        <f>+'406- ENTREGA D EQUIP - N RECEPT'!AX60</f>
        <v>0</v>
      </c>
      <c r="S41" s="338">
        <f>+'406- ENTREGA D EQUIP - N RECEPT'!AY60</f>
        <v>0</v>
      </c>
      <c r="T41" s="338">
        <f>+'406- ENTREGA D EQUIP - N RECEPT'!AZ60</f>
        <v>0</v>
      </c>
      <c r="U41" s="338">
        <f>+'406- ENTREGA D EQUIP - N RECEPT'!BA60</f>
        <v>0</v>
      </c>
      <c r="V41" s="338">
        <f>+'406- ENTREGA D EQUIP - N RECEPT'!BB60</f>
        <v>0</v>
      </c>
      <c r="W41" s="338">
        <f>+'406- ENTREGA D EQUIP - N RECEPT'!BC60</f>
        <v>0</v>
      </c>
      <c r="X41" s="338">
        <f>+'406- ENTREGA D EQUIP - N RECEPT'!BD60</f>
        <v>0</v>
      </c>
      <c r="Y41" s="338">
        <f>+'406- ENTREGA D EQUIP - N RECEPT'!BE60</f>
        <v>0</v>
      </c>
      <c r="Z41" s="338">
        <f>+'406- ENTREGA D EQUIP - N RECEPT'!BF60</f>
        <v>0</v>
      </c>
      <c r="AA41" s="338">
        <f>+'406- ENTREGA D EQUIP - N RECEPT'!BG60</f>
        <v>0</v>
      </c>
      <c r="AB41" s="338">
        <f>+'406- ENTREGA D EQUIP - N RECEPT'!BH60</f>
        <v>0</v>
      </c>
      <c r="AC41" s="338">
        <f>+'406- ENTREGA D EQUIP - N RECEPT'!BI60</f>
        <v>0</v>
      </c>
      <c r="AD41" s="338">
        <f>+'406- ENTREGA D EQUIP - N RECEPT'!BJ60</f>
        <v>0</v>
      </c>
      <c r="AE41" s="338">
        <f>+'406- ENTREGA D EQUIP - N RECEPT'!BK60</f>
        <v>0</v>
      </c>
      <c r="AF41" s="338">
        <f>+'406- ENTREGA D EQUIP - N RECEPT'!BL60</f>
        <v>0</v>
      </c>
      <c r="AG41" s="338">
        <f>+'406- ENTREGA D EQUIP - N RECEPT'!BM60</f>
        <v>0</v>
      </c>
      <c r="AH41" s="338">
        <f>+'406- ENTREGA D EQUIP - N RECEPT'!BN60</f>
        <v>0</v>
      </c>
      <c r="AI41" s="338">
        <f>+'406- ENTREGA D EQUIP - N RECEPT'!BO60</f>
        <v>0</v>
      </c>
      <c r="AJ41" s="338">
        <f>+'406- ENTREGA D EQUIP - N RECEPT'!BP60</f>
        <v>0</v>
      </c>
      <c r="AK41" s="338">
        <f>+'406- ENTREGA D EQUIP - N RECEPT'!BQ60</f>
        <v>0</v>
      </c>
    </row>
    <row r="42" spans="1:37" hidden="1" x14ac:dyDescent="0.4">
      <c r="A42" s="303">
        <f>+'406- ENTREGA D EQUIP - N RECEPT'!B61</f>
        <v>0</v>
      </c>
      <c r="B42" s="303">
        <f>+'406- ENTREGA D EQUIP - N RECEPT'!F61</f>
        <v>0</v>
      </c>
      <c r="C42" s="303" t="str">
        <f>+delivery_events!C$4</f>
        <v/>
      </c>
      <c r="D42" s="414">
        <f>+'406- ENTREGA D EQUIP - N RECEPT'!AY$9</f>
        <v>0</v>
      </c>
      <c r="E42" s="541">
        <f>+'406- ENTREGA D EQUIP - N RECEPT'!AY$3</f>
        <v>0</v>
      </c>
      <c r="F42" s="541">
        <f>'406- ENTREGA D EQUIP - N RECEPT'!AJ$21</f>
        <v>0</v>
      </c>
      <c r="G42" s="541" t="e">
        <f>IFERROR(IFERROR(+VLOOKUP('406- ENTREGA D EQUIP - N RECEPT'!X61,localidades,2,FALSE),VLOOKUP('406- ENTREGA D EQUIP - N RECEPT'!AY46,localidades,2,FALSE)),VLOOKUP('406- ENTREGA D EQUIP - N RECEPT'!AY$5,district_codes,2,FALSE))</f>
        <v>#N/A</v>
      </c>
      <c r="H42" s="564">
        <f>+'406- ENTREGA D EQUIP - N RECEPT'!L61</f>
        <v>0</v>
      </c>
      <c r="I42" s="564">
        <f>+'406- ENTREGA D EQUIP - N RECEPT'!J61</f>
        <v>0</v>
      </c>
      <c r="J42" s="564">
        <f>IF(+'406- ENTREGA D EQUIP - N RECEPT'!X$21=0,'406- ENTREGA D EQUIP - N RECEPT'!AY$6,+'406- ENTREGA D EQUIP - N RECEPT'!X$21)</f>
        <v>0</v>
      </c>
      <c r="K42" s="564">
        <f>'406- ENTREGA D EQUIP - N RECEPT'!AB61</f>
        <v>0</v>
      </c>
      <c r="L42" s="338" t="str">
        <f>IFERROR(VLOOKUP(+'406- ENTREGA D EQUIP - N RECEPT'!AS$17,kites,3,FALSE),"Outro")</f>
        <v>Kit de mecanização + comercialização</v>
      </c>
      <c r="M42" s="338">
        <f>+'406- ENTREGA D EQUIP - N RECEPT'!AS61</f>
        <v>0</v>
      </c>
      <c r="N42" s="338">
        <f>+'406- ENTREGA D EQUIP - N RECEPT'!AT61</f>
        <v>0</v>
      </c>
      <c r="O42" s="338">
        <f>+'406- ENTREGA D EQUIP - N RECEPT'!AU61</f>
        <v>0</v>
      </c>
      <c r="P42" s="338">
        <f>+'406- ENTREGA D EQUIP - N RECEPT'!AV61</f>
        <v>0</v>
      </c>
      <c r="Q42" s="338">
        <f>+'406- ENTREGA D EQUIP - N RECEPT'!AW61</f>
        <v>0</v>
      </c>
      <c r="R42" s="338">
        <f>+'406- ENTREGA D EQUIP - N RECEPT'!AX61</f>
        <v>0</v>
      </c>
      <c r="S42" s="338">
        <f>+'406- ENTREGA D EQUIP - N RECEPT'!AY61</f>
        <v>0</v>
      </c>
      <c r="T42" s="338">
        <f>+'406- ENTREGA D EQUIP - N RECEPT'!AZ61</f>
        <v>0</v>
      </c>
      <c r="U42" s="338">
        <f>+'406- ENTREGA D EQUIP - N RECEPT'!BA61</f>
        <v>0</v>
      </c>
      <c r="V42" s="338">
        <f>+'406- ENTREGA D EQUIP - N RECEPT'!BB61</f>
        <v>0</v>
      </c>
      <c r="W42" s="338">
        <f>+'406- ENTREGA D EQUIP - N RECEPT'!BC61</f>
        <v>0</v>
      </c>
      <c r="X42" s="338">
        <f>+'406- ENTREGA D EQUIP - N RECEPT'!BD61</f>
        <v>0</v>
      </c>
      <c r="Y42" s="338">
        <f>+'406- ENTREGA D EQUIP - N RECEPT'!BE61</f>
        <v>0</v>
      </c>
      <c r="Z42" s="338">
        <f>+'406- ENTREGA D EQUIP - N RECEPT'!BF61</f>
        <v>0</v>
      </c>
      <c r="AA42" s="338">
        <f>+'406- ENTREGA D EQUIP - N RECEPT'!BG61</f>
        <v>0</v>
      </c>
      <c r="AB42" s="338">
        <f>+'406- ENTREGA D EQUIP - N RECEPT'!BH61</f>
        <v>0</v>
      </c>
      <c r="AC42" s="338">
        <f>+'406- ENTREGA D EQUIP - N RECEPT'!BI61</f>
        <v>0</v>
      </c>
      <c r="AD42" s="338">
        <f>+'406- ENTREGA D EQUIP - N RECEPT'!BJ61</f>
        <v>0</v>
      </c>
      <c r="AE42" s="338">
        <f>+'406- ENTREGA D EQUIP - N RECEPT'!BK61</f>
        <v>0</v>
      </c>
      <c r="AF42" s="338">
        <f>+'406- ENTREGA D EQUIP - N RECEPT'!BL61</f>
        <v>0</v>
      </c>
      <c r="AG42" s="338">
        <f>+'406- ENTREGA D EQUIP - N RECEPT'!BM61</f>
        <v>0</v>
      </c>
      <c r="AH42" s="338">
        <f>+'406- ENTREGA D EQUIP - N RECEPT'!BN61</f>
        <v>0</v>
      </c>
      <c r="AI42" s="338">
        <f>+'406- ENTREGA D EQUIP - N RECEPT'!BO61</f>
        <v>0</v>
      </c>
      <c r="AJ42" s="338">
        <f>+'406- ENTREGA D EQUIP - N RECEPT'!BP61</f>
        <v>0</v>
      </c>
      <c r="AK42" s="338">
        <f>+'406- ENTREGA D EQUIP - N RECEPT'!BQ61</f>
        <v>0</v>
      </c>
    </row>
    <row r="43" spans="1:37" hidden="1" x14ac:dyDescent="0.4">
      <c r="A43" s="303">
        <f>+'406- ENTREGA D EQUIP - N RECEPT'!B62</f>
        <v>0</v>
      </c>
      <c r="B43" s="303">
        <f>+'406- ENTREGA D EQUIP - N RECEPT'!F62</f>
        <v>0</v>
      </c>
      <c r="C43" s="303" t="str">
        <f>+delivery_events!C$4</f>
        <v/>
      </c>
      <c r="D43" s="414">
        <f>+'406- ENTREGA D EQUIP - N RECEPT'!AY$9</f>
        <v>0</v>
      </c>
      <c r="E43" s="541">
        <f>+'406- ENTREGA D EQUIP - N RECEPT'!AY$3</f>
        <v>0</v>
      </c>
      <c r="F43" s="541">
        <f>'406- ENTREGA D EQUIP - N RECEPT'!AJ$21</f>
        <v>0</v>
      </c>
      <c r="G43" s="541" t="e">
        <f>IFERROR(IFERROR(+VLOOKUP('406- ENTREGA D EQUIP - N RECEPT'!X62,localidades,2,FALSE),VLOOKUP('406- ENTREGA D EQUIP - N RECEPT'!AY47,localidades,2,FALSE)),VLOOKUP('406- ENTREGA D EQUIP - N RECEPT'!AY$5,district_codes,2,FALSE))</f>
        <v>#N/A</v>
      </c>
      <c r="H43" s="564">
        <f>+'406- ENTREGA D EQUIP - N RECEPT'!L62</f>
        <v>0</v>
      </c>
      <c r="I43" s="564">
        <f>+'406- ENTREGA D EQUIP - N RECEPT'!J62</f>
        <v>0</v>
      </c>
      <c r="J43" s="564">
        <f>IF(+'406- ENTREGA D EQUIP - N RECEPT'!X$21=0,'406- ENTREGA D EQUIP - N RECEPT'!AY$6,+'406- ENTREGA D EQUIP - N RECEPT'!X$21)</f>
        <v>0</v>
      </c>
      <c r="K43" s="564">
        <f>'406- ENTREGA D EQUIP - N RECEPT'!AB62</f>
        <v>0</v>
      </c>
      <c r="L43" s="338" t="str">
        <f>IFERROR(VLOOKUP(+'406- ENTREGA D EQUIP - N RECEPT'!AS$17,kites,3,FALSE),"Outro")</f>
        <v>Kit de mecanização + comercialização</v>
      </c>
      <c r="M43" s="338">
        <f>+'406- ENTREGA D EQUIP - N RECEPT'!AS62</f>
        <v>0</v>
      </c>
      <c r="N43" s="338">
        <f>+'406- ENTREGA D EQUIP - N RECEPT'!AT62</f>
        <v>0</v>
      </c>
      <c r="O43" s="338">
        <f>+'406- ENTREGA D EQUIP - N RECEPT'!AU62</f>
        <v>0</v>
      </c>
      <c r="P43" s="338">
        <f>+'406- ENTREGA D EQUIP - N RECEPT'!AV62</f>
        <v>0</v>
      </c>
      <c r="Q43" s="338">
        <f>+'406- ENTREGA D EQUIP - N RECEPT'!AW62</f>
        <v>0</v>
      </c>
      <c r="R43" s="338">
        <f>+'406- ENTREGA D EQUIP - N RECEPT'!AX62</f>
        <v>0</v>
      </c>
      <c r="S43" s="338">
        <f>+'406- ENTREGA D EQUIP - N RECEPT'!AY62</f>
        <v>0</v>
      </c>
      <c r="T43" s="338">
        <f>+'406- ENTREGA D EQUIP - N RECEPT'!AZ62</f>
        <v>0</v>
      </c>
      <c r="U43" s="338">
        <f>+'406- ENTREGA D EQUIP - N RECEPT'!BA62</f>
        <v>0</v>
      </c>
      <c r="V43" s="338">
        <f>+'406- ENTREGA D EQUIP - N RECEPT'!BB62</f>
        <v>0</v>
      </c>
      <c r="W43" s="338">
        <f>+'406- ENTREGA D EQUIP - N RECEPT'!BC62</f>
        <v>0</v>
      </c>
      <c r="X43" s="338">
        <f>+'406- ENTREGA D EQUIP - N RECEPT'!BD62</f>
        <v>0</v>
      </c>
      <c r="Y43" s="338">
        <f>+'406- ENTREGA D EQUIP - N RECEPT'!BE62</f>
        <v>0</v>
      </c>
      <c r="Z43" s="338">
        <f>+'406- ENTREGA D EQUIP - N RECEPT'!BF62</f>
        <v>0</v>
      </c>
      <c r="AA43" s="338">
        <f>+'406- ENTREGA D EQUIP - N RECEPT'!BG62</f>
        <v>0</v>
      </c>
      <c r="AB43" s="338">
        <f>+'406- ENTREGA D EQUIP - N RECEPT'!BH62</f>
        <v>0</v>
      </c>
      <c r="AC43" s="338">
        <f>+'406- ENTREGA D EQUIP - N RECEPT'!BI62</f>
        <v>0</v>
      </c>
      <c r="AD43" s="338">
        <f>+'406- ENTREGA D EQUIP - N RECEPT'!BJ62</f>
        <v>0</v>
      </c>
      <c r="AE43" s="338">
        <f>+'406- ENTREGA D EQUIP - N RECEPT'!BK62</f>
        <v>0</v>
      </c>
      <c r="AF43" s="338">
        <f>+'406- ENTREGA D EQUIP - N RECEPT'!BL62</f>
        <v>0</v>
      </c>
      <c r="AG43" s="338">
        <f>+'406- ENTREGA D EQUIP - N RECEPT'!BM62</f>
        <v>0</v>
      </c>
      <c r="AH43" s="338">
        <f>+'406- ENTREGA D EQUIP - N RECEPT'!BN62</f>
        <v>0</v>
      </c>
      <c r="AI43" s="338">
        <f>+'406- ENTREGA D EQUIP - N RECEPT'!BO62</f>
        <v>0</v>
      </c>
      <c r="AJ43" s="338">
        <f>+'406- ENTREGA D EQUIP - N RECEPT'!BP62</f>
        <v>0</v>
      </c>
      <c r="AK43" s="338">
        <f>+'406- ENTREGA D EQUIP - N RECEPT'!BQ62</f>
        <v>0</v>
      </c>
    </row>
    <row r="44" spans="1:37" hidden="1" x14ac:dyDescent="0.4">
      <c r="A44" s="303">
        <f>+'406- ENTREGA D EQUIP - N RECEPT'!B63</f>
        <v>0</v>
      </c>
      <c r="B44" s="303">
        <f>+'406- ENTREGA D EQUIP - N RECEPT'!F63</f>
        <v>0</v>
      </c>
      <c r="C44" s="303" t="str">
        <f>+delivery_events!C$4</f>
        <v/>
      </c>
      <c r="D44" s="414">
        <f>+'406- ENTREGA D EQUIP - N RECEPT'!AY$9</f>
        <v>0</v>
      </c>
      <c r="E44" s="541">
        <f>+'406- ENTREGA D EQUIP - N RECEPT'!AY$3</f>
        <v>0</v>
      </c>
      <c r="F44" s="541">
        <f>'406- ENTREGA D EQUIP - N RECEPT'!AJ$21</f>
        <v>0</v>
      </c>
      <c r="G44" s="541" t="e">
        <f>IFERROR(IFERROR(+VLOOKUP('406- ENTREGA D EQUIP - N RECEPT'!X63,localidades,2,FALSE),VLOOKUP('406- ENTREGA D EQUIP - N RECEPT'!AY48,localidades,2,FALSE)),VLOOKUP('406- ENTREGA D EQUIP - N RECEPT'!AY$5,district_codes,2,FALSE))</f>
        <v>#N/A</v>
      </c>
      <c r="H44" s="564">
        <f>+'406- ENTREGA D EQUIP - N RECEPT'!L63</f>
        <v>0</v>
      </c>
      <c r="I44" s="564">
        <f>+'406- ENTREGA D EQUIP - N RECEPT'!J63</f>
        <v>0</v>
      </c>
      <c r="J44" s="564">
        <f>IF(+'406- ENTREGA D EQUIP - N RECEPT'!X$21=0,'406- ENTREGA D EQUIP - N RECEPT'!AY$6,+'406- ENTREGA D EQUIP - N RECEPT'!X$21)</f>
        <v>0</v>
      </c>
      <c r="K44" s="564">
        <f>'406- ENTREGA D EQUIP - N RECEPT'!AB63</f>
        <v>0</v>
      </c>
      <c r="L44" s="338" t="str">
        <f>IFERROR(VLOOKUP(+'406- ENTREGA D EQUIP - N RECEPT'!AS$17,kites,3,FALSE),"Outro")</f>
        <v>Kit de mecanização + comercialização</v>
      </c>
      <c r="M44" s="338">
        <f>+'406- ENTREGA D EQUIP - N RECEPT'!AS63</f>
        <v>0</v>
      </c>
      <c r="N44" s="338">
        <f>+'406- ENTREGA D EQUIP - N RECEPT'!AT63</f>
        <v>0</v>
      </c>
      <c r="O44" s="338">
        <f>+'406- ENTREGA D EQUIP - N RECEPT'!AU63</f>
        <v>0</v>
      </c>
      <c r="P44" s="338">
        <f>+'406- ENTREGA D EQUIP - N RECEPT'!AV63</f>
        <v>0</v>
      </c>
      <c r="Q44" s="338">
        <f>+'406- ENTREGA D EQUIP - N RECEPT'!AW63</f>
        <v>0</v>
      </c>
      <c r="R44" s="338">
        <f>+'406- ENTREGA D EQUIP - N RECEPT'!AX63</f>
        <v>0</v>
      </c>
      <c r="S44" s="338">
        <f>+'406- ENTREGA D EQUIP - N RECEPT'!AY63</f>
        <v>0</v>
      </c>
      <c r="T44" s="338">
        <f>+'406- ENTREGA D EQUIP - N RECEPT'!AZ63</f>
        <v>0</v>
      </c>
      <c r="U44" s="338">
        <f>+'406- ENTREGA D EQUIP - N RECEPT'!BA63</f>
        <v>0</v>
      </c>
      <c r="V44" s="338">
        <f>+'406- ENTREGA D EQUIP - N RECEPT'!BB63</f>
        <v>0</v>
      </c>
      <c r="W44" s="338">
        <f>+'406- ENTREGA D EQUIP - N RECEPT'!BC63</f>
        <v>0</v>
      </c>
      <c r="X44" s="338">
        <f>+'406- ENTREGA D EQUIP - N RECEPT'!BD63</f>
        <v>0</v>
      </c>
      <c r="Y44" s="338">
        <f>+'406- ENTREGA D EQUIP - N RECEPT'!BE63</f>
        <v>0</v>
      </c>
      <c r="Z44" s="338">
        <f>+'406- ENTREGA D EQUIP - N RECEPT'!BF63</f>
        <v>0</v>
      </c>
      <c r="AA44" s="338">
        <f>+'406- ENTREGA D EQUIP - N RECEPT'!BG63</f>
        <v>0</v>
      </c>
      <c r="AB44" s="338">
        <f>+'406- ENTREGA D EQUIP - N RECEPT'!BH63</f>
        <v>0</v>
      </c>
      <c r="AC44" s="338">
        <f>+'406- ENTREGA D EQUIP - N RECEPT'!BI63</f>
        <v>0</v>
      </c>
      <c r="AD44" s="338">
        <f>+'406- ENTREGA D EQUIP - N RECEPT'!BJ63</f>
        <v>0</v>
      </c>
      <c r="AE44" s="338">
        <f>+'406- ENTREGA D EQUIP - N RECEPT'!BK63</f>
        <v>0</v>
      </c>
      <c r="AF44" s="338">
        <f>+'406- ENTREGA D EQUIP - N RECEPT'!BL63</f>
        <v>0</v>
      </c>
      <c r="AG44" s="338">
        <f>+'406- ENTREGA D EQUIP - N RECEPT'!BM63</f>
        <v>0</v>
      </c>
      <c r="AH44" s="338">
        <f>+'406- ENTREGA D EQUIP - N RECEPT'!BN63</f>
        <v>0</v>
      </c>
      <c r="AI44" s="338">
        <f>+'406- ENTREGA D EQUIP - N RECEPT'!BO63</f>
        <v>0</v>
      </c>
      <c r="AJ44" s="338">
        <f>+'406- ENTREGA D EQUIP - N RECEPT'!BP63</f>
        <v>0</v>
      </c>
      <c r="AK44" s="338">
        <f>+'406- ENTREGA D EQUIP - N RECEPT'!BQ63</f>
        <v>0</v>
      </c>
    </row>
    <row r="45" spans="1:37" hidden="1" x14ac:dyDescent="0.4">
      <c r="A45" s="303">
        <f>+'406- ENTREGA D EQUIP - N RECEPT'!B64</f>
        <v>0</v>
      </c>
      <c r="B45" s="303">
        <f>+'406- ENTREGA D EQUIP - N RECEPT'!F64</f>
        <v>0</v>
      </c>
      <c r="C45" s="303" t="str">
        <f>+delivery_events!C$4</f>
        <v/>
      </c>
      <c r="D45" s="414">
        <f>+'406- ENTREGA D EQUIP - N RECEPT'!AY$9</f>
        <v>0</v>
      </c>
      <c r="E45" s="541">
        <f>+'406- ENTREGA D EQUIP - N RECEPT'!AY$3</f>
        <v>0</v>
      </c>
      <c r="F45" s="541">
        <f>'406- ENTREGA D EQUIP - N RECEPT'!AJ$21</f>
        <v>0</v>
      </c>
      <c r="G45" s="541" t="e">
        <f>IFERROR(IFERROR(+VLOOKUP('406- ENTREGA D EQUIP - N RECEPT'!X64,localidades,2,FALSE),VLOOKUP('406- ENTREGA D EQUIP - N RECEPT'!AY49,localidades,2,FALSE)),VLOOKUP('406- ENTREGA D EQUIP - N RECEPT'!AY$5,district_codes,2,FALSE))</f>
        <v>#N/A</v>
      </c>
      <c r="H45" s="564">
        <f>+'406- ENTREGA D EQUIP - N RECEPT'!L64</f>
        <v>0</v>
      </c>
      <c r="I45" s="564">
        <f>+'406- ENTREGA D EQUIP - N RECEPT'!J64</f>
        <v>0</v>
      </c>
      <c r="J45" s="564">
        <f>IF(+'406- ENTREGA D EQUIP - N RECEPT'!X$21=0,'406- ENTREGA D EQUIP - N RECEPT'!AY$6,+'406- ENTREGA D EQUIP - N RECEPT'!X$21)</f>
        <v>0</v>
      </c>
      <c r="K45" s="564">
        <f>'406- ENTREGA D EQUIP - N RECEPT'!AB64</f>
        <v>0</v>
      </c>
      <c r="L45" s="338" t="str">
        <f>IFERROR(VLOOKUP(+'406- ENTREGA D EQUIP - N RECEPT'!AS$17,kites,3,FALSE),"Outro")</f>
        <v>Kit de mecanização + comercialização</v>
      </c>
      <c r="M45" s="338">
        <f>+'406- ENTREGA D EQUIP - N RECEPT'!AS64</f>
        <v>0</v>
      </c>
      <c r="N45" s="338">
        <f>+'406- ENTREGA D EQUIP - N RECEPT'!AT64</f>
        <v>0</v>
      </c>
      <c r="O45" s="338">
        <f>+'406- ENTREGA D EQUIP - N RECEPT'!AU64</f>
        <v>0</v>
      </c>
      <c r="P45" s="338">
        <f>+'406- ENTREGA D EQUIP - N RECEPT'!AV64</f>
        <v>0</v>
      </c>
      <c r="Q45" s="338">
        <f>+'406- ENTREGA D EQUIP - N RECEPT'!AW64</f>
        <v>0</v>
      </c>
      <c r="R45" s="338">
        <f>+'406- ENTREGA D EQUIP - N RECEPT'!AX64</f>
        <v>0</v>
      </c>
      <c r="S45" s="338">
        <f>+'406- ENTREGA D EQUIP - N RECEPT'!AY64</f>
        <v>0</v>
      </c>
      <c r="T45" s="338">
        <f>+'406- ENTREGA D EQUIP - N RECEPT'!AZ64</f>
        <v>0</v>
      </c>
      <c r="U45" s="338">
        <f>+'406- ENTREGA D EQUIP - N RECEPT'!BA64</f>
        <v>0</v>
      </c>
      <c r="V45" s="338">
        <f>+'406- ENTREGA D EQUIP - N RECEPT'!BB64</f>
        <v>0</v>
      </c>
      <c r="W45" s="338">
        <f>+'406- ENTREGA D EQUIP - N RECEPT'!BC64</f>
        <v>0</v>
      </c>
      <c r="X45" s="338">
        <f>+'406- ENTREGA D EQUIP - N RECEPT'!BD64</f>
        <v>0</v>
      </c>
      <c r="Y45" s="338">
        <f>+'406- ENTREGA D EQUIP - N RECEPT'!BE64</f>
        <v>0</v>
      </c>
      <c r="Z45" s="338">
        <f>+'406- ENTREGA D EQUIP - N RECEPT'!BF64</f>
        <v>0</v>
      </c>
      <c r="AA45" s="338">
        <f>+'406- ENTREGA D EQUIP - N RECEPT'!BG64</f>
        <v>0</v>
      </c>
      <c r="AB45" s="338">
        <f>+'406- ENTREGA D EQUIP - N RECEPT'!BH64</f>
        <v>0</v>
      </c>
      <c r="AC45" s="338">
        <f>+'406- ENTREGA D EQUIP - N RECEPT'!BI64</f>
        <v>0</v>
      </c>
      <c r="AD45" s="338">
        <f>+'406- ENTREGA D EQUIP - N RECEPT'!BJ64</f>
        <v>0</v>
      </c>
      <c r="AE45" s="338">
        <f>+'406- ENTREGA D EQUIP - N RECEPT'!BK64</f>
        <v>0</v>
      </c>
      <c r="AF45" s="338">
        <f>+'406- ENTREGA D EQUIP - N RECEPT'!BL64</f>
        <v>0</v>
      </c>
      <c r="AG45" s="338">
        <f>+'406- ENTREGA D EQUIP - N RECEPT'!BM64</f>
        <v>0</v>
      </c>
      <c r="AH45" s="338">
        <f>+'406- ENTREGA D EQUIP - N RECEPT'!BN64</f>
        <v>0</v>
      </c>
      <c r="AI45" s="338">
        <f>+'406- ENTREGA D EQUIP - N RECEPT'!BO64</f>
        <v>0</v>
      </c>
      <c r="AJ45" s="338">
        <f>+'406- ENTREGA D EQUIP - N RECEPT'!BP64</f>
        <v>0</v>
      </c>
      <c r="AK45" s="338">
        <f>+'406- ENTREGA D EQUIP - N RECEPT'!BQ64</f>
        <v>0</v>
      </c>
    </row>
    <row r="46" spans="1:37" hidden="1" x14ac:dyDescent="0.4">
      <c r="A46" s="303">
        <f>+'406- ENTREGA D EQUIP - N RECEPT'!B65</f>
        <v>0</v>
      </c>
      <c r="B46" s="303">
        <f>+'406- ENTREGA D EQUIP - N RECEPT'!F65</f>
        <v>0</v>
      </c>
      <c r="C46" s="303" t="str">
        <f>+delivery_events!C$4</f>
        <v/>
      </c>
      <c r="D46" s="414">
        <f>+'406- ENTREGA D EQUIP - N RECEPT'!AY$9</f>
        <v>0</v>
      </c>
      <c r="E46" s="541">
        <f>+'406- ENTREGA D EQUIP - N RECEPT'!AY$3</f>
        <v>0</v>
      </c>
      <c r="F46" s="541">
        <f>'406- ENTREGA D EQUIP - N RECEPT'!AJ$21</f>
        <v>0</v>
      </c>
      <c r="G46" s="541" t="e">
        <f>IFERROR(IFERROR(+VLOOKUP('406- ENTREGA D EQUIP - N RECEPT'!X65,localidades,2,FALSE),VLOOKUP('406- ENTREGA D EQUIP - N RECEPT'!AY50,localidades,2,FALSE)),VLOOKUP('406- ENTREGA D EQUIP - N RECEPT'!AY$5,district_codes,2,FALSE))</f>
        <v>#N/A</v>
      </c>
      <c r="H46" s="564">
        <f>+'406- ENTREGA D EQUIP - N RECEPT'!L65</f>
        <v>0</v>
      </c>
      <c r="I46" s="564">
        <f>+'406- ENTREGA D EQUIP - N RECEPT'!J65</f>
        <v>0</v>
      </c>
      <c r="J46" s="564">
        <f>IF(+'406- ENTREGA D EQUIP - N RECEPT'!X$21=0,'406- ENTREGA D EQUIP - N RECEPT'!AY$6,+'406- ENTREGA D EQUIP - N RECEPT'!X$21)</f>
        <v>0</v>
      </c>
      <c r="K46" s="564">
        <f>'406- ENTREGA D EQUIP - N RECEPT'!AB65</f>
        <v>0</v>
      </c>
      <c r="L46" s="338" t="str">
        <f>IFERROR(VLOOKUP(+'406- ENTREGA D EQUIP - N RECEPT'!AS$17,kites,3,FALSE),"Outro")</f>
        <v>Kit de mecanização + comercialização</v>
      </c>
      <c r="M46" s="338">
        <f>+'406- ENTREGA D EQUIP - N RECEPT'!AS65</f>
        <v>0</v>
      </c>
      <c r="N46" s="338">
        <f>+'406- ENTREGA D EQUIP - N RECEPT'!AT65</f>
        <v>0</v>
      </c>
      <c r="O46" s="338">
        <f>+'406- ENTREGA D EQUIP - N RECEPT'!AU65</f>
        <v>0</v>
      </c>
      <c r="P46" s="338">
        <f>+'406- ENTREGA D EQUIP - N RECEPT'!AV65</f>
        <v>0</v>
      </c>
      <c r="Q46" s="338">
        <f>+'406- ENTREGA D EQUIP - N RECEPT'!AW65</f>
        <v>0</v>
      </c>
      <c r="R46" s="338">
        <f>+'406- ENTREGA D EQUIP - N RECEPT'!AX65</f>
        <v>0</v>
      </c>
      <c r="S46" s="338">
        <f>+'406- ENTREGA D EQUIP - N RECEPT'!AY65</f>
        <v>0</v>
      </c>
      <c r="T46" s="338">
        <f>+'406- ENTREGA D EQUIP - N RECEPT'!AZ65</f>
        <v>0</v>
      </c>
      <c r="U46" s="338">
        <f>+'406- ENTREGA D EQUIP - N RECEPT'!BA65</f>
        <v>0</v>
      </c>
      <c r="V46" s="338">
        <f>+'406- ENTREGA D EQUIP - N RECEPT'!BB65</f>
        <v>0</v>
      </c>
      <c r="W46" s="338">
        <f>+'406- ENTREGA D EQUIP - N RECEPT'!BC65</f>
        <v>0</v>
      </c>
      <c r="X46" s="338">
        <f>+'406- ENTREGA D EQUIP - N RECEPT'!BD65</f>
        <v>0</v>
      </c>
      <c r="Y46" s="338">
        <f>+'406- ENTREGA D EQUIP - N RECEPT'!BE65</f>
        <v>0</v>
      </c>
      <c r="Z46" s="338">
        <f>+'406- ENTREGA D EQUIP - N RECEPT'!BF65</f>
        <v>0</v>
      </c>
      <c r="AA46" s="338">
        <f>+'406- ENTREGA D EQUIP - N RECEPT'!BG65</f>
        <v>0</v>
      </c>
      <c r="AB46" s="338">
        <f>+'406- ENTREGA D EQUIP - N RECEPT'!BH65</f>
        <v>0</v>
      </c>
      <c r="AC46" s="338">
        <f>+'406- ENTREGA D EQUIP - N RECEPT'!BI65</f>
        <v>0</v>
      </c>
      <c r="AD46" s="338">
        <f>+'406- ENTREGA D EQUIP - N RECEPT'!BJ65</f>
        <v>0</v>
      </c>
      <c r="AE46" s="338">
        <f>+'406- ENTREGA D EQUIP - N RECEPT'!BK65</f>
        <v>0</v>
      </c>
      <c r="AF46" s="338">
        <f>+'406- ENTREGA D EQUIP - N RECEPT'!BL65</f>
        <v>0</v>
      </c>
      <c r="AG46" s="338">
        <f>+'406- ENTREGA D EQUIP - N RECEPT'!BM65</f>
        <v>0</v>
      </c>
      <c r="AH46" s="338">
        <f>+'406- ENTREGA D EQUIP - N RECEPT'!BN65</f>
        <v>0</v>
      </c>
      <c r="AI46" s="338">
        <f>+'406- ENTREGA D EQUIP - N RECEPT'!BO65</f>
        <v>0</v>
      </c>
      <c r="AJ46" s="338">
        <f>+'406- ENTREGA D EQUIP - N RECEPT'!BP65</f>
        <v>0</v>
      </c>
      <c r="AK46" s="338">
        <f>+'406- ENTREGA D EQUIP - N RECEPT'!BQ65</f>
        <v>0</v>
      </c>
    </row>
    <row r="47" spans="1:37" hidden="1" x14ac:dyDescent="0.4">
      <c r="A47" s="303">
        <f>+'406- ENTREGA D EQUIP - N RECEPT'!B66</f>
        <v>0</v>
      </c>
      <c r="B47" s="303">
        <f>+'406- ENTREGA D EQUIP - N RECEPT'!F66</f>
        <v>0</v>
      </c>
      <c r="C47" s="303" t="str">
        <f>+delivery_events!C$4</f>
        <v/>
      </c>
      <c r="D47" s="414">
        <f>+'406- ENTREGA D EQUIP - N RECEPT'!AY$9</f>
        <v>0</v>
      </c>
      <c r="E47" s="541">
        <f>+'406- ENTREGA D EQUIP - N RECEPT'!AY$3</f>
        <v>0</v>
      </c>
      <c r="F47" s="541">
        <f>'406- ENTREGA D EQUIP - N RECEPT'!AJ$21</f>
        <v>0</v>
      </c>
      <c r="G47" s="541" t="e">
        <f>IFERROR(IFERROR(+VLOOKUP('406- ENTREGA D EQUIP - N RECEPT'!X66,localidades,2,FALSE),VLOOKUP('406- ENTREGA D EQUIP - N RECEPT'!AY51,localidades,2,FALSE)),VLOOKUP('406- ENTREGA D EQUIP - N RECEPT'!AY$5,district_codes,2,FALSE))</f>
        <v>#N/A</v>
      </c>
      <c r="H47" s="564">
        <f>+'406- ENTREGA D EQUIP - N RECEPT'!L66</f>
        <v>0</v>
      </c>
      <c r="I47" s="564">
        <f>+'406- ENTREGA D EQUIP - N RECEPT'!J66</f>
        <v>0</v>
      </c>
      <c r="J47" s="564">
        <f>IF(+'406- ENTREGA D EQUIP - N RECEPT'!X$21=0,'406- ENTREGA D EQUIP - N RECEPT'!AY$6,+'406- ENTREGA D EQUIP - N RECEPT'!X$21)</f>
        <v>0</v>
      </c>
      <c r="K47" s="564">
        <f>'406- ENTREGA D EQUIP - N RECEPT'!AB66</f>
        <v>0</v>
      </c>
      <c r="L47" s="338" t="str">
        <f>IFERROR(VLOOKUP(+'406- ENTREGA D EQUIP - N RECEPT'!AS$17,kites,3,FALSE),"Outro")</f>
        <v>Kit de mecanização + comercialização</v>
      </c>
      <c r="M47" s="338">
        <f>+'406- ENTREGA D EQUIP - N RECEPT'!AS66</f>
        <v>0</v>
      </c>
      <c r="N47" s="338">
        <f>+'406- ENTREGA D EQUIP - N RECEPT'!AT66</f>
        <v>0</v>
      </c>
      <c r="O47" s="338">
        <f>+'406- ENTREGA D EQUIP - N RECEPT'!AU66</f>
        <v>0</v>
      </c>
      <c r="P47" s="338">
        <f>+'406- ENTREGA D EQUIP - N RECEPT'!AV66</f>
        <v>0</v>
      </c>
      <c r="Q47" s="338">
        <f>+'406- ENTREGA D EQUIP - N RECEPT'!AW66</f>
        <v>0</v>
      </c>
      <c r="R47" s="338">
        <f>+'406- ENTREGA D EQUIP - N RECEPT'!AX66</f>
        <v>0</v>
      </c>
      <c r="S47" s="338">
        <f>+'406- ENTREGA D EQUIP - N RECEPT'!AY66</f>
        <v>0</v>
      </c>
      <c r="T47" s="338">
        <f>+'406- ENTREGA D EQUIP - N RECEPT'!AZ66</f>
        <v>0</v>
      </c>
      <c r="U47" s="338">
        <f>+'406- ENTREGA D EQUIP - N RECEPT'!BA66</f>
        <v>0</v>
      </c>
      <c r="V47" s="338">
        <f>+'406- ENTREGA D EQUIP - N RECEPT'!BB66</f>
        <v>0</v>
      </c>
      <c r="W47" s="338">
        <f>+'406- ENTREGA D EQUIP - N RECEPT'!BC66</f>
        <v>0</v>
      </c>
      <c r="X47" s="338">
        <f>+'406- ENTREGA D EQUIP - N RECEPT'!BD66</f>
        <v>0</v>
      </c>
      <c r="Y47" s="338">
        <f>+'406- ENTREGA D EQUIP - N RECEPT'!BE66</f>
        <v>0</v>
      </c>
      <c r="Z47" s="338">
        <f>+'406- ENTREGA D EQUIP - N RECEPT'!BF66</f>
        <v>0</v>
      </c>
      <c r="AA47" s="338">
        <f>+'406- ENTREGA D EQUIP - N RECEPT'!BG66</f>
        <v>0</v>
      </c>
      <c r="AB47" s="338">
        <f>+'406- ENTREGA D EQUIP - N RECEPT'!BH66</f>
        <v>0</v>
      </c>
      <c r="AC47" s="338">
        <f>+'406- ENTREGA D EQUIP - N RECEPT'!BI66</f>
        <v>0</v>
      </c>
      <c r="AD47" s="338">
        <f>+'406- ENTREGA D EQUIP - N RECEPT'!BJ66</f>
        <v>0</v>
      </c>
      <c r="AE47" s="338">
        <f>+'406- ENTREGA D EQUIP - N RECEPT'!BK66</f>
        <v>0</v>
      </c>
      <c r="AF47" s="338">
        <f>+'406- ENTREGA D EQUIP - N RECEPT'!BL66</f>
        <v>0</v>
      </c>
      <c r="AG47" s="338">
        <f>+'406- ENTREGA D EQUIP - N RECEPT'!BM66</f>
        <v>0</v>
      </c>
      <c r="AH47" s="338">
        <f>+'406- ENTREGA D EQUIP - N RECEPT'!BN66</f>
        <v>0</v>
      </c>
      <c r="AI47" s="338">
        <f>+'406- ENTREGA D EQUIP - N RECEPT'!BO66</f>
        <v>0</v>
      </c>
      <c r="AJ47" s="338">
        <f>+'406- ENTREGA D EQUIP - N RECEPT'!BP66</f>
        <v>0</v>
      </c>
      <c r="AK47" s="338">
        <f>+'406- ENTREGA D EQUIP - N RECEPT'!BQ66</f>
        <v>0</v>
      </c>
    </row>
    <row r="48" spans="1:37" hidden="1" x14ac:dyDescent="0.4">
      <c r="A48" s="303">
        <f>+'406- ENTREGA D EQUIP - N RECEPT'!B67</f>
        <v>0</v>
      </c>
      <c r="B48" s="303">
        <f>+'406- ENTREGA D EQUIP - N RECEPT'!F67</f>
        <v>0</v>
      </c>
      <c r="C48" s="303" t="str">
        <f>+delivery_events!C$4</f>
        <v/>
      </c>
      <c r="D48" s="414">
        <f>+'406- ENTREGA D EQUIP - N RECEPT'!AY$9</f>
        <v>0</v>
      </c>
      <c r="E48" s="541">
        <f>+'406- ENTREGA D EQUIP - N RECEPT'!AY$3</f>
        <v>0</v>
      </c>
      <c r="F48" s="541">
        <f>'406- ENTREGA D EQUIP - N RECEPT'!AJ$21</f>
        <v>0</v>
      </c>
      <c r="G48" s="541" t="e">
        <f>IFERROR(IFERROR(+VLOOKUP('406- ENTREGA D EQUIP - N RECEPT'!X67,localidades,2,FALSE),VLOOKUP('406- ENTREGA D EQUIP - N RECEPT'!AY52,localidades,2,FALSE)),VLOOKUP('406- ENTREGA D EQUIP - N RECEPT'!AY$5,district_codes,2,FALSE))</f>
        <v>#N/A</v>
      </c>
      <c r="H48" s="564">
        <f>+'406- ENTREGA D EQUIP - N RECEPT'!L67</f>
        <v>0</v>
      </c>
      <c r="I48" s="564">
        <f>+'406- ENTREGA D EQUIP - N RECEPT'!J67</f>
        <v>0</v>
      </c>
      <c r="J48" s="564">
        <f>IF(+'406- ENTREGA D EQUIP - N RECEPT'!X$21=0,'406- ENTREGA D EQUIP - N RECEPT'!AY$6,+'406- ENTREGA D EQUIP - N RECEPT'!X$21)</f>
        <v>0</v>
      </c>
      <c r="K48" s="564">
        <f>'406- ENTREGA D EQUIP - N RECEPT'!AB67</f>
        <v>0</v>
      </c>
      <c r="L48" s="338" t="str">
        <f>IFERROR(VLOOKUP(+'406- ENTREGA D EQUIP - N RECEPT'!AS$17,kites,3,FALSE),"Outro")</f>
        <v>Kit de mecanização + comercialização</v>
      </c>
      <c r="M48" s="338">
        <f>+'406- ENTREGA D EQUIP - N RECEPT'!AS67</f>
        <v>0</v>
      </c>
      <c r="N48" s="338">
        <f>+'406- ENTREGA D EQUIP - N RECEPT'!AT67</f>
        <v>0</v>
      </c>
      <c r="O48" s="338">
        <f>+'406- ENTREGA D EQUIP - N RECEPT'!AU67</f>
        <v>0</v>
      </c>
      <c r="P48" s="338">
        <f>+'406- ENTREGA D EQUIP - N RECEPT'!AV67</f>
        <v>0</v>
      </c>
      <c r="Q48" s="338">
        <f>+'406- ENTREGA D EQUIP - N RECEPT'!AW67</f>
        <v>0</v>
      </c>
      <c r="R48" s="338">
        <f>+'406- ENTREGA D EQUIP - N RECEPT'!AX67</f>
        <v>0</v>
      </c>
      <c r="S48" s="338">
        <f>+'406- ENTREGA D EQUIP - N RECEPT'!AY67</f>
        <v>0</v>
      </c>
      <c r="T48" s="338">
        <f>+'406- ENTREGA D EQUIP - N RECEPT'!AZ67</f>
        <v>0</v>
      </c>
      <c r="U48" s="338">
        <f>+'406- ENTREGA D EQUIP - N RECEPT'!BA67</f>
        <v>0</v>
      </c>
      <c r="V48" s="338">
        <f>+'406- ENTREGA D EQUIP - N RECEPT'!BB67</f>
        <v>0</v>
      </c>
      <c r="W48" s="338">
        <f>+'406- ENTREGA D EQUIP - N RECEPT'!BC67</f>
        <v>0</v>
      </c>
      <c r="X48" s="338">
        <f>+'406- ENTREGA D EQUIP - N RECEPT'!BD67</f>
        <v>0</v>
      </c>
      <c r="Y48" s="338">
        <f>+'406- ENTREGA D EQUIP - N RECEPT'!BE67</f>
        <v>0</v>
      </c>
      <c r="Z48" s="338">
        <f>+'406- ENTREGA D EQUIP - N RECEPT'!BF67</f>
        <v>0</v>
      </c>
      <c r="AA48" s="338">
        <f>+'406- ENTREGA D EQUIP - N RECEPT'!BG67</f>
        <v>0</v>
      </c>
      <c r="AB48" s="338">
        <f>+'406- ENTREGA D EQUIP - N RECEPT'!BH67</f>
        <v>0</v>
      </c>
      <c r="AC48" s="338">
        <f>+'406- ENTREGA D EQUIP - N RECEPT'!BI67</f>
        <v>0</v>
      </c>
      <c r="AD48" s="338">
        <f>+'406- ENTREGA D EQUIP - N RECEPT'!BJ67</f>
        <v>0</v>
      </c>
      <c r="AE48" s="338">
        <f>+'406- ENTREGA D EQUIP - N RECEPT'!BK67</f>
        <v>0</v>
      </c>
      <c r="AF48" s="338">
        <f>+'406- ENTREGA D EQUIP - N RECEPT'!BL67</f>
        <v>0</v>
      </c>
      <c r="AG48" s="338">
        <f>+'406- ENTREGA D EQUIP - N RECEPT'!BM67</f>
        <v>0</v>
      </c>
      <c r="AH48" s="338">
        <f>+'406- ENTREGA D EQUIP - N RECEPT'!BN67</f>
        <v>0</v>
      </c>
      <c r="AI48" s="338">
        <f>+'406- ENTREGA D EQUIP - N RECEPT'!BO67</f>
        <v>0</v>
      </c>
      <c r="AJ48" s="338">
        <f>+'406- ENTREGA D EQUIP - N RECEPT'!BP67</f>
        <v>0</v>
      </c>
      <c r="AK48" s="338">
        <f>+'406- ENTREGA D EQUIP - N RECEPT'!BQ67</f>
        <v>0</v>
      </c>
    </row>
    <row r="49" spans="1:37" hidden="1" x14ac:dyDescent="0.4">
      <c r="A49" s="303">
        <f>+'406- ENTREGA D EQUIP - N RECEPT'!B68</f>
        <v>0</v>
      </c>
      <c r="B49" s="303">
        <f>+'406- ENTREGA D EQUIP - N RECEPT'!F68</f>
        <v>0</v>
      </c>
      <c r="C49" s="303" t="str">
        <f>+delivery_events!C$4</f>
        <v/>
      </c>
      <c r="D49" s="414">
        <f>+'406- ENTREGA D EQUIP - N RECEPT'!AY$9</f>
        <v>0</v>
      </c>
      <c r="E49" s="541">
        <f>+'406- ENTREGA D EQUIP - N RECEPT'!AY$3</f>
        <v>0</v>
      </c>
      <c r="F49" s="541">
        <f>'406- ENTREGA D EQUIP - N RECEPT'!AJ$21</f>
        <v>0</v>
      </c>
      <c r="G49" s="541" t="e">
        <f>IFERROR(IFERROR(+VLOOKUP('406- ENTREGA D EQUIP - N RECEPT'!X68,localidades,2,FALSE),VLOOKUP('406- ENTREGA D EQUIP - N RECEPT'!AY53,localidades,2,FALSE)),VLOOKUP('406- ENTREGA D EQUIP - N RECEPT'!AY$5,district_codes,2,FALSE))</f>
        <v>#N/A</v>
      </c>
      <c r="H49" s="564">
        <f>+'406- ENTREGA D EQUIP - N RECEPT'!L68</f>
        <v>0</v>
      </c>
      <c r="I49" s="564">
        <f>+'406- ENTREGA D EQUIP - N RECEPT'!J68</f>
        <v>0</v>
      </c>
      <c r="J49" s="564">
        <f>IF(+'406- ENTREGA D EQUIP - N RECEPT'!X$21=0,'406- ENTREGA D EQUIP - N RECEPT'!AY$6,+'406- ENTREGA D EQUIP - N RECEPT'!X$21)</f>
        <v>0</v>
      </c>
      <c r="K49" s="564">
        <f>'406- ENTREGA D EQUIP - N RECEPT'!AB68</f>
        <v>0</v>
      </c>
      <c r="L49" s="338" t="str">
        <f>IFERROR(VLOOKUP(+'406- ENTREGA D EQUIP - N RECEPT'!AS$17,kites,3,FALSE),"Outro")</f>
        <v>Kit de mecanização + comercialização</v>
      </c>
      <c r="M49" s="338">
        <f>+'406- ENTREGA D EQUIP - N RECEPT'!AS68</f>
        <v>0</v>
      </c>
      <c r="N49" s="338">
        <f>+'406- ENTREGA D EQUIP - N RECEPT'!AT68</f>
        <v>0</v>
      </c>
      <c r="O49" s="338">
        <f>+'406- ENTREGA D EQUIP - N RECEPT'!AU68</f>
        <v>0</v>
      </c>
      <c r="P49" s="338">
        <f>+'406- ENTREGA D EQUIP - N RECEPT'!AV68</f>
        <v>0</v>
      </c>
      <c r="Q49" s="338">
        <f>+'406- ENTREGA D EQUIP - N RECEPT'!AW68</f>
        <v>0</v>
      </c>
      <c r="R49" s="338">
        <f>+'406- ENTREGA D EQUIP - N RECEPT'!AX68</f>
        <v>0</v>
      </c>
      <c r="S49" s="338">
        <f>+'406- ENTREGA D EQUIP - N RECEPT'!AY68</f>
        <v>0</v>
      </c>
      <c r="T49" s="338">
        <f>+'406- ENTREGA D EQUIP - N RECEPT'!AZ68</f>
        <v>0</v>
      </c>
      <c r="U49" s="338">
        <f>+'406- ENTREGA D EQUIP - N RECEPT'!BA68</f>
        <v>0</v>
      </c>
      <c r="V49" s="338">
        <f>+'406- ENTREGA D EQUIP - N RECEPT'!BB68</f>
        <v>0</v>
      </c>
      <c r="W49" s="338">
        <f>+'406- ENTREGA D EQUIP - N RECEPT'!BC68</f>
        <v>0</v>
      </c>
      <c r="X49" s="338">
        <f>+'406- ENTREGA D EQUIP - N RECEPT'!BD68</f>
        <v>0</v>
      </c>
      <c r="Y49" s="338">
        <f>+'406- ENTREGA D EQUIP - N RECEPT'!BE68</f>
        <v>0</v>
      </c>
      <c r="Z49" s="338">
        <f>+'406- ENTREGA D EQUIP - N RECEPT'!BF68</f>
        <v>0</v>
      </c>
      <c r="AA49" s="338">
        <f>+'406- ENTREGA D EQUIP - N RECEPT'!BG68</f>
        <v>0</v>
      </c>
      <c r="AB49" s="338">
        <f>+'406- ENTREGA D EQUIP - N RECEPT'!BH68</f>
        <v>0</v>
      </c>
      <c r="AC49" s="338">
        <f>+'406- ENTREGA D EQUIP - N RECEPT'!BI68</f>
        <v>0</v>
      </c>
      <c r="AD49" s="338">
        <f>+'406- ENTREGA D EQUIP - N RECEPT'!BJ68</f>
        <v>0</v>
      </c>
      <c r="AE49" s="338">
        <f>+'406- ENTREGA D EQUIP - N RECEPT'!BK68</f>
        <v>0</v>
      </c>
      <c r="AF49" s="338">
        <f>+'406- ENTREGA D EQUIP - N RECEPT'!BL68</f>
        <v>0</v>
      </c>
      <c r="AG49" s="338">
        <f>+'406- ENTREGA D EQUIP - N RECEPT'!BM68</f>
        <v>0</v>
      </c>
      <c r="AH49" s="338">
        <f>+'406- ENTREGA D EQUIP - N RECEPT'!BN68</f>
        <v>0</v>
      </c>
      <c r="AI49" s="338">
        <f>+'406- ENTREGA D EQUIP - N RECEPT'!BO68</f>
        <v>0</v>
      </c>
      <c r="AJ49" s="338">
        <f>+'406- ENTREGA D EQUIP - N RECEPT'!BP68</f>
        <v>0</v>
      </c>
      <c r="AK49" s="338">
        <f>+'406- ENTREGA D EQUIP - N RECEPT'!BQ68</f>
        <v>0</v>
      </c>
    </row>
    <row r="50" spans="1:37" hidden="1" x14ac:dyDescent="0.4">
      <c r="A50" s="303">
        <f>+'406- ENTREGA D EQUIP - N RECEPT'!B69</f>
        <v>0</v>
      </c>
      <c r="B50" s="303">
        <f>+'406- ENTREGA D EQUIP - N RECEPT'!F69</f>
        <v>0</v>
      </c>
      <c r="C50" s="303" t="str">
        <f>+delivery_events!C$4</f>
        <v/>
      </c>
      <c r="D50" s="414">
        <f>+'406- ENTREGA D EQUIP - N RECEPT'!AY$9</f>
        <v>0</v>
      </c>
      <c r="E50" s="541">
        <f>+'406- ENTREGA D EQUIP - N RECEPT'!AY$3</f>
        <v>0</v>
      </c>
      <c r="F50" s="541">
        <f>'406- ENTREGA D EQUIP - N RECEPT'!AJ$21</f>
        <v>0</v>
      </c>
      <c r="G50" s="541" t="e">
        <f>IFERROR(IFERROR(+VLOOKUP('406- ENTREGA D EQUIP - N RECEPT'!X69,localidades,2,FALSE),VLOOKUP('406- ENTREGA D EQUIP - N RECEPT'!AY54,localidades,2,FALSE)),VLOOKUP('406- ENTREGA D EQUIP - N RECEPT'!AY$5,district_codes,2,FALSE))</f>
        <v>#N/A</v>
      </c>
      <c r="H50" s="564">
        <f>+'406- ENTREGA D EQUIP - N RECEPT'!L69</f>
        <v>0</v>
      </c>
      <c r="I50" s="564">
        <f>+'406- ENTREGA D EQUIP - N RECEPT'!J69</f>
        <v>0</v>
      </c>
      <c r="J50" s="564">
        <f>IF(+'406- ENTREGA D EQUIP - N RECEPT'!X$21=0,'406- ENTREGA D EQUIP - N RECEPT'!AY$6,+'406- ENTREGA D EQUIP - N RECEPT'!X$21)</f>
        <v>0</v>
      </c>
      <c r="K50" s="564">
        <f>'406- ENTREGA D EQUIP - N RECEPT'!AB69</f>
        <v>0</v>
      </c>
      <c r="L50" s="338" t="str">
        <f>IFERROR(VLOOKUP(+'406- ENTREGA D EQUIP - N RECEPT'!AS$17,kites,3,FALSE),"Outro")</f>
        <v>Kit de mecanização + comercialização</v>
      </c>
      <c r="M50" s="338">
        <f>+'406- ENTREGA D EQUIP - N RECEPT'!AS69</f>
        <v>0</v>
      </c>
      <c r="N50" s="338">
        <f>+'406- ENTREGA D EQUIP - N RECEPT'!AT69</f>
        <v>0</v>
      </c>
      <c r="O50" s="338">
        <f>+'406- ENTREGA D EQUIP - N RECEPT'!AU69</f>
        <v>0</v>
      </c>
      <c r="P50" s="338">
        <f>+'406- ENTREGA D EQUIP - N RECEPT'!AV69</f>
        <v>0</v>
      </c>
      <c r="Q50" s="338">
        <f>+'406- ENTREGA D EQUIP - N RECEPT'!AW69</f>
        <v>0</v>
      </c>
      <c r="R50" s="338">
        <f>+'406- ENTREGA D EQUIP - N RECEPT'!AX69</f>
        <v>0</v>
      </c>
      <c r="S50" s="338">
        <f>+'406- ENTREGA D EQUIP - N RECEPT'!AY69</f>
        <v>0</v>
      </c>
      <c r="T50" s="338">
        <f>+'406- ENTREGA D EQUIP - N RECEPT'!AZ69</f>
        <v>0</v>
      </c>
      <c r="U50" s="338">
        <f>+'406- ENTREGA D EQUIP - N RECEPT'!BA69</f>
        <v>0</v>
      </c>
      <c r="V50" s="338">
        <f>+'406- ENTREGA D EQUIP - N RECEPT'!BB69</f>
        <v>0</v>
      </c>
      <c r="W50" s="338">
        <f>+'406- ENTREGA D EQUIP - N RECEPT'!BC69</f>
        <v>0</v>
      </c>
      <c r="X50" s="338">
        <f>+'406- ENTREGA D EQUIP - N RECEPT'!BD69</f>
        <v>0</v>
      </c>
      <c r="Y50" s="338">
        <f>+'406- ENTREGA D EQUIP - N RECEPT'!BE69</f>
        <v>0</v>
      </c>
      <c r="Z50" s="338">
        <f>+'406- ENTREGA D EQUIP - N RECEPT'!BF69</f>
        <v>0</v>
      </c>
      <c r="AA50" s="338">
        <f>+'406- ENTREGA D EQUIP - N RECEPT'!BG69</f>
        <v>0</v>
      </c>
      <c r="AB50" s="338">
        <f>+'406- ENTREGA D EQUIP - N RECEPT'!BH69</f>
        <v>0</v>
      </c>
      <c r="AC50" s="338">
        <f>+'406- ENTREGA D EQUIP - N RECEPT'!BI69</f>
        <v>0</v>
      </c>
      <c r="AD50" s="338">
        <f>+'406- ENTREGA D EQUIP - N RECEPT'!BJ69</f>
        <v>0</v>
      </c>
      <c r="AE50" s="338">
        <f>+'406- ENTREGA D EQUIP - N RECEPT'!BK69</f>
        <v>0</v>
      </c>
      <c r="AF50" s="338">
        <f>+'406- ENTREGA D EQUIP - N RECEPT'!BL69</f>
        <v>0</v>
      </c>
      <c r="AG50" s="338">
        <f>+'406- ENTREGA D EQUIP - N RECEPT'!BM69</f>
        <v>0</v>
      </c>
      <c r="AH50" s="338">
        <f>+'406- ENTREGA D EQUIP - N RECEPT'!BN69</f>
        <v>0</v>
      </c>
      <c r="AI50" s="338">
        <f>+'406- ENTREGA D EQUIP - N RECEPT'!BO69</f>
        <v>0</v>
      </c>
      <c r="AJ50" s="338">
        <f>+'406- ENTREGA D EQUIP - N RECEPT'!BP69</f>
        <v>0</v>
      </c>
      <c r="AK50" s="338">
        <f>+'406- ENTREGA D EQUIP - N RECEPT'!BQ69</f>
        <v>0</v>
      </c>
    </row>
    <row r="51" spans="1:37" hidden="1" x14ac:dyDescent="0.4">
      <c r="A51" s="303">
        <f>+'406- ENTREGA D EQUIP - N RECEPT'!B70</f>
        <v>0</v>
      </c>
      <c r="B51" s="303">
        <f>+'406- ENTREGA D EQUIP - N RECEPT'!F70</f>
        <v>0</v>
      </c>
      <c r="C51" s="303" t="str">
        <f>+delivery_events!C$4</f>
        <v/>
      </c>
      <c r="D51" s="414">
        <f>+'406- ENTREGA D EQUIP - N RECEPT'!AY$9</f>
        <v>0</v>
      </c>
      <c r="E51" s="541">
        <f>+'406- ENTREGA D EQUIP - N RECEPT'!AY$3</f>
        <v>0</v>
      </c>
      <c r="F51" s="541">
        <f>'406- ENTREGA D EQUIP - N RECEPT'!AJ$21</f>
        <v>0</v>
      </c>
      <c r="G51" s="541" t="e">
        <f>IFERROR(IFERROR(+VLOOKUP('406- ENTREGA D EQUIP - N RECEPT'!X70,localidades,2,FALSE),VLOOKUP('406- ENTREGA D EQUIP - N RECEPT'!AY55,localidades,2,FALSE)),VLOOKUP('406- ENTREGA D EQUIP - N RECEPT'!AY$5,district_codes,2,FALSE))</f>
        <v>#N/A</v>
      </c>
      <c r="H51" s="564">
        <f>+'406- ENTREGA D EQUIP - N RECEPT'!L70</f>
        <v>0</v>
      </c>
      <c r="I51" s="564">
        <f>+'406- ENTREGA D EQUIP - N RECEPT'!J70</f>
        <v>0</v>
      </c>
      <c r="J51" s="564">
        <f>IF(+'406- ENTREGA D EQUIP - N RECEPT'!X$21=0,'406- ENTREGA D EQUIP - N RECEPT'!AY$6,+'406- ENTREGA D EQUIP - N RECEPT'!X$21)</f>
        <v>0</v>
      </c>
      <c r="K51" s="564">
        <f>'406- ENTREGA D EQUIP - N RECEPT'!AB70</f>
        <v>0</v>
      </c>
      <c r="L51" s="338" t="str">
        <f>IFERROR(VLOOKUP(+'406- ENTREGA D EQUIP - N RECEPT'!AS$17,kites,3,FALSE),"Outro")</f>
        <v>Kit de mecanização + comercialização</v>
      </c>
      <c r="M51" s="338">
        <f>+'406- ENTREGA D EQUIP - N RECEPT'!AS70</f>
        <v>0</v>
      </c>
      <c r="N51" s="338">
        <f>+'406- ENTREGA D EQUIP - N RECEPT'!AT70</f>
        <v>0</v>
      </c>
      <c r="O51" s="338">
        <f>+'406- ENTREGA D EQUIP - N RECEPT'!AU70</f>
        <v>0</v>
      </c>
      <c r="P51" s="338">
        <f>+'406- ENTREGA D EQUIP - N RECEPT'!AV70</f>
        <v>0</v>
      </c>
      <c r="Q51" s="338">
        <f>+'406- ENTREGA D EQUIP - N RECEPT'!AW70</f>
        <v>0</v>
      </c>
      <c r="R51" s="338">
        <f>+'406- ENTREGA D EQUIP - N RECEPT'!AX70</f>
        <v>0</v>
      </c>
      <c r="S51" s="338">
        <f>+'406- ENTREGA D EQUIP - N RECEPT'!AY70</f>
        <v>0</v>
      </c>
      <c r="T51" s="338">
        <f>+'406- ENTREGA D EQUIP - N RECEPT'!AZ70</f>
        <v>0</v>
      </c>
      <c r="U51" s="338">
        <f>+'406- ENTREGA D EQUIP - N RECEPT'!BA70</f>
        <v>0</v>
      </c>
      <c r="V51" s="338">
        <f>+'406- ENTREGA D EQUIP - N RECEPT'!BB70</f>
        <v>0</v>
      </c>
      <c r="W51" s="338">
        <f>+'406- ENTREGA D EQUIP - N RECEPT'!BC70</f>
        <v>0</v>
      </c>
      <c r="X51" s="338">
        <f>+'406- ENTREGA D EQUIP - N RECEPT'!BD70</f>
        <v>0</v>
      </c>
      <c r="Y51" s="338">
        <f>+'406- ENTREGA D EQUIP - N RECEPT'!BE70</f>
        <v>0</v>
      </c>
      <c r="Z51" s="338">
        <f>+'406- ENTREGA D EQUIP - N RECEPT'!BF70</f>
        <v>0</v>
      </c>
      <c r="AA51" s="338">
        <f>+'406- ENTREGA D EQUIP - N RECEPT'!BG70</f>
        <v>0</v>
      </c>
      <c r="AB51" s="338">
        <f>+'406- ENTREGA D EQUIP - N RECEPT'!BH70</f>
        <v>0</v>
      </c>
      <c r="AC51" s="338">
        <f>+'406- ENTREGA D EQUIP - N RECEPT'!BI70</f>
        <v>0</v>
      </c>
      <c r="AD51" s="338">
        <f>+'406- ENTREGA D EQUIP - N RECEPT'!BJ70</f>
        <v>0</v>
      </c>
      <c r="AE51" s="338">
        <f>+'406- ENTREGA D EQUIP - N RECEPT'!BK70</f>
        <v>0</v>
      </c>
      <c r="AF51" s="338">
        <f>+'406- ENTREGA D EQUIP - N RECEPT'!BL70</f>
        <v>0</v>
      </c>
      <c r="AG51" s="338">
        <f>+'406- ENTREGA D EQUIP - N RECEPT'!BM70</f>
        <v>0</v>
      </c>
      <c r="AH51" s="338">
        <f>+'406- ENTREGA D EQUIP - N RECEPT'!BN70</f>
        <v>0</v>
      </c>
      <c r="AI51" s="338">
        <f>+'406- ENTREGA D EQUIP - N RECEPT'!BO70</f>
        <v>0</v>
      </c>
      <c r="AJ51" s="338">
        <f>+'406- ENTREGA D EQUIP - N RECEPT'!BP70</f>
        <v>0</v>
      </c>
      <c r="AK51" s="338">
        <f>+'406- ENTREGA D EQUIP - N RECEPT'!BQ70</f>
        <v>0</v>
      </c>
    </row>
    <row r="52" spans="1:37" hidden="1" x14ac:dyDescent="0.4">
      <c r="A52" s="303">
        <f>+'406- ENTREGA D EQUIP - N RECEPT'!B71</f>
        <v>0</v>
      </c>
      <c r="B52" s="303">
        <f>+'406- ENTREGA D EQUIP - N RECEPT'!F71</f>
        <v>0</v>
      </c>
      <c r="C52" s="303" t="str">
        <f>+delivery_events!C$4</f>
        <v/>
      </c>
      <c r="D52" s="414">
        <f>+'406- ENTREGA D EQUIP - N RECEPT'!AY$9</f>
        <v>0</v>
      </c>
      <c r="E52" s="541">
        <f>+'406- ENTREGA D EQUIP - N RECEPT'!AY$3</f>
        <v>0</v>
      </c>
      <c r="F52" s="541">
        <f>'406- ENTREGA D EQUIP - N RECEPT'!AJ$21</f>
        <v>0</v>
      </c>
      <c r="G52" s="541" t="e">
        <f>IFERROR(IFERROR(+VLOOKUP('406- ENTREGA D EQUIP - N RECEPT'!X71,localidades,2,FALSE),VLOOKUP('406- ENTREGA D EQUIP - N RECEPT'!AY56,localidades,2,FALSE)),VLOOKUP('406- ENTREGA D EQUIP - N RECEPT'!AY$5,district_codes,2,FALSE))</f>
        <v>#N/A</v>
      </c>
      <c r="H52" s="564">
        <f>+'406- ENTREGA D EQUIP - N RECEPT'!L71</f>
        <v>0</v>
      </c>
      <c r="I52" s="564">
        <f>+'406- ENTREGA D EQUIP - N RECEPT'!J71</f>
        <v>0</v>
      </c>
      <c r="J52" s="564">
        <f>IF(+'406- ENTREGA D EQUIP - N RECEPT'!X$21=0,'406- ENTREGA D EQUIP - N RECEPT'!AY$6,+'406- ENTREGA D EQUIP - N RECEPT'!X$21)</f>
        <v>0</v>
      </c>
      <c r="K52" s="564">
        <f>'406- ENTREGA D EQUIP - N RECEPT'!AB71</f>
        <v>0</v>
      </c>
      <c r="L52" s="338" t="str">
        <f>IFERROR(VLOOKUP(+'406- ENTREGA D EQUIP - N RECEPT'!AS$17,kites,3,FALSE),"Outro")</f>
        <v>Kit de mecanização + comercialização</v>
      </c>
      <c r="M52" s="338">
        <f>+'406- ENTREGA D EQUIP - N RECEPT'!AS71</f>
        <v>0</v>
      </c>
      <c r="N52" s="338">
        <f>+'406- ENTREGA D EQUIP - N RECEPT'!AT71</f>
        <v>0</v>
      </c>
      <c r="O52" s="338">
        <f>+'406- ENTREGA D EQUIP - N RECEPT'!AU71</f>
        <v>0</v>
      </c>
      <c r="P52" s="338">
        <f>+'406- ENTREGA D EQUIP - N RECEPT'!AV71</f>
        <v>0</v>
      </c>
      <c r="Q52" s="338">
        <f>+'406- ENTREGA D EQUIP - N RECEPT'!AW71</f>
        <v>0</v>
      </c>
      <c r="R52" s="338">
        <f>+'406- ENTREGA D EQUIP - N RECEPT'!AX71</f>
        <v>0</v>
      </c>
      <c r="S52" s="338">
        <f>+'406- ENTREGA D EQUIP - N RECEPT'!AY71</f>
        <v>0</v>
      </c>
      <c r="T52" s="338">
        <f>+'406- ENTREGA D EQUIP - N RECEPT'!AZ71</f>
        <v>0</v>
      </c>
      <c r="U52" s="338">
        <f>+'406- ENTREGA D EQUIP - N RECEPT'!BA71</f>
        <v>0</v>
      </c>
      <c r="V52" s="338">
        <f>+'406- ENTREGA D EQUIP - N RECEPT'!BB71</f>
        <v>0</v>
      </c>
      <c r="W52" s="338">
        <f>+'406- ENTREGA D EQUIP - N RECEPT'!BC71</f>
        <v>0</v>
      </c>
      <c r="X52" s="338">
        <f>+'406- ENTREGA D EQUIP - N RECEPT'!BD71</f>
        <v>0</v>
      </c>
      <c r="Y52" s="338">
        <f>+'406- ENTREGA D EQUIP - N RECEPT'!BE71</f>
        <v>0</v>
      </c>
      <c r="Z52" s="338">
        <f>+'406- ENTREGA D EQUIP - N RECEPT'!BF71</f>
        <v>0</v>
      </c>
      <c r="AA52" s="338">
        <f>+'406- ENTREGA D EQUIP - N RECEPT'!BG71</f>
        <v>0</v>
      </c>
      <c r="AB52" s="338">
        <f>+'406- ENTREGA D EQUIP - N RECEPT'!BH71</f>
        <v>0</v>
      </c>
      <c r="AC52" s="338">
        <f>+'406- ENTREGA D EQUIP - N RECEPT'!BI71</f>
        <v>0</v>
      </c>
      <c r="AD52" s="338">
        <f>+'406- ENTREGA D EQUIP - N RECEPT'!BJ71</f>
        <v>0</v>
      </c>
      <c r="AE52" s="338">
        <f>+'406- ENTREGA D EQUIP - N RECEPT'!BK71</f>
        <v>0</v>
      </c>
      <c r="AF52" s="338">
        <f>+'406- ENTREGA D EQUIP - N RECEPT'!BL71</f>
        <v>0</v>
      </c>
      <c r="AG52" s="338">
        <f>+'406- ENTREGA D EQUIP - N RECEPT'!BM71</f>
        <v>0</v>
      </c>
      <c r="AH52" s="338">
        <f>+'406- ENTREGA D EQUIP - N RECEPT'!BN71</f>
        <v>0</v>
      </c>
      <c r="AI52" s="338">
        <f>+'406- ENTREGA D EQUIP - N RECEPT'!BO71</f>
        <v>0</v>
      </c>
      <c r="AJ52" s="338">
        <f>+'406- ENTREGA D EQUIP - N RECEPT'!BP71</f>
        <v>0</v>
      </c>
      <c r="AK52" s="338">
        <f>+'406- ENTREGA D EQUIP - N RECEPT'!BQ71</f>
        <v>0</v>
      </c>
    </row>
    <row r="53" spans="1:37" hidden="1" x14ac:dyDescent="0.4">
      <c r="A53" s="303">
        <f>+'406- ENTREGA D EQUIP - N RECEPT'!B72</f>
        <v>0</v>
      </c>
      <c r="B53" s="303">
        <f>+'406- ENTREGA D EQUIP - N RECEPT'!F72</f>
        <v>0</v>
      </c>
      <c r="C53" s="303" t="str">
        <f>+delivery_events!C$4</f>
        <v/>
      </c>
      <c r="D53" s="414">
        <f>+'406- ENTREGA D EQUIP - N RECEPT'!AY$9</f>
        <v>0</v>
      </c>
      <c r="E53" s="541">
        <f>+'406- ENTREGA D EQUIP - N RECEPT'!AY$3</f>
        <v>0</v>
      </c>
      <c r="F53" s="541">
        <f>'406- ENTREGA D EQUIP - N RECEPT'!AJ$21</f>
        <v>0</v>
      </c>
      <c r="G53" s="541" t="e">
        <f>IFERROR(IFERROR(+VLOOKUP('406- ENTREGA D EQUIP - N RECEPT'!X72,localidades,2,FALSE),VLOOKUP('406- ENTREGA D EQUIP - N RECEPT'!AY57,localidades,2,FALSE)),VLOOKUP('406- ENTREGA D EQUIP - N RECEPT'!AY$5,district_codes,2,FALSE))</f>
        <v>#N/A</v>
      </c>
      <c r="H53" s="564">
        <f>+'406- ENTREGA D EQUIP - N RECEPT'!L72</f>
        <v>0</v>
      </c>
      <c r="I53" s="564">
        <f>+'406- ENTREGA D EQUIP - N RECEPT'!J72</f>
        <v>0</v>
      </c>
      <c r="J53" s="564">
        <f>IF(+'406- ENTREGA D EQUIP - N RECEPT'!X$21=0,'406- ENTREGA D EQUIP - N RECEPT'!AY$6,+'406- ENTREGA D EQUIP - N RECEPT'!X$21)</f>
        <v>0</v>
      </c>
      <c r="K53" s="564">
        <f>'406- ENTREGA D EQUIP - N RECEPT'!AB72</f>
        <v>0</v>
      </c>
      <c r="L53" s="338" t="str">
        <f>IFERROR(VLOOKUP(+'406- ENTREGA D EQUIP - N RECEPT'!AS$17,kites,3,FALSE),"Outro")</f>
        <v>Kit de mecanização + comercialização</v>
      </c>
      <c r="M53" s="338">
        <f>+'406- ENTREGA D EQUIP - N RECEPT'!AS72</f>
        <v>0</v>
      </c>
      <c r="N53" s="338">
        <f>+'406- ENTREGA D EQUIP - N RECEPT'!AT72</f>
        <v>0</v>
      </c>
      <c r="O53" s="338">
        <f>+'406- ENTREGA D EQUIP - N RECEPT'!AU72</f>
        <v>0</v>
      </c>
      <c r="P53" s="338">
        <f>+'406- ENTREGA D EQUIP - N RECEPT'!AV72</f>
        <v>0</v>
      </c>
      <c r="Q53" s="338">
        <f>+'406- ENTREGA D EQUIP - N RECEPT'!AW72</f>
        <v>0</v>
      </c>
      <c r="R53" s="338">
        <f>+'406- ENTREGA D EQUIP - N RECEPT'!AX72</f>
        <v>0</v>
      </c>
      <c r="S53" s="338">
        <f>+'406- ENTREGA D EQUIP - N RECEPT'!AY72</f>
        <v>0</v>
      </c>
      <c r="T53" s="338">
        <f>+'406- ENTREGA D EQUIP - N RECEPT'!AZ72</f>
        <v>0</v>
      </c>
      <c r="U53" s="338">
        <f>+'406- ENTREGA D EQUIP - N RECEPT'!BA72</f>
        <v>0</v>
      </c>
      <c r="V53" s="338">
        <f>+'406- ENTREGA D EQUIP - N RECEPT'!BB72</f>
        <v>0</v>
      </c>
      <c r="W53" s="338">
        <f>+'406- ENTREGA D EQUIP - N RECEPT'!BC72</f>
        <v>0</v>
      </c>
      <c r="X53" s="338">
        <f>+'406- ENTREGA D EQUIP - N RECEPT'!BD72</f>
        <v>0</v>
      </c>
      <c r="Y53" s="338">
        <f>+'406- ENTREGA D EQUIP - N RECEPT'!BE72</f>
        <v>0</v>
      </c>
      <c r="Z53" s="338">
        <f>+'406- ENTREGA D EQUIP - N RECEPT'!BF72</f>
        <v>0</v>
      </c>
      <c r="AA53" s="338">
        <f>+'406- ENTREGA D EQUIP - N RECEPT'!BG72</f>
        <v>0</v>
      </c>
      <c r="AB53" s="338">
        <f>+'406- ENTREGA D EQUIP - N RECEPT'!BH72</f>
        <v>0</v>
      </c>
      <c r="AC53" s="338">
        <f>+'406- ENTREGA D EQUIP - N RECEPT'!BI72</f>
        <v>0</v>
      </c>
      <c r="AD53" s="338">
        <f>+'406- ENTREGA D EQUIP - N RECEPT'!BJ72</f>
        <v>0</v>
      </c>
      <c r="AE53" s="338">
        <f>+'406- ENTREGA D EQUIP - N RECEPT'!BK72</f>
        <v>0</v>
      </c>
      <c r="AF53" s="338">
        <f>+'406- ENTREGA D EQUIP - N RECEPT'!BL72</f>
        <v>0</v>
      </c>
      <c r="AG53" s="338">
        <f>+'406- ENTREGA D EQUIP - N RECEPT'!BM72</f>
        <v>0</v>
      </c>
      <c r="AH53" s="338">
        <f>+'406- ENTREGA D EQUIP - N RECEPT'!BN72</f>
        <v>0</v>
      </c>
      <c r="AI53" s="338">
        <f>+'406- ENTREGA D EQUIP - N RECEPT'!BO72</f>
        <v>0</v>
      </c>
      <c r="AJ53" s="338">
        <f>+'406- ENTREGA D EQUIP - N RECEPT'!BP72</f>
        <v>0</v>
      </c>
      <c r="AK53" s="338">
        <f>+'406- ENTREGA D EQUIP - N RECEPT'!BQ72</f>
        <v>0</v>
      </c>
    </row>
    <row r="54" spans="1:37" hidden="1" x14ac:dyDescent="0.4">
      <c r="A54" s="303">
        <f>+'406- ENTREGA D EQUIP - N RECEPT'!B73</f>
        <v>0</v>
      </c>
      <c r="B54" s="303">
        <f>+'406- ENTREGA D EQUIP - N RECEPT'!F73</f>
        <v>0</v>
      </c>
      <c r="C54" s="303" t="str">
        <f>+delivery_events!C$4</f>
        <v/>
      </c>
      <c r="D54" s="414">
        <f>+'406- ENTREGA D EQUIP - N RECEPT'!AY$9</f>
        <v>0</v>
      </c>
      <c r="E54" s="541">
        <f>+'406- ENTREGA D EQUIP - N RECEPT'!AY$3</f>
        <v>0</v>
      </c>
      <c r="F54" s="541">
        <f>'406- ENTREGA D EQUIP - N RECEPT'!AJ$21</f>
        <v>0</v>
      </c>
      <c r="G54" s="541" t="e">
        <f>IFERROR(IFERROR(+VLOOKUP('406- ENTREGA D EQUIP - N RECEPT'!X73,localidades,2,FALSE),VLOOKUP('406- ENTREGA D EQUIP - N RECEPT'!AY58,localidades,2,FALSE)),VLOOKUP('406- ENTREGA D EQUIP - N RECEPT'!AY$5,district_codes,2,FALSE))</f>
        <v>#N/A</v>
      </c>
      <c r="H54" s="564">
        <f>+'406- ENTREGA D EQUIP - N RECEPT'!L73</f>
        <v>0</v>
      </c>
      <c r="I54" s="564">
        <f>+'406- ENTREGA D EQUIP - N RECEPT'!J73</f>
        <v>0</v>
      </c>
      <c r="J54" s="564">
        <f>IF(+'406- ENTREGA D EQUIP - N RECEPT'!X$21=0,'406- ENTREGA D EQUIP - N RECEPT'!AY$6,+'406- ENTREGA D EQUIP - N RECEPT'!X$21)</f>
        <v>0</v>
      </c>
      <c r="K54" s="564">
        <f>'406- ENTREGA D EQUIP - N RECEPT'!AB73</f>
        <v>0</v>
      </c>
      <c r="L54" s="338" t="str">
        <f>IFERROR(VLOOKUP(+'406- ENTREGA D EQUIP - N RECEPT'!AS$17,kites,3,FALSE),"Outro")</f>
        <v>Kit de mecanização + comercialização</v>
      </c>
      <c r="M54" s="338">
        <f>+'406- ENTREGA D EQUIP - N RECEPT'!AS73</f>
        <v>0</v>
      </c>
      <c r="N54" s="338">
        <f>+'406- ENTREGA D EQUIP - N RECEPT'!AT73</f>
        <v>0</v>
      </c>
      <c r="O54" s="338">
        <f>+'406- ENTREGA D EQUIP - N RECEPT'!AU73</f>
        <v>0</v>
      </c>
      <c r="P54" s="338">
        <f>+'406- ENTREGA D EQUIP - N RECEPT'!AV73</f>
        <v>0</v>
      </c>
      <c r="Q54" s="338">
        <f>+'406- ENTREGA D EQUIP - N RECEPT'!AW73</f>
        <v>0</v>
      </c>
      <c r="R54" s="338">
        <f>+'406- ENTREGA D EQUIP - N RECEPT'!AX73</f>
        <v>0</v>
      </c>
      <c r="S54" s="338">
        <f>+'406- ENTREGA D EQUIP - N RECEPT'!AY73</f>
        <v>0</v>
      </c>
      <c r="T54" s="338">
        <f>+'406- ENTREGA D EQUIP - N RECEPT'!AZ73</f>
        <v>0</v>
      </c>
      <c r="U54" s="338">
        <f>+'406- ENTREGA D EQUIP - N RECEPT'!BA73</f>
        <v>0</v>
      </c>
      <c r="V54" s="338">
        <f>+'406- ENTREGA D EQUIP - N RECEPT'!BB73</f>
        <v>0</v>
      </c>
      <c r="W54" s="338">
        <f>+'406- ENTREGA D EQUIP - N RECEPT'!BC73</f>
        <v>0</v>
      </c>
      <c r="X54" s="338">
        <f>+'406- ENTREGA D EQUIP - N RECEPT'!BD73</f>
        <v>0</v>
      </c>
      <c r="Y54" s="338">
        <f>+'406- ENTREGA D EQUIP - N RECEPT'!BE73</f>
        <v>0</v>
      </c>
      <c r="Z54" s="338">
        <f>+'406- ENTREGA D EQUIP - N RECEPT'!BF73</f>
        <v>0</v>
      </c>
      <c r="AA54" s="338">
        <f>+'406- ENTREGA D EQUIP - N RECEPT'!BG73</f>
        <v>0</v>
      </c>
      <c r="AB54" s="338">
        <f>+'406- ENTREGA D EQUIP - N RECEPT'!BH73</f>
        <v>0</v>
      </c>
      <c r="AC54" s="338">
        <f>+'406- ENTREGA D EQUIP - N RECEPT'!BI73</f>
        <v>0</v>
      </c>
      <c r="AD54" s="338">
        <f>+'406- ENTREGA D EQUIP - N RECEPT'!BJ73</f>
        <v>0</v>
      </c>
      <c r="AE54" s="338">
        <f>+'406- ENTREGA D EQUIP - N RECEPT'!BK73</f>
        <v>0</v>
      </c>
      <c r="AF54" s="338">
        <f>+'406- ENTREGA D EQUIP - N RECEPT'!BL73</f>
        <v>0</v>
      </c>
      <c r="AG54" s="338">
        <f>+'406- ENTREGA D EQUIP - N RECEPT'!BM73</f>
        <v>0</v>
      </c>
      <c r="AH54" s="338">
        <f>+'406- ENTREGA D EQUIP - N RECEPT'!BN73</f>
        <v>0</v>
      </c>
      <c r="AI54" s="338">
        <f>+'406- ENTREGA D EQUIP - N RECEPT'!BO73</f>
        <v>0</v>
      </c>
      <c r="AJ54" s="338">
        <f>+'406- ENTREGA D EQUIP - N RECEPT'!BP73</f>
        <v>0</v>
      </c>
      <c r="AK54" s="338">
        <f>+'406- ENTREGA D EQUIP - N RECEPT'!BQ73</f>
        <v>0</v>
      </c>
    </row>
    <row r="55" spans="1:37" hidden="1" x14ac:dyDescent="0.4">
      <c r="A55" s="303">
        <f>+'406- ENTREGA D EQUIP - N RECEPT'!B74</f>
        <v>0</v>
      </c>
      <c r="B55" s="303">
        <f>+'406- ENTREGA D EQUIP - N RECEPT'!F74</f>
        <v>0</v>
      </c>
      <c r="C55" s="303" t="str">
        <f>+delivery_events!C$4</f>
        <v/>
      </c>
      <c r="D55" s="414">
        <f>+'406- ENTREGA D EQUIP - N RECEPT'!AY$9</f>
        <v>0</v>
      </c>
      <c r="E55" s="541">
        <f>+'406- ENTREGA D EQUIP - N RECEPT'!AY$3</f>
        <v>0</v>
      </c>
      <c r="F55" s="541">
        <f>'406- ENTREGA D EQUIP - N RECEPT'!AJ$21</f>
        <v>0</v>
      </c>
      <c r="G55" s="541" t="e">
        <f>IFERROR(IFERROR(+VLOOKUP('406- ENTREGA D EQUIP - N RECEPT'!X74,localidades,2,FALSE),VLOOKUP('406- ENTREGA D EQUIP - N RECEPT'!AY59,localidades,2,FALSE)),VLOOKUP('406- ENTREGA D EQUIP - N RECEPT'!AY$5,district_codes,2,FALSE))</f>
        <v>#N/A</v>
      </c>
      <c r="H55" s="564">
        <f>+'406- ENTREGA D EQUIP - N RECEPT'!L74</f>
        <v>0</v>
      </c>
      <c r="I55" s="564">
        <f>+'406- ENTREGA D EQUIP - N RECEPT'!J74</f>
        <v>0</v>
      </c>
      <c r="J55" s="564">
        <f>IF(+'406- ENTREGA D EQUIP - N RECEPT'!X$21=0,'406- ENTREGA D EQUIP - N RECEPT'!AY$6,+'406- ENTREGA D EQUIP - N RECEPT'!X$21)</f>
        <v>0</v>
      </c>
      <c r="K55" s="564">
        <f>'406- ENTREGA D EQUIP - N RECEPT'!AB74</f>
        <v>0</v>
      </c>
      <c r="L55" s="338" t="str">
        <f>IFERROR(VLOOKUP(+'406- ENTREGA D EQUIP - N RECEPT'!AS$17,kites,3,FALSE),"Outro")</f>
        <v>Kit de mecanização + comercialização</v>
      </c>
      <c r="M55" s="338">
        <f>+'406- ENTREGA D EQUIP - N RECEPT'!AS74</f>
        <v>0</v>
      </c>
      <c r="N55" s="338">
        <f>+'406- ENTREGA D EQUIP - N RECEPT'!AT74</f>
        <v>0</v>
      </c>
      <c r="O55" s="338">
        <f>+'406- ENTREGA D EQUIP - N RECEPT'!AU74</f>
        <v>0</v>
      </c>
      <c r="P55" s="338">
        <f>+'406- ENTREGA D EQUIP - N RECEPT'!AV74</f>
        <v>0</v>
      </c>
      <c r="Q55" s="338">
        <f>+'406- ENTREGA D EQUIP - N RECEPT'!AW74</f>
        <v>0</v>
      </c>
      <c r="R55" s="338">
        <f>+'406- ENTREGA D EQUIP - N RECEPT'!AX74</f>
        <v>0</v>
      </c>
      <c r="S55" s="338">
        <f>+'406- ENTREGA D EQUIP - N RECEPT'!AY74</f>
        <v>0</v>
      </c>
      <c r="T55" s="338">
        <f>+'406- ENTREGA D EQUIP - N RECEPT'!AZ74</f>
        <v>0</v>
      </c>
      <c r="U55" s="338">
        <f>+'406- ENTREGA D EQUIP - N RECEPT'!BA74</f>
        <v>0</v>
      </c>
      <c r="V55" s="338">
        <f>+'406- ENTREGA D EQUIP - N RECEPT'!BB74</f>
        <v>0</v>
      </c>
      <c r="W55" s="338">
        <f>+'406- ENTREGA D EQUIP - N RECEPT'!BC74</f>
        <v>0</v>
      </c>
      <c r="X55" s="338">
        <f>+'406- ENTREGA D EQUIP - N RECEPT'!BD74</f>
        <v>0</v>
      </c>
      <c r="Y55" s="338">
        <f>+'406- ENTREGA D EQUIP - N RECEPT'!BE74</f>
        <v>0</v>
      </c>
      <c r="Z55" s="338">
        <f>+'406- ENTREGA D EQUIP - N RECEPT'!BF74</f>
        <v>0</v>
      </c>
      <c r="AA55" s="338">
        <f>+'406- ENTREGA D EQUIP - N RECEPT'!BG74</f>
        <v>0</v>
      </c>
      <c r="AB55" s="338">
        <f>+'406- ENTREGA D EQUIP - N RECEPT'!BH74</f>
        <v>0</v>
      </c>
      <c r="AC55" s="338">
        <f>+'406- ENTREGA D EQUIP - N RECEPT'!BI74</f>
        <v>0</v>
      </c>
      <c r="AD55" s="338">
        <f>+'406- ENTREGA D EQUIP - N RECEPT'!BJ74</f>
        <v>0</v>
      </c>
      <c r="AE55" s="338">
        <f>+'406- ENTREGA D EQUIP - N RECEPT'!BK74</f>
        <v>0</v>
      </c>
      <c r="AF55" s="338">
        <f>+'406- ENTREGA D EQUIP - N RECEPT'!BL74</f>
        <v>0</v>
      </c>
      <c r="AG55" s="338">
        <f>+'406- ENTREGA D EQUIP - N RECEPT'!BM74</f>
        <v>0</v>
      </c>
      <c r="AH55" s="338">
        <f>+'406- ENTREGA D EQUIP - N RECEPT'!BN74</f>
        <v>0</v>
      </c>
      <c r="AI55" s="338">
        <f>+'406- ENTREGA D EQUIP - N RECEPT'!BO74</f>
        <v>0</v>
      </c>
      <c r="AJ55" s="338">
        <f>+'406- ENTREGA D EQUIP - N RECEPT'!BP74</f>
        <v>0</v>
      </c>
      <c r="AK55" s="338">
        <f>+'406- ENTREGA D EQUIP - N RECEPT'!BQ74</f>
        <v>0</v>
      </c>
    </row>
    <row r="56" spans="1:37" hidden="1" x14ac:dyDescent="0.4">
      <c r="A56" s="303">
        <f>+'406- ENTREGA D EQUIP - N RECEPT'!B75</f>
        <v>0</v>
      </c>
      <c r="B56" s="303">
        <f>+'406- ENTREGA D EQUIP - N RECEPT'!F75</f>
        <v>0</v>
      </c>
      <c r="C56" s="303" t="str">
        <f>+delivery_events!C$4</f>
        <v/>
      </c>
      <c r="D56" s="414">
        <f>+'406- ENTREGA D EQUIP - N RECEPT'!AY$9</f>
        <v>0</v>
      </c>
      <c r="E56" s="541">
        <f>+'406- ENTREGA D EQUIP - N RECEPT'!AY$3</f>
        <v>0</v>
      </c>
      <c r="F56" s="541">
        <f>'406- ENTREGA D EQUIP - N RECEPT'!AJ$21</f>
        <v>0</v>
      </c>
      <c r="G56" s="541" t="e">
        <f>IFERROR(IFERROR(+VLOOKUP('406- ENTREGA D EQUIP - N RECEPT'!X75,localidades,2,FALSE),VLOOKUP('406- ENTREGA D EQUIP - N RECEPT'!AY60,localidades,2,FALSE)),VLOOKUP('406- ENTREGA D EQUIP - N RECEPT'!AY$5,district_codes,2,FALSE))</f>
        <v>#N/A</v>
      </c>
      <c r="H56" s="564">
        <f>+'406- ENTREGA D EQUIP - N RECEPT'!L75</f>
        <v>0</v>
      </c>
      <c r="I56" s="564">
        <f>+'406- ENTREGA D EQUIP - N RECEPT'!J75</f>
        <v>0</v>
      </c>
      <c r="J56" s="564">
        <f>IF(+'406- ENTREGA D EQUIP - N RECEPT'!X$21=0,'406- ENTREGA D EQUIP - N RECEPT'!AY$6,+'406- ENTREGA D EQUIP - N RECEPT'!X$21)</f>
        <v>0</v>
      </c>
      <c r="K56" s="564">
        <f>'406- ENTREGA D EQUIP - N RECEPT'!AB75</f>
        <v>0</v>
      </c>
      <c r="L56" s="338" t="str">
        <f>IFERROR(VLOOKUP(+'406- ENTREGA D EQUIP - N RECEPT'!AS$17,kites,3,FALSE),"Outro")</f>
        <v>Kit de mecanização + comercialização</v>
      </c>
      <c r="M56" s="338">
        <f>+'406- ENTREGA D EQUIP - N RECEPT'!AS75</f>
        <v>0</v>
      </c>
      <c r="N56" s="338">
        <f>+'406- ENTREGA D EQUIP - N RECEPT'!AT75</f>
        <v>0</v>
      </c>
      <c r="O56" s="338">
        <f>+'406- ENTREGA D EQUIP - N RECEPT'!AU75</f>
        <v>0</v>
      </c>
      <c r="P56" s="338">
        <f>+'406- ENTREGA D EQUIP - N RECEPT'!AV75</f>
        <v>0</v>
      </c>
      <c r="Q56" s="338">
        <f>+'406- ENTREGA D EQUIP - N RECEPT'!AW75</f>
        <v>0</v>
      </c>
      <c r="R56" s="338">
        <f>+'406- ENTREGA D EQUIP - N RECEPT'!AX75</f>
        <v>0</v>
      </c>
      <c r="S56" s="338">
        <f>+'406- ENTREGA D EQUIP - N RECEPT'!AY75</f>
        <v>0</v>
      </c>
      <c r="T56" s="338">
        <f>+'406- ENTREGA D EQUIP - N RECEPT'!AZ75</f>
        <v>0</v>
      </c>
      <c r="U56" s="338">
        <f>+'406- ENTREGA D EQUIP - N RECEPT'!BA75</f>
        <v>0</v>
      </c>
      <c r="V56" s="338">
        <f>+'406- ENTREGA D EQUIP - N RECEPT'!BB75</f>
        <v>0</v>
      </c>
      <c r="W56" s="338">
        <f>+'406- ENTREGA D EQUIP - N RECEPT'!BC75</f>
        <v>0</v>
      </c>
      <c r="X56" s="338">
        <f>+'406- ENTREGA D EQUIP - N RECEPT'!BD75</f>
        <v>0</v>
      </c>
      <c r="Y56" s="338">
        <f>+'406- ENTREGA D EQUIP - N RECEPT'!BE75</f>
        <v>0</v>
      </c>
      <c r="Z56" s="338">
        <f>+'406- ENTREGA D EQUIP - N RECEPT'!BF75</f>
        <v>0</v>
      </c>
      <c r="AA56" s="338">
        <f>+'406- ENTREGA D EQUIP - N RECEPT'!BG75</f>
        <v>0</v>
      </c>
      <c r="AB56" s="338">
        <f>+'406- ENTREGA D EQUIP - N RECEPT'!BH75</f>
        <v>0</v>
      </c>
      <c r="AC56" s="338">
        <f>+'406- ENTREGA D EQUIP - N RECEPT'!BI75</f>
        <v>0</v>
      </c>
      <c r="AD56" s="338">
        <f>+'406- ENTREGA D EQUIP - N RECEPT'!BJ75</f>
        <v>0</v>
      </c>
      <c r="AE56" s="338">
        <f>+'406- ENTREGA D EQUIP - N RECEPT'!BK75</f>
        <v>0</v>
      </c>
      <c r="AF56" s="338">
        <f>+'406- ENTREGA D EQUIP - N RECEPT'!BL75</f>
        <v>0</v>
      </c>
      <c r="AG56" s="338">
        <f>+'406- ENTREGA D EQUIP - N RECEPT'!BM75</f>
        <v>0</v>
      </c>
      <c r="AH56" s="338">
        <f>+'406- ENTREGA D EQUIP - N RECEPT'!BN75</f>
        <v>0</v>
      </c>
      <c r="AI56" s="338">
        <f>+'406- ENTREGA D EQUIP - N RECEPT'!BO75</f>
        <v>0</v>
      </c>
      <c r="AJ56" s="338">
        <f>+'406- ENTREGA D EQUIP - N RECEPT'!BP75</f>
        <v>0</v>
      </c>
      <c r="AK56" s="338">
        <f>+'406- ENTREGA D EQUIP - N RECEPT'!BQ75</f>
        <v>0</v>
      </c>
    </row>
    <row r="57" spans="1:37" hidden="1" x14ac:dyDescent="0.4">
      <c r="A57" s="303">
        <f>+'406- ENTREGA D EQUIP - N RECEPT'!B76</f>
        <v>0</v>
      </c>
      <c r="B57" s="303">
        <f>+'406- ENTREGA D EQUIP - N RECEPT'!F76</f>
        <v>0</v>
      </c>
      <c r="C57" s="303" t="str">
        <f>+delivery_events!C$4</f>
        <v/>
      </c>
      <c r="D57" s="414">
        <f>+'406- ENTREGA D EQUIP - N RECEPT'!AY$9</f>
        <v>0</v>
      </c>
      <c r="E57" s="541">
        <f>+'406- ENTREGA D EQUIP - N RECEPT'!AY$3</f>
        <v>0</v>
      </c>
      <c r="F57" s="541">
        <f>'406- ENTREGA D EQUIP - N RECEPT'!AJ$21</f>
        <v>0</v>
      </c>
      <c r="G57" s="541" t="e">
        <f>IFERROR(IFERROR(+VLOOKUP('406- ENTREGA D EQUIP - N RECEPT'!X76,localidades,2,FALSE),VLOOKUP('406- ENTREGA D EQUIP - N RECEPT'!AY61,localidades,2,FALSE)),VLOOKUP('406- ENTREGA D EQUIP - N RECEPT'!AY$5,district_codes,2,FALSE))</f>
        <v>#N/A</v>
      </c>
      <c r="H57" s="564">
        <f>+'406- ENTREGA D EQUIP - N RECEPT'!L76</f>
        <v>0</v>
      </c>
      <c r="I57" s="564">
        <f>+'406- ENTREGA D EQUIP - N RECEPT'!J76</f>
        <v>0</v>
      </c>
      <c r="J57" s="564">
        <f>IF(+'406- ENTREGA D EQUIP - N RECEPT'!X$21=0,'406- ENTREGA D EQUIP - N RECEPT'!AY$6,+'406- ENTREGA D EQUIP - N RECEPT'!X$21)</f>
        <v>0</v>
      </c>
      <c r="K57" s="564">
        <f>'406- ENTREGA D EQUIP - N RECEPT'!AB76</f>
        <v>0</v>
      </c>
      <c r="L57" s="338" t="str">
        <f>IFERROR(VLOOKUP(+'406- ENTREGA D EQUIP - N RECEPT'!AS$17,kites,3,FALSE),"Outro")</f>
        <v>Kit de mecanização + comercialização</v>
      </c>
      <c r="M57" s="338">
        <f>+'406- ENTREGA D EQUIP - N RECEPT'!AS76</f>
        <v>0</v>
      </c>
      <c r="N57" s="338">
        <f>+'406- ENTREGA D EQUIP - N RECEPT'!AT76</f>
        <v>0</v>
      </c>
      <c r="O57" s="338">
        <f>+'406- ENTREGA D EQUIP - N RECEPT'!AU76</f>
        <v>0</v>
      </c>
      <c r="P57" s="338">
        <f>+'406- ENTREGA D EQUIP - N RECEPT'!AV76</f>
        <v>0</v>
      </c>
      <c r="Q57" s="338">
        <f>+'406- ENTREGA D EQUIP - N RECEPT'!AW76</f>
        <v>0</v>
      </c>
      <c r="R57" s="338">
        <f>+'406- ENTREGA D EQUIP - N RECEPT'!AX76</f>
        <v>0</v>
      </c>
      <c r="S57" s="338">
        <f>+'406- ENTREGA D EQUIP - N RECEPT'!AY76</f>
        <v>0</v>
      </c>
      <c r="T57" s="338">
        <f>+'406- ENTREGA D EQUIP - N RECEPT'!AZ76</f>
        <v>0</v>
      </c>
      <c r="U57" s="338">
        <f>+'406- ENTREGA D EQUIP - N RECEPT'!BA76</f>
        <v>0</v>
      </c>
      <c r="V57" s="338">
        <f>+'406- ENTREGA D EQUIP - N RECEPT'!BB76</f>
        <v>0</v>
      </c>
      <c r="W57" s="338">
        <f>+'406- ENTREGA D EQUIP - N RECEPT'!BC76</f>
        <v>0</v>
      </c>
      <c r="X57" s="338">
        <f>+'406- ENTREGA D EQUIP - N RECEPT'!BD76</f>
        <v>0</v>
      </c>
      <c r="Y57" s="338">
        <f>+'406- ENTREGA D EQUIP - N RECEPT'!BE76</f>
        <v>0</v>
      </c>
      <c r="Z57" s="338">
        <f>+'406- ENTREGA D EQUIP - N RECEPT'!BF76</f>
        <v>0</v>
      </c>
      <c r="AA57" s="338">
        <f>+'406- ENTREGA D EQUIP - N RECEPT'!BG76</f>
        <v>0</v>
      </c>
      <c r="AB57" s="338">
        <f>+'406- ENTREGA D EQUIP - N RECEPT'!BH76</f>
        <v>0</v>
      </c>
      <c r="AC57" s="338">
        <f>+'406- ENTREGA D EQUIP - N RECEPT'!BI76</f>
        <v>0</v>
      </c>
      <c r="AD57" s="338">
        <f>+'406- ENTREGA D EQUIP - N RECEPT'!BJ76</f>
        <v>0</v>
      </c>
      <c r="AE57" s="338">
        <f>+'406- ENTREGA D EQUIP - N RECEPT'!BK76</f>
        <v>0</v>
      </c>
      <c r="AF57" s="338">
        <f>+'406- ENTREGA D EQUIP - N RECEPT'!BL76</f>
        <v>0</v>
      </c>
      <c r="AG57" s="338">
        <f>+'406- ENTREGA D EQUIP - N RECEPT'!BM76</f>
        <v>0</v>
      </c>
      <c r="AH57" s="338">
        <f>+'406- ENTREGA D EQUIP - N RECEPT'!BN76</f>
        <v>0</v>
      </c>
      <c r="AI57" s="338">
        <f>+'406- ENTREGA D EQUIP - N RECEPT'!BO76</f>
        <v>0</v>
      </c>
      <c r="AJ57" s="338">
        <f>+'406- ENTREGA D EQUIP - N RECEPT'!BP76</f>
        <v>0</v>
      </c>
      <c r="AK57" s="338">
        <f>+'406- ENTREGA D EQUIP - N RECEPT'!BQ76</f>
        <v>0</v>
      </c>
    </row>
    <row r="58" spans="1:37" hidden="1" x14ac:dyDescent="0.4">
      <c r="A58" s="303">
        <f>+'406- ENTREGA D EQUIP - N RECEPT'!B77</f>
        <v>0</v>
      </c>
      <c r="B58" s="303">
        <f>+'406- ENTREGA D EQUIP - N RECEPT'!F77</f>
        <v>0</v>
      </c>
      <c r="C58" s="303" t="str">
        <f>+delivery_events!C$4</f>
        <v/>
      </c>
      <c r="D58" s="414">
        <f>+'406- ENTREGA D EQUIP - N RECEPT'!AY$9</f>
        <v>0</v>
      </c>
      <c r="E58" s="541">
        <f>+'406- ENTREGA D EQUIP - N RECEPT'!AY$3</f>
        <v>0</v>
      </c>
      <c r="F58" s="541">
        <f>'406- ENTREGA D EQUIP - N RECEPT'!AJ$21</f>
        <v>0</v>
      </c>
      <c r="G58" s="541" t="e">
        <f>IFERROR(IFERROR(+VLOOKUP('406- ENTREGA D EQUIP - N RECEPT'!X77,localidades,2,FALSE),VLOOKUP('406- ENTREGA D EQUIP - N RECEPT'!AY62,localidades,2,FALSE)),VLOOKUP('406- ENTREGA D EQUIP - N RECEPT'!AY$5,district_codes,2,FALSE))</f>
        <v>#N/A</v>
      </c>
      <c r="H58" s="564">
        <f>+'406- ENTREGA D EQUIP - N RECEPT'!L77</f>
        <v>0</v>
      </c>
      <c r="I58" s="564">
        <f>+'406- ENTREGA D EQUIP - N RECEPT'!J77</f>
        <v>0</v>
      </c>
      <c r="J58" s="564">
        <f>IF(+'406- ENTREGA D EQUIP - N RECEPT'!X$21=0,'406- ENTREGA D EQUIP - N RECEPT'!AY$6,+'406- ENTREGA D EQUIP - N RECEPT'!X$21)</f>
        <v>0</v>
      </c>
      <c r="K58" s="564">
        <f>'406- ENTREGA D EQUIP - N RECEPT'!AB77</f>
        <v>0</v>
      </c>
      <c r="L58" s="338" t="str">
        <f>IFERROR(VLOOKUP(+'406- ENTREGA D EQUIP - N RECEPT'!AS$17,kites,3,FALSE),"Outro")</f>
        <v>Kit de mecanização + comercialização</v>
      </c>
      <c r="M58" s="338">
        <f>+'406- ENTREGA D EQUIP - N RECEPT'!AS77</f>
        <v>0</v>
      </c>
      <c r="N58" s="338">
        <f>+'406- ENTREGA D EQUIP - N RECEPT'!AT77</f>
        <v>0</v>
      </c>
      <c r="O58" s="338">
        <f>+'406- ENTREGA D EQUIP - N RECEPT'!AU77</f>
        <v>0</v>
      </c>
      <c r="P58" s="338">
        <f>+'406- ENTREGA D EQUIP - N RECEPT'!AV77</f>
        <v>0</v>
      </c>
      <c r="Q58" s="338">
        <f>+'406- ENTREGA D EQUIP - N RECEPT'!AW77</f>
        <v>0</v>
      </c>
      <c r="R58" s="338">
        <f>+'406- ENTREGA D EQUIP - N RECEPT'!AX77</f>
        <v>0</v>
      </c>
      <c r="S58" s="338">
        <f>+'406- ENTREGA D EQUIP - N RECEPT'!AY77</f>
        <v>0</v>
      </c>
      <c r="T58" s="338">
        <f>+'406- ENTREGA D EQUIP - N RECEPT'!AZ77</f>
        <v>0</v>
      </c>
      <c r="U58" s="338">
        <f>+'406- ENTREGA D EQUIP - N RECEPT'!BA77</f>
        <v>0</v>
      </c>
      <c r="V58" s="338">
        <f>+'406- ENTREGA D EQUIP - N RECEPT'!BB77</f>
        <v>0</v>
      </c>
      <c r="W58" s="338">
        <f>+'406- ENTREGA D EQUIP - N RECEPT'!BC77</f>
        <v>0</v>
      </c>
      <c r="X58" s="338">
        <f>+'406- ENTREGA D EQUIP - N RECEPT'!BD77</f>
        <v>0</v>
      </c>
      <c r="Y58" s="338">
        <f>+'406- ENTREGA D EQUIP - N RECEPT'!BE77</f>
        <v>0</v>
      </c>
      <c r="Z58" s="338">
        <f>+'406- ENTREGA D EQUIP - N RECEPT'!BF77</f>
        <v>0</v>
      </c>
      <c r="AA58" s="338">
        <f>+'406- ENTREGA D EQUIP - N RECEPT'!BG77</f>
        <v>0</v>
      </c>
      <c r="AB58" s="338">
        <f>+'406- ENTREGA D EQUIP - N RECEPT'!BH77</f>
        <v>0</v>
      </c>
      <c r="AC58" s="338">
        <f>+'406- ENTREGA D EQUIP - N RECEPT'!BI77</f>
        <v>0</v>
      </c>
      <c r="AD58" s="338">
        <f>+'406- ENTREGA D EQUIP - N RECEPT'!BJ77</f>
        <v>0</v>
      </c>
      <c r="AE58" s="338">
        <f>+'406- ENTREGA D EQUIP - N RECEPT'!BK77</f>
        <v>0</v>
      </c>
      <c r="AF58" s="338">
        <f>+'406- ENTREGA D EQUIP - N RECEPT'!BL77</f>
        <v>0</v>
      </c>
      <c r="AG58" s="338">
        <f>+'406- ENTREGA D EQUIP - N RECEPT'!BM77</f>
        <v>0</v>
      </c>
      <c r="AH58" s="338">
        <f>+'406- ENTREGA D EQUIP - N RECEPT'!BN77</f>
        <v>0</v>
      </c>
      <c r="AI58" s="338">
        <f>+'406- ENTREGA D EQUIP - N RECEPT'!BO77</f>
        <v>0</v>
      </c>
      <c r="AJ58" s="338">
        <f>+'406- ENTREGA D EQUIP - N RECEPT'!BP77</f>
        <v>0</v>
      </c>
      <c r="AK58" s="338">
        <f>+'406- ENTREGA D EQUIP - N RECEPT'!BQ77</f>
        <v>0</v>
      </c>
    </row>
    <row r="59" spans="1:37" hidden="1" x14ac:dyDescent="0.4">
      <c r="A59" s="303">
        <f>+'406- ENTREGA D EQUIP - N RECEPT'!B78</f>
        <v>0</v>
      </c>
      <c r="B59" s="303">
        <f>+'406- ENTREGA D EQUIP - N RECEPT'!F78</f>
        <v>0</v>
      </c>
      <c r="C59" s="303" t="str">
        <f>+delivery_events!C$4</f>
        <v/>
      </c>
      <c r="D59" s="414">
        <f>+'406- ENTREGA D EQUIP - N RECEPT'!AY$9</f>
        <v>0</v>
      </c>
      <c r="E59" s="541">
        <f>+'406- ENTREGA D EQUIP - N RECEPT'!AY$3</f>
        <v>0</v>
      </c>
      <c r="F59" s="541">
        <f>'406- ENTREGA D EQUIP - N RECEPT'!AJ$21</f>
        <v>0</v>
      </c>
      <c r="G59" s="541" t="e">
        <f>IFERROR(IFERROR(+VLOOKUP('406- ENTREGA D EQUIP - N RECEPT'!X78,localidades,2,FALSE),VLOOKUP('406- ENTREGA D EQUIP - N RECEPT'!AY63,localidades,2,FALSE)),VLOOKUP('406- ENTREGA D EQUIP - N RECEPT'!AY$5,district_codes,2,FALSE))</f>
        <v>#N/A</v>
      </c>
      <c r="H59" s="564">
        <f>+'406- ENTREGA D EQUIP - N RECEPT'!L78</f>
        <v>0</v>
      </c>
      <c r="I59" s="564">
        <f>+'406- ENTREGA D EQUIP - N RECEPT'!J78</f>
        <v>0</v>
      </c>
      <c r="J59" s="564">
        <f>IF(+'406- ENTREGA D EQUIP - N RECEPT'!X$21=0,'406- ENTREGA D EQUIP - N RECEPT'!AY$6,+'406- ENTREGA D EQUIP - N RECEPT'!X$21)</f>
        <v>0</v>
      </c>
      <c r="K59" s="564">
        <f>'406- ENTREGA D EQUIP - N RECEPT'!AB78</f>
        <v>0</v>
      </c>
      <c r="L59" s="338" t="str">
        <f>IFERROR(VLOOKUP(+'406- ENTREGA D EQUIP - N RECEPT'!AS$17,kites,3,FALSE),"Outro")</f>
        <v>Kit de mecanização + comercialização</v>
      </c>
      <c r="M59" s="338">
        <f>+'406- ENTREGA D EQUIP - N RECEPT'!AS78</f>
        <v>0</v>
      </c>
      <c r="N59" s="338">
        <f>+'406- ENTREGA D EQUIP - N RECEPT'!AT78</f>
        <v>0</v>
      </c>
      <c r="O59" s="338">
        <f>+'406- ENTREGA D EQUIP - N RECEPT'!AU78</f>
        <v>0</v>
      </c>
      <c r="P59" s="338">
        <f>+'406- ENTREGA D EQUIP - N RECEPT'!AV78</f>
        <v>0</v>
      </c>
      <c r="Q59" s="338">
        <f>+'406- ENTREGA D EQUIP - N RECEPT'!AW78</f>
        <v>0</v>
      </c>
      <c r="R59" s="338">
        <f>+'406- ENTREGA D EQUIP - N RECEPT'!AX78</f>
        <v>0</v>
      </c>
      <c r="S59" s="338">
        <f>+'406- ENTREGA D EQUIP - N RECEPT'!AY78</f>
        <v>0</v>
      </c>
      <c r="T59" s="338">
        <f>+'406- ENTREGA D EQUIP - N RECEPT'!AZ78</f>
        <v>0</v>
      </c>
      <c r="U59" s="338">
        <f>+'406- ENTREGA D EQUIP - N RECEPT'!BA78</f>
        <v>0</v>
      </c>
      <c r="V59" s="338">
        <f>+'406- ENTREGA D EQUIP - N RECEPT'!BB78</f>
        <v>0</v>
      </c>
      <c r="W59" s="338">
        <f>+'406- ENTREGA D EQUIP - N RECEPT'!BC78</f>
        <v>0</v>
      </c>
      <c r="X59" s="338">
        <f>+'406- ENTREGA D EQUIP - N RECEPT'!BD78</f>
        <v>0</v>
      </c>
      <c r="Y59" s="338">
        <f>+'406- ENTREGA D EQUIP - N RECEPT'!BE78</f>
        <v>0</v>
      </c>
      <c r="Z59" s="338">
        <f>+'406- ENTREGA D EQUIP - N RECEPT'!BF78</f>
        <v>0</v>
      </c>
      <c r="AA59" s="338">
        <f>+'406- ENTREGA D EQUIP - N RECEPT'!BG78</f>
        <v>0</v>
      </c>
      <c r="AB59" s="338">
        <f>+'406- ENTREGA D EQUIP - N RECEPT'!BH78</f>
        <v>0</v>
      </c>
      <c r="AC59" s="338">
        <f>+'406- ENTREGA D EQUIP - N RECEPT'!BI78</f>
        <v>0</v>
      </c>
      <c r="AD59" s="338">
        <f>+'406- ENTREGA D EQUIP - N RECEPT'!BJ78</f>
        <v>0</v>
      </c>
      <c r="AE59" s="338">
        <f>+'406- ENTREGA D EQUIP - N RECEPT'!BK78</f>
        <v>0</v>
      </c>
      <c r="AF59" s="338">
        <f>+'406- ENTREGA D EQUIP - N RECEPT'!BL78</f>
        <v>0</v>
      </c>
      <c r="AG59" s="338">
        <f>+'406- ENTREGA D EQUIP - N RECEPT'!BM78</f>
        <v>0</v>
      </c>
      <c r="AH59" s="338">
        <f>+'406- ENTREGA D EQUIP - N RECEPT'!BN78</f>
        <v>0</v>
      </c>
      <c r="AI59" s="338">
        <f>+'406- ENTREGA D EQUIP - N RECEPT'!BO78</f>
        <v>0</v>
      </c>
      <c r="AJ59" s="338">
        <f>+'406- ENTREGA D EQUIP - N RECEPT'!BP78</f>
        <v>0</v>
      </c>
      <c r="AK59" s="338">
        <f>+'406- ENTREGA D EQUIP - N RECEPT'!BQ78</f>
        <v>0</v>
      </c>
    </row>
    <row r="60" spans="1:37" hidden="1" x14ac:dyDescent="0.4">
      <c r="A60" s="303">
        <f>+'406- ENTREGA D EQUIP - N RECEPT'!B79</f>
        <v>0</v>
      </c>
      <c r="B60" s="303">
        <f>+'406- ENTREGA D EQUIP - N RECEPT'!F79</f>
        <v>0</v>
      </c>
      <c r="C60" s="303" t="str">
        <f>+delivery_events!C$4</f>
        <v/>
      </c>
      <c r="D60" s="414">
        <f>+'406- ENTREGA D EQUIP - N RECEPT'!AY$9</f>
        <v>0</v>
      </c>
      <c r="E60" s="541">
        <f>+'406- ENTREGA D EQUIP - N RECEPT'!AY$3</f>
        <v>0</v>
      </c>
      <c r="F60" s="541">
        <f>'406- ENTREGA D EQUIP - N RECEPT'!AJ$21</f>
        <v>0</v>
      </c>
      <c r="G60" s="541" t="e">
        <f>IFERROR(IFERROR(+VLOOKUP('406- ENTREGA D EQUIP - N RECEPT'!X79,localidades,2,FALSE),VLOOKUP('406- ENTREGA D EQUIP - N RECEPT'!AY64,localidades,2,FALSE)),VLOOKUP('406- ENTREGA D EQUIP - N RECEPT'!AY$5,district_codes,2,FALSE))</f>
        <v>#N/A</v>
      </c>
      <c r="H60" s="564">
        <f>+'406- ENTREGA D EQUIP - N RECEPT'!L79</f>
        <v>0</v>
      </c>
      <c r="I60" s="564">
        <f>+'406- ENTREGA D EQUIP - N RECEPT'!J79</f>
        <v>0</v>
      </c>
      <c r="J60" s="564">
        <f>IF(+'406- ENTREGA D EQUIP - N RECEPT'!X$21=0,'406- ENTREGA D EQUIP - N RECEPT'!AY$6,+'406- ENTREGA D EQUIP - N RECEPT'!X$21)</f>
        <v>0</v>
      </c>
      <c r="K60" s="564">
        <f>'406- ENTREGA D EQUIP - N RECEPT'!AB79</f>
        <v>0</v>
      </c>
      <c r="L60" s="338" t="str">
        <f>IFERROR(VLOOKUP(+'406- ENTREGA D EQUIP - N RECEPT'!AS$17,kites,3,FALSE),"Outro")</f>
        <v>Kit de mecanização + comercialização</v>
      </c>
      <c r="M60" s="338">
        <f>+'406- ENTREGA D EQUIP - N RECEPT'!AS79</f>
        <v>0</v>
      </c>
      <c r="N60" s="338">
        <f>+'406- ENTREGA D EQUIP - N RECEPT'!AT79</f>
        <v>0</v>
      </c>
      <c r="O60" s="338">
        <f>+'406- ENTREGA D EQUIP - N RECEPT'!AU79</f>
        <v>0</v>
      </c>
      <c r="P60" s="338">
        <f>+'406- ENTREGA D EQUIP - N RECEPT'!AV79</f>
        <v>0</v>
      </c>
      <c r="Q60" s="338">
        <f>+'406- ENTREGA D EQUIP - N RECEPT'!AW79</f>
        <v>0</v>
      </c>
      <c r="R60" s="338">
        <f>+'406- ENTREGA D EQUIP - N RECEPT'!AX79</f>
        <v>0</v>
      </c>
      <c r="S60" s="338">
        <f>+'406- ENTREGA D EQUIP - N RECEPT'!AY79</f>
        <v>0</v>
      </c>
      <c r="T60" s="338">
        <f>+'406- ENTREGA D EQUIP - N RECEPT'!AZ79</f>
        <v>0</v>
      </c>
      <c r="U60" s="338">
        <f>+'406- ENTREGA D EQUIP - N RECEPT'!BA79</f>
        <v>0</v>
      </c>
      <c r="V60" s="338">
        <f>+'406- ENTREGA D EQUIP - N RECEPT'!BB79</f>
        <v>0</v>
      </c>
      <c r="W60" s="338">
        <f>+'406- ENTREGA D EQUIP - N RECEPT'!BC79</f>
        <v>0</v>
      </c>
      <c r="X60" s="338">
        <f>+'406- ENTREGA D EQUIP - N RECEPT'!BD79</f>
        <v>0</v>
      </c>
      <c r="Y60" s="338">
        <f>+'406- ENTREGA D EQUIP - N RECEPT'!BE79</f>
        <v>0</v>
      </c>
      <c r="Z60" s="338">
        <f>+'406- ENTREGA D EQUIP - N RECEPT'!BF79</f>
        <v>0</v>
      </c>
      <c r="AA60" s="338">
        <f>+'406- ENTREGA D EQUIP - N RECEPT'!BG79</f>
        <v>0</v>
      </c>
      <c r="AB60" s="338">
        <f>+'406- ENTREGA D EQUIP - N RECEPT'!BH79</f>
        <v>0</v>
      </c>
      <c r="AC60" s="338">
        <f>+'406- ENTREGA D EQUIP - N RECEPT'!BI79</f>
        <v>0</v>
      </c>
      <c r="AD60" s="338">
        <f>+'406- ENTREGA D EQUIP - N RECEPT'!BJ79</f>
        <v>0</v>
      </c>
      <c r="AE60" s="338">
        <f>+'406- ENTREGA D EQUIP - N RECEPT'!BK79</f>
        <v>0</v>
      </c>
      <c r="AF60" s="338">
        <f>+'406- ENTREGA D EQUIP - N RECEPT'!BL79</f>
        <v>0</v>
      </c>
      <c r="AG60" s="338">
        <f>+'406- ENTREGA D EQUIP - N RECEPT'!BM79</f>
        <v>0</v>
      </c>
      <c r="AH60" s="338">
        <f>+'406- ENTREGA D EQUIP - N RECEPT'!BN79</f>
        <v>0</v>
      </c>
      <c r="AI60" s="338">
        <f>+'406- ENTREGA D EQUIP - N RECEPT'!BO79</f>
        <v>0</v>
      </c>
      <c r="AJ60" s="338">
        <f>+'406- ENTREGA D EQUIP - N RECEPT'!BP79</f>
        <v>0</v>
      </c>
      <c r="AK60" s="338">
        <f>+'406- ENTREGA D EQUIP - N RECEPT'!BQ79</f>
        <v>0</v>
      </c>
    </row>
    <row r="61" spans="1:37" hidden="1" x14ac:dyDescent="0.4">
      <c r="A61" s="303">
        <f>+'406- ENTREGA D EQUIP - N RECEPT'!B80</f>
        <v>0</v>
      </c>
      <c r="B61" s="303">
        <f>+'406- ENTREGA D EQUIP - N RECEPT'!F80</f>
        <v>0</v>
      </c>
      <c r="C61" s="303" t="str">
        <f>+delivery_events!C$4</f>
        <v/>
      </c>
      <c r="D61" s="414">
        <f>+'406- ENTREGA D EQUIP - N RECEPT'!AY$9</f>
        <v>0</v>
      </c>
      <c r="E61" s="541">
        <f>+'406- ENTREGA D EQUIP - N RECEPT'!AY$3</f>
        <v>0</v>
      </c>
      <c r="F61" s="541">
        <f>'406- ENTREGA D EQUIP - N RECEPT'!AJ$21</f>
        <v>0</v>
      </c>
      <c r="G61" s="541" t="e">
        <f>IFERROR(IFERROR(+VLOOKUP('406- ENTREGA D EQUIP - N RECEPT'!X80,localidades,2,FALSE),VLOOKUP('406- ENTREGA D EQUIP - N RECEPT'!AY65,localidades,2,FALSE)),VLOOKUP('406- ENTREGA D EQUIP - N RECEPT'!AY$5,district_codes,2,FALSE))</f>
        <v>#N/A</v>
      </c>
      <c r="H61" s="564">
        <f>+'406- ENTREGA D EQUIP - N RECEPT'!L80</f>
        <v>0</v>
      </c>
      <c r="I61" s="564">
        <f>+'406- ENTREGA D EQUIP - N RECEPT'!J80</f>
        <v>0</v>
      </c>
      <c r="J61" s="564">
        <f>IF(+'406- ENTREGA D EQUIP - N RECEPT'!X$21=0,'406- ENTREGA D EQUIP - N RECEPT'!AY$6,+'406- ENTREGA D EQUIP - N RECEPT'!X$21)</f>
        <v>0</v>
      </c>
      <c r="K61" s="564">
        <f>'406- ENTREGA D EQUIP - N RECEPT'!AB80</f>
        <v>0</v>
      </c>
      <c r="L61" s="338" t="str">
        <f>IFERROR(VLOOKUP(+'406- ENTREGA D EQUIP - N RECEPT'!AS$17,kites,3,FALSE),"Outro")</f>
        <v>Kit de mecanização + comercialização</v>
      </c>
      <c r="M61" s="338">
        <f>+'406- ENTREGA D EQUIP - N RECEPT'!AS80</f>
        <v>0</v>
      </c>
      <c r="N61" s="338">
        <f>+'406- ENTREGA D EQUIP - N RECEPT'!AT80</f>
        <v>0</v>
      </c>
      <c r="O61" s="338">
        <f>+'406- ENTREGA D EQUIP - N RECEPT'!AU80</f>
        <v>0</v>
      </c>
      <c r="P61" s="338">
        <f>+'406- ENTREGA D EQUIP - N RECEPT'!AV80</f>
        <v>0</v>
      </c>
      <c r="Q61" s="338">
        <f>+'406- ENTREGA D EQUIP - N RECEPT'!AW80</f>
        <v>0</v>
      </c>
      <c r="R61" s="338">
        <f>+'406- ENTREGA D EQUIP - N RECEPT'!AX80</f>
        <v>0</v>
      </c>
      <c r="S61" s="338">
        <f>+'406- ENTREGA D EQUIP - N RECEPT'!AY80</f>
        <v>0</v>
      </c>
      <c r="T61" s="338">
        <f>+'406- ENTREGA D EQUIP - N RECEPT'!AZ80</f>
        <v>0</v>
      </c>
      <c r="U61" s="338">
        <f>+'406- ENTREGA D EQUIP - N RECEPT'!BA80</f>
        <v>0</v>
      </c>
      <c r="V61" s="338">
        <f>+'406- ENTREGA D EQUIP - N RECEPT'!BB80</f>
        <v>0</v>
      </c>
      <c r="W61" s="338">
        <f>+'406- ENTREGA D EQUIP - N RECEPT'!BC80</f>
        <v>0</v>
      </c>
      <c r="X61" s="338">
        <f>+'406- ENTREGA D EQUIP - N RECEPT'!BD80</f>
        <v>0</v>
      </c>
      <c r="Y61" s="338">
        <f>+'406- ENTREGA D EQUIP - N RECEPT'!BE80</f>
        <v>0</v>
      </c>
      <c r="Z61" s="338">
        <f>+'406- ENTREGA D EQUIP - N RECEPT'!BF80</f>
        <v>0</v>
      </c>
      <c r="AA61" s="338">
        <f>+'406- ENTREGA D EQUIP - N RECEPT'!BG80</f>
        <v>0</v>
      </c>
      <c r="AB61" s="338">
        <f>+'406- ENTREGA D EQUIP - N RECEPT'!BH80</f>
        <v>0</v>
      </c>
      <c r="AC61" s="338">
        <f>+'406- ENTREGA D EQUIP - N RECEPT'!BI80</f>
        <v>0</v>
      </c>
      <c r="AD61" s="338">
        <f>+'406- ENTREGA D EQUIP - N RECEPT'!BJ80</f>
        <v>0</v>
      </c>
      <c r="AE61" s="338">
        <f>+'406- ENTREGA D EQUIP - N RECEPT'!BK80</f>
        <v>0</v>
      </c>
      <c r="AF61" s="338">
        <f>+'406- ENTREGA D EQUIP - N RECEPT'!BL80</f>
        <v>0</v>
      </c>
      <c r="AG61" s="338">
        <f>+'406- ENTREGA D EQUIP - N RECEPT'!BM80</f>
        <v>0</v>
      </c>
      <c r="AH61" s="338">
        <f>+'406- ENTREGA D EQUIP - N RECEPT'!BN80</f>
        <v>0</v>
      </c>
      <c r="AI61" s="338">
        <f>+'406- ENTREGA D EQUIP - N RECEPT'!BO80</f>
        <v>0</v>
      </c>
      <c r="AJ61" s="338">
        <f>+'406- ENTREGA D EQUIP - N RECEPT'!BP80</f>
        <v>0</v>
      </c>
      <c r="AK61" s="338">
        <f>+'406- ENTREGA D EQUIP - N RECEPT'!BQ80</f>
        <v>0</v>
      </c>
    </row>
    <row r="62" spans="1:37" hidden="1" x14ac:dyDescent="0.4">
      <c r="A62" s="303">
        <f>+'406- ENTREGA D EQUIP - N RECEPT'!B81</f>
        <v>0</v>
      </c>
      <c r="B62" s="303">
        <f>+'406- ENTREGA D EQUIP - N RECEPT'!F81</f>
        <v>0</v>
      </c>
      <c r="C62" s="303" t="str">
        <f>+delivery_events!C$4</f>
        <v/>
      </c>
      <c r="D62" s="414">
        <f>+'406- ENTREGA D EQUIP - N RECEPT'!AY$9</f>
        <v>0</v>
      </c>
      <c r="E62" s="541">
        <f>+'406- ENTREGA D EQUIP - N RECEPT'!AY$3</f>
        <v>0</v>
      </c>
      <c r="F62" s="541">
        <f>'406- ENTREGA D EQUIP - N RECEPT'!AJ$21</f>
        <v>0</v>
      </c>
      <c r="G62" s="541" t="e">
        <f>IFERROR(IFERROR(+VLOOKUP('406- ENTREGA D EQUIP - N RECEPT'!X81,localidades,2,FALSE),VLOOKUP('406- ENTREGA D EQUIP - N RECEPT'!AY66,localidades,2,FALSE)),VLOOKUP('406- ENTREGA D EQUIP - N RECEPT'!AY$5,district_codes,2,FALSE))</f>
        <v>#N/A</v>
      </c>
      <c r="H62" s="564">
        <f>+'406- ENTREGA D EQUIP - N RECEPT'!L81</f>
        <v>0</v>
      </c>
      <c r="I62" s="564">
        <f>+'406- ENTREGA D EQUIP - N RECEPT'!J81</f>
        <v>0</v>
      </c>
      <c r="J62" s="564">
        <f>IF(+'406- ENTREGA D EQUIP - N RECEPT'!X$21=0,'406- ENTREGA D EQUIP - N RECEPT'!AY$6,+'406- ENTREGA D EQUIP - N RECEPT'!X$21)</f>
        <v>0</v>
      </c>
      <c r="K62" s="564">
        <f>'406- ENTREGA D EQUIP - N RECEPT'!AB81</f>
        <v>0</v>
      </c>
      <c r="L62" s="338" t="str">
        <f>IFERROR(VLOOKUP(+'406- ENTREGA D EQUIP - N RECEPT'!AS$17,kites,3,FALSE),"Outro")</f>
        <v>Kit de mecanização + comercialização</v>
      </c>
      <c r="M62" s="338">
        <f>+'406- ENTREGA D EQUIP - N RECEPT'!AS81</f>
        <v>0</v>
      </c>
      <c r="N62" s="338">
        <f>+'406- ENTREGA D EQUIP - N RECEPT'!AT81</f>
        <v>0</v>
      </c>
      <c r="O62" s="338">
        <f>+'406- ENTREGA D EQUIP - N RECEPT'!AU81</f>
        <v>0</v>
      </c>
      <c r="P62" s="338">
        <f>+'406- ENTREGA D EQUIP - N RECEPT'!AV81</f>
        <v>0</v>
      </c>
      <c r="Q62" s="338">
        <f>+'406- ENTREGA D EQUIP - N RECEPT'!AW81</f>
        <v>0</v>
      </c>
      <c r="R62" s="338">
        <f>+'406- ENTREGA D EQUIP - N RECEPT'!AX81</f>
        <v>0</v>
      </c>
      <c r="S62" s="338">
        <f>+'406- ENTREGA D EQUIP - N RECEPT'!AY81</f>
        <v>0</v>
      </c>
      <c r="T62" s="338">
        <f>+'406- ENTREGA D EQUIP - N RECEPT'!AZ81</f>
        <v>0</v>
      </c>
      <c r="U62" s="338">
        <f>+'406- ENTREGA D EQUIP - N RECEPT'!BA81</f>
        <v>0</v>
      </c>
      <c r="V62" s="338">
        <f>+'406- ENTREGA D EQUIP - N RECEPT'!BB81</f>
        <v>0</v>
      </c>
      <c r="W62" s="338">
        <f>+'406- ENTREGA D EQUIP - N RECEPT'!BC81</f>
        <v>0</v>
      </c>
      <c r="X62" s="338">
        <f>+'406- ENTREGA D EQUIP - N RECEPT'!BD81</f>
        <v>0</v>
      </c>
      <c r="Y62" s="338">
        <f>+'406- ENTREGA D EQUIP - N RECEPT'!BE81</f>
        <v>0</v>
      </c>
      <c r="Z62" s="338">
        <f>+'406- ENTREGA D EQUIP - N RECEPT'!BF81</f>
        <v>0</v>
      </c>
      <c r="AA62" s="338">
        <f>+'406- ENTREGA D EQUIP - N RECEPT'!BG81</f>
        <v>0</v>
      </c>
      <c r="AB62" s="338">
        <f>+'406- ENTREGA D EQUIP - N RECEPT'!BH81</f>
        <v>0</v>
      </c>
      <c r="AC62" s="338">
        <f>+'406- ENTREGA D EQUIP - N RECEPT'!BI81</f>
        <v>0</v>
      </c>
      <c r="AD62" s="338">
        <f>+'406- ENTREGA D EQUIP - N RECEPT'!BJ81</f>
        <v>0</v>
      </c>
      <c r="AE62" s="338">
        <f>+'406- ENTREGA D EQUIP - N RECEPT'!BK81</f>
        <v>0</v>
      </c>
      <c r="AF62" s="338">
        <f>+'406- ENTREGA D EQUIP - N RECEPT'!BL81</f>
        <v>0</v>
      </c>
      <c r="AG62" s="338">
        <f>+'406- ENTREGA D EQUIP - N RECEPT'!BM81</f>
        <v>0</v>
      </c>
      <c r="AH62" s="338">
        <f>+'406- ENTREGA D EQUIP - N RECEPT'!BN81</f>
        <v>0</v>
      </c>
      <c r="AI62" s="338">
        <f>+'406- ENTREGA D EQUIP - N RECEPT'!BO81</f>
        <v>0</v>
      </c>
      <c r="AJ62" s="338">
        <f>+'406- ENTREGA D EQUIP - N RECEPT'!BP81</f>
        <v>0</v>
      </c>
      <c r="AK62" s="338">
        <f>+'406- ENTREGA D EQUIP - N RECEPT'!BQ81</f>
        <v>0</v>
      </c>
    </row>
    <row r="63" spans="1:37" hidden="1" x14ac:dyDescent="0.4">
      <c r="A63" s="303">
        <f>+'406- ENTREGA D EQUIP - N RECEPT'!B82</f>
        <v>0</v>
      </c>
      <c r="B63" s="303">
        <f>+'406- ENTREGA D EQUIP - N RECEPT'!F82</f>
        <v>0</v>
      </c>
      <c r="C63" s="303" t="str">
        <f>+delivery_events!C$4</f>
        <v/>
      </c>
      <c r="D63" s="414">
        <f>+'406- ENTREGA D EQUIP - N RECEPT'!AY$9</f>
        <v>0</v>
      </c>
      <c r="E63" s="541">
        <f>+'406- ENTREGA D EQUIP - N RECEPT'!AY$3</f>
        <v>0</v>
      </c>
      <c r="F63" s="541">
        <f>'406- ENTREGA D EQUIP - N RECEPT'!AJ$21</f>
        <v>0</v>
      </c>
      <c r="G63" s="541" t="e">
        <f>IFERROR(IFERROR(+VLOOKUP('406- ENTREGA D EQUIP - N RECEPT'!X82,localidades,2,FALSE),VLOOKUP('406- ENTREGA D EQUIP - N RECEPT'!AY67,localidades,2,FALSE)),VLOOKUP('406- ENTREGA D EQUIP - N RECEPT'!AY$5,district_codes,2,FALSE))</f>
        <v>#N/A</v>
      </c>
      <c r="H63" s="564">
        <f>+'406- ENTREGA D EQUIP - N RECEPT'!L82</f>
        <v>0</v>
      </c>
      <c r="I63" s="564">
        <f>+'406- ENTREGA D EQUIP - N RECEPT'!J82</f>
        <v>0</v>
      </c>
      <c r="J63" s="564">
        <f>IF(+'406- ENTREGA D EQUIP - N RECEPT'!X$21=0,'406- ENTREGA D EQUIP - N RECEPT'!AY$6,+'406- ENTREGA D EQUIP - N RECEPT'!X$21)</f>
        <v>0</v>
      </c>
      <c r="K63" s="564">
        <f>'406- ENTREGA D EQUIP - N RECEPT'!AB82</f>
        <v>0</v>
      </c>
      <c r="L63" s="338" t="str">
        <f>IFERROR(VLOOKUP(+'406- ENTREGA D EQUIP - N RECEPT'!AS$17,kites,3,FALSE),"Outro")</f>
        <v>Kit de mecanização + comercialização</v>
      </c>
      <c r="M63" s="338">
        <f>+'406- ENTREGA D EQUIP - N RECEPT'!AS82</f>
        <v>0</v>
      </c>
      <c r="N63" s="338">
        <f>+'406- ENTREGA D EQUIP - N RECEPT'!AT82</f>
        <v>0</v>
      </c>
      <c r="O63" s="338">
        <f>+'406- ENTREGA D EQUIP - N RECEPT'!AU82</f>
        <v>0</v>
      </c>
      <c r="P63" s="338">
        <f>+'406- ENTREGA D EQUIP - N RECEPT'!AV82</f>
        <v>0</v>
      </c>
      <c r="Q63" s="338">
        <f>+'406- ENTREGA D EQUIP - N RECEPT'!AW82</f>
        <v>0</v>
      </c>
      <c r="R63" s="338">
        <f>+'406- ENTREGA D EQUIP - N RECEPT'!AX82</f>
        <v>0</v>
      </c>
      <c r="S63" s="338">
        <f>+'406- ENTREGA D EQUIP - N RECEPT'!AY82</f>
        <v>0</v>
      </c>
      <c r="T63" s="338">
        <f>+'406- ENTREGA D EQUIP - N RECEPT'!AZ82</f>
        <v>0</v>
      </c>
      <c r="U63" s="338">
        <f>+'406- ENTREGA D EQUIP - N RECEPT'!BA82</f>
        <v>0</v>
      </c>
      <c r="V63" s="338">
        <f>+'406- ENTREGA D EQUIP - N RECEPT'!BB82</f>
        <v>0</v>
      </c>
      <c r="W63" s="338">
        <f>+'406- ENTREGA D EQUIP - N RECEPT'!BC82</f>
        <v>0</v>
      </c>
      <c r="X63" s="338">
        <f>+'406- ENTREGA D EQUIP - N RECEPT'!BD82</f>
        <v>0</v>
      </c>
      <c r="Y63" s="338">
        <f>+'406- ENTREGA D EQUIP - N RECEPT'!BE82</f>
        <v>0</v>
      </c>
      <c r="Z63" s="338">
        <f>+'406- ENTREGA D EQUIP - N RECEPT'!BF82</f>
        <v>0</v>
      </c>
      <c r="AA63" s="338">
        <f>+'406- ENTREGA D EQUIP - N RECEPT'!BG82</f>
        <v>0</v>
      </c>
      <c r="AB63" s="338">
        <f>+'406- ENTREGA D EQUIP - N RECEPT'!BH82</f>
        <v>0</v>
      </c>
      <c r="AC63" s="338">
        <f>+'406- ENTREGA D EQUIP - N RECEPT'!BI82</f>
        <v>0</v>
      </c>
      <c r="AD63" s="338">
        <f>+'406- ENTREGA D EQUIP - N RECEPT'!BJ82</f>
        <v>0</v>
      </c>
      <c r="AE63" s="338">
        <f>+'406- ENTREGA D EQUIP - N RECEPT'!BK82</f>
        <v>0</v>
      </c>
      <c r="AF63" s="338">
        <f>+'406- ENTREGA D EQUIP - N RECEPT'!BL82</f>
        <v>0</v>
      </c>
      <c r="AG63" s="338">
        <f>+'406- ENTREGA D EQUIP - N RECEPT'!BM82</f>
        <v>0</v>
      </c>
      <c r="AH63" s="338">
        <f>+'406- ENTREGA D EQUIP - N RECEPT'!BN82</f>
        <v>0</v>
      </c>
      <c r="AI63" s="338">
        <f>+'406- ENTREGA D EQUIP - N RECEPT'!BO82</f>
        <v>0</v>
      </c>
      <c r="AJ63" s="338">
        <f>+'406- ENTREGA D EQUIP - N RECEPT'!BP82</f>
        <v>0</v>
      </c>
      <c r="AK63" s="338">
        <f>+'406- ENTREGA D EQUIP - N RECEPT'!BQ82</f>
        <v>0</v>
      </c>
    </row>
    <row r="64" spans="1:37" hidden="1" x14ac:dyDescent="0.4">
      <c r="A64" s="303">
        <f>+'406- ENTREGA D EQUIP - N RECEPT'!B83</f>
        <v>0</v>
      </c>
      <c r="B64" s="303">
        <f>+'406- ENTREGA D EQUIP - N RECEPT'!F83</f>
        <v>0</v>
      </c>
      <c r="C64" s="303" t="str">
        <f>+delivery_events!C$4</f>
        <v/>
      </c>
      <c r="D64" s="414">
        <f>+'406- ENTREGA D EQUIP - N RECEPT'!AY$9</f>
        <v>0</v>
      </c>
      <c r="E64" s="541">
        <f>+'406- ENTREGA D EQUIP - N RECEPT'!AY$3</f>
        <v>0</v>
      </c>
      <c r="F64" s="541">
        <f>'406- ENTREGA D EQUIP - N RECEPT'!AJ$21</f>
        <v>0</v>
      </c>
      <c r="G64" s="541" t="e">
        <f>IFERROR(IFERROR(+VLOOKUP('406- ENTREGA D EQUIP - N RECEPT'!X83,localidades,2,FALSE),VLOOKUP('406- ENTREGA D EQUIP - N RECEPT'!AY68,localidades,2,FALSE)),VLOOKUP('406- ENTREGA D EQUIP - N RECEPT'!AY$5,district_codes,2,FALSE))</f>
        <v>#N/A</v>
      </c>
      <c r="H64" s="564">
        <f>+'406- ENTREGA D EQUIP - N RECEPT'!L83</f>
        <v>0</v>
      </c>
      <c r="I64" s="564">
        <f>+'406- ENTREGA D EQUIP - N RECEPT'!J83</f>
        <v>0</v>
      </c>
      <c r="J64" s="564">
        <f>IF(+'406- ENTREGA D EQUIP - N RECEPT'!X$21=0,'406- ENTREGA D EQUIP - N RECEPT'!AY$6,+'406- ENTREGA D EQUIP - N RECEPT'!X$21)</f>
        <v>0</v>
      </c>
      <c r="K64" s="564">
        <f>'406- ENTREGA D EQUIP - N RECEPT'!AB83</f>
        <v>0</v>
      </c>
      <c r="L64" s="338" t="str">
        <f>IFERROR(VLOOKUP(+'406- ENTREGA D EQUIP - N RECEPT'!AS$17,kites,3,FALSE),"Outro")</f>
        <v>Kit de mecanização + comercialização</v>
      </c>
      <c r="M64" s="338">
        <f>+'406- ENTREGA D EQUIP - N RECEPT'!AS83</f>
        <v>0</v>
      </c>
      <c r="N64" s="338">
        <f>+'406- ENTREGA D EQUIP - N RECEPT'!AT83</f>
        <v>0</v>
      </c>
      <c r="O64" s="338">
        <f>+'406- ENTREGA D EQUIP - N RECEPT'!AU83</f>
        <v>0</v>
      </c>
      <c r="P64" s="338">
        <f>+'406- ENTREGA D EQUIP - N RECEPT'!AV83</f>
        <v>0</v>
      </c>
      <c r="Q64" s="338">
        <f>+'406- ENTREGA D EQUIP - N RECEPT'!AW83</f>
        <v>0</v>
      </c>
      <c r="R64" s="338">
        <f>+'406- ENTREGA D EQUIP - N RECEPT'!AX83</f>
        <v>0</v>
      </c>
      <c r="S64" s="338">
        <f>+'406- ENTREGA D EQUIP - N RECEPT'!AY83</f>
        <v>0</v>
      </c>
      <c r="T64" s="338">
        <f>+'406- ENTREGA D EQUIP - N RECEPT'!AZ83</f>
        <v>0</v>
      </c>
      <c r="U64" s="338">
        <f>+'406- ENTREGA D EQUIP - N RECEPT'!BA83</f>
        <v>0</v>
      </c>
      <c r="V64" s="338">
        <f>+'406- ENTREGA D EQUIP - N RECEPT'!BB83</f>
        <v>0</v>
      </c>
      <c r="W64" s="338">
        <f>+'406- ENTREGA D EQUIP - N RECEPT'!BC83</f>
        <v>0</v>
      </c>
      <c r="X64" s="338">
        <f>+'406- ENTREGA D EQUIP - N RECEPT'!BD83</f>
        <v>0</v>
      </c>
      <c r="Y64" s="338">
        <f>+'406- ENTREGA D EQUIP - N RECEPT'!BE83</f>
        <v>0</v>
      </c>
      <c r="Z64" s="338">
        <f>+'406- ENTREGA D EQUIP - N RECEPT'!BF83</f>
        <v>0</v>
      </c>
      <c r="AA64" s="338">
        <f>+'406- ENTREGA D EQUIP - N RECEPT'!BG83</f>
        <v>0</v>
      </c>
      <c r="AB64" s="338">
        <f>+'406- ENTREGA D EQUIP - N RECEPT'!BH83</f>
        <v>0</v>
      </c>
      <c r="AC64" s="338">
        <f>+'406- ENTREGA D EQUIP - N RECEPT'!BI83</f>
        <v>0</v>
      </c>
      <c r="AD64" s="338">
        <f>+'406- ENTREGA D EQUIP - N RECEPT'!BJ83</f>
        <v>0</v>
      </c>
      <c r="AE64" s="338">
        <f>+'406- ENTREGA D EQUIP - N RECEPT'!BK83</f>
        <v>0</v>
      </c>
      <c r="AF64" s="338">
        <f>+'406- ENTREGA D EQUIP - N RECEPT'!BL83</f>
        <v>0</v>
      </c>
      <c r="AG64" s="338">
        <f>+'406- ENTREGA D EQUIP - N RECEPT'!BM83</f>
        <v>0</v>
      </c>
      <c r="AH64" s="338">
        <f>+'406- ENTREGA D EQUIP - N RECEPT'!BN83</f>
        <v>0</v>
      </c>
      <c r="AI64" s="338">
        <f>+'406- ENTREGA D EQUIP - N RECEPT'!BO83</f>
        <v>0</v>
      </c>
      <c r="AJ64" s="338">
        <f>+'406- ENTREGA D EQUIP - N RECEPT'!BP83</f>
        <v>0</v>
      </c>
      <c r="AK64" s="338">
        <f>+'406- ENTREGA D EQUIP - N RECEPT'!BQ83</f>
        <v>0</v>
      </c>
    </row>
    <row r="65" spans="1:37" hidden="1" x14ac:dyDescent="0.4">
      <c r="A65" s="303">
        <f>+'406- ENTREGA D EQUIP - N RECEPT'!B84</f>
        <v>0</v>
      </c>
      <c r="B65" s="303">
        <f>+'406- ENTREGA D EQUIP - N RECEPT'!F84</f>
        <v>0</v>
      </c>
      <c r="C65" s="303" t="str">
        <f>+delivery_events!C$4</f>
        <v/>
      </c>
      <c r="D65" s="414">
        <f>+'406- ENTREGA D EQUIP - N RECEPT'!AY$9</f>
        <v>0</v>
      </c>
      <c r="E65" s="541">
        <f>+'406- ENTREGA D EQUIP - N RECEPT'!AY$3</f>
        <v>0</v>
      </c>
      <c r="F65" s="541">
        <f>'406- ENTREGA D EQUIP - N RECEPT'!AJ$21</f>
        <v>0</v>
      </c>
      <c r="G65" s="541" t="e">
        <f>IFERROR(IFERROR(+VLOOKUP('406- ENTREGA D EQUIP - N RECEPT'!X84,localidades,2,FALSE),VLOOKUP('406- ENTREGA D EQUIP - N RECEPT'!AY69,localidades,2,FALSE)),VLOOKUP('406- ENTREGA D EQUIP - N RECEPT'!AY$5,district_codes,2,FALSE))</f>
        <v>#N/A</v>
      </c>
      <c r="H65" s="564">
        <f>+'406- ENTREGA D EQUIP - N RECEPT'!L84</f>
        <v>0</v>
      </c>
      <c r="I65" s="564">
        <f>+'406- ENTREGA D EQUIP - N RECEPT'!J84</f>
        <v>0</v>
      </c>
      <c r="J65" s="564">
        <f>IF(+'406- ENTREGA D EQUIP - N RECEPT'!X$21=0,'406- ENTREGA D EQUIP - N RECEPT'!AY$6,+'406- ENTREGA D EQUIP - N RECEPT'!X$21)</f>
        <v>0</v>
      </c>
      <c r="K65" s="564">
        <f>'406- ENTREGA D EQUIP - N RECEPT'!AB84</f>
        <v>0</v>
      </c>
      <c r="L65" s="338" t="str">
        <f>IFERROR(VLOOKUP(+'406- ENTREGA D EQUIP - N RECEPT'!AS$17,kites,3,FALSE),"Outro")</f>
        <v>Kit de mecanização + comercialização</v>
      </c>
      <c r="M65" s="338">
        <f>+'406- ENTREGA D EQUIP - N RECEPT'!AS84</f>
        <v>0</v>
      </c>
      <c r="N65" s="338">
        <f>+'406- ENTREGA D EQUIP - N RECEPT'!AT84</f>
        <v>0</v>
      </c>
      <c r="O65" s="338">
        <f>+'406- ENTREGA D EQUIP - N RECEPT'!AU84</f>
        <v>0</v>
      </c>
      <c r="P65" s="338">
        <f>+'406- ENTREGA D EQUIP - N RECEPT'!AV84</f>
        <v>0</v>
      </c>
      <c r="Q65" s="338">
        <f>+'406- ENTREGA D EQUIP - N RECEPT'!AW84</f>
        <v>0</v>
      </c>
      <c r="R65" s="338">
        <f>+'406- ENTREGA D EQUIP - N RECEPT'!AX84</f>
        <v>0</v>
      </c>
      <c r="S65" s="338">
        <f>+'406- ENTREGA D EQUIP - N RECEPT'!AY84</f>
        <v>0</v>
      </c>
      <c r="T65" s="338">
        <f>+'406- ENTREGA D EQUIP - N RECEPT'!AZ84</f>
        <v>0</v>
      </c>
      <c r="U65" s="338">
        <f>+'406- ENTREGA D EQUIP - N RECEPT'!BA84</f>
        <v>0</v>
      </c>
      <c r="V65" s="338">
        <f>+'406- ENTREGA D EQUIP - N RECEPT'!BB84</f>
        <v>0</v>
      </c>
      <c r="W65" s="338">
        <f>+'406- ENTREGA D EQUIP - N RECEPT'!BC84</f>
        <v>0</v>
      </c>
      <c r="X65" s="338">
        <f>+'406- ENTREGA D EQUIP - N RECEPT'!BD84</f>
        <v>0</v>
      </c>
      <c r="Y65" s="338">
        <f>+'406- ENTREGA D EQUIP - N RECEPT'!BE84</f>
        <v>0</v>
      </c>
      <c r="Z65" s="338">
        <f>+'406- ENTREGA D EQUIP - N RECEPT'!BF84</f>
        <v>0</v>
      </c>
      <c r="AA65" s="338">
        <f>+'406- ENTREGA D EQUIP - N RECEPT'!BG84</f>
        <v>0</v>
      </c>
      <c r="AB65" s="338">
        <f>+'406- ENTREGA D EQUIP - N RECEPT'!BH84</f>
        <v>0</v>
      </c>
      <c r="AC65" s="338">
        <f>+'406- ENTREGA D EQUIP - N RECEPT'!BI84</f>
        <v>0</v>
      </c>
      <c r="AD65" s="338">
        <f>+'406- ENTREGA D EQUIP - N RECEPT'!BJ84</f>
        <v>0</v>
      </c>
      <c r="AE65" s="338">
        <f>+'406- ENTREGA D EQUIP - N RECEPT'!BK84</f>
        <v>0</v>
      </c>
      <c r="AF65" s="338">
        <f>+'406- ENTREGA D EQUIP - N RECEPT'!BL84</f>
        <v>0</v>
      </c>
      <c r="AG65" s="338">
        <f>+'406- ENTREGA D EQUIP - N RECEPT'!BM84</f>
        <v>0</v>
      </c>
      <c r="AH65" s="338">
        <f>+'406- ENTREGA D EQUIP - N RECEPT'!BN84</f>
        <v>0</v>
      </c>
      <c r="AI65" s="338">
        <f>+'406- ENTREGA D EQUIP - N RECEPT'!BO84</f>
        <v>0</v>
      </c>
      <c r="AJ65" s="338">
        <f>+'406- ENTREGA D EQUIP - N RECEPT'!BP84</f>
        <v>0</v>
      </c>
      <c r="AK65" s="338">
        <f>+'406- ENTREGA D EQUIP - N RECEPT'!BQ84</f>
        <v>0</v>
      </c>
    </row>
    <row r="66" spans="1:37" hidden="1" x14ac:dyDescent="0.4">
      <c r="A66" s="303">
        <f>+'406- ENTREGA D EQUIP - N RECEPT'!B85</f>
        <v>0</v>
      </c>
      <c r="B66" s="303">
        <f>+'406- ENTREGA D EQUIP - N RECEPT'!F85</f>
        <v>0</v>
      </c>
      <c r="C66" s="303" t="str">
        <f>+delivery_events!C$4</f>
        <v/>
      </c>
      <c r="D66" s="414">
        <f>+'406- ENTREGA D EQUIP - N RECEPT'!AY$9</f>
        <v>0</v>
      </c>
      <c r="E66" s="541">
        <f>+'406- ENTREGA D EQUIP - N RECEPT'!AY$3</f>
        <v>0</v>
      </c>
      <c r="F66" s="541">
        <f>'406- ENTREGA D EQUIP - N RECEPT'!AJ$21</f>
        <v>0</v>
      </c>
      <c r="G66" s="541" t="e">
        <f>IFERROR(IFERROR(+VLOOKUP('406- ENTREGA D EQUIP - N RECEPT'!X85,localidades,2,FALSE),VLOOKUP('406- ENTREGA D EQUIP - N RECEPT'!AY70,localidades,2,FALSE)),VLOOKUP('406- ENTREGA D EQUIP - N RECEPT'!AY$5,district_codes,2,FALSE))</f>
        <v>#N/A</v>
      </c>
      <c r="H66" s="564">
        <f>+'406- ENTREGA D EQUIP - N RECEPT'!L85</f>
        <v>0</v>
      </c>
      <c r="I66" s="564">
        <f>+'406- ENTREGA D EQUIP - N RECEPT'!J85</f>
        <v>0</v>
      </c>
      <c r="J66" s="564">
        <f>IF(+'406- ENTREGA D EQUIP - N RECEPT'!X$21=0,'406- ENTREGA D EQUIP - N RECEPT'!AY$6,+'406- ENTREGA D EQUIP - N RECEPT'!X$21)</f>
        <v>0</v>
      </c>
      <c r="K66" s="564">
        <f>'406- ENTREGA D EQUIP - N RECEPT'!AB85</f>
        <v>0</v>
      </c>
      <c r="L66" s="338" t="str">
        <f>IFERROR(VLOOKUP(+'406- ENTREGA D EQUIP - N RECEPT'!AS$17,kites,3,FALSE),"Outro")</f>
        <v>Kit de mecanização + comercialização</v>
      </c>
      <c r="M66" s="338">
        <f>+'406- ENTREGA D EQUIP - N RECEPT'!AS85</f>
        <v>0</v>
      </c>
      <c r="N66" s="338">
        <f>+'406- ENTREGA D EQUIP - N RECEPT'!AT85</f>
        <v>0</v>
      </c>
      <c r="O66" s="338">
        <f>+'406- ENTREGA D EQUIP - N RECEPT'!AU85</f>
        <v>0</v>
      </c>
      <c r="P66" s="338">
        <f>+'406- ENTREGA D EQUIP - N RECEPT'!AV85</f>
        <v>0</v>
      </c>
      <c r="Q66" s="338">
        <f>+'406- ENTREGA D EQUIP - N RECEPT'!AW85</f>
        <v>0</v>
      </c>
      <c r="R66" s="338">
        <f>+'406- ENTREGA D EQUIP - N RECEPT'!AX85</f>
        <v>0</v>
      </c>
      <c r="S66" s="338">
        <f>+'406- ENTREGA D EQUIP - N RECEPT'!AY85</f>
        <v>0</v>
      </c>
      <c r="T66" s="338">
        <f>+'406- ENTREGA D EQUIP - N RECEPT'!AZ85</f>
        <v>0</v>
      </c>
      <c r="U66" s="338">
        <f>+'406- ENTREGA D EQUIP - N RECEPT'!BA85</f>
        <v>0</v>
      </c>
      <c r="V66" s="338">
        <f>+'406- ENTREGA D EQUIP - N RECEPT'!BB85</f>
        <v>0</v>
      </c>
      <c r="W66" s="338">
        <f>+'406- ENTREGA D EQUIP - N RECEPT'!BC85</f>
        <v>0</v>
      </c>
      <c r="X66" s="338">
        <f>+'406- ENTREGA D EQUIP - N RECEPT'!BD85</f>
        <v>0</v>
      </c>
      <c r="Y66" s="338">
        <f>+'406- ENTREGA D EQUIP - N RECEPT'!BE85</f>
        <v>0</v>
      </c>
      <c r="Z66" s="338">
        <f>+'406- ENTREGA D EQUIP - N RECEPT'!BF85</f>
        <v>0</v>
      </c>
      <c r="AA66" s="338">
        <f>+'406- ENTREGA D EQUIP - N RECEPT'!BG85</f>
        <v>0</v>
      </c>
      <c r="AB66" s="338">
        <f>+'406- ENTREGA D EQUIP - N RECEPT'!BH85</f>
        <v>0</v>
      </c>
      <c r="AC66" s="338">
        <f>+'406- ENTREGA D EQUIP - N RECEPT'!BI85</f>
        <v>0</v>
      </c>
      <c r="AD66" s="338">
        <f>+'406- ENTREGA D EQUIP - N RECEPT'!BJ85</f>
        <v>0</v>
      </c>
      <c r="AE66" s="338">
        <f>+'406- ENTREGA D EQUIP - N RECEPT'!BK85</f>
        <v>0</v>
      </c>
      <c r="AF66" s="338">
        <f>+'406- ENTREGA D EQUIP - N RECEPT'!BL85</f>
        <v>0</v>
      </c>
      <c r="AG66" s="338">
        <f>+'406- ENTREGA D EQUIP - N RECEPT'!BM85</f>
        <v>0</v>
      </c>
      <c r="AH66" s="338">
        <f>+'406- ENTREGA D EQUIP - N RECEPT'!BN85</f>
        <v>0</v>
      </c>
      <c r="AI66" s="338">
        <f>+'406- ENTREGA D EQUIP - N RECEPT'!BO85</f>
        <v>0</v>
      </c>
      <c r="AJ66" s="338">
        <f>+'406- ENTREGA D EQUIP - N RECEPT'!BP85</f>
        <v>0</v>
      </c>
      <c r="AK66" s="338">
        <f>+'406- ENTREGA D EQUIP - N RECEPT'!BQ85</f>
        <v>0</v>
      </c>
    </row>
    <row r="67" spans="1:37" hidden="1" x14ac:dyDescent="0.4">
      <c r="A67" s="303">
        <f>+'406- ENTREGA D EQUIP - N RECEPT'!B86</f>
        <v>0</v>
      </c>
      <c r="B67" s="303">
        <f>+'406- ENTREGA D EQUIP - N RECEPT'!F86</f>
        <v>0</v>
      </c>
      <c r="C67" s="303" t="str">
        <f>+delivery_events!C$4</f>
        <v/>
      </c>
      <c r="D67" s="414">
        <f>+'406- ENTREGA D EQUIP - N RECEPT'!AY$9</f>
        <v>0</v>
      </c>
      <c r="E67" s="541">
        <f>+'406- ENTREGA D EQUIP - N RECEPT'!AY$3</f>
        <v>0</v>
      </c>
      <c r="F67" s="541">
        <f>'406- ENTREGA D EQUIP - N RECEPT'!AJ$21</f>
        <v>0</v>
      </c>
      <c r="G67" s="541" t="e">
        <f>IFERROR(IFERROR(+VLOOKUP('406- ENTREGA D EQUIP - N RECEPT'!X86,localidades,2,FALSE),VLOOKUP('406- ENTREGA D EQUIP - N RECEPT'!AY71,localidades,2,FALSE)),VLOOKUP('406- ENTREGA D EQUIP - N RECEPT'!AY$5,district_codes,2,FALSE))</f>
        <v>#N/A</v>
      </c>
      <c r="H67" s="564">
        <f>+'406- ENTREGA D EQUIP - N RECEPT'!L86</f>
        <v>0</v>
      </c>
      <c r="I67" s="564">
        <f>+'406- ENTREGA D EQUIP - N RECEPT'!J86</f>
        <v>0</v>
      </c>
      <c r="J67" s="564">
        <f>IF(+'406- ENTREGA D EQUIP - N RECEPT'!X$21=0,'406- ENTREGA D EQUIP - N RECEPT'!AY$6,+'406- ENTREGA D EQUIP - N RECEPT'!X$21)</f>
        <v>0</v>
      </c>
      <c r="K67" s="564">
        <f>'406- ENTREGA D EQUIP - N RECEPT'!AB86</f>
        <v>0</v>
      </c>
      <c r="L67" s="338" t="str">
        <f>IFERROR(VLOOKUP(+'406- ENTREGA D EQUIP - N RECEPT'!AS$17,kites,3,FALSE),"Outro")</f>
        <v>Kit de mecanização + comercialização</v>
      </c>
      <c r="M67" s="338">
        <f>+'406- ENTREGA D EQUIP - N RECEPT'!AS86</f>
        <v>0</v>
      </c>
      <c r="N67" s="338">
        <f>+'406- ENTREGA D EQUIP - N RECEPT'!AT86</f>
        <v>0</v>
      </c>
      <c r="O67" s="338">
        <f>+'406- ENTREGA D EQUIP - N RECEPT'!AU86</f>
        <v>0</v>
      </c>
      <c r="P67" s="338">
        <f>+'406- ENTREGA D EQUIP - N RECEPT'!AV86</f>
        <v>0</v>
      </c>
      <c r="Q67" s="338">
        <f>+'406- ENTREGA D EQUIP - N RECEPT'!AW86</f>
        <v>0</v>
      </c>
      <c r="R67" s="338">
        <f>+'406- ENTREGA D EQUIP - N RECEPT'!AX86</f>
        <v>0</v>
      </c>
      <c r="S67" s="338">
        <f>+'406- ENTREGA D EQUIP - N RECEPT'!AY86</f>
        <v>0</v>
      </c>
      <c r="T67" s="338">
        <f>+'406- ENTREGA D EQUIP - N RECEPT'!AZ86</f>
        <v>0</v>
      </c>
      <c r="U67" s="338">
        <f>+'406- ENTREGA D EQUIP - N RECEPT'!BA86</f>
        <v>0</v>
      </c>
      <c r="V67" s="338">
        <f>+'406- ENTREGA D EQUIP - N RECEPT'!BB86</f>
        <v>0</v>
      </c>
      <c r="W67" s="338">
        <f>+'406- ENTREGA D EQUIP - N RECEPT'!BC86</f>
        <v>0</v>
      </c>
      <c r="X67" s="338">
        <f>+'406- ENTREGA D EQUIP - N RECEPT'!BD86</f>
        <v>0</v>
      </c>
      <c r="Y67" s="338">
        <f>+'406- ENTREGA D EQUIP - N RECEPT'!BE86</f>
        <v>0</v>
      </c>
      <c r="Z67" s="338">
        <f>+'406- ENTREGA D EQUIP - N RECEPT'!BF86</f>
        <v>0</v>
      </c>
      <c r="AA67" s="338">
        <f>+'406- ENTREGA D EQUIP - N RECEPT'!BG86</f>
        <v>0</v>
      </c>
      <c r="AB67" s="338">
        <f>+'406- ENTREGA D EQUIP - N RECEPT'!BH86</f>
        <v>0</v>
      </c>
      <c r="AC67" s="338">
        <f>+'406- ENTREGA D EQUIP - N RECEPT'!BI86</f>
        <v>0</v>
      </c>
      <c r="AD67" s="338">
        <f>+'406- ENTREGA D EQUIP - N RECEPT'!BJ86</f>
        <v>0</v>
      </c>
      <c r="AE67" s="338">
        <f>+'406- ENTREGA D EQUIP - N RECEPT'!BK86</f>
        <v>0</v>
      </c>
      <c r="AF67" s="338">
        <f>+'406- ENTREGA D EQUIP - N RECEPT'!BL86</f>
        <v>0</v>
      </c>
      <c r="AG67" s="338">
        <f>+'406- ENTREGA D EQUIP - N RECEPT'!BM86</f>
        <v>0</v>
      </c>
      <c r="AH67" s="338">
        <f>+'406- ENTREGA D EQUIP - N RECEPT'!BN86</f>
        <v>0</v>
      </c>
      <c r="AI67" s="338">
        <f>+'406- ENTREGA D EQUIP - N RECEPT'!BO86</f>
        <v>0</v>
      </c>
      <c r="AJ67" s="338">
        <f>+'406- ENTREGA D EQUIP - N RECEPT'!BP86</f>
        <v>0</v>
      </c>
      <c r="AK67" s="338">
        <f>+'406- ENTREGA D EQUIP - N RECEPT'!BQ86</f>
        <v>0</v>
      </c>
    </row>
    <row r="68" spans="1:37" hidden="1" x14ac:dyDescent="0.4">
      <c r="A68" s="303">
        <f>+'406- ENTREGA D EQUIP - N RECEPT'!B87</f>
        <v>0</v>
      </c>
      <c r="B68" s="303">
        <f>+'406- ENTREGA D EQUIP - N RECEPT'!F87</f>
        <v>0</v>
      </c>
      <c r="C68" s="303" t="str">
        <f>+delivery_events!C$4</f>
        <v/>
      </c>
      <c r="D68" s="414">
        <f>+'406- ENTREGA D EQUIP - N RECEPT'!AY$9</f>
        <v>0</v>
      </c>
      <c r="E68" s="541">
        <f>+'406- ENTREGA D EQUIP - N RECEPT'!AY$3</f>
        <v>0</v>
      </c>
      <c r="F68" s="541">
        <f>'406- ENTREGA D EQUIP - N RECEPT'!AJ$21</f>
        <v>0</v>
      </c>
      <c r="G68" s="541" t="e">
        <f>IFERROR(IFERROR(+VLOOKUP('406- ENTREGA D EQUIP - N RECEPT'!X87,localidades,2,FALSE),VLOOKUP('406- ENTREGA D EQUIP - N RECEPT'!AY72,localidades,2,FALSE)),VLOOKUP('406- ENTREGA D EQUIP - N RECEPT'!AY$5,district_codes,2,FALSE))</f>
        <v>#N/A</v>
      </c>
      <c r="H68" s="564">
        <f>+'406- ENTREGA D EQUIP - N RECEPT'!L87</f>
        <v>0</v>
      </c>
      <c r="I68" s="564">
        <f>+'406- ENTREGA D EQUIP - N RECEPT'!J87</f>
        <v>0</v>
      </c>
      <c r="J68" s="564">
        <f>IF(+'406- ENTREGA D EQUIP - N RECEPT'!X$21=0,'406- ENTREGA D EQUIP - N RECEPT'!AY$6,+'406- ENTREGA D EQUIP - N RECEPT'!X$21)</f>
        <v>0</v>
      </c>
      <c r="K68" s="564">
        <f>'406- ENTREGA D EQUIP - N RECEPT'!AB87</f>
        <v>0</v>
      </c>
      <c r="L68" s="338" t="str">
        <f>IFERROR(VLOOKUP(+'406- ENTREGA D EQUIP - N RECEPT'!AS$17,kites,3,FALSE),"Outro")</f>
        <v>Kit de mecanização + comercialização</v>
      </c>
      <c r="M68" s="338">
        <f>+'406- ENTREGA D EQUIP - N RECEPT'!AS87</f>
        <v>0</v>
      </c>
      <c r="N68" s="338">
        <f>+'406- ENTREGA D EQUIP - N RECEPT'!AT87</f>
        <v>0</v>
      </c>
      <c r="O68" s="338">
        <f>+'406- ENTREGA D EQUIP - N RECEPT'!AU87</f>
        <v>0</v>
      </c>
      <c r="P68" s="338">
        <f>+'406- ENTREGA D EQUIP - N RECEPT'!AV87</f>
        <v>0</v>
      </c>
      <c r="Q68" s="338">
        <f>+'406- ENTREGA D EQUIP - N RECEPT'!AW87</f>
        <v>0</v>
      </c>
      <c r="R68" s="338">
        <f>+'406- ENTREGA D EQUIP - N RECEPT'!AX87</f>
        <v>0</v>
      </c>
      <c r="S68" s="338">
        <f>+'406- ENTREGA D EQUIP - N RECEPT'!AY87</f>
        <v>0</v>
      </c>
      <c r="T68" s="338">
        <f>+'406- ENTREGA D EQUIP - N RECEPT'!AZ87</f>
        <v>0</v>
      </c>
      <c r="U68" s="338">
        <f>+'406- ENTREGA D EQUIP - N RECEPT'!BA87</f>
        <v>0</v>
      </c>
      <c r="V68" s="338">
        <f>+'406- ENTREGA D EQUIP - N RECEPT'!BB87</f>
        <v>0</v>
      </c>
      <c r="W68" s="338">
        <f>+'406- ENTREGA D EQUIP - N RECEPT'!BC87</f>
        <v>0</v>
      </c>
      <c r="X68" s="338">
        <f>+'406- ENTREGA D EQUIP - N RECEPT'!BD87</f>
        <v>0</v>
      </c>
      <c r="Y68" s="338">
        <f>+'406- ENTREGA D EQUIP - N RECEPT'!BE87</f>
        <v>0</v>
      </c>
      <c r="Z68" s="338">
        <f>+'406- ENTREGA D EQUIP - N RECEPT'!BF87</f>
        <v>0</v>
      </c>
      <c r="AA68" s="338">
        <f>+'406- ENTREGA D EQUIP - N RECEPT'!BG87</f>
        <v>0</v>
      </c>
      <c r="AB68" s="338">
        <f>+'406- ENTREGA D EQUIP - N RECEPT'!BH87</f>
        <v>0</v>
      </c>
      <c r="AC68" s="338">
        <f>+'406- ENTREGA D EQUIP - N RECEPT'!BI87</f>
        <v>0</v>
      </c>
      <c r="AD68" s="338">
        <f>+'406- ENTREGA D EQUIP - N RECEPT'!BJ87</f>
        <v>0</v>
      </c>
      <c r="AE68" s="338">
        <f>+'406- ENTREGA D EQUIP - N RECEPT'!BK87</f>
        <v>0</v>
      </c>
      <c r="AF68" s="338">
        <f>+'406- ENTREGA D EQUIP - N RECEPT'!BL87</f>
        <v>0</v>
      </c>
      <c r="AG68" s="338">
        <f>+'406- ENTREGA D EQUIP - N RECEPT'!BM87</f>
        <v>0</v>
      </c>
      <c r="AH68" s="338">
        <f>+'406- ENTREGA D EQUIP - N RECEPT'!BN87</f>
        <v>0</v>
      </c>
      <c r="AI68" s="338">
        <f>+'406- ENTREGA D EQUIP - N RECEPT'!BO87</f>
        <v>0</v>
      </c>
      <c r="AJ68" s="338">
        <f>+'406- ENTREGA D EQUIP - N RECEPT'!BP87</f>
        <v>0</v>
      </c>
      <c r="AK68" s="338">
        <f>+'406- ENTREGA D EQUIP - N RECEPT'!BQ87</f>
        <v>0</v>
      </c>
    </row>
    <row r="69" spans="1:37" hidden="1" x14ac:dyDescent="0.4">
      <c r="A69" s="303">
        <f>+'406- ENTREGA D EQUIP - N RECEPT'!B88</f>
        <v>0</v>
      </c>
      <c r="B69" s="303">
        <f>+'406- ENTREGA D EQUIP - N RECEPT'!F88</f>
        <v>0</v>
      </c>
      <c r="C69" s="303" t="str">
        <f>+delivery_events!C$4</f>
        <v/>
      </c>
      <c r="D69" s="414">
        <f>+'406- ENTREGA D EQUIP - N RECEPT'!AY$9</f>
        <v>0</v>
      </c>
      <c r="E69" s="541">
        <f>+'406- ENTREGA D EQUIP - N RECEPT'!AY$3</f>
        <v>0</v>
      </c>
      <c r="F69" s="541">
        <f>'406- ENTREGA D EQUIP - N RECEPT'!AJ$21</f>
        <v>0</v>
      </c>
      <c r="G69" s="541" t="e">
        <f>IFERROR(IFERROR(+VLOOKUP('406- ENTREGA D EQUIP - N RECEPT'!X88,localidades,2,FALSE),VLOOKUP('406- ENTREGA D EQUIP - N RECEPT'!AY73,localidades,2,FALSE)),VLOOKUP('406- ENTREGA D EQUIP - N RECEPT'!AY$5,district_codes,2,FALSE))</f>
        <v>#N/A</v>
      </c>
      <c r="H69" s="564">
        <f>+'406- ENTREGA D EQUIP - N RECEPT'!L88</f>
        <v>0</v>
      </c>
      <c r="I69" s="564">
        <f>+'406- ENTREGA D EQUIP - N RECEPT'!J88</f>
        <v>0</v>
      </c>
      <c r="J69" s="564">
        <f>IF(+'406- ENTREGA D EQUIP - N RECEPT'!X$21=0,'406- ENTREGA D EQUIP - N RECEPT'!AY$6,+'406- ENTREGA D EQUIP - N RECEPT'!X$21)</f>
        <v>0</v>
      </c>
      <c r="K69" s="564">
        <f>'406- ENTREGA D EQUIP - N RECEPT'!AB88</f>
        <v>0</v>
      </c>
      <c r="L69" s="338" t="str">
        <f>IFERROR(VLOOKUP(+'406- ENTREGA D EQUIP - N RECEPT'!AS$17,kites,3,FALSE),"Outro")</f>
        <v>Kit de mecanização + comercialização</v>
      </c>
      <c r="M69" s="338">
        <f>+'406- ENTREGA D EQUIP - N RECEPT'!AS88</f>
        <v>0</v>
      </c>
      <c r="N69" s="338">
        <f>+'406- ENTREGA D EQUIP - N RECEPT'!AT88</f>
        <v>0</v>
      </c>
      <c r="O69" s="338">
        <f>+'406- ENTREGA D EQUIP - N RECEPT'!AU88</f>
        <v>0</v>
      </c>
      <c r="P69" s="338">
        <f>+'406- ENTREGA D EQUIP - N RECEPT'!AV88</f>
        <v>0</v>
      </c>
      <c r="Q69" s="338">
        <f>+'406- ENTREGA D EQUIP - N RECEPT'!AW88</f>
        <v>0</v>
      </c>
      <c r="R69" s="338">
        <f>+'406- ENTREGA D EQUIP - N RECEPT'!AX88</f>
        <v>0</v>
      </c>
      <c r="S69" s="338">
        <f>+'406- ENTREGA D EQUIP - N RECEPT'!AY88</f>
        <v>0</v>
      </c>
      <c r="T69" s="338">
        <f>+'406- ENTREGA D EQUIP - N RECEPT'!AZ88</f>
        <v>0</v>
      </c>
      <c r="U69" s="338">
        <f>+'406- ENTREGA D EQUIP - N RECEPT'!BA88</f>
        <v>0</v>
      </c>
      <c r="V69" s="338">
        <f>+'406- ENTREGA D EQUIP - N RECEPT'!BB88</f>
        <v>0</v>
      </c>
      <c r="W69" s="338">
        <f>+'406- ENTREGA D EQUIP - N RECEPT'!BC88</f>
        <v>0</v>
      </c>
      <c r="X69" s="338">
        <f>+'406- ENTREGA D EQUIP - N RECEPT'!BD88</f>
        <v>0</v>
      </c>
      <c r="Y69" s="338">
        <f>+'406- ENTREGA D EQUIP - N RECEPT'!BE88</f>
        <v>0</v>
      </c>
      <c r="Z69" s="338">
        <f>+'406- ENTREGA D EQUIP - N RECEPT'!BF88</f>
        <v>0</v>
      </c>
      <c r="AA69" s="338">
        <f>+'406- ENTREGA D EQUIP - N RECEPT'!BG88</f>
        <v>0</v>
      </c>
      <c r="AB69" s="338">
        <f>+'406- ENTREGA D EQUIP - N RECEPT'!BH88</f>
        <v>0</v>
      </c>
      <c r="AC69" s="338">
        <f>+'406- ENTREGA D EQUIP - N RECEPT'!BI88</f>
        <v>0</v>
      </c>
      <c r="AD69" s="338">
        <f>+'406- ENTREGA D EQUIP - N RECEPT'!BJ88</f>
        <v>0</v>
      </c>
      <c r="AE69" s="338">
        <f>+'406- ENTREGA D EQUIP - N RECEPT'!BK88</f>
        <v>0</v>
      </c>
      <c r="AF69" s="338">
        <f>+'406- ENTREGA D EQUIP - N RECEPT'!BL88</f>
        <v>0</v>
      </c>
      <c r="AG69" s="338">
        <f>+'406- ENTREGA D EQUIP - N RECEPT'!BM88</f>
        <v>0</v>
      </c>
      <c r="AH69" s="338">
        <f>+'406- ENTREGA D EQUIP - N RECEPT'!BN88</f>
        <v>0</v>
      </c>
      <c r="AI69" s="338">
        <f>+'406- ENTREGA D EQUIP - N RECEPT'!BO88</f>
        <v>0</v>
      </c>
      <c r="AJ69" s="338">
        <f>+'406- ENTREGA D EQUIP - N RECEPT'!BP88</f>
        <v>0</v>
      </c>
      <c r="AK69" s="338">
        <f>+'406- ENTREGA D EQUIP - N RECEPT'!BQ88</f>
        <v>0</v>
      </c>
    </row>
    <row r="70" spans="1:37" hidden="1" x14ac:dyDescent="0.4">
      <c r="A70" s="303">
        <f>+'406- ENTREGA D EQUIP - N RECEPT'!B89</f>
        <v>0</v>
      </c>
      <c r="B70" s="303">
        <f>+'406- ENTREGA D EQUIP - N RECEPT'!F89</f>
        <v>0</v>
      </c>
      <c r="C70" s="303" t="str">
        <f>+delivery_events!C$4</f>
        <v/>
      </c>
      <c r="D70" s="414">
        <f>+'406- ENTREGA D EQUIP - N RECEPT'!AY$9</f>
        <v>0</v>
      </c>
      <c r="E70" s="541">
        <f>+'406- ENTREGA D EQUIP - N RECEPT'!AY$3</f>
        <v>0</v>
      </c>
      <c r="F70" s="541">
        <f>'406- ENTREGA D EQUIP - N RECEPT'!AJ$21</f>
        <v>0</v>
      </c>
      <c r="G70" s="541" t="e">
        <f>IFERROR(IFERROR(+VLOOKUP('406- ENTREGA D EQUIP - N RECEPT'!X89,localidades,2,FALSE),VLOOKUP('406- ENTREGA D EQUIP - N RECEPT'!AY74,localidades,2,FALSE)),VLOOKUP('406- ENTREGA D EQUIP - N RECEPT'!AY$5,district_codes,2,FALSE))</f>
        <v>#N/A</v>
      </c>
      <c r="H70" s="564">
        <f>+'406- ENTREGA D EQUIP - N RECEPT'!L89</f>
        <v>0</v>
      </c>
      <c r="I70" s="564">
        <f>+'406- ENTREGA D EQUIP - N RECEPT'!J89</f>
        <v>0</v>
      </c>
      <c r="J70" s="564">
        <f>IF(+'406- ENTREGA D EQUIP - N RECEPT'!X$21=0,'406- ENTREGA D EQUIP - N RECEPT'!AY$6,+'406- ENTREGA D EQUIP - N RECEPT'!X$21)</f>
        <v>0</v>
      </c>
      <c r="K70" s="564">
        <f>'406- ENTREGA D EQUIP - N RECEPT'!AB89</f>
        <v>0</v>
      </c>
      <c r="L70" s="338" t="str">
        <f>IFERROR(VLOOKUP(+'406- ENTREGA D EQUIP - N RECEPT'!AS$17,kites,3,FALSE),"Outro")</f>
        <v>Kit de mecanização + comercialização</v>
      </c>
      <c r="M70" s="338">
        <f>+'406- ENTREGA D EQUIP - N RECEPT'!AS89</f>
        <v>0</v>
      </c>
      <c r="N70" s="338">
        <f>+'406- ENTREGA D EQUIP - N RECEPT'!AT89</f>
        <v>0</v>
      </c>
      <c r="O70" s="338">
        <f>+'406- ENTREGA D EQUIP - N RECEPT'!AU89</f>
        <v>0</v>
      </c>
      <c r="P70" s="338">
        <f>+'406- ENTREGA D EQUIP - N RECEPT'!AV89</f>
        <v>0</v>
      </c>
      <c r="Q70" s="338">
        <f>+'406- ENTREGA D EQUIP - N RECEPT'!AW89</f>
        <v>0</v>
      </c>
      <c r="R70" s="338">
        <f>+'406- ENTREGA D EQUIP - N RECEPT'!AX89</f>
        <v>0</v>
      </c>
      <c r="S70" s="338">
        <f>+'406- ENTREGA D EQUIP - N RECEPT'!AY89</f>
        <v>0</v>
      </c>
      <c r="T70" s="338">
        <f>+'406- ENTREGA D EQUIP - N RECEPT'!AZ89</f>
        <v>0</v>
      </c>
      <c r="U70" s="338">
        <f>+'406- ENTREGA D EQUIP - N RECEPT'!BA89</f>
        <v>0</v>
      </c>
      <c r="V70" s="338">
        <f>+'406- ENTREGA D EQUIP - N RECEPT'!BB89</f>
        <v>0</v>
      </c>
      <c r="W70" s="338">
        <f>+'406- ENTREGA D EQUIP - N RECEPT'!BC89</f>
        <v>0</v>
      </c>
      <c r="X70" s="338">
        <f>+'406- ENTREGA D EQUIP - N RECEPT'!BD89</f>
        <v>0</v>
      </c>
      <c r="Y70" s="338">
        <f>+'406- ENTREGA D EQUIP - N RECEPT'!BE89</f>
        <v>0</v>
      </c>
      <c r="Z70" s="338">
        <f>+'406- ENTREGA D EQUIP - N RECEPT'!BF89</f>
        <v>0</v>
      </c>
      <c r="AA70" s="338">
        <f>+'406- ENTREGA D EQUIP - N RECEPT'!BG89</f>
        <v>0</v>
      </c>
      <c r="AB70" s="338">
        <f>+'406- ENTREGA D EQUIP - N RECEPT'!BH89</f>
        <v>0</v>
      </c>
      <c r="AC70" s="338">
        <f>+'406- ENTREGA D EQUIP - N RECEPT'!BI89</f>
        <v>0</v>
      </c>
      <c r="AD70" s="338">
        <f>+'406- ENTREGA D EQUIP - N RECEPT'!BJ89</f>
        <v>0</v>
      </c>
      <c r="AE70" s="338">
        <f>+'406- ENTREGA D EQUIP - N RECEPT'!BK89</f>
        <v>0</v>
      </c>
      <c r="AF70" s="338">
        <f>+'406- ENTREGA D EQUIP - N RECEPT'!BL89</f>
        <v>0</v>
      </c>
      <c r="AG70" s="338">
        <f>+'406- ENTREGA D EQUIP - N RECEPT'!BM89</f>
        <v>0</v>
      </c>
      <c r="AH70" s="338">
        <f>+'406- ENTREGA D EQUIP - N RECEPT'!BN89</f>
        <v>0</v>
      </c>
      <c r="AI70" s="338">
        <f>+'406- ENTREGA D EQUIP - N RECEPT'!BO89</f>
        <v>0</v>
      </c>
      <c r="AJ70" s="338">
        <f>+'406- ENTREGA D EQUIP - N RECEPT'!BP89</f>
        <v>0</v>
      </c>
      <c r="AK70" s="338">
        <f>+'406- ENTREGA D EQUIP - N RECEPT'!BQ89</f>
        <v>0</v>
      </c>
    </row>
    <row r="71" spans="1:37" hidden="1" x14ac:dyDescent="0.4">
      <c r="A71" s="303">
        <f>+'406- ENTREGA D EQUIP - N RECEPT'!B90</f>
        <v>0</v>
      </c>
      <c r="B71" s="303">
        <f>+'406- ENTREGA D EQUIP - N RECEPT'!F90</f>
        <v>0</v>
      </c>
      <c r="C71" s="303" t="str">
        <f>+delivery_events!C$4</f>
        <v/>
      </c>
      <c r="D71" s="414">
        <f>+'406- ENTREGA D EQUIP - N RECEPT'!AY$9</f>
        <v>0</v>
      </c>
      <c r="E71" s="541">
        <f>+'406- ENTREGA D EQUIP - N RECEPT'!AY$3</f>
        <v>0</v>
      </c>
      <c r="F71" s="541">
        <f>'406- ENTREGA D EQUIP - N RECEPT'!AJ$21</f>
        <v>0</v>
      </c>
      <c r="G71" s="541" t="e">
        <f>IFERROR(IFERROR(+VLOOKUP('406- ENTREGA D EQUIP - N RECEPT'!X90,localidades,2,FALSE),VLOOKUP('406- ENTREGA D EQUIP - N RECEPT'!AY75,localidades,2,FALSE)),VLOOKUP('406- ENTREGA D EQUIP - N RECEPT'!AY$5,district_codes,2,FALSE))</f>
        <v>#N/A</v>
      </c>
      <c r="H71" s="564">
        <f>+'406- ENTREGA D EQUIP - N RECEPT'!L90</f>
        <v>0</v>
      </c>
      <c r="I71" s="564">
        <f>+'406- ENTREGA D EQUIP - N RECEPT'!J90</f>
        <v>0</v>
      </c>
      <c r="J71" s="564">
        <f>IF(+'406- ENTREGA D EQUIP - N RECEPT'!X$21=0,'406- ENTREGA D EQUIP - N RECEPT'!AY$6,+'406- ENTREGA D EQUIP - N RECEPT'!X$21)</f>
        <v>0</v>
      </c>
      <c r="K71" s="564">
        <f>'406- ENTREGA D EQUIP - N RECEPT'!AB90</f>
        <v>0</v>
      </c>
      <c r="L71" s="338" t="str">
        <f>IFERROR(VLOOKUP(+'406- ENTREGA D EQUIP - N RECEPT'!AS$17,kites,3,FALSE),"Outro")</f>
        <v>Kit de mecanização + comercialização</v>
      </c>
      <c r="M71" s="338">
        <f>+'406- ENTREGA D EQUIP - N RECEPT'!AS90</f>
        <v>0</v>
      </c>
      <c r="N71" s="338">
        <f>+'406- ENTREGA D EQUIP - N RECEPT'!AT90</f>
        <v>0</v>
      </c>
      <c r="O71" s="338">
        <f>+'406- ENTREGA D EQUIP - N RECEPT'!AU90</f>
        <v>0</v>
      </c>
      <c r="P71" s="338">
        <f>+'406- ENTREGA D EQUIP - N RECEPT'!AV90</f>
        <v>0</v>
      </c>
      <c r="Q71" s="338">
        <f>+'406- ENTREGA D EQUIP - N RECEPT'!AW90</f>
        <v>0</v>
      </c>
      <c r="R71" s="338">
        <f>+'406- ENTREGA D EQUIP - N RECEPT'!AX90</f>
        <v>0</v>
      </c>
      <c r="S71" s="338">
        <f>+'406- ENTREGA D EQUIP - N RECEPT'!AY90</f>
        <v>0</v>
      </c>
      <c r="T71" s="338">
        <f>+'406- ENTREGA D EQUIP - N RECEPT'!AZ90</f>
        <v>0</v>
      </c>
      <c r="U71" s="338">
        <f>+'406- ENTREGA D EQUIP - N RECEPT'!BA90</f>
        <v>0</v>
      </c>
      <c r="V71" s="338">
        <f>+'406- ENTREGA D EQUIP - N RECEPT'!BB90</f>
        <v>0</v>
      </c>
      <c r="W71" s="338">
        <f>+'406- ENTREGA D EQUIP - N RECEPT'!BC90</f>
        <v>0</v>
      </c>
      <c r="X71" s="338">
        <f>+'406- ENTREGA D EQUIP - N RECEPT'!BD90</f>
        <v>0</v>
      </c>
      <c r="Y71" s="338">
        <f>+'406- ENTREGA D EQUIP - N RECEPT'!BE90</f>
        <v>0</v>
      </c>
      <c r="Z71" s="338">
        <f>+'406- ENTREGA D EQUIP - N RECEPT'!BF90</f>
        <v>0</v>
      </c>
      <c r="AA71" s="338">
        <f>+'406- ENTREGA D EQUIP - N RECEPT'!BG90</f>
        <v>0</v>
      </c>
      <c r="AB71" s="338">
        <f>+'406- ENTREGA D EQUIP - N RECEPT'!BH90</f>
        <v>0</v>
      </c>
      <c r="AC71" s="338">
        <f>+'406- ENTREGA D EQUIP - N RECEPT'!BI90</f>
        <v>0</v>
      </c>
      <c r="AD71" s="338">
        <f>+'406- ENTREGA D EQUIP - N RECEPT'!BJ90</f>
        <v>0</v>
      </c>
      <c r="AE71" s="338">
        <f>+'406- ENTREGA D EQUIP - N RECEPT'!BK90</f>
        <v>0</v>
      </c>
      <c r="AF71" s="338">
        <f>+'406- ENTREGA D EQUIP - N RECEPT'!BL90</f>
        <v>0</v>
      </c>
      <c r="AG71" s="338">
        <f>+'406- ENTREGA D EQUIP - N RECEPT'!BM90</f>
        <v>0</v>
      </c>
      <c r="AH71" s="338">
        <f>+'406- ENTREGA D EQUIP - N RECEPT'!BN90</f>
        <v>0</v>
      </c>
      <c r="AI71" s="338">
        <f>+'406- ENTREGA D EQUIP - N RECEPT'!BO90</f>
        <v>0</v>
      </c>
      <c r="AJ71" s="338">
        <f>+'406- ENTREGA D EQUIP - N RECEPT'!BP90</f>
        <v>0</v>
      </c>
      <c r="AK71" s="338">
        <f>+'406- ENTREGA D EQUIP - N RECEPT'!BQ90</f>
        <v>0</v>
      </c>
    </row>
    <row r="72" spans="1:37" hidden="1" x14ac:dyDescent="0.4">
      <c r="A72" s="303">
        <f>+'406- ENTREGA D EQUIP - N RECEPT'!B91</f>
        <v>0</v>
      </c>
      <c r="B72" s="303">
        <f>+'406- ENTREGA D EQUIP - N RECEPT'!F91</f>
        <v>0</v>
      </c>
      <c r="C72" s="303" t="str">
        <f>+delivery_events!C$4</f>
        <v/>
      </c>
      <c r="D72" s="414">
        <f>+'406- ENTREGA D EQUIP - N RECEPT'!AY$9</f>
        <v>0</v>
      </c>
      <c r="E72" s="541">
        <f>+'406- ENTREGA D EQUIP - N RECEPT'!AY$3</f>
        <v>0</v>
      </c>
      <c r="F72" s="541">
        <f>'406- ENTREGA D EQUIP - N RECEPT'!AJ$21</f>
        <v>0</v>
      </c>
      <c r="G72" s="541" t="e">
        <f>IFERROR(IFERROR(+VLOOKUP('406- ENTREGA D EQUIP - N RECEPT'!X91,localidades,2,FALSE),VLOOKUP('406- ENTREGA D EQUIP - N RECEPT'!AY76,localidades,2,FALSE)),VLOOKUP('406- ENTREGA D EQUIP - N RECEPT'!AY$5,district_codes,2,FALSE))</f>
        <v>#N/A</v>
      </c>
      <c r="H72" s="564">
        <f>+'406- ENTREGA D EQUIP - N RECEPT'!L91</f>
        <v>0</v>
      </c>
      <c r="I72" s="564">
        <f>+'406- ENTREGA D EQUIP - N RECEPT'!J91</f>
        <v>0</v>
      </c>
      <c r="J72" s="564">
        <f>IF(+'406- ENTREGA D EQUIP - N RECEPT'!X$21=0,'406- ENTREGA D EQUIP - N RECEPT'!AY$6,+'406- ENTREGA D EQUIP - N RECEPT'!X$21)</f>
        <v>0</v>
      </c>
      <c r="K72" s="564">
        <f>'406- ENTREGA D EQUIP - N RECEPT'!AB91</f>
        <v>0</v>
      </c>
      <c r="L72" s="338" t="str">
        <f>IFERROR(VLOOKUP(+'406- ENTREGA D EQUIP - N RECEPT'!AS$17,kites,3,FALSE),"Outro")</f>
        <v>Kit de mecanização + comercialização</v>
      </c>
      <c r="M72" s="338">
        <f>+'406- ENTREGA D EQUIP - N RECEPT'!AS91</f>
        <v>0</v>
      </c>
      <c r="N72" s="338">
        <f>+'406- ENTREGA D EQUIP - N RECEPT'!AT91</f>
        <v>0</v>
      </c>
      <c r="O72" s="338">
        <f>+'406- ENTREGA D EQUIP - N RECEPT'!AU91</f>
        <v>0</v>
      </c>
      <c r="P72" s="338">
        <f>+'406- ENTREGA D EQUIP - N RECEPT'!AV91</f>
        <v>0</v>
      </c>
      <c r="Q72" s="338">
        <f>+'406- ENTREGA D EQUIP - N RECEPT'!AW91</f>
        <v>0</v>
      </c>
      <c r="R72" s="338">
        <f>+'406- ENTREGA D EQUIP - N RECEPT'!AX91</f>
        <v>0</v>
      </c>
      <c r="S72" s="338">
        <f>+'406- ENTREGA D EQUIP - N RECEPT'!AY91</f>
        <v>0</v>
      </c>
      <c r="T72" s="338">
        <f>+'406- ENTREGA D EQUIP - N RECEPT'!AZ91</f>
        <v>0</v>
      </c>
      <c r="U72" s="338">
        <f>+'406- ENTREGA D EQUIP - N RECEPT'!BA91</f>
        <v>0</v>
      </c>
      <c r="V72" s="338">
        <f>+'406- ENTREGA D EQUIP - N RECEPT'!BB91</f>
        <v>0</v>
      </c>
      <c r="W72" s="338">
        <f>+'406- ENTREGA D EQUIP - N RECEPT'!BC91</f>
        <v>0</v>
      </c>
      <c r="X72" s="338">
        <f>+'406- ENTREGA D EQUIP - N RECEPT'!BD91</f>
        <v>0</v>
      </c>
      <c r="Y72" s="338">
        <f>+'406- ENTREGA D EQUIP - N RECEPT'!BE91</f>
        <v>0</v>
      </c>
      <c r="Z72" s="338">
        <f>+'406- ENTREGA D EQUIP - N RECEPT'!BF91</f>
        <v>0</v>
      </c>
      <c r="AA72" s="338">
        <f>+'406- ENTREGA D EQUIP - N RECEPT'!BG91</f>
        <v>0</v>
      </c>
      <c r="AB72" s="338">
        <f>+'406- ENTREGA D EQUIP - N RECEPT'!BH91</f>
        <v>0</v>
      </c>
      <c r="AC72" s="338">
        <f>+'406- ENTREGA D EQUIP - N RECEPT'!BI91</f>
        <v>0</v>
      </c>
      <c r="AD72" s="338">
        <f>+'406- ENTREGA D EQUIP - N RECEPT'!BJ91</f>
        <v>0</v>
      </c>
      <c r="AE72" s="338">
        <f>+'406- ENTREGA D EQUIP - N RECEPT'!BK91</f>
        <v>0</v>
      </c>
      <c r="AF72" s="338">
        <f>+'406- ENTREGA D EQUIP - N RECEPT'!BL91</f>
        <v>0</v>
      </c>
      <c r="AG72" s="338">
        <f>+'406- ENTREGA D EQUIP - N RECEPT'!BM91</f>
        <v>0</v>
      </c>
      <c r="AH72" s="338">
        <f>+'406- ENTREGA D EQUIP - N RECEPT'!BN91</f>
        <v>0</v>
      </c>
      <c r="AI72" s="338">
        <f>+'406- ENTREGA D EQUIP - N RECEPT'!BO91</f>
        <v>0</v>
      </c>
      <c r="AJ72" s="338">
        <f>+'406- ENTREGA D EQUIP - N RECEPT'!BP91</f>
        <v>0</v>
      </c>
      <c r="AK72" s="338">
        <f>+'406- ENTREGA D EQUIP - N RECEPT'!BQ91</f>
        <v>0</v>
      </c>
    </row>
    <row r="73" spans="1:37" hidden="1" x14ac:dyDescent="0.4">
      <c r="A73" s="303">
        <f>+'406- ENTREGA D EQUIP - N RECEPT'!B92</f>
        <v>0</v>
      </c>
      <c r="B73" s="303">
        <f>+'406- ENTREGA D EQUIP - N RECEPT'!F92</f>
        <v>0</v>
      </c>
      <c r="C73" s="303" t="str">
        <f>+delivery_events!C$4</f>
        <v/>
      </c>
      <c r="D73" s="414">
        <f>+'406- ENTREGA D EQUIP - N RECEPT'!AY$9</f>
        <v>0</v>
      </c>
      <c r="E73" s="541">
        <f>+'406- ENTREGA D EQUIP - N RECEPT'!AY$3</f>
        <v>0</v>
      </c>
      <c r="F73" s="541">
        <f>'406- ENTREGA D EQUIP - N RECEPT'!AJ$21</f>
        <v>0</v>
      </c>
      <c r="G73" s="541" t="e">
        <f>IFERROR(IFERROR(+VLOOKUP('406- ENTREGA D EQUIP - N RECEPT'!X92,localidades,2,FALSE),VLOOKUP('406- ENTREGA D EQUIP - N RECEPT'!AY77,localidades,2,FALSE)),VLOOKUP('406- ENTREGA D EQUIP - N RECEPT'!AY$5,district_codes,2,FALSE))</f>
        <v>#N/A</v>
      </c>
      <c r="H73" s="564">
        <f>+'406- ENTREGA D EQUIP - N RECEPT'!L92</f>
        <v>0</v>
      </c>
      <c r="I73" s="564">
        <f>+'406- ENTREGA D EQUIP - N RECEPT'!J92</f>
        <v>0</v>
      </c>
      <c r="J73" s="564">
        <f>IF(+'406- ENTREGA D EQUIP - N RECEPT'!X$21=0,'406- ENTREGA D EQUIP - N RECEPT'!AY$6,+'406- ENTREGA D EQUIP - N RECEPT'!X$21)</f>
        <v>0</v>
      </c>
      <c r="K73" s="564">
        <f>'406- ENTREGA D EQUIP - N RECEPT'!AB92</f>
        <v>0</v>
      </c>
      <c r="L73" s="338" t="str">
        <f>IFERROR(VLOOKUP(+'406- ENTREGA D EQUIP - N RECEPT'!AS$17,kites,3,FALSE),"Outro")</f>
        <v>Kit de mecanização + comercialização</v>
      </c>
      <c r="M73" s="338">
        <f>+'406- ENTREGA D EQUIP - N RECEPT'!AS92</f>
        <v>0</v>
      </c>
      <c r="N73" s="338">
        <f>+'406- ENTREGA D EQUIP - N RECEPT'!AT92</f>
        <v>0</v>
      </c>
      <c r="O73" s="338">
        <f>+'406- ENTREGA D EQUIP - N RECEPT'!AU92</f>
        <v>0</v>
      </c>
      <c r="P73" s="338">
        <f>+'406- ENTREGA D EQUIP - N RECEPT'!AV92</f>
        <v>0</v>
      </c>
      <c r="Q73" s="338">
        <f>+'406- ENTREGA D EQUIP - N RECEPT'!AW92</f>
        <v>0</v>
      </c>
      <c r="R73" s="338">
        <f>+'406- ENTREGA D EQUIP - N RECEPT'!AX92</f>
        <v>0</v>
      </c>
      <c r="S73" s="338">
        <f>+'406- ENTREGA D EQUIP - N RECEPT'!AY92</f>
        <v>0</v>
      </c>
      <c r="T73" s="338">
        <f>+'406- ENTREGA D EQUIP - N RECEPT'!AZ92</f>
        <v>0</v>
      </c>
      <c r="U73" s="338">
        <f>+'406- ENTREGA D EQUIP - N RECEPT'!BA92</f>
        <v>0</v>
      </c>
      <c r="V73" s="338">
        <f>+'406- ENTREGA D EQUIP - N RECEPT'!BB92</f>
        <v>0</v>
      </c>
      <c r="W73" s="338">
        <f>+'406- ENTREGA D EQUIP - N RECEPT'!BC92</f>
        <v>0</v>
      </c>
      <c r="X73" s="338">
        <f>+'406- ENTREGA D EQUIP - N RECEPT'!BD92</f>
        <v>0</v>
      </c>
      <c r="Y73" s="338">
        <f>+'406- ENTREGA D EQUIP - N RECEPT'!BE92</f>
        <v>0</v>
      </c>
      <c r="Z73" s="338">
        <f>+'406- ENTREGA D EQUIP - N RECEPT'!BF92</f>
        <v>0</v>
      </c>
      <c r="AA73" s="338">
        <f>+'406- ENTREGA D EQUIP - N RECEPT'!BG92</f>
        <v>0</v>
      </c>
      <c r="AB73" s="338">
        <f>+'406- ENTREGA D EQUIP - N RECEPT'!BH92</f>
        <v>0</v>
      </c>
      <c r="AC73" s="338">
        <f>+'406- ENTREGA D EQUIP - N RECEPT'!BI92</f>
        <v>0</v>
      </c>
      <c r="AD73" s="338">
        <f>+'406- ENTREGA D EQUIP - N RECEPT'!BJ92</f>
        <v>0</v>
      </c>
      <c r="AE73" s="338">
        <f>+'406- ENTREGA D EQUIP - N RECEPT'!BK92</f>
        <v>0</v>
      </c>
      <c r="AF73" s="338">
        <f>+'406- ENTREGA D EQUIP - N RECEPT'!BL92</f>
        <v>0</v>
      </c>
      <c r="AG73" s="338">
        <f>+'406- ENTREGA D EQUIP - N RECEPT'!BM92</f>
        <v>0</v>
      </c>
      <c r="AH73" s="338">
        <f>+'406- ENTREGA D EQUIP - N RECEPT'!BN92</f>
        <v>0</v>
      </c>
      <c r="AI73" s="338">
        <f>+'406- ENTREGA D EQUIP - N RECEPT'!BO92</f>
        <v>0</v>
      </c>
      <c r="AJ73" s="338">
        <f>+'406- ENTREGA D EQUIP - N RECEPT'!BP92</f>
        <v>0</v>
      </c>
      <c r="AK73" s="338">
        <f>+'406- ENTREGA D EQUIP - N RECEPT'!BQ92</f>
        <v>0</v>
      </c>
    </row>
    <row r="74" spans="1:37" hidden="1" x14ac:dyDescent="0.4">
      <c r="A74" s="303">
        <f>+'406- ENTREGA D EQUIP - N RECEPT'!B93</f>
        <v>0</v>
      </c>
      <c r="B74" s="303">
        <f>+'406- ENTREGA D EQUIP - N RECEPT'!F93</f>
        <v>0</v>
      </c>
      <c r="C74" s="303" t="str">
        <f>+delivery_events!C$4</f>
        <v/>
      </c>
      <c r="D74" s="414">
        <f>+'406- ENTREGA D EQUIP - N RECEPT'!AY$9</f>
        <v>0</v>
      </c>
      <c r="E74" s="541">
        <f>+'406- ENTREGA D EQUIP - N RECEPT'!AY$3</f>
        <v>0</v>
      </c>
      <c r="F74" s="541">
        <f>'406- ENTREGA D EQUIP - N RECEPT'!AJ$21</f>
        <v>0</v>
      </c>
      <c r="G74" s="541" t="e">
        <f>IFERROR(IFERROR(+VLOOKUP('406- ENTREGA D EQUIP - N RECEPT'!X93,localidades,2,FALSE),VLOOKUP('406- ENTREGA D EQUIP - N RECEPT'!AY78,localidades,2,FALSE)),VLOOKUP('406- ENTREGA D EQUIP - N RECEPT'!AY$5,district_codes,2,FALSE))</f>
        <v>#N/A</v>
      </c>
      <c r="H74" s="564">
        <f>+'406- ENTREGA D EQUIP - N RECEPT'!L93</f>
        <v>0</v>
      </c>
      <c r="I74" s="564">
        <f>+'406- ENTREGA D EQUIP - N RECEPT'!J93</f>
        <v>0</v>
      </c>
      <c r="J74" s="564">
        <f>IF(+'406- ENTREGA D EQUIP - N RECEPT'!X$21=0,'406- ENTREGA D EQUIP - N RECEPT'!AY$6,+'406- ENTREGA D EQUIP - N RECEPT'!X$21)</f>
        <v>0</v>
      </c>
      <c r="K74" s="564">
        <f>'406- ENTREGA D EQUIP - N RECEPT'!AB93</f>
        <v>0</v>
      </c>
      <c r="L74" s="338" t="str">
        <f>IFERROR(VLOOKUP(+'406- ENTREGA D EQUIP - N RECEPT'!AS$17,kites,3,FALSE),"Outro")</f>
        <v>Kit de mecanização + comercialização</v>
      </c>
      <c r="M74" s="338">
        <f>+'406- ENTREGA D EQUIP - N RECEPT'!AS93</f>
        <v>0</v>
      </c>
      <c r="N74" s="338">
        <f>+'406- ENTREGA D EQUIP - N RECEPT'!AT93</f>
        <v>0</v>
      </c>
      <c r="O74" s="338">
        <f>+'406- ENTREGA D EQUIP - N RECEPT'!AU93</f>
        <v>0</v>
      </c>
      <c r="P74" s="338">
        <f>+'406- ENTREGA D EQUIP - N RECEPT'!AV93</f>
        <v>0</v>
      </c>
      <c r="Q74" s="338">
        <f>+'406- ENTREGA D EQUIP - N RECEPT'!AW93</f>
        <v>0</v>
      </c>
      <c r="R74" s="338">
        <f>+'406- ENTREGA D EQUIP - N RECEPT'!AX93</f>
        <v>0</v>
      </c>
      <c r="S74" s="338">
        <f>+'406- ENTREGA D EQUIP - N RECEPT'!AY93</f>
        <v>0</v>
      </c>
      <c r="T74" s="338">
        <f>+'406- ENTREGA D EQUIP - N RECEPT'!AZ93</f>
        <v>0</v>
      </c>
      <c r="U74" s="338">
        <f>+'406- ENTREGA D EQUIP - N RECEPT'!BA93</f>
        <v>0</v>
      </c>
      <c r="V74" s="338">
        <f>+'406- ENTREGA D EQUIP - N RECEPT'!BB93</f>
        <v>0</v>
      </c>
      <c r="W74" s="338">
        <f>+'406- ENTREGA D EQUIP - N RECEPT'!BC93</f>
        <v>0</v>
      </c>
      <c r="X74" s="338">
        <f>+'406- ENTREGA D EQUIP - N RECEPT'!BD93</f>
        <v>0</v>
      </c>
      <c r="Y74" s="338">
        <f>+'406- ENTREGA D EQUIP - N RECEPT'!BE93</f>
        <v>0</v>
      </c>
      <c r="Z74" s="338">
        <f>+'406- ENTREGA D EQUIP - N RECEPT'!BF93</f>
        <v>0</v>
      </c>
      <c r="AA74" s="338">
        <f>+'406- ENTREGA D EQUIP - N RECEPT'!BG93</f>
        <v>0</v>
      </c>
      <c r="AB74" s="338">
        <f>+'406- ENTREGA D EQUIP - N RECEPT'!BH93</f>
        <v>0</v>
      </c>
      <c r="AC74" s="338">
        <f>+'406- ENTREGA D EQUIP - N RECEPT'!BI93</f>
        <v>0</v>
      </c>
      <c r="AD74" s="338">
        <f>+'406- ENTREGA D EQUIP - N RECEPT'!BJ93</f>
        <v>0</v>
      </c>
      <c r="AE74" s="338">
        <f>+'406- ENTREGA D EQUIP - N RECEPT'!BK93</f>
        <v>0</v>
      </c>
      <c r="AF74" s="338">
        <f>+'406- ENTREGA D EQUIP - N RECEPT'!BL93</f>
        <v>0</v>
      </c>
      <c r="AG74" s="338">
        <f>+'406- ENTREGA D EQUIP - N RECEPT'!BM93</f>
        <v>0</v>
      </c>
      <c r="AH74" s="338">
        <f>+'406- ENTREGA D EQUIP - N RECEPT'!BN93</f>
        <v>0</v>
      </c>
      <c r="AI74" s="338">
        <f>+'406- ENTREGA D EQUIP - N RECEPT'!BO93</f>
        <v>0</v>
      </c>
      <c r="AJ74" s="338">
        <f>+'406- ENTREGA D EQUIP - N RECEPT'!BP93</f>
        <v>0</v>
      </c>
      <c r="AK74" s="338">
        <f>+'406- ENTREGA D EQUIP - N RECEPT'!BQ93</f>
        <v>0</v>
      </c>
    </row>
    <row r="75" spans="1:37" hidden="1" x14ac:dyDescent="0.4">
      <c r="A75" s="303">
        <f>+'406- ENTREGA D EQUIP - N RECEPT'!B94</f>
        <v>0</v>
      </c>
      <c r="B75" s="303">
        <f>+'406- ENTREGA D EQUIP - N RECEPT'!F94</f>
        <v>0</v>
      </c>
      <c r="C75" s="303" t="str">
        <f>+delivery_events!C$4</f>
        <v/>
      </c>
      <c r="D75" s="414">
        <f>+'406- ENTREGA D EQUIP - N RECEPT'!AY$9</f>
        <v>0</v>
      </c>
      <c r="E75" s="541">
        <f>+'406- ENTREGA D EQUIP - N RECEPT'!AY$3</f>
        <v>0</v>
      </c>
      <c r="F75" s="541">
        <f>'406- ENTREGA D EQUIP - N RECEPT'!AJ$21</f>
        <v>0</v>
      </c>
      <c r="G75" s="541" t="e">
        <f>IFERROR(IFERROR(+VLOOKUP('406- ENTREGA D EQUIP - N RECEPT'!X94,localidades,2,FALSE),VLOOKUP('406- ENTREGA D EQUIP - N RECEPT'!AY79,localidades,2,FALSE)),VLOOKUP('406- ENTREGA D EQUIP - N RECEPT'!AY$5,district_codes,2,FALSE))</f>
        <v>#N/A</v>
      </c>
      <c r="H75" s="564">
        <f>+'406- ENTREGA D EQUIP - N RECEPT'!L94</f>
        <v>0</v>
      </c>
      <c r="I75" s="564">
        <f>+'406- ENTREGA D EQUIP - N RECEPT'!J94</f>
        <v>0</v>
      </c>
      <c r="J75" s="564">
        <f>IF(+'406- ENTREGA D EQUIP - N RECEPT'!X$21=0,'406- ENTREGA D EQUIP - N RECEPT'!AY$6,+'406- ENTREGA D EQUIP - N RECEPT'!X$21)</f>
        <v>0</v>
      </c>
      <c r="K75" s="564">
        <f>'406- ENTREGA D EQUIP - N RECEPT'!AB94</f>
        <v>0</v>
      </c>
      <c r="L75" s="338" t="str">
        <f>IFERROR(VLOOKUP(+'406- ENTREGA D EQUIP - N RECEPT'!AS$17,kites,3,FALSE),"Outro")</f>
        <v>Kit de mecanização + comercialização</v>
      </c>
      <c r="M75" s="338">
        <f>+'406- ENTREGA D EQUIP - N RECEPT'!AS94</f>
        <v>0</v>
      </c>
      <c r="N75" s="338">
        <f>+'406- ENTREGA D EQUIP - N RECEPT'!AT94</f>
        <v>0</v>
      </c>
      <c r="O75" s="338">
        <f>+'406- ENTREGA D EQUIP - N RECEPT'!AU94</f>
        <v>0</v>
      </c>
      <c r="P75" s="338">
        <f>+'406- ENTREGA D EQUIP - N RECEPT'!AV94</f>
        <v>0</v>
      </c>
      <c r="Q75" s="338">
        <f>+'406- ENTREGA D EQUIP - N RECEPT'!AW94</f>
        <v>0</v>
      </c>
      <c r="R75" s="338">
        <f>+'406- ENTREGA D EQUIP - N RECEPT'!AX94</f>
        <v>0</v>
      </c>
      <c r="S75" s="338">
        <f>+'406- ENTREGA D EQUIP - N RECEPT'!AY94</f>
        <v>0</v>
      </c>
      <c r="T75" s="338">
        <f>+'406- ENTREGA D EQUIP - N RECEPT'!AZ94</f>
        <v>0</v>
      </c>
      <c r="U75" s="338">
        <f>+'406- ENTREGA D EQUIP - N RECEPT'!BA94</f>
        <v>0</v>
      </c>
      <c r="V75" s="338">
        <f>+'406- ENTREGA D EQUIP - N RECEPT'!BB94</f>
        <v>0</v>
      </c>
      <c r="W75" s="338">
        <f>+'406- ENTREGA D EQUIP - N RECEPT'!BC94</f>
        <v>0</v>
      </c>
      <c r="X75" s="338">
        <f>+'406- ENTREGA D EQUIP - N RECEPT'!BD94</f>
        <v>0</v>
      </c>
      <c r="Y75" s="338">
        <f>+'406- ENTREGA D EQUIP - N RECEPT'!BE94</f>
        <v>0</v>
      </c>
      <c r="Z75" s="338">
        <f>+'406- ENTREGA D EQUIP - N RECEPT'!BF94</f>
        <v>0</v>
      </c>
      <c r="AA75" s="338">
        <f>+'406- ENTREGA D EQUIP - N RECEPT'!BG94</f>
        <v>0</v>
      </c>
      <c r="AB75" s="338">
        <f>+'406- ENTREGA D EQUIP - N RECEPT'!BH94</f>
        <v>0</v>
      </c>
      <c r="AC75" s="338">
        <f>+'406- ENTREGA D EQUIP - N RECEPT'!BI94</f>
        <v>0</v>
      </c>
      <c r="AD75" s="338">
        <f>+'406- ENTREGA D EQUIP - N RECEPT'!BJ94</f>
        <v>0</v>
      </c>
      <c r="AE75" s="338">
        <f>+'406- ENTREGA D EQUIP - N RECEPT'!BK94</f>
        <v>0</v>
      </c>
      <c r="AF75" s="338">
        <f>+'406- ENTREGA D EQUIP - N RECEPT'!BL94</f>
        <v>0</v>
      </c>
      <c r="AG75" s="338">
        <f>+'406- ENTREGA D EQUIP - N RECEPT'!BM94</f>
        <v>0</v>
      </c>
      <c r="AH75" s="338">
        <f>+'406- ENTREGA D EQUIP - N RECEPT'!BN94</f>
        <v>0</v>
      </c>
      <c r="AI75" s="338">
        <f>+'406- ENTREGA D EQUIP - N RECEPT'!BO94</f>
        <v>0</v>
      </c>
      <c r="AJ75" s="338">
        <f>+'406- ENTREGA D EQUIP - N RECEPT'!BP94</f>
        <v>0</v>
      </c>
      <c r="AK75" s="338">
        <f>+'406- ENTREGA D EQUIP - N RECEPT'!BQ94</f>
        <v>0</v>
      </c>
    </row>
    <row r="76" spans="1:37" hidden="1" x14ac:dyDescent="0.4">
      <c r="A76" s="303">
        <f>+'406- ENTREGA D EQUIP - N RECEPT'!B95</f>
        <v>0</v>
      </c>
      <c r="B76" s="303">
        <f>+'406- ENTREGA D EQUIP - N RECEPT'!F95</f>
        <v>0</v>
      </c>
      <c r="C76" s="303" t="str">
        <f>+delivery_events!C$4</f>
        <v/>
      </c>
      <c r="D76" s="414">
        <f>+'406- ENTREGA D EQUIP - N RECEPT'!AY$9</f>
        <v>0</v>
      </c>
      <c r="E76" s="541">
        <f>+'406- ENTREGA D EQUIP - N RECEPT'!AY$3</f>
        <v>0</v>
      </c>
      <c r="F76" s="541">
        <f>'406- ENTREGA D EQUIP - N RECEPT'!AJ$21</f>
        <v>0</v>
      </c>
      <c r="G76" s="541" t="e">
        <f>IFERROR(IFERROR(+VLOOKUP('406- ENTREGA D EQUIP - N RECEPT'!X95,localidades,2,FALSE),VLOOKUP('406- ENTREGA D EQUIP - N RECEPT'!AY80,localidades,2,FALSE)),VLOOKUP('406- ENTREGA D EQUIP - N RECEPT'!AY$5,district_codes,2,FALSE))</f>
        <v>#N/A</v>
      </c>
      <c r="H76" s="564">
        <f>+'406- ENTREGA D EQUIP - N RECEPT'!L95</f>
        <v>0</v>
      </c>
      <c r="I76" s="564">
        <f>+'406- ENTREGA D EQUIP - N RECEPT'!J95</f>
        <v>0</v>
      </c>
      <c r="J76" s="564">
        <f>IF(+'406- ENTREGA D EQUIP - N RECEPT'!X$21=0,'406- ENTREGA D EQUIP - N RECEPT'!AY$6,+'406- ENTREGA D EQUIP - N RECEPT'!X$21)</f>
        <v>0</v>
      </c>
      <c r="K76" s="564">
        <f>'406- ENTREGA D EQUIP - N RECEPT'!AB95</f>
        <v>0</v>
      </c>
      <c r="L76" s="338" t="str">
        <f>IFERROR(VLOOKUP(+'406- ENTREGA D EQUIP - N RECEPT'!AS$17,kites,3,FALSE),"Outro")</f>
        <v>Kit de mecanização + comercialização</v>
      </c>
      <c r="M76" s="338">
        <f>+'406- ENTREGA D EQUIP - N RECEPT'!AS95</f>
        <v>0</v>
      </c>
      <c r="N76" s="338">
        <f>+'406- ENTREGA D EQUIP - N RECEPT'!AT95</f>
        <v>0</v>
      </c>
      <c r="O76" s="338">
        <f>+'406- ENTREGA D EQUIP - N RECEPT'!AU95</f>
        <v>0</v>
      </c>
      <c r="P76" s="338">
        <f>+'406- ENTREGA D EQUIP - N RECEPT'!AV95</f>
        <v>0</v>
      </c>
      <c r="Q76" s="338">
        <f>+'406- ENTREGA D EQUIP - N RECEPT'!AW95</f>
        <v>0</v>
      </c>
      <c r="R76" s="338">
        <f>+'406- ENTREGA D EQUIP - N RECEPT'!AX95</f>
        <v>0</v>
      </c>
      <c r="S76" s="338">
        <f>+'406- ENTREGA D EQUIP - N RECEPT'!AY95</f>
        <v>0</v>
      </c>
      <c r="T76" s="338">
        <f>+'406- ENTREGA D EQUIP - N RECEPT'!AZ95</f>
        <v>0</v>
      </c>
      <c r="U76" s="338">
        <f>+'406- ENTREGA D EQUIP - N RECEPT'!BA95</f>
        <v>0</v>
      </c>
      <c r="V76" s="338">
        <f>+'406- ENTREGA D EQUIP - N RECEPT'!BB95</f>
        <v>0</v>
      </c>
      <c r="W76" s="338">
        <f>+'406- ENTREGA D EQUIP - N RECEPT'!BC95</f>
        <v>0</v>
      </c>
      <c r="X76" s="338">
        <f>+'406- ENTREGA D EQUIP - N RECEPT'!BD95</f>
        <v>0</v>
      </c>
      <c r="Y76" s="338">
        <f>+'406- ENTREGA D EQUIP - N RECEPT'!BE95</f>
        <v>0</v>
      </c>
      <c r="Z76" s="338">
        <f>+'406- ENTREGA D EQUIP - N RECEPT'!BF95</f>
        <v>0</v>
      </c>
      <c r="AA76" s="338">
        <f>+'406- ENTREGA D EQUIP - N RECEPT'!BG95</f>
        <v>0</v>
      </c>
      <c r="AB76" s="338">
        <f>+'406- ENTREGA D EQUIP - N RECEPT'!BH95</f>
        <v>0</v>
      </c>
      <c r="AC76" s="338">
        <f>+'406- ENTREGA D EQUIP - N RECEPT'!BI95</f>
        <v>0</v>
      </c>
      <c r="AD76" s="338">
        <f>+'406- ENTREGA D EQUIP - N RECEPT'!BJ95</f>
        <v>0</v>
      </c>
      <c r="AE76" s="338">
        <f>+'406- ENTREGA D EQUIP - N RECEPT'!BK95</f>
        <v>0</v>
      </c>
      <c r="AF76" s="338">
        <f>+'406- ENTREGA D EQUIP - N RECEPT'!BL95</f>
        <v>0</v>
      </c>
      <c r="AG76" s="338">
        <f>+'406- ENTREGA D EQUIP - N RECEPT'!BM95</f>
        <v>0</v>
      </c>
      <c r="AH76" s="338">
        <f>+'406- ENTREGA D EQUIP - N RECEPT'!BN95</f>
        <v>0</v>
      </c>
      <c r="AI76" s="338">
        <f>+'406- ENTREGA D EQUIP - N RECEPT'!BO95</f>
        <v>0</v>
      </c>
      <c r="AJ76" s="338">
        <f>+'406- ENTREGA D EQUIP - N RECEPT'!BP95</f>
        <v>0</v>
      </c>
      <c r="AK76" s="338">
        <f>+'406- ENTREGA D EQUIP - N RECEPT'!BQ95</f>
        <v>0</v>
      </c>
    </row>
    <row r="77" spans="1:37" hidden="1" x14ac:dyDescent="0.4">
      <c r="A77" s="303">
        <f>+'406- ENTREGA D EQUIP - N RECEPT'!B96</f>
        <v>0</v>
      </c>
      <c r="B77" s="303">
        <f>+'406- ENTREGA D EQUIP - N RECEPT'!F96</f>
        <v>0</v>
      </c>
      <c r="C77" s="303" t="str">
        <f>+delivery_events!C$4</f>
        <v/>
      </c>
      <c r="D77" s="414">
        <f>+'406- ENTREGA D EQUIP - N RECEPT'!AY$9</f>
        <v>0</v>
      </c>
      <c r="E77" s="541">
        <f>+'406- ENTREGA D EQUIP - N RECEPT'!AY$3</f>
        <v>0</v>
      </c>
      <c r="F77" s="541">
        <f>'406- ENTREGA D EQUIP - N RECEPT'!AJ$21</f>
        <v>0</v>
      </c>
      <c r="G77" s="541" t="e">
        <f>IFERROR(IFERROR(+VLOOKUP('406- ENTREGA D EQUIP - N RECEPT'!X96,localidades,2,FALSE),VLOOKUP('406- ENTREGA D EQUIP - N RECEPT'!AY81,localidades,2,FALSE)),VLOOKUP('406- ENTREGA D EQUIP - N RECEPT'!AY$5,district_codes,2,FALSE))</f>
        <v>#N/A</v>
      </c>
      <c r="H77" s="564">
        <f>+'406- ENTREGA D EQUIP - N RECEPT'!L96</f>
        <v>0</v>
      </c>
      <c r="I77" s="564">
        <f>+'406- ENTREGA D EQUIP - N RECEPT'!J96</f>
        <v>0</v>
      </c>
      <c r="J77" s="564">
        <f>IF(+'406- ENTREGA D EQUIP - N RECEPT'!X$21=0,'406- ENTREGA D EQUIP - N RECEPT'!AY$6,+'406- ENTREGA D EQUIP - N RECEPT'!X$21)</f>
        <v>0</v>
      </c>
      <c r="K77" s="564">
        <f>'406- ENTREGA D EQUIP - N RECEPT'!AB96</f>
        <v>0</v>
      </c>
      <c r="L77" s="338" t="str">
        <f>IFERROR(VLOOKUP(+'406- ENTREGA D EQUIP - N RECEPT'!AS$17,kites,3,FALSE),"Outro")</f>
        <v>Kit de mecanização + comercialização</v>
      </c>
      <c r="M77" s="338">
        <f>+'406- ENTREGA D EQUIP - N RECEPT'!AS96</f>
        <v>0</v>
      </c>
      <c r="N77" s="338">
        <f>+'406- ENTREGA D EQUIP - N RECEPT'!AT96</f>
        <v>0</v>
      </c>
      <c r="O77" s="338">
        <f>+'406- ENTREGA D EQUIP - N RECEPT'!AU96</f>
        <v>0</v>
      </c>
      <c r="P77" s="338">
        <f>+'406- ENTREGA D EQUIP - N RECEPT'!AV96</f>
        <v>0</v>
      </c>
      <c r="Q77" s="338">
        <f>+'406- ENTREGA D EQUIP - N RECEPT'!AW96</f>
        <v>0</v>
      </c>
      <c r="R77" s="338">
        <f>+'406- ENTREGA D EQUIP - N RECEPT'!AX96</f>
        <v>0</v>
      </c>
      <c r="S77" s="338">
        <f>+'406- ENTREGA D EQUIP - N RECEPT'!AY96</f>
        <v>0</v>
      </c>
      <c r="T77" s="338">
        <f>+'406- ENTREGA D EQUIP - N RECEPT'!AZ96</f>
        <v>0</v>
      </c>
      <c r="U77" s="338">
        <f>+'406- ENTREGA D EQUIP - N RECEPT'!BA96</f>
        <v>0</v>
      </c>
      <c r="V77" s="338">
        <f>+'406- ENTREGA D EQUIP - N RECEPT'!BB96</f>
        <v>0</v>
      </c>
      <c r="W77" s="338">
        <f>+'406- ENTREGA D EQUIP - N RECEPT'!BC96</f>
        <v>0</v>
      </c>
      <c r="X77" s="338">
        <f>+'406- ENTREGA D EQUIP - N RECEPT'!BD96</f>
        <v>0</v>
      </c>
      <c r="Y77" s="338">
        <f>+'406- ENTREGA D EQUIP - N RECEPT'!BE96</f>
        <v>0</v>
      </c>
      <c r="Z77" s="338">
        <f>+'406- ENTREGA D EQUIP - N RECEPT'!BF96</f>
        <v>0</v>
      </c>
      <c r="AA77" s="338">
        <f>+'406- ENTREGA D EQUIP - N RECEPT'!BG96</f>
        <v>0</v>
      </c>
      <c r="AB77" s="338">
        <f>+'406- ENTREGA D EQUIP - N RECEPT'!BH96</f>
        <v>0</v>
      </c>
      <c r="AC77" s="338">
        <f>+'406- ENTREGA D EQUIP - N RECEPT'!BI96</f>
        <v>0</v>
      </c>
      <c r="AD77" s="338">
        <f>+'406- ENTREGA D EQUIP - N RECEPT'!BJ96</f>
        <v>0</v>
      </c>
      <c r="AE77" s="338">
        <f>+'406- ENTREGA D EQUIP - N RECEPT'!BK96</f>
        <v>0</v>
      </c>
      <c r="AF77" s="338">
        <f>+'406- ENTREGA D EQUIP - N RECEPT'!BL96</f>
        <v>0</v>
      </c>
      <c r="AG77" s="338">
        <f>+'406- ENTREGA D EQUIP - N RECEPT'!BM96</f>
        <v>0</v>
      </c>
      <c r="AH77" s="338">
        <f>+'406- ENTREGA D EQUIP - N RECEPT'!BN96</f>
        <v>0</v>
      </c>
      <c r="AI77" s="338">
        <f>+'406- ENTREGA D EQUIP - N RECEPT'!BO96</f>
        <v>0</v>
      </c>
      <c r="AJ77" s="338">
        <f>+'406- ENTREGA D EQUIP - N RECEPT'!BP96</f>
        <v>0</v>
      </c>
      <c r="AK77" s="338">
        <f>+'406- ENTREGA D EQUIP - N RECEPT'!BQ96</f>
        <v>0</v>
      </c>
    </row>
    <row r="78" spans="1:37" hidden="1" x14ac:dyDescent="0.4">
      <c r="A78" s="303">
        <f>+'406- ENTREGA D EQUIP - N RECEPT'!B97</f>
        <v>0</v>
      </c>
      <c r="B78" s="303">
        <f>+'406- ENTREGA D EQUIP - N RECEPT'!F97</f>
        <v>0</v>
      </c>
      <c r="C78" s="303" t="str">
        <f>+delivery_events!C$4</f>
        <v/>
      </c>
      <c r="D78" s="414">
        <f>+'406- ENTREGA D EQUIP - N RECEPT'!AY$9</f>
        <v>0</v>
      </c>
      <c r="E78" s="541">
        <f>+'406- ENTREGA D EQUIP - N RECEPT'!AY$3</f>
        <v>0</v>
      </c>
      <c r="F78" s="541">
        <f>'406- ENTREGA D EQUIP - N RECEPT'!AJ$21</f>
        <v>0</v>
      </c>
      <c r="G78" s="541" t="e">
        <f>IFERROR(IFERROR(+VLOOKUP('406- ENTREGA D EQUIP - N RECEPT'!X97,localidades,2,FALSE),VLOOKUP('406- ENTREGA D EQUIP - N RECEPT'!AY82,localidades,2,FALSE)),VLOOKUP('406- ENTREGA D EQUIP - N RECEPT'!AY$5,district_codes,2,FALSE))</f>
        <v>#N/A</v>
      </c>
      <c r="H78" s="564">
        <f>+'406- ENTREGA D EQUIP - N RECEPT'!L97</f>
        <v>0</v>
      </c>
      <c r="I78" s="564">
        <f>+'406- ENTREGA D EQUIP - N RECEPT'!J97</f>
        <v>0</v>
      </c>
      <c r="J78" s="564">
        <f>IF(+'406- ENTREGA D EQUIP - N RECEPT'!X$21=0,'406- ENTREGA D EQUIP - N RECEPT'!AY$6,+'406- ENTREGA D EQUIP - N RECEPT'!X$21)</f>
        <v>0</v>
      </c>
      <c r="K78" s="564">
        <f>'406- ENTREGA D EQUIP - N RECEPT'!AB97</f>
        <v>0</v>
      </c>
      <c r="L78" s="338" t="str">
        <f>IFERROR(VLOOKUP(+'406- ENTREGA D EQUIP - N RECEPT'!AS$17,kites,3,FALSE),"Outro")</f>
        <v>Kit de mecanização + comercialização</v>
      </c>
      <c r="M78" s="338">
        <f>+'406- ENTREGA D EQUIP - N RECEPT'!AS97</f>
        <v>0</v>
      </c>
      <c r="N78" s="338">
        <f>+'406- ENTREGA D EQUIP - N RECEPT'!AT97</f>
        <v>0</v>
      </c>
      <c r="O78" s="338">
        <f>+'406- ENTREGA D EQUIP - N RECEPT'!AU97</f>
        <v>0</v>
      </c>
      <c r="P78" s="338">
        <f>+'406- ENTREGA D EQUIP - N RECEPT'!AV97</f>
        <v>0</v>
      </c>
      <c r="Q78" s="338">
        <f>+'406- ENTREGA D EQUIP - N RECEPT'!AW97</f>
        <v>0</v>
      </c>
      <c r="R78" s="338">
        <f>+'406- ENTREGA D EQUIP - N RECEPT'!AX97</f>
        <v>0</v>
      </c>
      <c r="S78" s="338">
        <f>+'406- ENTREGA D EQUIP - N RECEPT'!AY97</f>
        <v>0</v>
      </c>
      <c r="T78" s="338">
        <f>+'406- ENTREGA D EQUIP - N RECEPT'!AZ97</f>
        <v>0</v>
      </c>
      <c r="U78" s="338">
        <f>+'406- ENTREGA D EQUIP - N RECEPT'!BA97</f>
        <v>0</v>
      </c>
      <c r="V78" s="338">
        <f>+'406- ENTREGA D EQUIP - N RECEPT'!BB97</f>
        <v>0</v>
      </c>
      <c r="W78" s="338">
        <f>+'406- ENTREGA D EQUIP - N RECEPT'!BC97</f>
        <v>0</v>
      </c>
      <c r="X78" s="338">
        <f>+'406- ENTREGA D EQUIP - N RECEPT'!BD97</f>
        <v>0</v>
      </c>
      <c r="Y78" s="338">
        <f>+'406- ENTREGA D EQUIP - N RECEPT'!BE97</f>
        <v>0</v>
      </c>
      <c r="Z78" s="338">
        <f>+'406- ENTREGA D EQUIP - N RECEPT'!BF97</f>
        <v>0</v>
      </c>
      <c r="AA78" s="338">
        <f>+'406- ENTREGA D EQUIP - N RECEPT'!BG97</f>
        <v>0</v>
      </c>
      <c r="AB78" s="338">
        <f>+'406- ENTREGA D EQUIP - N RECEPT'!BH97</f>
        <v>0</v>
      </c>
      <c r="AC78" s="338">
        <f>+'406- ENTREGA D EQUIP - N RECEPT'!BI97</f>
        <v>0</v>
      </c>
      <c r="AD78" s="338">
        <f>+'406- ENTREGA D EQUIP - N RECEPT'!BJ97</f>
        <v>0</v>
      </c>
      <c r="AE78" s="338">
        <f>+'406- ENTREGA D EQUIP - N RECEPT'!BK97</f>
        <v>0</v>
      </c>
      <c r="AF78" s="338">
        <f>+'406- ENTREGA D EQUIP - N RECEPT'!BL97</f>
        <v>0</v>
      </c>
      <c r="AG78" s="338">
        <f>+'406- ENTREGA D EQUIP - N RECEPT'!BM97</f>
        <v>0</v>
      </c>
      <c r="AH78" s="338">
        <f>+'406- ENTREGA D EQUIP - N RECEPT'!BN97</f>
        <v>0</v>
      </c>
      <c r="AI78" s="338">
        <f>+'406- ENTREGA D EQUIP - N RECEPT'!BO97</f>
        <v>0</v>
      </c>
      <c r="AJ78" s="338">
        <f>+'406- ENTREGA D EQUIP - N RECEPT'!BP97</f>
        <v>0</v>
      </c>
      <c r="AK78" s="338">
        <f>+'406- ENTREGA D EQUIP - N RECEPT'!BQ97</f>
        <v>0</v>
      </c>
    </row>
    <row r="79" spans="1:37" hidden="1" x14ac:dyDescent="0.4">
      <c r="A79" s="303">
        <f>+'406- ENTREGA D EQUIP - N RECEPT'!B98</f>
        <v>0</v>
      </c>
      <c r="B79" s="303">
        <f>+'406- ENTREGA D EQUIP - N RECEPT'!F98</f>
        <v>0</v>
      </c>
      <c r="C79" s="303" t="str">
        <f>+delivery_events!C$4</f>
        <v/>
      </c>
      <c r="D79" s="414">
        <f>+'406- ENTREGA D EQUIP - N RECEPT'!AY$9</f>
        <v>0</v>
      </c>
      <c r="E79" s="541">
        <f>+'406- ENTREGA D EQUIP - N RECEPT'!AY$3</f>
        <v>0</v>
      </c>
      <c r="F79" s="541">
        <f>'406- ENTREGA D EQUIP - N RECEPT'!AJ$21</f>
        <v>0</v>
      </c>
      <c r="G79" s="541" t="e">
        <f>IFERROR(IFERROR(+VLOOKUP('406- ENTREGA D EQUIP - N RECEPT'!X98,localidades,2,FALSE),VLOOKUP('406- ENTREGA D EQUIP - N RECEPT'!AY83,localidades,2,FALSE)),VLOOKUP('406- ENTREGA D EQUIP - N RECEPT'!AY$5,district_codes,2,FALSE))</f>
        <v>#N/A</v>
      </c>
      <c r="H79" s="564">
        <f>+'406- ENTREGA D EQUIP - N RECEPT'!L98</f>
        <v>0</v>
      </c>
      <c r="I79" s="564">
        <f>+'406- ENTREGA D EQUIP - N RECEPT'!J98</f>
        <v>0</v>
      </c>
      <c r="J79" s="564">
        <f>IF(+'406- ENTREGA D EQUIP - N RECEPT'!X$21=0,'406- ENTREGA D EQUIP - N RECEPT'!AY$6,+'406- ENTREGA D EQUIP - N RECEPT'!X$21)</f>
        <v>0</v>
      </c>
      <c r="K79" s="564">
        <f>'406- ENTREGA D EQUIP - N RECEPT'!AB98</f>
        <v>0</v>
      </c>
      <c r="L79" s="338" t="str">
        <f>IFERROR(VLOOKUP(+'406- ENTREGA D EQUIP - N RECEPT'!AS$17,kites,3,FALSE),"Outro")</f>
        <v>Kit de mecanização + comercialização</v>
      </c>
      <c r="M79" s="338">
        <f>+'406- ENTREGA D EQUIP - N RECEPT'!AS98</f>
        <v>0</v>
      </c>
      <c r="N79" s="338">
        <f>+'406- ENTREGA D EQUIP - N RECEPT'!AT98</f>
        <v>0</v>
      </c>
      <c r="O79" s="338">
        <f>+'406- ENTREGA D EQUIP - N RECEPT'!AU98</f>
        <v>0</v>
      </c>
      <c r="P79" s="338">
        <f>+'406- ENTREGA D EQUIP - N RECEPT'!AV98</f>
        <v>0</v>
      </c>
      <c r="Q79" s="338">
        <f>+'406- ENTREGA D EQUIP - N RECEPT'!AW98</f>
        <v>0</v>
      </c>
      <c r="R79" s="338">
        <f>+'406- ENTREGA D EQUIP - N RECEPT'!AX98</f>
        <v>0</v>
      </c>
      <c r="S79" s="338">
        <f>+'406- ENTREGA D EQUIP - N RECEPT'!AY98</f>
        <v>0</v>
      </c>
      <c r="T79" s="338">
        <f>+'406- ENTREGA D EQUIP - N RECEPT'!AZ98</f>
        <v>0</v>
      </c>
      <c r="U79" s="338">
        <f>+'406- ENTREGA D EQUIP - N RECEPT'!BA98</f>
        <v>0</v>
      </c>
      <c r="V79" s="338">
        <f>+'406- ENTREGA D EQUIP - N RECEPT'!BB98</f>
        <v>0</v>
      </c>
      <c r="W79" s="338">
        <f>+'406- ENTREGA D EQUIP - N RECEPT'!BC98</f>
        <v>0</v>
      </c>
      <c r="X79" s="338">
        <f>+'406- ENTREGA D EQUIP - N RECEPT'!BD98</f>
        <v>0</v>
      </c>
      <c r="Y79" s="338">
        <f>+'406- ENTREGA D EQUIP - N RECEPT'!BE98</f>
        <v>0</v>
      </c>
      <c r="Z79" s="338">
        <f>+'406- ENTREGA D EQUIP - N RECEPT'!BF98</f>
        <v>0</v>
      </c>
      <c r="AA79" s="338">
        <f>+'406- ENTREGA D EQUIP - N RECEPT'!BG98</f>
        <v>0</v>
      </c>
      <c r="AB79" s="338">
        <f>+'406- ENTREGA D EQUIP - N RECEPT'!BH98</f>
        <v>0</v>
      </c>
      <c r="AC79" s="338">
        <f>+'406- ENTREGA D EQUIP - N RECEPT'!BI98</f>
        <v>0</v>
      </c>
      <c r="AD79" s="338">
        <f>+'406- ENTREGA D EQUIP - N RECEPT'!BJ98</f>
        <v>0</v>
      </c>
      <c r="AE79" s="338">
        <f>+'406- ENTREGA D EQUIP - N RECEPT'!BK98</f>
        <v>0</v>
      </c>
      <c r="AF79" s="338">
        <f>+'406- ENTREGA D EQUIP - N RECEPT'!BL98</f>
        <v>0</v>
      </c>
      <c r="AG79" s="338">
        <f>+'406- ENTREGA D EQUIP - N RECEPT'!BM98</f>
        <v>0</v>
      </c>
      <c r="AH79" s="338">
        <f>+'406- ENTREGA D EQUIP - N RECEPT'!BN98</f>
        <v>0</v>
      </c>
      <c r="AI79" s="338">
        <f>+'406- ENTREGA D EQUIP - N RECEPT'!BO98</f>
        <v>0</v>
      </c>
      <c r="AJ79" s="338">
        <f>+'406- ENTREGA D EQUIP - N RECEPT'!BP98</f>
        <v>0</v>
      </c>
      <c r="AK79" s="338">
        <f>+'406- ENTREGA D EQUIP - N RECEPT'!BQ98</f>
        <v>0</v>
      </c>
    </row>
    <row r="80" spans="1:37" hidden="1" x14ac:dyDescent="0.4">
      <c r="A80" s="303">
        <f>+'406- ENTREGA D EQUIP - N RECEPT'!B99</f>
        <v>0</v>
      </c>
      <c r="B80" s="303">
        <f>+'406- ENTREGA D EQUIP - N RECEPT'!F99</f>
        <v>0</v>
      </c>
      <c r="C80" s="303" t="str">
        <f>+delivery_events!C$4</f>
        <v/>
      </c>
      <c r="D80" s="414">
        <f>+'406- ENTREGA D EQUIP - N RECEPT'!AY$9</f>
        <v>0</v>
      </c>
      <c r="E80" s="541">
        <f>+'406- ENTREGA D EQUIP - N RECEPT'!AY$3</f>
        <v>0</v>
      </c>
      <c r="F80" s="541">
        <f>'406- ENTREGA D EQUIP - N RECEPT'!AJ$21</f>
        <v>0</v>
      </c>
      <c r="G80" s="541" t="e">
        <f>IFERROR(IFERROR(+VLOOKUP('406- ENTREGA D EQUIP - N RECEPT'!X99,localidades,2,FALSE),VLOOKUP('406- ENTREGA D EQUIP - N RECEPT'!AY84,localidades,2,FALSE)),VLOOKUP('406- ENTREGA D EQUIP - N RECEPT'!AY$5,district_codes,2,FALSE))</f>
        <v>#N/A</v>
      </c>
      <c r="H80" s="564">
        <f>+'406- ENTREGA D EQUIP - N RECEPT'!L99</f>
        <v>0</v>
      </c>
      <c r="I80" s="564">
        <f>+'406- ENTREGA D EQUIP - N RECEPT'!J99</f>
        <v>0</v>
      </c>
      <c r="J80" s="564">
        <f>IF(+'406- ENTREGA D EQUIP - N RECEPT'!X$21=0,'406- ENTREGA D EQUIP - N RECEPT'!AY$6,+'406- ENTREGA D EQUIP - N RECEPT'!X$21)</f>
        <v>0</v>
      </c>
      <c r="K80" s="564">
        <f>'406- ENTREGA D EQUIP - N RECEPT'!AB99</f>
        <v>0</v>
      </c>
      <c r="L80" s="338" t="str">
        <f>IFERROR(VLOOKUP(+'406- ENTREGA D EQUIP - N RECEPT'!AS$17,kites,3,FALSE),"Outro")</f>
        <v>Kit de mecanização + comercialização</v>
      </c>
      <c r="M80" s="338">
        <f>+'406- ENTREGA D EQUIP - N RECEPT'!AS99</f>
        <v>0</v>
      </c>
      <c r="N80" s="338">
        <f>+'406- ENTREGA D EQUIP - N RECEPT'!AT99</f>
        <v>0</v>
      </c>
      <c r="O80" s="338">
        <f>+'406- ENTREGA D EQUIP - N RECEPT'!AU99</f>
        <v>0</v>
      </c>
      <c r="P80" s="338">
        <f>+'406- ENTREGA D EQUIP - N RECEPT'!AV99</f>
        <v>0</v>
      </c>
      <c r="Q80" s="338">
        <f>+'406- ENTREGA D EQUIP - N RECEPT'!AW99</f>
        <v>0</v>
      </c>
      <c r="R80" s="338">
        <f>+'406- ENTREGA D EQUIP - N RECEPT'!AX99</f>
        <v>0</v>
      </c>
      <c r="S80" s="338">
        <f>+'406- ENTREGA D EQUIP - N RECEPT'!AY99</f>
        <v>0</v>
      </c>
      <c r="T80" s="338">
        <f>+'406- ENTREGA D EQUIP - N RECEPT'!AZ99</f>
        <v>0</v>
      </c>
      <c r="U80" s="338">
        <f>+'406- ENTREGA D EQUIP - N RECEPT'!BA99</f>
        <v>0</v>
      </c>
      <c r="V80" s="338">
        <f>+'406- ENTREGA D EQUIP - N RECEPT'!BB99</f>
        <v>0</v>
      </c>
      <c r="W80" s="338">
        <f>+'406- ENTREGA D EQUIP - N RECEPT'!BC99</f>
        <v>0</v>
      </c>
      <c r="X80" s="338">
        <f>+'406- ENTREGA D EQUIP - N RECEPT'!BD99</f>
        <v>0</v>
      </c>
      <c r="Y80" s="338">
        <f>+'406- ENTREGA D EQUIP - N RECEPT'!BE99</f>
        <v>0</v>
      </c>
      <c r="Z80" s="338">
        <f>+'406- ENTREGA D EQUIP - N RECEPT'!BF99</f>
        <v>0</v>
      </c>
      <c r="AA80" s="338">
        <f>+'406- ENTREGA D EQUIP - N RECEPT'!BG99</f>
        <v>0</v>
      </c>
      <c r="AB80" s="338">
        <f>+'406- ENTREGA D EQUIP - N RECEPT'!BH99</f>
        <v>0</v>
      </c>
      <c r="AC80" s="338">
        <f>+'406- ENTREGA D EQUIP - N RECEPT'!BI99</f>
        <v>0</v>
      </c>
      <c r="AD80" s="338">
        <f>+'406- ENTREGA D EQUIP - N RECEPT'!BJ99</f>
        <v>0</v>
      </c>
      <c r="AE80" s="338">
        <f>+'406- ENTREGA D EQUIP - N RECEPT'!BK99</f>
        <v>0</v>
      </c>
      <c r="AF80" s="338">
        <f>+'406- ENTREGA D EQUIP - N RECEPT'!BL99</f>
        <v>0</v>
      </c>
      <c r="AG80" s="338">
        <f>+'406- ENTREGA D EQUIP - N RECEPT'!BM99</f>
        <v>0</v>
      </c>
      <c r="AH80" s="338">
        <f>+'406- ENTREGA D EQUIP - N RECEPT'!BN99</f>
        <v>0</v>
      </c>
      <c r="AI80" s="338">
        <f>+'406- ENTREGA D EQUIP - N RECEPT'!BO99</f>
        <v>0</v>
      </c>
      <c r="AJ80" s="338">
        <f>+'406- ENTREGA D EQUIP - N RECEPT'!BP99</f>
        <v>0</v>
      </c>
      <c r="AK80" s="338">
        <f>+'406- ENTREGA D EQUIP - N RECEPT'!BQ99</f>
        <v>0</v>
      </c>
    </row>
    <row r="81" spans="1:37" hidden="1" x14ac:dyDescent="0.4">
      <c r="A81" s="303">
        <f>+'406- ENTREGA D EQUIP - N RECEPT'!B100</f>
        <v>0</v>
      </c>
      <c r="B81" s="303">
        <f>+'406- ENTREGA D EQUIP - N RECEPT'!F100</f>
        <v>0</v>
      </c>
      <c r="C81" s="303" t="str">
        <f>+delivery_events!C$4</f>
        <v/>
      </c>
      <c r="D81" s="414">
        <f>+'406- ENTREGA D EQUIP - N RECEPT'!AY$9</f>
        <v>0</v>
      </c>
      <c r="E81" s="541">
        <f>+'406- ENTREGA D EQUIP - N RECEPT'!AY$3</f>
        <v>0</v>
      </c>
      <c r="F81" s="541">
        <f>'406- ENTREGA D EQUIP - N RECEPT'!AJ$21</f>
        <v>0</v>
      </c>
      <c r="G81" s="541" t="e">
        <f>IFERROR(IFERROR(+VLOOKUP('406- ENTREGA D EQUIP - N RECEPT'!X100,localidades,2,FALSE),VLOOKUP('406- ENTREGA D EQUIP - N RECEPT'!AY85,localidades,2,FALSE)),VLOOKUP('406- ENTREGA D EQUIP - N RECEPT'!AY$5,district_codes,2,FALSE))</f>
        <v>#N/A</v>
      </c>
      <c r="H81" s="564">
        <f>+'406- ENTREGA D EQUIP - N RECEPT'!L100</f>
        <v>0</v>
      </c>
      <c r="I81" s="564">
        <f>+'406- ENTREGA D EQUIP - N RECEPT'!J100</f>
        <v>0</v>
      </c>
      <c r="J81" s="564">
        <f>IF(+'406- ENTREGA D EQUIP - N RECEPT'!X$21=0,'406- ENTREGA D EQUIP - N RECEPT'!AY$6,+'406- ENTREGA D EQUIP - N RECEPT'!X$21)</f>
        <v>0</v>
      </c>
      <c r="K81" s="564">
        <f>'406- ENTREGA D EQUIP - N RECEPT'!AB100</f>
        <v>0</v>
      </c>
      <c r="L81" s="338" t="str">
        <f>IFERROR(VLOOKUP(+'406- ENTREGA D EQUIP - N RECEPT'!AS$17,kites,3,FALSE),"Outro")</f>
        <v>Kit de mecanização + comercialização</v>
      </c>
      <c r="M81" s="338">
        <f>+'406- ENTREGA D EQUIP - N RECEPT'!AS100</f>
        <v>0</v>
      </c>
      <c r="N81" s="338">
        <f>+'406- ENTREGA D EQUIP - N RECEPT'!AT100</f>
        <v>0</v>
      </c>
      <c r="O81" s="338">
        <f>+'406- ENTREGA D EQUIP - N RECEPT'!AU100</f>
        <v>0</v>
      </c>
      <c r="P81" s="338">
        <f>+'406- ENTREGA D EQUIP - N RECEPT'!AV100</f>
        <v>0</v>
      </c>
      <c r="Q81" s="338">
        <f>+'406- ENTREGA D EQUIP - N RECEPT'!AW100</f>
        <v>0</v>
      </c>
      <c r="R81" s="338">
        <f>+'406- ENTREGA D EQUIP - N RECEPT'!AX100</f>
        <v>0</v>
      </c>
      <c r="S81" s="338">
        <f>+'406- ENTREGA D EQUIP - N RECEPT'!AY100</f>
        <v>0</v>
      </c>
      <c r="T81" s="338">
        <f>+'406- ENTREGA D EQUIP - N RECEPT'!AZ100</f>
        <v>0</v>
      </c>
      <c r="U81" s="338">
        <f>+'406- ENTREGA D EQUIP - N RECEPT'!BA100</f>
        <v>0</v>
      </c>
      <c r="V81" s="338">
        <f>+'406- ENTREGA D EQUIP - N RECEPT'!BB100</f>
        <v>0</v>
      </c>
      <c r="W81" s="338">
        <f>+'406- ENTREGA D EQUIP - N RECEPT'!BC100</f>
        <v>0</v>
      </c>
      <c r="X81" s="338">
        <f>+'406- ENTREGA D EQUIP - N RECEPT'!BD100</f>
        <v>0</v>
      </c>
      <c r="Y81" s="338">
        <f>+'406- ENTREGA D EQUIP - N RECEPT'!BE100</f>
        <v>0</v>
      </c>
      <c r="Z81" s="338">
        <f>+'406- ENTREGA D EQUIP - N RECEPT'!BF100</f>
        <v>0</v>
      </c>
      <c r="AA81" s="338">
        <f>+'406- ENTREGA D EQUIP - N RECEPT'!BG100</f>
        <v>0</v>
      </c>
      <c r="AB81" s="338">
        <f>+'406- ENTREGA D EQUIP - N RECEPT'!BH100</f>
        <v>0</v>
      </c>
      <c r="AC81" s="338">
        <f>+'406- ENTREGA D EQUIP - N RECEPT'!BI100</f>
        <v>0</v>
      </c>
      <c r="AD81" s="338">
        <f>+'406- ENTREGA D EQUIP - N RECEPT'!BJ100</f>
        <v>0</v>
      </c>
      <c r="AE81" s="338">
        <f>+'406- ENTREGA D EQUIP - N RECEPT'!BK100</f>
        <v>0</v>
      </c>
      <c r="AF81" s="338">
        <f>+'406- ENTREGA D EQUIP - N RECEPT'!BL100</f>
        <v>0</v>
      </c>
      <c r="AG81" s="338">
        <f>+'406- ENTREGA D EQUIP - N RECEPT'!BM100</f>
        <v>0</v>
      </c>
      <c r="AH81" s="338">
        <f>+'406- ENTREGA D EQUIP - N RECEPT'!BN100</f>
        <v>0</v>
      </c>
      <c r="AI81" s="338">
        <f>+'406- ENTREGA D EQUIP - N RECEPT'!BO100</f>
        <v>0</v>
      </c>
      <c r="AJ81" s="338">
        <f>+'406- ENTREGA D EQUIP - N RECEPT'!BP100</f>
        <v>0</v>
      </c>
      <c r="AK81" s="338">
        <f>+'406- ENTREGA D EQUIP - N RECEPT'!BQ100</f>
        <v>0</v>
      </c>
    </row>
    <row r="82" spans="1:37" hidden="1" x14ac:dyDescent="0.4">
      <c r="A82" s="303">
        <f>+'406- ENTREGA D EQUIP - N RECEPT'!B101</f>
        <v>0</v>
      </c>
      <c r="B82" s="303">
        <f>+'406- ENTREGA D EQUIP - N RECEPT'!F101</f>
        <v>0</v>
      </c>
      <c r="C82" s="303" t="str">
        <f>+delivery_events!C$4</f>
        <v/>
      </c>
      <c r="D82" s="414">
        <f>+'406- ENTREGA D EQUIP - N RECEPT'!AY$9</f>
        <v>0</v>
      </c>
      <c r="E82" s="541">
        <f>+'406- ENTREGA D EQUIP - N RECEPT'!AY$3</f>
        <v>0</v>
      </c>
      <c r="F82" s="541">
        <f>'406- ENTREGA D EQUIP - N RECEPT'!AJ$21</f>
        <v>0</v>
      </c>
      <c r="G82" s="541" t="e">
        <f>IFERROR(IFERROR(+VLOOKUP('406- ENTREGA D EQUIP - N RECEPT'!X101,localidades,2,FALSE),VLOOKUP('406- ENTREGA D EQUIP - N RECEPT'!AY86,localidades,2,FALSE)),VLOOKUP('406- ENTREGA D EQUIP - N RECEPT'!AY$5,district_codes,2,FALSE))</f>
        <v>#N/A</v>
      </c>
      <c r="H82" s="564">
        <f>+'406- ENTREGA D EQUIP - N RECEPT'!L101</f>
        <v>0</v>
      </c>
      <c r="I82" s="564">
        <f>+'406- ENTREGA D EQUIP - N RECEPT'!J101</f>
        <v>0</v>
      </c>
      <c r="J82" s="564">
        <f>IF(+'406- ENTREGA D EQUIP - N RECEPT'!X$21=0,'406- ENTREGA D EQUIP - N RECEPT'!AY$6,+'406- ENTREGA D EQUIP - N RECEPT'!X$21)</f>
        <v>0</v>
      </c>
      <c r="K82" s="564">
        <f>'406- ENTREGA D EQUIP - N RECEPT'!AB101</f>
        <v>0</v>
      </c>
      <c r="L82" s="338" t="str">
        <f>IFERROR(VLOOKUP(+'406- ENTREGA D EQUIP - N RECEPT'!AS$17,kites,3,FALSE),"Outro")</f>
        <v>Kit de mecanização + comercialização</v>
      </c>
      <c r="M82" s="338">
        <f>+'406- ENTREGA D EQUIP - N RECEPT'!AS101</f>
        <v>0</v>
      </c>
      <c r="N82" s="338">
        <f>+'406- ENTREGA D EQUIP - N RECEPT'!AT101</f>
        <v>0</v>
      </c>
      <c r="O82" s="338">
        <f>+'406- ENTREGA D EQUIP - N RECEPT'!AU101</f>
        <v>0</v>
      </c>
      <c r="P82" s="338">
        <f>+'406- ENTREGA D EQUIP - N RECEPT'!AV101</f>
        <v>0</v>
      </c>
      <c r="Q82" s="338">
        <f>+'406- ENTREGA D EQUIP - N RECEPT'!AW101</f>
        <v>0</v>
      </c>
      <c r="R82" s="338">
        <f>+'406- ENTREGA D EQUIP - N RECEPT'!AX101</f>
        <v>0</v>
      </c>
      <c r="S82" s="338">
        <f>+'406- ENTREGA D EQUIP - N RECEPT'!AY101</f>
        <v>0</v>
      </c>
      <c r="T82" s="338">
        <f>+'406- ENTREGA D EQUIP - N RECEPT'!AZ101</f>
        <v>0</v>
      </c>
      <c r="U82" s="338">
        <f>+'406- ENTREGA D EQUIP - N RECEPT'!BA101</f>
        <v>0</v>
      </c>
      <c r="V82" s="338">
        <f>+'406- ENTREGA D EQUIP - N RECEPT'!BB101</f>
        <v>0</v>
      </c>
      <c r="W82" s="338">
        <f>+'406- ENTREGA D EQUIP - N RECEPT'!BC101</f>
        <v>0</v>
      </c>
      <c r="X82" s="338">
        <f>+'406- ENTREGA D EQUIP - N RECEPT'!BD101</f>
        <v>0</v>
      </c>
      <c r="Y82" s="338">
        <f>+'406- ENTREGA D EQUIP - N RECEPT'!BE101</f>
        <v>0</v>
      </c>
      <c r="Z82" s="338">
        <f>+'406- ENTREGA D EQUIP - N RECEPT'!BF101</f>
        <v>0</v>
      </c>
      <c r="AA82" s="338">
        <f>+'406- ENTREGA D EQUIP - N RECEPT'!BG101</f>
        <v>0</v>
      </c>
      <c r="AB82" s="338">
        <f>+'406- ENTREGA D EQUIP - N RECEPT'!BH101</f>
        <v>0</v>
      </c>
      <c r="AC82" s="338">
        <f>+'406- ENTREGA D EQUIP - N RECEPT'!BI101</f>
        <v>0</v>
      </c>
      <c r="AD82" s="338">
        <f>+'406- ENTREGA D EQUIP - N RECEPT'!BJ101</f>
        <v>0</v>
      </c>
      <c r="AE82" s="338">
        <f>+'406- ENTREGA D EQUIP - N RECEPT'!BK101</f>
        <v>0</v>
      </c>
      <c r="AF82" s="338">
        <f>+'406- ENTREGA D EQUIP - N RECEPT'!BL101</f>
        <v>0</v>
      </c>
      <c r="AG82" s="338">
        <f>+'406- ENTREGA D EQUIP - N RECEPT'!BM101</f>
        <v>0</v>
      </c>
      <c r="AH82" s="338">
        <f>+'406- ENTREGA D EQUIP - N RECEPT'!BN101</f>
        <v>0</v>
      </c>
      <c r="AI82" s="338">
        <f>+'406- ENTREGA D EQUIP - N RECEPT'!BO101</f>
        <v>0</v>
      </c>
      <c r="AJ82" s="338">
        <f>+'406- ENTREGA D EQUIP - N RECEPT'!BP101</f>
        <v>0</v>
      </c>
      <c r="AK82" s="338">
        <f>+'406- ENTREGA D EQUIP - N RECEPT'!BQ101</f>
        <v>0</v>
      </c>
    </row>
    <row r="83" spans="1:37" hidden="1" x14ac:dyDescent="0.4">
      <c r="A83" s="303">
        <f>+'406- ENTREGA D EQUIP - N RECEPT'!B102</f>
        <v>0</v>
      </c>
      <c r="B83" s="303">
        <f>+'406- ENTREGA D EQUIP - N RECEPT'!F102</f>
        <v>0</v>
      </c>
      <c r="C83" s="303" t="str">
        <f>+delivery_events!C$4</f>
        <v/>
      </c>
      <c r="D83" s="414">
        <f>+'406- ENTREGA D EQUIP - N RECEPT'!AY$9</f>
        <v>0</v>
      </c>
      <c r="E83" s="541">
        <f>+'406- ENTREGA D EQUIP - N RECEPT'!AY$3</f>
        <v>0</v>
      </c>
      <c r="F83" s="541">
        <f>'406- ENTREGA D EQUIP - N RECEPT'!AJ$21</f>
        <v>0</v>
      </c>
      <c r="G83" s="541" t="e">
        <f>IFERROR(IFERROR(+VLOOKUP('406- ENTREGA D EQUIP - N RECEPT'!X102,localidades,2,FALSE),VLOOKUP('406- ENTREGA D EQUIP - N RECEPT'!AY87,localidades,2,FALSE)),VLOOKUP('406- ENTREGA D EQUIP - N RECEPT'!AY$5,district_codes,2,FALSE))</f>
        <v>#N/A</v>
      </c>
      <c r="H83" s="564">
        <f>+'406- ENTREGA D EQUIP - N RECEPT'!L102</f>
        <v>0</v>
      </c>
      <c r="I83" s="564">
        <f>+'406- ENTREGA D EQUIP - N RECEPT'!J102</f>
        <v>0</v>
      </c>
      <c r="J83" s="564">
        <f>IF(+'406- ENTREGA D EQUIP - N RECEPT'!X$21=0,'406- ENTREGA D EQUIP - N RECEPT'!AY$6,+'406- ENTREGA D EQUIP - N RECEPT'!X$21)</f>
        <v>0</v>
      </c>
      <c r="K83" s="564">
        <f>'406- ENTREGA D EQUIP - N RECEPT'!AB102</f>
        <v>0</v>
      </c>
      <c r="L83" s="338" t="str">
        <f>IFERROR(VLOOKUP(+'406- ENTREGA D EQUIP - N RECEPT'!AS$17,kites,3,FALSE),"Outro")</f>
        <v>Kit de mecanização + comercialização</v>
      </c>
      <c r="M83" s="338">
        <f>+'406- ENTREGA D EQUIP - N RECEPT'!AS102</f>
        <v>0</v>
      </c>
      <c r="N83" s="338">
        <f>+'406- ENTREGA D EQUIP - N RECEPT'!AT102</f>
        <v>0</v>
      </c>
      <c r="O83" s="338">
        <f>+'406- ENTREGA D EQUIP - N RECEPT'!AU102</f>
        <v>0</v>
      </c>
      <c r="P83" s="338">
        <f>+'406- ENTREGA D EQUIP - N RECEPT'!AV102</f>
        <v>0</v>
      </c>
      <c r="Q83" s="338">
        <f>+'406- ENTREGA D EQUIP - N RECEPT'!AW102</f>
        <v>0</v>
      </c>
      <c r="R83" s="338">
        <f>+'406- ENTREGA D EQUIP - N RECEPT'!AX102</f>
        <v>0</v>
      </c>
      <c r="S83" s="338">
        <f>+'406- ENTREGA D EQUIP - N RECEPT'!AY102</f>
        <v>0</v>
      </c>
      <c r="T83" s="338">
        <f>+'406- ENTREGA D EQUIP - N RECEPT'!AZ102</f>
        <v>0</v>
      </c>
      <c r="U83" s="338">
        <f>+'406- ENTREGA D EQUIP - N RECEPT'!BA102</f>
        <v>0</v>
      </c>
      <c r="V83" s="338">
        <f>+'406- ENTREGA D EQUIP - N RECEPT'!BB102</f>
        <v>0</v>
      </c>
      <c r="W83" s="338">
        <f>+'406- ENTREGA D EQUIP - N RECEPT'!BC102</f>
        <v>0</v>
      </c>
      <c r="X83" s="338">
        <f>+'406- ENTREGA D EQUIP - N RECEPT'!BD102</f>
        <v>0</v>
      </c>
      <c r="Y83" s="338">
        <f>+'406- ENTREGA D EQUIP - N RECEPT'!BE102</f>
        <v>0</v>
      </c>
      <c r="Z83" s="338">
        <f>+'406- ENTREGA D EQUIP - N RECEPT'!BF102</f>
        <v>0</v>
      </c>
      <c r="AA83" s="338">
        <f>+'406- ENTREGA D EQUIP - N RECEPT'!BG102</f>
        <v>0</v>
      </c>
      <c r="AB83" s="338">
        <f>+'406- ENTREGA D EQUIP - N RECEPT'!BH102</f>
        <v>0</v>
      </c>
      <c r="AC83" s="338">
        <f>+'406- ENTREGA D EQUIP - N RECEPT'!BI102</f>
        <v>0</v>
      </c>
      <c r="AD83" s="338">
        <f>+'406- ENTREGA D EQUIP - N RECEPT'!BJ102</f>
        <v>0</v>
      </c>
      <c r="AE83" s="338">
        <f>+'406- ENTREGA D EQUIP - N RECEPT'!BK102</f>
        <v>0</v>
      </c>
      <c r="AF83" s="338">
        <f>+'406- ENTREGA D EQUIP - N RECEPT'!BL102</f>
        <v>0</v>
      </c>
      <c r="AG83" s="338">
        <f>+'406- ENTREGA D EQUIP - N RECEPT'!BM102</f>
        <v>0</v>
      </c>
      <c r="AH83" s="338">
        <f>+'406- ENTREGA D EQUIP - N RECEPT'!BN102</f>
        <v>0</v>
      </c>
      <c r="AI83" s="338">
        <f>+'406- ENTREGA D EQUIP - N RECEPT'!BO102</f>
        <v>0</v>
      </c>
      <c r="AJ83" s="338">
        <f>+'406- ENTREGA D EQUIP - N RECEPT'!BP102</f>
        <v>0</v>
      </c>
      <c r="AK83" s="338">
        <f>+'406- ENTREGA D EQUIP - N RECEPT'!BQ102</f>
        <v>0</v>
      </c>
    </row>
    <row r="84" spans="1:37" hidden="1" x14ac:dyDescent="0.4">
      <c r="A84" s="303">
        <f>+'406- ENTREGA D EQUIP - N RECEPT'!B103</f>
        <v>0</v>
      </c>
      <c r="B84" s="303">
        <f>+'406- ENTREGA D EQUIP - N RECEPT'!F103</f>
        <v>0</v>
      </c>
      <c r="C84" s="303" t="str">
        <f>+delivery_events!C$4</f>
        <v/>
      </c>
      <c r="D84" s="414">
        <f>+'406- ENTREGA D EQUIP - N RECEPT'!AY$9</f>
        <v>0</v>
      </c>
      <c r="E84" s="541">
        <f>+'406- ENTREGA D EQUIP - N RECEPT'!AY$3</f>
        <v>0</v>
      </c>
      <c r="F84" s="541">
        <f>'406- ENTREGA D EQUIP - N RECEPT'!AJ$21</f>
        <v>0</v>
      </c>
      <c r="G84" s="541" t="e">
        <f>IFERROR(IFERROR(+VLOOKUP('406- ENTREGA D EQUIP - N RECEPT'!X103,localidades,2,FALSE),VLOOKUP('406- ENTREGA D EQUIP - N RECEPT'!AY88,localidades,2,FALSE)),VLOOKUP('406- ENTREGA D EQUIP - N RECEPT'!AY$5,district_codes,2,FALSE))</f>
        <v>#N/A</v>
      </c>
      <c r="H84" s="564">
        <f>+'406- ENTREGA D EQUIP - N RECEPT'!L103</f>
        <v>0</v>
      </c>
      <c r="I84" s="564">
        <f>+'406- ENTREGA D EQUIP - N RECEPT'!J103</f>
        <v>0</v>
      </c>
      <c r="J84" s="564">
        <f>IF(+'406- ENTREGA D EQUIP - N RECEPT'!X$21=0,'406- ENTREGA D EQUIP - N RECEPT'!AY$6,+'406- ENTREGA D EQUIP - N RECEPT'!X$21)</f>
        <v>0</v>
      </c>
      <c r="K84" s="564">
        <f>'406- ENTREGA D EQUIP - N RECEPT'!AB103</f>
        <v>0</v>
      </c>
      <c r="L84" s="338" t="str">
        <f>IFERROR(VLOOKUP(+'406- ENTREGA D EQUIP - N RECEPT'!AS$17,kites,3,FALSE),"Outro")</f>
        <v>Kit de mecanização + comercialização</v>
      </c>
      <c r="M84" s="338">
        <f>+'406- ENTREGA D EQUIP - N RECEPT'!AS103</f>
        <v>0</v>
      </c>
      <c r="N84" s="338">
        <f>+'406- ENTREGA D EQUIP - N RECEPT'!AT103</f>
        <v>0</v>
      </c>
      <c r="O84" s="338">
        <f>+'406- ENTREGA D EQUIP - N RECEPT'!AU103</f>
        <v>0</v>
      </c>
      <c r="P84" s="338">
        <f>+'406- ENTREGA D EQUIP - N RECEPT'!AV103</f>
        <v>0</v>
      </c>
      <c r="Q84" s="338">
        <f>+'406- ENTREGA D EQUIP - N RECEPT'!AW103</f>
        <v>0</v>
      </c>
      <c r="R84" s="338">
        <f>+'406- ENTREGA D EQUIP - N RECEPT'!AX103</f>
        <v>0</v>
      </c>
      <c r="S84" s="338">
        <f>+'406- ENTREGA D EQUIP - N RECEPT'!AY103</f>
        <v>0</v>
      </c>
      <c r="T84" s="338">
        <f>+'406- ENTREGA D EQUIP - N RECEPT'!AZ103</f>
        <v>0</v>
      </c>
      <c r="U84" s="338">
        <f>+'406- ENTREGA D EQUIP - N RECEPT'!BA103</f>
        <v>0</v>
      </c>
      <c r="V84" s="338">
        <f>+'406- ENTREGA D EQUIP - N RECEPT'!BB103</f>
        <v>0</v>
      </c>
      <c r="W84" s="338">
        <f>+'406- ENTREGA D EQUIP - N RECEPT'!BC103</f>
        <v>0</v>
      </c>
      <c r="X84" s="338">
        <f>+'406- ENTREGA D EQUIP - N RECEPT'!BD103</f>
        <v>0</v>
      </c>
      <c r="Y84" s="338">
        <f>+'406- ENTREGA D EQUIP - N RECEPT'!BE103</f>
        <v>0</v>
      </c>
      <c r="Z84" s="338">
        <f>+'406- ENTREGA D EQUIP - N RECEPT'!BF103</f>
        <v>0</v>
      </c>
      <c r="AA84" s="338">
        <f>+'406- ENTREGA D EQUIP - N RECEPT'!BG103</f>
        <v>0</v>
      </c>
      <c r="AB84" s="338">
        <f>+'406- ENTREGA D EQUIP - N RECEPT'!BH103</f>
        <v>0</v>
      </c>
      <c r="AC84" s="338">
        <f>+'406- ENTREGA D EQUIP - N RECEPT'!BI103</f>
        <v>0</v>
      </c>
      <c r="AD84" s="338">
        <f>+'406- ENTREGA D EQUIP - N RECEPT'!BJ103</f>
        <v>0</v>
      </c>
      <c r="AE84" s="338">
        <f>+'406- ENTREGA D EQUIP - N RECEPT'!BK103</f>
        <v>0</v>
      </c>
      <c r="AF84" s="338">
        <f>+'406- ENTREGA D EQUIP - N RECEPT'!BL103</f>
        <v>0</v>
      </c>
      <c r="AG84" s="338">
        <f>+'406- ENTREGA D EQUIP - N RECEPT'!BM103</f>
        <v>0</v>
      </c>
      <c r="AH84" s="338">
        <f>+'406- ENTREGA D EQUIP - N RECEPT'!BN103</f>
        <v>0</v>
      </c>
      <c r="AI84" s="338">
        <f>+'406- ENTREGA D EQUIP - N RECEPT'!BO103</f>
        <v>0</v>
      </c>
      <c r="AJ84" s="338">
        <f>+'406- ENTREGA D EQUIP - N RECEPT'!BP103</f>
        <v>0</v>
      </c>
      <c r="AK84" s="338">
        <f>+'406- ENTREGA D EQUIP - N RECEPT'!BQ103</f>
        <v>0</v>
      </c>
    </row>
    <row r="85" spans="1:37" hidden="1" x14ac:dyDescent="0.4">
      <c r="A85" s="303">
        <f>+'406- ENTREGA D EQUIP - N RECEPT'!B104</f>
        <v>0</v>
      </c>
      <c r="B85" s="303">
        <f>+'406- ENTREGA D EQUIP - N RECEPT'!F104</f>
        <v>0</v>
      </c>
      <c r="C85" s="303" t="str">
        <f>+delivery_events!C$4</f>
        <v/>
      </c>
      <c r="D85" s="414">
        <f>+'406- ENTREGA D EQUIP - N RECEPT'!AY$9</f>
        <v>0</v>
      </c>
      <c r="E85" s="541">
        <f>+'406- ENTREGA D EQUIP - N RECEPT'!AY$3</f>
        <v>0</v>
      </c>
      <c r="F85" s="541">
        <f>'406- ENTREGA D EQUIP - N RECEPT'!AJ$21</f>
        <v>0</v>
      </c>
      <c r="G85" s="541" t="e">
        <f>IFERROR(IFERROR(+VLOOKUP('406- ENTREGA D EQUIP - N RECEPT'!X104,localidades,2,FALSE),VLOOKUP('406- ENTREGA D EQUIP - N RECEPT'!AY89,localidades,2,FALSE)),VLOOKUP('406- ENTREGA D EQUIP - N RECEPT'!AY$5,district_codes,2,FALSE))</f>
        <v>#N/A</v>
      </c>
      <c r="H85" s="564">
        <f>+'406- ENTREGA D EQUIP - N RECEPT'!L104</f>
        <v>0</v>
      </c>
      <c r="I85" s="564">
        <f>+'406- ENTREGA D EQUIP - N RECEPT'!J104</f>
        <v>0</v>
      </c>
      <c r="J85" s="564">
        <f>IF(+'406- ENTREGA D EQUIP - N RECEPT'!X$21=0,'406- ENTREGA D EQUIP - N RECEPT'!AY$6,+'406- ENTREGA D EQUIP - N RECEPT'!X$21)</f>
        <v>0</v>
      </c>
      <c r="K85" s="564">
        <f>'406- ENTREGA D EQUIP - N RECEPT'!AB104</f>
        <v>0</v>
      </c>
      <c r="L85" s="338" t="str">
        <f>IFERROR(VLOOKUP(+'406- ENTREGA D EQUIP - N RECEPT'!AS$17,kites,3,FALSE),"Outro")</f>
        <v>Kit de mecanização + comercialização</v>
      </c>
      <c r="M85" s="338">
        <f>+'406- ENTREGA D EQUIP - N RECEPT'!AS104</f>
        <v>0</v>
      </c>
      <c r="N85" s="338">
        <f>+'406- ENTREGA D EQUIP - N RECEPT'!AT104</f>
        <v>0</v>
      </c>
      <c r="O85" s="338">
        <f>+'406- ENTREGA D EQUIP - N RECEPT'!AU104</f>
        <v>0</v>
      </c>
      <c r="P85" s="338">
        <f>+'406- ENTREGA D EQUIP - N RECEPT'!AV104</f>
        <v>0</v>
      </c>
      <c r="Q85" s="338">
        <f>+'406- ENTREGA D EQUIP - N RECEPT'!AW104</f>
        <v>0</v>
      </c>
      <c r="R85" s="338">
        <f>+'406- ENTREGA D EQUIP - N RECEPT'!AX104</f>
        <v>0</v>
      </c>
      <c r="S85" s="338">
        <f>+'406- ENTREGA D EQUIP - N RECEPT'!AY104</f>
        <v>0</v>
      </c>
      <c r="T85" s="338">
        <f>+'406- ENTREGA D EQUIP - N RECEPT'!AZ104</f>
        <v>0</v>
      </c>
      <c r="U85" s="338">
        <f>+'406- ENTREGA D EQUIP - N RECEPT'!BA104</f>
        <v>0</v>
      </c>
      <c r="V85" s="338">
        <f>+'406- ENTREGA D EQUIP - N RECEPT'!BB104</f>
        <v>0</v>
      </c>
      <c r="W85" s="338">
        <f>+'406- ENTREGA D EQUIP - N RECEPT'!BC104</f>
        <v>0</v>
      </c>
      <c r="X85" s="338">
        <f>+'406- ENTREGA D EQUIP - N RECEPT'!BD104</f>
        <v>0</v>
      </c>
      <c r="Y85" s="338">
        <f>+'406- ENTREGA D EQUIP - N RECEPT'!BE104</f>
        <v>0</v>
      </c>
      <c r="Z85" s="338">
        <f>+'406- ENTREGA D EQUIP - N RECEPT'!BF104</f>
        <v>0</v>
      </c>
      <c r="AA85" s="338">
        <f>+'406- ENTREGA D EQUIP - N RECEPT'!BG104</f>
        <v>0</v>
      </c>
      <c r="AB85" s="338">
        <f>+'406- ENTREGA D EQUIP - N RECEPT'!BH104</f>
        <v>0</v>
      </c>
      <c r="AC85" s="338">
        <f>+'406- ENTREGA D EQUIP - N RECEPT'!BI104</f>
        <v>0</v>
      </c>
      <c r="AD85" s="338">
        <f>+'406- ENTREGA D EQUIP - N RECEPT'!BJ104</f>
        <v>0</v>
      </c>
      <c r="AE85" s="338">
        <f>+'406- ENTREGA D EQUIP - N RECEPT'!BK104</f>
        <v>0</v>
      </c>
      <c r="AF85" s="338">
        <f>+'406- ENTREGA D EQUIP - N RECEPT'!BL104</f>
        <v>0</v>
      </c>
      <c r="AG85" s="338">
        <f>+'406- ENTREGA D EQUIP - N RECEPT'!BM104</f>
        <v>0</v>
      </c>
      <c r="AH85" s="338">
        <f>+'406- ENTREGA D EQUIP - N RECEPT'!BN104</f>
        <v>0</v>
      </c>
      <c r="AI85" s="338">
        <f>+'406- ENTREGA D EQUIP - N RECEPT'!BO104</f>
        <v>0</v>
      </c>
      <c r="AJ85" s="338">
        <f>+'406- ENTREGA D EQUIP - N RECEPT'!BP104</f>
        <v>0</v>
      </c>
      <c r="AK85" s="338">
        <f>+'406- ENTREGA D EQUIP - N RECEPT'!BQ104</f>
        <v>0</v>
      </c>
    </row>
    <row r="86" spans="1:37" hidden="1" x14ac:dyDescent="0.4">
      <c r="A86" s="303">
        <f>+'406- ENTREGA D EQUIP - N RECEPT'!B105</f>
        <v>0</v>
      </c>
      <c r="B86" s="303">
        <f>+'406- ENTREGA D EQUIP - N RECEPT'!F105</f>
        <v>0</v>
      </c>
      <c r="C86" s="303" t="str">
        <f>+delivery_events!C$4</f>
        <v/>
      </c>
      <c r="D86" s="414">
        <f>+'406- ENTREGA D EQUIP - N RECEPT'!AY$9</f>
        <v>0</v>
      </c>
      <c r="E86" s="541">
        <f>+'406- ENTREGA D EQUIP - N RECEPT'!AY$3</f>
        <v>0</v>
      </c>
      <c r="F86" s="541">
        <f>'406- ENTREGA D EQUIP - N RECEPT'!AJ$21</f>
        <v>0</v>
      </c>
      <c r="G86" s="541" t="e">
        <f>IFERROR(IFERROR(+VLOOKUP('406- ENTREGA D EQUIP - N RECEPT'!X105,localidades,2,FALSE),VLOOKUP('406- ENTREGA D EQUIP - N RECEPT'!AY90,localidades,2,FALSE)),VLOOKUP('406- ENTREGA D EQUIP - N RECEPT'!AY$5,district_codes,2,FALSE))</f>
        <v>#N/A</v>
      </c>
      <c r="H86" s="564">
        <f>+'406- ENTREGA D EQUIP - N RECEPT'!L105</f>
        <v>0</v>
      </c>
      <c r="I86" s="564">
        <f>+'406- ENTREGA D EQUIP - N RECEPT'!J105</f>
        <v>0</v>
      </c>
      <c r="J86" s="564">
        <f>IF(+'406- ENTREGA D EQUIP - N RECEPT'!X$21=0,'406- ENTREGA D EQUIP - N RECEPT'!AY$6,+'406- ENTREGA D EQUIP - N RECEPT'!X$21)</f>
        <v>0</v>
      </c>
      <c r="K86" s="564">
        <f>'406- ENTREGA D EQUIP - N RECEPT'!AB105</f>
        <v>0</v>
      </c>
      <c r="L86" s="338" t="str">
        <f>IFERROR(VLOOKUP(+'406- ENTREGA D EQUIP - N RECEPT'!AS$17,kites,3,FALSE),"Outro")</f>
        <v>Kit de mecanização + comercialização</v>
      </c>
      <c r="M86" s="338">
        <f>+'406- ENTREGA D EQUIP - N RECEPT'!AS105</f>
        <v>0</v>
      </c>
      <c r="N86" s="338">
        <f>+'406- ENTREGA D EQUIP - N RECEPT'!AT105</f>
        <v>0</v>
      </c>
      <c r="O86" s="338">
        <f>+'406- ENTREGA D EQUIP - N RECEPT'!AU105</f>
        <v>0</v>
      </c>
      <c r="P86" s="338">
        <f>+'406- ENTREGA D EQUIP - N RECEPT'!AV105</f>
        <v>0</v>
      </c>
      <c r="Q86" s="338">
        <f>+'406- ENTREGA D EQUIP - N RECEPT'!AW105</f>
        <v>0</v>
      </c>
      <c r="R86" s="338">
        <f>+'406- ENTREGA D EQUIP - N RECEPT'!AX105</f>
        <v>0</v>
      </c>
      <c r="S86" s="338">
        <f>+'406- ENTREGA D EQUIP - N RECEPT'!AY105</f>
        <v>0</v>
      </c>
      <c r="T86" s="338">
        <f>+'406- ENTREGA D EQUIP - N RECEPT'!AZ105</f>
        <v>0</v>
      </c>
      <c r="U86" s="338">
        <f>+'406- ENTREGA D EQUIP - N RECEPT'!BA105</f>
        <v>0</v>
      </c>
      <c r="V86" s="338">
        <f>+'406- ENTREGA D EQUIP - N RECEPT'!BB105</f>
        <v>0</v>
      </c>
      <c r="W86" s="338">
        <f>+'406- ENTREGA D EQUIP - N RECEPT'!BC105</f>
        <v>0</v>
      </c>
      <c r="X86" s="338">
        <f>+'406- ENTREGA D EQUIP - N RECEPT'!BD105</f>
        <v>0</v>
      </c>
      <c r="Y86" s="338">
        <f>+'406- ENTREGA D EQUIP - N RECEPT'!BE105</f>
        <v>0</v>
      </c>
      <c r="Z86" s="338">
        <f>+'406- ENTREGA D EQUIP - N RECEPT'!BF105</f>
        <v>0</v>
      </c>
      <c r="AA86" s="338">
        <f>+'406- ENTREGA D EQUIP - N RECEPT'!BG105</f>
        <v>0</v>
      </c>
      <c r="AB86" s="338">
        <f>+'406- ENTREGA D EQUIP - N RECEPT'!BH105</f>
        <v>0</v>
      </c>
      <c r="AC86" s="338">
        <f>+'406- ENTREGA D EQUIP - N RECEPT'!BI105</f>
        <v>0</v>
      </c>
      <c r="AD86" s="338">
        <f>+'406- ENTREGA D EQUIP - N RECEPT'!BJ105</f>
        <v>0</v>
      </c>
      <c r="AE86" s="338">
        <f>+'406- ENTREGA D EQUIP - N RECEPT'!BK105</f>
        <v>0</v>
      </c>
      <c r="AF86" s="338">
        <f>+'406- ENTREGA D EQUIP - N RECEPT'!BL105</f>
        <v>0</v>
      </c>
      <c r="AG86" s="338">
        <f>+'406- ENTREGA D EQUIP - N RECEPT'!BM105</f>
        <v>0</v>
      </c>
      <c r="AH86" s="338">
        <f>+'406- ENTREGA D EQUIP - N RECEPT'!BN105</f>
        <v>0</v>
      </c>
      <c r="AI86" s="338">
        <f>+'406- ENTREGA D EQUIP - N RECEPT'!BO105</f>
        <v>0</v>
      </c>
      <c r="AJ86" s="338">
        <f>+'406- ENTREGA D EQUIP - N RECEPT'!BP105</f>
        <v>0</v>
      </c>
      <c r="AK86" s="338">
        <f>+'406- ENTREGA D EQUIP - N RECEPT'!BQ105</f>
        <v>0</v>
      </c>
    </row>
    <row r="87" spans="1:37" hidden="1" x14ac:dyDescent="0.4">
      <c r="A87" s="303">
        <f>+'406- ENTREGA D EQUIP - N RECEPT'!B106</f>
        <v>0</v>
      </c>
      <c r="B87" s="303">
        <f>+'406- ENTREGA D EQUIP - N RECEPT'!F106</f>
        <v>0</v>
      </c>
      <c r="C87" s="303" t="str">
        <f>+delivery_events!C$4</f>
        <v/>
      </c>
      <c r="D87" s="414">
        <f>+'406- ENTREGA D EQUIP - N RECEPT'!AY$9</f>
        <v>0</v>
      </c>
      <c r="E87" s="541">
        <f>+'406- ENTREGA D EQUIP - N RECEPT'!AY$3</f>
        <v>0</v>
      </c>
      <c r="F87" s="541">
        <f>'406- ENTREGA D EQUIP - N RECEPT'!AJ$21</f>
        <v>0</v>
      </c>
      <c r="G87" s="541" t="e">
        <f>IFERROR(IFERROR(+VLOOKUP('406- ENTREGA D EQUIP - N RECEPT'!X106,localidades,2,FALSE),VLOOKUP('406- ENTREGA D EQUIP - N RECEPT'!AY91,localidades,2,FALSE)),VLOOKUP('406- ENTREGA D EQUIP - N RECEPT'!AY$5,district_codes,2,FALSE))</f>
        <v>#N/A</v>
      </c>
      <c r="H87" s="564">
        <f>+'406- ENTREGA D EQUIP - N RECEPT'!L106</f>
        <v>0</v>
      </c>
      <c r="I87" s="564">
        <f>+'406- ENTREGA D EQUIP - N RECEPT'!J106</f>
        <v>0</v>
      </c>
      <c r="J87" s="564">
        <f>IF(+'406- ENTREGA D EQUIP - N RECEPT'!X$21=0,'406- ENTREGA D EQUIP - N RECEPT'!AY$6,+'406- ENTREGA D EQUIP - N RECEPT'!X$21)</f>
        <v>0</v>
      </c>
      <c r="K87" s="564">
        <f>'406- ENTREGA D EQUIP - N RECEPT'!AB106</f>
        <v>0</v>
      </c>
      <c r="L87" s="338" t="str">
        <f>IFERROR(VLOOKUP(+'406- ENTREGA D EQUIP - N RECEPT'!AS$17,kites,3,FALSE),"Outro")</f>
        <v>Kit de mecanização + comercialização</v>
      </c>
      <c r="M87" s="338">
        <f>+'406- ENTREGA D EQUIP - N RECEPT'!AS106</f>
        <v>0</v>
      </c>
      <c r="N87" s="338">
        <f>+'406- ENTREGA D EQUIP - N RECEPT'!AT106</f>
        <v>0</v>
      </c>
      <c r="O87" s="338">
        <f>+'406- ENTREGA D EQUIP - N RECEPT'!AU106</f>
        <v>0</v>
      </c>
      <c r="P87" s="338">
        <f>+'406- ENTREGA D EQUIP - N RECEPT'!AV106</f>
        <v>0</v>
      </c>
      <c r="Q87" s="338">
        <f>+'406- ENTREGA D EQUIP - N RECEPT'!AW106</f>
        <v>0</v>
      </c>
      <c r="R87" s="338">
        <f>+'406- ENTREGA D EQUIP - N RECEPT'!AX106</f>
        <v>0</v>
      </c>
      <c r="S87" s="338">
        <f>+'406- ENTREGA D EQUIP - N RECEPT'!AY106</f>
        <v>0</v>
      </c>
      <c r="T87" s="338">
        <f>+'406- ENTREGA D EQUIP - N RECEPT'!AZ106</f>
        <v>0</v>
      </c>
      <c r="U87" s="338">
        <f>+'406- ENTREGA D EQUIP - N RECEPT'!BA106</f>
        <v>0</v>
      </c>
      <c r="V87" s="338">
        <f>+'406- ENTREGA D EQUIP - N RECEPT'!BB106</f>
        <v>0</v>
      </c>
      <c r="W87" s="338">
        <f>+'406- ENTREGA D EQUIP - N RECEPT'!BC106</f>
        <v>0</v>
      </c>
      <c r="X87" s="338">
        <f>+'406- ENTREGA D EQUIP - N RECEPT'!BD106</f>
        <v>0</v>
      </c>
      <c r="Y87" s="338">
        <f>+'406- ENTREGA D EQUIP - N RECEPT'!BE106</f>
        <v>0</v>
      </c>
      <c r="Z87" s="338">
        <f>+'406- ENTREGA D EQUIP - N RECEPT'!BF106</f>
        <v>0</v>
      </c>
      <c r="AA87" s="338">
        <f>+'406- ENTREGA D EQUIP - N RECEPT'!BG106</f>
        <v>0</v>
      </c>
      <c r="AB87" s="338">
        <f>+'406- ENTREGA D EQUIP - N RECEPT'!BH106</f>
        <v>0</v>
      </c>
      <c r="AC87" s="338">
        <f>+'406- ENTREGA D EQUIP - N RECEPT'!BI106</f>
        <v>0</v>
      </c>
      <c r="AD87" s="338">
        <f>+'406- ENTREGA D EQUIP - N RECEPT'!BJ106</f>
        <v>0</v>
      </c>
      <c r="AE87" s="338">
        <f>+'406- ENTREGA D EQUIP - N RECEPT'!BK106</f>
        <v>0</v>
      </c>
      <c r="AF87" s="338">
        <f>+'406- ENTREGA D EQUIP - N RECEPT'!BL106</f>
        <v>0</v>
      </c>
      <c r="AG87" s="338">
        <f>+'406- ENTREGA D EQUIP - N RECEPT'!BM106</f>
        <v>0</v>
      </c>
      <c r="AH87" s="338">
        <f>+'406- ENTREGA D EQUIP - N RECEPT'!BN106</f>
        <v>0</v>
      </c>
      <c r="AI87" s="338">
        <f>+'406- ENTREGA D EQUIP - N RECEPT'!BO106</f>
        <v>0</v>
      </c>
      <c r="AJ87" s="338">
        <f>+'406- ENTREGA D EQUIP - N RECEPT'!BP106</f>
        <v>0</v>
      </c>
      <c r="AK87" s="338">
        <f>+'406- ENTREGA D EQUIP - N RECEPT'!BQ106</f>
        <v>0</v>
      </c>
    </row>
    <row r="88" spans="1:37" hidden="1" x14ac:dyDescent="0.4">
      <c r="A88" s="303">
        <f>+'406- ENTREGA D EQUIP - N RECEPT'!B107</f>
        <v>0</v>
      </c>
      <c r="B88" s="303">
        <f>+'406- ENTREGA D EQUIP - N RECEPT'!F107</f>
        <v>0</v>
      </c>
      <c r="C88" s="303" t="str">
        <f>+delivery_events!C$4</f>
        <v/>
      </c>
      <c r="D88" s="414">
        <f>+'406- ENTREGA D EQUIP - N RECEPT'!AY$9</f>
        <v>0</v>
      </c>
      <c r="E88" s="541">
        <f>+'406- ENTREGA D EQUIP - N RECEPT'!AY$3</f>
        <v>0</v>
      </c>
      <c r="F88" s="541">
        <f>'406- ENTREGA D EQUIP - N RECEPT'!AJ$21</f>
        <v>0</v>
      </c>
      <c r="G88" s="541" t="e">
        <f>IFERROR(IFERROR(+VLOOKUP('406- ENTREGA D EQUIP - N RECEPT'!X107,localidades,2,FALSE),VLOOKUP('406- ENTREGA D EQUIP - N RECEPT'!AY92,localidades,2,FALSE)),VLOOKUP('406- ENTREGA D EQUIP - N RECEPT'!AY$5,district_codes,2,FALSE))</f>
        <v>#N/A</v>
      </c>
      <c r="H88" s="564">
        <f>+'406- ENTREGA D EQUIP - N RECEPT'!L107</f>
        <v>0</v>
      </c>
      <c r="I88" s="564">
        <f>+'406- ENTREGA D EQUIP - N RECEPT'!J107</f>
        <v>0</v>
      </c>
      <c r="J88" s="564">
        <f>IF(+'406- ENTREGA D EQUIP - N RECEPT'!X$21=0,'406- ENTREGA D EQUIP - N RECEPT'!AY$6,+'406- ENTREGA D EQUIP - N RECEPT'!X$21)</f>
        <v>0</v>
      </c>
      <c r="K88" s="564">
        <f>'406- ENTREGA D EQUIP - N RECEPT'!AB107</f>
        <v>0</v>
      </c>
      <c r="L88" s="338" t="str">
        <f>IFERROR(VLOOKUP(+'406- ENTREGA D EQUIP - N RECEPT'!AS$17,kites,3,FALSE),"Outro")</f>
        <v>Kit de mecanização + comercialização</v>
      </c>
      <c r="M88" s="338">
        <f>+'406- ENTREGA D EQUIP - N RECEPT'!AS107</f>
        <v>0</v>
      </c>
      <c r="N88" s="338">
        <f>+'406- ENTREGA D EQUIP - N RECEPT'!AT107</f>
        <v>0</v>
      </c>
      <c r="O88" s="338">
        <f>+'406- ENTREGA D EQUIP - N RECEPT'!AU107</f>
        <v>0</v>
      </c>
      <c r="P88" s="338">
        <f>+'406- ENTREGA D EQUIP - N RECEPT'!AV107</f>
        <v>0</v>
      </c>
      <c r="Q88" s="338">
        <f>+'406- ENTREGA D EQUIP - N RECEPT'!AW107</f>
        <v>0</v>
      </c>
      <c r="R88" s="338">
        <f>+'406- ENTREGA D EQUIP - N RECEPT'!AX107</f>
        <v>0</v>
      </c>
      <c r="S88" s="338">
        <f>+'406- ENTREGA D EQUIP - N RECEPT'!AY107</f>
        <v>0</v>
      </c>
      <c r="T88" s="338">
        <f>+'406- ENTREGA D EQUIP - N RECEPT'!AZ107</f>
        <v>0</v>
      </c>
      <c r="U88" s="338">
        <f>+'406- ENTREGA D EQUIP - N RECEPT'!BA107</f>
        <v>0</v>
      </c>
      <c r="V88" s="338">
        <f>+'406- ENTREGA D EQUIP - N RECEPT'!BB107</f>
        <v>0</v>
      </c>
      <c r="W88" s="338">
        <f>+'406- ENTREGA D EQUIP - N RECEPT'!BC107</f>
        <v>0</v>
      </c>
      <c r="X88" s="338">
        <f>+'406- ENTREGA D EQUIP - N RECEPT'!BD107</f>
        <v>0</v>
      </c>
      <c r="Y88" s="338">
        <f>+'406- ENTREGA D EQUIP - N RECEPT'!BE107</f>
        <v>0</v>
      </c>
      <c r="Z88" s="338">
        <f>+'406- ENTREGA D EQUIP - N RECEPT'!BF107</f>
        <v>0</v>
      </c>
      <c r="AA88" s="338">
        <f>+'406- ENTREGA D EQUIP - N RECEPT'!BG107</f>
        <v>0</v>
      </c>
      <c r="AB88" s="338">
        <f>+'406- ENTREGA D EQUIP - N RECEPT'!BH107</f>
        <v>0</v>
      </c>
      <c r="AC88" s="338">
        <f>+'406- ENTREGA D EQUIP - N RECEPT'!BI107</f>
        <v>0</v>
      </c>
      <c r="AD88" s="338">
        <f>+'406- ENTREGA D EQUIP - N RECEPT'!BJ107</f>
        <v>0</v>
      </c>
      <c r="AE88" s="338">
        <f>+'406- ENTREGA D EQUIP - N RECEPT'!BK107</f>
        <v>0</v>
      </c>
      <c r="AF88" s="338">
        <f>+'406- ENTREGA D EQUIP - N RECEPT'!BL107</f>
        <v>0</v>
      </c>
      <c r="AG88" s="338">
        <f>+'406- ENTREGA D EQUIP - N RECEPT'!BM107</f>
        <v>0</v>
      </c>
      <c r="AH88" s="338">
        <f>+'406- ENTREGA D EQUIP - N RECEPT'!BN107</f>
        <v>0</v>
      </c>
      <c r="AI88" s="338">
        <f>+'406- ENTREGA D EQUIP - N RECEPT'!BO107</f>
        <v>0</v>
      </c>
      <c r="AJ88" s="338">
        <f>+'406- ENTREGA D EQUIP - N RECEPT'!BP107</f>
        <v>0</v>
      </c>
      <c r="AK88" s="338">
        <f>+'406- ENTREGA D EQUIP - N RECEPT'!BQ107</f>
        <v>0</v>
      </c>
    </row>
    <row r="89" spans="1:37" hidden="1" x14ac:dyDescent="0.4">
      <c r="A89" s="303">
        <f>+'406- ENTREGA D EQUIP - N RECEPT'!B108</f>
        <v>0</v>
      </c>
      <c r="B89" s="303">
        <f>+'406- ENTREGA D EQUIP - N RECEPT'!F108</f>
        <v>0</v>
      </c>
      <c r="C89" s="303" t="str">
        <f>+delivery_events!C$4</f>
        <v/>
      </c>
      <c r="D89" s="414">
        <f>+'406- ENTREGA D EQUIP - N RECEPT'!AY$9</f>
        <v>0</v>
      </c>
      <c r="E89" s="541">
        <f>+'406- ENTREGA D EQUIP - N RECEPT'!AY$3</f>
        <v>0</v>
      </c>
      <c r="F89" s="541">
        <f>'406- ENTREGA D EQUIP - N RECEPT'!AJ$21</f>
        <v>0</v>
      </c>
      <c r="G89" s="541" t="e">
        <f>IFERROR(IFERROR(+VLOOKUP('406- ENTREGA D EQUIP - N RECEPT'!X108,localidades,2,FALSE),VLOOKUP('406- ENTREGA D EQUIP - N RECEPT'!AY93,localidades,2,FALSE)),VLOOKUP('406- ENTREGA D EQUIP - N RECEPT'!AY$5,district_codes,2,FALSE))</f>
        <v>#N/A</v>
      </c>
      <c r="H89" s="564">
        <f>+'406- ENTREGA D EQUIP - N RECEPT'!L108</f>
        <v>0</v>
      </c>
      <c r="I89" s="564">
        <f>+'406- ENTREGA D EQUIP - N RECEPT'!J108</f>
        <v>0</v>
      </c>
      <c r="J89" s="564">
        <f>IF(+'406- ENTREGA D EQUIP - N RECEPT'!X$21=0,'406- ENTREGA D EQUIP - N RECEPT'!AY$6,+'406- ENTREGA D EQUIP - N RECEPT'!X$21)</f>
        <v>0</v>
      </c>
      <c r="K89" s="564">
        <f>'406- ENTREGA D EQUIP - N RECEPT'!AB108</f>
        <v>0</v>
      </c>
      <c r="L89" s="338" t="str">
        <f>IFERROR(VLOOKUP(+'406- ENTREGA D EQUIP - N RECEPT'!AS$17,kites,3,FALSE),"Outro")</f>
        <v>Kit de mecanização + comercialização</v>
      </c>
      <c r="M89" s="338">
        <f>+'406- ENTREGA D EQUIP - N RECEPT'!AS108</f>
        <v>0</v>
      </c>
      <c r="N89" s="338">
        <f>+'406- ENTREGA D EQUIP - N RECEPT'!AT108</f>
        <v>0</v>
      </c>
      <c r="O89" s="338">
        <f>+'406- ENTREGA D EQUIP - N RECEPT'!AU108</f>
        <v>0</v>
      </c>
      <c r="P89" s="338">
        <f>+'406- ENTREGA D EQUIP - N RECEPT'!AV108</f>
        <v>0</v>
      </c>
      <c r="Q89" s="338">
        <f>+'406- ENTREGA D EQUIP - N RECEPT'!AW108</f>
        <v>0</v>
      </c>
      <c r="R89" s="338">
        <f>+'406- ENTREGA D EQUIP - N RECEPT'!AX108</f>
        <v>0</v>
      </c>
      <c r="S89" s="338">
        <f>+'406- ENTREGA D EQUIP - N RECEPT'!AY108</f>
        <v>0</v>
      </c>
      <c r="T89" s="338">
        <f>+'406- ENTREGA D EQUIP - N RECEPT'!AZ108</f>
        <v>0</v>
      </c>
      <c r="U89" s="338">
        <f>+'406- ENTREGA D EQUIP - N RECEPT'!BA108</f>
        <v>0</v>
      </c>
      <c r="V89" s="338">
        <f>+'406- ENTREGA D EQUIP - N RECEPT'!BB108</f>
        <v>0</v>
      </c>
      <c r="W89" s="338">
        <f>+'406- ENTREGA D EQUIP - N RECEPT'!BC108</f>
        <v>0</v>
      </c>
      <c r="X89" s="338">
        <f>+'406- ENTREGA D EQUIP - N RECEPT'!BD108</f>
        <v>0</v>
      </c>
      <c r="Y89" s="338">
        <f>+'406- ENTREGA D EQUIP - N RECEPT'!BE108</f>
        <v>0</v>
      </c>
      <c r="Z89" s="338">
        <f>+'406- ENTREGA D EQUIP - N RECEPT'!BF108</f>
        <v>0</v>
      </c>
      <c r="AA89" s="338">
        <f>+'406- ENTREGA D EQUIP - N RECEPT'!BG108</f>
        <v>0</v>
      </c>
      <c r="AB89" s="338">
        <f>+'406- ENTREGA D EQUIP - N RECEPT'!BH108</f>
        <v>0</v>
      </c>
      <c r="AC89" s="338">
        <f>+'406- ENTREGA D EQUIP - N RECEPT'!BI108</f>
        <v>0</v>
      </c>
      <c r="AD89" s="338">
        <f>+'406- ENTREGA D EQUIP - N RECEPT'!BJ108</f>
        <v>0</v>
      </c>
      <c r="AE89" s="338">
        <f>+'406- ENTREGA D EQUIP - N RECEPT'!BK108</f>
        <v>0</v>
      </c>
      <c r="AF89" s="338">
        <f>+'406- ENTREGA D EQUIP - N RECEPT'!BL108</f>
        <v>0</v>
      </c>
      <c r="AG89" s="338">
        <f>+'406- ENTREGA D EQUIP - N RECEPT'!BM108</f>
        <v>0</v>
      </c>
      <c r="AH89" s="338">
        <f>+'406- ENTREGA D EQUIP - N RECEPT'!BN108</f>
        <v>0</v>
      </c>
      <c r="AI89" s="338">
        <f>+'406- ENTREGA D EQUIP - N RECEPT'!BO108</f>
        <v>0</v>
      </c>
      <c r="AJ89" s="338">
        <f>+'406- ENTREGA D EQUIP - N RECEPT'!BP108</f>
        <v>0</v>
      </c>
      <c r="AK89" s="338">
        <f>+'406- ENTREGA D EQUIP - N RECEPT'!BQ108</f>
        <v>0</v>
      </c>
    </row>
    <row r="90" spans="1:37" hidden="1" x14ac:dyDescent="0.4">
      <c r="A90" s="303">
        <f>+'406- ENTREGA D EQUIP - N RECEPT'!B109</f>
        <v>0</v>
      </c>
      <c r="B90" s="303">
        <f>+'406- ENTREGA D EQUIP - N RECEPT'!F109</f>
        <v>0</v>
      </c>
      <c r="C90" s="303" t="str">
        <f>+delivery_events!C$4</f>
        <v/>
      </c>
      <c r="D90" s="414">
        <f>+'406- ENTREGA D EQUIP - N RECEPT'!AY$9</f>
        <v>0</v>
      </c>
      <c r="E90" s="541">
        <f>+'406- ENTREGA D EQUIP - N RECEPT'!AY$3</f>
        <v>0</v>
      </c>
      <c r="F90" s="541">
        <f>'406- ENTREGA D EQUIP - N RECEPT'!AJ$21</f>
        <v>0</v>
      </c>
      <c r="G90" s="541" t="e">
        <f>IFERROR(IFERROR(+VLOOKUP('406- ENTREGA D EQUIP - N RECEPT'!X109,localidades,2,FALSE),VLOOKUP('406- ENTREGA D EQUIP - N RECEPT'!AY94,localidades,2,FALSE)),VLOOKUP('406- ENTREGA D EQUIP - N RECEPT'!AY$5,district_codes,2,FALSE))</f>
        <v>#N/A</v>
      </c>
      <c r="H90" s="564">
        <f>+'406- ENTREGA D EQUIP - N RECEPT'!L109</f>
        <v>0</v>
      </c>
      <c r="I90" s="564">
        <f>+'406- ENTREGA D EQUIP - N RECEPT'!J109</f>
        <v>0</v>
      </c>
      <c r="J90" s="564">
        <f>IF(+'406- ENTREGA D EQUIP - N RECEPT'!X$21=0,'406- ENTREGA D EQUIP - N RECEPT'!AY$6,+'406- ENTREGA D EQUIP - N RECEPT'!X$21)</f>
        <v>0</v>
      </c>
      <c r="K90" s="564">
        <f>'406- ENTREGA D EQUIP - N RECEPT'!AB109</f>
        <v>0</v>
      </c>
      <c r="L90" s="338" t="str">
        <f>IFERROR(VLOOKUP(+'406- ENTREGA D EQUIP - N RECEPT'!AS$17,kites,3,FALSE),"Outro")</f>
        <v>Kit de mecanização + comercialização</v>
      </c>
      <c r="M90" s="338">
        <f>+'406- ENTREGA D EQUIP - N RECEPT'!AS109</f>
        <v>0</v>
      </c>
      <c r="N90" s="338">
        <f>+'406- ENTREGA D EQUIP - N RECEPT'!AT109</f>
        <v>0</v>
      </c>
      <c r="O90" s="338">
        <f>+'406- ENTREGA D EQUIP - N RECEPT'!AU109</f>
        <v>0</v>
      </c>
      <c r="P90" s="338">
        <f>+'406- ENTREGA D EQUIP - N RECEPT'!AV109</f>
        <v>0</v>
      </c>
      <c r="Q90" s="338">
        <f>+'406- ENTREGA D EQUIP - N RECEPT'!AW109</f>
        <v>0</v>
      </c>
      <c r="R90" s="338">
        <f>+'406- ENTREGA D EQUIP - N RECEPT'!AX109</f>
        <v>0</v>
      </c>
      <c r="S90" s="338">
        <f>+'406- ENTREGA D EQUIP - N RECEPT'!AY109</f>
        <v>0</v>
      </c>
      <c r="T90" s="338">
        <f>+'406- ENTREGA D EQUIP - N RECEPT'!AZ109</f>
        <v>0</v>
      </c>
      <c r="U90" s="338">
        <f>+'406- ENTREGA D EQUIP - N RECEPT'!BA109</f>
        <v>0</v>
      </c>
      <c r="V90" s="338">
        <f>+'406- ENTREGA D EQUIP - N RECEPT'!BB109</f>
        <v>0</v>
      </c>
      <c r="W90" s="338">
        <f>+'406- ENTREGA D EQUIP - N RECEPT'!BC109</f>
        <v>0</v>
      </c>
      <c r="X90" s="338">
        <f>+'406- ENTREGA D EQUIP - N RECEPT'!BD109</f>
        <v>0</v>
      </c>
      <c r="Y90" s="338">
        <f>+'406- ENTREGA D EQUIP - N RECEPT'!BE109</f>
        <v>0</v>
      </c>
      <c r="Z90" s="338">
        <f>+'406- ENTREGA D EQUIP - N RECEPT'!BF109</f>
        <v>0</v>
      </c>
      <c r="AA90" s="338">
        <f>+'406- ENTREGA D EQUIP - N RECEPT'!BG109</f>
        <v>0</v>
      </c>
      <c r="AB90" s="338">
        <f>+'406- ENTREGA D EQUIP - N RECEPT'!BH109</f>
        <v>0</v>
      </c>
      <c r="AC90" s="338">
        <f>+'406- ENTREGA D EQUIP - N RECEPT'!BI109</f>
        <v>0</v>
      </c>
      <c r="AD90" s="338">
        <f>+'406- ENTREGA D EQUIP - N RECEPT'!BJ109</f>
        <v>0</v>
      </c>
      <c r="AE90" s="338">
        <f>+'406- ENTREGA D EQUIP - N RECEPT'!BK109</f>
        <v>0</v>
      </c>
      <c r="AF90" s="338">
        <f>+'406- ENTREGA D EQUIP - N RECEPT'!BL109</f>
        <v>0</v>
      </c>
      <c r="AG90" s="338">
        <f>+'406- ENTREGA D EQUIP - N RECEPT'!BM109</f>
        <v>0</v>
      </c>
      <c r="AH90" s="338">
        <f>+'406- ENTREGA D EQUIP - N RECEPT'!BN109</f>
        <v>0</v>
      </c>
      <c r="AI90" s="338">
        <f>+'406- ENTREGA D EQUIP - N RECEPT'!BO109</f>
        <v>0</v>
      </c>
      <c r="AJ90" s="338">
        <f>+'406- ENTREGA D EQUIP - N RECEPT'!BP109</f>
        <v>0</v>
      </c>
      <c r="AK90" s="338">
        <f>+'406- ENTREGA D EQUIP - N RECEPT'!BQ109</f>
        <v>0</v>
      </c>
    </row>
    <row r="91" spans="1:37" hidden="1" x14ac:dyDescent="0.4">
      <c r="A91" s="303">
        <f>+'406- ENTREGA D EQUIP - N RECEPT'!B110</f>
        <v>0</v>
      </c>
      <c r="B91" s="303">
        <f>+'406- ENTREGA D EQUIP - N RECEPT'!F110</f>
        <v>0</v>
      </c>
      <c r="C91" s="303" t="str">
        <f>+delivery_events!C$4</f>
        <v/>
      </c>
      <c r="D91" s="414">
        <f>+'406- ENTREGA D EQUIP - N RECEPT'!AY$9</f>
        <v>0</v>
      </c>
      <c r="E91" s="541">
        <f>+'406- ENTREGA D EQUIP - N RECEPT'!AY$3</f>
        <v>0</v>
      </c>
      <c r="F91" s="541">
        <f>'406- ENTREGA D EQUIP - N RECEPT'!AJ$21</f>
        <v>0</v>
      </c>
      <c r="G91" s="541" t="e">
        <f>IFERROR(IFERROR(+VLOOKUP('406- ENTREGA D EQUIP - N RECEPT'!X110,localidades,2,FALSE),VLOOKUP('406- ENTREGA D EQUIP - N RECEPT'!AY95,localidades,2,FALSE)),VLOOKUP('406- ENTREGA D EQUIP - N RECEPT'!AY$5,district_codes,2,FALSE))</f>
        <v>#N/A</v>
      </c>
      <c r="H91" s="564">
        <f>+'406- ENTREGA D EQUIP - N RECEPT'!L110</f>
        <v>0</v>
      </c>
      <c r="I91" s="564">
        <f>+'406- ENTREGA D EQUIP - N RECEPT'!J110</f>
        <v>0</v>
      </c>
      <c r="J91" s="564">
        <f>IF(+'406- ENTREGA D EQUIP - N RECEPT'!X$21=0,'406- ENTREGA D EQUIP - N RECEPT'!AY$6,+'406- ENTREGA D EQUIP - N RECEPT'!X$21)</f>
        <v>0</v>
      </c>
      <c r="K91" s="564">
        <f>'406- ENTREGA D EQUIP - N RECEPT'!AB110</f>
        <v>0</v>
      </c>
      <c r="L91" s="338" t="str">
        <f>IFERROR(VLOOKUP(+'406- ENTREGA D EQUIP - N RECEPT'!AS$17,kites,3,FALSE),"Outro")</f>
        <v>Kit de mecanização + comercialização</v>
      </c>
      <c r="M91" s="338">
        <f>+'406- ENTREGA D EQUIP - N RECEPT'!AS110</f>
        <v>0</v>
      </c>
      <c r="N91" s="338">
        <f>+'406- ENTREGA D EQUIP - N RECEPT'!AT110</f>
        <v>0</v>
      </c>
      <c r="O91" s="338">
        <f>+'406- ENTREGA D EQUIP - N RECEPT'!AU110</f>
        <v>0</v>
      </c>
      <c r="P91" s="338">
        <f>+'406- ENTREGA D EQUIP - N RECEPT'!AV110</f>
        <v>0</v>
      </c>
      <c r="Q91" s="338">
        <f>+'406- ENTREGA D EQUIP - N RECEPT'!AW110</f>
        <v>0</v>
      </c>
      <c r="R91" s="338">
        <f>+'406- ENTREGA D EQUIP - N RECEPT'!AX110</f>
        <v>0</v>
      </c>
      <c r="S91" s="338">
        <f>+'406- ENTREGA D EQUIP - N RECEPT'!AY110</f>
        <v>0</v>
      </c>
      <c r="T91" s="338">
        <f>+'406- ENTREGA D EQUIP - N RECEPT'!AZ110</f>
        <v>0</v>
      </c>
      <c r="U91" s="338">
        <f>+'406- ENTREGA D EQUIP - N RECEPT'!BA110</f>
        <v>0</v>
      </c>
      <c r="V91" s="338">
        <f>+'406- ENTREGA D EQUIP - N RECEPT'!BB110</f>
        <v>0</v>
      </c>
      <c r="W91" s="338">
        <f>+'406- ENTREGA D EQUIP - N RECEPT'!BC110</f>
        <v>0</v>
      </c>
      <c r="X91" s="338">
        <f>+'406- ENTREGA D EQUIP - N RECEPT'!BD110</f>
        <v>0</v>
      </c>
      <c r="Y91" s="338">
        <f>+'406- ENTREGA D EQUIP - N RECEPT'!BE110</f>
        <v>0</v>
      </c>
      <c r="Z91" s="338">
        <f>+'406- ENTREGA D EQUIP - N RECEPT'!BF110</f>
        <v>0</v>
      </c>
      <c r="AA91" s="338">
        <f>+'406- ENTREGA D EQUIP - N RECEPT'!BG110</f>
        <v>0</v>
      </c>
      <c r="AB91" s="338">
        <f>+'406- ENTREGA D EQUIP - N RECEPT'!BH110</f>
        <v>0</v>
      </c>
      <c r="AC91" s="338">
        <f>+'406- ENTREGA D EQUIP - N RECEPT'!BI110</f>
        <v>0</v>
      </c>
      <c r="AD91" s="338">
        <f>+'406- ENTREGA D EQUIP - N RECEPT'!BJ110</f>
        <v>0</v>
      </c>
      <c r="AE91" s="338">
        <f>+'406- ENTREGA D EQUIP - N RECEPT'!BK110</f>
        <v>0</v>
      </c>
      <c r="AF91" s="338">
        <f>+'406- ENTREGA D EQUIP - N RECEPT'!BL110</f>
        <v>0</v>
      </c>
      <c r="AG91" s="338">
        <f>+'406- ENTREGA D EQUIP - N RECEPT'!BM110</f>
        <v>0</v>
      </c>
      <c r="AH91" s="338">
        <f>+'406- ENTREGA D EQUIP - N RECEPT'!BN110</f>
        <v>0</v>
      </c>
      <c r="AI91" s="338">
        <f>+'406- ENTREGA D EQUIP - N RECEPT'!BO110</f>
        <v>0</v>
      </c>
      <c r="AJ91" s="338">
        <f>+'406- ENTREGA D EQUIP - N RECEPT'!BP110</f>
        <v>0</v>
      </c>
      <c r="AK91" s="338">
        <f>+'406- ENTREGA D EQUIP - N RECEPT'!BQ110</f>
        <v>0</v>
      </c>
    </row>
    <row r="92" spans="1:37" hidden="1" x14ac:dyDescent="0.4">
      <c r="A92" s="303">
        <f>+'406- ENTREGA D EQUIP - N RECEPT'!B111</f>
        <v>0</v>
      </c>
      <c r="B92" s="303">
        <f>+'406- ENTREGA D EQUIP - N RECEPT'!F111</f>
        <v>0</v>
      </c>
      <c r="C92" s="303" t="str">
        <f>+delivery_events!C$4</f>
        <v/>
      </c>
      <c r="D92" s="414">
        <f>+'406- ENTREGA D EQUIP - N RECEPT'!AY$9</f>
        <v>0</v>
      </c>
      <c r="E92" s="541">
        <f>+'406- ENTREGA D EQUIP - N RECEPT'!AY$3</f>
        <v>0</v>
      </c>
      <c r="F92" s="541">
        <f>'406- ENTREGA D EQUIP - N RECEPT'!AJ$21</f>
        <v>0</v>
      </c>
      <c r="G92" s="541" t="e">
        <f>IFERROR(IFERROR(+VLOOKUP('406- ENTREGA D EQUIP - N RECEPT'!X111,localidades,2,FALSE),VLOOKUP('406- ENTREGA D EQUIP - N RECEPT'!AY96,localidades,2,FALSE)),VLOOKUP('406- ENTREGA D EQUIP - N RECEPT'!AY$5,district_codes,2,FALSE))</f>
        <v>#N/A</v>
      </c>
      <c r="H92" s="564">
        <f>+'406- ENTREGA D EQUIP - N RECEPT'!L111</f>
        <v>0</v>
      </c>
      <c r="I92" s="564">
        <f>+'406- ENTREGA D EQUIP - N RECEPT'!J111</f>
        <v>0</v>
      </c>
      <c r="J92" s="564">
        <f>IF(+'406- ENTREGA D EQUIP - N RECEPT'!X$21=0,'406- ENTREGA D EQUIP - N RECEPT'!AY$6,+'406- ENTREGA D EQUIP - N RECEPT'!X$21)</f>
        <v>0</v>
      </c>
      <c r="K92" s="564">
        <f>'406- ENTREGA D EQUIP - N RECEPT'!AB111</f>
        <v>0</v>
      </c>
      <c r="L92" s="338" t="str">
        <f>IFERROR(VLOOKUP(+'406- ENTREGA D EQUIP - N RECEPT'!AS$17,kites,3,FALSE),"Outro")</f>
        <v>Kit de mecanização + comercialização</v>
      </c>
      <c r="M92" s="338">
        <f>+'406- ENTREGA D EQUIP - N RECEPT'!AS111</f>
        <v>0</v>
      </c>
      <c r="N92" s="338">
        <f>+'406- ENTREGA D EQUIP - N RECEPT'!AT111</f>
        <v>0</v>
      </c>
      <c r="O92" s="338">
        <f>+'406- ENTREGA D EQUIP - N RECEPT'!AU111</f>
        <v>0</v>
      </c>
      <c r="P92" s="338">
        <f>+'406- ENTREGA D EQUIP - N RECEPT'!AV111</f>
        <v>0</v>
      </c>
      <c r="Q92" s="338">
        <f>+'406- ENTREGA D EQUIP - N RECEPT'!AW111</f>
        <v>0</v>
      </c>
      <c r="R92" s="338">
        <f>+'406- ENTREGA D EQUIP - N RECEPT'!AX111</f>
        <v>0</v>
      </c>
      <c r="S92" s="338">
        <f>+'406- ENTREGA D EQUIP - N RECEPT'!AY111</f>
        <v>0</v>
      </c>
      <c r="T92" s="338">
        <f>+'406- ENTREGA D EQUIP - N RECEPT'!AZ111</f>
        <v>0</v>
      </c>
      <c r="U92" s="338">
        <f>+'406- ENTREGA D EQUIP - N RECEPT'!BA111</f>
        <v>0</v>
      </c>
      <c r="V92" s="338">
        <f>+'406- ENTREGA D EQUIP - N RECEPT'!BB111</f>
        <v>0</v>
      </c>
      <c r="W92" s="338">
        <f>+'406- ENTREGA D EQUIP - N RECEPT'!BC111</f>
        <v>0</v>
      </c>
      <c r="X92" s="338">
        <f>+'406- ENTREGA D EQUIP - N RECEPT'!BD111</f>
        <v>0</v>
      </c>
      <c r="Y92" s="338">
        <f>+'406- ENTREGA D EQUIP - N RECEPT'!BE111</f>
        <v>0</v>
      </c>
      <c r="Z92" s="338">
        <f>+'406- ENTREGA D EQUIP - N RECEPT'!BF111</f>
        <v>0</v>
      </c>
      <c r="AA92" s="338">
        <f>+'406- ENTREGA D EQUIP - N RECEPT'!BG111</f>
        <v>0</v>
      </c>
      <c r="AB92" s="338">
        <f>+'406- ENTREGA D EQUIP - N RECEPT'!BH111</f>
        <v>0</v>
      </c>
      <c r="AC92" s="338">
        <f>+'406- ENTREGA D EQUIP - N RECEPT'!BI111</f>
        <v>0</v>
      </c>
      <c r="AD92" s="338">
        <f>+'406- ENTREGA D EQUIP - N RECEPT'!BJ111</f>
        <v>0</v>
      </c>
      <c r="AE92" s="338">
        <f>+'406- ENTREGA D EQUIP - N RECEPT'!BK111</f>
        <v>0</v>
      </c>
      <c r="AF92" s="338">
        <f>+'406- ENTREGA D EQUIP - N RECEPT'!BL111</f>
        <v>0</v>
      </c>
      <c r="AG92" s="338">
        <f>+'406- ENTREGA D EQUIP - N RECEPT'!BM111</f>
        <v>0</v>
      </c>
      <c r="AH92" s="338">
        <f>+'406- ENTREGA D EQUIP - N RECEPT'!BN111</f>
        <v>0</v>
      </c>
      <c r="AI92" s="338">
        <f>+'406- ENTREGA D EQUIP - N RECEPT'!BO111</f>
        <v>0</v>
      </c>
      <c r="AJ92" s="338">
        <f>+'406- ENTREGA D EQUIP - N RECEPT'!BP111</f>
        <v>0</v>
      </c>
      <c r="AK92" s="338">
        <f>+'406- ENTREGA D EQUIP - N RECEPT'!BQ111</f>
        <v>0</v>
      </c>
    </row>
    <row r="93" spans="1:37" hidden="1" x14ac:dyDescent="0.4">
      <c r="A93" s="303">
        <f>+'406- ENTREGA D EQUIP - N RECEPT'!B112</f>
        <v>0</v>
      </c>
      <c r="B93" s="303">
        <f>+'406- ENTREGA D EQUIP - N RECEPT'!F112</f>
        <v>0</v>
      </c>
      <c r="C93" s="303" t="str">
        <f>+delivery_events!C$4</f>
        <v/>
      </c>
      <c r="D93" s="414">
        <f>+'406- ENTREGA D EQUIP - N RECEPT'!AY$9</f>
        <v>0</v>
      </c>
      <c r="E93" s="541">
        <f>+'406- ENTREGA D EQUIP - N RECEPT'!AY$3</f>
        <v>0</v>
      </c>
      <c r="F93" s="541">
        <f>'406- ENTREGA D EQUIP - N RECEPT'!AJ$21</f>
        <v>0</v>
      </c>
      <c r="G93" s="541" t="e">
        <f>IFERROR(IFERROR(+VLOOKUP('406- ENTREGA D EQUIP - N RECEPT'!X112,localidades,2,FALSE),VLOOKUP('406- ENTREGA D EQUIP - N RECEPT'!AY97,localidades,2,FALSE)),VLOOKUP('406- ENTREGA D EQUIP - N RECEPT'!AY$5,district_codes,2,FALSE))</f>
        <v>#N/A</v>
      </c>
      <c r="H93" s="564">
        <f>+'406- ENTREGA D EQUIP - N RECEPT'!L112</f>
        <v>0</v>
      </c>
      <c r="I93" s="564">
        <f>+'406- ENTREGA D EQUIP - N RECEPT'!J112</f>
        <v>0</v>
      </c>
      <c r="J93" s="564">
        <f>IF(+'406- ENTREGA D EQUIP - N RECEPT'!X$21=0,'406- ENTREGA D EQUIP - N RECEPT'!AY$6,+'406- ENTREGA D EQUIP - N RECEPT'!X$21)</f>
        <v>0</v>
      </c>
      <c r="K93" s="564">
        <f>'406- ENTREGA D EQUIP - N RECEPT'!AB112</f>
        <v>0</v>
      </c>
      <c r="L93" s="338" t="str">
        <f>IFERROR(VLOOKUP(+'406- ENTREGA D EQUIP - N RECEPT'!AS$17,kites,3,FALSE),"Outro")</f>
        <v>Kit de mecanização + comercialização</v>
      </c>
      <c r="M93" s="338">
        <f>+'406- ENTREGA D EQUIP - N RECEPT'!AS112</f>
        <v>0</v>
      </c>
      <c r="N93" s="338">
        <f>+'406- ENTREGA D EQUIP - N RECEPT'!AT112</f>
        <v>0</v>
      </c>
      <c r="O93" s="338">
        <f>+'406- ENTREGA D EQUIP - N RECEPT'!AU112</f>
        <v>0</v>
      </c>
      <c r="P93" s="338">
        <f>+'406- ENTREGA D EQUIP - N RECEPT'!AV112</f>
        <v>0</v>
      </c>
      <c r="Q93" s="338">
        <f>+'406- ENTREGA D EQUIP - N RECEPT'!AW112</f>
        <v>0</v>
      </c>
      <c r="R93" s="338">
        <f>+'406- ENTREGA D EQUIP - N RECEPT'!AX112</f>
        <v>0</v>
      </c>
      <c r="S93" s="338">
        <f>+'406- ENTREGA D EQUIP - N RECEPT'!AY112</f>
        <v>0</v>
      </c>
      <c r="T93" s="338">
        <f>+'406- ENTREGA D EQUIP - N RECEPT'!AZ112</f>
        <v>0</v>
      </c>
      <c r="U93" s="338">
        <f>+'406- ENTREGA D EQUIP - N RECEPT'!BA112</f>
        <v>0</v>
      </c>
      <c r="V93" s="338">
        <f>+'406- ENTREGA D EQUIP - N RECEPT'!BB112</f>
        <v>0</v>
      </c>
      <c r="W93" s="338">
        <f>+'406- ENTREGA D EQUIP - N RECEPT'!BC112</f>
        <v>0</v>
      </c>
      <c r="X93" s="338">
        <f>+'406- ENTREGA D EQUIP - N RECEPT'!BD112</f>
        <v>0</v>
      </c>
      <c r="Y93" s="338">
        <f>+'406- ENTREGA D EQUIP - N RECEPT'!BE112</f>
        <v>0</v>
      </c>
      <c r="Z93" s="338">
        <f>+'406- ENTREGA D EQUIP - N RECEPT'!BF112</f>
        <v>0</v>
      </c>
      <c r="AA93" s="338">
        <f>+'406- ENTREGA D EQUIP - N RECEPT'!BG112</f>
        <v>0</v>
      </c>
      <c r="AB93" s="338">
        <f>+'406- ENTREGA D EQUIP - N RECEPT'!BH112</f>
        <v>0</v>
      </c>
      <c r="AC93" s="338">
        <f>+'406- ENTREGA D EQUIP - N RECEPT'!BI112</f>
        <v>0</v>
      </c>
      <c r="AD93" s="338">
        <f>+'406- ENTREGA D EQUIP - N RECEPT'!BJ112</f>
        <v>0</v>
      </c>
      <c r="AE93" s="338">
        <f>+'406- ENTREGA D EQUIP - N RECEPT'!BK112</f>
        <v>0</v>
      </c>
      <c r="AF93" s="338">
        <f>+'406- ENTREGA D EQUIP - N RECEPT'!BL112</f>
        <v>0</v>
      </c>
      <c r="AG93" s="338">
        <f>+'406- ENTREGA D EQUIP - N RECEPT'!BM112</f>
        <v>0</v>
      </c>
      <c r="AH93" s="338">
        <f>+'406- ENTREGA D EQUIP - N RECEPT'!BN112</f>
        <v>0</v>
      </c>
      <c r="AI93" s="338">
        <f>+'406- ENTREGA D EQUIP - N RECEPT'!BO112</f>
        <v>0</v>
      </c>
      <c r="AJ93" s="338">
        <f>+'406- ENTREGA D EQUIP - N RECEPT'!BP112</f>
        <v>0</v>
      </c>
      <c r="AK93" s="338">
        <f>+'406- ENTREGA D EQUIP - N RECEPT'!BQ112</f>
        <v>0</v>
      </c>
    </row>
    <row r="94" spans="1:37" hidden="1" x14ac:dyDescent="0.4">
      <c r="A94" s="303">
        <f>+'406- ENTREGA D EQUIP - N RECEPT'!B113</f>
        <v>0</v>
      </c>
      <c r="B94" s="303">
        <f>+'406- ENTREGA D EQUIP - N RECEPT'!F113</f>
        <v>0</v>
      </c>
      <c r="C94" s="303" t="str">
        <f>+delivery_events!C$4</f>
        <v/>
      </c>
      <c r="D94" s="414">
        <f>+'406- ENTREGA D EQUIP - N RECEPT'!AY$9</f>
        <v>0</v>
      </c>
      <c r="E94" s="541">
        <f>+'406- ENTREGA D EQUIP - N RECEPT'!AY$3</f>
        <v>0</v>
      </c>
      <c r="F94" s="541">
        <f>'406- ENTREGA D EQUIP - N RECEPT'!AJ$21</f>
        <v>0</v>
      </c>
      <c r="G94" s="541" t="e">
        <f>IFERROR(IFERROR(+VLOOKUP('406- ENTREGA D EQUIP - N RECEPT'!X113,localidades,2,FALSE),VLOOKUP('406- ENTREGA D EQUIP - N RECEPT'!AY98,localidades,2,FALSE)),VLOOKUP('406- ENTREGA D EQUIP - N RECEPT'!AY$5,district_codes,2,FALSE))</f>
        <v>#N/A</v>
      </c>
      <c r="H94" s="564">
        <f>+'406- ENTREGA D EQUIP - N RECEPT'!L113</f>
        <v>0</v>
      </c>
      <c r="I94" s="564">
        <f>+'406- ENTREGA D EQUIP - N RECEPT'!J113</f>
        <v>0</v>
      </c>
      <c r="J94" s="564">
        <f>IF(+'406- ENTREGA D EQUIP - N RECEPT'!X$21=0,'406- ENTREGA D EQUIP - N RECEPT'!AY$6,+'406- ENTREGA D EQUIP - N RECEPT'!X$21)</f>
        <v>0</v>
      </c>
      <c r="K94" s="564">
        <f>'406- ENTREGA D EQUIP - N RECEPT'!AB113</f>
        <v>0</v>
      </c>
      <c r="L94" s="338" t="str">
        <f>IFERROR(VLOOKUP(+'406- ENTREGA D EQUIP - N RECEPT'!AS$17,kites,3,FALSE),"Outro")</f>
        <v>Kit de mecanização + comercialização</v>
      </c>
      <c r="M94" s="338">
        <f>+'406- ENTREGA D EQUIP - N RECEPT'!AS113</f>
        <v>0</v>
      </c>
      <c r="N94" s="338">
        <f>+'406- ENTREGA D EQUIP - N RECEPT'!AT113</f>
        <v>0</v>
      </c>
      <c r="O94" s="338">
        <f>+'406- ENTREGA D EQUIP - N RECEPT'!AU113</f>
        <v>0</v>
      </c>
      <c r="P94" s="338">
        <f>+'406- ENTREGA D EQUIP - N RECEPT'!AV113</f>
        <v>0</v>
      </c>
      <c r="Q94" s="338">
        <f>+'406- ENTREGA D EQUIP - N RECEPT'!AW113</f>
        <v>0</v>
      </c>
      <c r="R94" s="338">
        <f>+'406- ENTREGA D EQUIP - N RECEPT'!AX113</f>
        <v>0</v>
      </c>
      <c r="S94" s="338">
        <f>+'406- ENTREGA D EQUIP - N RECEPT'!AY113</f>
        <v>0</v>
      </c>
      <c r="T94" s="338">
        <f>+'406- ENTREGA D EQUIP - N RECEPT'!AZ113</f>
        <v>0</v>
      </c>
      <c r="U94" s="338">
        <f>+'406- ENTREGA D EQUIP - N RECEPT'!BA113</f>
        <v>0</v>
      </c>
      <c r="V94" s="338">
        <f>+'406- ENTREGA D EQUIP - N RECEPT'!BB113</f>
        <v>0</v>
      </c>
      <c r="W94" s="338">
        <f>+'406- ENTREGA D EQUIP - N RECEPT'!BC113</f>
        <v>0</v>
      </c>
      <c r="X94" s="338">
        <f>+'406- ENTREGA D EQUIP - N RECEPT'!BD113</f>
        <v>0</v>
      </c>
      <c r="Y94" s="338">
        <f>+'406- ENTREGA D EQUIP - N RECEPT'!BE113</f>
        <v>0</v>
      </c>
      <c r="Z94" s="338">
        <f>+'406- ENTREGA D EQUIP - N RECEPT'!BF113</f>
        <v>0</v>
      </c>
      <c r="AA94" s="338">
        <f>+'406- ENTREGA D EQUIP - N RECEPT'!BG113</f>
        <v>0</v>
      </c>
      <c r="AB94" s="338">
        <f>+'406- ENTREGA D EQUIP - N RECEPT'!BH113</f>
        <v>0</v>
      </c>
      <c r="AC94" s="338">
        <f>+'406- ENTREGA D EQUIP - N RECEPT'!BI113</f>
        <v>0</v>
      </c>
      <c r="AD94" s="338">
        <f>+'406- ENTREGA D EQUIP - N RECEPT'!BJ113</f>
        <v>0</v>
      </c>
      <c r="AE94" s="338">
        <f>+'406- ENTREGA D EQUIP - N RECEPT'!BK113</f>
        <v>0</v>
      </c>
      <c r="AF94" s="338">
        <f>+'406- ENTREGA D EQUIP - N RECEPT'!BL113</f>
        <v>0</v>
      </c>
      <c r="AG94" s="338">
        <f>+'406- ENTREGA D EQUIP - N RECEPT'!BM113</f>
        <v>0</v>
      </c>
      <c r="AH94" s="338">
        <f>+'406- ENTREGA D EQUIP - N RECEPT'!BN113</f>
        <v>0</v>
      </c>
      <c r="AI94" s="338">
        <f>+'406- ENTREGA D EQUIP - N RECEPT'!BO113</f>
        <v>0</v>
      </c>
      <c r="AJ94" s="338">
        <f>+'406- ENTREGA D EQUIP - N RECEPT'!BP113</f>
        <v>0</v>
      </c>
      <c r="AK94" s="338">
        <f>+'406- ENTREGA D EQUIP - N RECEPT'!BQ113</f>
        <v>0</v>
      </c>
    </row>
    <row r="95" spans="1:37" hidden="1" x14ac:dyDescent="0.4">
      <c r="A95" s="303">
        <f>+'406- ENTREGA D EQUIP - N RECEPT'!B114</f>
        <v>0</v>
      </c>
      <c r="B95" s="303">
        <f>+'406- ENTREGA D EQUIP - N RECEPT'!F114</f>
        <v>0</v>
      </c>
      <c r="C95" s="303" t="str">
        <f>+delivery_events!C$4</f>
        <v/>
      </c>
      <c r="D95" s="414">
        <f>+'406- ENTREGA D EQUIP - N RECEPT'!AY$9</f>
        <v>0</v>
      </c>
      <c r="E95" s="541">
        <f>+'406- ENTREGA D EQUIP - N RECEPT'!AY$3</f>
        <v>0</v>
      </c>
      <c r="F95" s="541">
        <f>'406- ENTREGA D EQUIP - N RECEPT'!AJ$21</f>
        <v>0</v>
      </c>
      <c r="G95" s="541" t="e">
        <f>IFERROR(IFERROR(+VLOOKUP('406- ENTREGA D EQUIP - N RECEPT'!X114,localidades,2,FALSE),VLOOKUP('406- ENTREGA D EQUIP - N RECEPT'!AY99,localidades,2,FALSE)),VLOOKUP('406- ENTREGA D EQUIP - N RECEPT'!AY$5,district_codes,2,FALSE))</f>
        <v>#N/A</v>
      </c>
      <c r="H95" s="564">
        <f>+'406- ENTREGA D EQUIP - N RECEPT'!L114</f>
        <v>0</v>
      </c>
      <c r="I95" s="564">
        <f>+'406- ENTREGA D EQUIP - N RECEPT'!J114</f>
        <v>0</v>
      </c>
      <c r="J95" s="564">
        <f>IF(+'406- ENTREGA D EQUIP - N RECEPT'!X$21=0,'406- ENTREGA D EQUIP - N RECEPT'!AY$6,+'406- ENTREGA D EQUIP - N RECEPT'!X$21)</f>
        <v>0</v>
      </c>
      <c r="K95" s="564">
        <f>'406- ENTREGA D EQUIP - N RECEPT'!AB114</f>
        <v>0</v>
      </c>
      <c r="L95" s="338" t="str">
        <f>IFERROR(VLOOKUP(+'406- ENTREGA D EQUIP - N RECEPT'!AS$17,kites,3,FALSE),"Outro")</f>
        <v>Kit de mecanização + comercialização</v>
      </c>
      <c r="M95" s="338">
        <f>+'406- ENTREGA D EQUIP - N RECEPT'!AS114</f>
        <v>0</v>
      </c>
      <c r="N95" s="338">
        <f>+'406- ENTREGA D EQUIP - N RECEPT'!AT114</f>
        <v>0</v>
      </c>
      <c r="O95" s="338">
        <f>+'406- ENTREGA D EQUIP - N RECEPT'!AU114</f>
        <v>0</v>
      </c>
      <c r="P95" s="338">
        <f>+'406- ENTREGA D EQUIP - N RECEPT'!AV114</f>
        <v>0</v>
      </c>
      <c r="Q95" s="338">
        <f>+'406- ENTREGA D EQUIP - N RECEPT'!AW114</f>
        <v>0</v>
      </c>
      <c r="R95" s="338">
        <f>+'406- ENTREGA D EQUIP - N RECEPT'!AX114</f>
        <v>0</v>
      </c>
      <c r="S95" s="338">
        <f>+'406- ENTREGA D EQUIP - N RECEPT'!AY114</f>
        <v>0</v>
      </c>
      <c r="T95" s="338">
        <f>+'406- ENTREGA D EQUIP - N RECEPT'!AZ114</f>
        <v>0</v>
      </c>
      <c r="U95" s="338">
        <f>+'406- ENTREGA D EQUIP - N RECEPT'!BA114</f>
        <v>0</v>
      </c>
      <c r="V95" s="338">
        <f>+'406- ENTREGA D EQUIP - N RECEPT'!BB114</f>
        <v>0</v>
      </c>
      <c r="W95" s="338">
        <f>+'406- ENTREGA D EQUIP - N RECEPT'!BC114</f>
        <v>0</v>
      </c>
      <c r="X95" s="338">
        <f>+'406- ENTREGA D EQUIP - N RECEPT'!BD114</f>
        <v>0</v>
      </c>
      <c r="Y95" s="338">
        <f>+'406- ENTREGA D EQUIP - N RECEPT'!BE114</f>
        <v>0</v>
      </c>
      <c r="Z95" s="338">
        <f>+'406- ENTREGA D EQUIP - N RECEPT'!BF114</f>
        <v>0</v>
      </c>
      <c r="AA95" s="338">
        <f>+'406- ENTREGA D EQUIP - N RECEPT'!BG114</f>
        <v>0</v>
      </c>
      <c r="AB95" s="338">
        <f>+'406- ENTREGA D EQUIP - N RECEPT'!BH114</f>
        <v>0</v>
      </c>
      <c r="AC95" s="338">
        <f>+'406- ENTREGA D EQUIP - N RECEPT'!BI114</f>
        <v>0</v>
      </c>
      <c r="AD95" s="338">
        <f>+'406- ENTREGA D EQUIP - N RECEPT'!BJ114</f>
        <v>0</v>
      </c>
      <c r="AE95" s="338">
        <f>+'406- ENTREGA D EQUIP - N RECEPT'!BK114</f>
        <v>0</v>
      </c>
      <c r="AF95" s="338">
        <f>+'406- ENTREGA D EQUIP - N RECEPT'!BL114</f>
        <v>0</v>
      </c>
      <c r="AG95" s="338">
        <f>+'406- ENTREGA D EQUIP - N RECEPT'!BM114</f>
        <v>0</v>
      </c>
      <c r="AH95" s="338">
        <f>+'406- ENTREGA D EQUIP - N RECEPT'!BN114</f>
        <v>0</v>
      </c>
      <c r="AI95" s="338">
        <f>+'406- ENTREGA D EQUIP - N RECEPT'!BO114</f>
        <v>0</v>
      </c>
      <c r="AJ95" s="338">
        <f>+'406- ENTREGA D EQUIP - N RECEPT'!BP114</f>
        <v>0</v>
      </c>
      <c r="AK95" s="338">
        <f>+'406- ENTREGA D EQUIP - N RECEPT'!BQ114</f>
        <v>0</v>
      </c>
    </row>
    <row r="96" spans="1:37" hidden="1" x14ac:dyDescent="0.4">
      <c r="A96" s="303">
        <f>+'406- ENTREGA D EQUIP - N RECEPT'!B115</f>
        <v>0</v>
      </c>
      <c r="B96" s="303">
        <f>+'406- ENTREGA D EQUIP - N RECEPT'!F115</f>
        <v>0</v>
      </c>
      <c r="C96" s="303" t="str">
        <f>+delivery_events!C$4</f>
        <v/>
      </c>
      <c r="D96" s="414">
        <f>+'406- ENTREGA D EQUIP - N RECEPT'!AY$9</f>
        <v>0</v>
      </c>
      <c r="E96" s="541">
        <f>+'406- ENTREGA D EQUIP - N RECEPT'!AY$3</f>
        <v>0</v>
      </c>
      <c r="F96" s="541">
        <f>'406- ENTREGA D EQUIP - N RECEPT'!AJ$21</f>
        <v>0</v>
      </c>
      <c r="G96" s="541" t="e">
        <f>IFERROR(IFERROR(+VLOOKUP('406- ENTREGA D EQUIP - N RECEPT'!X115,localidades,2,FALSE),VLOOKUP('406- ENTREGA D EQUIP - N RECEPT'!AY100,localidades,2,FALSE)),VLOOKUP('406- ENTREGA D EQUIP - N RECEPT'!AY$5,district_codes,2,FALSE))</f>
        <v>#N/A</v>
      </c>
      <c r="H96" s="564">
        <f>+'406- ENTREGA D EQUIP - N RECEPT'!L115</f>
        <v>0</v>
      </c>
      <c r="I96" s="564">
        <f>+'406- ENTREGA D EQUIP - N RECEPT'!J115</f>
        <v>0</v>
      </c>
      <c r="J96" s="564">
        <f>IF(+'406- ENTREGA D EQUIP - N RECEPT'!X$21=0,'406- ENTREGA D EQUIP - N RECEPT'!AY$6,+'406- ENTREGA D EQUIP - N RECEPT'!X$21)</f>
        <v>0</v>
      </c>
      <c r="K96" s="564">
        <f>'406- ENTREGA D EQUIP - N RECEPT'!AB115</f>
        <v>0</v>
      </c>
      <c r="L96" s="338" t="str">
        <f>IFERROR(VLOOKUP(+'406- ENTREGA D EQUIP - N RECEPT'!AS$17,kites,3,FALSE),"Outro")</f>
        <v>Kit de mecanização + comercialização</v>
      </c>
      <c r="M96" s="338">
        <f>+'406- ENTREGA D EQUIP - N RECEPT'!AS115</f>
        <v>0</v>
      </c>
      <c r="N96" s="338">
        <f>+'406- ENTREGA D EQUIP - N RECEPT'!AT115</f>
        <v>0</v>
      </c>
      <c r="O96" s="338">
        <f>+'406- ENTREGA D EQUIP - N RECEPT'!AU115</f>
        <v>0</v>
      </c>
      <c r="P96" s="338">
        <f>+'406- ENTREGA D EQUIP - N RECEPT'!AV115</f>
        <v>0</v>
      </c>
      <c r="Q96" s="338">
        <f>+'406- ENTREGA D EQUIP - N RECEPT'!AW115</f>
        <v>0</v>
      </c>
      <c r="R96" s="338">
        <f>+'406- ENTREGA D EQUIP - N RECEPT'!AX115</f>
        <v>0</v>
      </c>
      <c r="S96" s="338">
        <f>+'406- ENTREGA D EQUIP - N RECEPT'!AY115</f>
        <v>0</v>
      </c>
      <c r="T96" s="338">
        <f>+'406- ENTREGA D EQUIP - N RECEPT'!AZ115</f>
        <v>0</v>
      </c>
      <c r="U96" s="338">
        <f>+'406- ENTREGA D EQUIP - N RECEPT'!BA115</f>
        <v>0</v>
      </c>
      <c r="V96" s="338">
        <f>+'406- ENTREGA D EQUIP - N RECEPT'!BB115</f>
        <v>0</v>
      </c>
      <c r="W96" s="338">
        <f>+'406- ENTREGA D EQUIP - N RECEPT'!BC115</f>
        <v>0</v>
      </c>
      <c r="X96" s="338">
        <f>+'406- ENTREGA D EQUIP - N RECEPT'!BD115</f>
        <v>0</v>
      </c>
      <c r="Y96" s="338">
        <f>+'406- ENTREGA D EQUIP - N RECEPT'!BE115</f>
        <v>0</v>
      </c>
      <c r="Z96" s="338">
        <f>+'406- ENTREGA D EQUIP - N RECEPT'!BF115</f>
        <v>0</v>
      </c>
      <c r="AA96" s="338">
        <f>+'406- ENTREGA D EQUIP - N RECEPT'!BG115</f>
        <v>0</v>
      </c>
      <c r="AB96" s="338">
        <f>+'406- ENTREGA D EQUIP - N RECEPT'!BH115</f>
        <v>0</v>
      </c>
      <c r="AC96" s="338">
        <f>+'406- ENTREGA D EQUIP - N RECEPT'!BI115</f>
        <v>0</v>
      </c>
      <c r="AD96" s="338">
        <f>+'406- ENTREGA D EQUIP - N RECEPT'!BJ115</f>
        <v>0</v>
      </c>
      <c r="AE96" s="338">
        <f>+'406- ENTREGA D EQUIP - N RECEPT'!BK115</f>
        <v>0</v>
      </c>
      <c r="AF96" s="338">
        <f>+'406- ENTREGA D EQUIP - N RECEPT'!BL115</f>
        <v>0</v>
      </c>
      <c r="AG96" s="338">
        <f>+'406- ENTREGA D EQUIP - N RECEPT'!BM115</f>
        <v>0</v>
      </c>
      <c r="AH96" s="338">
        <f>+'406- ENTREGA D EQUIP - N RECEPT'!BN115</f>
        <v>0</v>
      </c>
      <c r="AI96" s="338">
        <f>+'406- ENTREGA D EQUIP - N RECEPT'!BO115</f>
        <v>0</v>
      </c>
      <c r="AJ96" s="338">
        <f>+'406- ENTREGA D EQUIP - N RECEPT'!BP115</f>
        <v>0</v>
      </c>
      <c r="AK96" s="338">
        <f>+'406- ENTREGA D EQUIP - N RECEPT'!BQ115</f>
        <v>0</v>
      </c>
    </row>
    <row r="97" spans="1:37" hidden="1" x14ac:dyDescent="0.4">
      <c r="A97" s="303">
        <f>+'406- ENTREGA D EQUIP - N RECEPT'!B116</f>
        <v>0</v>
      </c>
      <c r="B97" s="303">
        <f>+'406- ENTREGA D EQUIP - N RECEPT'!F116</f>
        <v>0</v>
      </c>
      <c r="C97" s="303" t="str">
        <f>+delivery_events!C$4</f>
        <v/>
      </c>
      <c r="D97" s="414">
        <f>+'406- ENTREGA D EQUIP - N RECEPT'!AY$9</f>
        <v>0</v>
      </c>
      <c r="E97" s="541">
        <f>+'406- ENTREGA D EQUIP - N RECEPT'!AY$3</f>
        <v>0</v>
      </c>
      <c r="F97" s="541">
        <f>'406- ENTREGA D EQUIP - N RECEPT'!AJ$21</f>
        <v>0</v>
      </c>
      <c r="G97" s="541" t="e">
        <f>IFERROR(IFERROR(+VLOOKUP('406- ENTREGA D EQUIP - N RECEPT'!X116,localidades,2,FALSE),VLOOKUP('406- ENTREGA D EQUIP - N RECEPT'!AY101,localidades,2,FALSE)),VLOOKUP('406- ENTREGA D EQUIP - N RECEPT'!AY$5,district_codes,2,FALSE))</f>
        <v>#N/A</v>
      </c>
      <c r="H97" s="564">
        <f>+'406- ENTREGA D EQUIP - N RECEPT'!L116</f>
        <v>0</v>
      </c>
      <c r="I97" s="564">
        <f>+'406- ENTREGA D EQUIP - N RECEPT'!J116</f>
        <v>0</v>
      </c>
      <c r="J97" s="564">
        <f>IF(+'406- ENTREGA D EQUIP - N RECEPT'!X$21=0,'406- ENTREGA D EQUIP - N RECEPT'!AY$6,+'406- ENTREGA D EQUIP - N RECEPT'!X$21)</f>
        <v>0</v>
      </c>
      <c r="K97" s="564">
        <f>'406- ENTREGA D EQUIP - N RECEPT'!AB116</f>
        <v>0</v>
      </c>
      <c r="L97" s="338" t="str">
        <f>IFERROR(VLOOKUP(+'406- ENTREGA D EQUIP - N RECEPT'!AS$17,kites,3,FALSE),"Outro")</f>
        <v>Kit de mecanização + comercialização</v>
      </c>
      <c r="M97" s="338">
        <f>+'406- ENTREGA D EQUIP - N RECEPT'!AS116</f>
        <v>0</v>
      </c>
      <c r="N97" s="338">
        <f>+'406- ENTREGA D EQUIP - N RECEPT'!AT116</f>
        <v>0</v>
      </c>
      <c r="O97" s="338">
        <f>+'406- ENTREGA D EQUIP - N RECEPT'!AU116</f>
        <v>0</v>
      </c>
      <c r="P97" s="338">
        <f>+'406- ENTREGA D EQUIP - N RECEPT'!AV116</f>
        <v>0</v>
      </c>
      <c r="Q97" s="338">
        <f>+'406- ENTREGA D EQUIP - N RECEPT'!AW116</f>
        <v>0</v>
      </c>
      <c r="R97" s="338">
        <f>+'406- ENTREGA D EQUIP - N RECEPT'!AX116</f>
        <v>0</v>
      </c>
      <c r="S97" s="338">
        <f>+'406- ENTREGA D EQUIP - N RECEPT'!AY116</f>
        <v>0</v>
      </c>
      <c r="T97" s="338">
        <f>+'406- ENTREGA D EQUIP - N RECEPT'!AZ116</f>
        <v>0</v>
      </c>
      <c r="U97" s="338">
        <f>+'406- ENTREGA D EQUIP - N RECEPT'!BA116</f>
        <v>0</v>
      </c>
      <c r="V97" s="338">
        <f>+'406- ENTREGA D EQUIP - N RECEPT'!BB116</f>
        <v>0</v>
      </c>
      <c r="W97" s="338">
        <f>+'406- ENTREGA D EQUIP - N RECEPT'!BC116</f>
        <v>0</v>
      </c>
      <c r="X97" s="338">
        <f>+'406- ENTREGA D EQUIP - N RECEPT'!BD116</f>
        <v>0</v>
      </c>
      <c r="Y97" s="338">
        <f>+'406- ENTREGA D EQUIP - N RECEPT'!BE116</f>
        <v>0</v>
      </c>
      <c r="Z97" s="338">
        <f>+'406- ENTREGA D EQUIP - N RECEPT'!BF116</f>
        <v>0</v>
      </c>
      <c r="AA97" s="338">
        <f>+'406- ENTREGA D EQUIP - N RECEPT'!BG116</f>
        <v>0</v>
      </c>
      <c r="AB97" s="338">
        <f>+'406- ENTREGA D EQUIP - N RECEPT'!BH116</f>
        <v>0</v>
      </c>
      <c r="AC97" s="338">
        <f>+'406- ENTREGA D EQUIP - N RECEPT'!BI116</f>
        <v>0</v>
      </c>
      <c r="AD97" s="338">
        <f>+'406- ENTREGA D EQUIP - N RECEPT'!BJ116</f>
        <v>0</v>
      </c>
      <c r="AE97" s="338">
        <f>+'406- ENTREGA D EQUIP - N RECEPT'!BK116</f>
        <v>0</v>
      </c>
      <c r="AF97" s="338">
        <f>+'406- ENTREGA D EQUIP - N RECEPT'!BL116</f>
        <v>0</v>
      </c>
      <c r="AG97" s="338">
        <f>+'406- ENTREGA D EQUIP - N RECEPT'!BM116</f>
        <v>0</v>
      </c>
      <c r="AH97" s="338">
        <f>+'406- ENTREGA D EQUIP - N RECEPT'!BN116</f>
        <v>0</v>
      </c>
      <c r="AI97" s="338">
        <f>+'406- ENTREGA D EQUIP - N RECEPT'!BO116</f>
        <v>0</v>
      </c>
      <c r="AJ97" s="338">
        <f>+'406- ENTREGA D EQUIP - N RECEPT'!BP116</f>
        <v>0</v>
      </c>
      <c r="AK97" s="338">
        <f>+'406- ENTREGA D EQUIP - N RECEPT'!BQ116</f>
        <v>0</v>
      </c>
    </row>
    <row r="98" spans="1:37" hidden="1" x14ac:dyDescent="0.4">
      <c r="A98" s="303">
        <f>+'406- ENTREGA D EQUIP - N RECEPT'!B117</f>
        <v>0</v>
      </c>
      <c r="B98" s="303">
        <f>+'406- ENTREGA D EQUIP - N RECEPT'!F117</f>
        <v>0</v>
      </c>
      <c r="C98" s="303" t="str">
        <f>+delivery_events!C$4</f>
        <v/>
      </c>
      <c r="D98" s="414">
        <f>+'406- ENTREGA D EQUIP - N RECEPT'!AY$9</f>
        <v>0</v>
      </c>
      <c r="E98" s="541">
        <f>+'406- ENTREGA D EQUIP - N RECEPT'!AY$3</f>
        <v>0</v>
      </c>
      <c r="F98" s="541">
        <f>'406- ENTREGA D EQUIP - N RECEPT'!AJ$21</f>
        <v>0</v>
      </c>
      <c r="G98" s="541" t="e">
        <f>IFERROR(IFERROR(+VLOOKUP('406- ENTREGA D EQUIP - N RECEPT'!X117,localidades,2,FALSE),VLOOKUP('406- ENTREGA D EQUIP - N RECEPT'!AY102,localidades,2,FALSE)),VLOOKUP('406- ENTREGA D EQUIP - N RECEPT'!AY$5,district_codes,2,FALSE))</f>
        <v>#N/A</v>
      </c>
      <c r="H98" s="564">
        <f>+'406- ENTREGA D EQUIP - N RECEPT'!L117</f>
        <v>0</v>
      </c>
      <c r="I98" s="564">
        <f>+'406- ENTREGA D EQUIP - N RECEPT'!J117</f>
        <v>0</v>
      </c>
      <c r="J98" s="564">
        <f>IF(+'406- ENTREGA D EQUIP - N RECEPT'!X$21=0,'406- ENTREGA D EQUIP - N RECEPT'!AY$6,+'406- ENTREGA D EQUIP - N RECEPT'!X$21)</f>
        <v>0</v>
      </c>
      <c r="K98" s="564">
        <f>'406- ENTREGA D EQUIP - N RECEPT'!AB117</f>
        <v>0</v>
      </c>
      <c r="L98" s="338" t="str">
        <f>IFERROR(VLOOKUP(+'406- ENTREGA D EQUIP - N RECEPT'!AS$17,kites,3,FALSE),"Outro")</f>
        <v>Kit de mecanização + comercialização</v>
      </c>
      <c r="M98" s="338">
        <f>+'406- ENTREGA D EQUIP - N RECEPT'!AS117</f>
        <v>0</v>
      </c>
      <c r="N98" s="338">
        <f>+'406- ENTREGA D EQUIP - N RECEPT'!AT117</f>
        <v>0</v>
      </c>
      <c r="O98" s="338">
        <f>+'406- ENTREGA D EQUIP - N RECEPT'!AU117</f>
        <v>0</v>
      </c>
      <c r="P98" s="338">
        <f>+'406- ENTREGA D EQUIP - N RECEPT'!AV117</f>
        <v>0</v>
      </c>
      <c r="Q98" s="338">
        <f>+'406- ENTREGA D EQUIP - N RECEPT'!AW117</f>
        <v>0</v>
      </c>
      <c r="R98" s="338">
        <f>+'406- ENTREGA D EQUIP - N RECEPT'!AX117</f>
        <v>0</v>
      </c>
      <c r="S98" s="338">
        <f>+'406- ENTREGA D EQUIP - N RECEPT'!AY117</f>
        <v>0</v>
      </c>
      <c r="T98" s="338">
        <f>+'406- ENTREGA D EQUIP - N RECEPT'!AZ117</f>
        <v>0</v>
      </c>
      <c r="U98" s="338">
        <f>+'406- ENTREGA D EQUIP - N RECEPT'!BA117</f>
        <v>0</v>
      </c>
      <c r="V98" s="338">
        <f>+'406- ENTREGA D EQUIP - N RECEPT'!BB117</f>
        <v>0</v>
      </c>
      <c r="W98" s="338">
        <f>+'406- ENTREGA D EQUIP - N RECEPT'!BC117</f>
        <v>0</v>
      </c>
      <c r="X98" s="338">
        <f>+'406- ENTREGA D EQUIP - N RECEPT'!BD117</f>
        <v>0</v>
      </c>
      <c r="Y98" s="338">
        <f>+'406- ENTREGA D EQUIP - N RECEPT'!BE117</f>
        <v>0</v>
      </c>
      <c r="Z98" s="338">
        <f>+'406- ENTREGA D EQUIP - N RECEPT'!BF117</f>
        <v>0</v>
      </c>
      <c r="AA98" s="338">
        <f>+'406- ENTREGA D EQUIP - N RECEPT'!BG117</f>
        <v>0</v>
      </c>
      <c r="AB98" s="338">
        <f>+'406- ENTREGA D EQUIP - N RECEPT'!BH117</f>
        <v>0</v>
      </c>
      <c r="AC98" s="338">
        <f>+'406- ENTREGA D EQUIP - N RECEPT'!BI117</f>
        <v>0</v>
      </c>
      <c r="AD98" s="338">
        <f>+'406- ENTREGA D EQUIP - N RECEPT'!BJ117</f>
        <v>0</v>
      </c>
      <c r="AE98" s="338">
        <f>+'406- ENTREGA D EQUIP - N RECEPT'!BK117</f>
        <v>0</v>
      </c>
      <c r="AF98" s="338">
        <f>+'406- ENTREGA D EQUIP - N RECEPT'!BL117</f>
        <v>0</v>
      </c>
      <c r="AG98" s="338">
        <f>+'406- ENTREGA D EQUIP - N RECEPT'!BM117</f>
        <v>0</v>
      </c>
      <c r="AH98" s="338">
        <f>+'406- ENTREGA D EQUIP - N RECEPT'!BN117</f>
        <v>0</v>
      </c>
      <c r="AI98" s="338">
        <f>+'406- ENTREGA D EQUIP - N RECEPT'!BO117</f>
        <v>0</v>
      </c>
      <c r="AJ98" s="338">
        <f>+'406- ENTREGA D EQUIP - N RECEPT'!BP117</f>
        <v>0</v>
      </c>
      <c r="AK98" s="338">
        <f>+'406- ENTREGA D EQUIP - N RECEPT'!BQ117</f>
        <v>0</v>
      </c>
    </row>
    <row r="99" spans="1:37" hidden="1" x14ac:dyDescent="0.4">
      <c r="A99" s="303">
        <f>+'406- ENTREGA D EQUIP - N RECEPT'!B118</f>
        <v>0</v>
      </c>
      <c r="B99" s="303">
        <f>+'406- ENTREGA D EQUIP - N RECEPT'!F118</f>
        <v>0</v>
      </c>
      <c r="C99" s="303" t="str">
        <f>+delivery_events!C$4</f>
        <v/>
      </c>
      <c r="D99" s="414">
        <f>+'406- ENTREGA D EQUIP - N RECEPT'!AY$9</f>
        <v>0</v>
      </c>
      <c r="E99" s="541">
        <f>+'406- ENTREGA D EQUIP - N RECEPT'!AY$3</f>
        <v>0</v>
      </c>
      <c r="F99" s="541">
        <f>'406- ENTREGA D EQUIP - N RECEPT'!AJ$21</f>
        <v>0</v>
      </c>
      <c r="G99" s="541" t="e">
        <f>IFERROR(IFERROR(+VLOOKUP('406- ENTREGA D EQUIP - N RECEPT'!X118,localidades,2,FALSE),VLOOKUP('406- ENTREGA D EQUIP - N RECEPT'!AY103,localidades,2,FALSE)),VLOOKUP('406- ENTREGA D EQUIP - N RECEPT'!AY$5,district_codes,2,FALSE))</f>
        <v>#N/A</v>
      </c>
      <c r="H99" s="564">
        <f>+'406- ENTREGA D EQUIP - N RECEPT'!L118</f>
        <v>0</v>
      </c>
      <c r="I99" s="564">
        <f>+'406- ENTREGA D EQUIP - N RECEPT'!J118</f>
        <v>0</v>
      </c>
      <c r="J99" s="564">
        <f>IF(+'406- ENTREGA D EQUIP - N RECEPT'!X$21=0,'406- ENTREGA D EQUIP - N RECEPT'!AY$6,+'406- ENTREGA D EQUIP - N RECEPT'!X$21)</f>
        <v>0</v>
      </c>
      <c r="K99" s="564">
        <f>'406- ENTREGA D EQUIP - N RECEPT'!AB118</f>
        <v>0</v>
      </c>
      <c r="L99" s="338" t="str">
        <f>IFERROR(VLOOKUP(+'406- ENTREGA D EQUIP - N RECEPT'!AS$17,kites,3,FALSE),"Outro")</f>
        <v>Kit de mecanização + comercialização</v>
      </c>
      <c r="M99" s="338">
        <f>+'406- ENTREGA D EQUIP - N RECEPT'!AS118</f>
        <v>0</v>
      </c>
      <c r="N99" s="338">
        <f>+'406- ENTREGA D EQUIP - N RECEPT'!AT118</f>
        <v>0</v>
      </c>
      <c r="O99" s="338">
        <f>+'406- ENTREGA D EQUIP - N RECEPT'!AU118</f>
        <v>0</v>
      </c>
      <c r="P99" s="338">
        <f>+'406- ENTREGA D EQUIP - N RECEPT'!AV118</f>
        <v>0</v>
      </c>
      <c r="Q99" s="338">
        <f>+'406- ENTREGA D EQUIP - N RECEPT'!AW118</f>
        <v>0</v>
      </c>
      <c r="R99" s="338">
        <f>+'406- ENTREGA D EQUIP - N RECEPT'!AX118</f>
        <v>0</v>
      </c>
      <c r="S99" s="338">
        <f>+'406- ENTREGA D EQUIP - N RECEPT'!AY118</f>
        <v>0</v>
      </c>
      <c r="T99" s="338">
        <f>+'406- ENTREGA D EQUIP - N RECEPT'!AZ118</f>
        <v>0</v>
      </c>
      <c r="U99" s="338">
        <f>+'406- ENTREGA D EQUIP - N RECEPT'!BA118</f>
        <v>0</v>
      </c>
      <c r="V99" s="338">
        <f>+'406- ENTREGA D EQUIP - N RECEPT'!BB118</f>
        <v>0</v>
      </c>
      <c r="W99" s="338">
        <f>+'406- ENTREGA D EQUIP - N RECEPT'!BC118</f>
        <v>0</v>
      </c>
      <c r="X99" s="338">
        <f>+'406- ENTREGA D EQUIP - N RECEPT'!BD118</f>
        <v>0</v>
      </c>
      <c r="Y99" s="338">
        <f>+'406- ENTREGA D EQUIP - N RECEPT'!BE118</f>
        <v>0</v>
      </c>
      <c r="Z99" s="338">
        <f>+'406- ENTREGA D EQUIP - N RECEPT'!BF118</f>
        <v>0</v>
      </c>
      <c r="AA99" s="338">
        <f>+'406- ENTREGA D EQUIP - N RECEPT'!BG118</f>
        <v>0</v>
      </c>
      <c r="AB99" s="338">
        <f>+'406- ENTREGA D EQUIP - N RECEPT'!BH118</f>
        <v>0</v>
      </c>
      <c r="AC99" s="338">
        <f>+'406- ENTREGA D EQUIP - N RECEPT'!BI118</f>
        <v>0</v>
      </c>
      <c r="AD99" s="338">
        <f>+'406- ENTREGA D EQUIP - N RECEPT'!BJ118</f>
        <v>0</v>
      </c>
      <c r="AE99" s="338">
        <f>+'406- ENTREGA D EQUIP - N RECEPT'!BK118</f>
        <v>0</v>
      </c>
      <c r="AF99" s="338">
        <f>+'406- ENTREGA D EQUIP - N RECEPT'!BL118</f>
        <v>0</v>
      </c>
      <c r="AG99" s="338">
        <f>+'406- ENTREGA D EQUIP - N RECEPT'!BM118</f>
        <v>0</v>
      </c>
      <c r="AH99" s="338">
        <f>+'406- ENTREGA D EQUIP - N RECEPT'!BN118</f>
        <v>0</v>
      </c>
      <c r="AI99" s="338">
        <f>+'406- ENTREGA D EQUIP - N RECEPT'!BO118</f>
        <v>0</v>
      </c>
      <c r="AJ99" s="338">
        <f>+'406- ENTREGA D EQUIP - N RECEPT'!BP118</f>
        <v>0</v>
      </c>
      <c r="AK99" s="338">
        <f>+'406- ENTREGA D EQUIP - N RECEPT'!BQ118</f>
        <v>0</v>
      </c>
    </row>
    <row r="100" spans="1:37" hidden="1" x14ac:dyDescent="0.4">
      <c r="A100" s="303">
        <f>+'406- ENTREGA D EQUIP - N RECEPT'!B119</f>
        <v>0</v>
      </c>
      <c r="B100" s="303">
        <f>+'406- ENTREGA D EQUIP - N RECEPT'!F119</f>
        <v>0</v>
      </c>
      <c r="C100" s="303" t="str">
        <f>+delivery_events!C$4</f>
        <v/>
      </c>
      <c r="D100" s="414">
        <f>+'406- ENTREGA D EQUIP - N RECEPT'!AY$9</f>
        <v>0</v>
      </c>
      <c r="E100" s="541">
        <f>+'406- ENTREGA D EQUIP - N RECEPT'!AY$3</f>
        <v>0</v>
      </c>
      <c r="F100" s="541">
        <f>'406- ENTREGA D EQUIP - N RECEPT'!AJ$21</f>
        <v>0</v>
      </c>
      <c r="G100" s="541" t="e">
        <f>IFERROR(IFERROR(+VLOOKUP('406- ENTREGA D EQUIP - N RECEPT'!X119,localidades,2,FALSE),VLOOKUP('406- ENTREGA D EQUIP - N RECEPT'!AY104,localidades,2,FALSE)),VLOOKUP('406- ENTREGA D EQUIP - N RECEPT'!AY$5,district_codes,2,FALSE))</f>
        <v>#N/A</v>
      </c>
      <c r="H100" s="564">
        <f>+'406- ENTREGA D EQUIP - N RECEPT'!L119</f>
        <v>0</v>
      </c>
      <c r="I100" s="564">
        <f>+'406- ENTREGA D EQUIP - N RECEPT'!J119</f>
        <v>0</v>
      </c>
      <c r="J100" s="564">
        <f>IF(+'406- ENTREGA D EQUIP - N RECEPT'!X$21=0,'406- ENTREGA D EQUIP - N RECEPT'!AY$6,+'406- ENTREGA D EQUIP - N RECEPT'!X$21)</f>
        <v>0</v>
      </c>
      <c r="K100" s="564">
        <f>'406- ENTREGA D EQUIP - N RECEPT'!AB119</f>
        <v>0</v>
      </c>
      <c r="L100" s="338" t="str">
        <f>IFERROR(VLOOKUP(+'406- ENTREGA D EQUIP - N RECEPT'!AS$17,kites,3,FALSE),"Outro")</f>
        <v>Kit de mecanização + comercialização</v>
      </c>
      <c r="M100" s="338">
        <f>+'406- ENTREGA D EQUIP - N RECEPT'!AS119</f>
        <v>0</v>
      </c>
      <c r="N100" s="338">
        <f>+'406- ENTREGA D EQUIP - N RECEPT'!AT119</f>
        <v>0</v>
      </c>
      <c r="O100" s="338">
        <f>+'406- ENTREGA D EQUIP - N RECEPT'!AU119</f>
        <v>0</v>
      </c>
      <c r="P100" s="338">
        <f>+'406- ENTREGA D EQUIP - N RECEPT'!AV119</f>
        <v>0</v>
      </c>
      <c r="Q100" s="338">
        <f>+'406- ENTREGA D EQUIP - N RECEPT'!AW119</f>
        <v>0</v>
      </c>
      <c r="R100" s="338">
        <f>+'406- ENTREGA D EQUIP - N RECEPT'!AX119</f>
        <v>0</v>
      </c>
      <c r="S100" s="338">
        <f>+'406- ENTREGA D EQUIP - N RECEPT'!AY119</f>
        <v>0</v>
      </c>
      <c r="T100" s="338">
        <f>+'406- ENTREGA D EQUIP - N RECEPT'!AZ119</f>
        <v>0</v>
      </c>
      <c r="U100" s="338">
        <f>+'406- ENTREGA D EQUIP - N RECEPT'!BA119</f>
        <v>0</v>
      </c>
      <c r="V100" s="338">
        <f>+'406- ENTREGA D EQUIP - N RECEPT'!BB119</f>
        <v>0</v>
      </c>
      <c r="W100" s="338">
        <f>+'406- ENTREGA D EQUIP - N RECEPT'!BC119</f>
        <v>0</v>
      </c>
      <c r="X100" s="338">
        <f>+'406- ENTREGA D EQUIP - N RECEPT'!BD119</f>
        <v>0</v>
      </c>
      <c r="Y100" s="338">
        <f>+'406- ENTREGA D EQUIP - N RECEPT'!BE119</f>
        <v>0</v>
      </c>
      <c r="Z100" s="338">
        <f>+'406- ENTREGA D EQUIP - N RECEPT'!BF119</f>
        <v>0</v>
      </c>
      <c r="AA100" s="338">
        <f>+'406- ENTREGA D EQUIP - N RECEPT'!BG119</f>
        <v>0</v>
      </c>
      <c r="AB100" s="338">
        <f>+'406- ENTREGA D EQUIP - N RECEPT'!BH119</f>
        <v>0</v>
      </c>
      <c r="AC100" s="338">
        <f>+'406- ENTREGA D EQUIP - N RECEPT'!BI119</f>
        <v>0</v>
      </c>
      <c r="AD100" s="338">
        <f>+'406- ENTREGA D EQUIP - N RECEPT'!BJ119</f>
        <v>0</v>
      </c>
      <c r="AE100" s="338">
        <f>+'406- ENTREGA D EQUIP - N RECEPT'!BK119</f>
        <v>0</v>
      </c>
      <c r="AF100" s="338">
        <f>+'406- ENTREGA D EQUIP - N RECEPT'!BL119</f>
        <v>0</v>
      </c>
      <c r="AG100" s="338">
        <f>+'406- ENTREGA D EQUIP - N RECEPT'!BM119</f>
        <v>0</v>
      </c>
      <c r="AH100" s="338">
        <f>+'406- ENTREGA D EQUIP - N RECEPT'!BN119</f>
        <v>0</v>
      </c>
      <c r="AI100" s="338">
        <f>+'406- ENTREGA D EQUIP - N RECEPT'!BO119</f>
        <v>0</v>
      </c>
      <c r="AJ100" s="338">
        <f>+'406- ENTREGA D EQUIP - N RECEPT'!BP119</f>
        <v>0</v>
      </c>
      <c r="AK100" s="338">
        <f>+'406- ENTREGA D EQUIP - N RECEPT'!BQ119</f>
        <v>0</v>
      </c>
    </row>
    <row r="101" spans="1:37" hidden="1" x14ac:dyDescent="0.4">
      <c r="A101" s="303">
        <f>+'406- ENTREGA D EQUIP - N RECEPT'!B120</f>
        <v>0</v>
      </c>
      <c r="B101" s="303">
        <f>+'406- ENTREGA D EQUIP - N RECEPT'!F120</f>
        <v>0</v>
      </c>
      <c r="C101" s="303" t="str">
        <f>+delivery_events!C$4</f>
        <v/>
      </c>
      <c r="D101" s="414">
        <f>+'406- ENTREGA D EQUIP - N RECEPT'!AY$9</f>
        <v>0</v>
      </c>
      <c r="E101" s="541">
        <f>+'406- ENTREGA D EQUIP - N RECEPT'!AY$3</f>
        <v>0</v>
      </c>
      <c r="F101" s="541">
        <f>'406- ENTREGA D EQUIP - N RECEPT'!AJ$21</f>
        <v>0</v>
      </c>
      <c r="G101" s="541" t="e">
        <f>IFERROR(IFERROR(+VLOOKUP('406- ENTREGA D EQUIP - N RECEPT'!X120,localidades,2,FALSE),VLOOKUP('406- ENTREGA D EQUIP - N RECEPT'!AY105,localidades,2,FALSE)),VLOOKUP('406- ENTREGA D EQUIP - N RECEPT'!AY$5,district_codes,2,FALSE))</f>
        <v>#N/A</v>
      </c>
      <c r="H101" s="564">
        <f>+'406- ENTREGA D EQUIP - N RECEPT'!L120</f>
        <v>0</v>
      </c>
      <c r="I101" s="564">
        <f>+'406- ENTREGA D EQUIP - N RECEPT'!J120</f>
        <v>0</v>
      </c>
      <c r="J101" s="564">
        <f>IF(+'406- ENTREGA D EQUIP - N RECEPT'!X$21=0,'406- ENTREGA D EQUIP - N RECEPT'!AY$6,+'406- ENTREGA D EQUIP - N RECEPT'!X$21)</f>
        <v>0</v>
      </c>
      <c r="K101" s="564">
        <f>'406- ENTREGA D EQUIP - N RECEPT'!AB120</f>
        <v>0</v>
      </c>
      <c r="L101" s="338" t="str">
        <f>IFERROR(VLOOKUP(+'406- ENTREGA D EQUIP - N RECEPT'!AS$17,kites,3,FALSE),"Outro")</f>
        <v>Kit de mecanização + comercialização</v>
      </c>
      <c r="M101" s="338">
        <f>+'406- ENTREGA D EQUIP - N RECEPT'!AS120</f>
        <v>0</v>
      </c>
      <c r="N101" s="338">
        <f>+'406- ENTREGA D EQUIP - N RECEPT'!AT120</f>
        <v>0</v>
      </c>
      <c r="O101" s="338">
        <f>+'406- ENTREGA D EQUIP - N RECEPT'!AU120</f>
        <v>0</v>
      </c>
      <c r="P101" s="338">
        <f>+'406- ENTREGA D EQUIP - N RECEPT'!AV120</f>
        <v>0</v>
      </c>
      <c r="Q101" s="338">
        <f>+'406- ENTREGA D EQUIP - N RECEPT'!AW120</f>
        <v>0</v>
      </c>
      <c r="R101" s="338">
        <f>+'406- ENTREGA D EQUIP - N RECEPT'!AX120</f>
        <v>0</v>
      </c>
      <c r="S101" s="338">
        <f>+'406- ENTREGA D EQUIP - N RECEPT'!AY120</f>
        <v>0</v>
      </c>
      <c r="T101" s="338">
        <f>+'406- ENTREGA D EQUIP - N RECEPT'!AZ120</f>
        <v>0</v>
      </c>
      <c r="U101" s="338">
        <f>+'406- ENTREGA D EQUIP - N RECEPT'!BA120</f>
        <v>0</v>
      </c>
      <c r="V101" s="338">
        <f>+'406- ENTREGA D EQUIP - N RECEPT'!BB120</f>
        <v>0</v>
      </c>
      <c r="W101" s="338">
        <f>+'406- ENTREGA D EQUIP - N RECEPT'!BC120</f>
        <v>0</v>
      </c>
      <c r="X101" s="338">
        <f>+'406- ENTREGA D EQUIP - N RECEPT'!BD120</f>
        <v>0</v>
      </c>
      <c r="Y101" s="338">
        <f>+'406- ENTREGA D EQUIP - N RECEPT'!BE120</f>
        <v>0</v>
      </c>
      <c r="Z101" s="338">
        <f>+'406- ENTREGA D EQUIP - N RECEPT'!BF120</f>
        <v>0</v>
      </c>
      <c r="AA101" s="338">
        <f>+'406- ENTREGA D EQUIP - N RECEPT'!BG120</f>
        <v>0</v>
      </c>
      <c r="AB101" s="338">
        <f>+'406- ENTREGA D EQUIP - N RECEPT'!BH120</f>
        <v>0</v>
      </c>
      <c r="AC101" s="338">
        <f>+'406- ENTREGA D EQUIP - N RECEPT'!BI120</f>
        <v>0</v>
      </c>
      <c r="AD101" s="338">
        <f>+'406- ENTREGA D EQUIP - N RECEPT'!BJ120</f>
        <v>0</v>
      </c>
      <c r="AE101" s="338">
        <f>+'406- ENTREGA D EQUIP - N RECEPT'!BK120</f>
        <v>0</v>
      </c>
      <c r="AF101" s="338">
        <f>+'406- ENTREGA D EQUIP - N RECEPT'!BL120</f>
        <v>0</v>
      </c>
      <c r="AG101" s="338">
        <f>+'406- ENTREGA D EQUIP - N RECEPT'!BM120</f>
        <v>0</v>
      </c>
      <c r="AH101" s="338">
        <f>+'406- ENTREGA D EQUIP - N RECEPT'!BN120</f>
        <v>0</v>
      </c>
      <c r="AI101" s="338">
        <f>+'406- ENTREGA D EQUIP - N RECEPT'!BO120</f>
        <v>0</v>
      </c>
      <c r="AJ101" s="338">
        <f>+'406- ENTREGA D EQUIP - N RECEPT'!BP120</f>
        <v>0</v>
      </c>
      <c r="AK101" s="338">
        <f>+'406- ENTREGA D EQUIP - N RECEPT'!BQ120</f>
        <v>0</v>
      </c>
    </row>
    <row r="102" spans="1:37" hidden="1" x14ac:dyDescent="0.4">
      <c r="A102" s="303">
        <f>+'406- ENTREGA D EQUIP - N RECEPT'!B121</f>
        <v>0</v>
      </c>
      <c r="B102" s="303">
        <f>+'406- ENTREGA D EQUIP - N RECEPT'!F121</f>
        <v>0</v>
      </c>
      <c r="C102" s="303" t="str">
        <f>+delivery_events!C$4</f>
        <v/>
      </c>
      <c r="D102" s="414">
        <f>+'406- ENTREGA D EQUIP - N RECEPT'!AY$9</f>
        <v>0</v>
      </c>
      <c r="E102" s="541">
        <f>+'406- ENTREGA D EQUIP - N RECEPT'!AY$3</f>
        <v>0</v>
      </c>
      <c r="F102" s="541">
        <f>'406- ENTREGA D EQUIP - N RECEPT'!AJ$21</f>
        <v>0</v>
      </c>
      <c r="G102" s="541" t="e">
        <f>IFERROR(IFERROR(+VLOOKUP('406- ENTREGA D EQUIP - N RECEPT'!X121,localidades,2,FALSE),VLOOKUP('406- ENTREGA D EQUIP - N RECEPT'!AY106,localidades,2,FALSE)),VLOOKUP('406- ENTREGA D EQUIP - N RECEPT'!AY$5,district_codes,2,FALSE))</f>
        <v>#N/A</v>
      </c>
      <c r="H102" s="564">
        <f>+'406- ENTREGA D EQUIP - N RECEPT'!L121</f>
        <v>0</v>
      </c>
      <c r="I102" s="564">
        <f>+'406- ENTREGA D EQUIP - N RECEPT'!J121</f>
        <v>0</v>
      </c>
      <c r="J102" s="564">
        <f>IF(+'406- ENTREGA D EQUIP - N RECEPT'!X$21=0,'406- ENTREGA D EQUIP - N RECEPT'!AY$6,+'406- ENTREGA D EQUIP - N RECEPT'!X$21)</f>
        <v>0</v>
      </c>
      <c r="K102" s="564">
        <f>'406- ENTREGA D EQUIP - N RECEPT'!AB121</f>
        <v>0</v>
      </c>
      <c r="L102" s="338" t="str">
        <f>IFERROR(VLOOKUP(+'406- ENTREGA D EQUIP - N RECEPT'!AS$17,kites,3,FALSE),"Outro")</f>
        <v>Kit de mecanização + comercialização</v>
      </c>
      <c r="M102" s="338">
        <f>+'406- ENTREGA D EQUIP - N RECEPT'!AS121</f>
        <v>0</v>
      </c>
      <c r="N102" s="338">
        <f>+'406- ENTREGA D EQUIP - N RECEPT'!AT121</f>
        <v>0</v>
      </c>
      <c r="O102" s="338">
        <f>+'406- ENTREGA D EQUIP - N RECEPT'!AU121</f>
        <v>0</v>
      </c>
      <c r="P102" s="338">
        <f>+'406- ENTREGA D EQUIP - N RECEPT'!AV121</f>
        <v>0</v>
      </c>
      <c r="Q102" s="338">
        <f>+'406- ENTREGA D EQUIP - N RECEPT'!AW121</f>
        <v>0</v>
      </c>
      <c r="R102" s="338">
        <f>+'406- ENTREGA D EQUIP - N RECEPT'!AX121</f>
        <v>0</v>
      </c>
      <c r="S102" s="338">
        <f>+'406- ENTREGA D EQUIP - N RECEPT'!AY121</f>
        <v>0</v>
      </c>
      <c r="T102" s="338">
        <f>+'406- ENTREGA D EQUIP - N RECEPT'!AZ121</f>
        <v>0</v>
      </c>
      <c r="U102" s="338">
        <f>+'406- ENTREGA D EQUIP - N RECEPT'!BA121</f>
        <v>0</v>
      </c>
      <c r="V102" s="338">
        <f>+'406- ENTREGA D EQUIP - N RECEPT'!BB121</f>
        <v>0</v>
      </c>
      <c r="W102" s="338">
        <f>+'406- ENTREGA D EQUIP - N RECEPT'!BC121</f>
        <v>0</v>
      </c>
      <c r="X102" s="338">
        <f>+'406- ENTREGA D EQUIP - N RECEPT'!BD121</f>
        <v>0</v>
      </c>
      <c r="Y102" s="338">
        <f>+'406- ENTREGA D EQUIP - N RECEPT'!BE121</f>
        <v>0</v>
      </c>
      <c r="Z102" s="338">
        <f>+'406- ENTREGA D EQUIP - N RECEPT'!BF121</f>
        <v>0</v>
      </c>
      <c r="AA102" s="338">
        <f>+'406- ENTREGA D EQUIP - N RECEPT'!BG121</f>
        <v>0</v>
      </c>
      <c r="AB102" s="338">
        <f>+'406- ENTREGA D EQUIP - N RECEPT'!BH121</f>
        <v>0</v>
      </c>
      <c r="AC102" s="338">
        <f>+'406- ENTREGA D EQUIP - N RECEPT'!BI121</f>
        <v>0</v>
      </c>
      <c r="AD102" s="338">
        <f>+'406- ENTREGA D EQUIP - N RECEPT'!BJ121</f>
        <v>0</v>
      </c>
      <c r="AE102" s="338">
        <f>+'406- ENTREGA D EQUIP - N RECEPT'!BK121</f>
        <v>0</v>
      </c>
      <c r="AF102" s="338">
        <f>+'406- ENTREGA D EQUIP - N RECEPT'!BL121</f>
        <v>0</v>
      </c>
      <c r="AG102" s="338">
        <f>+'406- ENTREGA D EQUIP - N RECEPT'!BM121</f>
        <v>0</v>
      </c>
      <c r="AH102" s="338">
        <f>+'406- ENTREGA D EQUIP - N RECEPT'!BN121</f>
        <v>0</v>
      </c>
      <c r="AI102" s="338">
        <f>+'406- ENTREGA D EQUIP - N RECEPT'!BO121</f>
        <v>0</v>
      </c>
      <c r="AJ102" s="338">
        <f>+'406- ENTREGA D EQUIP - N RECEPT'!BP121</f>
        <v>0</v>
      </c>
      <c r="AK102" s="338">
        <f>+'406- ENTREGA D EQUIP - N RECEPT'!BQ121</f>
        <v>0</v>
      </c>
    </row>
    <row r="103" spans="1:37" hidden="1" x14ac:dyDescent="0.4">
      <c r="A103" s="303">
        <f>+'406- ENTREGA D EQUIP - N RECEPT'!B122</f>
        <v>0</v>
      </c>
      <c r="B103" s="303">
        <f>+'406- ENTREGA D EQUIP - N RECEPT'!F122</f>
        <v>0</v>
      </c>
      <c r="C103" s="303" t="str">
        <f>+delivery_events!C$4</f>
        <v/>
      </c>
      <c r="D103" s="414">
        <f>+'406- ENTREGA D EQUIP - N RECEPT'!AY$9</f>
        <v>0</v>
      </c>
      <c r="E103" s="541">
        <f>+'406- ENTREGA D EQUIP - N RECEPT'!AY$3</f>
        <v>0</v>
      </c>
      <c r="F103" s="541">
        <f>'406- ENTREGA D EQUIP - N RECEPT'!AJ$21</f>
        <v>0</v>
      </c>
      <c r="G103" s="541" t="e">
        <f>IFERROR(IFERROR(+VLOOKUP('406- ENTREGA D EQUIP - N RECEPT'!X122,localidades,2,FALSE),VLOOKUP('406- ENTREGA D EQUIP - N RECEPT'!AY107,localidades,2,FALSE)),VLOOKUP('406- ENTREGA D EQUIP - N RECEPT'!AY$5,district_codes,2,FALSE))</f>
        <v>#N/A</v>
      </c>
      <c r="H103" s="564">
        <f>+'406- ENTREGA D EQUIP - N RECEPT'!L122</f>
        <v>0</v>
      </c>
      <c r="I103" s="564">
        <f>+'406- ENTREGA D EQUIP - N RECEPT'!J122</f>
        <v>0</v>
      </c>
      <c r="J103" s="564">
        <f>IF(+'406- ENTREGA D EQUIP - N RECEPT'!X$21=0,'406- ENTREGA D EQUIP - N RECEPT'!AY$6,+'406- ENTREGA D EQUIP - N RECEPT'!X$21)</f>
        <v>0</v>
      </c>
      <c r="K103" s="564">
        <f>'406- ENTREGA D EQUIP - N RECEPT'!AB122</f>
        <v>0</v>
      </c>
      <c r="L103" s="338" t="str">
        <f>IFERROR(VLOOKUP(+'406- ENTREGA D EQUIP - N RECEPT'!AS$17,kites,3,FALSE),"Outro")</f>
        <v>Kit de mecanização + comercialização</v>
      </c>
      <c r="M103" s="338">
        <f>+'406- ENTREGA D EQUIP - N RECEPT'!AS122</f>
        <v>0</v>
      </c>
      <c r="N103" s="338">
        <f>+'406- ENTREGA D EQUIP - N RECEPT'!AT122</f>
        <v>0</v>
      </c>
      <c r="O103" s="338">
        <f>+'406- ENTREGA D EQUIP - N RECEPT'!AU122</f>
        <v>0</v>
      </c>
      <c r="P103" s="338">
        <f>+'406- ENTREGA D EQUIP - N RECEPT'!AV122</f>
        <v>0</v>
      </c>
      <c r="Q103" s="338">
        <f>+'406- ENTREGA D EQUIP - N RECEPT'!AW122</f>
        <v>0</v>
      </c>
      <c r="R103" s="338">
        <f>+'406- ENTREGA D EQUIP - N RECEPT'!AX122</f>
        <v>0</v>
      </c>
      <c r="S103" s="338">
        <f>+'406- ENTREGA D EQUIP - N RECEPT'!AY122</f>
        <v>0</v>
      </c>
      <c r="T103" s="338">
        <f>+'406- ENTREGA D EQUIP - N RECEPT'!AZ122</f>
        <v>0</v>
      </c>
      <c r="U103" s="338">
        <f>+'406- ENTREGA D EQUIP - N RECEPT'!BA122</f>
        <v>0</v>
      </c>
      <c r="V103" s="338">
        <f>+'406- ENTREGA D EQUIP - N RECEPT'!BB122</f>
        <v>0</v>
      </c>
      <c r="W103" s="338">
        <f>+'406- ENTREGA D EQUIP - N RECEPT'!BC122</f>
        <v>0</v>
      </c>
      <c r="X103" s="338">
        <f>+'406- ENTREGA D EQUIP - N RECEPT'!BD122</f>
        <v>0</v>
      </c>
      <c r="Y103" s="338">
        <f>+'406- ENTREGA D EQUIP - N RECEPT'!BE122</f>
        <v>0</v>
      </c>
      <c r="Z103" s="338">
        <f>+'406- ENTREGA D EQUIP - N RECEPT'!BF122</f>
        <v>0</v>
      </c>
      <c r="AA103" s="338">
        <f>+'406- ENTREGA D EQUIP - N RECEPT'!BG122</f>
        <v>0</v>
      </c>
      <c r="AB103" s="338">
        <f>+'406- ENTREGA D EQUIP - N RECEPT'!BH122</f>
        <v>0</v>
      </c>
      <c r="AC103" s="338">
        <f>+'406- ENTREGA D EQUIP - N RECEPT'!BI122</f>
        <v>0</v>
      </c>
      <c r="AD103" s="338">
        <f>+'406- ENTREGA D EQUIP - N RECEPT'!BJ122</f>
        <v>0</v>
      </c>
      <c r="AE103" s="338">
        <f>+'406- ENTREGA D EQUIP - N RECEPT'!BK122</f>
        <v>0</v>
      </c>
      <c r="AF103" s="338">
        <f>+'406- ENTREGA D EQUIP - N RECEPT'!BL122</f>
        <v>0</v>
      </c>
      <c r="AG103" s="338">
        <f>+'406- ENTREGA D EQUIP - N RECEPT'!BM122</f>
        <v>0</v>
      </c>
      <c r="AH103" s="338">
        <f>+'406- ENTREGA D EQUIP - N RECEPT'!BN122</f>
        <v>0</v>
      </c>
      <c r="AI103" s="338">
        <f>+'406- ENTREGA D EQUIP - N RECEPT'!BO122</f>
        <v>0</v>
      </c>
      <c r="AJ103" s="338">
        <f>+'406- ENTREGA D EQUIP - N RECEPT'!BP122</f>
        <v>0</v>
      </c>
      <c r="AK103" s="338">
        <f>+'406- ENTREGA D EQUIP - N RECEPT'!BQ122</f>
        <v>0</v>
      </c>
    </row>
    <row r="104" spans="1:37" hidden="1" x14ac:dyDescent="0.4">
      <c r="A104" s="303">
        <f>+'406- ENTREGA D EQUIP - N RECEPT'!B123</f>
        <v>0</v>
      </c>
      <c r="B104" s="303">
        <f>+'406- ENTREGA D EQUIP - N RECEPT'!F123</f>
        <v>0</v>
      </c>
      <c r="C104" s="303" t="str">
        <f>+delivery_events!C$4</f>
        <v/>
      </c>
      <c r="D104" s="414">
        <f>+'406- ENTREGA D EQUIP - N RECEPT'!AY$9</f>
        <v>0</v>
      </c>
      <c r="E104" s="541">
        <f>+'406- ENTREGA D EQUIP - N RECEPT'!AY$3</f>
        <v>0</v>
      </c>
      <c r="F104" s="541">
        <f>'406- ENTREGA D EQUIP - N RECEPT'!AJ$21</f>
        <v>0</v>
      </c>
      <c r="G104" s="541" t="e">
        <f>IFERROR(IFERROR(+VLOOKUP('406- ENTREGA D EQUIP - N RECEPT'!X123,localidades,2,FALSE),VLOOKUP('406- ENTREGA D EQUIP - N RECEPT'!AY108,localidades,2,FALSE)),VLOOKUP('406- ENTREGA D EQUIP - N RECEPT'!AY$5,district_codes,2,FALSE))</f>
        <v>#N/A</v>
      </c>
      <c r="H104" s="564">
        <f>+'406- ENTREGA D EQUIP - N RECEPT'!L123</f>
        <v>0</v>
      </c>
      <c r="I104" s="564">
        <f>+'406- ENTREGA D EQUIP - N RECEPT'!J123</f>
        <v>0</v>
      </c>
      <c r="J104" s="564">
        <f>IF(+'406- ENTREGA D EQUIP - N RECEPT'!X$21=0,'406- ENTREGA D EQUIP - N RECEPT'!AY$6,+'406- ENTREGA D EQUIP - N RECEPT'!X$21)</f>
        <v>0</v>
      </c>
      <c r="K104" s="564">
        <f>'406- ENTREGA D EQUIP - N RECEPT'!AB123</f>
        <v>0</v>
      </c>
      <c r="L104" s="338" t="str">
        <f>IFERROR(VLOOKUP(+'406- ENTREGA D EQUIP - N RECEPT'!AS$17,kites,3,FALSE),"Outro")</f>
        <v>Kit de mecanização + comercialização</v>
      </c>
      <c r="M104" s="338">
        <f>+'406- ENTREGA D EQUIP - N RECEPT'!AS123</f>
        <v>0</v>
      </c>
      <c r="N104" s="338">
        <f>+'406- ENTREGA D EQUIP - N RECEPT'!AT123</f>
        <v>0</v>
      </c>
      <c r="O104" s="338">
        <f>+'406- ENTREGA D EQUIP - N RECEPT'!AU123</f>
        <v>0</v>
      </c>
      <c r="P104" s="338">
        <f>+'406- ENTREGA D EQUIP - N RECEPT'!AV123</f>
        <v>0</v>
      </c>
      <c r="Q104" s="338">
        <f>+'406- ENTREGA D EQUIP - N RECEPT'!AW123</f>
        <v>0</v>
      </c>
      <c r="R104" s="338">
        <f>+'406- ENTREGA D EQUIP - N RECEPT'!AX123</f>
        <v>0</v>
      </c>
      <c r="S104" s="338">
        <f>+'406- ENTREGA D EQUIP - N RECEPT'!AY123</f>
        <v>0</v>
      </c>
      <c r="T104" s="338">
        <f>+'406- ENTREGA D EQUIP - N RECEPT'!AZ123</f>
        <v>0</v>
      </c>
      <c r="U104" s="338">
        <f>+'406- ENTREGA D EQUIP - N RECEPT'!BA123</f>
        <v>0</v>
      </c>
      <c r="V104" s="338">
        <f>+'406- ENTREGA D EQUIP - N RECEPT'!BB123</f>
        <v>0</v>
      </c>
      <c r="W104" s="338">
        <f>+'406- ENTREGA D EQUIP - N RECEPT'!BC123</f>
        <v>0</v>
      </c>
      <c r="X104" s="338">
        <f>+'406- ENTREGA D EQUIP - N RECEPT'!BD123</f>
        <v>0</v>
      </c>
      <c r="Y104" s="338">
        <f>+'406- ENTREGA D EQUIP - N RECEPT'!BE123</f>
        <v>0</v>
      </c>
      <c r="Z104" s="338">
        <f>+'406- ENTREGA D EQUIP - N RECEPT'!BF123</f>
        <v>0</v>
      </c>
      <c r="AA104" s="338">
        <f>+'406- ENTREGA D EQUIP - N RECEPT'!BG123</f>
        <v>0</v>
      </c>
      <c r="AB104" s="338">
        <f>+'406- ENTREGA D EQUIP - N RECEPT'!BH123</f>
        <v>0</v>
      </c>
      <c r="AC104" s="338">
        <f>+'406- ENTREGA D EQUIP - N RECEPT'!BI123</f>
        <v>0</v>
      </c>
      <c r="AD104" s="338">
        <f>+'406- ENTREGA D EQUIP - N RECEPT'!BJ123</f>
        <v>0</v>
      </c>
      <c r="AE104" s="338">
        <f>+'406- ENTREGA D EQUIP - N RECEPT'!BK123</f>
        <v>0</v>
      </c>
      <c r="AF104" s="338">
        <f>+'406- ENTREGA D EQUIP - N RECEPT'!BL123</f>
        <v>0</v>
      </c>
      <c r="AG104" s="338">
        <f>+'406- ENTREGA D EQUIP - N RECEPT'!BM123</f>
        <v>0</v>
      </c>
      <c r="AH104" s="338">
        <f>+'406- ENTREGA D EQUIP - N RECEPT'!BN123</f>
        <v>0</v>
      </c>
      <c r="AI104" s="338">
        <f>+'406- ENTREGA D EQUIP - N RECEPT'!BO123</f>
        <v>0</v>
      </c>
      <c r="AJ104" s="338">
        <f>+'406- ENTREGA D EQUIP - N RECEPT'!BP123</f>
        <v>0</v>
      </c>
      <c r="AK104" s="338">
        <f>+'406- ENTREGA D EQUIP - N RECEPT'!BQ123</f>
        <v>0</v>
      </c>
    </row>
    <row r="105" spans="1:37" hidden="1" x14ac:dyDescent="0.4">
      <c r="A105" s="303">
        <f>+'406- ENTREGA D EQUIP - N RECEPT'!B124</f>
        <v>0</v>
      </c>
      <c r="B105" s="303">
        <f>+'406- ENTREGA D EQUIP - N RECEPT'!F124</f>
        <v>0</v>
      </c>
      <c r="C105" s="303" t="str">
        <f>+delivery_events!C$4</f>
        <v/>
      </c>
      <c r="D105" s="414">
        <f>+'406- ENTREGA D EQUIP - N RECEPT'!AY$9</f>
        <v>0</v>
      </c>
      <c r="E105" s="541">
        <f>+'406- ENTREGA D EQUIP - N RECEPT'!AY$3</f>
        <v>0</v>
      </c>
      <c r="F105" s="541">
        <f>'406- ENTREGA D EQUIP - N RECEPT'!AJ$21</f>
        <v>0</v>
      </c>
      <c r="G105" s="541" t="e">
        <f>IFERROR(IFERROR(+VLOOKUP('406- ENTREGA D EQUIP - N RECEPT'!X124,localidades,2,FALSE),VLOOKUP('406- ENTREGA D EQUIP - N RECEPT'!AY109,localidades,2,FALSE)),VLOOKUP('406- ENTREGA D EQUIP - N RECEPT'!AY$5,district_codes,2,FALSE))</f>
        <v>#N/A</v>
      </c>
      <c r="H105" s="564">
        <f>+'406- ENTREGA D EQUIP - N RECEPT'!L124</f>
        <v>0</v>
      </c>
      <c r="I105" s="564">
        <f>+'406- ENTREGA D EQUIP - N RECEPT'!J124</f>
        <v>0</v>
      </c>
      <c r="J105" s="564">
        <f>IF(+'406- ENTREGA D EQUIP - N RECEPT'!X$21=0,'406- ENTREGA D EQUIP - N RECEPT'!AY$6,+'406- ENTREGA D EQUIP - N RECEPT'!X$21)</f>
        <v>0</v>
      </c>
      <c r="K105" s="564">
        <f>'406- ENTREGA D EQUIP - N RECEPT'!AB124</f>
        <v>0</v>
      </c>
      <c r="L105" s="338" t="str">
        <f>IFERROR(VLOOKUP(+'406- ENTREGA D EQUIP - N RECEPT'!AS$17,kites,3,FALSE),"Outro")</f>
        <v>Kit de mecanização + comercialização</v>
      </c>
      <c r="M105" s="338">
        <f>+'406- ENTREGA D EQUIP - N RECEPT'!AS124</f>
        <v>0</v>
      </c>
      <c r="N105" s="338">
        <f>+'406- ENTREGA D EQUIP - N RECEPT'!AT124</f>
        <v>0</v>
      </c>
      <c r="O105" s="338">
        <f>+'406- ENTREGA D EQUIP - N RECEPT'!AU124</f>
        <v>0</v>
      </c>
      <c r="P105" s="338">
        <f>+'406- ENTREGA D EQUIP - N RECEPT'!AV124</f>
        <v>0</v>
      </c>
      <c r="Q105" s="338">
        <f>+'406- ENTREGA D EQUIP - N RECEPT'!AW124</f>
        <v>0</v>
      </c>
      <c r="R105" s="338">
        <f>+'406- ENTREGA D EQUIP - N RECEPT'!AX124</f>
        <v>0</v>
      </c>
      <c r="S105" s="338">
        <f>+'406- ENTREGA D EQUIP - N RECEPT'!AY124</f>
        <v>0</v>
      </c>
      <c r="T105" s="338">
        <f>+'406- ENTREGA D EQUIP - N RECEPT'!AZ124</f>
        <v>0</v>
      </c>
      <c r="U105" s="338">
        <f>+'406- ENTREGA D EQUIP - N RECEPT'!BA124</f>
        <v>0</v>
      </c>
      <c r="V105" s="338">
        <f>+'406- ENTREGA D EQUIP - N RECEPT'!BB124</f>
        <v>0</v>
      </c>
      <c r="W105" s="338">
        <f>+'406- ENTREGA D EQUIP - N RECEPT'!BC124</f>
        <v>0</v>
      </c>
      <c r="X105" s="338">
        <f>+'406- ENTREGA D EQUIP - N RECEPT'!BD124</f>
        <v>0</v>
      </c>
      <c r="Y105" s="338">
        <f>+'406- ENTREGA D EQUIP - N RECEPT'!BE124</f>
        <v>0</v>
      </c>
      <c r="Z105" s="338">
        <f>+'406- ENTREGA D EQUIP - N RECEPT'!BF124</f>
        <v>0</v>
      </c>
      <c r="AA105" s="338">
        <f>+'406- ENTREGA D EQUIP - N RECEPT'!BG124</f>
        <v>0</v>
      </c>
      <c r="AB105" s="338">
        <f>+'406- ENTREGA D EQUIP - N RECEPT'!BH124</f>
        <v>0</v>
      </c>
      <c r="AC105" s="338">
        <f>+'406- ENTREGA D EQUIP - N RECEPT'!BI124</f>
        <v>0</v>
      </c>
      <c r="AD105" s="338">
        <f>+'406- ENTREGA D EQUIP - N RECEPT'!BJ124</f>
        <v>0</v>
      </c>
      <c r="AE105" s="338">
        <f>+'406- ENTREGA D EQUIP - N RECEPT'!BK124</f>
        <v>0</v>
      </c>
      <c r="AF105" s="338">
        <f>+'406- ENTREGA D EQUIP - N RECEPT'!BL124</f>
        <v>0</v>
      </c>
      <c r="AG105" s="338">
        <f>+'406- ENTREGA D EQUIP - N RECEPT'!BM124</f>
        <v>0</v>
      </c>
      <c r="AH105" s="338">
        <f>+'406- ENTREGA D EQUIP - N RECEPT'!BN124</f>
        <v>0</v>
      </c>
      <c r="AI105" s="338">
        <f>+'406- ENTREGA D EQUIP - N RECEPT'!BO124</f>
        <v>0</v>
      </c>
      <c r="AJ105" s="338">
        <f>+'406- ENTREGA D EQUIP - N RECEPT'!BP124</f>
        <v>0</v>
      </c>
      <c r="AK105" s="338">
        <f>+'406- ENTREGA D EQUIP - N RECEPT'!BQ124</f>
        <v>0</v>
      </c>
    </row>
    <row r="106" spans="1:37" hidden="1" x14ac:dyDescent="0.4">
      <c r="A106" s="303">
        <f>+'406- ENTREGA D EQUIP - N RECEPT'!B125</f>
        <v>0</v>
      </c>
      <c r="B106" s="303">
        <f>+'406- ENTREGA D EQUIP - N RECEPT'!F125</f>
        <v>0</v>
      </c>
      <c r="C106" s="303" t="str">
        <f>+delivery_events!C$4</f>
        <v/>
      </c>
      <c r="D106" s="414">
        <f>+'406- ENTREGA D EQUIP - N RECEPT'!AY$9</f>
        <v>0</v>
      </c>
      <c r="E106" s="541">
        <f>+'406- ENTREGA D EQUIP - N RECEPT'!AY$3</f>
        <v>0</v>
      </c>
      <c r="F106" s="541">
        <f>'406- ENTREGA D EQUIP - N RECEPT'!AJ$21</f>
        <v>0</v>
      </c>
      <c r="G106" s="541" t="e">
        <f>IFERROR(IFERROR(+VLOOKUP('406- ENTREGA D EQUIP - N RECEPT'!X125,localidades,2,FALSE),VLOOKUP('406- ENTREGA D EQUIP - N RECEPT'!AY110,localidades,2,FALSE)),VLOOKUP('406- ENTREGA D EQUIP - N RECEPT'!AY$5,district_codes,2,FALSE))</f>
        <v>#N/A</v>
      </c>
      <c r="H106" s="564">
        <f>+'406- ENTREGA D EQUIP - N RECEPT'!L125</f>
        <v>0</v>
      </c>
      <c r="I106" s="564">
        <f>+'406- ENTREGA D EQUIP - N RECEPT'!J125</f>
        <v>0</v>
      </c>
      <c r="J106" s="564">
        <f>IF(+'406- ENTREGA D EQUIP - N RECEPT'!X$21=0,'406- ENTREGA D EQUIP - N RECEPT'!AY$6,+'406- ENTREGA D EQUIP - N RECEPT'!X$21)</f>
        <v>0</v>
      </c>
      <c r="K106" s="564">
        <f>'406- ENTREGA D EQUIP - N RECEPT'!AB125</f>
        <v>0</v>
      </c>
      <c r="L106" s="338" t="str">
        <f>IFERROR(VLOOKUP(+'406- ENTREGA D EQUIP - N RECEPT'!AS$17,kites,3,FALSE),"Outro")</f>
        <v>Kit de mecanização + comercialização</v>
      </c>
      <c r="M106" s="338">
        <f>+'406- ENTREGA D EQUIP - N RECEPT'!AS125</f>
        <v>0</v>
      </c>
      <c r="N106" s="338">
        <f>+'406- ENTREGA D EQUIP - N RECEPT'!AT125</f>
        <v>0</v>
      </c>
      <c r="O106" s="338">
        <f>+'406- ENTREGA D EQUIP - N RECEPT'!AU125</f>
        <v>0</v>
      </c>
      <c r="P106" s="338">
        <f>+'406- ENTREGA D EQUIP - N RECEPT'!AV125</f>
        <v>0</v>
      </c>
      <c r="Q106" s="338">
        <f>+'406- ENTREGA D EQUIP - N RECEPT'!AW125</f>
        <v>0</v>
      </c>
      <c r="R106" s="338">
        <f>+'406- ENTREGA D EQUIP - N RECEPT'!AX125</f>
        <v>0</v>
      </c>
      <c r="S106" s="338">
        <f>+'406- ENTREGA D EQUIP - N RECEPT'!AY125</f>
        <v>0</v>
      </c>
      <c r="T106" s="338">
        <f>+'406- ENTREGA D EQUIP - N RECEPT'!AZ125</f>
        <v>0</v>
      </c>
      <c r="U106" s="338">
        <f>+'406- ENTREGA D EQUIP - N RECEPT'!BA125</f>
        <v>0</v>
      </c>
      <c r="V106" s="338">
        <f>+'406- ENTREGA D EQUIP - N RECEPT'!BB125</f>
        <v>0</v>
      </c>
      <c r="W106" s="338">
        <f>+'406- ENTREGA D EQUIP - N RECEPT'!BC125</f>
        <v>0</v>
      </c>
      <c r="X106" s="338">
        <f>+'406- ENTREGA D EQUIP - N RECEPT'!BD125</f>
        <v>0</v>
      </c>
      <c r="Y106" s="338">
        <f>+'406- ENTREGA D EQUIP - N RECEPT'!BE125</f>
        <v>0</v>
      </c>
      <c r="Z106" s="338">
        <f>+'406- ENTREGA D EQUIP - N RECEPT'!BF125</f>
        <v>0</v>
      </c>
      <c r="AA106" s="338">
        <f>+'406- ENTREGA D EQUIP - N RECEPT'!BG125</f>
        <v>0</v>
      </c>
      <c r="AB106" s="338">
        <f>+'406- ENTREGA D EQUIP - N RECEPT'!BH125</f>
        <v>0</v>
      </c>
      <c r="AC106" s="338">
        <f>+'406- ENTREGA D EQUIP - N RECEPT'!BI125</f>
        <v>0</v>
      </c>
      <c r="AD106" s="338">
        <f>+'406- ENTREGA D EQUIP - N RECEPT'!BJ125</f>
        <v>0</v>
      </c>
      <c r="AE106" s="338">
        <f>+'406- ENTREGA D EQUIP - N RECEPT'!BK125</f>
        <v>0</v>
      </c>
      <c r="AF106" s="338">
        <f>+'406- ENTREGA D EQUIP - N RECEPT'!BL125</f>
        <v>0</v>
      </c>
      <c r="AG106" s="338">
        <f>+'406- ENTREGA D EQUIP - N RECEPT'!BM125</f>
        <v>0</v>
      </c>
      <c r="AH106" s="338">
        <f>+'406- ENTREGA D EQUIP - N RECEPT'!BN125</f>
        <v>0</v>
      </c>
      <c r="AI106" s="338">
        <f>+'406- ENTREGA D EQUIP - N RECEPT'!BO125</f>
        <v>0</v>
      </c>
      <c r="AJ106" s="338">
        <f>+'406- ENTREGA D EQUIP - N RECEPT'!BP125</f>
        <v>0</v>
      </c>
      <c r="AK106" s="338">
        <f>+'406- ENTREGA D EQUIP - N RECEPT'!BQ125</f>
        <v>0</v>
      </c>
    </row>
    <row r="107" spans="1:37" hidden="1" x14ac:dyDescent="0.4">
      <c r="A107" s="303">
        <f>+'406- ENTREGA D EQUIP - N RECEPT'!B126</f>
        <v>0</v>
      </c>
      <c r="B107" s="303">
        <f>+'406- ENTREGA D EQUIP - N RECEPT'!F126</f>
        <v>0</v>
      </c>
      <c r="C107" s="303" t="str">
        <f>+delivery_events!C$4</f>
        <v/>
      </c>
      <c r="D107" s="414">
        <f>+'406- ENTREGA D EQUIP - N RECEPT'!AY$9</f>
        <v>0</v>
      </c>
      <c r="E107" s="541">
        <f>+'406- ENTREGA D EQUIP - N RECEPT'!AY$3</f>
        <v>0</v>
      </c>
      <c r="F107" s="541">
        <f>'406- ENTREGA D EQUIP - N RECEPT'!AJ$21</f>
        <v>0</v>
      </c>
      <c r="G107" s="541" t="e">
        <f>IFERROR(IFERROR(+VLOOKUP('406- ENTREGA D EQUIP - N RECEPT'!X126,localidades,2,FALSE),VLOOKUP('406- ENTREGA D EQUIP - N RECEPT'!AY111,localidades,2,FALSE)),VLOOKUP('406- ENTREGA D EQUIP - N RECEPT'!AY$5,district_codes,2,FALSE))</f>
        <v>#N/A</v>
      </c>
      <c r="H107" s="564">
        <f>+'406- ENTREGA D EQUIP - N RECEPT'!L126</f>
        <v>0</v>
      </c>
      <c r="I107" s="564">
        <f>+'406- ENTREGA D EQUIP - N RECEPT'!J126</f>
        <v>0</v>
      </c>
      <c r="J107" s="564">
        <f>IF(+'406- ENTREGA D EQUIP - N RECEPT'!X$21=0,'406- ENTREGA D EQUIP - N RECEPT'!AY$6,+'406- ENTREGA D EQUIP - N RECEPT'!X$21)</f>
        <v>0</v>
      </c>
      <c r="K107" s="564">
        <f>'406- ENTREGA D EQUIP - N RECEPT'!AB126</f>
        <v>0</v>
      </c>
      <c r="L107" s="338" t="str">
        <f>IFERROR(VLOOKUP(+'406- ENTREGA D EQUIP - N RECEPT'!AS$17,kites,3,FALSE),"Outro")</f>
        <v>Kit de mecanização + comercialização</v>
      </c>
      <c r="M107" s="338">
        <f>+'406- ENTREGA D EQUIP - N RECEPT'!AS126</f>
        <v>0</v>
      </c>
      <c r="N107" s="338">
        <f>+'406- ENTREGA D EQUIP - N RECEPT'!AT126</f>
        <v>0</v>
      </c>
      <c r="O107" s="338">
        <f>+'406- ENTREGA D EQUIP - N RECEPT'!AU126</f>
        <v>0</v>
      </c>
      <c r="P107" s="338">
        <f>+'406- ENTREGA D EQUIP - N RECEPT'!AV126</f>
        <v>0</v>
      </c>
      <c r="Q107" s="338">
        <f>+'406- ENTREGA D EQUIP - N RECEPT'!AW126</f>
        <v>0</v>
      </c>
      <c r="R107" s="338">
        <f>+'406- ENTREGA D EQUIP - N RECEPT'!AX126</f>
        <v>0</v>
      </c>
      <c r="S107" s="338">
        <f>+'406- ENTREGA D EQUIP - N RECEPT'!AY126</f>
        <v>0</v>
      </c>
      <c r="T107" s="338">
        <f>+'406- ENTREGA D EQUIP - N RECEPT'!AZ126</f>
        <v>0</v>
      </c>
      <c r="U107" s="338">
        <f>+'406- ENTREGA D EQUIP - N RECEPT'!BA126</f>
        <v>0</v>
      </c>
      <c r="V107" s="338">
        <f>+'406- ENTREGA D EQUIP - N RECEPT'!BB126</f>
        <v>0</v>
      </c>
      <c r="W107" s="338">
        <f>+'406- ENTREGA D EQUIP - N RECEPT'!BC126</f>
        <v>0</v>
      </c>
      <c r="X107" s="338">
        <f>+'406- ENTREGA D EQUIP - N RECEPT'!BD126</f>
        <v>0</v>
      </c>
      <c r="Y107" s="338">
        <f>+'406- ENTREGA D EQUIP - N RECEPT'!BE126</f>
        <v>0</v>
      </c>
      <c r="Z107" s="338">
        <f>+'406- ENTREGA D EQUIP - N RECEPT'!BF126</f>
        <v>0</v>
      </c>
      <c r="AA107" s="338">
        <f>+'406- ENTREGA D EQUIP - N RECEPT'!BG126</f>
        <v>0</v>
      </c>
      <c r="AB107" s="338">
        <f>+'406- ENTREGA D EQUIP - N RECEPT'!BH126</f>
        <v>0</v>
      </c>
      <c r="AC107" s="338">
        <f>+'406- ENTREGA D EQUIP - N RECEPT'!BI126</f>
        <v>0</v>
      </c>
      <c r="AD107" s="338">
        <f>+'406- ENTREGA D EQUIP - N RECEPT'!BJ126</f>
        <v>0</v>
      </c>
      <c r="AE107" s="338">
        <f>+'406- ENTREGA D EQUIP - N RECEPT'!BK126</f>
        <v>0</v>
      </c>
      <c r="AF107" s="338">
        <f>+'406- ENTREGA D EQUIP - N RECEPT'!BL126</f>
        <v>0</v>
      </c>
      <c r="AG107" s="338">
        <f>+'406- ENTREGA D EQUIP - N RECEPT'!BM126</f>
        <v>0</v>
      </c>
      <c r="AH107" s="338">
        <f>+'406- ENTREGA D EQUIP - N RECEPT'!BN126</f>
        <v>0</v>
      </c>
      <c r="AI107" s="338">
        <f>+'406- ENTREGA D EQUIP - N RECEPT'!BO126</f>
        <v>0</v>
      </c>
      <c r="AJ107" s="338">
        <f>+'406- ENTREGA D EQUIP - N RECEPT'!BP126</f>
        <v>0</v>
      </c>
      <c r="AK107" s="338">
        <f>+'406- ENTREGA D EQUIP - N RECEPT'!BQ126</f>
        <v>0</v>
      </c>
    </row>
    <row r="108" spans="1:37" hidden="1" x14ac:dyDescent="0.4">
      <c r="A108" s="303">
        <f>+'406- ENTREGA D EQUIP - N RECEPT'!B127</f>
        <v>0</v>
      </c>
      <c r="B108" s="303">
        <f>+'406- ENTREGA D EQUIP - N RECEPT'!F127</f>
        <v>0</v>
      </c>
      <c r="C108" s="303" t="str">
        <f>+delivery_events!C$4</f>
        <v/>
      </c>
      <c r="D108" s="414">
        <f>+'406- ENTREGA D EQUIP - N RECEPT'!AY$9</f>
        <v>0</v>
      </c>
      <c r="E108" s="541">
        <f>+'406- ENTREGA D EQUIP - N RECEPT'!AY$3</f>
        <v>0</v>
      </c>
      <c r="F108" s="541">
        <f>'406- ENTREGA D EQUIP - N RECEPT'!AJ$21</f>
        <v>0</v>
      </c>
      <c r="G108" s="541" t="e">
        <f>IFERROR(IFERROR(+VLOOKUP('406- ENTREGA D EQUIP - N RECEPT'!X127,localidades,2,FALSE),VLOOKUP('406- ENTREGA D EQUIP - N RECEPT'!AY112,localidades,2,FALSE)),VLOOKUP('406- ENTREGA D EQUIP - N RECEPT'!AY$5,district_codes,2,FALSE))</f>
        <v>#N/A</v>
      </c>
      <c r="H108" s="564">
        <f>+'406- ENTREGA D EQUIP - N RECEPT'!L127</f>
        <v>0</v>
      </c>
      <c r="I108" s="564">
        <f>+'406- ENTREGA D EQUIP - N RECEPT'!J127</f>
        <v>0</v>
      </c>
      <c r="J108" s="564">
        <f>IF(+'406- ENTREGA D EQUIP - N RECEPT'!X$21=0,'406- ENTREGA D EQUIP - N RECEPT'!AY$6,+'406- ENTREGA D EQUIP - N RECEPT'!X$21)</f>
        <v>0</v>
      </c>
      <c r="K108" s="564">
        <f>'406- ENTREGA D EQUIP - N RECEPT'!AB127</f>
        <v>0</v>
      </c>
      <c r="L108" s="338" t="str">
        <f>IFERROR(VLOOKUP(+'406- ENTREGA D EQUIP - N RECEPT'!AS$17,kites,3,FALSE),"Outro")</f>
        <v>Kit de mecanização + comercialização</v>
      </c>
      <c r="M108" s="338">
        <f>+'406- ENTREGA D EQUIP - N RECEPT'!AS127</f>
        <v>0</v>
      </c>
      <c r="N108" s="338">
        <f>+'406- ENTREGA D EQUIP - N RECEPT'!AT127</f>
        <v>0</v>
      </c>
      <c r="O108" s="338">
        <f>+'406- ENTREGA D EQUIP - N RECEPT'!AU127</f>
        <v>0</v>
      </c>
      <c r="P108" s="338">
        <f>+'406- ENTREGA D EQUIP - N RECEPT'!AV127</f>
        <v>0</v>
      </c>
      <c r="Q108" s="338">
        <f>+'406- ENTREGA D EQUIP - N RECEPT'!AW127</f>
        <v>0</v>
      </c>
      <c r="R108" s="338">
        <f>+'406- ENTREGA D EQUIP - N RECEPT'!AX127</f>
        <v>0</v>
      </c>
      <c r="S108" s="338">
        <f>+'406- ENTREGA D EQUIP - N RECEPT'!AY127</f>
        <v>0</v>
      </c>
      <c r="T108" s="338">
        <f>+'406- ENTREGA D EQUIP - N RECEPT'!AZ127</f>
        <v>0</v>
      </c>
      <c r="U108" s="338">
        <f>+'406- ENTREGA D EQUIP - N RECEPT'!BA127</f>
        <v>0</v>
      </c>
      <c r="V108" s="338">
        <f>+'406- ENTREGA D EQUIP - N RECEPT'!BB127</f>
        <v>0</v>
      </c>
      <c r="W108" s="338">
        <f>+'406- ENTREGA D EQUIP - N RECEPT'!BC127</f>
        <v>0</v>
      </c>
      <c r="X108" s="338">
        <f>+'406- ENTREGA D EQUIP - N RECEPT'!BD127</f>
        <v>0</v>
      </c>
      <c r="Y108" s="338">
        <f>+'406- ENTREGA D EQUIP - N RECEPT'!BE127</f>
        <v>0</v>
      </c>
      <c r="Z108" s="338">
        <f>+'406- ENTREGA D EQUIP - N RECEPT'!BF127</f>
        <v>0</v>
      </c>
      <c r="AA108" s="338">
        <f>+'406- ENTREGA D EQUIP - N RECEPT'!BG127</f>
        <v>0</v>
      </c>
      <c r="AB108" s="338">
        <f>+'406- ENTREGA D EQUIP - N RECEPT'!BH127</f>
        <v>0</v>
      </c>
      <c r="AC108" s="338">
        <f>+'406- ENTREGA D EQUIP - N RECEPT'!BI127</f>
        <v>0</v>
      </c>
      <c r="AD108" s="338">
        <f>+'406- ENTREGA D EQUIP - N RECEPT'!BJ127</f>
        <v>0</v>
      </c>
      <c r="AE108" s="338">
        <f>+'406- ENTREGA D EQUIP - N RECEPT'!BK127</f>
        <v>0</v>
      </c>
      <c r="AF108" s="338">
        <f>+'406- ENTREGA D EQUIP - N RECEPT'!BL127</f>
        <v>0</v>
      </c>
      <c r="AG108" s="338">
        <f>+'406- ENTREGA D EQUIP - N RECEPT'!BM127</f>
        <v>0</v>
      </c>
      <c r="AH108" s="338">
        <f>+'406- ENTREGA D EQUIP - N RECEPT'!BN127</f>
        <v>0</v>
      </c>
      <c r="AI108" s="338">
        <f>+'406- ENTREGA D EQUIP - N RECEPT'!BO127</f>
        <v>0</v>
      </c>
      <c r="AJ108" s="338">
        <f>+'406- ENTREGA D EQUIP - N RECEPT'!BP127</f>
        <v>0</v>
      </c>
      <c r="AK108" s="338">
        <f>+'406- ENTREGA D EQUIP - N RECEPT'!BQ127</f>
        <v>0</v>
      </c>
    </row>
    <row r="109" spans="1:37" hidden="1" x14ac:dyDescent="0.4">
      <c r="A109" s="303">
        <f>+'406- ENTREGA D EQUIP - N RECEPT'!B128</f>
        <v>0</v>
      </c>
      <c r="B109" s="303">
        <f>+'406- ENTREGA D EQUIP - N RECEPT'!F128</f>
        <v>0</v>
      </c>
      <c r="C109" s="303" t="str">
        <f>+delivery_events!C$4</f>
        <v/>
      </c>
      <c r="D109" s="414">
        <f>+'406- ENTREGA D EQUIP - N RECEPT'!AY$9</f>
        <v>0</v>
      </c>
      <c r="E109" s="541">
        <f>+'406- ENTREGA D EQUIP - N RECEPT'!AY$3</f>
        <v>0</v>
      </c>
      <c r="F109" s="541">
        <f>'406- ENTREGA D EQUIP - N RECEPT'!AJ$21</f>
        <v>0</v>
      </c>
      <c r="G109" s="541" t="e">
        <f>IFERROR(IFERROR(+VLOOKUP('406- ENTREGA D EQUIP - N RECEPT'!X128,localidades,2,FALSE),VLOOKUP('406- ENTREGA D EQUIP - N RECEPT'!AY113,localidades,2,FALSE)),VLOOKUP('406- ENTREGA D EQUIP - N RECEPT'!AY$5,district_codes,2,FALSE))</f>
        <v>#N/A</v>
      </c>
      <c r="H109" s="564">
        <f>+'406- ENTREGA D EQUIP - N RECEPT'!L128</f>
        <v>0</v>
      </c>
      <c r="I109" s="564">
        <f>+'406- ENTREGA D EQUIP - N RECEPT'!J128</f>
        <v>0</v>
      </c>
      <c r="J109" s="564">
        <f>IF(+'406- ENTREGA D EQUIP - N RECEPT'!X$21=0,'406- ENTREGA D EQUIP - N RECEPT'!AY$6,+'406- ENTREGA D EQUIP - N RECEPT'!X$21)</f>
        <v>0</v>
      </c>
      <c r="K109" s="564">
        <f>'406- ENTREGA D EQUIP - N RECEPT'!AB128</f>
        <v>0</v>
      </c>
      <c r="L109" s="338" t="str">
        <f>IFERROR(VLOOKUP(+'406- ENTREGA D EQUIP - N RECEPT'!AS$17,kites,3,FALSE),"Outro")</f>
        <v>Kit de mecanização + comercialização</v>
      </c>
      <c r="M109" s="338">
        <f>+'406- ENTREGA D EQUIP - N RECEPT'!AS128</f>
        <v>0</v>
      </c>
      <c r="N109" s="338">
        <f>+'406- ENTREGA D EQUIP - N RECEPT'!AT128</f>
        <v>0</v>
      </c>
      <c r="O109" s="338">
        <f>+'406- ENTREGA D EQUIP - N RECEPT'!AU128</f>
        <v>0</v>
      </c>
      <c r="P109" s="338">
        <f>+'406- ENTREGA D EQUIP - N RECEPT'!AV128</f>
        <v>0</v>
      </c>
      <c r="Q109" s="338">
        <f>+'406- ENTREGA D EQUIP - N RECEPT'!AW128</f>
        <v>0</v>
      </c>
      <c r="R109" s="338">
        <f>+'406- ENTREGA D EQUIP - N RECEPT'!AX128</f>
        <v>0</v>
      </c>
      <c r="S109" s="338">
        <f>+'406- ENTREGA D EQUIP - N RECEPT'!AY128</f>
        <v>0</v>
      </c>
      <c r="T109" s="338">
        <f>+'406- ENTREGA D EQUIP - N RECEPT'!AZ128</f>
        <v>0</v>
      </c>
      <c r="U109" s="338">
        <f>+'406- ENTREGA D EQUIP - N RECEPT'!BA128</f>
        <v>0</v>
      </c>
      <c r="V109" s="338">
        <f>+'406- ENTREGA D EQUIP - N RECEPT'!BB128</f>
        <v>0</v>
      </c>
      <c r="W109" s="338">
        <f>+'406- ENTREGA D EQUIP - N RECEPT'!BC128</f>
        <v>0</v>
      </c>
      <c r="X109" s="338">
        <f>+'406- ENTREGA D EQUIP - N RECEPT'!BD128</f>
        <v>0</v>
      </c>
      <c r="Y109" s="338">
        <f>+'406- ENTREGA D EQUIP - N RECEPT'!BE128</f>
        <v>0</v>
      </c>
      <c r="Z109" s="338">
        <f>+'406- ENTREGA D EQUIP - N RECEPT'!BF128</f>
        <v>0</v>
      </c>
      <c r="AA109" s="338">
        <f>+'406- ENTREGA D EQUIP - N RECEPT'!BG128</f>
        <v>0</v>
      </c>
      <c r="AB109" s="338">
        <f>+'406- ENTREGA D EQUIP - N RECEPT'!BH128</f>
        <v>0</v>
      </c>
      <c r="AC109" s="338">
        <f>+'406- ENTREGA D EQUIP - N RECEPT'!BI128</f>
        <v>0</v>
      </c>
      <c r="AD109" s="338">
        <f>+'406- ENTREGA D EQUIP - N RECEPT'!BJ128</f>
        <v>0</v>
      </c>
      <c r="AE109" s="338">
        <f>+'406- ENTREGA D EQUIP - N RECEPT'!BK128</f>
        <v>0</v>
      </c>
      <c r="AF109" s="338">
        <f>+'406- ENTREGA D EQUIP - N RECEPT'!BL128</f>
        <v>0</v>
      </c>
      <c r="AG109" s="338">
        <f>+'406- ENTREGA D EQUIP - N RECEPT'!BM128</f>
        <v>0</v>
      </c>
      <c r="AH109" s="338">
        <f>+'406- ENTREGA D EQUIP - N RECEPT'!BN128</f>
        <v>0</v>
      </c>
      <c r="AI109" s="338">
        <f>+'406- ENTREGA D EQUIP - N RECEPT'!BO128</f>
        <v>0</v>
      </c>
      <c r="AJ109" s="338">
        <f>+'406- ENTREGA D EQUIP - N RECEPT'!BP128</f>
        <v>0</v>
      </c>
      <c r="AK109" s="338">
        <f>+'406- ENTREGA D EQUIP - N RECEPT'!BQ128</f>
        <v>0</v>
      </c>
    </row>
    <row r="110" spans="1:37" hidden="1" x14ac:dyDescent="0.4">
      <c r="A110" s="303">
        <f>+'406- ENTREGA D EQUIP - N RECEPT'!B129</f>
        <v>0</v>
      </c>
      <c r="B110" s="303">
        <f>+'406- ENTREGA D EQUIP - N RECEPT'!F129</f>
        <v>0</v>
      </c>
      <c r="C110" s="303" t="str">
        <f>+delivery_events!C$4</f>
        <v/>
      </c>
      <c r="D110" s="414">
        <f>+'406- ENTREGA D EQUIP - N RECEPT'!AY$9</f>
        <v>0</v>
      </c>
      <c r="E110" s="541">
        <f>+'406- ENTREGA D EQUIP - N RECEPT'!AY$3</f>
        <v>0</v>
      </c>
      <c r="F110" s="541">
        <f>'406- ENTREGA D EQUIP - N RECEPT'!AJ$21</f>
        <v>0</v>
      </c>
      <c r="G110" s="541" t="e">
        <f>IFERROR(IFERROR(+VLOOKUP('406- ENTREGA D EQUIP - N RECEPT'!X129,localidades,2,FALSE),VLOOKUP('406- ENTREGA D EQUIP - N RECEPT'!AY114,localidades,2,FALSE)),VLOOKUP('406- ENTREGA D EQUIP - N RECEPT'!AY$5,district_codes,2,FALSE))</f>
        <v>#N/A</v>
      </c>
      <c r="H110" s="564">
        <f>+'406- ENTREGA D EQUIP - N RECEPT'!L129</f>
        <v>0</v>
      </c>
      <c r="I110" s="564">
        <f>+'406- ENTREGA D EQUIP - N RECEPT'!J129</f>
        <v>0</v>
      </c>
      <c r="J110" s="564">
        <f>IF(+'406- ENTREGA D EQUIP - N RECEPT'!X$21=0,'406- ENTREGA D EQUIP - N RECEPT'!AY$6,+'406- ENTREGA D EQUIP - N RECEPT'!X$21)</f>
        <v>0</v>
      </c>
      <c r="K110" s="564">
        <f>'406- ENTREGA D EQUIP - N RECEPT'!AB129</f>
        <v>0</v>
      </c>
      <c r="L110" s="338" t="str">
        <f>IFERROR(VLOOKUP(+'406- ENTREGA D EQUIP - N RECEPT'!AS$17,kites,3,FALSE),"Outro")</f>
        <v>Kit de mecanização + comercialização</v>
      </c>
      <c r="M110" s="338">
        <f>+'406- ENTREGA D EQUIP - N RECEPT'!AS129</f>
        <v>0</v>
      </c>
      <c r="N110" s="338">
        <f>+'406- ENTREGA D EQUIP - N RECEPT'!AT129</f>
        <v>0</v>
      </c>
      <c r="O110" s="338">
        <f>+'406- ENTREGA D EQUIP - N RECEPT'!AU129</f>
        <v>0</v>
      </c>
      <c r="P110" s="338">
        <f>+'406- ENTREGA D EQUIP - N RECEPT'!AV129</f>
        <v>0</v>
      </c>
      <c r="Q110" s="338">
        <f>+'406- ENTREGA D EQUIP - N RECEPT'!AW129</f>
        <v>0</v>
      </c>
      <c r="R110" s="338">
        <f>+'406- ENTREGA D EQUIP - N RECEPT'!AX129</f>
        <v>0</v>
      </c>
      <c r="S110" s="338">
        <f>+'406- ENTREGA D EQUIP - N RECEPT'!AY129</f>
        <v>0</v>
      </c>
      <c r="T110" s="338">
        <f>+'406- ENTREGA D EQUIP - N RECEPT'!AZ129</f>
        <v>0</v>
      </c>
      <c r="U110" s="338">
        <f>+'406- ENTREGA D EQUIP - N RECEPT'!BA129</f>
        <v>0</v>
      </c>
      <c r="V110" s="338">
        <f>+'406- ENTREGA D EQUIP - N RECEPT'!BB129</f>
        <v>0</v>
      </c>
      <c r="W110" s="338">
        <f>+'406- ENTREGA D EQUIP - N RECEPT'!BC129</f>
        <v>0</v>
      </c>
      <c r="X110" s="338">
        <f>+'406- ENTREGA D EQUIP - N RECEPT'!BD129</f>
        <v>0</v>
      </c>
      <c r="Y110" s="338">
        <f>+'406- ENTREGA D EQUIP - N RECEPT'!BE129</f>
        <v>0</v>
      </c>
      <c r="Z110" s="338">
        <f>+'406- ENTREGA D EQUIP - N RECEPT'!BF129</f>
        <v>0</v>
      </c>
      <c r="AA110" s="338">
        <f>+'406- ENTREGA D EQUIP - N RECEPT'!BG129</f>
        <v>0</v>
      </c>
      <c r="AB110" s="338">
        <f>+'406- ENTREGA D EQUIP - N RECEPT'!BH129</f>
        <v>0</v>
      </c>
      <c r="AC110" s="338">
        <f>+'406- ENTREGA D EQUIP - N RECEPT'!BI129</f>
        <v>0</v>
      </c>
      <c r="AD110" s="338">
        <f>+'406- ENTREGA D EQUIP - N RECEPT'!BJ129</f>
        <v>0</v>
      </c>
      <c r="AE110" s="338">
        <f>+'406- ENTREGA D EQUIP - N RECEPT'!BK129</f>
        <v>0</v>
      </c>
      <c r="AF110" s="338">
        <f>+'406- ENTREGA D EQUIP - N RECEPT'!BL129</f>
        <v>0</v>
      </c>
      <c r="AG110" s="338">
        <f>+'406- ENTREGA D EQUIP - N RECEPT'!BM129</f>
        <v>0</v>
      </c>
      <c r="AH110" s="338">
        <f>+'406- ENTREGA D EQUIP - N RECEPT'!BN129</f>
        <v>0</v>
      </c>
      <c r="AI110" s="338">
        <f>+'406- ENTREGA D EQUIP - N RECEPT'!BO129</f>
        <v>0</v>
      </c>
      <c r="AJ110" s="338">
        <f>+'406- ENTREGA D EQUIP - N RECEPT'!BP129</f>
        <v>0</v>
      </c>
      <c r="AK110" s="338">
        <f>+'406- ENTREGA D EQUIP - N RECEPT'!BQ129</f>
        <v>0</v>
      </c>
    </row>
    <row r="111" spans="1:37" hidden="1" x14ac:dyDescent="0.4">
      <c r="A111" s="303">
        <f>+'406- ENTREGA D EQUIP - N RECEPT'!B130</f>
        <v>0</v>
      </c>
      <c r="B111" s="303">
        <f>+'406- ENTREGA D EQUIP - N RECEPT'!F130</f>
        <v>0</v>
      </c>
      <c r="C111" s="303" t="str">
        <f>+delivery_events!C$4</f>
        <v/>
      </c>
      <c r="D111" s="414">
        <f>+'406- ENTREGA D EQUIP - N RECEPT'!AY$9</f>
        <v>0</v>
      </c>
      <c r="E111" s="541">
        <f>+'406- ENTREGA D EQUIP - N RECEPT'!AY$3</f>
        <v>0</v>
      </c>
      <c r="F111" s="541">
        <f>'406- ENTREGA D EQUIP - N RECEPT'!AJ$21</f>
        <v>0</v>
      </c>
      <c r="G111" s="541" t="e">
        <f>IFERROR(IFERROR(+VLOOKUP('406- ENTREGA D EQUIP - N RECEPT'!X130,localidades,2,FALSE),VLOOKUP('406- ENTREGA D EQUIP - N RECEPT'!AY115,localidades,2,FALSE)),VLOOKUP('406- ENTREGA D EQUIP - N RECEPT'!AY$5,district_codes,2,FALSE))</f>
        <v>#N/A</v>
      </c>
      <c r="H111" s="564">
        <f>+'406- ENTREGA D EQUIP - N RECEPT'!L130</f>
        <v>0</v>
      </c>
      <c r="I111" s="564">
        <f>+'406- ENTREGA D EQUIP - N RECEPT'!J130</f>
        <v>0</v>
      </c>
      <c r="J111" s="564">
        <f>IF(+'406- ENTREGA D EQUIP - N RECEPT'!X$21=0,'406- ENTREGA D EQUIP - N RECEPT'!AY$6,+'406- ENTREGA D EQUIP - N RECEPT'!X$21)</f>
        <v>0</v>
      </c>
      <c r="K111" s="564">
        <f>'406- ENTREGA D EQUIP - N RECEPT'!AB130</f>
        <v>0</v>
      </c>
      <c r="L111" s="338" t="str">
        <f>IFERROR(VLOOKUP(+'406- ENTREGA D EQUIP - N RECEPT'!AS$17,kites,3,FALSE),"Outro")</f>
        <v>Kit de mecanização + comercialização</v>
      </c>
      <c r="M111" s="338">
        <f>+'406- ENTREGA D EQUIP - N RECEPT'!AS130</f>
        <v>0</v>
      </c>
      <c r="N111" s="338">
        <f>+'406- ENTREGA D EQUIP - N RECEPT'!AT130</f>
        <v>0</v>
      </c>
      <c r="O111" s="338">
        <f>+'406- ENTREGA D EQUIP - N RECEPT'!AU130</f>
        <v>0</v>
      </c>
      <c r="P111" s="338">
        <f>+'406- ENTREGA D EQUIP - N RECEPT'!AV130</f>
        <v>0</v>
      </c>
      <c r="Q111" s="338">
        <f>+'406- ENTREGA D EQUIP - N RECEPT'!AW130</f>
        <v>0</v>
      </c>
      <c r="R111" s="338">
        <f>+'406- ENTREGA D EQUIP - N RECEPT'!AX130</f>
        <v>0</v>
      </c>
      <c r="S111" s="338">
        <f>+'406- ENTREGA D EQUIP - N RECEPT'!AY130</f>
        <v>0</v>
      </c>
      <c r="T111" s="338">
        <f>+'406- ENTREGA D EQUIP - N RECEPT'!AZ130</f>
        <v>0</v>
      </c>
      <c r="U111" s="338">
        <f>+'406- ENTREGA D EQUIP - N RECEPT'!BA130</f>
        <v>0</v>
      </c>
      <c r="V111" s="338">
        <f>+'406- ENTREGA D EQUIP - N RECEPT'!BB130</f>
        <v>0</v>
      </c>
      <c r="W111" s="338">
        <f>+'406- ENTREGA D EQUIP - N RECEPT'!BC130</f>
        <v>0</v>
      </c>
      <c r="X111" s="338">
        <f>+'406- ENTREGA D EQUIP - N RECEPT'!BD130</f>
        <v>0</v>
      </c>
      <c r="Y111" s="338">
        <f>+'406- ENTREGA D EQUIP - N RECEPT'!BE130</f>
        <v>0</v>
      </c>
      <c r="Z111" s="338">
        <f>+'406- ENTREGA D EQUIP - N RECEPT'!BF130</f>
        <v>0</v>
      </c>
      <c r="AA111" s="338">
        <f>+'406- ENTREGA D EQUIP - N RECEPT'!BG130</f>
        <v>0</v>
      </c>
      <c r="AB111" s="338">
        <f>+'406- ENTREGA D EQUIP - N RECEPT'!BH130</f>
        <v>0</v>
      </c>
      <c r="AC111" s="338">
        <f>+'406- ENTREGA D EQUIP - N RECEPT'!BI130</f>
        <v>0</v>
      </c>
      <c r="AD111" s="338">
        <f>+'406- ENTREGA D EQUIP - N RECEPT'!BJ130</f>
        <v>0</v>
      </c>
      <c r="AE111" s="338">
        <f>+'406- ENTREGA D EQUIP - N RECEPT'!BK130</f>
        <v>0</v>
      </c>
      <c r="AF111" s="338">
        <f>+'406- ENTREGA D EQUIP - N RECEPT'!BL130</f>
        <v>0</v>
      </c>
      <c r="AG111" s="338">
        <f>+'406- ENTREGA D EQUIP - N RECEPT'!BM130</f>
        <v>0</v>
      </c>
      <c r="AH111" s="338">
        <f>+'406- ENTREGA D EQUIP - N RECEPT'!BN130</f>
        <v>0</v>
      </c>
      <c r="AI111" s="338">
        <f>+'406- ENTREGA D EQUIP - N RECEPT'!BO130</f>
        <v>0</v>
      </c>
      <c r="AJ111" s="338">
        <f>+'406- ENTREGA D EQUIP - N RECEPT'!BP130</f>
        <v>0</v>
      </c>
      <c r="AK111" s="338">
        <f>+'406- ENTREGA D EQUIP - N RECEPT'!BQ130</f>
        <v>0</v>
      </c>
    </row>
    <row r="112" spans="1:37" hidden="1" x14ac:dyDescent="0.4">
      <c r="A112" s="303">
        <f>+'406- ENTREGA D EQUIP - N RECEPT'!B131</f>
        <v>0</v>
      </c>
      <c r="B112" s="303">
        <f>+'406- ENTREGA D EQUIP - N RECEPT'!F131</f>
        <v>0</v>
      </c>
      <c r="C112" s="303" t="str">
        <f>+delivery_events!C$4</f>
        <v/>
      </c>
      <c r="D112" s="414">
        <f>+'406- ENTREGA D EQUIP - N RECEPT'!AY$9</f>
        <v>0</v>
      </c>
      <c r="E112" s="541">
        <f>+'406- ENTREGA D EQUIP - N RECEPT'!AY$3</f>
        <v>0</v>
      </c>
      <c r="F112" s="541">
        <f>'406- ENTREGA D EQUIP - N RECEPT'!AJ$21</f>
        <v>0</v>
      </c>
      <c r="G112" s="541" t="e">
        <f>IFERROR(IFERROR(+VLOOKUP('406- ENTREGA D EQUIP - N RECEPT'!X131,localidades,2,FALSE),VLOOKUP('406- ENTREGA D EQUIP - N RECEPT'!AY116,localidades,2,FALSE)),VLOOKUP('406- ENTREGA D EQUIP - N RECEPT'!AY$5,district_codes,2,FALSE))</f>
        <v>#N/A</v>
      </c>
      <c r="H112" s="564">
        <f>+'406- ENTREGA D EQUIP - N RECEPT'!L131</f>
        <v>0</v>
      </c>
      <c r="I112" s="564">
        <f>+'406- ENTREGA D EQUIP - N RECEPT'!J131</f>
        <v>0</v>
      </c>
      <c r="J112" s="564">
        <f>IF(+'406- ENTREGA D EQUIP - N RECEPT'!X$21=0,'406- ENTREGA D EQUIP - N RECEPT'!AY$6,+'406- ENTREGA D EQUIP - N RECEPT'!X$21)</f>
        <v>0</v>
      </c>
      <c r="K112" s="564">
        <f>'406- ENTREGA D EQUIP - N RECEPT'!AB131</f>
        <v>0</v>
      </c>
      <c r="L112" s="338" t="str">
        <f>IFERROR(VLOOKUP(+'406- ENTREGA D EQUIP - N RECEPT'!AS$17,kites,3,FALSE),"Outro")</f>
        <v>Kit de mecanização + comercialização</v>
      </c>
      <c r="M112" s="338">
        <f>+'406- ENTREGA D EQUIP - N RECEPT'!AS131</f>
        <v>0</v>
      </c>
      <c r="N112" s="338">
        <f>+'406- ENTREGA D EQUIP - N RECEPT'!AT131</f>
        <v>0</v>
      </c>
      <c r="O112" s="338">
        <f>+'406- ENTREGA D EQUIP - N RECEPT'!AU131</f>
        <v>0</v>
      </c>
      <c r="P112" s="338">
        <f>+'406- ENTREGA D EQUIP - N RECEPT'!AV131</f>
        <v>0</v>
      </c>
      <c r="Q112" s="338">
        <f>+'406- ENTREGA D EQUIP - N RECEPT'!AW131</f>
        <v>0</v>
      </c>
      <c r="R112" s="338">
        <f>+'406- ENTREGA D EQUIP - N RECEPT'!AX131</f>
        <v>0</v>
      </c>
      <c r="S112" s="338">
        <f>+'406- ENTREGA D EQUIP - N RECEPT'!AY131</f>
        <v>0</v>
      </c>
      <c r="T112" s="338">
        <f>+'406- ENTREGA D EQUIP - N RECEPT'!AZ131</f>
        <v>0</v>
      </c>
      <c r="U112" s="338">
        <f>+'406- ENTREGA D EQUIP - N RECEPT'!BA131</f>
        <v>0</v>
      </c>
      <c r="V112" s="338">
        <f>+'406- ENTREGA D EQUIP - N RECEPT'!BB131</f>
        <v>0</v>
      </c>
      <c r="W112" s="338">
        <f>+'406- ENTREGA D EQUIP - N RECEPT'!BC131</f>
        <v>0</v>
      </c>
      <c r="X112" s="338">
        <f>+'406- ENTREGA D EQUIP - N RECEPT'!BD131</f>
        <v>0</v>
      </c>
      <c r="Y112" s="338">
        <f>+'406- ENTREGA D EQUIP - N RECEPT'!BE131</f>
        <v>0</v>
      </c>
      <c r="Z112" s="338">
        <f>+'406- ENTREGA D EQUIP - N RECEPT'!BF131</f>
        <v>0</v>
      </c>
      <c r="AA112" s="338">
        <f>+'406- ENTREGA D EQUIP - N RECEPT'!BG131</f>
        <v>0</v>
      </c>
      <c r="AB112" s="338">
        <f>+'406- ENTREGA D EQUIP - N RECEPT'!BH131</f>
        <v>0</v>
      </c>
      <c r="AC112" s="338">
        <f>+'406- ENTREGA D EQUIP - N RECEPT'!BI131</f>
        <v>0</v>
      </c>
      <c r="AD112" s="338">
        <f>+'406- ENTREGA D EQUIP - N RECEPT'!BJ131</f>
        <v>0</v>
      </c>
      <c r="AE112" s="338">
        <f>+'406- ENTREGA D EQUIP - N RECEPT'!BK131</f>
        <v>0</v>
      </c>
      <c r="AF112" s="338">
        <f>+'406- ENTREGA D EQUIP - N RECEPT'!BL131</f>
        <v>0</v>
      </c>
      <c r="AG112" s="338">
        <f>+'406- ENTREGA D EQUIP - N RECEPT'!BM131</f>
        <v>0</v>
      </c>
      <c r="AH112" s="338">
        <f>+'406- ENTREGA D EQUIP - N RECEPT'!BN131</f>
        <v>0</v>
      </c>
      <c r="AI112" s="338">
        <f>+'406- ENTREGA D EQUIP - N RECEPT'!BO131</f>
        <v>0</v>
      </c>
      <c r="AJ112" s="338">
        <f>+'406- ENTREGA D EQUIP - N RECEPT'!BP131</f>
        <v>0</v>
      </c>
      <c r="AK112" s="338">
        <f>+'406- ENTREGA D EQUIP - N RECEPT'!BQ131</f>
        <v>0</v>
      </c>
    </row>
    <row r="113" spans="1:37" hidden="1" x14ac:dyDescent="0.4">
      <c r="A113" s="303">
        <f>+'406- ENTREGA D EQUIP - N RECEPT'!B132</f>
        <v>0</v>
      </c>
      <c r="B113" s="303">
        <f>+'406- ENTREGA D EQUIP - N RECEPT'!F132</f>
        <v>0</v>
      </c>
      <c r="C113" s="303" t="str">
        <f>+delivery_events!C$4</f>
        <v/>
      </c>
      <c r="D113" s="414">
        <f>+'406- ENTREGA D EQUIP - N RECEPT'!AY$9</f>
        <v>0</v>
      </c>
      <c r="E113" s="541">
        <f>+'406- ENTREGA D EQUIP - N RECEPT'!AY$3</f>
        <v>0</v>
      </c>
      <c r="F113" s="541">
        <f>'406- ENTREGA D EQUIP - N RECEPT'!AJ$21</f>
        <v>0</v>
      </c>
      <c r="G113" s="541" t="e">
        <f>IFERROR(IFERROR(+VLOOKUP('406- ENTREGA D EQUIP - N RECEPT'!X132,localidades,2,FALSE),VLOOKUP('406- ENTREGA D EQUIP - N RECEPT'!AY117,localidades,2,FALSE)),VLOOKUP('406- ENTREGA D EQUIP - N RECEPT'!AY$5,district_codes,2,FALSE))</f>
        <v>#N/A</v>
      </c>
      <c r="H113" s="564">
        <f>+'406- ENTREGA D EQUIP - N RECEPT'!L132</f>
        <v>0</v>
      </c>
      <c r="I113" s="564">
        <f>+'406- ENTREGA D EQUIP - N RECEPT'!J132</f>
        <v>0</v>
      </c>
      <c r="J113" s="564">
        <f>IF(+'406- ENTREGA D EQUIP - N RECEPT'!X$21=0,'406- ENTREGA D EQUIP - N RECEPT'!AY$6,+'406- ENTREGA D EQUIP - N RECEPT'!X$21)</f>
        <v>0</v>
      </c>
      <c r="K113" s="564">
        <f>'406- ENTREGA D EQUIP - N RECEPT'!AB132</f>
        <v>0</v>
      </c>
      <c r="L113" s="338" t="str">
        <f>IFERROR(VLOOKUP(+'406- ENTREGA D EQUIP - N RECEPT'!AS$17,kites,3,FALSE),"Outro")</f>
        <v>Kit de mecanização + comercialização</v>
      </c>
      <c r="M113" s="338">
        <f>+'406- ENTREGA D EQUIP - N RECEPT'!AS132</f>
        <v>0</v>
      </c>
      <c r="N113" s="338">
        <f>+'406- ENTREGA D EQUIP - N RECEPT'!AT132</f>
        <v>0</v>
      </c>
      <c r="O113" s="338">
        <f>+'406- ENTREGA D EQUIP - N RECEPT'!AU132</f>
        <v>0</v>
      </c>
      <c r="P113" s="338">
        <f>+'406- ENTREGA D EQUIP - N RECEPT'!AV132</f>
        <v>0</v>
      </c>
      <c r="Q113" s="338">
        <f>+'406- ENTREGA D EQUIP - N RECEPT'!AW132</f>
        <v>0</v>
      </c>
      <c r="R113" s="338">
        <f>+'406- ENTREGA D EQUIP - N RECEPT'!AX132</f>
        <v>0</v>
      </c>
      <c r="S113" s="338">
        <f>+'406- ENTREGA D EQUIP - N RECEPT'!AY132</f>
        <v>0</v>
      </c>
      <c r="T113" s="338">
        <f>+'406- ENTREGA D EQUIP - N RECEPT'!AZ132</f>
        <v>0</v>
      </c>
      <c r="U113" s="338">
        <f>+'406- ENTREGA D EQUIP - N RECEPT'!BA132</f>
        <v>0</v>
      </c>
      <c r="V113" s="338">
        <f>+'406- ENTREGA D EQUIP - N RECEPT'!BB132</f>
        <v>0</v>
      </c>
      <c r="W113" s="338">
        <f>+'406- ENTREGA D EQUIP - N RECEPT'!BC132</f>
        <v>0</v>
      </c>
      <c r="X113" s="338">
        <f>+'406- ENTREGA D EQUIP - N RECEPT'!BD132</f>
        <v>0</v>
      </c>
      <c r="Y113" s="338">
        <f>+'406- ENTREGA D EQUIP - N RECEPT'!BE132</f>
        <v>0</v>
      </c>
      <c r="Z113" s="338">
        <f>+'406- ENTREGA D EQUIP - N RECEPT'!BF132</f>
        <v>0</v>
      </c>
      <c r="AA113" s="338">
        <f>+'406- ENTREGA D EQUIP - N RECEPT'!BG132</f>
        <v>0</v>
      </c>
      <c r="AB113" s="338">
        <f>+'406- ENTREGA D EQUIP - N RECEPT'!BH132</f>
        <v>0</v>
      </c>
      <c r="AC113" s="338">
        <f>+'406- ENTREGA D EQUIP - N RECEPT'!BI132</f>
        <v>0</v>
      </c>
      <c r="AD113" s="338">
        <f>+'406- ENTREGA D EQUIP - N RECEPT'!BJ132</f>
        <v>0</v>
      </c>
      <c r="AE113" s="338">
        <f>+'406- ENTREGA D EQUIP - N RECEPT'!BK132</f>
        <v>0</v>
      </c>
      <c r="AF113" s="338">
        <f>+'406- ENTREGA D EQUIP - N RECEPT'!BL132</f>
        <v>0</v>
      </c>
      <c r="AG113" s="338">
        <f>+'406- ENTREGA D EQUIP - N RECEPT'!BM132</f>
        <v>0</v>
      </c>
      <c r="AH113" s="338">
        <f>+'406- ENTREGA D EQUIP - N RECEPT'!BN132</f>
        <v>0</v>
      </c>
      <c r="AI113" s="338">
        <f>+'406- ENTREGA D EQUIP - N RECEPT'!BO132</f>
        <v>0</v>
      </c>
      <c r="AJ113" s="338">
        <f>+'406- ENTREGA D EQUIP - N RECEPT'!BP132</f>
        <v>0</v>
      </c>
      <c r="AK113" s="338">
        <f>+'406- ENTREGA D EQUIP - N RECEPT'!BQ132</f>
        <v>0</v>
      </c>
    </row>
    <row r="114" spans="1:37" hidden="1" x14ac:dyDescent="0.4">
      <c r="A114" s="303">
        <f>+'406- ENTREGA D EQUIP - N RECEPT'!B133</f>
        <v>0</v>
      </c>
      <c r="B114" s="303">
        <f>+'406- ENTREGA D EQUIP - N RECEPT'!F133</f>
        <v>0</v>
      </c>
      <c r="C114" s="303" t="str">
        <f>+delivery_events!C$4</f>
        <v/>
      </c>
      <c r="D114" s="414">
        <f>+'406- ENTREGA D EQUIP - N RECEPT'!AY$9</f>
        <v>0</v>
      </c>
      <c r="E114" s="541">
        <f>+'406- ENTREGA D EQUIP - N RECEPT'!AY$3</f>
        <v>0</v>
      </c>
      <c r="F114" s="541">
        <f>'406- ENTREGA D EQUIP - N RECEPT'!AJ$21</f>
        <v>0</v>
      </c>
      <c r="G114" s="541" t="e">
        <f>IFERROR(IFERROR(+VLOOKUP('406- ENTREGA D EQUIP - N RECEPT'!X133,localidades,2,FALSE),VLOOKUP('406- ENTREGA D EQUIP - N RECEPT'!AY118,localidades,2,FALSE)),VLOOKUP('406- ENTREGA D EQUIP - N RECEPT'!AY$5,district_codes,2,FALSE))</f>
        <v>#N/A</v>
      </c>
      <c r="H114" s="564">
        <f>+'406- ENTREGA D EQUIP - N RECEPT'!L133</f>
        <v>0</v>
      </c>
      <c r="I114" s="564">
        <f>+'406- ENTREGA D EQUIP - N RECEPT'!J133</f>
        <v>0</v>
      </c>
      <c r="J114" s="564">
        <f>IF(+'406- ENTREGA D EQUIP - N RECEPT'!X$21=0,'406- ENTREGA D EQUIP - N RECEPT'!AY$6,+'406- ENTREGA D EQUIP - N RECEPT'!X$21)</f>
        <v>0</v>
      </c>
      <c r="K114" s="564">
        <f>'406- ENTREGA D EQUIP - N RECEPT'!AB133</f>
        <v>0</v>
      </c>
      <c r="L114" s="338" t="str">
        <f>IFERROR(VLOOKUP(+'406- ENTREGA D EQUIP - N RECEPT'!AS$17,kites,3,FALSE),"Outro")</f>
        <v>Kit de mecanização + comercialização</v>
      </c>
      <c r="M114" s="338">
        <f>+'406- ENTREGA D EQUIP - N RECEPT'!AS133</f>
        <v>0</v>
      </c>
      <c r="N114" s="338">
        <f>+'406- ENTREGA D EQUIP - N RECEPT'!AT133</f>
        <v>0</v>
      </c>
      <c r="O114" s="338">
        <f>+'406- ENTREGA D EQUIP - N RECEPT'!AU133</f>
        <v>0</v>
      </c>
      <c r="P114" s="338">
        <f>+'406- ENTREGA D EQUIP - N RECEPT'!AV133</f>
        <v>0</v>
      </c>
      <c r="Q114" s="338">
        <f>+'406- ENTREGA D EQUIP - N RECEPT'!AW133</f>
        <v>0</v>
      </c>
      <c r="R114" s="338">
        <f>+'406- ENTREGA D EQUIP - N RECEPT'!AX133</f>
        <v>0</v>
      </c>
      <c r="S114" s="338">
        <f>+'406- ENTREGA D EQUIP - N RECEPT'!AY133</f>
        <v>0</v>
      </c>
      <c r="T114" s="338">
        <f>+'406- ENTREGA D EQUIP - N RECEPT'!AZ133</f>
        <v>0</v>
      </c>
      <c r="U114" s="338">
        <f>+'406- ENTREGA D EQUIP - N RECEPT'!BA133</f>
        <v>0</v>
      </c>
      <c r="V114" s="338">
        <f>+'406- ENTREGA D EQUIP - N RECEPT'!BB133</f>
        <v>0</v>
      </c>
      <c r="W114" s="338">
        <f>+'406- ENTREGA D EQUIP - N RECEPT'!BC133</f>
        <v>0</v>
      </c>
      <c r="X114" s="338">
        <f>+'406- ENTREGA D EQUIP - N RECEPT'!BD133</f>
        <v>0</v>
      </c>
      <c r="Y114" s="338">
        <f>+'406- ENTREGA D EQUIP - N RECEPT'!BE133</f>
        <v>0</v>
      </c>
      <c r="Z114" s="338">
        <f>+'406- ENTREGA D EQUIP - N RECEPT'!BF133</f>
        <v>0</v>
      </c>
      <c r="AA114" s="338">
        <f>+'406- ENTREGA D EQUIP - N RECEPT'!BG133</f>
        <v>0</v>
      </c>
      <c r="AB114" s="338">
        <f>+'406- ENTREGA D EQUIP - N RECEPT'!BH133</f>
        <v>0</v>
      </c>
      <c r="AC114" s="338">
        <f>+'406- ENTREGA D EQUIP - N RECEPT'!BI133</f>
        <v>0</v>
      </c>
      <c r="AD114" s="338">
        <f>+'406- ENTREGA D EQUIP - N RECEPT'!BJ133</f>
        <v>0</v>
      </c>
      <c r="AE114" s="338">
        <f>+'406- ENTREGA D EQUIP - N RECEPT'!BK133</f>
        <v>0</v>
      </c>
      <c r="AF114" s="338">
        <f>+'406- ENTREGA D EQUIP - N RECEPT'!BL133</f>
        <v>0</v>
      </c>
      <c r="AG114" s="338">
        <f>+'406- ENTREGA D EQUIP - N RECEPT'!BM133</f>
        <v>0</v>
      </c>
      <c r="AH114" s="338">
        <f>+'406- ENTREGA D EQUIP - N RECEPT'!BN133</f>
        <v>0</v>
      </c>
      <c r="AI114" s="338">
        <f>+'406- ENTREGA D EQUIP - N RECEPT'!BO133</f>
        <v>0</v>
      </c>
      <c r="AJ114" s="338">
        <f>+'406- ENTREGA D EQUIP - N RECEPT'!BP133</f>
        <v>0</v>
      </c>
      <c r="AK114" s="338">
        <f>+'406- ENTREGA D EQUIP - N RECEPT'!BQ133</f>
        <v>0</v>
      </c>
    </row>
    <row r="115" spans="1:37" hidden="1" x14ac:dyDescent="0.4">
      <c r="A115" s="303">
        <f>+'406- ENTREGA D EQUIP - N RECEPT'!B134</f>
        <v>0</v>
      </c>
      <c r="B115" s="303">
        <f>+'406- ENTREGA D EQUIP - N RECEPT'!F134</f>
        <v>0</v>
      </c>
      <c r="C115" s="303" t="str">
        <f>+delivery_events!C$4</f>
        <v/>
      </c>
      <c r="D115" s="414">
        <f>+'406- ENTREGA D EQUIP - N RECEPT'!AY$9</f>
        <v>0</v>
      </c>
      <c r="E115" s="541">
        <f>+'406- ENTREGA D EQUIP - N RECEPT'!AY$3</f>
        <v>0</v>
      </c>
      <c r="F115" s="541">
        <f>'406- ENTREGA D EQUIP - N RECEPT'!AJ$21</f>
        <v>0</v>
      </c>
      <c r="G115" s="541" t="e">
        <f>IFERROR(IFERROR(+VLOOKUP('406- ENTREGA D EQUIP - N RECEPT'!X134,localidades,2,FALSE),VLOOKUP('406- ENTREGA D EQUIP - N RECEPT'!AY119,localidades,2,FALSE)),VLOOKUP('406- ENTREGA D EQUIP - N RECEPT'!AY$5,district_codes,2,FALSE))</f>
        <v>#N/A</v>
      </c>
      <c r="H115" s="564">
        <f>+'406- ENTREGA D EQUIP - N RECEPT'!L134</f>
        <v>0</v>
      </c>
      <c r="I115" s="564">
        <f>+'406- ENTREGA D EQUIP - N RECEPT'!J134</f>
        <v>0</v>
      </c>
      <c r="J115" s="564">
        <f>IF(+'406- ENTREGA D EQUIP - N RECEPT'!X$21=0,'406- ENTREGA D EQUIP - N RECEPT'!AY$6,+'406- ENTREGA D EQUIP - N RECEPT'!X$21)</f>
        <v>0</v>
      </c>
      <c r="K115" s="564">
        <f>'406- ENTREGA D EQUIP - N RECEPT'!AB134</f>
        <v>0</v>
      </c>
      <c r="L115" s="338" t="str">
        <f>IFERROR(VLOOKUP(+'406- ENTREGA D EQUIP - N RECEPT'!AS$17,kites,3,FALSE),"Outro")</f>
        <v>Kit de mecanização + comercialização</v>
      </c>
      <c r="M115" s="338">
        <f>+'406- ENTREGA D EQUIP - N RECEPT'!AS134</f>
        <v>0</v>
      </c>
      <c r="N115" s="338">
        <f>+'406- ENTREGA D EQUIP - N RECEPT'!AT134</f>
        <v>0</v>
      </c>
      <c r="O115" s="338">
        <f>+'406- ENTREGA D EQUIP - N RECEPT'!AU134</f>
        <v>0</v>
      </c>
      <c r="P115" s="338">
        <f>+'406- ENTREGA D EQUIP - N RECEPT'!AV134</f>
        <v>0</v>
      </c>
      <c r="Q115" s="338">
        <f>+'406- ENTREGA D EQUIP - N RECEPT'!AW134</f>
        <v>0</v>
      </c>
      <c r="R115" s="338">
        <f>+'406- ENTREGA D EQUIP - N RECEPT'!AX134</f>
        <v>0</v>
      </c>
      <c r="S115" s="338">
        <f>+'406- ENTREGA D EQUIP - N RECEPT'!AY134</f>
        <v>0</v>
      </c>
      <c r="T115" s="338">
        <f>+'406- ENTREGA D EQUIP - N RECEPT'!AZ134</f>
        <v>0</v>
      </c>
      <c r="U115" s="338">
        <f>+'406- ENTREGA D EQUIP - N RECEPT'!BA134</f>
        <v>0</v>
      </c>
      <c r="V115" s="338">
        <f>+'406- ENTREGA D EQUIP - N RECEPT'!BB134</f>
        <v>0</v>
      </c>
      <c r="W115" s="338">
        <f>+'406- ENTREGA D EQUIP - N RECEPT'!BC134</f>
        <v>0</v>
      </c>
      <c r="X115" s="338">
        <f>+'406- ENTREGA D EQUIP - N RECEPT'!BD134</f>
        <v>0</v>
      </c>
      <c r="Y115" s="338">
        <f>+'406- ENTREGA D EQUIP - N RECEPT'!BE134</f>
        <v>0</v>
      </c>
      <c r="Z115" s="338">
        <f>+'406- ENTREGA D EQUIP - N RECEPT'!BF134</f>
        <v>0</v>
      </c>
      <c r="AA115" s="338">
        <f>+'406- ENTREGA D EQUIP - N RECEPT'!BG134</f>
        <v>0</v>
      </c>
      <c r="AB115" s="338">
        <f>+'406- ENTREGA D EQUIP - N RECEPT'!BH134</f>
        <v>0</v>
      </c>
      <c r="AC115" s="338">
        <f>+'406- ENTREGA D EQUIP - N RECEPT'!BI134</f>
        <v>0</v>
      </c>
      <c r="AD115" s="338">
        <f>+'406- ENTREGA D EQUIP - N RECEPT'!BJ134</f>
        <v>0</v>
      </c>
      <c r="AE115" s="338">
        <f>+'406- ENTREGA D EQUIP - N RECEPT'!BK134</f>
        <v>0</v>
      </c>
      <c r="AF115" s="338">
        <f>+'406- ENTREGA D EQUIP - N RECEPT'!BL134</f>
        <v>0</v>
      </c>
      <c r="AG115" s="338">
        <f>+'406- ENTREGA D EQUIP - N RECEPT'!BM134</f>
        <v>0</v>
      </c>
      <c r="AH115" s="338">
        <f>+'406- ENTREGA D EQUIP - N RECEPT'!BN134</f>
        <v>0</v>
      </c>
      <c r="AI115" s="338">
        <f>+'406- ENTREGA D EQUIP - N RECEPT'!BO134</f>
        <v>0</v>
      </c>
      <c r="AJ115" s="338">
        <f>+'406- ENTREGA D EQUIP - N RECEPT'!BP134</f>
        <v>0</v>
      </c>
      <c r="AK115" s="338">
        <f>+'406- ENTREGA D EQUIP - N RECEPT'!BQ134</f>
        <v>0</v>
      </c>
    </row>
    <row r="116" spans="1:37" hidden="1" x14ac:dyDescent="0.4">
      <c r="A116" s="303">
        <f>+'406- ENTREGA D EQUIP - N RECEPT'!B135</f>
        <v>0</v>
      </c>
      <c r="B116" s="303">
        <f>+'406- ENTREGA D EQUIP - N RECEPT'!F135</f>
        <v>0</v>
      </c>
      <c r="C116" s="303" t="str">
        <f>+delivery_events!C$4</f>
        <v/>
      </c>
      <c r="D116" s="414">
        <f>+'406- ENTREGA D EQUIP - N RECEPT'!AY$9</f>
        <v>0</v>
      </c>
      <c r="E116" s="541">
        <f>+'406- ENTREGA D EQUIP - N RECEPT'!AY$3</f>
        <v>0</v>
      </c>
      <c r="F116" s="541">
        <f>'406- ENTREGA D EQUIP - N RECEPT'!AJ$21</f>
        <v>0</v>
      </c>
      <c r="G116" s="541" t="e">
        <f>IFERROR(IFERROR(+VLOOKUP('406- ENTREGA D EQUIP - N RECEPT'!X135,localidades,2,FALSE),VLOOKUP('406- ENTREGA D EQUIP - N RECEPT'!AY120,localidades,2,FALSE)),VLOOKUP('406- ENTREGA D EQUIP - N RECEPT'!AY$5,district_codes,2,FALSE))</f>
        <v>#N/A</v>
      </c>
      <c r="H116" s="564">
        <f>+'406- ENTREGA D EQUIP - N RECEPT'!L135</f>
        <v>0</v>
      </c>
      <c r="I116" s="564">
        <f>+'406- ENTREGA D EQUIP - N RECEPT'!J135</f>
        <v>0</v>
      </c>
      <c r="J116" s="564">
        <f>IF(+'406- ENTREGA D EQUIP - N RECEPT'!X$21=0,'406- ENTREGA D EQUIP - N RECEPT'!AY$6,+'406- ENTREGA D EQUIP - N RECEPT'!X$21)</f>
        <v>0</v>
      </c>
      <c r="K116" s="564">
        <f>'406- ENTREGA D EQUIP - N RECEPT'!AB135</f>
        <v>0</v>
      </c>
      <c r="L116" s="338" t="str">
        <f>IFERROR(VLOOKUP(+'406- ENTREGA D EQUIP - N RECEPT'!AS$17,kites,3,FALSE),"Outro")</f>
        <v>Kit de mecanização + comercialização</v>
      </c>
      <c r="M116" s="338">
        <f>+'406- ENTREGA D EQUIP - N RECEPT'!AS135</f>
        <v>0</v>
      </c>
      <c r="N116" s="338">
        <f>+'406- ENTREGA D EQUIP - N RECEPT'!AT135</f>
        <v>0</v>
      </c>
      <c r="O116" s="338">
        <f>+'406- ENTREGA D EQUIP - N RECEPT'!AU135</f>
        <v>0</v>
      </c>
      <c r="P116" s="338">
        <f>+'406- ENTREGA D EQUIP - N RECEPT'!AV135</f>
        <v>0</v>
      </c>
      <c r="Q116" s="338">
        <f>+'406- ENTREGA D EQUIP - N RECEPT'!AW135</f>
        <v>0</v>
      </c>
      <c r="R116" s="338">
        <f>+'406- ENTREGA D EQUIP - N RECEPT'!AX135</f>
        <v>0</v>
      </c>
      <c r="S116" s="338">
        <f>+'406- ENTREGA D EQUIP - N RECEPT'!AY135</f>
        <v>0</v>
      </c>
      <c r="T116" s="338">
        <f>+'406- ENTREGA D EQUIP - N RECEPT'!AZ135</f>
        <v>0</v>
      </c>
      <c r="U116" s="338">
        <f>+'406- ENTREGA D EQUIP - N RECEPT'!BA135</f>
        <v>0</v>
      </c>
      <c r="V116" s="338">
        <f>+'406- ENTREGA D EQUIP - N RECEPT'!BB135</f>
        <v>0</v>
      </c>
      <c r="W116" s="338">
        <f>+'406- ENTREGA D EQUIP - N RECEPT'!BC135</f>
        <v>0</v>
      </c>
      <c r="X116" s="338">
        <f>+'406- ENTREGA D EQUIP - N RECEPT'!BD135</f>
        <v>0</v>
      </c>
      <c r="Y116" s="338">
        <f>+'406- ENTREGA D EQUIP - N RECEPT'!BE135</f>
        <v>0</v>
      </c>
      <c r="Z116" s="338">
        <f>+'406- ENTREGA D EQUIP - N RECEPT'!BF135</f>
        <v>0</v>
      </c>
      <c r="AA116" s="338">
        <f>+'406- ENTREGA D EQUIP - N RECEPT'!BG135</f>
        <v>0</v>
      </c>
      <c r="AB116" s="338">
        <f>+'406- ENTREGA D EQUIP - N RECEPT'!BH135</f>
        <v>0</v>
      </c>
      <c r="AC116" s="338">
        <f>+'406- ENTREGA D EQUIP - N RECEPT'!BI135</f>
        <v>0</v>
      </c>
      <c r="AD116" s="338">
        <f>+'406- ENTREGA D EQUIP - N RECEPT'!BJ135</f>
        <v>0</v>
      </c>
      <c r="AE116" s="338">
        <f>+'406- ENTREGA D EQUIP - N RECEPT'!BK135</f>
        <v>0</v>
      </c>
      <c r="AF116" s="338">
        <f>+'406- ENTREGA D EQUIP - N RECEPT'!BL135</f>
        <v>0</v>
      </c>
      <c r="AG116" s="338">
        <f>+'406- ENTREGA D EQUIP - N RECEPT'!BM135</f>
        <v>0</v>
      </c>
      <c r="AH116" s="338">
        <f>+'406- ENTREGA D EQUIP - N RECEPT'!BN135</f>
        <v>0</v>
      </c>
      <c r="AI116" s="338">
        <f>+'406- ENTREGA D EQUIP - N RECEPT'!BO135</f>
        <v>0</v>
      </c>
      <c r="AJ116" s="338">
        <f>+'406- ENTREGA D EQUIP - N RECEPT'!BP135</f>
        <v>0</v>
      </c>
      <c r="AK116" s="338">
        <f>+'406- ENTREGA D EQUIP - N RECEPT'!BQ135</f>
        <v>0</v>
      </c>
    </row>
    <row r="117" spans="1:37" hidden="1" x14ac:dyDescent="0.4">
      <c r="A117" s="303">
        <f>+'406- ENTREGA D EQUIP - N RECEPT'!B136</f>
        <v>0</v>
      </c>
      <c r="B117" s="303">
        <f>+'406- ENTREGA D EQUIP - N RECEPT'!F136</f>
        <v>0</v>
      </c>
      <c r="C117" s="303" t="str">
        <f>+delivery_events!C$4</f>
        <v/>
      </c>
      <c r="D117" s="414">
        <f>+'406- ENTREGA D EQUIP - N RECEPT'!AY$9</f>
        <v>0</v>
      </c>
      <c r="E117" s="541">
        <f>+'406- ENTREGA D EQUIP - N RECEPT'!AY$3</f>
        <v>0</v>
      </c>
      <c r="F117" s="541">
        <f>'406- ENTREGA D EQUIP - N RECEPT'!AJ$21</f>
        <v>0</v>
      </c>
      <c r="G117" s="541" t="e">
        <f>IFERROR(IFERROR(+VLOOKUP('406- ENTREGA D EQUIP - N RECEPT'!X136,localidades,2,FALSE),VLOOKUP('406- ENTREGA D EQUIP - N RECEPT'!AY121,localidades,2,FALSE)),VLOOKUP('406- ENTREGA D EQUIP - N RECEPT'!AY$5,district_codes,2,FALSE))</f>
        <v>#N/A</v>
      </c>
      <c r="H117" s="564">
        <f>+'406- ENTREGA D EQUIP - N RECEPT'!L136</f>
        <v>0</v>
      </c>
      <c r="I117" s="564">
        <f>+'406- ENTREGA D EQUIP - N RECEPT'!J136</f>
        <v>0</v>
      </c>
      <c r="J117" s="564">
        <f>IF(+'406- ENTREGA D EQUIP - N RECEPT'!X$21=0,'406- ENTREGA D EQUIP - N RECEPT'!AY$6,+'406- ENTREGA D EQUIP - N RECEPT'!X$21)</f>
        <v>0</v>
      </c>
      <c r="K117" s="564">
        <f>'406- ENTREGA D EQUIP - N RECEPT'!AB136</f>
        <v>0</v>
      </c>
      <c r="L117" s="338" t="str">
        <f>IFERROR(VLOOKUP(+'406- ENTREGA D EQUIP - N RECEPT'!AS$17,kites,3,FALSE),"Outro")</f>
        <v>Kit de mecanização + comercialização</v>
      </c>
      <c r="M117" s="338">
        <f>+'406- ENTREGA D EQUIP - N RECEPT'!AS136</f>
        <v>0</v>
      </c>
      <c r="N117" s="338">
        <f>+'406- ENTREGA D EQUIP - N RECEPT'!AT136</f>
        <v>0</v>
      </c>
      <c r="O117" s="338">
        <f>+'406- ENTREGA D EQUIP - N RECEPT'!AU136</f>
        <v>0</v>
      </c>
      <c r="P117" s="338">
        <f>+'406- ENTREGA D EQUIP - N RECEPT'!AV136</f>
        <v>0</v>
      </c>
      <c r="Q117" s="338">
        <f>+'406- ENTREGA D EQUIP - N RECEPT'!AW136</f>
        <v>0</v>
      </c>
      <c r="R117" s="338">
        <f>+'406- ENTREGA D EQUIP - N RECEPT'!AX136</f>
        <v>0</v>
      </c>
      <c r="S117" s="338">
        <f>+'406- ENTREGA D EQUIP - N RECEPT'!AY136</f>
        <v>0</v>
      </c>
      <c r="T117" s="338">
        <f>+'406- ENTREGA D EQUIP - N RECEPT'!AZ136</f>
        <v>0</v>
      </c>
      <c r="U117" s="338">
        <f>+'406- ENTREGA D EQUIP - N RECEPT'!BA136</f>
        <v>0</v>
      </c>
      <c r="V117" s="338">
        <f>+'406- ENTREGA D EQUIP - N RECEPT'!BB136</f>
        <v>0</v>
      </c>
      <c r="W117" s="338">
        <f>+'406- ENTREGA D EQUIP - N RECEPT'!BC136</f>
        <v>0</v>
      </c>
      <c r="X117" s="338">
        <f>+'406- ENTREGA D EQUIP - N RECEPT'!BD136</f>
        <v>0</v>
      </c>
      <c r="Y117" s="338">
        <f>+'406- ENTREGA D EQUIP - N RECEPT'!BE136</f>
        <v>0</v>
      </c>
      <c r="Z117" s="338">
        <f>+'406- ENTREGA D EQUIP - N RECEPT'!BF136</f>
        <v>0</v>
      </c>
      <c r="AA117" s="338">
        <f>+'406- ENTREGA D EQUIP - N RECEPT'!BG136</f>
        <v>0</v>
      </c>
      <c r="AB117" s="338">
        <f>+'406- ENTREGA D EQUIP - N RECEPT'!BH136</f>
        <v>0</v>
      </c>
      <c r="AC117" s="338">
        <f>+'406- ENTREGA D EQUIP - N RECEPT'!BI136</f>
        <v>0</v>
      </c>
      <c r="AD117" s="338">
        <f>+'406- ENTREGA D EQUIP - N RECEPT'!BJ136</f>
        <v>0</v>
      </c>
      <c r="AE117" s="338">
        <f>+'406- ENTREGA D EQUIP - N RECEPT'!BK136</f>
        <v>0</v>
      </c>
      <c r="AF117" s="338">
        <f>+'406- ENTREGA D EQUIP - N RECEPT'!BL136</f>
        <v>0</v>
      </c>
      <c r="AG117" s="338">
        <f>+'406- ENTREGA D EQUIP - N RECEPT'!BM136</f>
        <v>0</v>
      </c>
      <c r="AH117" s="338">
        <f>+'406- ENTREGA D EQUIP - N RECEPT'!BN136</f>
        <v>0</v>
      </c>
      <c r="AI117" s="338">
        <f>+'406- ENTREGA D EQUIP - N RECEPT'!BO136</f>
        <v>0</v>
      </c>
      <c r="AJ117" s="338">
        <f>+'406- ENTREGA D EQUIP - N RECEPT'!BP136</f>
        <v>0</v>
      </c>
      <c r="AK117" s="338">
        <f>+'406- ENTREGA D EQUIP - N RECEPT'!BQ136</f>
        <v>0</v>
      </c>
    </row>
    <row r="118" spans="1:37" hidden="1" x14ac:dyDescent="0.4">
      <c r="A118" s="303">
        <f>+'406- ENTREGA D EQUIP - N RECEPT'!B137</f>
        <v>0</v>
      </c>
      <c r="B118" s="303">
        <f>+'406- ENTREGA D EQUIP - N RECEPT'!F137</f>
        <v>0</v>
      </c>
      <c r="C118" s="303" t="str">
        <f>+delivery_events!C$4</f>
        <v/>
      </c>
      <c r="D118" s="414">
        <f>+'406- ENTREGA D EQUIP - N RECEPT'!AY$9</f>
        <v>0</v>
      </c>
      <c r="E118" s="541">
        <f>+'406- ENTREGA D EQUIP - N RECEPT'!AY$3</f>
        <v>0</v>
      </c>
      <c r="F118" s="541">
        <f>'406- ENTREGA D EQUIP - N RECEPT'!AJ$21</f>
        <v>0</v>
      </c>
      <c r="G118" s="541" t="e">
        <f>IFERROR(IFERROR(+VLOOKUP('406- ENTREGA D EQUIP - N RECEPT'!X137,localidades,2,FALSE),VLOOKUP('406- ENTREGA D EQUIP - N RECEPT'!AY122,localidades,2,FALSE)),VLOOKUP('406- ENTREGA D EQUIP - N RECEPT'!AY$5,district_codes,2,FALSE))</f>
        <v>#N/A</v>
      </c>
      <c r="H118" s="564">
        <f>+'406- ENTREGA D EQUIP - N RECEPT'!L137</f>
        <v>0</v>
      </c>
      <c r="I118" s="564">
        <f>+'406- ENTREGA D EQUIP - N RECEPT'!J137</f>
        <v>0</v>
      </c>
      <c r="J118" s="564">
        <f>IF(+'406- ENTREGA D EQUIP - N RECEPT'!X$21=0,'406- ENTREGA D EQUIP - N RECEPT'!AY$6,+'406- ENTREGA D EQUIP - N RECEPT'!X$21)</f>
        <v>0</v>
      </c>
      <c r="K118" s="564">
        <f>'406- ENTREGA D EQUIP - N RECEPT'!AB137</f>
        <v>0</v>
      </c>
      <c r="L118" s="338" t="str">
        <f>IFERROR(VLOOKUP(+'406- ENTREGA D EQUIP - N RECEPT'!AS$17,kites,3,FALSE),"Outro")</f>
        <v>Kit de mecanização + comercialização</v>
      </c>
      <c r="M118" s="338">
        <f>+'406- ENTREGA D EQUIP - N RECEPT'!AS137</f>
        <v>0</v>
      </c>
      <c r="N118" s="338">
        <f>+'406- ENTREGA D EQUIP - N RECEPT'!AT137</f>
        <v>0</v>
      </c>
      <c r="O118" s="338">
        <f>+'406- ENTREGA D EQUIP - N RECEPT'!AU137</f>
        <v>0</v>
      </c>
      <c r="P118" s="338">
        <f>+'406- ENTREGA D EQUIP - N RECEPT'!AV137</f>
        <v>0</v>
      </c>
      <c r="Q118" s="338">
        <f>+'406- ENTREGA D EQUIP - N RECEPT'!AW137</f>
        <v>0</v>
      </c>
      <c r="R118" s="338">
        <f>+'406- ENTREGA D EQUIP - N RECEPT'!AX137</f>
        <v>0</v>
      </c>
      <c r="S118" s="338">
        <f>+'406- ENTREGA D EQUIP - N RECEPT'!AY137</f>
        <v>0</v>
      </c>
      <c r="T118" s="338">
        <f>+'406- ENTREGA D EQUIP - N RECEPT'!AZ137</f>
        <v>0</v>
      </c>
      <c r="U118" s="338">
        <f>+'406- ENTREGA D EQUIP - N RECEPT'!BA137</f>
        <v>0</v>
      </c>
      <c r="V118" s="338">
        <f>+'406- ENTREGA D EQUIP - N RECEPT'!BB137</f>
        <v>0</v>
      </c>
      <c r="W118" s="338">
        <f>+'406- ENTREGA D EQUIP - N RECEPT'!BC137</f>
        <v>0</v>
      </c>
      <c r="X118" s="338">
        <f>+'406- ENTREGA D EQUIP - N RECEPT'!BD137</f>
        <v>0</v>
      </c>
      <c r="Y118" s="338">
        <f>+'406- ENTREGA D EQUIP - N RECEPT'!BE137</f>
        <v>0</v>
      </c>
      <c r="Z118" s="338">
        <f>+'406- ENTREGA D EQUIP - N RECEPT'!BF137</f>
        <v>0</v>
      </c>
      <c r="AA118" s="338">
        <f>+'406- ENTREGA D EQUIP - N RECEPT'!BG137</f>
        <v>0</v>
      </c>
      <c r="AB118" s="338">
        <f>+'406- ENTREGA D EQUIP - N RECEPT'!BH137</f>
        <v>0</v>
      </c>
      <c r="AC118" s="338">
        <f>+'406- ENTREGA D EQUIP - N RECEPT'!BI137</f>
        <v>0</v>
      </c>
      <c r="AD118" s="338">
        <f>+'406- ENTREGA D EQUIP - N RECEPT'!BJ137</f>
        <v>0</v>
      </c>
      <c r="AE118" s="338">
        <f>+'406- ENTREGA D EQUIP - N RECEPT'!BK137</f>
        <v>0</v>
      </c>
      <c r="AF118" s="338">
        <f>+'406- ENTREGA D EQUIP - N RECEPT'!BL137</f>
        <v>0</v>
      </c>
      <c r="AG118" s="338">
        <f>+'406- ENTREGA D EQUIP - N RECEPT'!BM137</f>
        <v>0</v>
      </c>
      <c r="AH118" s="338">
        <f>+'406- ENTREGA D EQUIP - N RECEPT'!BN137</f>
        <v>0</v>
      </c>
      <c r="AI118" s="338">
        <f>+'406- ENTREGA D EQUIP - N RECEPT'!BO137</f>
        <v>0</v>
      </c>
      <c r="AJ118" s="338">
        <f>+'406- ENTREGA D EQUIP - N RECEPT'!BP137</f>
        <v>0</v>
      </c>
      <c r="AK118" s="338">
        <f>+'406- ENTREGA D EQUIP - N RECEPT'!BQ137</f>
        <v>0</v>
      </c>
    </row>
    <row r="119" spans="1:37" hidden="1" x14ac:dyDescent="0.4">
      <c r="A119" s="303">
        <f>+'406- ENTREGA D EQUIP - N RECEPT'!B138</f>
        <v>0</v>
      </c>
      <c r="B119" s="303">
        <f>+'406- ENTREGA D EQUIP - N RECEPT'!F138</f>
        <v>0</v>
      </c>
      <c r="C119" s="303" t="str">
        <f>+delivery_events!C$4</f>
        <v/>
      </c>
      <c r="D119" s="414">
        <f>+'406- ENTREGA D EQUIP - N RECEPT'!AY$9</f>
        <v>0</v>
      </c>
      <c r="E119" s="541">
        <f>+'406- ENTREGA D EQUIP - N RECEPT'!AY$3</f>
        <v>0</v>
      </c>
      <c r="F119" s="541">
        <f>'406- ENTREGA D EQUIP - N RECEPT'!AJ$21</f>
        <v>0</v>
      </c>
      <c r="G119" s="541" t="e">
        <f>IFERROR(IFERROR(+VLOOKUP('406- ENTREGA D EQUIP - N RECEPT'!X138,localidades,2,FALSE),VLOOKUP('406- ENTREGA D EQUIP - N RECEPT'!AY123,localidades,2,FALSE)),VLOOKUP('406- ENTREGA D EQUIP - N RECEPT'!AY$5,district_codes,2,FALSE))</f>
        <v>#N/A</v>
      </c>
      <c r="H119" s="564">
        <f>+'406- ENTREGA D EQUIP - N RECEPT'!L138</f>
        <v>0</v>
      </c>
      <c r="I119" s="564">
        <f>+'406- ENTREGA D EQUIP - N RECEPT'!J138</f>
        <v>0</v>
      </c>
      <c r="J119" s="564">
        <f>IF(+'406- ENTREGA D EQUIP - N RECEPT'!X$21=0,'406- ENTREGA D EQUIP - N RECEPT'!AY$6,+'406- ENTREGA D EQUIP - N RECEPT'!X$21)</f>
        <v>0</v>
      </c>
      <c r="K119" s="564">
        <f>'406- ENTREGA D EQUIP - N RECEPT'!AB138</f>
        <v>0</v>
      </c>
      <c r="L119" s="338" t="str">
        <f>IFERROR(VLOOKUP(+'406- ENTREGA D EQUIP - N RECEPT'!AS$17,kites,3,FALSE),"Outro")</f>
        <v>Kit de mecanização + comercialização</v>
      </c>
      <c r="M119" s="338">
        <f>+'406- ENTREGA D EQUIP - N RECEPT'!AS138</f>
        <v>0</v>
      </c>
      <c r="N119" s="338">
        <f>+'406- ENTREGA D EQUIP - N RECEPT'!AT138</f>
        <v>0</v>
      </c>
      <c r="O119" s="338">
        <f>+'406- ENTREGA D EQUIP - N RECEPT'!AU138</f>
        <v>0</v>
      </c>
      <c r="P119" s="338">
        <f>+'406- ENTREGA D EQUIP - N RECEPT'!AV138</f>
        <v>0</v>
      </c>
      <c r="Q119" s="338">
        <f>+'406- ENTREGA D EQUIP - N RECEPT'!AW138</f>
        <v>0</v>
      </c>
      <c r="R119" s="338">
        <f>+'406- ENTREGA D EQUIP - N RECEPT'!AX138</f>
        <v>0</v>
      </c>
      <c r="S119" s="338">
        <f>+'406- ENTREGA D EQUIP - N RECEPT'!AY138</f>
        <v>0</v>
      </c>
      <c r="T119" s="338">
        <f>+'406- ENTREGA D EQUIP - N RECEPT'!AZ138</f>
        <v>0</v>
      </c>
      <c r="U119" s="338">
        <f>+'406- ENTREGA D EQUIP - N RECEPT'!BA138</f>
        <v>0</v>
      </c>
      <c r="V119" s="338">
        <f>+'406- ENTREGA D EQUIP - N RECEPT'!BB138</f>
        <v>0</v>
      </c>
      <c r="W119" s="338">
        <f>+'406- ENTREGA D EQUIP - N RECEPT'!BC138</f>
        <v>0</v>
      </c>
      <c r="X119" s="338">
        <f>+'406- ENTREGA D EQUIP - N RECEPT'!BD138</f>
        <v>0</v>
      </c>
      <c r="Y119" s="338">
        <f>+'406- ENTREGA D EQUIP - N RECEPT'!BE138</f>
        <v>0</v>
      </c>
      <c r="Z119" s="338">
        <f>+'406- ENTREGA D EQUIP - N RECEPT'!BF138</f>
        <v>0</v>
      </c>
      <c r="AA119" s="338">
        <f>+'406- ENTREGA D EQUIP - N RECEPT'!BG138</f>
        <v>0</v>
      </c>
      <c r="AB119" s="338">
        <f>+'406- ENTREGA D EQUIP - N RECEPT'!BH138</f>
        <v>0</v>
      </c>
      <c r="AC119" s="338">
        <f>+'406- ENTREGA D EQUIP - N RECEPT'!BI138</f>
        <v>0</v>
      </c>
      <c r="AD119" s="338">
        <f>+'406- ENTREGA D EQUIP - N RECEPT'!BJ138</f>
        <v>0</v>
      </c>
      <c r="AE119" s="338">
        <f>+'406- ENTREGA D EQUIP - N RECEPT'!BK138</f>
        <v>0</v>
      </c>
      <c r="AF119" s="338">
        <f>+'406- ENTREGA D EQUIP - N RECEPT'!BL138</f>
        <v>0</v>
      </c>
      <c r="AG119" s="338">
        <f>+'406- ENTREGA D EQUIP - N RECEPT'!BM138</f>
        <v>0</v>
      </c>
      <c r="AH119" s="338">
        <f>+'406- ENTREGA D EQUIP - N RECEPT'!BN138</f>
        <v>0</v>
      </c>
      <c r="AI119" s="338">
        <f>+'406- ENTREGA D EQUIP - N RECEPT'!BO138</f>
        <v>0</v>
      </c>
      <c r="AJ119" s="338">
        <f>+'406- ENTREGA D EQUIP - N RECEPT'!BP138</f>
        <v>0</v>
      </c>
      <c r="AK119" s="338">
        <f>+'406- ENTREGA D EQUIP - N RECEPT'!BQ138</f>
        <v>0</v>
      </c>
    </row>
    <row r="120" spans="1:37" hidden="1" x14ac:dyDescent="0.4">
      <c r="A120" s="303">
        <f>+'406- ENTREGA D EQUIP - N RECEPT'!B139</f>
        <v>0</v>
      </c>
      <c r="B120" s="303">
        <f>+'406- ENTREGA D EQUIP - N RECEPT'!F139</f>
        <v>0</v>
      </c>
      <c r="C120" s="303" t="str">
        <f>+delivery_events!C$4</f>
        <v/>
      </c>
      <c r="D120" s="414">
        <f>+'406- ENTREGA D EQUIP - N RECEPT'!AY$9</f>
        <v>0</v>
      </c>
      <c r="E120" s="541">
        <f>+'406- ENTREGA D EQUIP - N RECEPT'!AY$3</f>
        <v>0</v>
      </c>
      <c r="F120" s="541">
        <f>'406- ENTREGA D EQUIP - N RECEPT'!AJ$21</f>
        <v>0</v>
      </c>
      <c r="G120" s="541" t="e">
        <f>IFERROR(IFERROR(+VLOOKUP('406- ENTREGA D EQUIP - N RECEPT'!X139,localidades,2,FALSE),VLOOKUP('406- ENTREGA D EQUIP - N RECEPT'!AY124,localidades,2,FALSE)),VLOOKUP('406- ENTREGA D EQUIP - N RECEPT'!AY$5,district_codes,2,FALSE))</f>
        <v>#N/A</v>
      </c>
      <c r="H120" s="564">
        <f>+'406- ENTREGA D EQUIP - N RECEPT'!L139</f>
        <v>0</v>
      </c>
      <c r="I120" s="564">
        <f>+'406- ENTREGA D EQUIP - N RECEPT'!J139</f>
        <v>0</v>
      </c>
      <c r="J120" s="564">
        <f>IF(+'406- ENTREGA D EQUIP - N RECEPT'!X$21=0,'406- ENTREGA D EQUIP - N RECEPT'!AY$6,+'406- ENTREGA D EQUIP - N RECEPT'!X$21)</f>
        <v>0</v>
      </c>
      <c r="K120" s="564">
        <f>'406- ENTREGA D EQUIP - N RECEPT'!AB139</f>
        <v>0</v>
      </c>
      <c r="L120" s="338" t="str">
        <f>IFERROR(VLOOKUP(+'406- ENTREGA D EQUIP - N RECEPT'!AS$17,kites,3,FALSE),"Outro")</f>
        <v>Kit de mecanização + comercialização</v>
      </c>
      <c r="M120" s="338">
        <f>+'406- ENTREGA D EQUIP - N RECEPT'!AS139</f>
        <v>0</v>
      </c>
      <c r="N120" s="338">
        <f>+'406- ENTREGA D EQUIP - N RECEPT'!AT139</f>
        <v>0</v>
      </c>
      <c r="O120" s="338">
        <f>+'406- ENTREGA D EQUIP - N RECEPT'!AU139</f>
        <v>0</v>
      </c>
      <c r="P120" s="338">
        <f>+'406- ENTREGA D EQUIP - N RECEPT'!AV139</f>
        <v>0</v>
      </c>
      <c r="Q120" s="338">
        <f>+'406- ENTREGA D EQUIP - N RECEPT'!AW139</f>
        <v>0</v>
      </c>
      <c r="R120" s="338">
        <f>+'406- ENTREGA D EQUIP - N RECEPT'!AX139</f>
        <v>0</v>
      </c>
      <c r="S120" s="338">
        <f>+'406- ENTREGA D EQUIP - N RECEPT'!AY139</f>
        <v>0</v>
      </c>
      <c r="T120" s="338">
        <f>+'406- ENTREGA D EQUIP - N RECEPT'!AZ139</f>
        <v>0</v>
      </c>
      <c r="U120" s="338">
        <f>+'406- ENTREGA D EQUIP - N RECEPT'!BA139</f>
        <v>0</v>
      </c>
      <c r="V120" s="338">
        <f>+'406- ENTREGA D EQUIP - N RECEPT'!BB139</f>
        <v>0</v>
      </c>
      <c r="W120" s="338">
        <f>+'406- ENTREGA D EQUIP - N RECEPT'!BC139</f>
        <v>0</v>
      </c>
      <c r="X120" s="338">
        <f>+'406- ENTREGA D EQUIP - N RECEPT'!BD139</f>
        <v>0</v>
      </c>
      <c r="Y120" s="338">
        <f>+'406- ENTREGA D EQUIP - N RECEPT'!BE139</f>
        <v>0</v>
      </c>
      <c r="Z120" s="338">
        <f>+'406- ENTREGA D EQUIP - N RECEPT'!BF139</f>
        <v>0</v>
      </c>
      <c r="AA120" s="338">
        <f>+'406- ENTREGA D EQUIP - N RECEPT'!BG139</f>
        <v>0</v>
      </c>
      <c r="AB120" s="338">
        <f>+'406- ENTREGA D EQUIP - N RECEPT'!BH139</f>
        <v>0</v>
      </c>
      <c r="AC120" s="338">
        <f>+'406- ENTREGA D EQUIP - N RECEPT'!BI139</f>
        <v>0</v>
      </c>
      <c r="AD120" s="338">
        <f>+'406- ENTREGA D EQUIP - N RECEPT'!BJ139</f>
        <v>0</v>
      </c>
      <c r="AE120" s="338">
        <f>+'406- ENTREGA D EQUIP - N RECEPT'!BK139</f>
        <v>0</v>
      </c>
      <c r="AF120" s="338">
        <f>+'406- ENTREGA D EQUIP - N RECEPT'!BL139</f>
        <v>0</v>
      </c>
      <c r="AG120" s="338">
        <f>+'406- ENTREGA D EQUIP - N RECEPT'!BM139</f>
        <v>0</v>
      </c>
      <c r="AH120" s="338">
        <f>+'406- ENTREGA D EQUIP - N RECEPT'!BN139</f>
        <v>0</v>
      </c>
      <c r="AI120" s="338">
        <f>+'406- ENTREGA D EQUIP - N RECEPT'!BO139</f>
        <v>0</v>
      </c>
      <c r="AJ120" s="338">
        <f>+'406- ENTREGA D EQUIP - N RECEPT'!BP139</f>
        <v>0</v>
      </c>
      <c r="AK120" s="338">
        <f>+'406- ENTREGA D EQUIP - N RECEPT'!BQ139</f>
        <v>0</v>
      </c>
    </row>
    <row r="121" spans="1:37" hidden="1" x14ac:dyDescent="0.4">
      <c r="A121" s="303">
        <f>+'406- ENTREGA D EQUIP - N RECEPT'!B140</f>
        <v>0</v>
      </c>
      <c r="B121" s="303">
        <f>+'406- ENTREGA D EQUIP - N RECEPT'!F140</f>
        <v>0</v>
      </c>
      <c r="C121" s="303" t="str">
        <f>+delivery_events!C$4</f>
        <v/>
      </c>
      <c r="D121" s="414">
        <f>+'406- ENTREGA D EQUIP - N RECEPT'!AY$9</f>
        <v>0</v>
      </c>
      <c r="E121" s="541">
        <f>+'406- ENTREGA D EQUIP - N RECEPT'!AY$3</f>
        <v>0</v>
      </c>
      <c r="F121" s="541">
        <f>'406- ENTREGA D EQUIP - N RECEPT'!AJ$21</f>
        <v>0</v>
      </c>
      <c r="G121" s="541" t="e">
        <f>IFERROR(IFERROR(+VLOOKUP('406- ENTREGA D EQUIP - N RECEPT'!X140,localidades,2,FALSE),VLOOKUP('406- ENTREGA D EQUIP - N RECEPT'!AY125,localidades,2,FALSE)),VLOOKUP('406- ENTREGA D EQUIP - N RECEPT'!AY$5,district_codes,2,FALSE))</f>
        <v>#N/A</v>
      </c>
      <c r="H121" s="564">
        <f>+'406- ENTREGA D EQUIP - N RECEPT'!L140</f>
        <v>0</v>
      </c>
      <c r="I121" s="564">
        <f>+'406- ENTREGA D EQUIP - N RECEPT'!J140</f>
        <v>0</v>
      </c>
      <c r="J121" s="564">
        <f>IF(+'406- ENTREGA D EQUIP - N RECEPT'!X$21=0,'406- ENTREGA D EQUIP - N RECEPT'!AY$6,+'406- ENTREGA D EQUIP - N RECEPT'!X$21)</f>
        <v>0</v>
      </c>
      <c r="K121" s="564">
        <f>'406- ENTREGA D EQUIP - N RECEPT'!AB140</f>
        <v>0</v>
      </c>
      <c r="L121" s="338" t="str">
        <f>IFERROR(VLOOKUP(+'406- ENTREGA D EQUIP - N RECEPT'!AS$17,kites,3,FALSE),"Outro")</f>
        <v>Kit de mecanização + comercialização</v>
      </c>
      <c r="M121" s="338">
        <f>+'406- ENTREGA D EQUIP - N RECEPT'!AS140</f>
        <v>0</v>
      </c>
      <c r="N121" s="338">
        <f>+'406- ENTREGA D EQUIP - N RECEPT'!AT140</f>
        <v>0</v>
      </c>
      <c r="O121" s="338">
        <f>+'406- ENTREGA D EQUIP - N RECEPT'!AU140</f>
        <v>0</v>
      </c>
      <c r="P121" s="338">
        <f>+'406- ENTREGA D EQUIP - N RECEPT'!AV140</f>
        <v>0</v>
      </c>
      <c r="Q121" s="338">
        <f>+'406- ENTREGA D EQUIP - N RECEPT'!AW140</f>
        <v>0</v>
      </c>
      <c r="R121" s="338">
        <f>+'406- ENTREGA D EQUIP - N RECEPT'!AX140</f>
        <v>0</v>
      </c>
      <c r="S121" s="338">
        <f>+'406- ENTREGA D EQUIP - N RECEPT'!AY140</f>
        <v>0</v>
      </c>
      <c r="T121" s="338">
        <f>+'406- ENTREGA D EQUIP - N RECEPT'!AZ140</f>
        <v>0</v>
      </c>
      <c r="U121" s="338">
        <f>+'406- ENTREGA D EQUIP - N RECEPT'!BA140</f>
        <v>0</v>
      </c>
      <c r="V121" s="338">
        <f>+'406- ENTREGA D EQUIP - N RECEPT'!BB140</f>
        <v>0</v>
      </c>
      <c r="W121" s="338">
        <f>+'406- ENTREGA D EQUIP - N RECEPT'!BC140</f>
        <v>0</v>
      </c>
      <c r="X121" s="338">
        <f>+'406- ENTREGA D EQUIP - N RECEPT'!BD140</f>
        <v>0</v>
      </c>
      <c r="Y121" s="338">
        <f>+'406- ENTREGA D EQUIP - N RECEPT'!BE140</f>
        <v>0</v>
      </c>
      <c r="Z121" s="338">
        <f>+'406- ENTREGA D EQUIP - N RECEPT'!BF140</f>
        <v>0</v>
      </c>
      <c r="AA121" s="338">
        <f>+'406- ENTREGA D EQUIP - N RECEPT'!BG140</f>
        <v>0</v>
      </c>
      <c r="AB121" s="338">
        <f>+'406- ENTREGA D EQUIP - N RECEPT'!BH140</f>
        <v>0</v>
      </c>
      <c r="AC121" s="338">
        <f>+'406- ENTREGA D EQUIP - N RECEPT'!BI140</f>
        <v>0</v>
      </c>
      <c r="AD121" s="338">
        <f>+'406- ENTREGA D EQUIP - N RECEPT'!BJ140</f>
        <v>0</v>
      </c>
      <c r="AE121" s="338">
        <f>+'406- ENTREGA D EQUIP - N RECEPT'!BK140</f>
        <v>0</v>
      </c>
      <c r="AF121" s="338">
        <f>+'406- ENTREGA D EQUIP - N RECEPT'!BL140</f>
        <v>0</v>
      </c>
      <c r="AG121" s="338">
        <f>+'406- ENTREGA D EQUIP - N RECEPT'!BM140</f>
        <v>0</v>
      </c>
      <c r="AH121" s="338">
        <f>+'406- ENTREGA D EQUIP - N RECEPT'!BN140</f>
        <v>0</v>
      </c>
      <c r="AI121" s="338">
        <f>+'406- ENTREGA D EQUIP - N RECEPT'!BO140</f>
        <v>0</v>
      </c>
      <c r="AJ121" s="338">
        <f>+'406- ENTREGA D EQUIP - N RECEPT'!BP140</f>
        <v>0</v>
      </c>
      <c r="AK121" s="338">
        <f>+'406- ENTREGA D EQUIP - N RECEPT'!BQ140</f>
        <v>0</v>
      </c>
    </row>
    <row r="122" spans="1:37" hidden="1" x14ac:dyDescent="0.4">
      <c r="A122" s="303">
        <f>+'406- ENTREGA D EQUIP - N RECEPT'!B141</f>
        <v>0</v>
      </c>
      <c r="B122" s="303">
        <f>+'406- ENTREGA D EQUIP - N RECEPT'!F141</f>
        <v>0</v>
      </c>
      <c r="C122" s="303" t="str">
        <f>+delivery_events!C$4</f>
        <v/>
      </c>
      <c r="D122" s="414">
        <f>+'406- ENTREGA D EQUIP - N RECEPT'!AY$9</f>
        <v>0</v>
      </c>
      <c r="E122" s="541">
        <f>+'406- ENTREGA D EQUIP - N RECEPT'!AY$3</f>
        <v>0</v>
      </c>
      <c r="F122" s="541">
        <f>'406- ENTREGA D EQUIP - N RECEPT'!AJ$21</f>
        <v>0</v>
      </c>
      <c r="G122" s="541" t="e">
        <f>IFERROR(IFERROR(+VLOOKUP('406- ENTREGA D EQUIP - N RECEPT'!X141,localidades,2,FALSE),VLOOKUP('406- ENTREGA D EQUIP - N RECEPT'!AY126,localidades,2,FALSE)),VLOOKUP('406- ENTREGA D EQUIP - N RECEPT'!AY$5,district_codes,2,FALSE))</f>
        <v>#N/A</v>
      </c>
      <c r="H122" s="564">
        <f>+'406- ENTREGA D EQUIP - N RECEPT'!L141</f>
        <v>0</v>
      </c>
      <c r="I122" s="564">
        <f>+'406- ENTREGA D EQUIP - N RECEPT'!J141</f>
        <v>0</v>
      </c>
      <c r="J122" s="564">
        <f>IF(+'406- ENTREGA D EQUIP - N RECEPT'!X$21=0,'406- ENTREGA D EQUIP - N RECEPT'!AY$6,+'406- ENTREGA D EQUIP - N RECEPT'!X$21)</f>
        <v>0</v>
      </c>
      <c r="K122" s="564">
        <f>'406- ENTREGA D EQUIP - N RECEPT'!AB141</f>
        <v>0</v>
      </c>
      <c r="L122" s="338" t="str">
        <f>IFERROR(VLOOKUP(+'406- ENTREGA D EQUIP - N RECEPT'!AS$17,kites,3,FALSE),"Outro")</f>
        <v>Kit de mecanização + comercialização</v>
      </c>
      <c r="M122" s="338">
        <f>+'406- ENTREGA D EQUIP - N RECEPT'!AS141</f>
        <v>0</v>
      </c>
      <c r="N122" s="338">
        <f>+'406- ENTREGA D EQUIP - N RECEPT'!AT141</f>
        <v>0</v>
      </c>
      <c r="O122" s="338">
        <f>+'406- ENTREGA D EQUIP - N RECEPT'!AU141</f>
        <v>0</v>
      </c>
      <c r="P122" s="338">
        <f>+'406- ENTREGA D EQUIP - N RECEPT'!AV141</f>
        <v>0</v>
      </c>
      <c r="Q122" s="338">
        <f>+'406- ENTREGA D EQUIP - N RECEPT'!AW141</f>
        <v>0</v>
      </c>
      <c r="R122" s="338">
        <f>+'406- ENTREGA D EQUIP - N RECEPT'!AX141</f>
        <v>0</v>
      </c>
      <c r="S122" s="338">
        <f>+'406- ENTREGA D EQUIP - N RECEPT'!AY141</f>
        <v>0</v>
      </c>
      <c r="T122" s="338">
        <f>+'406- ENTREGA D EQUIP - N RECEPT'!AZ141</f>
        <v>0</v>
      </c>
      <c r="U122" s="338">
        <f>+'406- ENTREGA D EQUIP - N RECEPT'!BA141</f>
        <v>0</v>
      </c>
      <c r="V122" s="338">
        <f>+'406- ENTREGA D EQUIP - N RECEPT'!BB141</f>
        <v>0</v>
      </c>
      <c r="W122" s="338">
        <f>+'406- ENTREGA D EQUIP - N RECEPT'!BC141</f>
        <v>0</v>
      </c>
      <c r="X122" s="338">
        <f>+'406- ENTREGA D EQUIP - N RECEPT'!BD141</f>
        <v>0</v>
      </c>
      <c r="Y122" s="338">
        <f>+'406- ENTREGA D EQUIP - N RECEPT'!BE141</f>
        <v>0</v>
      </c>
      <c r="Z122" s="338">
        <f>+'406- ENTREGA D EQUIP - N RECEPT'!BF141</f>
        <v>0</v>
      </c>
      <c r="AA122" s="338">
        <f>+'406- ENTREGA D EQUIP - N RECEPT'!BG141</f>
        <v>0</v>
      </c>
      <c r="AB122" s="338">
        <f>+'406- ENTREGA D EQUIP - N RECEPT'!BH141</f>
        <v>0</v>
      </c>
      <c r="AC122" s="338">
        <f>+'406- ENTREGA D EQUIP - N RECEPT'!BI141</f>
        <v>0</v>
      </c>
      <c r="AD122" s="338">
        <f>+'406- ENTREGA D EQUIP - N RECEPT'!BJ141</f>
        <v>0</v>
      </c>
      <c r="AE122" s="338">
        <f>+'406- ENTREGA D EQUIP - N RECEPT'!BK141</f>
        <v>0</v>
      </c>
      <c r="AF122" s="338">
        <f>+'406- ENTREGA D EQUIP - N RECEPT'!BL141</f>
        <v>0</v>
      </c>
      <c r="AG122" s="338">
        <f>+'406- ENTREGA D EQUIP - N RECEPT'!BM141</f>
        <v>0</v>
      </c>
      <c r="AH122" s="338">
        <f>+'406- ENTREGA D EQUIP - N RECEPT'!BN141</f>
        <v>0</v>
      </c>
      <c r="AI122" s="338">
        <f>+'406- ENTREGA D EQUIP - N RECEPT'!BO141</f>
        <v>0</v>
      </c>
      <c r="AJ122" s="338">
        <f>+'406- ENTREGA D EQUIP - N RECEPT'!BP141</f>
        <v>0</v>
      </c>
      <c r="AK122" s="338">
        <f>+'406- ENTREGA D EQUIP - N RECEPT'!BQ141</f>
        <v>0</v>
      </c>
    </row>
    <row r="123" spans="1:37" hidden="1" x14ac:dyDescent="0.4">
      <c r="A123" s="303">
        <f>+'406- ENTREGA D EQUIP - N RECEPT'!B142</f>
        <v>0</v>
      </c>
      <c r="B123" s="303">
        <f>+'406- ENTREGA D EQUIP - N RECEPT'!F142</f>
        <v>0</v>
      </c>
      <c r="C123" s="303" t="str">
        <f>+delivery_events!C$4</f>
        <v/>
      </c>
      <c r="D123" s="414">
        <f>+'406- ENTREGA D EQUIP - N RECEPT'!AY$9</f>
        <v>0</v>
      </c>
      <c r="E123" s="541">
        <f>+'406- ENTREGA D EQUIP - N RECEPT'!AY$3</f>
        <v>0</v>
      </c>
      <c r="F123" s="541">
        <f>'406- ENTREGA D EQUIP - N RECEPT'!AJ$21</f>
        <v>0</v>
      </c>
      <c r="G123" s="541" t="e">
        <f>IFERROR(IFERROR(+VLOOKUP('406- ENTREGA D EQUIP - N RECEPT'!X142,localidades,2,FALSE),VLOOKUP('406- ENTREGA D EQUIP - N RECEPT'!AY127,localidades,2,FALSE)),VLOOKUP('406- ENTREGA D EQUIP - N RECEPT'!AY$5,district_codes,2,FALSE))</f>
        <v>#N/A</v>
      </c>
      <c r="H123" s="564">
        <f>+'406- ENTREGA D EQUIP - N RECEPT'!L142</f>
        <v>0</v>
      </c>
      <c r="I123" s="564">
        <f>+'406- ENTREGA D EQUIP - N RECEPT'!J142</f>
        <v>0</v>
      </c>
      <c r="J123" s="564">
        <f>IF(+'406- ENTREGA D EQUIP - N RECEPT'!X$21=0,'406- ENTREGA D EQUIP - N RECEPT'!AY$6,+'406- ENTREGA D EQUIP - N RECEPT'!X$21)</f>
        <v>0</v>
      </c>
      <c r="K123" s="564">
        <f>'406- ENTREGA D EQUIP - N RECEPT'!AB142</f>
        <v>0</v>
      </c>
      <c r="L123" s="338" t="str">
        <f>IFERROR(VLOOKUP(+'406- ENTREGA D EQUIP - N RECEPT'!AS$17,kites,3,FALSE),"Outro")</f>
        <v>Kit de mecanização + comercialização</v>
      </c>
      <c r="M123" s="338">
        <f>+'406- ENTREGA D EQUIP - N RECEPT'!AS142</f>
        <v>0</v>
      </c>
      <c r="N123" s="338">
        <f>+'406- ENTREGA D EQUIP - N RECEPT'!AT142</f>
        <v>0</v>
      </c>
      <c r="O123" s="338">
        <f>+'406- ENTREGA D EQUIP - N RECEPT'!AU142</f>
        <v>0</v>
      </c>
      <c r="P123" s="338">
        <f>+'406- ENTREGA D EQUIP - N RECEPT'!AV142</f>
        <v>0</v>
      </c>
      <c r="Q123" s="338">
        <f>+'406- ENTREGA D EQUIP - N RECEPT'!AW142</f>
        <v>0</v>
      </c>
      <c r="R123" s="338">
        <f>+'406- ENTREGA D EQUIP - N RECEPT'!AX142</f>
        <v>0</v>
      </c>
      <c r="S123" s="338">
        <f>+'406- ENTREGA D EQUIP - N RECEPT'!AY142</f>
        <v>0</v>
      </c>
      <c r="T123" s="338">
        <f>+'406- ENTREGA D EQUIP - N RECEPT'!AZ142</f>
        <v>0</v>
      </c>
      <c r="U123" s="338">
        <f>+'406- ENTREGA D EQUIP - N RECEPT'!BA142</f>
        <v>0</v>
      </c>
      <c r="V123" s="338">
        <f>+'406- ENTREGA D EQUIP - N RECEPT'!BB142</f>
        <v>0</v>
      </c>
      <c r="W123" s="338">
        <f>+'406- ENTREGA D EQUIP - N RECEPT'!BC142</f>
        <v>0</v>
      </c>
      <c r="X123" s="338">
        <f>+'406- ENTREGA D EQUIP - N RECEPT'!BD142</f>
        <v>0</v>
      </c>
      <c r="Y123" s="338">
        <f>+'406- ENTREGA D EQUIP - N RECEPT'!BE142</f>
        <v>0</v>
      </c>
      <c r="Z123" s="338">
        <f>+'406- ENTREGA D EQUIP - N RECEPT'!BF142</f>
        <v>0</v>
      </c>
      <c r="AA123" s="338">
        <f>+'406- ENTREGA D EQUIP - N RECEPT'!BG142</f>
        <v>0</v>
      </c>
      <c r="AB123" s="338">
        <f>+'406- ENTREGA D EQUIP - N RECEPT'!BH142</f>
        <v>0</v>
      </c>
      <c r="AC123" s="338">
        <f>+'406- ENTREGA D EQUIP - N RECEPT'!BI142</f>
        <v>0</v>
      </c>
      <c r="AD123" s="338">
        <f>+'406- ENTREGA D EQUIP - N RECEPT'!BJ142</f>
        <v>0</v>
      </c>
      <c r="AE123" s="338">
        <f>+'406- ENTREGA D EQUIP - N RECEPT'!BK142</f>
        <v>0</v>
      </c>
      <c r="AF123" s="338">
        <f>+'406- ENTREGA D EQUIP - N RECEPT'!BL142</f>
        <v>0</v>
      </c>
      <c r="AG123" s="338">
        <f>+'406- ENTREGA D EQUIP - N RECEPT'!BM142</f>
        <v>0</v>
      </c>
      <c r="AH123" s="338">
        <f>+'406- ENTREGA D EQUIP - N RECEPT'!BN142</f>
        <v>0</v>
      </c>
      <c r="AI123" s="338">
        <f>+'406- ENTREGA D EQUIP - N RECEPT'!BO142</f>
        <v>0</v>
      </c>
      <c r="AJ123" s="338">
        <f>+'406- ENTREGA D EQUIP - N RECEPT'!BP142</f>
        <v>0</v>
      </c>
      <c r="AK123" s="338">
        <f>+'406- ENTREGA D EQUIP - N RECEPT'!BQ142</f>
        <v>0</v>
      </c>
    </row>
    <row r="124" spans="1:37" hidden="1" x14ac:dyDescent="0.4">
      <c r="A124" s="303">
        <f>+'406- ENTREGA D EQUIP - N RECEPT'!B143</f>
        <v>0</v>
      </c>
      <c r="B124" s="303">
        <f>+'406- ENTREGA D EQUIP - N RECEPT'!F143</f>
        <v>0</v>
      </c>
      <c r="C124" s="303" t="str">
        <f>+delivery_events!C$4</f>
        <v/>
      </c>
      <c r="D124" s="414">
        <f>+'406- ENTREGA D EQUIP - N RECEPT'!AY$9</f>
        <v>0</v>
      </c>
      <c r="E124" s="541">
        <f>+'406- ENTREGA D EQUIP - N RECEPT'!AY$3</f>
        <v>0</v>
      </c>
      <c r="F124" s="541">
        <f>'406- ENTREGA D EQUIP - N RECEPT'!AJ$21</f>
        <v>0</v>
      </c>
      <c r="G124" s="541" t="e">
        <f>IFERROR(IFERROR(+VLOOKUP('406- ENTREGA D EQUIP - N RECEPT'!X143,localidades,2,FALSE),VLOOKUP('406- ENTREGA D EQUIP - N RECEPT'!AY128,localidades,2,FALSE)),VLOOKUP('406- ENTREGA D EQUIP - N RECEPT'!AY$5,district_codes,2,FALSE))</f>
        <v>#N/A</v>
      </c>
      <c r="H124" s="564">
        <f>+'406- ENTREGA D EQUIP - N RECEPT'!L143</f>
        <v>0</v>
      </c>
      <c r="I124" s="564">
        <f>+'406- ENTREGA D EQUIP - N RECEPT'!J143</f>
        <v>0</v>
      </c>
      <c r="J124" s="564">
        <f>IF(+'406- ENTREGA D EQUIP - N RECEPT'!X$21=0,'406- ENTREGA D EQUIP - N RECEPT'!AY$6,+'406- ENTREGA D EQUIP - N RECEPT'!X$21)</f>
        <v>0</v>
      </c>
      <c r="K124" s="564">
        <f>'406- ENTREGA D EQUIP - N RECEPT'!AB143</f>
        <v>0</v>
      </c>
      <c r="L124" s="338" t="str">
        <f>IFERROR(VLOOKUP(+'406- ENTREGA D EQUIP - N RECEPT'!AS$17,kites,3,FALSE),"Outro")</f>
        <v>Kit de mecanização + comercialização</v>
      </c>
      <c r="M124" s="338">
        <f>+'406- ENTREGA D EQUIP - N RECEPT'!AS143</f>
        <v>0</v>
      </c>
      <c r="N124" s="338">
        <f>+'406- ENTREGA D EQUIP - N RECEPT'!AT143</f>
        <v>0</v>
      </c>
      <c r="O124" s="338">
        <f>+'406- ENTREGA D EQUIP - N RECEPT'!AU143</f>
        <v>0</v>
      </c>
      <c r="P124" s="338">
        <f>+'406- ENTREGA D EQUIP - N RECEPT'!AV143</f>
        <v>0</v>
      </c>
      <c r="Q124" s="338">
        <f>+'406- ENTREGA D EQUIP - N RECEPT'!AW143</f>
        <v>0</v>
      </c>
      <c r="R124" s="338">
        <f>+'406- ENTREGA D EQUIP - N RECEPT'!AX143</f>
        <v>0</v>
      </c>
      <c r="S124" s="338">
        <f>+'406- ENTREGA D EQUIP - N RECEPT'!AY143</f>
        <v>0</v>
      </c>
      <c r="T124" s="338">
        <f>+'406- ENTREGA D EQUIP - N RECEPT'!AZ143</f>
        <v>0</v>
      </c>
      <c r="U124" s="338">
        <f>+'406- ENTREGA D EQUIP - N RECEPT'!BA143</f>
        <v>0</v>
      </c>
      <c r="V124" s="338">
        <f>+'406- ENTREGA D EQUIP - N RECEPT'!BB143</f>
        <v>0</v>
      </c>
      <c r="W124" s="338">
        <f>+'406- ENTREGA D EQUIP - N RECEPT'!BC143</f>
        <v>0</v>
      </c>
      <c r="X124" s="338">
        <f>+'406- ENTREGA D EQUIP - N RECEPT'!BD143</f>
        <v>0</v>
      </c>
      <c r="Y124" s="338">
        <f>+'406- ENTREGA D EQUIP - N RECEPT'!BE143</f>
        <v>0</v>
      </c>
      <c r="Z124" s="338">
        <f>+'406- ENTREGA D EQUIP - N RECEPT'!BF143</f>
        <v>0</v>
      </c>
      <c r="AA124" s="338">
        <f>+'406- ENTREGA D EQUIP - N RECEPT'!BG143</f>
        <v>0</v>
      </c>
      <c r="AB124" s="338">
        <f>+'406- ENTREGA D EQUIP - N RECEPT'!BH143</f>
        <v>0</v>
      </c>
      <c r="AC124" s="338">
        <f>+'406- ENTREGA D EQUIP - N RECEPT'!BI143</f>
        <v>0</v>
      </c>
      <c r="AD124" s="338">
        <f>+'406- ENTREGA D EQUIP - N RECEPT'!BJ143</f>
        <v>0</v>
      </c>
      <c r="AE124" s="338">
        <f>+'406- ENTREGA D EQUIP - N RECEPT'!BK143</f>
        <v>0</v>
      </c>
      <c r="AF124" s="338">
        <f>+'406- ENTREGA D EQUIP - N RECEPT'!BL143</f>
        <v>0</v>
      </c>
      <c r="AG124" s="338">
        <f>+'406- ENTREGA D EQUIP - N RECEPT'!BM143</f>
        <v>0</v>
      </c>
      <c r="AH124" s="338">
        <f>+'406- ENTREGA D EQUIP - N RECEPT'!BN143</f>
        <v>0</v>
      </c>
      <c r="AI124" s="338">
        <f>+'406- ENTREGA D EQUIP - N RECEPT'!BO143</f>
        <v>0</v>
      </c>
      <c r="AJ124" s="338">
        <f>+'406- ENTREGA D EQUIP - N RECEPT'!BP143</f>
        <v>0</v>
      </c>
      <c r="AK124" s="338">
        <f>+'406- ENTREGA D EQUIP - N RECEPT'!BQ143</f>
        <v>0</v>
      </c>
    </row>
    <row r="125" spans="1:37" hidden="1" x14ac:dyDescent="0.4">
      <c r="A125" s="303">
        <f>+'406- ENTREGA D EQUIP - N RECEPT'!B144</f>
        <v>0</v>
      </c>
      <c r="B125" s="303">
        <f>+'406- ENTREGA D EQUIP - N RECEPT'!F144</f>
        <v>0</v>
      </c>
      <c r="C125" s="303" t="str">
        <f>+delivery_events!C$4</f>
        <v/>
      </c>
      <c r="D125" s="414">
        <f>+'406- ENTREGA D EQUIP - N RECEPT'!AY$9</f>
        <v>0</v>
      </c>
      <c r="E125" s="541">
        <f>+'406- ENTREGA D EQUIP - N RECEPT'!AY$3</f>
        <v>0</v>
      </c>
      <c r="F125" s="541">
        <f>'406- ENTREGA D EQUIP - N RECEPT'!AJ$21</f>
        <v>0</v>
      </c>
      <c r="G125" s="541" t="e">
        <f>IFERROR(IFERROR(+VLOOKUP('406- ENTREGA D EQUIP - N RECEPT'!X144,localidades,2,FALSE),VLOOKUP('406- ENTREGA D EQUIP - N RECEPT'!AY129,localidades,2,FALSE)),VLOOKUP('406- ENTREGA D EQUIP - N RECEPT'!AY$5,district_codes,2,FALSE))</f>
        <v>#N/A</v>
      </c>
      <c r="H125" s="564">
        <f>+'406- ENTREGA D EQUIP - N RECEPT'!L144</f>
        <v>0</v>
      </c>
      <c r="I125" s="564">
        <f>+'406- ENTREGA D EQUIP - N RECEPT'!J144</f>
        <v>0</v>
      </c>
      <c r="J125" s="564">
        <f>IF(+'406- ENTREGA D EQUIP - N RECEPT'!X$21=0,'406- ENTREGA D EQUIP - N RECEPT'!AY$6,+'406- ENTREGA D EQUIP - N RECEPT'!X$21)</f>
        <v>0</v>
      </c>
      <c r="K125" s="564">
        <f>'406- ENTREGA D EQUIP - N RECEPT'!AB144</f>
        <v>0</v>
      </c>
      <c r="L125" s="338" t="str">
        <f>IFERROR(VLOOKUP(+'406- ENTREGA D EQUIP - N RECEPT'!AS$17,kites,3,FALSE),"Outro")</f>
        <v>Kit de mecanização + comercialização</v>
      </c>
      <c r="M125" s="338">
        <f>+'406- ENTREGA D EQUIP - N RECEPT'!AS144</f>
        <v>0</v>
      </c>
      <c r="N125" s="338">
        <f>+'406- ENTREGA D EQUIP - N RECEPT'!AT144</f>
        <v>0</v>
      </c>
      <c r="O125" s="338">
        <f>+'406- ENTREGA D EQUIP - N RECEPT'!AU144</f>
        <v>0</v>
      </c>
      <c r="P125" s="338">
        <f>+'406- ENTREGA D EQUIP - N RECEPT'!AV144</f>
        <v>0</v>
      </c>
      <c r="Q125" s="338">
        <f>+'406- ENTREGA D EQUIP - N RECEPT'!AW144</f>
        <v>0</v>
      </c>
      <c r="R125" s="338">
        <f>+'406- ENTREGA D EQUIP - N RECEPT'!AX144</f>
        <v>0</v>
      </c>
      <c r="S125" s="338">
        <f>+'406- ENTREGA D EQUIP - N RECEPT'!AY144</f>
        <v>0</v>
      </c>
      <c r="T125" s="338">
        <f>+'406- ENTREGA D EQUIP - N RECEPT'!AZ144</f>
        <v>0</v>
      </c>
      <c r="U125" s="338">
        <f>+'406- ENTREGA D EQUIP - N RECEPT'!BA144</f>
        <v>0</v>
      </c>
      <c r="V125" s="338">
        <f>+'406- ENTREGA D EQUIP - N RECEPT'!BB144</f>
        <v>0</v>
      </c>
      <c r="W125" s="338">
        <f>+'406- ENTREGA D EQUIP - N RECEPT'!BC144</f>
        <v>0</v>
      </c>
      <c r="X125" s="338">
        <f>+'406- ENTREGA D EQUIP - N RECEPT'!BD144</f>
        <v>0</v>
      </c>
      <c r="Y125" s="338">
        <f>+'406- ENTREGA D EQUIP - N RECEPT'!BE144</f>
        <v>0</v>
      </c>
      <c r="Z125" s="338">
        <f>+'406- ENTREGA D EQUIP - N RECEPT'!BF144</f>
        <v>0</v>
      </c>
      <c r="AA125" s="338">
        <f>+'406- ENTREGA D EQUIP - N RECEPT'!BG144</f>
        <v>0</v>
      </c>
      <c r="AB125" s="338">
        <f>+'406- ENTREGA D EQUIP - N RECEPT'!BH144</f>
        <v>0</v>
      </c>
      <c r="AC125" s="338">
        <f>+'406- ENTREGA D EQUIP - N RECEPT'!BI144</f>
        <v>0</v>
      </c>
      <c r="AD125" s="338">
        <f>+'406- ENTREGA D EQUIP - N RECEPT'!BJ144</f>
        <v>0</v>
      </c>
      <c r="AE125" s="338">
        <f>+'406- ENTREGA D EQUIP - N RECEPT'!BK144</f>
        <v>0</v>
      </c>
      <c r="AF125" s="338">
        <f>+'406- ENTREGA D EQUIP - N RECEPT'!BL144</f>
        <v>0</v>
      </c>
      <c r="AG125" s="338">
        <f>+'406- ENTREGA D EQUIP - N RECEPT'!BM144</f>
        <v>0</v>
      </c>
      <c r="AH125" s="338">
        <f>+'406- ENTREGA D EQUIP - N RECEPT'!BN144</f>
        <v>0</v>
      </c>
      <c r="AI125" s="338">
        <f>+'406- ENTREGA D EQUIP - N RECEPT'!BO144</f>
        <v>0</v>
      </c>
      <c r="AJ125" s="338">
        <f>+'406- ENTREGA D EQUIP - N RECEPT'!BP144</f>
        <v>0</v>
      </c>
      <c r="AK125" s="338">
        <f>+'406- ENTREGA D EQUIP - N RECEPT'!BQ144</f>
        <v>0</v>
      </c>
    </row>
    <row r="126" spans="1:37" hidden="1" x14ac:dyDescent="0.4">
      <c r="A126" s="303">
        <f>+'406- ENTREGA D EQUIP - N RECEPT'!B145</f>
        <v>0</v>
      </c>
      <c r="B126" s="303">
        <f>+'406- ENTREGA D EQUIP - N RECEPT'!F145</f>
        <v>0</v>
      </c>
      <c r="C126" s="303" t="str">
        <f>+delivery_events!C$4</f>
        <v/>
      </c>
      <c r="D126" s="414">
        <f>+'406- ENTREGA D EQUIP - N RECEPT'!AY$9</f>
        <v>0</v>
      </c>
      <c r="E126" s="541">
        <f>+'406- ENTREGA D EQUIP - N RECEPT'!AY$3</f>
        <v>0</v>
      </c>
      <c r="F126" s="541">
        <f>'406- ENTREGA D EQUIP - N RECEPT'!AJ$21</f>
        <v>0</v>
      </c>
      <c r="G126" s="541" t="e">
        <f>IFERROR(IFERROR(+VLOOKUP('406- ENTREGA D EQUIP - N RECEPT'!X145,localidades,2,FALSE),VLOOKUP('406- ENTREGA D EQUIP - N RECEPT'!AY130,localidades,2,FALSE)),VLOOKUP('406- ENTREGA D EQUIP - N RECEPT'!AY$5,district_codes,2,FALSE))</f>
        <v>#N/A</v>
      </c>
      <c r="H126" s="564">
        <f>+'406- ENTREGA D EQUIP - N RECEPT'!L145</f>
        <v>0</v>
      </c>
      <c r="I126" s="564">
        <f>+'406- ENTREGA D EQUIP - N RECEPT'!J145</f>
        <v>0</v>
      </c>
      <c r="J126" s="564">
        <f>IF(+'406- ENTREGA D EQUIP - N RECEPT'!X$21=0,'406- ENTREGA D EQUIP - N RECEPT'!AY$6,+'406- ENTREGA D EQUIP - N RECEPT'!X$21)</f>
        <v>0</v>
      </c>
      <c r="K126" s="564">
        <f>'406- ENTREGA D EQUIP - N RECEPT'!AB145</f>
        <v>0</v>
      </c>
      <c r="L126" s="338" t="str">
        <f>IFERROR(VLOOKUP(+'406- ENTREGA D EQUIP - N RECEPT'!AS$17,kites,3,FALSE),"Outro")</f>
        <v>Kit de mecanização + comercialização</v>
      </c>
      <c r="M126" s="338">
        <f>+'406- ENTREGA D EQUIP - N RECEPT'!AS145</f>
        <v>0</v>
      </c>
      <c r="N126" s="338">
        <f>+'406- ENTREGA D EQUIP - N RECEPT'!AT145</f>
        <v>0</v>
      </c>
      <c r="O126" s="338">
        <f>+'406- ENTREGA D EQUIP - N RECEPT'!AU145</f>
        <v>0</v>
      </c>
      <c r="P126" s="338">
        <f>+'406- ENTREGA D EQUIP - N RECEPT'!AV145</f>
        <v>0</v>
      </c>
      <c r="Q126" s="338">
        <f>+'406- ENTREGA D EQUIP - N RECEPT'!AW145</f>
        <v>0</v>
      </c>
      <c r="R126" s="338">
        <f>+'406- ENTREGA D EQUIP - N RECEPT'!AX145</f>
        <v>0</v>
      </c>
      <c r="S126" s="338">
        <f>+'406- ENTREGA D EQUIP - N RECEPT'!AY145</f>
        <v>0</v>
      </c>
      <c r="T126" s="338">
        <f>+'406- ENTREGA D EQUIP - N RECEPT'!AZ145</f>
        <v>0</v>
      </c>
      <c r="U126" s="338">
        <f>+'406- ENTREGA D EQUIP - N RECEPT'!BA145</f>
        <v>0</v>
      </c>
      <c r="V126" s="338">
        <f>+'406- ENTREGA D EQUIP - N RECEPT'!BB145</f>
        <v>0</v>
      </c>
      <c r="W126" s="338">
        <f>+'406- ENTREGA D EQUIP - N RECEPT'!BC145</f>
        <v>0</v>
      </c>
      <c r="X126" s="338">
        <f>+'406- ENTREGA D EQUIP - N RECEPT'!BD145</f>
        <v>0</v>
      </c>
      <c r="Y126" s="338">
        <f>+'406- ENTREGA D EQUIP - N RECEPT'!BE145</f>
        <v>0</v>
      </c>
      <c r="Z126" s="338">
        <f>+'406- ENTREGA D EQUIP - N RECEPT'!BF145</f>
        <v>0</v>
      </c>
      <c r="AA126" s="338">
        <f>+'406- ENTREGA D EQUIP - N RECEPT'!BG145</f>
        <v>0</v>
      </c>
      <c r="AB126" s="338">
        <f>+'406- ENTREGA D EQUIP - N RECEPT'!BH145</f>
        <v>0</v>
      </c>
      <c r="AC126" s="338">
        <f>+'406- ENTREGA D EQUIP - N RECEPT'!BI145</f>
        <v>0</v>
      </c>
      <c r="AD126" s="338">
        <f>+'406- ENTREGA D EQUIP - N RECEPT'!BJ145</f>
        <v>0</v>
      </c>
      <c r="AE126" s="338">
        <f>+'406- ENTREGA D EQUIP - N RECEPT'!BK145</f>
        <v>0</v>
      </c>
      <c r="AF126" s="338">
        <f>+'406- ENTREGA D EQUIP - N RECEPT'!BL145</f>
        <v>0</v>
      </c>
      <c r="AG126" s="338">
        <f>+'406- ENTREGA D EQUIP - N RECEPT'!BM145</f>
        <v>0</v>
      </c>
      <c r="AH126" s="338">
        <f>+'406- ENTREGA D EQUIP - N RECEPT'!BN145</f>
        <v>0</v>
      </c>
      <c r="AI126" s="338">
        <f>+'406- ENTREGA D EQUIP - N RECEPT'!BO145</f>
        <v>0</v>
      </c>
      <c r="AJ126" s="338">
        <f>+'406- ENTREGA D EQUIP - N RECEPT'!BP145</f>
        <v>0</v>
      </c>
      <c r="AK126" s="338">
        <f>+'406- ENTREGA D EQUIP - N RECEPT'!BQ145</f>
        <v>0</v>
      </c>
    </row>
    <row r="127" spans="1:37" hidden="1" x14ac:dyDescent="0.4">
      <c r="A127" s="303">
        <f>+'406- ENTREGA D EQUIP - N RECEPT'!B146</f>
        <v>0</v>
      </c>
      <c r="B127" s="303">
        <f>+'406- ENTREGA D EQUIP - N RECEPT'!F146</f>
        <v>0</v>
      </c>
      <c r="C127" s="303" t="str">
        <f>+delivery_events!C$4</f>
        <v/>
      </c>
      <c r="D127" s="414">
        <f>+'406- ENTREGA D EQUIP - N RECEPT'!AY$9</f>
        <v>0</v>
      </c>
      <c r="E127" s="541">
        <f>+'406- ENTREGA D EQUIP - N RECEPT'!AY$3</f>
        <v>0</v>
      </c>
      <c r="F127" s="541">
        <f>'406- ENTREGA D EQUIP - N RECEPT'!AJ$21</f>
        <v>0</v>
      </c>
      <c r="G127" s="541" t="e">
        <f>IFERROR(IFERROR(+VLOOKUP('406- ENTREGA D EQUIP - N RECEPT'!X146,localidades,2,FALSE),VLOOKUP('406- ENTREGA D EQUIP - N RECEPT'!AY131,localidades,2,FALSE)),VLOOKUP('406- ENTREGA D EQUIP - N RECEPT'!AY$5,district_codes,2,FALSE))</f>
        <v>#N/A</v>
      </c>
      <c r="H127" s="564">
        <f>+'406- ENTREGA D EQUIP - N RECEPT'!L146</f>
        <v>0</v>
      </c>
      <c r="I127" s="564">
        <f>+'406- ENTREGA D EQUIP - N RECEPT'!J146</f>
        <v>0</v>
      </c>
      <c r="J127" s="564">
        <f>IF(+'406- ENTREGA D EQUIP - N RECEPT'!X$21=0,'406- ENTREGA D EQUIP - N RECEPT'!AY$6,+'406- ENTREGA D EQUIP - N RECEPT'!X$21)</f>
        <v>0</v>
      </c>
      <c r="K127" s="564">
        <f>'406- ENTREGA D EQUIP - N RECEPT'!AB146</f>
        <v>0</v>
      </c>
      <c r="L127" s="338" t="str">
        <f>IFERROR(VLOOKUP(+'406- ENTREGA D EQUIP - N RECEPT'!AS$17,kites,3,FALSE),"Outro")</f>
        <v>Kit de mecanização + comercialização</v>
      </c>
      <c r="M127" s="338">
        <f>+'406- ENTREGA D EQUIP - N RECEPT'!AS146</f>
        <v>0</v>
      </c>
      <c r="N127" s="338">
        <f>+'406- ENTREGA D EQUIP - N RECEPT'!AT146</f>
        <v>0</v>
      </c>
      <c r="O127" s="338">
        <f>+'406- ENTREGA D EQUIP - N RECEPT'!AU146</f>
        <v>0</v>
      </c>
      <c r="P127" s="338">
        <f>+'406- ENTREGA D EQUIP - N RECEPT'!AV146</f>
        <v>0</v>
      </c>
      <c r="Q127" s="338">
        <f>+'406- ENTREGA D EQUIP - N RECEPT'!AW146</f>
        <v>0</v>
      </c>
      <c r="R127" s="338">
        <f>+'406- ENTREGA D EQUIP - N RECEPT'!AX146</f>
        <v>0</v>
      </c>
      <c r="S127" s="338">
        <f>+'406- ENTREGA D EQUIP - N RECEPT'!AY146</f>
        <v>0</v>
      </c>
      <c r="T127" s="338">
        <f>+'406- ENTREGA D EQUIP - N RECEPT'!AZ146</f>
        <v>0</v>
      </c>
      <c r="U127" s="338">
        <f>+'406- ENTREGA D EQUIP - N RECEPT'!BA146</f>
        <v>0</v>
      </c>
      <c r="V127" s="338">
        <f>+'406- ENTREGA D EQUIP - N RECEPT'!BB146</f>
        <v>0</v>
      </c>
      <c r="W127" s="338">
        <f>+'406- ENTREGA D EQUIP - N RECEPT'!BC146</f>
        <v>0</v>
      </c>
      <c r="X127" s="338">
        <f>+'406- ENTREGA D EQUIP - N RECEPT'!BD146</f>
        <v>0</v>
      </c>
      <c r="Y127" s="338">
        <f>+'406- ENTREGA D EQUIP - N RECEPT'!BE146</f>
        <v>0</v>
      </c>
      <c r="Z127" s="338">
        <f>+'406- ENTREGA D EQUIP - N RECEPT'!BF146</f>
        <v>0</v>
      </c>
      <c r="AA127" s="338">
        <f>+'406- ENTREGA D EQUIP - N RECEPT'!BG146</f>
        <v>0</v>
      </c>
      <c r="AB127" s="338">
        <f>+'406- ENTREGA D EQUIP - N RECEPT'!BH146</f>
        <v>0</v>
      </c>
      <c r="AC127" s="338">
        <f>+'406- ENTREGA D EQUIP - N RECEPT'!BI146</f>
        <v>0</v>
      </c>
      <c r="AD127" s="338">
        <f>+'406- ENTREGA D EQUIP - N RECEPT'!BJ146</f>
        <v>0</v>
      </c>
      <c r="AE127" s="338">
        <f>+'406- ENTREGA D EQUIP - N RECEPT'!BK146</f>
        <v>0</v>
      </c>
      <c r="AF127" s="338">
        <f>+'406- ENTREGA D EQUIP - N RECEPT'!BL146</f>
        <v>0</v>
      </c>
      <c r="AG127" s="338">
        <f>+'406- ENTREGA D EQUIP - N RECEPT'!BM146</f>
        <v>0</v>
      </c>
      <c r="AH127" s="338">
        <f>+'406- ENTREGA D EQUIP - N RECEPT'!BN146</f>
        <v>0</v>
      </c>
      <c r="AI127" s="338">
        <f>+'406- ENTREGA D EQUIP - N RECEPT'!BO146</f>
        <v>0</v>
      </c>
      <c r="AJ127" s="338">
        <f>+'406- ENTREGA D EQUIP - N RECEPT'!BP146</f>
        <v>0</v>
      </c>
      <c r="AK127" s="338">
        <f>+'406- ENTREGA D EQUIP - N RECEPT'!BQ146</f>
        <v>0</v>
      </c>
    </row>
    <row r="128" spans="1:37" hidden="1" x14ac:dyDescent="0.4">
      <c r="A128" s="303">
        <f>+'406- ENTREGA D EQUIP - N RECEPT'!B147</f>
        <v>0</v>
      </c>
      <c r="B128" s="303">
        <f>+'406- ENTREGA D EQUIP - N RECEPT'!F147</f>
        <v>0</v>
      </c>
      <c r="C128" s="303" t="str">
        <f>+delivery_events!C$4</f>
        <v/>
      </c>
      <c r="D128" s="414">
        <f>+'406- ENTREGA D EQUIP - N RECEPT'!AY$9</f>
        <v>0</v>
      </c>
      <c r="E128" s="541">
        <f>+'406- ENTREGA D EQUIP - N RECEPT'!AY$3</f>
        <v>0</v>
      </c>
      <c r="F128" s="541">
        <f>'406- ENTREGA D EQUIP - N RECEPT'!AJ$21</f>
        <v>0</v>
      </c>
      <c r="G128" s="541" t="e">
        <f>IFERROR(IFERROR(+VLOOKUP('406- ENTREGA D EQUIP - N RECEPT'!X147,localidades,2,FALSE),VLOOKUP('406- ENTREGA D EQUIP - N RECEPT'!AY132,localidades,2,FALSE)),VLOOKUP('406- ENTREGA D EQUIP - N RECEPT'!AY$5,district_codes,2,FALSE))</f>
        <v>#N/A</v>
      </c>
      <c r="H128" s="564">
        <f>+'406- ENTREGA D EQUIP - N RECEPT'!L147</f>
        <v>0</v>
      </c>
      <c r="I128" s="564">
        <f>+'406- ENTREGA D EQUIP - N RECEPT'!J147</f>
        <v>0</v>
      </c>
      <c r="J128" s="564">
        <f>IF(+'406- ENTREGA D EQUIP - N RECEPT'!X$21=0,'406- ENTREGA D EQUIP - N RECEPT'!AY$6,+'406- ENTREGA D EQUIP - N RECEPT'!X$21)</f>
        <v>0</v>
      </c>
      <c r="K128" s="564">
        <f>'406- ENTREGA D EQUIP - N RECEPT'!AB147</f>
        <v>0</v>
      </c>
      <c r="L128" s="338" t="str">
        <f>IFERROR(VLOOKUP(+'406- ENTREGA D EQUIP - N RECEPT'!AS$17,kites,3,FALSE),"Outro")</f>
        <v>Kit de mecanização + comercialização</v>
      </c>
      <c r="M128" s="338">
        <f>+'406- ENTREGA D EQUIP - N RECEPT'!AS147</f>
        <v>0</v>
      </c>
      <c r="N128" s="338">
        <f>+'406- ENTREGA D EQUIP - N RECEPT'!AT147</f>
        <v>0</v>
      </c>
      <c r="O128" s="338">
        <f>+'406- ENTREGA D EQUIP - N RECEPT'!AU147</f>
        <v>0</v>
      </c>
      <c r="P128" s="338">
        <f>+'406- ENTREGA D EQUIP - N RECEPT'!AV147</f>
        <v>0</v>
      </c>
      <c r="Q128" s="338">
        <f>+'406- ENTREGA D EQUIP - N RECEPT'!AW147</f>
        <v>0</v>
      </c>
      <c r="R128" s="338">
        <f>+'406- ENTREGA D EQUIP - N RECEPT'!AX147</f>
        <v>0</v>
      </c>
      <c r="S128" s="338">
        <f>+'406- ENTREGA D EQUIP - N RECEPT'!AY147</f>
        <v>0</v>
      </c>
      <c r="T128" s="338">
        <f>+'406- ENTREGA D EQUIP - N RECEPT'!AZ147</f>
        <v>0</v>
      </c>
      <c r="U128" s="338">
        <f>+'406- ENTREGA D EQUIP - N RECEPT'!BA147</f>
        <v>0</v>
      </c>
      <c r="V128" s="338">
        <f>+'406- ENTREGA D EQUIP - N RECEPT'!BB147</f>
        <v>0</v>
      </c>
      <c r="W128" s="338">
        <f>+'406- ENTREGA D EQUIP - N RECEPT'!BC147</f>
        <v>0</v>
      </c>
      <c r="X128" s="338">
        <f>+'406- ENTREGA D EQUIP - N RECEPT'!BD147</f>
        <v>0</v>
      </c>
      <c r="Y128" s="338">
        <f>+'406- ENTREGA D EQUIP - N RECEPT'!BE147</f>
        <v>0</v>
      </c>
      <c r="Z128" s="338">
        <f>+'406- ENTREGA D EQUIP - N RECEPT'!BF147</f>
        <v>0</v>
      </c>
      <c r="AA128" s="338">
        <f>+'406- ENTREGA D EQUIP - N RECEPT'!BG147</f>
        <v>0</v>
      </c>
      <c r="AB128" s="338">
        <f>+'406- ENTREGA D EQUIP - N RECEPT'!BH147</f>
        <v>0</v>
      </c>
      <c r="AC128" s="338">
        <f>+'406- ENTREGA D EQUIP - N RECEPT'!BI147</f>
        <v>0</v>
      </c>
      <c r="AD128" s="338">
        <f>+'406- ENTREGA D EQUIP - N RECEPT'!BJ147</f>
        <v>0</v>
      </c>
      <c r="AE128" s="338">
        <f>+'406- ENTREGA D EQUIP - N RECEPT'!BK147</f>
        <v>0</v>
      </c>
      <c r="AF128" s="338">
        <f>+'406- ENTREGA D EQUIP - N RECEPT'!BL147</f>
        <v>0</v>
      </c>
      <c r="AG128" s="338">
        <f>+'406- ENTREGA D EQUIP - N RECEPT'!BM147</f>
        <v>0</v>
      </c>
      <c r="AH128" s="338">
        <f>+'406- ENTREGA D EQUIP - N RECEPT'!BN147</f>
        <v>0</v>
      </c>
      <c r="AI128" s="338">
        <f>+'406- ENTREGA D EQUIP - N RECEPT'!BO147</f>
        <v>0</v>
      </c>
      <c r="AJ128" s="338">
        <f>+'406- ENTREGA D EQUIP - N RECEPT'!BP147</f>
        <v>0</v>
      </c>
      <c r="AK128" s="338">
        <f>+'406- ENTREGA D EQUIP - N RECEPT'!BQ147</f>
        <v>0</v>
      </c>
    </row>
    <row r="129" spans="1:37" hidden="1" x14ac:dyDescent="0.4">
      <c r="A129" s="303">
        <f>+'406- ENTREGA D EQUIP - N RECEPT'!B148</f>
        <v>0</v>
      </c>
      <c r="B129" s="303">
        <f>+'406- ENTREGA D EQUIP - N RECEPT'!F148</f>
        <v>0</v>
      </c>
      <c r="C129" s="303" t="str">
        <f>+delivery_events!C$4</f>
        <v/>
      </c>
      <c r="D129" s="414">
        <f>+'406- ENTREGA D EQUIP - N RECEPT'!AY$9</f>
        <v>0</v>
      </c>
      <c r="E129" s="541">
        <f>+'406- ENTREGA D EQUIP - N RECEPT'!AY$3</f>
        <v>0</v>
      </c>
      <c r="F129" s="541">
        <f>'406- ENTREGA D EQUIP - N RECEPT'!AJ$21</f>
        <v>0</v>
      </c>
      <c r="G129" s="541" t="e">
        <f>IFERROR(IFERROR(+VLOOKUP('406- ENTREGA D EQUIP - N RECEPT'!X148,localidades,2,FALSE),VLOOKUP('406- ENTREGA D EQUIP - N RECEPT'!AY133,localidades,2,FALSE)),VLOOKUP('406- ENTREGA D EQUIP - N RECEPT'!AY$5,district_codes,2,FALSE))</f>
        <v>#N/A</v>
      </c>
      <c r="H129" s="564">
        <f>+'406- ENTREGA D EQUIP - N RECEPT'!L148</f>
        <v>0</v>
      </c>
      <c r="I129" s="564">
        <f>+'406- ENTREGA D EQUIP - N RECEPT'!J148</f>
        <v>0</v>
      </c>
      <c r="J129" s="564">
        <f>IF(+'406- ENTREGA D EQUIP - N RECEPT'!X$21=0,'406- ENTREGA D EQUIP - N RECEPT'!AY$6,+'406- ENTREGA D EQUIP - N RECEPT'!X$21)</f>
        <v>0</v>
      </c>
      <c r="K129" s="564">
        <f>'406- ENTREGA D EQUIP - N RECEPT'!AB148</f>
        <v>0</v>
      </c>
      <c r="L129" s="338" t="str">
        <f>IFERROR(VLOOKUP(+'406- ENTREGA D EQUIP - N RECEPT'!AS$17,kites,3,FALSE),"Outro")</f>
        <v>Kit de mecanização + comercialização</v>
      </c>
      <c r="M129" s="338">
        <f>+'406- ENTREGA D EQUIP - N RECEPT'!AS148</f>
        <v>0</v>
      </c>
      <c r="N129" s="338">
        <f>+'406- ENTREGA D EQUIP - N RECEPT'!AT148</f>
        <v>0</v>
      </c>
      <c r="O129" s="338">
        <f>+'406- ENTREGA D EQUIP - N RECEPT'!AU148</f>
        <v>0</v>
      </c>
      <c r="P129" s="338">
        <f>+'406- ENTREGA D EQUIP - N RECEPT'!AV148</f>
        <v>0</v>
      </c>
      <c r="Q129" s="338">
        <f>+'406- ENTREGA D EQUIP - N RECEPT'!AW148</f>
        <v>0</v>
      </c>
      <c r="R129" s="338">
        <f>+'406- ENTREGA D EQUIP - N RECEPT'!AX148</f>
        <v>0</v>
      </c>
      <c r="S129" s="338">
        <f>+'406- ENTREGA D EQUIP - N RECEPT'!AY148</f>
        <v>0</v>
      </c>
      <c r="T129" s="338">
        <f>+'406- ENTREGA D EQUIP - N RECEPT'!AZ148</f>
        <v>0</v>
      </c>
      <c r="U129" s="338">
        <f>+'406- ENTREGA D EQUIP - N RECEPT'!BA148</f>
        <v>0</v>
      </c>
      <c r="V129" s="338">
        <f>+'406- ENTREGA D EQUIP - N RECEPT'!BB148</f>
        <v>0</v>
      </c>
      <c r="W129" s="338">
        <f>+'406- ENTREGA D EQUIP - N RECEPT'!BC148</f>
        <v>0</v>
      </c>
      <c r="X129" s="338">
        <f>+'406- ENTREGA D EQUIP - N RECEPT'!BD148</f>
        <v>0</v>
      </c>
      <c r="Y129" s="338">
        <f>+'406- ENTREGA D EQUIP - N RECEPT'!BE148</f>
        <v>0</v>
      </c>
      <c r="Z129" s="338">
        <f>+'406- ENTREGA D EQUIP - N RECEPT'!BF148</f>
        <v>0</v>
      </c>
      <c r="AA129" s="338">
        <f>+'406- ENTREGA D EQUIP - N RECEPT'!BG148</f>
        <v>0</v>
      </c>
      <c r="AB129" s="338">
        <f>+'406- ENTREGA D EQUIP - N RECEPT'!BH148</f>
        <v>0</v>
      </c>
      <c r="AC129" s="338">
        <f>+'406- ENTREGA D EQUIP - N RECEPT'!BI148</f>
        <v>0</v>
      </c>
      <c r="AD129" s="338">
        <f>+'406- ENTREGA D EQUIP - N RECEPT'!BJ148</f>
        <v>0</v>
      </c>
      <c r="AE129" s="338">
        <f>+'406- ENTREGA D EQUIP - N RECEPT'!BK148</f>
        <v>0</v>
      </c>
      <c r="AF129" s="338">
        <f>+'406- ENTREGA D EQUIP - N RECEPT'!BL148</f>
        <v>0</v>
      </c>
      <c r="AG129" s="338">
        <f>+'406- ENTREGA D EQUIP - N RECEPT'!BM148</f>
        <v>0</v>
      </c>
      <c r="AH129" s="338">
        <f>+'406- ENTREGA D EQUIP - N RECEPT'!BN148</f>
        <v>0</v>
      </c>
      <c r="AI129" s="338">
        <f>+'406- ENTREGA D EQUIP - N RECEPT'!BO148</f>
        <v>0</v>
      </c>
      <c r="AJ129" s="338">
        <f>+'406- ENTREGA D EQUIP - N RECEPT'!BP148</f>
        <v>0</v>
      </c>
      <c r="AK129" s="338">
        <f>+'406- ENTREGA D EQUIP - N RECEPT'!BQ148</f>
        <v>0</v>
      </c>
    </row>
    <row r="130" spans="1:37" hidden="1" x14ac:dyDescent="0.4">
      <c r="A130" s="303">
        <f>+'406- ENTREGA D EQUIP - N RECEPT'!B149</f>
        <v>0</v>
      </c>
      <c r="B130" s="303">
        <f>+'406- ENTREGA D EQUIP - N RECEPT'!F149</f>
        <v>0</v>
      </c>
      <c r="C130" s="303" t="str">
        <f>+delivery_events!C$4</f>
        <v/>
      </c>
      <c r="D130" s="414">
        <f>+'406- ENTREGA D EQUIP - N RECEPT'!AY$9</f>
        <v>0</v>
      </c>
      <c r="E130" s="541">
        <f>+'406- ENTREGA D EQUIP - N RECEPT'!AY$3</f>
        <v>0</v>
      </c>
      <c r="F130" s="541">
        <f>'406- ENTREGA D EQUIP - N RECEPT'!AJ$21</f>
        <v>0</v>
      </c>
      <c r="G130" s="541" t="e">
        <f>IFERROR(IFERROR(+VLOOKUP('406- ENTREGA D EQUIP - N RECEPT'!X149,localidades,2,FALSE),VLOOKUP('406- ENTREGA D EQUIP - N RECEPT'!AY134,localidades,2,FALSE)),VLOOKUP('406- ENTREGA D EQUIP - N RECEPT'!AY$5,district_codes,2,FALSE))</f>
        <v>#N/A</v>
      </c>
      <c r="H130" s="564">
        <f>+'406- ENTREGA D EQUIP - N RECEPT'!L149</f>
        <v>0</v>
      </c>
      <c r="I130" s="564">
        <f>+'406- ENTREGA D EQUIP - N RECEPT'!J149</f>
        <v>0</v>
      </c>
      <c r="J130" s="564">
        <f>IF(+'406- ENTREGA D EQUIP - N RECEPT'!X$21=0,'406- ENTREGA D EQUIP - N RECEPT'!AY$6,+'406- ENTREGA D EQUIP - N RECEPT'!X$21)</f>
        <v>0</v>
      </c>
      <c r="K130" s="564">
        <f>'406- ENTREGA D EQUIP - N RECEPT'!AB149</f>
        <v>0</v>
      </c>
      <c r="L130" s="338" t="str">
        <f>IFERROR(VLOOKUP(+'406- ENTREGA D EQUIP - N RECEPT'!AS$17,kites,3,FALSE),"Outro")</f>
        <v>Kit de mecanização + comercialização</v>
      </c>
      <c r="M130" s="338">
        <f>+'406- ENTREGA D EQUIP - N RECEPT'!AS149</f>
        <v>0</v>
      </c>
      <c r="N130" s="338">
        <f>+'406- ENTREGA D EQUIP - N RECEPT'!AT149</f>
        <v>0</v>
      </c>
      <c r="O130" s="338">
        <f>+'406- ENTREGA D EQUIP - N RECEPT'!AU149</f>
        <v>0</v>
      </c>
      <c r="P130" s="338">
        <f>+'406- ENTREGA D EQUIP - N RECEPT'!AV149</f>
        <v>0</v>
      </c>
      <c r="Q130" s="338">
        <f>+'406- ENTREGA D EQUIP - N RECEPT'!AW149</f>
        <v>0</v>
      </c>
      <c r="R130" s="338">
        <f>+'406- ENTREGA D EQUIP - N RECEPT'!AX149</f>
        <v>0</v>
      </c>
      <c r="S130" s="338">
        <f>+'406- ENTREGA D EQUIP - N RECEPT'!AY149</f>
        <v>0</v>
      </c>
      <c r="T130" s="338">
        <f>+'406- ENTREGA D EQUIP - N RECEPT'!AZ149</f>
        <v>0</v>
      </c>
      <c r="U130" s="338">
        <f>+'406- ENTREGA D EQUIP - N RECEPT'!BA149</f>
        <v>0</v>
      </c>
      <c r="V130" s="338">
        <f>+'406- ENTREGA D EQUIP - N RECEPT'!BB149</f>
        <v>0</v>
      </c>
      <c r="W130" s="338">
        <f>+'406- ENTREGA D EQUIP - N RECEPT'!BC149</f>
        <v>0</v>
      </c>
      <c r="X130" s="338">
        <f>+'406- ENTREGA D EQUIP - N RECEPT'!BD149</f>
        <v>0</v>
      </c>
      <c r="Y130" s="338">
        <f>+'406- ENTREGA D EQUIP - N RECEPT'!BE149</f>
        <v>0</v>
      </c>
      <c r="Z130" s="338">
        <f>+'406- ENTREGA D EQUIP - N RECEPT'!BF149</f>
        <v>0</v>
      </c>
      <c r="AA130" s="338">
        <f>+'406- ENTREGA D EQUIP - N RECEPT'!BG149</f>
        <v>0</v>
      </c>
      <c r="AB130" s="338">
        <f>+'406- ENTREGA D EQUIP - N RECEPT'!BH149</f>
        <v>0</v>
      </c>
      <c r="AC130" s="338">
        <f>+'406- ENTREGA D EQUIP - N RECEPT'!BI149</f>
        <v>0</v>
      </c>
      <c r="AD130" s="338">
        <f>+'406- ENTREGA D EQUIP - N RECEPT'!BJ149</f>
        <v>0</v>
      </c>
      <c r="AE130" s="338">
        <f>+'406- ENTREGA D EQUIP - N RECEPT'!BK149</f>
        <v>0</v>
      </c>
      <c r="AF130" s="338">
        <f>+'406- ENTREGA D EQUIP - N RECEPT'!BL149</f>
        <v>0</v>
      </c>
      <c r="AG130" s="338">
        <f>+'406- ENTREGA D EQUIP - N RECEPT'!BM149</f>
        <v>0</v>
      </c>
      <c r="AH130" s="338">
        <f>+'406- ENTREGA D EQUIP - N RECEPT'!BN149</f>
        <v>0</v>
      </c>
      <c r="AI130" s="338">
        <f>+'406- ENTREGA D EQUIP - N RECEPT'!BO149</f>
        <v>0</v>
      </c>
      <c r="AJ130" s="338">
        <f>+'406- ENTREGA D EQUIP - N RECEPT'!BP149</f>
        <v>0</v>
      </c>
      <c r="AK130" s="338">
        <f>+'406- ENTREGA D EQUIP - N RECEPT'!BQ149</f>
        <v>0</v>
      </c>
    </row>
    <row r="131" spans="1:37" hidden="1" x14ac:dyDescent="0.4">
      <c r="A131" s="303">
        <f>+'406- ENTREGA D EQUIP - N RECEPT'!B150</f>
        <v>0</v>
      </c>
      <c r="B131" s="303">
        <f>+'406- ENTREGA D EQUIP - N RECEPT'!F150</f>
        <v>0</v>
      </c>
      <c r="C131" s="303" t="str">
        <f>+delivery_events!C$4</f>
        <v/>
      </c>
      <c r="D131" s="414">
        <f>+'406- ENTREGA D EQUIP - N RECEPT'!AY$9</f>
        <v>0</v>
      </c>
      <c r="E131" s="541">
        <f>+'406- ENTREGA D EQUIP - N RECEPT'!AY$3</f>
        <v>0</v>
      </c>
      <c r="F131" s="541">
        <f>'406- ENTREGA D EQUIP - N RECEPT'!AJ$21</f>
        <v>0</v>
      </c>
      <c r="G131" s="541" t="e">
        <f>IFERROR(IFERROR(+VLOOKUP('406- ENTREGA D EQUIP - N RECEPT'!X150,localidades,2,FALSE),VLOOKUP('406- ENTREGA D EQUIP - N RECEPT'!AY135,localidades,2,FALSE)),VLOOKUP('406- ENTREGA D EQUIP - N RECEPT'!AY$5,district_codes,2,FALSE))</f>
        <v>#N/A</v>
      </c>
      <c r="H131" s="564">
        <f>+'406- ENTREGA D EQUIP - N RECEPT'!L150</f>
        <v>0</v>
      </c>
      <c r="I131" s="564">
        <f>+'406- ENTREGA D EQUIP - N RECEPT'!J150</f>
        <v>0</v>
      </c>
      <c r="J131" s="564">
        <f>IF(+'406- ENTREGA D EQUIP - N RECEPT'!X$21=0,'406- ENTREGA D EQUIP - N RECEPT'!AY$6,+'406- ENTREGA D EQUIP - N RECEPT'!X$21)</f>
        <v>0</v>
      </c>
      <c r="K131" s="564">
        <f>'406- ENTREGA D EQUIP - N RECEPT'!AB150</f>
        <v>0</v>
      </c>
      <c r="L131" s="338" t="str">
        <f>IFERROR(VLOOKUP(+'406- ENTREGA D EQUIP - N RECEPT'!AS$17,kites,3,FALSE),"Outro")</f>
        <v>Kit de mecanização + comercialização</v>
      </c>
      <c r="M131" s="338">
        <f>+'406- ENTREGA D EQUIP - N RECEPT'!AS150</f>
        <v>0</v>
      </c>
      <c r="N131" s="338">
        <f>+'406- ENTREGA D EQUIP - N RECEPT'!AT150</f>
        <v>0</v>
      </c>
      <c r="O131" s="338">
        <f>+'406- ENTREGA D EQUIP - N RECEPT'!AU150</f>
        <v>0</v>
      </c>
      <c r="P131" s="338">
        <f>+'406- ENTREGA D EQUIP - N RECEPT'!AV150</f>
        <v>0</v>
      </c>
      <c r="Q131" s="338">
        <f>+'406- ENTREGA D EQUIP - N RECEPT'!AW150</f>
        <v>0</v>
      </c>
      <c r="R131" s="338">
        <f>+'406- ENTREGA D EQUIP - N RECEPT'!AX150</f>
        <v>0</v>
      </c>
      <c r="S131" s="338">
        <f>+'406- ENTREGA D EQUIP - N RECEPT'!AY150</f>
        <v>0</v>
      </c>
      <c r="T131" s="338">
        <f>+'406- ENTREGA D EQUIP - N RECEPT'!AZ150</f>
        <v>0</v>
      </c>
      <c r="U131" s="338">
        <f>+'406- ENTREGA D EQUIP - N RECEPT'!BA150</f>
        <v>0</v>
      </c>
      <c r="V131" s="338">
        <f>+'406- ENTREGA D EQUIP - N RECEPT'!BB150</f>
        <v>0</v>
      </c>
      <c r="W131" s="338">
        <f>+'406- ENTREGA D EQUIP - N RECEPT'!BC150</f>
        <v>0</v>
      </c>
      <c r="X131" s="338">
        <f>+'406- ENTREGA D EQUIP - N RECEPT'!BD150</f>
        <v>0</v>
      </c>
      <c r="Y131" s="338">
        <f>+'406- ENTREGA D EQUIP - N RECEPT'!BE150</f>
        <v>0</v>
      </c>
      <c r="Z131" s="338">
        <f>+'406- ENTREGA D EQUIP - N RECEPT'!BF150</f>
        <v>0</v>
      </c>
      <c r="AA131" s="338">
        <f>+'406- ENTREGA D EQUIP - N RECEPT'!BG150</f>
        <v>0</v>
      </c>
      <c r="AB131" s="338">
        <f>+'406- ENTREGA D EQUIP - N RECEPT'!BH150</f>
        <v>0</v>
      </c>
      <c r="AC131" s="338">
        <f>+'406- ENTREGA D EQUIP - N RECEPT'!BI150</f>
        <v>0</v>
      </c>
      <c r="AD131" s="338">
        <f>+'406- ENTREGA D EQUIP - N RECEPT'!BJ150</f>
        <v>0</v>
      </c>
      <c r="AE131" s="338">
        <f>+'406- ENTREGA D EQUIP - N RECEPT'!BK150</f>
        <v>0</v>
      </c>
      <c r="AF131" s="338">
        <f>+'406- ENTREGA D EQUIP - N RECEPT'!BL150</f>
        <v>0</v>
      </c>
      <c r="AG131" s="338">
        <f>+'406- ENTREGA D EQUIP - N RECEPT'!BM150</f>
        <v>0</v>
      </c>
      <c r="AH131" s="338">
        <f>+'406- ENTREGA D EQUIP - N RECEPT'!BN150</f>
        <v>0</v>
      </c>
      <c r="AI131" s="338">
        <f>+'406- ENTREGA D EQUIP - N RECEPT'!BO150</f>
        <v>0</v>
      </c>
      <c r="AJ131" s="338">
        <f>+'406- ENTREGA D EQUIP - N RECEPT'!BP150</f>
        <v>0</v>
      </c>
      <c r="AK131" s="338">
        <f>+'406- ENTREGA D EQUIP - N RECEPT'!BQ150</f>
        <v>0</v>
      </c>
    </row>
    <row r="132" spans="1:37" hidden="1" x14ac:dyDescent="0.4">
      <c r="A132" s="303">
        <f>+'406- ENTREGA D EQUIP - N RECEPT'!B151</f>
        <v>0</v>
      </c>
      <c r="B132" s="303">
        <f>+'406- ENTREGA D EQUIP - N RECEPT'!F151</f>
        <v>0</v>
      </c>
      <c r="C132" s="303" t="str">
        <f>+delivery_events!C$4</f>
        <v/>
      </c>
      <c r="D132" s="414">
        <f>+'406- ENTREGA D EQUIP - N RECEPT'!AY$9</f>
        <v>0</v>
      </c>
      <c r="E132" s="541">
        <f>+'406- ENTREGA D EQUIP - N RECEPT'!AY$3</f>
        <v>0</v>
      </c>
      <c r="F132" s="541">
        <f>'406- ENTREGA D EQUIP - N RECEPT'!AJ$21</f>
        <v>0</v>
      </c>
      <c r="G132" s="541" t="e">
        <f>IFERROR(IFERROR(+VLOOKUP('406- ENTREGA D EQUIP - N RECEPT'!X151,localidades,2,FALSE),VLOOKUP('406- ENTREGA D EQUIP - N RECEPT'!AY136,localidades,2,FALSE)),VLOOKUP('406- ENTREGA D EQUIP - N RECEPT'!AY$5,district_codes,2,FALSE))</f>
        <v>#N/A</v>
      </c>
      <c r="H132" s="564">
        <f>+'406- ENTREGA D EQUIP - N RECEPT'!L151</f>
        <v>0</v>
      </c>
      <c r="I132" s="564">
        <f>+'406- ENTREGA D EQUIP - N RECEPT'!J151</f>
        <v>0</v>
      </c>
      <c r="J132" s="564">
        <f>IF(+'406- ENTREGA D EQUIP - N RECEPT'!X$21=0,'406- ENTREGA D EQUIP - N RECEPT'!AY$6,+'406- ENTREGA D EQUIP - N RECEPT'!X$21)</f>
        <v>0</v>
      </c>
      <c r="K132" s="564">
        <f>'406- ENTREGA D EQUIP - N RECEPT'!AB151</f>
        <v>0</v>
      </c>
      <c r="L132" s="338" t="str">
        <f>IFERROR(VLOOKUP(+'406- ENTREGA D EQUIP - N RECEPT'!AS$17,kites,3,FALSE),"Outro")</f>
        <v>Kit de mecanização + comercialização</v>
      </c>
      <c r="M132" s="338">
        <f>+'406- ENTREGA D EQUIP - N RECEPT'!AS151</f>
        <v>0</v>
      </c>
      <c r="N132" s="338">
        <f>+'406- ENTREGA D EQUIP - N RECEPT'!AT151</f>
        <v>0</v>
      </c>
      <c r="O132" s="338">
        <f>+'406- ENTREGA D EQUIP - N RECEPT'!AU151</f>
        <v>0</v>
      </c>
      <c r="P132" s="338">
        <f>+'406- ENTREGA D EQUIP - N RECEPT'!AV151</f>
        <v>0</v>
      </c>
      <c r="Q132" s="338">
        <f>+'406- ENTREGA D EQUIP - N RECEPT'!AW151</f>
        <v>0</v>
      </c>
      <c r="R132" s="338">
        <f>+'406- ENTREGA D EQUIP - N RECEPT'!AX151</f>
        <v>0</v>
      </c>
      <c r="S132" s="338">
        <f>+'406- ENTREGA D EQUIP - N RECEPT'!AY151</f>
        <v>0</v>
      </c>
      <c r="T132" s="338">
        <f>+'406- ENTREGA D EQUIP - N RECEPT'!AZ151</f>
        <v>0</v>
      </c>
      <c r="U132" s="338">
        <f>+'406- ENTREGA D EQUIP - N RECEPT'!BA151</f>
        <v>0</v>
      </c>
      <c r="V132" s="338">
        <f>+'406- ENTREGA D EQUIP - N RECEPT'!BB151</f>
        <v>0</v>
      </c>
      <c r="W132" s="338">
        <f>+'406- ENTREGA D EQUIP - N RECEPT'!BC151</f>
        <v>0</v>
      </c>
      <c r="X132" s="338">
        <f>+'406- ENTREGA D EQUIP - N RECEPT'!BD151</f>
        <v>0</v>
      </c>
      <c r="Y132" s="338">
        <f>+'406- ENTREGA D EQUIP - N RECEPT'!BE151</f>
        <v>0</v>
      </c>
      <c r="Z132" s="338">
        <f>+'406- ENTREGA D EQUIP - N RECEPT'!BF151</f>
        <v>0</v>
      </c>
      <c r="AA132" s="338">
        <f>+'406- ENTREGA D EQUIP - N RECEPT'!BG151</f>
        <v>0</v>
      </c>
      <c r="AB132" s="338">
        <f>+'406- ENTREGA D EQUIP - N RECEPT'!BH151</f>
        <v>0</v>
      </c>
      <c r="AC132" s="338">
        <f>+'406- ENTREGA D EQUIP - N RECEPT'!BI151</f>
        <v>0</v>
      </c>
      <c r="AD132" s="338">
        <f>+'406- ENTREGA D EQUIP - N RECEPT'!BJ151</f>
        <v>0</v>
      </c>
      <c r="AE132" s="338">
        <f>+'406- ENTREGA D EQUIP - N RECEPT'!BK151</f>
        <v>0</v>
      </c>
      <c r="AF132" s="338">
        <f>+'406- ENTREGA D EQUIP - N RECEPT'!BL151</f>
        <v>0</v>
      </c>
      <c r="AG132" s="338">
        <f>+'406- ENTREGA D EQUIP - N RECEPT'!BM151</f>
        <v>0</v>
      </c>
      <c r="AH132" s="338">
        <f>+'406- ENTREGA D EQUIP - N RECEPT'!BN151</f>
        <v>0</v>
      </c>
      <c r="AI132" s="338">
        <f>+'406- ENTREGA D EQUIP - N RECEPT'!BO151</f>
        <v>0</v>
      </c>
      <c r="AJ132" s="338">
        <f>+'406- ENTREGA D EQUIP - N RECEPT'!BP151</f>
        <v>0</v>
      </c>
      <c r="AK132" s="338">
        <f>+'406- ENTREGA D EQUIP - N RECEPT'!BQ151</f>
        <v>0</v>
      </c>
    </row>
    <row r="133" spans="1:37" hidden="1" x14ac:dyDescent="0.4">
      <c r="A133" s="303">
        <f>+'406- ENTREGA D EQUIP - N RECEPT'!B152</f>
        <v>0</v>
      </c>
      <c r="B133" s="303">
        <f>+'406- ENTREGA D EQUIP - N RECEPT'!F152</f>
        <v>0</v>
      </c>
      <c r="C133" s="303" t="str">
        <f>+delivery_events!C$4</f>
        <v/>
      </c>
      <c r="D133" s="414">
        <f>+'406- ENTREGA D EQUIP - N RECEPT'!AY$9</f>
        <v>0</v>
      </c>
      <c r="E133" s="541">
        <f>+'406- ENTREGA D EQUIP - N RECEPT'!AY$3</f>
        <v>0</v>
      </c>
      <c r="F133" s="541">
        <f>'406- ENTREGA D EQUIP - N RECEPT'!AJ$21</f>
        <v>0</v>
      </c>
      <c r="G133" s="541" t="e">
        <f>IFERROR(IFERROR(+VLOOKUP('406- ENTREGA D EQUIP - N RECEPT'!X152,localidades,2,FALSE),VLOOKUP('406- ENTREGA D EQUIP - N RECEPT'!AY137,localidades,2,FALSE)),VLOOKUP('406- ENTREGA D EQUIP - N RECEPT'!AY$5,district_codes,2,FALSE))</f>
        <v>#N/A</v>
      </c>
      <c r="H133" s="564">
        <f>+'406- ENTREGA D EQUIP - N RECEPT'!L152</f>
        <v>0</v>
      </c>
      <c r="I133" s="564">
        <f>+'406- ENTREGA D EQUIP - N RECEPT'!J152</f>
        <v>0</v>
      </c>
      <c r="J133" s="564">
        <f>IF(+'406- ENTREGA D EQUIP - N RECEPT'!X$21=0,'406- ENTREGA D EQUIP - N RECEPT'!AY$6,+'406- ENTREGA D EQUIP - N RECEPT'!X$21)</f>
        <v>0</v>
      </c>
      <c r="K133" s="564">
        <f>'406- ENTREGA D EQUIP - N RECEPT'!AB152</f>
        <v>0</v>
      </c>
      <c r="L133" s="338" t="str">
        <f>IFERROR(VLOOKUP(+'406- ENTREGA D EQUIP - N RECEPT'!AS$17,kites,3,FALSE),"Outro")</f>
        <v>Kit de mecanização + comercialização</v>
      </c>
      <c r="M133" s="338">
        <f>+'406- ENTREGA D EQUIP - N RECEPT'!AS152</f>
        <v>0</v>
      </c>
      <c r="N133" s="338">
        <f>+'406- ENTREGA D EQUIP - N RECEPT'!AT152</f>
        <v>0</v>
      </c>
      <c r="O133" s="338">
        <f>+'406- ENTREGA D EQUIP - N RECEPT'!AU152</f>
        <v>0</v>
      </c>
      <c r="P133" s="338">
        <f>+'406- ENTREGA D EQUIP - N RECEPT'!AV152</f>
        <v>0</v>
      </c>
      <c r="Q133" s="338">
        <f>+'406- ENTREGA D EQUIP - N RECEPT'!AW152</f>
        <v>0</v>
      </c>
      <c r="R133" s="338">
        <f>+'406- ENTREGA D EQUIP - N RECEPT'!AX152</f>
        <v>0</v>
      </c>
      <c r="S133" s="338">
        <f>+'406- ENTREGA D EQUIP - N RECEPT'!AY152</f>
        <v>0</v>
      </c>
      <c r="T133" s="338">
        <f>+'406- ENTREGA D EQUIP - N RECEPT'!AZ152</f>
        <v>0</v>
      </c>
      <c r="U133" s="338">
        <f>+'406- ENTREGA D EQUIP - N RECEPT'!BA152</f>
        <v>0</v>
      </c>
      <c r="V133" s="338">
        <f>+'406- ENTREGA D EQUIP - N RECEPT'!BB152</f>
        <v>0</v>
      </c>
      <c r="W133" s="338">
        <f>+'406- ENTREGA D EQUIP - N RECEPT'!BC152</f>
        <v>0</v>
      </c>
      <c r="X133" s="338">
        <f>+'406- ENTREGA D EQUIP - N RECEPT'!BD152</f>
        <v>0</v>
      </c>
      <c r="Y133" s="338">
        <f>+'406- ENTREGA D EQUIP - N RECEPT'!BE152</f>
        <v>0</v>
      </c>
      <c r="Z133" s="338">
        <f>+'406- ENTREGA D EQUIP - N RECEPT'!BF152</f>
        <v>0</v>
      </c>
      <c r="AA133" s="338">
        <f>+'406- ENTREGA D EQUIP - N RECEPT'!BG152</f>
        <v>0</v>
      </c>
      <c r="AB133" s="338">
        <f>+'406- ENTREGA D EQUIP - N RECEPT'!BH152</f>
        <v>0</v>
      </c>
      <c r="AC133" s="338">
        <f>+'406- ENTREGA D EQUIP - N RECEPT'!BI152</f>
        <v>0</v>
      </c>
      <c r="AD133" s="338">
        <f>+'406- ENTREGA D EQUIP - N RECEPT'!BJ152</f>
        <v>0</v>
      </c>
      <c r="AE133" s="338">
        <f>+'406- ENTREGA D EQUIP - N RECEPT'!BK152</f>
        <v>0</v>
      </c>
      <c r="AF133" s="338">
        <f>+'406- ENTREGA D EQUIP - N RECEPT'!BL152</f>
        <v>0</v>
      </c>
      <c r="AG133" s="338">
        <f>+'406- ENTREGA D EQUIP - N RECEPT'!BM152</f>
        <v>0</v>
      </c>
      <c r="AH133" s="338">
        <f>+'406- ENTREGA D EQUIP - N RECEPT'!BN152</f>
        <v>0</v>
      </c>
      <c r="AI133" s="338">
        <f>+'406- ENTREGA D EQUIP - N RECEPT'!BO152</f>
        <v>0</v>
      </c>
      <c r="AJ133" s="338">
        <f>+'406- ENTREGA D EQUIP - N RECEPT'!BP152</f>
        <v>0</v>
      </c>
      <c r="AK133" s="338">
        <f>+'406- ENTREGA D EQUIP - N RECEPT'!BQ152</f>
        <v>0</v>
      </c>
    </row>
    <row r="134" spans="1:37" hidden="1" x14ac:dyDescent="0.4">
      <c r="A134" s="303">
        <f>+'406- ENTREGA D EQUIP - N RECEPT'!B153</f>
        <v>0</v>
      </c>
      <c r="B134" s="303">
        <f>+'406- ENTREGA D EQUIP - N RECEPT'!F153</f>
        <v>0</v>
      </c>
      <c r="C134" s="303" t="str">
        <f>+delivery_events!C$4</f>
        <v/>
      </c>
      <c r="D134" s="414">
        <f>+'406- ENTREGA D EQUIP - N RECEPT'!AY$9</f>
        <v>0</v>
      </c>
      <c r="E134" s="541">
        <f>+'406- ENTREGA D EQUIP - N RECEPT'!AY$3</f>
        <v>0</v>
      </c>
      <c r="F134" s="541">
        <f>'406- ENTREGA D EQUIP - N RECEPT'!AJ$21</f>
        <v>0</v>
      </c>
      <c r="G134" s="541" t="e">
        <f>IFERROR(IFERROR(+VLOOKUP('406- ENTREGA D EQUIP - N RECEPT'!X153,localidades,2,FALSE),VLOOKUP('406- ENTREGA D EQUIP - N RECEPT'!AY138,localidades,2,FALSE)),VLOOKUP('406- ENTREGA D EQUIP - N RECEPT'!AY$5,district_codes,2,FALSE))</f>
        <v>#N/A</v>
      </c>
      <c r="H134" s="564">
        <f>+'406- ENTREGA D EQUIP - N RECEPT'!L153</f>
        <v>0</v>
      </c>
      <c r="I134" s="564">
        <f>+'406- ENTREGA D EQUIP - N RECEPT'!J153</f>
        <v>0</v>
      </c>
      <c r="J134" s="564">
        <f>IF(+'406- ENTREGA D EQUIP - N RECEPT'!X$21=0,'406- ENTREGA D EQUIP - N RECEPT'!AY$6,+'406- ENTREGA D EQUIP - N RECEPT'!X$21)</f>
        <v>0</v>
      </c>
      <c r="K134" s="564">
        <f>'406- ENTREGA D EQUIP - N RECEPT'!AB153</f>
        <v>0</v>
      </c>
      <c r="L134" s="338" t="str">
        <f>IFERROR(VLOOKUP(+'406- ENTREGA D EQUIP - N RECEPT'!AS$17,kites,3,FALSE),"Outro")</f>
        <v>Kit de mecanização + comercialização</v>
      </c>
      <c r="M134" s="338">
        <f>+'406- ENTREGA D EQUIP - N RECEPT'!AS153</f>
        <v>0</v>
      </c>
      <c r="N134" s="338">
        <f>+'406- ENTREGA D EQUIP - N RECEPT'!AT153</f>
        <v>0</v>
      </c>
      <c r="O134" s="338">
        <f>+'406- ENTREGA D EQUIP - N RECEPT'!AU153</f>
        <v>0</v>
      </c>
      <c r="P134" s="338">
        <f>+'406- ENTREGA D EQUIP - N RECEPT'!AV153</f>
        <v>0</v>
      </c>
      <c r="Q134" s="338">
        <f>+'406- ENTREGA D EQUIP - N RECEPT'!AW153</f>
        <v>0</v>
      </c>
      <c r="R134" s="338">
        <f>+'406- ENTREGA D EQUIP - N RECEPT'!AX153</f>
        <v>0</v>
      </c>
      <c r="S134" s="338">
        <f>+'406- ENTREGA D EQUIP - N RECEPT'!AY153</f>
        <v>0</v>
      </c>
      <c r="T134" s="338">
        <f>+'406- ENTREGA D EQUIP - N RECEPT'!AZ153</f>
        <v>0</v>
      </c>
      <c r="U134" s="338">
        <f>+'406- ENTREGA D EQUIP - N RECEPT'!BA153</f>
        <v>0</v>
      </c>
      <c r="V134" s="338">
        <f>+'406- ENTREGA D EQUIP - N RECEPT'!BB153</f>
        <v>0</v>
      </c>
      <c r="W134" s="338">
        <f>+'406- ENTREGA D EQUIP - N RECEPT'!BC153</f>
        <v>0</v>
      </c>
      <c r="X134" s="338">
        <f>+'406- ENTREGA D EQUIP - N RECEPT'!BD153</f>
        <v>0</v>
      </c>
      <c r="Y134" s="338">
        <f>+'406- ENTREGA D EQUIP - N RECEPT'!BE153</f>
        <v>0</v>
      </c>
      <c r="Z134" s="338">
        <f>+'406- ENTREGA D EQUIP - N RECEPT'!BF153</f>
        <v>0</v>
      </c>
      <c r="AA134" s="338">
        <f>+'406- ENTREGA D EQUIP - N RECEPT'!BG153</f>
        <v>0</v>
      </c>
      <c r="AB134" s="338">
        <f>+'406- ENTREGA D EQUIP - N RECEPT'!BH153</f>
        <v>0</v>
      </c>
      <c r="AC134" s="338">
        <f>+'406- ENTREGA D EQUIP - N RECEPT'!BI153</f>
        <v>0</v>
      </c>
      <c r="AD134" s="338">
        <f>+'406- ENTREGA D EQUIP - N RECEPT'!BJ153</f>
        <v>0</v>
      </c>
      <c r="AE134" s="338">
        <f>+'406- ENTREGA D EQUIP - N RECEPT'!BK153</f>
        <v>0</v>
      </c>
      <c r="AF134" s="338">
        <f>+'406- ENTREGA D EQUIP - N RECEPT'!BL153</f>
        <v>0</v>
      </c>
      <c r="AG134" s="338">
        <f>+'406- ENTREGA D EQUIP - N RECEPT'!BM153</f>
        <v>0</v>
      </c>
      <c r="AH134" s="338">
        <f>+'406- ENTREGA D EQUIP - N RECEPT'!BN153</f>
        <v>0</v>
      </c>
      <c r="AI134" s="338">
        <f>+'406- ENTREGA D EQUIP - N RECEPT'!BO153</f>
        <v>0</v>
      </c>
      <c r="AJ134" s="338">
        <f>+'406- ENTREGA D EQUIP - N RECEPT'!BP153</f>
        <v>0</v>
      </c>
      <c r="AK134" s="338">
        <f>+'406- ENTREGA D EQUIP - N RECEPT'!BQ153</f>
        <v>0</v>
      </c>
    </row>
    <row r="135" spans="1:37" hidden="1" x14ac:dyDescent="0.4">
      <c r="A135" s="303">
        <f>+'406- ENTREGA D EQUIP - N RECEPT'!B154</f>
        <v>0</v>
      </c>
      <c r="B135" s="303">
        <f>+'406- ENTREGA D EQUIP - N RECEPT'!F154</f>
        <v>0</v>
      </c>
      <c r="C135" s="303" t="str">
        <f>+delivery_events!C$4</f>
        <v/>
      </c>
      <c r="D135" s="414">
        <f>+'406- ENTREGA D EQUIP - N RECEPT'!AY$9</f>
        <v>0</v>
      </c>
      <c r="E135" s="541">
        <f>+'406- ENTREGA D EQUIP - N RECEPT'!AY$3</f>
        <v>0</v>
      </c>
      <c r="F135" s="541">
        <f>'406- ENTREGA D EQUIP - N RECEPT'!AJ$21</f>
        <v>0</v>
      </c>
      <c r="G135" s="541" t="e">
        <f>IFERROR(IFERROR(+VLOOKUP('406- ENTREGA D EQUIP - N RECEPT'!X154,localidades,2,FALSE),VLOOKUP('406- ENTREGA D EQUIP - N RECEPT'!AY139,localidades,2,FALSE)),VLOOKUP('406- ENTREGA D EQUIP - N RECEPT'!AY$5,district_codes,2,FALSE))</f>
        <v>#N/A</v>
      </c>
      <c r="H135" s="564">
        <f>+'406- ENTREGA D EQUIP - N RECEPT'!L154</f>
        <v>0</v>
      </c>
      <c r="I135" s="564">
        <f>+'406- ENTREGA D EQUIP - N RECEPT'!J154</f>
        <v>0</v>
      </c>
      <c r="J135" s="564">
        <f>IF(+'406- ENTREGA D EQUIP - N RECEPT'!X$21=0,'406- ENTREGA D EQUIP - N RECEPT'!AY$6,+'406- ENTREGA D EQUIP - N RECEPT'!X$21)</f>
        <v>0</v>
      </c>
      <c r="K135" s="564">
        <f>'406- ENTREGA D EQUIP - N RECEPT'!AB154</f>
        <v>0</v>
      </c>
      <c r="L135" s="338" t="str">
        <f>IFERROR(VLOOKUP(+'406- ENTREGA D EQUIP - N RECEPT'!AS$17,kites,3,FALSE),"Outro")</f>
        <v>Kit de mecanização + comercialização</v>
      </c>
      <c r="M135" s="338">
        <f>+'406- ENTREGA D EQUIP - N RECEPT'!AS154</f>
        <v>0</v>
      </c>
      <c r="N135" s="338">
        <f>+'406- ENTREGA D EQUIP - N RECEPT'!AT154</f>
        <v>0</v>
      </c>
      <c r="O135" s="338">
        <f>+'406- ENTREGA D EQUIP - N RECEPT'!AU154</f>
        <v>0</v>
      </c>
      <c r="P135" s="338">
        <f>+'406- ENTREGA D EQUIP - N RECEPT'!AV154</f>
        <v>0</v>
      </c>
      <c r="Q135" s="338">
        <f>+'406- ENTREGA D EQUIP - N RECEPT'!AW154</f>
        <v>0</v>
      </c>
      <c r="R135" s="338">
        <f>+'406- ENTREGA D EQUIP - N RECEPT'!AX154</f>
        <v>0</v>
      </c>
      <c r="S135" s="338">
        <f>+'406- ENTREGA D EQUIP - N RECEPT'!AY154</f>
        <v>0</v>
      </c>
      <c r="T135" s="338">
        <f>+'406- ENTREGA D EQUIP - N RECEPT'!AZ154</f>
        <v>0</v>
      </c>
      <c r="U135" s="338">
        <f>+'406- ENTREGA D EQUIP - N RECEPT'!BA154</f>
        <v>0</v>
      </c>
      <c r="V135" s="338">
        <f>+'406- ENTREGA D EQUIP - N RECEPT'!BB154</f>
        <v>0</v>
      </c>
      <c r="W135" s="338">
        <f>+'406- ENTREGA D EQUIP - N RECEPT'!BC154</f>
        <v>0</v>
      </c>
      <c r="X135" s="338">
        <f>+'406- ENTREGA D EQUIP - N RECEPT'!BD154</f>
        <v>0</v>
      </c>
      <c r="Y135" s="338">
        <f>+'406- ENTREGA D EQUIP - N RECEPT'!BE154</f>
        <v>0</v>
      </c>
      <c r="Z135" s="338">
        <f>+'406- ENTREGA D EQUIP - N RECEPT'!BF154</f>
        <v>0</v>
      </c>
      <c r="AA135" s="338">
        <f>+'406- ENTREGA D EQUIP - N RECEPT'!BG154</f>
        <v>0</v>
      </c>
      <c r="AB135" s="338">
        <f>+'406- ENTREGA D EQUIP - N RECEPT'!BH154</f>
        <v>0</v>
      </c>
      <c r="AC135" s="338">
        <f>+'406- ENTREGA D EQUIP - N RECEPT'!BI154</f>
        <v>0</v>
      </c>
      <c r="AD135" s="338">
        <f>+'406- ENTREGA D EQUIP - N RECEPT'!BJ154</f>
        <v>0</v>
      </c>
      <c r="AE135" s="338">
        <f>+'406- ENTREGA D EQUIP - N RECEPT'!BK154</f>
        <v>0</v>
      </c>
      <c r="AF135" s="338">
        <f>+'406- ENTREGA D EQUIP - N RECEPT'!BL154</f>
        <v>0</v>
      </c>
      <c r="AG135" s="338">
        <f>+'406- ENTREGA D EQUIP - N RECEPT'!BM154</f>
        <v>0</v>
      </c>
      <c r="AH135" s="338">
        <f>+'406- ENTREGA D EQUIP - N RECEPT'!BN154</f>
        <v>0</v>
      </c>
      <c r="AI135" s="338">
        <f>+'406- ENTREGA D EQUIP - N RECEPT'!BO154</f>
        <v>0</v>
      </c>
      <c r="AJ135" s="338">
        <f>+'406- ENTREGA D EQUIP - N RECEPT'!BP154</f>
        <v>0</v>
      </c>
      <c r="AK135" s="338">
        <f>+'406- ENTREGA D EQUIP - N RECEPT'!BQ154</f>
        <v>0</v>
      </c>
    </row>
    <row r="136" spans="1:37" hidden="1" x14ac:dyDescent="0.4">
      <c r="A136" s="303">
        <f>+'406- ENTREGA D EQUIP - N RECEPT'!B155</f>
        <v>0</v>
      </c>
      <c r="B136" s="303">
        <f>+'406- ENTREGA D EQUIP - N RECEPT'!F155</f>
        <v>0</v>
      </c>
      <c r="C136" s="303" t="str">
        <f>+delivery_events!C$4</f>
        <v/>
      </c>
      <c r="D136" s="414">
        <f>+'406- ENTREGA D EQUIP - N RECEPT'!AY$9</f>
        <v>0</v>
      </c>
      <c r="E136" s="541">
        <f>+'406- ENTREGA D EQUIP - N RECEPT'!AY$3</f>
        <v>0</v>
      </c>
      <c r="F136" s="541">
        <f>'406- ENTREGA D EQUIP - N RECEPT'!AJ$21</f>
        <v>0</v>
      </c>
      <c r="G136" s="541" t="e">
        <f>IFERROR(IFERROR(+VLOOKUP('406- ENTREGA D EQUIP - N RECEPT'!X155,localidades,2,FALSE),VLOOKUP('406- ENTREGA D EQUIP - N RECEPT'!AY140,localidades,2,FALSE)),VLOOKUP('406- ENTREGA D EQUIP - N RECEPT'!AY$5,district_codes,2,FALSE))</f>
        <v>#N/A</v>
      </c>
      <c r="H136" s="564">
        <f>+'406- ENTREGA D EQUIP - N RECEPT'!L155</f>
        <v>0</v>
      </c>
      <c r="I136" s="564">
        <f>+'406- ENTREGA D EQUIP - N RECEPT'!J155</f>
        <v>0</v>
      </c>
      <c r="J136" s="564">
        <f>IF(+'406- ENTREGA D EQUIP - N RECEPT'!X$21=0,'406- ENTREGA D EQUIP - N RECEPT'!AY$6,+'406- ENTREGA D EQUIP - N RECEPT'!X$21)</f>
        <v>0</v>
      </c>
      <c r="K136" s="564">
        <f>'406- ENTREGA D EQUIP - N RECEPT'!AB155</f>
        <v>0</v>
      </c>
      <c r="L136" s="338" t="str">
        <f>IFERROR(VLOOKUP(+'406- ENTREGA D EQUIP - N RECEPT'!AS$17,kites,3,FALSE),"Outro")</f>
        <v>Kit de mecanização + comercialização</v>
      </c>
      <c r="M136" s="338">
        <f>+'406- ENTREGA D EQUIP - N RECEPT'!AS155</f>
        <v>0</v>
      </c>
      <c r="N136" s="338">
        <f>+'406- ENTREGA D EQUIP - N RECEPT'!AT155</f>
        <v>0</v>
      </c>
      <c r="O136" s="338">
        <f>+'406- ENTREGA D EQUIP - N RECEPT'!AU155</f>
        <v>0</v>
      </c>
      <c r="P136" s="338">
        <f>+'406- ENTREGA D EQUIP - N RECEPT'!AV155</f>
        <v>0</v>
      </c>
      <c r="Q136" s="338">
        <f>+'406- ENTREGA D EQUIP - N RECEPT'!AW155</f>
        <v>0</v>
      </c>
      <c r="R136" s="338">
        <f>+'406- ENTREGA D EQUIP - N RECEPT'!AX155</f>
        <v>0</v>
      </c>
      <c r="S136" s="338">
        <f>+'406- ENTREGA D EQUIP - N RECEPT'!AY155</f>
        <v>0</v>
      </c>
      <c r="T136" s="338">
        <f>+'406- ENTREGA D EQUIP - N RECEPT'!AZ155</f>
        <v>0</v>
      </c>
      <c r="U136" s="338">
        <f>+'406- ENTREGA D EQUIP - N RECEPT'!BA155</f>
        <v>0</v>
      </c>
      <c r="V136" s="338">
        <f>+'406- ENTREGA D EQUIP - N RECEPT'!BB155</f>
        <v>0</v>
      </c>
      <c r="W136" s="338">
        <f>+'406- ENTREGA D EQUIP - N RECEPT'!BC155</f>
        <v>0</v>
      </c>
      <c r="X136" s="338">
        <f>+'406- ENTREGA D EQUIP - N RECEPT'!BD155</f>
        <v>0</v>
      </c>
      <c r="Y136" s="338">
        <f>+'406- ENTREGA D EQUIP - N RECEPT'!BE155</f>
        <v>0</v>
      </c>
      <c r="Z136" s="338">
        <f>+'406- ENTREGA D EQUIP - N RECEPT'!BF155</f>
        <v>0</v>
      </c>
      <c r="AA136" s="338">
        <f>+'406- ENTREGA D EQUIP - N RECEPT'!BG155</f>
        <v>0</v>
      </c>
      <c r="AB136" s="338">
        <f>+'406- ENTREGA D EQUIP - N RECEPT'!BH155</f>
        <v>0</v>
      </c>
      <c r="AC136" s="338">
        <f>+'406- ENTREGA D EQUIP - N RECEPT'!BI155</f>
        <v>0</v>
      </c>
      <c r="AD136" s="338">
        <f>+'406- ENTREGA D EQUIP - N RECEPT'!BJ155</f>
        <v>0</v>
      </c>
      <c r="AE136" s="338">
        <f>+'406- ENTREGA D EQUIP - N RECEPT'!BK155</f>
        <v>0</v>
      </c>
      <c r="AF136" s="338">
        <f>+'406- ENTREGA D EQUIP - N RECEPT'!BL155</f>
        <v>0</v>
      </c>
      <c r="AG136" s="338">
        <f>+'406- ENTREGA D EQUIP - N RECEPT'!BM155</f>
        <v>0</v>
      </c>
      <c r="AH136" s="338">
        <f>+'406- ENTREGA D EQUIP - N RECEPT'!BN155</f>
        <v>0</v>
      </c>
      <c r="AI136" s="338">
        <f>+'406- ENTREGA D EQUIP - N RECEPT'!BO155</f>
        <v>0</v>
      </c>
      <c r="AJ136" s="338">
        <f>+'406- ENTREGA D EQUIP - N RECEPT'!BP155</f>
        <v>0</v>
      </c>
      <c r="AK136" s="338">
        <f>+'406- ENTREGA D EQUIP - N RECEPT'!BQ155</f>
        <v>0</v>
      </c>
    </row>
    <row r="137" spans="1:37" hidden="1" x14ac:dyDescent="0.4">
      <c r="A137" s="303">
        <f>+'406- ENTREGA D EQUIP - N RECEPT'!B156</f>
        <v>0</v>
      </c>
      <c r="B137" s="303">
        <f>+'406- ENTREGA D EQUIP - N RECEPT'!F156</f>
        <v>0</v>
      </c>
      <c r="C137" s="303" t="str">
        <f>+delivery_events!C$4</f>
        <v/>
      </c>
      <c r="D137" s="414">
        <f>+'406- ENTREGA D EQUIP - N RECEPT'!AY$9</f>
        <v>0</v>
      </c>
      <c r="E137" s="541">
        <f>+'406- ENTREGA D EQUIP - N RECEPT'!AY$3</f>
        <v>0</v>
      </c>
      <c r="F137" s="541">
        <f>'406- ENTREGA D EQUIP - N RECEPT'!AJ$21</f>
        <v>0</v>
      </c>
      <c r="G137" s="541" t="e">
        <f>IFERROR(IFERROR(+VLOOKUP('406- ENTREGA D EQUIP - N RECEPT'!X156,localidades,2,FALSE),VLOOKUP('406- ENTREGA D EQUIP - N RECEPT'!AY141,localidades,2,FALSE)),VLOOKUP('406- ENTREGA D EQUIP - N RECEPT'!AY$5,district_codes,2,FALSE))</f>
        <v>#N/A</v>
      </c>
      <c r="H137" s="564">
        <f>+'406- ENTREGA D EQUIP - N RECEPT'!L156</f>
        <v>0</v>
      </c>
      <c r="I137" s="564">
        <f>+'406- ENTREGA D EQUIP - N RECEPT'!J156</f>
        <v>0</v>
      </c>
      <c r="J137" s="564">
        <f>IF(+'406- ENTREGA D EQUIP - N RECEPT'!X$21=0,'406- ENTREGA D EQUIP - N RECEPT'!AY$6,+'406- ENTREGA D EQUIP - N RECEPT'!X$21)</f>
        <v>0</v>
      </c>
      <c r="K137" s="564">
        <f>'406- ENTREGA D EQUIP - N RECEPT'!AB156</f>
        <v>0</v>
      </c>
      <c r="L137" s="338" t="str">
        <f>IFERROR(VLOOKUP(+'406- ENTREGA D EQUIP - N RECEPT'!AS$17,kites,3,FALSE),"Outro")</f>
        <v>Kit de mecanização + comercialização</v>
      </c>
      <c r="M137" s="338">
        <f>+'406- ENTREGA D EQUIP - N RECEPT'!AS156</f>
        <v>0</v>
      </c>
      <c r="N137" s="338">
        <f>+'406- ENTREGA D EQUIP - N RECEPT'!AT156</f>
        <v>0</v>
      </c>
      <c r="O137" s="338">
        <f>+'406- ENTREGA D EQUIP - N RECEPT'!AU156</f>
        <v>0</v>
      </c>
      <c r="P137" s="338">
        <f>+'406- ENTREGA D EQUIP - N RECEPT'!AV156</f>
        <v>0</v>
      </c>
      <c r="Q137" s="338">
        <f>+'406- ENTREGA D EQUIP - N RECEPT'!AW156</f>
        <v>0</v>
      </c>
      <c r="R137" s="338">
        <f>+'406- ENTREGA D EQUIP - N RECEPT'!AX156</f>
        <v>0</v>
      </c>
      <c r="S137" s="338">
        <f>+'406- ENTREGA D EQUIP - N RECEPT'!AY156</f>
        <v>0</v>
      </c>
      <c r="T137" s="338">
        <f>+'406- ENTREGA D EQUIP - N RECEPT'!AZ156</f>
        <v>0</v>
      </c>
      <c r="U137" s="338">
        <f>+'406- ENTREGA D EQUIP - N RECEPT'!BA156</f>
        <v>0</v>
      </c>
      <c r="V137" s="338">
        <f>+'406- ENTREGA D EQUIP - N RECEPT'!BB156</f>
        <v>0</v>
      </c>
      <c r="W137" s="338">
        <f>+'406- ENTREGA D EQUIP - N RECEPT'!BC156</f>
        <v>0</v>
      </c>
      <c r="X137" s="338">
        <f>+'406- ENTREGA D EQUIP - N RECEPT'!BD156</f>
        <v>0</v>
      </c>
      <c r="Y137" s="338">
        <f>+'406- ENTREGA D EQUIP - N RECEPT'!BE156</f>
        <v>0</v>
      </c>
      <c r="Z137" s="338">
        <f>+'406- ENTREGA D EQUIP - N RECEPT'!BF156</f>
        <v>0</v>
      </c>
      <c r="AA137" s="338">
        <f>+'406- ENTREGA D EQUIP - N RECEPT'!BG156</f>
        <v>0</v>
      </c>
      <c r="AB137" s="338">
        <f>+'406- ENTREGA D EQUIP - N RECEPT'!BH156</f>
        <v>0</v>
      </c>
      <c r="AC137" s="338">
        <f>+'406- ENTREGA D EQUIP - N RECEPT'!BI156</f>
        <v>0</v>
      </c>
      <c r="AD137" s="338">
        <f>+'406- ENTREGA D EQUIP - N RECEPT'!BJ156</f>
        <v>0</v>
      </c>
      <c r="AE137" s="338">
        <f>+'406- ENTREGA D EQUIP - N RECEPT'!BK156</f>
        <v>0</v>
      </c>
      <c r="AF137" s="338">
        <f>+'406- ENTREGA D EQUIP - N RECEPT'!BL156</f>
        <v>0</v>
      </c>
      <c r="AG137" s="338">
        <f>+'406- ENTREGA D EQUIP - N RECEPT'!BM156</f>
        <v>0</v>
      </c>
      <c r="AH137" s="338">
        <f>+'406- ENTREGA D EQUIP - N RECEPT'!BN156</f>
        <v>0</v>
      </c>
      <c r="AI137" s="338">
        <f>+'406- ENTREGA D EQUIP - N RECEPT'!BO156</f>
        <v>0</v>
      </c>
      <c r="AJ137" s="338">
        <f>+'406- ENTREGA D EQUIP - N RECEPT'!BP156</f>
        <v>0</v>
      </c>
      <c r="AK137" s="338">
        <f>+'406- ENTREGA D EQUIP - N RECEPT'!BQ156</f>
        <v>0</v>
      </c>
    </row>
    <row r="138" spans="1:37" hidden="1" x14ac:dyDescent="0.4">
      <c r="A138" s="303">
        <f>+'406- ENTREGA D EQUIP - N RECEPT'!B157</f>
        <v>0</v>
      </c>
      <c r="B138" s="303">
        <f>+'406- ENTREGA D EQUIP - N RECEPT'!F157</f>
        <v>0</v>
      </c>
      <c r="C138" s="303" t="str">
        <f>+delivery_events!C$4</f>
        <v/>
      </c>
      <c r="D138" s="414">
        <f>+'406- ENTREGA D EQUIP - N RECEPT'!AY$9</f>
        <v>0</v>
      </c>
      <c r="E138" s="541">
        <f>+'406- ENTREGA D EQUIP - N RECEPT'!AY$3</f>
        <v>0</v>
      </c>
      <c r="F138" s="541">
        <f>'406- ENTREGA D EQUIP - N RECEPT'!AJ$21</f>
        <v>0</v>
      </c>
      <c r="G138" s="541" t="e">
        <f>IFERROR(IFERROR(+VLOOKUP('406- ENTREGA D EQUIP - N RECEPT'!X157,localidades,2,FALSE),VLOOKUP('406- ENTREGA D EQUIP - N RECEPT'!AY142,localidades,2,FALSE)),VLOOKUP('406- ENTREGA D EQUIP - N RECEPT'!AY$5,district_codes,2,FALSE))</f>
        <v>#N/A</v>
      </c>
      <c r="H138" s="564">
        <f>+'406- ENTREGA D EQUIP - N RECEPT'!L157</f>
        <v>0</v>
      </c>
      <c r="I138" s="564">
        <f>+'406- ENTREGA D EQUIP - N RECEPT'!J157</f>
        <v>0</v>
      </c>
      <c r="J138" s="564">
        <f>IF(+'406- ENTREGA D EQUIP - N RECEPT'!X$21=0,'406- ENTREGA D EQUIP - N RECEPT'!AY$6,+'406- ENTREGA D EQUIP - N RECEPT'!X$21)</f>
        <v>0</v>
      </c>
      <c r="K138" s="564">
        <f>'406- ENTREGA D EQUIP - N RECEPT'!AB157</f>
        <v>0</v>
      </c>
      <c r="L138" s="338" t="str">
        <f>IFERROR(VLOOKUP(+'406- ENTREGA D EQUIP - N RECEPT'!AS$17,kites,3,FALSE),"Outro")</f>
        <v>Kit de mecanização + comercialização</v>
      </c>
      <c r="M138" s="338">
        <f>+'406- ENTREGA D EQUIP - N RECEPT'!AS157</f>
        <v>0</v>
      </c>
      <c r="N138" s="338">
        <f>+'406- ENTREGA D EQUIP - N RECEPT'!AT157</f>
        <v>0</v>
      </c>
      <c r="O138" s="338">
        <f>+'406- ENTREGA D EQUIP - N RECEPT'!AU157</f>
        <v>0</v>
      </c>
      <c r="P138" s="338">
        <f>+'406- ENTREGA D EQUIP - N RECEPT'!AV157</f>
        <v>0</v>
      </c>
      <c r="Q138" s="338">
        <f>+'406- ENTREGA D EQUIP - N RECEPT'!AW157</f>
        <v>0</v>
      </c>
      <c r="R138" s="338">
        <f>+'406- ENTREGA D EQUIP - N RECEPT'!AX157</f>
        <v>0</v>
      </c>
      <c r="S138" s="338">
        <f>+'406- ENTREGA D EQUIP - N RECEPT'!AY157</f>
        <v>0</v>
      </c>
      <c r="T138" s="338">
        <f>+'406- ENTREGA D EQUIP - N RECEPT'!AZ157</f>
        <v>0</v>
      </c>
      <c r="U138" s="338">
        <f>+'406- ENTREGA D EQUIP - N RECEPT'!BA157</f>
        <v>0</v>
      </c>
      <c r="V138" s="338">
        <f>+'406- ENTREGA D EQUIP - N RECEPT'!BB157</f>
        <v>0</v>
      </c>
      <c r="W138" s="338">
        <f>+'406- ENTREGA D EQUIP - N RECEPT'!BC157</f>
        <v>0</v>
      </c>
      <c r="X138" s="338">
        <f>+'406- ENTREGA D EQUIP - N RECEPT'!BD157</f>
        <v>0</v>
      </c>
      <c r="Y138" s="338">
        <f>+'406- ENTREGA D EQUIP - N RECEPT'!BE157</f>
        <v>0</v>
      </c>
      <c r="Z138" s="338">
        <f>+'406- ENTREGA D EQUIP - N RECEPT'!BF157</f>
        <v>0</v>
      </c>
      <c r="AA138" s="338">
        <f>+'406- ENTREGA D EQUIP - N RECEPT'!BG157</f>
        <v>0</v>
      </c>
      <c r="AB138" s="338">
        <f>+'406- ENTREGA D EQUIP - N RECEPT'!BH157</f>
        <v>0</v>
      </c>
      <c r="AC138" s="338">
        <f>+'406- ENTREGA D EQUIP - N RECEPT'!BI157</f>
        <v>0</v>
      </c>
      <c r="AD138" s="338">
        <f>+'406- ENTREGA D EQUIP - N RECEPT'!BJ157</f>
        <v>0</v>
      </c>
      <c r="AE138" s="338">
        <f>+'406- ENTREGA D EQUIP - N RECEPT'!BK157</f>
        <v>0</v>
      </c>
      <c r="AF138" s="338">
        <f>+'406- ENTREGA D EQUIP - N RECEPT'!BL157</f>
        <v>0</v>
      </c>
      <c r="AG138" s="338">
        <f>+'406- ENTREGA D EQUIP - N RECEPT'!BM157</f>
        <v>0</v>
      </c>
      <c r="AH138" s="338">
        <f>+'406- ENTREGA D EQUIP - N RECEPT'!BN157</f>
        <v>0</v>
      </c>
      <c r="AI138" s="338">
        <f>+'406- ENTREGA D EQUIP - N RECEPT'!BO157</f>
        <v>0</v>
      </c>
      <c r="AJ138" s="338">
        <f>+'406- ENTREGA D EQUIP - N RECEPT'!BP157</f>
        <v>0</v>
      </c>
      <c r="AK138" s="338">
        <f>+'406- ENTREGA D EQUIP - N RECEPT'!BQ157</f>
        <v>0</v>
      </c>
    </row>
    <row r="139" spans="1:37" hidden="1" x14ac:dyDescent="0.4">
      <c r="A139" s="303">
        <f>+'406- ENTREGA D EQUIP - N RECEPT'!B158</f>
        <v>0</v>
      </c>
      <c r="B139" s="303">
        <f>+'406- ENTREGA D EQUIP - N RECEPT'!F158</f>
        <v>0</v>
      </c>
      <c r="C139" s="303" t="str">
        <f>+delivery_events!C$4</f>
        <v/>
      </c>
      <c r="D139" s="414">
        <f>+'406- ENTREGA D EQUIP - N RECEPT'!AY$9</f>
        <v>0</v>
      </c>
      <c r="E139" s="541">
        <f>+'406- ENTREGA D EQUIP - N RECEPT'!AY$3</f>
        <v>0</v>
      </c>
      <c r="F139" s="541">
        <f>'406- ENTREGA D EQUIP - N RECEPT'!AJ$21</f>
        <v>0</v>
      </c>
      <c r="G139" s="541" t="e">
        <f>IFERROR(IFERROR(+VLOOKUP('406- ENTREGA D EQUIP - N RECEPT'!X158,localidades,2,FALSE),VLOOKUP('406- ENTREGA D EQUIP - N RECEPT'!AY143,localidades,2,FALSE)),VLOOKUP('406- ENTREGA D EQUIP - N RECEPT'!AY$5,district_codes,2,FALSE))</f>
        <v>#N/A</v>
      </c>
      <c r="H139" s="564">
        <f>+'406- ENTREGA D EQUIP - N RECEPT'!L158</f>
        <v>0</v>
      </c>
      <c r="I139" s="564">
        <f>+'406- ENTREGA D EQUIP - N RECEPT'!J158</f>
        <v>0</v>
      </c>
      <c r="J139" s="564">
        <f>IF(+'406- ENTREGA D EQUIP - N RECEPT'!X$21=0,'406- ENTREGA D EQUIP - N RECEPT'!AY$6,+'406- ENTREGA D EQUIP - N RECEPT'!X$21)</f>
        <v>0</v>
      </c>
      <c r="K139" s="564">
        <f>'406- ENTREGA D EQUIP - N RECEPT'!AB158</f>
        <v>0</v>
      </c>
      <c r="L139" s="338" t="str">
        <f>IFERROR(VLOOKUP(+'406- ENTREGA D EQUIP - N RECEPT'!AS$17,kites,3,FALSE),"Outro")</f>
        <v>Kit de mecanização + comercialização</v>
      </c>
      <c r="M139" s="338">
        <f>+'406- ENTREGA D EQUIP - N RECEPT'!AS158</f>
        <v>0</v>
      </c>
      <c r="N139" s="338">
        <f>+'406- ENTREGA D EQUIP - N RECEPT'!AT158</f>
        <v>0</v>
      </c>
      <c r="O139" s="338">
        <f>+'406- ENTREGA D EQUIP - N RECEPT'!AU158</f>
        <v>0</v>
      </c>
      <c r="P139" s="338">
        <f>+'406- ENTREGA D EQUIP - N RECEPT'!AV158</f>
        <v>0</v>
      </c>
      <c r="Q139" s="338">
        <f>+'406- ENTREGA D EQUIP - N RECEPT'!AW158</f>
        <v>0</v>
      </c>
      <c r="R139" s="338">
        <f>+'406- ENTREGA D EQUIP - N RECEPT'!AX158</f>
        <v>0</v>
      </c>
      <c r="S139" s="338">
        <f>+'406- ENTREGA D EQUIP - N RECEPT'!AY158</f>
        <v>0</v>
      </c>
      <c r="T139" s="338">
        <f>+'406- ENTREGA D EQUIP - N RECEPT'!AZ158</f>
        <v>0</v>
      </c>
      <c r="U139" s="338">
        <f>+'406- ENTREGA D EQUIP - N RECEPT'!BA158</f>
        <v>0</v>
      </c>
      <c r="V139" s="338">
        <f>+'406- ENTREGA D EQUIP - N RECEPT'!BB158</f>
        <v>0</v>
      </c>
      <c r="W139" s="338">
        <f>+'406- ENTREGA D EQUIP - N RECEPT'!BC158</f>
        <v>0</v>
      </c>
      <c r="X139" s="338">
        <f>+'406- ENTREGA D EQUIP - N RECEPT'!BD158</f>
        <v>0</v>
      </c>
      <c r="Y139" s="338">
        <f>+'406- ENTREGA D EQUIP - N RECEPT'!BE158</f>
        <v>0</v>
      </c>
      <c r="Z139" s="338">
        <f>+'406- ENTREGA D EQUIP - N RECEPT'!BF158</f>
        <v>0</v>
      </c>
      <c r="AA139" s="338">
        <f>+'406- ENTREGA D EQUIP - N RECEPT'!BG158</f>
        <v>0</v>
      </c>
      <c r="AB139" s="338">
        <f>+'406- ENTREGA D EQUIP - N RECEPT'!BH158</f>
        <v>0</v>
      </c>
      <c r="AC139" s="338">
        <f>+'406- ENTREGA D EQUIP - N RECEPT'!BI158</f>
        <v>0</v>
      </c>
      <c r="AD139" s="338">
        <f>+'406- ENTREGA D EQUIP - N RECEPT'!BJ158</f>
        <v>0</v>
      </c>
      <c r="AE139" s="338">
        <f>+'406- ENTREGA D EQUIP - N RECEPT'!BK158</f>
        <v>0</v>
      </c>
      <c r="AF139" s="338">
        <f>+'406- ENTREGA D EQUIP - N RECEPT'!BL158</f>
        <v>0</v>
      </c>
      <c r="AG139" s="338">
        <f>+'406- ENTREGA D EQUIP - N RECEPT'!BM158</f>
        <v>0</v>
      </c>
      <c r="AH139" s="338">
        <f>+'406- ENTREGA D EQUIP - N RECEPT'!BN158</f>
        <v>0</v>
      </c>
      <c r="AI139" s="338">
        <f>+'406- ENTREGA D EQUIP - N RECEPT'!BO158</f>
        <v>0</v>
      </c>
      <c r="AJ139" s="338">
        <f>+'406- ENTREGA D EQUIP - N RECEPT'!BP158</f>
        <v>0</v>
      </c>
      <c r="AK139" s="338">
        <f>+'406- ENTREGA D EQUIP - N RECEPT'!BQ158</f>
        <v>0</v>
      </c>
    </row>
    <row r="140" spans="1:37" hidden="1" x14ac:dyDescent="0.4">
      <c r="A140" s="303">
        <f>+'406- ENTREGA D EQUIP - N RECEPT'!B159</f>
        <v>0</v>
      </c>
      <c r="B140" s="303">
        <f>+'406- ENTREGA D EQUIP - N RECEPT'!F159</f>
        <v>0</v>
      </c>
      <c r="C140" s="303" t="str">
        <f>+delivery_events!C$4</f>
        <v/>
      </c>
      <c r="D140" s="414">
        <f>+'406- ENTREGA D EQUIP - N RECEPT'!AY$9</f>
        <v>0</v>
      </c>
      <c r="E140" s="541">
        <f>+'406- ENTREGA D EQUIP - N RECEPT'!AY$3</f>
        <v>0</v>
      </c>
      <c r="F140" s="541">
        <f>'406- ENTREGA D EQUIP - N RECEPT'!AJ$21</f>
        <v>0</v>
      </c>
      <c r="G140" s="541" t="e">
        <f>IFERROR(IFERROR(+VLOOKUP('406- ENTREGA D EQUIP - N RECEPT'!X159,localidades,2,FALSE),VLOOKUP('406- ENTREGA D EQUIP - N RECEPT'!AY144,localidades,2,FALSE)),VLOOKUP('406- ENTREGA D EQUIP - N RECEPT'!AY$5,district_codes,2,FALSE))</f>
        <v>#N/A</v>
      </c>
      <c r="H140" s="564">
        <f>+'406- ENTREGA D EQUIP - N RECEPT'!L159</f>
        <v>0</v>
      </c>
      <c r="I140" s="564">
        <f>+'406- ENTREGA D EQUIP - N RECEPT'!J159</f>
        <v>0</v>
      </c>
      <c r="J140" s="564">
        <f>IF(+'406- ENTREGA D EQUIP - N RECEPT'!X$21=0,'406- ENTREGA D EQUIP - N RECEPT'!AY$6,+'406- ENTREGA D EQUIP - N RECEPT'!X$21)</f>
        <v>0</v>
      </c>
      <c r="K140" s="564">
        <f>'406- ENTREGA D EQUIP - N RECEPT'!AB159</f>
        <v>0</v>
      </c>
      <c r="L140" s="338" t="str">
        <f>IFERROR(VLOOKUP(+'406- ENTREGA D EQUIP - N RECEPT'!AS$17,kites,3,FALSE),"Outro")</f>
        <v>Kit de mecanização + comercialização</v>
      </c>
      <c r="M140" s="338">
        <f>+'406- ENTREGA D EQUIP - N RECEPT'!AS159</f>
        <v>0</v>
      </c>
      <c r="N140" s="338">
        <f>+'406- ENTREGA D EQUIP - N RECEPT'!AT159</f>
        <v>0</v>
      </c>
      <c r="O140" s="338">
        <f>+'406- ENTREGA D EQUIP - N RECEPT'!AU159</f>
        <v>0</v>
      </c>
      <c r="P140" s="338">
        <f>+'406- ENTREGA D EQUIP - N RECEPT'!AV159</f>
        <v>0</v>
      </c>
      <c r="Q140" s="338">
        <f>+'406- ENTREGA D EQUIP - N RECEPT'!AW159</f>
        <v>0</v>
      </c>
      <c r="R140" s="338">
        <f>+'406- ENTREGA D EQUIP - N RECEPT'!AX159</f>
        <v>0</v>
      </c>
      <c r="S140" s="338">
        <f>+'406- ENTREGA D EQUIP - N RECEPT'!AY159</f>
        <v>0</v>
      </c>
      <c r="T140" s="338">
        <f>+'406- ENTREGA D EQUIP - N RECEPT'!AZ159</f>
        <v>0</v>
      </c>
      <c r="U140" s="338">
        <f>+'406- ENTREGA D EQUIP - N RECEPT'!BA159</f>
        <v>0</v>
      </c>
      <c r="V140" s="338">
        <f>+'406- ENTREGA D EQUIP - N RECEPT'!BB159</f>
        <v>0</v>
      </c>
      <c r="W140" s="338">
        <f>+'406- ENTREGA D EQUIP - N RECEPT'!BC159</f>
        <v>0</v>
      </c>
      <c r="X140" s="338">
        <f>+'406- ENTREGA D EQUIP - N RECEPT'!BD159</f>
        <v>0</v>
      </c>
      <c r="Y140" s="338">
        <f>+'406- ENTREGA D EQUIP - N RECEPT'!BE159</f>
        <v>0</v>
      </c>
      <c r="Z140" s="338">
        <f>+'406- ENTREGA D EQUIP - N RECEPT'!BF159</f>
        <v>0</v>
      </c>
      <c r="AA140" s="338">
        <f>+'406- ENTREGA D EQUIP - N RECEPT'!BG159</f>
        <v>0</v>
      </c>
      <c r="AB140" s="338">
        <f>+'406- ENTREGA D EQUIP - N RECEPT'!BH159</f>
        <v>0</v>
      </c>
      <c r="AC140" s="338">
        <f>+'406- ENTREGA D EQUIP - N RECEPT'!BI159</f>
        <v>0</v>
      </c>
      <c r="AD140" s="338">
        <f>+'406- ENTREGA D EQUIP - N RECEPT'!BJ159</f>
        <v>0</v>
      </c>
      <c r="AE140" s="338">
        <f>+'406- ENTREGA D EQUIP - N RECEPT'!BK159</f>
        <v>0</v>
      </c>
      <c r="AF140" s="338">
        <f>+'406- ENTREGA D EQUIP - N RECEPT'!BL159</f>
        <v>0</v>
      </c>
      <c r="AG140" s="338">
        <f>+'406- ENTREGA D EQUIP - N RECEPT'!BM159</f>
        <v>0</v>
      </c>
      <c r="AH140" s="338">
        <f>+'406- ENTREGA D EQUIP - N RECEPT'!BN159</f>
        <v>0</v>
      </c>
      <c r="AI140" s="338">
        <f>+'406- ENTREGA D EQUIP - N RECEPT'!BO159</f>
        <v>0</v>
      </c>
      <c r="AJ140" s="338">
        <f>+'406- ENTREGA D EQUIP - N RECEPT'!BP159</f>
        <v>0</v>
      </c>
      <c r="AK140" s="338">
        <f>+'406- ENTREGA D EQUIP - N RECEPT'!BQ159</f>
        <v>0</v>
      </c>
    </row>
    <row r="141" spans="1:37" hidden="1" x14ac:dyDescent="0.4">
      <c r="A141" s="303">
        <f>+'406- ENTREGA D EQUIP - N RECEPT'!B160</f>
        <v>0</v>
      </c>
      <c r="B141" s="303">
        <f>+'406- ENTREGA D EQUIP - N RECEPT'!F160</f>
        <v>0</v>
      </c>
      <c r="C141" s="303" t="str">
        <f>+delivery_events!C$4</f>
        <v/>
      </c>
      <c r="D141" s="414">
        <f>+'406- ENTREGA D EQUIP - N RECEPT'!AY$9</f>
        <v>0</v>
      </c>
      <c r="E141" s="541">
        <f>+'406- ENTREGA D EQUIP - N RECEPT'!AY$3</f>
        <v>0</v>
      </c>
      <c r="F141" s="541">
        <f>'406- ENTREGA D EQUIP - N RECEPT'!AJ$21</f>
        <v>0</v>
      </c>
      <c r="G141" s="541" t="e">
        <f>IFERROR(IFERROR(+VLOOKUP('406- ENTREGA D EQUIP - N RECEPT'!X160,localidades,2,FALSE),VLOOKUP('406- ENTREGA D EQUIP - N RECEPT'!AY145,localidades,2,FALSE)),VLOOKUP('406- ENTREGA D EQUIP - N RECEPT'!AY$5,district_codes,2,FALSE))</f>
        <v>#N/A</v>
      </c>
      <c r="H141" s="564">
        <f>+'406- ENTREGA D EQUIP - N RECEPT'!L160</f>
        <v>0</v>
      </c>
      <c r="I141" s="564">
        <f>+'406- ENTREGA D EQUIP - N RECEPT'!J160</f>
        <v>0</v>
      </c>
      <c r="J141" s="564">
        <f>IF(+'406- ENTREGA D EQUIP - N RECEPT'!X$21=0,'406- ENTREGA D EQUIP - N RECEPT'!AY$6,+'406- ENTREGA D EQUIP - N RECEPT'!X$21)</f>
        <v>0</v>
      </c>
      <c r="K141" s="564">
        <f>'406- ENTREGA D EQUIP - N RECEPT'!AB160</f>
        <v>0</v>
      </c>
      <c r="L141" s="338" t="str">
        <f>IFERROR(VLOOKUP(+'406- ENTREGA D EQUIP - N RECEPT'!AS$17,kites,3,FALSE),"Outro")</f>
        <v>Kit de mecanização + comercialização</v>
      </c>
      <c r="M141" s="338">
        <f>+'406- ENTREGA D EQUIP - N RECEPT'!AS160</f>
        <v>0</v>
      </c>
      <c r="N141" s="338">
        <f>+'406- ENTREGA D EQUIP - N RECEPT'!AT160</f>
        <v>0</v>
      </c>
      <c r="O141" s="338">
        <f>+'406- ENTREGA D EQUIP - N RECEPT'!AU160</f>
        <v>0</v>
      </c>
      <c r="P141" s="338">
        <f>+'406- ENTREGA D EQUIP - N RECEPT'!AV160</f>
        <v>0</v>
      </c>
      <c r="Q141" s="338">
        <f>+'406- ENTREGA D EQUIP - N RECEPT'!AW160</f>
        <v>0</v>
      </c>
      <c r="R141" s="338">
        <f>+'406- ENTREGA D EQUIP - N RECEPT'!AX160</f>
        <v>0</v>
      </c>
      <c r="S141" s="338">
        <f>+'406- ENTREGA D EQUIP - N RECEPT'!AY160</f>
        <v>0</v>
      </c>
      <c r="T141" s="338">
        <f>+'406- ENTREGA D EQUIP - N RECEPT'!AZ160</f>
        <v>0</v>
      </c>
      <c r="U141" s="338">
        <f>+'406- ENTREGA D EQUIP - N RECEPT'!BA160</f>
        <v>0</v>
      </c>
      <c r="V141" s="338">
        <f>+'406- ENTREGA D EQUIP - N RECEPT'!BB160</f>
        <v>0</v>
      </c>
      <c r="W141" s="338">
        <f>+'406- ENTREGA D EQUIP - N RECEPT'!BC160</f>
        <v>0</v>
      </c>
      <c r="X141" s="338">
        <f>+'406- ENTREGA D EQUIP - N RECEPT'!BD160</f>
        <v>0</v>
      </c>
      <c r="Y141" s="338">
        <f>+'406- ENTREGA D EQUIP - N RECEPT'!BE160</f>
        <v>0</v>
      </c>
      <c r="Z141" s="338">
        <f>+'406- ENTREGA D EQUIP - N RECEPT'!BF160</f>
        <v>0</v>
      </c>
      <c r="AA141" s="338">
        <f>+'406- ENTREGA D EQUIP - N RECEPT'!BG160</f>
        <v>0</v>
      </c>
      <c r="AB141" s="338">
        <f>+'406- ENTREGA D EQUIP - N RECEPT'!BH160</f>
        <v>0</v>
      </c>
      <c r="AC141" s="338">
        <f>+'406- ENTREGA D EQUIP - N RECEPT'!BI160</f>
        <v>0</v>
      </c>
      <c r="AD141" s="338">
        <f>+'406- ENTREGA D EQUIP - N RECEPT'!BJ160</f>
        <v>0</v>
      </c>
      <c r="AE141" s="338">
        <f>+'406- ENTREGA D EQUIP - N RECEPT'!BK160</f>
        <v>0</v>
      </c>
      <c r="AF141" s="338">
        <f>+'406- ENTREGA D EQUIP - N RECEPT'!BL160</f>
        <v>0</v>
      </c>
      <c r="AG141" s="338">
        <f>+'406- ENTREGA D EQUIP - N RECEPT'!BM160</f>
        <v>0</v>
      </c>
      <c r="AH141" s="338">
        <f>+'406- ENTREGA D EQUIP - N RECEPT'!BN160</f>
        <v>0</v>
      </c>
      <c r="AI141" s="338">
        <f>+'406- ENTREGA D EQUIP - N RECEPT'!BO160</f>
        <v>0</v>
      </c>
      <c r="AJ141" s="338">
        <f>+'406- ENTREGA D EQUIP - N RECEPT'!BP160</f>
        <v>0</v>
      </c>
      <c r="AK141" s="338">
        <f>+'406- ENTREGA D EQUIP - N RECEPT'!BQ160</f>
        <v>0</v>
      </c>
    </row>
    <row r="142" spans="1:37" hidden="1" x14ac:dyDescent="0.4">
      <c r="A142" s="303">
        <f>+'406- ENTREGA D EQUIP - N RECEPT'!B161</f>
        <v>0</v>
      </c>
      <c r="B142" s="303">
        <f>+'406- ENTREGA D EQUIP - N RECEPT'!F161</f>
        <v>0</v>
      </c>
      <c r="C142" s="303" t="str">
        <f>+delivery_events!C$4</f>
        <v/>
      </c>
      <c r="D142" s="414">
        <f>+'406- ENTREGA D EQUIP - N RECEPT'!AY$9</f>
        <v>0</v>
      </c>
      <c r="E142" s="541">
        <f>+'406- ENTREGA D EQUIP - N RECEPT'!AY$3</f>
        <v>0</v>
      </c>
      <c r="F142" s="541">
        <f>'406- ENTREGA D EQUIP - N RECEPT'!AJ$21</f>
        <v>0</v>
      </c>
      <c r="G142" s="541" t="e">
        <f>IFERROR(IFERROR(+VLOOKUP('406- ENTREGA D EQUIP - N RECEPT'!X161,localidades,2,FALSE),VLOOKUP('406- ENTREGA D EQUIP - N RECEPT'!AY146,localidades,2,FALSE)),VLOOKUP('406- ENTREGA D EQUIP - N RECEPT'!AY$5,district_codes,2,FALSE))</f>
        <v>#N/A</v>
      </c>
      <c r="H142" s="564">
        <f>+'406- ENTREGA D EQUIP - N RECEPT'!L161</f>
        <v>0</v>
      </c>
      <c r="I142" s="564">
        <f>+'406- ENTREGA D EQUIP - N RECEPT'!J161</f>
        <v>0</v>
      </c>
      <c r="J142" s="564">
        <f>IF(+'406- ENTREGA D EQUIP - N RECEPT'!X$21=0,'406- ENTREGA D EQUIP - N RECEPT'!AY$6,+'406- ENTREGA D EQUIP - N RECEPT'!X$21)</f>
        <v>0</v>
      </c>
      <c r="K142" s="564">
        <f>'406- ENTREGA D EQUIP - N RECEPT'!AB161</f>
        <v>0</v>
      </c>
      <c r="L142" s="338" t="str">
        <f>IFERROR(VLOOKUP(+'406- ENTREGA D EQUIP - N RECEPT'!AS$17,kites,3,FALSE),"Outro")</f>
        <v>Kit de mecanização + comercialização</v>
      </c>
      <c r="M142" s="338">
        <f>+'406- ENTREGA D EQUIP - N RECEPT'!AS161</f>
        <v>0</v>
      </c>
      <c r="N142" s="338">
        <f>+'406- ENTREGA D EQUIP - N RECEPT'!AT161</f>
        <v>0</v>
      </c>
      <c r="O142" s="338">
        <f>+'406- ENTREGA D EQUIP - N RECEPT'!AU161</f>
        <v>0</v>
      </c>
      <c r="P142" s="338">
        <f>+'406- ENTREGA D EQUIP - N RECEPT'!AV161</f>
        <v>0</v>
      </c>
      <c r="Q142" s="338">
        <f>+'406- ENTREGA D EQUIP - N RECEPT'!AW161</f>
        <v>0</v>
      </c>
      <c r="R142" s="338">
        <f>+'406- ENTREGA D EQUIP - N RECEPT'!AX161</f>
        <v>0</v>
      </c>
      <c r="S142" s="338">
        <f>+'406- ENTREGA D EQUIP - N RECEPT'!AY161</f>
        <v>0</v>
      </c>
      <c r="T142" s="338">
        <f>+'406- ENTREGA D EQUIP - N RECEPT'!AZ161</f>
        <v>0</v>
      </c>
      <c r="U142" s="338">
        <f>+'406- ENTREGA D EQUIP - N RECEPT'!BA161</f>
        <v>0</v>
      </c>
      <c r="V142" s="338">
        <f>+'406- ENTREGA D EQUIP - N RECEPT'!BB161</f>
        <v>0</v>
      </c>
      <c r="W142" s="338">
        <f>+'406- ENTREGA D EQUIP - N RECEPT'!BC161</f>
        <v>0</v>
      </c>
      <c r="X142" s="338">
        <f>+'406- ENTREGA D EQUIP - N RECEPT'!BD161</f>
        <v>0</v>
      </c>
      <c r="Y142" s="338">
        <f>+'406- ENTREGA D EQUIP - N RECEPT'!BE161</f>
        <v>0</v>
      </c>
      <c r="Z142" s="338">
        <f>+'406- ENTREGA D EQUIP - N RECEPT'!BF161</f>
        <v>0</v>
      </c>
      <c r="AA142" s="338">
        <f>+'406- ENTREGA D EQUIP - N RECEPT'!BG161</f>
        <v>0</v>
      </c>
      <c r="AB142" s="338">
        <f>+'406- ENTREGA D EQUIP - N RECEPT'!BH161</f>
        <v>0</v>
      </c>
      <c r="AC142" s="338">
        <f>+'406- ENTREGA D EQUIP - N RECEPT'!BI161</f>
        <v>0</v>
      </c>
      <c r="AD142" s="338">
        <f>+'406- ENTREGA D EQUIP - N RECEPT'!BJ161</f>
        <v>0</v>
      </c>
      <c r="AE142" s="338">
        <f>+'406- ENTREGA D EQUIP - N RECEPT'!BK161</f>
        <v>0</v>
      </c>
      <c r="AF142" s="338">
        <f>+'406- ENTREGA D EQUIP - N RECEPT'!BL161</f>
        <v>0</v>
      </c>
      <c r="AG142" s="338">
        <f>+'406- ENTREGA D EQUIP - N RECEPT'!BM161</f>
        <v>0</v>
      </c>
      <c r="AH142" s="338">
        <f>+'406- ENTREGA D EQUIP - N RECEPT'!BN161</f>
        <v>0</v>
      </c>
      <c r="AI142" s="338">
        <f>+'406- ENTREGA D EQUIP - N RECEPT'!BO161</f>
        <v>0</v>
      </c>
      <c r="AJ142" s="338">
        <f>+'406- ENTREGA D EQUIP - N RECEPT'!BP161</f>
        <v>0</v>
      </c>
      <c r="AK142" s="338">
        <f>+'406- ENTREGA D EQUIP - N RECEPT'!BQ161</f>
        <v>0</v>
      </c>
    </row>
    <row r="143" spans="1:37" hidden="1" x14ac:dyDescent="0.4">
      <c r="A143" s="303">
        <f>+'406- ENTREGA D EQUIP - N RECEPT'!B162</f>
        <v>0</v>
      </c>
      <c r="B143" s="303">
        <f>+'406- ENTREGA D EQUIP - N RECEPT'!F162</f>
        <v>0</v>
      </c>
      <c r="C143" s="303" t="str">
        <f>+delivery_events!C$4</f>
        <v/>
      </c>
      <c r="D143" s="414">
        <f>+'406- ENTREGA D EQUIP - N RECEPT'!AY$9</f>
        <v>0</v>
      </c>
      <c r="E143" s="541">
        <f>+'406- ENTREGA D EQUIP - N RECEPT'!AY$3</f>
        <v>0</v>
      </c>
      <c r="F143" s="541">
        <f>'406- ENTREGA D EQUIP - N RECEPT'!AJ$21</f>
        <v>0</v>
      </c>
      <c r="G143" s="541" t="e">
        <f>IFERROR(IFERROR(+VLOOKUP('406- ENTREGA D EQUIP - N RECEPT'!X162,localidades,2,FALSE),VLOOKUP('406- ENTREGA D EQUIP - N RECEPT'!AY147,localidades,2,FALSE)),VLOOKUP('406- ENTREGA D EQUIP - N RECEPT'!AY$5,district_codes,2,FALSE))</f>
        <v>#N/A</v>
      </c>
      <c r="H143" s="564">
        <f>+'406- ENTREGA D EQUIP - N RECEPT'!L162</f>
        <v>0</v>
      </c>
      <c r="I143" s="564">
        <f>+'406- ENTREGA D EQUIP - N RECEPT'!J162</f>
        <v>0</v>
      </c>
      <c r="J143" s="564">
        <f>IF(+'406- ENTREGA D EQUIP - N RECEPT'!X$21=0,'406- ENTREGA D EQUIP - N RECEPT'!AY$6,+'406- ENTREGA D EQUIP - N RECEPT'!X$21)</f>
        <v>0</v>
      </c>
      <c r="K143" s="564">
        <f>'406- ENTREGA D EQUIP - N RECEPT'!AB162</f>
        <v>0</v>
      </c>
      <c r="L143" s="338" t="str">
        <f>IFERROR(VLOOKUP(+'406- ENTREGA D EQUIP - N RECEPT'!AS$17,kites,3,FALSE),"Outro")</f>
        <v>Kit de mecanização + comercialização</v>
      </c>
      <c r="M143" s="338">
        <f>+'406- ENTREGA D EQUIP - N RECEPT'!AS162</f>
        <v>0</v>
      </c>
      <c r="N143" s="338">
        <f>+'406- ENTREGA D EQUIP - N RECEPT'!AT162</f>
        <v>0</v>
      </c>
      <c r="O143" s="338">
        <f>+'406- ENTREGA D EQUIP - N RECEPT'!AU162</f>
        <v>0</v>
      </c>
      <c r="P143" s="338">
        <f>+'406- ENTREGA D EQUIP - N RECEPT'!AV162</f>
        <v>0</v>
      </c>
      <c r="Q143" s="338">
        <f>+'406- ENTREGA D EQUIP - N RECEPT'!AW162</f>
        <v>0</v>
      </c>
      <c r="R143" s="338">
        <f>+'406- ENTREGA D EQUIP - N RECEPT'!AX162</f>
        <v>0</v>
      </c>
      <c r="S143" s="338">
        <f>+'406- ENTREGA D EQUIP - N RECEPT'!AY162</f>
        <v>0</v>
      </c>
      <c r="T143" s="338">
        <f>+'406- ENTREGA D EQUIP - N RECEPT'!AZ162</f>
        <v>0</v>
      </c>
      <c r="U143" s="338">
        <f>+'406- ENTREGA D EQUIP - N RECEPT'!BA162</f>
        <v>0</v>
      </c>
      <c r="V143" s="338">
        <f>+'406- ENTREGA D EQUIP - N RECEPT'!BB162</f>
        <v>0</v>
      </c>
      <c r="W143" s="338">
        <f>+'406- ENTREGA D EQUIP - N RECEPT'!BC162</f>
        <v>0</v>
      </c>
      <c r="X143" s="338">
        <f>+'406- ENTREGA D EQUIP - N RECEPT'!BD162</f>
        <v>0</v>
      </c>
      <c r="Y143" s="338">
        <f>+'406- ENTREGA D EQUIP - N RECEPT'!BE162</f>
        <v>0</v>
      </c>
      <c r="Z143" s="338">
        <f>+'406- ENTREGA D EQUIP - N RECEPT'!BF162</f>
        <v>0</v>
      </c>
      <c r="AA143" s="338">
        <f>+'406- ENTREGA D EQUIP - N RECEPT'!BG162</f>
        <v>0</v>
      </c>
      <c r="AB143" s="338">
        <f>+'406- ENTREGA D EQUIP - N RECEPT'!BH162</f>
        <v>0</v>
      </c>
      <c r="AC143" s="338">
        <f>+'406- ENTREGA D EQUIP - N RECEPT'!BI162</f>
        <v>0</v>
      </c>
      <c r="AD143" s="338">
        <f>+'406- ENTREGA D EQUIP - N RECEPT'!BJ162</f>
        <v>0</v>
      </c>
      <c r="AE143" s="338">
        <f>+'406- ENTREGA D EQUIP - N RECEPT'!BK162</f>
        <v>0</v>
      </c>
      <c r="AF143" s="338">
        <f>+'406- ENTREGA D EQUIP - N RECEPT'!BL162</f>
        <v>0</v>
      </c>
      <c r="AG143" s="338">
        <f>+'406- ENTREGA D EQUIP - N RECEPT'!BM162</f>
        <v>0</v>
      </c>
      <c r="AH143" s="338">
        <f>+'406- ENTREGA D EQUIP - N RECEPT'!BN162</f>
        <v>0</v>
      </c>
      <c r="AI143" s="338">
        <f>+'406- ENTREGA D EQUIP - N RECEPT'!BO162</f>
        <v>0</v>
      </c>
      <c r="AJ143" s="338">
        <f>+'406- ENTREGA D EQUIP - N RECEPT'!BP162</f>
        <v>0</v>
      </c>
      <c r="AK143" s="338">
        <f>+'406- ENTREGA D EQUIP - N RECEPT'!BQ162</f>
        <v>0</v>
      </c>
    </row>
    <row r="144" spans="1:37" hidden="1" x14ac:dyDescent="0.4">
      <c r="A144" s="303">
        <f>+'406- ENTREGA D EQUIP - N RECEPT'!B163</f>
        <v>0</v>
      </c>
      <c r="B144" s="303">
        <f>+'406- ENTREGA D EQUIP - N RECEPT'!F163</f>
        <v>0</v>
      </c>
      <c r="C144" s="303" t="str">
        <f>+delivery_events!C$4</f>
        <v/>
      </c>
      <c r="D144" s="414">
        <f>+'406- ENTREGA D EQUIP - N RECEPT'!AY$9</f>
        <v>0</v>
      </c>
      <c r="E144" s="541">
        <f>+'406- ENTREGA D EQUIP - N RECEPT'!AY$3</f>
        <v>0</v>
      </c>
      <c r="F144" s="541">
        <f>'406- ENTREGA D EQUIP - N RECEPT'!AJ$21</f>
        <v>0</v>
      </c>
      <c r="G144" s="541" t="e">
        <f>IFERROR(IFERROR(+VLOOKUP('406- ENTREGA D EQUIP - N RECEPT'!X163,localidades,2,FALSE),VLOOKUP('406- ENTREGA D EQUIP - N RECEPT'!AY148,localidades,2,FALSE)),VLOOKUP('406- ENTREGA D EQUIP - N RECEPT'!AY$5,district_codes,2,FALSE))</f>
        <v>#N/A</v>
      </c>
      <c r="H144" s="564">
        <f>+'406- ENTREGA D EQUIP - N RECEPT'!L163</f>
        <v>0</v>
      </c>
      <c r="I144" s="564">
        <f>+'406- ENTREGA D EQUIP - N RECEPT'!J163</f>
        <v>0</v>
      </c>
      <c r="J144" s="564">
        <f>IF(+'406- ENTREGA D EQUIP - N RECEPT'!X$21=0,'406- ENTREGA D EQUIP - N RECEPT'!AY$6,+'406- ENTREGA D EQUIP - N RECEPT'!X$21)</f>
        <v>0</v>
      </c>
      <c r="K144" s="564">
        <f>'406- ENTREGA D EQUIP - N RECEPT'!AB163</f>
        <v>0</v>
      </c>
      <c r="L144" s="338" t="str">
        <f>IFERROR(VLOOKUP(+'406- ENTREGA D EQUIP - N RECEPT'!AS$17,kites,3,FALSE),"Outro")</f>
        <v>Kit de mecanização + comercialização</v>
      </c>
      <c r="M144" s="338">
        <f>+'406- ENTREGA D EQUIP - N RECEPT'!AS163</f>
        <v>0</v>
      </c>
      <c r="N144" s="338">
        <f>+'406- ENTREGA D EQUIP - N RECEPT'!AT163</f>
        <v>0</v>
      </c>
      <c r="O144" s="338">
        <f>+'406- ENTREGA D EQUIP - N RECEPT'!AU163</f>
        <v>0</v>
      </c>
      <c r="P144" s="338">
        <f>+'406- ENTREGA D EQUIP - N RECEPT'!AV163</f>
        <v>0</v>
      </c>
      <c r="Q144" s="338">
        <f>+'406- ENTREGA D EQUIP - N RECEPT'!AW163</f>
        <v>0</v>
      </c>
      <c r="R144" s="338">
        <f>+'406- ENTREGA D EQUIP - N RECEPT'!AX163</f>
        <v>0</v>
      </c>
      <c r="S144" s="338">
        <f>+'406- ENTREGA D EQUIP - N RECEPT'!AY163</f>
        <v>0</v>
      </c>
      <c r="T144" s="338">
        <f>+'406- ENTREGA D EQUIP - N RECEPT'!AZ163</f>
        <v>0</v>
      </c>
      <c r="U144" s="338">
        <f>+'406- ENTREGA D EQUIP - N RECEPT'!BA163</f>
        <v>0</v>
      </c>
      <c r="V144" s="338">
        <f>+'406- ENTREGA D EQUIP - N RECEPT'!BB163</f>
        <v>0</v>
      </c>
      <c r="W144" s="338">
        <f>+'406- ENTREGA D EQUIP - N RECEPT'!BC163</f>
        <v>0</v>
      </c>
      <c r="X144" s="338">
        <f>+'406- ENTREGA D EQUIP - N RECEPT'!BD163</f>
        <v>0</v>
      </c>
      <c r="Y144" s="338">
        <f>+'406- ENTREGA D EQUIP - N RECEPT'!BE163</f>
        <v>0</v>
      </c>
      <c r="Z144" s="338">
        <f>+'406- ENTREGA D EQUIP - N RECEPT'!BF163</f>
        <v>0</v>
      </c>
      <c r="AA144" s="338">
        <f>+'406- ENTREGA D EQUIP - N RECEPT'!BG163</f>
        <v>0</v>
      </c>
      <c r="AB144" s="338">
        <f>+'406- ENTREGA D EQUIP - N RECEPT'!BH163</f>
        <v>0</v>
      </c>
      <c r="AC144" s="338">
        <f>+'406- ENTREGA D EQUIP - N RECEPT'!BI163</f>
        <v>0</v>
      </c>
      <c r="AD144" s="338">
        <f>+'406- ENTREGA D EQUIP - N RECEPT'!BJ163</f>
        <v>0</v>
      </c>
      <c r="AE144" s="338">
        <f>+'406- ENTREGA D EQUIP - N RECEPT'!BK163</f>
        <v>0</v>
      </c>
      <c r="AF144" s="338">
        <f>+'406- ENTREGA D EQUIP - N RECEPT'!BL163</f>
        <v>0</v>
      </c>
      <c r="AG144" s="338">
        <f>+'406- ENTREGA D EQUIP - N RECEPT'!BM163</f>
        <v>0</v>
      </c>
      <c r="AH144" s="338">
        <f>+'406- ENTREGA D EQUIP - N RECEPT'!BN163</f>
        <v>0</v>
      </c>
      <c r="AI144" s="338">
        <f>+'406- ENTREGA D EQUIP - N RECEPT'!BO163</f>
        <v>0</v>
      </c>
      <c r="AJ144" s="338">
        <f>+'406- ENTREGA D EQUIP - N RECEPT'!BP163</f>
        <v>0</v>
      </c>
      <c r="AK144" s="338">
        <f>+'406- ENTREGA D EQUIP - N RECEPT'!BQ163</f>
        <v>0</v>
      </c>
    </row>
    <row r="145" spans="1:37" hidden="1" x14ac:dyDescent="0.4">
      <c r="A145" s="303">
        <f>+'406- ENTREGA D EQUIP - N RECEPT'!B164</f>
        <v>0</v>
      </c>
      <c r="B145" s="303">
        <f>+'406- ENTREGA D EQUIP - N RECEPT'!F164</f>
        <v>0</v>
      </c>
      <c r="C145" s="303" t="str">
        <f>+delivery_events!C$4</f>
        <v/>
      </c>
      <c r="D145" s="414">
        <f>+'406- ENTREGA D EQUIP - N RECEPT'!AY$9</f>
        <v>0</v>
      </c>
      <c r="E145" s="541">
        <f>+'406- ENTREGA D EQUIP - N RECEPT'!AY$3</f>
        <v>0</v>
      </c>
      <c r="F145" s="541">
        <f>'406- ENTREGA D EQUIP - N RECEPT'!AJ$21</f>
        <v>0</v>
      </c>
      <c r="G145" s="541" t="e">
        <f>IFERROR(IFERROR(+VLOOKUP('406- ENTREGA D EQUIP - N RECEPT'!X164,localidades,2,FALSE),VLOOKUP('406- ENTREGA D EQUIP - N RECEPT'!AY149,localidades,2,FALSE)),VLOOKUP('406- ENTREGA D EQUIP - N RECEPT'!AY$5,district_codes,2,FALSE))</f>
        <v>#N/A</v>
      </c>
      <c r="H145" s="564">
        <f>+'406- ENTREGA D EQUIP - N RECEPT'!L164</f>
        <v>0</v>
      </c>
      <c r="I145" s="564">
        <f>+'406- ENTREGA D EQUIP - N RECEPT'!J164</f>
        <v>0</v>
      </c>
      <c r="J145" s="564">
        <f>IF(+'406- ENTREGA D EQUIP - N RECEPT'!X$21=0,'406- ENTREGA D EQUIP - N RECEPT'!AY$6,+'406- ENTREGA D EQUIP - N RECEPT'!X$21)</f>
        <v>0</v>
      </c>
      <c r="K145" s="564">
        <f>'406- ENTREGA D EQUIP - N RECEPT'!AB164</f>
        <v>0</v>
      </c>
      <c r="L145" s="338" t="str">
        <f>IFERROR(VLOOKUP(+'406- ENTREGA D EQUIP - N RECEPT'!AS$17,kites,3,FALSE),"Outro")</f>
        <v>Kit de mecanização + comercialização</v>
      </c>
      <c r="M145" s="338">
        <f>+'406- ENTREGA D EQUIP - N RECEPT'!AS164</f>
        <v>0</v>
      </c>
      <c r="N145" s="338">
        <f>+'406- ENTREGA D EQUIP - N RECEPT'!AT164</f>
        <v>0</v>
      </c>
      <c r="O145" s="338">
        <f>+'406- ENTREGA D EQUIP - N RECEPT'!AU164</f>
        <v>0</v>
      </c>
      <c r="P145" s="338">
        <f>+'406- ENTREGA D EQUIP - N RECEPT'!AV164</f>
        <v>0</v>
      </c>
      <c r="Q145" s="338">
        <f>+'406- ENTREGA D EQUIP - N RECEPT'!AW164</f>
        <v>0</v>
      </c>
      <c r="R145" s="338">
        <f>+'406- ENTREGA D EQUIP - N RECEPT'!AX164</f>
        <v>0</v>
      </c>
      <c r="S145" s="338">
        <f>+'406- ENTREGA D EQUIP - N RECEPT'!AY164</f>
        <v>0</v>
      </c>
      <c r="T145" s="338">
        <f>+'406- ENTREGA D EQUIP - N RECEPT'!AZ164</f>
        <v>0</v>
      </c>
      <c r="U145" s="338">
        <f>+'406- ENTREGA D EQUIP - N RECEPT'!BA164</f>
        <v>0</v>
      </c>
      <c r="V145" s="338">
        <f>+'406- ENTREGA D EQUIP - N RECEPT'!BB164</f>
        <v>0</v>
      </c>
      <c r="W145" s="338">
        <f>+'406- ENTREGA D EQUIP - N RECEPT'!BC164</f>
        <v>0</v>
      </c>
      <c r="X145" s="338">
        <f>+'406- ENTREGA D EQUIP - N RECEPT'!BD164</f>
        <v>0</v>
      </c>
      <c r="Y145" s="338">
        <f>+'406- ENTREGA D EQUIP - N RECEPT'!BE164</f>
        <v>0</v>
      </c>
      <c r="Z145" s="338">
        <f>+'406- ENTREGA D EQUIP - N RECEPT'!BF164</f>
        <v>0</v>
      </c>
      <c r="AA145" s="338">
        <f>+'406- ENTREGA D EQUIP - N RECEPT'!BG164</f>
        <v>0</v>
      </c>
      <c r="AB145" s="338">
        <f>+'406- ENTREGA D EQUIP - N RECEPT'!BH164</f>
        <v>0</v>
      </c>
      <c r="AC145" s="338">
        <f>+'406- ENTREGA D EQUIP - N RECEPT'!BI164</f>
        <v>0</v>
      </c>
      <c r="AD145" s="338">
        <f>+'406- ENTREGA D EQUIP - N RECEPT'!BJ164</f>
        <v>0</v>
      </c>
      <c r="AE145" s="338">
        <f>+'406- ENTREGA D EQUIP - N RECEPT'!BK164</f>
        <v>0</v>
      </c>
      <c r="AF145" s="338">
        <f>+'406- ENTREGA D EQUIP - N RECEPT'!BL164</f>
        <v>0</v>
      </c>
      <c r="AG145" s="338">
        <f>+'406- ENTREGA D EQUIP - N RECEPT'!BM164</f>
        <v>0</v>
      </c>
      <c r="AH145" s="338">
        <f>+'406- ENTREGA D EQUIP - N RECEPT'!BN164</f>
        <v>0</v>
      </c>
      <c r="AI145" s="338">
        <f>+'406- ENTREGA D EQUIP - N RECEPT'!BO164</f>
        <v>0</v>
      </c>
      <c r="AJ145" s="338">
        <f>+'406- ENTREGA D EQUIP - N RECEPT'!BP164</f>
        <v>0</v>
      </c>
      <c r="AK145" s="338">
        <f>+'406- ENTREGA D EQUIP - N RECEPT'!BQ164</f>
        <v>0</v>
      </c>
    </row>
    <row r="146" spans="1:37" hidden="1" x14ac:dyDescent="0.4">
      <c r="A146" s="303">
        <f>+'406- ENTREGA D EQUIP - N RECEPT'!B165</f>
        <v>0</v>
      </c>
      <c r="B146" s="303">
        <f>+'406- ENTREGA D EQUIP - N RECEPT'!F165</f>
        <v>0</v>
      </c>
      <c r="C146" s="303" t="str">
        <f>+delivery_events!C$4</f>
        <v/>
      </c>
      <c r="D146" s="414">
        <f>+'406- ENTREGA D EQUIP - N RECEPT'!AY$9</f>
        <v>0</v>
      </c>
      <c r="E146" s="541">
        <f>+'406- ENTREGA D EQUIP - N RECEPT'!AY$3</f>
        <v>0</v>
      </c>
      <c r="F146" s="541">
        <f>'406- ENTREGA D EQUIP - N RECEPT'!AJ$21</f>
        <v>0</v>
      </c>
      <c r="G146" s="541" t="e">
        <f>IFERROR(IFERROR(+VLOOKUP('406- ENTREGA D EQUIP - N RECEPT'!X165,localidades,2,FALSE),VLOOKUP('406- ENTREGA D EQUIP - N RECEPT'!AY150,localidades,2,FALSE)),VLOOKUP('406- ENTREGA D EQUIP - N RECEPT'!AY$5,district_codes,2,FALSE))</f>
        <v>#N/A</v>
      </c>
      <c r="H146" s="564">
        <f>+'406- ENTREGA D EQUIP - N RECEPT'!L165</f>
        <v>0</v>
      </c>
      <c r="I146" s="564">
        <f>+'406- ENTREGA D EQUIP - N RECEPT'!J165</f>
        <v>0</v>
      </c>
      <c r="J146" s="564">
        <f>IF(+'406- ENTREGA D EQUIP - N RECEPT'!X$21=0,'406- ENTREGA D EQUIP - N RECEPT'!AY$6,+'406- ENTREGA D EQUIP - N RECEPT'!X$21)</f>
        <v>0</v>
      </c>
      <c r="K146" s="564">
        <f>'406- ENTREGA D EQUIP - N RECEPT'!AB165</f>
        <v>0</v>
      </c>
      <c r="L146" s="338" t="str">
        <f>IFERROR(VLOOKUP(+'406- ENTREGA D EQUIP - N RECEPT'!AS$17,kites,3,FALSE),"Outro")</f>
        <v>Kit de mecanização + comercialização</v>
      </c>
      <c r="M146" s="338">
        <f>+'406- ENTREGA D EQUIP - N RECEPT'!AS165</f>
        <v>0</v>
      </c>
      <c r="N146" s="338">
        <f>+'406- ENTREGA D EQUIP - N RECEPT'!AT165</f>
        <v>0</v>
      </c>
      <c r="O146" s="338">
        <f>+'406- ENTREGA D EQUIP - N RECEPT'!AU165</f>
        <v>0</v>
      </c>
      <c r="P146" s="338">
        <f>+'406- ENTREGA D EQUIP - N RECEPT'!AV165</f>
        <v>0</v>
      </c>
      <c r="Q146" s="338">
        <f>+'406- ENTREGA D EQUIP - N RECEPT'!AW165</f>
        <v>0</v>
      </c>
      <c r="R146" s="338">
        <f>+'406- ENTREGA D EQUIP - N RECEPT'!AX165</f>
        <v>0</v>
      </c>
      <c r="S146" s="338">
        <f>+'406- ENTREGA D EQUIP - N RECEPT'!AY165</f>
        <v>0</v>
      </c>
      <c r="T146" s="338">
        <f>+'406- ENTREGA D EQUIP - N RECEPT'!AZ165</f>
        <v>0</v>
      </c>
      <c r="U146" s="338">
        <f>+'406- ENTREGA D EQUIP - N RECEPT'!BA165</f>
        <v>0</v>
      </c>
      <c r="V146" s="338">
        <f>+'406- ENTREGA D EQUIP - N RECEPT'!BB165</f>
        <v>0</v>
      </c>
      <c r="W146" s="338">
        <f>+'406- ENTREGA D EQUIP - N RECEPT'!BC165</f>
        <v>0</v>
      </c>
      <c r="X146" s="338">
        <f>+'406- ENTREGA D EQUIP - N RECEPT'!BD165</f>
        <v>0</v>
      </c>
      <c r="Y146" s="338">
        <f>+'406- ENTREGA D EQUIP - N RECEPT'!BE165</f>
        <v>0</v>
      </c>
      <c r="Z146" s="338">
        <f>+'406- ENTREGA D EQUIP - N RECEPT'!BF165</f>
        <v>0</v>
      </c>
      <c r="AA146" s="338">
        <f>+'406- ENTREGA D EQUIP - N RECEPT'!BG165</f>
        <v>0</v>
      </c>
      <c r="AB146" s="338">
        <f>+'406- ENTREGA D EQUIP - N RECEPT'!BH165</f>
        <v>0</v>
      </c>
      <c r="AC146" s="338">
        <f>+'406- ENTREGA D EQUIP - N RECEPT'!BI165</f>
        <v>0</v>
      </c>
      <c r="AD146" s="338">
        <f>+'406- ENTREGA D EQUIP - N RECEPT'!BJ165</f>
        <v>0</v>
      </c>
      <c r="AE146" s="338">
        <f>+'406- ENTREGA D EQUIP - N RECEPT'!BK165</f>
        <v>0</v>
      </c>
      <c r="AF146" s="338">
        <f>+'406- ENTREGA D EQUIP - N RECEPT'!BL165</f>
        <v>0</v>
      </c>
      <c r="AG146" s="338">
        <f>+'406- ENTREGA D EQUIP - N RECEPT'!BM165</f>
        <v>0</v>
      </c>
      <c r="AH146" s="338">
        <f>+'406- ENTREGA D EQUIP - N RECEPT'!BN165</f>
        <v>0</v>
      </c>
      <c r="AI146" s="338">
        <f>+'406- ENTREGA D EQUIP - N RECEPT'!BO165</f>
        <v>0</v>
      </c>
      <c r="AJ146" s="338">
        <f>+'406- ENTREGA D EQUIP - N RECEPT'!BP165</f>
        <v>0</v>
      </c>
      <c r="AK146" s="338">
        <f>+'406- ENTREGA D EQUIP - N RECEPT'!BQ165</f>
        <v>0</v>
      </c>
    </row>
    <row r="147" spans="1:37" hidden="1" x14ac:dyDescent="0.4">
      <c r="A147" s="303">
        <f>+'406- ENTREGA D EQUIP - N RECEPT'!B166</f>
        <v>0</v>
      </c>
      <c r="B147" s="303">
        <f>+'406- ENTREGA D EQUIP - N RECEPT'!F166</f>
        <v>0</v>
      </c>
      <c r="C147" s="303" t="str">
        <f>+delivery_events!C$4</f>
        <v/>
      </c>
      <c r="D147" s="414">
        <f>+'406- ENTREGA D EQUIP - N RECEPT'!AY$9</f>
        <v>0</v>
      </c>
      <c r="E147" s="541">
        <f>+'406- ENTREGA D EQUIP - N RECEPT'!AY$3</f>
        <v>0</v>
      </c>
      <c r="F147" s="541">
        <f>'406- ENTREGA D EQUIP - N RECEPT'!AJ$21</f>
        <v>0</v>
      </c>
      <c r="G147" s="541" t="e">
        <f>IFERROR(IFERROR(+VLOOKUP('406- ENTREGA D EQUIP - N RECEPT'!X166,localidades,2,FALSE),VLOOKUP('406- ENTREGA D EQUIP - N RECEPT'!AY151,localidades,2,FALSE)),VLOOKUP('406- ENTREGA D EQUIP - N RECEPT'!AY$5,district_codes,2,FALSE))</f>
        <v>#N/A</v>
      </c>
      <c r="H147" s="564">
        <f>+'406- ENTREGA D EQUIP - N RECEPT'!L166</f>
        <v>0</v>
      </c>
      <c r="I147" s="564">
        <f>+'406- ENTREGA D EQUIP - N RECEPT'!J166</f>
        <v>0</v>
      </c>
      <c r="J147" s="564">
        <f>IF(+'406- ENTREGA D EQUIP - N RECEPT'!X$21=0,'406- ENTREGA D EQUIP - N RECEPT'!AY$6,+'406- ENTREGA D EQUIP - N RECEPT'!X$21)</f>
        <v>0</v>
      </c>
      <c r="K147" s="564">
        <f>'406- ENTREGA D EQUIP - N RECEPT'!AB166</f>
        <v>0</v>
      </c>
      <c r="L147" s="338" t="str">
        <f>IFERROR(VLOOKUP(+'406- ENTREGA D EQUIP - N RECEPT'!AS$17,kites,3,FALSE),"Outro")</f>
        <v>Kit de mecanização + comercialização</v>
      </c>
      <c r="M147" s="338">
        <f>+'406- ENTREGA D EQUIP - N RECEPT'!AS166</f>
        <v>0</v>
      </c>
      <c r="N147" s="338">
        <f>+'406- ENTREGA D EQUIP - N RECEPT'!AT166</f>
        <v>0</v>
      </c>
      <c r="O147" s="338">
        <f>+'406- ENTREGA D EQUIP - N RECEPT'!AU166</f>
        <v>0</v>
      </c>
      <c r="P147" s="338">
        <f>+'406- ENTREGA D EQUIP - N RECEPT'!AV166</f>
        <v>0</v>
      </c>
      <c r="Q147" s="338">
        <f>+'406- ENTREGA D EQUIP - N RECEPT'!AW166</f>
        <v>0</v>
      </c>
      <c r="R147" s="338">
        <f>+'406- ENTREGA D EQUIP - N RECEPT'!AX166</f>
        <v>0</v>
      </c>
      <c r="S147" s="338">
        <f>+'406- ENTREGA D EQUIP - N RECEPT'!AY166</f>
        <v>0</v>
      </c>
      <c r="T147" s="338">
        <f>+'406- ENTREGA D EQUIP - N RECEPT'!AZ166</f>
        <v>0</v>
      </c>
      <c r="U147" s="338">
        <f>+'406- ENTREGA D EQUIP - N RECEPT'!BA166</f>
        <v>0</v>
      </c>
      <c r="V147" s="338">
        <f>+'406- ENTREGA D EQUIP - N RECEPT'!BB166</f>
        <v>0</v>
      </c>
      <c r="W147" s="338">
        <f>+'406- ENTREGA D EQUIP - N RECEPT'!BC166</f>
        <v>0</v>
      </c>
      <c r="X147" s="338">
        <f>+'406- ENTREGA D EQUIP - N RECEPT'!BD166</f>
        <v>0</v>
      </c>
      <c r="Y147" s="338">
        <f>+'406- ENTREGA D EQUIP - N RECEPT'!BE166</f>
        <v>0</v>
      </c>
      <c r="Z147" s="338">
        <f>+'406- ENTREGA D EQUIP - N RECEPT'!BF166</f>
        <v>0</v>
      </c>
      <c r="AA147" s="338">
        <f>+'406- ENTREGA D EQUIP - N RECEPT'!BG166</f>
        <v>0</v>
      </c>
      <c r="AB147" s="338">
        <f>+'406- ENTREGA D EQUIP - N RECEPT'!BH166</f>
        <v>0</v>
      </c>
      <c r="AC147" s="338">
        <f>+'406- ENTREGA D EQUIP - N RECEPT'!BI166</f>
        <v>0</v>
      </c>
      <c r="AD147" s="338">
        <f>+'406- ENTREGA D EQUIP - N RECEPT'!BJ166</f>
        <v>0</v>
      </c>
      <c r="AE147" s="338">
        <f>+'406- ENTREGA D EQUIP - N RECEPT'!BK166</f>
        <v>0</v>
      </c>
      <c r="AF147" s="338">
        <f>+'406- ENTREGA D EQUIP - N RECEPT'!BL166</f>
        <v>0</v>
      </c>
      <c r="AG147" s="338">
        <f>+'406- ENTREGA D EQUIP - N RECEPT'!BM166</f>
        <v>0</v>
      </c>
      <c r="AH147" s="338">
        <f>+'406- ENTREGA D EQUIP - N RECEPT'!BN166</f>
        <v>0</v>
      </c>
      <c r="AI147" s="338">
        <f>+'406- ENTREGA D EQUIP - N RECEPT'!BO166</f>
        <v>0</v>
      </c>
      <c r="AJ147" s="338">
        <f>+'406- ENTREGA D EQUIP - N RECEPT'!BP166</f>
        <v>0</v>
      </c>
      <c r="AK147" s="338">
        <f>+'406- ENTREGA D EQUIP - N RECEPT'!BQ166</f>
        <v>0</v>
      </c>
    </row>
    <row r="148" spans="1:37" hidden="1" x14ac:dyDescent="0.4">
      <c r="A148" s="303">
        <f>+'406- ENTREGA D EQUIP - N RECEPT'!B167</f>
        <v>0</v>
      </c>
      <c r="B148" s="303">
        <f>+'406- ENTREGA D EQUIP - N RECEPT'!F167</f>
        <v>0</v>
      </c>
      <c r="C148" s="303" t="str">
        <f>+delivery_events!C$4</f>
        <v/>
      </c>
      <c r="D148" s="414">
        <f>+'406- ENTREGA D EQUIP - N RECEPT'!AY$9</f>
        <v>0</v>
      </c>
      <c r="E148" s="541">
        <f>+'406- ENTREGA D EQUIP - N RECEPT'!AY$3</f>
        <v>0</v>
      </c>
      <c r="F148" s="541">
        <f>'406- ENTREGA D EQUIP - N RECEPT'!AJ$21</f>
        <v>0</v>
      </c>
      <c r="G148" s="541" t="e">
        <f>IFERROR(IFERROR(+VLOOKUP('406- ENTREGA D EQUIP - N RECEPT'!X167,localidades,2,FALSE),VLOOKUP('406- ENTREGA D EQUIP - N RECEPT'!AY152,localidades,2,FALSE)),VLOOKUP('406- ENTREGA D EQUIP - N RECEPT'!AY$5,district_codes,2,FALSE))</f>
        <v>#N/A</v>
      </c>
      <c r="H148" s="564">
        <f>+'406- ENTREGA D EQUIP - N RECEPT'!L167</f>
        <v>0</v>
      </c>
      <c r="I148" s="564">
        <f>+'406- ENTREGA D EQUIP - N RECEPT'!J167</f>
        <v>0</v>
      </c>
      <c r="J148" s="564">
        <f>IF(+'406- ENTREGA D EQUIP - N RECEPT'!X$21=0,'406- ENTREGA D EQUIP - N RECEPT'!AY$6,+'406- ENTREGA D EQUIP - N RECEPT'!X$21)</f>
        <v>0</v>
      </c>
      <c r="K148" s="564">
        <f>'406- ENTREGA D EQUIP - N RECEPT'!AB167</f>
        <v>0</v>
      </c>
      <c r="L148" s="338" t="str">
        <f>IFERROR(VLOOKUP(+'406- ENTREGA D EQUIP - N RECEPT'!AS$17,kites,3,FALSE),"Outro")</f>
        <v>Kit de mecanização + comercialização</v>
      </c>
      <c r="M148" s="338">
        <f>+'406- ENTREGA D EQUIP - N RECEPT'!AS167</f>
        <v>0</v>
      </c>
      <c r="N148" s="338">
        <f>+'406- ENTREGA D EQUIP - N RECEPT'!AT167</f>
        <v>0</v>
      </c>
      <c r="O148" s="338">
        <f>+'406- ENTREGA D EQUIP - N RECEPT'!AU167</f>
        <v>0</v>
      </c>
      <c r="P148" s="338">
        <f>+'406- ENTREGA D EQUIP - N RECEPT'!AV167</f>
        <v>0</v>
      </c>
      <c r="Q148" s="338">
        <f>+'406- ENTREGA D EQUIP - N RECEPT'!AW167</f>
        <v>0</v>
      </c>
      <c r="R148" s="338">
        <f>+'406- ENTREGA D EQUIP - N RECEPT'!AX167</f>
        <v>0</v>
      </c>
      <c r="S148" s="338">
        <f>+'406- ENTREGA D EQUIP - N RECEPT'!AY167</f>
        <v>0</v>
      </c>
      <c r="T148" s="338">
        <f>+'406- ENTREGA D EQUIP - N RECEPT'!AZ167</f>
        <v>0</v>
      </c>
      <c r="U148" s="338">
        <f>+'406- ENTREGA D EQUIP - N RECEPT'!BA167</f>
        <v>0</v>
      </c>
      <c r="V148" s="338">
        <f>+'406- ENTREGA D EQUIP - N RECEPT'!BB167</f>
        <v>0</v>
      </c>
      <c r="W148" s="338">
        <f>+'406- ENTREGA D EQUIP - N RECEPT'!BC167</f>
        <v>0</v>
      </c>
      <c r="X148" s="338">
        <f>+'406- ENTREGA D EQUIP - N RECEPT'!BD167</f>
        <v>0</v>
      </c>
      <c r="Y148" s="338">
        <f>+'406- ENTREGA D EQUIP - N RECEPT'!BE167</f>
        <v>0</v>
      </c>
      <c r="Z148" s="338">
        <f>+'406- ENTREGA D EQUIP - N RECEPT'!BF167</f>
        <v>0</v>
      </c>
      <c r="AA148" s="338">
        <f>+'406- ENTREGA D EQUIP - N RECEPT'!BG167</f>
        <v>0</v>
      </c>
      <c r="AB148" s="338">
        <f>+'406- ENTREGA D EQUIP - N RECEPT'!BH167</f>
        <v>0</v>
      </c>
      <c r="AC148" s="338">
        <f>+'406- ENTREGA D EQUIP - N RECEPT'!BI167</f>
        <v>0</v>
      </c>
      <c r="AD148" s="338">
        <f>+'406- ENTREGA D EQUIP - N RECEPT'!BJ167</f>
        <v>0</v>
      </c>
      <c r="AE148" s="338">
        <f>+'406- ENTREGA D EQUIP - N RECEPT'!BK167</f>
        <v>0</v>
      </c>
      <c r="AF148" s="338">
        <f>+'406- ENTREGA D EQUIP - N RECEPT'!BL167</f>
        <v>0</v>
      </c>
      <c r="AG148" s="338">
        <f>+'406- ENTREGA D EQUIP - N RECEPT'!BM167</f>
        <v>0</v>
      </c>
      <c r="AH148" s="338">
        <f>+'406- ENTREGA D EQUIP - N RECEPT'!BN167</f>
        <v>0</v>
      </c>
      <c r="AI148" s="338">
        <f>+'406- ENTREGA D EQUIP - N RECEPT'!BO167</f>
        <v>0</v>
      </c>
      <c r="AJ148" s="338">
        <f>+'406- ENTREGA D EQUIP - N RECEPT'!BP167</f>
        <v>0</v>
      </c>
      <c r="AK148" s="338">
        <f>+'406- ENTREGA D EQUIP - N RECEPT'!BQ167</f>
        <v>0</v>
      </c>
    </row>
    <row r="149" spans="1:37" hidden="1" x14ac:dyDescent="0.4">
      <c r="A149" s="303">
        <f>+'406- ENTREGA D EQUIP - N RECEPT'!B168</f>
        <v>0</v>
      </c>
      <c r="B149" s="303">
        <f>+'406- ENTREGA D EQUIP - N RECEPT'!F168</f>
        <v>0</v>
      </c>
      <c r="C149" s="303" t="str">
        <f>+delivery_events!C$4</f>
        <v/>
      </c>
      <c r="D149" s="414">
        <f>+'406- ENTREGA D EQUIP - N RECEPT'!AY$9</f>
        <v>0</v>
      </c>
      <c r="E149" s="541">
        <f>+'406- ENTREGA D EQUIP - N RECEPT'!AY$3</f>
        <v>0</v>
      </c>
      <c r="F149" s="541">
        <f>'406- ENTREGA D EQUIP - N RECEPT'!AJ$21</f>
        <v>0</v>
      </c>
      <c r="G149" s="541" t="e">
        <f>IFERROR(IFERROR(+VLOOKUP('406- ENTREGA D EQUIP - N RECEPT'!X168,localidades,2,FALSE),VLOOKUP('406- ENTREGA D EQUIP - N RECEPT'!AY153,localidades,2,FALSE)),VLOOKUP('406- ENTREGA D EQUIP - N RECEPT'!AY$5,district_codes,2,FALSE))</f>
        <v>#N/A</v>
      </c>
      <c r="H149" s="564">
        <f>+'406- ENTREGA D EQUIP - N RECEPT'!L168</f>
        <v>0</v>
      </c>
      <c r="I149" s="564">
        <f>+'406- ENTREGA D EQUIP - N RECEPT'!J168</f>
        <v>0</v>
      </c>
      <c r="J149" s="564">
        <f>IF(+'406- ENTREGA D EQUIP - N RECEPT'!X$21=0,'406- ENTREGA D EQUIP - N RECEPT'!AY$6,+'406- ENTREGA D EQUIP - N RECEPT'!X$21)</f>
        <v>0</v>
      </c>
      <c r="K149" s="564">
        <f>'406- ENTREGA D EQUIP - N RECEPT'!AB168</f>
        <v>0</v>
      </c>
      <c r="L149" s="338" t="str">
        <f>IFERROR(VLOOKUP(+'406- ENTREGA D EQUIP - N RECEPT'!AS$17,kites,3,FALSE),"Outro")</f>
        <v>Kit de mecanização + comercialização</v>
      </c>
      <c r="M149" s="338">
        <f>+'406- ENTREGA D EQUIP - N RECEPT'!AS168</f>
        <v>0</v>
      </c>
      <c r="N149" s="338">
        <f>+'406- ENTREGA D EQUIP - N RECEPT'!AT168</f>
        <v>0</v>
      </c>
      <c r="O149" s="338">
        <f>+'406- ENTREGA D EQUIP - N RECEPT'!AU168</f>
        <v>0</v>
      </c>
      <c r="P149" s="338">
        <f>+'406- ENTREGA D EQUIP - N RECEPT'!AV168</f>
        <v>0</v>
      </c>
      <c r="Q149" s="338">
        <f>+'406- ENTREGA D EQUIP - N RECEPT'!AW168</f>
        <v>0</v>
      </c>
      <c r="R149" s="338">
        <f>+'406- ENTREGA D EQUIP - N RECEPT'!AX168</f>
        <v>0</v>
      </c>
      <c r="S149" s="338">
        <f>+'406- ENTREGA D EQUIP - N RECEPT'!AY168</f>
        <v>0</v>
      </c>
      <c r="T149" s="338">
        <f>+'406- ENTREGA D EQUIP - N RECEPT'!AZ168</f>
        <v>0</v>
      </c>
      <c r="U149" s="338">
        <f>+'406- ENTREGA D EQUIP - N RECEPT'!BA168</f>
        <v>0</v>
      </c>
      <c r="V149" s="338">
        <f>+'406- ENTREGA D EQUIP - N RECEPT'!BB168</f>
        <v>0</v>
      </c>
      <c r="W149" s="338">
        <f>+'406- ENTREGA D EQUIP - N RECEPT'!BC168</f>
        <v>0</v>
      </c>
      <c r="X149" s="338">
        <f>+'406- ENTREGA D EQUIP - N RECEPT'!BD168</f>
        <v>0</v>
      </c>
      <c r="Y149" s="338">
        <f>+'406- ENTREGA D EQUIP - N RECEPT'!BE168</f>
        <v>0</v>
      </c>
      <c r="Z149" s="338">
        <f>+'406- ENTREGA D EQUIP - N RECEPT'!BF168</f>
        <v>0</v>
      </c>
      <c r="AA149" s="338">
        <f>+'406- ENTREGA D EQUIP - N RECEPT'!BG168</f>
        <v>0</v>
      </c>
      <c r="AB149" s="338">
        <f>+'406- ENTREGA D EQUIP - N RECEPT'!BH168</f>
        <v>0</v>
      </c>
      <c r="AC149" s="338">
        <f>+'406- ENTREGA D EQUIP - N RECEPT'!BI168</f>
        <v>0</v>
      </c>
      <c r="AD149" s="338">
        <f>+'406- ENTREGA D EQUIP - N RECEPT'!BJ168</f>
        <v>0</v>
      </c>
      <c r="AE149" s="338">
        <f>+'406- ENTREGA D EQUIP - N RECEPT'!BK168</f>
        <v>0</v>
      </c>
      <c r="AF149" s="338">
        <f>+'406- ENTREGA D EQUIP - N RECEPT'!BL168</f>
        <v>0</v>
      </c>
      <c r="AG149" s="338">
        <f>+'406- ENTREGA D EQUIP - N RECEPT'!BM168</f>
        <v>0</v>
      </c>
      <c r="AH149" s="338">
        <f>+'406- ENTREGA D EQUIP - N RECEPT'!BN168</f>
        <v>0</v>
      </c>
      <c r="AI149" s="338">
        <f>+'406- ENTREGA D EQUIP - N RECEPT'!BO168</f>
        <v>0</v>
      </c>
      <c r="AJ149" s="338">
        <f>+'406- ENTREGA D EQUIP - N RECEPT'!BP168</f>
        <v>0</v>
      </c>
      <c r="AK149" s="338">
        <f>+'406- ENTREGA D EQUIP - N RECEPT'!BQ168</f>
        <v>0</v>
      </c>
    </row>
    <row r="150" spans="1:37" hidden="1" x14ac:dyDescent="0.4">
      <c r="A150" s="303">
        <f>+'406- ENTREGA D EQUIP - N RECEPT'!B169</f>
        <v>0</v>
      </c>
      <c r="B150" s="303">
        <f>+'406- ENTREGA D EQUIP - N RECEPT'!F169</f>
        <v>0</v>
      </c>
      <c r="C150" s="303" t="str">
        <f>+delivery_events!C$4</f>
        <v/>
      </c>
      <c r="D150" s="414">
        <f>+'406- ENTREGA D EQUIP - N RECEPT'!AY$9</f>
        <v>0</v>
      </c>
      <c r="E150" s="541">
        <f>+'406- ENTREGA D EQUIP - N RECEPT'!AY$3</f>
        <v>0</v>
      </c>
      <c r="F150" s="541">
        <f>'406- ENTREGA D EQUIP - N RECEPT'!AJ$21</f>
        <v>0</v>
      </c>
      <c r="G150" s="541" t="e">
        <f>IFERROR(IFERROR(+VLOOKUP('406- ENTREGA D EQUIP - N RECEPT'!X169,localidades,2,FALSE),VLOOKUP('406- ENTREGA D EQUIP - N RECEPT'!AY154,localidades,2,FALSE)),VLOOKUP('406- ENTREGA D EQUIP - N RECEPT'!AY$5,district_codes,2,FALSE))</f>
        <v>#N/A</v>
      </c>
      <c r="H150" s="564">
        <f>+'406- ENTREGA D EQUIP - N RECEPT'!L169</f>
        <v>0</v>
      </c>
      <c r="I150" s="564">
        <f>+'406- ENTREGA D EQUIP - N RECEPT'!J169</f>
        <v>0</v>
      </c>
      <c r="J150" s="564">
        <f>IF(+'406- ENTREGA D EQUIP - N RECEPT'!X$21=0,'406- ENTREGA D EQUIP - N RECEPT'!AY$6,+'406- ENTREGA D EQUIP - N RECEPT'!X$21)</f>
        <v>0</v>
      </c>
      <c r="K150" s="564">
        <f>'406- ENTREGA D EQUIP - N RECEPT'!AB169</f>
        <v>0</v>
      </c>
      <c r="L150" s="338" t="str">
        <f>IFERROR(VLOOKUP(+'406- ENTREGA D EQUIP - N RECEPT'!AS$17,kites,3,FALSE),"Outro")</f>
        <v>Kit de mecanização + comercialização</v>
      </c>
      <c r="M150" s="338">
        <f>+'406- ENTREGA D EQUIP - N RECEPT'!AS169</f>
        <v>0</v>
      </c>
      <c r="N150" s="338">
        <f>+'406- ENTREGA D EQUIP - N RECEPT'!AT169</f>
        <v>0</v>
      </c>
      <c r="O150" s="338">
        <f>+'406- ENTREGA D EQUIP - N RECEPT'!AU169</f>
        <v>0</v>
      </c>
      <c r="P150" s="338">
        <f>+'406- ENTREGA D EQUIP - N RECEPT'!AV169</f>
        <v>0</v>
      </c>
      <c r="Q150" s="338">
        <f>+'406- ENTREGA D EQUIP - N RECEPT'!AW169</f>
        <v>0</v>
      </c>
      <c r="R150" s="338">
        <f>+'406- ENTREGA D EQUIP - N RECEPT'!AX169</f>
        <v>0</v>
      </c>
      <c r="S150" s="338">
        <f>+'406- ENTREGA D EQUIP - N RECEPT'!AY169</f>
        <v>0</v>
      </c>
      <c r="T150" s="338">
        <f>+'406- ENTREGA D EQUIP - N RECEPT'!AZ169</f>
        <v>0</v>
      </c>
      <c r="U150" s="338">
        <f>+'406- ENTREGA D EQUIP - N RECEPT'!BA169</f>
        <v>0</v>
      </c>
      <c r="V150" s="338">
        <f>+'406- ENTREGA D EQUIP - N RECEPT'!BB169</f>
        <v>0</v>
      </c>
      <c r="W150" s="338">
        <f>+'406- ENTREGA D EQUIP - N RECEPT'!BC169</f>
        <v>0</v>
      </c>
      <c r="X150" s="338">
        <f>+'406- ENTREGA D EQUIP - N RECEPT'!BD169</f>
        <v>0</v>
      </c>
      <c r="Y150" s="338">
        <f>+'406- ENTREGA D EQUIP - N RECEPT'!BE169</f>
        <v>0</v>
      </c>
      <c r="Z150" s="338">
        <f>+'406- ENTREGA D EQUIP - N RECEPT'!BF169</f>
        <v>0</v>
      </c>
      <c r="AA150" s="338">
        <f>+'406- ENTREGA D EQUIP - N RECEPT'!BG169</f>
        <v>0</v>
      </c>
      <c r="AB150" s="338">
        <f>+'406- ENTREGA D EQUIP - N RECEPT'!BH169</f>
        <v>0</v>
      </c>
      <c r="AC150" s="338">
        <f>+'406- ENTREGA D EQUIP - N RECEPT'!BI169</f>
        <v>0</v>
      </c>
      <c r="AD150" s="338">
        <f>+'406- ENTREGA D EQUIP - N RECEPT'!BJ169</f>
        <v>0</v>
      </c>
      <c r="AE150" s="338">
        <f>+'406- ENTREGA D EQUIP - N RECEPT'!BK169</f>
        <v>0</v>
      </c>
      <c r="AF150" s="338">
        <f>+'406- ENTREGA D EQUIP - N RECEPT'!BL169</f>
        <v>0</v>
      </c>
      <c r="AG150" s="338">
        <f>+'406- ENTREGA D EQUIP - N RECEPT'!BM169</f>
        <v>0</v>
      </c>
      <c r="AH150" s="338">
        <f>+'406- ENTREGA D EQUIP - N RECEPT'!BN169</f>
        <v>0</v>
      </c>
      <c r="AI150" s="338">
        <f>+'406- ENTREGA D EQUIP - N RECEPT'!BO169</f>
        <v>0</v>
      </c>
      <c r="AJ150" s="338">
        <f>+'406- ENTREGA D EQUIP - N RECEPT'!BP169</f>
        <v>0</v>
      </c>
      <c r="AK150" s="338">
        <f>+'406- ENTREGA D EQUIP - N RECEPT'!BQ169</f>
        <v>0</v>
      </c>
    </row>
    <row r="151" spans="1:37" hidden="1" x14ac:dyDescent="0.4">
      <c r="A151" s="303">
        <f>+'406- ENTREGA D EQUIP - N RECEPT'!B170</f>
        <v>0</v>
      </c>
      <c r="B151" s="303">
        <f>+'406- ENTREGA D EQUIP - N RECEPT'!F170</f>
        <v>0</v>
      </c>
      <c r="C151" s="303" t="str">
        <f>+delivery_events!C$4</f>
        <v/>
      </c>
      <c r="D151" s="414">
        <f>+'406- ENTREGA D EQUIP - N RECEPT'!AY$9</f>
        <v>0</v>
      </c>
      <c r="E151" s="541">
        <f>+'406- ENTREGA D EQUIP - N RECEPT'!AY$3</f>
        <v>0</v>
      </c>
      <c r="F151" s="541">
        <f>'406- ENTREGA D EQUIP - N RECEPT'!AJ$21</f>
        <v>0</v>
      </c>
      <c r="G151" s="541" t="e">
        <f>IFERROR(IFERROR(+VLOOKUP('406- ENTREGA D EQUIP - N RECEPT'!X170,localidades,2,FALSE),VLOOKUP('406- ENTREGA D EQUIP - N RECEPT'!AY155,localidades,2,FALSE)),VLOOKUP('406- ENTREGA D EQUIP - N RECEPT'!AY$5,district_codes,2,FALSE))</f>
        <v>#N/A</v>
      </c>
      <c r="H151" s="564">
        <f>+'406- ENTREGA D EQUIP - N RECEPT'!L170</f>
        <v>0</v>
      </c>
      <c r="I151" s="564">
        <f>+'406- ENTREGA D EQUIP - N RECEPT'!J170</f>
        <v>0</v>
      </c>
      <c r="J151" s="564">
        <f>IF(+'406- ENTREGA D EQUIP - N RECEPT'!X$21=0,'406- ENTREGA D EQUIP - N RECEPT'!AY$6,+'406- ENTREGA D EQUIP - N RECEPT'!X$21)</f>
        <v>0</v>
      </c>
      <c r="K151" s="564">
        <f>'406- ENTREGA D EQUIP - N RECEPT'!AB170</f>
        <v>0</v>
      </c>
      <c r="L151" s="338" t="str">
        <f>IFERROR(VLOOKUP(+'406- ENTREGA D EQUIP - N RECEPT'!AS$17,kites,3,FALSE),"Outro")</f>
        <v>Kit de mecanização + comercialização</v>
      </c>
      <c r="M151" s="338">
        <f>+'406- ENTREGA D EQUIP - N RECEPT'!AS170</f>
        <v>0</v>
      </c>
      <c r="N151" s="338">
        <f>+'406- ENTREGA D EQUIP - N RECEPT'!AT170</f>
        <v>0</v>
      </c>
      <c r="O151" s="338">
        <f>+'406- ENTREGA D EQUIP - N RECEPT'!AU170</f>
        <v>0</v>
      </c>
      <c r="P151" s="338">
        <f>+'406- ENTREGA D EQUIP - N RECEPT'!AV170</f>
        <v>0</v>
      </c>
      <c r="Q151" s="338">
        <f>+'406- ENTREGA D EQUIP - N RECEPT'!AW170</f>
        <v>0</v>
      </c>
      <c r="R151" s="338">
        <f>+'406- ENTREGA D EQUIP - N RECEPT'!AX170</f>
        <v>0</v>
      </c>
      <c r="S151" s="338">
        <f>+'406- ENTREGA D EQUIP - N RECEPT'!AY170</f>
        <v>0</v>
      </c>
      <c r="T151" s="338">
        <f>+'406- ENTREGA D EQUIP - N RECEPT'!AZ170</f>
        <v>0</v>
      </c>
      <c r="U151" s="338">
        <f>+'406- ENTREGA D EQUIP - N RECEPT'!BA170</f>
        <v>0</v>
      </c>
      <c r="V151" s="338">
        <f>+'406- ENTREGA D EQUIP - N RECEPT'!BB170</f>
        <v>0</v>
      </c>
      <c r="W151" s="338">
        <f>+'406- ENTREGA D EQUIP - N RECEPT'!BC170</f>
        <v>0</v>
      </c>
      <c r="X151" s="338">
        <f>+'406- ENTREGA D EQUIP - N RECEPT'!BD170</f>
        <v>0</v>
      </c>
      <c r="Y151" s="338">
        <f>+'406- ENTREGA D EQUIP - N RECEPT'!BE170</f>
        <v>0</v>
      </c>
      <c r="Z151" s="338">
        <f>+'406- ENTREGA D EQUIP - N RECEPT'!BF170</f>
        <v>0</v>
      </c>
      <c r="AA151" s="338">
        <f>+'406- ENTREGA D EQUIP - N RECEPT'!BG170</f>
        <v>0</v>
      </c>
      <c r="AB151" s="338">
        <f>+'406- ENTREGA D EQUIP - N RECEPT'!BH170</f>
        <v>0</v>
      </c>
      <c r="AC151" s="338">
        <f>+'406- ENTREGA D EQUIP - N RECEPT'!BI170</f>
        <v>0</v>
      </c>
      <c r="AD151" s="338">
        <f>+'406- ENTREGA D EQUIP - N RECEPT'!BJ170</f>
        <v>0</v>
      </c>
      <c r="AE151" s="338">
        <f>+'406- ENTREGA D EQUIP - N RECEPT'!BK170</f>
        <v>0</v>
      </c>
      <c r="AF151" s="338">
        <f>+'406- ENTREGA D EQUIP - N RECEPT'!BL170</f>
        <v>0</v>
      </c>
      <c r="AG151" s="338">
        <f>+'406- ENTREGA D EQUIP - N RECEPT'!BM170</f>
        <v>0</v>
      </c>
      <c r="AH151" s="338">
        <f>+'406- ENTREGA D EQUIP - N RECEPT'!BN170</f>
        <v>0</v>
      </c>
      <c r="AI151" s="338">
        <f>+'406- ENTREGA D EQUIP - N RECEPT'!BO170</f>
        <v>0</v>
      </c>
      <c r="AJ151" s="338">
        <f>+'406- ENTREGA D EQUIP - N RECEPT'!BP170</f>
        <v>0</v>
      </c>
      <c r="AK151" s="338">
        <f>+'406- ENTREGA D EQUIP - N RECEPT'!BQ170</f>
        <v>0</v>
      </c>
    </row>
    <row r="152" spans="1:37" hidden="1" x14ac:dyDescent="0.4">
      <c r="A152" s="303">
        <f>+'406- ENTREGA D EQUIP - N RECEPT'!B171</f>
        <v>0</v>
      </c>
      <c r="B152" s="303">
        <f>+'406- ENTREGA D EQUIP - N RECEPT'!F171</f>
        <v>0</v>
      </c>
      <c r="C152" s="303" t="str">
        <f>+delivery_events!C$4</f>
        <v/>
      </c>
      <c r="D152" s="414">
        <f>+'406- ENTREGA D EQUIP - N RECEPT'!AY$9</f>
        <v>0</v>
      </c>
      <c r="E152" s="541">
        <f>+'406- ENTREGA D EQUIP - N RECEPT'!AY$3</f>
        <v>0</v>
      </c>
      <c r="F152" s="541">
        <f>'406- ENTREGA D EQUIP - N RECEPT'!AJ$21</f>
        <v>0</v>
      </c>
      <c r="G152" s="541" t="e">
        <f>IFERROR(IFERROR(+VLOOKUP('406- ENTREGA D EQUIP - N RECEPT'!X171,localidades,2,FALSE),VLOOKUP('406- ENTREGA D EQUIP - N RECEPT'!AY156,localidades,2,FALSE)),VLOOKUP('406- ENTREGA D EQUIP - N RECEPT'!AY$5,district_codes,2,FALSE))</f>
        <v>#N/A</v>
      </c>
      <c r="H152" s="564">
        <f>+'406- ENTREGA D EQUIP - N RECEPT'!L171</f>
        <v>0</v>
      </c>
      <c r="I152" s="564">
        <f>+'406- ENTREGA D EQUIP - N RECEPT'!J171</f>
        <v>0</v>
      </c>
      <c r="J152" s="564">
        <f>IF(+'406- ENTREGA D EQUIP - N RECEPT'!X$21=0,'406- ENTREGA D EQUIP - N RECEPT'!AY$6,+'406- ENTREGA D EQUIP - N RECEPT'!X$21)</f>
        <v>0</v>
      </c>
      <c r="K152" s="564">
        <f>'406- ENTREGA D EQUIP - N RECEPT'!AB171</f>
        <v>0</v>
      </c>
      <c r="L152" s="338" t="str">
        <f>IFERROR(VLOOKUP(+'406- ENTREGA D EQUIP - N RECEPT'!AS$17,kites,3,FALSE),"Outro")</f>
        <v>Kit de mecanização + comercialização</v>
      </c>
      <c r="M152" s="338">
        <f>+'406- ENTREGA D EQUIP - N RECEPT'!AS171</f>
        <v>0</v>
      </c>
      <c r="N152" s="338">
        <f>+'406- ENTREGA D EQUIP - N RECEPT'!AT171</f>
        <v>0</v>
      </c>
      <c r="O152" s="338">
        <f>+'406- ENTREGA D EQUIP - N RECEPT'!AU171</f>
        <v>0</v>
      </c>
      <c r="P152" s="338">
        <f>+'406- ENTREGA D EQUIP - N RECEPT'!AV171</f>
        <v>0</v>
      </c>
      <c r="Q152" s="338">
        <f>+'406- ENTREGA D EQUIP - N RECEPT'!AW171</f>
        <v>0</v>
      </c>
      <c r="R152" s="338">
        <f>+'406- ENTREGA D EQUIP - N RECEPT'!AX171</f>
        <v>0</v>
      </c>
      <c r="S152" s="338">
        <f>+'406- ENTREGA D EQUIP - N RECEPT'!AY171</f>
        <v>0</v>
      </c>
      <c r="T152" s="338">
        <f>+'406- ENTREGA D EQUIP - N RECEPT'!AZ171</f>
        <v>0</v>
      </c>
      <c r="U152" s="338">
        <f>+'406- ENTREGA D EQUIP - N RECEPT'!BA171</f>
        <v>0</v>
      </c>
      <c r="V152" s="338">
        <f>+'406- ENTREGA D EQUIP - N RECEPT'!BB171</f>
        <v>0</v>
      </c>
      <c r="W152" s="338">
        <f>+'406- ENTREGA D EQUIP - N RECEPT'!BC171</f>
        <v>0</v>
      </c>
      <c r="X152" s="338">
        <f>+'406- ENTREGA D EQUIP - N RECEPT'!BD171</f>
        <v>0</v>
      </c>
      <c r="Y152" s="338">
        <f>+'406- ENTREGA D EQUIP - N RECEPT'!BE171</f>
        <v>0</v>
      </c>
      <c r="Z152" s="338">
        <f>+'406- ENTREGA D EQUIP - N RECEPT'!BF171</f>
        <v>0</v>
      </c>
      <c r="AA152" s="338">
        <f>+'406- ENTREGA D EQUIP - N RECEPT'!BG171</f>
        <v>0</v>
      </c>
      <c r="AB152" s="338">
        <f>+'406- ENTREGA D EQUIP - N RECEPT'!BH171</f>
        <v>0</v>
      </c>
      <c r="AC152" s="338">
        <f>+'406- ENTREGA D EQUIP - N RECEPT'!BI171</f>
        <v>0</v>
      </c>
      <c r="AD152" s="338">
        <f>+'406- ENTREGA D EQUIP - N RECEPT'!BJ171</f>
        <v>0</v>
      </c>
      <c r="AE152" s="338">
        <f>+'406- ENTREGA D EQUIP - N RECEPT'!BK171</f>
        <v>0</v>
      </c>
      <c r="AF152" s="338">
        <f>+'406- ENTREGA D EQUIP - N RECEPT'!BL171</f>
        <v>0</v>
      </c>
      <c r="AG152" s="338">
        <f>+'406- ENTREGA D EQUIP - N RECEPT'!BM171</f>
        <v>0</v>
      </c>
      <c r="AH152" s="338">
        <f>+'406- ENTREGA D EQUIP - N RECEPT'!BN171</f>
        <v>0</v>
      </c>
      <c r="AI152" s="338">
        <f>+'406- ENTREGA D EQUIP - N RECEPT'!BO171</f>
        <v>0</v>
      </c>
      <c r="AJ152" s="338">
        <f>+'406- ENTREGA D EQUIP - N RECEPT'!BP171</f>
        <v>0</v>
      </c>
      <c r="AK152" s="338">
        <f>+'406- ENTREGA D EQUIP - N RECEPT'!BQ171</f>
        <v>0</v>
      </c>
    </row>
    <row r="153" spans="1:37" hidden="1" x14ac:dyDescent="0.4">
      <c r="A153" s="303">
        <f>+'406- ENTREGA D EQUIP - N RECEPT'!B172</f>
        <v>0</v>
      </c>
      <c r="B153" s="303">
        <f>+'406- ENTREGA D EQUIP - N RECEPT'!F172</f>
        <v>0</v>
      </c>
      <c r="C153" s="303" t="str">
        <f>+delivery_events!C$4</f>
        <v/>
      </c>
      <c r="D153" s="414">
        <f>+'406- ENTREGA D EQUIP - N RECEPT'!AY$9</f>
        <v>0</v>
      </c>
      <c r="E153" s="541">
        <f>+'406- ENTREGA D EQUIP - N RECEPT'!AY$3</f>
        <v>0</v>
      </c>
      <c r="F153" s="541">
        <f>'406- ENTREGA D EQUIP - N RECEPT'!AJ$21</f>
        <v>0</v>
      </c>
      <c r="G153" s="541" t="e">
        <f>IFERROR(IFERROR(+VLOOKUP('406- ENTREGA D EQUIP - N RECEPT'!X172,localidades,2,FALSE),VLOOKUP('406- ENTREGA D EQUIP - N RECEPT'!AY157,localidades,2,FALSE)),VLOOKUP('406- ENTREGA D EQUIP - N RECEPT'!AY$5,district_codes,2,FALSE))</f>
        <v>#N/A</v>
      </c>
      <c r="H153" s="564">
        <f>+'406- ENTREGA D EQUIP - N RECEPT'!L172</f>
        <v>0</v>
      </c>
      <c r="I153" s="564">
        <f>+'406- ENTREGA D EQUIP - N RECEPT'!J172</f>
        <v>0</v>
      </c>
      <c r="J153" s="564">
        <f>IF(+'406- ENTREGA D EQUIP - N RECEPT'!X$21=0,'406- ENTREGA D EQUIP - N RECEPT'!AY$6,+'406- ENTREGA D EQUIP - N RECEPT'!X$21)</f>
        <v>0</v>
      </c>
      <c r="K153" s="564">
        <f>'406- ENTREGA D EQUIP - N RECEPT'!AB172</f>
        <v>0</v>
      </c>
      <c r="L153" s="338" t="str">
        <f>IFERROR(VLOOKUP(+'406- ENTREGA D EQUIP - N RECEPT'!AS$17,kites,3,FALSE),"Outro")</f>
        <v>Kit de mecanização + comercialização</v>
      </c>
      <c r="M153" s="338">
        <f>+'406- ENTREGA D EQUIP - N RECEPT'!AS172</f>
        <v>0</v>
      </c>
      <c r="N153" s="338">
        <f>+'406- ENTREGA D EQUIP - N RECEPT'!AT172</f>
        <v>0</v>
      </c>
      <c r="O153" s="338">
        <f>+'406- ENTREGA D EQUIP - N RECEPT'!AU172</f>
        <v>0</v>
      </c>
      <c r="P153" s="338">
        <f>+'406- ENTREGA D EQUIP - N RECEPT'!AV172</f>
        <v>0</v>
      </c>
      <c r="Q153" s="338">
        <f>+'406- ENTREGA D EQUIP - N RECEPT'!AW172</f>
        <v>0</v>
      </c>
      <c r="R153" s="338">
        <f>+'406- ENTREGA D EQUIP - N RECEPT'!AX172</f>
        <v>0</v>
      </c>
      <c r="S153" s="338">
        <f>+'406- ENTREGA D EQUIP - N RECEPT'!AY172</f>
        <v>0</v>
      </c>
      <c r="T153" s="338">
        <f>+'406- ENTREGA D EQUIP - N RECEPT'!AZ172</f>
        <v>0</v>
      </c>
      <c r="U153" s="338">
        <f>+'406- ENTREGA D EQUIP - N RECEPT'!BA172</f>
        <v>0</v>
      </c>
      <c r="V153" s="338">
        <f>+'406- ENTREGA D EQUIP - N RECEPT'!BB172</f>
        <v>0</v>
      </c>
      <c r="W153" s="338">
        <f>+'406- ENTREGA D EQUIP - N RECEPT'!BC172</f>
        <v>0</v>
      </c>
      <c r="X153" s="338">
        <f>+'406- ENTREGA D EQUIP - N RECEPT'!BD172</f>
        <v>0</v>
      </c>
      <c r="Y153" s="338">
        <f>+'406- ENTREGA D EQUIP - N RECEPT'!BE172</f>
        <v>0</v>
      </c>
      <c r="Z153" s="338">
        <f>+'406- ENTREGA D EQUIP - N RECEPT'!BF172</f>
        <v>0</v>
      </c>
      <c r="AA153" s="338">
        <f>+'406- ENTREGA D EQUIP - N RECEPT'!BG172</f>
        <v>0</v>
      </c>
      <c r="AB153" s="338">
        <f>+'406- ENTREGA D EQUIP - N RECEPT'!BH172</f>
        <v>0</v>
      </c>
      <c r="AC153" s="338">
        <f>+'406- ENTREGA D EQUIP - N RECEPT'!BI172</f>
        <v>0</v>
      </c>
      <c r="AD153" s="338">
        <f>+'406- ENTREGA D EQUIP - N RECEPT'!BJ172</f>
        <v>0</v>
      </c>
      <c r="AE153" s="338">
        <f>+'406- ENTREGA D EQUIP - N RECEPT'!BK172</f>
        <v>0</v>
      </c>
      <c r="AF153" s="338">
        <f>+'406- ENTREGA D EQUIP - N RECEPT'!BL172</f>
        <v>0</v>
      </c>
      <c r="AG153" s="338">
        <f>+'406- ENTREGA D EQUIP - N RECEPT'!BM172</f>
        <v>0</v>
      </c>
      <c r="AH153" s="338">
        <f>+'406- ENTREGA D EQUIP - N RECEPT'!BN172</f>
        <v>0</v>
      </c>
      <c r="AI153" s="338">
        <f>+'406- ENTREGA D EQUIP - N RECEPT'!BO172</f>
        <v>0</v>
      </c>
      <c r="AJ153" s="338">
        <f>+'406- ENTREGA D EQUIP - N RECEPT'!BP172</f>
        <v>0</v>
      </c>
      <c r="AK153" s="338">
        <f>+'406- ENTREGA D EQUIP - N RECEPT'!BQ172</f>
        <v>0</v>
      </c>
    </row>
    <row r="154" spans="1:37" hidden="1" x14ac:dyDescent="0.4">
      <c r="A154" s="303">
        <f>+'406- ENTREGA D EQUIP - N RECEPT'!B173</f>
        <v>0</v>
      </c>
      <c r="B154" s="303">
        <f>+'406- ENTREGA D EQUIP - N RECEPT'!F173</f>
        <v>0</v>
      </c>
      <c r="C154" s="303" t="str">
        <f>+delivery_events!C$4</f>
        <v/>
      </c>
      <c r="D154" s="414">
        <f>+'406- ENTREGA D EQUIP - N RECEPT'!AY$9</f>
        <v>0</v>
      </c>
      <c r="E154" s="541">
        <f>+'406- ENTREGA D EQUIP - N RECEPT'!AY$3</f>
        <v>0</v>
      </c>
      <c r="F154" s="541">
        <f>'406- ENTREGA D EQUIP - N RECEPT'!AJ$21</f>
        <v>0</v>
      </c>
      <c r="G154" s="541" t="e">
        <f>IFERROR(IFERROR(+VLOOKUP('406- ENTREGA D EQUIP - N RECEPT'!X173,localidades,2,FALSE),VLOOKUP('406- ENTREGA D EQUIP - N RECEPT'!AY158,localidades,2,FALSE)),VLOOKUP('406- ENTREGA D EQUIP - N RECEPT'!AY$5,district_codes,2,FALSE))</f>
        <v>#N/A</v>
      </c>
      <c r="H154" s="564">
        <f>+'406- ENTREGA D EQUIP - N RECEPT'!L173</f>
        <v>0</v>
      </c>
      <c r="I154" s="564">
        <f>+'406- ENTREGA D EQUIP - N RECEPT'!J173</f>
        <v>0</v>
      </c>
      <c r="J154" s="564">
        <f>IF(+'406- ENTREGA D EQUIP - N RECEPT'!X$21=0,'406- ENTREGA D EQUIP - N RECEPT'!AY$6,+'406- ENTREGA D EQUIP - N RECEPT'!X$21)</f>
        <v>0</v>
      </c>
      <c r="K154" s="564">
        <f>'406- ENTREGA D EQUIP - N RECEPT'!AB173</f>
        <v>0</v>
      </c>
      <c r="L154" s="338" t="str">
        <f>IFERROR(VLOOKUP(+'406- ENTREGA D EQUIP - N RECEPT'!AS$17,kites,3,FALSE),"Outro")</f>
        <v>Kit de mecanização + comercialização</v>
      </c>
      <c r="M154" s="338">
        <f>+'406- ENTREGA D EQUIP - N RECEPT'!AS173</f>
        <v>0</v>
      </c>
      <c r="N154" s="338">
        <f>+'406- ENTREGA D EQUIP - N RECEPT'!AT173</f>
        <v>0</v>
      </c>
      <c r="O154" s="338">
        <f>+'406- ENTREGA D EQUIP - N RECEPT'!AU173</f>
        <v>0</v>
      </c>
      <c r="P154" s="338">
        <f>+'406- ENTREGA D EQUIP - N RECEPT'!AV173</f>
        <v>0</v>
      </c>
      <c r="Q154" s="338">
        <f>+'406- ENTREGA D EQUIP - N RECEPT'!AW173</f>
        <v>0</v>
      </c>
      <c r="R154" s="338">
        <f>+'406- ENTREGA D EQUIP - N RECEPT'!AX173</f>
        <v>0</v>
      </c>
      <c r="S154" s="338">
        <f>+'406- ENTREGA D EQUIP - N RECEPT'!AY173</f>
        <v>0</v>
      </c>
      <c r="T154" s="338">
        <f>+'406- ENTREGA D EQUIP - N RECEPT'!AZ173</f>
        <v>0</v>
      </c>
      <c r="U154" s="338">
        <f>+'406- ENTREGA D EQUIP - N RECEPT'!BA173</f>
        <v>0</v>
      </c>
      <c r="V154" s="338">
        <f>+'406- ENTREGA D EQUIP - N RECEPT'!BB173</f>
        <v>0</v>
      </c>
      <c r="W154" s="338">
        <f>+'406- ENTREGA D EQUIP - N RECEPT'!BC173</f>
        <v>0</v>
      </c>
      <c r="X154" s="338">
        <f>+'406- ENTREGA D EQUIP - N RECEPT'!BD173</f>
        <v>0</v>
      </c>
      <c r="Y154" s="338">
        <f>+'406- ENTREGA D EQUIP - N RECEPT'!BE173</f>
        <v>0</v>
      </c>
      <c r="Z154" s="338">
        <f>+'406- ENTREGA D EQUIP - N RECEPT'!BF173</f>
        <v>0</v>
      </c>
      <c r="AA154" s="338">
        <f>+'406- ENTREGA D EQUIP - N RECEPT'!BG173</f>
        <v>0</v>
      </c>
      <c r="AB154" s="338">
        <f>+'406- ENTREGA D EQUIP - N RECEPT'!BH173</f>
        <v>0</v>
      </c>
      <c r="AC154" s="338">
        <f>+'406- ENTREGA D EQUIP - N RECEPT'!BI173</f>
        <v>0</v>
      </c>
      <c r="AD154" s="338">
        <f>+'406- ENTREGA D EQUIP - N RECEPT'!BJ173</f>
        <v>0</v>
      </c>
      <c r="AE154" s="338">
        <f>+'406- ENTREGA D EQUIP - N RECEPT'!BK173</f>
        <v>0</v>
      </c>
      <c r="AF154" s="338">
        <f>+'406- ENTREGA D EQUIP - N RECEPT'!BL173</f>
        <v>0</v>
      </c>
      <c r="AG154" s="338">
        <f>+'406- ENTREGA D EQUIP - N RECEPT'!BM173</f>
        <v>0</v>
      </c>
      <c r="AH154" s="338">
        <f>+'406- ENTREGA D EQUIP - N RECEPT'!BN173</f>
        <v>0</v>
      </c>
      <c r="AI154" s="338">
        <f>+'406- ENTREGA D EQUIP - N RECEPT'!BO173</f>
        <v>0</v>
      </c>
      <c r="AJ154" s="338">
        <f>+'406- ENTREGA D EQUIP - N RECEPT'!BP173</f>
        <v>0</v>
      </c>
      <c r="AK154" s="338">
        <f>+'406- ENTREGA D EQUIP - N RECEPT'!BQ173</f>
        <v>0</v>
      </c>
    </row>
    <row r="155" spans="1:37" hidden="1" x14ac:dyDescent="0.4">
      <c r="A155" s="303">
        <f>+'406- ENTREGA D EQUIP - N RECEPT'!B174</f>
        <v>0</v>
      </c>
      <c r="B155" s="303">
        <f>+'406- ENTREGA D EQUIP - N RECEPT'!F174</f>
        <v>0</v>
      </c>
      <c r="C155" s="303" t="str">
        <f>+delivery_events!C$4</f>
        <v/>
      </c>
      <c r="D155" s="414">
        <f>+'406- ENTREGA D EQUIP - N RECEPT'!AY$9</f>
        <v>0</v>
      </c>
      <c r="E155" s="541">
        <f>+'406- ENTREGA D EQUIP - N RECEPT'!AY$3</f>
        <v>0</v>
      </c>
      <c r="F155" s="541">
        <f>'406- ENTREGA D EQUIP - N RECEPT'!AJ$21</f>
        <v>0</v>
      </c>
      <c r="G155" s="541" t="e">
        <f>IFERROR(IFERROR(+VLOOKUP('406- ENTREGA D EQUIP - N RECEPT'!X174,localidades,2,FALSE),VLOOKUP('406- ENTREGA D EQUIP - N RECEPT'!AY159,localidades,2,FALSE)),VLOOKUP('406- ENTREGA D EQUIP - N RECEPT'!AY$5,district_codes,2,FALSE))</f>
        <v>#N/A</v>
      </c>
      <c r="H155" s="564">
        <f>+'406- ENTREGA D EQUIP - N RECEPT'!L174</f>
        <v>0</v>
      </c>
      <c r="I155" s="564">
        <f>+'406- ENTREGA D EQUIP - N RECEPT'!J174</f>
        <v>0</v>
      </c>
      <c r="J155" s="564">
        <f>IF(+'406- ENTREGA D EQUIP - N RECEPT'!X$21=0,'406- ENTREGA D EQUIP - N RECEPT'!AY$6,+'406- ENTREGA D EQUIP - N RECEPT'!X$21)</f>
        <v>0</v>
      </c>
      <c r="K155" s="564">
        <f>'406- ENTREGA D EQUIP - N RECEPT'!AB174</f>
        <v>0</v>
      </c>
      <c r="L155" s="338" t="str">
        <f>IFERROR(VLOOKUP(+'406- ENTREGA D EQUIP - N RECEPT'!AS$17,kites,3,FALSE),"Outro")</f>
        <v>Kit de mecanização + comercialização</v>
      </c>
      <c r="M155" s="338">
        <f>+'406- ENTREGA D EQUIP - N RECEPT'!AS174</f>
        <v>0</v>
      </c>
      <c r="N155" s="338">
        <f>+'406- ENTREGA D EQUIP - N RECEPT'!AT174</f>
        <v>0</v>
      </c>
      <c r="O155" s="338">
        <f>+'406- ENTREGA D EQUIP - N RECEPT'!AU174</f>
        <v>0</v>
      </c>
      <c r="P155" s="338">
        <f>+'406- ENTREGA D EQUIP - N RECEPT'!AV174</f>
        <v>0</v>
      </c>
      <c r="Q155" s="338">
        <f>+'406- ENTREGA D EQUIP - N RECEPT'!AW174</f>
        <v>0</v>
      </c>
      <c r="R155" s="338">
        <f>+'406- ENTREGA D EQUIP - N RECEPT'!AX174</f>
        <v>0</v>
      </c>
      <c r="S155" s="338">
        <f>+'406- ENTREGA D EQUIP - N RECEPT'!AY174</f>
        <v>0</v>
      </c>
      <c r="T155" s="338">
        <f>+'406- ENTREGA D EQUIP - N RECEPT'!AZ174</f>
        <v>0</v>
      </c>
      <c r="U155" s="338">
        <f>+'406- ENTREGA D EQUIP - N RECEPT'!BA174</f>
        <v>0</v>
      </c>
      <c r="V155" s="338">
        <f>+'406- ENTREGA D EQUIP - N RECEPT'!BB174</f>
        <v>0</v>
      </c>
      <c r="W155" s="338">
        <f>+'406- ENTREGA D EQUIP - N RECEPT'!BC174</f>
        <v>0</v>
      </c>
      <c r="X155" s="338">
        <f>+'406- ENTREGA D EQUIP - N RECEPT'!BD174</f>
        <v>0</v>
      </c>
      <c r="Y155" s="338">
        <f>+'406- ENTREGA D EQUIP - N RECEPT'!BE174</f>
        <v>0</v>
      </c>
      <c r="Z155" s="338">
        <f>+'406- ENTREGA D EQUIP - N RECEPT'!BF174</f>
        <v>0</v>
      </c>
      <c r="AA155" s="338">
        <f>+'406- ENTREGA D EQUIP - N RECEPT'!BG174</f>
        <v>0</v>
      </c>
      <c r="AB155" s="338">
        <f>+'406- ENTREGA D EQUIP - N RECEPT'!BH174</f>
        <v>0</v>
      </c>
      <c r="AC155" s="338">
        <f>+'406- ENTREGA D EQUIP - N RECEPT'!BI174</f>
        <v>0</v>
      </c>
      <c r="AD155" s="338">
        <f>+'406- ENTREGA D EQUIP - N RECEPT'!BJ174</f>
        <v>0</v>
      </c>
      <c r="AE155" s="338">
        <f>+'406- ENTREGA D EQUIP - N RECEPT'!BK174</f>
        <v>0</v>
      </c>
      <c r="AF155" s="338">
        <f>+'406- ENTREGA D EQUIP - N RECEPT'!BL174</f>
        <v>0</v>
      </c>
      <c r="AG155" s="338">
        <f>+'406- ENTREGA D EQUIP - N RECEPT'!BM174</f>
        <v>0</v>
      </c>
      <c r="AH155" s="338">
        <f>+'406- ENTREGA D EQUIP - N RECEPT'!BN174</f>
        <v>0</v>
      </c>
      <c r="AI155" s="338">
        <f>+'406- ENTREGA D EQUIP - N RECEPT'!BO174</f>
        <v>0</v>
      </c>
      <c r="AJ155" s="338">
        <f>+'406- ENTREGA D EQUIP - N RECEPT'!BP174</f>
        <v>0</v>
      </c>
      <c r="AK155" s="338">
        <f>+'406- ENTREGA D EQUIP - N RECEPT'!BQ174</f>
        <v>0</v>
      </c>
    </row>
    <row r="159" spans="1:37" x14ac:dyDescent="0.4">
      <c r="A159" s="303" t="s">
        <v>3188</v>
      </c>
      <c r="B159" s="303" t="s">
        <v>3188</v>
      </c>
      <c r="C159" s="303" t="s">
        <v>3190</v>
      </c>
      <c r="D159" s="303" t="s">
        <v>3189</v>
      </c>
      <c r="E159" s="303" t="s">
        <v>3190</v>
      </c>
      <c r="F159" s="303" t="s">
        <v>3188</v>
      </c>
      <c r="G159" s="303" t="s">
        <v>3190</v>
      </c>
      <c r="H159" s="303" t="s">
        <v>3190</v>
      </c>
      <c r="I159" s="303" t="s">
        <v>3188</v>
      </c>
      <c r="J159" s="303" t="s">
        <v>3188</v>
      </c>
      <c r="K159" s="303" t="s">
        <v>3188</v>
      </c>
      <c r="L159" s="303" t="s">
        <v>3188</v>
      </c>
      <c r="M159" s="303" t="s">
        <v>3190</v>
      </c>
      <c r="N159" s="303" t="s">
        <v>3190</v>
      </c>
      <c r="O159" s="303" t="s">
        <v>3190</v>
      </c>
      <c r="P159" s="303" t="s">
        <v>3190</v>
      </c>
      <c r="Q159" s="303" t="s">
        <v>3190</v>
      </c>
      <c r="R159" s="303" t="s">
        <v>3190</v>
      </c>
      <c r="S159" s="303" t="s">
        <v>3190</v>
      </c>
      <c r="T159" s="303" t="s">
        <v>3190</v>
      </c>
      <c r="U159" s="303" t="s">
        <v>3190</v>
      </c>
      <c r="V159" s="303" t="s">
        <v>3190</v>
      </c>
      <c r="W159" s="303" t="s">
        <v>3190</v>
      </c>
      <c r="X159" s="303" t="s">
        <v>3190</v>
      </c>
      <c r="Y159" s="303" t="s">
        <v>3190</v>
      </c>
      <c r="Z159" s="303" t="s">
        <v>3190</v>
      </c>
      <c r="AA159" s="303" t="s">
        <v>3190</v>
      </c>
      <c r="AB159" s="303" t="s">
        <v>3190</v>
      </c>
      <c r="AC159" s="303" t="s">
        <v>3190</v>
      </c>
      <c r="AD159" s="303" t="s">
        <v>3190</v>
      </c>
      <c r="AE159" s="303" t="s">
        <v>3190</v>
      </c>
      <c r="AF159" s="303" t="s">
        <v>3190</v>
      </c>
      <c r="AG159" s="303" t="s">
        <v>3190</v>
      </c>
      <c r="AH159" s="303" t="s">
        <v>3190</v>
      </c>
      <c r="AI159" s="303" t="s">
        <v>3190</v>
      </c>
      <c r="AJ159" s="303" t="s">
        <v>3190</v>
      </c>
      <c r="AK159" s="303" t="s">
        <v>3190</v>
      </c>
    </row>
    <row r="163" spans="1:37" x14ac:dyDescent="0.4">
      <c r="A163" s="303" t="s">
        <v>3451</v>
      </c>
      <c r="B163" s="303" t="s">
        <v>3451</v>
      </c>
      <c r="C163" s="303">
        <v>40201030</v>
      </c>
      <c r="D163" s="414">
        <v>45106</v>
      </c>
      <c r="E163" s="303">
        <v>111144444</v>
      </c>
      <c r="F163" s="303" t="s">
        <v>3451</v>
      </c>
      <c r="G163" s="303">
        <v>3060105</v>
      </c>
      <c r="H163" s="303">
        <v>1900</v>
      </c>
      <c r="I163" s="303" t="s">
        <v>1293</v>
      </c>
      <c r="J163" s="303" t="s">
        <v>3451</v>
      </c>
      <c r="K163" s="303" t="s">
        <v>3451</v>
      </c>
      <c r="L163" s="338" t="s">
        <v>3451</v>
      </c>
      <c r="M163" s="338">
        <v>1</v>
      </c>
      <c r="N163" s="338">
        <v>1</v>
      </c>
      <c r="O163" s="338">
        <v>0</v>
      </c>
      <c r="P163" s="338">
        <v>0</v>
      </c>
      <c r="Q163" s="338">
        <v>0</v>
      </c>
      <c r="R163" s="338">
        <v>0</v>
      </c>
      <c r="S163" s="338">
        <v>0</v>
      </c>
      <c r="T163" s="338">
        <v>0</v>
      </c>
      <c r="U163" s="338">
        <v>0</v>
      </c>
      <c r="V163" s="338">
        <v>1</v>
      </c>
      <c r="W163" s="338">
        <v>0</v>
      </c>
      <c r="X163" s="338">
        <v>1</v>
      </c>
      <c r="Y163" s="338">
        <v>1</v>
      </c>
      <c r="Z163" s="338">
        <v>0</v>
      </c>
      <c r="AA163" s="338">
        <v>0</v>
      </c>
      <c r="AB163" s="338">
        <v>0</v>
      </c>
      <c r="AC163" s="338">
        <v>0</v>
      </c>
      <c r="AD163" s="338">
        <v>0</v>
      </c>
      <c r="AE163" s="338">
        <v>0</v>
      </c>
      <c r="AF163" s="338">
        <v>0</v>
      </c>
      <c r="AG163" s="338">
        <v>0</v>
      </c>
      <c r="AH163" s="338">
        <v>0</v>
      </c>
      <c r="AI163" s="338">
        <v>0</v>
      </c>
      <c r="AJ163" s="338">
        <v>0</v>
      </c>
      <c r="AK163" s="338">
        <v>0</v>
      </c>
    </row>
    <row r="164" spans="1:37" x14ac:dyDescent="0.4">
      <c r="A164" s="303" t="str">
        <f>"c('"&amp;_xlfn.TEXTJOIN("', '",,159:159)&amp;"')"</f>
        <v>c('text', 'text', 'numeric', 'date', 'numeric', 'text', 'numeric', 'numeric', 'text', 'text', 'text', 'text', 'numeric', 'numeric', 'numeric', 'numeric', 'numeric', 'numeric', 'numeric', 'numeric', 'numeric', 'numeric', 'numeric', 'numeric', 'numeric', 'numeric', 'numeric', 'numeric', 'numeric', 'numeric', 'numeric', 'numeric', 'numeric', 'numeric', 'numeric', 'numeric', 'numeric')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868E24-0E65-44DA-9B31-B87F3E1C6118}">
  <sheetPr codeName="Sheet31">
    <tabColor rgb="FF00B050"/>
  </sheetPr>
  <dimension ref="A1:AD1634"/>
  <sheetViews>
    <sheetView showGridLines="0" zoomScale="81" zoomScaleNormal="81" workbookViewId="0">
      <selection activeCell="V23" sqref="V23:AF24"/>
    </sheetView>
  </sheetViews>
  <sheetFormatPr defaultColWidth="9.19921875" defaultRowHeight="13.5" x14ac:dyDescent="0.35"/>
  <cols>
    <col min="1" max="1" width="14.6640625" style="493" customWidth="1"/>
    <col min="2" max="2" width="14.9296875" style="493" customWidth="1"/>
    <col min="3" max="3" width="19.1328125" style="496" customWidth="1"/>
    <col min="4" max="4" width="15.06640625" style="493" customWidth="1"/>
    <col min="5" max="5" width="10.1328125" style="494" bestFit="1" customWidth="1"/>
    <col min="6" max="6" width="6.3984375" style="495" bestFit="1" customWidth="1"/>
    <col min="7" max="7" width="11.1328125" style="494" bestFit="1" customWidth="1"/>
    <col min="8" max="8" width="12.59765625" style="494" customWidth="1"/>
    <col min="9" max="9" width="10.59765625" style="494" customWidth="1"/>
    <col min="10" max="10" width="12.6640625" style="632" customWidth="1"/>
    <col min="11" max="11" width="8.33203125" style="494" bestFit="1" customWidth="1"/>
    <col min="12" max="12" width="9.06640625" style="494" customWidth="1"/>
    <col min="13" max="13" width="9.53125" style="495" bestFit="1" customWidth="1"/>
    <col min="14" max="14" width="16.73046875" style="495" bestFit="1" customWidth="1"/>
    <col min="15" max="19" width="5.265625" style="495" bestFit="1" customWidth="1"/>
    <col min="20" max="20" width="9.265625" style="493" bestFit="1" customWidth="1"/>
    <col min="21" max="21" width="10.796875" style="493" bestFit="1" customWidth="1"/>
    <col min="22" max="22" width="30" style="493" bestFit="1" customWidth="1"/>
    <col min="23" max="23" width="7.59765625" style="493" bestFit="1" customWidth="1"/>
    <col min="24" max="24" width="12" style="493" bestFit="1" customWidth="1"/>
    <col min="25" max="25" width="11.6640625" style="494" bestFit="1" customWidth="1"/>
    <col min="26" max="26" width="13.33203125" style="493" bestFit="1" customWidth="1"/>
    <col min="27" max="27" width="14.46484375" style="493" customWidth="1"/>
    <col min="28" max="29" width="9.19921875" style="493"/>
    <col min="30" max="30" width="63.06640625" style="493" bestFit="1" customWidth="1"/>
    <col min="31" max="16384" width="9.19921875" style="493"/>
  </cols>
  <sheetData>
    <row r="1" spans="1:27" ht="17.649999999999999" customHeight="1" x14ac:dyDescent="0.35">
      <c r="A1" s="501" t="s">
        <v>1870</v>
      </c>
      <c r="B1" s="501" t="s">
        <v>1871</v>
      </c>
      <c r="C1" s="504" t="s">
        <v>1912</v>
      </c>
      <c r="D1" s="501" t="s">
        <v>1869</v>
      </c>
      <c r="E1" s="502" t="s">
        <v>1863</v>
      </c>
      <c r="F1" s="503" t="s">
        <v>1864</v>
      </c>
      <c r="G1" s="502" t="s">
        <v>1868</v>
      </c>
      <c r="H1" s="502" t="s">
        <v>1873</v>
      </c>
      <c r="I1" s="502" t="s">
        <v>1862</v>
      </c>
      <c r="J1" s="631" t="s">
        <v>1865</v>
      </c>
      <c r="K1" s="502" t="s">
        <v>1881</v>
      </c>
      <c r="L1" s="502" t="s">
        <v>1880</v>
      </c>
      <c r="M1" s="503" t="s">
        <v>1879</v>
      </c>
      <c r="N1" s="503" t="s">
        <v>2574</v>
      </c>
      <c r="O1" s="503" t="s">
        <v>1874</v>
      </c>
      <c r="P1" s="503" t="s">
        <v>1875</v>
      </c>
      <c r="Q1" s="503" t="s">
        <v>1876</v>
      </c>
      <c r="R1" s="503" t="s">
        <v>1877</v>
      </c>
      <c r="S1" s="503" t="s">
        <v>1878</v>
      </c>
      <c r="T1" s="501" t="s">
        <v>1866</v>
      </c>
      <c r="U1" s="501" t="s">
        <v>1867</v>
      </c>
      <c r="V1" s="501" t="s">
        <v>2590</v>
      </c>
      <c r="W1" s="505" t="s">
        <v>2658</v>
      </c>
      <c r="X1" s="505" t="s">
        <v>3154</v>
      </c>
      <c r="Y1" s="506" t="s">
        <v>2096</v>
      </c>
      <c r="Z1" s="493" t="s">
        <v>3177</v>
      </c>
      <c r="AA1" s="493" t="s">
        <v>3176</v>
      </c>
    </row>
    <row r="3" spans="1:27" hidden="1" x14ac:dyDescent="0.35">
      <c r="C3" s="640" t="s">
        <v>2579</v>
      </c>
    </row>
    <row r="4" spans="1:27" hidden="1" x14ac:dyDescent="0.35">
      <c r="A4" s="493">
        <f>+'406- ENTREGA D EQUIP - N RECEPT'!B21</f>
        <v>0</v>
      </c>
      <c r="B4" s="493">
        <f>+'406- ENTREGA D EQUIP - N RECEPT'!F21</f>
        <v>0</v>
      </c>
      <c r="C4" s="496" t="str" cm="1">
        <f t="array" aca="1" ref="C4" ca="1">IFERROR(VLOOKUP('406- ENTREGA D EQUIP - N RECEPT'!X21,localidades,2,FALSE),IFERROR(IFERROR(IFERRPR(VLOOKUP(+'406- ENTREGA D EQUIP - N RECEPT'!X21,localidades,2,FALSE),VLOOKUP('406- ENTREGA D EQUIP - N RECEPT'!$AY$6,localidades,2,FALSE)),VLOOKUP('406- ENTREGA D EQUIP - N RECEPT'!$AY$5,district_codes,2,FALSE)),""))</f>
        <v/>
      </c>
      <c r="D4" s="493">
        <f>+'406- ENTREGA D EQUIP - N RECEPT'!AB21</f>
        <v>0</v>
      </c>
      <c r="E4" s="494">
        <f>+'406- ENTREGA D EQUIP - N RECEPT'!J21</f>
        <v>0</v>
      </c>
      <c r="F4" s="495">
        <f>+'406- ENTREGA D EQUIP - N RECEPT'!L21</f>
        <v>0</v>
      </c>
      <c r="I4" s="494" t="str">
        <f>IFERROR(+IFERROR(VLOOKUP('406- ENTREGA D EQUIP - N RECEPT'!AY6,localidades,2,FALSE),VLOOKUP('406- ENTREGA D EQUIP - N RECEPT'!AY5,district_codes,2,FALSE)),"")</f>
        <v/>
      </c>
      <c r="J4" s="632">
        <f>+'406- ENTREGA D EQUIP - N RECEPT'!$AY9</f>
        <v>0</v>
      </c>
      <c r="M4" s="495">
        <f>+'406- ENTREGA D EQUIP - N RECEPT'!$R21</f>
        <v>0</v>
      </c>
      <c r="N4" s="495">
        <f>+'407- ENTREGA D EQUIP - 1 RECEPT'!A$14</f>
        <v>0</v>
      </c>
      <c r="T4" s="493">
        <f>+'406- ENTREGA D EQUIP - N RECEPT'!AF21</f>
        <v>0</v>
      </c>
      <c r="U4" s="493">
        <f>+'406- ENTREGA D EQUIP - N RECEPT'!AH21</f>
        <v>0</v>
      </c>
      <c r="V4" s="493" t="str">
        <f>VLOOKUP(+'406- ENTREGA D EQUIP - N RECEPT'!$AS$17,kites,3,FALSE)</f>
        <v>Kit de mecanização + comercialização</v>
      </c>
      <c r="Y4" s="494">
        <f>+'406- ENTREGA D EQUIP - N RECEPT'!$AY$3</f>
        <v>0</v>
      </c>
    </row>
    <row r="5" spans="1:27" hidden="1" x14ac:dyDescent="0.35">
      <c r="A5" s="493">
        <f>+'406- ENTREGA D EQUIP - N RECEPT'!B22</f>
        <v>0</v>
      </c>
      <c r="B5" s="493">
        <f>+'406- ENTREGA D EQUIP - N RECEPT'!F22</f>
        <v>0</v>
      </c>
      <c r="C5" s="496" t="str" cm="1">
        <f t="array" aca="1" ref="C5" ca="1">IFERROR(VLOOKUP('406- ENTREGA D EQUIP - N RECEPT'!X22,localidades,2,FALSE),IFERROR(IFERROR(IFERRPR(VLOOKUP(+'406- ENTREGA D EQUIP - N RECEPT'!X22,localidades,2,FALSE),VLOOKUP('406- ENTREGA D EQUIP - N RECEPT'!$AY$6,localidades,2,FALSE)),VLOOKUP('406- ENTREGA D EQUIP - N RECEPT'!$AY$5,district_codes,2,FALSE)),""))</f>
        <v/>
      </c>
      <c r="D5" s="493">
        <f>+'406- ENTREGA D EQUIP - N RECEPT'!AB22</f>
        <v>0</v>
      </c>
      <c r="E5" s="494">
        <f>+'406- ENTREGA D EQUIP - N RECEPT'!J22</f>
        <v>0</v>
      </c>
      <c r="F5" s="495">
        <f>+'406- ENTREGA D EQUIP - N RECEPT'!L22</f>
        <v>0</v>
      </c>
      <c r="I5" s="494" t="str">
        <f>IFERROR(+IFERROR(VLOOKUP('406- ENTREGA D EQUIP - N RECEPT'!AY7,localidades,2,FALSE),VLOOKUP('406- ENTREGA D EQUIP - N RECEPT'!AY6,district_codes,2,FALSE)),"")</f>
        <v/>
      </c>
      <c r="J5" s="632">
        <f>+'406- ENTREGA D EQUIP - N RECEPT'!$AY10</f>
        <v>0</v>
      </c>
      <c r="M5" s="495">
        <f>+'406- ENTREGA D EQUIP - N RECEPT'!$R22</f>
        <v>0</v>
      </c>
      <c r="N5" s="495">
        <f>+'407- ENTREGA D EQUIP - 1 RECEPT'!A$14</f>
        <v>0</v>
      </c>
      <c r="T5" s="493">
        <f>+'406- ENTREGA D EQUIP - N RECEPT'!AF22</f>
        <v>0</v>
      </c>
      <c r="U5" s="493">
        <f>+'406- ENTREGA D EQUIP - N RECEPT'!AH22</f>
        <v>0</v>
      </c>
      <c r="V5" s="493" t="str">
        <f>VLOOKUP(+'406- ENTREGA D EQUIP - N RECEPT'!$AS$17,kites,3,FALSE)</f>
        <v>Kit de mecanização + comercialização</v>
      </c>
      <c r="Y5" s="494">
        <f>+'406- ENTREGA D EQUIP - N RECEPT'!$AY$3</f>
        <v>0</v>
      </c>
    </row>
    <row r="6" spans="1:27" hidden="1" x14ac:dyDescent="0.35">
      <c r="A6" s="493">
        <f>+'406- ENTREGA D EQUIP - N RECEPT'!B23</f>
        <v>0</v>
      </c>
      <c r="B6" s="493">
        <f>+'406- ENTREGA D EQUIP - N RECEPT'!F23</f>
        <v>0</v>
      </c>
      <c r="C6" s="496" t="str" cm="1">
        <f t="array" aca="1" ref="C6" ca="1">IFERROR(VLOOKUP('406- ENTREGA D EQUIP - N RECEPT'!X23,localidades,2,FALSE),IFERROR(IFERROR(IFERRPR(VLOOKUP(+'406- ENTREGA D EQUIP - N RECEPT'!X23,localidades,2,FALSE),VLOOKUP('406- ENTREGA D EQUIP - N RECEPT'!$AY$6,localidades,2,FALSE)),VLOOKUP('406- ENTREGA D EQUIP - N RECEPT'!$AY$5,district_codes,2,FALSE)),""))</f>
        <v/>
      </c>
      <c r="D6" s="493">
        <f>+'406- ENTREGA D EQUIP - N RECEPT'!AB23</f>
        <v>0</v>
      </c>
      <c r="E6" s="494">
        <f>+'406- ENTREGA D EQUIP - N RECEPT'!J23</f>
        <v>0</v>
      </c>
      <c r="F6" s="495">
        <f>+'406- ENTREGA D EQUIP - N RECEPT'!L23</f>
        <v>0</v>
      </c>
      <c r="I6" s="494" t="str">
        <f>IFERROR(+IFERROR(VLOOKUP('406- ENTREGA D EQUIP - N RECEPT'!AY9,localidades,2,FALSE),VLOOKUP('406- ENTREGA D EQUIP - N RECEPT'!AY7,district_codes,2,FALSE)),"")</f>
        <v/>
      </c>
      <c r="J6" s="632">
        <f>+'406- ENTREGA D EQUIP - N RECEPT'!$AY17</f>
        <v>0</v>
      </c>
      <c r="M6" s="495">
        <f>+'406- ENTREGA D EQUIP - N RECEPT'!$R23</f>
        <v>0</v>
      </c>
      <c r="N6" s="495">
        <f>+'407- ENTREGA D EQUIP - 1 RECEPT'!A$14</f>
        <v>0</v>
      </c>
      <c r="T6" s="493">
        <f>+'406- ENTREGA D EQUIP - N RECEPT'!AF23</f>
        <v>0</v>
      </c>
      <c r="U6" s="493">
        <f>+'406- ENTREGA D EQUIP - N RECEPT'!AH23</f>
        <v>0</v>
      </c>
      <c r="V6" s="493" t="str">
        <f>VLOOKUP(+'406- ENTREGA D EQUIP - N RECEPT'!$AS$17,kites,3,FALSE)</f>
        <v>Kit de mecanização + comercialização</v>
      </c>
      <c r="Y6" s="494">
        <f>+'406- ENTREGA D EQUIP - N RECEPT'!$AY$3</f>
        <v>0</v>
      </c>
    </row>
    <row r="7" spans="1:27" hidden="1" x14ac:dyDescent="0.35">
      <c r="A7" s="493">
        <f>+'406- ENTREGA D EQUIP - N RECEPT'!B24</f>
        <v>0</v>
      </c>
      <c r="B7" s="493">
        <f>+'406- ENTREGA D EQUIP - N RECEPT'!F24</f>
        <v>0</v>
      </c>
      <c r="C7" s="496" t="str" cm="1">
        <f t="array" aca="1" ref="C7" ca="1">IFERROR(VLOOKUP('406- ENTREGA D EQUIP - N RECEPT'!X24,localidades,2,FALSE),IFERROR(IFERROR(IFERRPR(VLOOKUP(+'406- ENTREGA D EQUIP - N RECEPT'!X24,localidades,2,FALSE),VLOOKUP('406- ENTREGA D EQUIP - N RECEPT'!$AY$6,localidades,2,FALSE)),VLOOKUP('406- ENTREGA D EQUIP - N RECEPT'!$AY$5,district_codes,2,FALSE)),""))</f>
        <v/>
      </c>
      <c r="D7" s="493">
        <f>+'406- ENTREGA D EQUIP - N RECEPT'!AB24</f>
        <v>0</v>
      </c>
      <c r="E7" s="494">
        <f>+'406- ENTREGA D EQUIP - N RECEPT'!J24</f>
        <v>0</v>
      </c>
      <c r="F7" s="495">
        <f>+'406- ENTREGA D EQUIP - N RECEPT'!L24</f>
        <v>0</v>
      </c>
      <c r="I7" s="494" t="str">
        <f>IFERROR(+IFERROR(VLOOKUP('406- ENTREGA D EQUIP - N RECEPT'!AY10,localidades,2,FALSE),VLOOKUP('406- ENTREGA D EQUIP - N RECEPT'!AY9,district_codes,2,FALSE)),"")</f>
        <v/>
      </c>
      <c r="J7" s="632">
        <f>+'406- ENTREGA D EQUIP - N RECEPT'!$AY18</f>
        <v>7</v>
      </c>
      <c r="M7" s="495">
        <f>+'406- ENTREGA D EQUIP - N RECEPT'!$R24</f>
        <v>0</v>
      </c>
      <c r="N7" s="495">
        <f>+'407- ENTREGA D EQUIP - 1 RECEPT'!A$14</f>
        <v>0</v>
      </c>
      <c r="T7" s="493">
        <f>+'406- ENTREGA D EQUIP - N RECEPT'!AF24</f>
        <v>0</v>
      </c>
      <c r="U7" s="493">
        <f>+'406- ENTREGA D EQUIP - N RECEPT'!AH24</f>
        <v>0</v>
      </c>
      <c r="V7" s="493" t="str">
        <f>VLOOKUP(+'406- ENTREGA D EQUIP - N RECEPT'!$AS$17,kites,3,FALSE)</f>
        <v>Kit de mecanização + comercialização</v>
      </c>
      <c r="Y7" s="494">
        <f>+'406- ENTREGA D EQUIP - N RECEPT'!$AY$3</f>
        <v>0</v>
      </c>
    </row>
    <row r="8" spans="1:27" hidden="1" x14ac:dyDescent="0.35">
      <c r="A8" s="493">
        <f>+'406- ENTREGA D EQUIP - N RECEPT'!B25</f>
        <v>0</v>
      </c>
      <c r="B8" s="493">
        <f>+'406- ENTREGA D EQUIP - N RECEPT'!F25</f>
        <v>0</v>
      </c>
      <c r="C8" s="496" t="str" cm="1">
        <f t="array" aca="1" ref="C8" ca="1">IFERROR(VLOOKUP('406- ENTREGA D EQUIP - N RECEPT'!X25,localidades,2,FALSE),IFERROR(IFERROR(IFERRPR(VLOOKUP(+'406- ENTREGA D EQUIP - N RECEPT'!X25,localidades,2,FALSE),VLOOKUP('406- ENTREGA D EQUIP - N RECEPT'!$AY$6,localidades,2,FALSE)),VLOOKUP('406- ENTREGA D EQUIP - N RECEPT'!$AY$5,district_codes,2,FALSE)),""))</f>
        <v/>
      </c>
      <c r="D8" s="493">
        <f>+'406- ENTREGA D EQUIP - N RECEPT'!AB25</f>
        <v>0</v>
      </c>
      <c r="E8" s="494">
        <f>+'406- ENTREGA D EQUIP - N RECEPT'!J25</f>
        <v>0</v>
      </c>
      <c r="F8" s="495">
        <f>+'406- ENTREGA D EQUIP - N RECEPT'!L25</f>
        <v>0</v>
      </c>
      <c r="I8" s="494" t="str">
        <f>IFERROR(+IFERROR(VLOOKUP('406- ENTREGA D EQUIP - N RECEPT'!AY17,localidades,2,FALSE),VLOOKUP('406- ENTREGA D EQUIP - N RECEPT'!AY10,district_codes,2,FALSE)),"")</f>
        <v/>
      </c>
      <c r="J8" s="632" t="str">
        <f>+'406- ENTREGA D EQUIP - N RECEPT'!$AY19</f>
        <v>SACOS CEBOLA (MIL)</v>
      </c>
      <c r="M8" s="495">
        <f>+'406- ENTREGA D EQUIP - N RECEPT'!$R25</f>
        <v>0</v>
      </c>
      <c r="N8" s="495">
        <f>+'407- ENTREGA D EQUIP - 1 RECEPT'!A$14</f>
        <v>0</v>
      </c>
      <c r="T8" s="493">
        <f>+'406- ENTREGA D EQUIP - N RECEPT'!AF25</f>
        <v>0</v>
      </c>
      <c r="U8" s="493">
        <f>+'406- ENTREGA D EQUIP - N RECEPT'!AH25</f>
        <v>0</v>
      </c>
      <c r="V8" s="493" t="str">
        <f>VLOOKUP(+'406- ENTREGA D EQUIP - N RECEPT'!$AS$17,kites,3,FALSE)</f>
        <v>Kit de mecanização + comercialização</v>
      </c>
      <c r="Y8" s="494">
        <f>+'406- ENTREGA D EQUIP - N RECEPT'!$AY$3</f>
        <v>0</v>
      </c>
    </row>
    <row r="9" spans="1:27" hidden="1" x14ac:dyDescent="0.35">
      <c r="A9" s="493">
        <f>+'406- ENTREGA D EQUIP - N RECEPT'!B26</f>
        <v>0</v>
      </c>
      <c r="B9" s="493">
        <f>+'406- ENTREGA D EQUIP - N RECEPT'!F26</f>
        <v>0</v>
      </c>
      <c r="C9" s="496" t="str" cm="1">
        <f t="array" aca="1" ref="C9" ca="1">IFERROR(VLOOKUP('406- ENTREGA D EQUIP - N RECEPT'!X26,localidades,2,FALSE),IFERROR(IFERROR(IFERRPR(VLOOKUP(+'406- ENTREGA D EQUIP - N RECEPT'!X26,localidades,2,FALSE),VLOOKUP('406- ENTREGA D EQUIP - N RECEPT'!$AY$6,localidades,2,FALSE)),VLOOKUP('406- ENTREGA D EQUIP - N RECEPT'!$AY$5,district_codes,2,FALSE)),""))</f>
        <v/>
      </c>
      <c r="D9" s="493">
        <f>+'406- ENTREGA D EQUIP - N RECEPT'!AB26</f>
        <v>0</v>
      </c>
      <c r="E9" s="494">
        <f>+'406- ENTREGA D EQUIP - N RECEPT'!J26</f>
        <v>0</v>
      </c>
      <c r="F9" s="495">
        <f>+'406- ENTREGA D EQUIP - N RECEPT'!L26</f>
        <v>0</v>
      </c>
      <c r="I9" s="494" t="str">
        <f>IFERROR(+IFERROR(VLOOKUP('406- ENTREGA D EQUIP - N RECEPT'!AY18,localidades,2,FALSE),VLOOKUP('406- ENTREGA D EQUIP - N RECEPT'!AY17,district_codes,2,FALSE)),"")</f>
        <v/>
      </c>
      <c r="J9" s="632">
        <f>+'406- ENTREGA D EQUIP - N RECEPT'!$AY20</f>
        <v>0</v>
      </c>
      <c r="M9" s="495">
        <f>+'406- ENTREGA D EQUIP - N RECEPT'!$R26</f>
        <v>0</v>
      </c>
      <c r="N9" s="495">
        <f>+'407- ENTREGA D EQUIP - 1 RECEPT'!A$14</f>
        <v>0</v>
      </c>
      <c r="T9" s="493">
        <f>+'406- ENTREGA D EQUIP - N RECEPT'!AF26</f>
        <v>0</v>
      </c>
      <c r="U9" s="493">
        <f>+'406- ENTREGA D EQUIP - N RECEPT'!AH26</f>
        <v>0</v>
      </c>
      <c r="V9" s="493" t="str">
        <f>VLOOKUP(+'406- ENTREGA D EQUIP - N RECEPT'!$AS$17,kites,3,FALSE)</f>
        <v>Kit de mecanização + comercialização</v>
      </c>
      <c r="Y9" s="494">
        <f>+'406- ENTREGA D EQUIP - N RECEPT'!$AY$3</f>
        <v>0</v>
      </c>
    </row>
    <row r="10" spans="1:27" hidden="1" x14ac:dyDescent="0.35">
      <c r="A10" s="493">
        <f>+'406- ENTREGA D EQUIP - N RECEPT'!B27</f>
        <v>0</v>
      </c>
      <c r="B10" s="493">
        <f>+'406- ENTREGA D EQUIP - N RECEPT'!F27</f>
        <v>0</v>
      </c>
      <c r="C10" s="496" t="str" cm="1">
        <f t="array" aca="1" ref="C10" ca="1">IFERROR(VLOOKUP('406- ENTREGA D EQUIP - N RECEPT'!X27,localidades,2,FALSE),IFERROR(IFERROR(IFERRPR(VLOOKUP(+'406- ENTREGA D EQUIP - N RECEPT'!X27,localidades,2,FALSE),VLOOKUP('406- ENTREGA D EQUIP - N RECEPT'!$AY$6,localidades,2,FALSE)),VLOOKUP('406- ENTREGA D EQUIP - N RECEPT'!$AY$5,district_codes,2,FALSE)),""))</f>
        <v/>
      </c>
      <c r="D10" s="493">
        <f>+'406- ENTREGA D EQUIP - N RECEPT'!AB27</f>
        <v>0</v>
      </c>
      <c r="E10" s="494">
        <f>+'406- ENTREGA D EQUIP - N RECEPT'!J27</f>
        <v>0</v>
      </c>
      <c r="F10" s="495">
        <f>+'406- ENTREGA D EQUIP - N RECEPT'!L27</f>
        <v>0</v>
      </c>
      <c r="I10" s="494" t="str">
        <f>IFERROR(+IFERROR(VLOOKUP('406- ENTREGA D EQUIP - N RECEPT'!AY19,localidades,2,FALSE),VLOOKUP('406- ENTREGA D EQUIP - N RECEPT'!AY18,district_codes,2,FALSE)),"")</f>
        <v/>
      </c>
      <c r="J10" s="632">
        <f>+'406- ENTREGA D EQUIP - N RECEPT'!$AY21</f>
        <v>0</v>
      </c>
      <c r="M10" s="495">
        <f>+'406- ENTREGA D EQUIP - N RECEPT'!$R27</f>
        <v>0</v>
      </c>
      <c r="N10" s="495">
        <f>+'407- ENTREGA D EQUIP - 1 RECEPT'!A$14</f>
        <v>0</v>
      </c>
      <c r="T10" s="493">
        <f>+'406- ENTREGA D EQUIP - N RECEPT'!AF27</f>
        <v>0</v>
      </c>
      <c r="U10" s="493">
        <f>+'406- ENTREGA D EQUIP - N RECEPT'!AH27</f>
        <v>0</v>
      </c>
      <c r="V10" s="493" t="str">
        <f>VLOOKUP(+'406- ENTREGA D EQUIP - N RECEPT'!$AS$17,kites,3,FALSE)</f>
        <v>Kit de mecanização + comercialização</v>
      </c>
      <c r="Y10" s="494">
        <f>+'406- ENTREGA D EQUIP - N RECEPT'!$AY$3</f>
        <v>0</v>
      </c>
    </row>
    <row r="11" spans="1:27" hidden="1" x14ac:dyDescent="0.35">
      <c r="A11" s="493">
        <f>+'406- ENTREGA D EQUIP - N RECEPT'!B28</f>
        <v>0</v>
      </c>
      <c r="B11" s="493">
        <f>+'406- ENTREGA D EQUIP - N RECEPT'!F28</f>
        <v>0</v>
      </c>
      <c r="C11" s="496" t="str" cm="1">
        <f t="array" aca="1" ref="C11" ca="1">IFERROR(VLOOKUP('406- ENTREGA D EQUIP - N RECEPT'!X28,localidades,2,FALSE),IFERROR(IFERROR(IFERRPR(VLOOKUP(+'406- ENTREGA D EQUIP - N RECEPT'!X28,localidades,2,FALSE),VLOOKUP('406- ENTREGA D EQUIP - N RECEPT'!$AY$6,localidades,2,FALSE)),VLOOKUP('406- ENTREGA D EQUIP - N RECEPT'!$AY$5,district_codes,2,FALSE)),""))</f>
        <v/>
      </c>
      <c r="D11" s="493">
        <f>+'406- ENTREGA D EQUIP - N RECEPT'!AB28</f>
        <v>0</v>
      </c>
      <c r="E11" s="494">
        <f>+'406- ENTREGA D EQUIP - N RECEPT'!J28</f>
        <v>0</v>
      </c>
      <c r="F11" s="495">
        <f>+'406- ENTREGA D EQUIP - N RECEPT'!L28</f>
        <v>0</v>
      </c>
      <c r="I11" s="494" t="str">
        <f>IFERROR(+IFERROR(VLOOKUP('406- ENTREGA D EQUIP - N RECEPT'!AY20,localidades,2,FALSE),VLOOKUP('406- ENTREGA D EQUIP - N RECEPT'!AY19,district_codes,2,FALSE)),"")</f>
        <v/>
      </c>
      <c r="J11" s="632">
        <f>+'406- ENTREGA D EQUIP - N RECEPT'!$AY22</f>
        <v>0</v>
      </c>
      <c r="M11" s="495">
        <f>+'406- ENTREGA D EQUIP - N RECEPT'!$R28</f>
        <v>0</v>
      </c>
      <c r="N11" s="495">
        <f>+'407- ENTREGA D EQUIP - 1 RECEPT'!A$14</f>
        <v>0</v>
      </c>
      <c r="T11" s="493">
        <f>+'406- ENTREGA D EQUIP - N RECEPT'!AF28</f>
        <v>0</v>
      </c>
      <c r="U11" s="493">
        <f>+'406- ENTREGA D EQUIP - N RECEPT'!AH28</f>
        <v>0</v>
      </c>
      <c r="V11" s="493" t="str">
        <f>VLOOKUP(+'406- ENTREGA D EQUIP - N RECEPT'!$AS$17,kites,3,FALSE)</f>
        <v>Kit de mecanização + comercialização</v>
      </c>
      <c r="Y11" s="494">
        <f>+'406- ENTREGA D EQUIP - N RECEPT'!$AY$3</f>
        <v>0</v>
      </c>
    </row>
    <row r="12" spans="1:27" hidden="1" x14ac:dyDescent="0.35">
      <c r="A12" s="493">
        <f>+'406- ENTREGA D EQUIP - N RECEPT'!B29</f>
        <v>0</v>
      </c>
      <c r="B12" s="493">
        <f>+'406- ENTREGA D EQUIP - N RECEPT'!F29</f>
        <v>0</v>
      </c>
      <c r="C12" s="496" t="str" cm="1">
        <f t="array" aca="1" ref="C12" ca="1">IFERROR(VLOOKUP('406- ENTREGA D EQUIP - N RECEPT'!X29,localidades,2,FALSE),IFERROR(IFERROR(IFERRPR(VLOOKUP(+'406- ENTREGA D EQUIP - N RECEPT'!X29,localidades,2,FALSE),VLOOKUP('406- ENTREGA D EQUIP - N RECEPT'!$AY$6,localidades,2,FALSE)),VLOOKUP('406- ENTREGA D EQUIP - N RECEPT'!$AY$5,district_codes,2,FALSE)),""))</f>
        <v/>
      </c>
      <c r="D12" s="493">
        <f>+'406- ENTREGA D EQUIP - N RECEPT'!AB29</f>
        <v>0</v>
      </c>
      <c r="E12" s="494">
        <f>+'406- ENTREGA D EQUIP - N RECEPT'!J29</f>
        <v>0</v>
      </c>
      <c r="F12" s="495">
        <f>+'406- ENTREGA D EQUIP - N RECEPT'!L29</f>
        <v>0</v>
      </c>
      <c r="I12" s="494" t="str">
        <f>IFERROR(+IFERROR(VLOOKUP('406- ENTREGA D EQUIP - N RECEPT'!AY21,localidades,2,FALSE),VLOOKUP('406- ENTREGA D EQUIP - N RECEPT'!AY20,district_codes,2,FALSE)),"")</f>
        <v/>
      </c>
      <c r="J12" s="632">
        <f>+'406- ENTREGA D EQUIP - N RECEPT'!$AY23</f>
        <v>0</v>
      </c>
      <c r="M12" s="495">
        <f>+'406- ENTREGA D EQUIP - N RECEPT'!$R29</f>
        <v>0</v>
      </c>
      <c r="N12" s="495">
        <f>+'407- ENTREGA D EQUIP - 1 RECEPT'!A$14</f>
        <v>0</v>
      </c>
      <c r="T12" s="493">
        <f>+'406- ENTREGA D EQUIP - N RECEPT'!AF29</f>
        <v>0</v>
      </c>
      <c r="U12" s="493">
        <f>+'406- ENTREGA D EQUIP - N RECEPT'!AH29</f>
        <v>0</v>
      </c>
      <c r="V12" s="493" t="str">
        <f>VLOOKUP(+'406- ENTREGA D EQUIP - N RECEPT'!$AS$17,kites,3,FALSE)</f>
        <v>Kit de mecanização + comercialização</v>
      </c>
      <c r="Y12" s="494">
        <f>+'406- ENTREGA D EQUIP - N RECEPT'!$AY$3</f>
        <v>0</v>
      </c>
    </row>
    <row r="13" spans="1:27" hidden="1" x14ac:dyDescent="0.35">
      <c r="A13" s="493">
        <f>+'406- ENTREGA D EQUIP - N RECEPT'!B30</f>
        <v>0</v>
      </c>
      <c r="B13" s="493">
        <f>+'406- ENTREGA D EQUIP - N RECEPT'!F30</f>
        <v>0</v>
      </c>
      <c r="C13" s="496" t="str" cm="1">
        <f t="array" aca="1" ref="C13" ca="1">IFERROR(VLOOKUP('406- ENTREGA D EQUIP - N RECEPT'!X30,localidades,2,FALSE),IFERROR(IFERROR(IFERRPR(VLOOKUP(+'406- ENTREGA D EQUIP - N RECEPT'!X30,localidades,2,FALSE),VLOOKUP('406- ENTREGA D EQUIP - N RECEPT'!$AY$6,localidades,2,FALSE)),VLOOKUP('406- ENTREGA D EQUIP - N RECEPT'!$AY$5,district_codes,2,FALSE)),""))</f>
        <v/>
      </c>
      <c r="D13" s="493">
        <f>+'406- ENTREGA D EQUIP - N RECEPT'!AB30</f>
        <v>0</v>
      </c>
      <c r="E13" s="494">
        <f>+'406- ENTREGA D EQUIP - N RECEPT'!J30</f>
        <v>0</v>
      </c>
      <c r="F13" s="495">
        <f>+'406- ENTREGA D EQUIP - N RECEPT'!L30</f>
        <v>0</v>
      </c>
      <c r="I13" s="494" t="str">
        <f>IFERROR(+IFERROR(VLOOKUP('406- ENTREGA D EQUIP - N RECEPT'!AY22,localidades,2,FALSE),VLOOKUP('406- ENTREGA D EQUIP - N RECEPT'!AY21,district_codes,2,FALSE)),"")</f>
        <v/>
      </c>
      <c r="J13" s="632">
        <f>+'406- ENTREGA D EQUIP - N RECEPT'!$AY24</f>
        <v>0</v>
      </c>
      <c r="M13" s="495">
        <f>+'406- ENTREGA D EQUIP - N RECEPT'!$R30</f>
        <v>0</v>
      </c>
      <c r="N13" s="495">
        <f>+'407- ENTREGA D EQUIP - 1 RECEPT'!A$14</f>
        <v>0</v>
      </c>
      <c r="T13" s="493">
        <f>+'406- ENTREGA D EQUIP - N RECEPT'!AF30</f>
        <v>0</v>
      </c>
      <c r="U13" s="493">
        <f>+'406- ENTREGA D EQUIP - N RECEPT'!AH30</f>
        <v>0</v>
      </c>
      <c r="V13" s="493" t="str">
        <f>VLOOKUP(+'406- ENTREGA D EQUIP - N RECEPT'!$AS$17,kites,3,FALSE)</f>
        <v>Kit de mecanização + comercialização</v>
      </c>
      <c r="Y13" s="494">
        <f>+'406- ENTREGA D EQUIP - N RECEPT'!$AY$3</f>
        <v>0</v>
      </c>
    </row>
    <row r="14" spans="1:27" hidden="1" x14ac:dyDescent="0.35">
      <c r="A14" s="493">
        <f>+'406- ENTREGA D EQUIP - N RECEPT'!B31</f>
        <v>0</v>
      </c>
      <c r="B14" s="493">
        <f>+'406- ENTREGA D EQUIP - N RECEPT'!F31</f>
        <v>0</v>
      </c>
      <c r="C14" s="496" t="str" cm="1">
        <f t="array" aca="1" ref="C14" ca="1">IFERROR(VLOOKUP('406- ENTREGA D EQUIP - N RECEPT'!X31,localidades,2,FALSE),IFERROR(IFERROR(IFERRPR(VLOOKUP(+'406- ENTREGA D EQUIP - N RECEPT'!X31,localidades,2,FALSE),VLOOKUP('406- ENTREGA D EQUIP - N RECEPT'!$AY$6,localidades,2,FALSE)),VLOOKUP('406- ENTREGA D EQUIP - N RECEPT'!$AY$5,district_codes,2,FALSE)),""))</f>
        <v/>
      </c>
      <c r="D14" s="493">
        <f>+'406- ENTREGA D EQUIP - N RECEPT'!AB31</f>
        <v>0</v>
      </c>
      <c r="E14" s="494">
        <f>+'406- ENTREGA D EQUIP - N RECEPT'!J31</f>
        <v>0</v>
      </c>
      <c r="F14" s="495">
        <f>+'406- ENTREGA D EQUIP - N RECEPT'!L31</f>
        <v>0</v>
      </c>
      <c r="I14" s="494" t="str">
        <f>IFERROR(+IFERROR(VLOOKUP('406- ENTREGA D EQUIP - N RECEPT'!AY23,localidades,2,FALSE),VLOOKUP('406- ENTREGA D EQUIP - N RECEPT'!AY22,district_codes,2,FALSE)),"")</f>
        <v/>
      </c>
      <c r="J14" s="632">
        <f>+'406- ENTREGA D EQUIP - N RECEPT'!$AY25</f>
        <v>0</v>
      </c>
      <c r="M14" s="495">
        <f>+'406- ENTREGA D EQUIP - N RECEPT'!$R31</f>
        <v>0</v>
      </c>
      <c r="N14" s="495">
        <f>+'407- ENTREGA D EQUIP - 1 RECEPT'!A$14</f>
        <v>0</v>
      </c>
      <c r="T14" s="493">
        <f>+'406- ENTREGA D EQUIP - N RECEPT'!AF31</f>
        <v>0</v>
      </c>
      <c r="U14" s="493">
        <f>+'406- ENTREGA D EQUIP - N RECEPT'!AH31</f>
        <v>0</v>
      </c>
      <c r="V14" s="493" t="str">
        <f>VLOOKUP(+'406- ENTREGA D EQUIP - N RECEPT'!$AS$17,kites,3,FALSE)</f>
        <v>Kit de mecanização + comercialização</v>
      </c>
      <c r="Y14" s="494">
        <f>+'406- ENTREGA D EQUIP - N RECEPT'!$AY$3</f>
        <v>0</v>
      </c>
    </row>
    <row r="15" spans="1:27" hidden="1" x14ac:dyDescent="0.35">
      <c r="A15" s="493">
        <f>+'406- ENTREGA D EQUIP - N RECEPT'!B32</f>
        <v>0</v>
      </c>
      <c r="B15" s="493">
        <f>+'406- ENTREGA D EQUIP - N RECEPT'!F32</f>
        <v>0</v>
      </c>
      <c r="C15" s="496" t="str" cm="1">
        <f t="array" aca="1" ref="C15" ca="1">IFERROR(VLOOKUP('406- ENTREGA D EQUIP - N RECEPT'!X32,localidades,2,FALSE),IFERROR(IFERROR(IFERRPR(VLOOKUP(+'406- ENTREGA D EQUIP - N RECEPT'!X32,localidades,2,FALSE),VLOOKUP('406- ENTREGA D EQUIP - N RECEPT'!$AY$6,localidades,2,FALSE)),VLOOKUP('406- ENTREGA D EQUIP - N RECEPT'!$AY$5,district_codes,2,FALSE)),""))</f>
        <v/>
      </c>
      <c r="D15" s="493">
        <f>+'406- ENTREGA D EQUIP - N RECEPT'!AB32</f>
        <v>0</v>
      </c>
      <c r="E15" s="494">
        <f>+'406- ENTREGA D EQUIP - N RECEPT'!J32</f>
        <v>0</v>
      </c>
      <c r="F15" s="495">
        <f>+'406- ENTREGA D EQUIP - N RECEPT'!L32</f>
        <v>0</v>
      </c>
      <c r="I15" s="494" t="str">
        <f>IFERROR(+IFERROR(VLOOKUP('406- ENTREGA D EQUIP - N RECEPT'!AY24,localidades,2,FALSE),VLOOKUP('406- ENTREGA D EQUIP - N RECEPT'!AY23,district_codes,2,FALSE)),"")</f>
        <v/>
      </c>
      <c r="J15" s="632">
        <f>+'406- ENTREGA D EQUIP - N RECEPT'!$AY26</f>
        <v>0</v>
      </c>
      <c r="M15" s="495">
        <f>+'406- ENTREGA D EQUIP - N RECEPT'!$R32</f>
        <v>0</v>
      </c>
      <c r="N15" s="495">
        <f>+'407- ENTREGA D EQUIP - 1 RECEPT'!A$14</f>
        <v>0</v>
      </c>
      <c r="T15" s="493">
        <f>+'406- ENTREGA D EQUIP - N RECEPT'!AF32</f>
        <v>0</v>
      </c>
      <c r="U15" s="493">
        <f>+'406- ENTREGA D EQUIP - N RECEPT'!AH32</f>
        <v>0</v>
      </c>
      <c r="V15" s="493" t="str">
        <f>VLOOKUP(+'406- ENTREGA D EQUIP - N RECEPT'!$AS$17,kites,3,FALSE)</f>
        <v>Kit de mecanização + comercialização</v>
      </c>
      <c r="Y15" s="494">
        <f>+'406- ENTREGA D EQUIP - N RECEPT'!$AY$3</f>
        <v>0</v>
      </c>
    </row>
    <row r="16" spans="1:27" hidden="1" x14ac:dyDescent="0.35">
      <c r="A16" s="493">
        <f>+'406- ENTREGA D EQUIP - N RECEPT'!B33</f>
        <v>0</v>
      </c>
      <c r="B16" s="493">
        <f>+'406- ENTREGA D EQUIP - N RECEPT'!F33</f>
        <v>0</v>
      </c>
      <c r="C16" s="496" t="str" cm="1">
        <f t="array" aca="1" ref="C16" ca="1">IFERROR(VLOOKUP('406- ENTREGA D EQUIP - N RECEPT'!X33,localidades,2,FALSE),IFERROR(IFERROR(IFERRPR(VLOOKUP(+'406- ENTREGA D EQUIP - N RECEPT'!X33,localidades,2,FALSE),VLOOKUP('406- ENTREGA D EQUIP - N RECEPT'!$AY$6,localidades,2,FALSE)),VLOOKUP('406- ENTREGA D EQUIP - N RECEPT'!$AY$5,district_codes,2,FALSE)),""))</f>
        <v/>
      </c>
      <c r="D16" s="493">
        <f>+'406- ENTREGA D EQUIP - N RECEPT'!AB33</f>
        <v>0</v>
      </c>
      <c r="E16" s="494">
        <f>+'406- ENTREGA D EQUIP - N RECEPT'!J33</f>
        <v>0</v>
      </c>
      <c r="F16" s="495">
        <f>+'406- ENTREGA D EQUIP - N RECEPT'!L33</f>
        <v>0</v>
      </c>
      <c r="I16" s="494" t="str">
        <f>IFERROR(+IFERROR(VLOOKUP('406- ENTREGA D EQUIP - N RECEPT'!AY25,localidades,2,FALSE),VLOOKUP('406- ENTREGA D EQUIP - N RECEPT'!AY24,district_codes,2,FALSE)),"")</f>
        <v/>
      </c>
      <c r="J16" s="632">
        <f>+'406- ENTREGA D EQUIP - N RECEPT'!$AY27</f>
        <v>0</v>
      </c>
      <c r="M16" s="495">
        <f>+'406- ENTREGA D EQUIP - N RECEPT'!$R33</f>
        <v>0</v>
      </c>
      <c r="N16" s="495">
        <f>+'407- ENTREGA D EQUIP - 1 RECEPT'!A$14</f>
        <v>0</v>
      </c>
      <c r="T16" s="493">
        <f>+'406- ENTREGA D EQUIP - N RECEPT'!AF33</f>
        <v>0</v>
      </c>
      <c r="U16" s="493">
        <f>+'406- ENTREGA D EQUIP - N RECEPT'!AH33</f>
        <v>0</v>
      </c>
      <c r="V16" s="493" t="str">
        <f>VLOOKUP(+'406- ENTREGA D EQUIP - N RECEPT'!$AS$17,kites,3,FALSE)</f>
        <v>Kit de mecanização + comercialização</v>
      </c>
      <c r="Y16" s="494">
        <f>+'406- ENTREGA D EQUIP - N RECEPT'!$AY$3</f>
        <v>0</v>
      </c>
    </row>
    <row r="17" spans="1:30" hidden="1" x14ac:dyDescent="0.35">
      <c r="A17" s="493">
        <f>+'406- ENTREGA D EQUIP - N RECEPT'!B34</f>
        <v>0</v>
      </c>
      <c r="B17" s="493">
        <f>+'406- ENTREGA D EQUIP - N RECEPT'!F34</f>
        <v>0</v>
      </c>
      <c r="C17" s="496" t="str" cm="1">
        <f t="array" aca="1" ref="C17" ca="1">IFERROR(VLOOKUP('406- ENTREGA D EQUIP - N RECEPT'!X34,localidades,2,FALSE),IFERROR(IFERROR(IFERRPR(VLOOKUP(+'406- ENTREGA D EQUIP - N RECEPT'!X34,localidades,2,FALSE),VLOOKUP('406- ENTREGA D EQUIP - N RECEPT'!$AY$6,localidades,2,FALSE)),VLOOKUP('406- ENTREGA D EQUIP - N RECEPT'!$AY$5,district_codes,2,FALSE)),""))</f>
        <v/>
      </c>
      <c r="D17" s="493">
        <f>+'406- ENTREGA D EQUIP - N RECEPT'!AB34</f>
        <v>0</v>
      </c>
      <c r="E17" s="494">
        <f>+'406- ENTREGA D EQUIP - N RECEPT'!J34</f>
        <v>0</v>
      </c>
      <c r="F17" s="495">
        <f>+'406- ENTREGA D EQUIP - N RECEPT'!L34</f>
        <v>0</v>
      </c>
      <c r="I17" s="494" t="str">
        <f>IFERROR(+IFERROR(VLOOKUP('406- ENTREGA D EQUIP - N RECEPT'!AY26,localidades,2,FALSE),VLOOKUP('406- ENTREGA D EQUIP - N RECEPT'!AY25,district_codes,2,FALSE)),"")</f>
        <v/>
      </c>
      <c r="J17" s="632">
        <f>+'406- ENTREGA D EQUIP - N RECEPT'!$AY28</f>
        <v>0</v>
      </c>
      <c r="M17" s="495">
        <f>+'406- ENTREGA D EQUIP - N RECEPT'!$R34</f>
        <v>0</v>
      </c>
      <c r="N17" s="495">
        <f>+'407- ENTREGA D EQUIP - 1 RECEPT'!A$14</f>
        <v>0</v>
      </c>
      <c r="T17" s="493">
        <f>+'406- ENTREGA D EQUIP - N RECEPT'!AF34</f>
        <v>0</v>
      </c>
      <c r="U17" s="493">
        <f>+'406- ENTREGA D EQUIP - N RECEPT'!AH34</f>
        <v>0</v>
      </c>
      <c r="V17" s="493" t="str">
        <f>VLOOKUP(+'406- ENTREGA D EQUIP - N RECEPT'!$AS$17,kites,3,FALSE)</f>
        <v>Kit de mecanização + comercialização</v>
      </c>
      <c r="Y17" s="494">
        <f>+'406- ENTREGA D EQUIP - N RECEPT'!$AY$3</f>
        <v>0</v>
      </c>
    </row>
    <row r="18" spans="1:30" hidden="1" x14ac:dyDescent="0.35">
      <c r="A18" s="493">
        <f>+'406- ENTREGA D EQUIP - N RECEPT'!B35</f>
        <v>0</v>
      </c>
      <c r="B18" s="493">
        <f>+'406- ENTREGA D EQUIP - N RECEPT'!F35</f>
        <v>0</v>
      </c>
      <c r="C18" s="496" t="str" cm="1">
        <f t="array" aca="1" ref="C18" ca="1">IFERROR(VLOOKUP('406- ENTREGA D EQUIP - N RECEPT'!X35,localidades,2,FALSE),IFERROR(IFERROR(IFERRPR(VLOOKUP(+'406- ENTREGA D EQUIP - N RECEPT'!X35,localidades,2,FALSE),VLOOKUP('406- ENTREGA D EQUIP - N RECEPT'!$AY$6,localidades,2,FALSE)),VLOOKUP('406- ENTREGA D EQUIP - N RECEPT'!$AY$5,district_codes,2,FALSE)),""))</f>
        <v/>
      </c>
      <c r="D18" s="493">
        <f>+'406- ENTREGA D EQUIP - N RECEPT'!AB35</f>
        <v>0</v>
      </c>
      <c r="E18" s="494">
        <f>+'406- ENTREGA D EQUIP - N RECEPT'!J35</f>
        <v>0</v>
      </c>
      <c r="F18" s="495">
        <f>+'406- ENTREGA D EQUIP - N RECEPT'!L35</f>
        <v>0</v>
      </c>
      <c r="I18" s="494" t="str">
        <f>IFERROR(+IFERROR(VLOOKUP('406- ENTREGA D EQUIP - N RECEPT'!AY27,localidades,2,FALSE),VLOOKUP('406- ENTREGA D EQUIP - N RECEPT'!AY26,district_codes,2,FALSE)),"")</f>
        <v/>
      </c>
      <c r="J18" s="632">
        <f>+'406- ENTREGA D EQUIP - N RECEPT'!$AY29</f>
        <v>0</v>
      </c>
      <c r="M18" s="495">
        <f>+'406- ENTREGA D EQUIP - N RECEPT'!$R35</f>
        <v>0</v>
      </c>
      <c r="N18" s="495">
        <f>+'407- ENTREGA D EQUIP - 1 RECEPT'!A$14</f>
        <v>0</v>
      </c>
      <c r="T18" s="493">
        <f>+'406- ENTREGA D EQUIP - N RECEPT'!AF35</f>
        <v>0</v>
      </c>
      <c r="U18" s="493">
        <f>+'406- ENTREGA D EQUIP - N RECEPT'!AH35</f>
        <v>0</v>
      </c>
      <c r="V18" s="493" t="str">
        <f>VLOOKUP(+'406- ENTREGA D EQUIP - N RECEPT'!$AS$17,kites,3,FALSE)</f>
        <v>Kit de mecanização + comercialização</v>
      </c>
      <c r="Y18" s="494">
        <f>+'406- ENTREGA D EQUIP - N RECEPT'!$AY$3</f>
        <v>0</v>
      </c>
    </row>
    <row r="19" spans="1:30" hidden="1" x14ac:dyDescent="0.35">
      <c r="A19" s="493">
        <f>+'406- ENTREGA D EQUIP - N RECEPT'!B36</f>
        <v>0</v>
      </c>
      <c r="B19" s="493">
        <f>+'406- ENTREGA D EQUIP - N RECEPT'!F36</f>
        <v>0</v>
      </c>
      <c r="C19" s="496" t="str" cm="1">
        <f t="array" aca="1" ref="C19" ca="1">IFERROR(VLOOKUP('406- ENTREGA D EQUIP - N RECEPT'!X36,localidades,2,FALSE),IFERROR(IFERROR(IFERRPR(VLOOKUP(+'406- ENTREGA D EQUIP - N RECEPT'!X36,localidades,2,FALSE),VLOOKUP('406- ENTREGA D EQUIP - N RECEPT'!$AY$6,localidades,2,FALSE)),VLOOKUP('406- ENTREGA D EQUIP - N RECEPT'!$AY$5,district_codes,2,FALSE)),""))</f>
        <v/>
      </c>
      <c r="D19" s="493">
        <f>+'406- ENTREGA D EQUIP - N RECEPT'!AB36</f>
        <v>0</v>
      </c>
      <c r="E19" s="494">
        <f>+'406- ENTREGA D EQUIP - N RECEPT'!J36</f>
        <v>0</v>
      </c>
      <c r="F19" s="495">
        <f>+'406- ENTREGA D EQUIP - N RECEPT'!L36</f>
        <v>0</v>
      </c>
      <c r="I19" s="494" t="str">
        <f>IFERROR(+IFERROR(VLOOKUP('406- ENTREGA D EQUIP - N RECEPT'!AY28,localidades,2,FALSE),VLOOKUP('406- ENTREGA D EQUIP - N RECEPT'!AY27,district_codes,2,FALSE)),"")</f>
        <v/>
      </c>
      <c r="J19" s="632">
        <f>+'406- ENTREGA D EQUIP - N RECEPT'!$AY30</f>
        <v>0</v>
      </c>
      <c r="M19" s="495">
        <f>+'406- ENTREGA D EQUIP - N RECEPT'!$R36</f>
        <v>0</v>
      </c>
      <c r="N19" s="495">
        <f>+'407- ENTREGA D EQUIP - 1 RECEPT'!A$14</f>
        <v>0</v>
      </c>
      <c r="T19" s="493">
        <f>+'406- ENTREGA D EQUIP - N RECEPT'!AF36</f>
        <v>0</v>
      </c>
      <c r="U19" s="493">
        <f>+'406- ENTREGA D EQUIP - N RECEPT'!AH36</f>
        <v>0</v>
      </c>
      <c r="V19" s="493" t="str">
        <f>VLOOKUP(+'406- ENTREGA D EQUIP - N RECEPT'!$AS$17,kites,3,FALSE)</f>
        <v>Kit de mecanização + comercialização</v>
      </c>
      <c r="Y19" s="494">
        <f>+'406- ENTREGA D EQUIP - N RECEPT'!$AY$3</f>
        <v>0</v>
      </c>
    </row>
    <row r="20" spans="1:30" hidden="1" x14ac:dyDescent="0.35">
      <c r="A20" s="493">
        <f>+'406- ENTREGA D EQUIP - N RECEPT'!B37</f>
        <v>0</v>
      </c>
      <c r="B20" s="493">
        <f>+'406- ENTREGA D EQUIP - N RECEPT'!F37</f>
        <v>0</v>
      </c>
      <c r="C20" s="496" t="str" cm="1">
        <f t="array" aca="1" ref="C20" ca="1">IFERROR(VLOOKUP('406- ENTREGA D EQUIP - N RECEPT'!X37,localidades,2,FALSE),IFERROR(IFERROR(IFERRPR(VLOOKUP(+'406- ENTREGA D EQUIP - N RECEPT'!X37,localidades,2,FALSE),VLOOKUP('406- ENTREGA D EQUIP - N RECEPT'!$AY$6,localidades,2,FALSE)),VLOOKUP('406- ENTREGA D EQUIP - N RECEPT'!$AY$5,district_codes,2,FALSE)),""))</f>
        <v/>
      </c>
      <c r="D20" s="493">
        <f>+'406- ENTREGA D EQUIP - N RECEPT'!AB37</f>
        <v>0</v>
      </c>
      <c r="E20" s="494">
        <f>+'406- ENTREGA D EQUIP - N RECEPT'!J37</f>
        <v>0</v>
      </c>
      <c r="F20" s="495">
        <f>+'406- ENTREGA D EQUIP - N RECEPT'!L37</f>
        <v>0</v>
      </c>
      <c r="I20" s="494" t="str">
        <f>IFERROR(+IFERROR(VLOOKUP('406- ENTREGA D EQUIP - N RECEPT'!AY29,localidades,2,FALSE),VLOOKUP('406- ENTREGA D EQUIP - N RECEPT'!AY28,district_codes,2,FALSE)),"")</f>
        <v/>
      </c>
      <c r="J20" s="632">
        <f>+'406- ENTREGA D EQUIP - N RECEPT'!$AY31</f>
        <v>0</v>
      </c>
      <c r="M20" s="495">
        <f>+'406- ENTREGA D EQUIP - N RECEPT'!$R37</f>
        <v>0</v>
      </c>
      <c r="N20" s="495">
        <f>+'407- ENTREGA D EQUIP - 1 RECEPT'!A$14</f>
        <v>0</v>
      </c>
      <c r="T20" s="493">
        <f>+'406- ENTREGA D EQUIP - N RECEPT'!AF37</f>
        <v>0</v>
      </c>
      <c r="U20" s="493">
        <f>+'406- ENTREGA D EQUIP - N RECEPT'!AH37</f>
        <v>0</v>
      </c>
      <c r="V20" s="493" t="str">
        <f>VLOOKUP(+'406- ENTREGA D EQUIP - N RECEPT'!$AS$17,kites,3,FALSE)</f>
        <v>Kit de mecanização + comercialização</v>
      </c>
      <c r="Y20" s="494">
        <f>+'406- ENTREGA D EQUIP - N RECEPT'!$AY$3</f>
        <v>0</v>
      </c>
    </row>
    <row r="21" spans="1:30" hidden="1" x14ac:dyDescent="0.35">
      <c r="A21" s="493">
        <f>+'406- ENTREGA D EQUIP - N RECEPT'!B38</f>
        <v>0</v>
      </c>
      <c r="B21" s="493">
        <f>+'406- ENTREGA D EQUIP - N RECEPT'!F38</f>
        <v>0</v>
      </c>
      <c r="C21" s="496" t="str" cm="1">
        <f t="array" aca="1" ref="C21" ca="1">IFERROR(VLOOKUP('406- ENTREGA D EQUIP - N RECEPT'!X38,localidades,2,FALSE),IFERROR(IFERROR(IFERRPR(VLOOKUP(+'406- ENTREGA D EQUIP - N RECEPT'!X38,localidades,2,FALSE),VLOOKUP('406- ENTREGA D EQUIP - N RECEPT'!$AY$6,localidades,2,FALSE)),VLOOKUP('406- ENTREGA D EQUIP - N RECEPT'!$AY$5,district_codes,2,FALSE)),""))</f>
        <v/>
      </c>
      <c r="D21" s="493">
        <f>+'406- ENTREGA D EQUIP - N RECEPT'!AB38</f>
        <v>0</v>
      </c>
      <c r="E21" s="494">
        <f>+'406- ENTREGA D EQUIP - N RECEPT'!J38</f>
        <v>0</v>
      </c>
      <c r="F21" s="495">
        <f>+'406- ENTREGA D EQUIP - N RECEPT'!L38</f>
        <v>0</v>
      </c>
      <c r="I21" s="494" t="str">
        <f>IFERROR(+IFERROR(VLOOKUP('406- ENTREGA D EQUIP - N RECEPT'!AY30,localidades,2,FALSE),VLOOKUP('406- ENTREGA D EQUIP - N RECEPT'!AY29,district_codes,2,FALSE)),"")</f>
        <v/>
      </c>
      <c r="J21" s="632">
        <f>+'406- ENTREGA D EQUIP - N RECEPT'!$AY32</f>
        <v>0</v>
      </c>
      <c r="M21" s="495">
        <f>+'406- ENTREGA D EQUIP - N RECEPT'!$R38</f>
        <v>0</v>
      </c>
      <c r="N21" s="495">
        <f>+'407- ENTREGA D EQUIP - 1 RECEPT'!A$14</f>
        <v>0</v>
      </c>
      <c r="T21" s="493">
        <f>+'406- ENTREGA D EQUIP - N RECEPT'!AF38</f>
        <v>0</v>
      </c>
      <c r="U21" s="493">
        <f>+'406- ENTREGA D EQUIP - N RECEPT'!AH38</f>
        <v>0</v>
      </c>
      <c r="V21" s="493" t="str">
        <f>VLOOKUP(+'406- ENTREGA D EQUIP - N RECEPT'!$AS$17,kites,3,FALSE)</f>
        <v>Kit de mecanização + comercialização</v>
      </c>
      <c r="Y21" s="494">
        <f>+'406- ENTREGA D EQUIP - N RECEPT'!$AY$3</f>
        <v>0</v>
      </c>
    </row>
    <row r="22" spans="1:30" hidden="1" x14ac:dyDescent="0.35">
      <c r="A22" s="493">
        <f>+'406- ENTREGA D EQUIP - N RECEPT'!B39</f>
        <v>0</v>
      </c>
      <c r="B22" s="493">
        <f>+'406- ENTREGA D EQUIP - N RECEPT'!F39</f>
        <v>0</v>
      </c>
      <c r="C22" s="496" t="str" cm="1">
        <f t="array" aca="1" ref="C22" ca="1">IFERROR(VLOOKUP('406- ENTREGA D EQUIP - N RECEPT'!X39,localidades,2,FALSE),IFERROR(IFERROR(IFERRPR(VLOOKUP(+'406- ENTREGA D EQUIP - N RECEPT'!X39,localidades,2,FALSE),VLOOKUP('406- ENTREGA D EQUIP - N RECEPT'!$AY$6,localidades,2,FALSE)),VLOOKUP('406- ENTREGA D EQUIP - N RECEPT'!$AY$5,district_codes,2,FALSE)),""))</f>
        <v/>
      </c>
      <c r="D22" s="493">
        <f>+'406- ENTREGA D EQUIP - N RECEPT'!AB39</f>
        <v>0</v>
      </c>
      <c r="E22" s="494">
        <f>+'406- ENTREGA D EQUIP - N RECEPT'!J39</f>
        <v>0</v>
      </c>
      <c r="F22" s="495">
        <f>+'406- ENTREGA D EQUIP - N RECEPT'!L39</f>
        <v>0</v>
      </c>
      <c r="I22" s="494" t="str">
        <f>IFERROR(+IFERROR(VLOOKUP('406- ENTREGA D EQUIP - N RECEPT'!AY31,localidades,2,FALSE),VLOOKUP('406- ENTREGA D EQUIP - N RECEPT'!AY30,district_codes,2,FALSE)),"")</f>
        <v/>
      </c>
      <c r="J22" s="632">
        <f>+'406- ENTREGA D EQUIP - N RECEPT'!$AY33</f>
        <v>0</v>
      </c>
      <c r="M22" s="495">
        <f>+'406- ENTREGA D EQUIP - N RECEPT'!$R39</f>
        <v>0</v>
      </c>
      <c r="N22" s="495">
        <f>+'407- ENTREGA D EQUIP - 1 RECEPT'!A$14</f>
        <v>0</v>
      </c>
      <c r="T22" s="493">
        <f>+'406- ENTREGA D EQUIP - N RECEPT'!AF39</f>
        <v>0</v>
      </c>
      <c r="U22" s="493">
        <f>+'406- ENTREGA D EQUIP - N RECEPT'!AH39</f>
        <v>0</v>
      </c>
      <c r="V22" s="493" t="str">
        <f>VLOOKUP(+'406- ENTREGA D EQUIP - N RECEPT'!$AS$17,kites,3,FALSE)</f>
        <v>Kit de mecanização + comercialização</v>
      </c>
      <c r="Y22" s="494">
        <f>+'406- ENTREGA D EQUIP - N RECEPT'!$AY$3</f>
        <v>0</v>
      </c>
    </row>
    <row r="23" spans="1:30" hidden="1" x14ac:dyDescent="0.35">
      <c r="A23" s="493">
        <f>+'406- ENTREGA D EQUIP - N RECEPT'!B40</f>
        <v>0</v>
      </c>
      <c r="B23" s="493">
        <f>+'406- ENTREGA D EQUIP - N RECEPT'!F40</f>
        <v>0</v>
      </c>
      <c r="C23" s="496" t="str" cm="1">
        <f t="array" aca="1" ref="C23" ca="1">IFERROR(VLOOKUP('406- ENTREGA D EQUIP - N RECEPT'!X40,localidades,2,FALSE),IFERROR(IFERROR(IFERRPR(VLOOKUP(+'406- ENTREGA D EQUIP - N RECEPT'!X40,localidades,2,FALSE),VLOOKUP('406- ENTREGA D EQUIP - N RECEPT'!$AY$6,localidades,2,FALSE)),VLOOKUP('406- ENTREGA D EQUIP - N RECEPT'!$AY$5,district_codes,2,FALSE)),""))</f>
        <v/>
      </c>
      <c r="D23" s="493">
        <f>+'406- ENTREGA D EQUIP - N RECEPT'!AB40</f>
        <v>0</v>
      </c>
      <c r="E23" s="494">
        <f>+'406- ENTREGA D EQUIP - N RECEPT'!J40</f>
        <v>0</v>
      </c>
      <c r="F23" s="495">
        <f>+'406- ENTREGA D EQUIP - N RECEPT'!L40</f>
        <v>0</v>
      </c>
      <c r="I23" s="494" t="str">
        <f>IFERROR(+IFERROR(VLOOKUP('406- ENTREGA D EQUIP - N RECEPT'!AY32,localidades,2,FALSE),VLOOKUP('406- ENTREGA D EQUIP - N RECEPT'!AY31,district_codes,2,FALSE)),"")</f>
        <v/>
      </c>
      <c r="J23" s="632">
        <f>+'406- ENTREGA D EQUIP - N RECEPT'!$AY34</f>
        <v>0</v>
      </c>
      <c r="M23" s="495">
        <f>+'406- ENTREGA D EQUIP - N RECEPT'!$R40</f>
        <v>0</v>
      </c>
      <c r="N23" s="495">
        <f>+'407- ENTREGA D EQUIP - 1 RECEPT'!A$14</f>
        <v>0</v>
      </c>
      <c r="T23" s="493">
        <f>+'406- ENTREGA D EQUIP - N RECEPT'!AF40</f>
        <v>0</v>
      </c>
      <c r="U23" s="493">
        <f>+'406- ENTREGA D EQUIP - N RECEPT'!AH40</f>
        <v>0</v>
      </c>
      <c r="V23" s="493" t="str">
        <f>VLOOKUP(+'406- ENTREGA D EQUIP - N RECEPT'!$AS$17,kites,3,FALSE)</f>
        <v>Kit de mecanização + comercialização</v>
      </c>
      <c r="Y23" s="494">
        <f>+'406- ENTREGA D EQUIP - N RECEPT'!$AY$3</f>
        <v>0</v>
      </c>
    </row>
    <row r="24" spans="1:30" hidden="1" x14ac:dyDescent="0.35">
      <c r="A24" s="493">
        <f>+'406- ENTREGA D EQUIP - N RECEPT'!B41</f>
        <v>0</v>
      </c>
      <c r="B24" s="493">
        <f>+'406- ENTREGA D EQUIP - N RECEPT'!F41</f>
        <v>0</v>
      </c>
      <c r="C24" s="496" t="str" cm="1">
        <f t="array" aca="1" ref="C24" ca="1">IFERROR(VLOOKUP('406- ENTREGA D EQUIP - N RECEPT'!X41,localidades,2,FALSE),IFERROR(IFERROR(IFERRPR(VLOOKUP(+'406- ENTREGA D EQUIP - N RECEPT'!X41,localidades,2,FALSE),VLOOKUP('406- ENTREGA D EQUIP - N RECEPT'!$AY$6,localidades,2,FALSE)),VLOOKUP('406- ENTREGA D EQUIP - N RECEPT'!$AY$5,district_codes,2,FALSE)),""))</f>
        <v/>
      </c>
      <c r="D24" s="493">
        <f>+'406- ENTREGA D EQUIP - N RECEPT'!AB41</f>
        <v>0</v>
      </c>
      <c r="E24" s="494">
        <f>+'406- ENTREGA D EQUIP - N RECEPT'!J41</f>
        <v>0</v>
      </c>
      <c r="F24" s="495">
        <f>+'406- ENTREGA D EQUIP - N RECEPT'!L41</f>
        <v>0</v>
      </c>
      <c r="I24" s="494" t="str">
        <f>IFERROR(+IFERROR(VLOOKUP('406- ENTREGA D EQUIP - N RECEPT'!AY33,localidades,2,FALSE),VLOOKUP('406- ENTREGA D EQUIP - N RECEPT'!AY32,district_codes,2,FALSE)),"")</f>
        <v/>
      </c>
      <c r="J24" s="632">
        <f>+'406- ENTREGA D EQUIP - N RECEPT'!$AY35</f>
        <v>0</v>
      </c>
      <c r="M24" s="495">
        <f>+'406- ENTREGA D EQUIP - N RECEPT'!$R41</f>
        <v>0</v>
      </c>
      <c r="N24" s="495">
        <f>+'407- ENTREGA D EQUIP - 1 RECEPT'!A$14</f>
        <v>0</v>
      </c>
      <c r="T24" s="493">
        <f>+'406- ENTREGA D EQUIP - N RECEPT'!AF41</f>
        <v>0</v>
      </c>
      <c r="U24" s="493">
        <f>+'406- ENTREGA D EQUIP - N RECEPT'!AH41</f>
        <v>0</v>
      </c>
      <c r="V24" s="493" t="str">
        <f>VLOOKUP(+'406- ENTREGA D EQUIP - N RECEPT'!$AS$17,kites,3,FALSE)</f>
        <v>Kit de mecanização + comercialização</v>
      </c>
      <c r="Y24" s="494">
        <f>+'406- ENTREGA D EQUIP - N RECEPT'!$AY$3</f>
        <v>0</v>
      </c>
    </row>
    <row r="25" spans="1:30" hidden="1" x14ac:dyDescent="0.35">
      <c r="A25" s="493">
        <f>+'406- ENTREGA D EQUIP - N RECEPT'!B42</f>
        <v>0</v>
      </c>
      <c r="B25" s="493">
        <f>+'406- ENTREGA D EQUIP - N RECEPT'!F42</f>
        <v>0</v>
      </c>
      <c r="C25" s="496" t="str" cm="1">
        <f t="array" aca="1" ref="C25" ca="1">IFERROR(VLOOKUP('406- ENTREGA D EQUIP - N RECEPT'!X42,localidades,2,FALSE),IFERROR(IFERROR(IFERRPR(VLOOKUP(+'406- ENTREGA D EQUIP - N RECEPT'!X42,localidades,2,FALSE),VLOOKUP('406- ENTREGA D EQUIP - N RECEPT'!$AY$6,localidades,2,FALSE)),VLOOKUP('406- ENTREGA D EQUIP - N RECEPT'!$AY$5,district_codes,2,FALSE)),""))</f>
        <v/>
      </c>
      <c r="D25" s="493">
        <f>+'406- ENTREGA D EQUIP - N RECEPT'!AB42</f>
        <v>0</v>
      </c>
      <c r="E25" s="494">
        <f>+'406- ENTREGA D EQUIP - N RECEPT'!J42</f>
        <v>0</v>
      </c>
      <c r="F25" s="495">
        <f>+'406- ENTREGA D EQUIP - N RECEPT'!L42</f>
        <v>0</v>
      </c>
      <c r="I25" s="494" t="str">
        <f>IFERROR(+IFERROR(VLOOKUP('406- ENTREGA D EQUIP - N RECEPT'!AY34,localidades,2,FALSE),VLOOKUP('406- ENTREGA D EQUIP - N RECEPT'!AY33,district_codes,2,FALSE)),"")</f>
        <v/>
      </c>
      <c r="J25" s="632">
        <f>+'406- ENTREGA D EQUIP - N RECEPT'!$AY36</f>
        <v>0</v>
      </c>
      <c r="M25" s="495">
        <f>+'406- ENTREGA D EQUIP - N RECEPT'!$R42</f>
        <v>0</v>
      </c>
      <c r="N25" s="495">
        <f>+'407- ENTREGA D EQUIP - 1 RECEPT'!A$14</f>
        <v>0</v>
      </c>
      <c r="T25" s="493">
        <f>+'406- ENTREGA D EQUIP - N RECEPT'!AF42</f>
        <v>0</v>
      </c>
      <c r="U25" s="493">
        <f>+'406- ENTREGA D EQUIP - N RECEPT'!AH42</f>
        <v>0</v>
      </c>
      <c r="V25" s="493" t="str">
        <f>VLOOKUP(+'406- ENTREGA D EQUIP - N RECEPT'!$AS$17,kites,3,FALSE)</f>
        <v>Kit de mecanização + comercialização</v>
      </c>
      <c r="Y25" s="494">
        <f>+'406- ENTREGA D EQUIP - N RECEPT'!$AY$3</f>
        <v>0</v>
      </c>
    </row>
    <row r="26" spans="1:30" hidden="1" x14ac:dyDescent="0.35">
      <c r="A26" s="493">
        <f>+'406- ENTREGA D EQUIP - N RECEPT'!B43</f>
        <v>0</v>
      </c>
      <c r="B26" s="493">
        <f>+'406- ENTREGA D EQUIP - N RECEPT'!F43</f>
        <v>0</v>
      </c>
      <c r="C26" s="496" t="str" cm="1">
        <f t="array" aca="1" ref="C26" ca="1">IFERROR(VLOOKUP('406- ENTREGA D EQUIP - N RECEPT'!X43,localidades,2,FALSE),IFERROR(IFERROR(IFERRPR(VLOOKUP(+'406- ENTREGA D EQUIP - N RECEPT'!X43,localidades,2,FALSE),VLOOKUP('406- ENTREGA D EQUIP - N RECEPT'!$AY$6,localidades,2,FALSE)),VLOOKUP('406- ENTREGA D EQUIP - N RECEPT'!$AY$5,district_codes,2,FALSE)),""))</f>
        <v/>
      </c>
      <c r="D26" s="493">
        <f>+'406- ENTREGA D EQUIP - N RECEPT'!AB43</f>
        <v>0</v>
      </c>
      <c r="E26" s="494">
        <f>+'406- ENTREGA D EQUIP - N RECEPT'!J43</f>
        <v>0</v>
      </c>
      <c r="F26" s="495">
        <f>+'406- ENTREGA D EQUIP - N RECEPT'!L43</f>
        <v>0</v>
      </c>
      <c r="I26" s="494" t="str">
        <f>IFERROR(+IFERROR(VLOOKUP('406- ENTREGA D EQUIP - N RECEPT'!AY35,localidades,2,FALSE),VLOOKUP('406- ENTREGA D EQUIP - N RECEPT'!AY34,district_codes,2,FALSE)),"")</f>
        <v/>
      </c>
      <c r="J26" s="632">
        <f>+'406- ENTREGA D EQUIP - N RECEPT'!$AY37</f>
        <v>0</v>
      </c>
      <c r="M26" s="495">
        <f>+'406- ENTREGA D EQUIP - N RECEPT'!$R43</f>
        <v>0</v>
      </c>
      <c r="N26" s="495">
        <f>+'407- ENTREGA D EQUIP - 1 RECEPT'!A$14</f>
        <v>0</v>
      </c>
      <c r="T26" s="493">
        <f>+'406- ENTREGA D EQUIP - N RECEPT'!AF43</f>
        <v>0</v>
      </c>
      <c r="U26" s="493">
        <f>+'406- ENTREGA D EQUIP - N RECEPT'!AH43</f>
        <v>0</v>
      </c>
      <c r="V26" s="493" t="str">
        <f>VLOOKUP(+'406- ENTREGA D EQUIP - N RECEPT'!$AS$17,kites,3,FALSE)</f>
        <v>Kit de mecanização + comercialização</v>
      </c>
      <c r="Y26" s="494">
        <f>+'406- ENTREGA D EQUIP - N RECEPT'!$AY$3</f>
        <v>0</v>
      </c>
    </row>
    <row r="27" spans="1:30" hidden="1" x14ac:dyDescent="0.35">
      <c r="A27" s="493">
        <f>+'406- ENTREGA D EQUIP - N RECEPT'!B44</f>
        <v>0</v>
      </c>
      <c r="B27" s="493">
        <f>+'406- ENTREGA D EQUIP - N RECEPT'!F44</f>
        <v>0</v>
      </c>
      <c r="C27" s="496" t="str" cm="1">
        <f t="array" aca="1" ref="C27" ca="1">IFERROR(VLOOKUP('406- ENTREGA D EQUIP - N RECEPT'!X44,localidades,2,FALSE),IFERROR(IFERROR(IFERRPR(VLOOKUP(+'406- ENTREGA D EQUIP - N RECEPT'!X44,localidades,2,FALSE),VLOOKUP('406- ENTREGA D EQUIP - N RECEPT'!$AY$6,localidades,2,FALSE)),VLOOKUP('406- ENTREGA D EQUIP - N RECEPT'!$AY$5,district_codes,2,FALSE)),""))</f>
        <v/>
      </c>
      <c r="D27" s="493">
        <f>+'406- ENTREGA D EQUIP - N RECEPT'!AB44</f>
        <v>0</v>
      </c>
      <c r="E27" s="494">
        <f>+'406- ENTREGA D EQUIP - N RECEPT'!J44</f>
        <v>0</v>
      </c>
      <c r="F27" s="495">
        <f>+'406- ENTREGA D EQUIP - N RECEPT'!L44</f>
        <v>0</v>
      </c>
      <c r="I27" s="494" t="str">
        <f>IFERROR(+IFERROR(VLOOKUP('406- ENTREGA D EQUIP - N RECEPT'!AY36,localidades,2,FALSE),VLOOKUP('406- ENTREGA D EQUIP - N RECEPT'!AY35,district_codes,2,FALSE)),"")</f>
        <v/>
      </c>
      <c r="J27" s="632">
        <f>+'406- ENTREGA D EQUIP - N RECEPT'!$AY38</f>
        <v>0</v>
      </c>
      <c r="M27" s="495">
        <f>+'406- ENTREGA D EQUIP - N RECEPT'!$R44</f>
        <v>0</v>
      </c>
      <c r="N27" s="495">
        <f>+'407- ENTREGA D EQUIP - 1 RECEPT'!A$14</f>
        <v>0</v>
      </c>
      <c r="T27" s="493">
        <f>+'406- ENTREGA D EQUIP - N RECEPT'!AF44</f>
        <v>0</v>
      </c>
      <c r="U27" s="493">
        <f>+'406- ENTREGA D EQUIP - N RECEPT'!AH44</f>
        <v>0</v>
      </c>
      <c r="V27" s="493" t="str">
        <f>VLOOKUP(+'406- ENTREGA D EQUIP - N RECEPT'!$AS$17,kites,3,FALSE)</f>
        <v>Kit de mecanização + comercialização</v>
      </c>
      <c r="Y27" s="494">
        <f>+'406- ENTREGA D EQUIP - N RECEPT'!$AY$3</f>
        <v>0</v>
      </c>
    </row>
    <row r="28" spans="1:30" hidden="1" x14ac:dyDescent="0.35">
      <c r="A28" s="493">
        <f>+'406- ENTREGA D EQUIP - N RECEPT'!B45</f>
        <v>0</v>
      </c>
      <c r="B28" s="493">
        <f>+'406- ENTREGA D EQUIP - N RECEPT'!F45</f>
        <v>0</v>
      </c>
      <c r="C28" s="496" t="str" cm="1">
        <f t="array" aca="1" ref="C28" ca="1">IFERROR(VLOOKUP('406- ENTREGA D EQUIP - N RECEPT'!X45,localidades,2,FALSE),IFERROR(IFERROR(IFERRPR(VLOOKUP(+'406- ENTREGA D EQUIP - N RECEPT'!X45,localidades,2,FALSE),VLOOKUP('406- ENTREGA D EQUIP - N RECEPT'!$AY$6,localidades,2,FALSE)),VLOOKUP('406- ENTREGA D EQUIP - N RECEPT'!$AY$5,district_codes,2,FALSE)),""))</f>
        <v/>
      </c>
      <c r="D28" s="493">
        <f>+'406- ENTREGA D EQUIP - N RECEPT'!AB45</f>
        <v>0</v>
      </c>
      <c r="E28" s="494">
        <f>+'406- ENTREGA D EQUIP - N RECEPT'!J45</f>
        <v>0</v>
      </c>
      <c r="F28" s="495">
        <f>+'406- ENTREGA D EQUIP - N RECEPT'!L45</f>
        <v>0</v>
      </c>
      <c r="I28" s="494" t="str">
        <f>IFERROR(+IFERROR(VLOOKUP('406- ENTREGA D EQUIP - N RECEPT'!AY37,localidades,2,FALSE),VLOOKUP('406- ENTREGA D EQUIP - N RECEPT'!AY36,district_codes,2,FALSE)),"")</f>
        <v/>
      </c>
      <c r="J28" s="632">
        <f>+'406- ENTREGA D EQUIP - N RECEPT'!$AY39</f>
        <v>0</v>
      </c>
      <c r="M28" s="495">
        <f>+'406- ENTREGA D EQUIP - N RECEPT'!$R45</f>
        <v>0</v>
      </c>
      <c r="N28" s="495">
        <f>+'407- ENTREGA D EQUIP - 1 RECEPT'!A$14</f>
        <v>0</v>
      </c>
      <c r="T28" s="493">
        <f>+'406- ENTREGA D EQUIP - N RECEPT'!AF45</f>
        <v>0</v>
      </c>
      <c r="U28" s="493">
        <f>+'406- ENTREGA D EQUIP - N RECEPT'!AH45</f>
        <v>0</v>
      </c>
      <c r="V28" s="493" t="str">
        <f>VLOOKUP(+'406- ENTREGA D EQUIP - N RECEPT'!$AS$17,kites,3,FALSE)</f>
        <v>Kit de mecanização + comercialização</v>
      </c>
      <c r="Y28" s="494">
        <f>+'406- ENTREGA D EQUIP - N RECEPT'!$AY$3</f>
        <v>0</v>
      </c>
    </row>
    <row r="29" spans="1:30" ht="59.65" hidden="1" x14ac:dyDescent="1.5">
      <c r="A29" s="493">
        <f>+'406- ENTREGA D EQUIP - N RECEPT'!B46</f>
        <v>0</v>
      </c>
      <c r="B29" s="493">
        <f>+'406- ENTREGA D EQUIP - N RECEPT'!F46</f>
        <v>0</v>
      </c>
      <c r="C29" s="496" t="str" cm="1">
        <f t="array" aca="1" ref="C29" ca="1">IFERROR(VLOOKUP('406- ENTREGA D EQUIP - N RECEPT'!X46,localidades,2,FALSE),IFERROR(IFERROR(IFERRPR(VLOOKUP(+'406- ENTREGA D EQUIP - N RECEPT'!X46,localidades,2,FALSE),VLOOKUP('406- ENTREGA D EQUIP - N RECEPT'!$AY$6,localidades,2,FALSE)),VLOOKUP('406- ENTREGA D EQUIP - N RECEPT'!$AY$5,district_codes,2,FALSE)),""))</f>
        <v/>
      </c>
      <c r="D29" s="493">
        <f>+'406- ENTREGA D EQUIP - N RECEPT'!AB46</f>
        <v>0</v>
      </c>
      <c r="E29" s="494">
        <f>+'406- ENTREGA D EQUIP - N RECEPT'!J46</f>
        <v>0</v>
      </c>
      <c r="F29" s="495">
        <f>+'406- ENTREGA D EQUIP - N RECEPT'!L46</f>
        <v>0</v>
      </c>
      <c r="I29" s="494" t="str">
        <f>IFERROR(+IFERROR(VLOOKUP('406- ENTREGA D EQUIP - N RECEPT'!AY38,localidades,2,FALSE),VLOOKUP('406- ENTREGA D EQUIP - N RECEPT'!AY37,district_codes,2,FALSE)),"")</f>
        <v/>
      </c>
      <c r="J29" s="632">
        <f>+'406- ENTREGA D EQUIP - N RECEPT'!$AY40</f>
        <v>0</v>
      </c>
      <c r="M29" s="495">
        <f>+'406- ENTREGA D EQUIP - N RECEPT'!$R46</f>
        <v>0</v>
      </c>
      <c r="N29" s="495">
        <f>+'407- ENTREGA D EQUIP - 1 RECEPT'!A$14</f>
        <v>0</v>
      </c>
      <c r="T29" s="493">
        <f>+'406- ENTREGA D EQUIP - N RECEPT'!AF46</f>
        <v>0</v>
      </c>
      <c r="U29" s="493">
        <f>+'406- ENTREGA D EQUIP - N RECEPT'!AH46</f>
        <v>0</v>
      </c>
      <c r="V29" s="493" t="str">
        <f>VLOOKUP(+'406- ENTREGA D EQUIP - N RECEPT'!$AS$17,kites,3,FALSE)</f>
        <v>Kit de mecanização + comercialização</v>
      </c>
      <c r="Y29" s="494">
        <f>+'406- ENTREGA D EQUIP - N RECEPT'!$AY$3</f>
        <v>0</v>
      </c>
      <c r="AD29" s="639"/>
    </row>
    <row r="30" spans="1:30" hidden="1" x14ac:dyDescent="0.35">
      <c r="A30" s="493">
        <f>+'406- ENTREGA D EQUIP - N RECEPT'!B47</f>
        <v>0</v>
      </c>
      <c r="B30" s="493">
        <f>+'406- ENTREGA D EQUIP - N RECEPT'!F47</f>
        <v>0</v>
      </c>
      <c r="C30" s="496" t="str" cm="1">
        <f t="array" aca="1" ref="C30" ca="1">IFERROR(VLOOKUP('406- ENTREGA D EQUIP - N RECEPT'!X47,localidades,2,FALSE),IFERROR(IFERROR(IFERRPR(VLOOKUP(+'406- ENTREGA D EQUIP - N RECEPT'!X47,localidades,2,FALSE),VLOOKUP('406- ENTREGA D EQUIP - N RECEPT'!$AY$6,localidades,2,FALSE)),VLOOKUP('406- ENTREGA D EQUIP - N RECEPT'!$AY$5,district_codes,2,FALSE)),""))</f>
        <v/>
      </c>
      <c r="D30" s="493">
        <f>+'406- ENTREGA D EQUIP - N RECEPT'!AB47</f>
        <v>0</v>
      </c>
      <c r="E30" s="494">
        <f>+'406- ENTREGA D EQUIP - N RECEPT'!J47</f>
        <v>0</v>
      </c>
      <c r="F30" s="495">
        <f>+'406- ENTREGA D EQUIP - N RECEPT'!L47</f>
        <v>0</v>
      </c>
      <c r="I30" s="494" t="str">
        <f>IFERROR(+IFERROR(VLOOKUP('406- ENTREGA D EQUIP - N RECEPT'!AY39,localidades,2,FALSE),VLOOKUP('406- ENTREGA D EQUIP - N RECEPT'!AY38,district_codes,2,FALSE)),"")</f>
        <v/>
      </c>
      <c r="J30" s="632">
        <f>+'406- ENTREGA D EQUIP - N RECEPT'!$AY41</f>
        <v>0</v>
      </c>
      <c r="M30" s="495">
        <f>+'406- ENTREGA D EQUIP - N RECEPT'!$R47</f>
        <v>0</v>
      </c>
      <c r="N30" s="495">
        <f>+'407- ENTREGA D EQUIP - 1 RECEPT'!A$14</f>
        <v>0</v>
      </c>
      <c r="T30" s="493">
        <f>+'406- ENTREGA D EQUIP - N RECEPT'!AF47</f>
        <v>0</v>
      </c>
      <c r="U30" s="493">
        <f>+'406- ENTREGA D EQUIP - N RECEPT'!AH47</f>
        <v>0</v>
      </c>
      <c r="V30" s="493" t="str">
        <f>VLOOKUP(+'406- ENTREGA D EQUIP - N RECEPT'!$AS$17,kites,3,FALSE)</f>
        <v>Kit de mecanização + comercialização</v>
      </c>
      <c r="Y30" s="494">
        <f>+'406- ENTREGA D EQUIP - N RECEPT'!$AY$3</f>
        <v>0</v>
      </c>
    </row>
    <row r="31" spans="1:30" hidden="1" x14ac:dyDescent="0.35">
      <c r="A31" s="493">
        <f>+'406- ENTREGA D EQUIP - N RECEPT'!B48</f>
        <v>0</v>
      </c>
      <c r="B31" s="493">
        <f>+'406- ENTREGA D EQUIP - N RECEPT'!F48</f>
        <v>0</v>
      </c>
      <c r="C31" s="496" t="str" cm="1">
        <f t="array" aca="1" ref="C31" ca="1">IFERROR(VLOOKUP('406- ENTREGA D EQUIP - N RECEPT'!X48,localidades,2,FALSE),IFERROR(IFERROR(IFERRPR(VLOOKUP(+'406- ENTREGA D EQUIP - N RECEPT'!X48,localidades,2,FALSE),VLOOKUP('406- ENTREGA D EQUIP - N RECEPT'!$AY$6,localidades,2,FALSE)),VLOOKUP('406- ENTREGA D EQUIP - N RECEPT'!$AY$5,district_codes,2,FALSE)),""))</f>
        <v/>
      </c>
      <c r="D31" s="493">
        <f>+'406- ENTREGA D EQUIP - N RECEPT'!AB48</f>
        <v>0</v>
      </c>
      <c r="E31" s="494">
        <f>+'406- ENTREGA D EQUIP - N RECEPT'!J48</f>
        <v>0</v>
      </c>
      <c r="F31" s="495">
        <f>+'406- ENTREGA D EQUIP - N RECEPT'!L48</f>
        <v>0</v>
      </c>
      <c r="I31" s="494" t="str">
        <f>IFERROR(+IFERROR(VLOOKUP('406- ENTREGA D EQUIP - N RECEPT'!AY40,localidades,2,FALSE),VLOOKUP('406- ENTREGA D EQUIP - N RECEPT'!AY39,district_codes,2,FALSE)),"")</f>
        <v/>
      </c>
      <c r="J31" s="632">
        <f>+'406- ENTREGA D EQUIP - N RECEPT'!$AY42</f>
        <v>0</v>
      </c>
      <c r="M31" s="495">
        <f>+'406- ENTREGA D EQUIP - N RECEPT'!$R48</f>
        <v>0</v>
      </c>
      <c r="N31" s="495">
        <f>+'407- ENTREGA D EQUIP - 1 RECEPT'!A$14</f>
        <v>0</v>
      </c>
      <c r="T31" s="493">
        <f>+'406- ENTREGA D EQUIP - N RECEPT'!AF48</f>
        <v>0</v>
      </c>
      <c r="U31" s="493">
        <f>+'406- ENTREGA D EQUIP - N RECEPT'!AH48</f>
        <v>0</v>
      </c>
      <c r="V31" s="493" t="str">
        <f>VLOOKUP(+'406- ENTREGA D EQUIP - N RECEPT'!$AS$17,kites,3,FALSE)</f>
        <v>Kit de mecanização + comercialização</v>
      </c>
      <c r="Y31" s="494">
        <f>+'406- ENTREGA D EQUIP - N RECEPT'!$AY$3</f>
        <v>0</v>
      </c>
    </row>
    <row r="32" spans="1:30" hidden="1" x14ac:dyDescent="0.35">
      <c r="A32" s="493">
        <f>+'406- ENTREGA D EQUIP - N RECEPT'!B49</f>
        <v>0</v>
      </c>
      <c r="B32" s="493">
        <f>+'406- ENTREGA D EQUIP - N RECEPT'!F49</f>
        <v>0</v>
      </c>
      <c r="C32" s="496" t="str" cm="1">
        <f t="array" aca="1" ref="C32" ca="1">IFERROR(VLOOKUP('406- ENTREGA D EQUIP - N RECEPT'!X49,localidades,2,FALSE),IFERROR(IFERROR(IFERRPR(VLOOKUP(+'406- ENTREGA D EQUIP - N RECEPT'!X49,localidades,2,FALSE),VLOOKUP('406- ENTREGA D EQUIP - N RECEPT'!$AY$6,localidades,2,FALSE)),VLOOKUP('406- ENTREGA D EQUIP - N RECEPT'!$AY$5,district_codes,2,FALSE)),""))</f>
        <v/>
      </c>
      <c r="D32" s="493">
        <f>+'406- ENTREGA D EQUIP - N RECEPT'!AB49</f>
        <v>0</v>
      </c>
      <c r="E32" s="494">
        <f>+'406- ENTREGA D EQUIP - N RECEPT'!J49</f>
        <v>0</v>
      </c>
      <c r="F32" s="495">
        <f>+'406- ENTREGA D EQUIP - N RECEPT'!L49</f>
        <v>0</v>
      </c>
      <c r="I32" s="494" t="str">
        <f>IFERROR(+IFERROR(VLOOKUP('406- ENTREGA D EQUIP - N RECEPT'!AY41,localidades,2,FALSE),VLOOKUP('406- ENTREGA D EQUIP - N RECEPT'!AY40,district_codes,2,FALSE)),"")</f>
        <v/>
      </c>
      <c r="J32" s="632">
        <f>+'406- ENTREGA D EQUIP - N RECEPT'!$AY43</f>
        <v>0</v>
      </c>
      <c r="M32" s="495">
        <f>+'406- ENTREGA D EQUIP - N RECEPT'!$R49</f>
        <v>0</v>
      </c>
      <c r="N32" s="495">
        <f>+'407- ENTREGA D EQUIP - 1 RECEPT'!A$14</f>
        <v>0</v>
      </c>
      <c r="T32" s="493">
        <f>+'406- ENTREGA D EQUIP - N RECEPT'!AF49</f>
        <v>0</v>
      </c>
      <c r="U32" s="493">
        <f>+'406- ENTREGA D EQUIP - N RECEPT'!AH49</f>
        <v>0</v>
      </c>
      <c r="V32" s="493" t="str">
        <f>VLOOKUP(+'406- ENTREGA D EQUIP - N RECEPT'!$AS$17,kites,3,FALSE)</f>
        <v>Kit de mecanização + comercialização</v>
      </c>
      <c r="Y32" s="494">
        <f>+'406- ENTREGA D EQUIP - N RECEPT'!$AY$3</f>
        <v>0</v>
      </c>
    </row>
    <row r="33" spans="1:25" hidden="1" x14ac:dyDescent="0.35">
      <c r="A33" s="493">
        <f>+'406- ENTREGA D EQUIP - N RECEPT'!B50</f>
        <v>0</v>
      </c>
      <c r="B33" s="493">
        <f>+'406- ENTREGA D EQUIP - N RECEPT'!F50</f>
        <v>0</v>
      </c>
      <c r="C33" s="496" t="str" cm="1">
        <f t="array" aca="1" ref="C33" ca="1">IFERROR(VLOOKUP('406- ENTREGA D EQUIP - N RECEPT'!X50,localidades,2,FALSE),IFERROR(IFERROR(IFERRPR(VLOOKUP(+'406- ENTREGA D EQUIP - N RECEPT'!X50,localidades,2,FALSE),VLOOKUP('406- ENTREGA D EQUIP - N RECEPT'!$AY$6,localidades,2,FALSE)),VLOOKUP('406- ENTREGA D EQUIP - N RECEPT'!$AY$5,district_codes,2,FALSE)),""))</f>
        <v/>
      </c>
      <c r="D33" s="493">
        <f>+'406- ENTREGA D EQUIP - N RECEPT'!AB50</f>
        <v>0</v>
      </c>
      <c r="E33" s="494">
        <f>+'406- ENTREGA D EQUIP - N RECEPT'!J50</f>
        <v>0</v>
      </c>
      <c r="F33" s="495">
        <f>+'406- ENTREGA D EQUIP - N RECEPT'!L50</f>
        <v>0</v>
      </c>
      <c r="I33" s="494" t="str">
        <f>IFERROR(+IFERROR(VLOOKUP('406- ENTREGA D EQUIP - N RECEPT'!AY42,localidades,2,FALSE),VLOOKUP('406- ENTREGA D EQUIP - N RECEPT'!AY41,district_codes,2,FALSE)),"")</f>
        <v/>
      </c>
      <c r="J33" s="632">
        <f>+'406- ENTREGA D EQUIP - N RECEPT'!$AY44</f>
        <v>0</v>
      </c>
      <c r="M33" s="495">
        <f>+'406- ENTREGA D EQUIP - N RECEPT'!$R50</f>
        <v>0</v>
      </c>
      <c r="N33" s="495">
        <f>+'407- ENTREGA D EQUIP - 1 RECEPT'!A$14</f>
        <v>0</v>
      </c>
      <c r="T33" s="493">
        <f>+'406- ENTREGA D EQUIP - N RECEPT'!AF50</f>
        <v>0</v>
      </c>
      <c r="U33" s="493">
        <f>+'406- ENTREGA D EQUIP - N RECEPT'!AH50</f>
        <v>0</v>
      </c>
      <c r="V33" s="493" t="str">
        <f>VLOOKUP(+'406- ENTREGA D EQUIP - N RECEPT'!$AS$17,kites,3,FALSE)</f>
        <v>Kit de mecanização + comercialização</v>
      </c>
      <c r="Y33" s="494">
        <f>+'406- ENTREGA D EQUIP - N RECEPT'!$AY$3</f>
        <v>0</v>
      </c>
    </row>
    <row r="34" spans="1:25" hidden="1" x14ac:dyDescent="0.35">
      <c r="A34" s="493">
        <f>+'406- ENTREGA D EQUIP - N RECEPT'!B51</f>
        <v>0</v>
      </c>
      <c r="B34" s="493">
        <f>+'406- ENTREGA D EQUIP - N RECEPT'!F51</f>
        <v>0</v>
      </c>
      <c r="C34" s="496" t="str" cm="1">
        <f t="array" aca="1" ref="C34" ca="1">IFERROR(VLOOKUP('406- ENTREGA D EQUIP - N RECEPT'!X51,localidades,2,FALSE),IFERROR(IFERROR(IFERRPR(VLOOKUP(+'406- ENTREGA D EQUIP - N RECEPT'!X51,localidades,2,FALSE),VLOOKUP('406- ENTREGA D EQUIP - N RECEPT'!$AY$6,localidades,2,FALSE)),VLOOKUP('406- ENTREGA D EQUIP - N RECEPT'!$AY$5,district_codes,2,FALSE)),""))</f>
        <v/>
      </c>
      <c r="D34" s="493">
        <f>+'406- ENTREGA D EQUIP - N RECEPT'!AB51</f>
        <v>0</v>
      </c>
      <c r="E34" s="494">
        <f>+'406- ENTREGA D EQUIP - N RECEPT'!J51</f>
        <v>0</v>
      </c>
      <c r="F34" s="495">
        <f>+'406- ENTREGA D EQUIP - N RECEPT'!L51</f>
        <v>0</v>
      </c>
      <c r="I34" s="494" t="str">
        <f>IFERROR(+IFERROR(VLOOKUP('406- ENTREGA D EQUIP - N RECEPT'!AY43,localidades,2,FALSE),VLOOKUP('406- ENTREGA D EQUIP - N RECEPT'!AY42,district_codes,2,FALSE)),"")</f>
        <v/>
      </c>
      <c r="J34" s="632">
        <f>+'406- ENTREGA D EQUIP - N RECEPT'!$AY45</f>
        <v>0</v>
      </c>
      <c r="M34" s="495">
        <f>+'406- ENTREGA D EQUIP - N RECEPT'!$R51</f>
        <v>0</v>
      </c>
      <c r="N34" s="495">
        <f>+'407- ENTREGA D EQUIP - 1 RECEPT'!A$14</f>
        <v>0</v>
      </c>
      <c r="T34" s="493">
        <f>+'406- ENTREGA D EQUIP - N RECEPT'!AF51</f>
        <v>0</v>
      </c>
      <c r="U34" s="493">
        <f>+'406- ENTREGA D EQUIP - N RECEPT'!AH51</f>
        <v>0</v>
      </c>
      <c r="V34" s="493" t="str">
        <f>VLOOKUP(+'406- ENTREGA D EQUIP - N RECEPT'!$AS$17,kites,3,FALSE)</f>
        <v>Kit de mecanização + comercialização</v>
      </c>
      <c r="Y34" s="494">
        <f>+'406- ENTREGA D EQUIP - N RECEPT'!$AY$3</f>
        <v>0</v>
      </c>
    </row>
    <row r="35" spans="1:25" hidden="1" x14ac:dyDescent="0.35">
      <c r="A35" s="493">
        <f>+'406- ENTREGA D EQUIP - N RECEPT'!B52</f>
        <v>0</v>
      </c>
      <c r="B35" s="493">
        <f>+'406- ENTREGA D EQUIP - N RECEPT'!F52</f>
        <v>0</v>
      </c>
      <c r="C35" s="496" t="str" cm="1">
        <f t="array" aca="1" ref="C35" ca="1">IFERROR(VLOOKUP('406- ENTREGA D EQUIP - N RECEPT'!X52,localidades,2,FALSE),IFERROR(IFERROR(IFERRPR(VLOOKUP(+'406- ENTREGA D EQUIP - N RECEPT'!X52,localidades,2,FALSE),VLOOKUP('406- ENTREGA D EQUIP - N RECEPT'!$AY$6,localidades,2,FALSE)),VLOOKUP('406- ENTREGA D EQUIP - N RECEPT'!$AY$5,district_codes,2,FALSE)),""))</f>
        <v/>
      </c>
      <c r="D35" s="493">
        <f>+'406- ENTREGA D EQUIP - N RECEPT'!AB52</f>
        <v>0</v>
      </c>
      <c r="E35" s="494">
        <f>+'406- ENTREGA D EQUIP - N RECEPT'!J52</f>
        <v>0</v>
      </c>
      <c r="F35" s="495">
        <f>+'406- ENTREGA D EQUIP - N RECEPT'!L52</f>
        <v>0</v>
      </c>
      <c r="I35" s="494" t="str">
        <f>IFERROR(+IFERROR(VLOOKUP('406- ENTREGA D EQUIP - N RECEPT'!AY44,localidades,2,FALSE),VLOOKUP('406- ENTREGA D EQUIP - N RECEPT'!AY43,district_codes,2,FALSE)),"")</f>
        <v/>
      </c>
      <c r="J35" s="632">
        <f>+'406- ENTREGA D EQUIP - N RECEPT'!$AY46</f>
        <v>0</v>
      </c>
      <c r="M35" s="495">
        <f>+'406- ENTREGA D EQUIP - N RECEPT'!$R52</f>
        <v>0</v>
      </c>
      <c r="N35" s="495">
        <f>+'407- ENTREGA D EQUIP - 1 RECEPT'!A$14</f>
        <v>0</v>
      </c>
      <c r="T35" s="493">
        <f>+'406- ENTREGA D EQUIP - N RECEPT'!AF52</f>
        <v>0</v>
      </c>
      <c r="U35" s="493">
        <f>+'406- ENTREGA D EQUIP - N RECEPT'!AH52</f>
        <v>0</v>
      </c>
      <c r="V35" s="493" t="str">
        <f>VLOOKUP(+'406- ENTREGA D EQUIP - N RECEPT'!$AS$17,kites,3,FALSE)</f>
        <v>Kit de mecanização + comercialização</v>
      </c>
      <c r="Y35" s="494">
        <f>+'406- ENTREGA D EQUIP - N RECEPT'!$AY$3</f>
        <v>0</v>
      </c>
    </row>
    <row r="36" spans="1:25" hidden="1" x14ac:dyDescent="0.35">
      <c r="A36" s="493">
        <f>+'406- ENTREGA D EQUIP - N RECEPT'!B53</f>
        <v>0</v>
      </c>
      <c r="B36" s="493">
        <f>+'406- ENTREGA D EQUIP - N RECEPT'!F53</f>
        <v>0</v>
      </c>
      <c r="C36" s="496" t="str" cm="1">
        <f t="array" aca="1" ref="C36" ca="1">IFERROR(VLOOKUP('406- ENTREGA D EQUIP - N RECEPT'!X53,localidades,2,FALSE),IFERROR(IFERROR(IFERRPR(VLOOKUP(+'406- ENTREGA D EQUIP - N RECEPT'!X53,localidades,2,FALSE),VLOOKUP('406- ENTREGA D EQUIP - N RECEPT'!$AY$6,localidades,2,FALSE)),VLOOKUP('406- ENTREGA D EQUIP - N RECEPT'!$AY$5,district_codes,2,FALSE)),""))</f>
        <v/>
      </c>
      <c r="D36" s="493">
        <f>+'406- ENTREGA D EQUIP - N RECEPT'!AB53</f>
        <v>0</v>
      </c>
      <c r="E36" s="494">
        <f>+'406- ENTREGA D EQUIP - N RECEPT'!J53</f>
        <v>0</v>
      </c>
      <c r="F36" s="495">
        <f>+'406- ENTREGA D EQUIP - N RECEPT'!L53</f>
        <v>0</v>
      </c>
      <c r="I36" s="494" t="str">
        <f>IFERROR(+IFERROR(VLOOKUP('406- ENTREGA D EQUIP - N RECEPT'!AY45,localidades,2,FALSE),VLOOKUP('406- ENTREGA D EQUIP - N RECEPT'!AY44,district_codes,2,FALSE)),"")</f>
        <v/>
      </c>
      <c r="J36" s="632">
        <f>+'406- ENTREGA D EQUIP - N RECEPT'!$AY47</f>
        <v>0</v>
      </c>
      <c r="M36" s="495">
        <f>+'406- ENTREGA D EQUIP - N RECEPT'!$R53</f>
        <v>0</v>
      </c>
      <c r="N36" s="495">
        <f>+'407- ENTREGA D EQUIP - 1 RECEPT'!A$14</f>
        <v>0</v>
      </c>
      <c r="T36" s="493">
        <f>+'406- ENTREGA D EQUIP - N RECEPT'!AF53</f>
        <v>0</v>
      </c>
      <c r="U36" s="493">
        <f>+'406- ENTREGA D EQUIP - N RECEPT'!AH53</f>
        <v>0</v>
      </c>
      <c r="V36" s="493" t="str">
        <f>VLOOKUP(+'406- ENTREGA D EQUIP - N RECEPT'!$AS$17,kites,3,FALSE)</f>
        <v>Kit de mecanização + comercialização</v>
      </c>
      <c r="Y36" s="494">
        <f>+'406- ENTREGA D EQUIP - N RECEPT'!$AY$3</f>
        <v>0</v>
      </c>
    </row>
    <row r="37" spans="1:25" hidden="1" x14ac:dyDescent="0.35">
      <c r="A37" s="493">
        <f>+'406- ENTREGA D EQUIP - N RECEPT'!B54</f>
        <v>0</v>
      </c>
      <c r="B37" s="493">
        <f>+'406- ENTREGA D EQUIP - N RECEPT'!F54</f>
        <v>0</v>
      </c>
      <c r="C37" s="496" t="str" cm="1">
        <f t="array" aca="1" ref="C37" ca="1">IFERROR(VLOOKUP('406- ENTREGA D EQUIP - N RECEPT'!X54,localidades,2,FALSE),IFERROR(IFERROR(IFERRPR(VLOOKUP(+'406- ENTREGA D EQUIP - N RECEPT'!X54,localidades,2,FALSE),VLOOKUP('406- ENTREGA D EQUIP - N RECEPT'!$AY$6,localidades,2,FALSE)),VLOOKUP('406- ENTREGA D EQUIP - N RECEPT'!$AY$5,district_codes,2,FALSE)),""))</f>
        <v/>
      </c>
      <c r="D37" s="493">
        <f>+'406- ENTREGA D EQUIP - N RECEPT'!AB54</f>
        <v>0</v>
      </c>
      <c r="E37" s="494">
        <f>+'406- ENTREGA D EQUIP - N RECEPT'!J54</f>
        <v>0</v>
      </c>
      <c r="F37" s="495">
        <f>+'406- ENTREGA D EQUIP - N RECEPT'!L54</f>
        <v>0</v>
      </c>
      <c r="I37" s="494" t="str">
        <f>IFERROR(+IFERROR(VLOOKUP('406- ENTREGA D EQUIP - N RECEPT'!AY46,localidades,2,FALSE),VLOOKUP('406- ENTREGA D EQUIP - N RECEPT'!AY45,district_codes,2,FALSE)),"")</f>
        <v/>
      </c>
      <c r="J37" s="632">
        <f>+'406- ENTREGA D EQUIP - N RECEPT'!$AY48</f>
        <v>0</v>
      </c>
      <c r="M37" s="495">
        <f>+'406- ENTREGA D EQUIP - N RECEPT'!$R54</f>
        <v>0</v>
      </c>
      <c r="N37" s="495">
        <f>+'407- ENTREGA D EQUIP - 1 RECEPT'!A$14</f>
        <v>0</v>
      </c>
      <c r="T37" s="493">
        <f>+'406- ENTREGA D EQUIP - N RECEPT'!AF54</f>
        <v>0</v>
      </c>
      <c r="U37" s="493">
        <f>+'406- ENTREGA D EQUIP - N RECEPT'!AH54</f>
        <v>0</v>
      </c>
      <c r="V37" s="493" t="str">
        <f>VLOOKUP(+'406- ENTREGA D EQUIP - N RECEPT'!$AS$17,kites,3,FALSE)</f>
        <v>Kit de mecanização + comercialização</v>
      </c>
      <c r="Y37" s="494">
        <f>+'406- ENTREGA D EQUIP - N RECEPT'!$AY$3</f>
        <v>0</v>
      </c>
    </row>
    <row r="38" spans="1:25" hidden="1" x14ac:dyDescent="0.35">
      <c r="A38" s="493">
        <f>+'406- ENTREGA D EQUIP - N RECEPT'!B55</f>
        <v>0</v>
      </c>
      <c r="B38" s="493">
        <f>+'406- ENTREGA D EQUIP - N RECEPT'!F55</f>
        <v>0</v>
      </c>
      <c r="C38" s="496" t="str" cm="1">
        <f t="array" aca="1" ref="C38" ca="1">IFERROR(VLOOKUP('406- ENTREGA D EQUIP - N RECEPT'!X55,localidades,2,FALSE),IFERROR(IFERROR(IFERRPR(VLOOKUP(+'406- ENTREGA D EQUIP - N RECEPT'!X55,localidades,2,FALSE),VLOOKUP('406- ENTREGA D EQUIP - N RECEPT'!$AY$6,localidades,2,FALSE)),VLOOKUP('406- ENTREGA D EQUIP - N RECEPT'!$AY$5,district_codes,2,FALSE)),""))</f>
        <v/>
      </c>
      <c r="D38" s="493">
        <f>+'406- ENTREGA D EQUIP - N RECEPT'!AB55</f>
        <v>0</v>
      </c>
      <c r="E38" s="494">
        <f>+'406- ENTREGA D EQUIP - N RECEPT'!J55</f>
        <v>0</v>
      </c>
      <c r="F38" s="495">
        <f>+'406- ENTREGA D EQUIP - N RECEPT'!L55</f>
        <v>0</v>
      </c>
      <c r="I38" s="494" t="str">
        <f>IFERROR(+IFERROR(VLOOKUP('406- ENTREGA D EQUIP - N RECEPT'!AY47,localidades,2,FALSE),VLOOKUP('406- ENTREGA D EQUIP - N RECEPT'!AY46,district_codes,2,FALSE)),"")</f>
        <v/>
      </c>
      <c r="J38" s="632">
        <f>+'406- ENTREGA D EQUIP - N RECEPT'!$AY49</f>
        <v>0</v>
      </c>
      <c r="M38" s="495">
        <f>+'406- ENTREGA D EQUIP - N RECEPT'!$R55</f>
        <v>0</v>
      </c>
      <c r="N38" s="495">
        <f>+'407- ENTREGA D EQUIP - 1 RECEPT'!A$14</f>
        <v>0</v>
      </c>
      <c r="T38" s="493">
        <f>+'406- ENTREGA D EQUIP - N RECEPT'!AF55</f>
        <v>0</v>
      </c>
      <c r="U38" s="493">
        <f>+'406- ENTREGA D EQUIP - N RECEPT'!AH55</f>
        <v>0</v>
      </c>
      <c r="V38" s="493" t="str">
        <f>VLOOKUP(+'406- ENTREGA D EQUIP - N RECEPT'!$AS$17,kites,3,FALSE)</f>
        <v>Kit de mecanização + comercialização</v>
      </c>
      <c r="Y38" s="494">
        <f>+'406- ENTREGA D EQUIP - N RECEPT'!$AY$3</f>
        <v>0</v>
      </c>
    </row>
    <row r="39" spans="1:25" hidden="1" x14ac:dyDescent="0.35"/>
    <row r="40" spans="1:25" hidden="1" x14ac:dyDescent="0.35"/>
    <row r="41" spans="1:25" hidden="1" x14ac:dyDescent="0.35">
      <c r="A41" s="493" t="s">
        <v>2580</v>
      </c>
    </row>
    <row r="42" spans="1:25" hidden="1" x14ac:dyDescent="0.35">
      <c r="A42" s="493">
        <f>+'407- ENTREGA D EQUIP - 1 RECEPT'!$AJ$14</f>
        <v>0</v>
      </c>
      <c r="B42" s="493">
        <f>+'407- ENTREGA D EQUIP - 1 RECEPT'!$AT$14</f>
        <v>0</v>
      </c>
      <c r="C42" s="496" t="str">
        <f>+IFERROR(IFERROR(VLOOKUP('407- ENTREGA D EQUIP - 1 RECEPT'!$AX$6,localidades,2,FALSE),VLOOKUP('407- ENTREGA D EQUIP - 1 RECEPT'!$AX$5,district_codes,2,FALSE)),"")</f>
        <v/>
      </c>
      <c r="D42" s="493">
        <f>+'407- ENTREGA D EQUIP - 1 RECEPT'!$AX$9</f>
        <v>0</v>
      </c>
      <c r="E42" s="494">
        <f>+'407- ENTREGA D EQUIP - 1 RECEPT'!$BA$14</f>
        <v>0</v>
      </c>
      <c r="F42" s="495">
        <f>+'407- ENTREGA D EQUIP - 1 RECEPT'!$BC$14</f>
        <v>0</v>
      </c>
      <c r="G42" s="494" t="s">
        <v>2582</v>
      </c>
      <c r="H42" s="494" t="s">
        <v>2581</v>
      </c>
      <c r="I42" s="494" t="str">
        <f>+C42</f>
        <v/>
      </c>
      <c r="J42" s="632">
        <f>+'407- ENTREGA D EQUIP - 1 RECEPT'!$AX$10</f>
        <v>0</v>
      </c>
      <c r="M42" s="495">
        <f>+'407- ENTREGA D EQUIP - 1 RECEPT'!$BG$14</f>
        <v>0</v>
      </c>
      <c r="N42" s="495">
        <f>+IF('407- ENTREGA D EQUIP - 1 RECEPT'!$AA$14="",'407- ENTREGA D EQUIP - 1 RECEPT'!$A$14,'407- ENTREGA D EQUIP - 1 RECEPT'!$AA$14)</f>
        <v>0</v>
      </c>
      <c r="T42" s="493">
        <f>+'407- ENTREGA D EQUIP - 1 RECEPT'!$AF$14</f>
        <v>0</v>
      </c>
      <c r="U42" s="493">
        <f>+'407- ENTREGA D EQUIP - 1 RECEPT'!$AH$14</f>
        <v>0</v>
      </c>
      <c r="V42" s="493" t="e">
        <f>VLOOKUP(+'407- ENTREGA D EQUIP - 1 RECEPT'!$AX$7,kites,3,FALSE)</f>
        <v>#N/A</v>
      </c>
      <c r="Y42" s="494">
        <f>+'407- ENTREGA D EQUIP - 1 RECEPT'!$AX$3</f>
        <v>0</v>
      </c>
    </row>
    <row r="43" spans="1:25" hidden="1" x14ac:dyDescent="0.35"/>
    <row r="44" spans="1:25" hidden="1" x14ac:dyDescent="0.35"/>
    <row r="45" spans="1:25" hidden="1" x14ac:dyDescent="0.35">
      <c r="C45" s="496" t="s">
        <v>2587</v>
      </c>
    </row>
    <row r="46" spans="1:25" hidden="1" x14ac:dyDescent="0.35">
      <c r="A46" s="493">
        <f>+'405 - ANIMAIS'!B23</f>
        <v>0</v>
      </c>
      <c r="B46" s="493">
        <f>+'405 - ANIMAIS'!F23</f>
        <v>0</v>
      </c>
      <c r="C46" s="496" t="str">
        <f>IFERROR(+IFERROR(IFERROR(VLOOKUP('405 - ANIMAIS'!AC23,localidades,2,FALSE),VLOOKUP('405 - ANIMAIS'!$AP$6,localidades,2,FALSE)),VLOOKUP('405 - ANIMAIS'!$AP$5,district_codes,2,FALSE)),"")</f>
        <v/>
      </c>
      <c r="D46" s="493">
        <f>+'405 - ANIMAIS'!AI23</f>
        <v>0</v>
      </c>
      <c r="E46" s="494">
        <f>+'405 - ANIMAIS'!J23</f>
        <v>0</v>
      </c>
      <c r="F46" s="495">
        <f>+'405 - ANIMAIS'!L23</f>
        <v>0</v>
      </c>
      <c r="H46" s="494">
        <f>+'405 - ANIMAIS'!$AP$7</f>
        <v>0</v>
      </c>
      <c r="I46" s="494" t="str">
        <f>IFERROR(+IFERROR(VLOOKUP('405 - ANIMAIS'!$AP$6,localidades,2,FALSE),VLOOKUP('405 - ANIMAIS'!$AP$5,district_codes,2,FALSE)),"")</f>
        <v/>
      </c>
      <c r="J46" s="632">
        <f>+'405 - ANIMAIS'!$AP$9</f>
        <v>0</v>
      </c>
      <c r="K46" s="494">
        <f>+'405 - ANIMAIS'!$W$23</f>
        <v>0</v>
      </c>
      <c r="L46" s="494">
        <f>+'405 - ANIMAIS'!$Z$23</f>
        <v>0</v>
      </c>
      <c r="M46" s="495">
        <f>+'405 - ANIMAIS'!R23</f>
        <v>0</v>
      </c>
      <c r="N46" s="495">
        <f>+'405 - ANIMAIS'!AI23</f>
        <v>0</v>
      </c>
      <c r="T46" s="493">
        <f>+'405 - ANIMAIS'!$AL23</f>
        <v>0</v>
      </c>
      <c r="U46" s="493">
        <f>+'405 - ANIMAIS'!AN23</f>
        <v>0</v>
      </c>
      <c r="V46" s="493">
        <f>+'405 - ANIMAIS'!$AP$7</f>
        <v>0</v>
      </c>
      <c r="W46" s="493">
        <f>+'405 - ANIMAIS'!Q23</f>
        <v>0</v>
      </c>
      <c r="X46" s="493">
        <f>+'405 - ANIMAIS'!BC23</f>
        <v>0</v>
      </c>
      <c r="Y46" s="494">
        <f>+'405 - ANIMAIS'!$AP$3</f>
        <v>0</v>
      </c>
    </row>
    <row r="47" spans="1:25" hidden="1" x14ac:dyDescent="0.35">
      <c r="A47" s="493">
        <f>+'405 - ANIMAIS'!B24</f>
        <v>0</v>
      </c>
      <c r="B47" s="493">
        <f>+'405 - ANIMAIS'!F24</f>
        <v>0</v>
      </c>
      <c r="C47" s="496" t="str">
        <f>IFERROR(+IFERROR(IFERROR(VLOOKUP('405 - ANIMAIS'!AC24,localidades,2,FALSE),VLOOKUP('405 - ANIMAIS'!$AP$6,localidades,2,FALSE)),VLOOKUP('405 - ANIMAIS'!$AP$5,district_codes,2,FALSE)),"")</f>
        <v/>
      </c>
      <c r="D47" s="493">
        <f>+'405 - ANIMAIS'!AI24</f>
        <v>0</v>
      </c>
      <c r="E47" s="494">
        <f>+'405 - ANIMAIS'!J24</f>
        <v>0</v>
      </c>
      <c r="F47" s="495">
        <f>+'405 - ANIMAIS'!L24</f>
        <v>0</v>
      </c>
      <c r="H47" s="494">
        <f>+'405 - ANIMAIS'!$AP$7</f>
        <v>0</v>
      </c>
      <c r="I47" s="494" t="str">
        <f>IFERROR(+IFERROR(VLOOKUP('405 - ANIMAIS'!$AP$6,localidades,2,FALSE),VLOOKUP('405 - ANIMAIS'!$AP$5,district_codes,2,FALSE)),"")</f>
        <v/>
      </c>
      <c r="J47" s="632">
        <f>+'405 - ANIMAIS'!$AP$9</f>
        <v>0</v>
      </c>
      <c r="K47" s="494">
        <f>+'405 - ANIMAIS'!$W$23</f>
        <v>0</v>
      </c>
      <c r="L47" s="494">
        <f>+'405 - ANIMAIS'!$Z$23</f>
        <v>0</v>
      </c>
      <c r="M47" s="495">
        <f>+'405 - ANIMAIS'!R24</f>
        <v>0</v>
      </c>
      <c r="N47" s="495">
        <f>+'405 - ANIMAIS'!AI24</f>
        <v>0</v>
      </c>
      <c r="T47" s="493">
        <f>+'405 - ANIMAIS'!$AL24</f>
        <v>0</v>
      </c>
      <c r="U47" s="493">
        <f>+'405 - ANIMAIS'!AN24</f>
        <v>0</v>
      </c>
      <c r="V47" s="493">
        <f>+'405 - ANIMAIS'!$AP$7</f>
        <v>0</v>
      </c>
      <c r="W47" s="493">
        <f>+'405 - ANIMAIS'!Q24</f>
        <v>0</v>
      </c>
      <c r="X47" s="493">
        <f>+'405 - ANIMAIS'!BC24</f>
        <v>0</v>
      </c>
      <c r="Y47" s="494">
        <f>+'405 - ANIMAIS'!$AP$3</f>
        <v>0</v>
      </c>
    </row>
    <row r="48" spans="1:25" hidden="1" x14ac:dyDescent="0.35">
      <c r="A48" s="493">
        <f>+'405 - ANIMAIS'!B25</f>
        <v>0</v>
      </c>
      <c r="B48" s="493">
        <f>+'405 - ANIMAIS'!F25</f>
        <v>0</v>
      </c>
      <c r="C48" s="496" t="str">
        <f>IFERROR(+IFERROR(IFERROR(VLOOKUP('405 - ANIMAIS'!AC25,localidades,2,FALSE),VLOOKUP('405 - ANIMAIS'!$AP$6,localidades,2,FALSE)),VLOOKUP('405 - ANIMAIS'!$AP$5,district_codes,2,FALSE)),"")</f>
        <v/>
      </c>
      <c r="D48" s="493">
        <f>+'405 - ANIMAIS'!AI25</f>
        <v>0</v>
      </c>
      <c r="E48" s="494">
        <f>+'405 - ANIMAIS'!J25</f>
        <v>0</v>
      </c>
      <c r="F48" s="495">
        <f>+'405 - ANIMAIS'!L25</f>
        <v>0</v>
      </c>
      <c r="H48" s="494">
        <f>+'405 - ANIMAIS'!$AP$7</f>
        <v>0</v>
      </c>
      <c r="I48" s="494" t="str">
        <f>IFERROR(+IFERROR(VLOOKUP('405 - ANIMAIS'!$AP$6,localidades,2,FALSE),VLOOKUP('405 - ANIMAIS'!$AP$5,district_codes,2,FALSE)),"")</f>
        <v/>
      </c>
      <c r="J48" s="632">
        <f>+'405 - ANIMAIS'!$AP$9</f>
        <v>0</v>
      </c>
      <c r="K48" s="494">
        <f>+'405 - ANIMAIS'!$W$23</f>
        <v>0</v>
      </c>
      <c r="L48" s="494">
        <f>+'405 - ANIMAIS'!$Z$23</f>
        <v>0</v>
      </c>
      <c r="M48" s="495">
        <f>+'405 - ANIMAIS'!R25</f>
        <v>0</v>
      </c>
      <c r="N48" s="495">
        <f>+'405 - ANIMAIS'!AI25</f>
        <v>0</v>
      </c>
      <c r="T48" s="493">
        <f>+'405 - ANIMAIS'!$AL25</f>
        <v>0</v>
      </c>
      <c r="U48" s="493">
        <f>+'405 - ANIMAIS'!AN25</f>
        <v>0</v>
      </c>
      <c r="V48" s="493">
        <f>+'405 - ANIMAIS'!$AP$7</f>
        <v>0</v>
      </c>
      <c r="W48" s="493">
        <f>+'405 - ANIMAIS'!Q25</f>
        <v>0</v>
      </c>
      <c r="X48" s="493">
        <f>+'405 - ANIMAIS'!BC25</f>
        <v>0</v>
      </c>
      <c r="Y48" s="494">
        <f>+'405 - ANIMAIS'!$AP$3</f>
        <v>0</v>
      </c>
    </row>
    <row r="49" spans="1:25" hidden="1" x14ac:dyDescent="0.35">
      <c r="A49" s="493">
        <f>+'405 - ANIMAIS'!B26</f>
        <v>0</v>
      </c>
      <c r="B49" s="493">
        <f>+'405 - ANIMAIS'!F26</f>
        <v>0</v>
      </c>
      <c r="C49" s="496" t="str">
        <f>IFERROR(+IFERROR(IFERROR(VLOOKUP('405 - ANIMAIS'!AC26,localidades,2,FALSE),VLOOKUP('405 - ANIMAIS'!$AP$6,localidades,2,FALSE)),VLOOKUP('405 - ANIMAIS'!$AP$5,district_codes,2,FALSE)),"")</f>
        <v/>
      </c>
      <c r="D49" s="493">
        <f>+'405 - ANIMAIS'!AI26</f>
        <v>0</v>
      </c>
      <c r="E49" s="494">
        <f>+'405 - ANIMAIS'!J26</f>
        <v>0</v>
      </c>
      <c r="F49" s="495">
        <f>+'405 - ANIMAIS'!L26</f>
        <v>0</v>
      </c>
      <c r="H49" s="494">
        <f>+'405 - ANIMAIS'!$AP$7</f>
        <v>0</v>
      </c>
      <c r="I49" s="494" t="str">
        <f>IFERROR(+IFERROR(VLOOKUP('405 - ANIMAIS'!$AP$6,localidades,2,FALSE),VLOOKUP('405 - ANIMAIS'!$AP$5,district_codes,2,FALSE)),"")</f>
        <v/>
      </c>
      <c r="J49" s="632">
        <f>+'405 - ANIMAIS'!$AP$9</f>
        <v>0</v>
      </c>
      <c r="K49" s="494">
        <f>+'405 - ANIMAIS'!$W$23</f>
        <v>0</v>
      </c>
      <c r="L49" s="494">
        <f>+'405 - ANIMAIS'!$Z$23</f>
        <v>0</v>
      </c>
      <c r="M49" s="495">
        <f>+'405 - ANIMAIS'!R26</f>
        <v>0</v>
      </c>
      <c r="N49" s="495">
        <f>+'405 - ANIMAIS'!AI26</f>
        <v>0</v>
      </c>
      <c r="T49" s="493">
        <f>+'405 - ANIMAIS'!$AL26</f>
        <v>0</v>
      </c>
      <c r="U49" s="493">
        <f>+'405 - ANIMAIS'!AN26</f>
        <v>0</v>
      </c>
      <c r="V49" s="493">
        <f>+'405 - ANIMAIS'!$AP$7</f>
        <v>0</v>
      </c>
      <c r="W49" s="493">
        <f>+'405 - ANIMAIS'!Q26</f>
        <v>0</v>
      </c>
      <c r="X49" s="493">
        <f>+'405 - ANIMAIS'!BC26</f>
        <v>0</v>
      </c>
      <c r="Y49" s="494">
        <f>+'405 - ANIMAIS'!$AP$3</f>
        <v>0</v>
      </c>
    </row>
    <row r="50" spans="1:25" hidden="1" x14ac:dyDescent="0.35">
      <c r="A50" s="493">
        <f>+'405 - ANIMAIS'!B27</f>
        <v>0</v>
      </c>
      <c r="B50" s="493">
        <f>+'405 - ANIMAIS'!F27</f>
        <v>0</v>
      </c>
      <c r="C50" s="496" t="str">
        <f>IFERROR(+IFERROR(IFERROR(VLOOKUP('405 - ANIMAIS'!AC27,localidades,2,FALSE),VLOOKUP('405 - ANIMAIS'!$AP$6,localidades,2,FALSE)),VLOOKUP('405 - ANIMAIS'!$AP$5,district_codes,2,FALSE)),"")</f>
        <v/>
      </c>
      <c r="D50" s="493">
        <f>+'405 - ANIMAIS'!AI27</f>
        <v>0</v>
      </c>
      <c r="E50" s="494">
        <f>+'405 - ANIMAIS'!J27</f>
        <v>0</v>
      </c>
      <c r="F50" s="495">
        <f>+'405 - ANIMAIS'!L27</f>
        <v>0</v>
      </c>
      <c r="H50" s="494">
        <f>+'405 - ANIMAIS'!$AP$7</f>
        <v>0</v>
      </c>
      <c r="I50" s="494" t="str">
        <f>IFERROR(+IFERROR(VLOOKUP('405 - ANIMAIS'!$AP$6,localidades,2,FALSE),VLOOKUP('405 - ANIMAIS'!$AP$5,district_codes,2,FALSE)),"")</f>
        <v/>
      </c>
      <c r="J50" s="632">
        <f>+'405 - ANIMAIS'!$AP$9</f>
        <v>0</v>
      </c>
      <c r="K50" s="494">
        <f>+'405 - ANIMAIS'!$W$23</f>
        <v>0</v>
      </c>
      <c r="L50" s="494">
        <f>+'405 - ANIMAIS'!$Z$23</f>
        <v>0</v>
      </c>
      <c r="M50" s="495">
        <f>+'405 - ANIMAIS'!R27</f>
        <v>0</v>
      </c>
      <c r="N50" s="495">
        <f>+'405 - ANIMAIS'!AI27</f>
        <v>0</v>
      </c>
      <c r="T50" s="493">
        <f>+'405 - ANIMAIS'!$AL27</f>
        <v>0</v>
      </c>
      <c r="U50" s="493">
        <f>+'405 - ANIMAIS'!AN27</f>
        <v>0</v>
      </c>
      <c r="V50" s="493">
        <f>+'405 - ANIMAIS'!$AP$7</f>
        <v>0</v>
      </c>
      <c r="W50" s="493">
        <f>+'405 - ANIMAIS'!Q27</f>
        <v>0</v>
      </c>
      <c r="X50" s="493">
        <f>+'405 - ANIMAIS'!BC27</f>
        <v>0</v>
      </c>
      <c r="Y50" s="494">
        <f>+'405 - ANIMAIS'!$AP$3</f>
        <v>0</v>
      </c>
    </row>
    <row r="51" spans="1:25" hidden="1" x14ac:dyDescent="0.35">
      <c r="A51" s="493">
        <f>+'405 - ANIMAIS'!B28</f>
        <v>0</v>
      </c>
      <c r="B51" s="493">
        <f>+'405 - ANIMAIS'!F28</f>
        <v>0</v>
      </c>
      <c r="C51" s="496" t="str">
        <f>IFERROR(+IFERROR(IFERROR(VLOOKUP('405 - ANIMAIS'!AC28,localidades,2,FALSE),VLOOKUP('405 - ANIMAIS'!$AP$6,localidades,2,FALSE)),VLOOKUP('405 - ANIMAIS'!$AP$5,district_codes,2,FALSE)),"")</f>
        <v/>
      </c>
      <c r="D51" s="493">
        <f>+'405 - ANIMAIS'!AI28</f>
        <v>0</v>
      </c>
      <c r="E51" s="494">
        <f>+'405 - ANIMAIS'!J28</f>
        <v>0</v>
      </c>
      <c r="F51" s="495">
        <f>+'405 - ANIMAIS'!L28</f>
        <v>0</v>
      </c>
      <c r="H51" s="494">
        <f>+'405 - ANIMAIS'!$AP$7</f>
        <v>0</v>
      </c>
      <c r="I51" s="494" t="str">
        <f>IFERROR(+IFERROR(VLOOKUP('405 - ANIMAIS'!$AP$6,localidades,2,FALSE),VLOOKUP('405 - ANIMAIS'!$AP$5,district_codes,2,FALSE)),"")</f>
        <v/>
      </c>
      <c r="J51" s="632">
        <f>+'405 - ANIMAIS'!$AP$9</f>
        <v>0</v>
      </c>
      <c r="K51" s="494">
        <f>+'405 - ANIMAIS'!$W$23</f>
        <v>0</v>
      </c>
      <c r="L51" s="494">
        <f>+'405 - ANIMAIS'!$Z$23</f>
        <v>0</v>
      </c>
      <c r="M51" s="495">
        <f>+'405 - ANIMAIS'!R28</f>
        <v>0</v>
      </c>
      <c r="N51" s="495">
        <f>+'405 - ANIMAIS'!AI28</f>
        <v>0</v>
      </c>
      <c r="T51" s="493">
        <f>+'405 - ANIMAIS'!$AL28</f>
        <v>0</v>
      </c>
      <c r="U51" s="493">
        <f>+'405 - ANIMAIS'!AN28</f>
        <v>0</v>
      </c>
      <c r="V51" s="493">
        <f>+'405 - ANIMAIS'!$AP$7</f>
        <v>0</v>
      </c>
      <c r="W51" s="493">
        <f>+'405 - ANIMAIS'!Q28</f>
        <v>0</v>
      </c>
      <c r="X51" s="493">
        <f>+'405 - ANIMAIS'!BC28</f>
        <v>0</v>
      </c>
      <c r="Y51" s="494">
        <f>+'405 - ANIMAIS'!$AP$3</f>
        <v>0</v>
      </c>
    </row>
    <row r="52" spans="1:25" hidden="1" x14ac:dyDescent="0.35">
      <c r="A52" s="493">
        <f>+'405 - ANIMAIS'!B29</f>
        <v>0</v>
      </c>
      <c r="B52" s="493">
        <f>+'405 - ANIMAIS'!F29</f>
        <v>0</v>
      </c>
      <c r="C52" s="496" t="str">
        <f>IFERROR(+IFERROR(IFERROR(VLOOKUP('405 - ANIMAIS'!AC29,localidades,2,FALSE),VLOOKUP('405 - ANIMAIS'!$AP$6,localidades,2,FALSE)),VLOOKUP('405 - ANIMAIS'!$AP$5,district_codes,2,FALSE)),"")</f>
        <v/>
      </c>
      <c r="D52" s="493">
        <f>+'405 - ANIMAIS'!AI29</f>
        <v>0</v>
      </c>
      <c r="E52" s="494">
        <f>+'405 - ANIMAIS'!J29</f>
        <v>0</v>
      </c>
      <c r="F52" s="495">
        <f>+'405 - ANIMAIS'!L29</f>
        <v>0</v>
      </c>
      <c r="H52" s="494">
        <f>+'405 - ANIMAIS'!$AP$7</f>
        <v>0</v>
      </c>
      <c r="I52" s="494" t="str">
        <f>IFERROR(+IFERROR(VLOOKUP('405 - ANIMAIS'!$AP$6,localidades,2,FALSE),VLOOKUP('405 - ANIMAIS'!$AP$5,district_codes,2,FALSE)),"")</f>
        <v/>
      </c>
      <c r="J52" s="632">
        <f>+'405 - ANIMAIS'!$AP$9</f>
        <v>0</v>
      </c>
      <c r="K52" s="494">
        <f>+'405 - ANIMAIS'!$W$23</f>
        <v>0</v>
      </c>
      <c r="L52" s="494">
        <f>+'405 - ANIMAIS'!$Z$23</f>
        <v>0</v>
      </c>
      <c r="M52" s="495">
        <f>+'405 - ANIMAIS'!R29</f>
        <v>0</v>
      </c>
      <c r="N52" s="495">
        <f>+'405 - ANIMAIS'!AI29</f>
        <v>0</v>
      </c>
      <c r="T52" s="493">
        <f>+'405 - ANIMAIS'!$AL29</f>
        <v>0</v>
      </c>
      <c r="U52" s="493">
        <f>+'405 - ANIMAIS'!AN29</f>
        <v>0</v>
      </c>
      <c r="V52" s="493">
        <f>+'405 - ANIMAIS'!$AP$7</f>
        <v>0</v>
      </c>
      <c r="W52" s="493">
        <f>+'405 - ANIMAIS'!Q29</f>
        <v>0</v>
      </c>
      <c r="X52" s="493">
        <f>+'405 - ANIMAIS'!BC29</f>
        <v>0</v>
      </c>
      <c r="Y52" s="494">
        <f>+'405 - ANIMAIS'!$AP$3</f>
        <v>0</v>
      </c>
    </row>
    <row r="53" spans="1:25" hidden="1" x14ac:dyDescent="0.35">
      <c r="A53" s="493">
        <f>+'405 - ANIMAIS'!B30</f>
        <v>0</v>
      </c>
      <c r="B53" s="493">
        <f>+'405 - ANIMAIS'!F30</f>
        <v>0</v>
      </c>
      <c r="C53" s="496" t="str">
        <f>IFERROR(+IFERROR(IFERROR(VLOOKUP('405 - ANIMAIS'!AC30,localidades,2,FALSE),VLOOKUP('405 - ANIMAIS'!$AP$6,localidades,2,FALSE)),VLOOKUP('405 - ANIMAIS'!$AP$5,district_codes,2,FALSE)),"")</f>
        <v/>
      </c>
      <c r="D53" s="493">
        <f>+'405 - ANIMAIS'!AI30</f>
        <v>0</v>
      </c>
      <c r="E53" s="494">
        <f>+'405 - ANIMAIS'!J30</f>
        <v>0</v>
      </c>
      <c r="F53" s="495">
        <f>+'405 - ANIMAIS'!L30</f>
        <v>0</v>
      </c>
      <c r="H53" s="494">
        <f>+'405 - ANIMAIS'!$AP$7</f>
        <v>0</v>
      </c>
      <c r="I53" s="494" t="str">
        <f>IFERROR(+IFERROR(VLOOKUP('405 - ANIMAIS'!$AP$6,localidades,2,FALSE),VLOOKUP('405 - ANIMAIS'!$AP$5,district_codes,2,FALSE)),"")</f>
        <v/>
      </c>
      <c r="J53" s="632">
        <f>+'405 - ANIMAIS'!$AP$9</f>
        <v>0</v>
      </c>
      <c r="K53" s="494">
        <f>+'405 - ANIMAIS'!$W$23</f>
        <v>0</v>
      </c>
      <c r="L53" s="494">
        <f>+'405 - ANIMAIS'!$Z$23</f>
        <v>0</v>
      </c>
      <c r="M53" s="495">
        <f>+'405 - ANIMAIS'!R30</f>
        <v>0</v>
      </c>
      <c r="N53" s="495">
        <f>+'405 - ANIMAIS'!AI30</f>
        <v>0</v>
      </c>
      <c r="T53" s="493">
        <f>+'405 - ANIMAIS'!$AL30</f>
        <v>0</v>
      </c>
      <c r="U53" s="493">
        <f>+'405 - ANIMAIS'!AN30</f>
        <v>0</v>
      </c>
      <c r="V53" s="493">
        <f>+'405 - ANIMAIS'!$AP$7</f>
        <v>0</v>
      </c>
      <c r="W53" s="493">
        <f>+'405 - ANIMAIS'!Q30</f>
        <v>0</v>
      </c>
      <c r="X53" s="493">
        <f>+'405 - ANIMAIS'!BC30</f>
        <v>0</v>
      </c>
      <c r="Y53" s="494">
        <f>+'405 - ANIMAIS'!$AP$3</f>
        <v>0</v>
      </c>
    </row>
    <row r="54" spans="1:25" hidden="1" x14ac:dyDescent="0.35">
      <c r="A54" s="493">
        <f>+'405 - ANIMAIS'!B31</f>
        <v>0</v>
      </c>
      <c r="B54" s="493">
        <f>+'405 - ANIMAIS'!F31</f>
        <v>0</v>
      </c>
      <c r="C54" s="496" t="str">
        <f>IFERROR(+IFERROR(IFERROR(VLOOKUP('405 - ANIMAIS'!AC31,localidades,2,FALSE),VLOOKUP('405 - ANIMAIS'!$AP$6,localidades,2,FALSE)),VLOOKUP('405 - ANIMAIS'!$AP$5,district_codes,2,FALSE)),"")</f>
        <v/>
      </c>
      <c r="D54" s="493">
        <f>+'405 - ANIMAIS'!AI31</f>
        <v>0</v>
      </c>
      <c r="E54" s="494">
        <f>+'405 - ANIMAIS'!J31</f>
        <v>0</v>
      </c>
      <c r="F54" s="495">
        <f>+'405 - ANIMAIS'!L31</f>
        <v>0</v>
      </c>
      <c r="H54" s="494">
        <f>+'405 - ANIMAIS'!$AP$7</f>
        <v>0</v>
      </c>
      <c r="I54" s="494" t="str">
        <f>IFERROR(+IFERROR(VLOOKUP('405 - ANIMAIS'!$AP$6,localidades,2,FALSE),VLOOKUP('405 - ANIMAIS'!$AP$5,district_codes,2,FALSE)),"")</f>
        <v/>
      </c>
      <c r="J54" s="632">
        <f>+'405 - ANIMAIS'!$AP$9</f>
        <v>0</v>
      </c>
      <c r="K54" s="494">
        <f>+'405 - ANIMAIS'!$W$23</f>
        <v>0</v>
      </c>
      <c r="L54" s="494">
        <f>+'405 - ANIMAIS'!$Z$23</f>
        <v>0</v>
      </c>
      <c r="M54" s="495">
        <f>+'405 - ANIMAIS'!R31</f>
        <v>0</v>
      </c>
      <c r="N54" s="495">
        <f>+'405 - ANIMAIS'!AI31</f>
        <v>0</v>
      </c>
      <c r="T54" s="493">
        <f>+'405 - ANIMAIS'!$AL31</f>
        <v>0</v>
      </c>
      <c r="U54" s="493">
        <f>+'405 - ANIMAIS'!AN31</f>
        <v>0</v>
      </c>
      <c r="V54" s="493">
        <f>+'405 - ANIMAIS'!$AP$7</f>
        <v>0</v>
      </c>
      <c r="W54" s="493">
        <f>+'405 - ANIMAIS'!Q31</f>
        <v>0</v>
      </c>
      <c r="X54" s="493">
        <f>+'405 - ANIMAIS'!BC31</f>
        <v>0</v>
      </c>
      <c r="Y54" s="494">
        <f>+'405 - ANIMAIS'!$AP$3</f>
        <v>0</v>
      </c>
    </row>
    <row r="55" spans="1:25" hidden="1" x14ac:dyDescent="0.35">
      <c r="A55" s="493">
        <f>+'405 - ANIMAIS'!B32</f>
        <v>0</v>
      </c>
      <c r="B55" s="493">
        <f>+'405 - ANIMAIS'!F32</f>
        <v>0</v>
      </c>
      <c r="C55" s="496" t="str">
        <f>IFERROR(+IFERROR(IFERROR(VLOOKUP('405 - ANIMAIS'!AC32,localidades,2,FALSE),VLOOKUP('405 - ANIMAIS'!$AP$6,localidades,2,FALSE)),VLOOKUP('405 - ANIMAIS'!$AP$5,district_codes,2,FALSE)),"")</f>
        <v/>
      </c>
      <c r="D55" s="493">
        <f>+'405 - ANIMAIS'!AI32</f>
        <v>0</v>
      </c>
      <c r="E55" s="494">
        <f>+'405 - ANIMAIS'!J32</f>
        <v>0</v>
      </c>
      <c r="F55" s="495">
        <f>+'405 - ANIMAIS'!L32</f>
        <v>0</v>
      </c>
      <c r="H55" s="494">
        <f>+'405 - ANIMAIS'!$AP$7</f>
        <v>0</v>
      </c>
      <c r="I55" s="494" t="str">
        <f>IFERROR(+IFERROR(VLOOKUP('405 - ANIMAIS'!$AP$6,localidades,2,FALSE),VLOOKUP('405 - ANIMAIS'!$AP$5,district_codes,2,FALSE)),"")</f>
        <v/>
      </c>
      <c r="J55" s="632">
        <f>+'405 - ANIMAIS'!$AP$9</f>
        <v>0</v>
      </c>
      <c r="K55" s="494">
        <f>+'405 - ANIMAIS'!$W$23</f>
        <v>0</v>
      </c>
      <c r="L55" s="494">
        <f>+'405 - ANIMAIS'!$Z$23</f>
        <v>0</v>
      </c>
      <c r="M55" s="495">
        <f>+'405 - ANIMAIS'!R32</f>
        <v>0</v>
      </c>
      <c r="N55" s="495">
        <f>+'405 - ANIMAIS'!AI32</f>
        <v>0</v>
      </c>
      <c r="T55" s="493">
        <f>+'405 - ANIMAIS'!$AL32</f>
        <v>0</v>
      </c>
      <c r="U55" s="493">
        <f>+'405 - ANIMAIS'!AN32</f>
        <v>0</v>
      </c>
      <c r="V55" s="493">
        <f>+'405 - ANIMAIS'!$AP$7</f>
        <v>0</v>
      </c>
      <c r="W55" s="493">
        <f>+'405 - ANIMAIS'!Q32</f>
        <v>0</v>
      </c>
      <c r="X55" s="493">
        <f>+'405 - ANIMAIS'!BC32</f>
        <v>0</v>
      </c>
      <c r="Y55" s="494">
        <f>+'405 - ANIMAIS'!$AP$3</f>
        <v>0</v>
      </c>
    </row>
    <row r="56" spans="1:25" hidden="1" x14ac:dyDescent="0.35">
      <c r="A56" s="493">
        <f>+'405 - ANIMAIS'!B33</f>
        <v>0</v>
      </c>
      <c r="B56" s="493">
        <f>+'405 - ANIMAIS'!F33</f>
        <v>0</v>
      </c>
      <c r="C56" s="496" t="str">
        <f>IFERROR(+IFERROR(IFERROR(VLOOKUP('405 - ANIMAIS'!AC33,localidades,2,FALSE),VLOOKUP('405 - ANIMAIS'!$AP$6,localidades,2,FALSE)),VLOOKUP('405 - ANIMAIS'!$AP$5,district_codes,2,FALSE)),"")</f>
        <v/>
      </c>
      <c r="D56" s="493">
        <f>+'405 - ANIMAIS'!AI33</f>
        <v>0</v>
      </c>
      <c r="E56" s="494">
        <f>+'405 - ANIMAIS'!J33</f>
        <v>0</v>
      </c>
      <c r="F56" s="495">
        <f>+'405 - ANIMAIS'!L33</f>
        <v>0</v>
      </c>
      <c r="H56" s="494">
        <f>+'405 - ANIMAIS'!$AP$7</f>
        <v>0</v>
      </c>
      <c r="I56" s="494" t="str">
        <f>IFERROR(+IFERROR(VLOOKUP('405 - ANIMAIS'!$AP$6,localidades,2,FALSE),VLOOKUP('405 - ANIMAIS'!$AP$5,district_codes,2,FALSE)),"")</f>
        <v/>
      </c>
      <c r="J56" s="632">
        <f>+'405 - ANIMAIS'!$AP$9</f>
        <v>0</v>
      </c>
      <c r="K56" s="494">
        <f>+'405 - ANIMAIS'!$W$23</f>
        <v>0</v>
      </c>
      <c r="L56" s="494">
        <f>+'405 - ANIMAIS'!$Z$23</f>
        <v>0</v>
      </c>
      <c r="M56" s="495">
        <f>+'405 - ANIMAIS'!R33</f>
        <v>0</v>
      </c>
      <c r="N56" s="495">
        <f>+'405 - ANIMAIS'!AI33</f>
        <v>0</v>
      </c>
      <c r="T56" s="493">
        <f>+'405 - ANIMAIS'!$AL33</f>
        <v>0</v>
      </c>
      <c r="U56" s="493">
        <f>+'405 - ANIMAIS'!AN33</f>
        <v>0</v>
      </c>
      <c r="V56" s="493">
        <f>+'405 - ANIMAIS'!$AP$7</f>
        <v>0</v>
      </c>
      <c r="W56" s="493">
        <f>+'405 - ANIMAIS'!Q33</f>
        <v>0</v>
      </c>
      <c r="X56" s="493">
        <f>+'405 - ANIMAIS'!BC33</f>
        <v>0</v>
      </c>
      <c r="Y56" s="494">
        <f>+'405 - ANIMAIS'!$AP$3</f>
        <v>0</v>
      </c>
    </row>
    <row r="57" spans="1:25" hidden="1" x14ac:dyDescent="0.35">
      <c r="A57" s="493">
        <f>+'405 - ANIMAIS'!B34</f>
        <v>0</v>
      </c>
      <c r="B57" s="493">
        <f>+'405 - ANIMAIS'!F34</f>
        <v>0</v>
      </c>
      <c r="C57" s="496" t="str">
        <f>IFERROR(+IFERROR(IFERROR(VLOOKUP('405 - ANIMAIS'!AC34,localidades,2,FALSE),VLOOKUP('405 - ANIMAIS'!$AP$6,localidades,2,FALSE)),VLOOKUP('405 - ANIMAIS'!$AP$5,district_codes,2,FALSE)),"")</f>
        <v/>
      </c>
      <c r="D57" s="493">
        <f>+'405 - ANIMAIS'!AI34</f>
        <v>0</v>
      </c>
      <c r="E57" s="494">
        <f>+'405 - ANIMAIS'!J34</f>
        <v>0</v>
      </c>
      <c r="F57" s="495">
        <f>+'405 - ANIMAIS'!L34</f>
        <v>0</v>
      </c>
      <c r="H57" s="494">
        <f>+'405 - ANIMAIS'!$AP$7</f>
        <v>0</v>
      </c>
      <c r="I57" s="494" t="str">
        <f>IFERROR(+IFERROR(VLOOKUP('405 - ANIMAIS'!$AP$6,localidades,2,FALSE),VLOOKUP('405 - ANIMAIS'!$AP$5,district_codes,2,FALSE)),"")</f>
        <v/>
      </c>
      <c r="J57" s="632">
        <f>+'405 - ANIMAIS'!$AP$9</f>
        <v>0</v>
      </c>
      <c r="K57" s="494">
        <f>+'405 - ANIMAIS'!$W$23</f>
        <v>0</v>
      </c>
      <c r="L57" s="494">
        <f>+'405 - ANIMAIS'!$Z$23</f>
        <v>0</v>
      </c>
      <c r="M57" s="495">
        <f>+'405 - ANIMAIS'!R34</f>
        <v>0</v>
      </c>
      <c r="N57" s="495">
        <f>+'405 - ANIMAIS'!AI34</f>
        <v>0</v>
      </c>
      <c r="T57" s="493">
        <f>+'405 - ANIMAIS'!$AL34</f>
        <v>0</v>
      </c>
      <c r="U57" s="493">
        <f>+'405 - ANIMAIS'!AN34</f>
        <v>0</v>
      </c>
      <c r="V57" s="493">
        <f>+'405 - ANIMAIS'!$AP$7</f>
        <v>0</v>
      </c>
      <c r="W57" s="493">
        <f>+'405 - ANIMAIS'!Q34</f>
        <v>0</v>
      </c>
      <c r="X57" s="493">
        <f>+'405 - ANIMAIS'!BC34</f>
        <v>0</v>
      </c>
      <c r="Y57" s="494">
        <f>+'405 - ANIMAIS'!$AP$3</f>
        <v>0</v>
      </c>
    </row>
    <row r="58" spans="1:25" hidden="1" x14ac:dyDescent="0.35">
      <c r="A58" s="493">
        <f>+'405 - ANIMAIS'!B35</f>
        <v>0</v>
      </c>
      <c r="B58" s="493">
        <f>+'405 - ANIMAIS'!F35</f>
        <v>0</v>
      </c>
      <c r="C58" s="496" t="str">
        <f>IFERROR(+IFERROR(IFERROR(VLOOKUP('405 - ANIMAIS'!AC35,localidades,2,FALSE),VLOOKUP('405 - ANIMAIS'!$AP$6,localidades,2,FALSE)),VLOOKUP('405 - ANIMAIS'!$AP$5,district_codes,2,FALSE)),"")</f>
        <v/>
      </c>
      <c r="D58" s="493">
        <f>+'405 - ANIMAIS'!AI35</f>
        <v>0</v>
      </c>
      <c r="E58" s="494">
        <f>+'405 - ANIMAIS'!J35</f>
        <v>0</v>
      </c>
      <c r="F58" s="495">
        <f>+'405 - ANIMAIS'!L35</f>
        <v>0</v>
      </c>
      <c r="H58" s="494">
        <f>+'405 - ANIMAIS'!$AP$7</f>
        <v>0</v>
      </c>
      <c r="I58" s="494" t="str">
        <f>IFERROR(+IFERROR(VLOOKUP('405 - ANIMAIS'!$AP$6,localidades,2,FALSE),VLOOKUP('405 - ANIMAIS'!$AP$5,district_codes,2,FALSE)),"")</f>
        <v/>
      </c>
      <c r="J58" s="632">
        <f>+'405 - ANIMAIS'!$AP$9</f>
        <v>0</v>
      </c>
      <c r="K58" s="494">
        <f>+'405 - ANIMAIS'!$W$23</f>
        <v>0</v>
      </c>
      <c r="L58" s="494">
        <f>+'405 - ANIMAIS'!$Z$23</f>
        <v>0</v>
      </c>
      <c r="M58" s="495">
        <f>+'405 - ANIMAIS'!R35</f>
        <v>0</v>
      </c>
      <c r="N58" s="495">
        <f>+'405 - ANIMAIS'!AI35</f>
        <v>0</v>
      </c>
      <c r="T58" s="493">
        <f>+'405 - ANIMAIS'!$AL35</f>
        <v>0</v>
      </c>
      <c r="U58" s="493">
        <f>+'405 - ANIMAIS'!AN35</f>
        <v>0</v>
      </c>
      <c r="V58" s="493">
        <f>+'405 - ANIMAIS'!$AP$7</f>
        <v>0</v>
      </c>
      <c r="W58" s="493">
        <f>+'405 - ANIMAIS'!Q35</f>
        <v>0</v>
      </c>
      <c r="X58" s="493">
        <f>+'405 - ANIMAIS'!BC35</f>
        <v>0</v>
      </c>
      <c r="Y58" s="494">
        <f>+'405 - ANIMAIS'!$AP$3</f>
        <v>0</v>
      </c>
    </row>
    <row r="59" spans="1:25" hidden="1" x14ac:dyDescent="0.35">
      <c r="A59" s="493">
        <f>+'405 - ANIMAIS'!B36</f>
        <v>0</v>
      </c>
      <c r="B59" s="493">
        <f>+'405 - ANIMAIS'!F36</f>
        <v>0</v>
      </c>
      <c r="C59" s="496" t="str">
        <f>IFERROR(+IFERROR(IFERROR(VLOOKUP('405 - ANIMAIS'!AC36,localidades,2,FALSE),VLOOKUP('405 - ANIMAIS'!$AP$6,localidades,2,FALSE)),VLOOKUP('405 - ANIMAIS'!$AP$5,district_codes,2,FALSE)),"")</f>
        <v/>
      </c>
      <c r="D59" s="493">
        <f>+'405 - ANIMAIS'!AI36</f>
        <v>0</v>
      </c>
      <c r="E59" s="494">
        <f>+'405 - ANIMAIS'!J36</f>
        <v>0</v>
      </c>
      <c r="F59" s="495">
        <f>+'405 - ANIMAIS'!L36</f>
        <v>0</v>
      </c>
      <c r="H59" s="494">
        <f>+'405 - ANIMAIS'!$AP$7</f>
        <v>0</v>
      </c>
      <c r="I59" s="494" t="str">
        <f>IFERROR(+IFERROR(VLOOKUP('405 - ANIMAIS'!$AP$6,localidades,2,FALSE),VLOOKUP('405 - ANIMAIS'!$AP$5,district_codes,2,FALSE)),"")</f>
        <v/>
      </c>
      <c r="J59" s="632">
        <f>+'405 - ANIMAIS'!$AP$9</f>
        <v>0</v>
      </c>
      <c r="K59" s="494">
        <f>+'405 - ANIMAIS'!$W$23</f>
        <v>0</v>
      </c>
      <c r="L59" s="494">
        <f>+'405 - ANIMAIS'!$Z$23</f>
        <v>0</v>
      </c>
      <c r="M59" s="495">
        <f>+'405 - ANIMAIS'!R36</f>
        <v>0</v>
      </c>
      <c r="N59" s="495">
        <f>+'405 - ANIMAIS'!AI36</f>
        <v>0</v>
      </c>
      <c r="T59" s="493">
        <f>+'405 - ANIMAIS'!$AL36</f>
        <v>0</v>
      </c>
      <c r="U59" s="493">
        <f>+'405 - ANIMAIS'!AN36</f>
        <v>0</v>
      </c>
      <c r="V59" s="493">
        <f>+'405 - ANIMAIS'!$AP$7</f>
        <v>0</v>
      </c>
      <c r="W59" s="493">
        <f>+'405 - ANIMAIS'!Q36</f>
        <v>0</v>
      </c>
      <c r="X59" s="493">
        <f>+'405 - ANIMAIS'!BC36</f>
        <v>0</v>
      </c>
      <c r="Y59" s="494">
        <f>+'405 - ANIMAIS'!$AP$3</f>
        <v>0</v>
      </c>
    </row>
    <row r="60" spans="1:25" hidden="1" x14ac:dyDescent="0.35">
      <c r="A60" s="493">
        <f>+'405 - ANIMAIS'!B37</f>
        <v>0</v>
      </c>
      <c r="B60" s="493">
        <f>+'405 - ANIMAIS'!F37</f>
        <v>0</v>
      </c>
      <c r="C60" s="496" t="str">
        <f>IFERROR(+IFERROR(IFERROR(VLOOKUP('405 - ANIMAIS'!AC37,localidades,2,FALSE),VLOOKUP('405 - ANIMAIS'!$AP$6,localidades,2,FALSE)),VLOOKUP('405 - ANIMAIS'!$AP$5,district_codes,2,FALSE)),"")</f>
        <v/>
      </c>
      <c r="D60" s="493">
        <f>+'405 - ANIMAIS'!AI37</f>
        <v>0</v>
      </c>
      <c r="E60" s="494">
        <f>+'405 - ANIMAIS'!J37</f>
        <v>0</v>
      </c>
      <c r="F60" s="495">
        <f>+'405 - ANIMAIS'!L37</f>
        <v>0</v>
      </c>
      <c r="H60" s="494">
        <f>+'405 - ANIMAIS'!$AP$7</f>
        <v>0</v>
      </c>
      <c r="I60" s="494" t="str">
        <f>IFERROR(+IFERROR(VLOOKUP('405 - ANIMAIS'!$AP$6,localidades,2,FALSE),VLOOKUP('405 - ANIMAIS'!$AP$5,district_codes,2,FALSE)),"")</f>
        <v/>
      </c>
      <c r="J60" s="632">
        <f>+'405 - ANIMAIS'!$AP$9</f>
        <v>0</v>
      </c>
      <c r="K60" s="494">
        <f>+'405 - ANIMAIS'!$W$23</f>
        <v>0</v>
      </c>
      <c r="L60" s="494">
        <f>+'405 - ANIMAIS'!$Z$23</f>
        <v>0</v>
      </c>
      <c r="M60" s="495">
        <f>+'405 - ANIMAIS'!R37</f>
        <v>0</v>
      </c>
      <c r="N60" s="495">
        <f>+'405 - ANIMAIS'!AI37</f>
        <v>0</v>
      </c>
      <c r="T60" s="493">
        <f>+'405 - ANIMAIS'!$AL37</f>
        <v>0</v>
      </c>
      <c r="U60" s="493">
        <f>+'405 - ANIMAIS'!AN37</f>
        <v>0</v>
      </c>
      <c r="V60" s="493">
        <f>+'405 - ANIMAIS'!$AP$7</f>
        <v>0</v>
      </c>
      <c r="W60" s="493">
        <f>+'405 - ANIMAIS'!Q37</f>
        <v>0</v>
      </c>
      <c r="X60" s="493">
        <f>+'405 - ANIMAIS'!BC37</f>
        <v>0</v>
      </c>
      <c r="Y60" s="494">
        <f>+'405 - ANIMAIS'!$AP$3</f>
        <v>0</v>
      </c>
    </row>
    <row r="61" spans="1:25" hidden="1" x14ac:dyDescent="0.35">
      <c r="A61" s="493">
        <f>+'405 - ANIMAIS'!B38</f>
        <v>0</v>
      </c>
      <c r="B61" s="493">
        <f>+'405 - ANIMAIS'!F38</f>
        <v>0</v>
      </c>
      <c r="C61" s="496" t="str">
        <f>IFERROR(+IFERROR(IFERROR(VLOOKUP('405 - ANIMAIS'!AC38,localidades,2,FALSE),VLOOKUP('405 - ANIMAIS'!$AP$6,localidades,2,FALSE)),VLOOKUP('405 - ANIMAIS'!$AP$5,district_codes,2,FALSE)),"")</f>
        <v/>
      </c>
      <c r="D61" s="493">
        <f>+'405 - ANIMAIS'!AI38</f>
        <v>0</v>
      </c>
      <c r="E61" s="494">
        <f>+'405 - ANIMAIS'!J38</f>
        <v>0</v>
      </c>
      <c r="F61" s="495">
        <f>+'405 - ANIMAIS'!L38</f>
        <v>0</v>
      </c>
      <c r="H61" s="494">
        <f>+'405 - ANIMAIS'!$AP$7</f>
        <v>0</v>
      </c>
      <c r="I61" s="494" t="str">
        <f>IFERROR(+IFERROR(VLOOKUP('405 - ANIMAIS'!$AP$6,localidades,2,FALSE),VLOOKUP('405 - ANIMAIS'!$AP$5,district_codes,2,FALSE)),"")</f>
        <v/>
      </c>
      <c r="J61" s="632">
        <f>+'405 - ANIMAIS'!$AP$9</f>
        <v>0</v>
      </c>
      <c r="K61" s="494">
        <f>+'405 - ANIMAIS'!$W$23</f>
        <v>0</v>
      </c>
      <c r="L61" s="494">
        <f>+'405 - ANIMAIS'!$Z$23</f>
        <v>0</v>
      </c>
      <c r="M61" s="495">
        <f>+'405 - ANIMAIS'!R38</f>
        <v>0</v>
      </c>
      <c r="N61" s="495">
        <f>+'405 - ANIMAIS'!AI38</f>
        <v>0</v>
      </c>
      <c r="T61" s="493">
        <f>+'405 - ANIMAIS'!$AL38</f>
        <v>0</v>
      </c>
      <c r="U61" s="493">
        <f>+'405 - ANIMAIS'!AN38</f>
        <v>0</v>
      </c>
      <c r="V61" s="493">
        <f>+'405 - ANIMAIS'!$AP$7</f>
        <v>0</v>
      </c>
      <c r="W61" s="493">
        <f>+'405 - ANIMAIS'!Q38</f>
        <v>0</v>
      </c>
      <c r="X61" s="493">
        <f>+'405 - ANIMAIS'!BC38</f>
        <v>0</v>
      </c>
      <c r="Y61" s="494">
        <f>+'405 - ANIMAIS'!$AP$3</f>
        <v>0</v>
      </c>
    </row>
    <row r="62" spans="1:25" hidden="1" x14ac:dyDescent="0.35">
      <c r="A62" s="493">
        <f>+'405 - ANIMAIS'!B39</f>
        <v>0</v>
      </c>
      <c r="B62" s="493">
        <f>+'405 - ANIMAIS'!F39</f>
        <v>0</v>
      </c>
      <c r="C62" s="496" t="str">
        <f>IFERROR(+IFERROR(IFERROR(VLOOKUP('405 - ANIMAIS'!AC39,localidades,2,FALSE),VLOOKUP('405 - ANIMAIS'!$AP$6,localidades,2,FALSE)),VLOOKUP('405 - ANIMAIS'!$AP$5,district_codes,2,FALSE)),"")</f>
        <v/>
      </c>
      <c r="D62" s="493">
        <f>+'405 - ANIMAIS'!AI39</f>
        <v>0</v>
      </c>
      <c r="E62" s="494">
        <f>+'405 - ANIMAIS'!J39</f>
        <v>0</v>
      </c>
      <c r="F62" s="495">
        <f>+'405 - ANIMAIS'!L39</f>
        <v>0</v>
      </c>
      <c r="H62" s="494">
        <f>+'405 - ANIMAIS'!$AP$7</f>
        <v>0</v>
      </c>
      <c r="I62" s="494" t="str">
        <f>IFERROR(+IFERROR(VLOOKUP('405 - ANIMAIS'!$AP$6,localidades,2,FALSE),VLOOKUP('405 - ANIMAIS'!$AP$5,district_codes,2,FALSE)),"")</f>
        <v/>
      </c>
      <c r="J62" s="632">
        <f>+'405 - ANIMAIS'!$AP$9</f>
        <v>0</v>
      </c>
      <c r="K62" s="494">
        <f>+'405 - ANIMAIS'!$W$23</f>
        <v>0</v>
      </c>
      <c r="L62" s="494">
        <f>+'405 - ANIMAIS'!$Z$23</f>
        <v>0</v>
      </c>
      <c r="M62" s="495">
        <f>+'405 - ANIMAIS'!R39</f>
        <v>0</v>
      </c>
      <c r="N62" s="495">
        <f>+'405 - ANIMAIS'!AI39</f>
        <v>0</v>
      </c>
      <c r="T62" s="493">
        <f>+'405 - ANIMAIS'!$AL39</f>
        <v>0</v>
      </c>
      <c r="U62" s="493">
        <f>+'405 - ANIMAIS'!AN39</f>
        <v>0</v>
      </c>
      <c r="V62" s="493">
        <f>+'405 - ANIMAIS'!$AP$7</f>
        <v>0</v>
      </c>
      <c r="W62" s="493">
        <f>+'405 - ANIMAIS'!Q39</f>
        <v>0</v>
      </c>
      <c r="X62" s="493">
        <f>+'405 - ANIMAIS'!BC39</f>
        <v>0</v>
      </c>
      <c r="Y62" s="494">
        <f>+'405 - ANIMAIS'!$AP$3</f>
        <v>0</v>
      </c>
    </row>
    <row r="63" spans="1:25" hidden="1" x14ac:dyDescent="0.35">
      <c r="A63" s="493">
        <f>+'405 - ANIMAIS'!B40</f>
        <v>0</v>
      </c>
      <c r="B63" s="493">
        <f>+'405 - ANIMAIS'!F40</f>
        <v>0</v>
      </c>
      <c r="C63" s="496" t="str">
        <f>IFERROR(+IFERROR(IFERROR(VLOOKUP('405 - ANIMAIS'!AC40,localidades,2,FALSE),VLOOKUP('405 - ANIMAIS'!$AP$6,localidades,2,FALSE)),VLOOKUP('405 - ANIMAIS'!$AP$5,district_codes,2,FALSE)),"")</f>
        <v/>
      </c>
      <c r="D63" s="493">
        <f>+'405 - ANIMAIS'!AI40</f>
        <v>0</v>
      </c>
      <c r="E63" s="494">
        <f>+'405 - ANIMAIS'!J40</f>
        <v>0</v>
      </c>
      <c r="F63" s="495">
        <f>+'405 - ANIMAIS'!L40</f>
        <v>0</v>
      </c>
      <c r="H63" s="494">
        <f>+'405 - ANIMAIS'!$AP$7</f>
        <v>0</v>
      </c>
      <c r="I63" s="494" t="str">
        <f>IFERROR(+IFERROR(VLOOKUP('405 - ANIMAIS'!$AP$6,localidades,2,FALSE),VLOOKUP('405 - ANIMAIS'!$AP$5,district_codes,2,FALSE)),"")</f>
        <v/>
      </c>
      <c r="J63" s="632">
        <f>+'405 - ANIMAIS'!$AP$9</f>
        <v>0</v>
      </c>
      <c r="K63" s="494">
        <f>+'405 - ANIMAIS'!$W$23</f>
        <v>0</v>
      </c>
      <c r="L63" s="494">
        <f>+'405 - ANIMAIS'!$Z$23</f>
        <v>0</v>
      </c>
      <c r="M63" s="495">
        <f>+'405 - ANIMAIS'!R40</f>
        <v>0</v>
      </c>
      <c r="N63" s="495">
        <f>+'405 - ANIMAIS'!AI40</f>
        <v>0</v>
      </c>
      <c r="T63" s="493">
        <f>+'405 - ANIMAIS'!$AL40</f>
        <v>0</v>
      </c>
      <c r="U63" s="493">
        <f>+'405 - ANIMAIS'!AN40</f>
        <v>0</v>
      </c>
      <c r="V63" s="493">
        <f>+'405 - ANIMAIS'!$AP$7</f>
        <v>0</v>
      </c>
      <c r="W63" s="493">
        <f>+'405 - ANIMAIS'!Q40</f>
        <v>0</v>
      </c>
      <c r="X63" s="493">
        <f>+'405 - ANIMAIS'!BC40</f>
        <v>0</v>
      </c>
      <c r="Y63" s="494">
        <f>+'405 - ANIMAIS'!$AP$3</f>
        <v>0</v>
      </c>
    </row>
    <row r="64" spans="1:25" hidden="1" x14ac:dyDescent="0.35">
      <c r="A64" s="493">
        <f>+'405 - ANIMAIS'!B41</f>
        <v>0</v>
      </c>
      <c r="B64" s="493">
        <f>+'405 - ANIMAIS'!F41</f>
        <v>0</v>
      </c>
      <c r="C64" s="496" t="str">
        <f>IFERROR(+IFERROR(IFERROR(VLOOKUP('405 - ANIMAIS'!AC41,localidades,2,FALSE),VLOOKUP('405 - ANIMAIS'!$AP$6,localidades,2,FALSE)),VLOOKUP('405 - ANIMAIS'!$AP$5,district_codes,2,FALSE)),"")</f>
        <v/>
      </c>
      <c r="D64" s="493">
        <f>+'405 - ANIMAIS'!AI41</f>
        <v>0</v>
      </c>
      <c r="E64" s="494">
        <f>+'405 - ANIMAIS'!J41</f>
        <v>0</v>
      </c>
      <c r="F64" s="495">
        <f>+'405 - ANIMAIS'!L41</f>
        <v>0</v>
      </c>
      <c r="H64" s="494">
        <f>+'405 - ANIMAIS'!$AP$7</f>
        <v>0</v>
      </c>
      <c r="I64" s="494" t="str">
        <f>IFERROR(+IFERROR(VLOOKUP('405 - ANIMAIS'!$AP$6,localidades,2,FALSE),VLOOKUP('405 - ANIMAIS'!$AP$5,district_codes,2,FALSE)),"")</f>
        <v/>
      </c>
      <c r="J64" s="632">
        <f>+'405 - ANIMAIS'!$AP$9</f>
        <v>0</v>
      </c>
      <c r="K64" s="494">
        <f>+'405 - ANIMAIS'!$W$23</f>
        <v>0</v>
      </c>
      <c r="L64" s="494">
        <f>+'405 - ANIMAIS'!$Z$23</f>
        <v>0</v>
      </c>
      <c r="M64" s="495">
        <f>+'405 - ANIMAIS'!R41</f>
        <v>0</v>
      </c>
      <c r="N64" s="495">
        <f>+'405 - ANIMAIS'!AI41</f>
        <v>0</v>
      </c>
      <c r="T64" s="493">
        <f>+'405 - ANIMAIS'!$AL41</f>
        <v>0</v>
      </c>
      <c r="U64" s="493">
        <f>+'405 - ANIMAIS'!AN41</f>
        <v>0</v>
      </c>
      <c r="V64" s="493">
        <f>+'405 - ANIMAIS'!$AP$7</f>
        <v>0</v>
      </c>
      <c r="W64" s="493">
        <f>+'405 - ANIMAIS'!Q41</f>
        <v>0</v>
      </c>
      <c r="X64" s="493">
        <f>+'405 - ANIMAIS'!BC41</f>
        <v>0</v>
      </c>
      <c r="Y64" s="494">
        <f>+'405 - ANIMAIS'!$AP$3</f>
        <v>0</v>
      </c>
    </row>
    <row r="65" spans="1:25" hidden="1" x14ac:dyDescent="0.35">
      <c r="A65" s="493">
        <f>+'405 - ANIMAIS'!B42</f>
        <v>0</v>
      </c>
      <c r="B65" s="493">
        <f>+'405 - ANIMAIS'!F42</f>
        <v>0</v>
      </c>
      <c r="C65" s="496" t="str">
        <f>IFERROR(+IFERROR(IFERROR(VLOOKUP('405 - ANIMAIS'!AC42,localidades,2,FALSE),VLOOKUP('405 - ANIMAIS'!$AP$6,localidades,2,FALSE)),VLOOKUP('405 - ANIMAIS'!$AP$5,district_codes,2,FALSE)),"")</f>
        <v/>
      </c>
      <c r="D65" s="493">
        <f>+'405 - ANIMAIS'!AI42</f>
        <v>0</v>
      </c>
      <c r="E65" s="494">
        <f>+'405 - ANIMAIS'!J42</f>
        <v>0</v>
      </c>
      <c r="F65" s="495">
        <f>+'405 - ANIMAIS'!L42</f>
        <v>0</v>
      </c>
      <c r="H65" s="494">
        <f>+'405 - ANIMAIS'!$AP$7</f>
        <v>0</v>
      </c>
      <c r="I65" s="494" t="str">
        <f>IFERROR(+IFERROR(VLOOKUP('405 - ANIMAIS'!$AP$6,localidades,2,FALSE),VLOOKUP('405 - ANIMAIS'!$AP$5,district_codes,2,FALSE)),"")</f>
        <v/>
      </c>
      <c r="J65" s="632">
        <f>+'405 - ANIMAIS'!$AP$9</f>
        <v>0</v>
      </c>
      <c r="K65" s="494">
        <f>+'405 - ANIMAIS'!$W$23</f>
        <v>0</v>
      </c>
      <c r="L65" s="494">
        <f>+'405 - ANIMAIS'!$Z$23</f>
        <v>0</v>
      </c>
      <c r="M65" s="495">
        <f>+'405 - ANIMAIS'!R42</f>
        <v>0</v>
      </c>
      <c r="N65" s="495">
        <f>+'405 - ANIMAIS'!AI42</f>
        <v>0</v>
      </c>
      <c r="T65" s="493">
        <f>+'405 - ANIMAIS'!$AL42</f>
        <v>0</v>
      </c>
      <c r="U65" s="493">
        <f>+'405 - ANIMAIS'!AN42</f>
        <v>0</v>
      </c>
      <c r="V65" s="493">
        <f>+'405 - ANIMAIS'!$AP$7</f>
        <v>0</v>
      </c>
      <c r="W65" s="493">
        <f>+'405 - ANIMAIS'!Q42</f>
        <v>0</v>
      </c>
      <c r="X65" s="493">
        <f>+'405 - ANIMAIS'!BC42</f>
        <v>0</v>
      </c>
      <c r="Y65" s="494">
        <f>+'405 - ANIMAIS'!$AP$3</f>
        <v>0</v>
      </c>
    </row>
    <row r="66" spans="1:25" hidden="1" x14ac:dyDescent="0.35">
      <c r="A66" s="493">
        <f>+'405 - ANIMAIS'!B43</f>
        <v>0</v>
      </c>
      <c r="B66" s="493">
        <f>+'405 - ANIMAIS'!F43</f>
        <v>0</v>
      </c>
      <c r="C66" s="496" t="str">
        <f>IFERROR(+IFERROR(IFERROR(VLOOKUP('405 - ANIMAIS'!AC43,localidades,2,FALSE),VLOOKUP('405 - ANIMAIS'!$AP$6,localidades,2,FALSE)),VLOOKUP('405 - ANIMAIS'!$AP$5,district_codes,2,FALSE)),"")</f>
        <v/>
      </c>
      <c r="D66" s="493">
        <f>+'405 - ANIMAIS'!AI43</f>
        <v>0</v>
      </c>
      <c r="E66" s="494">
        <f>+'405 - ANIMAIS'!J43</f>
        <v>0</v>
      </c>
      <c r="F66" s="495">
        <f>+'405 - ANIMAIS'!L43</f>
        <v>0</v>
      </c>
      <c r="H66" s="494">
        <f>+'405 - ANIMAIS'!$AP$7</f>
        <v>0</v>
      </c>
      <c r="I66" s="494" t="str">
        <f>IFERROR(+IFERROR(VLOOKUP('405 - ANIMAIS'!$AP$6,localidades,2,FALSE),VLOOKUP('405 - ANIMAIS'!$AP$5,district_codes,2,FALSE)),"")</f>
        <v/>
      </c>
      <c r="J66" s="632">
        <f>+'405 - ANIMAIS'!$AP$9</f>
        <v>0</v>
      </c>
      <c r="K66" s="494">
        <f>+'405 - ANIMAIS'!$W$23</f>
        <v>0</v>
      </c>
      <c r="L66" s="494">
        <f>+'405 - ANIMAIS'!$Z$23</f>
        <v>0</v>
      </c>
      <c r="M66" s="495">
        <f>+'405 - ANIMAIS'!R43</f>
        <v>0</v>
      </c>
      <c r="N66" s="495">
        <f>+'405 - ANIMAIS'!AI43</f>
        <v>0</v>
      </c>
      <c r="T66" s="493">
        <f>+'405 - ANIMAIS'!$AL43</f>
        <v>0</v>
      </c>
      <c r="U66" s="493">
        <f>+'405 - ANIMAIS'!AN43</f>
        <v>0</v>
      </c>
      <c r="V66" s="493">
        <f>+'405 - ANIMAIS'!$AP$7</f>
        <v>0</v>
      </c>
      <c r="W66" s="493">
        <f>+'405 - ANIMAIS'!Q43</f>
        <v>0</v>
      </c>
      <c r="X66" s="493">
        <f>+'405 - ANIMAIS'!BC43</f>
        <v>0</v>
      </c>
      <c r="Y66" s="494">
        <f>+'405 - ANIMAIS'!$AP$3</f>
        <v>0</v>
      </c>
    </row>
    <row r="67" spans="1:25" hidden="1" x14ac:dyDescent="0.35">
      <c r="A67" s="493">
        <f>+'405 - ANIMAIS'!B44</f>
        <v>0</v>
      </c>
      <c r="B67" s="493">
        <f>+'405 - ANIMAIS'!F44</f>
        <v>0</v>
      </c>
      <c r="C67" s="496" t="str">
        <f>IFERROR(+IFERROR(IFERROR(VLOOKUP('405 - ANIMAIS'!AC44,localidades,2,FALSE),VLOOKUP('405 - ANIMAIS'!$AP$6,localidades,2,FALSE)),VLOOKUP('405 - ANIMAIS'!$AP$5,district_codes,2,FALSE)),"")</f>
        <v/>
      </c>
      <c r="D67" s="493">
        <f>+'405 - ANIMAIS'!AI44</f>
        <v>0</v>
      </c>
      <c r="E67" s="494">
        <f>+'405 - ANIMAIS'!J44</f>
        <v>0</v>
      </c>
      <c r="F67" s="495">
        <f>+'405 - ANIMAIS'!L44</f>
        <v>0</v>
      </c>
      <c r="H67" s="494">
        <f>+'405 - ANIMAIS'!$AP$7</f>
        <v>0</v>
      </c>
      <c r="I67" s="494" t="str">
        <f>IFERROR(+IFERROR(VLOOKUP('405 - ANIMAIS'!$AP$6,localidades,2,FALSE),VLOOKUP('405 - ANIMAIS'!$AP$5,district_codes,2,FALSE)),"")</f>
        <v/>
      </c>
      <c r="J67" s="632">
        <f>+'405 - ANIMAIS'!$AP$9</f>
        <v>0</v>
      </c>
      <c r="K67" s="494">
        <f>+'405 - ANIMAIS'!$W$23</f>
        <v>0</v>
      </c>
      <c r="L67" s="494">
        <f>+'405 - ANIMAIS'!$Z$23</f>
        <v>0</v>
      </c>
      <c r="M67" s="495">
        <f>+'405 - ANIMAIS'!R44</f>
        <v>0</v>
      </c>
      <c r="N67" s="495">
        <f>+'405 - ANIMAIS'!AI44</f>
        <v>0</v>
      </c>
      <c r="T67" s="493">
        <f>+'405 - ANIMAIS'!$AL44</f>
        <v>0</v>
      </c>
      <c r="U67" s="493">
        <f>+'405 - ANIMAIS'!AN44</f>
        <v>0</v>
      </c>
      <c r="V67" s="493">
        <f>+'405 - ANIMAIS'!$AP$7</f>
        <v>0</v>
      </c>
      <c r="W67" s="493">
        <f>+'405 - ANIMAIS'!Q44</f>
        <v>0</v>
      </c>
      <c r="X67" s="493">
        <f>+'405 - ANIMAIS'!BC44</f>
        <v>0</v>
      </c>
      <c r="Y67" s="494">
        <f>+'405 - ANIMAIS'!$AP$3</f>
        <v>0</v>
      </c>
    </row>
    <row r="68" spans="1:25" hidden="1" x14ac:dyDescent="0.35">
      <c r="A68" s="493">
        <f>+'405 - ANIMAIS'!B45</f>
        <v>0</v>
      </c>
      <c r="B68" s="493">
        <f>+'405 - ANIMAIS'!F45</f>
        <v>0</v>
      </c>
      <c r="C68" s="496" t="str">
        <f>IFERROR(+IFERROR(IFERROR(VLOOKUP('405 - ANIMAIS'!AC45,localidades,2,FALSE),VLOOKUP('405 - ANIMAIS'!$AP$6,localidades,2,FALSE)),VLOOKUP('405 - ANIMAIS'!$AP$5,district_codes,2,FALSE)),"")</f>
        <v/>
      </c>
      <c r="D68" s="493">
        <f>+'405 - ANIMAIS'!AI45</f>
        <v>0</v>
      </c>
      <c r="E68" s="494">
        <f>+'405 - ANIMAIS'!J45</f>
        <v>0</v>
      </c>
      <c r="F68" s="495">
        <f>+'405 - ANIMAIS'!L45</f>
        <v>0</v>
      </c>
      <c r="H68" s="494">
        <f>+'405 - ANIMAIS'!$AP$7</f>
        <v>0</v>
      </c>
      <c r="I68" s="494" t="str">
        <f>IFERROR(+IFERROR(VLOOKUP('405 - ANIMAIS'!$AP$6,localidades,2,FALSE),VLOOKUP('405 - ANIMAIS'!$AP$5,district_codes,2,FALSE)),"")</f>
        <v/>
      </c>
      <c r="J68" s="632">
        <f>+'405 - ANIMAIS'!$AP$9</f>
        <v>0</v>
      </c>
      <c r="K68" s="494">
        <f>+'405 - ANIMAIS'!$W$23</f>
        <v>0</v>
      </c>
      <c r="L68" s="494">
        <f>+'405 - ANIMAIS'!$Z$23</f>
        <v>0</v>
      </c>
      <c r="M68" s="495">
        <f>+'405 - ANIMAIS'!R45</f>
        <v>0</v>
      </c>
      <c r="N68" s="495">
        <f>+'405 - ANIMAIS'!AI45</f>
        <v>0</v>
      </c>
      <c r="T68" s="493">
        <f>+'405 - ANIMAIS'!$AL45</f>
        <v>0</v>
      </c>
      <c r="U68" s="493">
        <f>+'405 - ANIMAIS'!AN45</f>
        <v>0</v>
      </c>
      <c r="V68" s="493">
        <f>+'405 - ANIMAIS'!$AP$7</f>
        <v>0</v>
      </c>
      <c r="W68" s="493">
        <f>+'405 - ANIMAIS'!Q45</f>
        <v>0</v>
      </c>
      <c r="X68" s="493">
        <f>+'405 - ANIMAIS'!BC45</f>
        <v>0</v>
      </c>
      <c r="Y68" s="494">
        <f>+'405 - ANIMAIS'!$AP$3</f>
        <v>0</v>
      </c>
    </row>
    <row r="69" spans="1:25" hidden="1" x14ac:dyDescent="0.35">
      <c r="A69" s="493">
        <f>+'405 - ANIMAIS'!B46</f>
        <v>0</v>
      </c>
      <c r="B69" s="493">
        <f>+'405 - ANIMAIS'!F46</f>
        <v>0</v>
      </c>
      <c r="C69" s="496" t="str">
        <f>IFERROR(+IFERROR(IFERROR(VLOOKUP('405 - ANIMAIS'!AC46,localidades,2,FALSE),VLOOKUP('405 - ANIMAIS'!$AP$6,localidades,2,FALSE)),VLOOKUP('405 - ANIMAIS'!$AP$5,district_codes,2,FALSE)),"")</f>
        <v/>
      </c>
      <c r="D69" s="493">
        <f>+'405 - ANIMAIS'!AI46</f>
        <v>0</v>
      </c>
      <c r="E69" s="494">
        <f>+'405 - ANIMAIS'!J46</f>
        <v>0</v>
      </c>
      <c r="F69" s="495">
        <f>+'405 - ANIMAIS'!L46</f>
        <v>0</v>
      </c>
      <c r="H69" s="494">
        <f>+'405 - ANIMAIS'!$AP$7</f>
        <v>0</v>
      </c>
      <c r="I69" s="494" t="str">
        <f>IFERROR(+IFERROR(VLOOKUP('405 - ANIMAIS'!$AP$6,localidades,2,FALSE),VLOOKUP('405 - ANIMAIS'!$AP$5,district_codes,2,FALSE)),"")</f>
        <v/>
      </c>
      <c r="J69" s="632">
        <f>+'405 - ANIMAIS'!$AP$9</f>
        <v>0</v>
      </c>
      <c r="K69" s="494">
        <f>+'405 - ANIMAIS'!$W$23</f>
        <v>0</v>
      </c>
      <c r="L69" s="494">
        <f>+'405 - ANIMAIS'!$Z$23</f>
        <v>0</v>
      </c>
      <c r="M69" s="495">
        <f>+'405 - ANIMAIS'!R46</f>
        <v>0</v>
      </c>
      <c r="N69" s="495">
        <f>+'405 - ANIMAIS'!AI46</f>
        <v>0</v>
      </c>
      <c r="T69" s="493">
        <f>+'405 - ANIMAIS'!$AL46</f>
        <v>0</v>
      </c>
      <c r="U69" s="493">
        <f>+'405 - ANIMAIS'!AN46</f>
        <v>0</v>
      </c>
      <c r="V69" s="493">
        <f>+'405 - ANIMAIS'!$AP$7</f>
        <v>0</v>
      </c>
      <c r="W69" s="493">
        <f>+'405 - ANIMAIS'!Q46</f>
        <v>0</v>
      </c>
      <c r="X69" s="493">
        <f>+'405 - ANIMAIS'!BC46</f>
        <v>0</v>
      </c>
      <c r="Y69" s="494">
        <f>+'405 - ANIMAIS'!$AP$3</f>
        <v>0</v>
      </c>
    </row>
    <row r="70" spans="1:25" hidden="1" x14ac:dyDescent="0.35">
      <c r="A70" s="493">
        <f>+'405 - ANIMAIS'!B47</f>
        <v>0</v>
      </c>
      <c r="B70" s="493">
        <f>+'405 - ANIMAIS'!F47</f>
        <v>0</v>
      </c>
      <c r="C70" s="496" t="str">
        <f>IFERROR(+IFERROR(IFERROR(VLOOKUP('405 - ANIMAIS'!AC47,localidades,2,FALSE),VLOOKUP('405 - ANIMAIS'!$AP$6,localidades,2,FALSE)),VLOOKUP('405 - ANIMAIS'!$AP$5,district_codes,2,FALSE)),"")</f>
        <v/>
      </c>
      <c r="D70" s="493">
        <f>+'405 - ANIMAIS'!AI47</f>
        <v>0</v>
      </c>
      <c r="E70" s="494">
        <f>+'405 - ANIMAIS'!J47</f>
        <v>0</v>
      </c>
      <c r="F70" s="495">
        <f>+'405 - ANIMAIS'!L47</f>
        <v>0</v>
      </c>
      <c r="H70" s="494">
        <f>+'405 - ANIMAIS'!$AP$7</f>
        <v>0</v>
      </c>
      <c r="I70" s="494" t="str">
        <f>IFERROR(+IFERROR(VLOOKUP('405 - ANIMAIS'!$AP$6,localidades,2,FALSE),VLOOKUP('405 - ANIMAIS'!$AP$5,district_codes,2,FALSE)),"")</f>
        <v/>
      </c>
      <c r="J70" s="632">
        <f>+'405 - ANIMAIS'!$AP$9</f>
        <v>0</v>
      </c>
      <c r="K70" s="494">
        <f>+'405 - ANIMAIS'!$W$23</f>
        <v>0</v>
      </c>
      <c r="L70" s="494">
        <f>+'405 - ANIMAIS'!$Z$23</f>
        <v>0</v>
      </c>
      <c r="M70" s="495">
        <f>+'405 - ANIMAIS'!R47</f>
        <v>0</v>
      </c>
      <c r="N70" s="495">
        <f>+'405 - ANIMAIS'!AI47</f>
        <v>0</v>
      </c>
      <c r="T70" s="493">
        <f>+'405 - ANIMAIS'!$AL47</f>
        <v>0</v>
      </c>
      <c r="U70" s="493">
        <f>+'405 - ANIMAIS'!AN47</f>
        <v>0</v>
      </c>
      <c r="V70" s="493">
        <f>+'405 - ANIMAIS'!$AP$7</f>
        <v>0</v>
      </c>
      <c r="W70" s="493">
        <f>+'405 - ANIMAIS'!Q47</f>
        <v>0</v>
      </c>
      <c r="X70" s="493">
        <f>+'405 - ANIMAIS'!BC47</f>
        <v>0</v>
      </c>
      <c r="Y70" s="494">
        <f>+'405 - ANIMAIS'!$AP$3</f>
        <v>0</v>
      </c>
    </row>
    <row r="71" spans="1:25" hidden="1" x14ac:dyDescent="0.35">
      <c r="A71" s="493">
        <f>+'405 - ANIMAIS'!B48</f>
        <v>0</v>
      </c>
      <c r="B71" s="493">
        <f>+'405 - ANIMAIS'!F48</f>
        <v>0</v>
      </c>
      <c r="C71" s="496" t="str">
        <f>IFERROR(+IFERROR(IFERROR(VLOOKUP('405 - ANIMAIS'!AC48,localidades,2,FALSE),VLOOKUP('405 - ANIMAIS'!$AP$6,localidades,2,FALSE)),VLOOKUP('405 - ANIMAIS'!$AP$5,district_codes,2,FALSE)),"")</f>
        <v/>
      </c>
      <c r="D71" s="493">
        <f>+'405 - ANIMAIS'!AI48</f>
        <v>0</v>
      </c>
      <c r="E71" s="494">
        <f>+'405 - ANIMAIS'!J48</f>
        <v>0</v>
      </c>
      <c r="F71" s="495">
        <f>+'405 - ANIMAIS'!L48</f>
        <v>0</v>
      </c>
      <c r="H71" s="494">
        <f>+'405 - ANIMAIS'!$AP$7</f>
        <v>0</v>
      </c>
      <c r="I71" s="494" t="str">
        <f>IFERROR(+IFERROR(VLOOKUP('405 - ANIMAIS'!$AP$6,localidades,2,FALSE),VLOOKUP('405 - ANIMAIS'!$AP$5,district_codes,2,FALSE)),"")</f>
        <v/>
      </c>
      <c r="J71" s="632">
        <f>+'405 - ANIMAIS'!$AP$9</f>
        <v>0</v>
      </c>
      <c r="K71" s="494">
        <f>+'405 - ANIMAIS'!$W$23</f>
        <v>0</v>
      </c>
      <c r="L71" s="494">
        <f>+'405 - ANIMAIS'!$Z$23</f>
        <v>0</v>
      </c>
      <c r="M71" s="495">
        <f>+'405 - ANIMAIS'!R48</f>
        <v>0</v>
      </c>
      <c r="N71" s="495">
        <f>+'405 - ANIMAIS'!AI48</f>
        <v>0</v>
      </c>
      <c r="T71" s="493">
        <f>+'405 - ANIMAIS'!$AL48</f>
        <v>0</v>
      </c>
      <c r="U71" s="493">
        <f>+'405 - ANIMAIS'!AN48</f>
        <v>0</v>
      </c>
      <c r="V71" s="493">
        <f>+'405 - ANIMAIS'!$AP$7</f>
        <v>0</v>
      </c>
      <c r="W71" s="493">
        <f>+'405 - ANIMAIS'!Q48</f>
        <v>0</v>
      </c>
      <c r="X71" s="493">
        <f>+'405 - ANIMAIS'!BC48</f>
        <v>0</v>
      </c>
      <c r="Y71" s="494">
        <f>+'405 - ANIMAIS'!$AP$3</f>
        <v>0</v>
      </c>
    </row>
    <row r="72" spans="1:25" hidden="1" x14ac:dyDescent="0.35">
      <c r="A72" s="493">
        <f>+'405 - ANIMAIS'!B49</f>
        <v>0</v>
      </c>
      <c r="B72" s="493">
        <f>+'405 - ANIMAIS'!F49</f>
        <v>0</v>
      </c>
      <c r="C72" s="496" t="str">
        <f>IFERROR(+IFERROR(IFERROR(VLOOKUP('405 - ANIMAIS'!AC49,localidades,2,FALSE),VLOOKUP('405 - ANIMAIS'!$AP$6,localidades,2,FALSE)),VLOOKUP('405 - ANIMAIS'!$AP$5,district_codes,2,FALSE)),"")</f>
        <v/>
      </c>
      <c r="D72" s="493">
        <f>+'405 - ANIMAIS'!AI49</f>
        <v>0</v>
      </c>
      <c r="E72" s="494">
        <f>+'405 - ANIMAIS'!J49</f>
        <v>0</v>
      </c>
      <c r="F72" s="495">
        <f>+'405 - ANIMAIS'!L49</f>
        <v>0</v>
      </c>
      <c r="H72" s="494">
        <f>+'405 - ANIMAIS'!$AP$7</f>
        <v>0</v>
      </c>
      <c r="I72" s="494" t="str">
        <f>IFERROR(+IFERROR(VLOOKUP('405 - ANIMAIS'!$AP$6,localidades,2,FALSE),VLOOKUP('405 - ANIMAIS'!$AP$5,district_codes,2,FALSE)),"")</f>
        <v/>
      </c>
      <c r="J72" s="632">
        <f>+'405 - ANIMAIS'!$AP$9</f>
        <v>0</v>
      </c>
      <c r="K72" s="494">
        <f>+'405 - ANIMAIS'!$W$23</f>
        <v>0</v>
      </c>
      <c r="L72" s="494">
        <f>+'405 - ANIMAIS'!$Z$23</f>
        <v>0</v>
      </c>
      <c r="M72" s="495">
        <f>+'405 - ANIMAIS'!R49</f>
        <v>0</v>
      </c>
      <c r="N72" s="495">
        <f>+'405 - ANIMAIS'!AI49</f>
        <v>0</v>
      </c>
      <c r="T72" s="493">
        <f>+'405 - ANIMAIS'!$AL49</f>
        <v>0</v>
      </c>
      <c r="U72" s="493">
        <f>+'405 - ANIMAIS'!AN49</f>
        <v>0</v>
      </c>
      <c r="V72" s="493">
        <f>+'405 - ANIMAIS'!$AP$7</f>
        <v>0</v>
      </c>
      <c r="W72" s="493">
        <f>+'405 - ANIMAIS'!Q49</f>
        <v>0</v>
      </c>
      <c r="X72" s="493">
        <f>+'405 - ANIMAIS'!BC49</f>
        <v>0</v>
      </c>
      <c r="Y72" s="494">
        <f>+'405 - ANIMAIS'!$AP$3</f>
        <v>0</v>
      </c>
    </row>
    <row r="73" spans="1:25" hidden="1" x14ac:dyDescent="0.35">
      <c r="A73" s="493">
        <f>+'405 - ANIMAIS'!B50</f>
        <v>0</v>
      </c>
      <c r="B73" s="493">
        <f>+'405 - ANIMAIS'!F50</f>
        <v>0</v>
      </c>
      <c r="C73" s="496" t="str">
        <f>IFERROR(+IFERROR(IFERROR(VLOOKUP('405 - ANIMAIS'!AC50,localidades,2,FALSE),VLOOKUP('405 - ANIMAIS'!$AP$6,localidades,2,FALSE)),VLOOKUP('405 - ANIMAIS'!$AP$5,district_codes,2,FALSE)),"")</f>
        <v/>
      </c>
      <c r="D73" s="493">
        <f>+'405 - ANIMAIS'!AI50</f>
        <v>0</v>
      </c>
      <c r="E73" s="494">
        <f>+'405 - ANIMAIS'!J50</f>
        <v>0</v>
      </c>
      <c r="F73" s="495">
        <f>+'405 - ANIMAIS'!L50</f>
        <v>0</v>
      </c>
      <c r="H73" s="494">
        <f>+'405 - ANIMAIS'!$AP$7</f>
        <v>0</v>
      </c>
      <c r="I73" s="494" t="str">
        <f>IFERROR(+IFERROR(VLOOKUP('405 - ANIMAIS'!$AP$6,localidades,2,FALSE),VLOOKUP('405 - ANIMAIS'!$AP$5,district_codes,2,FALSE)),"")</f>
        <v/>
      </c>
      <c r="J73" s="632">
        <f>+'405 - ANIMAIS'!$AP$9</f>
        <v>0</v>
      </c>
      <c r="K73" s="494">
        <f>+'405 - ANIMAIS'!$W$23</f>
        <v>0</v>
      </c>
      <c r="L73" s="494">
        <f>+'405 - ANIMAIS'!$Z$23</f>
        <v>0</v>
      </c>
      <c r="M73" s="495">
        <f>+'405 - ANIMAIS'!R50</f>
        <v>0</v>
      </c>
      <c r="N73" s="495">
        <f>+'405 - ANIMAIS'!AI50</f>
        <v>0</v>
      </c>
      <c r="T73" s="493">
        <f>+'405 - ANIMAIS'!$AL50</f>
        <v>0</v>
      </c>
      <c r="U73" s="493">
        <f>+'405 - ANIMAIS'!AN50</f>
        <v>0</v>
      </c>
      <c r="V73" s="493">
        <f>+'405 - ANIMAIS'!$AP$7</f>
        <v>0</v>
      </c>
      <c r="W73" s="493">
        <f>+'405 - ANIMAIS'!Q50</f>
        <v>0</v>
      </c>
      <c r="X73" s="493">
        <f>+'405 - ANIMAIS'!BC50</f>
        <v>0</v>
      </c>
      <c r="Y73" s="494">
        <f>+'405 - ANIMAIS'!$AP$3</f>
        <v>0</v>
      </c>
    </row>
    <row r="74" spans="1:25" hidden="1" x14ac:dyDescent="0.35">
      <c r="A74" s="493">
        <f>+'405 - ANIMAIS'!B51</f>
        <v>0</v>
      </c>
      <c r="B74" s="493">
        <f>+'405 - ANIMAIS'!F51</f>
        <v>0</v>
      </c>
      <c r="C74" s="496" t="str">
        <f>IFERROR(+IFERROR(IFERROR(VLOOKUP('405 - ANIMAIS'!AC51,localidades,2,FALSE),VLOOKUP('405 - ANIMAIS'!$AP$6,localidades,2,FALSE)),VLOOKUP('405 - ANIMAIS'!$AP$5,district_codes,2,FALSE)),"")</f>
        <v/>
      </c>
      <c r="D74" s="493">
        <f>+'405 - ANIMAIS'!AI51</f>
        <v>0</v>
      </c>
      <c r="E74" s="494">
        <f>+'405 - ANIMAIS'!J51</f>
        <v>0</v>
      </c>
      <c r="F74" s="495">
        <f>+'405 - ANIMAIS'!L51</f>
        <v>0</v>
      </c>
      <c r="H74" s="494">
        <f>+'405 - ANIMAIS'!$AP$7</f>
        <v>0</v>
      </c>
      <c r="I74" s="494" t="str">
        <f>IFERROR(+IFERROR(VLOOKUP('405 - ANIMAIS'!$AP$6,localidades,2,FALSE),VLOOKUP('405 - ANIMAIS'!$AP$5,district_codes,2,FALSE)),"")</f>
        <v/>
      </c>
      <c r="J74" s="632">
        <f>+'405 - ANIMAIS'!$AP$9</f>
        <v>0</v>
      </c>
      <c r="K74" s="494">
        <f>+'405 - ANIMAIS'!$W$23</f>
        <v>0</v>
      </c>
      <c r="L74" s="494">
        <f>+'405 - ANIMAIS'!$Z$23</f>
        <v>0</v>
      </c>
      <c r="M74" s="495">
        <f>+'405 - ANIMAIS'!R51</f>
        <v>0</v>
      </c>
      <c r="N74" s="495">
        <f>+'405 - ANIMAIS'!AI51</f>
        <v>0</v>
      </c>
      <c r="T74" s="493">
        <f>+'405 - ANIMAIS'!$AL51</f>
        <v>0</v>
      </c>
      <c r="U74" s="493">
        <f>+'405 - ANIMAIS'!AN51</f>
        <v>0</v>
      </c>
      <c r="V74" s="493">
        <f>+'405 - ANIMAIS'!$AP$7</f>
        <v>0</v>
      </c>
      <c r="W74" s="493">
        <f>+'405 - ANIMAIS'!Q51</f>
        <v>0</v>
      </c>
      <c r="X74" s="493">
        <f>+'405 - ANIMAIS'!BC51</f>
        <v>0</v>
      </c>
      <c r="Y74" s="494">
        <f>+'405 - ANIMAIS'!$AP$3</f>
        <v>0</v>
      </c>
    </row>
    <row r="75" spans="1:25" hidden="1" x14ac:dyDescent="0.35">
      <c r="A75" s="493">
        <f>+'405 - ANIMAIS'!B52</f>
        <v>0</v>
      </c>
      <c r="B75" s="493">
        <f>+'405 - ANIMAIS'!F52</f>
        <v>0</v>
      </c>
      <c r="C75" s="496" t="str">
        <f>IFERROR(+IFERROR(IFERROR(VLOOKUP('405 - ANIMAIS'!AC52,localidades,2,FALSE),VLOOKUP('405 - ANIMAIS'!$AP$6,localidades,2,FALSE)),VLOOKUP('405 - ANIMAIS'!$AP$5,district_codes,2,FALSE)),"")</f>
        <v/>
      </c>
      <c r="D75" s="493">
        <f>+'405 - ANIMAIS'!AI52</f>
        <v>0</v>
      </c>
      <c r="E75" s="494">
        <f>+'405 - ANIMAIS'!J52</f>
        <v>0</v>
      </c>
      <c r="F75" s="495">
        <f>+'405 - ANIMAIS'!L52</f>
        <v>0</v>
      </c>
      <c r="H75" s="494">
        <f>+'405 - ANIMAIS'!$AP$7</f>
        <v>0</v>
      </c>
      <c r="I75" s="494" t="str">
        <f>IFERROR(+IFERROR(VLOOKUP('405 - ANIMAIS'!$AP$6,localidades,2,FALSE),VLOOKUP('405 - ANIMAIS'!$AP$5,district_codes,2,FALSE)),"")</f>
        <v/>
      </c>
      <c r="J75" s="632">
        <f>+'405 - ANIMAIS'!$AP$9</f>
        <v>0</v>
      </c>
      <c r="K75" s="494">
        <f>+'405 - ANIMAIS'!$W$23</f>
        <v>0</v>
      </c>
      <c r="L75" s="494">
        <f>+'405 - ANIMAIS'!$Z$23</f>
        <v>0</v>
      </c>
      <c r="M75" s="495">
        <f>+'405 - ANIMAIS'!R52</f>
        <v>0</v>
      </c>
      <c r="N75" s="495">
        <f>+'405 - ANIMAIS'!AI52</f>
        <v>0</v>
      </c>
      <c r="T75" s="493">
        <f>+'405 - ANIMAIS'!$AL52</f>
        <v>0</v>
      </c>
      <c r="U75" s="493">
        <f>+'405 - ANIMAIS'!AN52</f>
        <v>0</v>
      </c>
      <c r="V75" s="493">
        <f>+'405 - ANIMAIS'!$AP$7</f>
        <v>0</v>
      </c>
      <c r="W75" s="493">
        <f>+'405 - ANIMAIS'!Q52</f>
        <v>0</v>
      </c>
      <c r="X75" s="493">
        <f>+'405 - ANIMAIS'!BC52</f>
        <v>0</v>
      </c>
      <c r="Y75" s="494">
        <f>+'405 - ANIMAIS'!$AP$3</f>
        <v>0</v>
      </c>
    </row>
    <row r="76" spans="1:25" hidden="1" x14ac:dyDescent="0.35">
      <c r="A76" s="493">
        <f>+'405 - ANIMAIS'!B53</f>
        <v>0</v>
      </c>
      <c r="B76" s="493">
        <f>+'405 - ANIMAIS'!F53</f>
        <v>0</v>
      </c>
      <c r="C76" s="496" t="str">
        <f>IFERROR(+IFERROR(IFERROR(VLOOKUP('405 - ANIMAIS'!AC53,localidades,2,FALSE),VLOOKUP('405 - ANIMAIS'!$AP$6,localidades,2,FALSE)),VLOOKUP('405 - ANIMAIS'!$AP$5,district_codes,2,FALSE)),"")</f>
        <v/>
      </c>
      <c r="D76" s="493">
        <f>+'405 - ANIMAIS'!AI53</f>
        <v>0</v>
      </c>
      <c r="E76" s="494">
        <f>+'405 - ANIMAIS'!J53</f>
        <v>0</v>
      </c>
      <c r="F76" s="495">
        <f>+'405 - ANIMAIS'!L53</f>
        <v>0</v>
      </c>
      <c r="H76" s="494">
        <f>+'405 - ANIMAIS'!$AP$7</f>
        <v>0</v>
      </c>
      <c r="I76" s="494" t="str">
        <f>IFERROR(+IFERROR(VLOOKUP('405 - ANIMAIS'!$AP$6,localidades,2,FALSE),VLOOKUP('405 - ANIMAIS'!$AP$5,district_codes,2,FALSE)),"")</f>
        <v/>
      </c>
      <c r="J76" s="632">
        <f>+'405 - ANIMAIS'!$AP$9</f>
        <v>0</v>
      </c>
      <c r="K76" s="494">
        <f>+'405 - ANIMAIS'!$W$23</f>
        <v>0</v>
      </c>
      <c r="L76" s="494">
        <f>+'405 - ANIMAIS'!$Z$23</f>
        <v>0</v>
      </c>
      <c r="M76" s="495">
        <f>+'405 - ANIMAIS'!R53</f>
        <v>0</v>
      </c>
      <c r="N76" s="495">
        <f>+'405 - ANIMAIS'!AI53</f>
        <v>0</v>
      </c>
      <c r="T76" s="493">
        <f>+'405 - ANIMAIS'!$AL53</f>
        <v>0</v>
      </c>
      <c r="U76" s="493">
        <f>+'405 - ANIMAIS'!AN53</f>
        <v>0</v>
      </c>
      <c r="V76" s="493">
        <f>+'405 - ANIMAIS'!$AP$7</f>
        <v>0</v>
      </c>
      <c r="W76" s="493">
        <f>+'405 - ANIMAIS'!Q53</f>
        <v>0</v>
      </c>
      <c r="X76" s="493">
        <f>+'405 - ANIMAIS'!BC53</f>
        <v>0</v>
      </c>
      <c r="Y76" s="494">
        <f>+'405 - ANIMAIS'!$AP$3</f>
        <v>0</v>
      </c>
    </row>
    <row r="77" spans="1:25" hidden="1" x14ac:dyDescent="0.35">
      <c r="A77" s="493">
        <f>+'405 - ANIMAIS'!B54</f>
        <v>0</v>
      </c>
      <c r="B77" s="493">
        <f>+'405 - ANIMAIS'!F54</f>
        <v>0</v>
      </c>
      <c r="C77" s="496" t="str">
        <f>IFERROR(+IFERROR(IFERROR(VLOOKUP('405 - ANIMAIS'!AC54,localidades,2,FALSE),VLOOKUP('405 - ANIMAIS'!$AP$6,localidades,2,FALSE)),VLOOKUP('405 - ANIMAIS'!$AP$5,district_codes,2,FALSE)),"")</f>
        <v/>
      </c>
      <c r="D77" s="493">
        <f>+'405 - ANIMAIS'!AI54</f>
        <v>0</v>
      </c>
      <c r="E77" s="494">
        <f>+'405 - ANIMAIS'!J54</f>
        <v>0</v>
      </c>
      <c r="F77" s="495">
        <f>+'405 - ANIMAIS'!L54</f>
        <v>0</v>
      </c>
      <c r="H77" s="494">
        <f>+'405 - ANIMAIS'!$AP$7</f>
        <v>0</v>
      </c>
      <c r="I77" s="494" t="str">
        <f>IFERROR(+IFERROR(VLOOKUP('405 - ANIMAIS'!$AP$6,localidades,2,FALSE),VLOOKUP('405 - ANIMAIS'!$AP$5,district_codes,2,FALSE)),"")</f>
        <v/>
      </c>
      <c r="J77" s="632">
        <f>+'405 - ANIMAIS'!$AP$9</f>
        <v>0</v>
      </c>
      <c r="K77" s="494">
        <f>+'405 - ANIMAIS'!$W$23</f>
        <v>0</v>
      </c>
      <c r="L77" s="494">
        <f>+'405 - ANIMAIS'!$Z$23</f>
        <v>0</v>
      </c>
      <c r="M77" s="495">
        <f>+'405 - ANIMAIS'!R54</f>
        <v>0</v>
      </c>
      <c r="N77" s="495">
        <f>+'405 - ANIMAIS'!AI54</f>
        <v>0</v>
      </c>
      <c r="T77" s="493">
        <f>+'405 - ANIMAIS'!$AL54</f>
        <v>0</v>
      </c>
      <c r="U77" s="493">
        <f>+'405 - ANIMAIS'!AN54</f>
        <v>0</v>
      </c>
      <c r="V77" s="493">
        <f>+'405 - ANIMAIS'!$AP$7</f>
        <v>0</v>
      </c>
      <c r="W77" s="493">
        <f>+'405 - ANIMAIS'!Q54</f>
        <v>0</v>
      </c>
      <c r="X77" s="493">
        <f>+'405 - ANIMAIS'!BC54</f>
        <v>0</v>
      </c>
      <c r="Y77" s="494">
        <f>+'405 - ANIMAIS'!$AP$3</f>
        <v>0</v>
      </c>
    </row>
    <row r="78" spans="1:25" hidden="1" x14ac:dyDescent="0.35">
      <c r="A78" s="493">
        <f>+'405 - ANIMAIS'!B55</f>
        <v>0</v>
      </c>
      <c r="B78" s="493">
        <f>+'405 - ANIMAIS'!F55</f>
        <v>0</v>
      </c>
      <c r="C78" s="496" t="str">
        <f>IFERROR(+IFERROR(IFERROR(VLOOKUP('405 - ANIMAIS'!AC55,localidades,2,FALSE),VLOOKUP('405 - ANIMAIS'!$AP$6,localidades,2,FALSE)),VLOOKUP('405 - ANIMAIS'!$AP$5,district_codes,2,FALSE)),"")</f>
        <v/>
      </c>
      <c r="D78" s="493">
        <f>+'405 - ANIMAIS'!AI55</f>
        <v>0</v>
      </c>
      <c r="E78" s="494">
        <f>+'405 - ANIMAIS'!J55</f>
        <v>0</v>
      </c>
      <c r="F78" s="495">
        <f>+'405 - ANIMAIS'!L55</f>
        <v>0</v>
      </c>
      <c r="H78" s="494">
        <f>+'405 - ANIMAIS'!$AP$7</f>
        <v>0</v>
      </c>
      <c r="I78" s="494" t="str">
        <f>IFERROR(+IFERROR(VLOOKUP('405 - ANIMAIS'!$AP$6,localidades,2,FALSE),VLOOKUP('405 - ANIMAIS'!$AP$5,district_codes,2,FALSE)),"")</f>
        <v/>
      </c>
      <c r="J78" s="632">
        <f>+'405 - ANIMAIS'!$AP$9</f>
        <v>0</v>
      </c>
      <c r="K78" s="494">
        <f>+'405 - ANIMAIS'!$W$23</f>
        <v>0</v>
      </c>
      <c r="L78" s="494">
        <f>+'405 - ANIMAIS'!$Z$23</f>
        <v>0</v>
      </c>
      <c r="M78" s="495">
        <f>+'405 - ANIMAIS'!R55</f>
        <v>0</v>
      </c>
      <c r="N78" s="495">
        <f>+'405 - ANIMAIS'!AI55</f>
        <v>0</v>
      </c>
      <c r="T78" s="493">
        <f>+'405 - ANIMAIS'!$AL55</f>
        <v>0</v>
      </c>
      <c r="U78" s="493">
        <f>+'405 - ANIMAIS'!AN55</f>
        <v>0</v>
      </c>
      <c r="V78" s="493">
        <f>+'405 - ANIMAIS'!$AP$7</f>
        <v>0</v>
      </c>
      <c r="W78" s="493">
        <f>+'405 - ANIMAIS'!Q55</f>
        <v>0</v>
      </c>
      <c r="X78" s="493">
        <f>+'405 - ANIMAIS'!BC55</f>
        <v>0</v>
      </c>
      <c r="Y78" s="494">
        <f>+'405 - ANIMAIS'!$AP$3</f>
        <v>0</v>
      </c>
    </row>
    <row r="79" spans="1:25" hidden="1" x14ac:dyDescent="0.35">
      <c r="A79" s="493">
        <f>+'405 - ANIMAIS'!B56</f>
        <v>0</v>
      </c>
      <c r="B79" s="493">
        <f>+'405 - ANIMAIS'!F56</f>
        <v>0</v>
      </c>
      <c r="C79" s="496" t="str">
        <f>IFERROR(+IFERROR(IFERROR(VLOOKUP('405 - ANIMAIS'!AC56,localidades,2,FALSE),VLOOKUP('405 - ANIMAIS'!$AP$6,localidades,2,FALSE)),VLOOKUP('405 - ANIMAIS'!$AP$5,district_codes,2,FALSE)),"")</f>
        <v/>
      </c>
      <c r="D79" s="493">
        <f>+'405 - ANIMAIS'!AI56</f>
        <v>0</v>
      </c>
      <c r="E79" s="494">
        <f>+'405 - ANIMAIS'!J56</f>
        <v>0</v>
      </c>
      <c r="F79" s="495">
        <f>+'405 - ANIMAIS'!L56</f>
        <v>0</v>
      </c>
      <c r="H79" s="494">
        <f>+'405 - ANIMAIS'!$AP$7</f>
        <v>0</v>
      </c>
      <c r="I79" s="494" t="str">
        <f>IFERROR(+IFERROR(VLOOKUP('405 - ANIMAIS'!$AP$6,localidades,2,FALSE),VLOOKUP('405 - ANIMAIS'!$AP$5,district_codes,2,FALSE)),"")</f>
        <v/>
      </c>
      <c r="J79" s="632">
        <f>+'405 - ANIMAIS'!$AP$9</f>
        <v>0</v>
      </c>
      <c r="K79" s="494">
        <f>+'405 - ANIMAIS'!$W$23</f>
        <v>0</v>
      </c>
      <c r="L79" s="494">
        <f>+'405 - ANIMAIS'!$Z$23</f>
        <v>0</v>
      </c>
      <c r="M79" s="495">
        <f>+'405 - ANIMAIS'!R56</f>
        <v>0</v>
      </c>
      <c r="N79" s="495">
        <f>+'405 - ANIMAIS'!AI56</f>
        <v>0</v>
      </c>
      <c r="T79" s="493">
        <f>+'405 - ANIMAIS'!$AL56</f>
        <v>0</v>
      </c>
      <c r="U79" s="493">
        <f>+'405 - ANIMAIS'!AN56</f>
        <v>0</v>
      </c>
      <c r="V79" s="493">
        <f>+'405 - ANIMAIS'!$AP$7</f>
        <v>0</v>
      </c>
      <c r="W79" s="493">
        <f>+'405 - ANIMAIS'!Q56</f>
        <v>0</v>
      </c>
      <c r="X79" s="493">
        <f>+'405 - ANIMAIS'!BC56</f>
        <v>0</v>
      </c>
      <c r="Y79" s="494">
        <f>+'405 - ANIMAIS'!$AP$3</f>
        <v>0</v>
      </c>
    </row>
    <row r="80" spans="1:25" hidden="1" x14ac:dyDescent="0.35">
      <c r="A80" s="493">
        <f>+'405 - ANIMAIS'!B57</f>
        <v>0</v>
      </c>
      <c r="B80" s="493">
        <f>+'405 - ANIMAIS'!F57</f>
        <v>0</v>
      </c>
      <c r="C80" s="496" t="str">
        <f>IFERROR(+IFERROR(IFERROR(VLOOKUP('405 - ANIMAIS'!AC57,localidades,2,FALSE),VLOOKUP('405 - ANIMAIS'!$AP$6,localidades,2,FALSE)),VLOOKUP('405 - ANIMAIS'!$AP$5,district_codes,2,FALSE)),"")</f>
        <v/>
      </c>
      <c r="D80" s="493">
        <f>+'405 - ANIMAIS'!AI57</f>
        <v>0</v>
      </c>
      <c r="E80" s="494">
        <f>+'405 - ANIMAIS'!J57</f>
        <v>0</v>
      </c>
      <c r="F80" s="495">
        <f>+'405 - ANIMAIS'!L57</f>
        <v>0</v>
      </c>
      <c r="H80" s="494">
        <f>+'405 - ANIMAIS'!$AP$7</f>
        <v>0</v>
      </c>
      <c r="I80" s="494" t="str">
        <f>IFERROR(+IFERROR(VLOOKUP('405 - ANIMAIS'!$AP$6,localidades,2,FALSE),VLOOKUP('405 - ANIMAIS'!$AP$5,district_codes,2,FALSE)),"")</f>
        <v/>
      </c>
      <c r="J80" s="632">
        <f>+'405 - ANIMAIS'!$AP$9</f>
        <v>0</v>
      </c>
      <c r="K80" s="494">
        <f>+'405 - ANIMAIS'!$W$23</f>
        <v>0</v>
      </c>
      <c r="L80" s="494">
        <f>+'405 - ANIMAIS'!$Z$23</f>
        <v>0</v>
      </c>
      <c r="M80" s="495">
        <f>+'405 - ANIMAIS'!R57</f>
        <v>0</v>
      </c>
      <c r="N80" s="495">
        <f>+'405 - ANIMAIS'!AI57</f>
        <v>0</v>
      </c>
      <c r="T80" s="493">
        <f>+'405 - ANIMAIS'!$AL57</f>
        <v>0</v>
      </c>
      <c r="U80" s="493">
        <f>+'405 - ANIMAIS'!AN57</f>
        <v>0</v>
      </c>
      <c r="V80" s="493">
        <f>+'405 - ANIMAIS'!$AP$7</f>
        <v>0</v>
      </c>
      <c r="W80" s="493">
        <f>+'405 - ANIMAIS'!Q57</f>
        <v>0</v>
      </c>
      <c r="X80" s="493">
        <f>+'405 - ANIMAIS'!BC57</f>
        <v>0</v>
      </c>
      <c r="Y80" s="494">
        <f>+'405 - ANIMAIS'!$AP$3</f>
        <v>0</v>
      </c>
    </row>
    <row r="81" spans="1:25" hidden="1" x14ac:dyDescent="0.35">
      <c r="A81" s="493">
        <f>+'405 - ANIMAIS'!B58</f>
        <v>0</v>
      </c>
      <c r="B81" s="493">
        <f>+'405 - ANIMAIS'!F58</f>
        <v>0</v>
      </c>
      <c r="C81" s="496" t="str">
        <f>IFERROR(+IFERROR(IFERROR(VLOOKUP('405 - ANIMAIS'!AC58,localidades,2,FALSE),VLOOKUP('405 - ANIMAIS'!$AP$6,localidades,2,FALSE)),VLOOKUP('405 - ANIMAIS'!$AP$5,district_codes,2,FALSE)),"")</f>
        <v/>
      </c>
      <c r="D81" s="493">
        <f>+'405 - ANIMAIS'!AI58</f>
        <v>0</v>
      </c>
      <c r="E81" s="494">
        <f>+'405 - ANIMAIS'!J58</f>
        <v>0</v>
      </c>
      <c r="F81" s="495">
        <f>+'405 - ANIMAIS'!L58</f>
        <v>0</v>
      </c>
      <c r="H81" s="494">
        <f>+'405 - ANIMAIS'!$AP$7</f>
        <v>0</v>
      </c>
      <c r="I81" s="494" t="str">
        <f>IFERROR(+IFERROR(VLOOKUP('405 - ANIMAIS'!$AP$6,localidades,2,FALSE),VLOOKUP('405 - ANIMAIS'!$AP$5,district_codes,2,FALSE)),"")</f>
        <v/>
      </c>
      <c r="J81" s="632">
        <f>+'405 - ANIMAIS'!$AP$9</f>
        <v>0</v>
      </c>
      <c r="K81" s="494">
        <f>+'405 - ANIMAIS'!$W$23</f>
        <v>0</v>
      </c>
      <c r="L81" s="494">
        <f>+'405 - ANIMAIS'!$Z$23</f>
        <v>0</v>
      </c>
      <c r="M81" s="495">
        <f>+'405 - ANIMAIS'!R58</f>
        <v>0</v>
      </c>
      <c r="N81" s="495">
        <f>+'405 - ANIMAIS'!AI58</f>
        <v>0</v>
      </c>
      <c r="T81" s="493">
        <f>+'405 - ANIMAIS'!$AL58</f>
        <v>0</v>
      </c>
      <c r="U81" s="493">
        <f>+'405 - ANIMAIS'!AN58</f>
        <v>0</v>
      </c>
      <c r="V81" s="493">
        <f>+'405 - ANIMAIS'!$AP$7</f>
        <v>0</v>
      </c>
      <c r="W81" s="493">
        <f>+'405 - ANIMAIS'!Q58</f>
        <v>0</v>
      </c>
      <c r="X81" s="493">
        <f>+'405 - ANIMAIS'!BC58</f>
        <v>0</v>
      </c>
      <c r="Y81" s="494">
        <f>+'405 - ANIMAIS'!$AP$3</f>
        <v>0</v>
      </c>
    </row>
    <row r="82" spans="1:25" hidden="1" x14ac:dyDescent="0.35">
      <c r="A82" s="493">
        <f>+'405 - ANIMAIS'!B59</f>
        <v>0</v>
      </c>
      <c r="B82" s="493">
        <f>+'405 - ANIMAIS'!F59</f>
        <v>0</v>
      </c>
      <c r="C82" s="496" t="str">
        <f>IFERROR(+IFERROR(IFERROR(VLOOKUP('405 - ANIMAIS'!AC59,localidades,2,FALSE),VLOOKUP('405 - ANIMAIS'!$AP$6,localidades,2,FALSE)),VLOOKUP('405 - ANIMAIS'!$AP$5,district_codes,2,FALSE)),"")</f>
        <v/>
      </c>
      <c r="D82" s="493">
        <f>+'405 - ANIMAIS'!AI59</f>
        <v>0</v>
      </c>
      <c r="E82" s="494">
        <f>+'405 - ANIMAIS'!J59</f>
        <v>0</v>
      </c>
      <c r="F82" s="495">
        <f>+'405 - ANIMAIS'!L59</f>
        <v>0</v>
      </c>
      <c r="H82" s="494">
        <f>+'405 - ANIMAIS'!$AP$7</f>
        <v>0</v>
      </c>
      <c r="I82" s="494" t="str">
        <f>IFERROR(+IFERROR(VLOOKUP('405 - ANIMAIS'!$AP$6,localidades,2,FALSE),VLOOKUP('405 - ANIMAIS'!$AP$5,district_codes,2,FALSE)),"")</f>
        <v/>
      </c>
      <c r="J82" s="632">
        <f>+'405 - ANIMAIS'!$AP$9</f>
        <v>0</v>
      </c>
      <c r="K82" s="494">
        <f>+'405 - ANIMAIS'!$W$23</f>
        <v>0</v>
      </c>
      <c r="L82" s="494">
        <f>+'405 - ANIMAIS'!$Z$23</f>
        <v>0</v>
      </c>
      <c r="M82" s="495">
        <f>+'405 - ANIMAIS'!R59</f>
        <v>0</v>
      </c>
      <c r="N82" s="495">
        <f>+'405 - ANIMAIS'!AI59</f>
        <v>0</v>
      </c>
      <c r="T82" s="493">
        <f>+'405 - ANIMAIS'!$AL59</f>
        <v>0</v>
      </c>
      <c r="U82" s="493">
        <f>+'405 - ANIMAIS'!AN59</f>
        <v>0</v>
      </c>
      <c r="V82" s="493">
        <f>+'405 - ANIMAIS'!$AP$7</f>
        <v>0</v>
      </c>
      <c r="W82" s="493">
        <f>+'405 - ANIMAIS'!Q59</f>
        <v>0</v>
      </c>
      <c r="X82" s="493">
        <f>+'405 - ANIMAIS'!BC59</f>
        <v>0</v>
      </c>
      <c r="Y82" s="494">
        <f>+'405 - ANIMAIS'!$AP$3</f>
        <v>0</v>
      </c>
    </row>
    <row r="83" spans="1:25" hidden="1" x14ac:dyDescent="0.35">
      <c r="A83" s="493">
        <f>+'405 - ANIMAIS'!B60</f>
        <v>0</v>
      </c>
      <c r="B83" s="493">
        <f>+'405 - ANIMAIS'!F60</f>
        <v>0</v>
      </c>
      <c r="C83" s="496" t="str">
        <f>IFERROR(+IFERROR(IFERROR(VLOOKUP('405 - ANIMAIS'!AC60,localidades,2,FALSE),VLOOKUP('405 - ANIMAIS'!$AP$6,localidades,2,FALSE)),VLOOKUP('405 - ANIMAIS'!$AP$5,district_codes,2,FALSE)),"")</f>
        <v/>
      </c>
      <c r="D83" s="493">
        <f>+'405 - ANIMAIS'!AI60</f>
        <v>0</v>
      </c>
      <c r="E83" s="494">
        <f>+'405 - ANIMAIS'!J60</f>
        <v>0</v>
      </c>
      <c r="F83" s="495">
        <f>+'405 - ANIMAIS'!L60</f>
        <v>0</v>
      </c>
      <c r="H83" s="494">
        <f>+'405 - ANIMAIS'!$AP$7</f>
        <v>0</v>
      </c>
      <c r="I83" s="494" t="str">
        <f>IFERROR(+IFERROR(VLOOKUP('405 - ANIMAIS'!$AP$6,localidades,2,FALSE),VLOOKUP('405 - ANIMAIS'!$AP$5,district_codes,2,FALSE)),"")</f>
        <v/>
      </c>
      <c r="J83" s="632">
        <f>+'405 - ANIMAIS'!$AP$9</f>
        <v>0</v>
      </c>
      <c r="K83" s="494">
        <f>+'405 - ANIMAIS'!$W$23</f>
        <v>0</v>
      </c>
      <c r="L83" s="494">
        <f>+'405 - ANIMAIS'!$Z$23</f>
        <v>0</v>
      </c>
      <c r="M83" s="495">
        <f>+'405 - ANIMAIS'!R60</f>
        <v>0</v>
      </c>
      <c r="N83" s="495">
        <f>+'405 - ANIMAIS'!AI60</f>
        <v>0</v>
      </c>
      <c r="T83" s="493">
        <f>+'405 - ANIMAIS'!$AL60</f>
        <v>0</v>
      </c>
      <c r="U83" s="493">
        <f>+'405 - ANIMAIS'!AN60</f>
        <v>0</v>
      </c>
      <c r="V83" s="493">
        <f>+'405 - ANIMAIS'!$AP$7</f>
        <v>0</v>
      </c>
      <c r="W83" s="493">
        <f>+'405 - ANIMAIS'!Q60</f>
        <v>0</v>
      </c>
      <c r="X83" s="493">
        <f>+'405 - ANIMAIS'!BC60</f>
        <v>0</v>
      </c>
      <c r="Y83" s="494">
        <f>+'405 - ANIMAIS'!$AP$3</f>
        <v>0</v>
      </c>
    </row>
    <row r="84" spans="1:25" hidden="1" x14ac:dyDescent="0.35">
      <c r="A84" s="493">
        <f>+'405 - ANIMAIS'!B61</f>
        <v>0</v>
      </c>
      <c r="B84" s="493">
        <f>+'405 - ANIMAIS'!F61</f>
        <v>0</v>
      </c>
      <c r="C84" s="496" t="str">
        <f>IFERROR(+IFERROR(IFERROR(VLOOKUP('405 - ANIMAIS'!AC61,localidades,2,FALSE),VLOOKUP('405 - ANIMAIS'!$AP$6,localidades,2,FALSE)),VLOOKUP('405 - ANIMAIS'!$AP$5,district_codes,2,FALSE)),"")</f>
        <v/>
      </c>
      <c r="D84" s="493">
        <f>+'405 - ANIMAIS'!AI61</f>
        <v>0</v>
      </c>
      <c r="E84" s="494">
        <f>+'405 - ANIMAIS'!J61</f>
        <v>0</v>
      </c>
      <c r="F84" s="495">
        <f>+'405 - ANIMAIS'!L61</f>
        <v>0</v>
      </c>
      <c r="H84" s="494">
        <f>+'405 - ANIMAIS'!$AP$7</f>
        <v>0</v>
      </c>
      <c r="I84" s="494" t="str">
        <f>IFERROR(+IFERROR(VLOOKUP('405 - ANIMAIS'!$AP$6,localidades,2,FALSE),VLOOKUP('405 - ANIMAIS'!$AP$5,district_codes,2,FALSE)),"")</f>
        <v/>
      </c>
      <c r="J84" s="632">
        <f>+'405 - ANIMAIS'!$AP$9</f>
        <v>0</v>
      </c>
      <c r="K84" s="494">
        <f>+'405 - ANIMAIS'!$W$23</f>
        <v>0</v>
      </c>
      <c r="L84" s="494">
        <f>+'405 - ANIMAIS'!$Z$23</f>
        <v>0</v>
      </c>
      <c r="M84" s="495">
        <f>+'405 - ANIMAIS'!R61</f>
        <v>0</v>
      </c>
      <c r="N84" s="495">
        <f>+'405 - ANIMAIS'!AI61</f>
        <v>0</v>
      </c>
      <c r="T84" s="493">
        <f>+'405 - ANIMAIS'!$AL61</f>
        <v>0</v>
      </c>
      <c r="U84" s="493">
        <f>+'405 - ANIMAIS'!AN61</f>
        <v>0</v>
      </c>
      <c r="V84" s="493">
        <f>+'405 - ANIMAIS'!$AP$7</f>
        <v>0</v>
      </c>
      <c r="W84" s="493">
        <f>+'405 - ANIMAIS'!Q61</f>
        <v>0</v>
      </c>
      <c r="X84" s="493">
        <f>+'405 - ANIMAIS'!BC61</f>
        <v>0</v>
      </c>
      <c r="Y84" s="494">
        <f>+'405 - ANIMAIS'!$AP$3</f>
        <v>0</v>
      </c>
    </row>
    <row r="85" spans="1:25" hidden="1" x14ac:dyDescent="0.35">
      <c r="A85" s="493">
        <f>+'405 - ANIMAIS'!B62</f>
        <v>0</v>
      </c>
      <c r="B85" s="493">
        <f>+'405 - ANIMAIS'!F62</f>
        <v>0</v>
      </c>
      <c r="C85" s="496" t="str">
        <f>IFERROR(+IFERROR(IFERROR(VLOOKUP('405 - ANIMAIS'!AC62,localidades,2,FALSE),VLOOKUP('405 - ANIMAIS'!$AP$6,localidades,2,FALSE)),VLOOKUP('405 - ANIMAIS'!$AP$5,district_codes,2,FALSE)),"")</f>
        <v/>
      </c>
      <c r="D85" s="493">
        <f>+'405 - ANIMAIS'!AI62</f>
        <v>0</v>
      </c>
      <c r="E85" s="494">
        <f>+'405 - ANIMAIS'!J62</f>
        <v>0</v>
      </c>
      <c r="F85" s="495">
        <f>+'405 - ANIMAIS'!L62</f>
        <v>0</v>
      </c>
      <c r="H85" s="494">
        <f>+'405 - ANIMAIS'!$AP$7</f>
        <v>0</v>
      </c>
      <c r="I85" s="494" t="str">
        <f>IFERROR(+IFERROR(VLOOKUP('405 - ANIMAIS'!$AP$6,localidades,2,FALSE),VLOOKUP('405 - ANIMAIS'!$AP$5,district_codes,2,FALSE)),"")</f>
        <v/>
      </c>
      <c r="J85" s="632">
        <f>+'405 - ANIMAIS'!$AP$9</f>
        <v>0</v>
      </c>
      <c r="K85" s="494">
        <f>+'405 - ANIMAIS'!$W$23</f>
        <v>0</v>
      </c>
      <c r="L85" s="494">
        <f>+'405 - ANIMAIS'!$Z$23</f>
        <v>0</v>
      </c>
      <c r="M85" s="495">
        <f>+'405 - ANIMAIS'!R62</f>
        <v>0</v>
      </c>
      <c r="N85" s="495">
        <f>+'405 - ANIMAIS'!AI62</f>
        <v>0</v>
      </c>
      <c r="T85" s="493">
        <f>+'405 - ANIMAIS'!$AL62</f>
        <v>0</v>
      </c>
      <c r="U85" s="493">
        <f>+'405 - ANIMAIS'!AN62</f>
        <v>0</v>
      </c>
      <c r="V85" s="493">
        <f>+'405 - ANIMAIS'!$AP$7</f>
        <v>0</v>
      </c>
      <c r="W85" s="493">
        <f>+'405 - ANIMAIS'!Q62</f>
        <v>0</v>
      </c>
      <c r="X85" s="493">
        <f>+'405 - ANIMAIS'!BC62</f>
        <v>0</v>
      </c>
      <c r="Y85" s="494">
        <f>+'405 - ANIMAIS'!$AP$3</f>
        <v>0</v>
      </c>
    </row>
    <row r="86" spans="1:25" hidden="1" x14ac:dyDescent="0.35">
      <c r="A86" s="493">
        <f>+'405 - ANIMAIS'!B63</f>
        <v>0</v>
      </c>
      <c r="B86" s="493">
        <f>+'405 - ANIMAIS'!F63</f>
        <v>0</v>
      </c>
      <c r="C86" s="496" t="str">
        <f>IFERROR(+IFERROR(IFERROR(VLOOKUP('405 - ANIMAIS'!AC63,localidades,2,FALSE),VLOOKUP('405 - ANIMAIS'!$AP$6,localidades,2,FALSE)),VLOOKUP('405 - ANIMAIS'!$AP$5,district_codes,2,FALSE)),"")</f>
        <v/>
      </c>
      <c r="D86" s="493">
        <f>+'405 - ANIMAIS'!AI63</f>
        <v>0</v>
      </c>
      <c r="E86" s="494">
        <f>+'405 - ANIMAIS'!J63</f>
        <v>0</v>
      </c>
      <c r="F86" s="495">
        <f>+'405 - ANIMAIS'!L63</f>
        <v>0</v>
      </c>
      <c r="H86" s="494">
        <f>+'405 - ANIMAIS'!$AP$7</f>
        <v>0</v>
      </c>
      <c r="I86" s="494" t="str">
        <f>IFERROR(+IFERROR(VLOOKUP('405 - ANIMAIS'!$AP$6,localidades,2,FALSE),VLOOKUP('405 - ANIMAIS'!$AP$5,district_codes,2,FALSE)),"")</f>
        <v/>
      </c>
      <c r="J86" s="632">
        <f>+'405 - ANIMAIS'!$AP$9</f>
        <v>0</v>
      </c>
      <c r="K86" s="494">
        <f>+'405 - ANIMAIS'!$W$23</f>
        <v>0</v>
      </c>
      <c r="L86" s="494">
        <f>+'405 - ANIMAIS'!$Z$23</f>
        <v>0</v>
      </c>
      <c r="M86" s="495">
        <f>+'405 - ANIMAIS'!R63</f>
        <v>0</v>
      </c>
      <c r="N86" s="495">
        <f>+'405 - ANIMAIS'!AI63</f>
        <v>0</v>
      </c>
      <c r="T86" s="493">
        <f>+'405 - ANIMAIS'!$AL63</f>
        <v>0</v>
      </c>
      <c r="U86" s="493">
        <f>+'405 - ANIMAIS'!AN63</f>
        <v>0</v>
      </c>
      <c r="V86" s="493">
        <f>+'405 - ANIMAIS'!$AP$7</f>
        <v>0</v>
      </c>
      <c r="W86" s="493">
        <f>+'405 - ANIMAIS'!Q63</f>
        <v>0</v>
      </c>
      <c r="X86" s="493">
        <f>+'405 - ANIMAIS'!BC63</f>
        <v>0</v>
      </c>
      <c r="Y86" s="494">
        <f>+'405 - ANIMAIS'!$AP$3</f>
        <v>0</v>
      </c>
    </row>
    <row r="87" spans="1:25" hidden="1" x14ac:dyDescent="0.35">
      <c r="A87" s="493">
        <f>+'405 - ANIMAIS'!B64</f>
        <v>0</v>
      </c>
      <c r="B87" s="493">
        <f>+'405 - ANIMAIS'!F64</f>
        <v>0</v>
      </c>
      <c r="C87" s="496" t="str">
        <f>IFERROR(+IFERROR(IFERROR(VLOOKUP('405 - ANIMAIS'!AC64,localidades,2,FALSE),VLOOKUP('405 - ANIMAIS'!$AP$6,localidades,2,FALSE)),VLOOKUP('405 - ANIMAIS'!$AP$5,district_codes,2,FALSE)),"")</f>
        <v/>
      </c>
      <c r="D87" s="493">
        <f>+'405 - ANIMAIS'!AI64</f>
        <v>0</v>
      </c>
      <c r="E87" s="494">
        <f>+'405 - ANIMAIS'!J64</f>
        <v>0</v>
      </c>
      <c r="F87" s="495">
        <f>+'405 - ANIMAIS'!L64</f>
        <v>0</v>
      </c>
      <c r="H87" s="494">
        <f>+'405 - ANIMAIS'!$AP$7</f>
        <v>0</v>
      </c>
      <c r="I87" s="494" t="str">
        <f>IFERROR(+IFERROR(VLOOKUP('405 - ANIMAIS'!$AP$6,localidades,2,FALSE),VLOOKUP('405 - ANIMAIS'!$AP$5,district_codes,2,FALSE)),"")</f>
        <v/>
      </c>
      <c r="J87" s="632">
        <f>+'405 - ANIMAIS'!$AP$9</f>
        <v>0</v>
      </c>
      <c r="K87" s="494">
        <f>+'405 - ANIMAIS'!$W$23</f>
        <v>0</v>
      </c>
      <c r="L87" s="494">
        <f>+'405 - ANIMAIS'!$Z$23</f>
        <v>0</v>
      </c>
      <c r="M87" s="495">
        <f>+'405 - ANIMAIS'!R64</f>
        <v>0</v>
      </c>
      <c r="N87" s="495">
        <f>+'405 - ANIMAIS'!AI64</f>
        <v>0</v>
      </c>
      <c r="T87" s="493">
        <f>+'405 - ANIMAIS'!$AL64</f>
        <v>0</v>
      </c>
      <c r="U87" s="493">
        <f>+'405 - ANIMAIS'!AN64</f>
        <v>0</v>
      </c>
      <c r="V87" s="493">
        <f>+'405 - ANIMAIS'!$AP$7</f>
        <v>0</v>
      </c>
      <c r="W87" s="493">
        <f>+'405 - ANIMAIS'!Q64</f>
        <v>0</v>
      </c>
      <c r="X87" s="493">
        <f>+'405 - ANIMAIS'!BC64</f>
        <v>0</v>
      </c>
      <c r="Y87" s="494">
        <f>+'405 - ANIMAIS'!$AP$3</f>
        <v>0</v>
      </c>
    </row>
    <row r="88" spans="1:25" hidden="1" x14ac:dyDescent="0.35">
      <c r="A88" s="493">
        <f>+'405 - ANIMAIS'!B65</f>
        <v>0</v>
      </c>
      <c r="B88" s="493">
        <f>+'405 - ANIMAIS'!F65</f>
        <v>0</v>
      </c>
      <c r="C88" s="496" t="str">
        <f>IFERROR(+IFERROR(IFERROR(VLOOKUP('405 - ANIMAIS'!AC65,localidades,2,FALSE),VLOOKUP('405 - ANIMAIS'!$AP$6,localidades,2,FALSE)),VLOOKUP('405 - ANIMAIS'!$AP$5,district_codes,2,FALSE)),"")</f>
        <v/>
      </c>
      <c r="D88" s="493">
        <f>+'405 - ANIMAIS'!AI65</f>
        <v>0</v>
      </c>
      <c r="E88" s="494">
        <f>+'405 - ANIMAIS'!J65</f>
        <v>0</v>
      </c>
      <c r="F88" s="495">
        <f>+'405 - ANIMAIS'!L65</f>
        <v>0</v>
      </c>
      <c r="H88" s="494">
        <f>+'405 - ANIMAIS'!$AP$7</f>
        <v>0</v>
      </c>
      <c r="I88" s="494" t="str">
        <f>IFERROR(+IFERROR(VLOOKUP('405 - ANIMAIS'!$AP$6,localidades,2,FALSE),VLOOKUP('405 - ANIMAIS'!$AP$5,district_codes,2,FALSE)),"")</f>
        <v/>
      </c>
      <c r="J88" s="632">
        <f>+'405 - ANIMAIS'!$AP$9</f>
        <v>0</v>
      </c>
      <c r="K88" s="494">
        <f>+'405 - ANIMAIS'!$W$23</f>
        <v>0</v>
      </c>
      <c r="L88" s="494">
        <f>+'405 - ANIMAIS'!$Z$23</f>
        <v>0</v>
      </c>
      <c r="M88" s="495">
        <f>+'405 - ANIMAIS'!R65</f>
        <v>0</v>
      </c>
      <c r="N88" s="495">
        <f>+'405 - ANIMAIS'!AI65</f>
        <v>0</v>
      </c>
      <c r="T88" s="493">
        <f>+'405 - ANIMAIS'!$AL65</f>
        <v>0</v>
      </c>
      <c r="U88" s="493">
        <f>+'405 - ANIMAIS'!AN65</f>
        <v>0</v>
      </c>
      <c r="V88" s="493">
        <f>+'405 - ANIMAIS'!$AP$7</f>
        <v>0</v>
      </c>
      <c r="W88" s="493">
        <f>+'405 - ANIMAIS'!Q65</f>
        <v>0</v>
      </c>
      <c r="X88" s="493">
        <f>+'405 - ANIMAIS'!BC65</f>
        <v>0</v>
      </c>
      <c r="Y88" s="494">
        <f>+'405 - ANIMAIS'!$AP$3</f>
        <v>0</v>
      </c>
    </row>
    <row r="89" spans="1:25" hidden="1" x14ac:dyDescent="0.35">
      <c r="A89" s="493">
        <f>+'405 - ANIMAIS'!B66</f>
        <v>0</v>
      </c>
      <c r="B89" s="493">
        <f>+'405 - ANIMAIS'!F66</f>
        <v>0</v>
      </c>
      <c r="C89" s="496" t="str">
        <f>IFERROR(+IFERROR(IFERROR(VLOOKUP('405 - ANIMAIS'!AC66,localidades,2,FALSE),VLOOKUP('405 - ANIMAIS'!$AP$6,localidades,2,FALSE)),VLOOKUP('405 - ANIMAIS'!$AP$5,district_codes,2,FALSE)),"")</f>
        <v/>
      </c>
      <c r="D89" s="493">
        <f>+'405 - ANIMAIS'!AI66</f>
        <v>0</v>
      </c>
      <c r="E89" s="494">
        <f>+'405 - ANIMAIS'!J66</f>
        <v>0</v>
      </c>
      <c r="F89" s="495">
        <f>+'405 - ANIMAIS'!L66</f>
        <v>0</v>
      </c>
      <c r="H89" s="494">
        <f>+'405 - ANIMAIS'!$AP$7</f>
        <v>0</v>
      </c>
      <c r="I89" s="494" t="str">
        <f>IFERROR(+IFERROR(VLOOKUP('405 - ANIMAIS'!$AP$6,localidades,2,FALSE),VLOOKUP('405 - ANIMAIS'!$AP$5,district_codes,2,FALSE)),"")</f>
        <v/>
      </c>
      <c r="J89" s="632">
        <f>+'405 - ANIMAIS'!$AP$9</f>
        <v>0</v>
      </c>
      <c r="K89" s="494">
        <f>+'405 - ANIMAIS'!$W$23</f>
        <v>0</v>
      </c>
      <c r="L89" s="494">
        <f>+'405 - ANIMAIS'!$Z$23</f>
        <v>0</v>
      </c>
      <c r="M89" s="495">
        <f>+'405 - ANIMAIS'!R66</f>
        <v>0</v>
      </c>
      <c r="N89" s="495">
        <f>+'405 - ANIMAIS'!AI66</f>
        <v>0</v>
      </c>
      <c r="T89" s="493">
        <f>+'405 - ANIMAIS'!$AL66</f>
        <v>0</v>
      </c>
      <c r="U89" s="493">
        <f>+'405 - ANIMAIS'!AN66</f>
        <v>0</v>
      </c>
      <c r="V89" s="493">
        <f>+'405 - ANIMAIS'!$AP$7</f>
        <v>0</v>
      </c>
      <c r="W89" s="493">
        <f>+'405 - ANIMAIS'!Q66</f>
        <v>0</v>
      </c>
      <c r="X89" s="493">
        <f>+'405 - ANIMAIS'!BC66</f>
        <v>0</v>
      </c>
      <c r="Y89" s="494">
        <f>+'405 - ANIMAIS'!$AP$3</f>
        <v>0</v>
      </c>
    </row>
    <row r="90" spans="1:25" hidden="1" x14ac:dyDescent="0.35">
      <c r="A90" s="493">
        <f>+'405 - ANIMAIS'!B67</f>
        <v>0</v>
      </c>
      <c r="B90" s="493">
        <f>+'405 - ANIMAIS'!F67</f>
        <v>0</v>
      </c>
      <c r="C90" s="496" t="str">
        <f>IFERROR(+IFERROR(IFERROR(VLOOKUP('405 - ANIMAIS'!AC67,localidades,2,FALSE),VLOOKUP('405 - ANIMAIS'!$AP$6,localidades,2,FALSE)),VLOOKUP('405 - ANIMAIS'!$AP$5,district_codes,2,FALSE)),"")</f>
        <v/>
      </c>
      <c r="D90" s="493">
        <f>+'405 - ANIMAIS'!AI67</f>
        <v>0</v>
      </c>
      <c r="E90" s="494">
        <f>+'405 - ANIMAIS'!J67</f>
        <v>0</v>
      </c>
      <c r="F90" s="495">
        <f>+'405 - ANIMAIS'!L67</f>
        <v>0</v>
      </c>
      <c r="H90" s="494">
        <f>+'405 - ANIMAIS'!$AP$7</f>
        <v>0</v>
      </c>
      <c r="I90" s="494" t="str">
        <f>IFERROR(+IFERROR(VLOOKUP('405 - ANIMAIS'!$AP$6,localidades,2,FALSE),VLOOKUP('405 - ANIMAIS'!$AP$5,district_codes,2,FALSE)),"")</f>
        <v/>
      </c>
      <c r="J90" s="632">
        <f>+'405 - ANIMAIS'!$AP$9</f>
        <v>0</v>
      </c>
      <c r="K90" s="494">
        <f>+'405 - ANIMAIS'!$W$23</f>
        <v>0</v>
      </c>
      <c r="L90" s="494">
        <f>+'405 - ANIMAIS'!$Z$23</f>
        <v>0</v>
      </c>
      <c r="M90" s="495">
        <f>+'405 - ANIMAIS'!R67</f>
        <v>0</v>
      </c>
      <c r="N90" s="495">
        <f>+'405 - ANIMAIS'!AI67</f>
        <v>0</v>
      </c>
      <c r="T90" s="493">
        <f>+'405 - ANIMAIS'!$AL67</f>
        <v>0</v>
      </c>
      <c r="U90" s="493">
        <f>+'405 - ANIMAIS'!AN67</f>
        <v>0</v>
      </c>
      <c r="V90" s="493">
        <f>+'405 - ANIMAIS'!$AP$7</f>
        <v>0</v>
      </c>
      <c r="W90" s="493">
        <f>+'405 - ANIMAIS'!Q67</f>
        <v>0</v>
      </c>
      <c r="X90" s="493">
        <f>+'405 - ANIMAIS'!BC67</f>
        <v>0</v>
      </c>
      <c r="Y90" s="494">
        <f>+'405 - ANIMAIS'!$AP$3</f>
        <v>0</v>
      </c>
    </row>
    <row r="91" spans="1:25" hidden="1" x14ac:dyDescent="0.35">
      <c r="A91" s="493">
        <f>+'405 - ANIMAIS'!B68</f>
        <v>0</v>
      </c>
      <c r="B91" s="493">
        <f>+'405 - ANIMAIS'!F68</f>
        <v>0</v>
      </c>
      <c r="C91" s="496" t="str">
        <f>IFERROR(+IFERROR(IFERROR(VLOOKUP('405 - ANIMAIS'!AC68,localidades,2,FALSE),VLOOKUP('405 - ANIMAIS'!$AP$6,localidades,2,FALSE)),VLOOKUP('405 - ANIMAIS'!$AP$5,district_codes,2,FALSE)),"")</f>
        <v/>
      </c>
      <c r="D91" s="493">
        <f>+'405 - ANIMAIS'!AI68</f>
        <v>0</v>
      </c>
      <c r="E91" s="494">
        <f>+'405 - ANIMAIS'!J68</f>
        <v>0</v>
      </c>
      <c r="F91" s="495">
        <f>+'405 - ANIMAIS'!L68</f>
        <v>0</v>
      </c>
      <c r="H91" s="494">
        <f>+'405 - ANIMAIS'!$AP$7</f>
        <v>0</v>
      </c>
      <c r="I91" s="494" t="str">
        <f>IFERROR(+IFERROR(VLOOKUP('405 - ANIMAIS'!$AP$6,localidades,2,FALSE),VLOOKUP('405 - ANIMAIS'!$AP$5,district_codes,2,FALSE)),"")</f>
        <v/>
      </c>
      <c r="J91" s="632">
        <f>+'405 - ANIMAIS'!$AP$9</f>
        <v>0</v>
      </c>
      <c r="K91" s="494">
        <f>+'405 - ANIMAIS'!$W$23</f>
        <v>0</v>
      </c>
      <c r="L91" s="494">
        <f>+'405 - ANIMAIS'!$Z$23</f>
        <v>0</v>
      </c>
      <c r="M91" s="495">
        <f>+'405 - ANIMAIS'!R68</f>
        <v>0</v>
      </c>
      <c r="N91" s="495">
        <f>+'405 - ANIMAIS'!AI68</f>
        <v>0</v>
      </c>
      <c r="T91" s="493">
        <f>+'405 - ANIMAIS'!$AL68</f>
        <v>0</v>
      </c>
      <c r="U91" s="493">
        <f>+'405 - ANIMAIS'!AN68</f>
        <v>0</v>
      </c>
      <c r="V91" s="493">
        <f>+'405 - ANIMAIS'!$AP$7</f>
        <v>0</v>
      </c>
      <c r="W91" s="493">
        <f>+'405 - ANIMAIS'!Q68</f>
        <v>0</v>
      </c>
      <c r="X91" s="493">
        <f>+'405 - ANIMAIS'!BC68</f>
        <v>0</v>
      </c>
      <c r="Y91" s="494">
        <f>+'405 - ANIMAIS'!$AP$3</f>
        <v>0</v>
      </c>
    </row>
    <row r="92" spans="1:25" hidden="1" x14ac:dyDescent="0.35">
      <c r="A92" s="493">
        <f>+'405 - ANIMAIS'!B69</f>
        <v>0</v>
      </c>
      <c r="B92" s="493">
        <f>+'405 - ANIMAIS'!F69</f>
        <v>0</v>
      </c>
      <c r="C92" s="496" t="str">
        <f>IFERROR(+IFERROR(IFERROR(VLOOKUP('405 - ANIMAIS'!AC69,localidades,2,FALSE),VLOOKUP('405 - ANIMAIS'!$AP$6,localidades,2,FALSE)),VLOOKUP('405 - ANIMAIS'!$AP$5,district_codes,2,FALSE)),"")</f>
        <v/>
      </c>
      <c r="D92" s="493">
        <f>+'405 - ANIMAIS'!AI69</f>
        <v>0</v>
      </c>
      <c r="E92" s="494">
        <f>+'405 - ANIMAIS'!J69</f>
        <v>0</v>
      </c>
      <c r="F92" s="495">
        <f>+'405 - ANIMAIS'!L69</f>
        <v>0</v>
      </c>
      <c r="H92" s="494">
        <f>+'405 - ANIMAIS'!$AP$7</f>
        <v>0</v>
      </c>
      <c r="I92" s="494" t="str">
        <f>IFERROR(+IFERROR(VLOOKUP('405 - ANIMAIS'!$AP$6,localidades,2,FALSE),VLOOKUP('405 - ANIMAIS'!$AP$5,district_codes,2,FALSE)),"")</f>
        <v/>
      </c>
      <c r="J92" s="632">
        <f>+'405 - ANIMAIS'!$AP$9</f>
        <v>0</v>
      </c>
      <c r="K92" s="494">
        <f>+'405 - ANIMAIS'!$W$23</f>
        <v>0</v>
      </c>
      <c r="L92" s="494">
        <f>+'405 - ANIMAIS'!$Z$23</f>
        <v>0</v>
      </c>
      <c r="M92" s="495">
        <f>+'405 - ANIMAIS'!R69</f>
        <v>0</v>
      </c>
      <c r="N92" s="495">
        <f>+'405 - ANIMAIS'!AI69</f>
        <v>0</v>
      </c>
      <c r="T92" s="493">
        <f>+'405 - ANIMAIS'!$AL69</f>
        <v>0</v>
      </c>
      <c r="U92" s="493">
        <f>+'405 - ANIMAIS'!AN69</f>
        <v>0</v>
      </c>
      <c r="V92" s="493">
        <f>+'405 - ANIMAIS'!$AP$7</f>
        <v>0</v>
      </c>
      <c r="W92" s="493">
        <f>+'405 - ANIMAIS'!Q69</f>
        <v>0</v>
      </c>
      <c r="X92" s="493">
        <f>+'405 - ANIMAIS'!BC69</f>
        <v>0</v>
      </c>
      <c r="Y92" s="494">
        <f>+'405 - ANIMAIS'!$AP$3</f>
        <v>0</v>
      </c>
    </row>
    <row r="93" spans="1:25" hidden="1" x14ac:dyDescent="0.35">
      <c r="A93" s="493">
        <f>+'405 - ANIMAIS'!B70</f>
        <v>0</v>
      </c>
      <c r="B93" s="493">
        <f>+'405 - ANIMAIS'!F70</f>
        <v>0</v>
      </c>
      <c r="C93" s="496" t="str">
        <f>IFERROR(+IFERROR(IFERROR(VLOOKUP('405 - ANIMAIS'!AC70,localidades,2,FALSE),VLOOKUP('405 - ANIMAIS'!$AP$6,localidades,2,FALSE)),VLOOKUP('405 - ANIMAIS'!$AP$5,district_codes,2,FALSE)),"")</f>
        <v/>
      </c>
      <c r="D93" s="493">
        <f>+'405 - ANIMAIS'!AI70</f>
        <v>0</v>
      </c>
      <c r="E93" s="494">
        <f>+'405 - ANIMAIS'!J70</f>
        <v>0</v>
      </c>
      <c r="F93" s="495">
        <f>+'405 - ANIMAIS'!L70</f>
        <v>0</v>
      </c>
      <c r="H93" s="494">
        <f>+'405 - ANIMAIS'!$AP$7</f>
        <v>0</v>
      </c>
      <c r="I93" s="494" t="str">
        <f>IFERROR(+IFERROR(VLOOKUP('405 - ANIMAIS'!$AP$6,localidades,2,FALSE),VLOOKUP('405 - ANIMAIS'!$AP$5,district_codes,2,FALSE)),"")</f>
        <v/>
      </c>
      <c r="J93" s="632">
        <f>+'405 - ANIMAIS'!$AP$9</f>
        <v>0</v>
      </c>
      <c r="K93" s="494">
        <f>+'405 - ANIMAIS'!$W$23</f>
        <v>0</v>
      </c>
      <c r="L93" s="494">
        <f>+'405 - ANIMAIS'!$Z$23</f>
        <v>0</v>
      </c>
      <c r="M93" s="495">
        <f>+'405 - ANIMAIS'!R70</f>
        <v>0</v>
      </c>
      <c r="N93" s="495">
        <f>+'405 - ANIMAIS'!AI70</f>
        <v>0</v>
      </c>
      <c r="T93" s="493">
        <f>+'405 - ANIMAIS'!$AL70</f>
        <v>0</v>
      </c>
      <c r="U93" s="493">
        <f>+'405 - ANIMAIS'!AN70</f>
        <v>0</v>
      </c>
      <c r="V93" s="493">
        <f>+'405 - ANIMAIS'!$AP$7</f>
        <v>0</v>
      </c>
      <c r="W93" s="493">
        <f>+'405 - ANIMAIS'!Q70</f>
        <v>0</v>
      </c>
      <c r="X93" s="493">
        <f>+'405 - ANIMAIS'!BC70</f>
        <v>0</v>
      </c>
      <c r="Y93" s="494">
        <f>+'405 - ANIMAIS'!$AP$3</f>
        <v>0</v>
      </c>
    </row>
    <row r="94" spans="1:25" hidden="1" x14ac:dyDescent="0.35">
      <c r="A94" s="493">
        <f>+'405 - ANIMAIS'!B71</f>
        <v>0</v>
      </c>
      <c r="B94" s="493">
        <f>+'405 - ANIMAIS'!F71</f>
        <v>0</v>
      </c>
      <c r="C94" s="496" t="str">
        <f>IFERROR(+IFERROR(IFERROR(VLOOKUP('405 - ANIMAIS'!AC71,localidades,2,FALSE),VLOOKUP('405 - ANIMAIS'!$AP$6,localidades,2,FALSE)),VLOOKUP('405 - ANIMAIS'!$AP$5,district_codes,2,FALSE)),"")</f>
        <v/>
      </c>
      <c r="D94" s="493">
        <f>+'405 - ANIMAIS'!AI71</f>
        <v>0</v>
      </c>
      <c r="E94" s="494">
        <f>+'405 - ANIMAIS'!J71</f>
        <v>0</v>
      </c>
      <c r="F94" s="495">
        <f>+'405 - ANIMAIS'!L71</f>
        <v>0</v>
      </c>
      <c r="H94" s="494">
        <f>+'405 - ANIMAIS'!$AP$7</f>
        <v>0</v>
      </c>
      <c r="I94" s="494" t="str">
        <f>IFERROR(+IFERROR(VLOOKUP('405 - ANIMAIS'!$AP$6,localidades,2,FALSE),VLOOKUP('405 - ANIMAIS'!$AP$5,district_codes,2,FALSE)),"")</f>
        <v/>
      </c>
      <c r="J94" s="632">
        <f>+'405 - ANIMAIS'!$AP$9</f>
        <v>0</v>
      </c>
      <c r="K94" s="494">
        <f>+'405 - ANIMAIS'!$W$23</f>
        <v>0</v>
      </c>
      <c r="L94" s="494">
        <f>+'405 - ANIMAIS'!$Z$23</f>
        <v>0</v>
      </c>
      <c r="M94" s="495">
        <f>+'405 - ANIMAIS'!R71</f>
        <v>0</v>
      </c>
      <c r="N94" s="495">
        <f>+'405 - ANIMAIS'!AI71</f>
        <v>0</v>
      </c>
      <c r="T94" s="493">
        <f>+'405 - ANIMAIS'!$AL71</f>
        <v>0</v>
      </c>
      <c r="U94" s="493">
        <f>+'405 - ANIMAIS'!AN71</f>
        <v>0</v>
      </c>
      <c r="V94" s="493">
        <f>+'405 - ANIMAIS'!$AP$7</f>
        <v>0</v>
      </c>
      <c r="W94" s="493">
        <f>+'405 - ANIMAIS'!Q71</f>
        <v>0</v>
      </c>
      <c r="X94" s="493">
        <f>+'405 - ANIMAIS'!BC71</f>
        <v>0</v>
      </c>
      <c r="Y94" s="494">
        <f>+'405 - ANIMAIS'!$AP$3</f>
        <v>0</v>
      </c>
    </row>
    <row r="95" spans="1:25" hidden="1" x14ac:dyDescent="0.35">
      <c r="A95" s="493">
        <f>+'405 - ANIMAIS'!B72</f>
        <v>0</v>
      </c>
      <c r="B95" s="493">
        <f>+'405 - ANIMAIS'!F72</f>
        <v>0</v>
      </c>
      <c r="C95" s="496" t="str">
        <f>IFERROR(+IFERROR(IFERROR(VLOOKUP('405 - ANIMAIS'!AC72,localidades,2,FALSE),VLOOKUP('405 - ANIMAIS'!$AP$6,localidades,2,FALSE)),VLOOKUP('405 - ANIMAIS'!$AP$5,district_codes,2,FALSE)),"")</f>
        <v/>
      </c>
      <c r="D95" s="493">
        <f>+'405 - ANIMAIS'!AI72</f>
        <v>0</v>
      </c>
      <c r="E95" s="494">
        <f>+'405 - ANIMAIS'!J72</f>
        <v>0</v>
      </c>
      <c r="F95" s="495">
        <f>+'405 - ANIMAIS'!L72</f>
        <v>0</v>
      </c>
      <c r="H95" s="494">
        <f>+'405 - ANIMAIS'!$AP$7</f>
        <v>0</v>
      </c>
      <c r="I95" s="494" t="str">
        <f>IFERROR(+IFERROR(VLOOKUP('405 - ANIMAIS'!$AP$6,localidades,2,FALSE),VLOOKUP('405 - ANIMAIS'!$AP$5,district_codes,2,FALSE)),"")</f>
        <v/>
      </c>
      <c r="J95" s="632">
        <f>+'405 - ANIMAIS'!$AP$9</f>
        <v>0</v>
      </c>
      <c r="K95" s="494">
        <f>+'405 - ANIMAIS'!$W$23</f>
        <v>0</v>
      </c>
      <c r="L95" s="494">
        <f>+'405 - ANIMAIS'!$Z$23</f>
        <v>0</v>
      </c>
      <c r="M95" s="495">
        <f>+'405 - ANIMAIS'!R72</f>
        <v>0</v>
      </c>
      <c r="N95" s="495">
        <f>+'405 - ANIMAIS'!AI72</f>
        <v>0</v>
      </c>
      <c r="T95" s="493">
        <f>+'405 - ANIMAIS'!$AL72</f>
        <v>0</v>
      </c>
      <c r="U95" s="493">
        <f>+'405 - ANIMAIS'!AN72</f>
        <v>0</v>
      </c>
      <c r="V95" s="493">
        <f>+'405 - ANIMAIS'!$AP$7</f>
        <v>0</v>
      </c>
      <c r="W95" s="493">
        <f>+'405 - ANIMAIS'!Q72</f>
        <v>0</v>
      </c>
      <c r="X95" s="493">
        <f>+'405 - ANIMAIS'!BC72</f>
        <v>0</v>
      </c>
      <c r="Y95" s="494">
        <f>+'405 - ANIMAIS'!$AP$3</f>
        <v>0</v>
      </c>
    </row>
    <row r="96" spans="1:25" hidden="1" x14ac:dyDescent="0.35"/>
    <row r="97" spans="1:27" hidden="1" x14ac:dyDescent="0.35"/>
    <row r="98" spans="1:27" hidden="1" x14ac:dyDescent="0.35">
      <c r="C98" s="496" t="s">
        <v>3124</v>
      </c>
    </row>
    <row r="99" spans="1:27" hidden="1" x14ac:dyDescent="0.35">
      <c r="A99" s="493">
        <f>+'408-NEWCASTLE'!C40</f>
        <v>0</v>
      </c>
      <c r="B99" s="493">
        <f>+'408-NEWCASTLE'!H40</f>
        <v>0</v>
      </c>
      <c r="C99" s="496" t="e">
        <f>IFERROR(VLOOKUP(+'408-NEWCASTLE'!AP$8,localidades,2,FALSE),VLOOKUP('408-NEWCASTLE'!AP$5,district_codes,2,FALSE))</f>
        <v>#N/A</v>
      </c>
      <c r="D99" s="493">
        <f>+'408-NEWCASTLE'!W40</f>
        <v>0</v>
      </c>
      <c r="E99" s="494">
        <f>+'408-NEWCASTLE'!M40</f>
        <v>0</v>
      </c>
      <c r="F99" s="495">
        <f>+'408-NEWCASTLE'!O40</f>
        <v>0</v>
      </c>
      <c r="H99" s="494" t="s">
        <v>3125</v>
      </c>
      <c r="I99" s="494" t="e">
        <f t="shared" ref="I99:I130" si="0">+C99</f>
        <v>#N/A</v>
      </c>
      <c r="J99" s="632">
        <f>'408-NEWCASTLE'!AP$8</f>
        <v>0</v>
      </c>
      <c r="K99" s="494">
        <f>+'408-NEWCASTLE'!AJ40</f>
        <v>0</v>
      </c>
      <c r="L99" s="494">
        <f>+'408-NEWCASTLE'!AO40</f>
        <v>0</v>
      </c>
      <c r="M99" s="495">
        <f>+'408-NEWCASTLE'!R40</f>
        <v>0</v>
      </c>
      <c r="V99" s="493" t="str">
        <f>+H99</f>
        <v>Newcastle</v>
      </c>
      <c r="Y99" s="494">
        <f>+'408-NEWCASTLE'!$AP$3</f>
        <v>0</v>
      </c>
      <c r="Z99" s="493">
        <f>+'408-NEWCASTLE'!A$28</f>
        <v>0</v>
      </c>
      <c r="AA99" s="493">
        <f>+'408-NEWCASTLE'!G$28</f>
        <v>0</v>
      </c>
    </row>
    <row r="100" spans="1:27" hidden="1" x14ac:dyDescent="0.35">
      <c r="A100" s="493">
        <f>+'408-NEWCASTLE'!C41</f>
        <v>0</v>
      </c>
      <c r="B100" s="493">
        <f>+'408-NEWCASTLE'!H41</f>
        <v>0</v>
      </c>
      <c r="C100" s="496" t="e">
        <f>IFERROR(VLOOKUP(+'408-NEWCASTLE'!AP$8,localidades,2,FALSE),VLOOKUP('408-NEWCASTLE'!AP$5,district_codes,2,FALSE))</f>
        <v>#N/A</v>
      </c>
      <c r="D100" s="493">
        <f>+'408-NEWCASTLE'!W41</f>
        <v>0</v>
      </c>
      <c r="E100" s="494">
        <f>+'408-NEWCASTLE'!M41</f>
        <v>0</v>
      </c>
      <c r="F100" s="495">
        <f>+'408-NEWCASTLE'!O41</f>
        <v>0</v>
      </c>
      <c r="H100" s="494" t="s">
        <v>3125</v>
      </c>
      <c r="I100" s="494" t="e">
        <f t="shared" si="0"/>
        <v>#N/A</v>
      </c>
      <c r="J100" s="632">
        <f>'408-NEWCASTLE'!AP$8</f>
        <v>0</v>
      </c>
      <c r="K100" s="494">
        <f>+'408-NEWCASTLE'!AJ41</f>
        <v>0</v>
      </c>
      <c r="L100" s="494">
        <f>+'408-NEWCASTLE'!AO41</f>
        <v>0</v>
      </c>
      <c r="M100" s="495">
        <f>+'408-NEWCASTLE'!R41</f>
        <v>0</v>
      </c>
      <c r="V100" s="493" t="str">
        <f t="shared" ref="V100:V163" si="1">+H100</f>
        <v>Newcastle</v>
      </c>
      <c r="Y100" s="494">
        <f>+'408-NEWCASTLE'!$AP$3</f>
        <v>0</v>
      </c>
      <c r="Z100" s="493">
        <f>+'408-NEWCASTLE'!A$28</f>
        <v>0</v>
      </c>
      <c r="AA100" s="493">
        <f>+'408-NEWCASTLE'!G$28</f>
        <v>0</v>
      </c>
    </row>
    <row r="101" spans="1:27" hidden="1" x14ac:dyDescent="0.35">
      <c r="A101" s="493">
        <f>+'408-NEWCASTLE'!C42</f>
        <v>0</v>
      </c>
      <c r="B101" s="493">
        <f>+'408-NEWCASTLE'!H42</f>
        <v>0</v>
      </c>
      <c r="C101" s="496" t="e">
        <f>IFERROR(VLOOKUP(+'408-NEWCASTLE'!AP$8,localidades,2,FALSE),VLOOKUP('408-NEWCASTLE'!AP$5,district_codes,2,FALSE))</f>
        <v>#N/A</v>
      </c>
      <c r="D101" s="493">
        <f>+'408-NEWCASTLE'!W42</f>
        <v>0</v>
      </c>
      <c r="E101" s="494">
        <f>+'408-NEWCASTLE'!M42</f>
        <v>0</v>
      </c>
      <c r="F101" s="495">
        <f>+'408-NEWCASTLE'!O42</f>
        <v>0</v>
      </c>
      <c r="H101" s="494" t="s">
        <v>3125</v>
      </c>
      <c r="I101" s="494" t="e">
        <f t="shared" si="0"/>
        <v>#N/A</v>
      </c>
      <c r="J101" s="632">
        <f>'408-NEWCASTLE'!AP$8</f>
        <v>0</v>
      </c>
      <c r="K101" s="494">
        <f>+'408-NEWCASTLE'!AJ42</f>
        <v>0</v>
      </c>
      <c r="L101" s="494">
        <f>+'408-NEWCASTLE'!AO42</f>
        <v>0</v>
      </c>
      <c r="M101" s="495">
        <f>+'408-NEWCASTLE'!R42</f>
        <v>0</v>
      </c>
      <c r="V101" s="493" t="str">
        <f t="shared" si="1"/>
        <v>Newcastle</v>
      </c>
      <c r="Y101" s="494">
        <f>+'408-NEWCASTLE'!$AP$3</f>
        <v>0</v>
      </c>
      <c r="Z101" s="493">
        <f>+'408-NEWCASTLE'!A$28</f>
        <v>0</v>
      </c>
      <c r="AA101" s="493">
        <f>+'408-NEWCASTLE'!G$28</f>
        <v>0</v>
      </c>
    </row>
    <row r="102" spans="1:27" hidden="1" x14ac:dyDescent="0.35">
      <c r="A102" s="493">
        <f>+'408-NEWCASTLE'!C43</f>
        <v>0</v>
      </c>
      <c r="B102" s="493">
        <f>+'408-NEWCASTLE'!H43</f>
        <v>0</v>
      </c>
      <c r="C102" s="496" t="e">
        <f>IFERROR(VLOOKUP(+'408-NEWCASTLE'!AP$8,localidades,2,FALSE),VLOOKUP('408-NEWCASTLE'!AP$5,district_codes,2,FALSE))</f>
        <v>#N/A</v>
      </c>
      <c r="D102" s="493">
        <f>+'408-NEWCASTLE'!W43</f>
        <v>0</v>
      </c>
      <c r="E102" s="494">
        <f>+'408-NEWCASTLE'!M43</f>
        <v>0</v>
      </c>
      <c r="F102" s="495">
        <f>+'408-NEWCASTLE'!O43</f>
        <v>0</v>
      </c>
      <c r="H102" s="494" t="s">
        <v>3125</v>
      </c>
      <c r="I102" s="494" t="e">
        <f t="shared" si="0"/>
        <v>#N/A</v>
      </c>
      <c r="J102" s="632">
        <f>'408-NEWCASTLE'!AP$8</f>
        <v>0</v>
      </c>
      <c r="K102" s="494">
        <f>+'408-NEWCASTLE'!AJ43</f>
        <v>0</v>
      </c>
      <c r="L102" s="494">
        <f>+'408-NEWCASTLE'!AO43</f>
        <v>0</v>
      </c>
      <c r="M102" s="495">
        <f>+'408-NEWCASTLE'!R43</f>
        <v>0</v>
      </c>
      <c r="V102" s="493" t="str">
        <f t="shared" si="1"/>
        <v>Newcastle</v>
      </c>
      <c r="Y102" s="494">
        <f>+'408-NEWCASTLE'!$AP$3</f>
        <v>0</v>
      </c>
      <c r="Z102" s="493">
        <f>+'408-NEWCASTLE'!A$28</f>
        <v>0</v>
      </c>
      <c r="AA102" s="493">
        <f>+'408-NEWCASTLE'!G$28</f>
        <v>0</v>
      </c>
    </row>
    <row r="103" spans="1:27" hidden="1" x14ac:dyDescent="0.35">
      <c r="A103" s="493">
        <f>+'408-NEWCASTLE'!C44</f>
        <v>0</v>
      </c>
      <c r="B103" s="493">
        <f>+'408-NEWCASTLE'!H44</f>
        <v>0</v>
      </c>
      <c r="C103" s="496" t="e">
        <f>IFERROR(VLOOKUP(+'408-NEWCASTLE'!AP$8,localidades,2,FALSE),VLOOKUP('408-NEWCASTLE'!AP$5,district_codes,2,FALSE))</f>
        <v>#N/A</v>
      </c>
      <c r="D103" s="493">
        <f>+'408-NEWCASTLE'!W44</f>
        <v>0</v>
      </c>
      <c r="E103" s="494">
        <f>+'408-NEWCASTLE'!M44</f>
        <v>0</v>
      </c>
      <c r="F103" s="495">
        <f>+'408-NEWCASTLE'!O44</f>
        <v>0</v>
      </c>
      <c r="H103" s="494" t="s">
        <v>3125</v>
      </c>
      <c r="I103" s="494" t="e">
        <f t="shared" si="0"/>
        <v>#N/A</v>
      </c>
      <c r="J103" s="632">
        <f>'408-NEWCASTLE'!AP$8</f>
        <v>0</v>
      </c>
      <c r="K103" s="494">
        <f>+'408-NEWCASTLE'!AJ44</f>
        <v>0</v>
      </c>
      <c r="L103" s="494">
        <f>+'408-NEWCASTLE'!AO44</f>
        <v>0</v>
      </c>
      <c r="M103" s="495">
        <f>+'408-NEWCASTLE'!R44</f>
        <v>0</v>
      </c>
      <c r="V103" s="493" t="str">
        <f t="shared" si="1"/>
        <v>Newcastle</v>
      </c>
      <c r="Y103" s="494">
        <f>+'408-NEWCASTLE'!$AP$3</f>
        <v>0</v>
      </c>
      <c r="Z103" s="493">
        <f>+'408-NEWCASTLE'!A$28</f>
        <v>0</v>
      </c>
      <c r="AA103" s="493">
        <f>+'408-NEWCASTLE'!G$28</f>
        <v>0</v>
      </c>
    </row>
    <row r="104" spans="1:27" hidden="1" x14ac:dyDescent="0.35">
      <c r="A104" s="493">
        <f>+'408-NEWCASTLE'!C45</f>
        <v>0</v>
      </c>
      <c r="B104" s="493">
        <f>+'408-NEWCASTLE'!H45</f>
        <v>0</v>
      </c>
      <c r="C104" s="496" t="e">
        <f>IFERROR(VLOOKUP(+'408-NEWCASTLE'!AP$8,localidades,2,FALSE),VLOOKUP('408-NEWCASTLE'!AP$5,district_codes,2,FALSE))</f>
        <v>#N/A</v>
      </c>
      <c r="D104" s="493">
        <f>+'408-NEWCASTLE'!W45</f>
        <v>0</v>
      </c>
      <c r="E104" s="494">
        <f>+'408-NEWCASTLE'!M45</f>
        <v>0</v>
      </c>
      <c r="F104" s="495">
        <f>+'408-NEWCASTLE'!O45</f>
        <v>0</v>
      </c>
      <c r="H104" s="494" t="s">
        <v>3125</v>
      </c>
      <c r="I104" s="494" t="e">
        <f t="shared" si="0"/>
        <v>#N/A</v>
      </c>
      <c r="J104" s="632">
        <f>'408-NEWCASTLE'!AP$8</f>
        <v>0</v>
      </c>
      <c r="K104" s="494">
        <f>+'408-NEWCASTLE'!AJ45</f>
        <v>0</v>
      </c>
      <c r="L104" s="494">
        <f>+'408-NEWCASTLE'!AO45</f>
        <v>0</v>
      </c>
      <c r="M104" s="495">
        <f>+'408-NEWCASTLE'!R45</f>
        <v>0</v>
      </c>
      <c r="V104" s="493" t="str">
        <f t="shared" si="1"/>
        <v>Newcastle</v>
      </c>
      <c r="Y104" s="494">
        <f>+'408-NEWCASTLE'!$AP$3</f>
        <v>0</v>
      </c>
      <c r="Z104" s="493">
        <f>+'408-NEWCASTLE'!A$28</f>
        <v>0</v>
      </c>
      <c r="AA104" s="493">
        <f>+'408-NEWCASTLE'!G$28</f>
        <v>0</v>
      </c>
    </row>
    <row r="105" spans="1:27" hidden="1" x14ac:dyDescent="0.35">
      <c r="A105" s="493">
        <f>+'408-NEWCASTLE'!C46</f>
        <v>0</v>
      </c>
      <c r="B105" s="493">
        <f>+'408-NEWCASTLE'!H46</f>
        <v>0</v>
      </c>
      <c r="C105" s="496" t="e">
        <f>IFERROR(VLOOKUP(+'408-NEWCASTLE'!AP$8,localidades,2,FALSE),VLOOKUP('408-NEWCASTLE'!AP$5,district_codes,2,FALSE))</f>
        <v>#N/A</v>
      </c>
      <c r="D105" s="493">
        <f>+'408-NEWCASTLE'!W46</f>
        <v>0</v>
      </c>
      <c r="E105" s="494">
        <f>+'408-NEWCASTLE'!M46</f>
        <v>0</v>
      </c>
      <c r="F105" s="495">
        <f>+'408-NEWCASTLE'!O46</f>
        <v>0</v>
      </c>
      <c r="H105" s="494" t="s">
        <v>3125</v>
      </c>
      <c r="I105" s="494" t="e">
        <f t="shared" si="0"/>
        <v>#N/A</v>
      </c>
      <c r="J105" s="632">
        <f>'408-NEWCASTLE'!AP$8</f>
        <v>0</v>
      </c>
      <c r="K105" s="494">
        <f>+'408-NEWCASTLE'!AJ46</f>
        <v>0</v>
      </c>
      <c r="L105" s="494">
        <f>+'408-NEWCASTLE'!AO46</f>
        <v>0</v>
      </c>
      <c r="M105" s="495">
        <f>+'408-NEWCASTLE'!R46</f>
        <v>0</v>
      </c>
      <c r="V105" s="493" t="str">
        <f t="shared" si="1"/>
        <v>Newcastle</v>
      </c>
      <c r="Y105" s="494">
        <f>+'408-NEWCASTLE'!$AP$3</f>
        <v>0</v>
      </c>
      <c r="Z105" s="493">
        <f>+'408-NEWCASTLE'!A$28</f>
        <v>0</v>
      </c>
      <c r="AA105" s="493">
        <f>+'408-NEWCASTLE'!G$28</f>
        <v>0</v>
      </c>
    </row>
    <row r="106" spans="1:27" hidden="1" x14ac:dyDescent="0.35">
      <c r="A106" s="493">
        <f>+'408-NEWCASTLE'!C47</f>
        <v>0</v>
      </c>
      <c r="B106" s="493">
        <f>+'408-NEWCASTLE'!H47</f>
        <v>0</v>
      </c>
      <c r="C106" s="496" t="e">
        <f>IFERROR(VLOOKUP(+'408-NEWCASTLE'!AP$8,localidades,2,FALSE),VLOOKUP('408-NEWCASTLE'!AP$5,district_codes,2,FALSE))</f>
        <v>#N/A</v>
      </c>
      <c r="D106" s="493">
        <f>+'408-NEWCASTLE'!W47</f>
        <v>0</v>
      </c>
      <c r="E106" s="494">
        <f>+'408-NEWCASTLE'!M47</f>
        <v>0</v>
      </c>
      <c r="F106" s="495">
        <f>+'408-NEWCASTLE'!O47</f>
        <v>0</v>
      </c>
      <c r="H106" s="494" t="s">
        <v>3125</v>
      </c>
      <c r="I106" s="494" t="e">
        <f t="shared" si="0"/>
        <v>#N/A</v>
      </c>
      <c r="J106" s="632">
        <f>'408-NEWCASTLE'!AP$8</f>
        <v>0</v>
      </c>
      <c r="K106" s="494">
        <f>+'408-NEWCASTLE'!AJ47</f>
        <v>0</v>
      </c>
      <c r="L106" s="494">
        <f>+'408-NEWCASTLE'!AO47</f>
        <v>0</v>
      </c>
      <c r="M106" s="495">
        <f>+'408-NEWCASTLE'!R47</f>
        <v>0</v>
      </c>
      <c r="V106" s="493" t="str">
        <f t="shared" si="1"/>
        <v>Newcastle</v>
      </c>
      <c r="Y106" s="494">
        <f>+'408-NEWCASTLE'!$AP$3</f>
        <v>0</v>
      </c>
      <c r="Z106" s="493">
        <f>+'408-NEWCASTLE'!A$28</f>
        <v>0</v>
      </c>
      <c r="AA106" s="493">
        <f>+'408-NEWCASTLE'!G$28</f>
        <v>0</v>
      </c>
    </row>
    <row r="107" spans="1:27" hidden="1" x14ac:dyDescent="0.35">
      <c r="A107" s="493">
        <f>+'408-NEWCASTLE'!C48</f>
        <v>0</v>
      </c>
      <c r="B107" s="493">
        <f>+'408-NEWCASTLE'!H48</f>
        <v>0</v>
      </c>
      <c r="C107" s="496" t="e">
        <f>IFERROR(VLOOKUP(+'408-NEWCASTLE'!AP$8,localidades,2,FALSE),VLOOKUP('408-NEWCASTLE'!AP$5,district_codes,2,FALSE))</f>
        <v>#N/A</v>
      </c>
      <c r="D107" s="493">
        <f>+'408-NEWCASTLE'!W48</f>
        <v>0</v>
      </c>
      <c r="E107" s="494">
        <f>+'408-NEWCASTLE'!M48</f>
        <v>0</v>
      </c>
      <c r="F107" s="495">
        <f>+'408-NEWCASTLE'!O48</f>
        <v>0</v>
      </c>
      <c r="H107" s="494" t="s">
        <v>3125</v>
      </c>
      <c r="I107" s="494" t="e">
        <f t="shared" si="0"/>
        <v>#N/A</v>
      </c>
      <c r="J107" s="632">
        <f>'408-NEWCASTLE'!AP$8</f>
        <v>0</v>
      </c>
      <c r="K107" s="494">
        <f>+'408-NEWCASTLE'!AJ48</f>
        <v>0</v>
      </c>
      <c r="L107" s="494">
        <f>+'408-NEWCASTLE'!AO48</f>
        <v>0</v>
      </c>
      <c r="M107" s="495">
        <f>+'408-NEWCASTLE'!R48</f>
        <v>0</v>
      </c>
      <c r="V107" s="493" t="str">
        <f t="shared" si="1"/>
        <v>Newcastle</v>
      </c>
      <c r="Y107" s="494">
        <f>+'408-NEWCASTLE'!$AP$3</f>
        <v>0</v>
      </c>
      <c r="Z107" s="493">
        <f>+'408-NEWCASTLE'!A$28</f>
        <v>0</v>
      </c>
      <c r="AA107" s="493">
        <f>+'408-NEWCASTLE'!G$28</f>
        <v>0</v>
      </c>
    </row>
    <row r="108" spans="1:27" hidden="1" x14ac:dyDescent="0.35">
      <c r="A108" s="493">
        <f>+'408-NEWCASTLE'!C49</f>
        <v>0</v>
      </c>
      <c r="B108" s="493">
        <f>+'408-NEWCASTLE'!H49</f>
        <v>0</v>
      </c>
      <c r="C108" s="496" t="e">
        <f>IFERROR(VLOOKUP(+'408-NEWCASTLE'!AP$8,localidades,2,FALSE),VLOOKUP('408-NEWCASTLE'!AP$5,district_codes,2,FALSE))</f>
        <v>#N/A</v>
      </c>
      <c r="D108" s="493">
        <f>+'408-NEWCASTLE'!W49</f>
        <v>0</v>
      </c>
      <c r="E108" s="494">
        <f>+'408-NEWCASTLE'!M49</f>
        <v>0</v>
      </c>
      <c r="F108" s="495">
        <f>+'408-NEWCASTLE'!O49</f>
        <v>0</v>
      </c>
      <c r="H108" s="494" t="s">
        <v>3125</v>
      </c>
      <c r="I108" s="494" t="e">
        <f t="shared" si="0"/>
        <v>#N/A</v>
      </c>
      <c r="J108" s="632">
        <f>'408-NEWCASTLE'!AP$8</f>
        <v>0</v>
      </c>
      <c r="K108" s="494">
        <f>+'408-NEWCASTLE'!AJ49</f>
        <v>0</v>
      </c>
      <c r="L108" s="494">
        <f>+'408-NEWCASTLE'!AO49</f>
        <v>0</v>
      </c>
      <c r="M108" s="495">
        <f>+'408-NEWCASTLE'!R49</f>
        <v>0</v>
      </c>
      <c r="V108" s="493" t="str">
        <f t="shared" si="1"/>
        <v>Newcastle</v>
      </c>
      <c r="Y108" s="494">
        <f>+'408-NEWCASTLE'!$AP$3</f>
        <v>0</v>
      </c>
      <c r="Z108" s="493">
        <f>+'408-NEWCASTLE'!A$28</f>
        <v>0</v>
      </c>
      <c r="AA108" s="493">
        <f>+'408-NEWCASTLE'!G$28</f>
        <v>0</v>
      </c>
    </row>
    <row r="109" spans="1:27" hidden="1" x14ac:dyDescent="0.35">
      <c r="A109" s="493">
        <f>+'408-NEWCASTLE'!C50</f>
        <v>0</v>
      </c>
      <c r="B109" s="493">
        <f>+'408-NEWCASTLE'!H50</f>
        <v>0</v>
      </c>
      <c r="C109" s="496" t="e">
        <f>IFERROR(VLOOKUP(+'408-NEWCASTLE'!AP$8,localidades,2,FALSE),VLOOKUP('408-NEWCASTLE'!AP$5,district_codes,2,FALSE))</f>
        <v>#N/A</v>
      </c>
      <c r="D109" s="493">
        <f>+'408-NEWCASTLE'!W50</f>
        <v>0</v>
      </c>
      <c r="E109" s="494">
        <f>+'408-NEWCASTLE'!M50</f>
        <v>0</v>
      </c>
      <c r="F109" s="495">
        <f>+'408-NEWCASTLE'!O50</f>
        <v>0</v>
      </c>
      <c r="H109" s="494" t="s">
        <v>3125</v>
      </c>
      <c r="I109" s="494" t="e">
        <f t="shared" si="0"/>
        <v>#N/A</v>
      </c>
      <c r="J109" s="632">
        <f>'408-NEWCASTLE'!AP$8</f>
        <v>0</v>
      </c>
      <c r="K109" s="494">
        <f>+'408-NEWCASTLE'!AJ50</f>
        <v>0</v>
      </c>
      <c r="L109" s="494">
        <f>+'408-NEWCASTLE'!AO50</f>
        <v>0</v>
      </c>
      <c r="M109" s="495">
        <f>+'408-NEWCASTLE'!R50</f>
        <v>0</v>
      </c>
      <c r="V109" s="493" t="str">
        <f t="shared" si="1"/>
        <v>Newcastle</v>
      </c>
      <c r="Y109" s="494">
        <f>+'408-NEWCASTLE'!$AP$3</f>
        <v>0</v>
      </c>
      <c r="Z109" s="493">
        <f>+'408-NEWCASTLE'!A$28</f>
        <v>0</v>
      </c>
      <c r="AA109" s="493">
        <f>+'408-NEWCASTLE'!G$28</f>
        <v>0</v>
      </c>
    </row>
    <row r="110" spans="1:27" hidden="1" x14ac:dyDescent="0.35">
      <c r="A110" s="493">
        <f>+'408-NEWCASTLE'!C51</f>
        <v>0</v>
      </c>
      <c r="B110" s="493">
        <f>+'408-NEWCASTLE'!H51</f>
        <v>0</v>
      </c>
      <c r="C110" s="496" t="e">
        <f>IFERROR(VLOOKUP(+'408-NEWCASTLE'!AP$8,localidades,2,FALSE),VLOOKUP('408-NEWCASTLE'!AP$5,district_codes,2,FALSE))</f>
        <v>#N/A</v>
      </c>
      <c r="D110" s="493">
        <f>+'408-NEWCASTLE'!W51</f>
        <v>0</v>
      </c>
      <c r="E110" s="494">
        <f>+'408-NEWCASTLE'!M51</f>
        <v>0</v>
      </c>
      <c r="F110" s="495">
        <f>+'408-NEWCASTLE'!O51</f>
        <v>0</v>
      </c>
      <c r="H110" s="494" t="s">
        <v>3125</v>
      </c>
      <c r="I110" s="494" t="e">
        <f t="shared" si="0"/>
        <v>#N/A</v>
      </c>
      <c r="J110" s="632">
        <f>'408-NEWCASTLE'!AP$8</f>
        <v>0</v>
      </c>
      <c r="K110" s="494">
        <f>+'408-NEWCASTLE'!AJ51</f>
        <v>0</v>
      </c>
      <c r="L110" s="494">
        <f>+'408-NEWCASTLE'!AO51</f>
        <v>0</v>
      </c>
      <c r="M110" s="495">
        <f>+'408-NEWCASTLE'!R51</f>
        <v>0</v>
      </c>
      <c r="V110" s="493" t="str">
        <f t="shared" si="1"/>
        <v>Newcastle</v>
      </c>
      <c r="Y110" s="494">
        <f>+'408-NEWCASTLE'!$AP$3</f>
        <v>0</v>
      </c>
      <c r="Z110" s="493">
        <f>+'408-NEWCASTLE'!A$28</f>
        <v>0</v>
      </c>
      <c r="AA110" s="493">
        <f>+'408-NEWCASTLE'!G$28</f>
        <v>0</v>
      </c>
    </row>
    <row r="111" spans="1:27" hidden="1" x14ac:dyDescent="0.35">
      <c r="A111" s="493">
        <f>+'408-NEWCASTLE'!C52</f>
        <v>0</v>
      </c>
      <c r="B111" s="493">
        <f>+'408-NEWCASTLE'!H52</f>
        <v>0</v>
      </c>
      <c r="C111" s="496" t="e">
        <f>IFERROR(VLOOKUP(+'408-NEWCASTLE'!AP$8,localidades,2,FALSE),VLOOKUP('408-NEWCASTLE'!AP$5,district_codes,2,FALSE))</f>
        <v>#N/A</v>
      </c>
      <c r="D111" s="493">
        <f>+'408-NEWCASTLE'!W52</f>
        <v>0</v>
      </c>
      <c r="E111" s="494">
        <f>+'408-NEWCASTLE'!M52</f>
        <v>0</v>
      </c>
      <c r="F111" s="495">
        <f>+'408-NEWCASTLE'!O52</f>
        <v>0</v>
      </c>
      <c r="H111" s="494" t="s">
        <v>3125</v>
      </c>
      <c r="I111" s="494" t="e">
        <f t="shared" si="0"/>
        <v>#N/A</v>
      </c>
      <c r="J111" s="632">
        <f>'408-NEWCASTLE'!AP$8</f>
        <v>0</v>
      </c>
      <c r="K111" s="494">
        <f>+'408-NEWCASTLE'!AJ52</f>
        <v>0</v>
      </c>
      <c r="L111" s="494">
        <f>+'408-NEWCASTLE'!AO52</f>
        <v>0</v>
      </c>
      <c r="M111" s="495">
        <f>+'408-NEWCASTLE'!R52</f>
        <v>0</v>
      </c>
      <c r="V111" s="493" t="str">
        <f t="shared" si="1"/>
        <v>Newcastle</v>
      </c>
      <c r="Y111" s="494">
        <f>+'408-NEWCASTLE'!$AP$3</f>
        <v>0</v>
      </c>
      <c r="Z111" s="493">
        <f>+'408-NEWCASTLE'!A$28</f>
        <v>0</v>
      </c>
      <c r="AA111" s="493">
        <f>+'408-NEWCASTLE'!G$28</f>
        <v>0</v>
      </c>
    </row>
    <row r="112" spans="1:27" hidden="1" x14ac:dyDescent="0.35">
      <c r="A112" s="493">
        <f>+'408-NEWCASTLE'!C53</f>
        <v>0</v>
      </c>
      <c r="B112" s="493">
        <f>+'408-NEWCASTLE'!H53</f>
        <v>0</v>
      </c>
      <c r="C112" s="496" t="e">
        <f>IFERROR(VLOOKUP(+'408-NEWCASTLE'!AP$8,localidades,2,FALSE),VLOOKUP('408-NEWCASTLE'!AP$5,district_codes,2,FALSE))</f>
        <v>#N/A</v>
      </c>
      <c r="D112" s="493">
        <f>+'408-NEWCASTLE'!W53</f>
        <v>0</v>
      </c>
      <c r="E112" s="494">
        <f>+'408-NEWCASTLE'!M53</f>
        <v>0</v>
      </c>
      <c r="F112" s="495">
        <f>+'408-NEWCASTLE'!O53</f>
        <v>0</v>
      </c>
      <c r="H112" s="494" t="s">
        <v>3125</v>
      </c>
      <c r="I112" s="494" t="e">
        <f t="shared" si="0"/>
        <v>#N/A</v>
      </c>
      <c r="J112" s="632">
        <f>'408-NEWCASTLE'!AP$8</f>
        <v>0</v>
      </c>
      <c r="K112" s="494">
        <f>+'408-NEWCASTLE'!AJ53</f>
        <v>0</v>
      </c>
      <c r="L112" s="494">
        <f>+'408-NEWCASTLE'!AO53</f>
        <v>0</v>
      </c>
      <c r="M112" s="495">
        <f>+'408-NEWCASTLE'!R53</f>
        <v>0</v>
      </c>
      <c r="V112" s="493" t="str">
        <f t="shared" si="1"/>
        <v>Newcastle</v>
      </c>
      <c r="Y112" s="494">
        <f>+'408-NEWCASTLE'!$AP$3</f>
        <v>0</v>
      </c>
      <c r="Z112" s="493">
        <f>+'408-NEWCASTLE'!A$28</f>
        <v>0</v>
      </c>
      <c r="AA112" s="493">
        <f>+'408-NEWCASTLE'!G$28</f>
        <v>0</v>
      </c>
    </row>
    <row r="113" spans="1:27" hidden="1" x14ac:dyDescent="0.35">
      <c r="A113" s="493">
        <f>+'408-NEWCASTLE'!C54</f>
        <v>0</v>
      </c>
      <c r="B113" s="493">
        <f>+'408-NEWCASTLE'!H54</f>
        <v>0</v>
      </c>
      <c r="C113" s="496" t="e">
        <f>IFERROR(VLOOKUP(+'408-NEWCASTLE'!AP$8,localidades,2,FALSE),VLOOKUP('408-NEWCASTLE'!AP$5,district_codes,2,FALSE))</f>
        <v>#N/A</v>
      </c>
      <c r="D113" s="493">
        <f>+'408-NEWCASTLE'!W54</f>
        <v>0</v>
      </c>
      <c r="E113" s="494">
        <f>+'408-NEWCASTLE'!M54</f>
        <v>0</v>
      </c>
      <c r="F113" s="495">
        <f>+'408-NEWCASTLE'!O54</f>
        <v>0</v>
      </c>
      <c r="H113" s="494" t="s">
        <v>3125</v>
      </c>
      <c r="I113" s="494" t="e">
        <f t="shared" si="0"/>
        <v>#N/A</v>
      </c>
      <c r="J113" s="632">
        <f>'408-NEWCASTLE'!AP$8</f>
        <v>0</v>
      </c>
      <c r="K113" s="494">
        <f>+'408-NEWCASTLE'!AJ54</f>
        <v>0</v>
      </c>
      <c r="L113" s="494">
        <f>+'408-NEWCASTLE'!AO54</f>
        <v>0</v>
      </c>
      <c r="M113" s="495">
        <f>+'408-NEWCASTLE'!R54</f>
        <v>0</v>
      </c>
      <c r="V113" s="493" t="str">
        <f t="shared" si="1"/>
        <v>Newcastle</v>
      </c>
      <c r="Y113" s="494">
        <f>+'408-NEWCASTLE'!$AP$3</f>
        <v>0</v>
      </c>
      <c r="Z113" s="493">
        <f>+'408-NEWCASTLE'!A$28</f>
        <v>0</v>
      </c>
      <c r="AA113" s="493">
        <f>+'408-NEWCASTLE'!G$28</f>
        <v>0</v>
      </c>
    </row>
    <row r="114" spans="1:27" hidden="1" x14ac:dyDescent="0.35">
      <c r="A114" s="493">
        <f>+'408-NEWCASTLE'!C55</f>
        <v>0</v>
      </c>
      <c r="B114" s="493">
        <f>+'408-NEWCASTLE'!H55</f>
        <v>0</v>
      </c>
      <c r="C114" s="496" t="e">
        <f>IFERROR(VLOOKUP(+'408-NEWCASTLE'!AP$8,localidades,2,FALSE),VLOOKUP('408-NEWCASTLE'!AP$5,district_codes,2,FALSE))</f>
        <v>#N/A</v>
      </c>
      <c r="D114" s="493">
        <f>+'408-NEWCASTLE'!W55</f>
        <v>0</v>
      </c>
      <c r="E114" s="494">
        <f>+'408-NEWCASTLE'!M55</f>
        <v>0</v>
      </c>
      <c r="F114" s="495">
        <f>+'408-NEWCASTLE'!O55</f>
        <v>0</v>
      </c>
      <c r="H114" s="494" t="s">
        <v>3125</v>
      </c>
      <c r="I114" s="494" t="e">
        <f t="shared" si="0"/>
        <v>#N/A</v>
      </c>
      <c r="J114" s="632">
        <f>'408-NEWCASTLE'!AP$8</f>
        <v>0</v>
      </c>
      <c r="K114" s="494">
        <f>+'408-NEWCASTLE'!AJ55</f>
        <v>0</v>
      </c>
      <c r="L114" s="494">
        <f>+'408-NEWCASTLE'!AO55</f>
        <v>0</v>
      </c>
      <c r="M114" s="495">
        <f>+'408-NEWCASTLE'!R55</f>
        <v>0</v>
      </c>
      <c r="V114" s="493" t="str">
        <f t="shared" si="1"/>
        <v>Newcastle</v>
      </c>
      <c r="Y114" s="494">
        <f>+'408-NEWCASTLE'!$AP$3</f>
        <v>0</v>
      </c>
      <c r="Z114" s="493">
        <f>+'408-NEWCASTLE'!A$28</f>
        <v>0</v>
      </c>
      <c r="AA114" s="493">
        <f>+'408-NEWCASTLE'!G$28</f>
        <v>0</v>
      </c>
    </row>
    <row r="115" spans="1:27" hidden="1" x14ac:dyDescent="0.35">
      <c r="A115" s="493">
        <f>+'408-NEWCASTLE'!C56</f>
        <v>0</v>
      </c>
      <c r="B115" s="493">
        <f>+'408-NEWCASTLE'!H56</f>
        <v>0</v>
      </c>
      <c r="C115" s="496" t="e">
        <f>IFERROR(VLOOKUP(+'408-NEWCASTLE'!AP$8,localidades,2,FALSE),VLOOKUP('408-NEWCASTLE'!AP$5,district_codes,2,FALSE))</f>
        <v>#N/A</v>
      </c>
      <c r="D115" s="493">
        <f>+'408-NEWCASTLE'!W56</f>
        <v>0</v>
      </c>
      <c r="E115" s="494">
        <f>+'408-NEWCASTLE'!M56</f>
        <v>0</v>
      </c>
      <c r="F115" s="495">
        <f>+'408-NEWCASTLE'!O56</f>
        <v>0</v>
      </c>
      <c r="H115" s="494" t="s">
        <v>3125</v>
      </c>
      <c r="I115" s="494" t="e">
        <f t="shared" si="0"/>
        <v>#N/A</v>
      </c>
      <c r="J115" s="632">
        <f>'408-NEWCASTLE'!AP$8</f>
        <v>0</v>
      </c>
      <c r="K115" s="494">
        <f>+'408-NEWCASTLE'!AJ56</f>
        <v>0</v>
      </c>
      <c r="L115" s="494">
        <f>+'408-NEWCASTLE'!AO56</f>
        <v>0</v>
      </c>
      <c r="M115" s="495">
        <f>+'408-NEWCASTLE'!R56</f>
        <v>0</v>
      </c>
      <c r="V115" s="493" t="str">
        <f t="shared" si="1"/>
        <v>Newcastle</v>
      </c>
      <c r="Y115" s="494">
        <f>+'408-NEWCASTLE'!$AP$3</f>
        <v>0</v>
      </c>
      <c r="Z115" s="493">
        <f>+'408-NEWCASTLE'!A$28</f>
        <v>0</v>
      </c>
      <c r="AA115" s="493">
        <f>+'408-NEWCASTLE'!G$28</f>
        <v>0</v>
      </c>
    </row>
    <row r="116" spans="1:27" hidden="1" x14ac:dyDescent="0.35">
      <c r="A116" s="493">
        <f>+'408-NEWCASTLE'!C57</f>
        <v>0</v>
      </c>
      <c r="B116" s="493">
        <f>+'408-NEWCASTLE'!H57</f>
        <v>0</v>
      </c>
      <c r="C116" s="496" t="e">
        <f>IFERROR(VLOOKUP(+'408-NEWCASTLE'!AP$8,localidades,2,FALSE),VLOOKUP('408-NEWCASTLE'!AP$5,district_codes,2,FALSE))</f>
        <v>#N/A</v>
      </c>
      <c r="D116" s="493">
        <f>+'408-NEWCASTLE'!W57</f>
        <v>0</v>
      </c>
      <c r="E116" s="494">
        <f>+'408-NEWCASTLE'!M57</f>
        <v>0</v>
      </c>
      <c r="F116" s="495">
        <f>+'408-NEWCASTLE'!O57</f>
        <v>0</v>
      </c>
      <c r="H116" s="494" t="s">
        <v>3125</v>
      </c>
      <c r="I116" s="494" t="e">
        <f t="shared" si="0"/>
        <v>#N/A</v>
      </c>
      <c r="J116" s="632">
        <f>'408-NEWCASTLE'!AP$8</f>
        <v>0</v>
      </c>
      <c r="K116" s="494">
        <f>+'408-NEWCASTLE'!AJ57</f>
        <v>0</v>
      </c>
      <c r="L116" s="494">
        <f>+'408-NEWCASTLE'!AO57</f>
        <v>0</v>
      </c>
      <c r="M116" s="495">
        <f>+'408-NEWCASTLE'!R57</f>
        <v>0</v>
      </c>
      <c r="V116" s="493" t="str">
        <f t="shared" si="1"/>
        <v>Newcastle</v>
      </c>
      <c r="Y116" s="494">
        <f>+'408-NEWCASTLE'!$AP$3</f>
        <v>0</v>
      </c>
      <c r="Z116" s="493">
        <f>+'408-NEWCASTLE'!A$28</f>
        <v>0</v>
      </c>
      <c r="AA116" s="493">
        <f>+'408-NEWCASTLE'!G$28</f>
        <v>0</v>
      </c>
    </row>
    <row r="117" spans="1:27" hidden="1" x14ac:dyDescent="0.35">
      <c r="A117" s="493">
        <f>+'408-NEWCASTLE'!C58</f>
        <v>0</v>
      </c>
      <c r="B117" s="493">
        <f>+'408-NEWCASTLE'!H58</f>
        <v>0</v>
      </c>
      <c r="C117" s="496" t="e">
        <f>IFERROR(VLOOKUP(+'408-NEWCASTLE'!AP$8,localidades,2,FALSE),VLOOKUP('408-NEWCASTLE'!AP$5,district_codes,2,FALSE))</f>
        <v>#N/A</v>
      </c>
      <c r="D117" s="493">
        <f>+'408-NEWCASTLE'!W58</f>
        <v>0</v>
      </c>
      <c r="E117" s="494">
        <f>+'408-NEWCASTLE'!M58</f>
        <v>0</v>
      </c>
      <c r="F117" s="495">
        <f>+'408-NEWCASTLE'!O58</f>
        <v>0</v>
      </c>
      <c r="H117" s="494" t="s">
        <v>3125</v>
      </c>
      <c r="I117" s="494" t="e">
        <f t="shared" si="0"/>
        <v>#N/A</v>
      </c>
      <c r="J117" s="632">
        <f>'408-NEWCASTLE'!AP$8</f>
        <v>0</v>
      </c>
      <c r="K117" s="494">
        <f>+'408-NEWCASTLE'!AJ58</f>
        <v>0</v>
      </c>
      <c r="L117" s="494">
        <f>+'408-NEWCASTLE'!AO58</f>
        <v>0</v>
      </c>
      <c r="M117" s="495">
        <f>+'408-NEWCASTLE'!R58</f>
        <v>0</v>
      </c>
      <c r="V117" s="493" t="str">
        <f t="shared" si="1"/>
        <v>Newcastle</v>
      </c>
      <c r="Y117" s="494">
        <f>+'408-NEWCASTLE'!$AP$3</f>
        <v>0</v>
      </c>
      <c r="Z117" s="493">
        <f>+'408-NEWCASTLE'!A$28</f>
        <v>0</v>
      </c>
      <c r="AA117" s="493">
        <f>+'408-NEWCASTLE'!G$28</f>
        <v>0</v>
      </c>
    </row>
    <row r="118" spans="1:27" hidden="1" x14ac:dyDescent="0.35">
      <c r="A118" s="493">
        <f>+'408-NEWCASTLE'!C59</f>
        <v>0</v>
      </c>
      <c r="B118" s="493">
        <f>+'408-NEWCASTLE'!H59</f>
        <v>0</v>
      </c>
      <c r="C118" s="496" t="e">
        <f>IFERROR(VLOOKUP(+'408-NEWCASTLE'!AP$8,localidades,2,FALSE),VLOOKUP('408-NEWCASTLE'!AP$5,district_codes,2,FALSE))</f>
        <v>#N/A</v>
      </c>
      <c r="D118" s="493">
        <f>+'408-NEWCASTLE'!W59</f>
        <v>0</v>
      </c>
      <c r="E118" s="494">
        <f>+'408-NEWCASTLE'!M59</f>
        <v>0</v>
      </c>
      <c r="F118" s="495">
        <f>+'408-NEWCASTLE'!O59</f>
        <v>0</v>
      </c>
      <c r="H118" s="494" t="s">
        <v>3125</v>
      </c>
      <c r="I118" s="494" t="e">
        <f t="shared" si="0"/>
        <v>#N/A</v>
      </c>
      <c r="J118" s="632">
        <f>'408-NEWCASTLE'!AP$8</f>
        <v>0</v>
      </c>
      <c r="K118" s="494">
        <f>+'408-NEWCASTLE'!AJ59</f>
        <v>0</v>
      </c>
      <c r="L118" s="494">
        <f>+'408-NEWCASTLE'!AO59</f>
        <v>0</v>
      </c>
      <c r="M118" s="495">
        <f>+'408-NEWCASTLE'!R59</f>
        <v>0</v>
      </c>
      <c r="V118" s="493" t="str">
        <f t="shared" si="1"/>
        <v>Newcastle</v>
      </c>
      <c r="Y118" s="494">
        <f>+'408-NEWCASTLE'!$AP$3</f>
        <v>0</v>
      </c>
      <c r="Z118" s="493">
        <f>+'408-NEWCASTLE'!A$28</f>
        <v>0</v>
      </c>
      <c r="AA118" s="493">
        <f>+'408-NEWCASTLE'!G$28</f>
        <v>0</v>
      </c>
    </row>
    <row r="119" spans="1:27" hidden="1" x14ac:dyDescent="0.35">
      <c r="A119" s="493">
        <f>+'408-NEWCASTLE'!C60</f>
        <v>0</v>
      </c>
      <c r="B119" s="493">
        <f>+'408-NEWCASTLE'!H60</f>
        <v>0</v>
      </c>
      <c r="C119" s="496" t="e">
        <f>IFERROR(VLOOKUP(+'408-NEWCASTLE'!AP$8,localidades,2,FALSE),VLOOKUP('408-NEWCASTLE'!AP$5,district_codes,2,FALSE))</f>
        <v>#N/A</v>
      </c>
      <c r="D119" s="493">
        <f>+'408-NEWCASTLE'!W60</f>
        <v>0</v>
      </c>
      <c r="E119" s="494">
        <f>+'408-NEWCASTLE'!M60</f>
        <v>0</v>
      </c>
      <c r="F119" s="495">
        <f>+'408-NEWCASTLE'!O60</f>
        <v>0</v>
      </c>
      <c r="H119" s="494" t="s">
        <v>3125</v>
      </c>
      <c r="I119" s="494" t="e">
        <f t="shared" si="0"/>
        <v>#N/A</v>
      </c>
      <c r="J119" s="632">
        <f>'408-NEWCASTLE'!AP$8</f>
        <v>0</v>
      </c>
      <c r="K119" s="494">
        <f>+'408-NEWCASTLE'!AJ60</f>
        <v>0</v>
      </c>
      <c r="L119" s="494">
        <f>+'408-NEWCASTLE'!AO60</f>
        <v>0</v>
      </c>
      <c r="M119" s="495">
        <f>+'408-NEWCASTLE'!R60</f>
        <v>0</v>
      </c>
      <c r="V119" s="493" t="str">
        <f t="shared" si="1"/>
        <v>Newcastle</v>
      </c>
      <c r="Y119" s="494">
        <f>+'408-NEWCASTLE'!$AP$3</f>
        <v>0</v>
      </c>
      <c r="Z119" s="493">
        <f>+'408-NEWCASTLE'!A$28</f>
        <v>0</v>
      </c>
      <c r="AA119" s="493">
        <f>+'408-NEWCASTLE'!G$28</f>
        <v>0</v>
      </c>
    </row>
    <row r="120" spans="1:27" hidden="1" x14ac:dyDescent="0.35">
      <c r="A120" s="493">
        <f>+'408-NEWCASTLE'!C61</f>
        <v>0</v>
      </c>
      <c r="B120" s="493">
        <f>+'408-NEWCASTLE'!H61</f>
        <v>0</v>
      </c>
      <c r="C120" s="496" t="e">
        <f>IFERROR(VLOOKUP(+'408-NEWCASTLE'!AP$8,localidades,2,FALSE),VLOOKUP('408-NEWCASTLE'!AP$5,district_codes,2,FALSE))</f>
        <v>#N/A</v>
      </c>
      <c r="D120" s="493">
        <f>+'408-NEWCASTLE'!W61</f>
        <v>0</v>
      </c>
      <c r="E120" s="494">
        <f>+'408-NEWCASTLE'!M61</f>
        <v>0</v>
      </c>
      <c r="F120" s="495">
        <f>+'408-NEWCASTLE'!O61</f>
        <v>0</v>
      </c>
      <c r="H120" s="494" t="s">
        <v>3125</v>
      </c>
      <c r="I120" s="494" t="e">
        <f t="shared" si="0"/>
        <v>#N/A</v>
      </c>
      <c r="J120" s="632">
        <f>'408-NEWCASTLE'!AP$8</f>
        <v>0</v>
      </c>
      <c r="K120" s="494">
        <f>+'408-NEWCASTLE'!AJ61</f>
        <v>0</v>
      </c>
      <c r="L120" s="494">
        <f>+'408-NEWCASTLE'!AO61</f>
        <v>0</v>
      </c>
      <c r="M120" s="495">
        <f>+'408-NEWCASTLE'!R61</f>
        <v>0</v>
      </c>
      <c r="V120" s="493" t="str">
        <f t="shared" si="1"/>
        <v>Newcastle</v>
      </c>
      <c r="Y120" s="494">
        <f>+'408-NEWCASTLE'!$AP$3</f>
        <v>0</v>
      </c>
      <c r="Z120" s="493">
        <f>+'408-NEWCASTLE'!A$28</f>
        <v>0</v>
      </c>
      <c r="AA120" s="493">
        <f>+'408-NEWCASTLE'!G$28</f>
        <v>0</v>
      </c>
    </row>
    <row r="121" spans="1:27" hidden="1" x14ac:dyDescent="0.35">
      <c r="A121" s="493">
        <f>+'408-NEWCASTLE'!C62</f>
        <v>0</v>
      </c>
      <c r="B121" s="493">
        <f>+'408-NEWCASTLE'!H62</f>
        <v>0</v>
      </c>
      <c r="C121" s="496" t="e">
        <f>IFERROR(VLOOKUP(+'408-NEWCASTLE'!AP$8,localidades,2,FALSE),VLOOKUP('408-NEWCASTLE'!AP$5,district_codes,2,FALSE))</f>
        <v>#N/A</v>
      </c>
      <c r="D121" s="493">
        <f>+'408-NEWCASTLE'!W62</f>
        <v>0</v>
      </c>
      <c r="E121" s="494">
        <f>+'408-NEWCASTLE'!M62</f>
        <v>0</v>
      </c>
      <c r="F121" s="495">
        <f>+'408-NEWCASTLE'!O62</f>
        <v>0</v>
      </c>
      <c r="H121" s="494" t="s">
        <v>3125</v>
      </c>
      <c r="I121" s="494" t="e">
        <f t="shared" si="0"/>
        <v>#N/A</v>
      </c>
      <c r="J121" s="632">
        <f>'408-NEWCASTLE'!AP$8</f>
        <v>0</v>
      </c>
      <c r="K121" s="494">
        <f>+'408-NEWCASTLE'!AJ62</f>
        <v>0</v>
      </c>
      <c r="L121" s="494">
        <f>+'408-NEWCASTLE'!AO62</f>
        <v>0</v>
      </c>
      <c r="M121" s="495">
        <f>+'408-NEWCASTLE'!R62</f>
        <v>0</v>
      </c>
      <c r="V121" s="493" t="str">
        <f t="shared" si="1"/>
        <v>Newcastle</v>
      </c>
      <c r="Y121" s="494">
        <f>+'408-NEWCASTLE'!$AP$3</f>
        <v>0</v>
      </c>
      <c r="Z121" s="493">
        <f>+'408-NEWCASTLE'!A$28</f>
        <v>0</v>
      </c>
      <c r="AA121" s="493">
        <f>+'408-NEWCASTLE'!G$28</f>
        <v>0</v>
      </c>
    </row>
    <row r="122" spans="1:27" hidden="1" x14ac:dyDescent="0.35">
      <c r="A122" s="493">
        <f>+'408-NEWCASTLE'!C63</f>
        <v>0</v>
      </c>
      <c r="B122" s="493">
        <f>+'408-NEWCASTLE'!H63</f>
        <v>0</v>
      </c>
      <c r="C122" s="496" t="e">
        <f>IFERROR(VLOOKUP(+'408-NEWCASTLE'!AP$8,localidades,2,FALSE),VLOOKUP('408-NEWCASTLE'!AP$5,district_codes,2,FALSE))</f>
        <v>#N/A</v>
      </c>
      <c r="D122" s="493">
        <f>+'408-NEWCASTLE'!W63</f>
        <v>0</v>
      </c>
      <c r="E122" s="494">
        <f>+'408-NEWCASTLE'!M63</f>
        <v>0</v>
      </c>
      <c r="F122" s="495">
        <f>+'408-NEWCASTLE'!O63</f>
        <v>0</v>
      </c>
      <c r="H122" s="494" t="s">
        <v>3125</v>
      </c>
      <c r="I122" s="494" t="e">
        <f t="shared" si="0"/>
        <v>#N/A</v>
      </c>
      <c r="J122" s="632">
        <f>'408-NEWCASTLE'!AP$8</f>
        <v>0</v>
      </c>
      <c r="K122" s="494">
        <f>+'408-NEWCASTLE'!AJ63</f>
        <v>0</v>
      </c>
      <c r="L122" s="494">
        <f>+'408-NEWCASTLE'!AO63</f>
        <v>0</v>
      </c>
      <c r="M122" s="495">
        <f>+'408-NEWCASTLE'!R63</f>
        <v>0</v>
      </c>
      <c r="V122" s="493" t="str">
        <f t="shared" si="1"/>
        <v>Newcastle</v>
      </c>
      <c r="Y122" s="494">
        <f>+'408-NEWCASTLE'!$AP$3</f>
        <v>0</v>
      </c>
      <c r="Z122" s="493">
        <f>+'408-NEWCASTLE'!A$28</f>
        <v>0</v>
      </c>
      <c r="AA122" s="493">
        <f>+'408-NEWCASTLE'!G$28</f>
        <v>0</v>
      </c>
    </row>
    <row r="123" spans="1:27" hidden="1" x14ac:dyDescent="0.35">
      <c r="A123" s="493">
        <f>+'408-NEWCASTLE'!C64</f>
        <v>0</v>
      </c>
      <c r="B123" s="493">
        <f>+'408-NEWCASTLE'!H64</f>
        <v>0</v>
      </c>
      <c r="C123" s="496" t="e">
        <f>IFERROR(VLOOKUP(+'408-NEWCASTLE'!AP$8,localidades,2,FALSE),VLOOKUP('408-NEWCASTLE'!AP$5,district_codes,2,FALSE))</f>
        <v>#N/A</v>
      </c>
      <c r="D123" s="493">
        <f>+'408-NEWCASTLE'!W64</f>
        <v>0</v>
      </c>
      <c r="E123" s="494">
        <f>+'408-NEWCASTLE'!M64</f>
        <v>0</v>
      </c>
      <c r="F123" s="495">
        <f>+'408-NEWCASTLE'!O64</f>
        <v>0</v>
      </c>
      <c r="H123" s="494" t="s">
        <v>3125</v>
      </c>
      <c r="I123" s="494" t="e">
        <f t="shared" si="0"/>
        <v>#N/A</v>
      </c>
      <c r="J123" s="632">
        <f>'408-NEWCASTLE'!AP$8</f>
        <v>0</v>
      </c>
      <c r="K123" s="494">
        <f>+'408-NEWCASTLE'!AJ64</f>
        <v>0</v>
      </c>
      <c r="L123" s="494">
        <f>+'408-NEWCASTLE'!AO64</f>
        <v>0</v>
      </c>
      <c r="M123" s="495">
        <f>+'408-NEWCASTLE'!R64</f>
        <v>0</v>
      </c>
      <c r="V123" s="493" t="str">
        <f t="shared" si="1"/>
        <v>Newcastle</v>
      </c>
      <c r="Y123" s="494">
        <f>+'408-NEWCASTLE'!$AP$3</f>
        <v>0</v>
      </c>
      <c r="Z123" s="493">
        <f>+'408-NEWCASTLE'!A$28</f>
        <v>0</v>
      </c>
      <c r="AA123" s="493">
        <f>+'408-NEWCASTLE'!G$28</f>
        <v>0</v>
      </c>
    </row>
    <row r="124" spans="1:27" hidden="1" x14ac:dyDescent="0.35">
      <c r="A124" s="493">
        <f>+'408-NEWCASTLE'!C65</f>
        <v>0</v>
      </c>
      <c r="B124" s="493">
        <f>+'408-NEWCASTLE'!H65</f>
        <v>0</v>
      </c>
      <c r="C124" s="496" t="e">
        <f>IFERROR(VLOOKUP(+'408-NEWCASTLE'!AP$8,localidades,2,FALSE),VLOOKUP('408-NEWCASTLE'!AP$5,district_codes,2,FALSE))</f>
        <v>#N/A</v>
      </c>
      <c r="D124" s="493">
        <f>+'408-NEWCASTLE'!W65</f>
        <v>0</v>
      </c>
      <c r="E124" s="494">
        <f>+'408-NEWCASTLE'!M65</f>
        <v>0</v>
      </c>
      <c r="F124" s="495">
        <f>+'408-NEWCASTLE'!O65</f>
        <v>0</v>
      </c>
      <c r="H124" s="494" t="s">
        <v>3125</v>
      </c>
      <c r="I124" s="494" t="e">
        <f t="shared" si="0"/>
        <v>#N/A</v>
      </c>
      <c r="J124" s="632">
        <f>'408-NEWCASTLE'!AP$8</f>
        <v>0</v>
      </c>
      <c r="K124" s="494">
        <f>+'408-NEWCASTLE'!AJ65</f>
        <v>0</v>
      </c>
      <c r="L124" s="494">
        <f>+'408-NEWCASTLE'!AO65</f>
        <v>0</v>
      </c>
      <c r="M124" s="495">
        <f>+'408-NEWCASTLE'!R65</f>
        <v>0</v>
      </c>
      <c r="V124" s="493" t="str">
        <f t="shared" si="1"/>
        <v>Newcastle</v>
      </c>
      <c r="Y124" s="494">
        <f>+'408-NEWCASTLE'!$AP$3</f>
        <v>0</v>
      </c>
      <c r="Z124" s="493">
        <f>+'408-NEWCASTLE'!A$28</f>
        <v>0</v>
      </c>
      <c r="AA124" s="493">
        <f>+'408-NEWCASTLE'!G$28</f>
        <v>0</v>
      </c>
    </row>
    <row r="125" spans="1:27" hidden="1" x14ac:dyDescent="0.35">
      <c r="A125" s="493">
        <f>+'408-NEWCASTLE'!C66</f>
        <v>0</v>
      </c>
      <c r="B125" s="493">
        <f>+'408-NEWCASTLE'!H66</f>
        <v>0</v>
      </c>
      <c r="C125" s="496" t="e">
        <f>IFERROR(VLOOKUP(+'408-NEWCASTLE'!AP$8,localidades,2,FALSE),VLOOKUP('408-NEWCASTLE'!AP$5,district_codes,2,FALSE))</f>
        <v>#N/A</v>
      </c>
      <c r="D125" s="493">
        <f>+'408-NEWCASTLE'!W66</f>
        <v>0</v>
      </c>
      <c r="E125" s="494">
        <f>+'408-NEWCASTLE'!M66</f>
        <v>0</v>
      </c>
      <c r="F125" s="495">
        <f>+'408-NEWCASTLE'!O66</f>
        <v>0</v>
      </c>
      <c r="H125" s="494" t="s">
        <v>3125</v>
      </c>
      <c r="I125" s="494" t="e">
        <f t="shared" si="0"/>
        <v>#N/A</v>
      </c>
      <c r="J125" s="632">
        <f>'408-NEWCASTLE'!AP$8</f>
        <v>0</v>
      </c>
      <c r="K125" s="494">
        <f>+'408-NEWCASTLE'!AJ66</f>
        <v>0</v>
      </c>
      <c r="L125" s="494">
        <f>+'408-NEWCASTLE'!AO66</f>
        <v>0</v>
      </c>
      <c r="M125" s="495">
        <f>+'408-NEWCASTLE'!R66</f>
        <v>0</v>
      </c>
      <c r="V125" s="493" t="str">
        <f t="shared" si="1"/>
        <v>Newcastle</v>
      </c>
      <c r="Y125" s="494">
        <f>+'408-NEWCASTLE'!$AP$3</f>
        <v>0</v>
      </c>
      <c r="Z125" s="493">
        <f>+'408-NEWCASTLE'!A$28</f>
        <v>0</v>
      </c>
      <c r="AA125" s="493">
        <f>+'408-NEWCASTLE'!G$28</f>
        <v>0</v>
      </c>
    </row>
    <row r="126" spans="1:27" hidden="1" x14ac:dyDescent="0.35">
      <c r="A126" s="493">
        <f>+'408-NEWCASTLE'!C67</f>
        <v>0</v>
      </c>
      <c r="B126" s="493">
        <f>+'408-NEWCASTLE'!H67</f>
        <v>0</v>
      </c>
      <c r="C126" s="496" t="e">
        <f>IFERROR(VLOOKUP(+'408-NEWCASTLE'!AP$8,localidades,2,FALSE),VLOOKUP('408-NEWCASTLE'!AP$5,district_codes,2,FALSE))</f>
        <v>#N/A</v>
      </c>
      <c r="D126" s="493">
        <f>+'408-NEWCASTLE'!W67</f>
        <v>0</v>
      </c>
      <c r="E126" s="494">
        <f>+'408-NEWCASTLE'!M67</f>
        <v>0</v>
      </c>
      <c r="F126" s="495">
        <f>+'408-NEWCASTLE'!O67</f>
        <v>0</v>
      </c>
      <c r="H126" s="494" t="s">
        <v>3125</v>
      </c>
      <c r="I126" s="494" t="e">
        <f t="shared" si="0"/>
        <v>#N/A</v>
      </c>
      <c r="J126" s="632">
        <f>'408-NEWCASTLE'!AP$8</f>
        <v>0</v>
      </c>
      <c r="K126" s="494">
        <f>+'408-NEWCASTLE'!AJ67</f>
        <v>0</v>
      </c>
      <c r="L126" s="494">
        <f>+'408-NEWCASTLE'!AO67</f>
        <v>0</v>
      </c>
      <c r="M126" s="495">
        <f>+'408-NEWCASTLE'!R67</f>
        <v>0</v>
      </c>
      <c r="V126" s="493" t="str">
        <f t="shared" si="1"/>
        <v>Newcastle</v>
      </c>
      <c r="Y126" s="494">
        <f>+'408-NEWCASTLE'!$AP$3</f>
        <v>0</v>
      </c>
      <c r="Z126" s="493">
        <f>+'408-NEWCASTLE'!A$28</f>
        <v>0</v>
      </c>
      <c r="AA126" s="493">
        <f>+'408-NEWCASTLE'!G$28</f>
        <v>0</v>
      </c>
    </row>
    <row r="127" spans="1:27" hidden="1" x14ac:dyDescent="0.35">
      <c r="A127" s="493">
        <f>+'408-NEWCASTLE'!C68</f>
        <v>0</v>
      </c>
      <c r="B127" s="493">
        <f>+'408-NEWCASTLE'!H68</f>
        <v>0</v>
      </c>
      <c r="C127" s="496" t="e">
        <f>IFERROR(VLOOKUP(+'408-NEWCASTLE'!AP$8,localidades,2,FALSE),VLOOKUP('408-NEWCASTLE'!AP$5,district_codes,2,FALSE))</f>
        <v>#N/A</v>
      </c>
      <c r="D127" s="493">
        <f>+'408-NEWCASTLE'!W68</f>
        <v>0</v>
      </c>
      <c r="E127" s="494">
        <f>+'408-NEWCASTLE'!M68</f>
        <v>0</v>
      </c>
      <c r="F127" s="495">
        <f>+'408-NEWCASTLE'!O68</f>
        <v>0</v>
      </c>
      <c r="H127" s="494" t="s">
        <v>3125</v>
      </c>
      <c r="I127" s="494" t="e">
        <f t="shared" si="0"/>
        <v>#N/A</v>
      </c>
      <c r="J127" s="632">
        <f>'408-NEWCASTLE'!AP$8</f>
        <v>0</v>
      </c>
      <c r="K127" s="494">
        <f>+'408-NEWCASTLE'!AJ68</f>
        <v>0</v>
      </c>
      <c r="L127" s="494">
        <f>+'408-NEWCASTLE'!AO68</f>
        <v>0</v>
      </c>
      <c r="M127" s="495">
        <f>+'408-NEWCASTLE'!R68</f>
        <v>0</v>
      </c>
      <c r="V127" s="493" t="str">
        <f t="shared" si="1"/>
        <v>Newcastle</v>
      </c>
      <c r="Y127" s="494">
        <f>+'408-NEWCASTLE'!$AP$3</f>
        <v>0</v>
      </c>
      <c r="Z127" s="493">
        <f>+'408-NEWCASTLE'!A$28</f>
        <v>0</v>
      </c>
      <c r="AA127" s="493">
        <f>+'408-NEWCASTLE'!G$28</f>
        <v>0</v>
      </c>
    </row>
    <row r="128" spans="1:27" hidden="1" x14ac:dyDescent="0.35">
      <c r="A128" s="493">
        <f>+'408-NEWCASTLE'!C69</f>
        <v>0</v>
      </c>
      <c r="B128" s="493">
        <f>+'408-NEWCASTLE'!H69</f>
        <v>0</v>
      </c>
      <c r="C128" s="496" t="e">
        <f>IFERROR(VLOOKUP(+'408-NEWCASTLE'!AP$8,localidades,2,FALSE),VLOOKUP('408-NEWCASTLE'!AP$5,district_codes,2,FALSE))</f>
        <v>#N/A</v>
      </c>
      <c r="D128" s="493">
        <f>+'408-NEWCASTLE'!W69</f>
        <v>0</v>
      </c>
      <c r="E128" s="494">
        <f>+'408-NEWCASTLE'!M69</f>
        <v>0</v>
      </c>
      <c r="F128" s="495">
        <f>+'408-NEWCASTLE'!O69</f>
        <v>0</v>
      </c>
      <c r="H128" s="494" t="s">
        <v>3125</v>
      </c>
      <c r="I128" s="494" t="e">
        <f t="shared" si="0"/>
        <v>#N/A</v>
      </c>
      <c r="J128" s="632">
        <f>'408-NEWCASTLE'!AP$8</f>
        <v>0</v>
      </c>
      <c r="K128" s="494">
        <f>+'408-NEWCASTLE'!AJ69</f>
        <v>0</v>
      </c>
      <c r="L128" s="494">
        <f>+'408-NEWCASTLE'!AO69</f>
        <v>0</v>
      </c>
      <c r="M128" s="495">
        <f>+'408-NEWCASTLE'!R69</f>
        <v>0</v>
      </c>
      <c r="V128" s="493" t="str">
        <f t="shared" si="1"/>
        <v>Newcastle</v>
      </c>
      <c r="Y128" s="494">
        <f>+'408-NEWCASTLE'!$AP$3</f>
        <v>0</v>
      </c>
      <c r="Z128" s="493">
        <f>+'408-NEWCASTLE'!A$28</f>
        <v>0</v>
      </c>
      <c r="AA128" s="493">
        <f>+'408-NEWCASTLE'!G$28</f>
        <v>0</v>
      </c>
    </row>
    <row r="129" spans="1:27" hidden="1" x14ac:dyDescent="0.35">
      <c r="A129" s="493">
        <f>+'408-NEWCASTLE'!C70</f>
        <v>0</v>
      </c>
      <c r="B129" s="493">
        <f>+'408-NEWCASTLE'!H70</f>
        <v>0</v>
      </c>
      <c r="C129" s="496" t="e">
        <f>IFERROR(VLOOKUP(+'408-NEWCASTLE'!AP$8,localidades,2,FALSE),VLOOKUP('408-NEWCASTLE'!AP$5,district_codes,2,FALSE))</f>
        <v>#N/A</v>
      </c>
      <c r="D129" s="493">
        <f>+'408-NEWCASTLE'!W70</f>
        <v>0</v>
      </c>
      <c r="E129" s="494">
        <f>+'408-NEWCASTLE'!M70</f>
        <v>0</v>
      </c>
      <c r="F129" s="495">
        <f>+'408-NEWCASTLE'!O70</f>
        <v>0</v>
      </c>
      <c r="H129" s="494" t="s">
        <v>3125</v>
      </c>
      <c r="I129" s="494" t="e">
        <f t="shared" si="0"/>
        <v>#N/A</v>
      </c>
      <c r="J129" s="632">
        <f>'408-NEWCASTLE'!AP$8</f>
        <v>0</v>
      </c>
      <c r="K129" s="494">
        <f>+'408-NEWCASTLE'!AJ70</f>
        <v>0</v>
      </c>
      <c r="L129" s="494">
        <f>+'408-NEWCASTLE'!AO70</f>
        <v>0</v>
      </c>
      <c r="M129" s="495">
        <f>+'408-NEWCASTLE'!R70</f>
        <v>0</v>
      </c>
      <c r="V129" s="493" t="str">
        <f t="shared" si="1"/>
        <v>Newcastle</v>
      </c>
      <c r="Y129" s="494">
        <f>+'408-NEWCASTLE'!$AP$3</f>
        <v>0</v>
      </c>
      <c r="Z129" s="493">
        <f>+'408-NEWCASTLE'!A$28</f>
        <v>0</v>
      </c>
      <c r="AA129" s="493">
        <f>+'408-NEWCASTLE'!G$28</f>
        <v>0</v>
      </c>
    </row>
    <row r="130" spans="1:27" hidden="1" x14ac:dyDescent="0.35">
      <c r="A130" s="493">
        <f>+'408-NEWCASTLE'!C71</f>
        <v>0</v>
      </c>
      <c r="B130" s="493">
        <f>+'408-NEWCASTLE'!H71</f>
        <v>0</v>
      </c>
      <c r="C130" s="496" t="e">
        <f>IFERROR(VLOOKUP(+'408-NEWCASTLE'!AP$8,localidades,2,FALSE),VLOOKUP('408-NEWCASTLE'!AP$5,district_codes,2,FALSE))</f>
        <v>#N/A</v>
      </c>
      <c r="D130" s="493">
        <f>+'408-NEWCASTLE'!W71</f>
        <v>0</v>
      </c>
      <c r="E130" s="494">
        <f>+'408-NEWCASTLE'!M71</f>
        <v>0</v>
      </c>
      <c r="F130" s="495">
        <f>+'408-NEWCASTLE'!O71</f>
        <v>0</v>
      </c>
      <c r="H130" s="494" t="s">
        <v>3125</v>
      </c>
      <c r="I130" s="494" t="e">
        <f t="shared" si="0"/>
        <v>#N/A</v>
      </c>
      <c r="J130" s="632">
        <f>'408-NEWCASTLE'!AP$8</f>
        <v>0</v>
      </c>
      <c r="K130" s="494">
        <f>+'408-NEWCASTLE'!AJ71</f>
        <v>0</v>
      </c>
      <c r="L130" s="494">
        <f>+'408-NEWCASTLE'!AO71</f>
        <v>0</v>
      </c>
      <c r="M130" s="495">
        <f>+'408-NEWCASTLE'!R71</f>
        <v>0</v>
      </c>
      <c r="V130" s="493" t="str">
        <f t="shared" si="1"/>
        <v>Newcastle</v>
      </c>
      <c r="Y130" s="494">
        <f>+'408-NEWCASTLE'!$AP$3</f>
        <v>0</v>
      </c>
      <c r="Z130" s="493">
        <f>+'408-NEWCASTLE'!A$28</f>
        <v>0</v>
      </c>
      <c r="AA130" s="493">
        <f>+'408-NEWCASTLE'!G$28</f>
        <v>0</v>
      </c>
    </row>
    <row r="131" spans="1:27" hidden="1" x14ac:dyDescent="0.35">
      <c r="A131" s="493">
        <f>+'408-NEWCASTLE'!C72</f>
        <v>0</v>
      </c>
      <c r="B131" s="493">
        <f>+'408-NEWCASTLE'!H72</f>
        <v>0</v>
      </c>
      <c r="C131" s="496" t="e">
        <f>IFERROR(VLOOKUP(+'408-NEWCASTLE'!AP$8,localidades,2,FALSE),VLOOKUP('408-NEWCASTLE'!AP$5,district_codes,2,FALSE))</f>
        <v>#N/A</v>
      </c>
      <c r="D131" s="493">
        <f>+'408-NEWCASTLE'!W72</f>
        <v>0</v>
      </c>
      <c r="E131" s="494">
        <f>+'408-NEWCASTLE'!M72</f>
        <v>0</v>
      </c>
      <c r="F131" s="495">
        <f>+'408-NEWCASTLE'!O72</f>
        <v>0</v>
      </c>
      <c r="H131" s="494" t="s">
        <v>3125</v>
      </c>
      <c r="I131" s="494" t="e">
        <f t="shared" ref="I131:I162" si="2">+C131</f>
        <v>#N/A</v>
      </c>
      <c r="J131" s="632">
        <f>'408-NEWCASTLE'!AP$8</f>
        <v>0</v>
      </c>
      <c r="K131" s="494">
        <f>+'408-NEWCASTLE'!AJ72</f>
        <v>0</v>
      </c>
      <c r="L131" s="494">
        <f>+'408-NEWCASTLE'!AO72</f>
        <v>0</v>
      </c>
      <c r="M131" s="495">
        <f>+'408-NEWCASTLE'!R72</f>
        <v>0</v>
      </c>
      <c r="V131" s="493" t="str">
        <f t="shared" si="1"/>
        <v>Newcastle</v>
      </c>
      <c r="Y131" s="494">
        <f>+'408-NEWCASTLE'!$AP$3</f>
        <v>0</v>
      </c>
      <c r="Z131" s="493">
        <f>+'408-NEWCASTLE'!A$28</f>
        <v>0</v>
      </c>
      <c r="AA131" s="493">
        <f>+'408-NEWCASTLE'!G$28</f>
        <v>0</v>
      </c>
    </row>
    <row r="132" spans="1:27" hidden="1" x14ac:dyDescent="0.35">
      <c r="A132" s="493">
        <f>+'408-NEWCASTLE'!C73</f>
        <v>0</v>
      </c>
      <c r="B132" s="493">
        <f>+'408-NEWCASTLE'!H73</f>
        <v>0</v>
      </c>
      <c r="C132" s="496" t="e">
        <f>IFERROR(VLOOKUP(+'408-NEWCASTLE'!AP$8,localidades,2,FALSE),VLOOKUP('408-NEWCASTLE'!AP$5,district_codes,2,FALSE))</f>
        <v>#N/A</v>
      </c>
      <c r="D132" s="493">
        <f>+'408-NEWCASTLE'!W73</f>
        <v>0</v>
      </c>
      <c r="E132" s="494">
        <f>+'408-NEWCASTLE'!M73</f>
        <v>0</v>
      </c>
      <c r="F132" s="495">
        <f>+'408-NEWCASTLE'!O73</f>
        <v>0</v>
      </c>
      <c r="H132" s="494" t="s">
        <v>3125</v>
      </c>
      <c r="I132" s="494" t="e">
        <f t="shared" si="2"/>
        <v>#N/A</v>
      </c>
      <c r="J132" s="632">
        <f>'408-NEWCASTLE'!AP$8</f>
        <v>0</v>
      </c>
      <c r="K132" s="494">
        <f>+'408-NEWCASTLE'!AJ73</f>
        <v>0</v>
      </c>
      <c r="L132" s="494">
        <f>+'408-NEWCASTLE'!AO73</f>
        <v>0</v>
      </c>
      <c r="M132" s="495">
        <f>+'408-NEWCASTLE'!R73</f>
        <v>0</v>
      </c>
      <c r="V132" s="493" t="str">
        <f t="shared" si="1"/>
        <v>Newcastle</v>
      </c>
      <c r="Y132" s="494">
        <f>+'408-NEWCASTLE'!$AP$3</f>
        <v>0</v>
      </c>
      <c r="Z132" s="493">
        <f>+'408-NEWCASTLE'!A$28</f>
        <v>0</v>
      </c>
      <c r="AA132" s="493">
        <f>+'408-NEWCASTLE'!G$28</f>
        <v>0</v>
      </c>
    </row>
    <row r="133" spans="1:27" hidden="1" x14ac:dyDescent="0.35">
      <c r="A133" s="493">
        <f>+'408-NEWCASTLE'!C74</f>
        <v>0</v>
      </c>
      <c r="B133" s="493">
        <f>+'408-NEWCASTLE'!H74</f>
        <v>0</v>
      </c>
      <c r="C133" s="496" t="e">
        <f>IFERROR(VLOOKUP(+'408-NEWCASTLE'!AP$8,localidades,2,FALSE),VLOOKUP('408-NEWCASTLE'!AP$5,district_codes,2,FALSE))</f>
        <v>#N/A</v>
      </c>
      <c r="D133" s="493">
        <f>+'408-NEWCASTLE'!W74</f>
        <v>0</v>
      </c>
      <c r="E133" s="494">
        <f>+'408-NEWCASTLE'!M74</f>
        <v>0</v>
      </c>
      <c r="F133" s="495">
        <f>+'408-NEWCASTLE'!O74</f>
        <v>0</v>
      </c>
      <c r="H133" s="494" t="s">
        <v>3125</v>
      </c>
      <c r="I133" s="494" t="e">
        <f t="shared" si="2"/>
        <v>#N/A</v>
      </c>
      <c r="J133" s="632">
        <f>'408-NEWCASTLE'!AP$8</f>
        <v>0</v>
      </c>
      <c r="K133" s="494">
        <f>+'408-NEWCASTLE'!AJ74</f>
        <v>0</v>
      </c>
      <c r="L133" s="494">
        <f>+'408-NEWCASTLE'!AO74</f>
        <v>0</v>
      </c>
      <c r="M133" s="495">
        <f>+'408-NEWCASTLE'!R74</f>
        <v>0</v>
      </c>
      <c r="V133" s="493" t="str">
        <f t="shared" si="1"/>
        <v>Newcastle</v>
      </c>
      <c r="Y133" s="494">
        <f>+'408-NEWCASTLE'!$AP$3</f>
        <v>0</v>
      </c>
      <c r="Z133" s="493">
        <f>+'408-NEWCASTLE'!A$28</f>
        <v>0</v>
      </c>
      <c r="AA133" s="493">
        <f>+'408-NEWCASTLE'!G$28</f>
        <v>0</v>
      </c>
    </row>
    <row r="134" spans="1:27" hidden="1" x14ac:dyDescent="0.35">
      <c r="A134" s="493">
        <f>+'408-NEWCASTLE'!C75</f>
        <v>0</v>
      </c>
      <c r="B134" s="493">
        <f>+'408-NEWCASTLE'!H75</f>
        <v>0</v>
      </c>
      <c r="C134" s="496" t="e">
        <f>IFERROR(VLOOKUP(+'408-NEWCASTLE'!AP$8,localidades,2,FALSE),VLOOKUP('408-NEWCASTLE'!AP$5,district_codes,2,FALSE))</f>
        <v>#N/A</v>
      </c>
      <c r="D134" s="493">
        <f>+'408-NEWCASTLE'!W75</f>
        <v>0</v>
      </c>
      <c r="E134" s="494">
        <f>+'408-NEWCASTLE'!M75</f>
        <v>0</v>
      </c>
      <c r="F134" s="495">
        <f>+'408-NEWCASTLE'!O75</f>
        <v>0</v>
      </c>
      <c r="H134" s="494" t="s">
        <v>3125</v>
      </c>
      <c r="I134" s="494" t="e">
        <f t="shared" si="2"/>
        <v>#N/A</v>
      </c>
      <c r="J134" s="632">
        <f>'408-NEWCASTLE'!AP$8</f>
        <v>0</v>
      </c>
      <c r="K134" s="494">
        <f>+'408-NEWCASTLE'!AJ75</f>
        <v>0</v>
      </c>
      <c r="L134" s="494">
        <f>+'408-NEWCASTLE'!AO75</f>
        <v>0</v>
      </c>
      <c r="M134" s="495">
        <f>+'408-NEWCASTLE'!R75</f>
        <v>0</v>
      </c>
      <c r="V134" s="493" t="str">
        <f t="shared" si="1"/>
        <v>Newcastle</v>
      </c>
      <c r="Y134" s="494">
        <f>+'408-NEWCASTLE'!$AP$3</f>
        <v>0</v>
      </c>
      <c r="Z134" s="493">
        <f>+'408-NEWCASTLE'!A$28</f>
        <v>0</v>
      </c>
      <c r="AA134" s="493">
        <f>+'408-NEWCASTLE'!G$28</f>
        <v>0</v>
      </c>
    </row>
    <row r="135" spans="1:27" hidden="1" x14ac:dyDescent="0.35">
      <c r="A135" s="493">
        <f>+'408-NEWCASTLE'!C76</f>
        <v>0</v>
      </c>
      <c r="B135" s="493">
        <f>+'408-NEWCASTLE'!H76</f>
        <v>0</v>
      </c>
      <c r="C135" s="496" t="e">
        <f>IFERROR(VLOOKUP(+'408-NEWCASTLE'!AP$8,localidades,2,FALSE),VLOOKUP('408-NEWCASTLE'!AP$5,district_codes,2,FALSE))</f>
        <v>#N/A</v>
      </c>
      <c r="D135" s="493">
        <f>+'408-NEWCASTLE'!W76</f>
        <v>0</v>
      </c>
      <c r="E135" s="494">
        <f>+'408-NEWCASTLE'!M76</f>
        <v>0</v>
      </c>
      <c r="F135" s="495">
        <f>+'408-NEWCASTLE'!O76</f>
        <v>0</v>
      </c>
      <c r="H135" s="494" t="s">
        <v>3125</v>
      </c>
      <c r="I135" s="494" t="e">
        <f t="shared" si="2"/>
        <v>#N/A</v>
      </c>
      <c r="J135" s="632">
        <f>'408-NEWCASTLE'!AP$8</f>
        <v>0</v>
      </c>
      <c r="K135" s="494">
        <f>+'408-NEWCASTLE'!AJ76</f>
        <v>0</v>
      </c>
      <c r="L135" s="494">
        <f>+'408-NEWCASTLE'!AO76</f>
        <v>0</v>
      </c>
      <c r="M135" s="495">
        <f>+'408-NEWCASTLE'!R76</f>
        <v>0</v>
      </c>
      <c r="V135" s="493" t="str">
        <f t="shared" si="1"/>
        <v>Newcastle</v>
      </c>
      <c r="Y135" s="494">
        <f>+'408-NEWCASTLE'!$AP$3</f>
        <v>0</v>
      </c>
      <c r="Z135" s="493">
        <f>+'408-NEWCASTLE'!A$28</f>
        <v>0</v>
      </c>
      <c r="AA135" s="493">
        <f>+'408-NEWCASTLE'!G$28</f>
        <v>0</v>
      </c>
    </row>
    <row r="136" spans="1:27" hidden="1" x14ac:dyDescent="0.35">
      <c r="A136" s="493">
        <f>+'408-NEWCASTLE'!C77</f>
        <v>0</v>
      </c>
      <c r="B136" s="493">
        <f>+'408-NEWCASTLE'!H77</f>
        <v>0</v>
      </c>
      <c r="C136" s="496" t="e">
        <f>IFERROR(VLOOKUP(+'408-NEWCASTLE'!AP$8,localidades,2,FALSE),VLOOKUP('408-NEWCASTLE'!AP$5,district_codes,2,FALSE))</f>
        <v>#N/A</v>
      </c>
      <c r="D136" s="493">
        <f>+'408-NEWCASTLE'!W77</f>
        <v>0</v>
      </c>
      <c r="E136" s="494">
        <f>+'408-NEWCASTLE'!M77</f>
        <v>0</v>
      </c>
      <c r="F136" s="495">
        <f>+'408-NEWCASTLE'!O77</f>
        <v>0</v>
      </c>
      <c r="H136" s="494" t="s">
        <v>3125</v>
      </c>
      <c r="I136" s="494" t="e">
        <f t="shared" si="2"/>
        <v>#N/A</v>
      </c>
      <c r="J136" s="632">
        <f>'408-NEWCASTLE'!AP$8</f>
        <v>0</v>
      </c>
      <c r="K136" s="494">
        <f>+'408-NEWCASTLE'!AJ77</f>
        <v>0</v>
      </c>
      <c r="L136" s="494">
        <f>+'408-NEWCASTLE'!AO77</f>
        <v>0</v>
      </c>
      <c r="M136" s="495">
        <f>+'408-NEWCASTLE'!R77</f>
        <v>0</v>
      </c>
      <c r="V136" s="493" t="str">
        <f t="shared" si="1"/>
        <v>Newcastle</v>
      </c>
      <c r="Y136" s="494">
        <f>+'408-NEWCASTLE'!$AP$3</f>
        <v>0</v>
      </c>
      <c r="Z136" s="493">
        <f>+'408-NEWCASTLE'!A$28</f>
        <v>0</v>
      </c>
      <c r="AA136" s="493">
        <f>+'408-NEWCASTLE'!G$28</f>
        <v>0</v>
      </c>
    </row>
    <row r="137" spans="1:27" hidden="1" x14ac:dyDescent="0.35">
      <c r="A137" s="493">
        <f>+'408-NEWCASTLE'!C78</f>
        <v>0</v>
      </c>
      <c r="B137" s="493">
        <f>+'408-NEWCASTLE'!H78</f>
        <v>0</v>
      </c>
      <c r="C137" s="496" t="e">
        <f>IFERROR(VLOOKUP(+'408-NEWCASTLE'!AP$8,localidades,2,FALSE),VLOOKUP('408-NEWCASTLE'!AP$5,district_codes,2,FALSE))</f>
        <v>#N/A</v>
      </c>
      <c r="D137" s="493">
        <f>+'408-NEWCASTLE'!W78</f>
        <v>0</v>
      </c>
      <c r="E137" s="494">
        <f>+'408-NEWCASTLE'!M78</f>
        <v>0</v>
      </c>
      <c r="F137" s="495">
        <f>+'408-NEWCASTLE'!O78</f>
        <v>0</v>
      </c>
      <c r="H137" s="494" t="s">
        <v>3125</v>
      </c>
      <c r="I137" s="494" t="e">
        <f t="shared" si="2"/>
        <v>#N/A</v>
      </c>
      <c r="J137" s="632">
        <f>'408-NEWCASTLE'!AP$8</f>
        <v>0</v>
      </c>
      <c r="K137" s="494">
        <f>+'408-NEWCASTLE'!AJ78</f>
        <v>0</v>
      </c>
      <c r="L137" s="494">
        <f>+'408-NEWCASTLE'!AO78</f>
        <v>0</v>
      </c>
      <c r="M137" s="495">
        <f>+'408-NEWCASTLE'!R78</f>
        <v>0</v>
      </c>
      <c r="V137" s="493" t="str">
        <f t="shared" si="1"/>
        <v>Newcastle</v>
      </c>
      <c r="Y137" s="494">
        <f>+'408-NEWCASTLE'!$AP$3</f>
        <v>0</v>
      </c>
      <c r="Z137" s="493">
        <f>+'408-NEWCASTLE'!A$28</f>
        <v>0</v>
      </c>
      <c r="AA137" s="493">
        <f>+'408-NEWCASTLE'!G$28</f>
        <v>0</v>
      </c>
    </row>
    <row r="138" spans="1:27" hidden="1" x14ac:dyDescent="0.35">
      <c r="A138" s="493">
        <f>+'408-NEWCASTLE'!C79</f>
        <v>0</v>
      </c>
      <c r="B138" s="493">
        <f>+'408-NEWCASTLE'!H79</f>
        <v>0</v>
      </c>
      <c r="C138" s="496" t="e">
        <f>IFERROR(VLOOKUP(+'408-NEWCASTLE'!AP$8,localidades,2,FALSE),VLOOKUP('408-NEWCASTLE'!AP$5,district_codes,2,FALSE))</f>
        <v>#N/A</v>
      </c>
      <c r="D138" s="493">
        <f>+'408-NEWCASTLE'!W79</f>
        <v>0</v>
      </c>
      <c r="E138" s="494">
        <f>+'408-NEWCASTLE'!M79</f>
        <v>0</v>
      </c>
      <c r="F138" s="495">
        <f>+'408-NEWCASTLE'!O79</f>
        <v>0</v>
      </c>
      <c r="H138" s="494" t="s">
        <v>3125</v>
      </c>
      <c r="I138" s="494" t="e">
        <f t="shared" si="2"/>
        <v>#N/A</v>
      </c>
      <c r="J138" s="632">
        <f>'408-NEWCASTLE'!AP$8</f>
        <v>0</v>
      </c>
      <c r="K138" s="494">
        <f>+'408-NEWCASTLE'!AJ79</f>
        <v>0</v>
      </c>
      <c r="L138" s="494">
        <f>+'408-NEWCASTLE'!AO79</f>
        <v>0</v>
      </c>
      <c r="M138" s="495">
        <f>+'408-NEWCASTLE'!R79</f>
        <v>0</v>
      </c>
      <c r="V138" s="493" t="str">
        <f t="shared" si="1"/>
        <v>Newcastle</v>
      </c>
      <c r="Y138" s="494">
        <f>+'408-NEWCASTLE'!$AP$3</f>
        <v>0</v>
      </c>
      <c r="Z138" s="493">
        <f>+'408-NEWCASTLE'!A$28</f>
        <v>0</v>
      </c>
      <c r="AA138" s="493">
        <f>+'408-NEWCASTLE'!G$28</f>
        <v>0</v>
      </c>
    </row>
    <row r="139" spans="1:27" hidden="1" x14ac:dyDescent="0.35">
      <c r="A139" s="493">
        <f>+'408-NEWCASTLE'!C80</f>
        <v>0</v>
      </c>
      <c r="B139" s="493">
        <f>+'408-NEWCASTLE'!H80</f>
        <v>0</v>
      </c>
      <c r="C139" s="496" t="e">
        <f>IFERROR(VLOOKUP(+'408-NEWCASTLE'!AP$8,localidades,2,FALSE),VLOOKUP('408-NEWCASTLE'!AP$5,district_codes,2,FALSE))</f>
        <v>#N/A</v>
      </c>
      <c r="D139" s="493">
        <f>+'408-NEWCASTLE'!W80</f>
        <v>0</v>
      </c>
      <c r="E139" s="494">
        <f>+'408-NEWCASTLE'!M80</f>
        <v>0</v>
      </c>
      <c r="F139" s="495">
        <f>+'408-NEWCASTLE'!O80</f>
        <v>0</v>
      </c>
      <c r="H139" s="494" t="s">
        <v>3125</v>
      </c>
      <c r="I139" s="494" t="e">
        <f t="shared" si="2"/>
        <v>#N/A</v>
      </c>
      <c r="J139" s="632">
        <f>'408-NEWCASTLE'!AP$8</f>
        <v>0</v>
      </c>
      <c r="K139" s="494">
        <f>+'408-NEWCASTLE'!AJ80</f>
        <v>0</v>
      </c>
      <c r="L139" s="494">
        <f>+'408-NEWCASTLE'!AO80</f>
        <v>0</v>
      </c>
      <c r="M139" s="495">
        <f>+'408-NEWCASTLE'!R80</f>
        <v>0</v>
      </c>
      <c r="V139" s="493" t="str">
        <f t="shared" si="1"/>
        <v>Newcastle</v>
      </c>
      <c r="Y139" s="494">
        <f>+'408-NEWCASTLE'!$AP$3</f>
        <v>0</v>
      </c>
      <c r="Z139" s="493">
        <f>+'408-NEWCASTLE'!A$28</f>
        <v>0</v>
      </c>
      <c r="AA139" s="493">
        <f>+'408-NEWCASTLE'!G$28</f>
        <v>0</v>
      </c>
    </row>
    <row r="140" spans="1:27" hidden="1" x14ac:dyDescent="0.35">
      <c r="A140" s="493">
        <f>+'408-NEWCASTLE'!C81</f>
        <v>0</v>
      </c>
      <c r="B140" s="493">
        <f>+'408-NEWCASTLE'!H81</f>
        <v>0</v>
      </c>
      <c r="C140" s="496" t="e">
        <f>IFERROR(VLOOKUP(+'408-NEWCASTLE'!AP$8,localidades,2,FALSE),VLOOKUP('408-NEWCASTLE'!AP$5,district_codes,2,FALSE))</f>
        <v>#N/A</v>
      </c>
      <c r="D140" s="493">
        <f>+'408-NEWCASTLE'!W81</f>
        <v>0</v>
      </c>
      <c r="E140" s="494">
        <f>+'408-NEWCASTLE'!M81</f>
        <v>0</v>
      </c>
      <c r="F140" s="495">
        <f>+'408-NEWCASTLE'!O81</f>
        <v>0</v>
      </c>
      <c r="H140" s="494" t="s">
        <v>3125</v>
      </c>
      <c r="I140" s="494" t="e">
        <f t="shared" si="2"/>
        <v>#N/A</v>
      </c>
      <c r="J140" s="632">
        <f>'408-NEWCASTLE'!AP$8</f>
        <v>0</v>
      </c>
      <c r="K140" s="494">
        <f>+'408-NEWCASTLE'!AJ81</f>
        <v>0</v>
      </c>
      <c r="L140" s="494">
        <f>+'408-NEWCASTLE'!AO81</f>
        <v>0</v>
      </c>
      <c r="M140" s="495">
        <f>+'408-NEWCASTLE'!R81</f>
        <v>0</v>
      </c>
      <c r="V140" s="493" t="str">
        <f t="shared" si="1"/>
        <v>Newcastle</v>
      </c>
      <c r="Y140" s="494">
        <f>+'408-NEWCASTLE'!$AP$3</f>
        <v>0</v>
      </c>
      <c r="Z140" s="493">
        <f>+'408-NEWCASTLE'!A$28</f>
        <v>0</v>
      </c>
      <c r="AA140" s="493">
        <f>+'408-NEWCASTLE'!G$28</f>
        <v>0</v>
      </c>
    </row>
    <row r="141" spans="1:27" hidden="1" x14ac:dyDescent="0.35">
      <c r="A141" s="493">
        <f>+'408-NEWCASTLE'!C82</f>
        <v>0</v>
      </c>
      <c r="B141" s="493">
        <f>+'408-NEWCASTLE'!H82</f>
        <v>0</v>
      </c>
      <c r="C141" s="496" t="e">
        <f>IFERROR(VLOOKUP(+'408-NEWCASTLE'!AP$8,localidades,2,FALSE),VLOOKUP('408-NEWCASTLE'!AP$5,district_codes,2,FALSE))</f>
        <v>#N/A</v>
      </c>
      <c r="D141" s="493">
        <f>+'408-NEWCASTLE'!W82</f>
        <v>0</v>
      </c>
      <c r="E141" s="494">
        <f>+'408-NEWCASTLE'!M82</f>
        <v>0</v>
      </c>
      <c r="F141" s="495">
        <f>+'408-NEWCASTLE'!O82</f>
        <v>0</v>
      </c>
      <c r="H141" s="494" t="s">
        <v>3125</v>
      </c>
      <c r="I141" s="494" t="e">
        <f t="shared" si="2"/>
        <v>#N/A</v>
      </c>
      <c r="J141" s="632">
        <f>'408-NEWCASTLE'!AP$8</f>
        <v>0</v>
      </c>
      <c r="K141" s="494">
        <f>+'408-NEWCASTLE'!AJ82</f>
        <v>0</v>
      </c>
      <c r="L141" s="494">
        <f>+'408-NEWCASTLE'!AO82</f>
        <v>0</v>
      </c>
      <c r="M141" s="495">
        <f>+'408-NEWCASTLE'!R82</f>
        <v>0</v>
      </c>
      <c r="V141" s="493" t="str">
        <f t="shared" si="1"/>
        <v>Newcastle</v>
      </c>
      <c r="Y141" s="494">
        <f>+'408-NEWCASTLE'!$AP$3</f>
        <v>0</v>
      </c>
      <c r="Z141" s="493">
        <f>+'408-NEWCASTLE'!A$28</f>
        <v>0</v>
      </c>
      <c r="AA141" s="493">
        <f>+'408-NEWCASTLE'!G$28</f>
        <v>0</v>
      </c>
    </row>
    <row r="142" spans="1:27" hidden="1" x14ac:dyDescent="0.35">
      <c r="A142" s="493">
        <f>+'408-NEWCASTLE'!C83</f>
        <v>0</v>
      </c>
      <c r="B142" s="493">
        <f>+'408-NEWCASTLE'!H83</f>
        <v>0</v>
      </c>
      <c r="C142" s="496" t="e">
        <f>IFERROR(VLOOKUP(+'408-NEWCASTLE'!AP$8,localidades,2,FALSE),VLOOKUP('408-NEWCASTLE'!AP$5,district_codes,2,FALSE))</f>
        <v>#N/A</v>
      </c>
      <c r="D142" s="493">
        <f>+'408-NEWCASTLE'!W83</f>
        <v>0</v>
      </c>
      <c r="E142" s="494">
        <f>+'408-NEWCASTLE'!M83</f>
        <v>0</v>
      </c>
      <c r="F142" s="495">
        <f>+'408-NEWCASTLE'!O83</f>
        <v>0</v>
      </c>
      <c r="H142" s="494" t="s">
        <v>3125</v>
      </c>
      <c r="I142" s="494" t="e">
        <f t="shared" si="2"/>
        <v>#N/A</v>
      </c>
      <c r="J142" s="632">
        <f>'408-NEWCASTLE'!AP$8</f>
        <v>0</v>
      </c>
      <c r="K142" s="494">
        <f>+'408-NEWCASTLE'!AJ83</f>
        <v>0</v>
      </c>
      <c r="L142" s="494">
        <f>+'408-NEWCASTLE'!AO83</f>
        <v>0</v>
      </c>
      <c r="M142" s="495">
        <f>+'408-NEWCASTLE'!R83</f>
        <v>0</v>
      </c>
      <c r="V142" s="493" t="str">
        <f t="shared" si="1"/>
        <v>Newcastle</v>
      </c>
      <c r="Y142" s="494">
        <f>+'408-NEWCASTLE'!$AP$3</f>
        <v>0</v>
      </c>
      <c r="Z142" s="493">
        <f>+'408-NEWCASTLE'!A$28</f>
        <v>0</v>
      </c>
      <c r="AA142" s="493">
        <f>+'408-NEWCASTLE'!G$28</f>
        <v>0</v>
      </c>
    </row>
    <row r="143" spans="1:27" hidden="1" x14ac:dyDescent="0.35">
      <c r="A143" s="493">
        <f>+'408-NEWCASTLE'!C84</f>
        <v>0</v>
      </c>
      <c r="B143" s="493">
        <f>+'408-NEWCASTLE'!H84</f>
        <v>0</v>
      </c>
      <c r="C143" s="496" t="e">
        <f>IFERROR(VLOOKUP(+'408-NEWCASTLE'!AP$8,localidades,2,FALSE),VLOOKUP('408-NEWCASTLE'!AP$5,district_codes,2,FALSE))</f>
        <v>#N/A</v>
      </c>
      <c r="D143" s="493">
        <f>+'408-NEWCASTLE'!W84</f>
        <v>0</v>
      </c>
      <c r="E143" s="494">
        <f>+'408-NEWCASTLE'!M84</f>
        <v>0</v>
      </c>
      <c r="F143" s="495">
        <f>+'408-NEWCASTLE'!O84</f>
        <v>0</v>
      </c>
      <c r="H143" s="494" t="s">
        <v>3125</v>
      </c>
      <c r="I143" s="494" t="e">
        <f t="shared" si="2"/>
        <v>#N/A</v>
      </c>
      <c r="J143" s="632">
        <f>'408-NEWCASTLE'!AP$8</f>
        <v>0</v>
      </c>
      <c r="K143" s="494">
        <f>+'408-NEWCASTLE'!AJ84</f>
        <v>0</v>
      </c>
      <c r="L143" s="494">
        <f>+'408-NEWCASTLE'!AO84</f>
        <v>0</v>
      </c>
      <c r="M143" s="495">
        <f>+'408-NEWCASTLE'!R84</f>
        <v>0</v>
      </c>
      <c r="V143" s="493" t="str">
        <f t="shared" si="1"/>
        <v>Newcastle</v>
      </c>
      <c r="Y143" s="494">
        <f>+'408-NEWCASTLE'!$AP$3</f>
        <v>0</v>
      </c>
      <c r="Z143" s="493">
        <f>+'408-NEWCASTLE'!A$28</f>
        <v>0</v>
      </c>
      <c r="AA143" s="493">
        <f>+'408-NEWCASTLE'!G$28</f>
        <v>0</v>
      </c>
    </row>
    <row r="144" spans="1:27" hidden="1" x14ac:dyDescent="0.35">
      <c r="A144" s="493">
        <f>+'408-NEWCASTLE'!C85</f>
        <v>0</v>
      </c>
      <c r="B144" s="493">
        <f>+'408-NEWCASTLE'!H85</f>
        <v>0</v>
      </c>
      <c r="C144" s="496" t="e">
        <f>IFERROR(VLOOKUP(+'408-NEWCASTLE'!AP$8,localidades,2,FALSE),VLOOKUP('408-NEWCASTLE'!AP$5,district_codes,2,FALSE))</f>
        <v>#N/A</v>
      </c>
      <c r="D144" s="493">
        <f>+'408-NEWCASTLE'!W85</f>
        <v>0</v>
      </c>
      <c r="E144" s="494">
        <f>+'408-NEWCASTLE'!M85</f>
        <v>0</v>
      </c>
      <c r="F144" s="495">
        <f>+'408-NEWCASTLE'!O85</f>
        <v>0</v>
      </c>
      <c r="H144" s="494" t="s">
        <v>3125</v>
      </c>
      <c r="I144" s="494" t="e">
        <f t="shared" si="2"/>
        <v>#N/A</v>
      </c>
      <c r="J144" s="632">
        <f>'408-NEWCASTLE'!AP$8</f>
        <v>0</v>
      </c>
      <c r="K144" s="494">
        <f>+'408-NEWCASTLE'!AJ85</f>
        <v>0</v>
      </c>
      <c r="L144" s="494">
        <f>+'408-NEWCASTLE'!AO85</f>
        <v>0</v>
      </c>
      <c r="M144" s="495">
        <f>+'408-NEWCASTLE'!R85</f>
        <v>0</v>
      </c>
      <c r="V144" s="493" t="str">
        <f t="shared" si="1"/>
        <v>Newcastle</v>
      </c>
      <c r="Y144" s="494">
        <f>+'408-NEWCASTLE'!$AP$3</f>
        <v>0</v>
      </c>
      <c r="Z144" s="493">
        <f>+'408-NEWCASTLE'!A$28</f>
        <v>0</v>
      </c>
      <c r="AA144" s="493">
        <f>+'408-NEWCASTLE'!G$28</f>
        <v>0</v>
      </c>
    </row>
    <row r="145" spans="1:27" hidden="1" x14ac:dyDescent="0.35">
      <c r="A145" s="493">
        <f>+'408-NEWCASTLE'!C86</f>
        <v>0</v>
      </c>
      <c r="B145" s="493">
        <f>+'408-NEWCASTLE'!H86</f>
        <v>0</v>
      </c>
      <c r="C145" s="496" t="e">
        <f>IFERROR(VLOOKUP(+'408-NEWCASTLE'!AP$8,localidades,2,FALSE),VLOOKUP('408-NEWCASTLE'!AP$5,district_codes,2,FALSE))</f>
        <v>#N/A</v>
      </c>
      <c r="D145" s="493">
        <f>+'408-NEWCASTLE'!W86</f>
        <v>0</v>
      </c>
      <c r="E145" s="494">
        <f>+'408-NEWCASTLE'!M86</f>
        <v>0</v>
      </c>
      <c r="F145" s="495">
        <f>+'408-NEWCASTLE'!O86</f>
        <v>0</v>
      </c>
      <c r="H145" s="494" t="s">
        <v>3125</v>
      </c>
      <c r="I145" s="494" t="e">
        <f t="shared" si="2"/>
        <v>#N/A</v>
      </c>
      <c r="J145" s="632">
        <f>'408-NEWCASTLE'!AP$8</f>
        <v>0</v>
      </c>
      <c r="K145" s="494">
        <f>+'408-NEWCASTLE'!AJ86</f>
        <v>0</v>
      </c>
      <c r="L145" s="494">
        <f>+'408-NEWCASTLE'!AO86</f>
        <v>0</v>
      </c>
      <c r="M145" s="495">
        <f>+'408-NEWCASTLE'!R86</f>
        <v>0</v>
      </c>
      <c r="V145" s="493" t="str">
        <f t="shared" si="1"/>
        <v>Newcastle</v>
      </c>
      <c r="Y145" s="494">
        <f>+'408-NEWCASTLE'!$AP$3</f>
        <v>0</v>
      </c>
      <c r="Z145" s="493">
        <f>+'408-NEWCASTLE'!A$28</f>
        <v>0</v>
      </c>
      <c r="AA145" s="493">
        <f>+'408-NEWCASTLE'!G$28</f>
        <v>0</v>
      </c>
    </row>
    <row r="146" spans="1:27" hidden="1" x14ac:dyDescent="0.35">
      <c r="A146" s="493">
        <f>+'408-NEWCASTLE'!C87</f>
        <v>0</v>
      </c>
      <c r="B146" s="493">
        <f>+'408-NEWCASTLE'!H87</f>
        <v>0</v>
      </c>
      <c r="C146" s="496" t="e">
        <f>IFERROR(VLOOKUP(+'408-NEWCASTLE'!AP$8,localidades,2,FALSE),VLOOKUP('408-NEWCASTLE'!AP$5,district_codes,2,FALSE))</f>
        <v>#N/A</v>
      </c>
      <c r="D146" s="493">
        <f>+'408-NEWCASTLE'!W87</f>
        <v>0</v>
      </c>
      <c r="E146" s="494">
        <f>+'408-NEWCASTLE'!M87</f>
        <v>0</v>
      </c>
      <c r="F146" s="495">
        <f>+'408-NEWCASTLE'!O87</f>
        <v>0</v>
      </c>
      <c r="H146" s="494" t="s">
        <v>3125</v>
      </c>
      <c r="I146" s="494" t="e">
        <f t="shared" si="2"/>
        <v>#N/A</v>
      </c>
      <c r="J146" s="632">
        <f>'408-NEWCASTLE'!AP$8</f>
        <v>0</v>
      </c>
      <c r="K146" s="494">
        <f>+'408-NEWCASTLE'!AJ87</f>
        <v>0</v>
      </c>
      <c r="L146" s="494">
        <f>+'408-NEWCASTLE'!AO87</f>
        <v>0</v>
      </c>
      <c r="M146" s="495">
        <f>+'408-NEWCASTLE'!R87</f>
        <v>0</v>
      </c>
      <c r="V146" s="493" t="str">
        <f t="shared" si="1"/>
        <v>Newcastle</v>
      </c>
      <c r="Y146" s="494">
        <f>+'408-NEWCASTLE'!$AP$3</f>
        <v>0</v>
      </c>
      <c r="Z146" s="493">
        <f>+'408-NEWCASTLE'!A$28</f>
        <v>0</v>
      </c>
      <c r="AA146" s="493">
        <f>+'408-NEWCASTLE'!G$28</f>
        <v>0</v>
      </c>
    </row>
    <row r="147" spans="1:27" hidden="1" x14ac:dyDescent="0.35">
      <c r="A147" s="493">
        <f>+'408-NEWCASTLE'!C88</f>
        <v>0</v>
      </c>
      <c r="B147" s="493">
        <f>+'408-NEWCASTLE'!H88</f>
        <v>0</v>
      </c>
      <c r="C147" s="496" t="e">
        <f>IFERROR(VLOOKUP(+'408-NEWCASTLE'!AP$8,localidades,2,FALSE),VLOOKUP('408-NEWCASTLE'!AP$5,district_codes,2,FALSE))</f>
        <v>#N/A</v>
      </c>
      <c r="D147" s="493">
        <f>+'408-NEWCASTLE'!W88</f>
        <v>0</v>
      </c>
      <c r="E147" s="494">
        <f>+'408-NEWCASTLE'!M88</f>
        <v>0</v>
      </c>
      <c r="F147" s="495">
        <f>+'408-NEWCASTLE'!O88</f>
        <v>0</v>
      </c>
      <c r="H147" s="494" t="s">
        <v>3125</v>
      </c>
      <c r="I147" s="494" t="e">
        <f t="shared" si="2"/>
        <v>#N/A</v>
      </c>
      <c r="J147" s="632">
        <f>'408-NEWCASTLE'!AP$8</f>
        <v>0</v>
      </c>
      <c r="K147" s="494">
        <f>+'408-NEWCASTLE'!AJ88</f>
        <v>0</v>
      </c>
      <c r="L147" s="494">
        <f>+'408-NEWCASTLE'!AO88</f>
        <v>0</v>
      </c>
      <c r="M147" s="495">
        <f>+'408-NEWCASTLE'!R88</f>
        <v>0</v>
      </c>
      <c r="V147" s="493" t="str">
        <f t="shared" si="1"/>
        <v>Newcastle</v>
      </c>
      <c r="Y147" s="494">
        <f>+'408-NEWCASTLE'!$AP$3</f>
        <v>0</v>
      </c>
      <c r="Z147" s="493">
        <f>+'408-NEWCASTLE'!A$28</f>
        <v>0</v>
      </c>
      <c r="AA147" s="493">
        <f>+'408-NEWCASTLE'!G$28</f>
        <v>0</v>
      </c>
    </row>
    <row r="148" spans="1:27" hidden="1" x14ac:dyDescent="0.35">
      <c r="A148" s="493">
        <f>+'408-NEWCASTLE'!C89</f>
        <v>0</v>
      </c>
      <c r="B148" s="493">
        <f>+'408-NEWCASTLE'!H89</f>
        <v>0</v>
      </c>
      <c r="C148" s="496" t="e">
        <f>IFERROR(VLOOKUP(+'408-NEWCASTLE'!AP$8,localidades,2,FALSE),VLOOKUP('408-NEWCASTLE'!AP$5,district_codes,2,FALSE))</f>
        <v>#N/A</v>
      </c>
      <c r="D148" s="493">
        <f>+'408-NEWCASTLE'!W89</f>
        <v>0</v>
      </c>
      <c r="E148" s="494">
        <f>+'408-NEWCASTLE'!M89</f>
        <v>0</v>
      </c>
      <c r="F148" s="495">
        <f>+'408-NEWCASTLE'!O89</f>
        <v>0</v>
      </c>
      <c r="H148" s="494" t="s">
        <v>3125</v>
      </c>
      <c r="I148" s="494" t="e">
        <f t="shared" si="2"/>
        <v>#N/A</v>
      </c>
      <c r="J148" s="632">
        <f>'408-NEWCASTLE'!AP$8</f>
        <v>0</v>
      </c>
      <c r="K148" s="494">
        <f>+'408-NEWCASTLE'!AJ89</f>
        <v>0</v>
      </c>
      <c r="L148" s="494">
        <f>+'408-NEWCASTLE'!AO89</f>
        <v>0</v>
      </c>
      <c r="M148" s="495">
        <f>+'408-NEWCASTLE'!R89</f>
        <v>0</v>
      </c>
      <c r="V148" s="493" t="str">
        <f t="shared" si="1"/>
        <v>Newcastle</v>
      </c>
      <c r="Y148" s="494">
        <f>+'408-NEWCASTLE'!$AP$3</f>
        <v>0</v>
      </c>
      <c r="Z148" s="493">
        <f>+'408-NEWCASTLE'!A$28</f>
        <v>0</v>
      </c>
      <c r="AA148" s="493">
        <f>+'408-NEWCASTLE'!G$28</f>
        <v>0</v>
      </c>
    </row>
    <row r="149" spans="1:27" hidden="1" x14ac:dyDescent="0.35">
      <c r="A149" s="493">
        <f>+'408-NEWCASTLE'!C90</f>
        <v>0</v>
      </c>
      <c r="B149" s="493">
        <f>+'408-NEWCASTLE'!H90</f>
        <v>0</v>
      </c>
      <c r="C149" s="496" t="e">
        <f>IFERROR(VLOOKUP(+'408-NEWCASTLE'!AP$8,localidades,2,FALSE),VLOOKUP('408-NEWCASTLE'!AP$5,district_codes,2,FALSE))</f>
        <v>#N/A</v>
      </c>
      <c r="D149" s="493">
        <f>+'408-NEWCASTLE'!W90</f>
        <v>0</v>
      </c>
      <c r="E149" s="494">
        <f>+'408-NEWCASTLE'!M90</f>
        <v>0</v>
      </c>
      <c r="F149" s="495">
        <f>+'408-NEWCASTLE'!O90</f>
        <v>0</v>
      </c>
      <c r="H149" s="494" t="s">
        <v>3125</v>
      </c>
      <c r="I149" s="494" t="e">
        <f t="shared" si="2"/>
        <v>#N/A</v>
      </c>
      <c r="J149" s="632">
        <f>'408-NEWCASTLE'!AP$8</f>
        <v>0</v>
      </c>
      <c r="K149" s="494">
        <f>+'408-NEWCASTLE'!AJ90</f>
        <v>0</v>
      </c>
      <c r="L149" s="494">
        <f>+'408-NEWCASTLE'!AO90</f>
        <v>0</v>
      </c>
      <c r="M149" s="495">
        <f>+'408-NEWCASTLE'!R90</f>
        <v>0</v>
      </c>
      <c r="V149" s="493" t="str">
        <f t="shared" si="1"/>
        <v>Newcastle</v>
      </c>
      <c r="Y149" s="494">
        <f>+'408-NEWCASTLE'!$AP$3</f>
        <v>0</v>
      </c>
      <c r="Z149" s="493">
        <f>+'408-NEWCASTLE'!A$28</f>
        <v>0</v>
      </c>
      <c r="AA149" s="493">
        <f>+'408-NEWCASTLE'!G$28</f>
        <v>0</v>
      </c>
    </row>
    <row r="150" spans="1:27" hidden="1" x14ac:dyDescent="0.35">
      <c r="A150" s="493">
        <f>+'408-NEWCASTLE'!C91</f>
        <v>0</v>
      </c>
      <c r="B150" s="493">
        <f>+'408-NEWCASTLE'!H91</f>
        <v>0</v>
      </c>
      <c r="C150" s="496" t="e">
        <f>IFERROR(VLOOKUP(+'408-NEWCASTLE'!AP$8,localidades,2,FALSE),VLOOKUP('408-NEWCASTLE'!AP$5,district_codes,2,FALSE))</f>
        <v>#N/A</v>
      </c>
      <c r="D150" s="493">
        <f>+'408-NEWCASTLE'!W91</f>
        <v>0</v>
      </c>
      <c r="E150" s="494">
        <f>+'408-NEWCASTLE'!M91</f>
        <v>0</v>
      </c>
      <c r="F150" s="495">
        <f>+'408-NEWCASTLE'!O91</f>
        <v>0</v>
      </c>
      <c r="H150" s="494" t="s">
        <v>3125</v>
      </c>
      <c r="I150" s="494" t="e">
        <f t="shared" si="2"/>
        <v>#N/A</v>
      </c>
      <c r="J150" s="632">
        <f>'408-NEWCASTLE'!AP$8</f>
        <v>0</v>
      </c>
      <c r="K150" s="494">
        <f>+'408-NEWCASTLE'!AJ91</f>
        <v>0</v>
      </c>
      <c r="L150" s="494">
        <f>+'408-NEWCASTLE'!AO91</f>
        <v>0</v>
      </c>
      <c r="M150" s="495">
        <f>+'408-NEWCASTLE'!R91</f>
        <v>0</v>
      </c>
      <c r="V150" s="493" t="str">
        <f t="shared" si="1"/>
        <v>Newcastle</v>
      </c>
      <c r="Y150" s="494">
        <f>+'408-NEWCASTLE'!$AP$3</f>
        <v>0</v>
      </c>
      <c r="Z150" s="493">
        <f>+'408-NEWCASTLE'!A$28</f>
        <v>0</v>
      </c>
      <c r="AA150" s="493">
        <f>+'408-NEWCASTLE'!G$28</f>
        <v>0</v>
      </c>
    </row>
    <row r="151" spans="1:27" hidden="1" x14ac:dyDescent="0.35">
      <c r="A151" s="493">
        <f>+'408-NEWCASTLE'!C92</f>
        <v>0</v>
      </c>
      <c r="B151" s="493">
        <f>+'408-NEWCASTLE'!H92</f>
        <v>0</v>
      </c>
      <c r="C151" s="496" t="e">
        <f>IFERROR(VLOOKUP(+'408-NEWCASTLE'!AP$8,localidades,2,FALSE),VLOOKUP('408-NEWCASTLE'!AP$5,district_codes,2,FALSE))</f>
        <v>#N/A</v>
      </c>
      <c r="D151" s="493">
        <f>+'408-NEWCASTLE'!W92</f>
        <v>0</v>
      </c>
      <c r="E151" s="494">
        <f>+'408-NEWCASTLE'!M92</f>
        <v>0</v>
      </c>
      <c r="F151" s="495">
        <f>+'408-NEWCASTLE'!O92</f>
        <v>0</v>
      </c>
      <c r="H151" s="494" t="s">
        <v>3125</v>
      </c>
      <c r="I151" s="494" t="e">
        <f t="shared" si="2"/>
        <v>#N/A</v>
      </c>
      <c r="J151" s="632">
        <f>'408-NEWCASTLE'!AP$8</f>
        <v>0</v>
      </c>
      <c r="K151" s="494">
        <f>+'408-NEWCASTLE'!AJ92</f>
        <v>0</v>
      </c>
      <c r="L151" s="494">
        <f>+'408-NEWCASTLE'!AO92</f>
        <v>0</v>
      </c>
      <c r="M151" s="495">
        <f>+'408-NEWCASTLE'!R92</f>
        <v>0</v>
      </c>
      <c r="V151" s="493" t="str">
        <f t="shared" si="1"/>
        <v>Newcastle</v>
      </c>
      <c r="Y151" s="494">
        <f>+'408-NEWCASTLE'!$AP$3</f>
        <v>0</v>
      </c>
      <c r="Z151" s="493">
        <f>+'408-NEWCASTLE'!A$28</f>
        <v>0</v>
      </c>
      <c r="AA151" s="493">
        <f>+'408-NEWCASTLE'!G$28</f>
        <v>0</v>
      </c>
    </row>
    <row r="152" spans="1:27" hidden="1" x14ac:dyDescent="0.35">
      <c r="A152" s="493">
        <f>+'408-NEWCASTLE'!C93</f>
        <v>0</v>
      </c>
      <c r="B152" s="493">
        <f>+'408-NEWCASTLE'!H93</f>
        <v>0</v>
      </c>
      <c r="C152" s="496" t="e">
        <f>IFERROR(VLOOKUP(+'408-NEWCASTLE'!AP$8,localidades,2,FALSE),VLOOKUP('408-NEWCASTLE'!AP$5,district_codes,2,FALSE))</f>
        <v>#N/A</v>
      </c>
      <c r="D152" s="493">
        <f>+'408-NEWCASTLE'!W93</f>
        <v>0</v>
      </c>
      <c r="E152" s="494">
        <f>+'408-NEWCASTLE'!M93</f>
        <v>0</v>
      </c>
      <c r="F152" s="495">
        <f>+'408-NEWCASTLE'!O93</f>
        <v>0</v>
      </c>
      <c r="H152" s="494" t="s">
        <v>3125</v>
      </c>
      <c r="I152" s="494" t="e">
        <f t="shared" si="2"/>
        <v>#N/A</v>
      </c>
      <c r="J152" s="632">
        <f>'408-NEWCASTLE'!AP$8</f>
        <v>0</v>
      </c>
      <c r="K152" s="494">
        <f>+'408-NEWCASTLE'!AJ93</f>
        <v>0</v>
      </c>
      <c r="L152" s="494">
        <f>+'408-NEWCASTLE'!AO93</f>
        <v>0</v>
      </c>
      <c r="M152" s="495">
        <f>+'408-NEWCASTLE'!R93</f>
        <v>0</v>
      </c>
      <c r="V152" s="493" t="str">
        <f t="shared" si="1"/>
        <v>Newcastle</v>
      </c>
      <c r="Y152" s="494">
        <f>+'408-NEWCASTLE'!$AP$3</f>
        <v>0</v>
      </c>
      <c r="Z152" s="493">
        <f>+'408-NEWCASTLE'!A$28</f>
        <v>0</v>
      </c>
      <c r="AA152" s="493">
        <f>+'408-NEWCASTLE'!G$28</f>
        <v>0</v>
      </c>
    </row>
    <row r="153" spans="1:27" hidden="1" x14ac:dyDescent="0.35">
      <c r="A153" s="493">
        <f>+'408-NEWCASTLE'!C94</f>
        <v>0</v>
      </c>
      <c r="B153" s="493">
        <f>+'408-NEWCASTLE'!H94</f>
        <v>0</v>
      </c>
      <c r="C153" s="496" t="e">
        <f>IFERROR(VLOOKUP(+'408-NEWCASTLE'!AP$8,localidades,2,FALSE),VLOOKUP('408-NEWCASTLE'!AP$5,district_codes,2,FALSE))</f>
        <v>#N/A</v>
      </c>
      <c r="D153" s="493">
        <f>+'408-NEWCASTLE'!W94</f>
        <v>0</v>
      </c>
      <c r="E153" s="494">
        <f>+'408-NEWCASTLE'!M94</f>
        <v>0</v>
      </c>
      <c r="F153" s="495">
        <f>+'408-NEWCASTLE'!O94</f>
        <v>0</v>
      </c>
      <c r="H153" s="494" t="s">
        <v>3125</v>
      </c>
      <c r="I153" s="494" t="e">
        <f t="shared" si="2"/>
        <v>#N/A</v>
      </c>
      <c r="J153" s="632">
        <f>'408-NEWCASTLE'!AP$8</f>
        <v>0</v>
      </c>
      <c r="K153" s="494">
        <f>+'408-NEWCASTLE'!AJ94</f>
        <v>0</v>
      </c>
      <c r="L153" s="494">
        <f>+'408-NEWCASTLE'!AO94</f>
        <v>0</v>
      </c>
      <c r="M153" s="495">
        <f>+'408-NEWCASTLE'!R94</f>
        <v>0</v>
      </c>
      <c r="V153" s="493" t="str">
        <f t="shared" si="1"/>
        <v>Newcastle</v>
      </c>
      <c r="Y153" s="494">
        <f>+'408-NEWCASTLE'!$AP$3</f>
        <v>0</v>
      </c>
      <c r="Z153" s="493">
        <f>+'408-NEWCASTLE'!A$28</f>
        <v>0</v>
      </c>
      <c r="AA153" s="493">
        <f>+'408-NEWCASTLE'!G$28</f>
        <v>0</v>
      </c>
    </row>
    <row r="154" spans="1:27" hidden="1" x14ac:dyDescent="0.35">
      <c r="A154" s="493">
        <f>+'408-NEWCASTLE'!C95</f>
        <v>0</v>
      </c>
      <c r="B154" s="493">
        <f>+'408-NEWCASTLE'!H95</f>
        <v>0</v>
      </c>
      <c r="C154" s="496" t="e">
        <f>IFERROR(VLOOKUP(+'408-NEWCASTLE'!AP$8,localidades,2,FALSE),VLOOKUP('408-NEWCASTLE'!AP$5,district_codes,2,FALSE))</f>
        <v>#N/A</v>
      </c>
      <c r="D154" s="493">
        <f>+'408-NEWCASTLE'!W95</f>
        <v>0</v>
      </c>
      <c r="E154" s="494">
        <f>+'408-NEWCASTLE'!M95</f>
        <v>0</v>
      </c>
      <c r="F154" s="495">
        <f>+'408-NEWCASTLE'!O95</f>
        <v>0</v>
      </c>
      <c r="H154" s="494" t="s">
        <v>3125</v>
      </c>
      <c r="I154" s="494" t="e">
        <f t="shared" si="2"/>
        <v>#N/A</v>
      </c>
      <c r="J154" s="632">
        <f>'408-NEWCASTLE'!AP$8</f>
        <v>0</v>
      </c>
      <c r="K154" s="494">
        <f>+'408-NEWCASTLE'!AJ95</f>
        <v>0</v>
      </c>
      <c r="L154" s="494">
        <f>+'408-NEWCASTLE'!AO95</f>
        <v>0</v>
      </c>
      <c r="M154" s="495">
        <f>+'408-NEWCASTLE'!R95</f>
        <v>0</v>
      </c>
      <c r="V154" s="493" t="str">
        <f t="shared" si="1"/>
        <v>Newcastle</v>
      </c>
      <c r="Y154" s="494">
        <f>+'408-NEWCASTLE'!$AP$3</f>
        <v>0</v>
      </c>
      <c r="Z154" s="493">
        <f>+'408-NEWCASTLE'!A$28</f>
        <v>0</v>
      </c>
      <c r="AA154" s="493">
        <f>+'408-NEWCASTLE'!G$28</f>
        <v>0</v>
      </c>
    </row>
    <row r="155" spans="1:27" hidden="1" x14ac:dyDescent="0.35">
      <c r="A155" s="493">
        <f>+'408-NEWCASTLE'!C96</f>
        <v>0</v>
      </c>
      <c r="B155" s="493">
        <f>+'408-NEWCASTLE'!H96</f>
        <v>0</v>
      </c>
      <c r="C155" s="496" t="e">
        <f>IFERROR(VLOOKUP(+'408-NEWCASTLE'!AP$8,localidades,2,FALSE),VLOOKUP('408-NEWCASTLE'!AP$5,district_codes,2,FALSE))</f>
        <v>#N/A</v>
      </c>
      <c r="D155" s="493">
        <f>+'408-NEWCASTLE'!W96</f>
        <v>0</v>
      </c>
      <c r="E155" s="494">
        <f>+'408-NEWCASTLE'!M96</f>
        <v>0</v>
      </c>
      <c r="F155" s="495">
        <f>+'408-NEWCASTLE'!O96</f>
        <v>0</v>
      </c>
      <c r="H155" s="494" t="s">
        <v>3125</v>
      </c>
      <c r="I155" s="494" t="e">
        <f t="shared" si="2"/>
        <v>#N/A</v>
      </c>
      <c r="J155" s="632">
        <f>'408-NEWCASTLE'!AP$8</f>
        <v>0</v>
      </c>
      <c r="K155" s="494">
        <f>+'408-NEWCASTLE'!AJ96</f>
        <v>0</v>
      </c>
      <c r="L155" s="494">
        <f>+'408-NEWCASTLE'!AO96</f>
        <v>0</v>
      </c>
      <c r="M155" s="495">
        <f>+'408-NEWCASTLE'!R96</f>
        <v>0</v>
      </c>
      <c r="V155" s="493" t="str">
        <f t="shared" si="1"/>
        <v>Newcastle</v>
      </c>
      <c r="Y155" s="494">
        <f>+'408-NEWCASTLE'!$AP$3</f>
        <v>0</v>
      </c>
      <c r="Z155" s="493">
        <f>+'408-NEWCASTLE'!A$28</f>
        <v>0</v>
      </c>
      <c r="AA155" s="493">
        <f>+'408-NEWCASTLE'!G$28</f>
        <v>0</v>
      </c>
    </row>
    <row r="156" spans="1:27" hidden="1" x14ac:dyDescent="0.35">
      <c r="A156" s="493">
        <f>+'408-NEWCASTLE'!C97</f>
        <v>0</v>
      </c>
      <c r="B156" s="493">
        <f>+'408-NEWCASTLE'!H97</f>
        <v>0</v>
      </c>
      <c r="C156" s="496" t="e">
        <f>IFERROR(VLOOKUP(+'408-NEWCASTLE'!AP$8,localidades,2,FALSE),VLOOKUP('408-NEWCASTLE'!AP$5,district_codes,2,FALSE))</f>
        <v>#N/A</v>
      </c>
      <c r="D156" s="493">
        <f>+'408-NEWCASTLE'!W97</f>
        <v>0</v>
      </c>
      <c r="E156" s="494">
        <f>+'408-NEWCASTLE'!M97</f>
        <v>0</v>
      </c>
      <c r="F156" s="495">
        <f>+'408-NEWCASTLE'!O97</f>
        <v>0</v>
      </c>
      <c r="H156" s="494" t="s">
        <v>3125</v>
      </c>
      <c r="I156" s="494" t="e">
        <f t="shared" si="2"/>
        <v>#N/A</v>
      </c>
      <c r="J156" s="632">
        <f>'408-NEWCASTLE'!AP$8</f>
        <v>0</v>
      </c>
      <c r="K156" s="494">
        <f>+'408-NEWCASTLE'!AJ97</f>
        <v>0</v>
      </c>
      <c r="L156" s="494">
        <f>+'408-NEWCASTLE'!AO97</f>
        <v>0</v>
      </c>
      <c r="M156" s="495">
        <f>+'408-NEWCASTLE'!R97</f>
        <v>0</v>
      </c>
      <c r="V156" s="493" t="str">
        <f t="shared" si="1"/>
        <v>Newcastle</v>
      </c>
      <c r="Y156" s="494">
        <f>+'408-NEWCASTLE'!$AP$3</f>
        <v>0</v>
      </c>
      <c r="Z156" s="493">
        <f>+'408-NEWCASTLE'!A$28</f>
        <v>0</v>
      </c>
      <c r="AA156" s="493">
        <f>+'408-NEWCASTLE'!G$28</f>
        <v>0</v>
      </c>
    </row>
    <row r="157" spans="1:27" hidden="1" x14ac:dyDescent="0.35">
      <c r="A157" s="493">
        <f>+'408-NEWCASTLE'!C98</f>
        <v>0</v>
      </c>
      <c r="B157" s="493">
        <f>+'408-NEWCASTLE'!H98</f>
        <v>0</v>
      </c>
      <c r="C157" s="496" t="e">
        <f>IFERROR(VLOOKUP(+'408-NEWCASTLE'!AP$8,localidades,2,FALSE),VLOOKUP('408-NEWCASTLE'!AP$5,district_codes,2,FALSE))</f>
        <v>#N/A</v>
      </c>
      <c r="D157" s="493">
        <f>+'408-NEWCASTLE'!W98</f>
        <v>0</v>
      </c>
      <c r="E157" s="494">
        <f>+'408-NEWCASTLE'!M98</f>
        <v>0</v>
      </c>
      <c r="F157" s="495">
        <f>+'408-NEWCASTLE'!O98</f>
        <v>0</v>
      </c>
      <c r="H157" s="494" t="s">
        <v>3125</v>
      </c>
      <c r="I157" s="494" t="e">
        <f t="shared" si="2"/>
        <v>#N/A</v>
      </c>
      <c r="J157" s="632">
        <f>'408-NEWCASTLE'!AP$8</f>
        <v>0</v>
      </c>
      <c r="K157" s="494">
        <f>+'408-NEWCASTLE'!AJ98</f>
        <v>0</v>
      </c>
      <c r="L157" s="494">
        <f>+'408-NEWCASTLE'!AO98</f>
        <v>0</v>
      </c>
      <c r="M157" s="495">
        <f>+'408-NEWCASTLE'!R98</f>
        <v>0</v>
      </c>
      <c r="V157" s="493" t="str">
        <f t="shared" si="1"/>
        <v>Newcastle</v>
      </c>
      <c r="Y157" s="494">
        <f>+'408-NEWCASTLE'!$AP$3</f>
        <v>0</v>
      </c>
      <c r="Z157" s="493">
        <f>+'408-NEWCASTLE'!A$28</f>
        <v>0</v>
      </c>
      <c r="AA157" s="493">
        <f>+'408-NEWCASTLE'!G$28</f>
        <v>0</v>
      </c>
    </row>
    <row r="158" spans="1:27" hidden="1" x14ac:dyDescent="0.35">
      <c r="A158" s="493">
        <f>+'408-NEWCASTLE'!C99</f>
        <v>0</v>
      </c>
      <c r="B158" s="493">
        <f>+'408-NEWCASTLE'!H99</f>
        <v>0</v>
      </c>
      <c r="C158" s="496" t="e">
        <f>IFERROR(VLOOKUP(+'408-NEWCASTLE'!AP$8,localidades,2,FALSE),VLOOKUP('408-NEWCASTLE'!AP$5,district_codes,2,FALSE))</f>
        <v>#N/A</v>
      </c>
      <c r="D158" s="493">
        <f>+'408-NEWCASTLE'!W99</f>
        <v>0</v>
      </c>
      <c r="E158" s="494">
        <f>+'408-NEWCASTLE'!M99</f>
        <v>0</v>
      </c>
      <c r="F158" s="495">
        <f>+'408-NEWCASTLE'!O99</f>
        <v>0</v>
      </c>
      <c r="H158" s="494" t="s">
        <v>3125</v>
      </c>
      <c r="I158" s="494" t="e">
        <f t="shared" si="2"/>
        <v>#N/A</v>
      </c>
      <c r="J158" s="632">
        <f>'408-NEWCASTLE'!AP$8</f>
        <v>0</v>
      </c>
      <c r="K158" s="494">
        <f>+'408-NEWCASTLE'!AJ99</f>
        <v>0</v>
      </c>
      <c r="L158" s="494">
        <f>+'408-NEWCASTLE'!AO99</f>
        <v>0</v>
      </c>
      <c r="M158" s="495">
        <f>+'408-NEWCASTLE'!R99</f>
        <v>0</v>
      </c>
      <c r="V158" s="493" t="str">
        <f t="shared" si="1"/>
        <v>Newcastle</v>
      </c>
      <c r="Y158" s="494">
        <f>+'408-NEWCASTLE'!$AP$3</f>
        <v>0</v>
      </c>
      <c r="Z158" s="493">
        <f>+'408-NEWCASTLE'!A$28</f>
        <v>0</v>
      </c>
      <c r="AA158" s="493">
        <f>+'408-NEWCASTLE'!G$28</f>
        <v>0</v>
      </c>
    </row>
    <row r="159" spans="1:27" hidden="1" x14ac:dyDescent="0.35">
      <c r="A159" s="493">
        <f>+'408-NEWCASTLE'!C100</f>
        <v>0</v>
      </c>
      <c r="B159" s="493">
        <f>+'408-NEWCASTLE'!H100</f>
        <v>0</v>
      </c>
      <c r="C159" s="496" t="e">
        <f>IFERROR(VLOOKUP(+'408-NEWCASTLE'!AP$8,localidades,2,FALSE),VLOOKUP('408-NEWCASTLE'!AP$5,district_codes,2,FALSE))</f>
        <v>#N/A</v>
      </c>
      <c r="D159" s="493">
        <f>+'408-NEWCASTLE'!W100</f>
        <v>0</v>
      </c>
      <c r="E159" s="494">
        <f>+'408-NEWCASTLE'!M100</f>
        <v>0</v>
      </c>
      <c r="F159" s="495">
        <f>+'408-NEWCASTLE'!O100</f>
        <v>0</v>
      </c>
      <c r="H159" s="494" t="s">
        <v>3125</v>
      </c>
      <c r="I159" s="494" t="e">
        <f t="shared" si="2"/>
        <v>#N/A</v>
      </c>
      <c r="J159" s="632">
        <f>'408-NEWCASTLE'!AP$8</f>
        <v>0</v>
      </c>
      <c r="K159" s="494">
        <f>+'408-NEWCASTLE'!AJ100</f>
        <v>0</v>
      </c>
      <c r="L159" s="494">
        <f>+'408-NEWCASTLE'!AO100</f>
        <v>0</v>
      </c>
      <c r="M159" s="495">
        <f>+'408-NEWCASTLE'!R100</f>
        <v>0</v>
      </c>
      <c r="V159" s="493" t="str">
        <f t="shared" si="1"/>
        <v>Newcastle</v>
      </c>
      <c r="Y159" s="494">
        <f>+'408-NEWCASTLE'!$AP$3</f>
        <v>0</v>
      </c>
      <c r="Z159" s="493">
        <f>+'408-NEWCASTLE'!A$28</f>
        <v>0</v>
      </c>
      <c r="AA159" s="493">
        <f>+'408-NEWCASTLE'!G$28</f>
        <v>0</v>
      </c>
    </row>
    <row r="160" spans="1:27" hidden="1" x14ac:dyDescent="0.35">
      <c r="A160" s="493">
        <f>+'408-NEWCASTLE'!C101</f>
        <v>0</v>
      </c>
      <c r="B160" s="493">
        <f>+'408-NEWCASTLE'!H101</f>
        <v>0</v>
      </c>
      <c r="C160" s="496" t="e">
        <f>IFERROR(VLOOKUP(+'408-NEWCASTLE'!AP$8,localidades,2,FALSE),VLOOKUP('408-NEWCASTLE'!AP$5,district_codes,2,FALSE))</f>
        <v>#N/A</v>
      </c>
      <c r="D160" s="493">
        <f>+'408-NEWCASTLE'!W101</f>
        <v>0</v>
      </c>
      <c r="E160" s="494">
        <f>+'408-NEWCASTLE'!M101</f>
        <v>0</v>
      </c>
      <c r="F160" s="495">
        <f>+'408-NEWCASTLE'!O101</f>
        <v>0</v>
      </c>
      <c r="H160" s="494" t="s">
        <v>3125</v>
      </c>
      <c r="I160" s="494" t="e">
        <f t="shared" si="2"/>
        <v>#N/A</v>
      </c>
      <c r="J160" s="632">
        <f>'408-NEWCASTLE'!AP$8</f>
        <v>0</v>
      </c>
      <c r="K160" s="494">
        <f>+'408-NEWCASTLE'!AJ101</f>
        <v>0</v>
      </c>
      <c r="L160" s="494">
        <f>+'408-NEWCASTLE'!AO101</f>
        <v>0</v>
      </c>
      <c r="M160" s="495">
        <f>+'408-NEWCASTLE'!R101</f>
        <v>0</v>
      </c>
      <c r="V160" s="493" t="str">
        <f t="shared" si="1"/>
        <v>Newcastle</v>
      </c>
      <c r="Y160" s="494">
        <f>+'408-NEWCASTLE'!$AP$3</f>
        <v>0</v>
      </c>
      <c r="Z160" s="493">
        <f>+'408-NEWCASTLE'!A$28</f>
        <v>0</v>
      </c>
      <c r="AA160" s="493">
        <f>+'408-NEWCASTLE'!G$28</f>
        <v>0</v>
      </c>
    </row>
    <row r="161" spans="1:27" hidden="1" x14ac:dyDescent="0.35">
      <c r="A161" s="493">
        <f>+'408-NEWCASTLE'!C102</f>
        <v>0</v>
      </c>
      <c r="B161" s="493">
        <f>+'408-NEWCASTLE'!H102</f>
        <v>0</v>
      </c>
      <c r="C161" s="496" t="e">
        <f>IFERROR(VLOOKUP(+'408-NEWCASTLE'!AP$8,localidades,2,FALSE),VLOOKUP('408-NEWCASTLE'!AP$5,district_codes,2,FALSE))</f>
        <v>#N/A</v>
      </c>
      <c r="D161" s="493">
        <f>+'408-NEWCASTLE'!W102</f>
        <v>0</v>
      </c>
      <c r="E161" s="494">
        <f>+'408-NEWCASTLE'!M102</f>
        <v>0</v>
      </c>
      <c r="F161" s="495">
        <f>+'408-NEWCASTLE'!O102</f>
        <v>0</v>
      </c>
      <c r="H161" s="494" t="s">
        <v>3125</v>
      </c>
      <c r="I161" s="494" t="e">
        <f t="shared" si="2"/>
        <v>#N/A</v>
      </c>
      <c r="J161" s="632">
        <f>'408-NEWCASTLE'!AP$8</f>
        <v>0</v>
      </c>
      <c r="K161" s="494">
        <f>+'408-NEWCASTLE'!AJ102</f>
        <v>0</v>
      </c>
      <c r="L161" s="494">
        <f>+'408-NEWCASTLE'!AO102</f>
        <v>0</v>
      </c>
      <c r="M161" s="495">
        <f>+'408-NEWCASTLE'!R102</f>
        <v>0</v>
      </c>
      <c r="V161" s="493" t="str">
        <f t="shared" si="1"/>
        <v>Newcastle</v>
      </c>
      <c r="Y161" s="494">
        <f>+'408-NEWCASTLE'!$AP$3</f>
        <v>0</v>
      </c>
      <c r="Z161" s="493">
        <f>+'408-NEWCASTLE'!A$28</f>
        <v>0</v>
      </c>
      <c r="AA161" s="493">
        <f>+'408-NEWCASTLE'!G$28</f>
        <v>0</v>
      </c>
    </row>
    <row r="162" spans="1:27" hidden="1" x14ac:dyDescent="0.35">
      <c r="A162" s="493">
        <f>+'408-NEWCASTLE'!C103</f>
        <v>0</v>
      </c>
      <c r="B162" s="493">
        <f>+'408-NEWCASTLE'!H103</f>
        <v>0</v>
      </c>
      <c r="C162" s="496" t="e">
        <f>IFERROR(VLOOKUP(+'408-NEWCASTLE'!AP$8,localidades,2,FALSE),VLOOKUP('408-NEWCASTLE'!AP$5,district_codes,2,FALSE))</f>
        <v>#N/A</v>
      </c>
      <c r="D162" s="493">
        <f>+'408-NEWCASTLE'!W103</f>
        <v>0</v>
      </c>
      <c r="E162" s="494">
        <f>+'408-NEWCASTLE'!M103</f>
        <v>0</v>
      </c>
      <c r="F162" s="495">
        <f>+'408-NEWCASTLE'!O103</f>
        <v>0</v>
      </c>
      <c r="H162" s="494" t="s">
        <v>3125</v>
      </c>
      <c r="I162" s="494" t="e">
        <f t="shared" si="2"/>
        <v>#N/A</v>
      </c>
      <c r="J162" s="632">
        <f>'408-NEWCASTLE'!AP$8</f>
        <v>0</v>
      </c>
      <c r="K162" s="494">
        <f>+'408-NEWCASTLE'!AJ103</f>
        <v>0</v>
      </c>
      <c r="L162" s="494">
        <f>+'408-NEWCASTLE'!AO103</f>
        <v>0</v>
      </c>
      <c r="M162" s="495">
        <f>+'408-NEWCASTLE'!R103</f>
        <v>0</v>
      </c>
      <c r="V162" s="493" t="str">
        <f t="shared" si="1"/>
        <v>Newcastle</v>
      </c>
      <c r="Y162" s="494">
        <f>+'408-NEWCASTLE'!$AP$3</f>
        <v>0</v>
      </c>
      <c r="Z162" s="493">
        <f>+'408-NEWCASTLE'!A$28</f>
        <v>0</v>
      </c>
      <c r="AA162" s="493">
        <f>+'408-NEWCASTLE'!G$28</f>
        <v>0</v>
      </c>
    </row>
    <row r="163" spans="1:27" hidden="1" x14ac:dyDescent="0.35">
      <c r="A163" s="493">
        <f>+'408-NEWCASTLE'!C104</f>
        <v>0</v>
      </c>
      <c r="B163" s="493">
        <f>+'408-NEWCASTLE'!H104</f>
        <v>0</v>
      </c>
      <c r="C163" s="496" t="e">
        <f>IFERROR(VLOOKUP(+'408-NEWCASTLE'!AP$8,localidades,2,FALSE),VLOOKUP('408-NEWCASTLE'!AP$5,district_codes,2,FALSE))</f>
        <v>#N/A</v>
      </c>
      <c r="D163" s="493">
        <f>+'408-NEWCASTLE'!W104</f>
        <v>0</v>
      </c>
      <c r="E163" s="494">
        <f>+'408-NEWCASTLE'!M104</f>
        <v>0</v>
      </c>
      <c r="F163" s="495">
        <f>+'408-NEWCASTLE'!O104</f>
        <v>0</v>
      </c>
      <c r="H163" s="494" t="s">
        <v>3125</v>
      </c>
      <c r="I163" s="494" t="e">
        <f t="shared" ref="I163:I199" si="3">+C163</f>
        <v>#N/A</v>
      </c>
      <c r="J163" s="632">
        <f>'408-NEWCASTLE'!AP$8</f>
        <v>0</v>
      </c>
      <c r="K163" s="494">
        <f>+'408-NEWCASTLE'!AJ104</f>
        <v>0</v>
      </c>
      <c r="L163" s="494">
        <f>+'408-NEWCASTLE'!AO104</f>
        <v>0</v>
      </c>
      <c r="M163" s="495">
        <f>+'408-NEWCASTLE'!R104</f>
        <v>0</v>
      </c>
      <c r="V163" s="493" t="str">
        <f t="shared" si="1"/>
        <v>Newcastle</v>
      </c>
      <c r="Y163" s="494">
        <f>+'408-NEWCASTLE'!$AP$3</f>
        <v>0</v>
      </c>
      <c r="Z163" s="493">
        <f>+'408-NEWCASTLE'!A$28</f>
        <v>0</v>
      </c>
      <c r="AA163" s="493">
        <f>+'408-NEWCASTLE'!G$28</f>
        <v>0</v>
      </c>
    </row>
    <row r="164" spans="1:27" hidden="1" x14ac:dyDescent="0.35">
      <c r="A164" s="493">
        <f>+'408-NEWCASTLE'!C105</f>
        <v>0</v>
      </c>
      <c r="B164" s="493">
        <f>+'408-NEWCASTLE'!H105</f>
        <v>0</v>
      </c>
      <c r="C164" s="496" t="e">
        <f>IFERROR(VLOOKUP(+'408-NEWCASTLE'!AP$8,localidades,2,FALSE),VLOOKUP('408-NEWCASTLE'!AP$5,district_codes,2,FALSE))</f>
        <v>#N/A</v>
      </c>
      <c r="D164" s="493">
        <f>+'408-NEWCASTLE'!W105</f>
        <v>0</v>
      </c>
      <c r="E164" s="494">
        <f>+'408-NEWCASTLE'!M105</f>
        <v>0</v>
      </c>
      <c r="F164" s="495">
        <f>+'408-NEWCASTLE'!O105</f>
        <v>0</v>
      </c>
      <c r="H164" s="494" t="s">
        <v>3125</v>
      </c>
      <c r="I164" s="494" t="e">
        <f t="shared" si="3"/>
        <v>#N/A</v>
      </c>
      <c r="J164" s="632">
        <f>'408-NEWCASTLE'!AP$8</f>
        <v>0</v>
      </c>
      <c r="K164" s="494">
        <f>+'408-NEWCASTLE'!AJ105</f>
        <v>0</v>
      </c>
      <c r="L164" s="494">
        <f>+'408-NEWCASTLE'!AO105</f>
        <v>0</v>
      </c>
      <c r="M164" s="495">
        <f>+'408-NEWCASTLE'!R105</f>
        <v>0</v>
      </c>
      <c r="V164" s="493" t="str">
        <f t="shared" ref="V164:V199" si="4">+H164</f>
        <v>Newcastle</v>
      </c>
      <c r="Y164" s="494">
        <f>+'408-NEWCASTLE'!$AP$3</f>
        <v>0</v>
      </c>
      <c r="Z164" s="493">
        <f>+'408-NEWCASTLE'!A$28</f>
        <v>0</v>
      </c>
      <c r="AA164" s="493">
        <f>+'408-NEWCASTLE'!G$28</f>
        <v>0</v>
      </c>
    </row>
    <row r="165" spans="1:27" hidden="1" x14ac:dyDescent="0.35">
      <c r="A165" s="493">
        <f>+'408-NEWCASTLE'!C106</f>
        <v>0</v>
      </c>
      <c r="B165" s="493">
        <f>+'408-NEWCASTLE'!H106</f>
        <v>0</v>
      </c>
      <c r="C165" s="496" t="e">
        <f>IFERROR(VLOOKUP(+'408-NEWCASTLE'!AP$8,localidades,2,FALSE),VLOOKUP('408-NEWCASTLE'!AP$5,district_codes,2,FALSE))</f>
        <v>#N/A</v>
      </c>
      <c r="D165" s="493">
        <f>+'408-NEWCASTLE'!W106</f>
        <v>0</v>
      </c>
      <c r="E165" s="494">
        <f>+'408-NEWCASTLE'!M106</f>
        <v>0</v>
      </c>
      <c r="F165" s="495">
        <f>+'408-NEWCASTLE'!O106</f>
        <v>0</v>
      </c>
      <c r="H165" s="494" t="s">
        <v>3125</v>
      </c>
      <c r="I165" s="494" t="e">
        <f t="shared" si="3"/>
        <v>#N/A</v>
      </c>
      <c r="J165" s="632">
        <f>'408-NEWCASTLE'!AP$8</f>
        <v>0</v>
      </c>
      <c r="K165" s="494">
        <f>+'408-NEWCASTLE'!AJ106</f>
        <v>0</v>
      </c>
      <c r="L165" s="494">
        <f>+'408-NEWCASTLE'!AO106</f>
        <v>0</v>
      </c>
      <c r="M165" s="495">
        <f>+'408-NEWCASTLE'!R106</f>
        <v>0</v>
      </c>
      <c r="V165" s="493" t="str">
        <f t="shared" si="4"/>
        <v>Newcastle</v>
      </c>
      <c r="Y165" s="494">
        <f>+'408-NEWCASTLE'!$AP$3</f>
        <v>0</v>
      </c>
      <c r="Z165" s="493">
        <f>+'408-NEWCASTLE'!A$28</f>
        <v>0</v>
      </c>
      <c r="AA165" s="493">
        <f>+'408-NEWCASTLE'!G$28</f>
        <v>0</v>
      </c>
    </row>
    <row r="166" spans="1:27" hidden="1" x14ac:dyDescent="0.35">
      <c r="A166" s="493">
        <f>+'408-NEWCASTLE'!C107</f>
        <v>0</v>
      </c>
      <c r="B166" s="493">
        <f>+'408-NEWCASTLE'!H107</f>
        <v>0</v>
      </c>
      <c r="C166" s="496" t="e">
        <f>IFERROR(VLOOKUP(+'408-NEWCASTLE'!AP$8,localidades,2,FALSE),VLOOKUP('408-NEWCASTLE'!AP$5,district_codes,2,FALSE))</f>
        <v>#N/A</v>
      </c>
      <c r="D166" s="493">
        <f>+'408-NEWCASTLE'!W107</f>
        <v>0</v>
      </c>
      <c r="E166" s="494">
        <f>+'408-NEWCASTLE'!M107</f>
        <v>0</v>
      </c>
      <c r="F166" s="495">
        <f>+'408-NEWCASTLE'!O107</f>
        <v>0</v>
      </c>
      <c r="H166" s="494" t="s">
        <v>3125</v>
      </c>
      <c r="I166" s="494" t="e">
        <f t="shared" si="3"/>
        <v>#N/A</v>
      </c>
      <c r="J166" s="632">
        <f>'408-NEWCASTLE'!AP$8</f>
        <v>0</v>
      </c>
      <c r="K166" s="494">
        <f>+'408-NEWCASTLE'!AJ107</f>
        <v>0</v>
      </c>
      <c r="L166" s="494">
        <f>+'408-NEWCASTLE'!AO107</f>
        <v>0</v>
      </c>
      <c r="M166" s="495">
        <f>+'408-NEWCASTLE'!R107</f>
        <v>0</v>
      </c>
      <c r="V166" s="493" t="str">
        <f t="shared" si="4"/>
        <v>Newcastle</v>
      </c>
      <c r="Y166" s="494">
        <f>+'408-NEWCASTLE'!$AP$3</f>
        <v>0</v>
      </c>
      <c r="Z166" s="493">
        <f>+'408-NEWCASTLE'!A$28</f>
        <v>0</v>
      </c>
      <c r="AA166" s="493">
        <f>+'408-NEWCASTLE'!G$28</f>
        <v>0</v>
      </c>
    </row>
    <row r="167" spans="1:27" hidden="1" x14ac:dyDescent="0.35">
      <c r="A167" s="493">
        <f>+'408-NEWCASTLE'!C108</f>
        <v>0</v>
      </c>
      <c r="B167" s="493">
        <f>+'408-NEWCASTLE'!H108</f>
        <v>0</v>
      </c>
      <c r="C167" s="496" t="e">
        <f>IFERROR(VLOOKUP(+'408-NEWCASTLE'!AP$8,localidades,2,FALSE),VLOOKUP('408-NEWCASTLE'!AP$5,district_codes,2,FALSE))</f>
        <v>#N/A</v>
      </c>
      <c r="D167" s="493">
        <f>+'408-NEWCASTLE'!W108</f>
        <v>0</v>
      </c>
      <c r="E167" s="494">
        <f>+'408-NEWCASTLE'!M108</f>
        <v>0</v>
      </c>
      <c r="F167" s="495">
        <f>+'408-NEWCASTLE'!O108</f>
        <v>0</v>
      </c>
      <c r="H167" s="494" t="s">
        <v>3125</v>
      </c>
      <c r="I167" s="494" t="e">
        <f t="shared" si="3"/>
        <v>#N/A</v>
      </c>
      <c r="J167" s="632">
        <f>'408-NEWCASTLE'!AP$8</f>
        <v>0</v>
      </c>
      <c r="K167" s="494">
        <f>+'408-NEWCASTLE'!AJ108</f>
        <v>0</v>
      </c>
      <c r="L167" s="494">
        <f>+'408-NEWCASTLE'!AO108</f>
        <v>0</v>
      </c>
      <c r="M167" s="495">
        <f>+'408-NEWCASTLE'!R108</f>
        <v>0</v>
      </c>
      <c r="V167" s="493" t="str">
        <f t="shared" si="4"/>
        <v>Newcastle</v>
      </c>
      <c r="Y167" s="494">
        <f>+'408-NEWCASTLE'!$AP$3</f>
        <v>0</v>
      </c>
      <c r="Z167" s="493">
        <f>+'408-NEWCASTLE'!A$28</f>
        <v>0</v>
      </c>
      <c r="AA167" s="493">
        <f>+'408-NEWCASTLE'!G$28</f>
        <v>0</v>
      </c>
    </row>
    <row r="168" spans="1:27" hidden="1" x14ac:dyDescent="0.35">
      <c r="A168" s="493">
        <f>+'408-NEWCASTLE'!C109</f>
        <v>0</v>
      </c>
      <c r="B168" s="493">
        <f>+'408-NEWCASTLE'!H109</f>
        <v>0</v>
      </c>
      <c r="C168" s="496" t="e">
        <f>IFERROR(VLOOKUP(+'408-NEWCASTLE'!AP$8,localidades,2,FALSE),VLOOKUP('408-NEWCASTLE'!AP$5,district_codes,2,FALSE))</f>
        <v>#N/A</v>
      </c>
      <c r="D168" s="493">
        <f>+'408-NEWCASTLE'!W109</f>
        <v>0</v>
      </c>
      <c r="E168" s="494">
        <f>+'408-NEWCASTLE'!M109</f>
        <v>0</v>
      </c>
      <c r="F168" s="495">
        <f>+'408-NEWCASTLE'!O109</f>
        <v>0</v>
      </c>
      <c r="H168" s="494" t="s">
        <v>3125</v>
      </c>
      <c r="I168" s="494" t="e">
        <f t="shared" si="3"/>
        <v>#N/A</v>
      </c>
      <c r="J168" s="632">
        <f>'408-NEWCASTLE'!AP$8</f>
        <v>0</v>
      </c>
      <c r="K168" s="494">
        <f>+'408-NEWCASTLE'!AJ109</f>
        <v>0</v>
      </c>
      <c r="L168" s="494">
        <f>+'408-NEWCASTLE'!AO109</f>
        <v>0</v>
      </c>
      <c r="M168" s="495">
        <f>+'408-NEWCASTLE'!R109</f>
        <v>0</v>
      </c>
      <c r="V168" s="493" t="str">
        <f t="shared" si="4"/>
        <v>Newcastle</v>
      </c>
      <c r="Y168" s="494">
        <f>+'408-NEWCASTLE'!$AP$3</f>
        <v>0</v>
      </c>
      <c r="Z168" s="493">
        <f>+'408-NEWCASTLE'!A$28</f>
        <v>0</v>
      </c>
      <c r="AA168" s="493">
        <f>+'408-NEWCASTLE'!G$28</f>
        <v>0</v>
      </c>
    </row>
    <row r="169" spans="1:27" hidden="1" x14ac:dyDescent="0.35">
      <c r="A169" s="493">
        <f>+'408-NEWCASTLE'!C110</f>
        <v>0</v>
      </c>
      <c r="B169" s="493">
        <f>+'408-NEWCASTLE'!H110</f>
        <v>0</v>
      </c>
      <c r="C169" s="496" t="e">
        <f>IFERROR(VLOOKUP(+'408-NEWCASTLE'!AP$8,localidades,2,FALSE),VLOOKUP('408-NEWCASTLE'!AP$5,district_codes,2,FALSE))</f>
        <v>#N/A</v>
      </c>
      <c r="D169" s="493">
        <f>+'408-NEWCASTLE'!W110</f>
        <v>0</v>
      </c>
      <c r="E169" s="494">
        <f>+'408-NEWCASTLE'!M110</f>
        <v>0</v>
      </c>
      <c r="F169" s="495">
        <f>+'408-NEWCASTLE'!O110</f>
        <v>0</v>
      </c>
      <c r="H169" s="494" t="s">
        <v>3125</v>
      </c>
      <c r="I169" s="494" t="e">
        <f t="shared" si="3"/>
        <v>#N/A</v>
      </c>
      <c r="J169" s="632">
        <f>'408-NEWCASTLE'!AP$8</f>
        <v>0</v>
      </c>
      <c r="K169" s="494">
        <f>+'408-NEWCASTLE'!AJ110</f>
        <v>0</v>
      </c>
      <c r="L169" s="494">
        <f>+'408-NEWCASTLE'!AO110</f>
        <v>0</v>
      </c>
      <c r="M169" s="495">
        <f>+'408-NEWCASTLE'!R110</f>
        <v>0</v>
      </c>
      <c r="V169" s="493" t="str">
        <f t="shared" si="4"/>
        <v>Newcastle</v>
      </c>
      <c r="Y169" s="494">
        <f>+'408-NEWCASTLE'!$AP$3</f>
        <v>0</v>
      </c>
      <c r="Z169" s="493">
        <f>+'408-NEWCASTLE'!A$28</f>
        <v>0</v>
      </c>
      <c r="AA169" s="493">
        <f>+'408-NEWCASTLE'!G$28</f>
        <v>0</v>
      </c>
    </row>
    <row r="170" spans="1:27" hidden="1" x14ac:dyDescent="0.35">
      <c r="A170" s="493">
        <f>+'408-NEWCASTLE'!C111</f>
        <v>0</v>
      </c>
      <c r="B170" s="493">
        <f>+'408-NEWCASTLE'!H111</f>
        <v>0</v>
      </c>
      <c r="C170" s="496" t="e">
        <f>IFERROR(VLOOKUP(+'408-NEWCASTLE'!AP$8,localidades,2,FALSE),VLOOKUP('408-NEWCASTLE'!AP$5,district_codes,2,FALSE))</f>
        <v>#N/A</v>
      </c>
      <c r="D170" s="493">
        <f>+'408-NEWCASTLE'!W111</f>
        <v>0</v>
      </c>
      <c r="E170" s="494">
        <f>+'408-NEWCASTLE'!M111</f>
        <v>0</v>
      </c>
      <c r="F170" s="495">
        <f>+'408-NEWCASTLE'!O111</f>
        <v>0</v>
      </c>
      <c r="H170" s="494" t="s">
        <v>3125</v>
      </c>
      <c r="I170" s="494" t="e">
        <f t="shared" si="3"/>
        <v>#N/A</v>
      </c>
      <c r="J170" s="632">
        <f>'408-NEWCASTLE'!AP$8</f>
        <v>0</v>
      </c>
      <c r="K170" s="494">
        <f>+'408-NEWCASTLE'!AJ111</f>
        <v>0</v>
      </c>
      <c r="L170" s="494">
        <f>+'408-NEWCASTLE'!AO111</f>
        <v>0</v>
      </c>
      <c r="M170" s="495">
        <f>+'408-NEWCASTLE'!R111</f>
        <v>0</v>
      </c>
      <c r="V170" s="493" t="str">
        <f t="shared" si="4"/>
        <v>Newcastle</v>
      </c>
      <c r="Y170" s="494">
        <f>+'408-NEWCASTLE'!$AP$3</f>
        <v>0</v>
      </c>
      <c r="Z170" s="493">
        <f>+'408-NEWCASTLE'!A$28</f>
        <v>0</v>
      </c>
      <c r="AA170" s="493">
        <f>+'408-NEWCASTLE'!G$28</f>
        <v>0</v>
      </c>
    </row>
    <row r="171" spans="1:27" hidden="1" x14ac:dyDescent="0.35">
      <c r="A171" s="493">
        <f>+'408-NEWCASTLE'!C112</f>
        <v>0</v>
      </c>
      <c r="B171" s="493">
        <f>+'408-NEWCASTLE'!H112</f>
        <v>0</v>
      </c>
      <c r="C171" s="496" t="e">
        <f>IFERROR(VLOOKUP(+'408-NEWCASTLE'!AP$8,localidades,2,FALSE),VLOOKUP('408-NEWCASTLE'!AP$5,district_codes,2,FALSE))</f>
        <v>#N/A</v>
      </c>
      <c r="D171" s="493">
        <f>+'408-NEWCASTLE'!W112</f>
        <v>0</v>
      </c>
      <c r="E171" s="494">
        <f>+'408-NEWCASTLE'!M112</f>
        <v>0</v>
      </c>
      <c r="F171" s="495">
        <f>+'408-NEWCASTLE'!O112</f>
        <v>0</v>
      </c>
      <c r="H171" s="494" t="s">
        <v>3125</v>
      </c>
      <c r="I171" s="494" t="e">
        <f t="shared" si="3"/>
        <v>#N/A</v>
      </c>
      <c r="J171" s="632">
        <f>'408-NEWCASTLE'!AP$8</f>
        <v>0</v>
      </c>
      <c r="K171" s="494">
        <f>+'408-NEWCASTLE'!AJ112</f>
        <v>0</v>
      </c>
      <c r="L171" s="494">
        <f>+'408-NEWCASTLE'!AO112</f>
        <v>0</v>
      </c>
      <c r="M171" s="495">
        <f>+'408-NEWCASTLE'!R112</f>
        <v>0</v>
      </c>
      <c r="V171" s="493" t="str">
        <f t="shared" si="4"/>
        <v>Newcastle</v>
      </c>
      <c r="Y171" s="494">
        <f>+'408-NEWCASTLE'!$AP$3</f>
        <v>0</v>
      </c>
      <c r="Z171" s="493">
        <f>+'408-NEWCASTLE'!A$28</f>
        <v>0</v>
      </c>
      <c r="AA171" s="493">
        <f>+'408-NEWCASTLE'!G$28</f>
        <v>0</v>
      </c>
    </row>
    <row r="172" spans="1:27" hidden="1" x14ac:dyDescent="0.35">
      <c r="A172" s="493">
        <f>+'408-NEWCASTLE'!C113</f>
        <v>0</v>
      </c>
      <c r="B172" s="493">
        <f>+'408-NEWCASTLE'!H113</f>
        <v>0</v>
      </c>
      <c r="C172" s="496" t="e">
        <f>IFERROR(VLOOKUP(+'408-NEWCASTLE'!AP$8,localidades,2,FALSE),VLOOKUP('408-NEWCASTLE'!AP$5,district_codes,2,FALSE))</f>
        <v>#N/A</v>
      </c>
      <c r="D172" s="493">
        <f>+'408-NEWCASTLE'!W113</f>
        <v>0</v>
      </c>
      <c r="E172" s="494">
        <f>+'408-NEWCASTLE'!M113</f>
        <v>0</v>
      </c>
      <c r="F172" s="495">
        <f>+'408-NEWCASTLE'!O113</f>
        <v>0</v>
      </c>
      <c r="H172" s="494" t="s">
        <v>3125</v>
      </c>
      <c r="I172" s="494" t="e">
        <f t="shared" si="3"/>
        <v>#N/A</v>
      </c>
      <c r="J172" s="632">
        <f>'408-NEWCASTLE'!AP$8</f>
        <v>0</v>
      </c>
      <c r="K172" s="494">
        <f>+'408-NEWCASTLE'!AJ113</f>
        <v>0</v>
      </c>
      <c r="L172" s="494">
        <f>+'408-NEWCASTLE'!AO113</f>
        <v>0</v>
      </c>
      <c r="M172" s="495">
        <f>+'408-NEWCASTLE'!R113</f>
        <v>0</v>
      </c>
      <c r="V172" s="493" t="str">
        <f t="shared" si="4"/>
        <v>Newcastle</v>
      </c>
      <c r="Y172" s="494">
        <f>+'408-NEWCASTLE'!$AP$3</f>
        <v>0</v>
      </c>
      <c r="Z172" s="493">
        <f>+'408-NEWCASTLE'!A$28</f>
        <v>0</v>
      </c>
      <c r="AA172" s="493">
        <f>+'408-NEWCASTLE'!G$28</f>
        <v>0</v>
      </c>
    </row>
    <row r="173" spans="1:27" hidden="1" x14ac:dyDescent="0.35">
      <c r="A173" s="493">
        <f>+'408-NEWCASTLE'!C114</f>
        <v>0</v>
      </c>
      <c r="B173" s="493">
        <f>+'408-NEWCASTLE'!H114</f>
        <v>0</v>
      </c>
      <c r="C173" s="496" t="e">
        <f>IFERROR(VLOOKUP(+'408-NEWCASTLE'!AP$8,localidades,2,FALSE),VLOOKUP('408-NEWCASTLE'!AP$5,district_codes,2,FALSE))</f>
        <v>#N/A</v>
      </c>
      <c r="D173" s="493">
        <f>+'408-NEWCASTLE'!W114</f>
        <v>0</v>
      </c>
      <c r="E173" s="494">
        <f>+'408-NEWCASTLE'!M114</f>
        <v>0</v>
      </c>
      <c r="F173" s="495">
        <f>+'408-NEWCASTLE'!O114</f>
        <v>0</v>
      </c>
      <c r="H173" s="494" t="s">
        <v>3125</v>
      </c>
      <c r="I173" s="494" t="e">
        <f t="shared" si="3"/>
        <v>#N/A</v>
      </c>
      <c r="J173" s="632">
        <f>'408-NEWCASTLE'!AP$8</f>
        <v>0</v>
      </c>
      <c r="K173" s="494">
        <f>+'408-NEWCASTLE'!AJ114</f>
        <v>0</v>
      </c>
      <c r="L173" s="494">
        <f>+'408-NEWCASTLE'!AO114</f>
        <v>0</v>
      </c>
      <c r="M173" s="495">
        <f>+'408-NEWCASTLE'!R114</f>
        <v>0</v>
      </c>
      <c r="V173" s="493" t="str">
        <f t="shared" si="4"/>
        <v>Newcastle</v>
      </c>
      <c r="Y173" s="494">
        <f>+'408-NEWCASTLE'!$AP$3</f>
        <v>0</v>
      </c>
      <c r="Z173" s="493">
        <f>+'408-NEWCASTLE'!A$28</f>
        <v>0</v>
      </c>
      <c r="AA173" s="493">
        <f>+'408-NEWCASTLE'!G$28</f>
        <v>0</v>
      </c>
    </row>
    <row r="174" spans="1:27" hidden="1" x14ac:dyDescent="0.35">
      <c r="A174" s="493">
        <f>+'408-NEWCASTLE'!C115</f>
        <v>0</v>
      </c>
      <c r="B174" s="493">
        <f>+'408-NEWCASTLE'!H115</f>
        <v>0</v>
      </c>
      <c r="C174" s="496" t="e">
        <f>IFERROR(VLOOKUP(+'408-NEWCASTLE'!AP$8,localidades,2,FALSE),VLOOKUP('408-NEWCASTLE'!AP$5,district_codes,2,FALSE))</f>
        <v>#N/A</v>
      </c>
      <c r="D174" s="493">
        <f>+'408-NEWCASTLE'!W115</f>
        <v>0</v>
      </c>
      <c r="E174" s="494">
        <f>+'408-NEWCASTLE'!M115</f>
        <v>0</v>
      </c>
      <c r="F174" s="495">
        <f>+'408-NEWCASTLE'!O115</f>
        <v>0</v>
      </c>
      <c r="H174" s="494" t="s">
        <v>3125</v>
      </c>
      <c r="I174" s="494" t="e">
        <f t="shared" si="3"/>
        <v>#N/A</v>
      </c>
      <c r="J174" s="632">
        <f>'408-NEWCASTLE'!AP$8</f>
        <v>0</v>
      </c>
      <c r="K174" s="494">
        <f>+'408-NEWCASTLE'!AJ115</f>
        <v>0</v>
      </c>
      <c r="L174" s="494">
        <f>+'408-NEWCASTLE'!AO115</f>
        <v>0</v>
      </c>
      <c r="M174" s="495">
        <f>+'408-NEWCASTLE'!R115</f>
        <v>0</v>
      </c>
      <c r="V174" s="493" t="str">
        <f t="shared" si="4"/>
        <v>Newcastle</v>
      </c>
      <c r="Y174" s="494">
        <f>+'408-NEWCASTLE'!$AP$3</f>
        <v>0</v>
      </c>
      <c r="Z174" s="493">
        <f>+'408-NEWCASTLE'!A$28</f>
        <v>0</v>
      </c>
      <c r="AA174" s="493">
        <f>+'408-NEWCASTLE'!G$28</f>
        <v>0</v>
      </c>
    </row>
    <row r="175" spans="1:27" hidden="1" x14ac:dyDescent="0.35">
      <c r="A175" s="493">
        <f>+'408-NEWCASTLE'!C116</f>
        <v>0</v>
      </c>
      <c r="B175" s="493">
        <f>+'408-NEWCASTLE'!H116</f>
        <v>0</v>
      </c>
      <c r="C175" s="496" t="e">
        <f>IFERROR(VLOOKUP(+'408-NEWCASTLE'!AP$8,localidades,2,FALSE),VLOOKUP('408-NEWCASTLE'!AP$5,district_codes,2,FALSE))</f>
        <v>#N/A</v>
      </c>
      <c r="D175" s="493">
        <f>+'408-NEWCASTLE'!W116</f>
        <v>0</v>
      </c>
      <c r="E175" s="494">
        <f>+'408-NEWCASTLE'!M116</f>
        <v>0</v>
      </c>
      <c r="F175" s="495">
        <f>+'408-NEWCASTLE'!O116</f>
        <v>0</v>
      </c>
      <c r="H175" s="494" t="s">
        <v>3125</v>
      </c>
      <c r="I175" s="494" t="e">
        <f t="shared" si="3"/>
        <v>#N/A</v>
      </c>
      <c r="J175" s="632">
        <f>'408-NEWCASTLE'!AP$8</f>
        <v>0</v>
      </c>
      <c r="K175" s="494">
        <f>+'408-NEWCASTLE'!AJ116</f>
        <v>0</v>
      </c>
      <c r="L175" s="494">
        <f>+'408-NEWCASTLE'!AO116</f>
        <v>0</v>
      </c>
      <c r="M175" s="495">
        <f>+'408-NEWCASTLE'!R116</f>
        <v>0</v>
      </c>
      <c r="V175" s="493" t="str">
        <f t="shared" si="4"/>
        <v>Newcastle</v>
      </c>
      <c r="Y175" s="494">
        <f>+'408-NEWCASTLE'!$AP$3</f>
        <v>0</v>
      </c>
      <c r="Z175" s="493">
        <f>+'408-NEWCASTLE'!A$28</f>
        <v>0</v>
      </c>
      <c r="AA175" s="493">
        <f>+'408-NEWCASTLE'!G$28</f>
        <v>0</v>
      </c>
    </row>
    <row r="176" spans="1:27" hidden="1" x14ac:dyDescent="0.35">
      <c r="A176" s="493">
        <f>+'408-NEWCASTLE'!C117</f>
        <v>0</v>
      </c>
      <c r="B176" s="493">
        <f>+'408-NEWCASTLE'!H117</f>
        <v>0</v>
      </c>
      <c r="C176" s="496" t="e">
        <f>IFERROR(VLOOKUP(+'408-NEWCASTLE'!AP$8,localidades,2,FALSE),VLOOKUP('408-NEWCASTLE'!AP$5,district_codes,2,FALSE))</f>
        <v>#N/A</v>
      </c>
      <c r="D176" s="493">
        <f>+'408-NEWCASTLE'!W117</f>
        <v>0</v>
      </c>
      <c r="E176" s="494">
        <f>+'408-NEWCASTLE'!M117</f>
        <v>0</v>
      </c>
      <c r="F176" s="495">
        <f>+'408-NEWCASTLE'!O117</f>
        <v>0</v>
      </c>
      <c r="H176" s="494" t="s">
        <v>3125</v>
      </c>
      <c r="I176" s="494" t="e">
        <f t="shared" si="3"/>
        <v>#N/A</v>
      </c>
      <c r="J176" s="632">
        <f>'408-NEWCASTLE'!AP$8</f>
        <v>0</v>
      </c>
      <c r="K176" s="494">
        <f>+'408-NEWCASTLE'!AJ117</f>
        <v>0</v>
      </c>
      <c r="L176" s="494">
        <f>+'408-NEWCASTLE'!AO117</f>
        <v>0</v>
      </c>
      <c r="M176" s="495">
        <f>+'408-NEWCASTLE'!R117</f>
        <v>0</v>
      </c>
      <c r="V176" s="493" t="str">
        <f t="shared" si="4"/>
        <v>Newcastle</v>
      </c>
      <c r="Y176" s="494">
        <f>+'408-NEWCASTLE'!$AP$3</f>
        <v>0</v>
      </c>
      <c r="Z176" s="493">
        <f>+'408-NEWCASTLE'!A$28</f>
        <v>0</v>
      </c>
      <c r="AA176" s="493">
        <f>+'408-NEWCASTLE'!G$28</f>
        <v>0</v>
      </c>
    </row>
    <row r="177" spans="1:27" hidden="1" x14ac:dyDescent="0.35">
      <c r="A177" s="493">
        <f>+'408-NEWCASTLE'!C118</f>
        <v>0</v>
      </c>
      <c r="B177" s="493">
        <f>+'408-NEWCASTLE'!H118</f>
        <v>0</v>
      </c>
      <c r="C177" s="496" t="e">
        <f>IFERROR(VLOOKUP(+'408-NEWCASTLE'!AP$8,localidades,2,FALSE),VLOOKUP('408-NEWCASTLE'!AP$5,district_codes,2,FALSE))</f>
        <v>#N/A</v>
      </c>
      <c r="D177" s="493">
        <f>+'408-NEWCASTLE'!W118</f>
        <v>0</v>
      </c>
      <c r="E177" s="494">
        <f>+'408-NEWCASTLE'!M118</f>
        <v>0</v>
      </c>
      <c r="F177" s="495">
        <f>+'408-NEWCASTLE'!O118</f>
        <v>0</v>
      </c>
      <c r="H177" s="494" t="s">
        <v>3125</v>
      </c>
      <c r="I177" s="494" t="e">
        <f t="shared" si="3"/>
        <v>#N/A</v>
      </c>
      <c r="J177" s="632">
        <f>'408-NEWCASTLE'!AP$8</f>
        <v>0</v>
      </c>
      <c r="K177" s="494">
        <f>+'408-NEWCASTLE'!AJ118</f>
        <v>0</v>
      </c>
      <c r="L177" s="494">
        <f>+'408-NEWCASTLE'!AO118</f>
        <v>0</v>
      </c>
      <c r="M177" s="495">
        <f>+'408-NEWCASTLE'!R118</f>
        <v>0</v>
      </c>
      <c r="V177" s="493" t="str">
        <f t="shared" si="4"/>
        <v>Newcastle</v>
      </c>
      <c r="Y177" s="494">
        <f>+'408-NEWCASTLE'!$AP$3</f>
        <v>0</v>
      </c>
      <c r="Z177" s="493">
        <f>+'408-NEWCASTLE'!A$28</f>
        <v>0</v>
      </c>
      <c r="AA177" s="493">
        <f>+'408-NEWCASTLE'!G$28</f>
        <v>0</v>
      </c>
    </row>
    <row r="178" spans="1:27" hidden="1" x14ac:dyDescent="0.35">
      <c r="A178" s="493">
        <f>+'408-NEWCASTLE'!C119</f>
        <v>0</v>
      </c>
      <c r="B178" s="493">
        <f>+'408-NEWCASTLE'!H119</f>
        <v>0</v>
      </c>
      <c r="C178" s="496" t="e">
        <f>IFERROR(VLOOKUP(+'408-NEWCASTLE'!AP$8,localidades,2,FALSE),VLOOKUP('408-NEWCASTLE'!AP$5,district_codes,2,FALSE))</f>
        <v>#N/A</v>
      </c>
      <c r="D178" s="493">
        <f>+'408-NEWCASTLE'!W119</f>
        <v>0</v>
      </c>
      <c r="E178" s="494">
        <f>+'408-NEWCASTLE'!M119</f>
        <v>0</v>
      </c>
      <c r="F178" s="495">
        <f>+'408-NEWCASTLE'!O119</f>
        <v>0</v>
      </c>
      <c r="H178" s="494" t="s">
        <v>3125</v>
      </c>
      <c r="I178" s="494" t="e">
        <f t="shared" si="3"/>
        <v>#N/A</v>
      </c>
      <c r="J178" s="632">
        <f>'408-NEWCASTLE'!AP$8</f>
        <v>0</v>
      </c>
      <c r="K178" s="494">
        <f>+'408-NEWCASTLE'!AJ119</f>
        <v>0</v>
      </c>
      <c r="L178" s="494">
        <f>+'408-NEWCASTLE'!AO119</f>
        <v>0</v>
      </c>
      <c r="M178" s="495">
        <f>+'408-NEWCASTLE'!R119</f>
        <v>0</v>
      </c>
      <c r="V178" s="493" t="str">
        <f t="shared" si="4"/>
        <v>Newcastle</v>
      </c>
      <c r="Y178" s="494">
        <f>+'408-NEWCASTLE'!$AP$3</f>
        <v>0</v>
      </c>
      <c r="Z178" s="493">
        <f>+'408-NEWCASTLE'!A$28</f>
        <v>0</v>
      </c>
      <c r="AA178" s="493">
        <f>+'408-NEWCASTLE'!G$28</f>
        <v>0</v>
      </c>
    </row>
    <row r="179" spans="1:27" hidden="1" x14ac:dyDescent="0.35">
      <c r="A179" s="493">
        <f>+'408-NEWCASTLE'!C120</f>
        <v>0</v>
      </c>
      <c r="B179" s="493">
        <f>+'408-NEWCASTLE'!H120</f>
        <v>0</v>
      </c>
      <c r="C179" s="496" t="e">
        <f>IFERROR(VLOOKUP(+'408-NEWCASTLE'!AP$8,localidades,2,FALSE),VLOOKUP('408-NEWCASTLE'!AP$5,district_codes,2,FALSE))</f>
        <v>#N/A</v>
      </c>
      <c r="D179" s="493">
        <f>+'408-NEWCASTLE'!W120</f>
        <v>0</v>
      </c>
      <c r="E179" s="494">
        <f>+'408-NEWCASTLE'!M120</f>
        <v>0</v>
      </c>
      <c r="F179" s="495">
        <f>+'408-NEWCASTLE'!O120</f>
        <v>0</v>
      </c>
      <c r="H179" s="494" t="s">
        <v>3125</v>
      </c>
      <c r="I179" s="494" t="e">
        <f t="shared" si="3"/>
        <v>#N/A</v>
      </c>
      <c r="J179" s="632">
        <f>'408-NEWCASTLE'!AP$8</f>
        <v>0</v>
      </c>
      <c r="K179" s="494">
        <f>+'408-NEWCASTLE'!AJ120</f>
        <v>0</v>
      </c>
      <c r="L179" s="494">
        <f>+'408-NEWCASTLE'!AO120</f>
        <v>0</v>
      </c>
      <c r="M179" s="495">
        <f>+'408-NEWCASTLE'!R120</f>
        <v>0</v>
      </c>
      <c r="V179" s="493" t="str">
        <f t="shared" si="4"/>
        <v>Newcastle</v>
      </c>
      <c r="Y179" s="494">
        <f>+'408-NEWCASTLE'!$AP$3</f>
        <v>0</v>
      </c>
      <c r="Z179" s="493">
        <f>+'408-NEWCASTLE'!A$28</f>
        <v>0</v>
      </c>
      <c r="AA179" s="493">
        <f>+'408-NEWCASTLE'!G$28</f>
        <v>0</v>
      </c>
    </row>
    <row r="180" spans="1:27" hidden="1" x14ac:dyDescent="0.35">
      <c r="A180" s="493">
        <f>+'408-NEWCASTLE'!C121</f>
        <v>0</v>
      </c>
      <c r="B180" s="493">
        <f>+'408-NEWCASTLE'!H121</f>
        <v>0</v>
      </c>
      <c r="C180" s="496" t="e">
        <f>IFERROR(VLOOKUP(+'408-NEWCASTLE'!AP$8,localidades,2,FALSE),VLOOKUP('408-NEWCASTLE'!AP$5,district_codes,2,FALSE))</f>
        <v>#N/A</v>
      </c>
      <c r="D180" s="493">
        <f>+'408-NEWCASTLE'!W121</f>
        <v>0</v>
      </c>
      <c r="E180" s="494">
        <f>+'408-NEWCASTLE'!M121</f>
        <v>0</v>
      </c>
      <c r="F180" s="495">
        <f>+'408-NEWCASTLE'!O121</f>
        <v>0</v>
      </c>
      <c r="H180" s="494" t="s">
        <v>3125</v>
      </c>
      <c r="I180" s="494" t="e">
        <f t="shared" si="3"/>
        <v>#N/A</v>
      </c>
      <c r="J180" s="632">
        <f>'408-NEWCASTLE'!AP$8</f>
        <v>0</v>
      </c>
      <c r="K180" s="494">
        <f>+'408-NEWCASTLE'!AJ121</f>
        <v>0</v>
      </c>
      <c r="L180" s="494">
        <f>+'408-NEWCASTLE'!AO121</f>
        <v>0</v>
      </c>
      <c r="M180" s="495">
        <f>+'408-NEWCASTLE'!R121</f>
        <v>0</v>
      </c>
      <c r="V180" s="493" t="str">
        <f t="shared" si="4"/>
        <v>Newcastle</v>
      </c>
      <c r="Y180" s="494">
        <f>+'408-NEWCASTLE'!$AP$3</f>
        <v>0</v>
      </c>
      <c r="Z180" s="493">
        <f>+'408-NEWCASTLE'!A$28</f>
        <v>0</v>
      </c>
      <c r="AA180" s="493">
        <f>+'408-NEWCASTLE'!G$28</f>
        <v>0</v>
      </c>
    </row>
    <row r="181" spans="1:27" hidden="1" x14ac:dyDescent="0.35">
      <c r="A181" s="493">
        <f>+'408-NEWCASTLE'!C122</f>
        <v>0</v>
      </c>
      <c r="B181" s="493">
        <f>+'408-NEWCASTLE'!H122</f>
        <v>0</v>
      </c>
      <c r="C181" s="496" t="e">
        <f>IFERROR(VLOOKUP(+'408-NEWCASTLE'!AP$8,localidades,2,FALSE),VLOOKUP('408-NEWCASTLE'!AP$5,district_codes,2,FALSE))</f>
        <v>#N/A</v>
      </c>
      <c r="D181" s="493">
        <f>+'408-NEWCASTLE'!W122</f>
        <v>0</v>
      </c>
      <c r="E181" s="494">
        <f>+'408-NEWCASTLE'!M122</f>
        <v>0</v>
      </c>
      <c r="F181" s="495">
        <f>+'408-NEWCASTLE'!O122</f>
        <v>0</v>
      </c>
      <c r="H181" s="494" t="s">
        <v>3125</v>
      </c>
      <c r="I181" s="494" t="e">
        <f t="shared" si="3"/>
        <v>#N/A</v>
      </c>
      <c r="J181" s="632">
        <f>'408-NEWCASTLE'!AP$8</f>
        <v>0</v>
      </c>
      <c r="K181" s="494">
        <f>+'408-NEWCASTLE'!AJ122</f>
        <v>0</v>
      </c>
      <c r="L181" s="494">
        <f>+'408-NEWCASTLE'!AO122</f>
        <v>0</v>
      </c>
      <c r="M181" s="495">
        <f>+'408-NEWCASTLE'!R122</f>
        <v>0</v>
      </c>
      <c r="V181" s="493" t="str">
        <f t="shared" si="4"/>
        <v>Newcastle</v>
      </c>
      <c r="Y181" s="494">
        <f>+'408-NEWCASTLE'!$AP$3</f>
        <v>0</v>
      </c>
      <c r="Z181" s="493">
        <f>+'408-NEWCASTLE'!A$28</f>
        <v>0</v>
      </c>
      <c r="AA181" s="493">
        <f>+'408-NEWCASTLE'!G$28</f>
        <v>0</v>
      </c>
    </row>
    <row r="182" spans="1:27" hidden="1" x14ac:dyDescent="0.35">
      <c r="A182" s="493">
        <f>+'408-NEWCASTLE'!C123</f>
        <v>0</v>
      </c>
      <c r="B182" s="493">
        <f>+'408-NEWCASTLE'!H123</f>
        <v>0</v>
      </c>
      <c r="C182" s="496" t="e">
        <f>IFERROR(VLOOKUP(+'408-NEWCASTLE'!AP$8,localidades,2,FALSE),VLOOKUP('408-NEWCASTLE'!AP$5,district_codes,2,FALSE))</f>
        <v>#N/A</v>
      </c>
      <c r="D182" s="493">
        <f>+'408-NEWCASTLE'!W123</f>
        <v>0</v>
      </c>
      <c r="E182" s="494">
        <f>+'408-NEWCASTLE'!M123</f>
        <v>0</v>
      </c>
      <c r="F182" s="495">
        <f>+'408-NEWCASTLE'!O123</f>
        <v>0</v>
      </c>
      <c r="H182" s="494" t="s">
        <v>3125</v>
      </c>
      <c r="I182" s="494" t="e">
        <f t="shared" si="3"/>
        <v>#N/A</v>
      </c>
      <c r="J182" s="632">
        <f>'408-NEWCASTLE'!AP$8</f>
        <v>0</v>
      </c>
      <c r="K182" s="494">
        <f>+'408-NEWCASTLE'!AJ123</f>
        <v>0</v>
      </c>
      <c r="L182" s="494">
        <f>+'408-NEWCASTLE'!AO123</f>
        <v>0</v>
      </c>
      <c r="M182" s="495">
        <f>+'408-NEWCASTLE'!R123</f>
        <v>0</v>
      </c>
      <c r="V182" s="493" t="str">
        <f t="shared" si="4"/>
        <v>Newcastle</v>
      </c>
      <c r="Y182" s="494">
        <f>+'408-NEWCASTLE'!$AP$3</f>
        <v>0</v>
      </c>
      <c r="Z182" s="493">
        <f>+'408-NEWCASTLE'!A$28</f>
        <v>0</v>
      </c>
      <c r="AA182" s="493">
        <f>+'408-NEWCASTLE'!G$28</f>
        <v>0</v>
      </c>
    </row>
    <row r="183" spans="1:27" hidden="1" x14ac:dyDescent="0.35">
      <c r="A183" s="493">
        <f>+'408-NEWCASTLE'!C124</f>
        <v>0</v>
      </c>
      <c r="B183" s="493">
        <f>+'408-NEWCASTLE'!H124</f>
        <v>0</v>
      </c>
      <c r="C183" s="496" t="e">
        <f>IFERROR(VLOOKUP(+'408-NEWCASTLE'!AP$8,localidades,2,FALSE),VLOOKUP('408-NEWCASTLE'!AP$5,district_codes,2,FALSE))</f>
        <v>#N/A</v>
      </c>
      <c r="D183" s="493">
        <f>+'408-NEWCASTLE'!W124</f>
        <v>0</v>
      </c>
      <c r="E183" s="494">
        <f>+'408-NEWCASTLE'!M124</f>
        <v>0</v>
      </c>
      <c r="F183" s="495">
        <f>+'408-NEWCASTLE'!O124</f>
        <v>0</v>
      </c>
      <c r="H183" s="494" t="s">
        <v>3125</v>
      </c>
      <c r="I183" s="494" t="e">
        <f t="shared" si="3"/>
        <v>#N/A</v>
      </c>
      <c r="J183" s="632">
        <f>'408-NEWCASTLE'!AP$8</f>
        <v>0</v>
      </c>
      <c r="K183" s="494">
        <f>+'408-NEWCASTLE'!AJ124</f>
        <v>0</v>
      </c>
      <c r="L183" s="494">
        <f>+'408-NEWCASTLE'!AO124</f>
        <v>0</v>
      </c>
      <c r="M183" s="495">
        <f>+'408-NEWCASTLE'!R124</f>
        <v>0</v>
      </c>
      <c r="V183" s="493" t="str">
        <f t="shared" si="4"/>
        <v>Newcastle</v>
      </c>
      <c r="Y183" s="494">
        <f>+'408-NEWCASTLE'!$AP$3</f>
        <v>0</v>
      </c>
      <c r="Z183" s="493">
        <f>+'408-NEWCASTLE'!A$28</f>
        <v>0</v>
      </c>
      <c r="AA183" s="493">
        <f>+'408-NEWCASTLE'!G$28</f>
        <v>0</v>
      </c>
    </row>
    <row r="184" spans="1:27" hidden="1" x14ac:dyDescent="0.35">
      <c r="A184" s="493">
        <f>+'408-NEWCASTLE'!C125</f>
        <v>0</v>
      </c>
      <c r="B184" s="493">
        <f>+'408-NEWCASTLE'!H125</f>
        <v>0</v>
      </c>
      <c r="C184" s="496" t="e">
        <f>IFERROR(VLOOKUP(+'408-NEWCASTLE'!AP$8,localidades,2,FALSE),VLOOKUP('408-NEWCASTLE'!AP$5,district_codes,2,FALSE))</f>
        <v>#N/A</v>
      </c>
      <c r="D184" s="493">
        <f>+'408-NEWCASTLE'!W125</f>
        <v>0</v>
      </c>
      <c r="E184" s="494">
        <f>+'408-NEWCASTLE'!M125</f>
        <v>0</v>
      </c>
      <c r="F184" s="495">
        <f>+'408-NEWCASTLE'!O125</f>
        <v>0</v>
      </c>
      <c r="H184" s="494" t="s">
        <v>3125</v>
      </c>
      <c r="I184" s="494" t="e">
        <f t="shared" si="3"/>
        <v>#N/A</v>
      </c>
      <c r="J184" s="632">
        <f>'408-NEWCASTLE'!AP$8</f>
        <v>0</v>
      </c>
      <c r="K184" s="494">
        <f>+'408-NEWCASTLE'!AJ125</f>
        <v>0</v>
      </c>
      <c r="L184" s="494">
        <f>+'408-NEWCASTLE'!AO125</f>
        <v>0</v>
      </c>
      <c r="M184" s="495">
        <f>+'408-NEWCASTLE'!R125</f>
        <v>0</v>
      </c>
      <c r="V184" s="493" t="str">
        <f t="shared" si="4"/>
        <v>Newcastle</v>
      </c>
      <c r="Y184" s="494">
        <f>+'408-NEWCASTLE'!$AP$3</f>
        <v>0</v>
      </c>
      <c r="Z184" s="493">
        <f>+'408-NEWCASTLE'!A$28</f>
        <v>0</v>
      </c>
      <c r="AA184" s="493">
        <f>+'408-NEWCASTLE'!G$28</f>
        <v>0</v>
      </c>
    </row>
    <row r="185" spans="1:27" hidden="1" x14ac:dyDescent="0.35">
      <c r="A185" s="493">
        <f>+'408-NEWCASTLE'!C126</f>
        <v>0</v>
      </c>
      <c r="B185" s="493">
        <f>+'408-NEWCASTLE'!H126</f>
        <v>0</v>
      </c>
      <c r="C185" s="496" t="e">
        <f>IFERROR(VLOOKUP(+'408-NEWCASTLE'!AP$8,localidades,2,FALSE),VLOOKUP('408-NEWCASTLE'!AP$5,district_codes,2,FALSE))</f>
        <v>#N/A</v>
      </c>
      <c r="D185" s="493">
        <f>+'408-NEWCASTLE'!W126</f>
        <v>0</v>
      </c>
      <c r="E185" s="494">
        <f>+'408-NEWCASTLE'!M126</f>
        <v>0</v>
      </c>
      <c r="F185" s="495">
        <f>+'408-NEWCASTLE'!O126</f>
        <v>0</v>
      </c>
      <c r="H185" s="494" t="s">
        <v>3125</v>
      </c>
      <c r="I185" s="494" t="e">
        <f t="shared" si="3"/>
        <v>#N/A</v>
      </c>
      <c r="J185" s="632">
        <f>'408-NEWCASTLE'!AP$8</f>
        <v>0</v>
      </c>
      <c r="K185" s="494">
        <f>+'408-NEWCASTLE'!AJ126</f>
        <v>0</v>
      </c>
      <c r="L185" s="494">
        <f>+'408-NEWCASTLE'!AO126</f>
        <v>0</v>
      </c>
      <c r="M185" s="495">
        <f>+'408-NEWCASTLE'!R126</f>
        <v>0</v>
      </c>
      <c r="V185" s="493" t="str">
        <f t="shared" si="4"/>
        <v>Newcastle</v>
      </c>
      <c r="Y185" s="494">
        <f>+'408-NEWCASTLE'!$AP$3</f>
        <v>0</v>
      </c>
      <c r="Z185" s="493">
        <f>+'408-NEWCASTLE'!A$28</f>
        <v>0</v>
      </c>
      <c r="AA185" s="493">
        <f>+'408-NEWCASTLE'!G$28</f>
        <v>0</v>
      </c>
    </row>
    <row r="186" spans="1:27" hidden="1" x14ac:dyDescent="0.35">
      <c r="A186" s="493">
        <f>+'408-NEWCASTLE'!C127</f>
        <v>0</v>
      </c>
      <c r="B186" s="493">
        <f>+'408-NEWCASTLE'!H127</f>
        <v>0</v>
      </c>
      <c r="C186" s="496" t="e">
        <f>IFERROR(VLOOKUP(+'408-NEWCASTLE'!AP$8,localidades,2,FALSE),VLOOKUP('408-NEWCASTLE'!AP$5,district_codes,2,FALSE))</f>
        <v>#N/A</v>
      </c>
      <c r="D186" s="493">
        <f>+'408-NEWCASTLE'!W127</f>
        <v>0</v>
      </c>
      <c r="E186" s="494">
        <f>+'408-NEWCASTLE'!M127</f>
        <v>0</v>
      </c>
      <c r="F186" s="495">
        <f>+'408-NEWCASTLE'!O127</f>
        <v>0</v>
      </c>
      <c r="H186" s="494" t="s">
        <v>3125</v>
      </c>
      <c r="I186" s="494" t="e">
        <f t="shared" si="3"/>
        <v>#N/A</v>
      </c>
      <c r="J186" s="632">
        <f>'408-NEWCASTLE'!AP$8</f>
        <v>0</v>
      </c>
      <c r="K186" s="494">
        <f>+'408-NEWCASTLE'!AJ127</f>
        <v>0</v>
      </c>
      <c r="L186" s="494">
        <f>+'408-NEWCASTLE'!AO127</f>
        <v>0</v>
      </c>
      <c r="M186" s="495">
        <f>+'408-NEWCASTLE'!R127</f>
        <v>0</v>
      </c>
      <c r="V186" s="493" t="str">
        <f t="shared" si="4"/>
        <v>Newcastle</v>
      </c>
      <c r="Y186" s="494">
        <f>+'408-NEWCASTLE'!$AP$3</f>
        <v>0</v>
      </c>
      <c r="Z186" s="493">
        <f>+'408-NEWCASTLE'!A$28</f>
        <v>0</v>
      </c>
      <c r="AA186" s="493">
        <f>+'408-NEWCASTLE'!G$28</f>
        <v>0</v>
      </c>
    </row>
    <row r="187" spans="1:27" hidden="1" x14ac:dyDescent="0.35">
      <c r="A187" s="493">
        <f>+'408-NEWCASTLE'!C128</f>
        <v>0</v>
      </c>
      <c r="B187" s="493">
        <f>+'408-NEWCASTLE'!H128</f>
        <v>0</v>
      </c>
      <c r="C187" s="496" t="e">
        <f>IFERROR(VLOOKUP(+'408-NEWCASTLE'!AP$8,localidades,2,FALSE),VLOOKUP('408-NEWCASTLE'!AP$5,district_codes,2,FALSE))</f>
        <v>#N/A</v>
      </c>
      <c r="D187" s="493">
        <f>+'408-NEWCASTLE'!W128</f>
        <v>0</v>
      </c>
      <c r="E187" s="494">
        <f>+'408-NEWCASTLE'!M128</f>
        <v>0</v>
      </c>
      <c r="F187" s="495">
        <f>+'408-NEWCASTLE'!O128</f>
        <v>0</v>
      </c>
      <c r="H187" s="494" t="s">
        <v>3125</v>
      </c>
      <c r="I187" s="494" t="e">
        <f t="shared" si="3"/>
        <v>#N/A</v>
      </c>
      <c r="J187" s="632">
        <f>'408-NEWCASTLE'!AP$8</f>
        <v>0</v>
      </c>
      <c r="K187" s="494">
        <f>+'408-NEWCASTLE'!AJ128</f>
        <v>0</v>
      </c>
      <c r="L187" s="494">
        <f>+'408-NEWCASTLE'!AO128</f>
        <v>0</v>
      </c>
      <c r="M187" s="495">
        <f>+'408-NEWCASTLE'!R128</f>
        <v>0</v>
      </c>
      <c r="V187" s="493" t="str">
        <f t="shared" si="4"/>
        <v>Newcastle</v>
      </c>
      <c r="Y187" s="494">
        <f>+'408-NEWCASTLE'!$AP$3</f>
        <v>0</v>
      </c>
      <c r="Z187" s="493">
        <f>+'408-NEWCASTLE'!A$28</f>
        <v>0</v>
      </c>
      <c r="AA187" s="493">
        <f>+'408-NEWCASTLE'!G$28</f>
        <v>0</v>
      </c>
    </row>
    <row r="188" spans="1:27" hidden="1" x14ac:dyDescent="0.35">
      <c r="A188" s="493">
        <f>+'408-NEWCASTLE'!C129</f>
        <v>0</v>
      </c>
      <c r="B188" s="493">
        <f>+'408-NEWCASTLE'!H129</f>
        <v>0</v>
      </c>
      <c r="C188" s="496" t="e">
        <f>IFERROR(VLOOKUP(+'408-NEWCASTLE'!AP$8,localidades,2,FALSE),VLOOKUP('408-NEWCASTLE'!AP$5,district_codes,2,FALSE))</f>
        <v>#N/A</v>
      </c>
      <c r="D188" s="493">
        <f>+'408-NEWCASTLE'!W129</f>
        <v>0</v>
      </c>
      <c r="E188" s="494">
        <f>+'408-NEWCASTLE'!M129</f>
        <v>0</v>
      </c>
      <c r="F188" s="495">
        <f>+'408-NEWCASTLE'!O129</f>
        <v>0</v>
      </c>
      <c r="H188" s="494" t="s">
        <v>3125</v>
      </c>
      <c r="I188" s="494" t="e">
        <f t="shared" si="3"/>
        <v>#N/A</v>
      </c>
      <c r="J188" s="632">
        <f>'408-NEWCASTLE'!AP$8</f>
        <v>0</v>
      </c>
      <c r="K188" s="494">
        <f>+'408-NEWCASTLE'!AJ129</f>
        <v>0</v>
      </c>
      <c r="L188" s="494">
        <f>+'408-NEWCASTLE'!AO129</f>
        <v>0</v>
      </c>
      <c r="M188" s="495">
        <f>+'408-NEWCASTLE'!R129</f>
        <v>0</v>
      </c>
      <c r="V188" s="493" t="str">
        <f t="shared" si="4"/>
        <v>Newcastle</v>
      </c>
      <c r="Y188" s="494">
        <f>+'408-NEWCASTLE'!$AP$3</f>
        <v>0</v>
      </c>
      <c r="Z188" s="493">
        <f>+'408-NEWCASTLE'!A$28</f>
        <v>0</v>
      </c>
      <c r="AA188" s="493">
        <f>+'408-NEWCASTLE'!G$28</f>
        <v>0</v>
      </c>
    </row>
    <row r="189" spans="1:27" hidden="1" x14ac:dyDescent="0.35">
      <c r="A189" s="493">
        <f>+'408-NEWCASTLE'!C130</f>
        <v>0</v>
      </c>
      <c r="B189" s="493">
        <f>+'408-NEWCASTLE'!H130</f>
        <v>0</v>
      </c>
      <c r="C189" s="496" t="e">
        <f>IFERROR(VLOOKUP(+'408-NEWCASTLE'!AP$8,localidades,2,FALSE),VLOOKUP('408-NEWCASTLE'!AP$5,district_codes,2,FALSE))</f>
        <v>#N/A</v>
      </c>
      <c r="D189" s="493">
        <f>+'408-NEWCASTLE'!W130</f>
        <v>0</v>
      </c>
      <c r="E189" s="494">
        <f>+'408-NEWCASTLE'!M130</f>
        <v>0</v>
      </c>
      <c r="F189" s="495">
        <f>+'408-NEWCASTLE'!O130</f>
        <v>0</v>
      </c>
      <c r="H189" s="494" t="s">
        <v>3125</v>
      </c>
      <c r="I189" s="494" t="e">
        <f t="shared" si="3"/>
        <v>#N/A</v>
      </c>
      <c r="J189" s="632">
        <f>'408-NEWCASTLE'!AP$8</f>
        <v>0</v>
      </c>
      <c r="K189" s="494">
        <f>+'408-NEWCASTLE'!AJ130</f>
        <v>0</v>
      </c>
      <c r="L189" s="494">
        <f>+'408-NEWCASTLE'!AO130</f>
        <v>0</v>
      </c>
      <c r="M189" s="495">
        <f>+'408-NEWCASTLE'!R130</f>
        <v>0</v>
      </c>
      <c r="V189" s="493" t="str">
        <f t="shared" si="4"/>
        <v>Newcastle</v>
      </c>
      <c r="Y189" s="494">
        <f>+'408-NEWCASTLE'!$AP$3</f>
        <v>0</v>
      </c>
      <c r="Z189" s="493">
        <f>+'408-NEWCASTLE'!A$28</f>
        <v>0</v>
      </c>
      <c r="AA189" s="493">
        <f>+'408-NEWCASTLE'!G$28</f>
        <v>0</v>
      </c>
    </row>
    <row r="190" spans="1:27" hidden="1" x14ac:dyDescent="0.35">
      <c r="A190" s="493">
        <f>+'408-NEWCASTLE'!C131</f>
        <v>0</v>
      </c>
      <c r="B190" s="493">
        <f>+'408-NEWCASTLE'!H131</f>
        <v>0</v>
      </c>
      <c r="C190" s="496" t="e">
        <f>IFERROR(VLOOKUP(+'408-NEWCASTLE'!AP$8,localidades,2,FALSE),VLOOKUP('408-NEWCASTLE'!AP$5,district_codes,2,FALSE))</f>
        <v>#N/A</v>
      </c>
      <c r="D190" s="493">
        <f>+'408-NEWCASTLE'!W131</f>
        <v>0</v>
      </c>
      <c r="E190" s="494">
        <f>+'408-NEWCASTLE'!M131</f>
        <v>0</v>
      </c>
      <c r="F190" s="495">
        <f>+'408-NEWCASTLE'!O131</f>
        <v>0</v>
      </c>
      <c r="H190" s="494" t="s">
        <v>3125</v>
      </c>
      <c r="I190" s="494" t="e">
        <f t="shared" si="3"/>
        <v>#N/A</v>
      </c>
      <c r="J190" s="632">
        <f>'408-NEWCASTLE'!AP$8</f>
        <v>0</v>
      </c>
      <c r="K190" s="494">
        <f>+'408-NEWCASTLE'!AJ131</f>
        <v>0</v>
      </c>
      <c r="L190" s="494">
        <f>+'408-NEWCASTLE'!AO131</f>
        <v>0</v>
      </c>
      <c r="M190" s="495">
        <f>+'408-NEWCASTLE'!R131</f>
        <v>0</v>
      </c>
      <c r="V190" s="493" t="str">
        <f t="shared" si="4"/>
        <v>Newcastle</v>
      </c>
      <c r="Y190" s="494">
        <f>+'408-NEWCASTLE'!$AP$3</f>
        <v>0</v>
      </c>
      <c r="Z190" s="493">
        <f>+'408-NEWCASTLE'!A$28</f>
        <v>0</v>
      </c>
      <c r="AA190" s="493">
        <f>+'408-NEWCASTLE'!G$28</f>
        <v>0</v>
      </c>
    </row>
    <row r="191" spans="1:27" hidden="1" x14ac:dyDescent="0.35">
      <c r="A191" s="493">
        <f>+'408-NEWCASTLE'!C132</f>
        <v>0</v>
      </c>
      <c r="B191" s="493">
        <f>+'408-NEWCASTLE'!H132</f>
        <v>0</v>
      </c>
      <c r="C191" s="496" t="e">
        <f>IFERROR(VLOOKUP(+'408-NEWCASTLE'!AP$8,localidades,2,FALSE),VLOOKUP('408-NEWCASTLE'!AP$5,district_codes,2,FALSE))</f>
        <v>#N/A</v>
      </c>
      <c r="D191" s="493">
        <f>+'408-NEWCASTLE'!W132</f>
        <v>0</v>
      </c>
      <c r="E191" s="494">
        <f>+'408-NEWCASTLE'!M132</f>
        <v>0</v>
      </c>
      <c r="F191" s="495">
        <f>+'408-NEWCASTLE'!O132</f>
        <v>0</v>
      </c>
      <c r="H191" s="494" t="s">
        <v>3125</v>
      </c>
      <c r="I191" s="494" t="e">
        <f t="shared" si="3"/>
        <v>#N/A</v>
      </c>
      <c r="J191" s="632">
        <f>'408-NEWCASTLE'!AP$8</f>
        <v>0</v>
      </c>
      <c r="K191" s="494">
        <f>+'408-NEWCASTLE'!AJ132</f>
        <v>0</v>
      </c>
      <c r="L191" s="494">
        <f>+'408-NEWCASTLE'!AO132</f>
        <v>0</v>
      </c>
      <c r="M191" s="495">
        <f>+'408-NEWCASTLE'!R132</f>
        <v>0</v>
      </c>
      <c r="V191" s="493" t="str">
        <f t="shared" si="4"/>
        <v>Newcastle</v>
      </c>
      <c r="Y191" s="494">
        <f>+'408-NEWCASTLE'!$AP$3</f>
        <v>0</v>
      </c>
      <c r="Z191" s="493">
        <f>+'408-NEWCASTLE'!A$28</f>
        <v>0</v>
      </c>
      <c r="AA191" s="493">
        <f>+'408-NEWCASTLE'!G$28</f>
        <v>0</v>
      </c>
    </row>
    <row r="192" spans="1:27" hidden="1" x14ac:dyDescent="0.35">
      <c r="A192" s="493">
        <f>+'408-NEWCASTLE'!C133</f>
        <v>0</v>
      </c>
      <c r="B192" s="493">
        <f>+'408-NEWCASTLE'!H133</f>
        <v>0</v>
      </c>
      <c r="C192" s="496" t="e">
        <f>IFERROR(VLOOKUP(+'408-NEWCASTLE'!AP$8,localidades,2,FALSE),VLOOKUP('408-NEWCASTLE'!AP$5,district_codes,2,FALSE))</f>
        <v>#N/A</v>
      </c>
      <c r="D192" s="493">
        <f>+'408-NEWCASTLE'!W133</f>
        <v>0</v>
      </c>
      <c r="E192" s="494">
        <f>+'408-NEWCASTLE'!M133</f>
        <v>0</v>
      </c>
      <c r="F192" s="495">
        <f>+'408-NEWCASTLE'!O133</f>
        <v>0</v>
      </c>
      <c r="H192" s="494" t="s">
        <v>3125</v>
      </c>
      <c r="I192" s="494" t="e">
        <f t="shared" si="3"/>
        <v>#N/A</v>
      </c>
      <c r="J192" s="632">
        <f>'408-NEWCASTLE'!AP$8</f>
        <v>0</v>
      </c>
      <c r="K192" s="494">
        <f>+'408-NEWCASTLE'!AJ133</f>
        <v>0</v>
      </c>
      <c r="L192" s="494">
        <f>+'408-NEWCASTLE'!AO133</f>
        <v>0</v>
      </c>
      <c r="M192" s="495">
        <f>+'408-NEWCASTLE'!R133</f>
        <v>0</v>
      </c>
      <c r="V192" s="493" t="str">
        <f t="shared" si="4"/>
        <v>Newcastle</v>
      </c>
      <c r="Y192" s="494">
        <f>+'408-NEWCASTLE'!$AP$3</f>
        <v>0</v>
      </c>
      <c r="Z192" s="493">
        <f>+'408-NEWCASTLE'!A$28</f>
        <v>0</v>
      </c>
      <c r="AA192" s="493">
        <f>+'408-NEWCASTLE'!G$28</f>
        <v>0</v>
      </c>
    </row>
    <row r="193" spans="1:27" hidden="1" x14ac:dyDescent="0.35">
      <c r="A193" s="493">
        <f>+'408-NEWCASTLE'!C134</f>
        <v>0</v>
      </c>
      <c r="B193" s="493">
        <f>+'408-NEWCASTLE'!H134</f>
        <v>0</v>
      </c>
      <c r="C193" s="496" t="e">
        <f>IFERROR(VLOOKUP(+'408-NEWCASTLE'!AP$8,localidades,2,FALSE),VLOOKUP('408-NEWCASTLE'!AP$5,district_codes,2,FALSE))</f>
        <v>#N/A</v>
      </c>
      <c r="D193" s="493">
        <f>+'408-NEWCASTLE'!W134</f>
        <v>0</v>
      </c>
      <c r="E193" s="494">
        <f>+'408-NEWCASTLE'!M134</f>
        <v>0</v>
      </c>
      <c r="F193" s="495">
        <f>+'408-NEWCASTLE'!O134</f>
        <v>0</v>
      </c>
      <c r="H193" s="494" t="s">
        <v>3125</v>
      </c>
      <c r="I193" s="494" t="e">
        <f t="shared" si="3"/>
        <v>#N/A</v>
      </c>
      <c r="J193" s="632">
        <f>'408-NEWCASTLE'!AP$8</f>
        <v>0</v>
      </c>
      <c r="K193" s="494">
        <f>+'408-NEWCASTLE'!AJ134</f>
        <v>0</v>
      </c>
      <c r="L193" s="494">
        <f>+'408-NEWCASTLE'!AO134</f>
        <v>0</v>
      </c>
      <c r="M193" s="495">
        <f>+'408-NEWCASTLE'!R134</f>
        <v>0</v>
      </c>
      <c r="V193" s="493" t="str">
        <f t="shared" si="4"/>
        <v>Newcastle</v>
      </c>
      <c r="Y193" s="494">
        <f>+'408-NEWCASTLE'!$AP$3</f>
        <v>0</v>
      </c>
      <c r="Z193" s="493">
        <f>+'408-NEWCASTLE'!A$28</f>
        <v>0</v>
      </c>
      <c r="AA193" s="493">
        <f>+'408-NEWCASTLE'!G$28</f>
        <v>0</v>
      </c>
    </row>
    <row r="194" spans="1:27" hidden="1" x14ac:dyDescent="0.35">
      <c r="A194" s="493">
        <f>+'408-NEWCASTLE'!C135</f>
        <v>0</v>
      </c>
      <c r="B194" s="493">
        <f>+'408-NEWCASTLE'!H135</f>
        <v>0</v>
      </c>
      <c r="C194" s="496" t="e">
        <f>IFERROR(VLOOKUP(+'408-NEWCASTLE'!AP$8,localidades,2,FALSE),VLOOKUP('408-NEWCASTLE'!AP$5,district_codes,2,FALSE))</f>
        <v>#N/A</v>
      </c>
      <c r="D194" s="493">
        <f>+'408-NEWCASTLE'!W135</f>
        <v>0</v>
      </c>
      <c r="E194" s="494">
        <f>+'408-NEWCASTLE'!M135</f>
        <v>0</v>
      </c>
      <c r="F194" s="495">
        <f>+'408-NEWCASTLE'!O135</f>
        <v>0</v>
      </c>
      <c r="H194" s="494" t="s">
        <v>3125</v>
      </c>
      <c r="I194" s="494" t="e">
        <f t="shared" si="3"/>
        <v>#N/A</v>
      </c>
      <c r="J194" s="632">
        <f>'408-NEWCASTLE'!AP$8</f>
        <v>0</v>
      </c>
      <c r="K194" s="494">
        <f>+'408-NEWCASTLE'!AJ135</f>
        <v>0</v>
      </c>
      <c r="L194" s="494">
        <f>+'408-NEWCASTLE'!AO135</f>
        <v>0</v>
      </c>
      <c r="M194" s="495">
        <f>+'408-NEWCASTLE'!R135</f>
        <v>0</v>
      </c>
      <c r="V194" s="493" t="str">
        <f t="shared" si="4"/>
        <v>Newcastle</v>
      </c>
      <c r="Y194" s="494">
        <f>+'408-NEWCASTLE'!$AP$3</f>
        <v>0</v>
      </c>
      <c r="Z194" s="493">
        <f>+'408-NEWCASTLE'!A$28</f>
        <v>0</v>
      </c>
      <c r="AA194" s="493">
        <f>+'408-NEWCASTLE'!G$28</f>
        <v>0</v>
      </c>
    </row>
    <row r="195" spans="1:27" hidden="1" x14ac:dyDescent="0.35">
      <c r="A195" s="493">
        <f>+'408-NEWCASTLE'!C136</f>
        <v>0</v>
      </c>
      <c r="B195" s="493">
        <f>+'408-NEWCASTLE'!H136</f>
        <v>0</v>
      </c>
      <c r="C195" s="496" t="e">
        <f>IFERROR(VLOOKUP(+'408-NEWCASTLE'!AP$8,localidades,2,FALSE),VLOOKUP('408-NEWCASTLE'!AP$5,district_codes,2,FALSE))</f>
        <v>#N/A</v>
      </c>
      <c r="D195" s="493">
        <f>+'408-NEWCASTLE'!W136</f>
        <v>0</v>
      </c>
      <c r="E195" s="494">
        <f>+'408-NEWCASTLE'!M136</f>
        <v>0</v>
      </c>
      <c r="F195" s="495">
        <f>+'408-NEWCASTLE'!O136</f>
        <v>0</v>
      </c>
      <c r="H195" s="494" t="s">
        <v>3125</v>
      </c>
      <c r="I195" s="494" t="e">
        <f t="shared" si="3"/>
        <v>#N/A</v>
      </c>
      <c r="J195" s="632">
        <f>'408-NEWCASTLE'!AP$8</f>
        <v>0</v>
      </c>
      <c r="K195" s="494">
        <f>+'408-NEWCASTLE'!AJ136</f>
        <v>0</v>
      </c>
      <c r="L195" s="494">
        <f>+'408-NEWCASTLE'!AO136</f>
        <v>0</v>
      </c>
      <c r="M195" s="495">
        <f>+'408-NEWCASTLE'!R136</f>
        <v>0</v>
      </c>
      <c r="V195" s="493" t="str">
        <f t="shared" si="4"/>
        <v>Newcastle</v>
      </c>
      <c r="Y195" s="494">
        <f>+'408-NEWCASTLE'!$AP$3</f>
        <v>0</v>
      </c>
      <c r="Z195" s="493">
        <f>+'408-NEWCASTLE'!A$28</f>
        <v>0</v>
      </c>
      <c r="AA195" s="493">
        <f>+'408-NEWCASTLE'!G$28</f>
        <v>0</v>
      </c>
    </row>
    <row r="196" spans="1:27" hidden="1" x14ac:dyDescent="0.35">
      <c r="A196" s="493">
        <f>+'408-NEWCASTLE'!C137</f>
        <v>0</v>
      </c>
      <c r="B196" s="493">
        <f>+'408-NEWCASTLE'!H137</f>
        <v>0</v>
      </c>
      <c r="C196" s="496" t="e">
        <f>IFERROR(VLOOKUP(+'408-NEWCASTLE'!AP$8,localidades,2,FALSE),VLOOKUP('408-NEWCASTLE'!AP$5,district_codes,2,FALSE))</f>
        <v>#N/A</v>
      </c>
      <c r="D196" s="493">
        <f>+'408-NEWCASTLE'!W137</f>
        <v>0</v>
      </c>
      <c r="E196" s="494">
        <f>+'408-NEWCASTLE'!M137</f>
        <v>0</v>
      </c>
      <c r="F196" s="495">
        <f>+'408-NEWCASTLE'!O137</f>
        <v>0</v>
      </c>
      <c r="H196" s="494" t="s">
        <v>3125</v>
      </c>
      <c r="I196" s="494" t="e">
        <f t="shared" si="3"/>
        <v>#N/A</v>
      </c>
      <c r="J196" s="632">
        <f>'408-NEWCASTLE'!AP$8</f>
        <v>0</v>
      </c>
      <c r="K196" s="494">
        <f>+'408-NEWCASTLE'!AJ137</f>
        <v>0</v>
      </c>
      <c r="L196" s="494">
        <f>+'408-NEWCASTLE'!AO137</f>
        <v>0</v>
      </c>
      <c r="M196" s="495">
        <f>+'408-NEWCASTLE'!R137</f>
        <v>0</v>
      </c>
      <c r="V196" s="493" t="str">
        <f t="shared" si="4"/>
        <v>Newcastle</v>
      </c>
      <c r="Y196" s="494">
        <f>+'408-NEWCASTLE'!$AP$3</f>
        <v>0</v>
      </c>
      <c r="Z196" s="493">
        <f>+'408-NEWCASTLE'!A$28</f>
        <v>0</v>
      </c>
      <c r="AA196" s="493">
        <f>+'408-NEWCASTLE'!G$28</f>
        <v>0</v>
      </c>
    </row>
    <row r="197" spans="1:27" hidden="1" x14ac:dyDescent="0.35">
      <c r="A197" s="493">
        <f>+'408-NEWCASTLE'!C138</f>
        <v>0</v>
      </c>
      <c r="B197" s="493">
        <f>+'408-NEWCASTLE'!H138</f>
        <v>0</v>
      </c>
      <c r="C197" s="496" t="e">
        <f>IFERROR(VLOOKUP(+'408-NEWCASTLE'!AP$8,localidades,2,FALSE),VLOOKUP('408-NEWCASTLE'!AP$5,district_codes,2,FALSE))</f>
        <v>#N/A</v>
      </c>
      <c r="D197" s="493">
        <f>+'408-NEWCASTLE'!W138</f>
        <v>0</v>
      </c>
      <c r="E197" s="494">
        <f>+'408-NEWCASTLE'!M138</f>
        <v>0</v>
      </c>
      <c r="F197" s="495">
        <f>+'408-NEWCASTLE'!O138</f>
        <v>0</v>
      </c>
      <c r="H197" s="494" t="s">
        <v>3125</v>
      </c>
      <c r="I197" s="494" t="e">
        <f t="shared" si="3"/>
        <v>#N/A</v>
      </c>
      <c r="J197" s="632">
        <f>'408-NEWCASTLE'!AP$8</f>
        <v>0</v>
      </c>
      <c r="K197" s="494">
        <f>+'408-NEWCASTLE'!AJ138</f>
        <v>0</v>
      </c>
      <c r="L197" s="494">
        <f>+'408-NEWCASTLE'!AO138</f>
        <v>0</v>
      </c>
      <c r="M197" s="495">
        <f>+'408-NEWCASTLE'!R138</f>
        <v>0</v>
      </c>
      <c r="V197" s="493" t="str">
        <f t="shared" si="4"/>
        <v>Newcastle</v>
      </c>
      <c r="Y197" s="494">
        <f>+'408-NEWCASTLE'!$AP$3</f>
        <v>0</v>
      </c>
      <c r="Z197" s="493">
        <f>+'408-NEWCASTLE'!A$28</f>
        <v>0</v>
      </c>
      <c r="AA197" s="493">
        <f>+'408-NEWCASTLE'!G$28</f>
        <v>0</v>
      </c>
    </row>
    <row r="198" spans="1:27" hidden="1" x14ac:dyDescent="0.35">
      <c r="A198" s="493">
        <f>+'408-NEWCASTLE'!C139</f>
        <v>0</v>
      </c>
      <c r="B198" s="493">
        <f>+'408-NEWCASTLE'!H139</f>
        <v>0</v>
      </c>
      <c r="C198" s="496" t="e">
        <f>IFERROR(VLOOKUP(+'408-NEWCASTLE'!AP$8,localidades,2,FALSE),VLOOKUP('408-NEWCASTLE'!AP$5,district_codes,2,FALSE))</f>
        <v>#N/A</v>
      </c>
      <c r="D198" s="493">
        <f>+'408-NEWCASTLE'!W139</f>
        <v>0</v>
      </c>
      <c r="E198" s="494">
        <f>+'408-NEWCASTLE'!M139</f>
        <v>0</v>
      </c>
      <c r="F198" s="495">
        <f>+'408-NEWCASTLE'!O139</f>
        <v>0</v>
      </c>
      <c r="H198" s="494" t="s">
        <v>3125</v>
      </c>
      <c r="I198" s="494" t="e">
        <f t="shared" si="3"/>
        <v>#N/A</v>
      </c>
      <c r="J198" s="632">
        <f>'408-NEWCASTLE'!AP$8</f>
        <v>0</v>
      </c>
      <c r="K198" s="494">
        <f>+'408-NEWCASTLE'!AJ139</f>
        <v>0</v>
      </c>
      <c r="L198" s="494">
        <f>+'408-NEWCASTLE'!AO139</f>
        <v>0</v>
      </c>
      <c r="M198" s="495">
        <f>+'408-NEWCASTLE'!R139</f>
        <v>0</v>
      </c>
      <c r="V198" s="493" t="str">
        <f t="shared" si="4"/>
        <v>Newcastle</v>
      </c>
      <c r="Y198" s="494">
        <f>+'408-NEWCASTLE'!$AP$3</f>
        <v>0</v>
      </c>
      <c r="Z198" s="493">
        <f>+'408-NEWCASTLE'!A$28</f>
        <v>0</v>
      </c>
      <c r="AA198" s="493">
        <f>+'408-NEWCASTLE'!G$28</f>
        <v>0</v>
      </c>
    </row>
    <row r="199" spans="1:27" hidden="1" x14ac:dyDescent="0.35">
      <c r="A199" s="493">
        <f>+'408-NEWCASTLE'!C140</f>
        <v>0</v>
      </c>
      <c r="B199" s="493">
        <f>+'408-NEWCASTLE'!H140</f>
        <v>0</v>
      </c>
      <c r="C199" s="496" t="e">
        <f>IFERROR(VLOOKUP(+'408-NEWCASTLE'!AP$8,localidades,2,FALSE),VLOOKUP('408-NEWCASTLE'!AP$5,district_codes,2,FALSE))</f>
        <v>#N/A</v>
      </c>
      <c r="D199" s="493">
        <f>+'408-NEWCASTLE'!W140</f>
        <v>0</v>
      </c>
      <c r="E199" s="494">
        <f>+'408-NEWCASTLE'!M140</f>
        <v>0</v>
      </c>
      <c r="F199" s="495">
        <f>+'408-NEWCASTLE'!O140</f>
        <v>0</v>
      </c>
      <c r="H199" s="494" t="s">
        <v>3125</v>
      </c>
      <c r="I199" s="494" t="e">
        <f t="shared" si="3"/>
        <v>#N/A</v>
      </c>
      <c r="J199" s="632">
        <f>'408-NEWCASTLE'!AP$8</f>
        <v>0</v>
      </c>
      <c r="K199" s="494">
        <f>+'408-NEWCASTLE'!AJ140</f>
        <v>0</v>
      </c>
      <c r="L199" s="494">
        <f>+'408-NEWCASTLE'!AO140</f>
        <v>0</v>
      </c>
      <c r="M199" s="495">
        <f>+'408-NEWCASTLE'!R140</f>
        <v>0</v>
      </c>
      <c r="V199" s="493" t="str">
        <f t="shared" si="4"/>
        <v>Newcastle</v>
      </c>
      <c r="Y199" s="494">
        <f>+'408-NEWCASTLE'!$AP$3</f>
        <v>0</v>
      </c>
      <c r="Z199" s="493">
        <f>+'408-NEWCASTLE'!A$28</f>
        <v>0</v>
      </c>
      <c r="AA199" s="493">
        <f>+'408-NEWCASTLE'!G$28</f>
        <v>0</v>
      </c>
    </row>
    <row r="200" spans="1:27" hidden="1" x14ac:dyDescent="0.35"/>
    <row r="201" spans="1:27" hidden="1" x14ac:dyDescent="0.35"/>
    <row r="202" spans="1:27" hidden="1" x14ac:dyDescent="0.35">
      <c r="A202" s="497"/>
      <c r="B202" s="497"/>
      <c r="C202" s="500" t="s">
        <v>3126</v>
      </c>
      <c r="D202" s="497"/>
      <c r="E202" s="498"/>
      <c r="F202" s="499"/>
      <c r="G202" s="498"/>
      <c r="H202" s="498"/>
      <c r="I202" s="498"/>
      <c r="J202" s="633"/>
      <c r="K202" s="498"/>
      <c r="L202" s="498"/>
      <c r="M202" s="499"/>
      <c r="N202" s="499"/>
      <c r="O202" s="499"/>
      <c r="P202" s="499"/>
      <c r="Q202" s="499"/>
      <c r="R202" s="499"/>
      <c r="S202" s="499"/>
      <c r="T202" s="497"/>
      <c r="U202" s="497"/>
      <c r="V202" s="497"/>
    </row>
    <row r="203" spans="1:27" hidden="1" x14ac:dyDescent="0.35">
      <c r="A203" s="497">
        <f>+'409-VACINAÇÃO OBRIGATORIA'!C23</f>
        <v>0</v>
      </c>
      <c r="B203" s="497">
        <f>+'409-VACINAÇÃO OBRIGATORIA'!G23</f>
        <v>0</v>
      </c>
      <c r="C203" s="500" t="e">
        <f>IFERROR(IFERROR(VLOOKUP('409-VACINAÇÃO OBRIGATORIA'!AH$23,localidades,2,FALSE),VLOOKUP('409-VACINAÇÃO OBRIGATORIA'!AQ$6,localidades,2,FALSE)),VLOOKUP('409-VACINAÇÃO OBRIGATORIA'!AQ$5,district_codes,2,FALSE))</f>
        <v>#N/A</v>
      </c>
      <c r="D203" s="497">
        <f>+'409-VACINAÇÃO OBRIGATORIA'!AP23</f>
        <v>0</v>
      </c>
      <c r="E203" s="498">
        <f>+'409-VACINAÇÃO OBRIGATORIA'!L23</f>
        <v>0</v>
      </c>
      <c r="F203" s="499">
        <f>+'409-VACINAÇÃO OBRIGATORIA'!N23</f>
        <v>0</v>
      </c>
      <c r="G203" s="498"/>
      <c r="H203" s="498" t="s">
        <v>3127</v>
      </c>
      <c r="I203" s="498" t="e">
        <f>IFERROR(VLOOKUP('409-VACINAÇÃO OBRIGATORIA'!AQ$6,localidades,2,FALSE),VLOOKUP('409-VACINAÇÃO OBRIGATORIA'!AQ$5,district_codes,2,FALSE))</f>
        <v>#N/A</v>
      </c>
      <c r="J203" s="633">
        <f>+'409-VACINAÇÃO OBRIGATORIA'!AW$11</f>
        <v>0</v>
      </c>
      <c r="K203" s="498">
        <f>+'409-VACINAÇÃO OBRIGATORIA'!AD23</f>
        <v>0</v>
      </c>
      <c r="L203" s="498">
        <f>+'409-VACINAÇÃO OBRIGATORIA'!AG23</f>
        <v>0</v>
      </c>
      <c r="M203" s="499">
        <f>+'409-VACINAÇÃO OBRIGATORIA'!V23</f>
        <v>0</v>
      </c>
      <c r="N203" s="499"/>
      <c r="O203" s="499"/>
      <c r="P203" s="499"/>
      <c r="Q203" s="499"/>
      <c r="R203" s="499"/>
      <c r="S203" s="499"/>
      <c r="T203" s="497"/>
      <c r="U203" s="497"/>
      <c r="V203" s="497" t="str">
        <f>+H203</f>
        <v>Vacinação Obrigatória</v>
      </c>
      <c r="Y203" s="494">
        <f>+'409-VACINAÇÃO OBRIGATORIA'!$AQ$3</f>
        <v>0</v>
      </c>
      <c r="Z203" s="493">
        <f>+'409-VACINAÇÃO OBRIGATORIA'!A$11</f>
        <v>0</v>
      </c>
      <c r="AA203" s="493">
        <f>+'409-VACINAÇÃO OBRIGATORIA'!F$11</f>
        <v>0</v>
      </c>
    </row>
    <row r="204" spans="1:27" hidden="1" x14ac:dyDescent="0.35">
      <c r="A204" s="497">
        <f>+'409-VACINAÇÃO OBRIGATORIA'!C24</f>
        <v>0</v>
      </c>
      <c r="B204" s="497">
        <f>+'409-VACINAÇÃO OBRIGATORIA'!G24</f>
        <v>0</v>
      </c>
      <c r="C204" s="500" t="e">
        <f>IFERROR(IFERROR(VLOOKUP('409-VACINAÇÃO OBRIGATORIA'!AH$23,localidades,2,FALSE),VLOOKUP('409-VACINAÇÃO OBRIGATORIA'!AQ$6,localidades,2,FALSE)),VLOOKUP('409-VACINAÇÃO OBRIGATORIA'!AQ$5,district_codes,2,FALSE))</f>
        <v>#N/A</v>
      </c>
      <c r="D204" s="497">
        <f>+'409-VACINAÇÃO OBRIGATORIA'!AP24</f>
        <v>0</v>
      </c>
      <c r="E204" s="498">
        <f>+'409-VACINAÇÃO OBRIGATORIA'!L24</f>
        <v>0</v>
      </c>
      <c r="F204" s="499">
        <f>+'409-VACINAÇÃO OBRIGATORIA'!N24</f>
        <v>0</v>
      </c>
      <c r="G204" s="498"/>
      <c r="H204" s="498" t="s">
        <v>3127</v>
      </c>
      <c r="I204" s="498" t="e">
        <f>IFERROR(VLOOKUP('409-VACINAÇÃO OBRIGATORIA'!AQ$6,localidades,2,FALSE),VLOOKUP('409-VACINAÇÃO OBRIGATORIA'!AQ$5,district_codes,2,FALSE))</f>
        <v>#N/A</v>
      </c>
      <c r="J204" s="633">
        <f>+'409-VACINAÇÃO OBRIGATORIA'!AW$11</f>
        <v>0</v>
      </c>
      <c r="K204" s="498">
        <f>+'409-VACINAÇÃO OBRIGATORIA'!AD24</f>
        <v>0</v>
      </c>
      <c r="L204" s="498">
        <f>+'409-VACINAÇÃO OBRIGATORIA'!AG24</f>
        <v>0</v>
      </c>
      <c r="M204" s="499">
        <f>+'409-VACINAÇÃO OBRIGATORIA'!V24</f>
        <v>0</v>
      </c>
      <c r="N204" s="499"/>
      <c r="O204" s="499"/>
      <c r="P204" s="499"/>
      <c r="Q204" s="499"/>
      <c r="R204" s="499"/>
      <c r="S204" s="499"/>
      <c r="T204" s="497"/>
      <c r="U204" s="497"/>
      <c r="V204" s="497" t="str">
        <f t="shared" ref="V204:V267" si="5">+H204</f>
        <v>Vacinação Obrigatória</v>
      </c>
      <c r="Y204" s="494">
        <f>+'409-VACINAÇÃO OBRIGATORIA'!$AQ$3</f>
        <v>0</v>
      </c>
      <c r="Z204" s="493">
        <f>+'409-VACINAÇÃO OBRIGATORIA'!A$11</f>
        <v>0</v>
      </c>
      <c r="AA204" s="493">
        <f>+'409-VACINAÇÃO OBRIGATORIA'!F$11</f>
        <v>0</v>
      </c>
    </row>
    <row r="205" spans="1:27" hidden="1" x14ac:dyDescent="0.35">
      <c r="A205" s="497">
        <f>+'409-VACINAÇÃO OBRIGATORIA'!C25</f>
        <v>0</v>
      </c>
      <c r="B205" s="497">
        <f>+'409-VACINAÇÃO OBRIGATORIA'!G25</f>
        <v>0</v>
      </c>
      <c r="C205" s="500" t="e">
        <f>IFERROR(IFERROR(VLOOKUP('409-VACINAÇÃO OBRIGATORIA'!AH$23,localidades,2,FALSE),VLOOKUP('409-VACINAÇÃO OBRIGATORIA'!AQ$6,localidades,2,FALSE)),VLOOKUP('409-VACINAÇÃO OBRIGATORIA'!AQ$5,district_codes,2,FALSE))</f>
        <v>#N/A</v>
      </c>
      <c r="D205" s="497">
        <f>+'409-VACINAÇÃO OBRIGATORIA'!AP25</f>
        <v>0</v>
      </c>
      <c r="E205" s="498">
        <f>+'409-VACINAÇÃO OBRIGATORIA'!L25</f>
        <v>0</v>
      </c>
      <c r="F205" s="499">
        <f>+'409-VACINAÇÃO OBRIGATORIA'!N25</f>
        <v>0</v>
      </c>
      <c r="G205" s="498"/>
      <c r="H205" s="498" t="s">
        <v>3127</v>
      </c>
      <c r="I205" s="498" t="e">
        <f>IFERROR(VLOOKUP('409-VACINAÇÃO OBRIGATORIA'!AQ$6,localidades,2,FALSE),VLOOKUP('409-VACINAÇÃO OBRIGATORIA'!AQ$5,district_codes,2,FALSE))</f>
        <v>#N/A</v>
      </c>
      <c r="J205" s="633">
        <f>+'409-VACINAÇÃO OBRIGATORIA'!AW$11</f>
        <v>0</v>
      </c>
      <c r="K205" s="498">
        <f>+'409-VACINAÇÃO OBRIGATORIA'!AD25</f>
        <v>0</v>
      </c>
      <c r="L205" s="498">
        <f>+'409-VACINAÇÃO OBRIGATORIA'!AG25</f>
        <v>0</v>
      </c>
      <c r="M205" s="499">
        <f>+'409-VACINAÇÃO OBRIGATORIA'!V25</f>
        <v>0</v>
      </c>
      <c r="N205" s="499"/>
      <c r="O205" s="499"/>
      <c r="P205" s="499"/>
      <c r="Q205" s="499"/>
      <c r="R205" s="499"/>
      <c r="S205" s="499"/>
      <c r="T205" s="497"/>
      <c r="U205" s="497"/>
      <c r="V205" s="497" t="str">
        <f t="shared" si="5"/>
        <v>Vacinação Obrigatória</v>
      </c>
      <c r="Y205" s="494">
        <f>+'409-VACINAÇÃO OBRIGATORIA'!$AQ$3</f>
        <v>0</v>
      </c>
      <c r="Z205" s="493">
        <f>+'409-VACINAÇÃO OBRIGATORIA'!A$11</f>
        <v>0</v>
      </c>
      <c r="AA205" s="493">
        <f>+'409-VACINAÇÃO OBRIGATORIA'!F$11</f>
        <v>0</v>
      </c>
    </row>
    <row r="206" spans="1:27" hidden="1" x14ac:dyDescent="0.35">
      <c r="A206" s="497">
        <f>+'409-VACINAÇÃO OBRIGATORIA'!C26</f>
        <v>0</v>
      </c>
      <c r="B206" s="497">
        <f>+'409-VACINAÇÃO OBRIGATORIA'!G26</f>
        <v>0</v>
      </c>
      <c r="C206" s="500" t="e">
        <f>IFERROR(IFERROR(VLOOKUP('409-VACINAÇÃO OBRIGATORIA'!AH$23,localidades,2,FALSE),VLOOKUP('409-VACINAÇÃO OBRIGATORIA'!AQ$6,localidades,2,FALSE)),VLOOKUP('409-VACINAÇÃO OBRIGATORIA'!AQ$5,district_codes,2,FALSE))</f>
        <v>#N/A</v>
      </c>
      <c r="D206" s="497">
        <f>+'409-VACINAÇÃO OBRIGATORIA'!AP26</f>
        <v>0</v>
      </c>
      <c r="E206" s="498">
        <f>+'409-VACINAÇÃO OBRIGATORIA'!L26</f>
        <v>0</v>
      </c>
      <c r="F206" s="499">
        <f>+'409-VACINAÇÃO OBRIGATORIA'!N26</f>
        <v>0</v>
      </c>
      <c r="G206" s="498"/>
      <c r="H206" s="498" t="s">
        <v>3127</v>
      </c>
      <c r="I206" s="498" t="e">
        <f>IFERROR(VLOOKUP('409-VACINAÇÃO OBRIGATORIA'!AQ$6,localidades,2,FALSE),VLOOKUP('409-VACINAÇÃO OBRIGATORIA'!AQ$5,district_codes,2,FALSE))</f>
        <v>#N/A</v>
      </c>
      <c r="J206" s="633">
        <f>+'409-VACINAÇÃO OBRIGATORIA'!AW$11</f>
        <v>0</v>
      </c>
      <c r="K206" s="498">
        <f>+'409-VACINAÇÃO OBRIGATORIA'!AD26</f>
        <v>0</v>
      </c>
      <c r="L206" s="498">
        <f>+'409-VACINAÇÃO OBRIGATORIA'!AG26</f>
        <v>0</v>
      </c>
      <c r="M206" s="499">
        <f>+'409-VACINAÇÃO OBRIGATORIA'!V26</f>
        <v>0</v>
      </c>
      <c r="N206" s="499"/>
      <c r="O206" s="499"/>
      <c r="P206" s="499"/>
      <c r="Q206" s="499"/>
      <c r="R206" s="499"/>
      <c r="S206" s="499"/>
      <c r="T206" s="497"/>
      <c r="U206" s="497"/>
      <c r="V206" s="497" t="str">
        <f t="shared" si="5"/>
        <v>Vacinação Obrigatória</v>
      </c>
      <c r="Y206" s="494">
        <f>+'409-VACINAÇÃO OBRIGATORIA'!$AQ$3</f>
        <v>0</v>
      </c>
      <c r="Z206" s="493">
        <f>+'409-VACINAÇÃO OBRIGATORIA'!A$11</f>
        <v>0</v>
      </c>
      <c r="AA206" s="493">
        <f>+'409-VACINAÇÃO OBRIGATORIA'!F$11</f>
        <v>0</v>
      </c>
    </row>
    <row r="207" spans="1:27" hidden="1" x14ac:dyDescent="0.35">
      <c r="A207" s="497">
        <f>+'409-VACINAÇÃO OBRIGATORIA'!C27</f>
        <v>0</v>
      </c>
      <c r="B207" s="497">
        <f>+'409-VACINAÇÃO OBRIGATORIA'!G27</f>
        <v>0</v>
      </c>
      <c r="C207" s="500" t="e">
        <f>IFERROR(IFERROR(VLOOKUP('409-VACINAÇÃO OBRIGATORIA'!AH$23,localidades,2,FALSE),VLOOKUP('409-VACINAÇÃO OBRIGATORIA'!AQ$6,localidades,2,FALSE)),VLOOKUP('409-VACINAÇÃO OBRIGATORIA'!AQ$5,district_codes,2,FALSE))</f>
        <v>#N/A</v>
      </c>
      <c r="D207" s="497">
        <f>+'409-VACINAÇÃO OBRIGATORIA'!AP27</f>
        <v>0</v>
      </c>
      <c r="E207" s="498">
        <f>+'409-VACINAÇÃO OBRIGATORIA'!L27</f>
        <v>0</v>
      </c>
      <c r="F207" s="499">
        <f>+'409-VACINAÇÃO OBRIGATORIA'!N27</f>
        <v>0</v>
      </c>
      <c r="G207" s="498"/>
      <c r="H207" s="498" t="s">
        <v>3127</v>
      </c>
      <c r="I207" s="498" t="e">
        <f>IFERROR(VLOOKUP('409-VACINAÇÃO OBRIGATORIA'!AQ$6,localidades,2,FALSE),VLOOKUP('409-VACINAÇÃO OBRIGATORIA'!AQ$5,district_codes,2,FALSE))</f>
        <v>#N/A</v>
      </c>
      <c r="J207" s="633">
        <f>+'409-VACINAÇÃO OBRIGATORIA'!AW$11</f>
        <v>0</v>
      </c>
      <c r="K207" s="498">
        <f>+'409-VACINAÇÃO OBRIGATORIA'!AD27</f>
        <v>0</v>
      </c>
      <c r="L207" s="498">
        <f>+'409-VACINAÇÃO OBRIGATORIA'!AG27</f>
        <v>0</v>
      </c>
      <c r="M207" s="499">
        <f>+'409-VACINAÇÃO OBRIGATORIA'!V27</f>
        <v>0</v>
      </c>
      <c r="N207" s="499"/>
      <c r="O207" s="499"/>
      <c r="P207" s="499"/>
      <c r="Q207" s="499"/>
      <c r="R207" s="499"/>
      <c r="S207" s="499"/>
      <c r="T207" s="497"/>
      <c r="U207" s="497"/>
      <c r="V207" s="497" t="str">
        <f t="shared" si="5"/>
        <v>Vacinação Obrigatória</v>
      </c>
      <c r="Y207" s="494">
        <f>+'409-VACINAÇÃO OBRIGATORIA'!$AQ$3</f>
        <v>0</v>
      </c>
      <c r="Z207" s="493">
        <f>+'409-VACINAÇÃO OBRIGATORIA'!A$11</f>
        <v>0</v>
      </c>
      <c r="AA207" s="493">
        <f>+'409-VACINAÇÃO OBRIGATORIA'!F$11</f>
        <v>0</v>
      </c>
    </row>
    <row r="208" spans="1:27" hidden="1" x14ac:dyDescent="0.35">
      <c r="A208" s="497">
        <f>+'409-VACINAÇÃO OBRIGATORIA'!C28</f>
        <v>0</v>
      </c>
      <c r="B208" s="497">
        <f>+'409-VACINAÇÃO OBRIGATORIA'!G28</f>
        <v>0</v>
      </c>
      <c r="C208" s="500" t="e">
        <f>IFERROR(IFERROR(VLOOKUP('409-VACINAÇÃO OBRIGATORIA'!AH$23,localidades,2,FALSE),VLOOKUP('409-VACINAÇÃO OBRIGATORIA'!AQ$6,localidades,2,FALSE)),VLOOKUP('409-VACINAÇÃO OBRIGATORIA'!AQ$5,district_codes,2,FALSE))</f>
        <v>#N/A</v>
      </c>
      <c r="D208" s="497">
        <f>+'409-VACINAÇÃO OBRIGATORIA'!AP28</f>
        <v>0</v>
      </c>
      <c r="E208" s="498">
        <f>+'409-VACINAÇÃO OBRIGATORIA'!L28</f>
        <v>0</v>
      </c>
      <c r="F208" s="499">
        <f>+'409-VACINAÇÃO OBRIGATORIA'!N28</f>
        <v>0</v>
      </c>
      <c r="G208" s="498"/>
      <c r="H208" s="498" t="s">
        <v>3127</v>
      </c>
      <c r="I208" s="498" t="e">
        <f>IFERROR(VLOOKUP('409-VACINAÇÃO OBRIGATORIA'!AQ$6,localidades,2,FALSE),VLOOKUP('409-VACINAÇÃO OBRIGATORIA'!AQ$5,district_codes,2,FALSE))</f>
        <v>#N/A</v>
      </c>
      <c r="J208" s="633">
        <f>+'409-VACINAÇÃO OBRIGATORIA'!AW$11</f>
        <v>0</v>
      </c>
      <c r="K208" s="498">
        <f>+'409-VACINAÇÃO OBRIGATORIA'!AD28</f>
        <v>0</v>
      </c>
      <c r="L208" s="498">
        <f>+'409-VACINAÇÃO OBRIGATORIA'!AG28</f>
        <v>0</v>
      </c>
      <c r="M208" s="499">
        <f>+'409-VACINAÇÃO OBRIGATORIA'!V28</f>
        <v>0</v>
      </c>
      <c r="N208" s="499"/>
      <c r="O208" s="499"/>
      <c r="P208" s="499"/>
      <c r="Q208" s="499"/>
      <c r="R208" s="499"/>
      <c r="S208" s="499"/>
      <c r="T208" s="497"/>
      <c r="U208" s="497"/>
      <c r="V208" s="497" t="str">
        <f t="shared" si="5"/>
        <v>Vacinação Obrigatória</v>
      </c>
      <c r="Y208" s="494">
        <f>+'409-VACINAÇÃO OBRIGATORIA'!$AQ$3</f>
        <v>0</v>
      </c>
      <c r="Z208" s="493">
        <f>+'409-VACINAÇÃO OBRIGATORIA'!A$11</f>
        <v>0</v>
      </c>
      <c r="AA208" s="493">
        <f>+'409-VACINAÇÃO OBRIGATORIA'!F$11</f>
        <v>0</v>
      </c>
    </row>
    <row r="209" spans="1:27" hidden="1" x14ac:dyDescent="0.35">
      <c r="A209" s="497">
        <f>+'409-VACINAÇÃO OBRIGATORIA'!C29</f>
        <v>0</v>
      </c>
      <c r="B209" s="497">
        <f>+'409-VACINAÇÃO OBRIGATORIA'!G29</f>
        <v>0</v>
      </c>
      <c r="C209" s="500" t="e">
        <f>IFERROR(IFERROR(VLOOKUP('409-VACINAÇÃO OBRIGATORIA'!AH$23,localidades,2,FALSE),VLOOKUP('409-VACINAÇÃO OBRIGATORIA'!AQ$6,localidades,2,FALSE)),VLOOKUP('409-VACINAÇÃO OBRIGATORIA'!AQ$5,district_codes,2,FALSE))</f>
        <v>#N/A</v>
      </c>
      <c r="D209" s="497">
        <f>+'409-VACINAÇÃO OBRIGATORIA'!AP29</f>
        <v>0</v>
      </c>
      <c r="E209" s="498">
        <f>+'409-VACINAÇÃO OBRIGATORIA'!L29</f>
        <v>0</v>
      </c>
      <c r="F209" s="499">
        <f>+'409-VACINAÇÃO OBRIGATORIA'!N29</f>
        <v>0</v>
      </c>
      <c r="G209" s="498"/>
      <c r="H209" s="498" t="s">
        <v>3127</v>
      </c>
      <c r="I209" s="498" t="e">
        <f>IFERROR(VLOOKUP('409-VACINAÇÃO OBRIGATORIA'!AQ$6,localidades,2,FALSE),VLOOKUP('409-VACINAÇÃO OBRIGATORIA'!AQ$5,district_codes,2,FALSE))</f>
        <v>#N/A</v>
      </c>
      <c r="J209" s="633">
        <f>+'409-VACINAÇÃO OBRIGATORIA'!AW$11</f>
        <v>0</v>
      </c>
      <c r="K209" s="498">
        <f>+'409-VACINAÇÃO OBRIGATORIA'!AD29</f>
        <v>0</v>
      </c>
      <c r="L209" s="498">
        <f>+'409-VACINAÇÃO OBRIGATORIA'!AG29</f>
        <v>0</v>
      </c>
      <c r="M209" s="499">
        <f>+'409-VACINAÇÃO OBRIGATORIA'!V29</f>
        <v>0</v>
      </c>
      <c r="N209" s="499"/>
      <c r="O209" s="499"/>
      <c r="P209" s="499"/>
      <c r="Q209" s="499"/>
      <c r="R209" s="499"/>
      <c r="S209" s="499"/>
      <c r="T209" s="497"/>
      <c r="U209" s="497"/>
      <c r="V209" s="497" t="str">
        <f t="shared" si="5"/>
        <v>Vacinação Obrigatória</v>
      </c>
      <c r="Y209" s="494">
        <f>+'409-VACINAÇÃO OBRIGATORIA'!$AQ$3</f>
        <v>0</v>
      </c>
      <c r="Z209" s="493">
        <f>+'409-VACINAÇÃO OBRIGATORIA'!A$11</f>
        <v>0</v>
      </c>
      <c r="AA209" s="493">
        <f>+'409-VACINAÇÃO OBRIGATORIA'!F$11</f>
        <v>0</v>
      </c>
    </row>
    <row r="210" spans="1:27" hidden="1" x14ac:dyDescent="0.35">
      <c r="A210" s="497">
        <f>+'409-VACINAÇÃO OBRIGATORIA'!C30</f>
        <v>0</v>
      </c>
      <c r="B210" s="497">
        <f>+'409-VACINAÇÃO OBRIGATORIA'!G30</f>
        <v>0</v>
      </c>
      <c r="C210" s="500" t="e">
        <f>IFERROR(IFERROR(VLOOKUP('409-VACINAÇÃO OBRIGATORIA'!AH$23,localidades,2,FALSE),VLOOKUP('409-VACINAÇÃO OBRIGATORIA'!AQ$6,localidades,2,FALSE)),VLOOKUP('409-VACINAÇÃO OBRIGATORIA'!AQ$5,district_codes,2,FALSE))</f>
        <v>#N/A</v>
      </c>
      <c r="D210" s="497">
        <f>+'409-VACINAÇÃO OBRIGATORIA'!AP30</f>
        <v>0</v>
      </c>
      <c r="E210" s="498">
        <f>+'409-VACINAÇÃO OBRIGATORIA'!L30</f>
        <v>0</v>
      </c>
      <c r="F210" s="499">
        <f>+'409-VACINAÇÃO OBRIGATORIA'!N30</f>
        <v>0</v>
      </c>
      <c r="G210" s="498"/>
      <c r="H210" s="498" t="s">
        <v>3127</v>
      </c>
      <c r="I210" s="498" t="e">
        <f>IFERROR(VLOOKUP('409-VACINAÇÃO OBRIGATORIA'!AQ$6,localidades,2,FALSE),VLOOKUP('409-VACINAÇÃO OBRIGATORIA'!AQ$5,district_codes,2,FALSE))</f>
        <v>#N/A</v>
      </c>
      <c r="J210" s="633">
        <f>+'409-VACINAÇÃO OBRIGATORIA'!AW$11</f>
        <v>0</v>
      </c>
      <c r="K210" s="498">
        <f>+'409-VACINAÇÃO OBRIGATORIA'!AD30</f>
        <v>0</v>
      </c>
      <c r="L210" s="498">
        <f>+'409-VACINAÇÃO OBRIGATORIA'!AG30</f>
        <v>0</v>
      </c>
      <c r="M210" s="499">
        <f>+'409-VACINAÇÃO OBRIGATORIA'!V30</f>
        <v>0</v>
      </c>
      <c r="N210" s="499"/>
      <c r="O210" s="499"/>
      <c r="P210" s="499"/>
      <c r="Q210" s="499"/>
      <c r="R210" s="499"/>
      <c r="S210" s="499"/>
      <c r="T210" s="497"/>
      <c r="U210" s="497"/>
      <c r="V210" s="497" t="str">
        <f t="shared" si="5"/>
        <v>Vacinação Obrigatória</v>
      </c>
      <c r="Y210" s="494">
        <f>+'409-VACINAÇÃO OBRIGATORIA'!$AQ$3</f>
        <v>0</v>
      </c>
      <c r="Z210" s="493">
        <f>+'409-VACINAÇÃO OBRIGATORIA'!A$11</f>
        <v>0</v>
      </c>
      <c r="AA210" s="493">
        <f>+'409-VACINAÇÃO OBRIGATORIA'!F$11</f>
        <v>0</v>
      </c>
    </row>
    <row r="211" spans="1:27" hidden="1" x14ac:dyDescent="0.35">
      <c r="A211" s="497">
        <f>+'409-VACINAÇÃO OBRIGATORIA'!C31</f>
        <v>0</v>
      </c>
      <c r="B211" s="497">
        <f>+'409-VACINAÇÃO OBRIGATORIA'!G31</f>
        <v>0</v>
      </c>
      <c r="C211" s="500" t="e">
        <f>IFERROR(IFERROR(VLOOKUP('409-VACINAÇÃO OBRIGATORIA'!AH$23,localidades,2,FALSE),VLOOKUP('409-VACINAÇÃO OBRIGATORIA'!AQ$6,localidades,2,FALSE)),VLOOKUP('409-VACINAÇÃO OBRIGATORIA'!AQ$5,district_codes,2,FALSE))</f>
        <v>#N/A</v>
      </c>
      <c r="D211" s="497">
        <f>+'409-VACINAÇÃO OBRIGATORIA'!AP31</f>
        <v>0</v>
      </c>
      <c r="E211" s="498">
        <f>+'409-VACINAÇÃO OBRIGATORIA'!L31</f>
        <v>0</v>
      </c>
      <c r="F211" s="499">
        <f>+'409-VACINAÇÃO OBRIGATORIA'!N31</f>
        <v>0</v>
      </c>
      <c r="G211" s="498"/>
      <c r="H211" s="498" t="s">
        <v>3127</v>
      </c>
      <c r="I211" s="498" t="e">
        <f>IFERROR(VLOOKUP('409-VACINAÇÃO OBRIGATORIA'!AQ$6,localidades,2,FALSE),VLOOKUP('409-VACINAÇÃO OBRIGATORIA'!AQ$5,district_codes,2,FALSE))</f>
        <v>#N/A</v>
      </c>
      <c r="J211" s="633">
        <f>+'409-VACINAÇÃO OBRIGATORIA'!AW$11</f>
        <v>0</v>
      </c>
      <c r="K211" s="498">
        <f>+'409-VACINAÇÃO OBRIGATORIA'!AD31</f>
        <v>0</v>
      </c>
      <c r="L211" s="498">
        <f>+'409-VACINAÇÃO OBRIGATORIA'!AG31</f>
        <v>0</v>
      </c>
      <c r="M211" s="499">
        <f>+'409-VACINAÇÃO OBRIGATORIA'!V31</f>
        <v>0</v>
      </c>
      <c r="N211" s="499"/>
      <c r="O211" s="499"/>
      <c r="P211" s="499"/>
      <c r="Q211" s="499"/>
      <c r="R211" s="499"/>
      <c r="S211" s="499"/>
      <c r="T211" s="497"/>
      <c r="U211" s="497"/>
      <c r="V211" s="497" t="str">
        <f t="shared" si="5"/>
        <v>Vacinação Obrigatória</v>
      </c>
      <c r="Y211" s="494">
        <f>+'409-VACINAÇÃO OBRIGATORIA'!$AQ$3</f>
        <v>0</v>
      </c>
      <c r="Z211" s="493">
        <f>+'409-VACINAÇÃO OBRIGATORIA'!A$11</f>
        <v>0</v>
      </c>
      <c r="AA211" s="493">
        <f>+'409-VACINAÇÃO OBRIGATORIA'!F$11</f>
        <v>0</v>
      </c>
    </row>
    <row r="212" spans="1:27" hidden="1" x14ac:dyDescent="0.35">
      <c r="A212" s="497">
        <f>+'409-VACINAÇÃO OBRIGATORIA'!C32</f>
        <v>0</v>
      </c>
      <c r="B212" s="497">
        <f>+'409-VACINAÇÃO OBRIGATORIA'!G32</f>
        <v>0</v>
      </c>
      <c r="C212" s="500" t="e">
        <f>IFERROR(IFERROR(VLOOKUP('409-VACINAÇÃO OBRIGATORIA'!AH$23,localidades,2,FALSE),VLOOKUP('409-VACINAÇÃO OBRIGATORIA'!AQ$6,localidades,2,FALSE)),VLOOKUP('409-VACINAÇÃO OBRIGATORIA'!AQ$5,district_codes,2,FALSE))</f>
        <v>#N/A</v>
      </c>
      <c r="D212" s="497">
        <f>+'409-VACINAÇÃO OBRIGATORIA'!AP32</f>
        <v>0</v>
      </c>
      <c r="E212" s="498">
        <f>+'409-VACINAÇÃO OBRIGATORIA'!L32</f>
        <v>0</v>
      </c>
      <c r="F212" s="499">
        <f>+'409-VACINAÇÃO OBRIGATORIA'!N32</f>
        <v>0</v>
      </c>
      <c r="G212" s="498"/>
      <c r="H212" s="498" t="s">
        <v>3127</v>
      </c>
      <c r="I212" s="498" t="e">
        <f>IFERROR(VLOOKUP('409-VACINAÇÃO OBRIGATORIA'!AQ$6,localidades,2,FALSE),VLOOKUP('409-VACINAÇÃO OBRIGATORIA'!AQ$5,district_codes,2,FALSE))</f>
        <v>#N/A</v>
      </c>
      <c r="J212" s="633">
        <f>+'409-VACINAÇÃO OBRIGATORIA'!AW$11</f>
        <v>0</v>
      </c>
      <c r="K212" s="498">
        <f>+'409-VACINAÇÃO OBRIGATORIA'!AD32</f>
        <v>0</v>
      </c>
      <c r="L212" s="498">
        <f>+'409-VACINAÇÃO OBRIGATORIA'!AG32</f>
        <v>0</v>
      </c>
      <c r="M212" s="499">
        <f>+'409-VACINAÇÃO OBRIGATORIA'!V32</f>
        <v>0</v>
      </c>
      <c r="N212" s="499"/>
      <c r="O212" s="499"/>
      <c r="P212" s="499"/>
      <c r="Q212" s="499"/>
      <c r="R212" s="499"/>
      <c r="S212" s="499"/>
      <c r="T212" s="497"/>
      <c r="U212" s="497"/>
      <c r="V212" s="497" t="str">
        <f t="shared" si="5"/>
        <v>Vacinação Obrigatória</v>
      </c>
      <c r="Y212" s="494">
        <f>+'409-VACINAÇÃO OBRIGATORIA'!$AQ$3</f>
        <v>0</v>
      </c>
      <c r="Z212" s="493">
        <f>+'409-VACINAÇÃO OBRIGATORIA'!A$11</f>
        <v>0</v>
      </c>
      <c r="AA212" s="493">
        <f>+'409-VACINAÇÃO OBRIGATORIA'!F$11</f>
        <v>0</v>
      </c>
    </row>
    <row r="213" spans="1:27" hidden="1" x14ac:dyDescent="0.35">
      <c r="A213" s="497">
        <f>+'409-VACINAÇÃO OBRIGATORIA'!C33</f>
        <v>0</v>
      </c>
      <c r="B213" s="497">
        <f>+'409-VACINAÇÃO OBRIGATORIA'!G33</f>
        <v>0</v>
      </c>
      <c r="C213" s="500" t="e">
        <f>IFERROR(IFERROR(VLOOKUP('409-VACINAÇÃO OBRIGATORIA'!AH$23,localidades,2,FALSE),VLOOKUP('409-VACINAÇÃO OBRIGATORIA'!AQ$6,localidades,2,FALSE)),VLOOKUP('409-VACINAÇÃO OBRIGATORIA'!AQ$5,district_codes,2,FALSE))</f>
        <v>#N/A</v>
      </c>
      <c r="D213" s="497">
        <f>+'409-VACINAÇÃO OBRIGATORIA'!AP33</f>
        <v>0</v>
      </c>
      <c r="E213" s="498">
        <f>+'409-VACINAÇÃO OBRIGATORIA'!L33</f>
        <v>0</v>
      </c>
      <c r="F213" s="499">
        <f>+'409-VACINAÇÃO OBRIGATORIA'!N33</f>
        <v>0</v>
      </c>
      <c r="G213" s="498"/>
      <c r="H213" s="498" t="s">
        <v>3127</v>
      </c>
      <c r="I213" s="498" t="e">
        <f>IFERROR(VLOOKUP('409-VACINAÇÃO OBRIGATORIA'!AQ$6,localidades,2,FALSE),VLOOKUP('409-VACINAÇÃO OBRIGATORIA'!AQ$5,district_codes,2,FALSE))</f>
        <v>#N/A</v>
      </c>
      <c r="J213" s="633">
        <f>+'409-VACINAÇÃO OBRIGATORIA'!AW$11</f>
        <v>0</v>
      </c>
      <c r="K213" s="498">
        <f>+'409-VACINAÇÃO OBRIGATORIA'!AD33</f>
        <v>0</v>
      </c>
      <c r="L213" s="498">
        <f>+'409-VACINAÇÃO OBRIGATORIA'!AG33</f>
        <v>0</v>
      </c>
      <c r="M213" s="499">
        <f>+'409-VACINAÇÃO OBRIGATORIA'!V33</f>
        <v>0</v>
      </c>
      <c r="N213" s="499"/>
      <c r="O213" s="499"/>
      <c r="P213" s="499"/>
      <c r="Q213" s="499"/>
      <c r="R213" s="499"/>
      <c r="S213" s="499"/>
      <c r="T213" s="497"/>
      <c r="U213" s="497"/>
      <c r="V213" s="497" t="str">
        <f t="shared" si="5"/>
        <v>Vacinação Obrigatória</v>
      </c>
      <c r="Y213" s="494">
        <f>+'409-VACINAÇÃO OBRIGATORIA'!$AQ$3</f>
        <v>0</v>
      </c>
      <c r="Z213" s="493">
        <f>+'409-VACINAÇÃO OBRIGATORIA'!A$11</f>
        <v>0</v>
      </c>
      <c r="AA213" s="493">
        <f>+'409-VACINAÇÃO OBRIGATORIA'!F$11</f>
        <v>0</v>
      </c>
    </row>
    <row r="214" spans="1:27" hidden="1" x14ac:dyDescent="0.35">
      <c r="A214" s="497">
        <f>+'409-VACINAÇÃO OBRIGATORIA'!C34</f>
        <v>0</v>
      </c>
      <c r="B214" s="497">
        <f>+'409-VACINAÇÃO OBRIGATORIA'!G34</f>
        <v>0</v>
      </c>
      <c r="C214" s="500" t="e">
        <f>IFERROR(IFERROR(VLOOKUP('409-VACINAÇÃO OBRIGATORIA'!AH$23,localidades,2,FALSE),VLOOKUP('409-VACINAÇÃO OBRIGATORIA'!AQ$6,localidades,2,FALSE)),VLOOKUP('409-VACINAÇÃO OBRIGATORIA'!AQ$5,district_codes,2,FALSE))</f>
        <v>#N/A</v>
      </c>
      <c r="D214" s="497">
        <f>+'409-VACINAÇÃO OBRIGATORIA'!AP34</f>
        <v>0</v>
      </c>
      <c r="E214" s="498">
        <f>+'409-VACINAÇÃO OBRIGATORIA'!L34</f>
        <v>0</v>
      </c>
      <c r="F214" s="499">
        <f>+'409-VACINAÇÃO OBRIGATORIA'!N34</f>
        <v>0</v>
      </c>
      <c r="G214" s="498"/>
      <c r="H214" s="498" t="s">
        <v>3127</v>
      </c>
      <c r="I214" s="498" t="e">
        <f>IFERROR(VLOOKUP('409-VACINAÇÃO OBRIGATORIA'!AQ$6,localidades,2,FALSE),VLOOKUP('409-VACINAÇÃO OBRIGATORIA'!AQ$5,district_codes,2,FALSE))</f>
        <v>#N/A</v>
      </c>
      <c r="J214" s="633">
        <f>+'409-VACINAÇÃO OBRIGATORIA'!AW$11</f>
        <v>0</v>
      </c>
      <c r="K214" s="498">
        <f>+'409-VACINAÇÃO OBRIGATORIA'!AD34</f>
        <v>0</v>
      </c>
      <c r="L214" s="498">
        <f>+'409-VACINAÇÃO OBRIGATORIA'!AG34</f>
        <v>0</v>
      </c>
      <c r="M214" s="499">
        <f>+'409-VACINAÇÃO OBRIGATORIA'!V34</f>
        <v>0</v>
      </c>
      <c r="N214" s="499"/>
      <c r="O214" s="499"/>
      <c r="P214" s="499"/>
      <c r="Q214" s="499"/>
      <c r="R214" s="499"/>
      <c r="S214" s="499"/>
      <c r="T214" s="497"/>
      <c r="U214" s="497"/>
      <c r="V214" s="497" t="str">
        <f t="shared" si="5"/>
        <v>Vacinação Obrigatória</v>
      </c>
      <c r="Y214" s="494">
        <f>+'409-VACINAÇÃO OBRIGATORIA'!$AQ$3</f>
        <v>0</v>
      </c>
      <c r="Z214" s="493">
        <f>+'409-VACINAÇÃO OBRIGATORIA'!A$11</f>
        <v>0</v>
      </c>
      <c r="AA214" s="493">
        <f>+'409-VACINAÇÃO OBRIGATORIA'!F$11</f>
        <v>0</v>
      </c>
    </row>
    <row r="215" spans="1:27" hidden="1" x14ac:dyDescent="0.35">
      <c r="A215" s="497">
        <f>+'409-VACINAÇÃO OBRIGATORIA'!C35</f>
        <v>0</v>
      </c>
      <c r="B215" s="497">
        <f>+'409-VACINAÇÃO OBRIGATORIA'!G35</f>
        <v>0</v>
      </c>
      <c r="C215" s="500" t="e">
        <f>IFERROR(IFERROR(VLOOKUP('409-VACINAÇÃO OBRIGATORIA'!AH$23,localidades,2,FALSE),VLOOKUP('409-VACINAÇÃO OBRIGATORIA'!AQ$6,localidades,2,FALSE)),VLOOKUP('409-VACINAÇÃO OBRIGATORIA'!AQ$5,district_codes,2,FALSE))</f>
        <v>#N/A</v>
      </c>
      <c r="D215" s="497">
        <f>+'409-VACINAÇÃO OBRIGATORIA'!AP35</f>
        <v>0</v>
      </c>
      <c r="E215" s="498">
        <f>+'409-VACINAÇÃO OBRIGATORIA'!L35</f>
        <v>0</v>
      </c>
      <c r="F215" s="499">
        <f>+'409-VACINAÇÃO OBRIGATORIA'!N35</f>
        <v>0</v>
      </c>
      <c r="G215" s="498"/>
      <c r="H215" s="498" t="s">
        <v>3127</v>
      </c>
      <c r="I215" s="498" t="e">
        <f>IFERROR(VLOOKUP('409-VACINAÇÃO OBRIGATORIA'!AQ$6,localidades,2,FALSE),VLOOKUP('409-VACINAÇÃO OBRIGATORIA'!AQ$5,district_codes,2,FALSE))</f>
        <v>#N/A</v>
      </c>
      <c r="J215" s="633">
        <f>+'409-VACINAÇÃO OBRIGATORIA'!AW$11</f>
        <v>0</v>
      </c>
      <c r="K215" s="498">
        <f>+'409-VACINAÇÃO OBRIGATORIA'!AD35</f>
        <v>0</v>
      </c>
      <c r="L215" s="498">
        <f>+'409-VACINAÇÃO OBRIGATORIA'!AG35</f>
        <v>0</v>
      </c>
      <c r="M215" s="499">
        <f>+'409-VACINAÇÃO OBRIGATORIA'!V35</f>
        <v>0</v>
      </c>
      <c r="N215" s="499"/>
      <c r="O215" s="499"/>
      <c r="P215" s="499"/>
      <c r="Q215" s="499"/>
      <c r="R215" s="499"/>
      <c r="S215" s="499"/>
      <c r="T215" s="497"/>
      <c r="U215" s="497"/>
      <c r="V215" s="497" t="str">
        <f t="shared" si="5"/>
        <v>Vacinação Obrigatória</v>
      </c>
      <c r="Y215" s="494">
        <f>+'409-VACINAÇÃO OBRIGATORIA'!$AQ$3</f>
        <v>0</v>
      </c>
      <c r="Z215" s="493">
        <f>+'409-VACINAÇÃO OBRIGATORIA'!A$11</f>
        <v>0</v>
      </c>
      <c r="AA215" s="493">
        <f>+'409-VACINAÇÃO OBRIGATORIA'!F$11</f>
        <v>0</v>
      </c>
    </row>
    <row r="216" spans="1:27" hidden="1" x14ac:dyDescent="0.35">
      <c r="A216" s="497">
        <f>+'409-VACINAÇÃO OBRIGATORIA'!C36</f>
        <v>0</v>
      </c>
      <c r="B216" s="497">
        <f>+'409-VACINAÇÃO OBRIGATORIA'!G36</f>
        <v>0</v>
      </c>
      <c r="C216" s="500" t="e">
        <f>IFERROR(IFERROR(VLOOKUP('409-VACINAÇÃO OBRIGATORIA'!AH$23,localidades,2,FALSE),VLOOKUP('409-VACINAÇÃO OBRIGATORIA'!AQ$6,localidades,2,FALSE)),VLOOKUP('409-VACINAÇÃO OBRIGATORIA'!AQ$5,district_codes,2,FALSE))</f>
        <v>#N/A</v>
      </c>
      <c r="D216" s="497">
        <f>+'409-VACINAÇÃO OBRIGATORIA'!AP36</f>
        <v>0</v>
      </c>
      <c r="E216" s="498">
        <f>+'409-VACINAÇÃO OBRIGATORIA'!L36</f>
        <v>0</v>
      </c>
      <c r="F216" s="499">
        <f>+'409-VACINAÇÃO OBRIGATORIA'!N36</f>
        <v>0</v>
      </c>
      <c r="G216" s="498"/>
      <c r="H216" s="498" t="s">
        <v>3127</v>
      </c>
      <c r="I216" s="498" t="e">
        <f>IFERROR(VLOOKUP('409-VACINAÇÃO OBRIGATORIA'!AQ$6,localidades,2,FALSE),VLOOKUP('409-VACINAÇÃO OBRIGATORIA'!AQ$5,district_codes,2,FALSE))</f>
        <v>#N/A</v>
      </c>
      <c r="J216" s="633">
        <f>+'409-VACINAÇÃO OBRIGATORIA'!AW$11</f>
        <v>0</v>
      </c>
      <c r="K216" s="498">
        <f>+'409-VACINAÇÃO OBRIGATORIA'!AD36</f>
        <v>0</v>
      </c>
      <c r="L216" s="498">
        <f>+'409-VACINAÇÃO OBRIGATORIA'!AG36</f>
        <v>0</v>
      </c>
      <c r="M216" s="499">
        <f>+'409-VACINAÇÃO OBRIGATORIA'!V36</f>
        <v>0</v>
      </c>
      <c r="N216" s="499"/>
      <c r="O216" s="499"/>
      <c r="P216" s="499"/>
      <c r="Q216" s="499"/>
      <c r="R216" s="499"/>
      <c r="S216" s="499"/>
      <c r="T216" s="497"/>
      <c r="U216" s="497"/>
      <c r="V216" s="497" t="str">
        <f t="shared" si="5"/>
        <v>Vacinação Obrigatória</v>
      </c>
      <c r="Y216" s="494">
        <f>+'409-VACINAÇÃO OBRIGATORIA'!$AQ$3</f>
        <v>0</v>
      </c>
      <c r="Z216" s="493">
        <f>+'409-VACINAÇÃO OBRIGATORIA'!A$11</f>
        <v>0</v>
      </c>
      <c r="AA216" s="493">
        <f>+'409-VACINAÇÃO OBRIGATORIA'!F$11</f>
        <v>0</v>
      </c>
    </row>
    <row r="217" spans="1:27" hidden="1" x14ac:dyDescent="0.35">
      <c r="A217" s="497">
        <f>+'409-VACINAÇÃO OBRIGATORIA'!C37</f>
        <v>0</v>
      </c>
      <c r="B217" s="497">
        <f>+'409-VACINAÇÃO OBRIGATORIA'!G37</f>
        <v>0</v>
      </c>
      <c r="C217" s="500" t="e">
        <f>IFERROR(IFERROR(VLOOKUP('409-VACINAÇÃO OBRIGATORIA'!AH$23,localidades,2,FALSE),VLOOKUP('409-VACINAÇÃO OBRIGATORIA'!AQ$6,localidades,2,FALSE)),VLOOKUP('409-VACINAÇÃO OBRIGATORIA'!AQ$5,district_codes,2,FALSE))</f>
        <v>#N/A</v>
      </c>
      <c r="D217" s="497">
        <f>+'409-VACINAÇÃO OBRIGATORIA'!AP37</f>
        <v>0</v>
      </c>
      <c r="E217" s="498">
        <f>+'409-VACINAÇÃO OBRIGATORIA'!L37</f>
        <v>0</v>
      </c>
      <c r="F217" s="499">
        <f>+'409-VACINAÇÃO OBRIGATORIA'!N37</f>
        <v>0</v>
      </c>
      <c r="G217" s="498"/>
      <c r="H217" s="498" t="s">
        <v>3127</v>
      </c>
      <c r="I217" s="498" t="e">
        <f>IFERROR(VLOOKUP('409-VACINAÇÃO OBRIGATORIA'!AQ$6,localidades,2,FALSE),VLOOKUP('409-VACINAÇÃO OBRIGATORIA'!AQ$5,district_codes,2,FALSE))</f>
        <v>#N/A</v>
      </c>
      <c r="J217" s="633">
        <f>+'409-VACINAÇÃO OBRIGATORIA'!AW$11</f>
        <v>0</v>
      </c>
      <c r="K217" s="498">
        <f>+'409-VACINAÇÃO OBRIGATORIA'!AD37</f>
        <v>0</v>
      </c>
      <c r="L217" s="498">
        <f>+'409-VACINAÇÃO OBRIGATORIA'!AG37</f>
        <v>0</v>
      </c>
      <c r="M217" s="499">
        <f>+'409-VACINAÇÃO OBRIGATORIA'!V37</f>
        <v>0</v>
      </c>
      <c r="N217" s="499"/>
      <c r="O217" s="499"/>
      <c r="P217" s="499"/>
      <c r="Q217" s="499"/>
      <c r="R217" s="499"/>
      <c r="S217" s="499"/>
      <c r="T217" s="497"/>
      <c r="U217" s="497"/>
      <c r="V217" s="497" t="str">
        <f t="shared" si="5"/>
        <v>Vacinação Obrigatória</v>
      </c>
      <c r="Y217" s="494">
        <f>+'409-VACINAÇÃO OBRIGATORIA'!$AQ$3</f>
        <v>0</v>
      </c>
      <c r="Z217" s="493">
        <f>+'409-VACINAÇÃO OBRIGATORIA'!A$11</f>
        <v>0</v>
      </c>
      <c r="AA217" s="493">
        <f>+'409-VACINAÇÃO OBRIGATORIA'!F$11</f>
        <v>0</v>
      </c>
    </row>
    <row r="218" spans="1:27" hidden="1" x14ac:dyDescent="0.35">
      <c r="A218" s="497">
        <f>+'409-VACINAÇÃO OBRIGATORIA'!C38</f>
        <v>0</v>
      </c>
      <c r="B218" s="497">
        <f>+'409-VACINAÇÃO OBRIGATORIA'!G38</f>
        <v>0</v>
      </c>
      <c r="C218" s="500" t="e">
        <f>IFERROR(IFERROR(VLOOKUP('409-VACINAÇÃO OBRIGATORIA'!AH$23,localidades,2,FALSE),VLOOKUP('409-VACINAÇÃO OBRIGATORIA'!AQ$6,localidades,2,FALSE)),VLOOKUP('409-VACINAÇÃO OBRIGATORIA'!AQ$5,district_codes,2,FALSE))</f>
        <v>#N/A</v>
      </c>
      <c r="D218" s="497">
        <f>+'409-VACINAÇÃO OBRIGATORIA'!AP38</f>
        <v>0</v>
      </c>
      <c r="E218" s="498">
        <f>+'409-VACINAÇÃO OBRIGATORIA'!L38</f>
        <v>0</v>
      </c>
      <c r="F218" s="499">
        <f>+'409-VACINAÇÃO OBRIGATORIA'!N38</f>
        <v>0</v>
      </c>
      <c r="G218" s="498"/>
      <c r="H218" s="498" t="s">
        <v>3127</v>
      </c>
      <c r="I218" s="498" t="e">
        <f>IFERROR(VLOOKUP('409-VACINAÇÃO OBRIGATORIA'!AQ$6,localidades,2,FALSE),VLOOKUP('409-VACINAÇÃO OBRIGATORIA'!AQ$5,district_codes,2,FALSE))</f>
        <v>#N/A</v>
      </c>
      <c r="J218" s="633">
        <f>+'409-VACINAÇÃO OBRIGATORIA'!AW$11</f>
        <v>0</v>
      </c>
      <c r="K218" s="498">
        <f>+'409-VACINAÇÃO OBRIGATORIA'!AD38</f>
        <v>0</v>
      </c>
      <c r="L218" s="498">
        <f>+'409-VACINAÇÃO OBRIGATORIA'!AG38</f>
        <v>0</v>
      </c>
      <c r="M218" s="499">
        <f>+'409-VACINAÇÃO OBRIGATORIA'!V38</f>
        <v>0</v>
      </c>
      <c r="N218" s="499"/>
      <c r="O218" s="499"/>
      <c r="P218" s="499"/>
      <c r="Q218" s="499"/>
      <c r="R218" s="499"/>
      <c r="S218" s="499"/>
      <c r="T218" s="497"/>
      <c r="U218" s="497"/>
      <c r="V218" s="497" t="str">
        <f t="shared" si="5"/>
        <v>Vacinação Obrigatória</v>
      </c>
      <c r="Y218" s="494">
        <f>+'409-VACINAÇÃO OBRIGATORIA'!$AQ$3</f>
        <v>0</v>
      </c>
      <c r="Z218" s="493">
        <f>+'409-VACINAÇÃO OBRIGATORIA'!A$11</f>
        <v>0</v>
      </c>
      <c r="AA218" s="493">
        <f>+'409-VACINAÇÃO OBRIGATORIA'!F$11</f>
        <v>0</v>
      </c>
    </row>
    <row r="219" spans="1:27" hidden="1" x14ac:dyDescent="0.35">
      <c r="A219" s="497">
        <f>+'409-VACINAÇÃO OBRIGATORIA'!C39</f>
        <v>0</v>
      </c>
      <c r="B219" s="497">
        <f>+'409-VACINAÇÃO OBRIGATORIA'!G39</f>
        <v>0</v>
      </c>
      <c r="C219" s="500" t="e">
        <f>IFERROR(IFERROR(VLOOKUP('409-VACINAÇÃO OBRIGATORIA'!AH$23,localidades,2,FALSE),VLOOKUP('409-VACINAÇÃO OBRIGATORIA'!AQ$6,localidades,2,FALSE)),VLOOKUP('409-VACINAÇÃO OBRIGATORIA'!AQ$5,district_codes,2,FALSE))</f>
        <v>#N/A</v>
      </c>
      <c r="D219" s="497">
        <f>+'409-VACINAÇÃO OBRIGATORIA'!AP39</f>
        <v>0</v>
      </c>
      <c r="E219" s="498">
        <f>+'409-VACINAÇÃO OBRIGATORIA'!L39</f>
        <v>0</v>
      </c>
      <c r="F219" s="499">
        <f>+'409-VACINAÇÃO OBRIGATORIA'!N39</f>
        <v>0</v>
      </c>
      <c r="G219" s="498"/>
      <c r="H219" s="498" t="s">
        <v>3127</v>
      </c>
      <c r="I219" s="498" t="e">
        <f>IFERROR(VLOOKUP('409-VACINAÇÃO OBRIGATORIA'!AQ$6,localidades,2,FALSE),VLOOKUP('409-VACINAÇÃO OBRIGATORIA'!AQ$5,district_codes,2,FALSE))</f>
        <v>#N/A</v>
      </c>
      <c r="J219" s="633">
        <f>+'409-VACINAÇÃO OBRIGATORIA'!AW$11</f>
        <v>0</v>
      </c>
      <c r="K219" s="498">
        <f>+'409-VACINAÇÃO OBRIGATORIA'!AD39</f>
        <v>0</v>
      </c>
      <c r="L219" s="498">
        <f>+'409-VACINAÇÃO OBRIGATORIA'!AG39</f>
        <v>0</v>
      </c>
      <c r="M219" s="499">
        <f>+'409-VACINAÇÃO OBRIGATORIA'!V39</f>
        <v>0</v>
      </c>
      <c r="N219" s="499"/>
      <c r="O219" s="499"/>
      <c r="P219" s="499"/>
      <c r="Q219" s="499"/>
      <c r="R219" s="499"/>
      <c r="S219" s="499"/>
      <c r="T219" s="497"/>
      <c r="U219" s="497"/>
      <c r="V219" s="497" t="str">
        <f t="shared" si="5"/>
        <v>Vacinação Obrigatória</v>
      </c>
      <c r="Y219" s="494">
        <f>+'409-VACINAÇÃO OBRIGATORIA'!$AQ$3</f>
        <v>0</v>
      </c>
      <c r="Z219" s="493">
        <f>+'409-VACINAÇÃO OBRIGATORIA'!A$11</f>
        <v>0</v>
      </c>
      <c r="AA219" s="493">
        <f>+'409-VACINAÇÃO OBRIGATORIA'!F$11</f>
        <v>0</v>
      </c>
    </row>
    <row r="220" spans="1:27" hidden="1" x14ac:dyDescent="0.35">
      <c r="A220" s="497">
        <f>+'409-VACINAÇÃO OBRIGATORIA'!C40</f>
        <v>0</v>
      </c>
      <c r="B220" s="497">
        <f>+'409-VACINAÇÃO OBRIGATORIA'!G40</f>
        <v>0</v>
      </c>
      <c r="C220" s="500" t="e">
        <f>IFERROR(IFERROR(VLOOKUP('409-VACINAÇÃO OBRIGATORIA'!AH$23,localidades,2,FALSE),VLOOKUP('409-VACINAÇÃO OBRIGATORIA'!AQ$6,localidades,2,FALSE)),VLOOKUP('409-VACINAÇÃO OBRIGATORIA'!AQ$5,district_codes,2,FALSE))</f>
        <v>#N/A</v>
      </c>
      <c r="D220" s="497">
        <f>+'409-VACINAÇÃO OBRIGATORIA'!AP40</f>
        <v>0</v>
      </c>
      <c r="E220" s="498">
        <f>+'409-VACINAÇÃO OBRIGATORIA'!L40</f>
        <v>0</v>
      </c>
      <c r="F220" s="499">
        <f>+'409-VACINAÇÃO OBRIGATORIA'!N40</f>
        <v>0</v>
      </c>
      <c r="G220" s="498"/>
      <c r="H220" s="498" t="s">
        <v>3127</v>
      </c>
      <c r="I220" s="498" t="e">
        <f>IFERROR(VLOOKUP('409-VACINAÇÃO OBRIGATORIA'!AQ$6,localidades,2,FALSE),VLOOKUP('409-VACINAÇÃO OBRIGATORIA'!AQ$5,district_codes,2,FALSE))</f>
        <v>#N/A</v>
      </c>
      <c r="J220" s="633">
        <f>+'409-VACINAÇÃO OBRIGATORIA'!AW$11</f>
        <v>0</v>
      </c>
      <c r="K220" s="498">
        <f>+'409-VACINAÇÃO OBRIGATORIA'!AD40</f>
        <v>0</v>
      </c>
      <c r="L220" s="498">
        <f>+'409-VACINAÇÃO OBRIGATORIA'!AG40</f>
        <v>0</v>
      </c>
      <c r="M220" s="499">
        <f>+'409-VACINAÇÃO OBRIGATORIA'!V40</f>
        <v>0</v>
      </c>
      <c r="N220" s="499"/>
      <c r="O220" s="499"/>
      <c r="P220" s="499"/>
      <c r="Q220" s="499"/>
      <c r="R220" s="499"/>
      <c r="S220" s="499"/>
      <c r="T220" s="497"/>
      <c r="U220" s="497"/>
      <c r="V220" s="497" t="str">
        <f t="shared" si="5"/>
        <v>Vacinação Obrigatória</v>
      </c>
      <c r="Y220" s="494">
        <f>+'409-VACINAÇÃO OBRIGATORIA'!$AQ$3</f>
        <v>0</v>
      </c>
      <c r="Z220" s="493">
        <f>+'409-VACINAÇÃO OBRIGATORIA'!A$11</f>
        <v>0</v>
      </c>
      <c r="AA220" s="493">
        <f>+'409-VACINAÇÃO OBRIGATORIA'!F$11</f>
        <v>0</v>
      </c>
    </row>
    <row r="221" spans="1:27" hidden="1" x14ac:dyDescent="0.35">
      <c r="A221" s="497">
        <f>+'409-VACINAÇÃO OBRIGATORIA'!C41</f>
        <v>0</v>
      </c>
      <c r="B221" s="497">
        <f>+'409-VACINAÇÃO OBRIGATORIA'!G41</f>
        <v>0</v>
      </c>
      <c r="C221" s="500" t="e">
        <f>IFERROR(IFERROR(VLOOKUP('409-VACINAÇÃO OBRIGATORIA'!AH$23,localidades,2,FALSE),VLOOKUP('409-VACINAÇÃO OBRIGATORIA'!AQ$6,localidades,2,FALSE)),VLOOKUP('409-VACINAÇÃO OBRIGATORIA'!AQ$5,district_codes,2,FALSE))</f>
        <v>#N/A</v>
      </c>
      <c r="D221" s="497">
        <f>+'409-VACINAÇÃO OBRIGATORIA'!AP41</f>
        <v>0</v>
      </c>
      <c r="E221" s="498">
        <f>+'409-VACINAÇÃO OBRIGATORIA'!L41</f>
        <v>0</v>
      </c>
      <c r="F221" s="499">
        <f>+'409-VACINAÇÃO OBRIGATORIA'!N41</f>
        <v>0</v>
      </c>
      <c r="G221" s="498"/>
      <c r="H221" s="498" t="s">
        <v>3127</v>
      </c>
      <c r="I221" s="498" t="e">
        <f>IFERROR(VLOOKUP('409-VACINAÇÃO OBRIGATORIA'!AQ$6,localidades,2,FALSE),VLOOKUP('409-VACINAÇÃO OBRIGATORIA'!AQ$5,district_codes,2,FALSE))</f>
        <v>#N/A</v>
      </c>
      <c r="J221" s="633">
        <f>+'409-VACINAÇÃO OBRIGATORIA'!AW$11</f>
        <v>0</v>
      </c>
      <c r="K221" s="498">
        <f>+'409-VACINAÇÃO OBRIGATORIA'!AD41</f>
        <v>0</v>
      </c>
      <c r="L221" s="498">
        <f>+'409-VACINAÇÃO OBRIGATORIA'!AG41</f>
        <v>0</v>
      </c>
      <c r="M221" s="499">
        <f>+'409-VACINAÇÃO OBRIGATORIA'!V41</f>
        <v>0</v>
      </c>
      <c r="N221" s="499"/>
      <c r="O221" s="499"/>
      <c r="P221" s="499"/>
      <c r="Q221" s="499"/>
      <c r="R221" s="499"/>
      <c r="S221" s="499"/>
      <c r="T221" s="497"/>
      <c r="U221" s="497"/>
      <c r="V221" s="497" t="str">
        <f t="shared" si="5"/>
        <v>Vacinação Obrigatória</v>
      </c>
      <c r="Y221" s="494">
        <f>+'409-VACINAÇÃO OBRIGATORIA'!$AQ$3</f>
        <v>0</v>
      </c>
      <c r="Z221" s="493">
        <f>+'409-VACINAÇÃO OBRIGATORIA'!A$11</f>
        <v>0</v>
      </c>
      <c r="AA221" s="493">
        <f>+'409-VACINAÇÃO OBRIGATORIA'!F$11</f>
        <v>0</v>
      </c>
    </row>
    <row r="222" spans="1:27" hidden="1" x14ac:dyDescent="0.35">
      <c r="A222" s="497">
        <f>+'409-VACINAÇÃO OBRIGATORIA'!C42</f>
        <v>0</v>
      </c>
      <c r="B222" s="497">
        <f>+'409-VACINAÇÃO OBRIGATORIA'!G42</f>
        <v>0</v>
      </c>
      <c r="C222" s="500" t="e">
        <f>IFERROR(IFERROR(VLOOKUP('409-VACINAÇÃO OBRIGATORIA'!AH$23,localidades,2,FALSE),VLOOKUP('409-VACINAÇÃO OBRIGATORIA'!AQ$6,localidades,2,FALSE)),VLOOKUP('409-VACINAÇÃO OBRIGATORIA'!AQ$5,district_codes,2,FALSE))</f>
        <v>#N/A</v>
      </c>
      <c r="D222" s="497">
        <f>+'409-VACINAÇÃO OBRIGATORIA'!AP42</f>
        <v>0</v>
      </c>
      <c r="E222" s="498">
        <f>+'409-VACINAÇÃO OBRIGATORIA'!L42</f>
        <v>0</v>
      </c>
      <c r="F222" s="499">
        <f>+'409-VACINAÇÃO OBRIGATORIA'!N42</f>
        <v>0</v>
      </c>
      <c r="G222" s="498"/>
      <c r="H222" s="498" t="s">
        <v>3127</v>
      </c>
      <c r="I222" s="498" t="e">
        <f>IFERROR(VLOOKUP('409-VACINAÇÃO OBRIGATORIA'!AQ$6,localidades,2,FALSE),VLOOKUP('409-VACINAÇÃO OBRIGATORIA'!AQ$5,district_codes,2,FALSE))</f>
        <v>#N/A</v>
      </c>
      <c r="J222" s="633">
        <f>+'409-VACINAÇÃO OBRIGATORIA'!AW$11</f>
        <v>0</v>
      </c>
      <c r="K222" s="498">
        <f>+'409-VACINAÇÃO OBRIGATORIA'!AD42</f>
        <v>0</v>
      </c>
      <c r="L222" s="498">
        <f>+'409-VACINAÇÃO OBRIGATORIA'!AG42</f>
        <v>0</v>
      </c>
      <c r="M222" s="499">
        <f>+'409-VACINAÇÃO OBRIGATORIA'!V42</f>
        <v>0</v>
      </c>
      <c r="N222" s="499"/>
      <c r="O222" s="499"/>
      <c r="P222" s="499"/>
      <c r="Q222" s="499"/>
      <c r="R222" s="499"/>
      <c r="S222" s="499"/>
      <c r="T222" s="497"/>
      <c r="U222" s="497"/>
      <c r="V222" s="497" t="str">
        <f t="shared" si="5"/>
        <v>Vacinação Obrigatória</v>
      </c>
      <c r="Y222" s="494">
        <f>+'409-VACINAÇÃO OBRIGATORIA'!$AQ$3</f>
        <v>0</v>
      </c>
      <c r="Z222" s="493">
        <f>+'409-VACINAÇÃO OBRIGATORIA'!A$11</f>
        <v>0</v>
      </c>
      <c r="AA222" s="493">
        <f>+'409-VACINAÇÃO OBRIGATORIA'!F$11</f>
        <v>0</v>
      </c>
    </row>
    <row r="223" spans="1:27" hidden="1" x14ac:dyDescent="0.35">
      <c r="A223" s="497">
        <f>+'409-VACINAÇÃO OBRIGATORIA'!C43</f>
        <v>0</v>
      </c>
      <c r="B223" s="497">
        <f>+'409-VACINAÇÃO OBRIGATORIA'!G43</f>
        <v>0</v>
      </c>
      <c r="C223" s="500" t="e">
        <f>IFERROR(IFERROR(VLOOKUP('409-VACINAÇÃO OBRIGATORIA'!AH$23,localidades,2,FALSE),VLOOKUP('409-VACINAÇÃO OBRIGATORIA'!AQ$6,localidades,2,FALSE)),VLOOKUP('409-VACINAÇÃO OBRIGATORIA'!AQ$5,district_codes,2,FALSE))</f>
        <v>#N/A</v>
      </c>
      <c r="D223" s="497">
        <f>+'409-VACINAÇÃO OBRIGATORIA'!AP43</f>
        <v>0</v>
      </c>
      <c r="E223" s="498">
        <f>+'409-VACINAÇÃO OBRIGATORIA'!L43</f>
        <v>0</v>
      </c>
      <c r="F223" s="499">
        <f>+'409-VACINAÇÃO OBRIGATORIA'!N43</f>
        <v>0</v>
      </c>
      <c r="G223" s="498"/>
      <c r="H223" s="498" t="s">
        <v>3127</v>
      </c>
      <c r="I223" s="498" t="e">
        <f>IFERROR(VLOOKUP('409-VACINAÇÃO OBRIGATORIA'!AQ$6,localidades,2,FALSE),VLOOKUP('409-VACINAÇÃO OBRIGATORIA'!AQ$5,district_codes,2,FALSE))</f>
        <v>#N/A</v>
      </c>
      <c r="J223" s="633">
        <f>+'409-VACINAÇÃO OBRIGATORIA'!AW$11</f>
        <v>0</v>
      </c>
      <c r="K223" s="498">
        <f>+'409-VACINAÇÃO OBRIGATORIA'!AD43</f>
        <v>0</v>
      </c>
      <c r="L223" s="498">
        <f>+'409-VACINAÇÃO OBRIGATORIA'!AG43</f>
        <v>0</v>
      </c>
      <c r="M223" s="499">
        <f>+'409-VACINAÇÃO OBRIGATORIA'!V43</f>
        <v>0</v>
      </c>
      <c r="N223" s="499"/>
      <c r="O223" s="499"/>
      <c r="P223" s="499"/>
      <c r="Q223" s="499"/>
      <c r="R223" s="499"/>
      <c r="S223" s="499"/>
      <c r="T223" s="497"/>
      <c r="U223" s="497"/>
      <c r="V223" s="497" t="str">
        <f t="shared" si="5"/>
        <v>Vacinação Obrigatória</v>
      </c>
      <c r="Y223" s="494">
        <f>+'409-VACINAÇÃO OBRIGATORIA'!$AQ$3</f>
        <v>0</v>
      </c>
      <c r="Z223" s="493">
        <f>+'409-VACINAÇÃO OBRIGATORIA'!A$11</f>
        <v>0</v>
      </c>
      <c r="AA223" s="493">
        <f>+'409-VACINAÇÃO OBRIGATORIA'!F$11</f>
        <v>0</v>
      </c>
    </row>
    <row r="224" spans="1:27" hidden="1" x14ac:dyDescent="0.35">
      <c r="A224" s="497">
        <f>+'409-VACINAÇÃO OBRIGATORIA'!C44</f>
        <v>0</v>
      </c>
      <c r="B224" s="497">
        <f>+'409-VACINAÇÃO OBRIGATORIA'!G44</f>
        <v>0</v>
      </c>
      <c r="C224" s="500" t="e">
        <f>IFERROR(IFERROR(VLOOKUP('409-VACINAÇÃO OBRIGATORIA'!AH$23,localidades,2,FALSE),VLOOKUP('409-VACINAÇÃO OBRIGATORIA'!AQ$6,localidades,2,FALSE)),VLOOKUP('409-VACINAÇÃO OBRIGATORIA'!AQ$5,district_codes,2,FALSE))</f>
        <v>#N/A</v>
      </c>
      <c r="D224" s="497">
        <f>+'409-VACINAÇÃO OBRIGATORIA'!AP44</f>
        <v>0</v>
      </c>
      <c r="E224" s="498">
        <f>+'409-VACINAÇÃO OBRIGATORIA'!L44</f>
        <v>0</v>
      </c>
      <c r="F224" s="499">
        <f>+'409-VACINAÇÃO OBRIGATORIA'!N44</f>
        <v>0</v>
      </c>
      <c r="G224" s="498"/>
      <c r="H224" s="498" t="s">
        <v>3127</v>
      </c>
      <c r="I224" s="498" t="e">
        <f>IFERROR(VLOOKUP('409-VACINAÇÃO OBRIGATORIA'!AQ$6,localidades,2,FALSE),VLOOKUP('409-VACINAÇÃO OBRIGATORIA'!AQ$5,district_codes,2,FALSE))</f>
        <v>#N/A</v>
      </c>
      <c r="J224" s="633">
        <f>+'409-VACINAÇÃO OBRIGATORIA'!AW$11</f>
        <v>0</v>
      </c>
      <c r="K224" s="498">
        <f>+'409-VACINAÇÃO OBRIGATORIA'!AD44</f>
        <v>0</v>
      </c>
      <c r="L224" s="498">
        <f>+'409-VACINAÇÃO OBRIGATORIA'!AG44</f>
        <v>0</v>
      </c>
      <c r="M224" s="499">
        <f>+'409-VACINAÇÃO OBRIGATORIA'!V44</f>
        <v>0</v>
      </c>
      <c r="N224" s="499"/>
      <c r="O224" s="499"/>
      <c r="P224" s="499"/>
      <c r="Q224" s="499"/>
      <c r="R224" s="499"/>
      <c r="S224" s="499"/>
      <c r="T224" s="497"/>
      <c r="U224" s="497"/>
      <c r="V224" s="497" t="str">
        <f t="shared" si="5"/>
        <v>Vacinação Obrigatória</v>
      </c>
      <c r="Y224" s="494">
        <f>+'409-VACINAÇÃO OBRIGATORIA'!$AQ$3</f>
        <v>0</v>
      </c>
      <c r="Z224" s="493">
        <f>+'409-VACINAÇÃO OBRIGATORIA'!A$11</f>
        <v>0</v>
      </c>
      <c r="AA224" s="493">
        <f>+'409-VACINAÇÃO OBRIGATORIA'!F$11</f>
        <v>0</v>
      </c>
    </row>
    <row r="225" spans="1:27" hidden="1" x14ac:dyDescent="0.35">
      <c r="A225" s="497">
        <f>+'409-VACINAÇÃO OBRIGATORIA'!C45</f>
        <v>0</v>
      </c>
      <c r="B225" s="497">
        <f>+'409-VACINAÇÃO OBRIGATORIA'!G45</f>
        <v>0</v>
      </c>
      <c r="C225" s="500" t="e">
        <f>IFERROR(IFERROR(VLOOKUP('409-VACINAÇÃO OBRIGATORIA'!AH$23,localidades,2,FALSE),VLOOKUP('409-VACINAÇÃO OBRIGATORIA'!AQ$6,localidades,2,FALSE)),VLOOKUP('409-VACINAÇÃO OBRIGATORIA'!AQ$5,district_codes,2,FALSE))</f>
        <v>#N/A</v>
      </c>
      <c r="D225" s="497">
        <f>+'409-VACINAÇÃO OBRIGATORIA'!AP45</f>
        <v>0</v>
      </c>
      <c r="E225" s="498">
        <f>+'409-VACINAÇÃO OBRIGATORIA'!L45</f>
        <v>0</v>
      </c>
      <c r="F225" s="499">
        <f>+'409-VACINAÇÃO OBRIGATORIA'!N45</f>
        <v>0</v>
      </c>
      <c r="G225" s="498"/>
      <c r="H225" s="498" t="s">
        <v>3127</v>
      </c>
      <c r="I225" s="498" t="e">
        <f>IFERROR(VLOOKUP('409-VACINAÇÃO OBRIGATORIA'!AQ$6,localidades,2,FALSE),VLOOKUP('409-VACINAÇÃO OBRIGATORIA'!AQ$5,district_codes,2,FALSE))</f>
        <v>#N/A</v>
      </c>
      <c r="J225" s="633">
        <f>+'409-VACINAÇÃO OBRIGATORIA'!AW$11</f>
        <v>0</v>
      </c>
      <c r="K225" s="498">
        <f>+'409-VACINAÇÃO OBRIGATORIA'!AD45</f>
        <v>0</v>
      </c>
      <c r="L225" s="498">
        <f>+'409-VACINAÇÃO OBRIGATORIA'!AG45</f>
        <v>0</v>
      </c>
      <c r="M225" s="499">
        <f>+'409-VACINAÇÃO OBRIGATORIA'!V45</f>
        <v>0</v>
      </c>
      <c r="N225" s="499"/>
      <c r="O225" s="499"/>
      <c r="P225" s="499"/>
      <c r="Q225" s="499"/>
      <c r="R225" s="499"/>
      <c r="S225" s="499"/>
      <c r="T225" s="497"/>
      <c r="U225" s="497"/>
      <c r="V225" s="497" t="str">
        <f t="shared" si="5"/>
        <v>Vacinação Obrigatória</v>
      </c>
      <c r="Y225" s="494">
        <f>+'409-VACINAÇÃO OBRIGATORIA'!$AQ$3</f>
        <v>0</v>
      </c>
      <c r="Z225" s="493">
        <f>+'409-VACINAÇÃO OBRIGATORIA'!A$11</f>
        <v>0</v>
      </c>
      <c r="AA225" s="493">
        <f>+'409-VACINAÇÃO OBRIGATORIA'!F$11</f>
        <v>0</v>
      </c>
    </row>
    <row r="226" spans="1:27" hidden="1" x14ac:dyDescent="0.35">
      <c r="A226" s="497">
        <f>+'409-VACINAÇÃO OBRIGATORIA'!C46</f>
        <v>0</v>
      </c>
      <c r="B226" s="497">
        <f>+'409-VACINAÇÃO OBRIGATORIA'!G46</f>
        <v>0</v>
      </c>
      <c r="C226" s="500" t="e">
        <f>IFERROR(IFERROR(VLOOKUP('409-VACINAÇÃO OBRIGATORIA'!AH$23,localidades,2,FALSE),VLOOKUP('409-VACINAÇÃO OBRIGATORIA'!AQ$6,localidades,2,FALSE)),VLOOKUP('409-VACINAÇÃO OBRIGATORIA'!AQ$5,district_codes,2,FALSE))</f>
        <v>#N/A</v>
      </c>
      <c r="D226" s="497">
        <f>+'409-VACINAÇÃO OBRIGATORIA'!AP46</f>
        <v>0</v>
      </c>
      <c r="E226" s="498">
        <f>+'409-VACINAÇÃO OBRIGATORIA'!L46</f>
        <v>0</v>
      </c>
      <c r="F226" s="499">
        <f>+'409-VACINAÇÃO OBRIGATORIA'!N46</f>
        <v>0</v>
      </c>
      <c r="G226" s="498"/>
      <c r="H226" s="498" t="s">
        <v>3127</v>
      </c>
      <c r="I226" s="498" t="e">
        <f>IFERROR(VLOOKUP('409-VACINAÇÃO OBRIGATORIA'!AQ$6,localidades,2,FALSE),VLOOKUP('409-VACINAÇÃO OBRIGATORIA'!AQ$5,district_codes,2,FALSE))</f>
        <v>#N/A</v>
      </c>
      <c r="J226" s="633">
        <f>+'409-VACINAÇÃO OBRIGATORIA'!AW$11</f>
        <v>0</v>
      </c>
      <c r="K226" s="498">
        <f>+'409-VACINAÇÃO OBRIGATORIA'!AD46</f>
        <v>0</v>
      </c>
      <c r="L226" s="498">
        <f>+'409-VACINAÇÃO OBRIGATORIA'!AG46</f>
        <v>0</v>
      </c>
      <c r="M226" s="499">
        <f>+'409-VACINAÇÃO OBRIGATORIA'!V46</f>
        <v>0</v>
      </c>
      <c r="N226" s="499"/>
      <c r="O226" s="499"/>
      <c r="P226" s="499"/>
      <c r="Q226" s="499"/>
      <c r="R226" s="499"/>
      <c r="S226" s="499"/>
      <c r="T226" s="497"/>
      <c r="U226" s="497"/>
      <c r="V226" s="497" t="str">
        <f t="shared" si="5"/>
        <v>Vacinação Obrigatória</v>
      </c>
      <c r="Y226" s="494">
        <f>+'409-VACINAÇÃO OBRIGATORIA'!$AQ$3</f>
        <v>0</v>
      </c>
      <c r="Z226" s="493">
        <f>+'409-VACINAÇÃO OBRIGATORIA'!A$11</f>
        <v>0</v>
      </c>
      <c r="AA226" s="493">
        <f>+'409-VACINAÇÃO OBRIGATORIA'!F$11</f>
        <v>0</v>
      </c>
    </row>
    <row r="227" spans="1:27" hidden="1" x14ac:dyDescent="0.35">
      <c r="A227" s="497">
        <f>+'409-VACINAÇÃO OBRIGATORIA'!C47</f>
        <v>0</v>
      </c>
      <c r="B227" s="497">
        <f>+'409-VACINAÇÃO OBRIGATORIA'!G47</f>
        <v>0</v>
      </c>
      <c r="C227" s="500" t="e">
        <f>IFERROR(IFERROR(VLOOKUP('409-VACINAÇÃO OBRIGATORIA'!AH$23,localidades,2,FALSE),VLOOKUP('409-VACINAÇÃO OBRIGATORIA'!AQ$6,localidades,2,FALSE)),VLOOKUP('409-VACINAÇÃO OBRIGATORIA'!AQ$5,district_codes,2,FALSE))</f>
        <v>#N/A</v>
      </c>
      <c r="D227" s="497">
        <f>+'409-VACINAÇÃO OBRIGATORIA'!AP47</f>
        <v>0</v>
      </c>
      <c r="E227" s="498">
        <f>+'409-VACINAÇÃO OBRIGATORIA'!L47</f>
        <v>0</v>
      </c>
      <c r="F227" s="499">
        <f>+'409-VACINAÇÃO OBRIGATORIA'!N47</f>
        <v>0</v>
      </c>
      <c r="G227" s="498"/>
      <c r="H227" s="498" t="s">
        <v>3127</v>
      </c>
      <c r="I227" s="498" t="e">
        <f>IFERROR(VLOOKUP('409-VACINAÇÃO OBRIGATORIA'!AQ$6,localidades,2,FALSE),VLOOKUP('409-VACINAÇÃO OBRIGATORIA'!AQ$5,district_codes,2,FALSE))</f>
        <v>#N/A</v>
      </c>
      <c r="J227" s="633">
        <f>+'409-VACINAÇÃO OBRIGATORIA'!AW$11</f>
        <v>0</v>
      </c>
      <c r="K227" s="498">
        <f>+'409-VACINAÇÃO OBRIGATORIA'!AD47</f>
        <v>0</v>
      </c>
      <c r="L227" s="498">
        <f>+'409-VACINAÇÃO OBRIGATORIA'!AG47</f>
        <v>0</v>
      </c>
      <c r="M227" s="499">
        <f>+'409-VACINAÇÃO OBRIGATORIA'!V47</f>
        <v>0</v>
      </c>
      <c r="N227" s="499"/>
      <c r="O227" s="499"/>
      <c r="P227" s="499"/>
      <c r="Q227" s="499"/>
      <c r="R227" s="499"/>
      <c r="S227" s="499"/>
      <c r="T227" s="497"/>
      <c r="U227" s="497"/>
      <c r="V227" s="497" t="str">
        <f t="shared" si="5"/>
        <v>Vacinação Obrigatória</v>
      </c>
      <c r="Y227" s="494">
        <f>+'409-VACINAÇÃO OBRIGATORIA'!$AQ$3</f>
        <v>0</v>
      </c>
      <c r="Z227" s="493">
        <f>+'409-VACINAÇÃO OBRIGATORIA'!A$11</f>
        <v>0</v>
      </c>
      <c r="AA227" s="493">
        <f>+'409-VACINAÇÃO OBRIGATORIA'!F$11</f>
        <v>0</v>
      </c>
    </row>
    <row r="228" spans="1:27" hidden="1" x14ac:dyDescent="0.35">
      <c r="A228" s="497">
        <f>+'409-VACINAÇÃO OBRIGATORIA'!C48</f>
        <v>0</v>
      </c>
      <c r="B228" s="497">
        <f>+'409-VACINAÇÃO OBRIGATORIA'!G48</f>
        <v>0</v>
      </c>
      <c r="C228" s="500" t="e">
        <f>IFERROR(IFERROR(VLOOKUP('409-VACINAÇÃO OBRIGATORIA'!AH$23,localidades,2,FALSE),VLOOKUP('409-VACINAÇÃO OBRIGATORIA'!AQ$6,localidades,2,FALSE)),VLOOKUP('409-VACINAÇÃO OBRIGATORIA'!AQ$5,district_codes,2,FALSE))</f>
        <v>#N/A</v>
      </c>
      <c r="D228" s="497">
        <f>+'409-VACINAÇÃO OBRIGATORIA'!AP48</f>
        <v>0</v>
      </c>
      <c r="E228" s="498">
        <f>+'409-VACINAÇÃO OBRIGATORIA'!L48</f>
        <v>0</v>
      </c>
      <c r="F228" s="499">
        <f>+'409-VACINAÇÃO OBRIGATORIA'!N48</f>
        <v>0</v>
      </c>
      <c r="G228" s="498"/>
      <c r="H228" s="498" t="s">
        <v>3127</v>
      </c>
      <c r="I228" s="498" t="e">
        <f>IFERROR(VLOOKUP('409-VACINAÇÃO OBRIGATORIA'!AQ$6,localidades,2,FALSE),VLOOKUP('409-VACINAÇÃO OBRIGATORIA'!AQ$5,district_codes,2,FALSE))</f>
        <v>#N/A</v>
      </c>
      <c r="J228" s="633">
        <f>+'409-VACINAÇÃO OBRIGATORIA'!AW$11</f>
        <v>0</v>
      </c>
      <c r="K228" s="498">
        <f>+'409-VACINAÇÃO OBRIGATORIA'!AD48</f>
        <v>0</v>
      </c>
      <c r="L228" s="498">
        <f>+'409-VACINAÇÃO OBRIGATORIA'!AG48</f>
        <v>0</v>
      </c>
      <c r="M228" s="499">
        <f>+'409-VACINAÇÃO OBRIGATORIA'!V48</f>
        <v>0</v>
      </c>
      <c r="N228" s="499"/>
      <c r="O228" s="499"/>
      <c r="P228" s="499"/>
      <c r="Q228" s="499"/>
      <c r="R228" s="499"/>
      <c r="S228" s="499"/>
      <c r="T228" s="497"/>
      <c r="U228" s="497"/>
      <c r="V228" s="497" t="str">
        <f t="shared" si="5"/>
        <v>Vacinação Obrigatória</v>
      </c>
      <c r="Y228" s="494">
        <f>+'409-VACINAÇÃO OBRIGATORIA'!$AQ$3</f>
        <v>0</v>
      </c>
      <c r="Z228" s="493">
        <f>+'409-VACINAÇÃO OBRIGATORIA'!A$11</f>
        <v>0</v>
      </c>
      <c r="AA228" s="493">
        <f>+'409-VACINAÇÃO OBRIGATORIA'!F$11</f>
        <v>0</v>
      </c>
    </row>
    <row r="229" spans="1:27" hidden="1" x14ac:dyDescent="0.35">
      <c r="A229" s="497">
        <f>+'409-VACINAÇÃO OBRIGATORIA'!C49</f>
        <v>0</v>
      </c>
      <c r="B229" s="497">
        <f>+'409-VACINAÇÃO OBRIGATORIA'!G49</f>
        <v>0</v>
      </c>
      <c r="C229" s="500" t="e">
        <f>IFERROR(IFERROR(VLOOKUP('409-VACINAÇÃO OBRIGATORIA'!AH$23,localidades,2,FALSE),VLOOKUP('409-VACINAÇÃO OBRIGATORIA'!AQ$6,localidades,2,FALSE)),VLOOKUP('409-VACINAÇÃO OBRIGATORIA'!AQ$5,district_codes,2,FALSE))</f>
        <v>#N/A</v>
      </c>
      <c r="D229" s="497">
        <f>+'409-VACINAÇÃO OBRIGATORIA'!AP49</f>
        <v>0</v>
      </c>
      <c r="E229" s="498">
        <f>+'409-VACINAÇÃO OBRIGATORIA'!L49</f>
        <v>0</v>
      </c>
      <c r="F229" s="499">
        <f>+'409-VACINAÇÃO OBRIGATORIA'!N49</f>
        <v>0</v>
      </c>
      <c r="G229" s="498"/>
      <c r="H229" s="498" t="s">
        <v>3127</v>
      </c>
      <c r="I229" s="498" t="e">
        <f>IFERROR(VLOOKUP('409-VACINAÇÃO OBRIGATORIA'!AQ$6,localidades,2,FALSE),VLOOKUP('409-VACINAÇÃO OBRIGATORIA'!AQ$5,district_codes,2,FALSE))</f>
        <v>#N/A</v>
      </c>
      <c r="J229" s="633">
        <f>+'409-VACINAÇÃO OBRIGATORIA'!AW$11</f>
        <v>0</v>
      </c>
      <c r="K229" s="498">
        <f>+'409-VACINAÇÃO OBRIGATORIA'!AD49</f>
        <v>0</v>
      </c>
      <c r="L229" s="498">
        <f>+'409-VACINAÇÃO OBRIGATORIA'!AG49</f>
        <v>0</v>
      </c>
      <c r="M229" s="499">
        <f>+'409-VACINAÇÃO OBRIGATORIA'!V49</f>
        <v>0</v>
      </c>
      <c r="N229" s="499"/>
      <c r="O229" s="499"/>
      <c r="P229" s="499"/>
      <c r="Q229" s="499"/>
      <c r="R229" s="499"/>
      <c r="S229" s="499"/>
      <c r="T229" s="497"/>
      <c r="U229" s="497"/>
      <c r="V229" s="497" t="str">
        <f t="shared" si="5"/>
        <v>Vacinação Obrigatória</v>
      </c>
      <c r="Y229" s="494">
        <f>+'409-VACINAÇÃO OBRIGATORIA'!$AQ$3</f>
        <v>0</v>
      </c>
      <c r="Z229" s="493">
        <f>+'409-VACINAÇÃO OBRIGATORIA'!A$11</f>
        <v>0</v>
      </c>
      <c r="AA229" s="493">
        <f>+'409-VACINAÇÃO OBRIGATORIA'!F$11</f>
        <v>0</v>
      </c>
    </row>
    <row r="230" spans="1:27" hidden="1" x14ac:dyDescent="0.35">
      <c r="A230" s="497">
        <f>+'409-VACINAÇÃO OBRIGATORIA'!C50</f>
        <v>0</v>
      </c>
      <c r="B230" s="497">
        <f>+'409-VACINAÇÃO OBRIGATORIA'!G50</f>
        <v>0</v>
      </c>
      <c r="C230" s="500" t="e">
        <f>IFERROR(IFERROR(VLOOKUP('409-VACINAÇÃO OBRIGATORIA'!AH$23,localidades,2,FALSE),VLOOKUP('409-VACINAÇÃO OBRIGATORIA'!AQ$6,localidades,2,FALSE)),VLOOKUP('409-VACINAÇÃO OBRIGATORIA'!AQ$5,district_codes,2,FALSE))</f>
        <v>#N/A</v>
      </c>
      <c r="D230" s="497">
        <f>+'409-VACINAÇÃO OBRIGATORIA'!AP50</f>
        <v>0</v>
      </c>
      <c r="E230" s="498">
        <f>+'409-VACINAÇÃO OBRIGATORIA'!L50</f>
        <v>0</v>
      </c>
      <c r="F230" s="499">
        <f>+'409-VACINAÇÃO OBRIGATORIA'!N50</f>
        <v>0</v>
      </c>
      <c r="G230" s="498"/>
      <c r="H230" s="498" t="s">
        <v>3127</v>
      </c>
      <c r="I230" s="498" t="e">
        <f>IFERROR(VLOOKUP('409-VACINAÇÃO OBRIGATORIA'!AQ$6,localidades,2,FALSE),VLOOKUP('409-VACINAÇÃO OBRIGATORIA'!AQ$5,district_codes,2,FALSE))</f>
        <v>#N/A</v>
      </c>
      <c r="J230" s="633">
        <f>+'409-VACINAÇÃO OBRIGATORIA'!AW$11</f>
        <v>0</v>
      </c>
      <c r="K230" s="498">
        <f>+'409-VACINAÇÃO OBRIGATORIA'!AD50</f>
        <v>0</v>
      </c>
      <c r="L230" s="498">
        <f>+'409-VACINAÇÃO OBRIGATORIA'!AG50</f>
        <v>0</v>
      </c>
      <c r="M230" s="499">
        <f>+'409-VACINAÇÃO OBRIGATORIA'!V50</f>
        <v>0</v>
      </c>
      <c r="N230" s="499"/>
      <c r="O230" s="499"/>
      <c r="P230" s="499"/>
      <c r="Q230" s="499"/>
      <c r="R230" s="499"/>
      <c r="S230" s="499"/>
      <c r="T230" s="497"/>
      <c r="U230" s="497"/>
      <c r="V230" s="497" t="str">
        <f t="shared" si="5"/>
        <v>Vacinação Obrigatória</v>
      </c>
      <c r="Y230" s="494">
        <f>+'409-VACINAÇÃO OBRIGATORIA'!$AQ$3</f>
        <v>0</v>
      </c>
      <c r="Z230" s="493">
        <f>+'409-VACINAÇÃO OBRIGATORIA'!A$11</f>
        <v>0</v>
      </c>
      <c r="AA230" s="493">
        <f>+'409-VACINAÇÃO OBRIGATORIA'!F$11</f>
        <v>0</v>
      </c>
    </row>
    <row r="231" spans="1:27" hidden="1" x14ac:dyDescent="0.35">
      <c r="A231" s="497">
        <f>+'409-VACINAÇÃO OBRIGATORIA'!C51</f>
        <v>0</v>
      </c>
      <c r="B231" s="497">
        <f>+'409-VACINAÇÃO OBRIGATORIA'!G51</f>
        <v>0</v>
      </c>
      <c r="C231" s="500" t="e">
        <f>IFERROR(IFERROR(VLOOKUP('409-VACINAÇÃO OBRIGATORIA'!AH$23,localidades,2,FALSE),VLOOKUP('409-VACINAÇÃO OBRIGATORIA'!AQ$6,localidades,2,FALSE)),VLOOKUP('409-VACINAÇÃO OBRIGATORIA'!AQ$5,district_codes,2,FALSE))</f>
        <v>#N/A</v>
      </c>
      <c r="D231" s="497">
        <f>+'409-VACINAÇÃO OBRIGATORIA'!AP51</f>
        <v>0</v>
      </c>
      <c r="E231" s="498">
        <f>+'409-VACINAÇÃO OBRIGATORIA'!L51</f>
        <v>0</v>
      </c>
      <c r="F231" s="499">
        <f>+'409-VACINAÇÃO OBRIGATORIA'!N51</f>
        <v>0</v>
      </c>
      <c r="G231" s="498"/>
      <c r="H231" s="498" t="s">
        <v>3127</v>
      </c>
      <c r="I231" s="498" t="e">
        <f>IFERROR(VLOOKUP('409-VACINAÇÃO OBRIGATORIA'!AQ$6,localidades,2,FALSE),VLOOKUP('409-VACINAÇÃO OBRIGATORIA'!AQ$5,district_codes,2,FALSE))</f>
        <v>#N/A</v>
      </c>
      <c r="J231" s="633">
        <f>+'409-VACINAÇÃO OBRIGATORIA'!AW$11</f>
        <v>0</v>
      </c>
      <c r="K231" s="498">
        <f>+'409-VACINAÇÃO OBRIGATORIA'!AD51</f>
        <v>0</v>
      </c>
      <c r="L231" s="498">
        <f>+'409-VACINAÇÃO OBRIGATORIA'!AG51</f>
        <v>0</v>
      </c>
      <c r="M231" s="499">
        <f>+'409-VACINAÇÃO OBRIGATORIA'!V51</f>
        <v>0</v>
      </c>
      <c r="N231" s="499"/>
      <c r="O231" s="499"/>
      <c r="P231" s="499"/>
      <c r="Q231" s="499"/>
      <c r="R231" s="499"/>
      <c r="S231" s="499"/>
      <c r="T231" s="497"/>
      <c r="U231" s="497"/>
      <c r="V231" s="497" t="str">
        <f t="shared" si="5"/>
        <v>Vacinação Obrigatória</v>
      </c>
      <c r="Y231" s="494">
        <f>+'409-VACINAÇÃO OBRIGATORIA'!$AQ$3</f>
        <v>0</v>
      </c>
      <c r="Z231" s="493">
        <f>+'409-VACINAÇÃO OBRIGATORIA'!A$11</f>
        <v>0</v>
      </c>
      <c r="AA231" s="493">
        <f>+'409-VACINAÇÃO OBRIGATORIA'!F$11</f>
        <v>0</v>
      </c>
    </row>
    <row r="232" spans="1:27" hidden="1" x14ac:dyDescent="0.35">
      <c r="A232" s="497">
        <f>+'409-VACINAÇÃO OBRIGATORIA'!C52</f>
        <v>0</v>
      </c>
      <c r="B232" s="497">
        <f>+'409-VACINAÇÃO OBRIGATORIA'!G52</f>
        <v>0</v>
      </c>
      <c r="C232" s="500" t="e">
        <f>IFERROR(IFERROR(VLOOKUP('409-VACINAÇÃO OBRIGATORIA'!AH$23,localidades,2,FALSE),VLOOKUP('409-VACINAÇÃO OBRIGATORIA'!AQ$6,localidades,2,FALSE)),VLOOKUP('409-VACINAÇÃO OBRIGATORIA'!AQ$5,district_codes,2,FALSE))</f>
        <v>#N/A</v>
      </c>
      <c r="D232" s="497">
        <f>+'409-VACINAÇÃO OBRIGATORIA'!AP52</f>
        <v>0</v>
      </c>
      <c r="E232" s="498">
        <f>+'409-VACINAÇÃO OBRIGATORIA'!L52</f>
        <v>0</v>
      </c>
      <c r="F232" s="499">
        <f>+'409-VACINAÇÃO OBRIGATORIA'!N52</f>
        <v>0</v>
      </c>
      <c r="G232" s="498"/>
      <c r="H232" s="498" t="s">
        <v>3127</v>
      </c>
      <c r="I232" s="498" t="e">
        <f>IFERROR(VLOOKUP('409-VACINAÇÃO OBRIGATORIA'!AQ$6,localidades,2,FALSE),VLOOKUP('409-VACINAÇÃO OBRIGATORIA'!AQ$5,district_codes,2,FALSE))</f>
        <v>#N/A</v>
      </c>
      <c r="J232" s="633">
        <f>+'409-VACINAÇÃO OBRIGATORIA'!AW$11</f>
        <v>0</v>
      </c>
      <c r="K232" s="498">
        <f>+'409-VACINAÇÃO OBRIGATORIA'!AD52</f>
        <v>0</v>
      </c>
      <c r="L232" s="498">
        <f>+'409-VACINAÇÃO OBRIGATORIA'!AG52</f>
        <v>0</v>
      </c>
      <c r="M232" s="499">
        <f>+'409-VACINAÇÃO OBRIGATORIA'!V52</f>
        <v>0</v>
      </c>
      <c r="N232" s="499"/>
      <c r="O232" s="499"/>
      <c r="P232" s="499"/>
      <c r="Q232" s="499"/>
      <c r="R232" s="499"/>
      <c r="S232" s="499"/>
      <c r="T232" s="497"/>
      <c r="U232" s="497"/>
      <c r="V232" s="497" t="str">
        <f t="shared" si="5"/>
        <v>Vacinação Obrigatória</v>
      </c>
      <c r="Y232" s="494">
        <f>+'409-VACINAÇÃO OBRIGATORIA'!$AQ$3</f>
        <v>0</v>
      </c>
      <c r="Z232" s="493">
        <f>+'409-VACINAÇÃO OBRIGATORIA'!A$11</f>
        <v>0</v>
      </c>
      <c r="AA232" s="493">
        <f>+'409-VACINAÇÃO OBRIGATORIA'!F$11</f>
        <v>0</v>
      </c>
    </row>
    <row r="233" spans="1:27" hidden="1" x14ac:dyDescent="0.35">
      <c r="A233" s="497">
        <f>+'409-VACINAÇÃO OBRIGATORIA'!C53</f>
        <v>0</v>
      </c>
      <c r="B233" s="497">
        <f>+'409-VACINAÇÃO OBRIGATORIA'!G53</f>
        <v>0</v>
      </c>
      <c r="C233" s="500" t="e">
        <f>IFERROR(IFERROR(VLOOKUP('409-VACINAÇÃO OBRIGATORIA'!AH$23,localidades,2,FALSE),VLOOKUP('409-VACINAÇÃO OBRIGATORIA'!AQ$6,localidades,2,FALSE)),VLOOKUP('409-VACINAÇÃO OBRIGATORIA'!AQ$5,district_codes,2,FALSE))</f>
        <v>#N/A</v>
      </c>
      <c r="D233" s="497">
        <f>+'409-VACINAÇÃO OBRIGATORIA'!AP53</f>
        <v>0</v>
      </c>
      <c r="E233" s="498">
        <f>+'409-VACINAÇÃO OBRIGATORIA'!L53</f>
        <v>0</v>
      </c>
      <c r="F233" s="499">
        <f>+'409-VACINAÇÃO OBRIGATORIA'!N53</f>
        <v>0</v>
      </c>
      <c r="G233" s="498"/>
      <c r="H233" s="498" t="s">
        <v>3127</v>
      </c>
      <c r="I233" s="498" t="e">
        <f>IFERROR(VLOOKUP('409-VACINAÇÃO OBRIGATORIA'!AQ$6,localidades,2,FALSE),VLOOKUP('409-VACINAÇÃO OBRIGATORIA'!AQ$5,district_codes,2,FALSE))</f>
        <v>#N/A</v>
      </c>
      <c r="J233" s="633">
        <f>+'409-VACINAÇÃO OBRIGATORIA'!AW$11</f>
        <v>0</v>
      </c>
      <c r="K233" s="498">
        <f>+'409-VACINAÇÃO OBRIGATORIA'!AD53</f>
        <v>0</v>
      </c>
      <c r="L233" s="498">
        <f>+'409-VACINAÇÃO OBRIGATORIA'!AG53</f>
        <v>0</v>
      </c>
      <c r="M233" s="499">
        <f>+'409-VACINAÇÃO OBRIGATORIA'!V53</f>
        <v>0</v>
      </c>
      <c r="N233" s="499"/>
      <c r="O233" s="499"/>
      <c r="P233" s="499"/>
      <c r="Q233" s="499"/>
      <c r="R233" s="499"/>
      <c r="S233" s="499"/>
      <c r="T233" s="497"/>
      <c r="U233" s="497"/>
      <c r="V233" s="497" t="str">
        <f t="shared" si="5"/>
        <v>Vacinação Obrigatória</v>
      </c>
      <c r="Y233" s="494">
        <f>+'409-VACINAÇÃO OBRIGATORIA'!$AQ$3</f>
        <v>0</v>
      </c>
      <c r="Z233" s="493">
        <f>+'409-VACINAÇÃO OBRIGATORIA'!A$11</f>
        <v>0</v>
      </c>
      <c r="AA233" s="493">
        <f>+'409-VACINAÇÃO OBRIGATORIA'!F$11</f>
        <v>0</v>
      </c>
    </row>
    <row r="234" spans="1:27" hidden="1" x14ac:dyDescent="0.35">
      <c r="A234" s="497">
        <f>+'409-VACINAÇÃO OBRIGATORIA'!C54</f>
        <v>0</v>
      </c>
      <c r="B234" s="497">
        <f>+'409-VACINAÇÃO OBRIGATORIA'!G54</f>
        <v>0</v>
      </c>
      <c r="C234" s="500" t="e">
        <f>IFERROR(IFERROR(VLOOKUP('409-VACINAÇÃO OBRIGATORIA'!AH$23,localidades,2,FALSE),VLOOKUP('409-VACINAÇÃO OBRIGATORIA'!AQ$6,localidades,2,FALSE)),VLOOKUP('409-VACINAÇÃO OBRIGATORIA'!AQ$5,district_codes,2,FALSE))</f>
        <v>#N/A</v>
      </c>
      <c r="D234" s="497">
        <f>+'409-VACINAÇÃO OBRIGATORIA'!AP54</f>
        <v>0</v>
      </c>
      <c r="E234" s="498">
        <f>+'409-VACINAÇÃO OBRIGATORIA'!L54</f>
        <v>0</v>
      </c>
      <c r="F234" s="499">
        <f>+'409-VACINAÇÃO OBRIGATORIA'!N54</f>
        <v>0</v>
      </c>
      <c r="G234" s="498"/>
      <c r="H234" s="498" t="s">
        <v>3127</v>
      </c>
      <c r="I234" s="498" t="e">
        <f>IFERROR(VLOOKUP('409-VACINAÇÃO OBRIGATORIA'!AQ$6,localidades,2,FALSE),VLOOKUP('409-VACINAÇÃO OBRIGATORIA'!AQ$5,district_codes,2,FALSE))</f>
        <v>#N/A</v>
      </c>
      <c r="J234" s="633">
        <f>+'409-VACINAÇÃO OBRIGATORIA'!AW$11</f>
        <v>0</v>
      </c>
      <c r="K234" s="498">
        <f>+'409-VACINAÇÃO OBRIGATORIA'!AD54</f>
        <v>0</v>
      </c>
      <c r="L234" s="498">
        <f>+'409-VACINAÇÃO OBRIGATORIA'!AG54</f>
        <v>0</v>
      </c>
      <c r="M234" s="499">
        <f>+'409-VACINAÇÃO OBRIGATORIA'!V54</f>
        <v>0</v>
      </c>
      <c r="N234" s="499"/>
      <c r="O234" s="499"/>
      <c r="P234" s="499"/>
      <c r="Q234" s="499"/>
      <c r="R234" s="499"/>
      <c r="S234" s="499"/>
      <c r="T234" s="497"/>
      <c r="U234" s="497"/>
      <c r="V234" s="497" t="str">
        <f t="shared" si="5"/>
        <v>Vacinação Obrigatória</v>
      </c>
      <c r="Y234" s="494">
        <f>+'409-VACINAÇÃO OBRIGATORIA'!$AQ$3</f>
        <v>0</v>
      </c>
      <c r="Z234" s="493">
        <f>+'409-VACINAÇÃO OBRIGATORIA'!A$11</f>
        <v>0</v>
      </c>
      <c r="AA234" s="493">
        <f>+'409-VACINAÇÃO OBRIGATORIA'!F$11</f>
        <v>0</v>
      </c>
    </row>
    <row r="235" spans="1:27" hidden="1" x14ac:dyDescent="0.35">
      <c r="A235" s="497">
        <f>+'409-VACINAÇÃO OBRIGATORIA'!C55</f>
        <v>0</v>
      </c>
      <c r="B235" s="497">
        <f>+'409-VACINAÇÃO OBRIGATORIA'!G55</f>
        <v>0</v>
      </c>
      <c r="C235" s="500" t="e">
        <f>IFERROR(IFERROR(VLOOKUP('409-VACINAÇÃO OBRIGATORIA'!AH$23,localidades,2,FALSE),VLOOKUP('409-VACINAÇÃO OBRIGATORIA'!AQ$6,localidades,2,FALSE)),VLOOKUP('409-VACINAÇÃO OBRIGATORIA'!AQ$5,district_codes,2,FALSE))</f>
        <v>#N/A</v>
      </c>
      <c r="D235" s="497">
        <f>+'409-VACINAÇÃO OBRIGATORIA'!AP55</f>
        <v>0</v>
      </c>
      <c r="E235" s="498">
        <f>+'409-VACINAÇÃO OBRIGATORIA'!L55</f>
        <v>0</v>
      </c>
      <c r="F235" s="499">
        <f>+'409-VACINAÇÃO OBRIGATORIA'!N55</f>
        <v>0</v>
      </c>
      <c r="G235" s="498"/>
      <c r="H235" s="498" t="s">
        <v>3127</v>
      </c>
      <c r="I235" s="498" t="e">
        <f>IFERROR(VLOOKUP('409-VACINAÇÃO OBRIGATORIA'!AQ$6,localidades,2,FALSE),VLOOKUP('409-VACINAÇÃO OBRIGATORIA'!AQ$5,district_codes,2,FALSE))</f>
        <v>#N/A</v>
      </c>
      <c r="J235" s="633">
        <f>+'409-VACINAÇÃO OBRIGATORIA'!AW$11</f>
        <v>0</v>
      </c>
      <c r="K235" s="498">
        <f>+'409-VACINAÇÃO OBRIGATORIA'!AD55</f>
        <v>0</v>
      </c>
      <c r="L235" s="498">
        <f>+'409-VACINAÇÃO OBRIGATORIA'!AG55</f>
        <v>0</v>
      </c>
      <c r="M235" s="499">
        <f>+'409-VACINAÇÃO OBRIGATORIA'!V55</f>
        <v>0</v>
      </c>
      <c r="N235" s="499"/>
      <c r="O235" s="499"/>
      <c r="P235" s="499"/>
      <c r="Q235" s="499"/>
      <c r="R235" s="499"/>
      <c r="S235" s="499"/>
      <c r="T235" s="497"/>
      <c r="U235" s="497"/>
      <c r="V235" s="497" t="str">
        <f t="shared" si="5"/>
        <v>Vacinação Obrigatória</v>
      </c>
      <c r="Y235" s="494">
        <f>+'409-VACINAÇÃO OBRIGATORIA'!$AQ$3</f>
        <v>0</v>
      </c>
      <c r="Z235" s="493">
        <f>+'409-VACINAÇÃO OBRIGATORIA'!A$11</f>
        <v>0</v>
      </c>
      <c r="AA235" s="493">
        <f>+'409-VACINAÇÃO OBRIGATORIA'!F$11</f>
        <v>0</v>
      </c>
    </row>
    <row r="236" spans="1:27" hidden="1" x14ac:dyDescent="0.35">
      <c r="A236" s="497">
        <f>+'409-VACINAÇÃO OBRIGATORIA'!C56</f>
        <v>0</v>
      </c>
      <c r="B236" s="497">
        <f>+'409-VACINAÇÃO OBRIGATORIA'!G56</f>
        <v>0</v>
      </c>
      <c r="C236" s="500" t="e">
        <f>IFERROR(IFERROR(VLOOKUP('409-VACINAÇÃO OBRIGATORIA'!AH$23,localidades,2,FALSE),VLOOKUP('409-VACINAÇÃO OBRIGATORIA'!AQ$6,localidades,2,FALSE)),VLOOKUP('409-VACINAÇÃO OBRIGATORIA'!AQ$5,district_codes,2,FALSE))</f>
        <v>#N/A</v>
      </c>
      <c r="D236" s="497">
        <f>+'409-VACINAÇÃO OBRIGATORIA'!AP56</f>
        <v>0</v>
      </c>
      <c r="E236" s="498">
        <f>+'409-VACINAÇÃO OBRIGATORIA'!L56</f>
        <v>0</v>
      </c>
      <c r="F236" s="499">
        <f>+'409-VACINAÇÃO OBRIGATORIA'!N56</f>
        <v>0</v>
      </c>
      <c r="G236" s="498"/>
      <c r="H236" s="498" t="s">
        <v>3127</v>
      </c>
      <c r="I236" s="498" t="e">
        <f>IFERROR(VLOOKUP('409-VACINAÇÃO OBRIGATORIA'!AQ$6,localidades,2,FALSE),VLOOKUP('409-VACINAÇÃO OBRIGATORIA'!AQ$5,district_codes,2,FALSE))</f>
        <v>#N/A</v>
      </c>
      <c r="J236" s="633">
        <f>+'409-VACINAÇÃO OBRIGATORIA'!AW$11</f>
        <v>0</v>
      </c>
      <c r="K236" s="498">
        <f>+'409-VACINAÇÃO OBRIGATORIA'!AD56</f>
        <v>0</v>
      </c>
      <c r="L236" s="498">
        <f>+'409-VACINAÇÃO OBRIGATORIA'!AG56</f>
        <v>0</v>
      </c>
      <c r="M236" s="499">
        <f>+'409-VACINAÇÃO OBRIGATORIA'!V56</f>
        <v>0</v>
      </c>
      <c r="N236" s="499"/>
      <c r="O236" s="499"/>
      <c r="P236" s="499"/>
      <c r="Q236" s="499"/>
      <c r="R236" s="499"/>
      <c r="S236" s="499"/>
      <c r="T236" s="497"/>
      <c r="U236" s="497"/>
      <c r="V236" s="497" t="str">
        <f t="shared" si="5"/>
        <v>Vacinação Obrigatória</v>
      </c>
      <c r="Y236" s="494">
        <f>+'409-VACINAÇÃO OBRIGATORIA'!$AQ$3</f>
        <v>0</v>
      </c>
      <c r="Z236" s="493">
        <f>+'409-VACINAÇÃO OBRIGATORIA'!A$11</f>
        <v>0</v>
      </c>
      <c r="AA236" s="493">
        <f>+'409-VACINAÇÃO OBRIGATORIA'!F$11</f>
        <v>0</v>
      </c>
    </row>
    <row r="237" spans="1:27" hidden="1" x14ac:dyDescent="0.35">
      <c r="A237" s="497">
        <f>+'409-VACINAÇÃO OBRIGATORIA'!C57</f>
        <v>0</v>
      </c>
      <c r="B237" s="497">
        <f>+'409-VACINAÇÃO OBRIGATORIA'!G57</f>
        <v>0</v>
      </c>
      <c r="C237" s="500" t="e">
        <f>IFERROR(IFERROR(VLOOKUP('409-VACINAÇÃO OBRIGATORIA'!AH$23,localidades,2,FALSE),VLOOKUP('409-VACINAÇÃO OBRIGATORIA'!AQ$6,localidades,2,FALSE)),VLOOKUP('409-VACINAÇÃO OBRIGATORIA'!AQ$5,district_codes,2,FALSE))</f>
        <v>#N/A</v>
      </c>
      <c r="D237" s="497">
        <f>+'409-VACINAÇÃO OBRIGATORIA'!AP57</f>
        <v>0</v>
      </c>
      <c r="E237" s="498">
        <f>+'409-VACINAÇÃO OBRIGATORIA'!L57</f>
        <v>0</v>
      </c>
      <c r="F237" s="499">
        <f>+'409-VACINAÇÃO OBRIGATORIA'!N57</f>
        <v>0</v>
      </c>
      <c r="G237" s="498"/>
      <c r="H237" s="498" t="s">
        <v>3127</v>
      </c>
      <c r="I237" s="498" t="e">
        <f>IFERROR(VLOOKUP('409-VACINAÇÃO OBRIGATORIA'!AQ$6,localidades,2,FALSE),VLOOKUP('409-VACINAÇÃO OBRIGATORIA'!AQ$5,district_codes,2,FALSE))</f>
        <v>#N/A</v>
      </c>
      <c r="J237" s="633">
        <f>+'409-VACINAÇÃO OBRIGATORIA'!AW$11</f>
        <v>0</v>
      </c>
      <c r="K237" s="498">
        <f>+'409-VACINAÇÃO OBRIGATORIA'!AD57</f>
        <v>0</v>
      </c>
      <c r="L237" s="498">
        <f>+'409-VACINAÇÃO OBRIGATORIA'!AG57</f>
        <v>0</v>
      </c>
      <c r="M237" s="499">
        <f>+'409-VACINAÇÃO OBRIGATORIA'!V57</f>
        <v>0</v>
      </c>
      <c r="N237" s="499"/>
      <c r="O237" s="499"/>
      <c r="P237" s="499"/>
      <c r="Q237" s="499"/>
      <c r="R237" s="499"/>
      <c r="S237" s="499"/>
      <c r="T237" s="497"/>
      <c r="U237" s="497"/>
      <c r="V237" s="497" t="str">
        <f t="shared" si="5"/>
        <v>Vacinação Obrigatória</v>
      </c>
      <c r="Y237" s="494">
        <f>+'409-VACINAÇÃO OBRIGATORIA'!$AQ$3</f>
        <v>0</v>
      </c>
      <c r="Z237" s="493">
        <f>+'409-VACINAÇÃO OBRIGATORIA'!A$11</f>
        <v>0</v>
      </c>
      <c r="AA237" s="493">
        <f>+'409-VACINAÇÃO OBRIGATORIA'!F$11</f>
        <v>0</v>
      </c>
    </row>
    <row r="238" spans="1:27" hidden="1" x14ac:dyDescent="0.35">
      <c r="A238" s="497">
        <f>+'409-VACINAÇÃO OBRIGATORIA'!C58</f>
        <v>0</v>
      </c>
      <c r="B238" s="497">
        <f>+'409-VACINAÇÃO OBRIGATORIA'!G58</f>
        <v>0</v>
      </c>
      <c r="C238" s="500" t="e">
        <f>IFERROR(IFERROR(VLOOKUP('409-VACINAÇÃO OBRIGATORIA'!AH$23,localidades,2,FALSE),VLOOKUP('409-VACINAÇÃO OBRIGATORIA'!AQ$6,localidades,2,FALSE)),VLOOKUP('409-VACINAÇÃO OBRIGATORIA'!AQ$5,district_codes,2,FALSE))</f>
        <v>#N/A</v>
      </c>
      <c r="D238" s="497">
        <f>+'409-VACINAÇÃO OBRIGATORIA'!AP58</f>
        <v>0</v>
      </c>
      <c r="E238" s="498">
        <f>+'409-VACINAÇÃO OBRIGATORIA'!L58</f>
        <v>0</v>
      </c>
      <c r="F238" s="499">
        <f>+'409-VACINAÇÃO OBRIGATORIA'!N58</f>
        <v>0</v>
      </c>
      <c r="G238" s="498"/>
      <c r="H238" s="498" t="s">
        <v>3127</v>
      </c>
      <c r="I238" s="498" t="e">
        <f>IFERROR(VLOOKUP('409-VACINAÇÃO OBRIGATORIA'!AQ$6,localidades,2,FALSE),VLOOKUP('409-VACINAÇÃO OBRIGATORIA'!AQ$5,district_codes,2,FALSE))</f>
        <v>#N/A</v>
      </c>
      <c r="J238" s="633">
        <f>+'409-VACINAÇÃO OBRIGATORIA'!AW$11</f>
        <v>0</v>
      </c>
      <c r="K238" s="498">
        <f>+'409-VACINAÇÃO OBRIGATORIA'!AD58</f>
        <v>0</v>
      </c>
      <c r="L238" s="498">
        <f>+'409-VACINAÇÃO OBRIGATORIA'!AG58</f>
        <v>0</v>
      </c>
      <c r="M238" s="499">
        <f>+'409-VACINAÇÃO OBRIGATORIA'!V58</f>
        <v>0</v>
      </c>
      <c r="N238" s="499"/>
      <c r="O238" s="499"/>
      <c r="P238" s="499"/>
      <c r="Q238" s="499"/>
      <c r="R238" s="499"/>
      <c r="S238" s="499"/>
      <c r="T238" s="497"/>
      <c r="U238" s="497"/>
      <c r="V238" s="497" t="str">
        <f t="shared" si="5"/>
        <v>Vacinação Obrigatória</v>
      </c>
      <c r="Y238" s="494">
        <f>+'409-VACINAÇÃO OBRIGATORIA'!$AQ$3</f>
        <v>0</v>
      </c>
      <c r="Z238" s="493">
        <f>+'409-VACINAÇÃO OBRIGATORIA'!A$11</f>
        <v>0</v>
      </c>
      <c r="AA238" s="493">
        <f>+'409-VACINAÇÃO OBRIGATORIA'!F$11</f>
        <v>0</v>
      </c>
    </row>
    <row r="239" spans="1:27" hidden="1" x14ac:dyDescent="0.35">
      <c r="A239" s="497">
        <f>+'409-VACINAÇÃO OBRIGATORIA'!C59</f>
        <v>0</v>
      </c>
      <c r="B239" s="497">
        <f>+'409-VACINAÇÃO OBRIGATORIA'!G59</f>
        <v>0</v>
      </c>
      <c r="C239" s="500" t="e">
        <f>IFERROR(IFERROR(VLOOKUP('409-VACINAÇÃO OBRIGATORIA'!AH$23,localidades,2,FALSE),VLOOKUP('409-VACINAÇÃO OBRIGATORIA'!AQ$6,localidades,2,FALSE)),VLOOKUP('409-VACINAÇÃO OBRIGATORIA'!AQ$5,district_codes,2,FALSE))</f>
        <v>#N/A</v>
      </c>
      <c r="D239" s="497">
        <f>+'409-VACINAÇÃO OBRIGATORIA'!AP59</f>
        <v>0</v>
      </c>
      <c r="E239" s="498">
        <f>+'409-VACINAÇÃO OBRIGATORIA'!L59</f>
        <v>0</v>
      </c>
      <c r="F239" s="499">
        <f>+'409-VACINAÇÃO OBRIGATORIA'!N59</f>
        <v>0</v>
      </c>
      <c r="G239" s="498"/>
      <c r="H239" s="498" t="s">
        <v>3127</v>
      </c>
      <c r="I239" s="498" t="e">
        <f>IFERROR(VLOOKUP('409-VACINAÇÃO OBRIGATORIA'!AQ$6,localidades,2,FALSE),VLOOKUP('409-VACINAÇÃO OBRIGATORIA'!AQ$5,district_codes,2,FALSE))</f>
        <v>#N/A</v>
      </c>
      <c r="J239" s="633">
        <f>+'409-VACINAÇÃO OBRIGATORIA'!AW$11</f>
        <v>0</v>
      </c>
      <c r="K239" s="498">
        <f>+'409-VACINAÇÃO OBRIGATORIA'!AD59</f>
        <v>0</v>
      </c>
      <c r="L239" s="498">
        <f>+'409-VACINAÇÃO OBRIGATORIA'!AG59</f>
        <v>0</v>
      </c>
      <c r="M239" s="499">
        <f>+'409-VACINAÇÃO OBRIGATORIA'!V59</f>
        <v>0</v>
      </c>
      <c r="N239" s="499"/>
      <c r="O239" s="499"/>
      <c r="P239" s="499"/>
      <c r="Q239" s="499"/>
      <c r="R239" s="499"/>
      <c r="S239" s="499"/>
      <c r="T239" s="497"/>
      <c r="U239" s="497"/>
      <c r="V239" s="497" t="str">
        <f t="shared" si="5"/>
        <v>Vacinação Obrigatória</v>
      </c>
      <c r="Y239" s="494">
        <f>+'409-VACINAÇÃO OBRIGATORIA'!$AQ$3</f>
        <v>0</v>
      </c>
      <c r="Z239" s="493">
        <f>+'409-VACINAÇÃO OBRIGATORIA'!A$11</f>
        <v>0</v>
      </c>
      <c r="AA239" s="493">
        <f>+'409-VACINAÇÃO OBRIGATORIA'!F$11</f>
        <v>0</v>
      </c>
    </row>
    <row r="240" spans="1:27" hidden="1" x14ac:dyDescent="0.35">
      <c r="A240" s="497">
        <f>+'409-VACINAÇÃO OBRIGATORIA'!C60</f>
        <v>0</v>
      </c>
      <c r="B240" s="497">
        <f>+'409-VACINAÇÃO OBRIGATORIA'!G60</f>
        <v>0</v>
      </c>
      <c r="C240" s="500" t="e">
        <f>IFERROR(IFERROR(VLOOKUP('409-VACINAÇÃO OBRIGATORIA'!AH$23,localidades,2,FALSE),VLOOKUP('409-VACINAÇÃO OBRIGATORIA'!AQ$6,localidades,2,FALSE)),VLOOKUP('409-VACINAÇÃO OBRIGATORIA'!AQ$5,district_codes,2,FALSE))</f>
        <v>#N/A</v>
      </c>
      <c r="D240" s="497">
        <f>+'409-VACINAÇÃO OBRIGATORIA'!AP60</f>
        <v>0</v>
      </c>
      <c r="E240" s="498">
        <f>+'409-VACINAÇÃO OBRIGATORIA'!L60</f>
        <v>0</v>
      </c>
      <c r="F240" s="499">
        <f>+'409-VACINAÇÃO OBRIGATORIA'!N60</f>
        <v>0</v>
      </c>
      <c r="G240" s="498"/>
      <c r="H240" s="498" t="s">
        <v>3127</v>
      </c>
      <c r="I240" s="498" t="e">
        <f>IFERROR(VLOOKUP('409-VACINAÇÃO OBRIGATORIA'!AQ$6,localidades,2,FALSE),VLOOKUP('409-VACINAÇÃO OBRIGATORIA'!AQ$5,district_codes,2,FALSE))</f>
        <v>#N/A</v>
      </c>
      <c r="J240" s="633">
        <f>+'409-VACINAÇÃO OBRIGATORIA'!AW$11</f>
        <v>0</v>
      </c>
      <c r="K240" s="498">
        <f>+'409-VACINAÇÃO OBRIGATORIA'!AD60</f>
        <v>0</v>
      </c>
      <c r="L240" s="498">
        <f>+'409-VACINAÇÃO OBRIGATORIA'!AG60</f>
        <v>0</v>
      </c>
      <c r="M240" s="499">
        <f>+'409-VACINAÇÃO OBRIGATORIA'!V60</f>
        <v>0</v>
      </c>
      <c r="N240" s="499"/>
      <c r="O240" s="499"/>
      <c r="P240" s="499"/>
      <c r="Q240" s="499"/>
      <c r="R240" s="499"/>
      <c r="S240" s="499"/>
      <c r="T240" s="497"/>
      <c r="U240" s="497"/>
      <c r="V240" s="497" t="str">
        <f t="shared" si="5"/>
        <v>Vacinação Obrigatória</v>
      </c>
      <c r="Y240" s="494">
        <f>+'409-VACINAÇÃO OBRIGATORIA'!$AQ$3</f>
        <v>0</v>
      </c>
      <c r="Z240" s="493">
        <f>+'409-VACINAÇÃO OBRIGATORIA'!A$11</f>
        <v>0</v>
      </c>
      <c r="AA240" s="493">
        <f>+'409-VACINAÇÃO OBRIGATORIA'!F$11</f>
        <v>0</v>
      </c>
    </row>
    <row r="241" spans="1:27" hidden="1" x14ac:dyDescent="0.35">
      <c r="A241" s="497">
        <f>+'409-VACINAÇÃO OBRIGATORIA'!C61</f>
        <v>0</v>
      </c>
      <c r="B241" s="497">
        <f>+'409-VACINAÇÃO OBRIGATORIA'!G61</f>
        <v>0</v>
      </c>
      <c r="C241" s="500" t="e">
        <f>IFERROR(IFERROR(VLOOKUP('409-VACINAÇÃO OBRIGATORIA'!AH$23,localidades,2,FALSE),VLOOKUP('409-VACINAÇÃO OBRIGATORIA'!AQ$6,localidades,2,FALSE)),VLOOKUP('409-VACINAÇÃO OBRIGATORIA'!AQ$5,district_codes,2,FALSE))</f>
        <v>#N/A</v>
      </c>
      <c r="D241" s="497">
        <f>+'409-VACINAÇÃO OBRIGATORIA'!AP61</f>
        <v>0</v>
      </c>
      <c r="E241" s="498">
        <f>+'409-VACINAÇÃO OBRIGATORIA'!L61</f>
        <v>0</v>
      </c>
      <c r="F241" s="499">
        <f>+'409-VACINAÇÃO OBRIGATORIA'!N61</f>
        <v>0</v>
      </c>
      <c r="G241" s="498"/>
      <c r="H241" s="498" t="s">
        <v>3127</v>
      </c>
      <c r="I241" s="498" t="e">
        <f>IFERROR(VLOOKUP('409-VACINAÇÃO OBRIGATORIA'!AQ$6,localidades,2,FALSE),VLOOKUP('409-VACINAÇÃO OBRIGATORIA'!AQ$5,district_codes,2,FALSE))</f>
        <v>#N/A</v>
      </c>
      <c r="J241" s="633">
        <f>+'409-VACINAÇÃO OBRIGATORIA'!AW$11</f>
        <v>0</v>
      </c>
      <c r="K241" s="498">
        <f>+'409-VACINAÇÃO OBRIGATORIA'!AD61</f>
        <v>0</v>
      </c>
      <c r="L241" s="498">
        <f>+'409-VACINAÇÃO OBRIGATORIA'!AG61</f>
        <v>0</v>
      </c>
      <c r="M241" s="499">
        <f>+'409-VACINAÇÃO OBRIGATORIA'!V61</f>
        <v>0</v>
      </c>
      <c r="N241" s="499"/>
      <c r="O241" s="499"/>
      <c r="P241" s="499"/>
      <c r="Q241" s="499"/>
      <c r="R241" s="499"/>
      <c r="S241" s="499"/>
      <c r="T241" s="497"/>
      <c r="U241" s="497"/>
      <c r="V241" s="497" t="str">
        <f t="shared" si="5"/>
        <v>Vacinação Obrigatória</v>
      </c>
      <c r="Y241" s="494">
        <f>+'409-VACINAÇÃO OBRIGATORIA'!$AQ$3</f>
        <v>0</v>
      </c>
      <c r="Z241" s="493">
        <f>+'409-VACINAÇÃO OBRIGATORIA'!A$11</f>
        <v>0</v>
      </c>
      <c r="AA241" s="493">
        <f>+'409-VACINAÇÃO OBRIGATORIA'!F$11</f>
        <v>0</v>
      </c>
    </row>
    <row r="242" spans="1:27" hidden="1" x14ac:dyDescent="0.35">
      <c r="A242" s="497">
        <f>+'409-VACINAÇÃO OBRIGATORIA'!C62</f>
        <v>0</v>
      </c>
      <c r="B242" s="497">
        <f>+'409-VACINAÇÃO OBRIGATORIA'!G62</f>
        <v>0</v>
      </c>
      <c r="C242" s="500" t="e">
        <f>IFERROR(IFERROR(VLOOKUP('409-VACINAÇÃO OBRIGATORIA'!AH$23,localidades,2,FALSE),VLOOKUP('409-VACINAÇÃO OBRIGATORIA'!AQ$6,localidades,2,FALSE)),VLOOKUP('409-VACINAÇÃO OBRIGATORIA'!AQ$5,district_codes,2,FALSE))</f>
        <v>#N/A</v>
      </c>
      <c r="D242" s="497">
        <f>+'409-VACINAÇÃO OBRIGATORIA'!AP62</f>
        <v>0</v>
      </c>
      <c r="E242" s="498">
        <f>+'409-VACINAÇÃO OBRIGATORIA'!L62</f>
        <v>0</v>
      </c>
      <c r="F242" s="499">
        <f>+'409-VACINAÇÃO OBRIGATORIA'!N62</f>
        <v>0</v>
      </c>
      <c r="G242" s="498"/>
      <c r="H242" s="498" t="s">
        <v>3127</v>
      </c>
      <c r="I242" s="498" t="e">
        <f>IFERROR(VLOOKUP('409-VACINAÇÃO OBRIGATORIA'!AQ$6,localidades,2,FALSE),VLOOKUP('409-VACINAÇÃO OBRIGATORIA'!AQ$5,district_codes,2,FALSE))</f>
        <v>#N/A</v>
      </c>
      <c r="J242" s="633">
        <f>+'409-VACINAÇÃO OBRIGATORIA'!AW$11</f>
        <v>0</v>
      </c>
      <c r="K242" s="498">
        <f>+'409-VACINAÇÃO OBRIGATORIA'!AD62</f>
        <v>0</v>
      </c>
      <c r="L242" s="498">
        <f>+'409-VACINAÇÃO OBRIGATORIA'!AG62</f>
        <v>0</v>
      </c>
      <c r="M242" s="499">
        <f>+'409-VACINAÇÃO OBRIGATORIA'!V62</f>
        <v>0</v>
      </c>
      <c r="N242" s="499"/>
      <c r="O242" s="499"/>
      <c r="P242" s="499"/>
      <c r="Q242" s="499"/>
      <c r="R242" s="499"/>
      <c r="S242" s="499"/>
      <c r="T242" s="497"/>
      <c r="U242" s="497"/>
      <c r="V242" s="497" t="str">
        <f t="shared" si="5"/>
        <v>Vacinação Obrigatória</v>
      </c>
      <c r="Y242" s="494">
        <f>+'409-VACINAÇÃO OBRIGATORIA'!$AQ$3</f>
        <v>0</v>
      </c>
      <c r="Z242" s="493">
        <f>+'409-VACINAÇÃO OBRIGATORIA'!A$11</f>
        <v>0</v>
      </c>
      <c r="AA242" s="493">
        <f>+'409-VACINAÇÃO OBRIGATORIA'!F$11</f>
        <v>0</v>
      </c>
    </row>
    <row r="243" spans="1:27" hidden="1" x14ac:dyDescent="0.35">
      <c r="A243" s="497">
        <f>+'409-VACINAÇÃO OBRIGATORIA'!C63</f>
        <v>0</v>
      </c>
      <c r="B243" s="497">
        <f>+'409-VACINAÇÃO OBRIGATORIA'!G63</f>
        <v>0</v>
      </c>
      <c r="C243" s="500" t="e">
        <f>IFERROR(IFERROR(VLOOKUP('409-VACINAÇÃO OBRIGATORIA'!AH$23,localidades,2,FALSE),VLOOKUP('409-VACINAÇÃO OBRIGATORIA'!AQ$6,localidades,2,FALSE)),VLOOKUP('409-VACINAÇÃO OBRIGATORIA'!AQ$5,district_codes,2,FALSE))</f>
        <v>#N/A</v>
      </c>
      <c r="D243" s="497">
        <f>+'409-VACINAÇÃO OBRIGATORIA'!AP63</f>
        <v>0</v>
      </c>
      <c r="E243" s="498">
        <f>+'409-VACINAÇÃO OBRIGATORIA'!L63</f>
        <v>0</v>
      </c>
      <c r="F243" s="499">
        <f>+'409-VACINAÇÃO OBRIGATORIA'!N63</f>
        <v>0</v>
      </c>
      <c r="G243" s="498"/>
      <c r="H243" s="498" t="s">
        <v>3127</v>
      </c>
      <c r="I243" s="498" t="e">
        <f>IFERROR(VLOOKUP('409-VACINAÇÃO OBRIGATORIA'!AQ$6,localidades,2,FALSE),VLOOKUP('409-VACINAÇÃO OBRIGATORIA'!AQ$5,district_codes,2,FALSE))</f>
        <v>#N/A</v>
      </c>
      <c r="J243" s="633">
        <f>+'409-VACINAÇÃO OBRIGATORIA'!AW$11</f>
        <v>0</v>
      </c>
      <c r="K243" s="498">
        <f>+'409-VACINAÇÃO OBRIGATORIA'!AD63</f>
        <v>0</v>
      </c>
      <c r="L243" s="498">
        <f>+'409-VACINAÇÃO OBRIGATORIA'!AG63</f>
        <v>0</v>
      </c>
      <c r="M243" s="499">
        <f>+'409-VACINAÇÃO OBRIGATORIA'!V63</f>
        <v>0</v>
      </c>
      <c r="N243" s="499"/>
      <c r="O243" s="499"/>
      <c r="P243" s="499"/>
      <c r="Q243" s="499"/>
      <c r="R243" s="499"/>
      <c r="S243" s="499"/>
      <c r="T243" s="497"/>
      <c r="U243" s="497"/>
      <c r="V243" s="497" t="str">
        <f t="shared" si="5"/>
        <v>Vacinação Obrigatória</v>
      </c>
      <c r="Y243" s="494">
        <f>+'409-VACINAÇÃO OBRIGATORIA'!$AQ$3</f>
        <v>0</v>
      </c>
      <c r="Z243" s="493">
        <f>+'409-VACINAÇÃO OBRIGATORIA'!A$11</f>
        <v>0</v>
      </c>
      <c r="AA243" s="493">
        <f>+'409-VACINAÇÃO OBRIGATORIA'!F$11</f>
        <v>0</v>
      </c>
    </row>
    <row r="244" spans="1:27" hidden="1" x14ac:dyDescent="0.35">
      <c r="A244" s="497">
        <f>+'409-VACINAÇÃO OBRIGATORIA'!C64</f>
        <v>0</v>
      </c>
      <c r="B244" s="497">
        <f>+'409-VACINAÇÃO OBRIGATORIA'!G64</f>
        <v>0</v>
      </c>
      <c r="C244" s="500" t="e">
        <f>IFERROR(IFERROR(VLOOKUP('409-VACINAÇÃO OBRIGATORIA'!AH$23,localidades,2,FALSE),VLOOKUP('409-VACINAÇÃO OBRIGATORIA'!AQ$6,localidades,2,FALSE)),VLOOKUP('409-VACINAÇÃO OBRIGATORIA'!AQ$5,district_codes,2,FALSE))</f>
        <v>#N/A</v>
      </c>
      <c r="D244" s="497">
        <f>+'409-VACINAÇÃO OBRIGATORIA'!AP64</f>
        <v>0</v>
      </c>
      <c r="E244" s="498">
        <f>+'409-VACINAÇÃO OBRIGATORIA'!L64</f>
        <v>0</v>
      </c>
      <c r="F244" s="499">
        <f>+'409-VACINAÇÃO OBRIGATORIA'!N64</f>
        <v>0</v>
      </c>
      <c r="G244" s="498"/>
      <c r="H244" s="498" t="s">
        <v>3127</v>
      </c>
      <c r="I244" s="498" t="e">
        <f>IFERROR(VLOOKUP('409-VACINAÇÃO OBRIGATORIA'!AQ$6,localidades,2,FALSE),VLOOKUP('409-VACINAÇÃO OBRIGATORIA'!AQ$5,district_codes,2,FALSE))</f>
        <v>#N/A</v>
      </c>
      <c r="J244" s="633">
        <f>+'409-VACINAÇÃO OBRIGATORIA'!AW$11</f>
        <v>0</v>
      </c>
      <c r="K244" s="498">
        <f>+'409-VACINAÇÃO OBRIGATORIA'!AD64</f>
        <v>0</v>
      </c>
      <c r="L244" s="498">
        <f>+'409-VACINAÇÃO OBRIGATORIA'!AG64</f>
        <v>0</v>
      </c>
      <c r="M244" s="499">
        <f>+'409-VACINAÇÃO OBRIGATORIA'!V64</f>
        <v>0</v>
      </c>
      <c r="N244" s="499"/>
      <c r="O244" s="499"/>
      <c r="P244" s="499"/>
      <c r="Q244" s="499"/>
      <c r="R244" s="499"/>
      <c r="S244" s="499"/>
      <c r="T244" s="497"/>
      <c r="U244" s="497"/>
      <c r="V244" s="497" t="str">
        <f t="shared" si="5"/>
        <v>Vacinação Obrigatória</v>
      </c>
      <c r="Y244" s="494">
        <f>+'409-VACINAÇÃO OBRIGATORIA'!$AQ$3</f>
        <v>0</v>
      </c>
      <c r="Z244" s="493">
        <f>+'409-VACINAÇÃO OBRIGATORIA'!A$11</f>
        <v>0</v>
      </c>
      <c r="AA244" s="493">
        <f>+'409-VACINAÇÃO OBRIGATORIA'!F$11</f>
        <v>0</v>
      </c>
    </row>
    <row r="245" spans="1:27" hidden="1" x14ac:dyDescent="0.35">
      <c r="A245" s="497">
        <f>+'409-VACINAÇÃO OBRIGATORIA'!C65</f>
        <v>0</v>
      </c>
      <c r="B245" s="497">
        <f>+'409-VACINAÇÃO OBRIGATORIA'!G65</f>
        <v>0</v>
      </c>
      <c r="C245" s="500" t="e">
        <f>IFERROR(IFERROR(VLOOKUP('409-VACINAÇÃO OBRIGATORIA'!AH$23,localidades,2,FALSE),VLOOKUP('409-VACINAÇÃO OBRIGATORIA'!AQ$6,localidades,2,FALSE)),VLOOKUP('409-VACINAÇÃO OBRIGATORIA'!AQ$5,district_codes,2,FALSE))</f>
        <v>#N/A</v>
      </c>
      <c r="D245" s="497">
        <f>+'409-VACINAÇÃO OBRIGATORIA'!AP65</f>
        <v>0</v>
      </c>
      <c r="E245" s="498">
        <f>+'409-VACINAÇÃO OBRIGATORIA'!L65</f>
        <v>0</v>
      </c>
      <c r="F245" s="499">
        <f>+'409-VACINAÇÃO OBRIGATORIA'!N65</f>
        <v>0</v>
      </c>
      <c r="G245" s="498"/>
      <c r="H245" s="498" t="s">
        <v>3127</v>
      </c>
      <c r="I245" s="498" t="e">
        <f>IFERROR(VLOOKUP('409-VACINAÇÃO OBRIGATORIA'!AQ$6,localidades,2,FALSE),VLOOKUP('409-VACINAÇÃO OBRIGATORIA'!AQ$5,district_codes,2,FALSE))</f>
        <v>#N/A</v>
      </c>
      <c r="J245" s="633">
        <f>+'409-VACINAÇÃO OBRIGATORIA'!AW$11</f>
        <v>0</v>
      </c>
      <c r="K245" s="498">
        <f>+'409-VACINAÇÃO OBRIGATORIA'!AD65</f>
        <v>0</v>
      </c>
      <c r="L245" s="498">
        <f>+'409-VACINAÇÃO OBRIGATORIA'!AG65</f>
        <v>0</v>
      </c>
      <c r="M245" s="499">
        <f>+'409-VACINAÇÃO OBRIGATORIA'!V65</f>
        <v>0</v>
      </c>
      <c r="N245" s="499"/>
      <c r="O245" s="499"/>
      <c r="P245" s="499"/>
      <c r="Q245" s="499"/>
      <c r="R245" s="499"/>
      <c r="S245" s="499"/>
      <c r="T245" s="497"/>
      <c r="U245" s="497"/>
      <c r="V245" s="497" t="str">
        <f t="shared" si="5"/>
        <v>Vacinação Obrigatória</v>
      </c>
      <c r="Y245" s="494">
        <f>+'409-VACINAÇÃO OBRIGATORIA'!$AQ$3</f>
        <v>0</v>
      </c>
      <c r="Z245" s="493">
        <f>+'409-VACINAÇÃO OBRIGATORIA'!A$11</f>
        <v>0</v>
      </c>
      <c r="AA245" s="493">
        <f>+'409-VACINAÇÃO OBRIGATORIA'!F$11</f>
        <v>0</v>
      </c>
    </row>
    <row r="246" spans="1:27" hidden="1" x14ac:dyDescent="0.35">
      <c r="A246" s="497">
        <f>+'409-VACINAÇÃO OBRIGATORIA'!C66</f>
        <v>0</v>
      </c>
      <c r="B246" s="497">
        <f>+'409-VACINAÇÃO OBRIGATORIA'!G66</f>
        <v>0</v>
      </c>
      <c r="C246" s="500" t="e">
        <f>IFERROR(IFERROR(VLOOKUP('409-VACINAÇÃO OBRIGATORIA'!AH$23,localidades,2,FALSE),VLOOKUP('409-VACINAÇÃO OBRIGATORIA'!AQ$6,localidades,2,FALSE)),VLOOKUP('409-VACINAÇÃO OBRIGATORIA'!AQ$5,district_codes,2,FALSE))</f>
        <v>#N/A</v>
      </c>
      <c r="D246" s="497">
        <f>+'409-VACINAÇÃO OBRIGATORIA'!AP66</f>
        <v>0</v>
      </c>
      <c r="E246" s="498">
        <f>+'409-VACINAÇÃO OBRIGATORIA'!L66</f>
        <v>0</v>
      </c>
      <c r="F246" s="499">
        <f>+'409-VACINAÇÃO OBRIGATORIA'!N66</f>
        <v>0</v>
      </c>
      <c r="G246" s="498"/>
      <c r="H246" s="498" t="s">
        <v>3127</v>
      </c>
      <c r="I246" s="498" t="e">
        <f>IFERROR(VLOOKUP('409-VACINAÇÃO OBRIGATORIA'!AQ$6,localidades,2,FALSE),VLOOKUP('409-VACINAÇÃO OBRIGATORIA'!AQ$5,district_codes,2,FALSE))</f>
        <v>#N/A</v>
      </c>
      <c r="J246" s="633">
        <f>+'409-VACINAÇÃO OBRIGATORIA'!AW$11</f>
        <v>0</v>
      </c>
      <c r="K246" s="498">
        <f>+'409-VACINAÇÃO OBRIGATORIA'!AD66</f>
        <v>0</v>
      </c>
      <c r="L246" s="498">
        <f>+'409-VACINAÇÃO OBRIGATORIA'!AG66</f>
        <v>0</v>
      </c>
      <c r="M246" s="499">
        <f>+'409-VACINAÇÃO OBRIGATORIA'!V66</f>
        <v>0</v>
      </c>
      <c r="N246" s="499"/>
      <c r="O246" s="499"/>
      <c r="P246" s="499"/>
      <c r="Q246" s="499"/>
      <c r="R246" s="499"/>
      <c r="S246" s="499"/>
      <c r="T246" s="497"/>
      <c r="U246" s="497"/>
      <c r="V246" s="497" t="str">
        <f t="shared" si="5"/>
        <v>Vacinação Obrigatória</v>
      </c>
      <c r="Y246" s="494">
        <f>+'409-VACINAÇÃO OBRIGATORIA'!$AQ$3</f>
        <v>0</v>
      </c>
      <c r="Z246" s="493">
        <f>+'409-VACINAÇÃO OBRIGATORIA'!A$11</f>
        <v>0</v>
      </c>
      <c r="AA246" s="493">
        <f>+'409-VACINAÇÃO OBRIGATORIA'!F$11</f>
        <v>0</v>
      </c>
    </row>
    <row r="247" spans="1:27" hidden="1" x14ac:dyDescent="0.35">
      <c r="A247" s="497">
        <f>+'409-VACINAÇÃO OBRIGATORIA'!C67</f>
        <v>0</v>
      </c>
      <c r="B247" s="497">
        <f>+'409-VACINAÇÃO OBRIGATORIA'!G67</f>
        <v>0</v>
      </c>
      <c r="C247" s="500" t="e">
        <f>IFERROR(IFERROR(VLOOKUP('409-VACINAÇÃO OBRIGATORIA'!AH$23,localidades,2,FALSE),VLOOKUP('409-VACINAÇÃO OBRIGATORIA'!AQ$6,localidades,2,FALSE)),VLOOKUP('409-VACINAÇÃO OBRIGATORIA'!AQ$5,district_codes,2,FALSE))</f>
        <v>#N/A</v>
      </c>
      <c r="D247" s="497">
        <f>+'409-VACINAÇÃO OBRIGATORIA'!AP67</f>
        <v>0</v>
      </c>
      <c r="E247" s="498">
        <f>+'409-VACINAÇÃO OBRIGATORIA'!L67</f>
        <v>0</v>
      </c>
      <c r="F247" s="499">
        <f>+'409-VACINAÇÃO OBRIGATORIA'!N67</f>
        <v>0</v>
      </c>
      <c r="G247" s="498"/>
      <c r="H247" s="498" t="s">
        <v>3127</v>
      </c>
      <c r="I247" s="498" t="e">
        <f>IFERROR(VLOOKUP('409-VACINAÇÃO OBRIGATORIA'!AQ$6,localidades,2,FALSE),VLOOKUP('409-VACINAÇÃO OBRIGATORIA'!AQ$5,district_codes,2,FALSE))</f>
        <v>#N/A</v>
      </c>
      <c r="J247" s="633">
        <f>+'409-VACINAÇÃO OBRIGATORIA'!AW$11</f>
        <v>0</v>
      </c>
      <c r="K247" s="498">
        <f>+'409-VACINAÇÃO OBRIGATORIA'!AD67</f>
        <v>0</v>
      </c>
      <c r="L247" s="498">
        <f>+'409-VACINAÇÃO OBRIGATORIA'!AG67</f>
        <v>0</v>
      </c>
      <c r="M247" s="499">
        <f>+'409-VACINAÇÃO OBRIGATORIA'!V67</f>
        <v>0</v>
      </c>
      <c r="N247" s="499"/>
      <c r="O247" s="499"/>
      <c r="P247" s="499"/>
      <c r="Q247" s="499"/>
      <c r="R247" s="499"/>
      <c r="S247" s="499"/>
      <c r="T247" s="497"/>
      <c r="U247" s="497"/>
      <c r="V247" s="497" t="str">
        <f t="shared" si="5"/>
        <v>Vacinação Obrigatória</v>
      </c>
      <c r="Y247" s="494">
        <f>+'409-VACINAÇÃO OBRIGATORIA'!$AQ$3</f>
        <v>0</v>
      </c>
      <c r="Z247" s="493">
        <f>+'409-VACINAÇÃO OBRIGATORIA'!A$11</f>
        <v>0</v>
      </c>
      <c r="AA247" s="493">
        <f>+'409-VACINAÇÃO OBRIGATORIA'!F$11</f>
        <v>0</v>
      </c>
    </row>
    <row r="248" spans="1:27" hidden="1" x14ac:dyDescent="0.35">
      <c r="A248" s="497">
        <f>+'409-VACINAÇÃO OBRIGATORIA'!C68</f>
        <v>0</v>
      </c>
      <c r="B248" s="497">
        <f>+'409-VACINAÇÃO OBRIGATORIA'!G68</f>
        <v>0</v>
      </c>
      <c r="C248" s="500" t="e">
        <f>IFERROR(IFERROR(VLOOKUP('409-VACINAÇÃO OBRIGATORIA'!AH$23,localidades,2,FALSE),VLOOKUP('409-VACINAÇÃO OBRIGATORIA'!AQ$6,localidades,2,FALSE)),VLOOKUP('409-VACINAÇÃO OBRIGATORIA'!AQ$5,district_codes,2,FALSE))</f>
        <v>#N/A</v>
      </c>
      <c r="D248" s="497">
        <f>+'409-VACINAÇÃO OBRIGATORIA'!AP68</f>
        <v>0</v>
      </c>
      <c r="E248" s="498">
        <f>+'409-VACINAÇÃO OBRIGATORIA'!L68</f>
        <v>0</v>
      </c>
      <c r="F248" s="499">
        <f>+'409-VACINAÇÃO OBRIGATORIA'!N68</f>
        <v>0</v>
      </c>
      <c r="G248" s="498"/>
      <c r="H248" s="498" t="s">
        <v>3127</v>
      </c>
      <c r="I248" s="498" t="e">
        <f>IFERROR(VLOOKUP('409-VACINAÇÃO OBRIGATORIA'!AQ$6,localidades,2,FALSE),VLOOKUP('409-VACINAÇÃO OBRIGATORIA'!AQ$5,district_codes,2,FALSE))</f>
        <v>#N/A</v>
      </c>
      <c r="J248" s="633">
        <f>+'409-VACINAÇÃO OBRIGATORIA'!AW$11</f>
        <v>0</v>
      </c>
      <c r="K248" s="498">
        <f>+'409-VACINAÇÃO OBRIGATORIA'!AD68</f>
        <v>0</v>
      </c>
      <c r="L248" s="498">
        <f>+'409-VACINAÇÃO OBRIGATORIA'!AG68</f>
        <v>0</v>
      </c>
      <c r="M248" s="499">
        <f>+'409-VACINAÇÃO OBRIGATORIA'!V68</f>
        <v>0</v>
      </c>
      <c r="N248" s="499"/>
      <c r="O248" s="499"/>
      <c r="P248" s="499"/>
      <c r="Q248" s="499"/>
      <c r="R248" s="499"/>
      <c r="S248" s="499"/>
      <c r="T248" s="497"/>
      <c r="U248" s="497"/>
      <c r="V248" s="497" t="str">
        <f t="shared" si="5"/>
        <v>Vacinação Obrigatória</v>
      </c>
      <c r="Y248" s="494">
        <f>+'409-VACINAÇÃO OBRIGATORIA'!$AQ$3</f>
        <v>0</v>
      </c>
      <c r="Z248" s="493">
        <f>+'409-VACINAÇÃO OBRIGATORIA'!A$11</f>
        <v>0</v>
      </c>
      <c r="AA248" s="493">
        <f>+'409-VACINAÇÃO OBRIGATORIA'!F$11</f>
        <v>0</v>
      </c>
    </row>
    <row r="249" spans="1:27" hidden="1" x14ac:dyDescent="0.35">
      <c r="A249" s="497">
        <f>+'409-VACINAÇÃO OBRIGATORIA'!C69</f>
        <v>0</v>
      </c>
      <c r="B249" s="497">
        <f>+'409-VACINAÇÃO OBRIGATORIA'!G69</f>
        <v>0</v>
      </c>
      <c r="C249" s="500" t="e">
        <f>IFERROR(IFERROR(VLOOKUP('409-VACINAÇÃO OBRIGATORIA'!AH$23,localidades,2,FALSE),VLOOKUP('409-VACINAÇÃO OBRIGATORIA'!AQ$6,localidades,2,FALSE)),VLOOKUP('409-VACINAÇÃO OBRIGATORIA'!AQ$5,district_codes,2,FALSE))</f>
        <v>#N/A</v>
      </c>
      <c r="D249" s="497">
        <f>+'409-VACINAÇÃO OBRIGATORIA'!AP69</f>
        <v>0</v>
      </c>
      <c r="E249" s="498">
        <f>+'409-VACINAÇÃO OBRIGATORIA'!L69</f>
        <v>0</v>
      </c>
      <c r="F249" s="499">
        <f>+'409-VACINAÇÃO OBRIGATORIA'!N69</f>
        <v>0</v>
      </c>
      <c r="G249" s="498"/>
      <c r="H249" s="498" t="s">
        <v>3127</v>
      </c>
      <c r="I249" s="498" t="e">
        <f>IFERROR(VLOOKUP('409-VACINAÇÃO OBRIGATORIA'!AQ$6,localidades,2,FALSE),VLOOKUP('409-VACINAÇÃO OBRIGATORIA'!AQ$5,district_codes,2,FALSE))</f>
        <v>#N/A</v>
      </c>
      <c r="J249" s="633">
        <f>+'409-VACINAÇÃO OBRIGATORIA'!AW$11</f>
        <v>0</v>
      </c>
      <c r="K249" s="498">
        <f>+'409-VACINAÇÃO OBRIGATORIA'!AD69</f>
        <v>0</v>
      </c>
      <c r="L249" s="498">
        <f>+'409-VACINAÇÃO OBRIGATORIA'!AG69</f>
        <v>0</v>
      </c>
      <c r="M249" s="499">
        <f>+'409-VACINAÇÃO OBRIGATORIA'!V69</f>
        <v>0</v>
      </c>
      <c r="N249" s="499"/>
      <c r="O249" s="499"/>
      <c r="P249" s="499"/>
      <c r="Q249" s="499"/>
      <c r="R249" s="499"/>
      <c r="S249" s="499"/>
      <c r="T249" s="497"/>
      <c r="U249" s="497"/>
      <c r="V249" s="497" t="str">
        <f t="shared" si="5"/>
        <v>Vacinação Obrigatória</v>
      </c>
      <c r="Y249" s="494">
        <f>+'409-VACINAÇÃO OBRIGATORIA'!$AQ$3</f>
        <v>0</v>
      </c>
      <c r="Z249" s="493">
        <f>+'409-VACINAÇÃO OBRIGATORIA'!A$11</f>
        <v>0</v>
      </c>
      <c r="AA249" s="493">
        <f>+'409-VACINAÇÃO OBRIGATORIA'!F$11</f>
        <v>0</v>
      </c>
    </row>
    <row r="250" spans="1:27" hidden="1" x14ac:dyDescent="0.35">
      <c r="A250" s="497">
        <f>+'409-VACINAÇÃO OBRIGATORIA'!C70</f>
        <v>0</v>
      </c>
      <c r="B250" s="497">
        <f>+'409-VACINAÇÃO OBRIGATORIA'!G70</f>
        <v>0</v>
      </c>
      <c r="C250" s="500" t="e">
        <f>IFERROR(IFERROR(VLOOKUP('409-VACINAÇÃO OBRIGATORIA'!AH$23,localidades,2,FALSE),VLOOKUP('409-VACINAÇÃO OBRIGATORIA'!AQ$6,localidades,2,FALSE)),VLOOKUP('409-VACINAÇÃO OBRIGATORIA'!AQ$5,district_codes,2,FALSE))</f>
        <v>#N/A</v>
      </c>
      <c r="D250" s="497">
        <f>+'409-VACINAÇÃO OBRIGATORIA'!AP70</f>
        <v>0</v>
      </c>
      <c r="E250" s="498">
        <f>+'409-VACINAÇÃO OBRIGATORIA'!L70</f>
        <v>0</v>
      </c>
      <c r="F250" s="499">
        <f>+'409-VACINAÇÃO OBRIGATORIA'!N70</f>
        <v>0</v>
      </c>
      <c r="G250" s="498"/>
      <c r="H250" s="498" t="s">
        <v>3127</v>
      </c>
      <c r="I250" s="498" t="e">
        <f>IFERROR(VLOOKUP('409-VACINAÇÃO OBRIGATORIA'!AQ$6,localidades,2,FALSE),VLOOKUP('409-VACINAÇÃO OBRIGATORIA'!AQ$5,district_codes,2,FALSE))</f>
        <v>#N/A</v>
      </c>
      <c r="J250" s="633">
        <f>+'409-VACINAÇÃO OBRIGATORIA'!AW$11</f>
        <v>0</v>
      </c>
      <c r="K250" s="498">
        <f>+'409-VACINAÇÃO OBRIGATORIA'!AD70</f>
        <v>0</v>
      </c>
      <c r="L250" s="498">
        <f>+'409-VACINAÇÃO OBRIGATORIA'!AG70</f>
        <v>0</v>
      </c>
      <c r="M250" s="499">
        <f>+'409-VACINAÇÃO OBRIGATORIA'!V70</f>
        <v>0</v>
      </c>
      <c r="N250" s="499"/>
      <c r="O250" s="499"/>
      <c r="P250" s="499"/>
      <c r="Q250" s="499"/>
      <c r="R250" s="499"/>
      <c r="S250" s="499"/>
      <c r="T250" s="497"/>
      <c r="U250" s="497"/>
      <c r="V250" s="497" t="str">
        <f t="shared" si="5"/>
        <v>Vacinação Obrigatória</v>
      </c>
      <c r="Y250" s="494">
        <f>+'409-VACINAÇÃO OBRIGATORIA'!$AQ$3</f>
        <v>0</v>
      </c>
      <c r="Z250" s="493">
        <f>+'409-VACINAÇÃO OBRIGATORIA'!A$11</f>
        <v>0</v>
      </c>
      <c r="AA250" s="493">
        <f>+'409-VACINAÇÃO OBRIGATORIA'!F$11</f>
        <v>0</v>
      </c>
    </row>
    <row r="251" spans="1:27" hidden="1" x14ac:dyDescent="0.35">
      <c r="A251" s="497">
        <f>+'409-VACINAÇÃO OBRIGATORIA'!C71</f>
        <v>0</v>
      </c>
      <c r="B251" s="497">
        <f>+'409-VACINAÇÃO OBRIGATORIA'!G71</f>
        <v>0</v>
      </c>
      <c r="C251" s="500" t="e">
        <f>IFERROR(IFERROR(VLOOKUP('409-VACINAÇÃO OBRIGATORIA'!AH$23,localidades,2,FALSE),VLOOKUP('409-VACINAÇÃO OBRIGATORIA'!AQ$6,localidades,2,FALSE)),VLOOKUP('409-VACINAÇÃO OBRIGATORIA'!AQ$5,district_codes,2,FALSE))</f>
        <v>#N/A</v>
      </c>
      <c r="D251" s="497">
        <f>+'409-VACINAÇÃO OBRIGATORIA'!AP71</f>
        <v>0</v>
      </c>
      <c r="E251" s="498">
        <f>+'409-VACINAÇÃO OBRIGATORIA'!L71</f>
        <v>0</v>
      </c>
      <c r="F251" s="499">
        <f>+'409-VACINAÇÃO OBRIGATORIA'!N71</f>
        <v>0</v>
      </c>
      <c r="G251" s="498"/>
      <c r="H251" s="498" t="s">
        <v>3127</v>
      </c>
      <c r="I251" s="498" t="e">
        <f>IFERROR(VLOOKUP('409-VACINAÇÃO OBRIGATORIA'!AQ$6,localidades,2,FALSE),VLOOKUP('409-VACINAÇÃO OBRIGATORIA'!AQ$5,district_codes,2,FALSE))</f>
        <v>#N/A</v>
      </c>
      <c r="J251" s="633">
        <f>+'409-VACINAÇÃO OBRIGATORIA'!AW$11</f>
        <v>0</v>
      </c>
      <c r="K251" s="498">
        <f>+'409-VACINAÇÃO OBRIGATORIA'!AD71</f>
        <v>0</v>
      </c>
      <c r="L251" s="498">
        <f>+'409-VACINAÇÃO OBRIGATORIA'!AG71</f>
        <v>0</v>
      </c>
      <c r="M251" s="499">
        <f>+'409-VACINAÇÃO OBRIGATORIA'!V71</f>
        <v>0</v>
      </c>
      <c r="N251" s="499"/>
      <c r="O251" s="499"/>
      <c r="P251" s="499"/>
      <c r="Q251" s="499"/>
      <c r="R251" s="499"/>
      <c r="S251" s="499"/>
      <c r="T251" s="497"/>
      <c r="U251" s="497"/>
      <c r="V251" s="497" t="str">
        <f t="shared" si="5"/>
        <v>Vacinação Obrigatória</v>
      </c>
      <c r="Y251" s="494">
        <f>+'409-VACINAÇÃO OBRIGATORIA'!$AQ$3</f>
        <v>0</v>
      </c>
      <c r="Z251" s="493">
        <f>+'409-VACINAÇÃO OBRIGATORIA'!A$11</f>
        <v>0</v>
      </c>
      <c r="AA251" s="493">
        <f>+'409-VACINAÇÃO OBRIGATORIA'!F$11</f>
        <v>0</v>
      </c>
    </row>
    <row r="252" spans="1:27" hidden="1" x14ac:dyDescent="0.35">
      <c r="A252" s="497">
        <f>+'409-VACINAÇÃO OBRIGATORIA'!C72</f>
        <v>0</v>
      </c>
      <c r="B252" s="497">
        <f>+'409-VACINAÇÃO OBRIGATORIA'!G72</f>
        <v>0</v>
      </c>
      <c r="C252" s="500" t="e">
        <f>IFERROR(IFERROR(VLOOKUP('409-VACINAÇÃO OBRIGATORIA'!AH$23,localidades,2,FALSE),VLOOKUP('409-VACINAÇÃO OBRIGATORIA'!AQ$6,localidades,2,FALSE)),VLOOKUP('409-VACINAÇÃO OBRIGATORIA'!AQ$5,district_codes,2,FALSE))</f>
        <v>#N/A</v>
      </c>
      <c r="D252" s="497">
        <f>+'409-VACINAÇÃO OBRIGATORIA'!AP72</f>
        <v>0</v>
      </c>
      <c r="E252" s="498">
        <f>+'409-VACINAÇÃO OBRIGATORIA'!L72</f>
        <v>0</v>
      </c>
      <c r="F252" s="499">
        <f>+'409-VACINAÇÃO OBRIGATORIA'!N72</f>
        <v>0</v>
      </c>
      <c r="G252" s="498"/>
      <c r="H252" s="498" t="s">
        <v>3127</v>
      </c>
      <c r="I252" s="498" t="e">
        <f>IFERROR(VLOOKUP('409-VACINAÇÃO OBRIGATORIA'!AQ$6,localidades,2,FALSE),VLOOKUP('409-VACINAÇÃO OBRIGATORIA'!AQ$5,district_codes,2,FALSE))</f>
        <v>#N/A</v>
      </c>
      <c r="J252" s="633">
        <f>+'409-VACINAÇÃO OBRIGATORIA'!AW$11</f>
        <v>0</v>
      </c>
      <c r="K252" s="498">
        <f>+'409-VACINAÇÃO OBRIGATORIA'!AD72</f>
        <v>0</v>
      </c>
      <c r="L252" s="498">
        <f>+'409-VACINAÇÃO OBRIGATORIA'!AG72</f>
        <v>0</v>
      </c>
      <c r="M252" s="499">
        <f>+'409-VACINAÇÃO OBRIGATORIA'!V72</f>
        <v>0</v>
      </c>
      <c r="N252" s="499"/>
      <c r="O252" s="499"/>
      <c r="P252" s="499"/>
      <c r="Q252" s="499"/>
      <c r="R252" s="499"/>
      <c r="S252" s="499"/>
      <c r="T252" s="497"/>
      <c r="U252" s="497"/>
      <c r="V252" s="497" t="str">
        <f t="shared" si="5"/>
        <v>Vacinação Obrigatória</v>
      </c>
      <c r="Y252" s="494">
        <f>+'409-VACINAÇÃO OBRIGATORIA'!$AQ$3</f>
        <v>0</v>
      </c>
      <c r="Z252" s="493">
        <f>+'409-VACINAÇÃO OBRIGATORIA'!A$11</f>
        <v>0</v>
      </c>
      <c r="AA252" s="493">
        <f>+'409-VACINAÇÃO OBRIGATORIA'!F$11</f>
        <v>0</v>
      </c>
    </row>
    <row r="253" spans="1:27" hidden="1" x14ac:dyDescent="0.35">
      <c r="A253" s="497">
        <f>+'409-VACINAÇÃO OBRIGATORIA'!C73</f>
        <v>0</v>
      </c>
      <c r="B253" s="497">
        <f>+'409-VACINAÇÃO OBRIGATORIA'!G73</f>
        <v>0</v>
      </c>
      <c r="C253" s="500" t="e">
        <f>IFERROR(IFERROR(VLOOKUP('409-VACINAÇÃO OBRIGATORIA'!AH$23,localidades,2,FALSE),VLOOKUP('409-VACINAÇÃO OBRIGATORIA'!AQ$6,localidades,2,FALSE)),VLOOKUP('409-VACINAÇÃO OBRIGATORIA'!AQ$5,district_codes,2,FALSE))</f>
        <v>#N/A</v>
      </c>
      <c r="D253" s="497">
        <f>+'409-VACINAÇÃO OBRIGATORIA'!AP73</f>
        <v>0</v>
      </c>
      <c r="E253" s="498">
        <f>+'409-VACINAÇÃO OBRIGATORIA'!L73</f>
        <v>0</v>
      </c>
      <c r="F253" s="499">
        <f>+'409-VACINAÇÃO OBRIGATORIA'!N73</f>
        <v>0</v>
      </c>
      <c r="G253" s="498"/>
      <c r="H253" s="498" t="s">
        <v>3127</v>
      </c>
      <c r="I253" s="498" t="e">
        <f>IFERROR(VLOOKUP('409-VACINAÇÃO OBRIGATORIA'!AQ$6,localidades,2,FALSE),VLOOKUP('409-VACINAÇÃO OBRIGATORIA'!AQ$5,district_codes,2,FALSE))</f>
        <v>#N/A</v>
      </c>
      <c r="J253" s="633">
        <f>+'409-VACINAÇÃO OBRIGATORIA'!AW$11</f>
        <v>0</v>
      </c>
      <c r="K253" s="498">
        <f>+'409-VACINAÇÃO OBRIGATORIA'!AD73</f>
        <v>0</v>
      </c>
      <c r="L253" s="498">
        <f>+'409-VACINAÇÃO OBRIGATORIA'!AG73</f>
        <v>0</v>
      </c>
      <c r="M253" s="499">
        <f>+'409-VACINAÇÃO OBRIGATORIA'!V73</f>
        <v>0</v>
      </c>
      <c r="N253" s="499"/>
      <c r="O253" s="499"/>
      <c r="P253" s="499"/>
      <c r="Q253" s="499"/>
      <c r="R253" s="499"/>
      <c r="S253" s="499"/>
      <c r="T253" s="497"/>
      <c r="U253" s="497"/>
      <c r="V253" s="497" t="str">
        <f t="shared" si="5"/>
        <v>Vacinação Obrigatória</v>
      </c>
      <c r="Y253" s="494">
        <f>+'409-VACINAÇÃO OBRIGATORIA'!$AQ$3</f>
        <v>0</v>
      </c>
      <c r="Z253" s="493">
        <f>+'409-VACINAÇÃO OBRIGATORIA'!A$11</f>
        <v>0</v>
      </c>
      <c r="AA253" s="493">
        <f>+'409-VACINAÇÃO OBRIGATORIA'!F$11</f>
        <v>0</v>
      </c>
    </row>
    <row r="254" spans="1:27" hidden="1" x14ac:dyDescent="0.35">
      <c r="A254" s="497">
        <f>+'409-VACINAÇÃO OBRIGATORIA'!C74</f>
        <v>0</v>
      </c>
      <c r="B254" s="497">
        <f>+'409-VACINAÇÃO OBRIGATORIA'!G74</f>
        <v>0</v>
      </c>
      <c r="C254" s="500" t="e">
        <f>IFERROR(IFERROR(VLOOKUP('409-VACINAÇÃO OBRIGATORIA'!AH$23,localidades,2,FALSE),VLOOKUP('409-VACINAÇÃO OBRIGATORIA'!AQ$6,localidades,2,FALSE)),VLOOKUP('409-VACINAÇÃO OBRIGATORIA'!AQ$5,district_codes,2,FALSE))</f>
        <v>#N/A</v>
      </c>
      <c r="D254" s="497">
        <f>+'409-VACINAÇÃO OBRIGATORIA'!AP74</f>
        <v>0</v>
      </c>
      <c r="E254" s="498">
        <f>+'409-VACINAÇÃO OBRIGATORIA'!L74</f>
        <v>0</v>
      </c>
      <c r="F254" s="499">
        <f>+'409-VACINAÇÃO OBRIGATORIA'!N74</f>
        <v>0</v>
      </c>
      <c r="G254" s="498"/>
      <c r="H254" s="498" t="s">
        <v>3127</v>
      </c>
      <c r="I254" s="498" t="e">
        <f>IFERROR(VLOOKUP('409-VACINAÇÃO OBRIGATORIA'!AQ$6,localidades,2,FALSE),VLOOKUP('409-VACINAÇÃO OBRIGATORIA'!AQ$5,district_codes,2,FALSE))</f>
        <v>#N/A</v>
      </c>
      <c r="J254" s="633">
        <f>+'409-VACINAÇÃO OBRIGATORIA'!AW$11</f>
        <v>0</v>
      </c>
      <c r="K254" s="498">
        <f>+'409-VACINAÇÃO OBRIGATORIA'!AD74</f>
        <v>0</v>
      </c>
      <c r="L254" s="498">
        <f>+'409-VACINAÇÃO OBRIGATORIA'!AG74</f>
        <v>0</v>
      </c>
      <c r="M254" s="499">
        <f>+'409-VACINAÇÃO OBRIGATORIA'!V74</f>
        <v>0</v>
      </c>
      <c r="N254" s="499"/>
      <c r="O254" s="499"/>
      <c r="P254" s="499"/>
      <c r="Q254" s="499"/>
      <c r="R254" s="499"/>
      <c r="S254" s="499"/>
      <c r="T254" s="497"/>
      <c r="U254" s="497"/>
      <c r="V254" s="497" t="str">
        <f t="shared" si="5"/>
        <v>Vacinação Obrigatória</v>
      </c>
      <c r="Y254" s="494">
        <f>+'409-VACINAÇÃO OBRIGATORIA'!$AQ$3</f>
        <v>0</v>
      </c>
      <c r="Z254" s="493">
        <f>+'409-VACINAÇÃO OBRIGATORIA'!A$11</f>
        <v>0</v>
      </c>
      <c r="AA254" s="493">
        <f>+'409-VACINAÇÃO OBRIGATORIA'!F$11</f>
        <v>0</v>
      </c>
    </row>
    <row r="255" spans="1:27" hidden="1" x14ac:dyDescent="0.35">
      <c r="A255" s="497">
        <f>+'409-VACINAÇÃO OBRIGATORIA'!C75</f>
        <v>0</v>
      </c>
      <c r="B255" s="497">
        <f>+'409-VACINAÇÃO OBRIGATORIA'!G75</f>
        <v>0</v>
      </c>
      <c r="C255" s="500" t="e">
        <f>IFERROR(IFERROR(VLOOKUP('409-VACINAÇÃO OBRIGATORIA'!AH$23,localidades,2,FALSE),VLOOKUP('409-VACINAÇÃO OBRIGATORIA'!AQ$6,localidades,2,FALSE)),VLOOKUP('409-VACINAÇÃO OBRIGATORIA'!AQ$5,district_codes,2,FALSE))</f>
        <v>#N/A</v>
      </c>
      <c r="D255" s="497">
        <f>+'409-VACINAÇÃO OBRIGATORIA'!AP75</f>
        <v>0</v>
      </c>
      <c r="E255" s="498">
        <f>+'409-VACINAÇÃO OBRIGATORIA'!L75</f>
        <v>0</v>
      </c>
      <c r="F255" s="499">
        <f>+'409-VACINAÇÃO OBRIGATORIA'!N75</f>
        <v>0</v>
      </c>
      <c r="G255" s="498"/>
      <c r="H255" s="498" t="s">
        <v>3127</v>
      </c>
      <c r="I255" s="498" t="e">
        <f>IFERROR(VLOOKUP('409-VACINAÇÃO OBRIGATORIA'!AQ$6,localidades,2,FALSE),VLOOKUP('409-VACINAÇÃO OBRIGATORIA'!AQ$5,district_codes,2,FALSE))</f>
        <v>#N/A</v>
      </c>
      <c r="J255" s="633">
        <f>+'409-VACINAÇÃO OBRIGATORIA'!AW$11</f>
        <v>0</v>
      </c>
      <c r="K255" s="498">
        <f>+'409-VACINAÇÃO OBRIGATORIA'!AD75</f>
        <v>0</v>
      </c>
      <c r="L255" s="498">
        <f>+'409-VACINAÇÃO OBRIGATORIA'!AG75</f>
        <v>0</v>
      </c>
      <c r="M255" s="499">
        <f>+'409-VACINAÇÃO OBRIGATORIA'!V75</f>
        <v>0</v>
      </c>
      <c r="N255" s="499"/>
      <c r="O255" s="499"/>
      <c r="P255" s="499"/>
      <c r="Q255" s="499"/>
      <c r="R255" s="499"/>
      <c r="S255" s="499"/>
      <c r="T255" s="497"/>
      <c r="U255" s="497"/>
      <c r="V255" s="497" t="str">
        <f t="shared" si="5"/>
        <v>Vacinação Obrigatória</v>
      </c>
      <c r="Y255" s="494">
        <f>+'409-VACINAÇÃO OBRIGATORIA'!$AQ$3</f>
        <v>0</v>
      </c>
      <c r="Z255" s="493">
        <f>+'409-VACINAÇÃO OBRIGATORIA'!A$11</f>
        <v>0</v>
      </c>
      <c r="AA255" s="493">
        <f>+'409-VACINAÇÃO OBRIGATORIA'!F$11</f>
        <v>0</v>
      </c>
    </row>
    <row r="256" spans="1:27" hidden="1" x14ac:dyDescent="0.35">
      <c r="A256" s="497">
        <f>+'409-VACINAÇÃO OBRIGATORIA'!C76</f>
        <v>0</v>
      </c>
      <c r="B256" s="497">
        <f>+'409-VACINAÇÃO OBRIGATORIA'!G76</f>
        <v>0</v>
      </c>
      <c r="C256" s="500" t="e">
        <f>IFERROR(IFERROR(VLOOKUP('409-VACINAÇÃO OBRIGATORIA'!AH$23,localidades,2,FALSE),VLOOKUP('409-VACINAÇÃO OBRIGATORIA'!AQ$6,localidades,2,FALSE)),VLOOKUP('409-VACINAÇÃO OBRIGATORIA'!AQ$5,district_codes,2,FALSE))</f>
        <v>#N/A</v>
      </c>
      <c r="D256" s="497">
        <f>+'409-VACINAÇÃO OBRIGATORIA'!AP76</f>
        <v>0</v>
      </c>
      <c r="E256" s="498">
        <f>+'409-VACINAÇÃO OBRIGATORIA'!L76</f>
        <v>0</v>
      </c>
      <c r="F256" s="499">
        <f>+'409-VACINAÇÃO OBRIGATORIA'!N76</f>
        <v>0</v>
      </c>
      <c r="G256" s="498"/>
      <c r="H256" s="498" t="s">
        <v>3127</v>
      </c>
      <c r="I256" s="498" t="e">
        <f>IFERROR(VLOOKUP('409-VACINAÇÃO OBRIGATORIA'!AQ$6,localidades,2,FALSE),VLOOKUP('409-VACINAÇÃO OBRIGATORIA'!AQ$5,district_codes,2,FALSE))</f>
        <v>#N/A</v>
      </c>
      <c r="J256" s="633">
        <f>+'409-VACINAÇÃO OBRIGATORIA'!AW$11</f>
        <v>0</v>
      </c>
      <c r="K256" s="498">
        <f>+'409-VACINAÇÃO OBRIGATORIA'!AD76</f>
        <v>0</v>
      </c>
      <c r="L256" s="498">
        <f>+'409-VACINAÇÃO OBRIGATORIA'!AG76</f>
        <v>0</v>
      </c>
      <c r="M256" s="499">
        <f>+'409-VACINAÇÃO OBRIGATORIA'!V76</f>
        <v>0</v>
      </c>
      <c r="N256" s="499"/>
      <c r="O256" s="499"/>
      <c r="P256" s="499"/>
      <c r="Q256" s="499"/>
      <c r="R256" s="499"/>
      <c r="S256" s="499"/>
      <c r="T256" s="497"/>
      <c r="U256" s="497"/>
      <c r="V256" s="497" t="str">
        <f t="shared" si="5"/>
        <v>Vacinação Obrigatória</v>
      </c>
      <c r="Y256" s="494">
        <f>+'409-VACINAÇÃO OBRIGATORIA'!$AQ$3</f>
        <v>0</v>
      </c>
      <c r="Z256" s="493">
        <f>+'409-VACINAÇÃO OBRIGATORIA'!A$11</f>
        <v>0</v>
      </c>
      <c r="AA256" s="493">
        <f>+'409-VACINAÇÃO OBRIGATORIA'!F$11</f>
        <v>0</v>
      </c>
    </row>
    <row r="257" spans="1:27" hidden="1" x14ac:dyDescent="0.35">
      <c r="A257" s="497">
        <f>+'409-VACINAÇÃO OBRIGATORIA'!C77</f>
        <v>0</v>
      </c>
      <c r="B257" s="497">
        <f>+'409-VACINAÇÃO OBRIGATORIA'!G77</f>
        <v>0</v>
      </c>
      <c r="C257" s="500" t="e">
        <f>IFERROR(IFERROR(VLOOKUP('409-VACINAÇÃO OBRIGATORIA'!AH$23,localidades,2,FALSE),VLOOKUP('409-VACINAÇÃO OBRIGATORIA'!AQ$6,localidades,2,FALSE)),VLOOKUP('409-VACINAÇÃO OBRIGATORIA'!AQ$5,district_codes,2,FALSE))</f>
        <v>#N/A</v>
      </c>
      <c r="D257" s="497">
        <f>+'409-VACINAÇÃO OBRIGATORIA'!AP77</f>
        <v>0</v>
      </c>
      <c r="E257" s="498">
        <f>+'409-VACINAÇÃO OBRIGATORIA'!L77</f>
        <v>0</v>
      </c>
      <c r="F257" s="499">
        <f>+'409-VACINAÇÃO OBRIGATORIA'!N77</f>
        <v>0</v>
      </c>
      <c r="G257" s="498"/>
      <c r="H257" s="498" t="s">
        <v>3127</v>
      </c>
      <c r="I257" s="498" t="e">
        <f>IFERROR(VLOOKUP('409-VACINAÇÃO OBRIGATORIA'!AQ$6,localidades,2,FALSE),VLOOKUP('409-VACINAÇÃO OBRIGATORIA'!AQ$5,district_codes,2,FALSE))</f>
        <v>#N/A</v>
      </c>
      <c r="J257" s="633">
        <f>+'409-VACINAÇÃO OBRIGATORIA'!AW$11</f>
        <v>0</v>
      </c>
      <c r="K257" s="498">
        <f>+'409-VACINAÇÃO OBRIGATORIA'!AD77</f>
        <v>0</v>
      </c>
      <c r="L257" s="498">
        <f>+'409-VACINAÇÃO OBRIGATORIA'!AG77</f>
        <v>0</v>
      </c>
      <c r="M257" s="499">
        <f>+'409-VACINAÇÃO OBRIGATORIA'!V77</f>
        <v>0</v>
      </c>
      <c r="N257" s="499"/>
      <c r="O257" s="499"/>
      <c r="P257" s="499"/>
      <c r="Q257" s="499"/>
      <c r="R257" s="499"/>
      <c r="S257" s="499"/>
      <c r="T257" s="497"/>
      <c r="U257" s="497"/>
      <c r="V257" s="497" t="str">
        <f t="shared" si="5"/>
        <v>Vacinação Obrigatória</v>
      </c>
      <c r="Y257" s="494">
        <f>+'409-VACINAÇÃO OBRIGATORIA'!$AQ$3</f>
        <v>0</v>
      </c>
      <c r="Z257" s="493">
        <f>+'409-VACINAÇÃO OBRIGATORIA'!A$11</f>
        <v>0</v>
      </c>
      <c r="AA257" s="493">
        <f>+'409-VACINAÇÃO OBRIGATORIA'!F$11</f>
        <v>0</v>
      </c>
    </row>
    <row r="258" spans="1:27" hidden="1" x14ac:dyDescent="0.35">
      <c r="A258" s="497">
        <f>+'409-VACINAÇÃO OBRIGATORIA'!C78</f>
        <v>0</v>
      </c>
      <c r="B258" s="497">
        <f>+'409-VACINAÇÃO OBRIGATORIA'!G78</f>
        <v>0</v>
      </c>
      <c r="C258" s="500" t="e">
        <f>IFERROR(IFERROR(VLOOKUP('409-VACINAÇÃO OBRIGATORIA'!AH$23,localidades,2,FALSE),VLOOKUP('409-VACINAÇÃO OBRIGATORIA'!AQ$6,localidades,2,FALSE)),VLOOKUP('409-VACINAÇÃO OBRIGATORIA'!AQ$5,district_codes,2,FALSE))</f>
        <v>#N/A</v>
      </c>
      <c r="D258" s="497">
        <f>+'409-VACINAÇÃO OBRIGATORIA'!AP78</f>
        <v>0</v>
      </c>
      <c r="E258" s="498">
        <f>+'409-VACINAÇÃO OBRIGATORIA'!L78</f>
        <v>0</v>
      </c>
      <c r="F258" s="499">
        <f>+'409-VACINAÇÃO OBRIGATORIA'!N78</f>
        <v>0</v>
      </c>
      <c r="G258" s="498"/>
      <c r="H258" s="498" t="s">
        <v>3127</v>
      </c>
      <c r="I258" s="498" t="e">
        <f>IFERROR(VLOOKUP('409-VACINAÇÃO OBRIGATORIA'!AQ$6,localidades,2,FALSE),VLOOKUP('409-VACINAÇÃO OBRIGATORIA'!AQ$5,district_codes,2,FALSE))</f>
        <v>#N/A</v>
      </c>
      <c r="J258" s="633">
        <f>+'409-VACINAÇÃO OBRIGATORIA'!AW$11</f>
        <v>0</v>
      </c>
      <c r="K258" s="498">
        <f>+'409-VACINAÇÃO OBRIGATORIA'!AD78</f>
        <v>0</v>
      </c>
      <c r="L258" s="498">
        <f>+'409-VACINAÇÃO OBRIGATORIA'!AG78</f>
        <v>0</v>
      </c>
      <c r="M258" s="499">
        <f>+'409-VACINAÇÃO OBRIGATORIA'!V78</f>
        <v>0</v>
      </c>
      <c r="N258" s="499"/>
      <c r="O258" s="499"/>
      <c r="P258" s="499"/>
      <c r="Q258" s="499"/>
      <c r="R258" s="499"/>
      <c r="S258" s="499"/>
      <c r="T258" s="497"/>
      <c r="U258" s="497"/>
      <c r="V258" s="497" t="str">
        <f t="shared" si="5"/>
        <v>Vacinação Obrigatória</v>
      </c>
      <c r="Y258" s="494">
        <f>+'409-VACINAÇÃO OBRIGATORIA'!$AQ$3</f>
        <v>0</v>
      </c>
      <c r="Z258" s="493">
        <f>+'409-VACINAÇÃO OBRIGATORIA'!A$11</f>
        <v>0</v>
      </c>
      <c r="AA258" s="493">
        <f>+'409-VACINAÇÃO OBRIGATORIA'!F$11</f>
        <v>0</v>
      </c>
    </row>
    <row r="259" spans="1:27" hidden="1" x14ac:dyDescent="0.35">
      <c r="A259" s="497">
        <f>+'409-VACINAÇÃO OBRIGATORIA'!C79</f>
        <v>0</v>
      </c>
      <c r="B259" s="497">
        <f>+'409-VACINAÇÃO OBRIGATORIA'!G79</f>
        <v>0</v>
      </c>
      <c r="C259" s="500" t="e">
        <f>IFERROR(IFERROR(VLOOKUP('409-VACINAÇÃO OBRIGATORIA'!AH$23,localidades,2,FALSE),VLOOKUP('409-VACINAÇÃO OBRIGATORIA'!AQ$6,localidades,2,FALSE)),VLOOKUP('409-VACINAÇÃO OBRIGATORIA'!AQ$5,district_codes,2,FALSE))</f>
        <v>#N/A</v>
      </c>
      <c r="D259" s="497">
        <f>+'409-VACINAÇÃO OBRIGATORIA'!AP79</f>
        <v>0</v>
      </c>
      <c r="E259" s="498">
        <f>+'409-VACINAÇÃO OBRIGATORIA'!L79</f>
        <v>0</v>
      </c>
      <c r="F259" s="499">
        <f>+'409-VACINAÇÃO OBRIGATORIA'!N79</f>
        <v>0</v>
      </c>
      <c r="G259" s="498"/>
      <c r="H259" s="498" t="s">
        <v>3127</v>
      </c>
      <c r="I259" s="498" t="e">
        <f>IFERROR(VLOOKUP('409-VACINAÇÃO OBRIGATORIA'!AQ$6,localidades,2,FALSE),VLOOKUP('409-VACINAÇÃO OBRIGATORIA'!AQ$5,district_codes,2,FALSE))</f>
        <v>#N/A</v>
      </c>
      <c r="J259" s="633">
        <f>+'409-VACINAÇÃO OBRIGATORIA'!AW$11</f>
        <v>0</v>
      </c>
      <c r="K259" s="498">
        <f>+'409-VACINAÇÃO OBRIGATORIA'!AD79</f>
        <v>0</v>
      </c>
      <c r="L259" s="498">
        <f>+'409-VACINAÇÃO OBRIGATORIA'!AG79</f>
        <v>0</v>
      </c>
      <c r="M259" s="499">
        <f>+'409-VACINAÇÃO OBRIGATORIA'!V79</f>
        <v>0</v>
      </c>
      <c r="N259" s="499"/>
      <c r="O259" s="499"/>
      <c r="P259" s="499"/>
      <c r="Q259" s="499"/>
      <c r="R259" s="499"/>
      <c r="S259" s="499"/>
      <c r="T259" s="497"/>
      <c r="U259" s="497"/>
      <c r="V259" s="497" t="str">
        <f t="shared" si="5"/>
        <v>Vacinação Obrigatória</v>
      </c>
      <c r="Y259" s="494">
        <f>+'409-VACINAÇÃO OBRIGATORIA'!$AQ$3</f>
        <v>0</v>
      </c>
      <c r="Z259" s="493">
        <f>+'409-VACINAÇÃO OBRIGATORIA'!A$11</f>
        <v>0</v>
      </c>
      <c r="AA259" s="493">
        <f>+'409-VACINAÇÃO OBRIGATORIA'!F$11</f>
        <v>0</v>
      </c>
    </row>
    <row r="260" spans="1:27" hidden="1" x14ac:dyDescent="0.35">
      <c r="A260" s="497">
        <f>+'409-VACINAÇÃO OBRIGATORIA'!C80</f>
        <v>0</v>
      </c>
      <c r="B260" s="497">
        <f>+'409-VACINAÇÃO OBRIGATORIA'!G80</f>
        <v>0</v>
      </c>
      <c r="C260" s="500" t="e">
        <f>IFERROR(IFERROR(VLOOKUP('409-VACINAÇÃO OBRIGATORIA'!AH$23,localidades,2,FALSE),VLOOKUP('409-VACINAÇÃO OBRIGATORIA'!AQ$6,localidades,2,FALSE)),VLOOKUP('409-VACINAÇÃO OBRIGATORIA'!AQ$5,district_codes,2,FALSE))</f>
        <v>#N/A</v>
      </c>
      <c r="D260" s="497">
        <f>+'409-VACINAÇÃO OBRIGATORIA'!AP80</f>
        <v>0</v>
      </c>
      <c r="E260" s="498">
        <f>+'409-VACINAÇÃO OBRIGATORIA'!L80</f>
        <v>0</v>
      </c>
      <c r="F260" s="499">
        <f>+'409-VACINAÇÃO OBRIGATORIA'!N80</f>
        <v>0</v>
      </c>
      <c r="G260" s="498"/>
      <c r="H260" s="498" t="s">
        <v>3127</v>
      </c>
      <c r="I260" s="498" t="e">
        <f>IFERROR(VLOOKUP('409-VACINAÇÃO OBRIGATORIA'!AQ$6,localidades,2,FALSE),VLOOKUP('409-VACINAÇÃO OBRIGATORIA'!AQ$5,district_codes,2,FALSE))</f>
        <v>#N/A</v>
      </c>
      <c r="J260" s="633">
        <f>+'409-VACINAÇÃO OBRIGATORIA'!AW$11</f>
        <v>0</v>
      </c>
      <c r="K260" s="498">
        <f>+'409-VACINAÇÃO OBRIGATORIA'!AD80</f>
        <v>0</v>
      </c>
      <c r="L260" s="498">
        <f>+'409-VACINAÇÃO OBRIGATORIA'!AG80</f>
        <v>0</v>
      </c>
      <c r="M260" s="499">
        <f>+'409-VACINAÇÃO OBRIGATORIA'!V80</f>
        <v>0</v>
      </c>
      <c r="N260" s="499"/>
      <c r="O260" s="499"/>
      <c r="P260" s="499"/>
      <c r="Q260" s="499"/>
      <c r="R260" s="499"/>
      <c r="S260" s="499"/>
      <c r="T260" s="497"/>
      <c r="U260" s="497"/>
      <c r="V260" s="497" t="str">
        <f t="shared" si="5"/>
        <v>Vacinação Obrigatória</v>
      </c>
      <c r="Y260" s="494">
        <f>+'409-VACINAÇÃO OBRIGATORIA'!$AQ$3</f>
        <v>0</v>
      </c>
      <c r="Z260" s="493">
        <f>+'409-VACINAÇÃO OBRIGATORIA'!A$11</f>
        <v>0</v>
      </c>
      <c r="AA260" s="493">
        <f>+'409-VACINAÇÃO OBRIGATORIA'!F$11</f>
        <v>0</v>
      </c>
    </row>
    <row r="261" spans="1:27" hidden="1" x14ac:dyDescent="0.35">
      <c r="A261" s="497">
        <f>+'409-VACINAÇÃO OBRIGATORIA'!C81</f>
        <v>0</v>
      </c>
      <c r="B261" s="497">
        <f>+'409-VACINAÇÃO OBRIGATORIA'!G81</f>
        <v>0</v>
      </c>
      <c r="C261" s="500" t="e">
        <f>IFERROR(IFERROR(VLOOKUP('409-VACINAÇÃO OBRIGATORIA'!AH$23,localidades,2,FALSE),VLOOKUP('409-VACINAÇÃO OBRIGATORIA'!AQ$6,localidades,2,FALSE)),VLOOKUP('409-VACINAÇÃO OBRIGATORIA'!AQ$5,district_codes,2,FALSE))</f>
        <v>#N/A</v>
      </c>
      <c r="D261" s="497">
        <f>+'409-VACINAÇÃO OBRIGATORIA'!AP81</f>
        <v>0</v>
      </c>
      <c r="E261" s="498">
        <f>+'409-VACINAÇÃO OBRIGATORIA'!L81</f>
        <v>0</v>
      </c>
      <c r="F261" s="499">
        <f>+'409-VACINAÇÃO OBRIGATORIA'!N81</f>
        <v>0</v>
      </c>
      <c r="G261" s="498"/>
      <c r="H261" s="498" t="s">
        <v>3127</v>
      </c>
      <c r="I261" s="498" t="e">
        <f>IFERROR(VLOOKUP('409-VACINAÇÃO OBRIGATORIA'!AQ$6,localidades,2,FALSE),VLOOKUP('409-VACINAÇÃO OBRIGATORIA'!AQ$5,district_codes,2,FALSE))</f>
        <v>#N/A</v>
      </c>
      <c r="J261" s="633">
        <f>+'409-VACINAÇÃO OBRIGATORIA'!AW$11</f>
        <v>0</v>
      </c>
      <c r="K261" s="498">
        <f>+'409-VACINAÇÃO OBRIGATORIA'!AD81</f>
        <v>0</v>
      </c>
      <c r="L261" s="498">
        <f>+'409-VACINAÇÃO OBRIGATORIA'!AG81</f>
        <v>0</v>
      </c>
      <c r="M261" s="499">
        <f>+'409-VACINAÇÃO OBRIGATORIA'!V81</f>
        <v>0</v>
      </c>
      <c r="N261" s="499"/>
      <c r="O261" s="499"/>
      <c r="P261" s="499"/>
      <c r="Q261" s="499"/>
      <c r="R261" s="499"/>
      <c r="S261" s="499"/>
      <c r="T261" s="497"/>
      <c r="U261" s="497"/>
      <c r="V261" s="497" t="str">
        <f t="shared" si="5"/>
        <v>Vacinação Obrigatória</v>
      </c>
      <c r="Y261" s="494">
        <f>+'409-VACINAÇÃO OBRIGATORIA'!$AQ$3</f>
        <v>0</v>
      </c>
      <c r="Z261" s="493">
        <f>+'409-VACINAÇÃO OBRIGATORIA'!A$11</f>
        <v>0</v>
      </c>
      <c r="AA261" s="493">
        <f>+'409-VACINAÇÃO OBRIGATORIA'!F$11</f>
        <v>0</v>
      </c>
    </row>
    <row r="262" spans="1:27" hidden="1" x14ac:dyDescent="0.35">
      <c r="A262" s="497">
        <f>+'409-VACINAÇÃO OBRIGATORIA'!C82</f>
        <v>0</v>
      </c>
      <c r="B262" s="497">
        <f>+'409-VACINAÇÃO OBRIGATORIA'!G82</f>
        <v>0</v>
      </c>
      <c r="C262" s="500" t="e">
        <f>IFERROR(IFERROR(VLOOKUP('409-VACINAÇÃO OBRIGATORIA'!AH$23,localidades,2,FALSE),VLOOKUP('409-VACINAÇÃO OBRIGATORIA'!AQ$6,localidades,2,FALSE)),VLOOKUP('409-VACINAÇÃO OBRIGATORIA'!AQ$5,district_codes,2,FALSE))</f>
        <v>#N/A</v>
      </c>
      <c r="D262" s="497">
        <f>+'409-VACINAÇÃO OBRIGATORIA'!AP82</f>
        <v>0</v>
      </c>
      <c r="E262" s="498">
        <f>+'409-VACINAÇÃO OBRIGATORIA'!L82</f>
        <v>0</v>
      </c>
      <c r="F262" s="499">
        <f>+'409-VACINAÇÃO OBRIGATORIA'!N82</f>
        <v>0</v>
      </c>
      <c r="G262" s="498"/>
      <c r="H262" s="498" t="s">
        <v>3127</v>
      </c>
      <c r="I262" s="498" t="e">
        <f>IFERROR(VLOOKUP('409-VACINAÇÃO OBRIGATORIA'!AQ$6,localidades,2,FALSE),VLOOKUP('409-VACINAÇÃO OBRIGATORIA'!AQ$5,district_codes,2,FALSE))</f>
        <v>#N/A</v>
      </c>
      <c r="J262" s="633">
        <f>+'409-VACINAÇÃO OBRIGATORIA'!AW$11</f>
        <v>0</v>
      </c>
      <c r="K262" s="498">
        <f>+'409-VACINAÇÃO OBRIGATORIA'!AD82</f>
        <v>0</v>
      </c>
      <c r="L262" s="498">
        <f>+'409-VACINAÇÃO OBRIGATORIA'!AG82</f>
        <v>0</v>
      </c>
      <c r="M262" s="499">
        <f>+'409-VACINAÇÃO OBRIGATORIA'!V82</f>
        <v>0</v>
      </c>
      <c r="N262" s="499"/>
      <c r="O262" s="499"/>
      <c r="P262" s="499"/>
      <c r="Q262" s="499"/>
      <c r="R262" s="499"/>
      <c r="S262" s="499"/>
      <c r="T262" s="497"/>
      <c r="U262" s="497"/>
      <c r="V262" s="497" t="str">
        <f t="shared" si="5"/>
        <v>Vacinação Obrigatória</v>
      </c>
      <c r="Y262" s="494">
        <f>+'409-VACINAÇÃO OBRIGATORIA'!$AQ$3</f>
        <v>0</v>
      </c>
      <c r="Z262" s="493">
        <f>+'409-VACINAÇÃO OBRIGATORIA'!A$11</f>
        <v>0</v>
      </c>
      <c r="AA262" s="493">
        <f>+'409-VACINAÇÃO OBRIGATORIA'!F$11</f>
        <v>0</v>
      </c>
    </row>
    <row r="263" spans="1:27" hidden="1" x14ac:dyDescent="0.35">
      <c r="A263" s="497">
        <f>+'409-VACINAÇÃO OBRIGATORIA'!C83</f>
        <v>0</v>
      </c>
      <c r="B263" s="497">
        <f>+'409-VACINAÇÃO OBRIGATORIA'!G83</f>
        <v>0</v>
      </c>
      <c r="C263" s="500" t="e">
        <f>IFERROR(IFERROR(VLOOKUP('409-VACINAÇÃO OBRIGATORIA'!AH$23,localidades,2,FALSE),VLOOKUP('409-VACINAÇÃO OBRIGATORIA'!AQ$6,localidades,2,FALSE)),VLOOKUP('409-VACINAÇÃO OBRIGATORIA'!AQ$5,district_codes,2,FALSE))</f>
        <v>#N/A</v>
      </c>
      <c r="D263" s="497">
        <f>+'409-VACINAÇÃO OBRIGATORIA'!AP83</f>
        <v>0</v>
      </c>
      <c r="E263" s="498">
        <f>+'409-VACINAÇÃO OBRIGATORIA'!L83</f>
        <v>0</v>
      </c>
      <c r="F263" s="499">
        <f>+'409-VACINAÇÃO OBRIGATORIA'!N83</f>
        <v>0</v>
      </c>
      <c r="G263" s="498"/>
      <c r="H263" s="498" t="s">
        <v>3127</v>
      </c>
      <c r="I263" s="498" t="e">
        <f>IFERROR(VLOOKUP('409-VACINAÇÃO OBRIGATORIA'!AQ$6,localidades,2,FALSE),VLOOKUP('409-VACINAÇÃO OBRIGATORIA'!AQ$5,district_codes,2,FALSE))</f>
        <v>#N/A</v>
      </c>
      <c r="J263" s="633">
        <f>+'409-VACINAÇÃO OBRIGATORIA'!AW$11</f>
        <v>0</v>
      </c>
      <c r="K263" s="498">
        <f>+'409-VACINAÇÃO OBRIGATORIA'!AD83</f>
        <v>0</v>
      </c>
      <c r="L263" s="498">
        <f>+'409-VACINAÇÃO OBRIGATORIA'!AG83</f>
        <v>0</v>
      </c>
      <c r="M263" s="499">
        <f>+'409-VACINAÇÃO OBRIGATORIA'!V83</f>
        <v>0</v>
      </c>
      <c r="N263" s="499"/>
      <c r="O263" s="499"/>
      <c r="P263" s="499"/>
      <c r="Q263" s="499"/>
      <c r="R263" s="499"/>
      <c r="S263" s="499"/>
      <c r="T263" s="497"/>
      <c r="U263" s="497"/>
      <c r="V263" s="497" t="str">
        <f t="shared" si="5"/>
        <v>Vacinação Obrigatória</v>
      </c>
      <c r="Y263" s="494">
        <f>+'409-VACINAÇÃO OBRIGATORIA'!$AQ$3</f>
        <v>0</v>
      </c>
      <c r="Z263" s="493">
        <f>+'409-VACINAÇÃO OBRIGATORIA'!A$11</f>
        <v>0</v>
      </c>
      <c r="AA263" s="493">
        <f>+'409-VACINAÇÃO OBRIGATORIA'!F$11</f>
        <v>0</v>
      </c>
    </row>
    <row r="264" spans="1:27" hidden="1" x14ac:dyDescent="0.35">
      <c r="A264" s="497">
        <f>+'409-VACINAÇÃO OBRIGATORIA'!C84</f>
        <v>0</v>
      </c>
      <c r="B264" s="497">
        <f>+'409-VACINAÇÃO OBRIGATORIA'!G84</f>
        <v>0</v>
      </c>
      <c r="C264" s="500" t="e">
        <f>IFERROR(IFERROR(VLOOKUP('409-VACINAÇÃO OBRIGATORIA'!AH$23,localidades,2,FALSE),VLOOKUP('409-VACINAÇÃO OBRIGATORIA'!AQ$6,localidades,2,FALSE)),VLOOKUP('409-VACINAÇÃO OBRIGATORIA'!AQ$5,district_codes,2,FALSE))</f>
        <v>#N/A</v>
      </c>
      <c r="D264" s="497">
        <f>+'409-VACINAÇÃO OBRIGATORIA'!AP84</f>
        <v>0</v>
      </c>
      <c r="E264" s="498">
        <f>+'409-VACINAÇÃO OBRIGATORIA'!L84</f>
        <v>0</v>
      </c>
      <c r="F264" s="499">
        <f>+'409-VACINAÇÃO OBRIGATORIA'!N84</f>
        <v>0</v>
      </c>
      <c r="G264" s="498"/>
      <c r="H264" s="498" t="s">
        <v>3127</v>
      </c>
      <c r="I264" s="498" t="e">
        <f>IFERROR(VLOOKUP('409-VACINAÇÃO OBRIGATORIA'!AQ$6,localidades,2,FALSE),VLOOKUP('409-VACINAÇÃO OBRIGATORIA'!AQ$5,district_codes,2,FALSE))</f>
        <v>#N/A</v>
      </c>
      <c r="J264" s="633">
        <f>+'409-VACINAÇÃO OBRIGATORIA'!AW$11</f>
        <v>0</v>
      </c>
      <c r="K264" s="498">
        <f>+'409-VACINAÇÃO OBRIGATORIA'!AD84</f>
        <v>0</v>
      </c>
      <c r="L264" s="498">
        <f>+'409-VACINAÇÃO OBRIGATORIA'!AG84</f>
        <v>0</v>
      </c>
      <c r="M264" s="499">
        <f>+'409-VACINAÇÃO OBRIGATORIA'!V84</f>
        <v>0</v>
      </c>
      <c r="N264" s="499"/>
      <c r="O264" s="499"/>
      <c r="P264" s="499"/>
      <c r="Q264" s="499"/>
      <c r="R264" s="499"/>
      <c r="S264" s="499"/>
      <c r="T264" s="497"/>
      <c r="U264" s="497"/>
      <c r="V264" s="497" t="str">
        <f t="shared" si="5"/>
        <v>Vacinação Obrigatória</v>
      </c>
      <c r="Y264" s="494">
        <f>+'409-VACINAÇÃO OBRIGATORIA'!$AQ$3</f>
        <v>0</v>
      </c>
      <c r="Z264" s="493">
        <f>+'409-VACINAÇÃO OBRIGATORIA'!A$11</f>
        <v>0</v>
      </c>
      <c r="AA264" s="493">
        <f>+'409-VACINAÇÃO OBRIGATORIA'!F$11</f>
        <v>0</v>
      </c>
    </row>
    <row r="265" spans="1:27" hidden="1" x14ac:dyDescent="0.35">
      <c r="A265" s="497">
        <f>+'409-VACINAÇÃO OBRIGATORIA'!C85</f>
        <v>0</v>
      </c>
      <c r="B265" s="497">
        <f>+'409-VACINAÇÃO OBRIGATORIA'!G85</f>
        <v>0</v>
      </c>
      <c r="C265" s="500" t="e">
        <f>IFERROR(IFERROR(VLOOKUP('409-VACINAÇÃO OBRIGATORIA'!AH$23,localidades,2,FALSE),VLOOKUP('409-VACINAÇÃO OBRIGATORIA'!AQ$6,localidades,2,FALSE)),VLOOKUP('409-VACINAÇÃO OBRIGATORIA'!AQ$5,district_codes,2,FALSE))</f>
        <v>#N/A</v>
      </c>
      <c r="D265" s="497">
        <f>+'409-VACINAÇÃO OBRIGATORIA'!AP85</f>
        <v>0</v>
      </c>
      <c r="E265" s="498">
        <f>+'409-VACINAÇÃO OBRIGATORIA'!L85</f>
        <v>0</v>
      </c>
      <c r="F265" s="499">
        <f>+'409-VACINAÇÃO OBRIGATORIA'!N85</f>
        <v>0</v>
      </c>
      <c r="G265" s="498"/>
      <c r="H265" s="498" t="s">
        <v>3127</v>
      </c>
      <c r="I265" s="498" t="e">
        <f>IFERROR(VLOOKUP('409-VACINAÇÃO OBRIGATORIA'!AQ$6,localidades,2,FALSE),VLOOKUP('409-VACINAÇÃO OBRIGATORIA'!AQ$5,district_codes,2,FALSE))</f>
        <v>#N/A</v>
      </c>
      <c r="J265" s="633">
        <f>+'409-VACINAÇÃO OBRIGATORIA'!AW$11</f>
        <v>0</v>
      </c>
      <c r="K265" s="498">
        <f>+'409-VACINAÇÃO OBRIGATORIA'!AD85</f>
        <v>0</v>
      </c>
      <c r="L265" s="498">
        <f>+'409-VACINAÇÃO OBRIGATORIA'!AG85</f>
        <v>0</v>
      </c>
      <c r="M265" s="499">
        <f>+'409-VACINAÇÃO OBRIGATORIA'!V85</f>
        <v>0</v>
      </c>
      <c r="N265" s="499"/>
      <c r="O265" s="499"/>
      <c r="P265" s="499"/>
      <c r="Q265" s="499"/>
      <c r="R265" s="499"/>
      <c r="S265" s="499"/>
      <c r="T265" s="497"/>
      <c r="U265" s="497"/>
      <c r="V265" s="497" t="str">
        <f t="shared" si="5"/>
        <v>Vacinação Obrigatória</v>
      </c>
      <c r="Y265" s="494">
        <f>+'409-VACINAÇÃO OBRIGATORIA'!$AQ$3</f>
        <v>0</v>
      </c>
      <c r="Z265" s="493">
        <f>+'409-VACINAÇÃO OBRIGATORIA'!A$11</f>
        <v>0</v>
      </c>
      <c r="AA265" s="493">
        <f>+'409-VACINAÇÃO OBRIGATORIA'!F$11</f>
        <v>0</v>
      </c>
    </row>
    <row r="266" spans="1:27" hidden="1" x14ac:dyDescent="0.35">
      <c r="A266" s="497">
        <f>+'409-VACINAÇÃO OBRIGATORIA'!C86</f>
        <v>0</v>
      </c>
      <c r="B266" s="497">
        <f>+'409-VACINAÇÃO OBRIGATORIA'!G86</f>
        <v>0</v>
      </c>
      <c r="C266" s="500" t="e">
        <f>IFERROR(IFERROR(VLOOKUP('409-VACINAÇÃO OBRIGATORIA'!AH$23,localidades,2,FALSE),VLOOKUP('409-VACINAÇÃO OBRIGATORIA'!AQ$6,localidades,2,FALSE)),VLOOKUP('409-VACINAÇÃO OBRIGATORIA'!AQ$5,district_codes,2,FALSE))</f>
        <v>#N/A</v>
      </c>
      <c r="D266" s="497">
        <f>+'409-VACINAÇÃO OBRIGATORIA'!AP86</f>
        <v>0</v>
      </c>
      <c r="E266" s="498">
        <f>+'409-VACINAÇÃO OBRIGATORIA'!L86</f>
        <v>0</v>
      </c>
      <c r="F266" s="499">
        <f>+'409-VACINAÇÃO OBRIGATORIA'!N86</f>
        <v>0</v>
      </c>
      <c r="G266" s="498"/>
      <c r="H266" s="498" t="s">
        <v>3127</v>
      </c>
      <c r="I266" s="498" t="e">
        <f>IFERROR(VLOOKUP('409-VACINAÇÃO OBRIGATORIA'!AQ$6,localidades,2,FALSE),VLOOKUP('409-VACINAÇÃO OBRIGATORIA'!AQ$5,district_codes,2,FALSE))</f>
        <v>#N/A</v>
      </c>
      <c r="J266" s="633">
        <f>+'409-VACINAÇÃO OBRIGATORIA'!AW$11</f>
        <v>0</v>
      </c>
      <c r="K266" s="498">
        <f>+'409-VACINAÇÃO OBRIGATORIA'!AD86</f>
        <v>0</v>
      </c>
      <c r="L266" s="498">
        <f>+'409-VACINAÇÃO OBRIGATORIA'!AG86</f>
        <v>0</v>
      </c>
      <c r="M266" s="499">
        <f>+'409-VACINAÇÃO OBRIGATORIA'!V86</f>
        <v>0</v>
      </c>
      <c r="N266" s="499"/>
      <c r="O266" s="499"/>
      <c r="P266" s="499"/>
      <c r="Q266" s="499"/>
      <c r="R266" s="499"/>
      <c r="S266" s="499"/>
      <c r="T266" s="497"/>
      <c r="U266" s="497"/>
      <c r="V266" s="497" t="str">
        <f t="shared" si="5"/>
        <v>Vacinação Obrigatória</v>
      </c>
      <c r="Y266" s="494">
        <f>+'409-VACINAÇÃO OBRIGATORIA'!$AQ$3</f>
        <v>0</v>
      </c>
      <c r="Z266" s="493">
        <f>+'409-VACINAÇÃO OBRIGATORIA'!A$11</f>
        <v>0</v>
      </c>
      <c r="AA266" s="493">
        <f>+'409-VACINAÇÃO OBRIGATORIA'!F$11</f>
        <v>0</v>
      </c>
    </row>
    <row r="267" spans="1:27" hidden="1" x14ac:dyDescent="0.35">
      <c r="A267" s="497">
        <f>+'409-VACINAÇÃO OBRIGATORIA'!C87</f>
        <v>0</v>
      </c>
      <c r="B267" s="497">
        <f>+'409-VACINAÇÃO OBRIGATORIA'!G87</f>
        <v>0</v>
      </c>
      <c r="C267" s="500" t="e">
        <f>IFERROR(IFERROR(VLOOKUP('409-VACINAÇÃO OBRIGATORIA'!AH$23,localidades,2,FALSE),VLOOKUP('409-VACINAÇÃO OBRIGATORIA'!AQ$6,localidades,2,FALSE)),VLOOKUP('409-VACINAÇÃO OBRIGATORIA'!AQ$5,district_codes,2,FALSE))</f>
        <v>#N/A</v>
      </c>
      <c r="D267" s="497">
        <f>+'409-VACINAÇÃO OBRIGATORIA'!AP87</f>
        <v>0</v>
      </c>
      <c r="E267" s="498">
        <f>+'409-VACINAÇÃO OBRIGATORIA'!L87</f>
        <v>0</v>
      </c>
      <c r="F267" s="499">
        <f>+'409-VACINAÇÃO OBRIGATORIA'!N87</f>
        <v>0</v>
      </c>
      <c r="G267" s="498"/>
      <c r="H267" s="498" t="s">
        <v>3127</v>
      </c>
      <c r="I267" s="498" t="e">
        <f>IFERROR(VLOOKUP('409-VACINAÇÃO OBRIGATORIA'!AQ$6,localidades,2,FALSE),VLOOKUP('409-VACINAÇÃO OBRIGATORIA'!AQ$5,district_codes,2,FALSE))</f>
        <v>#N/A</v>
      </c>
      <c r="J267" s="633">
        <f>+'409-VACINAÇÃO OBRIGATORIA'!AW$11</f>
        <v>0</v>
      </c>
      <c r="K267" s="498">
        <f>+'409-VACINAÇÃO OBRIGATORIA'!AD87</f>
        <v>0</v>
      </c>
      <c r="L267" s="498">
        <f>+'409-VACINAÇÃO OBRIGATORIA'!AG87</f>
        <v>0</v>
      </c>
      <c r="M267" s="499">
        <f>+'409-VACINAÇÃO OBRIGATORIA'!V87</f>
        <v>0</v>
      </c>
      <c r="N267" s="499"/>
      <c r="O267" s="499"/>
      <c r="P267" s="499"/>
      <c r="Q267" s="499"/>
      <c r="R267" s="499"/>
      <c r="S267" s="499"/>
      <c r="T267" s="497"/>
      <c r="U267" s="497"/>
      <c r="V267" s="497" t="str">
        <f t="shared" si="5"/>
        <v>Vacinação Obrigatória</v>
      </c>
      <c r="Y267" s="494">
        <f>+'409-VACINAÇÃO OBRIGATORIA'!$AQ$3</f>
        <v>0</v>
      </c>
      <c r="Z267" s="493">
        <f>+'409-VACINAÇÃO OBRIGATORIA'!A$11</f>
        <v>0</v>
      </c>
      <c r="AA267" s="493">
        <f>+'409-VACINAÇÃO OBRIGATORIA'!F$11</f>
        <v>0</v>
      </c>
    </row>
    <row r="268" spans="1:27" hidden="1" x14ac:dyDescent="0.35">
      <c r="A268" s="497">
        <f>+'409-VACINAÇÃO OBRIGATORIA'!C88</f>
        <v>0</v>
      </c>
      <c r="B268" s="497">
        <f>+'409-VACINAÇÃO OBRIGATORIA'!G88</f>
        <v>0</v>
      </c>
      <c r="C268" s="500" t="e">
        <f>IFERROR(IFERROR(VLOOKUP('409-VACINAÇÃO OBRIGATORIA'!AH$23,localidades,2,FALSE),VLOOKUP('409-VACINAÇÃO OBRIGATORIA'!AQ$6,localidades,2,FALSE)),VLOOKUP('409-VACINAÇÃO OBRIGATORIA'!AQ$5,district_codes,2,FALSE))</f>
        <v>#N/A</v>
      </c>
      <c r="D268" s="497">
        <f>+'409-VACINAÇÃO OBRIGATORIA'!AP88</f>
        <v>0</v>
      </c>
      <c r="E268" s="498">
        <f>+'409-VACINAÇÃO OBRIGATORIA'!L88</f>
        <v>0</v>
      </c>
      <c r="F268" s="499">
        <f>+'409-VACINAÇÃO OBRIGATORIA'!N88</f>
        <v>0</v>
      </c>
      <c r="G268" s="498"/>
      <c r="H268" s="498" t="s">
        <v>3127</v>
      </c>
      <c r="I268" s="498" t="e">
        <f>IFERROR(VLOOKUP('409-VACINAÇÃO OBRIGATORIA'!AQ$6,localidades,2,FALSE),VLOOKUP('409-VACINAÇÃO OBRIGATORIA'!AQ$5,district_codes,2,FALSE))</f>
        <v>#N/A</v>
      </c>
      <c r="J268" s="633">
        <f>+'409-VACINAÇÃO OBRIGATORIA'!AW$11</f>
        <v>0</v>
      </c>
      <c r="K268" s="498">
        <f>+'409-VACINAÇÃO OBRIGATORIA'!AD88</f>
        <v>0</v>
      </c>
      <c r="L268" s="498">
        <f>+'409-VACINAÇÃO OBRIGATORIA'!AG88</f>
        <v>0</v>
      </c>
      <c r="M268" s="499">
        <f>+'409-VACINAÇÃO OBRIGATORIA'!V88</f>
        <v>0</v>
      </c>
      <c r="N268" s="499"/>
      <c r="O268" s="499"/>
      <c r="P268" s="499"/>
      <c r="Q268" s="499"/>
      <c r="R268" s="499"/>
      <c r="S268" s="499"/>
      <c r="T268" s="497"/>
      <c r="U268" s="497"/>
      <c r="V268" s="497" t="str">
        <f t="shared" ref="V268:V315" si="6">+H268</f>
        <v>Vacinação Obrigatória</v>
      </c>
      <c r="Y268" s="494">
        <f>+'409-VACINAÇÃO OBRIGATORIA'!$AQ$3</f>
        <v>0</v>
      </c>
      <c r="Z268" s="493">
        <f>+'409-VACINAÇÃO OBRIGATORIA'!A$11</f>
        <v>0</v>
      </c>
      <c r="AA268" s="493">
        <f>+'409-VACINAÇÃO OBRIGATORIA'!F$11</f>
        <v>0</v>
      </c>
    </row>
    <row r="269" spans="1:27" hidden="1" x14ac:dyDescent="0.35">
      <c r="A269" s="497">
        <f>+'409-VACINAÇÃO OBRIGATORIA'!C89</f>
        <v>0</v>
      </c>
      <c r="B269" s="497">
        <f>+'409-VACINAÇÃO OBRIGATORIA'!G89</f>
        <v>0</v>
      </c>
      <c r="C269" s="500" t="e">
        <f>IFERROR(IFERROR(VLOOKUP('409-VACINAÇÃO OBRIGATORIA'!AH$23,localidades,2,FALSE),VLOOKUP('409-VACINAÇÃO OBRIGATORIA'!AQ$6,localidades,2,FALSE)),VLOOKUP('409-VACINAÇÃO OBRIGATORIA'!AQ$5,district_codes,2,FALSE))</f>
        <v>#N/A</v>
      </c>
      <c r="D269" s="497">
        <f>+'409-VACINAÇÃO OBRIGATORIA'!AP89</f>
        <v>0</v>
      </c>
      <c r="E269" s="498">
        <f>+'409-VACINAÇÃO OBRIGATORIA'!L89</f>
        <v>0</v>
      </c>
      <c r="F269" s="499">
        <f>+'409-VACINAÇÃO OBRIGATORIA'!N89</f>
        <v>0</v>
      </c>
      <c r="G269" s="498"/>
      <c r="H269" s="498" t="s">
        <v>3127</v>
      </c>
      <c r="I269" s="498" t="e">
        <f>IFERROR(VLOOKUP('409-VACINAÇÃO OBRIGATORIA'!AQ$6,localidades,2,FALSE),VLOOKUP('409-VACINAÇÃO OBRIGATORIA'!AQ$5,district_codes,2,FALSE))</f>
        <v>#N/A</v>
      </c>
      <c r="J269" s="633">
        <f>+'409-VACINAÇÃO OBRIGATORIA'!AW$11</f>
        <v>0</v>
      </c>
      <c r="K269" s="498">
        <f>+'409-VACINAÇÃO OBRIGATORIA'!AD89</f>
        <v>0</v>
      </c>
      <c r="L269" s="498">
        <f>+'409-VACINAÇÃO OBRIGATORIA'!AG89</f>
        <v>0</v>
      </c>
      <c r="M269" s="499">
        <f>+'409-VACINAÇÃO OBRIGATORIA'!V89</f>
        <v>0</v>
      </c>
      <c r="N269" s="499"/>
      <c r="O269" s="499"/>
      <c r="P269" s="499"/>
      <c r="Q269" s="499"/>
      <c r="R269" s="499"/>
      <c r="S269" s="499"/>
      <c r="T269" s="497"/>
      <c r="U269" s="497"/>
      <c r="V269" s="497" t="str">
        <f t="shared" si="6"/>
        <v>Vacinação Obrigatória</v>
      </c>
      <c r="Y269" s="494">
        <f>+'409-VACINAÇÃO OBRIGATORIA'!$AQ$3</f>
        <v>0</v>
      </c>
      <c r="Z269" s="493">
        <f>+'409-VACINAÇÃO OBRIGATORIA'!A$11</f>
        <v>0</v>
      </c>
      <c r="AA269" s="493">
        <f>+'409-VACINAÇÃO OBRIGATORIA'!F$11</f>
        <v>0</v>
      </c>
    </row>
    <row r="270" spans="1:27" hidden="1" x14ac:dyDescent="0.35">
      <c r="A270" s="497">
        <f>+'409-VACINAÇÃO OBRIGATORIA'!C90</f>
        <v>0</v>
      </c>
      <c r="B270" s="497">
        <f>+'409-VACINAÇÃO OBRIGATORIA'!G90</f>
        <v>0</v>
      </c>
      <c r="C270" s="500" t="e">
        <f>IFERROR(IFERROR(VLOOKUP('409-VACINAÇÃO OBRIGATORIA'!AH$23,localidades,2,FALSE),VLOOKUP('409-VACINAÇÃO OBRIGATORIA'!AQ$6,localidades,2,FALSE)),VLOOKUP('409-VACINAÇÃO OBRIGATORIA'!AQ$5,district_codes,2,FALSE))</f>
        <v>#N/A</v>
      </c>
      <c r="D270" s="497">
        <f>+'409-VACINAÇÃO OBRIGATORIA'!AP90</f>
        <v>0</v>
      </c>
      <c r="E270" s="498">
        <f>+'409-VACINAÇÃO OBRIGATORIA'!L90</f>
        <v>0</v>
      </c>
      <c r="F270" s="499">
        <f>+'409-VACINAÇÃO OBRIGATORIA'!N90</f>
        <v>0</v>
      </c>
      <c r="G270" s="498"/>
      <c r="H270" s="498" t="s">
        <v>3127</v>
      </c>
      <c r="I270" s="498" t="e">
        <f>IFERROR(VLOOKUP('409-VACINAÇÃO OBRIGATORIA'!AQ$6,localidades,2,FALSE),VLOOKUP('409-VACINAÇÃO OBRIGATORIA'!AQ$5,district_codes,2,FALSE))</f>
        <v>#N/A</v>
      </c>
      <c r="J270" s="633">
        <f>+'409-VACINAÇÃO OBRIGATORIA'!AW$11</f>
        <v>0</v>
      </c>
      <c r="K270" s="498">
        <f>+'409-VACINAÇÃO OBRIGATORIA'!AD90</f>
        <v>0</v>
      </c>
      <c r="L270" s="498">
        <f>+'409-VACINAÇÃO OBRIGATORIA'!AG90</f>
        <v>0</v>
      </c>
      <c r="M270" s="499">
        <f>+'409-VACINAÇÃO OBRIGATORIA'!V90</f>
        <v>0</v>
      </c>
      <c r="N270" s="499"/>
      <c r="O270" s="499"/>
      <c r="P270" s="499"/>
      <c r="Q270" s="499"/>
      <c r="R270" s="499"/>
      <c r="S270" s="499"/>
      <c r="T270" s="497"/>
      <c r="U270" s="497"/>
      <c r="V270" s="497" t="str">
        <f t="shared" si="6"/>
        <v>Vacinação Obrigatória</v>
      </c>
      <c r="Y270" s="494">
        <f>+'409-VACINAÇÃO OBRIGATORIA'!$AQ$3</f>
        <v>0</v>
      </c>
      <c r="Z270" s="493">
        <f>+'409-VACINAÇÃO OBRIGATORIA'!A$11</f>
        <v>0</v>
      </c>
      <c r="AA270" s="493">
        <f>+'409-VACINAÇÃO OBRIGATORIA'!F$11</f>
        <v>0</v>
      </c>
    </row>
    <row r="271" spans="1:27" hidden="1" x14ac:dyDescent="0.35">
      <c r="A271" s="497">
        <f>+'409-VACINAÇÃO OBRIGATORIA'!C91</f>
        <v>0</v>
      </c>
      <c r="B271" s="497">
        <f>+'409-VACINAÇÃO OBRIGATORIA'!G91</f>
        <v>0</v>
      </c>
      <c r="C271" s="500" t="e">
        <f>IFERROR(IFERROR(VLOOKUP('409-VACINAÇÃO OBRIGATORIA'!AH$23,localidades,2,FALSE),VLOOKUP('409-VACINAÇÃO OBRIGATORIA'!AQ$6,localidades,2,FALSE)),VLOOKUP('409-VACINAÇÃO OBRIGATORIA'!AQ$5,district_codes,2,FALSE))</f>
        <v>#N/A</v>
      </c>
      <c r="D271" s="497">
        <f>+'409-VACINAÇÃO OBRIGATORIA'!AP91</f>
        <v>0</v>
      </c>
      <c r="E271" s="498">
        <f>+'409-VACINAÇÃO OBRIGATORIA'!L91</f>
        <v>0</v>
      </c>
      <c r="F271" s="499">
        <f>+'409-VACINAÇÃO OBRIGATORIA'!N91</f>
        <v>0</v>
      </c>
      <c r="G271" s="498"/>
      <c r="H271" s="498" t="s">
        <v>3127</v>
      </c>
      <c r="I271" s="498" t="e">
        <f>IFERROR(VLOOKUP('409-VACINAÇÃO OBRIGATORIA'!AQ$6,localidades,2,FALSE),VLOOKUP('409-VACINAÇÃO OBRIGATORIA'!AQ$5,district_codes,2,FALSE))</f>
        <v>#N/A</v>
      </c>
      <c r="J271" s="633">
        <f>+'409-VACINAÇÃO OBRIGATORIA'!AW$11</f>
        <v>0</v>
      </c>
      <c r="K271" s="498">
        <f>+'409-VACINAÇÃO OBRIGATORIA'!AD91</f>
        <v>0</v>
      </c>
      <c r="L271" s="498">
        <f>+'409-VACINAÇÃO OBRIGATORIA'!AG91</f>
        <v>0</v>
      </c>
      <c r="M271" s="499">
        <f>+'409-VACINAÇÃO OBRIGATORIA'!V91</f>
        <v>0</v>
      </c>
      <c r="N271" s="499"/>
      <c r="O271" s="499"/>
      <c r="P271" s="499"/>
      <c r="Q271" s="499"/>
      <c r="R271" s="499"/>
      <c r="S271" s="499"/>
      <c r="T271" s="497"/>
      <c r="U271" s="497"/>
      <c r="V271" s="497" t="str">
        <f t="shared" si="6"/>
        <v>Vacinação Obrigatória</v>
      </c>
      <c r="Y271" s="494">
        <f>+'409-VACINAÇÃO OBRIGATORIA'!$AQ$3</f>
        <v>0</v>
      </c>
      <c r="Z271" s="493">
        <f>+'409-VACINAÇÃO OBRIGATORIA'!A$11</f>
        <v>0</v>
      </c>
      <c r="AA271" s="493">
        <f>+'409-VACINAÇÃO OBRIGATORIA'!F$11</f>
        <v>0</v>
      </c>
    </row>
    <row r="272" spans="1:27" hidden="1" x14ac:dyDescent="0.35">
      <c r="A272" s="497">
        <f>+'409-VACINAÇÃO OBRIGATORIA'!C92</f>
        <v>0</v>
      </c>
      <c r="B272" s="497">
        <f>+'409-VACINAÇÃO OBRIGATORIA'!G92</f>
        <v>0</v>
      </c>
      <c r="C272" s="500" t="e">
        <f>IFERROR(IFERROR(VLOOKUP('409-VACINAÇÃO OBRIGATORIA'!AH$23,localidades,2,FALSE),VLOOKUP('409-VACINAÇÃO OBRIGATORIA'!AQ$6,localidades,2,FALSE)),VLOOKUP('409-VACINAÇÃO OBRIGATORIA'!AQ$5,district_codes,2,FALSE))</f>
        <v>#N/A</v>
      </c>
      <c r="D272" s="497">
        <f>+'409-VACINAÇÃO OBRIGATORIA'!AP92</f>
        <v>0</v>
      </c>
      <c r="E272" s="498">
        <f>+'409-VACINAÇÃO OBRIGATORIA'!L92</f>
        <v>0</v>
      </c>
      <c r="F272" s="499">
        <f>+'409-VACINAÇÃO OBRIGATORIA'!N92</f>
        <v>0</v>
      </c>
      <c r="G272" s="498"/>
      <c r="H272" s="498" t="s">
        <v>3127</v>
      </c>
      <c r="I272" s="498" t="e">
        <f>IFERROR(VLOOKUP('409-VACINAÇÃO OBRIGATORIA'!AQ$6,localidades,2,FALSE),VLOOKUP('409-VACINAÇÃO OBRIGATORIA'!AQ$5,district_codes,2,FALSE))</f>
        <v>#N/A</v>
      </c>
      <c r="J272" s="633">
        <f>+'409-VACINAÇÃO OBRIGATORIA'!AW$11</f>
        <v>0</v>
      </c>
      <c r="K272" s="498">
        <f>+'409-VACINAÇÃO OBRIGATORIA'!AD92</f>
        <v>0</v>
      </c>
      <c r="L272" s="498">
        <f>+'409-VACINAÇÃO OBRIGATORIA'!AG92</f>
        <v>0</v>
      </c>
      <c r="M272" s="499">
        <f>+'409-VACINAÇÃO OBRIGATORIA'!V92</f>
        <v>0</v>
      </c>
      <c r="N272" s="499"/>
      <c r="O272" s="499"/>
      <c r="P272" s="499"/>
      <c r="Q272" s="499"/>
      <c r="R272" s="499"/>
      <c r="S272" s="499"/>
      <c r="T272" s="497"/>
      <c r="U272" s="497"/>
      <c r="V272" s="497" t="str">
        <f t="shared" si="6"/>
        <v>Vacinação Obrigatória</v>
      </c>
      <c r="Y272" s="494">
        <f>+'409-VACINAÇÃO OBRIGATORIA'!$AQ$3</f>
        <v>0</v>
      </c>
      <c r="Z272" s="493">
        <f>+'409-VACINAÇÃO OBRIGATORIA'!A$11</f>
        <v>0</v>
      </c>
      <c r="AA272" s="493">
        <f>+'409-VACINAÇÃO OBRIGATORIA'!F$11</f>
        <v>0</v>
      </c>
    </row>
    <row r="273" spans="1:27" hidden="1" x14ac:dyDescent="0.35">
      <c r="A273" s="497">
        <f>+'409-VACINAÇÃO OBRIGATORIA'!C93</f>
        <v>0</v>
      </c>
      <c r="B273" s="497">
        <f>+'409-VACINAÇÃO OBRIGATORIA'!G93</f>
        <v>0</v>
      </c>
      <c r="C273" s="500" t="e">
        <f>IFERROR(IFERROR(VLOOKUP('409-VACINAÇÃO OBRIGATORIA'!AH$23,localidades,2,FALSE),VLOOKUP('409-VACINAÇÃO OBRIGATORIA'!AQ$6,localidades,2,FALSE)),VLOOKUP('409-VACINAÇÃO OBRIGATORIA'!AQ$5,district_codes,2,FALSE))</f>
        <v>#N/A</v>
      </c>
      <c r="D273" s="497">
        <f>+'409-VACINAÇÃO OBRIGATORIA'!AP93</f>
        <v>0</v>
      </c>
      <c r="E273" s="498">
        <f>+'409-VACINAÇÃO OBRIGATORIA'!L93</f>
        <v>0</v>
      </c>
      <c r="F273" s="499">
        <f>+'409-VACINAÇÃO OBRIGATORIA'!N93</f>
        <v>0</v>
      </c>
      <c r="G273" s="498"/>
      <c r="H273" s="498" t="s">
        <v>3127</v>
      </c>
      <c r="I273" s="498" t="e">
        <f>IFERROR(VLOOKUP('409-VACINAÇÃO OBRIGATORIA'!AQ$6,localidades,2,FALSE),VLOOKUP('409-VACINAÇÃO OBRIGATORIA'!AQ$5,district_codes,2,FALSE))</f>
        <v>#N/A</v>
      </c>
      <c r="J273" s="633">
        <f>+'409-VACINAÇÃO OBRIGATORIA'!AW$11</f>
        <v>0</v>
      </c>
      <c r="K273" s="498">
        <f>+'409-VACINAÇÃO OBRIGATORIA'!AD93</f>
        <v>0</v>
      </c>
      <c r="L273" s="498">
        <f>+'409-VACINAÇÃO OBRIGATORIA'!AG93</f>
        <v>0</v>
      </c>
      <c r="M273" s="499">
        <f>+'409-VACINAÇÃO OBRIGATORIA'!V93</f>
        <v>0</v>
      </c>
      <c r="N273" s="499"/>
      <c r="O273" s="499"/>
      <c r="P273" s="499"/>
      <c r="Q273" s="499"/>
      <c r="R273" s="499"/>
      <c r="S273" s="499"/>
      <c r="T273" s="497"/>
      <c r="U273" s="497"/>
      <c r="V273" s="497" t="str">
        <f t="shared" si="6"/>
        <v>Vacinação Obrigatória</v>
      </c>
      <c r="Y273" s="494">
        <f>+'409-VACINAÇÃO OBRIGATORIA'!$AQ$3</f>
        <v>0</v>
      </c>
      <c r="Z273" s="493">
        <f>+'409-VACINAÇÃO OBRIGATORIA'!A$11</f>
        <v>0</v>
      </c>
      <c r="AA273" s="493">
        <f>+'409-VACINAÇÃO OBRIGATORIA'!F$11</f>
        <v>0</v>
      </c>
    </row>
    <row r="274" spans="1:27" hidden="1" x14ac:dyDescent="0.35">
      <c r="A274" s="497">
        <f>+'409-VACINAÇÃO OBRIGATORIA'!C94</f>
        <v>0</v>
      </c>
      <c r="B274" s="497">
        <f>+'409-VACINAÇÃO OBRIGATORIA'!G94</f>
        <v>0</v>
      </c>
      <c r="C274" s="500" t="e">
        <f>IFERROR(IFERROR(VLOOKUP('409-VACINAÇÃO OBRIGATORIA'!AH$23,localidades,2,FALSE),VLOOKUP('409-VACINAÇÃO OBRIGATORIA'!AQ$6,localidades,2,FALSE)),VLOOKUP('409-VACINAÇÃO OBRIGATORIA'!AQ$5,district_codes,2,FALSE))</f>
        <v>#N/A</v>
      </c>
      <c r="D274" s="497">
        <f>+'409-VACINAÇÃO OBRIGATORIA'!AP94</f>
        <v>0</v>
      </c>
      <c r="E274" s="498">
        <f>+'409-VACINAÇÃO OBRIGATORIA'!L94</f>
        <v>0</v>
      </c>
      <c r="F274" s="499">
        <f>+'409-VACINAÇÃO OBRIGATORIA'!N94</f>
        <v>0</v>
      </c>
      <c r="G274" s="498"/>
      <c r="H274" s="498" t="s">
        <v>3127</v>
      </c>
      <c r="I274" s="498" t="e">
        <f>IFERROR(VLOOKUP('409-VACINAÇÃO OBRIGATORIA'!AQ$6,localidades,2,FALSE),VLOOKUP('409-VACINAÇÃO OBRIGATORIA'!AQ$5,district_codes,2,FALSE))</f>
        <v>#N/A</v>
      </c>
      <c r="J274" s="633">
        <f>+'409-VACINAÇÃO OBRIGATORIA'!AW$11</f>
        <v>0</v>
      </c>
      <c r="K274" s="498">
        <f>+'409-VACINAÇÃO OBRIGATORIA'!AD94</f>
        <v>0</v>
      </c>
      <c r="L274" s="498">
        <f>+'409-VACINAÇÃO OBRIGATORIA'!AG94</f>
        <v>0</v>
      </c>
      <c r="M274" s="499">
        <f>+'409-VACINAÇÃO OBRIGATORIA'!V94</f>
        <v>0</v>
      </c>
      <c r="N274" s="499"/>
      <c r="O274" s="499"/>
      <c r="P274" s="499"/>
      <c r="Q274" s="499"/>
      <c r="R274" s="499"/>
      <c r="S274" s="499"/>
      <c r="T274" s="497"/>
      <c r="U274" s="497"/>
      <c r="V274" s="497" t="str">
        <f t="shared" si="6"/>
        <v>Vacinação Obrigatória</v>
      </c>
      <c r="Y274" s="494">
        <f>+'409-VACINAÇÃO OBRIGATORIA'!$AQ$3</f>
        <v>0</v>
      </c>
      <c r="Z274" s="493">
        <f>+'409-VACINAÇÃO OBRIGATORIA'!A$11</f>
        <v>0</v>
      </c>
      <c r="AA274" s="493">
        <f>+'409-VACINAÇÃO OBRIGATORIA'!F$11</f>
        <v>0</v>
      </c>
    </row>
    <row r="275" spans="1:27" hidden="1" x14ac:dyDescent="0.35">
      <c r="A275" s="497">
        <f>+'409-VACINAÇÃO OBRIGATORIA'!C95</f>
        <v>0</v>
      </c>
      <c r="B275" s="497">
        <f>+'409-VACINAÇÃO OBRIGATORIA'!G95</f>
        <v>0</v>
      </c>
      <c r="C275" s="500" t="e">
        <f>IFERROR(IFERROR(VLOOKUP('409-VACINAÇÃO OBRIGATORIA'!AH$23,localidades,2,FALSE),VLOOKUP('409-VACINAÇÃO OBRIGATORIA'!AQ$6,localidades,2,FALSE)),VLOOKUP('409-VACINAÇÃO OBRIGATORIA'!AQ$5,district_codes,2,FALSE))</f>
        <v>#N/A</v>
      </c>
      <c r="D275" s="497">
        <f>+'409-VACINAÇÃO OBRIGATORIA'!AP95</f>
        <v>0</v>
      </c>
      <c r="E275" s="498">
        <f>+'409-VACINAÇÃO OBRIGATORIA'!L95</f>
        <v>0</v>
      </c>
      <c r="F275" s="499">
        <f>+'409-VACINAÇÃO OBRIGATORIA'!N95</f>
        <v>0</v>
      </c>
      <c r="G275" s="498"/>
      <c r="H275" s="498" t="s">
        <v>3127</v>
      </c>
      <c r="I275" s="498" t="e">
        <f>IFERROR(VLOOKUP('409-VACINAÇÃO OBRIGATORIA'!AQ$6,localidades,2,FALSE),VLOOKUP('409-VACINAÇÃO OBRIGATORIA'!AQ$5,district_codes,2,FALSE))</f>
        <v>#N/A</v>
      </c>
      <c r="J275" s="633">
        <f>+'409-VACINAÇÃO OBRIGATORIA'!AW$11</f>
        <v>0</v>
      </c>
      <c r="K275" s="498">
        <f>+'409-VACINAÇÃO OBRIGATORIA'!AD95</f>
        <v>0</v>
      </c>
      <c r="L275" s="498">
        <f>+'409-VACINAÇÃO OBRIGATORIA'!AG95</f>
        <v>0</v>
      </c>
      <c r="M275" s="499">
        <f>+'409-VACINAÇÃO OBRIGATORIA'!V95</f>
        <v>0</v>
      </c>
      <c r="N275" s="499"/>
      <c r="O275" s="499"/>
      <c r="P275" s="499"/>
      <c r="Q275" s="499"/>
      <c r="R275" s="499"/>
      <c r="S275" s="499"/>
      <c r="T275" s="497"/>
      <c r="U275" s="497"/>
      <c r="V275" s="497" t="str">
        <f t="shared" si="6"/>
        <v>Vacinação Obrigatória</v>
      </c>
      <c r="Y275" s="494">
        <f>+'409-VACINAÇÃO OBRIGATORIA'!$AQ$3</f>
        <v>0</v>
      </c>
      <c r="Z275" s="493">
        <f>+'409-VACINAÇÃO OBRIGATORIA'!A$11</f>
        <v>0</v>
      </c>
      <c r="AA275" s="493">
        <f>+'409-VACINAÇÃO OBRIGATORIA'!F$11</f>
        <v>0</v>
      </c>
    </row>
    <row r="276" spans="1:27" hidden="1" x14ac:dyDescent="0.35">
      <c r="A276" s="497">
        <f>+'409-VACINAÇÃO OBRIGATORIA'!C96</f>
        <v>0</v>
      </c>
      <c r="B276" s="497">
        <f>+'409-VACINAÇÃO OBRIGATORIA'!G96</f>
        <v>0</v>
      </c>
      <c r="C276" s="500" t="e">
        <f>IFERROR(IFERROR(VLOOKUP('409-VACINAÇÃO OBRIGATORIA'!AH$23,localidades,2,FALSE),VLOOKUP('409-VACINAÇÃO OBRIGATORIA'!AQ$6,localidades,2,FALSE)),VLOOKUP('409-VACINAÇÃO OBRIGATORIA'!AQ$5,district_codes,2,FALSE))</f>
        <v>#N/A</v>
      </c>
      <c r="D276" s="497">
        <f>+'409-VACINAÇÃO OBRIGATORIA'!AP96</f>
        <v>0</v>
      </c>
      <c r="E276" s="498">
        <f>+'409-VACINAÇÃO OBRIGATORIA'!L96</f>
        <v>0</v>
      </c>
      <c r="F276" s="499">
        <f>+'409-VACINAÇÃO OBRIGATORIA'!N96</f>
        <v>0</v>
      </c>
      <c r="G276" s="498"/>
      <c r="H276" s="498" t="s">
        <v>3127</v>
      </c>
      <c r="I276" s="498" t="e">
        <f>IFERROR(VLOOKUP('409-VACINAÇÃO OBRIGATORIA'!AQ$6,localidades,2,FALSE),VLOOKUP('409-VACINAÇÃO OBRIGATORIA'!AQ$5,district_codes,2,FALSE))</f>
        <v>#N/A</v>
      </c>
      <c r="J276" s="633">
        <f>+'409-VACINAÇÃO OBRIGATORIA'!AW$11</f>
        <v>0</v>
      </c>
      <c r="K276" s="498">
        <f>+'409-VACINAÇÃO OBRIGATORIA'!AD96</f>
        <v>0</v>
      </c>
      <c r="L276" s="498">
        <f>+'409-VACINAÇÃO OBRIGATORIA'!AG96</f>
        <v>0</v>
      </c>
      <c r="M276" s="499">
        <f>+'409-VACINAÇÃO OBRIGATORIA'!V96</f>
        <v>0</v>
      </c>
      <c r="N276" s="499"/>
      <c r="O276" s="499"/>
      <c r="P276" s="499"/>
      <c r="Q276" s="499"/>
      <c r="R276" s="499"/>
      <c r="S276" s="499"/>
      <c r="T276" s="497"/>
      <c r="U276" s="497"/>
      <c r="V276" s="497" t="str">
        <f t="shared" si="6"/>
        <v>Vacinação Obrigatória</v>
      </c>
      <c r="Y276" s="494">
        <f>+'409-VACINAÇÃO OBRIGATORIA'!$AQ$3</f>
        <v>0</v>
      </c>
      <c r="Z276" s="493">
        <f>+'409-VACINAÇÃO OBRIGATORIA'!A$11</f>
        <v>0</v>
      </c>
      <c r="AA276" s="493">
        <f>+'409-VACINAÇÃO OBRIGATORIA'!F$11</f>
        <v>0</v>
      </c>
    </row>
    <row r="277" spans="1:27" hidden="1" x14ac:dyDescent="0.35">
      <c r="A277" s="497">
        <f>+'409-VACINAÇÃO OBRIGATORIA'!C97</f>
        <v>0</v>
      </c>
      <c r="B277" s="497">
        <f>+'409-VACINAÇÃO OBRIGATORIA'!G97</f>
        <v>0</v>
      </c>
      <c r="C277" s="500" t="e">
        <f>IFERROR(IFERROR(VLOOKUP('409-VACINAÇÃO OBRIGATORIA'!AH$23,localidades,2,FALSE),VLOOKUP('409-VACINAÇÃO OBRIGATORIA'!AQ$6,localidades,2,FALSE)),VLOOKUP('409-VACINAÇÃO OBRIGATORIA'!AQ$5,district_codes,2,FALSE))</f>
        <v>#N/A</v>
      </c>
      <c r="D277" s="497">
        <f>+'409-VACINAÇÃO OBRIGATORIA'!AP97</f>
        <v>0</v>
      </c>
      <c r="E277" s="498">
        <f>+'409-VACINAÇÃO OBRIGATORIA'!L97</f>
        <v>0</v>
      </c>
      <c r="F277" s="499">
        <f>+'409-VACINAÇÃO OBRIGATORIA'!N97</f>
        <v>0</v>
      </c>
      <c r="G277" s="498"/>
      <c r="H277" s="498" t="s">
        <v>3127</v>
      </c>
      <c r="I277" s="498" t="e">
        <f>IFERROR(VLOOKUP('409-VACINAÇÃO OBRIGATORIA'!AQ$6,localidades,2,FALSE),VLOOKUP('409-VACINAÇÃO OBRIGATORIA'!AQ$5,district_codes,2,FALSE))</f>
        <v>#N/A</v>
      </c>
      <c r="J277" s="633">
        <f>+'409-VACINAÇÃO OBRIGATORIA'!AW$11</f>
        <v>0</v>
      </c>
      <c r="K277" s="498">
        <f>+'409-VACINAÇÃO OBRIGATORIA'!AD97</f>
        <v>0</v>
      </c>
      <c r="L277" s="498">
        <f>+'409-VACINAÇÃO OBRIGATORIA'!AG97</f>
        <v>0</v>
      </c>
      <c r="M277" s="499">
        <f>+'409-VACINAÇÃO OBRIGATORIA'!V97</f>
        <v>0</v>
      </c>
      <c r="N277" s="499"/>
      <c r="O277" s="499"/>
      <c r="P277" s="499"/>
      <c r="Q277" s="499"/>
      <c r="R277" s="499"/>
      <c r="S277" s="499"/>
      <c r="T277" s="497"/>
      <c r="U277" s="497"/>
      <c r="V277" s="497" t="str">
        <f t="shared" si="6"/>
        <v>Vacinação Obrigatória</v>
      </c>
      <c r="Y277" s="494">
        <f>+'409-VACINAÇÃO OBRIGATORIA'!$AQ$3</f>
        <v>0</v>
      </c>
      <c r="Z277" s="493">
        <f>+'409-VACINAÇÃO OBRIGATORIA'!A$11</f>
        <v>0</v>
      </c>
      <c r="AA277" s="493">
        <f>+'409-VACINAÇÃO OBRIGATORIA'!F$11</f>
        <v>0</v>
      </c>
    </row>
    <row r="278" spans="1:27" hidden="1" x14ac:dyDescent="0.35">
      <c r="A278" s="497">
        <f>+'409-VACINAÇÃO OBRIGATORIA'!C98</f>
        <v>0</v>
      </c>
      <c r="B278" s="497">
        <f>+'409-VACINAÇÃO OBRIGATORIA'!G98</f>
        <v>0</v>
      </c>
      <c r="C278" s="500" t="e">
        <f>IFERROR(IFERROR(VLOOKUP('409-VACINAÇÃO OBRIGATORIA'!AH$23,localidades,2,FALSE),VLOOKUP('409-VACINAÇÃO OBRIGATORIA'!AQ$6,localidades,2,FALSE)),VLOOKUP('409-VACINAÇÃO OBRIGATORIA'!AQ$5,district_codes,2,FALSE))</f>
        <v>#N/A</v>
      </c>
      <c r="D278" s="497">
        <f>+'409-VACINAÇÃO OBRIGATORIA'!AP98</f>
        <v>0</v>
      </c>
      <c r="E278" s="498">
        <f>+'409-VACINAÇÃO OBRIGATORIA'!L98</f>
        <v>0</v>
      </c>
      <c r="F278" s="499">
        <f>+'409-VACINAÇÃO OBRIGATORIA'!N98</f>
        <v>0</v>
      </c>
      <c r="G278" s="498"/>
      <c r="H278" s="498" t="s">
        <v>3127</v>
      </c>
      <c r="I278" s="498" t="e">
        <f>IFERROR(VLOOKUP('409-VACINAÇÃO OBRIGATORIA'!AQ$6,localidades,2,FALSE),VLOOKUP('409-VACINAÇÃO OBRIGATORIA'!AQ$5,district_codes,2,FALSE))</f>
        <v>#N/A</v>
      </c>
      <c r="J278" s="633">
        <f>+'409-VACINAÇÃO OBRIGATORIA'!AW$11</f>
        <v>0</v>
      </c>
      <c r="K278" s="498">
        <f>+'409-VACINAÇÃO OBRIGATORIA'!AD98</f>
        <v>0</v>
      </c>
      <c r="L278" s="498">
        <f>+'409-VACINAÇÃO OBRIGATORIA'!AG98</f>
        <v>0</v>
      </c>
      <c r="M278" s="499">
        <f>+'409-VACINAÇÃO OBRIGATORIA'!V98</f>
        <v>0</v>
      </c>
      <c r="N278" s="499"/>
      <c r="O278" s="499"/>
      <c r="P278" s="499"/>
      <c r="Q278" s="499"/>
      <c r="R278" s="499"/>
      <c r="S278" s="499"/>
      <c r="T278" s="497"/>
      <c r="U278" s="497"/>
      <c r="V278" s="497" t="str">
        <f t="shared" si="6"/>
        <v>Vacinação Obrigatória</v>
      </c>
      <c r="Y278" s="494">
        <f>+'409-VACINAÇÃO OBRIGATORIA'!$AQ$3</f>
        <v>0</v>
      </c>
      <c r="Z278" s="493">
        <f>+'409-VACINAÇÃO OBRIGATORIA'!A$11</f>
        <v>0</v>
      </c>
      <c r="AA278" s="493">
        <f>+'409-VACINAÇÃO OBRIGATORIA'!F$11</f>
        <v>0</v>
      </c>
    </row>
    <row r="279" spans="1:27" hidden="1" x14ac:dyDescent="0.35">
      <c r="A279" s="497">
        <f>+'409-VACINAÇÃO OBRIGATORIA'!C99</f>
        <v>0</v>
      </c>
      <c r="B279" s="497">
        <f>+'409-VACINAÇÃO OBRIGATORIA'!G99</f>
        <v>0</v>
      </c>
      <c r="C279" s="500" t="e">
        <f>IFERROR(IFERROR(VLOOKUP('409-VACINAÇÃO OBRIGATORIA'!AH$23,localidades,2,FALSE),VLOOKUP('409-VACINAÇÃO OBRIGATORIA'!AQ$6,localidades,2,FALSE)),VLOOKUP('409-VACINAÇÃO OBRIGATORIA'!AQ$5,district_codes,2,FALSE))</f>
        <v>#N/A</v>
      </c>
      <c r="D279" s="497">
        <f>+'409-VACINAÇÃO OBRIGATORIA'!AP99</f>
        <v>0</v>
      </c>
      <c r="E279" s="498">
        <f>+'409-VACINAÇÃO OBRIGATORIA'!L99</f>
        <v>0</v>
      </c>
      <c r="F279" s="499">
        <f>+'409-VACINAÇÃO OBRIGATORIA'!N99</f>
        <v>0</v>
      </c>
      <c r="G279" s="498"/>
      <c r="H279" s="498" t="s">
        <v>3127</v>
      </c>
      <c r="I279" s="498" t="e">
        <f>IFERROR(VLOOKUP('409-VACINAÇÃO OBRIGATORIA'!AQ$6,localidades,2,FALSE),VLOOKUP('409-VACINAÇÃO OBRIGATORIA'!AQ$5,district_codes,2,FALSE))</f>
        <v>#N/A</v>
      </c>
      <c r="J279" s="633">
        <f>+'409-VACINAÇÃO OBRIGATORIA'!AW$11</f>
        <v>0</v>
      </c>
      <c r="K279" s="498">
        <f>+'409-VACINAÇÃO OBRIGATORIA'!AD99</f>
        <v>0</v>
      </c>
      <c r="L279" s="498">
        <f>+'409-VACINAÇÃO OBRIGATORIA'!AG99</f>
        <v>0</v>
      </c>
      <c r="M279" s="499">
        <f>+'409-VACINAÇÃO OBRIGATORIA'!V99</f>
        <v>0</v>
      </c>
      <c r="N279" s="499"/>
      <c r="O279" s="499"/>
      <c r="P279" s="499"/>
      <c r="Q279" s="499"/>
      <c r="R279" s="499"/>
      <c r="S279" s="499"/>
      <c r="T279" s="497"/>
      <c r="U279" s="497"/>
      <c r="V279" s="497" t="str">
        <f t="shared" si="6"/>
        <v>Vacinação Obrigatória</v>
      </c>
      <c r="Y279" s="494">
        <f>+'409-VACINAÇÃO OBRIGATORIA'!$AQ$3</f>
        <v>0</v>
      </c>
      <c r="Z279" s="493">
        <f>+'409-VACINAÇÃO OBRIGATORIA'!A$11</f>
        <v>0</v>
      </c>
      <c r="AA279" s="493">
        <f>+'409-VACINAÇÃO OBRIGATORIA'!F$11</f>
        <v>0</v>
      </c>
    </row>
    <row r="280" spans="1:27" hidden="1" x14ac:dyDescent="0.35">
      <c r="A280" s="497">
        <f>+'409-VACINAÇÃO OBRIGATORIA'!C100</f>
        <v>0</v>
      </c>
      <c r="B280" s="497">
        <f>+'409-VACINAÇÃO OBRIGATORIA'!G100</f>
        <v>0</v>
      </c>
      <c r="C280" s="500" t="e">
        <f>IFERROR(IFERROR(VLOOKUP('409-VACINAÇÃO OBRIGATORIA'!AH$23,localidades,2,FALSE),VLOOKUP('409-VACINAÇÃO OBRIGATORIA'!AQ$6,localidades,2,FALSE)),VLOOKUP('409-VACINAÇÃO OBRIGATORIA'!AQ$5,district_codes,2,FALSE))</f>
        <v>#N/A</v>
      </c>
      <c r="D280" s="497">
        <f>+'409-VACINAÇÃO OBRIGATORIA'!AP100</f>
        <v>0</v>
      </c>
      <c r="E280" s="498">
        <f>+'409-VACINAÇÃO OBRIGATORIA'!L100</f>
        <v>0</v>
      </c>
      <c r="F280" s="499">
        <f>+'409-VACINAÇÃO OBRIGATORIA'!N100</f>
        <v>0</v>
      </c>
      <c r="G280" s="498"/>
      <c r="H280" s="498" t="s">
        <v>3127</v>
      </c>
      <c r="I280" s="498" t="e">
        <f>IFERROR(VLOOKUP('409-VACINAÇÃO OBRIGATORIA'!AQ$6,localidades,2,FALSE),VLOOKUP('409-VACINAÇÃO OBRIGATORIA'!AQ$5,district_codes,2,FALSE))</f>
        <v>#N/A</v>
      </c>
      <c r="J280" s="633">
        <f>+'409-VACINAÇÃO OBRIGATORIA'!AW$11</f>
        <v>0</v>
      </c>
      <c r="K280" s="498">
        <f>+'409-VACINAÇÃO OBRIGATORIA'!AD100</f>
        <v>0</v>
      </c>
      <c r="L280" s="498">
        <f>+'409-VACINAÇÃO OBRIGATORIA'!AG100</f>
        <v>0</v>
      </c>
      <c r="M280" s="499">
        <f>+'409-VACINAÇÃO OBRIGATORIA'!V100</f>
        <v>0</v>
      </c>
      <c r="N280" s="499"/>
      <c r="O280" s="499"/>
      <c r="P280" s="499"/>
      <c r="Q280" s="499"/>
      <c r="R280" s="499"/>
      <c r="S280" s="499"/>
      <c r="T280" s="497"/>
      <c r="U280" s="497"/>
      <c r="V280" s="497" t="str">
        <f t="shared" si="6"/>
        <v>Vacinação Obrigatória</v>
      </c>
      <c r="Y280" s="494">
        <f>+'409-VACINAÇÃO OBRIGATORIA'!$AQ$3</f>
        <v>0</v>
      </c>
      <c r="Z280" s="493">
        <f>+'409-VACINAÇÃO OBRIGATORIA'!A$11</f>
        <v>0</v>
      </c>
      <c r="AA280" s="493">
        <f>+'409-VACINAÇÃO OBRIGATORIA'!F$11</f>
        <v>0</v>
      </c>
    </row>
    <row r="281" spans="1:27" hidden="1" x14ac:dyDescent="0.35">
      <c r="A281" s="497">
        <f>+'409-VACINAÇÃO OBRIGATORIA'!C101</f>
        <v>0</v>
      </c>
      <c r="B281" s="497">
        <f>+'409-VACINAÇÃO OBRIGATORIA'!G101</f>
        <v>0</v>
      </c>
      <c r="C281" s="500" t="e">
        <f>IFERROR(IFERROR(VLOOKUP('409-VACINAÇÃO OBRIGATORIA'!AH$23,localidades,2,FALSE),VLOOKUP('409-VACINAÇÃO OBRIGATORIA'!AQ$6,localidades,2,FALSE)),VLOOKUP('409-VACINAÇÃO OBRIGATORIA'!AQ$5,district_codes,2,FALSE))</f>
        <v>#N/A</v>
      </c>
      <c r="D281" s="497">
        <f>+'409-VACINAÇÃO OBRIGATORIA'!AP101</f>
        <v>0</v>
      </c>
      <c r="E281" s="498">
        <f>+'409-VACINAÇÃO OBRIGATORIA'!L101</f>
        <v>0</v>
      </c>
      <c r="F281" s="499">
        <f>+'409-VACINAÇÃO OBRIGATORIA'!N101</f>
        <v>0</v>
      </c>
      <c r="G281" s="498"/>
      <c r="H281" s="498" t="s">
        <v>3127</v>
      </c>
      <c r="I281" s="498" t="e">
        <f>IFERROR(VLOOKUP('409-VACINAÇÃO OBRIGATORIA'!AQ$6,localidades,2,FALSE),VLOOKUP('409-VACINAÇÃO OBRIGATORIA'!AQ$5,district_codes,2,FALSE))</f>
        <v>#N/A</v>
      </c>
      <c r="J281" s="633">
        <f>+'409-VACINAÇÃO OBRIGATORIA'!AW$11</f>
        <v>0</v>
      </c>
      <c r="K281" s="498">
        <f>+'409-VACINAÇÃO OBRIGATORIA'!AD101</f>
        <v>0</v>
      </c>
      <c r="L281" s="498">
        <f>+'409-VACINAÇÃO OBRIGATORIA'!AG101</f>
        <v>0</v>
      </c>
      <c r="M281" s="499">
        <f>+'409-VACINAÇÃO OBRIGATORIA'!V101</f>
        <v>0</v>
      </c>
      <c r="N281" s="499"/>
      <c r="O281" s="499"/>
      <c r="P281" s="499"/>
      <c r="Q281" s="499"/>
      <c r="R281" s="499"/>
      <c r="S281" s="499"/>
      <c r="T281" s="497"/>
      <c r="U281" s="497"/>
      <c r="V281" s="497" t="str">
        <f t="shared" si="6"/>
        <v>Vacinação Obrigatória</v>
      </c>
      <c r="Y281" s="494">
        <f>+'409-VACINAÇÃO OBRIGATORIA'!$AQ$3</f>
        <v>0</v>
      </c>
      <c r="Z281" s="493">
        <f>+'409-VACINAÇÃO OBRIGATORIA'!A$11</f>
        <v>0</v>
      </c>
      <c r="AA281" s="493">
        <f>+'409-VACINAÇÃO OBRIGATORIA'!F$11</f>
        <v>0</v>
      </c>
    </row>
    <row r="282" spans="1:27" hidden="1" x14ac:dyDescent="0.35">
      <c r="A282" s="497">
        <f>+'409-VACINAÇÃO OBRIGATORIA'!C102</f>
        <v>0</v>
      </c>
      <c r="B282" s="497">
        <f>+'409-VACINAÇÃO OBRIGATORIA'!G102</f>
        <v>0</v>
      </c>
      <c r="C282" s="500" t="e">
        <f>IFERROR(IFERROR(VLOOKUP('409-VACINAÇÃO OBRIGATORIA'!AH$23,localidades,2,FALSE),VLOOKUP('409-VACINAÇÃO OBRIGATORIA'!AQ$6,localidades,2,FALSE)),VLOOKUP('409-VACINAÇÃO OBRIGATORIA'!AQ$5,district_codes,2,FALSE))</f>
        <v>#N/A</v>
      </c>
      <c r="D282" s="497">
        <f>+'409-VACINAÇÃO OBRIGATORIA'!AP102</f>
        <v>0</v>
      </c>
      <c r="E282" s="498">
        <f>+'409-VACINAÇÃO OBRIGATORIA'!L102</f>
        <v>0</v>
      </c>
      <c r="F282" s="499">
        <f>+'409-VACINAÇÃO OBRIGATORIA'!N102</f>
        <v>0</v>
      </c>
      <c r="G282" s="498"/>
      <c r="H282" s="498" t="s">
        <v>3127</v>
      </c>
      <c r="I282" s="498" t="e">
        <f>IFERROR(VLOOKUP('409-VACINAÇÃO OBRIGATORIA'!AQ$6,localidades,2,FALSE),VLOOKUP('409-VACINAÇÃO OBRIGATORIA'!AQ$5,district_codes,2,FALSE))</f>
        <v>#N/A</v>
      </c>
      <c r="J282" s="633">
        <f>+'409-VACINAÇÃO OBRIGATORIA'!AW$11</f>
        <v>0</v>
      </c>
      <c r="K282" s="498">
        <f>+'409-VACINAÇÃO OBRIGATORIA'!AD102</f>
        <v>0</v>
      </c>
      <c r="L282" s="498">
        <f>+'409-VACINAÇÃO OBRIGATORIA'!AG102</f>
        <v>0</v>
      </c>
      <c r="M282" s="499">
        <f>+'409-VACINAÇÃO OBRIGATORIA'!V102</f>
        <v>0</v>
      </c>
      <c r="N282" s="499"/>
      <c r="O282" s="499"/>
      <c r="P282" s="499"/>
      <c r="Q282" s="499"/>
      <c r="R282" s="499"/>
      <c r="S282" s="499"/>
      <c r="T282" s="497"/>
      <c r="U282" s="497"/>
      <c r="V282" s="497" t="str">
        <f t="shared" si="6"/>
        <v>Vacinação Obrigatória</v>
      </c>
      <c r="Y282" s="494">
        <f>+'409-VACINAÇÃO OBRIGATORIA'!$AQ$3</f>
        <v>0</v>
      </c>
      <c r="Z282" s="493">
        <f>+'409-VACINAÇÃO OBRIGATORIA'!A$11</f>
        <v>0</v>
      </c>
      <c r="AA282" s="493">
        <f>+'409-VACINAÇÃO OBRIGATORIA'!F$11</f>
        <v>0</v>
      </c>
    </row>
    <row r="283" spans="1:27" hidden="1" x14ac:dyDescent="0.35">
      <c r="A283" s="497">
        <f>+'409-VACINAÇÃO OBRIGATORIA'!C103</f>
        <v>0</v>
      </c>
      <c r="B283" s="497">
        <f>+'409-VACINAÇÃO OBRIGATORIA'!G103</f>
        <v>0</v>
      </c>
      <c r="C283" s="500" t="e">
        <f>IFERROR(IFERROR(VLOOKUP('409-VACINAÇÃO OBRIGATORIA'!AH$23,localidades,2,FALSE),VLOOKUP('409-VACINAÇÃO OBRIGATORIA'!AQ$6,localidades,2,FALSE)),VLOOKUP('409-VACINAÇÃO OBRIGATORIA'!AQ$5,district_codes,2,FALSE))</f>
        <v>#N/A</v>
      </c>
      <c r="D283" s="497">
        <f>+'409-VACINAÇÃO OBRIGATORIA'!AP103</f>
        <v>0</v>
      </c>
      <c r="E283" s="498">
        <f>+'409-VACINAÇÃO OBRIGATORIA'!L103</f>
        <v>0</v>
      </c>
      <c r="F283" s="499">
        <f>+'409-VACINAÇÃO OBRIGATORIA'!N103</f>
        <v>0</v>
      </c>
      <c r="G283" s="498"/>
      <c r="H283" s="498" t="s">
        <v>3127</v>
      </c>
      <c r="I283" s="498" t="e">
        <f>IFERROR(VLOOKUP('409-VACINAÇÃO OBRIGATORIA'!AQ$6,localidades,2,FALSE),VLOOKUP('409-VACINAÇÃO OBRIGATORIA'!AQ$5,district_codes,2,FALSE))</f>
        <v>#N/A</v>
      </c>
      <c r="J283" s="633">
        <f>+'409-VACINAÇÃO OBRIGATORIA'!AW$11</f>
        <v>0</v>
      </c>
      <c r="K283" s="498">
        <f>+'409-VACINAÇÃO OBRIGATORIA'!AD103</f>
        <v>0</v>
      </c>
      <c r="L283" s="498">
        <f>+'409-VACINAÇÃO OBRIGATORIA'!AG103</f>
        <v>0</v>
      </c>
      <c r="M283" s="499">
        <f>+'409-VACINAÇÃO OBRIGATORIA'!V103</f>
        <v>0</v>
      </c>
      <c r="N283" s="499"/>
      <c r="O283" s="499"/>
      <c r="P283" s="499"/>
      <c r="Q283" s="499"/>
      <c r="R283" s="499"/>
      <c r="S283" s="499"/>
      <c r="T283" s="497"/>
      <c r="U283" s="497"/>
      <c r="V283" s="497" t="str">
        <f t="shared" si="6"/>
        <v>Vacinação Obrigatória</v>
      </c>
      <c r="Y283" s="494">
        <f>+'409-VACINAÇÃO OBRIGATORIA'!$AQ$3</f>
        <v>0</v>
      </c>
      <c r="Z283" s="493">
        <f>+'409-VACINAÇÃO OBRIGATORIA'!A$11</f>
        <v>0</v>
      </c>
      <c r="AA283" s="493">
        <f>+'409-VACINAÇÃO OBRIGATORIA'!F$11</f>
        <v>0</v>
      </c>
    </row>
    <row r="284" spans="1:27" hidden="1" x14ac:dyDescent="0.35">
      <c r="A284" s="497">
        <f>+'409-VACINAÇÃO OBRIGATORIA'!C104</f>
        <v>0</v>
      </c>
      <c r="B284" s="497">
        <f>+'409-VACINAÇÃO OBRIGATORIA'!G104</f>
        <v>0</v>
      </c>
      <c r="C284" s="500" t="e">
        <f>IFERROR(IFERROR(VLOOKUP('409-VACINAÇÃO OBRIGATORIA'!AH$23,localidades,2,FALSE),VLOOKUP('409-VACINAÇÃO OBRIGATORIA'!AQ$6,localidades,2,FALSE)),VLOOKUP('409-VACINAÇÃO OBRIGATORIA'!AQ$5,district_codes,2,FALSE))</f>
        <v>#N/A</v>
      </c>
      <c r="D284" s="497">
        <f>+'409-VACINAÇÃO OBRIGATORIA'!AP104</f>
        <v>0</v>
      </c>
      <c r="E284" s="498">
        <f>+'409-VACINAÇÃO OBRIGATORIA'!L104</f>
        <v>0</v>
      </c>
      <c r="F284" s="499">
        <f>+'409-VACINAÇÃO OBRIGATORIA'!N104</f>
        <v>0</v>
      </c>
      <c r="G284" s="498"/>
      <c r="H284" s="498" t="s">
        <v>3127</v>
      </c>
      <c r="I284" s="498" t="e">
        <f>IFERROR(VLOOKUP('409-VACINAÇÃO OBRIGATORIA'!AQ$6,localidades,2,FALSE),VLOOKUP('409-VACINAÇÃO OBRIGATORIA'!AQ$5,district_codes,2,FALSE))</f>
        <v>#N/A</v>
      </c>
      <c r="J284" s="633">
        <f>+'409-VACINAÇÃO OBRIGATORIA'!AW$11</f>
        <v>0</v>
      </c>
      <c r="K284" s="498">
        <f>+'409-VACINAÇÃO OBRIGATORIA'!AD104</f>
        <v>0</v>
      </c>
      <c r="L284" s="498">
        <f>+'409-VACINAÇÃO OBRIGATORIA'!AG104</f>
        <v>0</v>
      </c>
      <c r="M284" s="499">
        <f>+'409-VACINAÇÃO OBRIGATORIA'!V104</f>
        <v>0</v>
      </c>
      <c r="N284" s="499"/>
      <c r="O284" s="499"/>
      <c r="P284" s="499"/>
      <c r="Q284" s="499"/>
      <c r="R284" s="499"/>
      <c r="S284" s="499"/>
      <c r="T284" s="497"/>
      <c r="U284" s="497"/>
      <c r="V284" s="497" t="str">
        <f t="shared" si="6"/>
        <v>Vacinação Obrigatória</v>
      </c>
      <c r="Y284" s="494">
        <f>+'409-VACINAÇÃO OBRIGATORIA'!$AQ$3</f>
        <v>0</v>
      </c>
      <c r="Z284" s="493">
        <f>+'409-VACINAÇÃO OBRIGATORIA'!A$11</f>
        <v>0</v>
      </c>
      <c r="AA284" s="493">
        <f>+'409-VACINAÇÃO OBRIGATORIA'!F$11</f>
        <v>0</v>
      </c>
    </row>
    <row r="285" spans="1:27" hidden="1" x14ac:dyDescent="0.35">
      <c r="A285" s="497">
        <f>+'409-VACINAÇÃO OBRIGATORIA'!C105</f>
        <v>0</v>
      </c>
      <c r="B285" s="497">
        <f>+'409-VACINAÇÃO OBRIGATORIA'!G105</f>
        <v>0</v>
      </c>
      <c r="C285" s="500" t="e">
        <f>IFERROR(IFERROR(VLOOKUP('409-VACINAÇÃO OBRIGATORIA'!AH$23,localidades,2,FALSE),VLOOKUP('409-VACINAÇÃO OBRIGATORIA'!AQ$6,localidades,2,FALSE)),VLOOKUP('409-VACINAÇÃO OBRIGATORIA'!AQ$5,district_codes,2,FALSE))</f>
        <v>#N/A</v>
      </c>
      <c r="D285" s="497">
        <f>+'409-VACINAÇÃO OBRIGATORIA'!AP105</f>
        <v>0</v>
      </c>
      <c r="E285" s="498">
        <f>+'409-VACINAÇÃO OBRIGATORIA'!L105</f>
        <v>0</v>
      </c>
      <c r="F285" s="499">
        <f>+'409-VACINAÇÃO OBRIGATORIA'!N105</f>
        <v>0</v>
      </c>
      <c r="G285" s="498"/>
      <c r="H285" s="498" t="s">
        <v>3127</v>
      </c>
      <c r="I285" s="498" t="e">
        <f>IFERROR(VLOOKUP('409-VACINAÇÃO OBRIGATORIA'!AQ$6,localidades,2,FALSE),VLOOKUP('409-VACINAÇÃO OBRIGATORIA'!AQ$5,district_codes,2,FALSE))</f>
        <v>#N/A</v>
      </c>
      <c r="J285" s="633">
        <f>+'409-VACINAÇÃO OBRIGATORIA'!AW$11</f>
        <v>0</v>
      </c>
      <c r="K285" s="498">
        <f>+'409-VACINAÇÃO OBRIGATORIA'!AD105</f>
        <v>0</v>
      </c>
      <c r="L285" s="498">
        <f>+'409-VACINAÇÃO OBRIGATORIA'!AG105</f>
        <v>0</v>
      </c>
      <c r="M285" s="499">
        <f>+'409-VACINAÇÃO OBRIGATORIA'!V105</f>
        <v>0</v>
      </c>
      <c r="N285" s="499"/>
      <c r="O285" s="499"/>
      <c r="P285" s="499"/>
      <c r="Q285" s="499"/>
      <c r="R285" s="499"/>
      <c r="S285" s="499"/>
      <c r="T285" s="497"/>
      <c r="U285" s="497"/>
      <c r="V285" s="497" t="str">
        <f t="shared" si="6"/>
        <v>Vacinação Obrigatória</v>
      </c>
      <c r="Y285" s="494">
        <f>+'409-VACINAÇÃO OBRIGATORIA'!$AQ$3</f>
        <v>0</v>
      </c>
      <c r="Z285" s="493">
        <f>+'409-VACINAÇÃO OBRIGATORIA'!A$11</f>
        <v>0</v>
      </c>
      <c r="AA285" s="493">
        <f>+'409-VACINAÇÃO OBRIGATORIA'!F$11</f>
        <v>0</v>
      </c>
    </row>
    <row r="286" spans="1:27" hidden="1" x14ac:dyDescent="0.35">
      <c r="A286" s="497">
        <f>+'409-VACINAÇÃO OBRIGATORIA'!C106</f>
        <v>0</v>
      </c>
      <c r="B286" s="497">
        <f>+'409-VACINAÇÃO OBRIGATORIA'!G106</f>
        <v>0</v>
      </c>
      <c r="C286" s="500" t="e">
        <f>IFERROR(IFERROR(VLOOKUP('409-VACINAÇÃO OBRIGATORIA'!AH$23,localidades,2,FALSE),VLOOKUP('409-VACINAÇÃO OBRIGATORIA'!AQ$6,localidades,2,FALSE)),VLOOKUP('409-VACINAÇÃO OBRIGATORIA'!AQ$5,district_codes,2,FALSE))</f>
        <v>#N/A</v>
      </c>
      <c r="D286" s="497">
        <f>+'409-VACINAÇÃO OBRIGATORIA'!AP106</f>
        <v>0</v>
      </c>
      <c r="E286" s="498">
        <f>+'409-VACINAÇÃO OBRIGATORIA'!L106</f>
        <v>0</v>
      </c>
      <c r="F286" s="499">
        <f>+'409-VACINAÇÃO OBRIGATORIA'!N106</f>
        <v>0</v>
      </c>
      <c r="G286" s="498"/>
      <c r="H286" s="498" t="s">
        <v>3127</v>
      </c>
      <c r="I286" s="498" t="e">
        <f>IFERROR(VLOOKUP('409-VACINAÇÃO OBRIGATORIA'!AQ$6,localidades,2,FALSE),VLOOKUP('409-VACINAÇÃO OBRIGATORIA'!AQ$5,district_codes,2,FALSE))</f>
        <v>#N/A</v>
      </c>
      <c r="J286" s="633">
        <f>+'409-VACINAÇÃO OBRIGATORIA'!AW$11</f>
        <v>0</v>
      </c>
      <c r="K286" s="498">
        <f>+'409-VACINAÇÃO OBRIGATORIA'!AD106</f>
        <v>0</v>
      </c>
      <c r="L286" s="498">
        <f>+'409-VACINAÇÃO OBRIGATORIA'!AG106</f>
        <v>0</v>
      </c>
      <c r="M286" s="499">
        <f>+'409-VACINAÇÃO OBRIGATORIA'!V106</f>
        <v>0</v>
      </c>
      <c r="N286" s="499"/>
      <c r="O286" s="499"/>
      <c r="P286" s="499"/>
      <c r="Q286" s="499"/>
      <c r="R286" s="499"/>
      <c r="S286" s="499"/>
      <c r="T286" s="497"/>
      <c r="U286" s="497"/>
      <c r="V286" s="497" t="str">
        <f t="shared" si="6"/>
        <v>Vacinação Obrigatória</v>
      </c>
      <c r="Y286" s="494">
        <f>+'409-VACINAÇÃO OBRIGATORIA'!$AQ$3</f>
        <v>0</v>
      </c>
      <c r="Z286" s="493">
        <f>+'409-VACINAÇÃO OBRIGATORIA'!A$11</f>
        <v>0</v>
      </c>
      <c r="AA286" s="493">
        <f>+'409-VACINAÇÃO OBRIGATORIA'!F$11</f>
        <v>0</v>
      </c>
    </row>
    <row r="287" spans="1:27" hidden="1" x14ac:dyDescent="0.35">
      <c r="A287" s="497">
        <f>+'409-VACINAÇÃO OBRIGATORIA'!C107</f>
        <v>0</v>
      </c>
      <c r="B287" s="497">
        <f>+'409-VACINAÇÃO OBRIGATORIA'!G107</f>
        <v>0</v>
      </c>
      <c r="C287" s="500" t="e">
        <f>IFERROR(IFERROR(VLOOKUP('409-VACINAÇÃO OBRIGATORIA'!AH$23,localidades,2,FALSE),VLOOKUP('409-VACINAÇÃO OBRIGATORIA'!AQ$6,localidades,2,FALSE)),VLOOKUP('409-VACINAÇÃO OBRIGATORIA'!AQ$5,district_codes,2,FALSE))</f>
        <v>#N/A</v>
      </c>
      <c r="D287" s="497">
        <f>+'409-VACINAÇÃO OBRIGATORIA'!AP107</f>
        <v>0</v>
      </c>
      <c r="E287" s="498">
        <f>+'409-VACINAÇÃO OBRIGATORIA'!L107</f>
        <v>0</v>
      </c>
      <c r="F287" s="499">
        <f>+'409-VACINAÇÃO OBRIGATORIA'!N107</f>
        <v>0</v>
      </c>
      <c r="G287" s="498"/>
      <c r="H287" s="498" t="s">
        <v>3127</v>
      </c>
      <c r="I287" s="498" t="e">
        <f>IFERROR(VLOOKUP('409-VACINAÇÃO OBRIGATORIA'!AQ$6,localidades,2,FALSE),VLOOKUP('409-VACINAÇÃO OBRIGATORIA'!AQ$5,district_codes,2,FALSE))</f>
        <v>#N/A</v>
      </c>
      <c r="J287" s="633">
        <f>+'409-VACINAÇÃO OBRIGATORIA'!AW$11</f>
        <v>0</v>
      </c>
      <c r="K287" s="498">
        <f>+'409-VACINAÇÃO OBRIGATORIA'!AD107</f>
        <v>0</v>
      </c>
      <c r="L287" s="498">
        <f>+'409-VACINAÇÃO OBRIGATORIA'!AG107</f>
        <v>0</v>
      </c>
      <c r="M287" s="499">
        <f>+'409-VACINAÇÃO OBRIGATORIA'!V107</f>
        <v>0</v>
      </c>
      <c r="N287" s="499"/>
      <c r="O287" s="499"/>
      <c r="P287" s="499"/>
      <c r="Q287" s="499"/>
      <c r="R287" s="499"/>
      <c r="S287" s="499"/>
      <c r="T287" s="497"/>
      <c r="U287" s="497"/>
      <c r="V287" s="497" t="str">
        <f t="shared" si="6"/>
        <v>Vacinação Obrigatória</v>
      </c>
      <c r="Y287" s="494">
        <f>+'409-VACINAÇÃO OBRIGATORIA'!$AQ$3</f>
        <v>0</v>
      </c>
      <c r="Z287" s="493">
        <f>+'409-VACINAÇÃO OBRIGATORIA'!A$11</f>
        <v>0</v>
      </c>
      <c r="AA287" s="493">
        <f>+'409-VACINAÇÃO OBRIGATORIA'!F$11</f>
        <v>0</v>
      </c>
    </row>
    <row r="288" spans="1:27" hidden="1" x14ac:dyDescent="0.35">
      <c r="A288" s="497">
        <f>+'409-VACINAÇÃO OBRIGATORIA'!C108</f>
        <v>0</v>
      </c>
      <c r="B288" s="497">
        <f>+'409-VACINAÇÃO OBRIGATORIA'!G108</f>
        <v>0</v>
      </c>
      <c r="C288" s="500" t="e">
        <f>IFERROR(IFERROR(VLOOKUP('409-VACINAÇÃO OBRIGATORIA'!AH$23,localidades,2,FALSE),VLOOKUP('409-VACINAÇÃO OBRIGATORIA'!AQ$6,localidades,2,FALSE)),VLOOKUP('409-VACINAÇÃO OBRIGATORIA'!AQ$5,district_codes,2,FALSE))</f>
        <v>#N/A</v>
      </c>
      <c r="D288" s="497">
        <f>+'409-VACINAÇÃO OBRIGATORIA'!AP108</f>
        <v>0</v>
      </c>
      <c r="E288" s="498">
        <f>+'409-VACINAÇÃO OBRIGATORIA'!L108</f>
        <v>0</v>
      </c>
      <c r="F288" s="499">
        <f>+'409-VACINAÇÃO OBRIGATORIA'!N108</f>
        <v>0</v>
      </c>
      <c r="G288" s="498"/>
      <c r="H288" s="498" t="s">
        <v>3127</v>
      </c>
      <c r="I288" s="498" t="e">
        <f>IFERROR(VLOOKUP('409-VACINAÇÃO OBRIGATORIA'!AQ$6,localidades,2,FALSE),VLOOKUP('409-VACINAÇÃO OBRIGATORIA'!AQ$5,district_codes,2,FALSE))</f>
        <v>#N/A</v>
      </c>
      <c r="J288" s="633">
        <f>+'409-VACINAÇÃO OBRIGATORIA'!AW$11</f>
        <v>0</v>
      </c>
      <c r="K288" s="498">
        <f>+'409-VACINAÇÃO OBRIGATORIA'!AD108</f>
        <v>0</v>
      </c>
      <c r="L288" s="498">
        <f>+'409-VACINAÇÃO OBRIGATORIA'!AG108</f>
        <v>0</v>
      </c>
      <c r="M288" s="499">
        <f>+'409-VACINAÇÃO OBRIGATORIA'!V108</f>
        <v>0</v>
      </c>
      <c r="N288" s="499"/>
      <c r="O288" s="499"/>
      <c r="P288" s="499"/>
      <c r="Q288" s="499"/>
      <c r="R288" s="499"/>
      <c r="S288" s="499"/>
      <c r="T288" s="497"/>
      <c r="U288" s="497"/>
      <c r="V288" s="497" t="str">
        <f t="shared" si="6"/>
        <v>Vacinação Obrigatória</v>
      </c>
      <c r="Y288" s="494">
        <f>+'409-VACINAÇÃO OBRIGATORIA'!$AQ$3</f>
        <v>0</v>
      </c>
      <c r="Z288" s="493">
        <f>+'409-VACINAÇÃO OBRIGATORIA'!A$11</f>
        <v>0</v>
      </c>
      <c r="AA288" s="493">
        <f>+'409-VACINAÇÃO OBRIGATORIA'!F$11</f>
        <v>0</v>
      </c>
    </row>
    <row r="289" spans="1:27" hidden="1" x14ac:dyDescent="0.35">
      <c r="A289" s="497">
        <f>+'409-VACINAÇÃO OBRIGATORIA'!C109</f>
        <v>0</v>
      </c>
      <c r="B289" s="497">
        <f>+'409-VACINAÇÃO OBRIGATORIA'!G109</f>
        <v>0</v>
      </c>
      <c r="C289" s="500" t="e">
        <f>IFERROR(IFERROR(VLOOKUP('409-VACINAÇÃO OBRIGATORIA'!AH$23,localidades,2,FALSE),VLOOKUP('409-VACINAÇÃO OBRIGATORIA'!AQ$6,localidades,2,FALSE)),VLOOKUP('409-VACINAÇÃO OBRIGATORIA'!AQ$5,district_codes,2,FALSE))</f>
        <v>#N/A</v>
      </c>
      <c r="D289" s="497">
        <f>+'409-VACINAÇÃO OBRIGATORIA'!AP109</f>
        <v>0</v>
      </c>
      <c r="E289" s="498">
        <f>+'409-VACINAÇÃO OBRIGATORIA'!L109</f>
        <v>0</v>
      </c>
      <c r="F289" s="499">
        <f>+'409-VACINAÇÃO OBRIGATORIA'!N109</f>
        <v>0</v>
      </c>
      <c r="G289" s="498"/>
      <c r="H289" s="498" t="s">
        <v>3127</v>
      </c>
      <c r="I289" s="498" t="e">
        <f>IFERROR(VLOOKUP('409-VACINAÇÃO OBRIGATORIA'!AQ$6,localidades,2,FALSE),VLOOKUP('409-VACINAÇÃO OBRIGATORIA'!AQ$5,district_codes,2,FALSE))</f>
        <v>#N/A</v>
      </c>
      <c r="J289" s="633">
        <f>+'409-VACINAÇÃO OBRIGATORIA'!AW$11</f>
        <v>0</v>
      </c>
      <c r="K289" s="498">
        <f>+'409-VACINAÇÃO OBRIGATORIA'!AD109</f>
        <v>0</v>
      </c>
      <c r="L289" s="498">
        <f>+'409-VACINAÇÃO OBRIGATORIA'!AG109</f>
        <v>0</v>
      </c>
      <c r="M289" s="499">
        <f>+'409-VACINAÇÃO OBRIGATORIA'!V109</f>
        <v>0</v>
      </c>
      <c r="N289" s="499"/>
      <c r="O289" s="499"/>
      <c r="P289" s="499"/>
      <c r="Q289" s="499"/>
      <c r="R289" s="499"/>
      <c r="S289" s="499"/>
      <c r="T289" s="497"/>
      <c r="U289" s="497"/>
      <c r="V289" s="497" t="str">
        <f t="shared" si="6"/>
        <v>Vacinação Obrigatória</v>
      </c>
      <c r="Y289" s="494">
        <f>+'409-VACINAÇÃO OBRIGATORIA'!$AQ$3</f>
        <v>0</v>
      </c>
      <c r="Z289" s="493">
        <f>+'409-VACINAÇÃO OBRIGATORIA'!A$11</f>
        <v>0</v>
      </c>
      <c r="AA289" s="493">
        <f>+'409-VACINAÇÃO OBRIGATORIA'!F$11</f>
        <v>0</v>
      </c>
    </row>
    <row r="290" spans="1:27" hidden="1" x14ac:dyDescent="0.35">
      <c r="A290" s="497">
        <f>+'409-VACINAÇÃO OBRIGATORIA'!C110</f>
        <v>0</v>
      </c>
      <c r="B290" s="497">
        <f>+'409-VACINAÇÃO OBRIGATORIA'!G110</f>
        <v>0</v>
      </c>
      <c r="C290" s="500" t="e">
        <f>IFERROR(IFERROR(VLOOKUP('409-VACINAÇÃO OBRIGATORIA'!AH$23,localidades,2,FALSE),VLOOKUP('409-VACINAÇÃO OBRIGATORIA'!AQ$6,localidades,2,FALSE)),VLOOKUP('409-VACINAÇÃO OBRIGATORIA'!AQ$5,district_codes,2,FALSE))</f>
        <v>#N/A</v>
      </c>
      <c r="D290" s="497">
        <f>+'409-VACINAÇÃO OBRIGATORIA'!AP110</f>
        <v>0</v>
      </c>
      <c r="E290" s="498">
        <f>+'409-VACINAÇÃO OBRIGATORIA'!L110</f>
        <v>0</v>
      </c>
      <c r="F290" s="499">
        <f>+'409-VACINAÇÃO OBRIGATORIA'!N110</f>
        <v>0</v>
      </c>
      <c r="G290" s="498"/>
      <c r="H290" s="498" t="s">
        <v>3127</v>
      </c>
      <c r="I290" s="498" t="e">
        <f>IFERROR(VLOOKUP('409-VACINAÇÃO OBRIGATORIA'!AQ$6,localidades,2,FALSE),VLOOKUP('409-VACINAÇÃO OBRIGATORIA'!AQ$5,district_codes,2,FALSE))</f>
        <v>#N/A</v>
      </c>
      <c r="J290" s="633">
        <f>+'409-VACINAÇÃO OBRIGATORIA'!AW$11</f>
        <v>0</v>
      </c>
      <c r="K290" s="498">
        <f>+'409-VACINAÇÃO OBRIGATORIA'!AD110</f>
        <v>0</v>
      </c>
      <c r="L290" s="498">
        <f>+'409-VACINAÇÃO OBRIGATORIA'!AG110</f>
        <v>0</v>
      </c>
      <c r="M290" s="499">
        <f>+'409-VACINAÇÃO OBRIGATORIA'!V110</f>
        <v>0</v>
      </c>
      <c r="N290" s="499"/>
      <c r="O290" s="499"/>
      <c r="P290" s="499"/>
      <c r="Q290" s="499"/>
      <c r="R290" s="499"/>
      <c r="S290" s="499"/>
      <c r="T290" s="497"/>
      <c r="U290" s="497"/>
      <c r="V290" s="497" t="str">
        <f t="shared" si="6"/>
        <v>Vacinação Obrigatória</v>
      </c>
      <c r="Y290" s="494">
        <f>+'409-VACINAÇÃO OBRIGATORIA'!$AQ$3</f>
        <v>0</v>
      </c>
      <c r="Z290" s="493">
        <f>+'409-VACINAÇÃO OBRIGATORIA'!A$11</f>
        <v>0</v>
      </c>
      <c r="AA290" s="493">
        <f>+'409-VACINAÇÃO OBRIGATORIA'!F$11</f>
        <v>0</v>
      </c>
    </row>
    <row r="291" spans="1:27" hidden="1" x14ac:dyDescent="0.35">
      <c r="A291" s="497">
        <f>+'409-VACINAÇÃO OBRIGATORIA'!C111</f>
        <v>0</v>
      </c>
      <c r="B291" s="497">
        <f>+'409-VACINAÇÃO OBRIGATORIA'!G111</f>
        <v>0</v>
      </c>
      <c r="C291" s="500" t="e">
        <f>IFERROR(IFERROR(VLOOKUP('409-VACINAÇÃO OBRIGATORIA'!AH$23,localidades,2,FALSE),VLOOKUP('409-VACINAÇÃO OBRIGATORIA'!AQ$6,localidades,2,FALSE)),VLOOKUP('409-VACINAÇÃO OBRIGATORIA'!AQ$5,district_codes,2,FALSE))</f>
        <v>#N/A</v>
      </c>
      <c r="D291" s="497">
        <f>+'409-VACINAÇÃO OBRIGATORIA'!AP111</f>
        <v>0</v>
      </c>
      <c r="E291" s="498">
        <f>+'409-VACINAÇÃO OBRIGATORIA'!L111</f>
        <v>0</v>
      </c>
      <c r="F291" s="499">
        <f>+'409-VACINAÇÃO OBRIGATORIA'!N111</f>
        <v>0</v>
      </c>
      <c r="G291" s="498"/>
      <c r="H291" s="498" t="s">
        <v>3127</v>
      </c>
      <c r="I291" s="498" t="e">
        <f>IFERROR(VLOOKUP('409-VACINAÇÃO OBRIGATORIA'!AQ$6,localidades,2,FALSE),VLOOKUP('409-VACINAÇÃO OBRIGATORIA'!AQ$5,district_codes,2,FALSE))</f>
        <v>#N/A</v>
      </c>
      <c r="J291" s="633">
        <f>+'409-VACINAÇÃO OBRIGATORIA'!AW$11</f>
        <v>0</v>
      </c>
      <c r="K291" s="498">
        <f>+'409-VACINAÇÃO OBRIGATORIA'!AD111</f>
        <v>0</v>
      </c>
      <c r="L291" s="498">
        <f>+'409-VACINAÇÃO OBRIGATORIA'!AG111</f>
        <v>0</v>
      </c>
      <c r="M291" s="499">
        <f>+'409-VACINAÇÃO OBRIGATORIA'!V111</f>
        <v>0</v>
      </c>
      <c r="N291" s="499"/>
      <c r="O291" s="499"/>
      <c r="P291" s="499"/>
      <c r="Q291" s="499"/>
      <c r="R291" s="499"/>
      <c r="S291" s="499"/>
      <c r="T291" s="497"/>
      <c r="U291" s="497"/>
      <c r="V291" s="497" t="str">
        <f t="shared" si="6"/>
        <v>Vacinação Obrigatória</v>
      </c>
      <c r="Y291" s="494">
        <f>+'409-VACINAÇÃO OBRIGATORIA'!$AQ$3</f>
        <v>0</v>
      </c>
      <c r="Z291" s="493">
        <f>+'409-VACINAÇÃO OBRIGATORIA'!A$11</f>
        <v>0</v>
      </c>
      <c r="AA291" s="493">
        <f>+'409-VACINAÇÃO OBRIGATORIA'!F$11</f>
        <v>0</v>
      </c>
    </row>
    <row r="292" spans="1:27" hidden="1" x14ac:dyDescent="0.35">
      <c r="A292" s="497">
        <f>+'409-VACINAÇÃO OBRIGATORIA'!C112</f>
        <v>0</v>
      </c>
      <c r="B292" s="497">
        <f>+'409-VACINAÇÃO OBRIGATORIA'!G112</f>
        <v>0</v>
      </c>
      <c r="C292" s="500" t="e">
        <f>IFERROR(IFERROR(VLOOKUP('409-VACINAÇÃO OBRIGATORIA'!AH$23,localidades,2,FALSE),VLOOKUP('409-VACINAÇÃO OBRIGATORIA'!AQ$6,localidades,2,FALSE)),VLOOKUP('409-VACINAÇÃO OBRIGATORIA'!AQ$5,district_codes,2,FALSE))</f>
        <v>#N/A</v>
      </c>
      <c r="D292" s="497">
        <f>+'409-VACINAÇÃO OBRIGATORIA'!AP112</f>
        <v>0</v>
      </c>
      <c r="E292" s="498">
        <f>+'409-VACINAÇÃO OBRIGATORIA'!L112</f>
        <v>0</v>
      </c>
      <c r="F292" s="499">
        <f>+'409-VACINAÇÃO OBRIGATORIA'!N112</f>
        <v>0</v>
      </c>
      <c r="G292" s="498"/>
      <c r="H292" s="498" t="s">
        <v>3127</v>
      </c>
      <c r="I292" s="498" t="e">
        <f>IFERROR(VLOOKUP('409-VACINAÇÃO OBRIGATORIA'!AQ$6,localidades,2,FALSE),VLOOKUP('409-VACINAÇÃO OBRIGATORIA'!AQ$5,district_codes,2,FALSE))</f>
        <v>#N/A</v>
      </c>
      <c r="J292" s="633">
        <f>+'409-VACINAÇÃO OBRIGATORIA'!AW$11</f>
        <v>0</v>
      </c>
      <c r="K292" s="498">
        <f>+'409-VACINAÇÃO OBRIGATORIA'!AD112</f>
        <v>0</v>
      </c>
      <c r="L292" s="498">
        <f>+'409-VACINAÇÃO OBRIGATORIA'!AG112</f>
        <v>0</v>
      </c>
      <c r="M292" s="499">
        <f>+'409-VACINAÇÃO OBRIGATORIA'!V112</f>
        <v>0</v>
      </c>
      <c r="N292" s="499"/>
      <c r="O292" s="499"/>
      <c r="P292" s="499"/>
      <c r="Q292" s="499"/>
      <c r="R292" s="499"/>
      <c r="S292" s="499"/>
      <c r="T292" s="497"/>
      <c r="U292" s="497"/>
      <c r="V292" s="497" t="str">
        <f t="shared" si="6"/>
        <v>Vacinação Obrigatória</v>
      </c>
      <c r="Y292" s="494">
        <f>+'409-VACINAÇÃO OBRIGATORIA'!$AQ$3</f>
        <v>0</v>
      </c>
      <c r="Z292" s="493">
        <f>+'409-VACINAÇÃO OBRIGATORIA'!A$11</f>
        <v>0</v>
      </c>
      <c r="AA292" s="493">
        <f>+'409-VACINAÇÃO OBRIGATORIA'!F$11</f>
        <v>0</v>
      </c>
    </row>
    <row r="293" spans="1:27" hidden="1" x14ac:dyDescent="0.35">
      <c r="A293" s="497">
        <f>+'409-VACINAÇÃO OBRIGATORIA'!C113</f>
        <v>0</v>
      </c>
      <c r="B293" s="497">
        <f>+'409-VACINAÇÃO OBRIGATORIA'!G113</f>
        <v>0</v>
      </c>
      <c r="C293" s="500" t="e">
        <f>IFERROR(IFERROR(VLOOKUP('409-VACINAÇÃO OBRIGATORIA'!AH$23,localidades,2,FALSE),VLOOKUP('409-VACINAÇÃO OBRIGATORIA'!AQ$6,localidades,2,FALSE)),VLOOKUP('409-VACINAÇÃO OBRIGATORIA'!AQ$5,district_codes,2,FALSE))</f>
        <v>#N/A</v>
      </c>
      <c r="D293" s="497">
        <f>+'409-VACINAÇÃO OBRIGATORIA'!AP113</f>
        <v>0</v>
      </c>
      <c r="E293" s="498">
        <f>+'409-VACINAÇÃO OBRIGATORIA'!L113</f>
        <v>0</v>
      </c>
      <c r="F293" s="499">
        <f>+'409-VACINAÇÃO OBRIGATORIA'!N113</f>
        <v>0</v>
      </c>
      <c r="G293" s="498"/>
      <c r="H293" s="498" t="s">
        <v>3127</v>
      </c>
      <c r="I293" s="498" t="e">
        <f>IFERROR(VLOOKUP('409-VACINAÇÃO OBRIGATORIA'!AQ$6,localidades,2,FALSE),VLOOKUP('409-VACINAÇÃO OBRIGATORIA'!AQ$5,district_codes,2,FALSE))</f>
        <v>#N/A</v>
      </c>
      <c r="J293" s="633">
        <f>+'409-VACINAÇÃO OBRIGATORIA'!AW$11</f>
        <v>0</v>
      </c>
      <c r="K293" s="498">
        <f>+'409-VACINAÇÃO OBRIGATORIA'!AD113</f>
        <v>0</v>
      </c>
      <c r="L293" s="498">
        <f>+'409-VACINAÇÃO OBRIGATORIA'!AG113</f>
        <v>0</v>
      </c>
      <c r="M293" s="499">
        <f>+'409-VACINAÇÃO OBRIGATORIA'!V113</f>
        <v>0</v>
      </c>
      <c r="N293" s="499"/>
      <c r="O293" s="499"/>
      <c r="P293" s="499"/>
      <c r="Q293" s="499"/>
      <c r="R293" s="499"/>
      <c r="S293" s="499"/>
      <c r="T293" s="497"/>
      <c r="U293" s="497"/>
      <c r="V293" s="497" t="str">
        <f t="shared" si="6"/>
        <v>Vacinação Obrigatória</v>
      </c>
      <c r="Y293" s="494">
        <f>+'409-VACINAÇÃO OBRIGATORIA'!$AQ$3</f>
        <v>0</v>
      </c>
      <c r="Z293" s="493">
        <f>+'409-VACINAÇÃO OBRIGATORIA'!A$11</f>
        <v>0</v>
      </c>
      <c r="AA293" s="493">
        <f>+'409-VACINAÇÃO OBRIGATORIA'!F$11</f>
        <v>0</v>
      </c>
    </row>
    <row r="294" spans="1:27" hidden="1" x14ac:dyDescent="0.35">
      <c r="A294" s="497">
        <f>+'409-VACINAÇÃO OBRIGATORIA'!C114</f>
        <v>0</v>
      </c>
      <c r="B294" s="497">
        <f>+'409-VACINAÇÃO OBRIGATORIA'!G114</f>
        <v>0</v>
      </c>
      <c r="C294" s="500" t="e">
        <f>IFERROR(IFERROR(VLOOKUP('409-VACINAÇÃO OBRIGATORIA'!AH$23,localidades,2,FALSE),VLOOKUP('409-VACINAÇÃO OBRIGATORIA'!AQ$6,localidades,2,FALSE)),VLOOKUP('409-VACINAÇÃO OBRIGATORIA'!AQ$5,district_codes,2,FALSE))</f>
        <v>#N/A</v>
      </c>
      <c r="D294" s="497">
        <f>+'409-VACINAÇÃO OBRIGATORIA'!AP114</f>
        <v>0</v>
      </c>
      <c r="E294" s="498">
        <f>+'409-VACINAÇÃO OBRIGATORIA'!L114</f>
        <v>0</v>
      </c>
      <c r="F294" s="499">
        <f>+'409-VACINAÇÃO OBRIGATORIA'!N114</f>
        <v>0</v>
      </c>
      <c r="G294" s="498"/>
      <c r="H294" s="498" t="s">
        <v>3127</v>
      </c>
      <c r="I294" s="498" t="e">
        <f>IFERROR(VLOOKUP('409-VACINAÇÃO OBRIGATORIA'!AQ$6,localidades,2,FALSE),VLOOKUP('409-VACINAÇÃO OBRIGATORIA'!AQ$5,district_codes,2,FALSE))</f>
        <v>#N/A</v>
      </c>
      <c r="J294" s="633">
        <f>+'409-VACINAÇÃO OBRIGATORIA'!AW$11</f>
        <v>0</v>
      </c>
      <c r="K294" s="498">
        <f>+'409-VACINAÇÃO OBRIGATORIA'!AD114</f>
        <v>0</v>
      </c>
      <c r="L294" s="498">
        <f>+'409-VACINAÇÃO OBRIGATORIA'!AG114</f>
        <v>0</v>
      </c>
      <c r="M294" s="499">
        <f>+'409-VACINAÇÃO OBRIGATORIA'!V114</f>
        <v>0</v>
      </c>
      <c r="N294" s="499"/>
      <c r="O294" s="499"/>
      <c r="P294" s="499"/>
      <c r="Q294" s="499"/>
      <c r="R294" s="499"/>
      <c r="S294" s="499"/>
      <c r="T294" s="497"/>
      <c r="U294" s="497"/>
      <c r="V294" s="497" t="str">
        <f t="shared" si="6"/>
        <v>Vacinação Obrigatória</v>
      </c>
      <c r="Y294" s="494">
        <f>+'409-VACINAÇÃO OBRIGATORIA'!$AQ$3</f>
        <v>0</v>
      </c>
      <c r="Z294" s="493">
        <f>+'409-VACINAÇÃO OBRIGATORIA'!A$11</f>
        <v>0</v>
      </c>
      <c r="AA294" s="493">
        <f>+'409-VACINAÇÃO OBRIGATORIA'!F$11</f>
        <v>0</v>
      </c>
    </row>
    <row r="295" spans="1:27" hidden="1" x14ac:dyDescent="0.35">
      <c r="A295" s="497">
        <f>+'409-VACINAÇÃO OBRIGATORIA'!C115</f>
        <v>0</v>
      </c>
      <c r="B295" s="497">
        <f>+'409-VACINAÇÃO OBRIGATORIA'!G115</f>
        <v>0</v>
      </c>
      <c r="C295" s="500" t="e">
        <f>IFERROR(IFERROR(VLOOKUP('409-VACINAÇÃO OBRIGATORIA'!AH$23,localidades,2,FALSE),VLOOKUP('409-VACINAÇÃO OBRIGATORIA'!AQ$6,localidades,2,FALSE)),VLOOKUP('409-VACINAÇÃO OBRIGATORIA'!AQ$5,district_codes,2,FALSE))</f>
        <v>#N/A</v>
      </c>
      <c r="D295" s="497">
        <f>+'409-VACINAÇÃO OBRIGATORIA'!AP115</f>
        <v>0</v>
      </c>
      <c r="E295" s="498">
        <f>+'409-VACINAÇÃO OBRIGATORIA'!L115</f>
        <v>0</v>
      </c>
      <c r="F295" s="499">
        <f>+'409-VACINAÇÃO OBRIGATORIA'!N115</f>
        <v>0</v>
      </c>
      <c r="G295" s="498"/>
      <c r="H295" s="498" t="s">
        <v>3127</v>
      </c>
      <c r="I295" s="498" t="e">
        <f>IFERROR(VLOOKUP('409-VACINAÇÃO OBRIGATORIA'!AQ$6,localidades,2,FALSE),VLOOKUP('409-VACINAÇÃO OBRIGATORIA'!AQ$5,district_codes,2,FALSE))</f>
        <v>#N/A</v>
      </c>
      <c r="J295" s="633">
        <f>+'409-VACINAÇÃO OBRIGATORIA'!AW$11</f>
        <v>0</v>
      </c>
      <c r="K295" s="498">
        <f>+'409-VACINAÇÃO OBRIGATORIA'!AD115</f>
        <v>0</v>
      </c>
      <c r="L295" s="498">
        <f>+'409-VACINAÇÃO OBRIGATORIA'!AG115</f>
        <v>0</v>
      </c>
      <c r="M295" s="499">
        <f>+'409-VACINAÇÃO OBRIGATORIA'!V115</f>
        <v>0</v>
      </c>
      <c r="N295" s="499"/>
      <c r="O295" s="499"/>
      <c r="P295" s="499"/>
      <c r="Q295" s="499"/>
      <c r="R295" s="499"/>
      <c r="S295" s="499"/>
      <c r="T295" s="497"/>
      <c r="U295" s="497"/>
      <c r="V295" s="497" t="str">
        <f t="shared" si="6"/>
        <v>Vacinação Obrigatória</v>
      </c>
      <c r="Y295" s="494">
        <f>+'409-VACINAÇÃO OBRIGATORIA'!$AQ$3</f>
        <v>0</v>
      </c>
      <c r="Z295" s="493">
        <f>+'409-VACINAÇÃO OBRIGATORIA'!A$11</f>
        <v>0</v>
      </c>
      <c r="AA295" s="493">
        <f>+'409-VACINAÇÃO OBRIGATORIA'!F$11</f>
        <v>0</v>
      </c>
    </row>
    <row r="296" spans="1:27" hidden="1" x14ac:dyDescent="0.35">
      <c r="A296" s="497">
        <f>+'409-VACINAÇÃO OBRIGATORIA'!C116</f>
        <v>0</v>
      </c>
      <c r="B296" s="497">
        <f>+'409-VACINAÇÃO OBRIGATORIA'!G116</f>
        <v>0</v>
      </c>
      <c r="C296" s="500" t="e">
        <f>IFERROR(IFERROR(VLOOKUP('409-VACINAÇÃO OBRIGATORIA'!AH$23,localidades,2,FALSE),VLOOKUP('409-VACINAÇÃO OBRIGATORIA'!AQ$6,localidades,2,FALSE)),VLOOKUP('409-VACINAÇÃO OBRIGATORIA'!AQ$5,district_codes,2,FALSE))</f>
        <v>#N/A</v>
      </c>
      <c r="D296" s="497">
        <f>+'409-VACINAÇÃO OBRIGATORIA'!AP116</f>
        <v>0</v>
      </c>
      <c r="E296" s="498">
        <f>+'409-VACINAÇÃO OBRIGATORIA'!L116</f>
        <v>0</v>
      </c>
      <c r="F296" s="499">
        <f>+'409-VACINAÇÃO OBRIGATORIA'!N116</f>
        <v>0</v>
      </c>
      <c r="G296" s="498"/>
      <c r="H296" s="498" t="s">
        <v>3127</v>
      </c>
      <c r="I296" s="498" t="e">
        <f>IFERROR(VLOOKUP('409-VACINAÇÃO OBRIGATORIA'!AQ$6,localidades,2,FALSE),VLOOKUP('409-VACINAÇÃO OBRIGATORIA'!AQ$5,district_codes,2,FALSE))</f>
        <v>#N/A</v>
      </c>
      <c r="J296" s="633">
        <f>+'409-VACINAÇÃO OBRIGATORIA'!AW$11</f>
        <v>0</v>
      </c>
      <c r="K296" s="498">
        <f>+'409-VACINAÇÃO OBRIGATORIA'!AD116</f>
        <v>0</v>
      </c>
      <c r="L296" s="498">
        <f>+'409-VACINAÇÃO OBRIGATORIA'!AG116</f>
        <v>0</v>
      </c>
      <c r="M296" s="499">
        <f>+'409-VACINAÇÃO OBRIGATORIA'!V116</f>
        <v>0</v>
      </c>
      <c r="N296" s="499"/>
      <c r="O296" s="499"/>
      <c r="P296" s="499"/>
      <c r="Q296" s="499"/>
      <c r="R296" s="499"/>
      <c r="S296" s="499"/>
      <c r="T296" s="497"/>
      <c r="U296" s="497"/>
      <c r="V296" s="497" t="str">
        <f t="shared" si="6"/>
        <v>Vacinação Obrigatória</v>
      </c>
      <c r="Y296" s="494">
        <f>+'409-VACINAÇÃO OBRIGATORIA'!$AQ$3</f>
        <v>0</v>
      </c>
      <c r="Z296" s="493">
        <f>+'409-VACINAÇÃO OBRIGATORIA'!A$11</f>
        <v>0</v>
      </c>
      <c r="AA296" s="493">
        <f>+'409-VACINAÇÃO OBRIGATORIA'!F$11</f>
        <v>0</v>
      </c>
    </row>
    <row r="297" spans="1:27" hidden="1" x14ac:dyDescent="0.35">
      <c r="A297" s="497">
        <f>+'409-VACINAÇÃO OBRIGATORIA'!C117</f>
        <v>0</v>
      </c>
      <c r="B297" s="497">
        <f>+'409-VACINAÇÃO OBRIGATORIA'!G117</f>
        <v>0</v>
      </c>
      <c r="C297" s="500" t="e">
        <f>IFERROR(IFERROR(VLOOKUP('409-VACINAÇÃO OBRIGATORIA'!AH$23,localidades,2,FALSE),VLOOKUP('409-VACINAÇÃO OBRIGATORIA'!AQ$6,localidades,2,FALSE)),VLOOKUP('409-VACINAÇÃO OBRIGATORIA'!AQ$5,district_codes,2,FALSE))</f>
        <v>#N/A</v>
      </c>
      <c r="D297" s="497">
        <f>+'409-VACINAÇÃO OBRIGATORIA'!AP117</f>
        <v>0</v>
      </c>
      <c r="E297" s="498">
        <f>+'409-VACINAÇÃO OBRIGATORIA'!L117</f>
        <v>0</v>
      </c>
      <c r="F297" s="499">
        <f>+'409-VACINAÇÃO OBRIGATORIA'!N117</f>
        <v>0</v>
      </c>
      <c r="G297" s="498"/>
      <c r="H297" s="498" t="s">
        <v>3127</v>
      </c>
      <c r="I297" s="498" t="e">
        <f>IFERROR(VLOOKUP('409-VACINAÇÃO OBRIGATORIA'!AQ$6,localidades,2,FALSE),VLOOKUP('409-VACINAÇÃO OBRIGATORIA'!AQ$5,district_codes,2,FALSE))</f>
        <v>#N/A</v>
      </c>
      <c r="J297" s="633">
        <f>+'409-VACINAÇÃO OBRIGATORIA'!AW$11</f>
        <v>0</v>
      </c>
      <c r="K297" s="498">
        <f>+'409-VACINAÇÃO OBRIGATORIA'!AD117</f>
        <v>0</v>
      </c>
      <c r="L297" s="498">
        <f>+'409-VACINAÇÃO OBRIGATORIA'!AG117</f>
        <v>0</v>
      </c>
      <c r="M297" s="499">
        <f>+'409-VACINAÇÃO OBRIGATORIA'!V117</f>
        <v>0</v>
      </c>
      <c r="N297" s="499"/>
      <c r="O297" s="499"/>
      <c r="P297" s="499"/>
      <c r="Q297" s="499"/>
      <c r="R297" s="499"/>
      <c r="S297" s="499"/>
      <c r="T297" s="497"/>
      <c r="U297" s="497"/>
      <c r="V297" s="497" t="str">
        <f t="shared" si="6"/>
        <v>Vacinação Obrigatória</v>
      </c>
      <c r="Y297" s="494">
        <f>+'409-VACINAÇÃO OBRIGATORIA'!$AQ$3</f>
        <v>0</v>
      </c>
      <c r="Z297" s="493">
        <f>+'409-VACINAÇÃO OBRIGATORIA'!A$11</f>
        <v>0</v>
      </c>
      <c r="AA297" s="493">
        <f>+'409-VACINAÇÃO OBRIGATORIA'!F$11</f>
        <v>0</v>
      </c>
    </row>
    <row r="298" spans="1:27" hidden="1" x14ac:dyDescent="0.35">
      <c r="A298" s="497">
        <f>+'409-VACINAÇÃO OBRIGATORIA'!C118</f>
        <v>0</v>
      </c>
      <c r="B298" s="497">
        <f>+'409-VACINAÇÃO OBRIGATORIA'!G118</f>
        <v>0</v>
      </c>
      <c r="C298" s="500" t="e">
        <f>IFERROR(IFERROR(VLOOKUP('409-VACINAÇÃO OBRIGATORIA'!AH$23,localidades,2,FALSE),VLOOKUP('409-VACINAÇÃO OBRIGATORIA'!AQ$6,localidades,2,FALSE)),VLOOKUP('409-VACINAÇÃO OBRIGATORIA'!AQ$5,district_codes,2,FALSE))</f>
        <v>#N/A</v>
      </c>
      <c r="D298" s="497">
        <f>+'409-VACINAÇÃO OBRIGATORIA'!AP118</f>
        <v>0</v>
      </c>
      <c r="E298" s="498">
        <f>+'409-VACINAÇÃO OBRIGATORIA'!L118</f>
        <v>0</v>
      </c>
      <c r="F298" s="499">
        <f>+'409-VACINAÇÃO OBRIGATORIA'!N118</f>
        <v>0</v>
      </c>
      <c r="G298" s="498"/>
      <c r="H298" s="498" t="s">
        <v>3127</v>
      </c>
      <c r="I298" s="498" t="e">
        <f>IFERROR(VLOOKUP('409-VACINAÇÃO OBRIGATORIA'!AQ$6,localidades,2,FALSE),VLOOKUP('409-VACINAÇÃO OBRIGATORIA'!AQ$5,district_codes,2,FALSE))</f>
        <v>#N/A</v>
      </c>
      <c r="J298" s="633">
        <f>+'409-VACINAÇÃO OBRIGATORIA'!AW$11</f>
        <v>0</v>
      </c>
      <c r="K298" s="498">
        <f>+'409-VACINAÇÃO OBRIGATORIA'!AD118</f>
        <v>0</v>
      </c>
      <c r="L298" s="498">
        <f>+'409-VACINAÇÃO OBRIGATORIA'!AG118</f>
        <v>0</v>
      </c>
      <c r="M298" s="499">
        <f>+'409-VACINAÇÃO OBRIGATORIA'!V118</f>
        <v>0</v>
      </c>
      <c r="N298" s="499"/>
      <c r="O298" s="499"/>
      <c r="P298" s="499"/>
      <c r="Q298" s="499"/>
      <c r="R298" s="499"/>
      <c r="S298" s="499"/>
      <c r="T298" s="497"/>
      <c r="U298" s="497"/>
      <c r="V298" s="497" t="str">
        <f t="shared" si="6"/>
        <v>Vacinação Obrigatória</v>
      </c>
      <c r="Y298" s="494">
        <f>+'409-VACINAÇÃO OBRIGATORIA'!$AQ$3</f>
        <v>0</v>
      </c>
      <c r="Z298" s="493">
        <f>+'409-VACINAÇÃO OBRIGATORIA'!A$11</f>
        <v>0</v>
      </c>
      <c r="AA298" s="493">
        <f>+'409-VACINAÇÃO OBRIGATORIA'!F$11</f>
        <v>0</v>
      </c>
    </row>
    <row r="299" spans="1:27" hidden="1" x14ac:dyDescent="0.35">
      <c r="A299" s="497">
        <f>+'409-VACINAÇÃO OBRIGATORIA'!C119</f>
        <v>0</v>
      </c>
      <c r="B299" s="497">
        <f>+'409-VACINAÇÃO OBRIGATORIA'!G119</f>
        <v>0</v>
      </c>
      <c r="C299" s="500" t="e">
        <f>IFERROR(IFERROR(VLOOKUP('409-VACINAÇÃO OBRIGATORIA'!AH$23,localidades,2,FALSE),VLOOKUP('409-VACINAÇÃO OBRIGATORIA'!AQ$6,localidades,2,FALSE)),VLOOKUP('409-VACINAÇÃO OBRIGATORIA'!AQ$5,district_codes,2,FALSE))</f>
        <v>#N/A</v>
      </c>
      <c r="D299" s="497">
        <f>+'409-VACINAÇÃO OBRIGATORIA'!AP119</f>
        <v>0</v>
      </c>
      <c r="E299" s="498">
        <f>+'409-VACINAÇÃO OBRIGATORIA'!L119</f>
        <v>0</v>
      </c>
      <c r="F299" s="499">
        <f>+'409-VACINAÇÃO OBRIGATORIA'!N119</f>
        <v>0</v>
      </c>
      <c r="G299" s="498"/>
      <c r="H299" s="498" t="s">
        <v>3127</v>
      </c>
      <c r="I299" s="498" t="e">
        <f>IFERROR(VLOOKUP('409-VACINAÇÃO OBRIGATORIA'!AQ$6,localidades,2,FALSE),VLOOKUP('409-VACINAÇÃO OBRIGATORIA'!AQ$5,district_codes,2,FALSE))</f>
        <v>#N/A</v>
      </c>
      <c r="J299" s="633">
        <f>+'409-VACINAÇÃO OBRIGATORIA'!AW$11</f>
        <v>0</v>
      </c>
      <c r="K299" s="498">
        <f>+'409-VACINAÇÃO OBRIGATORIA'!AD119</f>
        <v>0</v>
      </c>
      <c r="L299" s="498">
        <f>+'409-VACINAÇÃO OBRIGATORIA'!AG119</f>
        <v>0</v>
      </c>
      <c r="M299" s="499">
        <f>+'409-VACINAÇÃO OBRIGATORIA'!V119</f>
        <v>0</v>
      </c>
      <c r="N299" s="499"/>
      <c r="O299" s="499"/>
      <c r="P299" s="499"/>
      <c r="Q299" s="499"/>
      <c r="R299" s="499"/>
      <c r="S299" s="499"/>
      <c r="T299" s="497"/>
      <c r="U299" s="497"/>
      <c r="V299" s="497" t="str">
        <f t="shared" si="6"/>
        <v>Vacinação Obrigatória</v>
      </c>
      <c r="Y299" s="494">
        <f>+'409-VACINAÇÃO OBRIGATORIA'!$AQ$3</f>
        <v>0</v>
      </c>
      <c r="Z299" s="493">
        <f>+'409-VACINAÇÃO OBRIGATORIA'!A$11</f>
        <v>0</v>
      </c>
      <c r="AA299" s="493">
        <f>+'409-VACINAÇÃO OBRIGATORIA'!F$11</f>
        <v>0</v>
      </c>
    </row>
    <row r="300" spans="1:27" hidden="1" x14ac:dyDescent="0.35">
      <c r="A300" s="497">
        <f>+'409-VACINAÇÃO OBRIGATORIA'!C120</f>
        <v>0</v>
      </c>
      <c r="B300" s="497">
        <f>+'409-VACINAÇÃO OBRIGATORIA'!G120</f>
        <v>0</v>
      </c>
      <c r="C300" s="500" t="e">
        <f>IFERROR(IFERROR(VLOOKUP('409-VACINAÇÃO OBRIGATORIA'!AH$23,localidades,2,FALSE),VLOOKUP('409-VACINAÇÃO OBRIGATORIA'!AQ$6,localidades,2,FALSE)),VLOOKUP('409-VACINAÇÃO OBRIGATORIA'!AQ$5,district_codes,2,FALSE))</f>
        <v>#N/A</v>
      </c>
      <c r="D300" s="497">
        <f>+'409-VACINAÇÃO OBRIGATORIA'!AP120</f>
        <v>0</v>
      </c>
      <c r="E300" s="498">
        <f>+'409-VACINAÇÃO OBRIGATORIA'!L120</f>
        <v>0</v>
      </c>
      <c r="F300" s="499">
        <f>+'409-VACINAÇÃO OBRIGATORIA'!N120</f>
        <v>0</v>
      </c>
      <c r="G300" s="498"/>
      <c r="H300" s="498" t="s">
        <v>3127</v>
      </c>
      <c r="I300" s="498" t="e">
        <f>IFERROR(VLOOKUP('409-VACINAÇÃO OBRIGATORIA'!AQ$6,localidades,2,FALSE),VLOOKUP('409-VACINAÇÃO OBRIGATORIA'!AQ$5,district_codes,2,FALSE))</f>
        <v>#N/A</v>
      </c>
      <c r="J300" s="633">
        <f>+'409-VACINAÇÃO OBRIGATORIA'!AW$11</f>
        <v>0</v>
      </c>
      <c r="K300" s="498">
        <f>+'409-VACINAÇÃO OBRIGATORIA'!AD120</f>
        <v>0</v>
      </c>
      <c r="L300" s="498">
        <f>+'409-VACINAÇÃO OBRIGATORIA'!AG120</f>
        <v>0</v>
      </c>
      <c r="M300" s="499">
        <f>+'409-VACINAÇÃO OBRIGATORIA'!V120</f>
        <v>0</v>
      </c>
      <c r="N300" s="499"/>
      <c r="O300" s="499"/>
      <c r="P300" s="499"/>
      <c r="Q300" s="499"/>
      <c r="R300" s="499"/>
      <c r="S300" s="499"/>
      <c r="T300" s="497"/>
      <c r="U300" s="497"/>
      <c r="V300" s="497" t="str">
        <f t="shared" si="6"/>
        <v>Vacinação Obrigatória</v>
      </c>
      <c r="Y300" s="494">
        <f>+'409-VACINAÇÃO OBRIGATORIA'!$AQ$3</f>
        <v>0</v>
      </c>
      <c r="Z300" s="493">
        <f>+'409-VACINAÇÃO OBRIGATORIA'!A$11</f>
        <v>0</v>
      </c>
      <c r="AA300" s="493">
        <f>+'409-VACINAÇÃO OBRIGATORIA'!F$11</f>
        <v>0</v>
      </c>
    </row>
    <row r="301" spans="1:27" hidden="1" x14ac:dyDescent="0.35">
      <c r="A301" s="497">
        <f>+'409-VACINAÇÃO OBRIGATORIA'!C121</f>
        <v>0</v>
      </c>
      <c r="B301" s="497">
        <f>+'409-VACINAÇÃO OBRIGATORIA'!G121</f>
        <v>0</v>
      </c>
      <c r="C301" s="500" t="e">
        <f>IFERROR(IFERROR(VLOOKUP('409-VACINAÇÃO OBRIGATORIA'!AH$23,localidades,2,FALSE),VLOOKUP('409-VACINAÇÃO OBRIGATORIA'!AQ$6,localidades,2,FALSE)),VLOOKUP('409-VACINAÇÃO OBRIGATORIA'!AQ$5,district_codes,2,FALSE))</f>
        <v>#N/A</v>
      </c>
      <c r="D301" s="497">
        <f>+'409-VACINAÇÃO OBRIGATORIA'!AP121</f>
        <v>0</v>
      </c>
      <c r="E301" s="498">
        <f>+'409-VACINAÇÃO OBRIGATORIA'!L121</f>
        <v>0</v>
      </c>
      <c r="F301" s="499">
        <f>+'409-VACINAÇÃO OBRIGATORIA'!N121</f>
        <v>0</v>
      </c>
      <c r="G301" s="498"/>
      <c r="H301" s="498" t="s">
        <v>3127</v>
      </c>
      <c r="I301" s="498" t="e">
        <f>IFERROR(VLOOKUP('409-VACINAÇÃO OBRIGATORIA'!AQ$6,localidades,2,FALSE),VLOOKUP('409-VACINAÇÃO OBRIGATORIA'!AQ$5,district_codes,2,FALSE))</f>
        <v>#N/A</v>
      </c>
      <c r="J301" s="633">
        <f>+'409-VACINAÇÃO OBRIGATORIA'!AW$11</f>
        <v>0</v>
      </c>
      <c r="K301" s="498">
        <f>+'409-VACINAÇÃO OBRIGATORIA'!AD121</f>
        <v>0</v>
      </c>
      <c r="L301" s="498">
        <f>+'409-VACINAÇÃO OBRIGATORIA'!AG121</f>
        <v>0</v>
      </c>
      <c r="M301" s="499">
        <f>+'409-VACINAÇÃO OBRIGATORIA'!V121</f>
        <v>0</v>
      </c>
      <c r="N301" s="499"/>
      <c r="O301" s="499"/>
      <c r="P301" s="499"/>
      <c r="Q301" s="499"/>
      <c r="R301" s="499"/>
      <c r="S301" s="499"/>
      <c r="T301" s="497"/>
      <c r="U301" s="497"/>
      <c r="V301" s="497" t="str">
        <f t="shared" si="6"/>
        <v>Vacinação Obrigatória</v>
      </c>
      <c r="Y301" s="494">
        <f>+'409-VACINAÇÃO OBRIGATORIA'!$AQ$3</f>
        <v>0</v>
      </c>
      <c r="Z301" s="493">
        <f>+'409-VACINAÇÃO OBRIGATORIA'!A$11</f>
        <v>0</v>
      </c>
      <c r="AA301" s="493">
        <f>+'409-VACINAÇÃO OBRIGATORIA'!F$11</f>
        <v>0</v>
      </c>
    </row>
    <row r="302" spans="1:27" hidden="1" x14ac:dyDescent="0.35">
      <c r="A302" s="497">
        <f>+'409-VACINAÇÃO OBRIGATORIA'!C122</f>
        <v>0</v>
      </c>
      <c r="B302" s="497">
        <f>+'409-VACINAÇÃO OBRIGATORIA'!G122</f>
        <v>0</v>
      </c>
      <c r="C302" s="500" t="e">
        <f>IFERROR(IFERROR(VLOOKUP('409-VACINAÇÃO OBRIGATORIA'!AH$23,localidades,2,FALSE),VLOOKUP('409-VACINAÇÃO OBRIGATORIA'!AQ$6,localidades,2,FALSE)),VLOOKUP('409-VACINAÇÃO OBRIGATORIA'!AQ$5,district_codes,2,FALSE))</f>
        <v>#N/A</v>
      </c>
      <c r="D302" s="497">
        <f>+'409-VACINAÇÃO OBRIGATORIA'!AP122</f>
        <v>0</v>
      </c>
      <c r="E302" s="498">
        <f>+'409-VACINAÇÃO OBRIGATORIA'!L122</f>
        <v>0</v>
      </c>
      <c r="F302" s="499">
        <f>+'409-VACINAÇÃO OBRIGATORIA'!N122</f>
        <v>0</v>
      </c>
      <c r="G302" s="498"/>
      <c r="H302" s="498" t="s">
        <v>3127</v>
      </c>
      <c r="I302" s="498" t="e">
        <f>IFERROR(VLOOKUP('409-VACINAÇÃO OBRIGATORIA'!AQ$6,localidades,2,FALSE),VLOOKUP('409-VACINAÇÃO OBRIGATORIA'!AQ$5,district_codes,2,FALSE))</f>
        <v>#N/A</v>
      </c>
      <c r="J302" s="633">
        <f>+'409-VACINAÇÃO OBRIGATORIA'!AW$11</f>
        <v>0</v>
      </c>
      <c r="K302" s="498">
        <f>+'409-VACINAÇÃO OBRIGATORIA'!AD122</f>
        <v>0</v>
      </c>
      <c r="L302" s="498">
        <f>+'409-VACINAÇÃO OBRIGATORIA'!AG122</f>
        <v>0</v>
      </c>
      <c r="M302" s="499">
        <f>+'409-VACINAÇÃO OBRIGATORIA'!V122</f>
        <v>0</v>
      </c>
      <c r="N302" s="499"/>
      <c r="O302" s="499"/>
      <c r="P302" s="499"/>
      <c r="Q302" s="499"/>
      <c r="R302" s="499"/>
      <c r="S302" s="499"/>
      <c r="T302" s="497"/>
      <c r="U302" s="497"/>
      <c r="V302" s="497" t="str">
        <f t="shared" si="6"/>
        <v>Vacinação Obrigatória</v>
      </c>
      <c r="Y302" s="494">
        <f>+'409-VACINAÇÃO OBRIGATORIA'!$AQ$3</f>
        <v>0</v>
      </c>
      <c r="Z302" s="493">
        <f>+'409-VACINAÇÃO OBRIGATORIA'!A$11</f>
        <v>0</v>
      </c>
      <c r="AA302" s="493">
        <f>+'409-VACINAÇÃO OBRIGATORIA'!F$11</f>
        <v>0</v>
      </c>
    </row>
    <row r="303" spans="1:27" hidden="1" x14ac:dyDescent="0.35">
      <c r="A303" s="497">
        <f>+'409-VACINAÇÃO OBRIGATORIA'!C123</f>
        <v>0</v>
      </c>
      <c r="B303" s="497">
        <f>+'409-VACINAÇÃO OBRIGATORIA'!G123</f>
        <v>0</v>
      </c>
      <c r="C303" s="500" t="e">
        <f>IFERROR(IFERROR(VLOOKUP('409-VACINAÇÃO OBRIGATORIA'!AH$23,localidades,2,FALSE),VLOOKUP('409-VACINAÇÃO OBRIGATORIA'!AQ$6,localidades,2,FALSE)),VLOOKUP('409-VACINAÇÃO OBRIGATORIA'!AQ$5,district_codes,2,FALSE))</f>
        <v>#N/A</v>
      </c>
      <c r="D303" s="497">
        <f>+'409-VACINAÇÃO OBRIGATORIA'!AP123</f>
        <v>0</v>
      </c>
      <c r="E303" s="498">
        <f>+'409-VACINAÇÃO OBRIGATORIA'!L123</f>
        <v>0</v>
      </c>
      <c r="F303" s="499">
        <f>+'409-VACINAÇÃO OBRIGATORIA'!N123</f>
        <v>0</v>
      </c>
      <c r="G303" s="498"/>
      <c r="H303" s="498" t="s">
        <v>3127</v>
      </c>
      <c r="I303" s="498" t="e">
        <f>IFERROR(VLOOKUP('409-VACINAÇÃO OBRIGATORIA'!AQ$6,localidades,2,FALSE),VLOOKUP('409-VACINAÇÃO OBRIGATORIA'!AQ$5,district_codes,2,FALSE))</f>
        <v>#N/A</v>
      </c>
      <c r="J303" s="633">
        <f>+'409-VACINAÇÃO OBRIGATORIA'!AW$11</f>
        <v>0</v>
      </c>
      <c r="K303" s="498">
        <f>+'409-VACINAÇÃO OBRIGATORIA'!AD123</f>
        <v>0</v>
      </c>
      <c r="L303" s="498">
        <f>+'409-VACINAÇÃO OBRIGATORIA'!AG123</f>
        <v>0</v>
      </c>
      <c r="M303" s="499">
        <f>+'409-VACINAÇÃO OBRIGATORIA'!V123</f>
        <v>0</v>
      </c>
      <c r="N303" s="499"/>
      <c r="O303" s="499"/>
      <c r="P303" s="499"/>
      <c r="Q303" s="499"/>
      <c r="R303" s="499"/>
      <c r="S303" s="499"/>
      <c r="T303" s="497"/>
      <c r="U303" s="497"/>
      <c r="V303" s="497" t="str">
        <f t="shared" si="6"/>
        <v>Vacinação Obrigatória</v>
      </c>
      <c r="Y303" s="494">
        <f>+'409-VACINAÇÃO OBRIGATORIA'!$AQ$3</f>
        <v>0</v>
      </c>
      <c r="Z303" s="493">
        <f>+'409-VACINAÇÃO OBRIGATORIA'!A$11</f>
        <v>0</v>
      </c>
      <c r="AA303" s="493">
        <f>+'409-VACINAÇÃO OBRIGATORIA'!F$11</f>
        <v>0</v>
      </c>
    </row>
    <row r="304" spans="1:27" hidden="1" x14ac:dyDescent="0.35">
      <c r="A304" s="497">
        <f>+'409-VACINAÇÃO OBRIGATORIA'!C124</f>
        <v>0</v>
      </c>
      <c r="B304" s="497">
        <f>+'409-VACINAÇÃO OBRIGATORIA'!G124</f>
        <v>0</v>
      </c>
      <c r="C304" s="500" t="e">
        <f>IFERROR(IFERROR(VLOOKUP('409-VACINAÇÃO OBRIGATORIA'!AH$23,localidades,2,FALSE),VLOOKUP('409-VACINAÇÃO OBRIGATORIA'!AQ$6,localidades,2,FALSE)),VLOOKUP('409-VACINAÇÃO OBRIGATORIA'!AQ$5,district_codes,2,FALSE))</f>
        <v>#N/A</v>
      </c>
      <c r="D304" s="497">
        <f>+'409-VACINAÇÃO OBRIGATORIA'!AP124</f>
        <v>0</v>
      </c>
      <c r="E304" s="498">
        <f>+'409-VACINAÇÃO OBRIGATORIA'!L124</f>
        <v>0</v>
      </c>
      <c r="F304" s="499">
        <f>+'409-VACINAÇÃO OBRIGATORIA'!N124</f>
        <v>0</v>
      </c>
      <c r="G304" s="498"/>
      <c r="H304" s="498" t="s">
        <v>3127</v>
      </c>
      <c r="I304" s="498" t="e">
        <f>IFERROR(VLOOKUP('409-VACINAÇÃO OBRIGATORIA'!AQ$6,localidades,2,FALSE),VLOOKUP('409-VACINAÇÃO OBRIGATORIA'!AQ$5,district_codes,2,FALSE))</f>
        <v>#N/A</v>
      </c>
      <c r="J304" s="633">
        <f>+'409-VACINAÇÃO OBRIGATORIA'!AW$11</f>
        <v>0</v>
      </c>
      <c r="K304" s="498">
        <f>+'409-VACINAÇÃO OBRIGATORIA'!AD124</f>
        <v>0</v>
      </c>
      <c r="L304" s="498">
        <f>+'409-VACINAÇÃO OBRIGATORIA'!AG124</f>
        <v>0</v>
      </c>
      <c r="M304" s="499">
        <f>+'409-VACINAÇÃO OBRIGATORIA'!V124</f>
        <v>0</v>
      </c>
      <c r="N304" s="499"/>
      <c r="O304" s="499"/>
      <c r="P304" s="499"/>
      <c r="Q304" s="499"/>
      <c r="R304" s="499"/>
      <c r="S304" s="499"/>
      <c r="T304" s="497"/>
      <c r="U304" s="497"/>
      <c r="V304" s="497" t="str">
        <f t="shared" si="6"/>
        <v>Vacinação Obrigatória</v>
      </c>
      <c r="Y304" s="494">
        <f>+'409-VACINAÇÃO OBRIGATORIA'!$AQ$3</f>
        <v>0</v>
      </c>
      <c r="Z304" s="493">
        <f>+'409-VACINAÇÃO OBRIGATORIA'!A$11</f>
        <v>0</v>
      </c>
      <c r="AA304" s="493">
        <f>+'409-VACINAÇÃO OBRIGATORIA'!F$11</f>
        <v>0</v>
      </c>
    </row>
    <row r="305" spans="1:27" hidden="1" x14ac:dyDescent="0.35">
      <c r="A305" s="497">
        <f>+'409-VACINAÇÃO OBRIGATORIA'!C125</f>
        <v>0</v>
      </c>
      <c r="B305" s="497">
        <f>+'409-VACINAÇÃO OBRIGATORIA'!G125</f>
        <v>0</v>
      </c>
      <c r="C305" s="500" t="e">
        <f>IFERROR(IFERROR(VLOOKUP('409-VACINAÇÃO OBRIGATORIA'!AH$23,localidades,2,FALSE),VLOOKUP('409-VACINAÇÃO OBRIGATORIA'!AQ$6,localidades,2,FALSE)),VLOOKUP('409-VACINAÇÃO OBRIGATORIA'!AQ$5,district_codes,2,FALSE))</f>
        <v>#N/A</v>
      </c>
      <c r="D305" s="497">
        <f>+'409-VACINAÇÃO OBRIGATORIA'!AP125</f>
        <v>0</v>
      </c>
      <c r="E305" s="498">
        <f>+'409-VACINAÇÃO OBRIGATORIA'!L125</f>
        <v>0</v>
      </c>
      <c r="F305" s="499">
        <f>+'409-VACINAÇÃO OBRIGATORIA'!N125</f>
        <v>0</v>
      </c>
      <c r="G305" s="498"/>
      <c r="H305" s="498" t="s">
        <v>3127</v>
      </c>
      <c r="I305" s="498" t="e">
        <f>IFERROR(VLOOKUP('409-VACINAÇÃO OBRIGATORIA'!AQ$6,localidades,2,FALSE),VLOOKUP('409-VACINAÇÃO OBRIGATORIA'!AQ$5,district_codes,2,FALSE))</f>
        <v>#N/A</v>
      </c>
      <c r="J305" s="633">
        <f>+'409-VACINAÇÃO OBRIGATORIA'!AW$11</f>
        <v>0</v>
      </c>
      <c r="K305" s="498">
        <f>+'409-VACINAÇÃO OBRIGATORIA'!AD125</f>
        <v>0</v>
      </c>
      <c r="L305" s="498">
        <f>+'409-VACINAÇÃO OBRIGATORIA'!AG125</f>
        <v>0</v>
      </c>
      <c r="M305" s="499">
        <f>+'409-VACINAÇÃO OBRIGATORIA'!V125</f>
        <v>0</v>
      </c>
      <c r="N305" s="499"/>
      <c r="O305" s="499"/>
      <c r="P305" s="499"/>
      <c r="Q305" s="499"/>
      <c r="R305" s="499"/>
      <c r="S305" s="499"/>
      <c r="T305" s="497"/>
      <c r="U305" s="497"/>
      <c r="V305" s="497" t="str">
        <f t="shared" si="6"/>
        <v>Vacinação Obrigatória</v>
      </c>
      <c r="Y305" s="494">
        <f>+'409-VACINAÇÃO OBRIGATORIA'!$AQ$3</f>
        <v>0</v>
      </c>
      <c r="Z305" s="493">
        <f>+'409-VACINAÇÃO OBRIGATORIA'!A$11</f>
        <v>0</v>
      </c>
      <c r="AA305" s="493">
        <f>+'409-VACINAÇÃO OBRIGATORIA'!F$11</f>
        <v>0</v>
      </c>
    </row>
    <row r="306" spans="1:27" hidden="1" x14ac:dyDescent="0.35">
      <c r="A306" s="497">
        <f>+'409-VACINAÇÃO OBRIGATORIA'!C126</f>
        <v>0</v>
      </c>
      <c r="B306" s="497">
        <f>+'409-VACINAÇÃO OBRIGATORIA'!G126</f>
        <v>0</v>
      </c>
      <c r="C306" s="500" t="e">
        <f>IFERROR(IFERROR(VLOOKUP('409-VACINAÇÃO OBRIGATORIA'!AH$23,localidades,2,FALSE),VLOOKUP('409-VACINAÇÃO OBRIGATORIA'!AQ$6,localidades,2,FALSE)),VLOOKUP('409-VACINAÇÃO OBRIGATORIA'!AQ$5,district_codes,2,FALSE))</f>
        <v>#N/A</v>
      </c>
      <c r="D306" s="497">
        <f>+'409-VACINAÇÃO OBRIGATORIA'!AP126</f>
        <v>0</v>
      </c>
      <c r="E306" s="498">
        <f>+'409-VACINAÇÃO OBRIGATORIA'!L126</f>
        <v>0</v>
      </c>
      <c r="F306" s="499">
        <f>+'409-VACINAÇÃO OBRIGATORIA'!N126</f>
        <v>0</v>
      </c>
      <c r="G306" s="498"/>
      <c r="H306" s="498" t="s">
        <v>3127</v>
      </c>
      <c r="I306" s="498" t="e">
        <f>IFERROR(VLOOKUP('409-VACINAÇÃO OBRIGATORIA'!AQ$6,localidades,2,FALSE),VLOOKUP('409-VACINAÇÃO OBRIGATORIA'!AQ$5,district_codes,2,FALSE))</f>
        <v>#N/A</v>
      </c>
      <c r="J306" s="633">
        <f>+'409-VACINAÇÃO OBRIGATORIA'!AW$11</f>
        <v>0</v>
      </c>
      <c r="K306" s="498">
        <f>+'409-VACINAÇÃO OBRIGATORIA'!AD126</f>
        <v>0</v>
      </c>
      <c r="L306" s="498">
        <f>+'409-VACINAÇÃO OBRIGATORIA'!AG126</f>
        <v>0</v>
      </c>
      <c r="M306" s="499">
        <f>+'409-VACINAÇÃO OBRIGATORIA'!V126</f>
        <v>0</v>
      </c>
      <c r="N306" s="499"/>
      <c r="O306" s="499"/>
      <c r="P306" s="499"/>
      <c r="Q306" s="499"/>
      <c r="R306" s="499"/>
      <c r="S306" s="499"/>
      <c r="T306" s="497"/>
      <c r="U306" s="497"/>
      <c r="V306" s="497" t="str">
        <f t="shared" si="6"/>
        <v>Vacinação Obrigatória</v>
      </c>
      <c r="Y306" s="494">
        <f>+'409-VACINAÇÃO OBRIGATORIA'!$AQ$3</f>
        <v>0</v>
      </c>
      <c r="Z306" s="493">
        <f>+'409-VACINAÇÃO OBRIGATORIA'!A$11</f>
        <v>0</v>
      </c>
      <c r="AA306" s="493">
        <f>+'409-VACINAÇÃO OBRIGATORIA'!F$11</f>
        <v>0</v>
      </c>
    </row>
    <row r="307" spans="1:27" hidden="1" x14ac:dyDescent="0.35">
      <c r="A307" s="497">
        <f>+'409-VACINAÇÃO OBRIGATORIA'!C127</f>
        <v>0</v>
      </c>
      <c r="B307" s="497">
        <f>+'409-VACINAÇÃO OBRIGATORIA'!G127</f>
        <v>0</v>
      </c>
      <c r="C307" s="500" t="e">
        <f>IFERROR(IFERROR(VLOOKUP('409-VACINAÇÃO OBRIGATORIA'!AH$23,localidades,2,FALSE),VLOOKUP('409-VACINAÇÃO OBRIGATORIA'!AQ$6,localidades,2,FALSE)),VLOOKUP('409-VACINAÇÃO OBRIGATORIA'!AQ$5,district_codes,2,FALSE))</f>
        <v>#N/A</v>
      </c>
      <c r="D307" s="497">
        <f>+'409-VACINAÇÃO OBRIGATORIA'!AP127</f>
        <v>0</v>
      </c>
      <c r="E307" s="498">
        <f>+'409-VACINAÇÃO OBRIGATORIA'!L127</f>
        <v>0</v>
      </c>
      <c r="F307" s="499">
        <f>+'409-VACINAÇÃO OBRIGATORIA'!N127</f>
        <v>0</v>
      </c>
      <c r="G307" s="498"/>
      <c r="H307" s="498" t="s">
        <v>3127</v>
      </c>
      <c r="I307" s="498" t="e">
        <f>IFERROR(VLOOKUP('409-VACINAÇÃO OBRIGATORIA'!AQ$6,localidades,2,FALSE),VLOOKUP('409-VACINAÇÃO OBRIGATORIA'!AQ$5,district_codes,2,FALSE))</f>
        <v>#N/A</v>
      </c>
      <c r="J307" s="633">
        <f>+'409-VACINAÇÃO OBRIGATORIA'!AW$11</f>
        <v>0</v>
      </c>
      <c r="K307" s="498">
        <f>+'409-VACINAÇÃO OBRIGATORIA'!AD127</f>
        <v>0</v>
      </c>
      <c r="L307" s="498">
        <f>+'409-VACINAÇÃO OBRIGATORIA'!AG127</f>
        <v>0</v>
      </c>
      <c r="M307" s="499">
        <f>+'409-VACINAÇÃO OBRIGATORIA'!V127</f>
        <v>0</v>
      </c>
      <c r="N307" s="499"/>
      <c r="O307" s="499"/>
      <c r="P307" s="499"/>
      <c r="Q307" s="499"/>
      <c r="R307" s="499"/>
      <c r="S307" s="499"/>
      <c r="T307" s="497"/>
      <c r="U307" s="497"/>
      <c r="V307" s="497" t="str">
        <f t="shared" si="6"/>
        <v>Vacinação Obrigatória</v>
      </c>
      <c r="Y307" s="494">
        <f>+'409-VACINAÇÃO OBRIGATORIA'!$AQ$3</f>
        <v>0</v>
      </c>
      <c r="Z307" s="493">
        <f>+'409-VACINAÇÃO OBRIGATORIA'!A$11</f>
        <v>0</v>
      </c>
      <c r="AA307" s="493">
        <f>+'409-VACINAÇÃO OBRIGATORIA'!F$11</f>
        <v>0</v>
      </c>
    </row>
    <row r="308" spans="1:27" hidden="1" x14ac:dyDescent="0.35">
      <c r="A308" s="497">
        <f>+'409-VACINAÇÃO OBRIGATORIA'!C128</f>
        <v>0</v>
      </c>
      <c r="B308" s="497">
        <f>+'409-VACINAÇÃO OBRIGATORIA'!G128</f>
        <v>0</v>
      </c>
      <c r="C308" s="500" t="e">
        <f>IFERROR(IFERROR(VLOOKUP('409-VACINAÇÃO OBRIGATORIA'!AH$23,localidades,2,FALSE),VLOOKUP('409-VACINAÇÃO OBRIGATORIA'!AQ$6,localidades,2,FALSE)),VLOOKUP('409-VACINAÇÃO OBRIGATORIA'!AQ$5,district_codes,2,FALSE))</f>
        <v>#N/A</v>
      </c>
      <c r="D308" s="497">
        <f>+'409-VACINAÇÃO OBRIGATORIA'!AP128</f>
        <v>0</v>
      </c>
      <c r="E308" s="498">
        <f>+'409-VACINAÇÃO OBRIGATORIA'!L128</f>
        <v>0</v>
      </c>
      <c r="F308" s="499">
        <f>+'409-VACINAÇÃO OBRIGATORIA'!N128</f>
        <v>0</v>
      </c>
      <c r="G308" s="498"/>
      <c r="H308" s="498" t="s">
        <v>3127</v>
      </c>
      <c r="I308" s="498" t="e">
        <f>IFERROR(VLOOKUP('409-VACINAÇÃO OBRIGATORIA'!AQ$6,localidades,2,FALSE),VLOOKUP('409-VACINAÇÃO OBRIGATORIA'!AQ$5,district_codes,2,FALSE))</f>
        <v>#N/A</v>
      </c>
      <c r="J308" s="633">
        <f>+'409-VACINAÇÃO OBRIGATORIA'!AW$11</f>
        <v>0</v>
      </c>
      <c r="K308" s="498">
        <f>+'409-VACINAÇÃO OBRIGATORIA'!AD128</f>
        <v>0</v>
      </c>
      <c r="L308" s="498">
        <f>+'409-VACINAÇÃO OBRIGATORIA'!AG128</f>
        <v>0</v>
      </c>
      <c r="M308" s="499">
        <f>+'409-VACINAÇÃO OBRIGATORIA'!V128</f>
        <v>0</v>
      </c>
      <c r="N308" s="499"/>
      <c r="O308" s="499"/>
      <c r="P308" s="499"/>
      <c r="Q308" s="499"/>
      <c r="R308" s="499"/>
      <c r="S308" s="499"/>
      <c r="T308" s="497"/>
      <c r="U308" s="497"/>
      <c r="V308" s="497" t="str">
        <f t="shared" si="6"/>
        <v>Vacinação Obrigatória</v>
      </c>
      <c r="Y308" s="494">
        <f>+'409-VACINAÇÃO OBRIGATORIA'!$AQ$3</f>
        <v>0</v>
      </c>
      <c r="Z308" s="493">
        <f>+'409-VACINAÇÃO OBRIGATORIA'!A$11</f>
        <v>0</v>
      </c>
      <c r="AA308" s="493">
        <f>+'409-VACINAÇÃO OBRIGATORIA'!F$11</f>
        <v>0</v>
      </c>
    </row>
    <row r="309" spans="1:27" hidden="1" x14ac:dyDescent="0.35">
      <c r="A309" s="497">
        <f>+'409-VACINAÇÃO OBRIGATORIA'!C129</f>
        <v>0</v>
      </c>
      <c r="B309" s="497">
        <f>+'409-VACINAÇÃO OBRIGATORIA'!G129</f>
        <v>0</v>
      </c>
      <c r="C309" s="500" t="e">
        <f>IFERROR(IFERROR(VLOOKUP('409-VACINAÇÃO OBRIGATORIA'!AH$23,localidades,2,FALSE),VLOOKUP('409-VACINAÇÃO OBRIGATORIA'!AQ$6,localidades,2,FALSE)),VLOOKUP('409-VACINAÇÃO OBRIGATORIA'!AQ$5,district_codes,2,FALSE))</f>
        <v>#N/A</v>
      </c>
      <c r="D309" s="497">
        <f>+'409-VACINAÇÃO OBRIGATORIA'!AP129</f>
        <v>0</v>
      </c>
      <c r="E309" s="498">
        <f>+'409-VACINAÇÃO OBRIGATORIA'!L129</f>
        <v>0</v>
      </c>
      <c r="F309" s="499">
        <f>+'409-VACINAÇÃO OBRIGATORIA'!N129</f>
        <v>0</v>
      </c>
      <c r="G309" s="498"/>
      <c r="H309" s="498" t="s">
        <v>3127</v>
      </c>
      <c r="I309" s="498" t="e">
        <f>IFERROR(VLOOKUP('409-VACINAÇÃO OBRIGATORIA'!AQ$6,localidades,2,FALSE),VLOOKUP('409-VACINAÇÃO OBRIGATORIA'!AQ$5,district_codes,2,FALSE))</f>
        <v>#N/A</v>
      </c>
      <c r="J309" s="633">
        <f>+'409-VACINAÇÃO OBRIGATORIA'!AW$11</f>
        <v>0</v>
      </c>
      <c r="K309" s="498">
        <f>+'409-VACINAÇÃO OBRIGATORIA'!AD129</f>
        <v>0</v>
      </c>
      <c r="L309" s="498">
        <f>+'409-VACINAÇÃO OBRIGATORIA'!AG129</f>
        <v>0</v>
      </c>
      <c r="M309" s="499">
        <f>+'409-VACINAÇÃO OBRIGATORIA'!V129</f>
        <v>0</v>
      </c>
      <c r="N309" s="499"/>
      <c r="O309" s="499"/>
      <c r="P309" s="499"/>
      <c r="Q309" s="499"/>
      <c r="R309" s="499"/>
      <c r="S309" s="499"/>
      <c r="T309" s="497"/>
      <c r="U309" s="497"/>
      <c r="V309" s="497" t="str">
        <f t="shared" si="6"/>
        <v>Vacinação Obrigatória</v>
      </c>
      <c r="Y309" s="494">
        <f>+'409-VACINAÇÃO OBRIGATORIA'!$AQ$3</f>
        <v>0</v>
      </c>
      <c r="Z309" s="493">
        <f>+'409-VACINAÇÃO OBRIGATORIA'!A$11</f>
        <v>0</v>
      </c>
      <c r="AA309" s="493">
        <f>+'409-VACINAÇÃO OBRIGATORIA'!F$11</f>
        <v>0</v>
      </c>
    </row>
    <row r="310" spans="1:27" hidden="1" x14ac:dyDescent="0.35">
      <c r="A310" s="497">
        <f>+'409-VACINAÇÃO OBRIGATORIA'!C130</f>
        <v>0</v>
      </c>
      <c r="B310" s="497">
        <f>+'409-VACINAÇÃO OBRIGATORIA'!G130</f>
        <v>0</v>
      </c>
      <c r="C310" s="500" t="e">
        <f>IFERROR(IFERROR(VLOOKUP('409-VACINAÇÃO OBRIGATORIA'!AH$23,localidades,2,FALSE),VLOOKUP('409-VACINAÇÃO OBRIGATORIA'!AQ$6,localidades,2,FALSE)),VLOOKUP('409-VACINAÇÃO OBRIGATORIA'!AQ$5,district_codes,2,FALSE))</f>
        <v>#N/A</v>
      </c>
      <c r="D310" s="497">
        <f>+'409-VACINAÇÃO OBRIGATORIA'!AP130</f>
        <v>0</v>
      </c>
      <c r="E310" s="498">
        <f>+'409-VACINAÇÃO OBRIGATORIA'!L130</f>
        <v>0</v>
      </c>
      <c r="F310" s="499">
        <f>+'409-VACINAÇÃO OBRIGATORIA'!N130</f>
        <v>0</v>
      </c>
      <c r="G310" s="498"/>
      <c r="H310" s="498" t="s">
        <v>3127</v>
      </c>
      <c r="I310" s="498" t="e">
        <f>IFERROR(VLOOKUP('409-VACINAÇÃO OBRIGATORIA'!AQ$6,localidades,2,FALSE),VLOOKUP('409-VACINAÇÃO OBRIGATORIA'!AQ$5,district_codes,2,FALSE))</f>
        <v>#N/A</v>
      </c>
      <c r="J310" s="633">
        <f>+'409-VACINAÇÃO OBRIGATORIA'!AW$11</f>
        <v>0</v>
      </c>
      <c r="K310" s="498">
        <f>+'409-VACINAÇÃO OBRIGATORIA'!AD130</f>
        <v>0</v>
      </c>
      <c r="L310" s="498">
        <f>+'409-VACINAÇÃO OBRIGATORIA'!AG130</f>
        <v>0</v>
      </c>
      <c r="M310" s="499">
        <f>+'409-VACINAÇÃO OBRIGATORIA'!V130</f>
        <v>0</v>
      </c>
      <c r="N310" s="499"/>
      <c r="O310" s="499"/>
      <c r="P310" s="499"/>
      <c r="Q310" s="499"/>
      <c r="R310" s="499"/>
      <c r="S310" s="499"/>
      <c r="T310" s="497"/>
      <c r="U310" s="497"/>
      <c r="V310" s="497" t="str">
        <f t="shared" si="6"/>
        <v>Vacinação Obrigatória</v>
      </c>
      <c r="Y310" s="494">
        <f>+'409-VACINAÇÃO OBRIGATORIA'!$AQ$3</f>
        <v>0</v>
      </c>
      <c r="Z310" s="493">
        <f>+'409-VACINAÇÃO OBRIGATORIA'!A$11</f>
        <v>0</v>
      </c>
      <c r="AA310" s="493">
        <f>+'409-VACINAÇÃO OBRIGATORIA'!F$11</f>
        <v>0</v>
      </c>
    </row>
    <row r="311" spans="1:27" hidden="1" x14ac:dyDescent="0.35">
      <c r="A311" s="497">
        <f>+'409-VACINAÇÃO OBRIGATORIA'!C131</f>
        <v>0</v>
      </c>
      <c r="B311" s="497">
        <f>+'409-VACINAÇÃO OBRIGATORIA'!G131</f>
        <v>0</v>
      </c>
      <c r="C311" s="500" t="e">
        <f>IFERROR(IFERROR(VLOOKUP('409-VACINAÇÃO OBRIGATORIA'!AH$23,localidades,2,FALSE),VLOOKUP('409-VACINAÇÃO OBRIGATORIA'!AQ$6,localidades,2,FALSE)),VLOOKUP('409-VACINAÇÃO OBRIGATORIA'!AQ$5,district_codes,2,FALSE))</f>
        <v>#N/A</v>
      </c>
      <c r="D311" s="497">
        <f>+'409-VACINAÇÃO OBRIGATORIA'!AP131</f>
        <v>0</v>
      </c>
      <c r="E311" s="498">
        <f>+'409-VACINAÇÃO OBRIGATORIA'!L131</f>
        <v>0</v>
      </c>
      <c r="F311" s="499">
        <f>+'409-VACINAÇÃO OBRIGATORIA'!N131</f>
        <v>0</v>
      </c>
      <c r="G311" s="498"/>
      <c r="H311" s="498" t="s">
        <v>3127</v>
      </c>
      <c r="I311" s="498" t="e">
        <f>IFERROR(VLOOKUP('409-VACINAÇÃO OBRIGATORIA'!AQ$6,localidades,2,FALSE),VLOOKUP('409-VACINAÇÃO OBRIGATORIA'!AQ$5,district_codes,2,FALSE))</f>
        <v>#N/A</v>
      </c>
      <c r="J311" s="633">
        <f>+'409-VACINAÇÃO OBRIGATORIA'!AW$11</f>
        <v>0</v>
      </c>
      <c r="K311" s="498">
        <f>+'409-VACINAÇÃO OBRIGATORIA'!AD131</f>
        <v>0</v>
      </c>
      <c r="L311" s="498">
        <f>+'409-VACINAÇÃO OBRIGATORIA'!AG131</f>
        <v>0</v>
      </c>
      <c r="M311" s="499">
        <f>+'409-VACINAÇÃO OBRIGATORIA'!V131</f>
        <v>0</v>
      </c>
      <c r="N311" s="499"/>
      <c r="O311" s="499"/>
      <c r="P311" s="499"/>
      <c r="Q311" s="499"/>
      <c r="R311" s="499"/>
      <c r="S311" s="499"/>
      <c r="T311" s="497"/>
      <c r="U311" s="497"/>
      <c r="V311" s="497" t="str">
        <f t="shared" si="6"/>
        <v>Vacinação Obrigatória</v>
      </c>
      <c r="Y311" s="494">
        <f>+'409-VACINAÇÃO OBRIGATORIA'!$AQ$3</f>
        <v>0</v>
      </c>
      <c r="Z311" s="493">
        <f>+'409-VACINAÇÃO OBRIGATORIA'!A$11</f>
        <v>0</v>
      </c>
      <c r="AA311" s="493">
        <f>+'409-VACINAÇÃO OBRIGATORIA'!F$11</f>
        <v>0</v>
      </c>
    </row>
    <row r="312" spans="1:27" hidden="1" x14ac:dyDescent="0.35">
      <c r="A312" s="497">
        <f>+'409-VACINAÇÃO OBRIGATORIA'!C132</f>
        <v>0</v>
      </c>
      <c r="B312" s="497">
        <f>+'409-VACINAÇÃO OBRIGATORIA'!G132</f>
        <v>0</v>
      </c>
      <c r="C312" s="500" t="e">
        <f>IFERROR(IFERROR(VLOOKUP('409-VACINAÇÃO OBRIGATORIA'!AH$23,localidades,2,FALSE),VLOOKUP('409-VACINAÇÃO OBRIGATORIA'!AQ$6,localidades,2,FALSE)),VLOOKUP('409-VACINAÇÃO OBRIGATORIA'!AQ$5,district_codes,2,FALSE))</f>
        <v>#N/A</v>
      </c>
      <c r="D312" s="497">
        <f>+'409-VACINAÇÃO OBRIGATORIA'!AP132</f>
        <v>0</v>
      </c>
      <c r="E312" s="498">
        <f>+'409-VACINAÇÃO OBRIGATORIA'!L132</f>
        <v>0</v>
      </c>
      <c r="F312" s="499">
        <f>+'409-VACINAÇÃO OBRIGATORIA'!N132</f>
        <v>0</v>
      </c>
      <c r="G312" s="498"/>
      <c r="H312" s="498" t="s">
        <v>3127</v>
      </c>
      <c r="I312" s="498" t="e">
        <f>IFERROR(VLOOKUP('409-VACINAÇÃO OBRIGATORIA'!AQ$6,localidades,2,FALSE),VLOOKUP('409-VACINAÇÃO OBRIGATORIA'!AQ$5,district_codes,2,FALSE))</f>
        <v>#N/A</v>
      </c>
      <c r="J312" s="633">
        <f>+'409-VACINAÇÃO OBRIGATORIA'!AW$11</f>
        <v>0</v>
      </c>
      <c r="K312" s="498">
        <f>+'409-VACINAÇÃO OBRIGATORIA'!AD132</f>
        <v>0</v>
      </c>
      <c r="L312" s="498">
        <f>+'409-VACINAÇÃO OBRIGATORIA'!AG132</f>
        <v>0</v>
      </c>
      <c r="M312" s="499">
        <f>+'409-VACINAÇÃO OBRIGATORIA'!V132</f>
        <v>0</v>
      </c>
      <c r="N312" s="499"/>
      <c r="O312" s="499"/>
      <c r="P312" s="499"/>
      <c r="Q312" s="499"/>
      <c r="R312" s="499"/>
      <c r="S312" s="499"/>
      <c r="T312" s="497"/>
      <c r="U312" s="497"/>
      <c r="V312" s="497" t="str">
        <f t="shared" si="6"/>
        <v>Vacinação Obrigatória</v>
      </c>
      <c r="Y312" s="494">
        <f>+'409-VACINAÇÃO OBRIGATORIA'!$AQ$3</f>
        <v>0</v>
      </c>
      <c r="Z312" s="493">
        <f>+'409-VACINAÇÃO OBRIGATORIA'!A$11</f>
        <v>0</v>
      </c>
      <c r="AA312" s="493">
        <f>+'409-VACINAÇÃO OBRIGATORIA'!F$11</f>
        <v>0</v>
      </c>
    </row>
    <row r="313" spans="1:27" hidden="1" x14ac:dyDescent="0.35">
      <c r="A313" s="497">
        <f>+'409-VACINAÇÃO OBRIGATORIA'!C133</f>
        <v>0</v>
      </c>
      <c r="B313" s="497">
        <f>+'409-VACINAÇÃO OBRIGATORIA'!G133</f>
        <v>0</v>
      </c>
      <c r="C313" s="500" t="e">
        <f>IFERROR(IFERROR(VLOOKUP('409-VACINAÇÃO OBRIGATORIA'!AH$23,localidades,2,FALSE),VLOOKUP('409-VACINAÇÃO OBRIGATORIA'!AQ$6,localidades,2,FALSE)),VLOOKUP('409-VACINAÇÃO OBRIGATORIA'!AQ$5,district_codes,2,FALSE))</f>
        <v>#N/A</v>
      </c>
      <c r="D313" s="497">
        <f>+'409-VACINAÇÃO OBRIGATORIA'!AP133</f>
        <v>0</v>
      </c>
      <c r="E313" s="498">
        <f>+'409-VACINAÇÃO OBRIGATORIA'!L133</f>
        <v>0</v>
      </c>
      <c r="F313" s="499">
        <f>+'409-VACINAÇÃO OBRIGATORIA'!N133</f>
        <v>0</v>
      </c>
      <c r="G313" s="498"/>
      <c r="H313" s="498" t="s">
        <v>3127</v>
      </c>
      <c r="I313" s="498" t="e">
        <f>IFERROR(VLOOKUP('409-VACINAÇÃO OBRIGATORIA'!AQ$6,localidades,2,FALSE),VLOOKUP('409-VACINAÇÃO OBRIGATORIA'!AQ$5,district_codes,2,FALSE))</f>
        <v>#N/A</v>
      </c>
      <c r="J313" s="633">
        <f>+'409-VACINAÇÃO OBRIGATORIA'!AW$11</f>
        <v>0</v>
      </c>
      <c r="K313" s="498">
        <f>+'409-VACINAÇÃO OBRIGATORIA'!AD133</f>
        <v>0</v>
      </c>
      <c r="L313" s="498">
        <f>+'409-VACINAÇÃO OBRIGATORIA'!AG133</f>
        <v>0</v>
      </c>
      <c r="M313" s="499">
        <f>+'409-VACINAÇÃO OBRIGATORIA'!V133</f>
        <v>0</v>
      </c>
      <c r="N313" s="499"/>
      <c r="O313" s="499"/>
      <c r="P313" s="499"/>
      <c r="Q313" s="499"/>
      <c r="R313" s="499"/>
      <c r="S313" s="499"/>
      <c r="T313" s="497"/>
      <c r="U313" s="497"/>
      <c r="V313" s="497" t="str">
        <f t="shared" si="6"/>
        <v>Vacinação Obrigatória</v>
      </c>
      <c r="Y313" s="494">
        <f>+'409-VACINAÇÃO OBRIGATORIA'!$AQ$3</f>
        <v>0</v>
      </c>
      <c r="Z313" s="493">
        <f>+'409-VACINAÇÃO OBRIGATORIA'!A$11</f>
        <v>0</v>
      </c>
      <c r="AA313" s="493">
        <f>+'409-VACINAÇÃO OBRIGATORIA'!F$11</f>
        <v>0</v>
      </c>
    </row>
    <row r="314" spans="1:27" hidden="1" x14ac:dyDescent="0.35">
      <c r="A314" s="497">
        <f>+'409-VACINAÇÃO OBRIGATORIA'!C134</f>
        <v>0</v>
      </c>
      <c r="B314" s="497">
        <f>+'409-VACINAÇÃO OBRIGATORIA'!G134</f>
        <v>0</v>
      </c>
      <c r="C314" s="500" t="e">
        <f>IFERROR(IFERROR(VLOOKUP('409-VACINAÇÃO OBRIGATORIA'!AH$23,localidades,2,FALSE),VLOOKUP('409-VACINAÇÃO OBRIGATORIA'!AQ$6,localidades,2,FALSE)),VLOOKUP('409-VACINAÇÃO OBRIGATORIA'!AQ$5,district_codes,2,FALSE))</f>
        <v>#N/A</v>
      </c>
      <c r="D314" s="497">
        <f>+'409-VACINAÇÃO OBRIGATORIA'!AP134</f>
        <v>0</v>
      </c>
      <c r="E314" s="498">
        <f>+'409-VACINAÇÃO OBRIGATORIA'!L134</f>
        <v>0</v>
      </c>
      <c r="F314" s="499">
        <f>+'409-VACINAÇÃO OBRIGATORIA'!N134</f>
        <v>0</v>
      </c>
      <c r="G314" s="498"/>
      <c r="H314" s="498" t="s">
        <v>3127</v>
      </c>
      <c r="I314" s="498" t="e">
        <f>IFERROR(VLOOKUP('409-VACINAÇÃO OBRIGATORIA'!AQ$6,localidades,2,FALSE),VLOOKUP('409-VACINAÇÃO OBRIGATORIA'!AQ$5,district_codes,2,FALSE))</f>
        <v>#N/A</v>
      </c>
      <c r="J314" s="633">
        <f>+'409-VACINAÇÃO OBRIGATORIA'!AW$11</f>
        <v>0</v>
      </c>
      <c r="K314" s="498">
        <f>+'409-VACINAÇÃO OBRIGATORIA'!AD134</f>
        <v>0</v>
      </c>
      <c r="L314" s="498">
        <f>+'409-VACINAÇÃO OBRIGATORIA'!AG134</f>
        <v>0</v>
      </c>
      <c r="M314" s="499">
        <f>+'409-VACINAÇÃO OBRIGATORIA'!V134</f>
        <v>0</v>
      </c>
      <c r="N314" s="499"/>
      <c r="O314" s="499"/>
      <c r="P314" s="499"/>
      <c r="Q314" s="499"/>
      <c r="R314" s="499"/>
      <c r="S314" s="499"/>
      <c r="T314" s="497"/>
      <c r="U314" s="497"/>
      <c r="V314" s="497" t="str">
        <f t="shared" si="6"/>
        <v>Vacinação Obrigatória</v>
      </c>
      <c r="Y314" s="494">
        <f>+'409-VACINAÇÃO OBRIGATORIA'!$AQ$3</f>
        <v>0</v>
      </c>
      <c r="Z314" s="493">
        <f>+'409-VACINAÇÃO OBRIGATORIA'!A$11</f>
        <v>0</v>
      </c>
      <c r="AA314" s="493">
        <f>+'409-VACINAÇÃO OBRIGATORIA'!F$11</f>
        <v>0</v>
      </c>
    </row>
    <row r="315" spans="1:27" hidden="1" x14ac:dyDescent="0.35">
      <c r="A315" s="497">
        <f>+'409-VACINAÇÃO OBRIGATORIA'!C135</f>
        <v>0</v>
      </c>
      <c r="B315" s="497">
        <f>+'409-VACINAÇÃO OBRIGATORIA'!G135</f>
        <v>0</v>
      </c>
      <c r="C315" s="500" t="e">
        <f>IFERROR(IFERROR(VLOOKUP('409-VACINAÇÃO OBRIGATORIA'!AH$23,localidades,2,FALSE),VLOOKUP('409-VACINAÇÃO OBRIGATORIA'!AQ$6,localidades,2,FALSE)),VLOOKUP('409-VACINAÇÃO OBRIGATORIA'!AQ$5,district_codes,2,FALSE))</f>
        <v>#N/A</v>
      </c>
      <c r="D315" s="497">
        <f>+'409-VACINAÇÃO OBRIGATORIA'!AP135</f>
        <v>0</v>
      </c>
      <c r="E315" s="498">
        <f>+'409-VACINAÇÃO OBRIGATORIA'!L135</f>
        <v>0</v>
      </c>
      <c r="F315" s="499">
        <f>+'409-VACINAÇÃO OBRIGATORIA'!N135</f>
        <v>0</v>
      </c>
      <c r="G315" s="498"/>
      <c r="H315" s="498" t="s">
        <v>3127</v>
      </c>
      <c r="I315" s="498" t="e">
        <f>IFERROR(VLOOKUP('409-VACINAÇÃO OBRIGATORIA'!AQ$6,localidades,2,FALSE),VLOOKUP('409-VACINAÇÃO OBRIGATORIA'!AQ$5,district_codes,2,FALSE))</f>
        <v>#N/A</v>
      </c>
      <c r="J315" s="633">
        <f>+'409-VACINAÇÃO OBRIGATORIA'!AW$11</f>
        <v>0</v>
      </c>
      <c r="K315" s="498">
        <f>+'409-VACINAÇÃO OBRIGATORIA'!AD135</f>
        <v>0</v>
      </c>
      <c r="L315" s="498">
        <f>+'409-VACINAÇÃO OBRIGATORIA'!AG135</f>
        <v>0</v>
      </c>
      <c r="M315" s="499">
        <f>+'409-VACINAÇÃO OBRIGATORIA'!V135</f>
        <v>0</v>
      </c>
      <c r="N315" s="499"/>
      <c r="O315" s="499"/>
      <c r="P315" s="499"/>
      <c r="Q315" s="499"/>
      <c r="R315" s="499"/>
      <c r="S315" s="499"/>
      <c r="T315" s="497"/>
      <c r="U315" s="497"/>
      <c r="V315" s="497" t="str">
        <f t="shared" si="6"/>
        <v>Vacinação Obrigatória</v>
      </c>
      <c r="Y315" s="494">
        <f>+'409-VACINAÇÃO OBRIGATORIA'!$AQ$3</f>
        <v>0</v>
      </c>
      <c r="Z315" s="493">
        <f>+'409-VACINAÇÃO OBRIGATORIA'!A$11</f>
        <v>0</v>
      </c>
      <c r="AA315" s="493">
        <f>+'409-VACINAÇÃO OBRIGATORIA'!F$11</f>
        <v>0</v>
      </c>
    </row>
    <row r="316" spans="1:27" hidden="1" x14ac:dyDescent="0.35">
      <c r="A316" s="497">
        <f>+'409-VACINAÇÃO OBRIGATORIA'!C136</f>
        <v>0</v>
      </c>
      <c r="B316" s="497">
        <f>+'409-VACINAÇÃO OBRIGATORIA'!G136</f>
        <v>0</v>
      </c>
      <c r="C316" s="500" t="e">
        <f>IFERROR(IFERROR(VLOOKUP('409-VACINAÇÃO OBRIGATORIA'!AH$23,localidades,2,FALSE),VLOOKUP('409-VACINAÇÃO OBRIGATORIA'!AQ$6,localidades,2,FALSE)),VLOOKUP('409-VACINAÇÃO OBRIGATORIA'!AQ$5,district_codes,2,FALSE))</f>
        <v>#N/A</v>
      </c>
      <c r="D316" s="497">
        <f>+'409-VACINAÇÃO OBRIGATORIA'!AP136</f>
        <v>0</v>
      </c>
      <c r="E316" s="498">
        <f>+'409-VACINAÇÃO OBRIGATORIA'!L136</f>
        <v>0</v>
      </c>
      <c r="F316" s="499">
        <f>+'409-VACINAÇÃO OBRIGATORIA'!N136</f>
        <v>0</v>
      </c>
      <c r="G316" s="498"/>
      <c r="H316" s="498" t="s">
        <v>3127</v>
      </c>
      <c r="I316" s="498" t="e">
        <f>IFERROR(VLOOKUP('409-VACINAÇÃO OBRIGATORIA'!AQ$6,localidades,2,FALSE),VLOOKUP('409-VACINAÇÃO OBRIGATORIA'!AQ$5,district_codes,2,FALSE))</f>
        <v>#N/A</v>
      </c>
      <c r="J316" s="633">
        <f>+'409-VACINAÇÃO OBRIGATORIA'!AW$11</f>
        <v>0</v>
      </c>
      <c r="K316" s="498">
        <f>+'409-VACINAÇÃO OBRIGATORIA'!AD136</f>
        <v>0</v>
      </c>
      <c r="L316" s="498">
        <f>+'409-VACINAÇÃO OBRIGATORIA'!AG136</f>
        <v>0</v>
      </c>
      <c r="M316" s="499">
        <f>+'409-VACINAÇÃO OBRIGATORIA'!V136</f>
        <v>0</v>
      </c>
      <c r="N316" s="499"/>
      <c r="O316" s="499"/>
      <c r="P316" s="499"/>
      <c r="Q316" s="499"/>
      <c r="R316" s="499"/>
      <c r="S316" s="499"/>
      <c r="T316" s="497"/>
      <c r="U316" s="497"/>
      <c r="V316" s="497" t="str">
        <f t="shared" ref="V316:V379" si="7">+H316</f>
        <v>Vacinação Obrigatória</v>
      </c>
      <c r="Y316" s="494">
        <f>+'409-VACINAÇÃO OBRIGATORIA'!$AQ$3</f>
        <v>0</v>
      </c>
      <c r="Z316" s="493">
        <f>+'409-VACINAÇÃO OBRIGATORIA'!A$11</f>
        <v>0</v>
      </c>
      <c r="AA316" s="493">
        <f>+'409-VACINAÇÃO OBRIGATORIA'!F$11</f>
        <v>0</v>
      </c>
    </row>
    <row r="317" spans="1:27" hidden="1" x14ac:dyDescent="0.35">
      <c r="A317" s="497">
        <f>+'409-VACINAÇÃO OBRIGATORIA'!C137</f>
        <v>0</v>
      </c>
      <c r="B317" s="497">
        <f>+'409-VACINAÇÃO OBRIGATORIA'!G137</f>
        <v>0</v>
      </c>
      <c r="C317" s="500" t="e">
        <f>IFERROR(IFERROR(VLOOKUP('409-VACINAÇÃO OBRIGATORIA'!AH$23,localidades,2,FALSE),VLOOKUP('409-VACINAÇÃO OBRIGATORIA'!AQ$6,localidades,2,FALSE)),VLOOKUP('409-VACINAÇÃO OBRIGATORIA'!AQ$5,district_codes,2,FALSE))</f>
        <v>#N/A</v>
      </c>
      <c r="D317" s="497">
        <f>+'409-VACINAÇÃO OBRIGATORIA'!AP137</f>
        <v>0</v>
      </c>
      <c r="E317" s="498">
        <f>+'409-VACINAÇÃO OBRIGATORIA'!L137</f>
        <v>0</v>
      </c>
      <c r="F317" s="499">
        <f>+'409-VACINAÇÃO OBRIGATORIA'!N137</f>
        <v>0</v>
      </c>
      <c r="G317" s="498"/>
      <c r="H317" s="498" t="s">
        <v>3127</v>
      </c>
      <c r="I317" s="498" t="e">
        <f>IFERROR(VLOOKUP('409-VACINAÇÃO OBRIGATORIA'!AQ$6,localidades,2,FALSE),VLOOKUP('409-VACINAÇÃO OBRIGATORIA'!AQ$5,district_codes,2,FALSE))</f>
        <v>#N/A</v>
      </c>
      <c r="J317" s="633">
        <f>+'409-VACINAÇÃO OBRIGATORIA'!AW$11</f>
        <v>0</v>
      </c>
      <c r="K317" s="498">
        <f>+'409-VACINAÇÃO OBRIGATORIA'!AD137</f>
        <v>0</v>
      </c>
      <c r="L317" s="498">
        <f>+'409-VACINAÇÃO OBRIGATORIA'!AG137</f>
        <v>0</v>
      </c>
      <c r="M317" s="499">
        <f>+'409-VACINAÇÃO OBRIGATORIA'!V137</f>
        <v>0</v>
      </c>
      <c r="N317" s="499"/>
      <c r="O317" s="499"/>
      <c r="P317" s="499"/>
      <c r="Q317" s="499"/>
      <c r="R317" s="499"/>
      <c r="S317" s="499"/>
      <c r="T317" s="497"/>
      <c r="U317" s="497"/>
      <c r="V317" s="497" t="str">
        <f t="shared" si="7"/>
        <v>Vacinação Obrigatória</v>
      </c>
      <c r="Y317" s="494">
        <f>+'409-VACINAÇÃO OBRIGATORIA'!$AQ$3</f>
        <v>0</v>
      </c>
      <c r="Z317" s="493">
        <f>+'409-VACINAÇÃO OBRIGATORIA'!A$11</f>
        <v>0</v>
      </c>
      <c r="AA317" s="493">
        <f>+'409-VACINAÇÃO OBRIGATORIA'!F$11</f>
        <v>0</v>
      </c>
    </row>
    <row r="318" spans="1:27" hidden="1" x14ac:dyDescent="0.35">
      <c r="A318" s="497">
        <f>+'409-VACINAÇÃO OBRIGATORIA'!C138</f>
        <v>0</v>
      </c>
      <c r="B318" s="497">
        <f>+'409-VACINAÇÃO OBRIGATORIA'!G138</f>
        <v>0</v>
      </c>
      <c r="C318" s="500" t="e">
        <f>IFERROR(IFERROR(VLOOKUP('409-VACINAÇÃO OBRIGATORIA'!AH$23,localidades,2,FALSE),VLOOKUP('409-VACINAÇÃO OBRIGATORIA'!AQ$6,localidades,2,FALSE)),VLOOKUP('409-VACINAÇÃO OBRIGATORIA'!AQ$5,district_codes,2,FALSE))</f>
        <v>#N/A</v>
      </c>
      <c r="D318" s="497">
        <f>+'409-VACINAÇÃO OBRIGATORIA'!AP138</f>
        <v>0</v>
      </c>
      <c r="E318" s="498">
        <f>+'409-VACINAÇÃO OBRIGATORIA'!L138</f>
        <v>0</v>
      </c>
      <c r="F318" s="499">
        <f>+'409-VACINAÇÃO OBRIGATORIA'!N138</f>
        <v>0</v>
      </c>
      <c r="G318" s="498"/>
      <c r="H318" s="498" t="s">
        <v>3127</v>
      </c>
      <c r="I318" s="498" t="e">
        <f>IFERROR(VLOOKUP('409-VACINAÇÃO OBRIGATORIA'!AQ$6,localidades,2,FALSE),VLOOKUP('409-VACINAÇÃO OBRIGATORIA'!AQ$5,district_codes,2,FALSE))</f>
        <v>#N/A</v>
      </c>
      <c r="J318" s="633">
        <f>+'409-VACINAÇÃO OBRIGATORIA'!AW$11</f>
        <v>0</v>
      </c>
      <c r="K318" s="498">
        <f>+'409-VACINAÇÃO OBRIGATORIA'!AD138</f>
        <v>0</v>
      </c>
      <c r="L318" s="498">
        <f>+'409-VACINAÇÃO OBRIGATORIA'!AG138</f>
        <v>0</v>
      </c>
      <c r="M318" s="499">
        <f>+'409-VACINAÇÃO OBRIGATORIA'!V138</f>
        <v>0</v>
      </c>
      <c r="N318" s="499"/>
      <c r="O318" s="499"/>
      <c r="P318" s="499"/>
      <c r="Q318" s="499"/>
      <c r="R318" s="499"/>
      <c r="S318" s="499"/>
      <c r="T318" s="497"/>
      <c r="U318" s="497"/>
      <c r="V318" s="497" t="str">
        <f t="shared" si="7"/>
        <v>Vacinação Obrigatória</v>
      </c>
      <c r="Y318" s="494">
        <f>+'409-VACINAÇÃO OBRIGATORIA'!$AQ$3</f>
        <v>0</v>
      </c>
      <c r="Z318" s="493">
        <f>+'409-VACINAÇÃO OBRIGATORIA'!A$11</f>
        <v>0</v>
      </c>
      <c r="AA318" s="493">
        <f>+'409-VACINAÇÃO OBRIGATORIA'!F$11</f>
        <v>0</v>
      </c>
    </row>
    <row r="319" spans="1:27" hidden="1" x14ac:dyDescent="0.35">
      <c r="A319" s="497">
        <f>+'409-VACINAÇÃO OBRIGATORIA'!C139</f>
        <v>0</v>
      </c>
      <c r="B319" s="497">
        <f>+'409-VACINAÇÃO OBRIGATORIA'!G139</f>
        <v>0</v>
      </c>
      <c r="C319" s="500" t="e">
        <f>IFERROR(IFERROR(VLOOKUP('409-VACINAÇÃO OBRIGATORIA'!AH$23,localidades,2,FALSE),VLOOKUP('409-VACINAÇÃO OBRIGATORIA'!AQ$6,localidades,2,FALSE)),VLOOKUP('409-VACINAÇÃO OBRIGATORIA'!AQ$5,district_codes,2,FALSE))</f>
        <v>#N/A</v>
      </c>
      <c r="D319" s="497">
        <f>+'409-VACINAÇÃO OBRIGATORIA'!AP139</f>
        <v>0</v>
      </c>
      <c r="E319" s="498">
        <f>+'409-VACINAÇÃO OBRIGATORIA'!L139</f>
        <v>0</v>
      </c>
      <c r="F319" s="499">
        <f>+'409-VACINAÇÃO OBRIGATORIA'!N139</f>
        <v>0</v>
      </c>
      <c r="G319" s="498"/>
      <c r="H319" s="498" t="s">
        <v>3127</v>
      </c>
      <c r="I319" s="498" t="e">
        <f>IFERROR(VLOOKUP('409-VACINAÇÃO OBRIGATORIA'!AQ$6,localidades,2,FALSE),VLOOKUP('409-VACINAÇÃO OBRIGATORIA'!AQ$5,district_codes,2,FALSE))</f>
        <v>#N/A</v>
      </c>
      <c r="J319" s="633">
        <f>+'409-VACINAÇÃO OBRIGATORIA'!AW$11</f>
        <v>0</v>
      </c>
      <c r="K319" s="498">
        <f>+'409-VACINAÇÃO OBRIGATORIA'!AD139</f>
        <v>0</v>
      </c>
      <c r="L319" s="498">
        <f>+'409-VACINAÇÃO OBRIGATORIA'!AG139</f>
        <v>0</v>
      </c>
      <c r="M319" s="499">
        <f>+'409-VACINAÇÃO OBRIGATORIA'!V139</f>
        <v>0</v>
      </c>
      <c r="N319" s="499"/>
      <c r="O319" s="499"/>
      <c r="P319" s="499"/>
      <c r="Q319" s="499"/>
      <c r="R319" s="499"/>
      <c r="S319" s="499"/>
      <c r="T319" s="497"/>
      <c r="U319" s="497"/>
      <c r="V319" s="497" t="str">
        <f t="shared" si="7"/>
        <v>Vacinação Obrigatória</v>
      </c>
      <c r="Y319" s="494">
        <f>+'409-VACINAÇÃO OBRIGATORIA'!$AQ$3</f>
        <v>0</v>
      </c>
      <c r="Z319" s="493">
        <f>+'409-VACINAÇÃO OBRIGATORIA'!A$11</f>
        <v>0</v>
      </c>
      <c r="AA319" s="493">
        <f>+'409-VACINAÇÃO OBRIGATORIA'!F$11</f>
        <v>0</v>
      </c>
    </row>
    <row r="320" spans="1:27" hidden="1" x14ac:dyDescent="0.35">
      <c r="A320" s="497">
        <f>+'409-VACINAÇÃO OBRIGATORIA'!C140</f>
        <v>0</v>
      </c>
      <c r="B320" s="497">
        <f>+'409-VACINAÇÃO OBRIGATORIA'!G140</f>
        <v>0</v>
      </c>
      <c r="C320" s="500" t="e">
        <f>IFERROR(IFERROR(VLOOKUP('409-VACINAÇÃO OBRIGATORIA'!AH$23,localidades,2,FALSE),VLOOKUP('409-VACINAÇÃO OBRIGATORIA'!AQ$6,localidades,2,FALSE)),VLOOKUP('409-VACINAÇÃO OBRIGATORIA'!AQ$5,district_codes,2,FALSE))</f>
        <v>#N/A</v>
      </c>
      <c r="D320" s="497">
        <f>+'409-VACINAÇÃO OBRIGATORIA'!AP140</f>
        <v>0</v>
      </c>
      <c r="E320" s="498">
        <f>+'409-VACINAÇÃO OBRIGATORIA'!L140</f>
        <v>0</v>
      </c>
      <c r="F320" s="499">
        <f>+'409-VACINAÇÃO OBRIGATORIA'!N140</f>
        <v>0</v>
      </c>
      <c r="G320" s="498"/>
      <c r="H320" s="498" t="s">
        <v>3127</v>
      </c>
      <c r="I320" s="498" t="e">
        <f>IFERROR(VLOOKUP('409-VACINAÇÃO OBRIGATORIA'!AQ$6,localidades,2,FALSE),VLOOKUP('409-VACINAÇÃO OBRIGATORIA'!AQ$5,district_codes,2,FALSE))</f>
        <v>#N/A</v>
      </c>
      <c r="J320" s="633">
        <f>+'409-VACINAÇÃO OBRIGATORIA'!AW$11</f>
        <v>0</v>
      </c>
      <c r="K320" s="498">
        <f>+'409-VACINAÇÃO OBRIGATORIA'!AD140</f>
        <v>0</v>
      </c>
      <c r="L320" s="498">
        <f>+'409-VACINAÇÃO OBRIGATORIA'!AG140</f>
        <v>0</v>
      </c>
      <c r="M320" s="499">
        <f>+'409-VACINAÇÃO OBRIGATORIA'!V140</f>
        <v>0</v>
      </c>
      <c r="N320" s="499"/>
      <c r="O320" s="499"/>
      <c r="P320" s="499"/>
      <c r="Q320" s="499"/>
      <c r="R320" s="499"/>
      <c r="S320" s="499"/>
      <c r="T320" s="497"/>
      <c r="U320" s="497"/>
      <c r="V320" s="497" t="str">
        <f t="shared" si="7"/>
        <v>Vacinação Obrigatória</v>
      </c>
      <c r="Y320" s="494">
        <f>+'409-VACINAÇÃO OBRIGATORIA'!$AQ$3</f>
        <v>0</v>
      </c>
      <c r="Z320" s="493">
        <f>+'409-VACINAÇÃO OBRIGATORIA'!A$11</f>
        <v>0</v>
      </c>
      <c r="AA320" s="493">
        <f>+'409-VACINAÇÃO OBRIGATORIA'!F$11</f>
        <v>0</v>
      </c>
    </row>
    <row r="321" spans="1:27" hidden="1" x14ac:dyDescent="0.35">
      <c r="A321" s="497">
        <f>+'409-VACINAÇÃO OBRIGATORIA'!C141</f>
        <v>0</v>
      </c>
      <c r="B321" s="497">
        <f>+'409-VACINAÇÃO OBRIGATORIA'!G141</f>
        <v>0</v>
      </c>
      <c r="C321" s="500" t="e">
        <f>IFERROR(IFERROR(VLOOKUP('409-VACINAÇÃO OBRIGATORIA'!AH$23,localidades,2,FALSE),VLOOKUP('409-VACINAÇÃO OBRIGATORIA'!AQ$6,localidades,2,FALSE)),VLOOKUP('409-VACINAÇÃO OBRIGATORIA'!AQ$5,district_codes,2,FALSE))</f>
        <v>#N/A</v>
      </c>
      <c r="D321" s="497">
        <f>+'409-VACINAÇÃO OBRIGATORIA'!AP141</f>
        <v>0</v>
      </c>
      <c r="E321" s="498">
        <f>+'409-VACINAÇÃO OBRIGATORIA'!L141</f>
        <v>0</v>
      </c>
      <c r="F321" s="499">
        <f>+'409-VACINAÇÃO OBRIGATORIA'!N141</f>
        <v>0</v>
      </c>
      <c r="G321" s="498"/>
      <c r="H321" s="498" t="s">
        <v>3127</v>
      </c>
      <c r="I321" s="498" t="e">
        <f>IFERROR(VLOOKUP('409-VACINAÇÃO OBRIGATORIA'!AQ$6,localidades,2,FALSE),VLOOKUP('409-VACINAÇÃO OBRIGATORIA'!AQ$5,district_codes,2,FALSE))</f>
        <v>#N/A</v>
      </c>
      <c r="J321" s="633">
        <f>+'409-VACINAÇÃO OBRIGATORIA'!AW$11</f>
        <v>0</v>
      </c>
      <c r="K321" s="498">
        <f>+'409-VACINAÇÃO OBRIGATORIA'!AD141</f>
        <v>0</v>
      </c>
      <c r="L321" s="498">
        <f>+'409-VACINAÇÃO OBRIGATORIA'!AG141</f>
        <v>0</v>
      </c>
      <c r="M321" s="499">
        <f>+'409-VACINAÇÃO OBRIGATORIA'!V141</f>
        <v>0</v>
      </c>
      <c r="N321" s="499"/>
      <c r="O321" s="499"/>
      <c r="P321" s="499"/>
      <c r="Q321" s="499"/>
      <c r="R321" s="499"/>
      <c r="S321" s="499"/>
      <c r="T321" s="497"/>
      <c r="U321" s="497"/>
      <c r="V321" s="497" t="str">
        <f t="shared" si="7"/>
        <v>Vacinação Obrigatória</v>
      </c>
      <c r="Y321" s="494">
        <f>+'409-VACINAÇÃO OBRIGATORIA'!$AQ$3</f>
        <v>0</v>
      </c>
      <c r="Z321" s="493">
        <f>+'409-VACINAÇÃO OBRIGATORIA'!A$11</f>
        <v>0</v>
      </c>
      <c r="AA321" s="493">
        <f>+'409-VACINAÇÃO OBRIGATORIA'!F$11</f>
        <v>0</v>
      </c>
    </row>
    <row r="322" spans="1:27" hidden="1" x14ac:dyDescent="0.35">
      <c r="A322" s="497">
        <f>+'409-VACINAÇÃO OBRIGATORIA'!C142</f>
        <v>0</v>
      </c>
      <c r="B322" s="497">
        <f>+'409-VACINAÇÃO OBRIGATORIA'!G142</f>
        <v>0</v>
      </c>
      <c r="C322" s="500" t="e">
        <f>IFERROR(IFERROR(VLOOKUP('409-VACINAÇÃO OBRIGATORIA'!AH$23,localidades,2,FALSE),VLOOKUP('409-VACINAÇÃO OBRIGATORIA'!AQ$6,localidades,2,FALSE)),VLOOKUP('409-VACINAÇÃO OBRIGATORIA'!AQ$5,district_codes,2,FALSE))</f>
        <v>#N/A</v>
      </c>
      <c r="D322" s="497">
        <f>+'409-VACINAÇÃO OBRIGATORIA'!AP142</f>
        <v>0</v>
      </c>
      <c r="E322" s="498">
        <f>+'409-VACINAÇÃO OBRIGATORIA'!L142</f>
        <v>0</v>
      </c>
      <c r="F322" s="499">
        <f>+'409-VACINAÇÃO OBRIGATORIA'!N142</f>
        <v>0</v>
      </c>
      <c r="G322" s="498"/>
      <c r="H322" s="498" t="s">
        <v>3127</v>
      </c>
      <c r="I322" s="498" t="e">
        <f>IFERROR(VLOOKUP('409-VACINAÇÃO OBRIGATORIA'!AQ$6,localidades,2,FALSE),VLOOKUP('409-VACINAÇÃO OBRIGATORIA'!AQ$5,district_codes,2,FALSE))</f>
        <v>#N/A</v>
      </c>
      <c r="J322" s="633">
        <f>+'409-VACINAÇÃO OBRIGATORIA'!AW$11</f>
        <v>0</v>
      </c>
      <c r="K322" s="498">
        <f>+'409-VACINAÇÃO OBRIGATORIA'!AD142</f>
        <v>0</v>
      </c>
      <c r="L322" s="498">
        <f>+'409-VACINAÇÃO OBRIGATORIA'!AG142</f>
        <v>0</v>
      </c>
      <c r="M322" s="499">
        <f>+'409-VACINAÇÃO OBRIGATORIA'!V142</f>
        <v>0</v>
      </c>
      <c r="N322" s="499"/>
      <c r="O322" s="499"/>
      <c r="P322" s="499"/>
      <c r="Q322" s="499"/>
      <c r="R322" s="499"/>
      <c r="S322" s="499"/>
      <c r="T322" s="497"/>
      <c r="U322" s="497"/>
      <c r="V322" s="497" t="str">
        <f t="shared" si="7"/>
        <v>Vacinação Obrigatória</v>
      </c>
      <c r="Y322" s="494">
        <f>+'409-VACINAÇÃO OBRIGATORIA'!$AQ$3</f>
        <v>0</v>
      </c>
      <c r="Z322" s="493">
        <f>+'409-VACINAÇÃO OBRIGATORIA'!A$11</f>
        <v>0</v>
      </c>
      <c r="AA322" s="493">
        <f>+'409-VACINAÇÃO OBRIGATORIA'!F$11</f>
        <v>0</v>
      </c>
    </row>
    <row r="323" spans="1:27" hidden="1" x14ac:dyDescent="0.35">
      <c r="A323" s="497">
        <f>+'409-VACINAÇÃO OBRIGATORIA'!C143</f>
        <v>0</v>
      </c>
      <c r="B323" s="497">
        <f>+'409-VACINAÇÃO OBRIGATORIA'!G143</f>
        <v>0</v>
      </c>
      <c r="C323" s="500" t="e">
        <f>IFERROR(IFERROR(VLOOKUP('409-VACINAÇÃO OBRIGATORIA'!AH$23,localidades,2,FALSE),VLOOKUP('409-VACINAÇÃO OBRIGATORIA'!AQ$6,localidades,2,FALSE)),VLOOKUP('409-VACINAÇÃO OBRIGATORIA'!AQ$5,district_codes,2,FALSE))</f>
        <v>#N/A</v>
      </c>
      <c r="D323" s="497">
        <f>+'409-VACINAÇÃO OBRIGATORIA'!AP143</f>
        <v>0</v>
      </c>
      <c r="E323" s="498">
        <f>+'409-VACINAÇÃO OBRIGATORIA'!L143</f>
        <v>0</v>
      </c>
      <c r="F323" s="499">
        <f>+'409-VACINAÇÃO OBRIGATORIA'!N143</f>
        <v>0</v>
      </c>
      <c r="G323" s="498"/>
      <c r="H323" s="498" t="s">
        <v>3127</v>
      </c>
      <c r="I323" s="498" t="e">
        <f>IFERROR(VLOOKUP('409-VACINAÇÃO OBRIGATORIA'!AQ$6,localidades,2,FALSE),VLOOKUP('409-VACINAÇÃO OBRIGATORIA'!AQ$5,district_codes,2,FALSE))</f>
        <v>#N/A</v>
      </c>
      <c r="J323" s="633">
        <f>+'409-VACINAÇÃO OBRIGATORIA'!AW$11</f>
        <v>0</v>
      </c>
      <c r="K323" s="498">
        <f>+'409-VACINAÇÃO OBRIGATORIA'!AD143</f>
        <v>0</v>
      </c>
      <c r="L323" s="498">
        <f>+'409-VACINAÇÃO OBRIGATORIA'!AG143</f>
        <v>0</v>
      </c>
      <c r="M323" s="499">
        <f>+'409-VACINAÇÃO OBRIGATORIA'!V143</f>
        <v>0</v>
      </c>
      <c r="N323" s="499"/>
      <c r="O323" s="499"/>
      <c r="P323" s="499"/>
      <c r="Q323" s="499"/>
      <c r="R323" s="499"/>
      <c r="S323" s="499"/>
      <c r="T323" s="497"/>
      <c r="U323" s="497"/>
      <c r="V323" s="497" t="str">
        <f t="shared" si="7"/>
        <v>Vacinação Obrigatória</v>
      </c>
      <c r="Y323" s="494">
        <f>+'409-VACINAÇÃO OBRIGATORIA'!$AQ$3</f>
        <v>0</v>
      </c>
      <c r="Z323" s="493">
        <f>+'409-VACINAÇÃO OBRIGATORIA'!A$11</f>
        <v>0</v>
      </c>
      <c r="AA323" s="493">
        <f>+'409-VACINAÇÃO OBRIGATORIA'!F$11</f>
        <v>0</v>
      </c>
    </row>
    <row r="324" spans="1:27" hidden="1" x14ac:dyDescent="0.35">
      <c r="A324" s="497">
        <f>+'409-VACINAÇÃO OBRIGATORIA'!C144</f>
        <v>0</v>
      </c>
      <c r="B324" s="497">
        <f>+'409-VACINAÇÃO OBRIGATORIA'!G144</f>
        <v>0</v>
      </c>
      <c r="C324" s="500" t="e">
        <f>IFERROR(IFERROR(VLOOKUP('409-VACINAÇÃO OBRIGATORIA'!AH$23,localidades,2,FALSE),VLOOKUP('409-VACINAÇÃO OBRIGATORIA'!AQ$6,localidades,2,FALSE)),VLOOKUP('409-VACINAÇÃO OBRIGATORIA'!AQ$5,district_codes,2,FALSE))</f>
        <v>#N/A</v>
      </c>
      <c r="D324" s="497">
        <f>+'409-VACINAÇÃO OBRIGATORIA'!AP144</f>
        <v>0</v>
      </c>
      <c r="E324" s="498">
        <f>+'409-VACINAÇÃO OBRIGATORIA'!L144</f>
        <v>0</v>
      </c>
      <c r="F324" s="499">
        <f>+'409-VACINAÇÃO OBRIGATORIA'!N144</f>
        <v>0</v>
      </c>
      <c r="G324" s="498"/>
      <c r="H324" s="498" t="s">
        <v>3127</v>
      </c>
      <c r="I324" s="498" t="e">
        <f>IFERROR(VLOOKUP('409-VACINAÇÃO OBRIGATORIA'!AQ$6,localidades,2,FALSE),VLOOKUP('409-VACINAÇÃO OBRIGATORIA'!AQ$5,district_codes,2,FALSE))</f>
        <v>#N/A</v>
      </c>
      <c r="J324" s="633">
        <f>+'409-VACINAÇÃO OBRIGATORIA'!AW$11</f>
        <v>0</v>
      </c>
      <c r="K324" s="498">
        <f>+'409-VACINAÇÃO OBRIGATORIA'!AD144</f>
        <v>0</v>
      </c>
      <c r="L324" s="498">
        <f>+'409-VACINAÇÃO OBRIGATORIA'!AG144</f>
        <v>0</v>
      </c>
      <c r="M324" s="499">
        <f>+'409-VACINAÇÃO OBRIGATORIA'!V144</f>
        <v>0</v>
      </c>
      <c r="N324" s="499"/>
      <c r="O324" s="499"/>
      <c r="P324" s="499"/>
      <c r="Q324" s="499"/>
      <c r="R324" s="499"/>
      <c r="S324" s="499"/>
      <c r="T324" s="497"/>
      <c r="U324" s="497"/>
      <c r="V324" s="497" t="str">
        <f t="shared" si="7"/>
        <v>Vacinação Obrigatória</v>
      </c>
      <c r="Y324" s="494">
        <f>+'409-VACINAÇÃO OBRIGATORIA'!$AQ$3</f>
        <v>0</v>
      </c>
      <c r="Z324" s="493">
        <f>+'409-VACINAÇÃO OBRIGATORIA'!A$11</f>
        <v>0</v>
      </c>
      <c r="AA324" s="493">
        <f>+'409-VACINAÇÃO OBRIGATORIA'!F$11</f>
        <v>0</v>
      </c>
    </row>
    <row r="325" spans="1:27" hidden="1" x14ac:dyDescent="0.35">
      <c r="A325" s="497">
        <f>+'409-VACINAÇÃO OBRIGATORIA'!C145</f>
        <v>0</v>
      </c>
      <c r="B325" s="497">
        <f>+'409-VACINAÇÃO OBRIGATORIA'!G145</f>
        <v>0</v>
      </c>
      <c r="C325" s="500" t="e">
        <f>IFERROR(IFERROR(VLOOKUP('409-VACINAÇÃO OBRIGATORIA'!AH$23,localidades,2,FALSE),VLOOKUP('409-VACINAÇÃO OBRIGATORIA'!AQ$6,localidades,2,FALSE)),VLOOKUP('409-VACINAÇÃO OBRIGATORIA'!AQ$5,district_codes,2,FALSE))</f>
        <v>#N/A</v>
      </c>
      <c r="D325" s="497">
        <f>+'409-VACINAÇÃO OBRIGATORIA'!AP145</f>
        <v>0</v>
      </c>
      <c r="E325" s="498">
        <f>+'409-VACINAÇÃO OBRIGATORIA'!L145</f>
        <v>0</v>
      </c>
      <c r="F325" s="499">
        <f>+'409-VACINAÇÃO OBRIGATORIA'!N145</f>
        <v>0</v>
      </c>
      <c r="G325" s="498"/>
      <c r="H325" s="498" t="s">
        <v>3127</v>
      </c>
      <c r="I325" s="498" t="e">
        <f>IFERROR(VLOOKUP('409-VACINAÇÃO OBRIGATORIA'!AQ$6,localidades,2,FALSE),VLOOKUP('409-VACINAÇÃO OBRIGATORIA'!AQ$5,district_codes,2,FALSE))</f>
        <v>#N/A</v>
      </c>
      <c r="J325" s="633">
        <f>+'409-VACINAÇÃO OBRIGATORIA'!AW$11</f>
        <v>0</v>
      </c>
      <c r="K325" s="498">
        <f>+'409-VACINAÇÃO OBRIGATORIA'!AD145</f>
        <v>0</v>
      </c>
      <c r="L325" s="498">
        <f>+'409-VACINAÇÃO OBRIGATORIA'!AG145</f>
        <v>0</v>
      </c>
      <c r="M325" s="499">
        <f>+'409-VACINAÇÃO OBRIGATORIA'!V145</f>
        <v>0</v>
      </c>
      <c r="N325" s="499"/>
      <c r="O325" s="499"/>
      <c r="P325" s="499"/>
      <c r="Q325" s="499"/>
      <c r="R325" s="499"/>
      <c r="S325" s="499"/>
      <c r="T325" s="497"/>
      <c r="U325" s="497"/>
      <c r="V325" s="497" t="str">
        <f t="shared" si="7"/>
        <v>Vacinação Obrigatória</v>
      </c>
      <c r="Y325" s="494">
        <f>+'409-VACINAÇÃO OBRIGATORIA'!$AQ$3</f>
        <v>0</v>
      </c>
      <c r="Z325" s="493">
        <f>+'409-VACINAÇÃO OBRIGATORIA'!A$11</f>
        <v>0</v>
      </c>
      <c r="AA325" s="493">
        <f>+'409-VACINAÇÃO OBRIGATORIA'!F$11</f>
        <v>0</v>
      </c>
    </row>
    <row r="326" spans="1:27" hidden="1" x14ac:dyDescent="0.35">
      <c r="A326" s="497">
        <f>+'409-VACINAÇÃO OBRIGATORIA'!C146</f>
        <v>0</v>
      </c>
      <c r="B326" s="497">
        <f>+'409-VACINAÇÃO OBRIGATORIA'!G146</f>
        <v>0</v>
      </c>
      <c r="C326" s="500" t="e">
        <f>IFERROR(IFERROR(VLOOKUP('409-VACINAÇÃO OBRIGATORIA'!AH$23,localidades,2,FALSE),VLOOKUP('409-VACINAÇÃO OBRIGATORIA'!AQ$6,localidades,2,FALSE)),VLOOKUP('409-VACINAÇÃO OBRIGATORIA'!AQ$5,district_codes,2,FALSE))</f>
        <v>#N/A</v>
      </c>
      <c r="D326" s="497">
        <f>+'409-VACINAÇÃO OBRIGATORIA'!AP146</f>
        <v>0</v>
      </c>
      <c r="E326" s="498">
        <f>+'409-VACINAÇÃO OBRIGATORIA'!L146</f>
        <v>0</v>
      </c>
      <c r="F326" s="499">
        <f>+'409-VACINAÇÃO OBRIGATORIA'!N146</f>
        <v>0</v>
      </c>
      <c r="G326" s="498"/>
      <c r="H326" s="498" t="s">
        <v>3127</v>
      </c>
      <c r="I326" s="498" t="e">
        <f>IFERROR(VLOOKUP('409-VACINAÇÃO OBRIGATORIA'!AQ$6,localidades,2,FALSE),VLOOKUP('409-VACINAÇÃO OBRIGATORIA'!AQ$5,district_codes,2,FALSE))</f>
        <v>#N/A</v>
      </c>
      <c r="J326" s="633">
        <f>+'409-VACINAÇÃO OBRIGATORIA'!AW$11</f>
        <v>0</v>
      </c>
      <c r="K326" s="498">
        <f>+'409-VACINAÇÃO OBRIGATORIA'!AD146</f>
        <v>0</v>
      </c>
      <c r="L326" s="498">
        <f>+'409-VACINAÇÃO OBRIGATORIA'!AG146</f>
        <v>0</v>
      </c>
      <c r="M326" s="499">
        <f>+'409-VACINAÇÃO OBRIGATORIA'!V146</f>
        <v>0</v>
      </c>
      <c r="N326" s="499"/>
      <c r="O326" s="499"/>
      <c r="P326" s="499"/>
      <c r="Q326" s="499"/>
      <c r="R326" s="499"/>
      <c r="S326" s="499"/>
      <c r="T326" s="497"/>
      <c r="U326" s="497"/>
      <c r="V326" s="497" t="str">
        <f t="shared" si="7"/>
        <v>Vacinação Obrigatória</v>
      </c>
      <c r="Y326" s="494">
        <f>+'409-VACINAÇÃO OBRIGATORIA'!$AQ$3</f>
        <v>0</v>
      </c>
      <c r="Z326" s="493">
        <f>+'409-VACINAÇÃO OBRIGATORIA'!A$11</f>
        <v>0</v>
      </c>
      <c r="AA326" s="493">
        <f>+'409-VACINAÇÃO OBRIGATORIA'!F$11</f>
        <v>0</v>
      </c>
    </row>
    <row r="327" spans="1:27" hidden="1" x14ac:dyDescent="0.35">
      <c r="A327" s="497">
        <f>+'409-VACINAÇÃO OBRIGATORIA'!C147</f>
        <v>0</v>
      </c>
      <c r="B327" s="497">
        <f>+'409-VACINAÇÃO OBRIGATORIA'!G147</f>
        <v>0</v>
      </c>
      <c r="C327" s="500" t="e">
        <f>IFERROR(IFERROR(VLOOKUP('409-VACINAÇÃO OBRIGATORIA'!AH$23,localidades,2,FALSE),VLOOKUP('409-VACINAÇÃO OBRIGATORIA'!AQ$6,localidades,2,FALSE)),VLOOKUP('409-VACINAÇÃO OBRIGATORIA'!AQ$5,district_codes,2,FALSE))</f>
        <v>#N/A</v>
      </c>
      <c r="D327" s="497">
        <f>+'409-VACINAÇÃO OBRIGATORIA'!AP147</f>
        <v>0</v>
      </c>
      <c r="E327" s="498">
        <f>+'409-VACINAÇÃO OBRIGATORIA'!L147</f>
        <v>0</v>
      </c>
      <c r="F327" s="499">
        <f>+'409-VACINAÇÃO OBRIGATORIA'!N147</f>
        <v>0</v>
      </c>
      <c r="G327" s="498"/>
      <c r="H327" s="498" t="s">
        <v>3127</v>
      </c>
      <c r="I327" s="498" t="e">
        <f>IFERROR(VLOOKUP('409-VACINAÇÃO OBRIGATORIA'!AQ$6,localidades,2,FALSE),VLOOKUP('409-VACINAÇÃO OBRIGATORIA'!AQ$5,district_codes,2,FALSE))</f>
        <v>#N/A</v>
      </c>
      <c r="J327" s="633">
        <f>+'409-VACINAÇÃO OBRIGATORIA'!AW$11</f>
        <v>0</v>
      </c>
      <c r="K327" s="498">
        <f>+'409-VACINAÇÃO OBRIGATORIA'!AD147</f>
        <v>0</v>
      </c>
      <c r="L327" s="498">
        <f>+'409-VACINAÇÃO OBRIGATORIA'!AG147</f>
        <v>0</v>
      </c>
      <c r="M327" s="499">
        <f>+'409-VACINAÇÃO OBRIGATORIA'!V147</f>
        <v>0</v>
      </c>
      <c r="N327" s="499"/>
      <c r="O327" s="499"/>
      <c r="P327" s="499"/>
      <c r="Q327" s="499"/>
      <c r="R327" s="499"/>
      <c r="S327" s="499"/>
      <c r="T327" s="497"/>
      <c r="U327" s="497"/>
      <c r="V327" s="497" t="str">
        <f t="shared" si="7"/>
        <v>Vacinação Obrigatória</v>
      </c>
      <c r="Y327" s="494">
        <f>+'409-VACINAÇÃO OBRIGATORIA'!$AQ$3</f>
        <v>0</v>
      </c>
      <c r="Z327" s="493">
        <f>+'409-VACINAÇÃO OBRIGATORIA'!A$11</f>
        <v>0</v>
      </c>
      <c r="AA327" s="493">
        <f>+'409-VACINAÇÃO OBRIGATORIA'!F$11</f>
        <v>0</v>
      </c>
    </row>
    <row r="328" spans="1:27" hidden="1" x14ac:dyDescent="0.35">
      <c r="A328" s="497">
        <f>+'409-VACINAÇÃO OBRIGATORIA'!C148</f>
        <v>0</v>
      </c>
      <c r="B328" s="497">
        <f>+'409-VACINAÇÃO OBRIGATORIA'!G148</f>
        <v>0</v>
      </c>
      <c r="C328" s="500" t="e">
        <f>IFERROR(IFERROR(VLOOKUP('409-VACINAÇÃO OBRIGATORIA'!AH$23,localidades,2,FALSE),VLOOKUP('409-VACINAÇÃO OBRIGATORIA'!AQ$6,localidades,2,FALSE)),VLOOKUP('409-VACINAÇÃO OBRIGATORIA'!AQ$5,district_codes,2,FALSE))</f>
        <v>#N/A</v>
      </c>
      <c r="D328" s="497">
        <f>+'409-VACINAÇÃO OBRIGATORIA'!AP148</f>
        <v>0</v>
      </c>
      <c r="E328" s="498">
        <f>+'409-VACINAÇÃO OBRIGATORIA'!L148</f>
        <v>0</v>
      </c>
      <c r="F328" s="499">
        <f>+'409-VACINAÇÃO OBRIGATORIA'!N148</f>
        <v>0</v>
      </c>
      <c r="G328" s="498"/>
      <c r="H328" s="498" t="s">
        <v>3127</v>
      </c>
      <c r="I328" s="498" t="e">
        <f>IFERROR(VLOOKUP('409-VACINAÇÃO OBRIGATORIA'!AQ$6,localidades,2,FALSE),VLOOKUP('409-VACINAÇÃO OBRIGATORIA'!AQ$5,district_codes,2,FALSE))</f>
        <v>#N/A</v>
      </c>
      <c r="J328" s="633">
        <f>+'409-VACINAÇÃO OBRIGATORIA'!AW$11</f>
        <v>0</v>
      </c>
      <c r="K328" s="498">
        <f>+'409-VACINAÇÃO OBRIGATORIA'!AD148</f>
        <v>0</v>
      </c>
      <c r="L328" s="498">
        <f>+'409-VACINAÇÃO OBRIGATORIA'!AG148</f>
        <v>0</v>
      </c>
      <c r="M328" s="499">
        <f>+'409-VACINAÇÃO OBRIGATORIA'!V148</f>
        <v>0</v>
      </c>
      <c r="N328" s="499"/>
      <c r="O328" s="499"/>
      <c r="P328" s="499"/>
      <c r="Q328" s="499"/>
      <c r="R328" s="499"/>
      <c r="S328" s="499"/>
      <c r="T328" s="497"/>
      <c r="U328" s="497"/>
      <c r="V328" s="497" t="str">
        <f t="shared" si="7"/>
        <v>Vacinação Obrigatória</v>
      </c>
      <c r="Y328" s="494">
        <f>+'409-VACINAÇÃO OBRIGATORIA'!$AQ$3</f>
        <v>0</v>
      </c>
      <c r="Z328" s="493">
        <f>+'409-VACINAÇÃO OBRIGATORIA'!A$11</f>
        <v>0</v>
      </c>
      <c r="AA328" s="493">
        <f>+'409-VACINAÇÃO OBRIGATORIA'!F$11</f>
        <v>0</v>
      </c>
    </row>
    <row r="329" spans="1:27" hidden="1" x14ac:dyDescent="0.35">
      <c r="A329" s="497">
        <f>+'409-VACINAÇÃO OBRIGATORIA'!C149</f>
        <v>0</v>
      </c>
      <c r="B329" s="497">
        <f>+'409-VACINAÇÃO OBRIGATORIA'!G149</f>
        <v>0</v>
      </c>
      <c r="C329" s="500" t="e">
        <f>IFERROR(IFERROR(VLOOKUP('409-VACINAÇÃO OBRIGATORIA'!AH$23,localidades,2,FALSE),VLOOKUP('409-VACINAÇÃO OBRIGATORIA'!AQ$6,localidades,2,FALSE)),VLOOKUP('409-VACINAÇÃO OBRIGATORIA'!AQ$5,district_codes,2,FALSE))</f>
        <v>#N/A</v>
      </c>
      <c r="D329" s="497">
        <f>+'409-VACINAÇÃO OBRIGATORIA'!AP149</f>
        <v>0</v>
      </c>
      <c r="E329" s="498">
        <f>+'409-VACINAÇÃO OBRIGATORIA'!L149</f>
        <v>0</v>
      </c>
      <c r="F329" s="499">
        <f>+'409-VACINAÇÃO OBRIGATORIA'!N149</f>
        <v>0</v>
      </c>
      <c r="G329" s="498"/>
      <c r="H329" s="498" t="s">
        <v>3127</v>
      </c>
      <c r="I329" s="498" t="e">
        <f>IFERROR(VLOOKUP('409-VACINAÇÃO OBRIGATORIA'!AQ$6,localidades,2,FALSE),VLOOKUP('409-VACINAÇÃO OBRIGATORIA'!AQ$5,district_codes,2,FALSE))</f>
        <v>#N/A</v>
      </c>
      <c r="J329" s="633">
        <f>+'409-VACINAÇÃO OBRIGATORIA'!AW$11</f>
        <v>0</v>
      </c>
      <c r="K329" s="498">
        <f>+'409-VACINAÇÃO OBRIGATORIA'!AD149</f>
        <v>0</v>
      </c>
      <c r="L329" s="498">
        <f>+'409-VACINAÇÃO OBRIGATORIA'!AG149</f>
        <v>0</v>
      </c>
      <c r="M329" s="499">
        <f>+'409-VACINAÇÃO OBRIGATORIA'!V149</f>
        <v>0</v>
      </c>
      <c r="N329" s="499"/>
      <c r="O329" s="499"/>
      <c r="P329" s="499"/>
      <c r="Q329" s="499"/>
      <c r="R329" s="499"/>
      <c r="S329" s="499"/>
      <c r="T329" s="497"/>
      <c r="U329" s="497"/>
      <c r="V329" s="497" t="str">
        <f t="shared" si="7"/>
        <v>Vacinação Obrigatória</v>
      </c>
      <c r="Y329" s="494">
        <f>+'409-VACINAÇÃO OBRIGATORIA'!$AQ$3</f>
        <v>0</v>
      </c>
      <c r="Z329" s="493">
        <f>+'409-VACINAÇÃO OBRIGATORIA'!A$11</f>
        <v>0</v>
      </c>
      <c r="AA329" s="493">
        <f>+'409-VACINAÇÃO OBRIGATORIA'!F$11</f>
        <v>0</v>
      </c>
    </row>
    <row r="330" spans="1:27" hidden="1" x14ac:dyDescent="0.35">
      <c r="A330" s="497">
        <f>+'409-VACINAÇÃO OBRIGATORIA'!C150</f>
        <v>0</v>
      </c>
      <c r="B330" s="497">
        <f>+'409-VACINAÇÃO OBRIGATORIA'!G150</f>
        <v>0</v>
      </c>
      <c r="C330" s="500" t="e">
        <f>IFERROR(IFERROR(VLOOKUP('409-VACINAÇÃO OBRIGATORIA'!AH$23,localidades,2,FALSE),VLOOKUP('409-VACINAÇÃO OBRIGATORIA'!AQ$6,localidades,2,FALSE)),VLOOKUP('409-VACINAÇÃO OBRIGATORIA'!AQ$5,district_codes,2,FALSE))</f>
        <v>#N/A</v>
      </c>
      <c r="D330" s="497">
        <f>+'409-VACINAÇÃO OBRIGATORIA'!AP150</f>
        <v>0</v>
      </c>
      <c r="E330" s="498">
        <f>+'409-VACINAÇÃO OBRIGATORIA'!L150</f>
        <v>0</v>
      </c>
      <c r="F330" s="499">
        <f>+'409-VACINAÇÃO OBRIGATORIA'!N150</f>
        <v>0</v>
      </c>
      <c r="G330" s="498"/>
      <c r="H330" s="498" t="s">
        <v>3127</v>
      </c>
      <c r="I330" s="498" t="e">
        <f>IFERROR(VLOOKUP('409-VACINAÇÃO OBRIGATORIA'!AQ$6,localidades,2,FALSE),VLOOKUP('409-VACINAÇÃO OBRIGATORIA'!AQ$5,district_codes,2,FALSE))</f>
        <v>#N/A</v>
      </c>
      <c r="J330" s="633">
        <f>+'409-VACINAÇÃO OBRIGATORIA'!AW$11</f>
        <v>0</v>
      </c>
      <c r="K330" s="498">
        <f>+'409-VACINAÇÃO OBRIGATORIA'!AD150</f>
        <v>0</v>
      </c>
      <c r="L330" s="498">
        <f>+'409-VACINAÇÃO OBRIGATORIA'!AG150</f>
        <v>0</v>
      </c>
      <c r="M330" s="499">
        <f>+'409-VACINAÇÃO OBRIGATORIA'!V150</f>
        <v>0</v>
      </c>
      <c r="N330" s="499"/>
      <c r="O330" s="499"/>
      <c r="P330" s="499"/>
      <c r="Q330" s="499"/>
      <c r="R330" s="499"/>
      <c r="S330" s="499"/>
      <c r="T330" s="497"/>
      <c r="U330" s="497"/>
      <c r="V330" s="497" t="str">
        <f t="shared" si="7"/>
        <v>Vacinação Obrigatória</v>
      </c>
      <c r="Y330" s="494">
        <f>+'409-VACINAÇÃO OBRIGATORIA'!$AQ$3</f>
        <v>0</v>
      </c>
      <c r="Z330" s="493">
        <f>+'409-VACINAÇÃO OBRIGATORIA'!A$11</f>
        <v>0</v>
      </c>
      <c r="AA330" s="493">
        <f>+'409-VACINAÇÃO OBRIGATORIA'!F$11</f>
        <v>0</v>
      </c>
    </row>
    <row r="331" spans="1:27" hidden="1" x14ac:dyDescent="0.35">
      <c r="A331" s="497">
        <f>+'409-VACINAÇÃO OBRIGATORIA'!C151</f>
        <v>0</v>
      </c>
      <c r="B331" s="497">
        <f>+'409-VACINAÇÃO OBRIGATORIA'!G151</f>
        <v>0</v>
      </c>
      <c r="C331" s="500" t="e">
        <f>IFERROR(IFERROR(VLOOKUP('409-VACINAÇÃO OBRIGATORIA'!AH$23,localidades,2,FALSE),VLOOKUP('409-VACINAÇÃO OBRIGATORIA'!AQ$6,localidades,2,FALSE)),VLOOKUP('409-VACINAÇÃO OBRIGATORIA'!AQ$5,district_codes,2,FALSE))</f>
        <v>#N/A</v>
      </c>
      <c r="D331" s="497">
        <f>+'409-VACINAÇÃO OBRIGATORIA'!AP151</f>
        <v>0</v>
      </c>
      <c r="E331" s="498">
        <f>+'409-VACINAÇÃO OBRIGATORIA'!L151</f>
        <v>0</v>
      </c>
      <c r="F331" s="499">
        <f>+'409-VACINAÇÃO OBRIGATORIA'!N151</f>
        <v>0</v>
      </c>
      <c r="G331" s="498"/>
      <c r="H331" s="498" t="s">
        <v>3127</v>
      </c>
      <c r="I331" s="498" t="e">
        <f>IFERROR(VLOOKUP('409-VACINAÇÃO OBRIGATORIA'!AQ$6,localidades,2,FALSE),VLOOKUP('409-VACINAÇÃO OBRIGATORIA'!AQ$5,district_codes,2,FALSE))</f>
        <v>#N/A</v>
      </c>
      <c r="J331" s="633">
        <f>+'409-VACINAÇÃO OBRIGATORIA'!AW$11</f>
        <v>0</v>
      </c>
      <c r="K331" s="498">
        <f>+'409-VACINAÇÃO OBRIGATORIA'!AD151</f>
        <v>0</v>
      </c>
      <c r="L331" s="498">
        <f>+'409-VACINAÇÃO OBRIGATORIA'!AG151</f>
        <v>0</v>
      </c>
      <c r="M331" s="499">
        <f>+'409-VACINAÇÃO OBRIGATORIA'!V151</f>
        <v>0</v>
      </c>
      <c r="N331" s="499"/>
      <c r="O331" s="499"/>
      <c r="P331" s="499"/>
      <c r="Q331" s="499"/>
      <c r="R331" s="499"/>
      <c r="S331" s="499"/>
      <c r="T331" s="497"/>
      <c r="U331" s="497"/>
      <c r="V331" s="497" t="str">
        <f t="shared" si="7"/>
        <v>Vacinação Obrigatória</v>
      </c>
      <c r="Y331" s="494">
        <f>+'409-VACINAÇÃO OBRIGATORIA'!$AQ$3</f>
        <v>0</v>
      </c>
      <c r="Z331" s="493">
        <f>+'409-VACINAÇÃO OBRIGATORIA'!A$11</f>
        <v>0</v>
      </c>
      <c r="AA331" s="493">
        <f>+'409-VACINAÇÃO OBRIGATORIA'!F$11</f>
        <v>0</v>
      </c>
    </row>
    <row r="332" spans="1:27" hidden="1" x14ac:dyDescent="0.35">
      <c r="A332" s="497">
        <f>+'409-VACINAÇÃO OBRIGATORIA'!C152</f>
        <v>0</v>
      </c>
      <c r="B332" s="497">
        <f>+'409-VACINAÇÃO OBRIGATORIA'!G152</f>
        <v>0</v>
      </c>
      <c r="C332" s="500" t="e">
        <f>IFERROR(IFERROR(VLOOKUP('409-VACINAÇÃO OBRIGATORIA'!AH$23,localidades,2,FALSE),VLOOKUP('409-VACINAÇÃO OBRIGATORIA'!AQ$6,localidades,2,FALSE)),VLOOKUP('409-VACINAÇÃO OBRIGATORIA'!AQ$5,district_codes,2,FALSE))</f>
        <v>#N/A</v>
      </c>
      <c r="D332" s="497">
        <f>+'409-VACINAÇÃO OBRIGATORIA'!AP152</f>
        <v>0</v>
      </c>
      <c r="E332" s="498">
        <f>+'409-VACINAÇÃO OBRIGATORIA'!L152</f>
        <v>0</v>
      </c>
      <c r="F332" s="499">
        <f>+'409-VACINAÇÃO OBRIGATORIA'!N152</f>
        <v>0</v>
      </c>
      <c r="G332" s="498"/>
      <c r="H332" s="498" t="s">
        <v>3127</v>
      </c>
      <c r="I332" s="498" t="e">
        <f>IFERROR(VLOOKUP('409-VACINAÇÃO OBRIGATORIA'!AQ$6,localidades,2,FALSE),VLOOKUP('409-VACINAÇÃO OBRIGATORIA'!AQ$5,district_codes,2,FALSE))</f>
        <v>#N/A</v>
      </c>
      <c r="J332" s="633">
        <f>+'409-VACINAÇÃO OBRIGATORIA'!AW$11</f>
        <v>0</v>
      </c>
      <c r="K332" s="498">
        <f>+'409-VACINAÇÃO OBRIGATORIA'!AD152</f>
        <v>0</v>
      </c>
      <c r="L332" s="498">
        <f>+'409-VACINAÇÃO OBRIGATORIA'!AG152</f>
        <v>0</v>
      </c>
      <c r="M332" s="499">
        <f>+'409-VACINAÇÃO OBRIGATORIA'!V152</f>
        <v>0</v>
      </c>
      <c r="N332" s="499"/>
      <c r="O332" s="499"/>
      <c r="P332" s="499"/>
      <c r="Q332" s="499"/>
      <c r="R332" s="499"/>
      <c r="S332" s="499"/>
      <c r="T332" s="497"/>
      <c r="U332" s="497"/>
      <c r="V332" s="497" t="str">
        <f t="shared" si="7"/>
        <v>Vacinação Obrigatória</v>
      </c>
      <c r="Y332" s="494">
        <f>+'409-VACINAÇÃO OBRIGATORIA'!$AQ$3</f>
        <v>0</v>
      </c>
      <c r="Z332" s="493">
        <f>+'409-VACINAÇÃO OBRIGATORIA'!A$11</f>
        <v>0</v>
      </c>
      <c r="AA332" s="493">
        <f>+'409-VACINAÇÃO OBRIGATORIA'!F$11</f>
        <v>0</v>
      </c>
    </row>
    <row r="333" spans="1:27" hidden="1" x14ac:dyDescent="0.35">
      <c r="A333" s="497">
        <f>+'409-VACINAÇÃO OBRIGATORIA'!C153</f>
        <v>0</v>
      </c>
      <c r="B333" s="497">
        <f>+'409-VACINAÇÃO OBRIGATORIA'!G153</f>
        <v>0</v>
      </c>
      <c r="C333" s="500" t="e">
        <f>IFERROR(IFERROR(VLOOKUP('409-VACINAÇÃO OBRIGATORIA'!AH$23,localidades,2,FALSE),VLOOKUP('409-VACINAÇÃO OBRIGATORIA'!AQ$6,localidades,2,FALSE)),VLOOKUP('409-VACINAÇÃO OBRIGATORIA'!AQ$5,district_codes,2,FALSE))</f>
        <v>#N/A</v>
      </c>
      <c r="D333" s="497">
        <f>+'409-VACINAÇÃO OBRIGATORIA'!AP153</f>
        <v>0</v>
      </c>
      <c r="E333" s="498">
        <f>+'409-VACINAÇÃO OBRIGATORIA'!L153</f>
        <v>0</v>
      </c>
      <c r="F333" s="499">
        <f>+'409-VACINAÇÃO OBRIGATORIA'!N153</f>
        <v>0</v>
      </c>
      <c r="G333" s="498"/>
      <c r="H333" s="498" t="s">
        <v>3127</v>
      </c>
      <c r="I333" s="498" t="e">
        <f>IFERROR(VLOOKUP('409-VACINAÇÃO OBRIGATORIA'!AQ$6,localidades,2,FALSE),VLOOKUP('409-VACINAÇÃO OBRIGATORIA'!AQ$5,district_codes,2,FALSE))</f>
        <v>#N/A</v>
      </c>
      <c r="J333" s="633">
        <f>+'409-VACINAÇÃO OBRIGATORIA'!AW$11</f>
        <v>0</v>
      </c>
      <c r="K333" s="498">
        <f>+'409-VACINAÇÃO OBRIGATORIA'!AD153</f>
        <v>0</v>
      </c>
      <c r="L333" s="498">
        <f>+'409-VACINAÇÃO OBRIGATORIA'!AG153</f>
        <v>0</v>
      </c>
      <c r="M333" s="499">
        <f>+'409-VACINAÇÃO OBRIGATORIA'!V153</f>
        <v>0</v>
      </c>
      <c r="N333" s="499"/>
      <c r="O333" s="499"/>
      <c r="P333" s="499"/>
      <c r="Q333" s="499"/>
      <c r="R333" s="499"/>
      <c r="S333" s="499"/>
      <c r="T333" s="497"/>
      <c r="U333" s="497"/>
      <c r="V333" s="497" t="str">
        <f t="shared" si="7"/>
        <v>Vacinação Obrigatória</v>
      </c>
      <c r="Y333" s="494">
        <f>+'409-VACINAÇÃO OBRIGATORIA'!$AQ$3</f>
        <v>0</v>
      </c>
      <c r="Z333" s="493">
        <f>+'409-VACINAÇÃO OBRIGATORIA'!A$11</f>
        <v>0</v>
      </c>
      <c r="AA333" s="493">
        <f>+'409-VACINAÇÃO OBRIGATORIA'!F$11</f>
        <v>0</v>
      </c>
    </row>
    <row r="334" spans="1:27" hidden="1" x14ac:dyDescent="0.35">
      <c r="A334" s="497">
        <f>+'409-VACINAÇÃO OBRIGATORIA'!C154</f>
        <v>0</v>
      </c>
      <c r="B334" s="497">
        <f>+'409-VACINAÇÃO OBRIGATORIA'!G154</f>
        <v>0</v>
      </c>
      <c r="C334" s="500" t="e">
        <f>IFERROR(IFERROR(VLOOKUP('409-VACINAÇÃO OBRIGATORIA'!AH$23,localidades,2,FALSE),VLOOKUP('409-VACINAÇÃO OBRIGATORIA'!AQ$6,localidades,2,FALSE)),VLOOKUP('409-VACINAÇÃO OBRIGATORIA'!AQ$5,district_codes,2,FALSE))</f>
        <v>#N/A</v>
      </c>
      <c r="D334" s="497">
        <f>+'409-VACINAÇÃO OBRIGATORIA'!AP154</f>
        <v>0</v>
      </c>
      <c r="E334" s="498">
        <f>+'409-VACINAÇÃO OBRIGATORIA'!L154</f>
        <v>0</v>
      </c>
      <c r="F334" s="499">
        <f>+'409-VACINAÇÃO OBRIGATORIA'!N154</f>
        <v>0</v>
      </c>
      <c r="G334" s="498"/>
      <c r="H334" s="498" t="s">
        <v>3127</v>
      </c>
      <c r="I334" s="498" t="e">
        <f>IFERROR(VLOOKUP('409-VACINAÇÃO OBRIGATORIA'!AQ$6,localidades,2,FALSE),VLOOKUP('409-VACINAÇÃO OBRIGATORIA'!AQ$5,district_codes,2,FALSE))</f>
        <v>#N/A</v>
      </c>
      <c r="J334" s="633">
        <f>+'409-VACINAÇÃO OBRIGATORIA'!AW$11</f>
        <v>0</v>
      </c>
      <c r="K334" s="498">
        <f>+'409-VACINAÇÃO OBRIGATORIA'!AD154</f>
        <v>0</v>
      </c>
      <c r="L334" s="498">
        <f>+'409-VACINAÇÃO OBRIGATORIA'!AG154</f>
        <v>0</v>
      </c>
      <c r="M334" s="499">
        <f>+'409-VACINAÇÃO OBRIGATORIA'!V154</f>
        <v>0</v>
      </c>
      <c r="N334" s="499"/>
      <c r="O334" s="499"/>
      <c r="P334" s="499"/>
      <c r="Q334" s="499"/>
      <c r="R334" s="499"/>
      <c r="S334" s="499"/>
      <c r="T334" s="497"/>
      <c r="U334" s="497"/>
      <c r="V334" s="497" t="str">
        <f t="shared" si="7"/>
        <v>Vacinação Obrigatória</v>
      </c>
      <c r="Y334" s="494">
        <f>+'409-VACINAÇÃO OBRIGATORIA'!$AQ$3</f>
        <v>0</v>
      </c>
      <c r="Z334" s="493">
        <f>+'409-VACINAÇÃO OBRIGATORIA'!A$11</f>
        <v>0</v>
      </c>
      <c r="AA334" s="493">
        <f>+'409-VACINAÇÃO OBRIGATORIA'!F$11</f>
        <v>0</v>
      </c>
    </row>
    <row r="335" spans="1:27" hidden="1" x14ac:dyDescent="0.35">
      <c r="A335" s="497">
        <f>+'409-VACINAÇÃO OBRIGATORIA'!C155</f>
        <v>0</v>
      </c>
      <c r="B335" s="497">
        <f>+'409-VACINAÇÃO OBRIGATORIA'!G155</f>
        <v>0</v>
      </c>
      <c r="C335" s="500" t="e">
        <f>IFERROR(IFERROR(VLOOKUP('409-VACINAÇÃO OBRIGATORIA'!AH$23,localidades,2,FALSE),VLOOKUP('409-VACINAÇÃO OBRIGATORIA'!AQ$6,localidades,2,FALSE)),VLOOKUP('409-VACINAÇÃO OBRIGATORIA'!AQ$5,district_codes,2,FALSE))</f>
        <v>#N/A</v>
      </c>
      <c r="D335" s="497">
        <f>+'409-VACINAÇÃO OBRIGATORIA'!AP155</f>
        <v>0</v>
      </c>
      <c r="E335" s="498">
        <f>+'409-VACINAÇÃO OBRIGATORIA'!L155</f>
        <v>0</v>
      </c>
      <c r="F335" s="499">
        <f>+'409-VACINAÇÃO OBRIGATORIA'!N155</f>
        <v>0</v>
      </c>
      <c r="G335" s="498"/>
      <c r="H335" s="498" t="s">
        <v>3127</v>
      </c>
      <c r="I335" s="498" t="e">
        <f>IFERROR(VLOOKUP('409-VACINAÇÃO OBRIGATORIA'!AQ$6,localidades,2,FALSE),VLOOKUP('409-VACINAÇÃO OBRIGATORIA'!AQ$5,district_codes,2,FALSE))</f>
        <v>#N/A</v>
      </c>
      <c r="J335" s="633">
        <f>+'409-VACINAÇÃO OBRIGATORIA'!AW$11</f>
        <v>0</v>
      </c>
      <c r="K335" s="498">
        <f>+'409-VACINAÇÃO OBRIGATORIA'!AD155</f>
        <v>0</v>
      </c>
      <c r="L335" s="498">
        <f>+'409-VACINAÇÃO OBRIGATORIA'!AG155</f>
        <v>0</v>
      </c>
      <c r="M335" s="499">
        <f>+'409-VACINAÇÃO OBRIGATORIA'!V155</f>
        <v>0</v>
      </c>
      <c r="N335" s="499"/>
      <c r="O335" s="499"/>
      <c r="P335" s="499"/>
      <c r="Q335" s="499"/>
      <c r="R335" s="499"/>
      <c r="S335" s="499"/>
      <c r="T335" s="497"/>
      <c r="U335" s="497"/>
      <c r="V335" s="497" t="str">
        <f t="shared" si="7"/>
        <v>Vacinação Obrigatória</v>
      </c>
      <c r="Y335" s="494">
        <f>+'409-VACINAÇÃO OBRIGATORIA'!$AQ$3</f>
        <v>0</v>
      </c>
      <c r="Z335" s="493">
        <f>+'409-VACINAÇÃO OBRIGATORIA'!A$11</f>
        <v>0</v>
      </c>
      <c r="AA335" s="493">
        <f>+'409-VACINAÇÃO OBRIGATORIA'!F$11</f>
        <v>0</v>
      </c>
    </row>
    <row r="336" spans="1:27" hidden="1" x14ac:dyDescent="0.35">
      <c r="A336" s="497">
        <f>+'409-VACINAÇÃO OBRIGATORIA'!C156</f>
        <v>0</v>
      </c>
      <c r="B336" s="497">
        <f>+'409-VACINAÇÃO OBRIGATORIA'!G156</f>
        <v>0</v>
      </c>
      <c r="C336" s="500" t="e">
        <f>IFERROR(IFERROR(VLOOKUP('409-VACINAÇÃO OBRIGATORIA'!AH$23,localidades,2,FALSE),VLOOKUP('409-VACINAÇÃO OBRIGATORIA'!AQ$6,localidades,2,FALSE)),VLOOKUP('409-VACINAÇÃO OBRIGATORIA'!AQ$5,district_codes,2,FALSE))</f>
        <v>#N/A</v>
      </c>
      <c r="D336" s="497">
        <f>+'409-VACINAÇÃO OBRIGATORIA'!AP156</f>
        <v>0</v>
      </c>
      <c r="E336" s="498">
        <f>+'409-VACINAÇÃO OBRIGATORIA'!L156</f>
        <v>0</v>
      </c>
      <c r="F336" s="499">
        <f>+'409-VACINAÇÃO OBRIGATORIA'!N156</f>
        <v>0</v>
      </c>
      <c r="G336" s="498"/>
      <c r="H336" s="498" t="s">
        <v>3127</v>
      </c>
      <c r="I336" s="498" t="e">
        <f>IFERROR(VLOOKUP('409-VACINAÇÃO OBRIGATORIA'!AQ$6,localidades,2,FALSE),VLOOKUP('409-VACINAÇÃO OBRIGATORIA'!AQ$5,district_codes,2,FALSE))</f>
        <v>#N/A</v>
      </c>
      <c r="J336" s="633">
        <f>+'409-VACINAÇÃO OBRIGATORIA'!AW$11</f>
        <v>0</v>
      </c>
      <c r="K336" s="498">
        <f>+'409-VACINAÇÃO OBRIGATORIA'!AD156</f>
        <v>0</v>
      </c>
      <c r="L336" s="498">
        <f>+'409-VACINAÇÃO OBRIGATORIA'!AG156</f>
        <v>0</v>
      </c>
      <c r="M336" s="499">
        <f>+'409-VACINAÇÃO OBRIGATORIA'!V156</f>
        <v>0</v>
      </c>
      <c r="N336" s="499"/>
      <c r="O336" s="499"/>
      <c r="P336" s="499"/>
      <c r="Q336" s="499"/>
      <c r="R336" s="499"/>
      <c r="S336" s="499"/>
      <c r="T336" s="497"/>
      <c r="U336" s="497"/>
      <c r="V336" s="497" t="str">
        <f t="shared" si="7"/>
        <v>Vacinação Obrigatória</v>
      </c>
      <c r="Y336" s="494">
        <f>+'409-VACINAÇÃO OBRIGATORIA'!$AQ$3</f>
        <v>0</v>
      </c>
      <c r="Z336" s="493">
        <f>+'409-VACINAÇÃO OBRIGATORIA'!A$11</f>
        <v>0</v>
      </c>
      <c r="AA336" s="493">
        <f>+'409-VACINAÇÃO OBRIGATORIA'!F$11</f>
        <v>0</v>
      </c>
    </row>
    <row r="337" spans="1:27" hidden="1" x14ac:dyDescent="0.35">
      <c r="A337" s="497">
        <f>+'409-VACINAÇÃO OBRIGATORIA'!C157</f>
        <v>0</v>
      </c>
      <c r="B337" s="497">
        <f>+'409-VACINAÇÃO OBRIGATORIA'!G157</f>
        <v>0</v>
      </c>
      <c r="C337" s="500" t="e">
        <f>IFERROR(IFERROR(VLOOKUP('409-VACINAÇÃO OBRIGATORIA'!AH$23,localidades,2,FALSE),VLOOKUP('409-VACINAÇÃO OBRIGATORIA'!AQ$6,localidades,2,FALSE)),VLOOKUP('409-VACINAÇÃO OBRIGATORIA'!AQ$5,district_codes,2,FALSE))</f>
        <v>#N/A</v>
      </c>
      <c r="D337" s="497">
        <f>+'409-VACINAÇÃO OBRIGATORIA'!AP157</f>
        <v>0</v>
      </c>
      <c r="E337" s="498">
        <f>+'409-VACINAÇÃO OBRIGATORIA'!L157</f>
        <v>0</v>
      </c>
      <c r="F337" s="499">
        <f>+'409-VACINAÇÃO OBRIGATORIA'!N157</f>
        <v>0</v>
      </c>
      <c r="G337" s="498"/>
      <c r="H337" s="498" t="s">
        <v>3127</v>
      </c>
      <c r="I337" s="498" t="e">
        <f>IFERROR(VLOOKUP('409-VACINAÇÃO OBRIGATORIA'!AQ$6,localidades,2,FALSE),VLOOKUP('409-VACINAÇÃO OBRIGATORIA'!AQ$5,district_codes,2,FALSE))</f>
        <v>#N/A</v>
      </c>
      <c r="J337" s="633">
        <f>+'409-VACINAÇÃO OBRIGATORIA'!AW$11</f>
        <v>0</v>
      </c>
      <c r="K337" s="498">
        <f>+'409-VACINAÇÃO OBRIGATORIA'!AD157</f>
        <v>0</v>
      </c>
      <c r="L337" s="498">
        <f>+'409-VACINAÇÃO OBRIGATORIA'!AG157</f>
        <v>0</v>
      </c>
      <c r="M337" s="499">
        <f>+'409-VACINAÇÃO OBRIGATORIA'!V157</f>
        <v>0</v>
      </c>
      <c r="N337" s="499"/>
      <c r="O337" s="499"/>
      <c r="P337" s="499"/>
      <c r="Q337" s="499"/>
      <c r="R337" s="499"/>
      <c r="S337" s="499"/>
      <c r="T337" s="497"/>
      <c r="U337" s="497"/>
      <c r="V337" s="497" t="str">
        <f t="shared" si="7"/>
        <v>Vacinação Obrigatória</v>
      </c>
      <c r="Y337" s="494">
        <f>+'409-VACINAÇÃO OBRIGATORIA'!$AQ$3</f>
        <v>0</v>
      </c>
      <c r="Z337" s="493">
        <f>+'409-VACINAÇÃO OBRIGATORIA'!A$11</f>
        <v>0</v>
      </c>
      <c r="AA337" s="493">
        <f>+'409-VACINAÇÃO OBRIGATORIA'!F$11</f>
        <v>0</v>
      </c>
    </row>
    <row r="338" spans="1:27" hidden="1" x14ac:dyDescent="0.35">
      <c r="A338" s="497">
        <f>+'409-VACINAÇÃO OBRIGATORIA'!C158</f>
        <v>0</v>
      </c>
      <c r="B338" s="497">
        <f>+'409-VACINAÇÃO OBRIGATORIA'!G158</f>
        <v>0</v>
      </c>
      <c r="C338" s="500" t="e">
        <f>IFERROR(IFERROR(VLOOKUP('409-VACINAÇÃO OBRIGATORIA'!AH$23,localidades,2,FALSE),VLOOKUP('409-VACINAÇÃO OBRIGATORIA'!AQ$6,localidades,2,FALSE)),VLOOKUP('409-VACINAÇÃO OBRIGATORIA'!AQ$5,district_codes,2,FALSE))</f>
        <v>#N/A</v>
      </c>
      <c r="D338" s="497">
        <f>+'409-VACINAÇÃO OBRIGATORIA'!AP158</f>
        <v>0</v>
      </c>
      <c r="E338" s="498">
        <f>+'409-VACINAÇÃO OBRIGATORIA'!L158</f>
        <v>0</v>
      </c>
      <c r="F338" s="499">
        <f>+'409-VACINAÇÃO OBRIGATORIA'!N158</f>
        <v>0</v>
      </c>
      <c r="G338" s="498"/>
      <c r="H338" s="498" t="s">
        <v>3127</v>
      </c>
      <c r="I338" s="498" t="e">
        <f>IFERROR(VLOOKUP('409-VACINAÇÃO OBRIGATORIA'!AQ$6,localidades,2,FALSE),VLOOKUP('409-VACINAÇÃO OBRIGATORIA'!AQ$5,district_codes,2,FALSE))</f>
        <v>#N/A</v>
      </c>
      <c r="J338" s="633">
        <f>+'409-VACINAÇÃO OBRIGATORIA'!AW$11</f>
        <v>0</v>
      </c>
      <c r="K338" s="498">
        <f>+'409-VACINAÇÃO OBRIGATORIA'!AD158</f>
        <v>0</v>
      </c>
      <c r="L338" s="498">
        <f>+'409-VACINAÇÃO OBRIGATORIA'!AG158</f>
        <v>0</v>
      </c>
      <c r="M338" s="499">
        <f>+'409-VACINAÇÃO OBRIGATORIA'!V158</f>
        <v>0</v>
      </c>
      <c r="N338" s="499"/>
      <c r="O338" s="499"/>
      <c r="P338" s="499"/>
      <c r="Q338" s="499"/>
      <c r="R338" s="499"/>
      <c r="S338" s="499"/>
      <c r="T338" s="497"/>
      <c r="U338" s="497"/>
      <c r="V338" s="497" t="str">
        <f t="shared" si="7"/>
        <v>Vacinação Obrigatória</v>
      </c>
      <c r="Y338" s="494">
        <f>+'409-VACINAÇÃO OBRIGATORIA'!$AQ$3</f>
        <v>0</v>
      </c>
      <c r="Z338" s="493">
        <f>+'409-VACINAÇÃO OBRIGATORIA'!A$11</f>
        <v>0</v>
      </c>
      <c r="AA338" s="493">
        <f>+'409-VACINAÇÃO OBRIGATORIA'!F$11</f>
        <v>0</v>
      </c>
    </row>
    <row r="339" spans="1:27" hidden="1" x14ac:dyDescent="0.35">
      <c r="A339" s="497">
        <f>+'409-VACINAÇÃO OBRIGATORIA'!C159</f>
        <v>0</v>
      </c>
      <c r="B339" s="497">
        <f>+'409-VACINAÇÃO OBRIGATORIA'!G159</f>
        <v>0</v>
      </c>
      <c r="C339" s="500" t="e">
        <f>IFERROR(IFERROR(VLOOKUP('409-VACINAÇÃO OBRIGATORIA'!AH$23,localidades,2,FALSE),VLOOKUP('409-VACINAÇÃO OBRIGATORIA'!AQ$6,localidades,2,FALSE)),VLOOKUP('409-VACINAÇÃO OBRIGATORIA'!AQ$5,district_codes,2,FALSE))</f>
        <v>#N/A</v>
      </c>
      <c r="D339" s="497">
        <f>+'409-VACINAÇÃO OBRIGATORIA'!AP159</f>
        <v>0</v>
      </c>
      <c r="E339" s="498">
        <f>+'409-VACINAÇÃO OBRIGATORIA'!L159</f>
        <v>0</v>
      </c>
      <c r="F339" s="499">
        <f>+'409-VACINAÇÃO OBRIGATORIA'!N159</f>
        <v>0</v>
      </c>
      <c r="G339" s="498"/>
      <c r="H339" s="498" t="s">
        <v>3127</v>
      </c>
      <c r="I339" s="498" t="e">
        <f>IFERROR(VLOOKUP('409-VACINAÇÃO OBRIGATORIA'!AQ$6,localidades,2,FALSE),VLOOKUP('409-VACINAÇÃO OBRIGATORIA'!AQ$5,district_codes,2,FALSE))</f>
        <v>#N/A</v>
      </c>
      <c r="J339" s="633">
        <f>+'409-VACINAÇÃO OBRIGATORIA'!AW$11</f>
        <v>0</v>
      </c>
      <c r="K339" s="498">
        <f>+'409-VACINAÇÃO OBRIGATORIA'!AD159</f>
        <v>0</v>
      </c>
      <c r="L339" s="498">
        <f>+'409-VACINAÇÃO OBRIGATORIA'!AG159</f>
        <v>0</v>
      </c>
      <c r="M339" s="499">
        <f>+'409-VACINAÇÃO OBRIGATORIA'!V159</f>
        <v>0</v>
      </c>
      <c r="N339" s="499"/>
      <c r="O339" s="499"/>
      <c r="P339" s="499"/>
      <c r="Q339" s="499"/>
      <c r="R339" s="499"/>
      <c r="S339" s="499"/>
      <c r="T339" s="497"/>
      <c r="U339" s="497"/>
      <c r="V339" s="497" t="str">
        <f t="shared" si="7"/>
        <v>Vacinação Obrigatória</v>
      </c>
      <c r="Y339" s="494">
        <f>+'409-VACINAÇÃO OBRIGATORIA'!$AQ$3</f>
        <v>0</v>
      </c>
      <c r="Z339" s="493">
        <f>+'409-VACINAÇÃO OBRIGATORIA'!A$11</f>
        <v>0</v>
      </c>
      <c r="AA339" s="493">
        <f>+'409-VACINAÇÃO OBRIGATORIA'!F$11</f>
        <v>0</v>
      </c>
    </row>
    <row r="340" spans="1:27" hidden="1" x14ac:dyDescent="0.35">
      <c r="A340" s="497">
        <f>+'409-VACINAÇÃO OBRIGATORIA'!C160</f>
        <v>0</v>
      </c>
      <c r="B340" s="497">
        <f>+'409-VACINAÇÃO OBRIGATORIA'!G160</f>
        <v>0</v>
      </c>
      <c r="C340" s="500" t="e">
        <f>IFERROR(IFERROR(VLOOKUP('409-VACINAÇÃO OBRIGATORIA'!AH$23,localidades,2,FALSE),VLOOKUP('409-VACINAÇÃO OBRIGATORIA'!AQ$6,localidades,2,FALSE)),VLOOKUP('409-VACINAÇÃO OBRIGATORIA'!AQ$5,district_codes,2,FALSE))</f>
        <v>#N/A</v>
      </c>
      <c r="D340" s="497">
        <f>+'409-VACINAÇÃO OBRIGATORIA'!AP160</f>
        <v>0</v>
      </c>
      <c r="E340" s="498">
        <f>+'409-VACINAÇÃO OBRIGATORIA'!L160</f>
        <v>0</v>
      </c>
      <c r="F340" s="499">
        <f>+'409-VACINAÇÃO OBRIGATORIA'!N160</f>
        <v>0</v>
      </c>
      <c r="G340" s="498"/>
      <c r="H340" s="498" t="s">
        <v>3127</v>
      </c>
      <c r="I340" s="498" t="e">
        <f>IFERROR(VLOOKUP('409-VACINAÇÃO OBRIGATORIA'!AQ$6,localidades,2,FALSE),VLOOKUP('409-VACINAÇÃO OBRIGATORIA'!AQ$5,district_codes,2,FALSE))</f>
        <v>#N/A</v>
      </c>
      <c r="J340" s="633">
        <f>+'409-VACINAÇÃO OBRIGATORIA'!AW$11</f>
        <v>0</v>
      </c>
      <c r="K340" s="498">
        <f>+'409-VACINAÇÃO OBRIGATORIA'!AD160</f>
        <v>0</v>
      </c>
      <c r="L340" s="498">
        <f>+'409-VACINAÇÃO OBRIGATORIA'!AG160</f>
        <v>0</v>
      </c>
      <c r="M340" s="499">
        <f>+'409-VACINAÇÃO OBRIGATORIA'!V160</f>
        <v>0</v>
      </c>
      <c r="N340" s="499"/>
      <c r="O340" s="499"/>
      <c r="P340" s="499"/>
      <c r="Q340" s="499"/>
      <c r="R340" s="499"/>
      <c r="S340" s="499"/>
      <c r="T340" s="497"/>
      <c r="U340" s="497"/>
      <c r="V340" s="497" t="str">
        <f t="shared" si="7"/>
        <v>Vacinação Obrigatória</v>
      </c>
      <c r="Y340" s="494">
        <f>+'409-VACINAÇÃO OBRIGATORIA'!$AQ$3</f>
        <v>0</v>
      </c>
      <c r="Z340" s="493">
        <f>+'409-VACINAÇÃO OBRIGATORIA'!A$11</f>
        <v>0</v>
      </c>
      <c r="AA340" s="493">
        <f>+'409-VACINAÇÃO OBRIGATORIA'!F$11</f>
        <v>0</v>
      </c>
    </row>
    <row r="341" spans="1:27" hidden="1" x14ac:dyDescent="0.35">
      <c r="A341" s="497">
        <f>+'409-VACINAÇÃO OBRIGATORIA'!C161</f>
        <v>0</v>
      </c>
      <c r="B341" s="497">
        <f>+'409-VACINAÇÃO OBRIGATORIA'!G161</f>
        <v>0</v>
      </c>
      <c r="C341" s="500" t="e">
        <f>IFERROR(IFERROR(VLOOKUP('409-VACINAÇÃO OBRIGATORIA'!AH$23,localidades,2,FALSE),VLOOKUP('409-VACINAÇÃO OBRIGATORIA'!AQ$6,localidades,2,FALSE)),VLOOKUP('409-VACINAÇÃO OBRIGATORIA'!AQ$5,district_codes,2,FALSE))</f>
        <v>#N/A</v>
      </c>
      <c r="D341" s="497">
        <f>+'409-VACINAÇÃO OBRIGATORIA'!AP161</f>
        <v>0</v>
      </c>
      <c r="E341" s="498">
        <f>+'409-VACINAÇÃO OBRIGATORIA'!L161</f>
        <v>0</v>
      </c>
      <c r="F341" s="499">
        <f>+'409-VACINAÇÃO OBRIGATORIA'!N161</f>
        <v>0</v>
      </c>
      <c r="G341" s="498"/>
      <c r="H341" s="498" t="s">
        <v>3127</v>
      </c>
      <c r="I341" s="498" t="e">
        <f>IFERROR(VLOOKUP('409-VACINAÇÃO OBRIGATORIA'!AQ$6,localidades,2,FALSE),VLOOKUP('409-VACINAÇÃO OBRIGATORIA'!AQ$5,district_codes,2,FALSE))</f>
        <v>#N/A</v>
      </c>
      <c r="J341" s="633">
        <f>+'409-VACINAÇÃO OBRIGATORIA'!AW$11</f>
        <v>0</v>
      </c>
      <c r="K341" s="498">
        <f>+'409-VACINAÇÃO OBRIGATORIA'!AD161</f>
        <v>0</v>
      </c>
      <c r="L341" s="498">
        <f>+'409-VACINAÇÃO OBRIGATORIA'!AG161</f>
        <v>0</v>
      </c>
      <c r="M341" s="499">
        <f>+'409-VACINAÇÃO OBRIGATORIA'!V161</f>
        <v>0</v>
      </c>
      <c r="N341" s="499"/>
      <c r="O341" s="499"/>
      <c r="P341" s="499"/>
      <c r="Q341" s="499"/>
      <c r="R341" s="499"/>
      <c r="S341" s="499"/>
      <c r="T341" s="497"/>
      <c r="U341" s="497"/>
      <c r="V341" s="497" t="str">
        <f t="shared" si="7"/>
        <v>Vacinação Obrigatória</v>
      </c>
      <c r="Y341" s="494">
        <f>+'409-VACINAÇÃO OBRIGATORIA'!$AQ$3</f>
        <v>0</v>
      </c>
      <c r="Z341" s="493">
        <f>+'409-VACINAÇÃO OBRIGATORIA'!A$11</f>
        <v>0</v>
      </c>
      <c r="AA341" s="493">
        <f>+'409-VACINAÇÃO OBRIGATORIA'!F$11</f>
        <v>0</v>
      </c>
    </row>
    <row r="342" spans="1:27" hidden="1" x14ac:dyDescent="0.35">
      <c r="A342" s="497">
        <f>+'409-VACINAÇÃO OBRIGATORIA'!C162</f>
        <v>0</v>
      </c>
      <c r="B342" s="497">
        <f>+'409-VACINAÇÃO OBRIGATORIA'!G162</f>
        <v>0</v>
      </c>
      <c r="C342" s="500" t="e">
        <f>IFERROR(IFERROR(VLOOKUP('409-VACINAÇÃO OBRIGATORIA'!AH$23,localidades,2,FALSE),VLOOKUP('409-VACINAÇÃO OBRIGATORIA'!AQ$6,localidades,2,FALSE)),VLOOKUP('409-VACINAÇÃO OBRIGATORIA'!AQ$5,district_codes,2,FALSE))</f>
        <v>#N/A</v>
      </c>
      <c r="D342" s="497">
        <f>+'409-VACINAÇÃO OBRIGATORIA'!AP162</f>
        <v>0</v>
      </c>
      <c r="E342" s="498">
        <f>+'409-VACINAÇÃO OBRIGATORIA'!L162</f>
        <v>0</v>
      </c>
      <c r="F342" s="499">
        <f>+'409-VACINAÇÃO OBRIGATORIA'!N162</f>
        <v>0</v>
      </c>
      <c r="G342" s="498"/>
      <c r="H342" s="498" t="s">
        <v>3127</v>
      </c>
      <c r="I342" s="498" t="e">
        <f>IFERROR(VLOOKUP('409-VACINAÇÃO OBRIGATORIA'!AQ$6,localidades,2,FALSE),VLOOKUP('409-VACINAÇÃO OBRIGATORIA'!AQ$5,district_codes,2,FALSE))</f>
        <v>#N/A</v>
      </c>
      <c r="J342" s="633">
        <f>+'409-VACINAÇÃO OBRIGATORIA'!AW$11</f>
        <v>0</v>
      </c>
      <c r="K342" s="498">
        <f>+'409-VACINAÇÃO OBRIGATORIA'!AD162</f>
        <v>0</v>
      </c>
      <c r="L342" s="498">
        <f>+'409-VACINAÇÃO OBRIGATORIA'!AG162</f>
        <v>0</v>
      </c>
      <c r="M342" s="499">
        <f>+'409-VACINAÇÃO OBRIGATORIA'!V162</f>
        <v>0</v>
      </c>
      <c r="N342" s="499"/>
      <c r="O342" s="499"/>
      <c r="P342" s="499"/>
      <c r="Q342" s="499"/>
      <c r="R342" s="499"/>
      <c r="S342" s="499"/>
      <c r="T342" s="497"/>
      <c r="U342" s="497"/>
      <c r="V342" s="497" t="str">
        <f t="shared" si="7"/>
        <v>Vacinação Obrigatória</v>
      </c>
      <c r="Y342" s="494">
        <f>+'409-VACINAÇÃO OBRIGATORIA'!$AQ$3</f>
        <v>0</v>
      </c>
      <c r="Z342" s="493">
        <f>+'409-VACINAÇÃO OBRIGATORIA'!A$11</f>
        <v>0</v>
      </c>
      <c r="AA342" s="493">
        <f>+'409-VACINAÇÃO OBRIGATORIA'!F$11</f>
        <v>0</v>
      </c>
    </row>
    <row r="343" spans="1:27" hidden="1" x14ac:dyDescent="0.35">
      <c r="A343" s="497">
        <f>+'409-VACINAÇÃO OBRIGATORIA'!C163</f>
        <v>0</v>
      </c>
      <c r="B343" s="497">
        <f>+'409-VACINAÇÃO OBRIGATORIA'!G163</f>
        <v>0</v>
      </c>
      <c r="C343" s="500" t="e">
        <f>IFERROR(IFERROR(VLOOKUP('409-VACINAÇÃO OBRIGATORIA'!AH$23,localidades,2,FALSE),VLOOKUP('409-VACINAÇÃO OBRIGATORIA'!AQ$6,localidades,2,FALSE)),VLOOKUP('409-VACINAÇÃO OBRIGATORIA'!AQ$5,district_codes,2,FALSE))</f>
        <v>#N/A</v>
      </c>
      <c r="D343" s="497">
        <f>+'409-VACINAÇÃO OBRIGATORIA'!AP163</f>
        <v>0</v>
      </c>
      <c r="E343" s="498">
        <f>+'409-VACINAÇÃO OBRIGATORIA'!L163</f>
        <v>0</v>
      </c>
      <c r="F343" s="499">
        <f>+'409-VACINAÇÃO OBRIGATORIA'!N163</f>
        <v>0</v>
      </c>
      <c r="G343" s="498"/>
      <c r="H343" s="498" t="s">
        <v>3127</v>
      </c>
      <c r="I343" s="498" t="e">
        <f>IFERROR(VLOOKUP('409-VACINAÇÃO OBRIGATORIA'!AQ$6,localidades,2,FALSE),VLOOKUP('409-VACINAÇÃO OBRIGATORIA'!AQ$5,district_codes,2,FALSE))</f>
        <v>#N/A</v>
      </c>
      <c r="J343" s="633">
        <f>+'409-VACINAÇÃO OBRIGATORIA'!AW$11</f>
        <v>0</v>
      </c>
      <c r="K343" s="498">
        <f>+'409-VACINAÇÃO OBRIGATORIA'!AD163</f>
        <v>0</v>
      </c>
      <c r="L343" s="498">
        <f>+'409-VACINAÇÃO OBRIGATORIA'!AG163</f>
        <v>0</v>
      </c>
      <c r="M343" s="499">
        <f>+'409-VACINAÇÃO OBRIGATORIA'!V163</f>
        <v>0</v>
      </c>
      <c r="N343" s="499"/>
      <c r="O343" s="499"/>
      <c r="P343" s="499"/>
      <c r="Q343" s="499"/>
      <c r="R343" s="499"/>
      <c r="S343" s="499"/>
      <c r="T343" s="497"/>
      <c r="U343" s="497"/>
      <c r="V343" s="497" t="str">
        <f t="shared" si="7"/>
        <v>Vacinação Obrigatória</v>
      </c>
      <c r="Y343" s="494">
        <f>+'409-VACINAÇÃO OBRIGATORIA'!$AQ$3</f>
        <v>0</v>
      </c>
      <c r="Z343" s="493">
        <f>+'409-VACINAÇÃO OBRIGATORIA'!A$11</f>
        <v>0</v>
      </c>
      <c r="AA343" s="493">
        <f>+'409-VACINAÇÃO OBRIGATORIA'!F$11</f>
        <v>0</v>
      </c>
    </row>
    <row r="344" spans="1:27" hidden="1" x14ac:dyDescent="0.35">
      <c r="A344" s="497">
        <f>+'409-VACINAÇÃO OBRIGATORIA'!C164</f>
        <v>0</v>
      </c>
      <c r="B344" s="497">
        <f>+'409-VACINAÇÃO OBRIGATORIA'!G164</f>
        <v>0</v>
      </c>
      <c r="C344" s="500" t="e">
        <f>IFERROR(IFERROR(VLOOKUP('409-VACINAÇÃO OBRIGATORIA'!AH$23,localidades,2,FALSE),VLOOKUP('409-VACINAÇÃO OBRIGATORIA'!AQ$6,localidades,2,FALSE)),VLOOKUP('409-VACINAÇÃO OBRIGATORIA'!AQ$5,district_codes,2,FALSE))</f>
        <v>#N/A</v>
      </c>
      <c r="D344" s="497">
        <f>+'409-VACINAÇÃO OBRIGATORIA'!AP164</f>
        <v>0</v>
      </c>
      <c r="E344" s="498">
        <f>+'409-VACINAÇÃO OBRIGATORIA'!L164</f>
        <v>0</v>
      </c>
      <c r="F344" s="499">
        <f>+'409-VACINAÇÃO OBRIGATORIA'!N164</f>
        <v>0</v>
      </c>
      <c r="G344" s="498"/>
      <c r="H344" s="498" t="s">
        <v>3127</v>
      </c>
      <c r="I344" s="498" t="e">
        <f>IFERROR(VLOOKUP('409-VACINAÇÃO OBRIGATORIA'!AQ$6,localidades,2,FALSE),VLOOKUP('409-VACINAÇÃO OBRIGATORIA'!AQ$5,district_codes,2,FALSE))</f>
        <v>#N/A</v>
      </c>
      <c r="J344" s="633">
        <f>+'409-VACINAÇÃO OBRIGATORIA'!AW$11</f>
        <v>0</v>
      </c>
      <c r="K344" s="498">
        <f>+'409-VACINAÇÃO OBRIGATORIA'!AD164</f>
        <v>0</v>
      </c>
      <c r="L344" s="498">
        <f>+'409-VACINAÇÃO OBRIGATORIA'!AG164</f>
        <v>0</v>
      </c>
      <c r="M344" s="499">
        <f>+'409-VACINAÇÃO OBRIGATORIA'!V164</f>
        <v>0</v>
      </c>
      <c r="N344" s="499"/>
      <c r="O344" s="499"/>
      <c r="P344" s="499"/>
      <c r="Q344" s="499"/>
      <c r="R344" s="499"/>
      <c r="S344" s="499"/>
      <c r="T344" s="497"/>
      <c r="U344" s="497"/>
      <c r="V344" s="497" t="str">
        <f t="shared" si="7"/>
        <v>Vacinação Obrigatória</v>
      </c>
      <c r="Y344" s="494">
        <f>+'409-VACINAÇÃO OBRIGATORIA'!$AQ$3</f>
        <v>0</v>
      </c>
      <c r="Z344" s="493">
        <f>+'409-VACINAÇÃO OBRIGATORIA'!A$11</f>
        <v>0</v>
      </c>
      <c r="AA344" s="493">
        <f>+'409-VACINAÇÃO OBRIGATORIA'!F$11</f>
        <v>0</v>
      </c>
    </row>
    <row r="345" spans="1:27" hidden="1" x14ac:dyDescent="0.35">
      <c r="A345" s="497">
        <f>+'409-VACINAÇÃO OBRIGATORIA'!C165</f>
        <v>0</v>
      </c>
      <c r="B345" s="497">
        <f>+'409-VACINAÇÃO OBRIGATORIA'!G165</f>
        <v>0</v>
      </c>
      <c r="C345" s="500" t="e">
        <f>IFERROR(IFERROR(VLOOKUP('409-VACINAÇÃO OBRIGATORIA'!AH$23,localidades,2,FALSE),VLOOKUP('409-VACINAÇÃO OBRIGATORIA'!AQ$6,localidades,2,FALSE)),VLOOKUP('409-VACINAÇÃO OBRIGATORIA'!AQ$5,district_codes,2,FALSE))</f>
        <v>#N/A</v>
      </c>
      <c r="D345" s="497">
        <f>+'409-VACINAÇÃO OBRIGATORIA'!AP165</f>
        <v>0</v>
      </c>
      <c r="E345" s="498">
        <f>+'409-VACINAÇÃO OBRIGATORIA'!L165</f>
        <v>0</v>
      </c>
      <c r="F345" s="499">
        <f>+'409-VACINAÇÃO OBRIGATORIA'!N165</f>
        <v>0</v>
      </c>
      <c r="G345" s="498"/>
      <c r="H345" s="498" t="s">
        <v>3127</v>
      </c>
      <c r="I345" s="498" t="e">
        <f>IFERROR(VLOOKUP('409-VACINAÇÃO OBRIGATORIA'!AQ$6,localidades,2,FALSE),VLOOKUP('409-VACINAÇÃO OBRIGATORIA'!AQ$5,district_codes,2,FALSE))</f>
        <v>#N/A</v>
      </c>
      <c r="J345" s="633">
        <f>+'409-VACINAÇÃO OBRIGATORIA'!AW$11</f>
        <v>0</v>
      </c>
      <c r="K345" s="498">
        <f>+'409-VACINAÇÃO OBRIGATORIA'!AD165</f>
        <v>0</v>
      </c>
      <c r="L345" s="498">
        <f>+'409-VACINAÇÃO OBRIGATORIA'!AG165</f>
        <v>0</v>
      </c>
      <c r="M345" s="499">
        <f>+'409-VACINAÇÃO OBRIGATORIA'!V165</f>
        <v>0</v>
      </c>
      <c r="N345" s="499"/>
      <c r="O345" s="499"/>
      <c r="P345" s="499"/>
      <c r="Q345" s="499"/>
      <c r="R345" s="499"/>
      <c r="S345" s="499"/>
      <c r="T345" s="497"/>
      <c r="U345" s="497"/>
      <c r="V345" s="497" t="str">
        <f t="shared" si="7"/>
        <v>Vacinação Obrigatória</v>
      </c>
      <c r="Y345" s="494">
        <f>+'409-VACINAÇÃO OBRIGATORIA'!$AQ$3</f>
        <v>0</v>
      </c>
      <c r="Z345" s="493">
        <f>+'409-VACINAÇÃO OBRIGATORIA'!A$11</f>
        <v>0</v>
      </c>
      <c r="AA345" s="493">
        <f>+'409-VACINAÇÃO OBRIGATORIA'!F$11</f>
        <v>0</v>
      </c>
    </row>
    <row r="346" spans="1:27" hidden="1" x14ac:dyDescent="0.35">
      <c r="A346" s="497">
        <f>+'409-VACINAÇÃO OBRIGATORIA'!C166</f>
        <v>0</v>
      </c>
      <c r="B346" s="497">
        <f>+'409-VACINAÇÃO OBRIGATORIA'!G166</f>
        <v>0</v>
      </c>
      <c r="C346" s="500" t="e">
        <f>IFERROR(IFERROR(VLOOKUP('409-VACINAÇÃO OBRIGATORIA'!AH$23,localidades,2,FALSE),VLOOKUP('409-VACINAÇÃO OBRIGATORIA'!AQ$6,localidades,2,FALSE)),VLOOKUP('409-VACINAÇÃO OBRIGATORIA'!AQ$5,district_codes,2,FALSE))</f>
        <v>#N/A</v>
      </c>
      <c r="D346" s="497">
        <f>+'409-VACINAÇÃO OBRIGATORIA'!AP166</f>
        <v>0</v>
      </c>
      <c r="E346" s="498">
        <f>+'409-VACINAÇÃO OBRIGATORIA'!L166</f>
        <v>0</v>
      </c>
      <c r="F346" s="499">
        <f>+'409-VACINAÇÃO OBRIGATORIA'!N166</f>
        <v>0</v>
      </c>
      <c r="G346" s="498"/>
      <c r="H346" s="498" t="s">
        <v>3127</v>
      </c>
      <c r="I346" s="498" t="e">
        <f>IFERROR(VLOOKUP('409-VACINAÇÃO OBRIGATORIA'!AQ$6,localidades,2,FALSE),VLOOKUP('409-VACINAÇÃO OBRIGATORIA'!AQ$5,district_codes,2,FALSE))</f>
        <v>#N/A</v>
      </c>
      <c r="J346" s="633">
        <f>+'409-VACINAÇÃO OBRIGATORIA'!AW$11</f>
        <v>0</v>
      </c>
      <c r="K346" s="498">
        <f>+'409-VACINAÇÃO OBRIGATORIA'!AD166</f>
        <v>0</v>
      </c>
      <c r="L346" s="498">
        <f>+'409-VACINAÇÃO OBRIGATORIA'!AG166</f>
        <v>0</v>
      </c>
      <c r="M346" s="499">
        <f>+'409-VACINAÇÃO OBRIGATORIA'!V166</f>
        <v>0</v>
      </c>
      <c r="N346" s="499"/>
      <c r="O346" s="499"/>
      <c r="P346" s="499"/>
      <c r="Q346" s="499"/>
      <c r="R346" s="499"/>
      <c r="S346" s="499"/>
      <c r="T346" s="497"/>
      <c r="U346" s="497"/>
      <c r="V346" s="497" t="str">
        <f t="shared" si="7"/>
        <v>Vacinação Obrigatória</v>
      </c>
      <c r="Y346" s="494">
        <f>+'409-VACINAÇÃO OBRIGATORIA'!$AQ$3</f>
        <v>0</v>
      </c>
      <c r="Z346" s="493">
        <f>+'409-VACINAÇÃO OBRIGATORIA'!A$11</f>
        <v>0</v>
      </c>
      <c r="AA346" s="493">
        <f>+'409-VACINAÇÃO OBRIGATORIA'!F$11</f>
        <v>0</v>
      </c>
    </row>
    <row r="347" spans="1:27" hidden="1" x14ac:dyDescent="0.35">
      <c r="A347" s="497">
        <f>+'409-VACINAÇÃO OBRIGATORIA'!C167</f>
        <v>0</v>
      </c>
      <c r="B347" s="497">
        <f>+'409-VACINAÇÃO OBRIGATORIA'!G167</f>
        <v>0</v>
      </c>
      <c r="C347" s="500" t="e">
        <f>IFERROR(IFERROR(VLOOKUP('409-VACINAÇÃO OBRIGATORIA'!AH$23,localidades,2,FALSE),VLOOKUP('409-VACINAÇÃO OBRIGATORIA'!AQ$6,localidades,2,FALSE)),VLOOKUP('409-VACINAÇÃO OBRIGATORIA'!AQ$5,district_codes,2,FALSE))</f>
        <v>#N/A</v>
      </c>
      <c r="D347" s="497">
        <f>+'409-VACINAÇÃO OBRIGATORIA'!AP167</f>
        <v>0</v>
      </c>
      <c r="E347" s="498">
        <f>+'409-VACINAÇÃO OBRIGATORIA'!L167</f>
        <v>0</v>
      </c>
      <c r="F347" s="499">
        <f>+'409-VACINAÇÃO OBRIGATORIA'!N167</f>
        <v>0</v>
      </c>
      <c r="G347" s="498"/>
      <c r="H347" s="498" t="s">
        <v>3127</v>
      </c>
      <c r="I347" s="498" t="e">
        <f>IFERROR(VLOOKUP('409-VACINAÇÃO OBRIGATORIA'!AQ$6,localidades,2,FALSE),VLOOKUP('409-VACINAÇÃO OBRIGATORIA'!AQ$5,district_codes,2,FALSE))</f>
        <v>#N/A</v>
      </c>
      <c r="J347" s="633">
        <f>+'409-VACINAÇÃO OBRIGATORIA'!AW$11</f>
        <v>0</v>
      </c>
      <c r="K347" s="498">
        <f>+'409-VACINAÇÃO OBRIGATORIA'!AD167</f>
        <v>0</v>
      </c>
      <c r="L347" s="498">
        <f>+'409-VACINAÇÃO OBRIGATORIA'!AG167</f>
        <v>0</v>
      </c>
      <c r="M347" s="499">
        <f>+'409-VACINAÇÃO OBRIGATORIA'!V167</f>
        <v>0</v>
      </c>
      <c r="N347" s="499"/>
      <c r="O347" s="499"/>
      <c r="P347" s="499"/>
      <c r="Q347" s="499"/>
      <c r="R347" s="499"/>
      <c r="S347" s="499"/>
      <c r="T347" s="497"/>
      <c r="U347" s="497"/>
      <c r="V347" s="497" t="str">
        <f t="shared" si="7"/>
        <v>Vacinação Obrigatória</v>
      </c>
      <c r="Y347" s="494">
        <f>+'409-VACINAÇÃO OBRIGATORIA'!$AQ$3</f>
        <v>0</v>
      </c>
      <c r="Z347" s="493">
        <f>+'409-VACINAÇÃO OBRIGATORIA'!A$11</f>
        <v>0</v>
      </c>
      <c r="AA347" s="493">
        <f>+'409-VACINAÇÃO OBRIGATORIA'!F$11</f>
        <v>0</v>
      </c>
    </row>
    <row r="348" spans="1:27" hidden="1" x14ac:dyDescent="0.35">
      <c r="A348" s="497">
        <f>+'409-VACINAÇÃO OBRIGATORIA'!C168</f>
        <v>0</v>
      </c>
      <c r="B348" s="497">
        <f>+'409-VACINAÇÃO OBRIGATORIA'!G168</f>
        <v>0</v>
      </c>
      <c r="C348" s="500" t="e">
        <f>IFERROR(IFERROR(VLOOKUP('409-VACINAÇÃO OBRIGATORIA'!AH$23,localidades,2,FALSE),VLOOKUP('409-VACINAÇÃO OBRIGATORIA'!AQ$6,localidades,2,FALSE)),VLOOKUP('409-VACINAÇÃO OBRIGATORIA'!AQ$5,district_codes,2,FALSE))</f>
        <v>#N/A</v>
      </c>
      <c r="D348" s="497">
        <f>+'409-VACINAÇÃO OBRIGATORIA'!AP168</f>
        <v>0</v>
      </c>
      <c r="E348" s="498">
        <f>+'409-VACINAÇÃO OBRIGATORIA'!L168</f>
        <v>0</v>
      </c>
      <c r="F348" s="499">
        <f>+'409-VACINAÇÃO OBRIGATORIA'!N168</f>
        <v>0</v>
      </c>
      <c r="G348" s="498"/>
      <c r="H348" s="498" t="s">
        <v>3127</v>
      </c>
      <c r="I348" s="498" t="e">
        <f>IFERROR(VLOOKUP('409-VACINAÇÃO OBRIGATORIA'!AQ$6,localidades,2,FALSE),VLOOKUP('409-VACINAÇÃO OBRIGATORIA'!AQ$5,district_codes,2,FALSE))</f>
        <v>#N/A</v>
      </c>
      <c r="J348" s="633">
        <f>+'409-VACINAÇÃO OBRIGATORIA'!AW$11</f>
        <v>0</v>
      </c>
      <c r="K348" s="498">
        <f>+'409-VACINAÇÃO OBRIGATORIA'!AD168</f>
        <v>0</v>
      </c>
      <c r="L348" s="498">
        <f>+'409-VACINAÇÃO OBRIGATORIA'!AG168</f>
        <v>0</v>
      </c>
      <c r="M348" s="499">
        <f>+'409-VACINAÇÃO OBRIGATORIA'!V168</f>
        <v>0</v>
      </c>
      <c r="N348" s="499"/>
      <c r="O348" s="499"/>
      <c r="P348" s="499"/>
      <c r="Q348" s="499"/>
      <c r="R348" s="499"/>
      <c r="S348" s="499"/>
      <c r="T348" s="497"/>
      <c r="U348" s="497"/>
      <c r="V348" s="497" t="str">
        <f t="shared" si="7"/>
        <v>Vacinação Obrigatória</v>
      </c>
      <c r="Y348" s="494">
        <f>+'409-VACINAÇÃO OBRIGATORIA'!$AQ$3</f>
        <v>0</v>
      </c>
      <c r="Z348" s="493">
        <f>+'409-VACINAÇÃO OBRIGATORIA'!A$11</f>
        <v>0</v>
      </c>
      <c r="AA348" s="493">
        <f>+'409-VACINAÇÃO OBRIGATORIA'!F$11</f>
        <v>0</v>
      </c>
    </row>
    <row r="349" spans="1:27" hidden="1" x14ac:dyDescent="0.35">
      <c r="A349" s="497">
        <f>+'409-VACINAÇÃO OBRIGATORIA'!C169</f>
        <v>0</v>
      </c>
      <c r="B349" s="497">
        <f>+'409-VACINAÇÃO OBRIGATORIA'!G169</f>
        <v>0</v>
      </c>
      <c r="C349" s="500" t="e">
        <f>IFERROR(IFERROR(VLOOKUP('409-VACINAÇÃO OBRIGATORIA'!AH$23,localidades,2,FALSE),VLOOKUP('409-VACINAÇÃO OBRIGATORIA'!AQ$6,localidades,2,FALSE)),VLOOKUP('409-VACINAÇÃO OBRIGATORIA'!AQ$5,district_codes,2,FALSE))</f>
        <v>#N/A</v>
      </c>
      <c r="D349" s="497">
        <f>+'409-VACINAÇÃO OBRIGATORIA'!AP169</f>
        <v>0</v>
      </c>
      <c r="E349" s="498">
        <f>+'409-VACINAÇÃO OBRIGATORIA'!L169</f>
        <v>0</v>
      </c>
      <c r="F349" s="499">
        <f>+'409-VACINAÇÃO OBRIGATORIA'!N169</f>
        <v>0</v>
      </c>
      <c r="G349" s="498"/>
      <c r="H349" s="498" t="s">
        <v>3127</v>
      </c>
      <c r="I349" s="498" t="e">
        <f>IFERROR(VLOOKUP('409-VACINAÇÃO OBRIGATORIA'!AQ$6,localidades,2,FALSE),VLOOKUP('409-VACINAÇÃO OBRIGATORIA'!AQ$5,district_codes,2,FALSE))</f>
        <v>#N/A</v>
      </c>
      <c r="J349" s="633">
        <f>+'409-VACINAÇÃO OBRIGATORIA'!AW$11</f>
        <v>0</v>
      </c>
      <c r="K349" s="498">
        <f>+'409-VACINAÇÃO OBRIGATORIA'!AD169</f>
        <v>0</v>
      </c>
      <c r="L349" s="498">
        <f>+'409-VACINAÇÃO OBRIGATORIA'!AG169</f>
        <v>0</v>
      </c>
      <c r="M349" s="499">
        <f>+'409-VACINAÇÃO OBRIGATORIA'!V169</f>
        <v>0</v>
      </c>
      <c r="N349" s="499"/>
      <c r="O349" s="499"/>
      <c r="P349" s="499"/>
      <c r="Q349" s="499"/>
      <c r="R349" s="499"/>
      <c r="S349" s="499"/>
      <c r="T349" s="497"/>
      <c r="U349" s="497"/>
      <c r="V349" s="497" t="str">
        <f t="shared" si="7"/>
        <v>Vacinação Obrigatória</v>
      </c>
      <c r="Y349" s="494">
        <f>+'409-VACINAÇÃO OBRIGATORIA'!$AQ$3</f>
        <v>0</v>
      </c>
      <c r="Z349" s="493">
        <f>+'409-VACINAÇÃO OBRIGATORIA'!A$11</f>
        <v>0</v>
      </c>
      <c r="AA349" s="493">
        <f>+'409-VACINAÇÃO OBRIGATORIA'!F$11</f>
        <v>0</v>
      </c>
    </row>
    <row r="350" spans="1:27" hidden="1" x14ac:dyDescent="0.35">
      <c r="A350" s="497">
        <f>+'409-VACINAÇÃO OBRIGATORIA'!C170</f>
        <v>0</v>
      </c>
      <c r="B350" s="497">
        <f>+'409-VACINAÇÃO OBRIGATORIA'!G170</f>
        <v>0</v>
      </c>
      <c r="C350" s="500" t="e">
        <f>IFERROR(IFERROR(VLOOKUP('409-VACINAÇÃO OBRIGATORIA'!AH$23,localidades,2,FALSE),VLOOKUP('409-VACINAÇÃO OBRIGATORIA'!AQ$6,localidades,2,FALSE)),VLOOKUP('409-VACINAÇÃO OBRIGATORIA'!AQ$5,district_codes,2,FALSE))</f>
        <v>#N/A</v>
      </c>
      <c r="D350" s="497">
        <f>+'409-VACINAÇÃO OBRIGATORIA'!AP170</f>
        <v>0</v>
      </c>
      <c r="E350" s="498">
        <f>+'409-VACINAÇÃO OBRIGATORIA'!L170</f>
        <v>0</v>
      </c>
      <c r="F350" s="499">
        <f>+'409-VACINAÇÃO OBRIGATORIA'!N170</f>
        <v>0</v>
      </c>
      <c r="G350" s="498"/>
      <c r="H350" s="498" t="s">
        <v>3127</v>
      </c>
      <c r="I350" s="498" t="e">
        <f>IFERROR(VLOOKUP('409-VACINAÇÃO OBRIGATORIA'!AQ$6,localidades,2,FALSE),VLOOKUP('409-VACINAÇÃO OBRIGATORIA'!AQ$5,district_codes,2,FALSE))</f>
        <v>#N/A</v>
      </c>
      <c r="J350" s="633">
        <f>+'409-VACINAÇÃO OBRIGATORIA'!AW$11</f>
        <v>0</v>
      </c>
      <c r="K350" s="498">
        <f>+'409-VACINAÇÃO OBRIGATORIA'!AD170</f>
        <v>0</v>
      </c>
      <c r="L350" s="498">
        <f>+'409-VACINAÇÃO OBRIGATORIA'!AG170</f>
        <v>0</v>
      </c>
      <c r="M350" s="499">
        <f>+'409-VACINAÇÃO OBRIGATORIA'!V170</f>
        <v>0</v>
      </c>
      <c r="N350" s="499"/>
      <c r="O350" s="499"/>
      <c r="P350" s="499"/>
      <c r="Q350" s="499"/>
      <c r="R350" s="499"/>
      <c r="S350" s="499"/>
      <c r="T350" s="497"/>
      <c r="U350" s="497"/>
      <c r="V350" s="497" t="str">
        <f t="shared" si="7"/>
        <v>Vacinação Obrigatória</v>
      </c>
      <c r="Y350" s="494">
        <f>+'409-VACINAÇÃO OBRIGATORIA'!$AQ$3</f>
        <v>0</v>
      </c>
      <c r="Z350" s="493">
        <f>+'409-VACINAÇÃO OBRIGATORIA'!A$11</f>
        <v>0</v>
      </c>
      <c r="AA350" s="493">
        <f>+'409-VACINAÇÃO OBRIGATORIA'!F$11</f>
        <v>0</v>
      </c>
    </row>
    <row r="351" spans="1:27" hidden="1" x14ac:dyDescent="0.35">
      <c r="A351" s="497">
        <f>+'409-VACINAÇÃO OBRIGATORIA'!C171</f>
        <v>0</v>
      </c>
      <c r="B351" s="497">
        <f>+'409-VACINAÇÃO OBRIGATORIA'!G171</f>
        <v>0</v>
      </c>
      <c r="C351" s="500" t="e">
        <f>IFERROR(IFERROR(VLOOKUP('409-VACINAÇÃO OBRIGATORIA'!AH$23,localidades,2,FALSE),VLOOKUP('409-VACINAÇÃO OBRIGATORIA'!AQ$6,localidades,2,FALSE)),VLOOKUP('409-VACINAÇÃO OBRIGATORIA'!AQ$5,district_codes,2,FALSE))</f>
        <v>#N/A</v>
      </c>
      <c r="D351" s="497">
        <f>+'409-VACINAÇÃO OBRIGATORIA'!AP171</f>
        <v>0</v>
      </c>
      <c r="E351" s="498">
        <f>+'409-VACINAÇÃO OBRIGATORIA'!L171</f>
        <v>0</v>
      </c>
      <c r="F351" s="499">
        <f>+'409-VACINAÇÃO OBRIGATORIA'!N171</f>
        <v>0</v>
      </c>
      <c r="G351" s="498"/>
      <c r="H351" s="498" t="s">
        <v>3127</v>
      </c>
      <c r="I351" s="498" t="e">
        <f>IFERROR(VLOOKUP('409-VACINAÇÃO OBRIGATORIA'!AQ$6,localidades,2,FALSE),VLOOKUP('409-VACINAÇÃO OBRIGATORIA'!AQ$5,district_codes,2,FALSE))</f>
        <v>#N/A</v>
      </c>
      <c r="J351" s="633">
        <f>+'409-VACINAÇÃO OBRIGATORIA'!AW$11</f>
        <v>0</v>
      </c>
      <c r="K351" s="498">
        <f>+'409-VACINAÇÃO OBRIGATORIA'!AD171</f>
        <v>0</v>
      </c>
      <c r="L351" s="498">
        <f>+'409-VACINAÇÃO OBRIGATORIA'!AG171</f>
        <v>0</v>
      </c>
      <c r="M351" s="499">
        <f>+'409-VACINAÇÃO OBRIGATORIA'!V171</f>
        <v>0</v>
      </c>
      <c r="N351" s="499"/>
      <c r="O351" s="499"/>
      <c r="P351" s="499"/>
      <c r="Q351" s="499"/>
      <c r="R351" s="499"/>
      <c r="S351" s="499"/>
      <c r="T351" s="497"/>
      <c r="U351" s="497"/>
      <c r="V351" s="497" t="str">
        <f t="shared" si="7"/>
        <v>Vacinação Obrigatória</v>
      </c>
      <c r="Y351" s="494">
        <f>+'409-VACINAÇÃO OBRIGATORIA'!$AQ$3</f>
        <v>0</v>
      </c>
      <c r="Z351" s="493">
        <f>+'409-VACINAÇÃO OBRIGATORIA'!A$11</f>
        <v>0</v>
      </c>
      <c r="AA351" s="493">
        <f>+'409-VACINAÇÃO OBRIGATORIA'!F$11</f>
        <v>0</v>
      </c>
    </row>
    <row r="352" spans="1:27" hidden="1" x14ac:dyDescent="0.35">
      <c r="A352" s="497">
        <f>+'409-VACINAÇÃO OBRIGATORIA'!C172</f>
        <v>0</v>
      </c>
      <c r="B352" s="497">
        <f>+'409-VACINAÇÃO OBRIGATORIA'!G172</f>
        <v>0</v>
      </c>
      <c r="C352" s="500" t="e">
        <f>IFERROR(IFERROR(VLOOKUP('409-VACINAÇÃO OBRIGATORIA'!AH$23,localidades,2,FALSE),VLOOKUP('409-VACINAÇÃO OBRIGATORIA'!AQ$6,localidades,2,FALSE)),VLOOKUP('409-VACINAÇÃO OBRIGATORIA'!AQ$5,district_codes,2,FALSE))</f>
        <v>#N/A</v>
      </c>
      <c r="D352" s="497">
        <f>+'409-VACINAÇÃO OBRIGATORIA'!AP172</f>
        <v>0</v>
      </c>
      <c r="E352" s="498">
        <f>+'409-VACINAÇÃO OBRIGATORIA'!L172</f>
        <v>0</v>
      </c>
      <c r="F352" s="499">
        <f>+'409-VACINAÇÃO OBRIGATORIA'!N172</f>
        <v>0</v>
      </c>
      <c r="G352" s="498"/>
      <c r="H352" s="498" t="s">
        <v>3127</v>
      </c>
      <c r="I352" s="498" t="e">
        <f>IFERROR(VLOOKUP('409-VACINAÇÃO OBRIGATORIA'!AQ$6,localidades,2,FALSE),VLOOKUP('409-VACINAÇÃO OBRIGATORIA'!AQ$5,district_codes,2,FALSE))</f>
        <v>#N/A</v>
      </c>
      <c r="J352" s="633">
        <f>+'409-VACINAÇÃO OBRIGATORIA'!AW$11</f>
        <v>0</v>
      </c>
      <c r="K352" s="498">
        <f>+'409-VACINAÇÃO OBRIGATORIA'!AD172</f>
        <v>0</v>
      </c>
      <c r="L352" s="498">
        <f>+'409-VACINAÇÃO OBRIGATORIA'!AG172</f>
        <v>0</v>
      </c>
      <c r="M352" s="499">
        <f>+'409-VACINAÇÃO OBRIGATORIA'!V172</f>
        <v>0</v>
      </c>
      <c r="N352" s="499"/>
      <c r="O352" s="499"/>
      <c r="P352" s="499"/>
      <c r="Q352" s="499"/>
      <c r="R352" s="499"/>
      <c r="S352" s="499"/>
      <c r="T352" s="497"/>
      <c r="U352" s="497"/>
      <c r="V352" s="497" t="str">
        <f t="shared" si="7"/>
        <v>Vacinação Obrigatória</v>
      </c>
      <c r="Y352" s="494">
        <f>+'409-VACINAÇÃO OBRIGATORIA'!$AQ$3</f>
        <v>0</v>
      </c>
      <c r="Z352" s="493">
        <f>+'409-VACINAÇÃO OBRIGATORIA'!A$11</f>
        <v>0</v>
      </c>
      <c r="AA352" s="493">
        <f>+'409-VACINAÇÃO OBRIGATORIA'!F$11</f>
        <v>0</v>
      </c>
    </row>
    <row r="353" spans="1:27" hidden="1" x14ac:dyDescent="0.35">
      <c r="A353" s="497">
        <f>+'409-VACINAÇÃO OBRIGATORIA'!C173</f>
        <v>0</v>
      </c>
      <c r="B353" s="497">
        <f>+'409-VACINAÇÃO OBRIGATORIA'!G173</f>
        <v>0</v>
      </c>
      <c r="C353" s="500" t="e">
        <f>IFERROR(IFERROR(VLOOKUP('409-VACINAÇÃO OBRIGATORIA'!AH$23,localidades,2,FALSE),VLOOKUP('409-VACINAÇÃO OBRIGATORIA'!AQ$6,localidades,2,FALSE)),VLOOKUP('409-VACINAÇÃO OBRIGATORIA'!AQ$5,district_codes,2,FALSE))</f>
        <v>#N/A</v>
      </c>
      <c r="D353" s="497">
        <f>+'409-VACINAÇÃO OBRIGATORIA'!AP173</f>
        <v>0</v>
      </c>
      <c r="E353" s="498">
        <f>+'409-VACINAÇÃO OBRIGATORIA'!L173</f>
        <v>0</v>
      </c>
      <c r="F353" s="499">
        <f>+'409-VACINAÇÃO OBRIGATORIA'!N173</f>
        <v>0</v>
      </c>
      <c r="G353" s="498"/>
      <c r="H353" s="498" t="s">
        <v>3127</v>
      </c>
      <c r="I353" s="498" t="e">
        <f>IFERROR(VLOOKUP('409-VACINAÇÃO OBRIGATORIA'!AQ$6,localidades,2,FALSE),VLOOKUP('409-VACINAÇÃO OBRIGATORIA'!AQ$5,district_codes,2,FALSE))</f>
        <v>#N/A</v>
      </c>
      <c r="J353" s="633">
        <f>+'409-VACINAÇÃO OBRIGATORIA'!AW$11</f>
        <v>0</v>
      </c>
      <c r="K353" s="498">
        <f>+'409-VACINAÇÃO OBRIGATORIA'!AD173</f>
        <v>0</v>
      </c>
      <c r="L353" s="498">
        <f>+'409-VACINAÇÃO OBRIGATORIA'!AG173</f>
        <v>0</v>
      </c>
      <c r="M353" s="499">
        <f>+'409-VACINAÇÃO OBRIGATORIA'!V173</f>
        <v>0</v>
      </c>
      <c r="N353" s="499"/>
      <c r="O353" s="499"/>
      <c r="P353" s="499"/>
      <c r="Q353" s="499"/>
      <c r="R353" s="499"/>
      <c r="S353" s="499"/>
      <c r="T353" s="497"/>
      <c r="U353" s="497"/>
      <c r="V353" s="497" t="str">
        <f t="shared" si="7"/>
        <v>Vacinação Obrigatória</v>
      </c>
      <c r="Y353" s="494">
        <f>+'409-VACINAÇÃO OBRIGATORIA'!$AQ$3</f>
        <v>0</v>
      </c>
      <c r="Z353" s="493">
        <f>+'409-VACINAÇÃO OBRIGATORIA'!A$11</f>
        <v>0</v>
      </c>
      <c r="AA353" s="493">
        <f>+'409-VACINAÇÃO OBRIGATORIA'!F$11</f>
        <v>0</v>
      </c>
    </row>
    <row r="354" spans="1:27" hidden="1" x14ac:dyDescent="0.35">
      <c r="A354" s="497">
        <f>+'409-VACINAÇÃO OBRIGATORIA'!C174</f>
        <v>0</v>
      </c>
      <c r="B354" s="497">
        <f>+'409-VACINAÇÃO OBRIGATORIA'!G174</f>
        <v>0</v>
      </c>
      <c r="C354" s="500" t="e">
        <f>IFERROR(IFERROR(VLOOKUP('409-VACINAÇÃO OBRIGATORIA'!AH$23,localidades,2,FALSE),VLOOKUP('409-VACINAÇÃO OBRIGATORIA'!AQ$6,localidades,2,FALSE)),VLOOKUP('409-VACINAÇÃO OBRIGATORIA'!AQ$5,district_codes,2,FALSE))</f>
        <v>#N/A</v>
      </c>
      <c r="D354" s="497">
        <f>+'409-VACINAÇÃO OBRIGATORIA'!AP174</f>
        <v>0</v>
      </c>
      <c r="E354" s="498">
        <f>+'409-VACINAÇÃO OBRIGATORIA'!L174</f>
        <v>0</v>
      </c>
      <c r="F354" s="499">
        <f>+'409-VACINAÇÃO OBRIGATORIA'!N174</f>
        <v>0</v>
      </c>
      <c r="G354" s="498"/>
      <c r="H354" s="498" t="s">
        <v>3127</v>
      </c>
      <c r="I354" s="498" t="e">
        <f>IFERROR(VLOOKUP('409-VACINAÇÃO OBRIGATORIA'!AQ$6,localidades,2,FALSE),VLOOKUP('409-VACINAÇÃO OBRIGATORIA'!AQ$5,district_codes,2,FALSE))</f>
        <v>#N/A</v>
      </c>
      <c r="J354" s="633">
        <f>+'409-VACINAÇÃO OBRIGATORIA'!AW$11</f>
        <v>0</v>
      </c>
      <c r="K354" s="498">
        <f>+'409-VACINAÇÃO OBRIGATORIA'!AD174</f>
        <v>0</v>
      </c>
      <c r="L354" s="498">
        <f>+'409-VACINAÇÃO OBRIGATORIA'!AG174</f>
        <v>0</v>
      </c>
      <c r="M354" s="499">
        <f>+'409-VACINAÇÃO OBRIGATORIA'!V174</f>
        <v>0</v>
      </c>
      <c r="N354" s="499"/>
      <c r="O354" s="499"/>
      <c r="P354" s="499"/>
      <c r="Q354" s="499"/>
      <c r="R354" s="499"/>
      <c r="S354" s="499"/>
      <c r="T354" s="497"/>
      <c r="U354" s="497"/>
      <c r="V354" s="497" t="str">
        <f t="shared" si="7"/>
        <v>Vacinação Obrigatória</v>
      </c>
      <c r="Y354" s="494">
        <f>+'409-VACINAÇÃO OBRIGATORIA'!$AQ$3</f>
        <v>0</v>
      </c>
      <c r="Z354" s="493">
        <f>+'409-VACINAÇÃO OBRIGATORIA'!A$11</f>
        <v>0</v>
      </c>
      <c r="AA354" s="493">
        <f>+'409-VACINAÇÃO OBRIGATORIA'!F$11</f>
        <v>0</v>
      </c>
    </row>
    <row r="355" spans="1:27" hidden="1" x14ac:dyDescent="0.35">
      <c r="A355" s="497">
        <f>+'409-VACINAÇÃO OBRIGATORIA'!C175</f>
        <v>0</v>
      </c>
      <c r="B355" s="497">
        <f>+'409-VACINAÇÃO OBRIGATORIA'!G175</f>
        <v>0</v>
      </c>
      <c r="C355" s="500" t="e">
        <f>IFERROR(IFERROR(VLOOKUP('409-VACINAÇÃO OBRIGATORIA'!AH$23,localidades,2,FALSE),VLOOKUP('409-VACINAÇÃO OBRIGATORIA'!AQ$6,localidades,2,FALSE)),VLOOKUP('409-VACINAÇÃO OBRIGATORIA'!AQ$5,district_codes,2,FALSE))</f>
        <v>#N/A</v>
      </c>
      <c r="D355" s="497">
        <f>+'409-VACINAÇÃO OBRIGATORIA'!AP175</f>
        <v>0</v>
      </c>
      <c r="E355" s="498">
        <f>+'409-VACINAÇÃO OBRIGATORIA'!L175</f>
        <v>0</v>
      </c>
      <c r="F355" s="499">
        <f>+'409-VACINAÇÃO OBRIGATORIA'!N175</f>
        <v>0</v>
      </c>
      <c r="G355" s="498"/>
      <c r="H355" s="498" t="s">
        <v>3127</v>
      </c>
      <c r="I355" s="498" t="e">
        <f>IFERROR(VLOOKUP('409-VACINAÇÃO OBRIGATORIA'!AQ$6,localidades,2,FALSE),VLOOKUP('409-VACINAÇÃO OBRIGATORIA'!AQ$5,district_codes,2,FALSE))</f>
        <v>#N/A</v>
      </c>
      <c r="J355" s="633">
        <f>+'409-VACINAÇÃO OBRIGATORIA'!AW$11</f>
        <v>0</v>
      </c>
      <c r="K355" s="498">
        <f>+'409-VACINAÇÃO OBRIGATORIA'!AD175</f>
        <v>0</v>
      </c>
      <c r="L355" s="498">
        <f>+'409-VACINAÇÃO OBRIGATORIA'!AG175</f>
        <v>0</v>
      </c>
      <c r="M355" s="499">
        <f>+'409-VACINAÇÃO OBRIGATORIA'!V175</f>
        <v>0</v>
      </c>
      <c r="N355" s="499"/>
      <c r="O355" s="499"/>
      <c r="P355" s="499"/>
      <c r="Q355" s="499"/>
      <c r="R355" s="499"/>
      <c r="S355" s="499"/>
      <c r="T355" s="497"/>
      <c r="U355" s="497"/>
      <c r="V355" s="497" t="str">
        <f t="shared" si="7"/>
        <v>Vacinação Obrigatória</v>
      </c>
      <c r="Y355" s="494">
        <f>+'409-VACINAÇÃO OBRIGATORIA'!$AQ$3</f>
        <v>0</v>
      </c>
      <c r="Z355" s="493">
        <f>+'409-VACINAÇÃO OBRIGATORIA'!A$11</f>
        <v>0</v>
      </c>
      <c r="AA355" s="493">
        <f>+'409-VACINAÇÃO OBRIGATORIA'!F$11</f>
        <v>0</v>
      </c>
    </row>
    <row r="356" spans="1:27" hidden="1" x14ac:dyDescent="0.35">
      <c r="A356" s="497">
        <f>+'409-VACINAÇÃO OBRIGATORIA'!C176</f>
        <v>0</v>
      </c>
      <c r="B356" s="497">
        <f>+'409-VACINAÇÃO OBRIGATORIA'!G176</f>
        <v>0</v>
      </c>
      <c r="C356" s="500" t="e">
        <f>IFERROR(IFERROR(VLOOKUP('409-VACINAÇÃO OBRIGATORIA'!AH$23,localidades,2,FALSE),VLOOKUP('409-VACINAÇÃO OBRIGATORIA'!AQ$6,localidades,2,FALSE)),VLOOKUP('409-VACINAÇÃO OBRIGATORIA'!AQ$5,district_codes,2,FALSE))</f>
        <v>#N/A</v>
      </c>
      <c r="D356" s="497">
        <f>+'409-VACINAÇÃO OBRIGATORIA'!AP176</f>
        <v>0</v>
      </c>
      <c r="E356" s="498">
        <f>+'409-VACINAÇÃO OBRIGATORIA'!L176</f>
        <v>0</v>
      </c>
      <c r="F356" s="499">
        <f>+'409-VACINAÇÃO OBRIGATORIA'!N176</f>
        <v>0</v>
      </c>
      <c r="G356" s="498"/>
      <c r="H356" s="498" t="s">
        <v>3127</v>
      </c>
      <c r="I356" s="498" t="e">
        <f>IFERROR(VLOOKUP('409-VACINAÇÃO OBRIGATORIA'!AQ$6,localidades,2,FALSE),VLOOKUP('409-VACINAÇÃO OBRIGATORIA'!AQ$5,district_codes,2,FALSE))</f>
        <v>#N/A</v>
      </c>
      <c r="J356" s="633">
        <f>+'409-VACINAÇÃO OBRIGATORIA'!AW$11</f>
        <v>0</v>
      </c>
      <c r="K356" s="498">
        <f>+'409-VACINAÇÃO OBRIGATORIA'!AD176</f>
        <v>0</v>
      </c>
      <c r="L356" s="498">
        <f>+'409-VACINAÇÃO OBRIGATORIA'!AG176</f>
        <v>0</v>
      </c>
      <c r="M356" s="499">
        <f>+'409-VACINAÇÃO OBRIGATORIA'!V176</f>
        <v>0</v>
      </c>
      <c r="N356" s="499"/>
      <c r="O356" s="499"/>
      <c r="P356" s="499"/>
      <c r="Q356" s="499"/>
      <c r="R356" s="499"/>
      <c r="S356" s="499"/>
      <c r="T356" s="497"/>
      <c r="U356" s="497"/>
      <c r="V356" s="497" t="str">
        <f t="shared" si="7"/>
        <v>Vacinação Obrigatória</v>
      </c>
      <c r="Y356" s="494">
        <f>+'409-VACINAÇÃO OBRIGATORIA'!$AQ$3</f>
        <v>0</v>
      </c>
      <c r="Z356" s="493">
        <f>+'409-VACINAÇÃO OBRIGATORIA'!A$11</f>
        <v>0</v>
      </c>
      <c r="AA356" s="493">
        <f>+'409-VACINAÇÃO OBRIGATORIA'!F$11</f>
        <v>0</v>
      </c>
    </row>
    <row r="357" spans="1:27" hidden="1" x14ac:dyDescent="0.35">
      <c r="A357" s="497">
        <f>+'409-VACINAÇÃO OBRIGATORIA'!C177</f>
        <v>0</v>
      </c>
      <c r="B357" s="497">
        <f>+'409-VACINAÇÃO OBRIGATORIA'!G177</f>
        <v>0</v>
      </c>
      <c r="C357" s="500" t="e">
        <f>IFERROR(IFERROR(VLOOKUP('409-VACINAÇÃO OBRIGATORIA'!AH$23,localidades,2,FALSE),VLOOKUP('409-VACINAÇÃO OBRIGATORIA'!AQ$6,localidades,2,FALSE)),VLOOKUP('409-VACINAÇÃO OBRIGATORIA'!AQ$5,district_codes,2,FALSE))</f>
        <v>#N/A</v>
      </c>
      <c r="D357" s="497">
        <f>+'409-VACINAÇÃO OBRIGATORIA'!AP177</f>
        <v>0</v>
      </c>
      <c r="E357" s="498">
        <f>+'409-VACINAÇÃO OBRIGATORIA'!L177</f>
        <v>0</v>
      </c>
      <c r="F357" s="499">
        <f>+'409-VACINAÇÃO OBRIGATORIA'!N177</f>
        <v>0</v>
      </c>
      <c r="G357" s="498"/>
      <c r="H357" s="498" t="s">
        <v>3127</v>
      </c>
      <c r="I357" s="498" t="e">
        <f>IFERROR(VLOOKUP('409-VACINAÇÃO OBRIGATORIA'!AQ$6,localidades,2,FALSE),VLOOKUP('409-VACINAÇÃO OBRIGATORIA'!AQ$5,district_codes,2,FALSE))</f>
        <v>#N/A</v>
      </c>
      <c r="J357" s="633">
        <f>+'409-VACINAÇÃO OBRIGATORIA'!AW$11</f>
        <v>0</v>
      </c>
      <c r="K357" s="498">
        <f>+'409-VACINAÇÃO OBRIGATORIA'!AD177</f>
        <v>0</v>
      </c>
      <c r="L357" s="498">
        <f>+'409-VACINAÇÃO OBRIGATORIA'!AG177</f>
        <v>0</v>
      </c>
      <c r="M357" s="499">
        <f>+'409-VACINAÇÃO OBRIGATORIA'!V177</f>
        <v>0</v>
      </c>
      <c r="N357" s="499"/>
      <c r="O357" s="499"/>
      <c r="P357" s="499"/>
      <c r="Q357" s="499"/>
      <c r="R357" s="499"/>
      <c r="S357" s="499"/>
      <c r="T357" s="497"/>
      <c r="U357" s="497"/>
      <c r="V357" s="497" t="str">
        <f t="shared" si="7"/>
        <v>Vacinação Obrigatória</v>
      </c>
      <c r="Y357" s="494">
        <f>+'409-VACINAÇÃO OBRIGATORIA'!$AQ$3</f>
        <v>0</v>
      </c>
      <c r="Z357" s="493">
        <f>+'409-VACINAÇÃO OBRIGATORIA'!A$11</f>
        <v>0</v>
      </c>
      <c r="AA357" s="493">
        <f>+'409-VACINAÇÃO OBRIGATORIA'!F$11</f>
        <v>0</v>
      </c>
    </row>
    <row r="358" spans="1:27" hidden="1" x14ac:dyDescent="0.35">
      <c r="A358" s="497">
        <f>+'409-VACINAÇÃO OBRIGATORIA'!C178</f>
        <v>0</v>
      </c>
      <c r="B358" s="497">
        <f>+'409-VACINAÇÃO OBRIGATORIA'!G178</f>
        <v>0</v>
      </c>
      <c r="C358" s="500" t="e">
        <f>IFERROR(IFERROR(VLOOKUP('409-VACINAÇÃO OBRIGATORIA'!AH$23,localidades,2,FALSE),VLOOKUP('409-VACINAÇÃO OBRIGATORIA'!AQ$6,localidades,2,FALSE)),VLOOKUP('409-VACINAÇÃO OBRIGATORIA'!AQ$5,district_codes,2,FALSE))</f>
        <v>#N/A</v>
      </c>
      <c r="D358" s="497">
        <f>+'409-VACINAÇÃO OBRIGATORIA'!AP178</f>
        <v>0</v>
      </c>
      <c r="E358" s="498">
        <f>+'409-VACINAÇÃO OBRIGATORIA'!L178</f>
        <v>0</v>
      </c>
      <c r="F358" s="499">
        <f>+'409-VACINAÇÃO OBRIGATORIA'!N178</f>
        <v>0</v>
      </c>
      <c r="G358" s="498"/>
      <c r="H358" s="498" t="s">
        <v>3127</v>
      </c>
      <c r="I358" s="498" t="e">
        <f>IFERROR(VLOOKUP('409-VACINAÇÃO OBRIGATORIA'!AQ$6,localidades,2,FALSE),VLOOKUP('409-VACINAÇÃO OBRIGATORIA'!AQ$5,district_codes,2,FALSE))</f>
        <v>#N/A</v>
      </c>
      <c r="J358" s="633">
        <f>+'409-VACINAÇÃO OBRIGATORIA'!AW$11</f>
        <v>0</v>
      </c>
      <c r="K358" s="498">
        <f>+'409-VACINAÇÃO OBRIGATORIA'!AD178</f>
        <v>0</v>
      </c>
      <c r="L358" s="498">
        <f>+'409-VACINAÇÃO OBRIGATORIA'!AG178</f>
        <v>0</v>
      </c>
      <c r="M358" s="499">
        <f>+'409-VACINAÇÃO OBRIGATORIA'!V178</f>
        <v>0</v>
      </c>
      <c r="N358" s="499"/>
      <c r="O358" s="499"/>
      <c r="P358" s="499"/>
      <c r="Q358" s="499"/>
      <c r="R358" s="499"/>
      <c r="S358" s="499"/>
      <c r="T358" s="497"/>
      <c r="U358" s="497"/>
      <c r="V358" s="497" t="str">
        <f t="shared" si="7"/>
        <v>Vacinação Obrigatória</v>
      </c>
      <c r="Y358" s="494">
        <f>+'409-VACINAÇÃO OBRIGATORIA'!$AQ$3</f>
        <v>0</v>
      </c>
      <c r="Z358" s="493">
        <f>+'409-VACINAÇÃO OBRIGATORIA'!A$11</f>
        <v>0</v>
      </c>
      <c r="AA358" s="493">
        <f>+'409-VACINAÇÃO OBRIGATORIA'!F$11</f>
        <v>0</v>
      </c>
    </row>
    <row r="359" spans="1:27" hidden="1" x14ac:dyDescent="0.35">
      <c r="A359" s="497">
        <f>+'409-VACINAÇÃO OBRIGATORIA'!C179</f>
        <v>0</v>
      </c>
      <c r="B359" s="497">
        <f>+'409-VACINAÇÃO OBRIGATORIA'!G179</f>
        <v>0</v>
      </c>
      <c r="C359" s="500" t="e">
        <f>IFERROR(IFERROR(VLOOKUP('409-VACINAÇÃO OBRIGATORIA'!AH$23,localidades,2,FALSE),VLOOKUP('409-VACINAÇÃO OBRIGATORIA'!AQ$6,localidades,2,FALSE)),VLOOKUP('409-VACINAÇÃO OBRIGATORIA'!AQ$5,district_codes,2,FALSE))</f>
        <v>#N/A</v>
      </c>
      <c r="D359" s="497">
        <f>+'409-VACINAÇÃO OBRIGATORIA'!AP179</f>
        <v>0</v>
      </c>
      <c r="E359" s="498">
        <f>+'409-VACINAÇÃO OBRIGATORIA'!L179</f>
        <v>0</v>
      </c>
      <c r="F359" s="499">
        <f>+'409-VACINAÇÃO OBRIGATORIA'!N179</f>
        <v>0</v>
      </c>
      <c r="G359" s="498"/>
      <c r="H359" s="498" t="s">
        <v>3127</v>
      </c>
      <c r="I359" s="498" t="e">
        <f>IFERROR(VLOOKUP('409-VACINAÇÃO OBRIGATORIA'!AQ$6,localidades,2,FALSE),VLOOKUP('409-VACINAÇÃO OBRIGATORIA'!AQ$5,district_codes,2,FALSE))</f>
        <v>#N/A</v>
      </c>
      <c r="J359" s="633">
        <f>+'409-VACINAÇÃO OBRIGATORIA'!AW$11</f>
        <v>0</v>
      </c>
      <c r="K359" s="498">
        <f>+'409-VACINAÇÃO OBRIGATORIA'!AD179</f>
        <v>0</v>
      </c>
      <c r="L359" s="498">
        <f>+'409-VACINAÇÃO OBRIGATORIA'!AG179</f>
        <v>0</v>
      </c>
      <c r="M359" s="499">
        <f>+'409-VACINAÇÃO OBRIGATORIA'!V179</f>
        <v>0</v>
      </c>
      <c r="N359" s="499"/>
      <c r="O359" s="499"/>
      <c r="P359" s="499"/>
      <c r="Q359" s="499"/>
      <c r="R359" s="499"/>
      <c r="S359" s="499"/>
      <c r="T359" s="497"/>
      <c r="U359" s="497"/>
      <c r="V359" s="497" t="str">
        <f t="shared" si="7"/>
        <v>Vacinação Obrigatória</v>
      </c>
      <c r="Y359" s="494">
        <f>+'409-VACINAÇÃO OBRIGATORIA'!$AQ$3</f>
        <v>0</v>
      </c>
      <c r="Z359" s="493">
        <f>+'409-VACINAÇÃO OBRIGATORIA'!A$11</f>
        <v>0</v>
      </c>
      <c r="AA359" s="493">
        <f>+'409-VACINAÇÃO OBRIGATORIA'!F$11</f>
        <v>0</v>
      </c>
    </row>
    <row r="360" spans="1:27" hidden="1" x14ac:dyDescent="0.35">
      <c r="A360" s="497">
        <f>+'409-VACINAÇÃO OBRIGATORIA'!C180</f>
        <v>0</v>
      </c>
      <c r="B360" s="497">
        <f>+'409-VACINAÇÃO OBRIGATORIA'!G180</f>
        <v>0</v>
      </c>
      <c r="C360" s="500" t="e">
        <f>IFERROR(IFERROR(VLOOKUP('409-VACINAÇÃO OBRIGATORIA'!AH$23,localidades,2,FALSE),VLOOKUP('409-VACINAÇÃO OBRIGATORIA'!AQ$6,localidades,2,FALSE)),VLOOKUP('409-VACINAÇÃO OBRIGATORIA'!AQ$5,district_codes,2,FALSE))</f>
        <v>#N/A</v>
      </c>
      <c r="D360" s="497">
        <f>+'409-VACINAÇÃO OBRIGATORIA'!AP180</f>
        <v>0</v>
      </c>
      <c r="E360" s="498">
        <f>+'409-VACINAÇÃO OBRIGATORIA'!L180</f>
        <v>0</v>
      </c>
      <c r="F360" s="499">
        <f>+'409-VACINAÇÃO OBRIGATORIA'!N180</f>
        <v>0</v>
      </c>
      <c r="G360" s="498"/>
      <c r="H360" s="498" t="s">
        <v>3127</v>
      </c>
      <c r="I360" s="498" t="e">
        <f>IFERROR(VLOOKUP('409-VACINAÇÃO OBRIGATORIA'!AQ$6,localidades,2,FALSE),VLOOKUP('409-VACINAÇÃO OBRIGATORIA'!AQ$5,district_codes,2,FALSE))</f>
        <v>#N/A</v>
      </c>
      <c r="J360" s="633">
        <f>+'409-VACINAÇÃO OBRIGATORIA'!AW$11</f>
        <v>0</v>
      </c>
      <c r="K360" s="498">
        <f>+'409-VACINAÇÃO OBRIGATORIA'!AD180</f>
        <v>0</v>
      </c>
      <c r="L360" s="498">
        <f>+'409-VACINAÇÃO OBRIGATORIA'!AG180</f>
        <v>0</v>
      </c>
      <c r="M360" s="499">
        <f>+'409-VACINAÇÃO OBRIGATORIA'!V180</f>
        <v>0</v>
      </c>
      <c r="N360" s="499"/>
      <c r="O360" s="499"/>
      <c r="P360" s="499"/>
      <c r="Q360" s="499"/>
      <c r="R360" s="499"/>
      <c r="S360" s="499"/>
      <c r="T360" s="497"/>
      <c r="U360" s="497"/>
      <c r="V360" s="497" t="str">
        <f t="shared" si="7"/>
        <v>Vacinação Obrigatória</v>
      </c>
      <c r="Y360" s="494">
        <f>+'409-VACINAÇÃO OBRIGATORIA'!$AQ$3</f>
        <v>0</v>
      </c>
      <c r="Z360" s="493">
        <f>+'409-VACINAÇÃO OBRIGATORIA'!A$11</f>
        <v>0</v>
      </c>
      <c r="AA360" s="493">
        <f>+'409-VACINAÇÃO OBRIGATORIA'!F$11</f>
        <v>0</v>
      </c>
    </row>
    <row r="361" spans="1:27" hidden="1" x14ac:dyDescent="0.35">
      <c r="A361" s="497">
        <f>+'409-VACINAÇÃO OBRIGATORIA'!C181</f>
        <v>0</v>
      </c>
      <c r="B361" s="497">
        <f>+'409-VACINAÇÃO OBRIGATORIA'!G181</f>
        <v>0</v>
      </c>
      <c r="C361" s="500" t="e">
        <f>IFERROR(IFERROR(VLOOKUP('409-VACINAÇÃO OBRIGATORIA'!AH$23,localidades,2,FALSE),VLOOKUP('409-VACINAÇÃO OBRIGATORIA'!AQ$6,localidades,2,FALSE)),VLOOKUP('409-VACINAÇÃO OBRIGATORIA'!AQ$5,district_codes,2,FALSE))</f>
        <v>#N/A</v>
      </c>
      <c r="D361" s="497">
        <f>+'409-VACINAÇÃO OBRIGATORIA'!AP181</f>
        <v>0</v>
      </c>
      <c r="E361" s="498">
        <f>+'409-VACINAÇÃO OBRIGATORIA'!L181</f>
        <v>0</v>
      </c>
      <c r="F361" s="499">
        <f>+'409-VACINAÇÃO OBRIGATORIA'!N181</f>
        <v>0</v>
      </c>
      <c r="G361" s="498"/>
      <c r="H361" s="498" t="s">
        <v>3127</v>
      </c>
      <c r="I361" s="498" t="e">
        <f>IFERROR(VLOOKUP('409-VACINAÇÃO OBRIGATORIA'!AQ$6,localidades,2,FALSE),VLOOKUP('409-VACINAÇÃO OBRIGATORIA'!AQ$5,district_codes,2,FALSE))</f>
        <v>#N/A</v>
      </c>
      <c r="J361" s="633">
        <f>+'409-VACINAÇÃO OBRIGATORIA'!AW$11</f>
        <v>0</v>
      </c>
      <c r="K361" s="498">
        <f>+'409-VACINAÇÃO OBRIGATORIA'!AD181</f>
        <v>0</v>
      </c>
      <c r="L361" s="498">
        <f>+'409-VACINAÇÃO OBRIGATORIA'!AG181</f>
        <v>0</v>
      </c>
      <c r="M361" s="499">
        <f>+'409-VACINAÇÃO OBRIGATORIA'!V181</f>
        <v>0</v>
      </c>
      <c r="N361" s="499"/>
      <c r="O361" s="499"/>
      <c r="P361" s="499"/>
      <c r="Q361" s="499"/>
      <c r="R361" s="499"/>
      <c r="S361" s="499"/>
      <c r="T361" s="497"/>
      <c r="U361" s="497"/>
      <c r="V361" s="497" t="str">
        <f t="shared" si="7"/>
        <v>Vacinação Obrigatória</v>
      </c>
      <c r="Y361" s="494">
        <f>+'409-VACINAÇÃO OBRIGATORIA'!$AQ$3</f>
        <v>0</v>
      </c>
      <c r="Z361" s="493">
        <f>+'409-VACINAÇÃO OBRIGATORIA'!A$11</f>
        <v>0</v>
      </c>
      <c r="AA361" s="493">
        <f>+'409-VACINAÇÃO OBRIGATORIA'!F$11</f>
        <v>0</v>
      </c>
    </row>
    <row r="362" spans="1:27" hidden="1" x14ac:dyDescent="0.35">
      <c r="A362" s="497">
        <f>+'409-VACINAÇÃO OBRIGATORIA'!C182</f>
        <v>0</v>
      </c>
      <c r="B362" s="497">
        <f>+'409-VACINAÇÃO OBRIGATORIA'!G182</f>
        <v>0</v>
      </c>
      <c r="C362" s="500" t="e">
        <f>IFERROR(IFERROR(VLOOKUP('409-VACINAÇÃO OBRIGATORIA'!AH$23,localidades,2,FALSE),VLOOKUP('409-VACINAÇÃO OBRIGATORIA'!AQ$6,localidades,2,FALSE)),VLOOKUP('409-VACINAÇÃO OBRIGATORIA'!AQ$5,district_codes,2,FALSE))</f>
        <v>#N/A</v>
      </c>
      <c r="D362" s="497">
        <f>+'409-VACINAÇÃO OBRIGATORIA'!AP182</f>
        <v>0</v>
      </c>
      <c r="E362" s="498">
        <f>+'409-VACINAÇÃO OBRIGATORIA'!L182</f>
        <v>0</v>
      </c>
      <c r="F362" s="499">
        <f>+'409-VACINAÇÃO OBRIGATORIA'!N182</f>
        <v>0</v>
      </c>
      <c r="G362" s="498"/>
      <c r="H362" s="498" t="s">
        <v>3127</v>
      </c>
      <c r="I362" s="498" t="e">
        <f>IFERROR(VLOOKUP('409-VACINAÇÃO OBRIGATORIA'!AQ$6,localidades,2,FALSE),VLOOKUP('409-VACINAÇÃO OBRIGATORIA'!AQ$5,district_codes,2,FALSE))</f>
        <v>#N/A</v>
      </c>
      <c r="J362" s="633">
        <f>+'409-VACINAÇÃO OBRIGATORIA'!AW$11</f>
        <v>0</v>
      </c>
      <c r="K362" s="498">
        <f>+'409-VACINAÇÃO OBRIGATORIA'!AD182</f>
        <v>0</v>
      </c>
      <c r="L362" s="498">
        <f>+'409-VACINAÇÃO OBRIGATORIA'!AG182</f>
        <v>0</v>
      </c>
      <c r="M362" s="499">
        <f>+'409-VACINAÇÃO OBRIGATORIA'!V182</f>
        <v>0</v>
      </c>
      <c r="N362" s="499"/>
      <c r="O362" s="499"/>
      <c r="P362" s="499"/>
      <c r="Q362" s="499"/>
      <c r="R362" s="499"/>
      <c r="S362" s="499"/>
      <c r="T362" s="497"/>
      <c r="U362" s="497"/>
      <c r="V362" s="497" t="str">
        <f t="shared" si="7"/>
        <v>Vacinação Obrigatória</v>
      </c>
      <c r="Y362" s="494">
        <f>+'409-VACINAÇÃO OBRIGATORIA'!$AQ$3</f>
        <v>0</v>
      </c>
      <c r="Z362" s="493">
        <f>+'409-VACINAÇÃO OBRIGATORIA'!A$11</f>
        <v>0</v>
      </c>
      <c r="AA362" s="493">
        <f>+'409-VACINAÇÃO OBRIGATORIA'!F$11</f>
        <v>0</v>
      </c>
    </row>
    <row r="363" spans="1:27" hidden="1" x14ac:dyDescent="0.35">
      <c r="A363" s="497">
        <f>+'409-VACINAÇÃO OBRIGATORIA'!C183</f>
        <v>0</v>
      </c>
      <c r="B363" s="497">
        <f>+'409-VACINAÇÃO OBRIGATORIA'!G183</f>
        <v>0</v>
      </c>
      <c r="C363" s="500" t="e">
        <f>IFERROR(IFERROR(VLOOKUP('409-VACINAÇÃO OBRIGATORIA'!AH$23,localidades,2,FALSE),VLOOKUP('409-VACINAÇÃO OBRIGATORIA'!AQ$6,localidades,2,FALSE)),VLOOKUP('409-VACINAÇÃO OBRIGATORIA'!AQ$5,district_codes,2,FALSE))</f>
        <v>#N/A</v>
      </c>
      <c r="D363" s="497">
        <f>+'409-VACINAÇÃO OBRIGATORIA'!AP183</f>
        <v>0</v>
      </c>
      <c r="E363" s="498">
        <f>+'409-VACINAÇÃO OBRIGATORIA'!L183</f>
        <v>0</v>
      </c>
      <c r="F363" s="499">
        <f>+'409-VACINAÇÃO OBRIGATORIA'!N183</f>
        <v>0</v>
      </c>
      <c r="G363" s="498"/>
      <c r="H363" s="498" t="s">
        <v>3127</v>
      </c>
      <c r="I363" s="498" t="e">
        <f>IFERROR(VLOOKUP('409-VACINAÇÃO OBRIGATORIA'!AQ$6,localidades,2,FALSE),VLOOKUP('409-VACINAÇÃO OBRIGATORIA'!AQ$5,district_codes,2,FALSE))</f>
        <v>#N/A</v>
      </c>
      <c r="J363" s="633">
        <f>+'409-VACINAÇÃO OBRIGATORIA'!AW$11</f>
        <v>0</v>
      </c>
      <c r="K363" s="498">
        <f>+'409-VACINAÇÃO OBRIGATORIA'!AD183</f>
        <v>0</v>
      </c>
      <c r="L363" s="498">
        <f>+'409-VACINAÇÃO OBRIGATORIA'!AG183</f>
        <v>0</v>
      </c>
      <c r="M363" s="499">
        <f>+'409-VACINAÇÃO OBRIGATORIA'!V183</f>
        <v>0</v>
      </c>
      <c r="N363" s="499"/>
      <c r="O363" s="499"/>
      <c r="P363" s="499"/>
      <c r="Q363" s="499"/>
      <c r="R363" s="499"/>
      <c r="S363" s="499"/>
      <c r="T363" s="497"/>
      <c r="U363" s="497"/>
      <c r="V363" s="497" t="str">
        <f t="shared" si="7"/>
        <v>Vacinação Obrigatória</v>
      </c>
      <c r="Y363" s="494">
        <f>+'409-VACINAÇÃO OBRIGATORIA'!$AQ$3</f>
        <v>0</v>
      </c>
      <c r="Z363" s="493">
        <f>+'409-VACINAÇÃO OBRIGATORIA'!A$11</f>
        <v>0</v>
      </c>
      <c r="AA363" s="493">
        <f>+'409-VACINAÇÃO OBRIGATORIA'!F$11</f>
        <v>0</v>
      </c>
    </row>
    <row r="364" spans="1:27" hidden="1" x14ac:dyDescent="0.35">
      <c r="A364" s="497">
        <f>+'409-VACINAÇÃO OBRIGATORIA'!C184</f>
        <v>0</v>
      </c>
      <c r="B364" s="497">
        <f>+'409-VACINAÇÃO OBRIGATORIA'!G184</f>
        <v>0</v>
      </c>
      <c r="C364" s="500" t="e">
        <f>IFERROR(IFERROR(VLOOKUP('409-VACINAÇÃO OBRIGATORIA'!AH$23,localidades,2,FALSE),VLOOKUP('409-VACINAÇÃO OBRIGATORIA'!AQ$6,localidades,2,FALSE)),VLOOKUP('409-VACINAÇÃO OBRIGATORIA'!AQ$5,district_codes,2,FALSE))</f>
        <v>#N/A</v>
      </c>
      <c r="D364" s="497">
        <f>+'409-VACINAÇÃO OBRIGATORIA'!AP184</f>
        <v>0</v>
      </c>
      <c r="E364" s="498">
        <f>+'409-VACINAÇÃO OBRIGATORIA'!L184</f>
        <v>0</v>
      </c>
      <c r="F364" s="499">
        <f>+'409-VACINAÇÃO OBRIGATORIA'!N184</f>
        <v>0</v>
      </c>
      <c r="G364" s="498"/>
      <c r="H364" s="498" t="s">
        <v>3127</v>
      </c>
      <c r="I364" s="498" t="e">
        <f>IFERROR(VLOOKUP('409-VACINAÇÃO OBRIGATORIA'!AQ$6,localidades,2,FALSE),VLOOKUP('409-VACINAÇÃO OBRIGATORIA'!AQ$5,district_codes,2,FALSE))</f>
        <v>#N/A</v>
      </c>
      <c r="J364" s="633">
        <f>+'409-VACINAÇÃO OBRIGATORIA'!AW$11</f>
        <v>0</v>
      </c>
      <c r="K364" s="498">
        <f>+'409-VACINAÇÃO OBRIGATORIA'!AD184</f>
        <v>0</v>
      </c>
      <c r="L364" s="498">
        <f>+'409-VACINAÇÃO OBRIGATORIA'!AG184</f>
        <v>0</v>
      </c>
      <c r="M364" s="499">
        <f>+'409-VACINAÇÃO OBRIGATORIA'!V184</f>
        <v>0</v>
      </c>
      <c r="N364" s="499"/>
      <c r="O364" s="499"/>
      <c r="P364" s="499"/>
      <c r="Q364" s="499"/>
      <c r="R364" s="499"/>
      <c r="S364" s="499"/>
      <c r="T364" s="497"/>
      <c r="U364" s="497"/>
      <c r="V364" s="497" t="str">
        <f t="shared" si="7"/>
        <v>Vacinação Obrigatória</v>
      </c>
      <c r="Y364" s="494">
        <f>+'409-VACINAÇÃO OBRIGATORIA'!$AQ$3</f>
        <v>0</v>
      </c>
      <c r="Z364" s="493">
        <f>+'409-VACINAÇÃO OBRIGATORIA'!A$11</f>
        <v>0</v>
      </c>
      <c r="AA364" s="493">
        <f>+'409-VACINAÇÃO OBRIGATORIA'!F$11</f>
        <v>0</v>
      </c>
    </row>
    <row r="365" spans="1:27" hidden="1" x14ac:dyDescent="0.35">
      <c r="A365" s="497">
        <f>+'409-VACINAÇÃO OBRIGATORIA'!C185</f>
        <v>0</v>
      </c>
      <c r="B365" s="497">
        <f>+'409-VACINAÇÃO OBRIGATORIA'!G185</f>
        <v>0</v>
      </c>
      <c r="C365" s="500" t="e">
        <f>IFERROR(IFERROR(VLOOKUP('409-VACINAÇÃO OBRIGATORIA'!AH$23,localidades,2,FALSE),VLOOKUP('409-VACINAÇÃO OBRIGATORIA'!AQ$6,localidades,2,FALSE)),VLOOKUP('409-VACINAÇÃO OBRIGATORIA'!AQ$5,district_codes,2,FALSE))</f>
        <v>#N/A</v>
      </c>
      <c r="D365" s="497">
        <f>+'409-VACINAÇÃO OBRIGATORIA'!AP185</f>
        <v>0</v>
      </c>
      <c r="E365" s="498">
        <f>+'409-VACINAÇÃO OBRIGATORIA'!L185</f>
        <v>0</v>
      </c>
      <c r="F365" s="499">
        <f>+'409-VACINAÇÃO OBRIGATORIA'!N185</f>
        <v>0</v>
      </c>
      <c r="G365" s="498"/>
      <c r="H365" s="498" t="s">
        <v>3127</v>
      </c>
      <c r="I365" s="498" t="e">
        <f>IFERROR(VLOOKUP('409-VACINAÇÃO OBRIGATORIA'!AQ$6,localidades,2,FALSE),VLOOKUP('409-VACINAÇÃO OBRIGATORIA'!AQ$5,district_codes,2,FALSE))</f>
        <v>#N/A</v>
      </c>
      <c r="J365" s="633">
        <f>+'409-VACINAÇÃO OBRIGATORIA'!AW$11</f>
        <v>0</v>
      </c>
      <c r="K365" s="498">
        <f>+'409-VACINAÇÃO OBRIGATORIA'!AD185</f>
        <v>0</v>
      </c>
      <c r="L365" s="498">
        <f>+'409-VACINAÇÃO OBRIGATORIA'!AG185</f>
        <v>0</v>
      </c>
      <c r="M365" s="499">
        <f>+'409-VACINAÇÃO OBRIGATORIA'!V185</f>
        <v>0</v>
      </c>
      <c r="N365" s="499"/>
      <c r="O365" s="499"/>
      <c r="P365" s="499"/>
      <c r="Q365" s="499"/>
      <c r="R365" s="499"/>
      <c r="S365" s="499"/>
      <c r="T365" s="497"/>
      <c r="U365" s="497"/>
      <c r="V365" s="497" t="str">
        <f t="shared" si="7"/>
        <v>Vacinação Obrigatória</v>
      </c>
      <c r="Y365" s="494">
        <f>+'409-VACINAÇÃO OBRIGATORIA'!$AQ$3</f>
        <v>0</v>
      </c>
      <c r="Z365" s="493">
        <f>+'409-VACINAÇÃO OBRIGATORIA'!A$11</f>
        <v>0</v>
      </c>
      <c r="AA365" s="493">
        <f>+'409-VACINAÇÃO OBRIGATORIA'!F$11</f>
        <v>0</v>
      </c>
    </row>
    <row r="366" spans="1:27" hidden="1" x14ac:dyDescent="0.35">
      <c r="A366" s="497">
        <f>+'409-VACINAÇÃO OBRIGATORIA'!C186</f>
        <v>0</v>
      </c>
      <c r="B366" s="497">
        <f>+'409-VACINAÇÃO OBRIGATORIA'!G186</f>
        <v>0</v>
      </c>
      <c r="C366" s="500" t="e">
        <f>IFERROR(IFERROR(VLOOKUP('409-VACINAÇÃO OBRIGATORIA'!AH$23,localidades,2,FALSE),VLOOKUP('409-VACINAÇÃO OBRIGATORIA'!AQ$6,localidades,2,FALSE)),VLOOKUP('409-VACINAÇÃO OBRIGATORIA'!AQ$5,district_codes,2,FALSE))</f>
        <v>#N/A</v>
      </c>
      <c r="D366" s="497">
        <f>+'409-VACINAÇÃO OBRIGATORIA'!AP186</f>
        <v>0</v>
      </c>
      <c r="E366" s="498">
        <f>+'409-VACINAÇÃO OBRIGATORIA'!L186</f>
        <v>0</v>
      </c>
      <c r="F366" s="499">
        <f>+'409-VACINAÇÃO OBRIGATORIA'!N186</f>
        <v>0</v>
      </c>
      <c r="G366" s="498"/>
      <c r="H366" s="498" t="s">
        <v>3127</v>
      </c>
      <c r="I366" s="498" t="e">
        <f>IFERROR(VLOOKUP('409-VACINAÇÃO OBRIGATORIA'!AQ$6,localidades,2,FALSE),VLOOKUP('409-VACINAÇÃO OBRIGATORIA'!AQ$5,district_codes,2,FALSE))</f>
        <v>#N/A</v>
      </c>
      <c r="J366" s="633">
        <f>+'409-VACINAÇÃO OBRIGATORIA'!AW$11</f>
        <v>0</v>
      </c>
      <c r="K366" s="498">
        <f>+'409-VACINAÇÃO OBRIGATORIA'!AD186</f>
        <v>0</v>
      </c>
      <c r="L366" s="498">
        <f>+'409-VACINAÇÃO OBRIGATORIA'!AG186</f>
        <v>0</v>
      </c>
      <c r="M366" s="499">
        <f>+'409-VACINAÇÃO OBRIGATORIA'!V186</f>
        <v>0</v>
      </c>
      <c r="N366" s="499"/>
      <c r="O366" s="499"/>
      <c r="P366" s="499"/>
      <c r="Q366" s="499"/>
      <c r="R366" s="499"/>
      <c r="S366" s="499"/>
      <c r="T366" s="497"/>
      <c r="U366" s="497"/>
      <c r="V366" s="497" t="str">
        <f t="shared" si="7"/>
        <v>Vacinação Obrigatória</v>
      </c>
      <c r="Y366" s="494">
        <f>+'409-VACINAÇÃO OBRIGATORIA'!$AQ$3</f>
        <v>0</v>
      </c>
      <c r="Z366" s="493">
        <f>+'409-VACINAÇÃO OBRIGATORIA'!A$11</f>
        <v>0</v>
      </c>
      <c r="AA366" s="493">
        <f>+'409-VACINAÇÃO OBRIGATORIA'!F$11</f>
        <v>0</v>
      </c>
    </row>
    <row r="367" spans="1:27" hidden="1" x14ac:dyDescent="0.35">
      <c r="A367" s="497">
        <f>+'409-VACINAÇÃO OBRIGATORIA'!C187</f>
        <v>0</v>
      </c>
      <c r="B367" s="497">
        <f>+'409-VACINAÇÃO OBRIGATORIA'!G187</f>
        <v>0</v>
      </c>
      <c r="C367" s="500" t="e">
        <f>IFERROR(IFERROR(VLOOKUP('409-VACINAÇÃO OBRIGATORIA'!AH$23,localidades,2,FALSE),VLOOKUP('409-VACINAÇÃO OBRIGATORIA'!AQ$6,localidades,2,FALSE)),VLOOKUP('409-VACINAÇÃO OBRIGATORIA'!AQ$5,district_codes,2,FALSE))</f>
        <v>#N/A</v>
      </c>
      <c r="D367" s="497">
        <f>+'409-VACINAÇÃO OBRIGATORIA'!AP187</f>
        <v>0</v>
      </c>
      <c r="E367" s="498">
        <f>+'409-VACINAÇÃO OBRIGATORIA'!L187</f>
        <v>0</v>
      </c>
      <c r="F367" s="499">
        <f>+'409-VACINAÇÃO OBRIGATORIA'!N187</f>
        <v>0</v>
      </c>
      <c r="G367" s="498"/>
      <c r="H367" s="498" t="s">
        <v>3127</v>
      </c>
      <c r="I367" s="498" t="e">
        <f>IFERROR(VLOOKUP('409-VACINAÇÃO OBRIGATORIA'!AQ$6,localidades,2,FALSE),VLOOKUP('409-VACINAÇÃO OBRIGATORIA'!AQ$5,district_codes,2,FALSE))</f>
        <v>#N/A</v>
      </c>
      <c r="J367" s="633">
        <f>+'409-VACINAÇÃO OBRIGATORIA'!AW$11</f>
        <v>0</v>
      </c>
      <c r="K367" s="498">
        <f>+'409-VACINAÇÃO OBRIGATORIA'!AD187</f>
        <v>0</v>
      </c>
      <c r="L367" s="498">
        <f>+'409-VACINAÇÃO OBRIGATORIA'!AG187</f>
        <v>0</v>
      </c>
      <c r="M367" s="499">
        <f>+'409-VACINAÇÃO OBRIGATORIA'!V187</f>
        <v>0</v>
      </c>
      <c r="N367" s="499"/>
      <c r="O367" s="499"/>
      <c r="P367" s="499"/>
      <c r="Q367" s="499"/>
      <c r="R367" s="499"/>
      <c r="S367" s="499"/>
      <c r="T367" s="497"/>
      <c r="U367" s="497"/>
      <c r="V367" s="497" t="str">
        <f t="shared" si="7"/>
        <v>Vacinação Obrigatória</v>
      </c>
      <c r="Y367" s="494">
        <f>+'409-VACINAÇÃO OBRIGATORIA'!$AQ$3</f>
        <v>0</v>
      </c>
      <c r="Z367" s="493">
        <f>+'409-VACINAÇÃO OBRIGATORIA'!A$11</f>
        <v>0</v>
      </c>
      <c r="AA367" s="493">
        <f>+'409-VACINAÇÃO OBRIGATORIA'!F$11</f>
        <v>0</v>
      </c>
    </row>
    <row r="368" spans="1:27" hidden="1" x14ac:dyDescent="0.35">
      <c r="A368" s="497">
        <f>+'409-VACINAÇÃO OBRIGATORIA'!C188</f>
        <v>0</v>
      </c>
      <c r="B368" s="497">
        <f>+'409-VACINAÇÃO OBRIGATORIA'!G188</f>
        <v>0</v>
      </c>
      <c r="C368" s="500" t="e">
        <f>IFERROR(IFERROR(VLOOKUP('409-VACINAÇÃO OBRIGATORIA'!AH$23,localidades,2,FALSE),VLOOKUP('409-VACINAÇÃO OBRIGATORIA'!AQ$6,localidades,2,FALSE)),VLOOKUP('409-VACINAÇÃO OBRIGATORIA'!AQ$5,district_codes,2,FALSE))</f>
        <v>#N/A</v>
      </c>
      <c r="D368" s="497">
        <f>+'409-VACINAÇÃO OBRIGATORIA'!AP188</f>
        <v>0</v>
      </c>
      <c r="E368" s="498">
        <f>+'409-VACINAÇÃO OBRIGATORIA'!L188</f>
        <v>0</v>
      </c>
      <c r="F368" s="499">
        <f>+'409-VACINAÇÃO OBRIGATORIA'!N188</f>
        <v>0</v>
      </c>
      <c r="G368" s="498"/>
      <c r="H368" s="498" t="s">
        <v>3127</v>
      </c>
      <c r="I368" s="498" t="e">
        <f>IFERROR(VLOOKUP('409-VACINAÇÃO OBRIGATORIA'!AQ$6,localidades,2,FALSE),VLOOKUP('409-VACINAÇÃO OBRIGATORIA'!AQ$5,district_codes,2,FALSE))</f>
        <v>#N/A</v>
      </c>
      <c r="J368" s="633">
        <f>+'409-VACINAÇÃO OBRIGATORIA'!AW$11</f>
        <v>0</v>
      </c>
      <c r="K368" s="498">
        <f>+'409-VACINAÇÃO OBRIGATORIA'!AD188</f>
        <v>0</v>
      </c>
      <c r="L368" s="498">
        <f>+'409-VACINAÇÃO OBRIGATORIA'!AG188</f>
        <v>0</v>
      </c>
      <c r="M368" s="499">
        <f>+'409-VACINAÇÃO OBRIGATORIA'!V188</f>
        <v>0</v>
      </c>
      <c r="N368" s="499"/>
      <c r="O368" s="499"/>
      <c r="P368" s="499"/>
      <c r="Q368" s="499"/>
      <c r="R368" s="499"/>
      <c r="S368" s="499"/>
      <c r="T368" s="497"/>
      <c r="U368" s="497"/>
      <c r="V368" s="497" t="str">
        <f t="shared" si="7"/>
        <v>Vacinação Obrigatória</v>
      </c>
      <c r="Y368" s="494">
        <f>+'409-VACINAÇÃO OBRIGATORIA'!$AQ$3</f>
        <v>0</v>
      </c>
      <c r="Z368" s="493">
        <f>+'409-VACINAÇÃO OBRIGATORIA'!A$11</f>
        <v>0</v>
      </c>
      <c r="AA368" s="493">
        <f>+'409-VACINAÇÃO OBRIGATORIA'!F$11</f>
        <v>0</v>
      </c>
    </row>
    <row r="369" spans="1:27" hidden="1" x14ac:dyDescent="0.35">
      <c r="A369" s="497">
        <f>+'409-VACINAÇÃO OBRIGATORIA'!C189</f>
        <v>0</v>
      </c>
      <c r="B369" s="497">
        <f>+'409-VACINAÇÃO OBRIGATORIA'!G189</f>
        <v>0</v>
      </c>
      <c r="C369" s="500" t="e">
        <f>IFERROR(IFERROR(VLOOKUP('409-VACINAÇÃO OBRIGATORIA'!AH$23,localidades,2,FALSE),VLOOKUP('409-VACINAÇÃO OBRIGATORIA'!AQ$6,localidades,2,FALSE)),VLOOKUP('409-VACINAÇÃO OBRIGATORIA'!AQ$5,district_codes,2,FALSE))</f>
        <v>#N/A</v>
      </c>
      <c r="D369" s="497">
        <f>+'409-VACINAÇÃO OBRIGATORIA'!AP189</f>
        <v>0</v>
      </c>
      <c r="E369" s="498">
        <f>+'409-VACINAÇÃO OBRIGATORIA'!L189</f>
        <v>0</v>
      </c>
      <c r="F369" s="499">
        <f>+'409-VACINAÇÃO OBRIGATORIA'!N189</f>
        <v>0</v>
      </c>
      <c r="G369" s="498"/>
      <c r="H369" s="498" t="s">
        <v>3127</v>
      </c>
      <c r="I369" s="498" t="e">
        <f>IFERROR(VLOOKUP('409-VACINAÇÃO OBRIGATORIA'!AQ$6,localidades,2,FALSE),VLOOKUP('409-VACINAÇÃO OBRIGATORIA'!AQ$5,district_codes,2,FALSE))</f>
        <v>#N/A</v>
      </c>
      <c r="J369" s="633">
        <f>+'409-VACINAÇÃO OBRIGATORIA'!AW$11</f>
        <v>0</v>
      </c>
      <c r="K369" s="498">
        <f>+'409-VACINAÇÃO OBRIGATORIA'!AD189</f>
        <v>0</v>
      </c>
      <c r="L369" s="498">
        <f>+'409-VACINAÇÃO OBRIGATORIA'!AG189</f>
        <v>0</v>
      </c>
      <c r="M369" s="499">
        <f>+'409-VACINAÇÃO OBRIGATORIA'!V189</f>
        <v>0</v>
      </c>
      <c r="N369" s="499"/>
      <c r="O369" s="499"/>
      <c r="P369" s="499"/>
      <c r="Q369" s="499"/>
      <c r="R369" s="499"/>
      <c r="S369" s="499"/>
      <c r="T369" s="497"/>
      <c r="U369" s="497"/>
      <c r="V369" s="497" t="str">
        <f t="shared" si="7"/>
        <v>Vacinação Obrigatória</v>
      </c>
      <c r="Y369" s="494">
        <f>+'409-VACINAÇÃO OBRIGATORIA'!$AQ$3</f>
        <v>0</v>
      </c>
      <c r="Z369" s="493">
        <f>+'409-VACINAÇÃO OBRIGATORIA'!A$11</f>
        <v>0</v>
      </c>
      <c r="AA369" s="493">
        <f>+'409-VACINAÇÃO OBRIGATORIA'!F$11</f>
        <v>0</v>
      </c>
    </row>
    <row r="370" spans="1:27" hidden="1" x14ac:dyDescent="0.35">
      <c r="A370" s="497">
        <f>+'409-VACINAÇÃO OBRIGATORIA'!C190</f>
        <v>0</v>
      </c>
      <c r="B370" s="497">
        <f>+'409-VACINAÇÃO OBRIGATORIA'!G190</f>
        <v>0</v>
      </c>
      <c r="C370" s="500" t="e">
        <f>IFERROR(IFERROR(VLOOKUP('409-VACINAÇÃO OBRIGATORIA'!AH$23,localidades,2,FALSE),VLOOKUP('409-VACINAÇÃO OBRIGATORIA'!AQ$6,localidades,2,FALSE)),VLOOKUP('409-VACINAÇÃO OBRIGATORIA'!AQ$5,district_codes,2,FALSE))</f>
        <v>#N/A</v>
      </c>
      <c r="D370" s="497">
        <f>+'409-VACINAÇÃO OBRIGATORIA'!AP190</f>
        <v>0</v>
      </c>
      <c r="E370" s="498">
        <f>+'409-VACINAÇÃO OBRIGATORIA'!L190</f>
        <v>0</v>
      </c>
      <c r="F370" s="499">
        <f>+'409-VACINAÇÃO OBRIGATORIA'!N190</f>
        <v>0</v>
      </c>
      <c r="G370" s="498"/>
      <c r="H370" s="498" t="s">
        <v>3127</v>
      </c>
      <c r="I370" s="498" t="e">
        <f>IFERROR(VLOOKUP('409-VACINAÇÃO OBRIGATORIA'!AQ$6,localidades,2,FALSE),VLOOKUP('409-VACINAÇÃO OBRIGATORIA'!AQ$5,district_codes,2,FALSE))</f>
        <v>#N/A</v>
      </c>
      <c r="J370" s="633">
        <f>+'409-VACINAÇÃO OBRIGATORIA'!AW$11</f>
        <v>0</v>
      </c>
      <c r="K370" s="498">
        <f>+'409-VACINAÇÃO OBRIGATORIA'!AD190</f>
        <v>0</v>
      </c>
      <c r="L370" s="498">
        <f>+'409-VACINAÇÃO OBRIGATORIA'!AG190</f>
        <v>0</v>
      </c>
      <c r="M370" s="499">
        <f>+'409-VACINAÇÃO OBRIGATORIA'!V190</f>
        <v>0</v>
      </c>
      <c r="N370" s="499"/>
      <c r="O370" s="499"/>
      <c r="P370" s="499"/>
      <c r="Q370" s="499"/>
      <c r="R370" s="499"/>
      <c r="S370" s="499"/>
      <c r="T370" s="497"/>
      <c r="U370" s="497"/>
      <c r="V370" s="497" t="str">
        <f t="shared" si="7"/>
        <v>Vacinação Obrigatória</v>
      </c>
      <c r="Y370" s="494">
        <f>+'409-VACINAÇÃO OBRIGATORIA'!$AQ$3</f>
        <v>0</v>
      </c>
      <c r="Z370" s="493">
        <f>+'409-VACINAÇÃO OBRIGATORIA'!A$11</f>
        <v>0</v>
      </c>
      <c r="AA370" s="493">
        <f>+'409-VACINAÇÃO OBRIGATORIA'!F$11</f>
        <v>0</v>
      </c>
    </row>
    <row r="371" spans="1:27" hidden="1" x14ac:dyDescent="0.35">
      <c r="A371" s="497">
        <f>+'409-VACINAÇÃO OBRIGATORIA'!C191</f>
        <v>0</v>
      </c>
      <c r="B371" s="497">
        <f>+'409-VACINAÇÃO OBRIGATORIA'!G191</f>
        <v>0</v>
      </c>
      <c r="C371" s="500" t="e">
        <f>IFERROR(IFERROR(VLOOKUP('409-VACINAÇÃO OBRIGATORIA'!AH$23,localidades,2,FALSE),VLOOKUP('409-VACINAÇÃO OBRIGATORIA'!AQ$6,localidades,2,FALSE)),VLOOKUP('409-VACINAÇÃO OBRIGATORIA'!AQ$5,district_codes,2,FALSE))</f>
        <v>#N/A</v>
      </c>
      <c r="D371" s="497">
        <f>+'409-VACINAÇÃO OBRIGATORIA'!AP191</f>
        <v>0</v>
      </c>
      <c r="E371" s="498">
        <f>+'409-VACINAÇÃO OBRIGATORIA'!L191</f>
        <v>0</v>
      </c>
      <c r="F371" s="499">
        <f>+'409-VACINAÇÃO OBRIGATORIA'!N191</f>
        <v>0</v>
      </c>
      <c r="G371" s="498"/>
      <c r="H371" s="498" t="s">
        <v>3127</v>
      </c>
      <c r="I371" s="498" t="e">
        <f>IFERROR(VLOOKUP('409-VACINAÇÃO OBRIGATORIA'!AQ$6,localidades,2,FALSE),VLOOKUP('409-VACINAÇÃO OBRIGATORIA'!AQ$5,district_codes,2,FALSE))</f>
        <v>#N/A</v>
      </c>
      <c r="J371" s="633">
        <f>+'409-VACINAÇÃO OBRIGATORIA'!AW$11</f>
        <v>0</v>
      </c>
      <c r="K371" s="498">
        <f>+'409-VACINAÇÃO OBRIGATORIA'!AD191</f>
        <v>0</v>
      </c>
      <c r="L371" s="498">
        <f>+'409-VACINAÇÃO OBRIGATORIA'!AG191</f>
        <v>0</v>
      </c>
      <c r="M371" s="499">
        <f>+'409-VACINAÇÃO OBRIGATORIA'!V191</f>
        <v>0</v>
      </c>
      <c r="N371" s="499"/>
      <c r="O371" s="499"/>
      <c r="P371" s="499"/>
      <c r="Q371" s="499"/>
      <c r="R371" s="499"/>
      <c r="S371" s="499"/>
      <c r="T371" s="497"/>
      <c r="U371" s="497"/>
      <c r="V371" s="497" t="str">
        <f t="shared" si="7"/>
        <v>Vacinação Obrigatória</v>
      </c>
      <c r="Y371" s="494">
        <f>+'409-VACINAÇÃO OBRIGATORIA'!$AQ$3</f>
        <v>0</v>
      </c>
      <c r="Z371" s="493">
        <f>+'409-VACINAÇÃO OBRIGATORIA'!A$11</f>
        <v>0</v>
      </c>
      <c r="AA371" s="493">
        <f>+'409-VACINAÇÃO OBRIGATORIA'!F$11</f>
        <v>0</v>
      </c>
    </row>
    <row r="372" spans="1:27" hidden="1" x14ac:dyDescent="0.35">
      <c r="A372" s="497">
        <f>+'409-VACINAÇÃO OBRIGATORIA'!C192</f>
        <v>0</v>
      </c>
      <c r="B372" s="497">
        <f>+'409-VACINAÇÃO OBRIGATORIA'!G192</f>
        <v>0</v>
      </c>
      <c r="C372" s="500" t="e">
        <f>IFERROR(IFERROR(VLOOKUP('409-VACINAÇÃO OBRIGATORIA'!AH$23,localidades,2,FALSE),VLOOKUP('409-VACINAÇÃO OBRIGATORIA'!AQ$6,localidades,2,FALSE)),VLOOKUP('409-VACINAÇÃO OBRIGATORIA'!AQ$5,district_codes,2,FALSE))</f>
        <v>#N/A</v>
      </c>
      <c r="D372" s="497">
        <f>+'409-VACINAÇÃO OBRIGATORIA'!AP192</f>
        <v>0</v>
      </c>
      <c r="E372" s="498">
        <f>+'409-VACINAÇÃO OBRIGATORIA'!L192</f>
        <v>0</v>
      </c>
      <c r="F372" s="499">
        <f>+'409-VACINAÇÃO OBRIGATORIA'!N192</f>
        <v>0</v>
      </c>
      <c r="G372" s="498"/>
      <c r="H372" s="498" t="s">
        <v>3127</v>
      </c>
      <c r="I372" s="498" t="e">
        <f>IFERROR(VLOOKUP('409-VACINAÇÃO OBRIGATORIA'!AQ$6,localidades,2,FALSE),VLOOKUP('409-VACINAÇÃO OBRIGATORIA'!AQ$5,district_codes,2,FALSE))</f>
        <v>#N/A</v>
      </c>
      <c r="J372" s="633">
        <f>+'409-VACINAÇÃO OBRIGATORIA'!AW$11</f>
        <v>0</v>
      </c>
      <c r="K372" s="498">
        <f>+'409-VACINAÇÃO OBRIGATORIA'!AD192</f>
        <v>0</v>
      </c>
      <c r="L372" s="498">
        <f>+'409-VACINAÇÃO OBRIGATORIA'!AG192</f>
        <v>0</v>
      </c>
      <c r="M372" s="499">
        <f>+'409-VACINAÇÃO OBRIGATORIA'!V192</f>
        <v>0</v>
      </c>
      <c r="N372" s="499"/>
      <c r="O372" s="499"/>
      <c r="P372" s="499"/>
      <c r="Q372" s="499"/>
      <c r="R372" s="499"/>
      <c r="S372" s="499"/>
      <c r="T372" s="497"/>
      <c r="U372" s="497"/>
      <c r="V372" s="497" t="str">
        <f t="shared" si="7"/>
        <v>Vacinação Obrigatória</v>
      </c>
      <c r="Y372" s="494">
        <f>+'409-VACINAÇÃO OBRIGATORIA'!$AQ$3</f>
        <v>0</v>
      </c>
      <c r="Z372" s="493">
        <f>+'409-VACINAÇÃO OBRIGATORIA'!A$11</f>
        <v>0</v>
      </c>
      <c r="AA372" s="493">
        <f>+'409-VACINAÇÃO OBRIGATORIA'!F$11</f>
        <v>0</v>
      </c>
    </row>
    <row r="373" spans="1:27" hidden="1" x14ac:dyDescent="0.35">
      <c r="A373" s="497">
        <f>+'409-VACINAÇÃO OBRIGATORIA'!C193</f>
        <v>0</v>
      </c>
      <c r="B373" s="497">
        <f>+'409-VACINAÇÃO OBRIGATORIA'!G193</f>
        <v>0</v>
      </c>
      <c r="C373" s="500" t="e">
        <f>IFERROR(IFERROR(VLOOKUP('409-VACINAÇÃO OBRIGATORIA'!AH$23,localidades,2,FALSE),VLOOKUP('409-VACINAÇÃO OBRIGATORIA'!AQ$6,localidades,2,FALSE)),VLOOKUP('409-VACINAÇÃO OBRIGATORIA'!AQ$5,district_codes,2,FALSE))</f>
        <v>#N/A</v>
      </c>
      <c r="D373" s="497">
        <f>+'409-VACINAÇÃO OBRIGATORIA'!AP193</f>
        <v>0</v>
      </c>
      <c r="E373" s="498">
        <f>+'409-VACINAÇÃO OBRIGATORIA'!L193</f>
        <v>0</v>
      </c>
      <c r="F373" s="499">
        <f>+'409-VACINAÇÃO OBRIGATORIA'!N193</f>
        <v>0</v>
      </c>
      <c r="G373" s="498"/>
      <c r="H373" s="498" t="s">
        <v>3127</v>
      </c>
      <c r="I373" s="498" t="e">
        <f>IFERROR(VLOOKUP('409-VACINAÇÃO OBRIGATORIA'!AQ$6,localidades,2,FALSE),VLOOKUP('409-VACINAÇÃO OBRIGATORIA'!AQ$5,district_codes,2,FALSE))</f>
        <v>#N/A</v>
      </c>
      <c r="J373" s="633">
        <f>+'409-VACINAÇÃO OBRIGATORIA'!AW$11</f>
        <v>0</v>
      </c>
      <c r="K373" s="498">
        <f>+'409-VACINAÇÃO OBRIGATORIA'!AD193</f>
        <v>0</v>
      </c>
      <c r="L373" s="498">
        <f>+'409-VACINAÇÃO OBRIGATORIA'!AG193</f>
        <v>0</v>
      </c>
      <c r="M373" s="499">
        <f>+'409-VACINAÇÃO OBRIGATORIA'!V193</f>
        <v>0</v>
      </c>
      <c r="N373" s="499"/>
      <c r="O373" s="499"/>
      <c r="P373" s="499"/>
      <c r="Q373" s="499"/>
      <c r="R373" s="499"/>
      <c r="S373" s="499"/>
      <c r="T373" s="497"/>
      <c r="U373" s="497"/>
      <c r="V373" s="497" t="str">
        <f t="shared" si="7"/>
        <v>Vacinação Obrigatória</v>
      </c>
      <c r="Y373" s="494">
        <f>+'409-VACINAÇÃO OBRIGATORIA'!$AQ$3</f>
        <v>0</v>
      </c>
      <c r="Z373" s="493">
        <f>+'409-VACINAÇÃO OBRIGATORIA'!A$11</f>
        <v>0</v>
      </c>
      <c r="AA373" s="493">
        <f>+'409-VACINAÇÃO OBRIGATORIA'!F$11</f>
        <v>0</v>
      </c>
    </row>
    <row r="374" spans="1:27" hidden="1" x14ac:dyDescent="0.35">
      <c r="A374" s="497">
        <f>+'409-VACINAÇÃO OBRIGATORIA'!C194</f>
        <v>0</v>
      </c>
      <c r="B374" s="497">
        <f>+'409-VACINAÇÃO OBRIGATORIA'!G194</f>
        <v>0</v>
      </c>
      <c r="C374" s="500" t="e">
        <f>IFERROR(IFERROR(VLOOKUP('409-VACINAÇÃO OBRIGATORIA'!AH$23,localidades,2,FALSE),VLOOKUP('409-VACINAÇÃO OBRIGATORIA'!AQ$6,localidades,2,FALSE)),VLOOKUP('409-VACINAÇÃO OBRIGATORIA'!AQ$5,district_codes,2,FALSE))</f>
        <v>#N/A</v>
      </c>
      <c r="D374" s="497">
        <f>+'409-VACINAÇÃO OBRIGATORIA'!AP194</f>
        <v>0</v>
      </c>
      <c r="E374" s="498">
        <f>+'409-VACINAÇÃO OBRIGATORIA'!L194</f>
        <v>0</v>
      </c>
      <c r="F374" s="499">
        <f>+'409-VACINAÇÃO OBRIGATORIA'!N194</f>
        <v>0</v>
      </c>
      <c r="G374" s="498"/>
      <c r="H374" s="498" t="s">
        <v>3127</v>
      </c>
      <c r="I374" s="498" t="e">
        <f>IFERROR(VLOOKUP('409-VACINAÇÃO OBRIGATORIA'!AQ$6,localidades,2,FALSE),VLOOKUP('409-VACINAÇÃO OBRIGATORIA'!AQ$5,district_codes,2,FALSE))</f>
        <v>#N/A</v>
      </c>
      <c r="J374" s="633">
        <f>+'409-VACINAÇÃO OBRIGATORIA'!AW$11</f>
        <v>0</v>
      </c>
      <c r="K374" s="498">
        <f>+'409-VACINAÇÃO OBRIGATORIA'!AD194</f>
        <v>0</v>
      </c>
      <c r="L374" s="498">
        <f>+'409-VACINAÇÃO OBRIGATORIA'!AG194</f>
        <v>0</v>
      </c>
      <c r="M374" s="499">
        <f>+'409-VACINAÇÃO OBRIGATORIA'!V194</f>
        <v>0</v>
      </c>
      <c r="N374" s="499"/>
      <c r="O374" s="499"/>
      <c r="P374" s="499"/>
      <c r="Q374" s="499"/>
      <c r="R374" s="499"/>
      <c r="S374" s="499"/>
      <c r="T374" s="497"/>
      <c r="U374" s="497"/>
      <c r="V374" s="497" t="str">
        <f t="shared" si="7"/>
        <v>Vacinação Obrigatória</v>
      </c>
      <c r="Y374" s="494">
        <f>+'409-VACINAÇÃO OBRIGATORIA'!$AQ$3</f>
        <v>0</v>
      </c>
      <c r="Z374" s="493">
        <f>+'409-VACINAÇÃO OBRIGATORIA'!A$11</f>
        <v>0</v>
      </c>
      <c r="AA374" s="493">
        <f>+'409-VACINAÇÃO OBRIGATORIA'!F$11</f>
        <v>0</v>
      </c>
    </row>
    <row r="375" spans="1:27" hidden="1" x14ac:dyDescent="0.35">
      <c r="A375" s="497">
        <f>+'409-VACINAÇÃO OBRIGATORIA'!C195</f>
        <v>0</v>
      </c>
      <c r="B375" s="497">
        <f>+'409-VACINAÇÃO OBRIGATORIA'!G195</f>
        <v>0</v>
      </c>
      <c r="C375" s="500" t="e">
        <f>IFERROR(IFERROR(VLOOKUP('409-VACINAÇÃO OBRIGATORIA'!AH$23,localidades,2,FALSE),VLOOKUP('409-VACINAÇÃO OBRIGATORIA'!AQ$6,localidades,2,FALSE)),VLOOKUP('409-VACINAÇÃO OBRIGATORIA'!AQ$5,district_codes,2,FALSE))</f>
        <v>#N/A</v>
      </c>
      <c r="D375" s="497">
        <f>+'409-VACINAÇÃO OBRIGATORIA'!AP195</f>
        <v>0</v>
      </c>
      <c r="E375" s="498">
        <f>+'409-VACINAÇÃO OBRIGATORIA'!L195</f>
        <v>0</v>
      </c>
      <c r="F375" s="499">
        <f>+'409-VACINAÇÃO OBRIGATORIA'!N195</f>
        <v>0</v>
      </c>
      <c r="G375" s="498"/>
      <c r="H375" s="498" t="s">
        <v>3127</v>
      </c>
      <c r="I375" s="498" t="e">
        <f>IFERROR(VLOOKUP('409-VACINAÇÃO OBRIGATORIA'!AQ$6,localidades,2,FALSE),VLOOKUP('409-VACINAÇÃO OBRIGATORIA'!AQ$5,district_codes,2,FALSE))</f>
        <v>#N/A</v>
      </c>
      <c r="J375" s="633">
        <f>+'409-VACINAÇÃO OBRIGATORIA'!AW$11</f>
        <v>0</v>
      </c>
      <c r="K375" s="498">
        <f>+'409-VACINAÇÃO OBRIGATORIA'!AD195</f>
        <v>0</v>
      </c>
      <c r="L375" s="498">
        <f>+'409-VACINAÇÃO OBRIGATORIA'!AG195</f>
        <v>0</v>
      </c>
      <c r="M375" s="499">
        <f>+'409-VACINAÇÃO OBRIGATORIA'!V195</f>
        <v>0</v>
      </c>
      <c r="N375" s="499"/>
      <c r="O375" s="499"/>
      <c r="P375" s="499"/>
      <c r="Q375" s="499"/>
      <c r="R375" s="499"/>
      <c r="S375" s="499"/>
      <c r="T375" s="497"/>
      <c r="U375" s="497"/>
      <c r="V375" s="497" t="str">
        <f t="shared" si="7"/>
        <v>Vacinação Obrigatória</v>
      </c>
      <c r="Y375" s="494">
        <f>+'409-VACINAÇÃO OBRIGATORIA'!$AQ$3</f>
        <v>0</v>
      </c>
      <c r="Z375" s="493">
        <f>+'409-VACINAÇÃO OBRIGATORIA'!A$11</f>
        <v>0</v>
      </c>
      <c r="AA375" s="493">
        <f>+'409-VACINAÇÃO OBRIGATORIA'!F$11</f>
        <v>0</v>
      </c>
    </row>
    <row r="376" spans="1:27" hidden="1" x14ac:dyDescent="0.35">
      <c r="A376" s="497">
        <f>+'409-VACINAÇÃO OBRIGATORIA'!C196</f>
        <v>0</v>
      </c>
      <c r="B376" s="497">
        <f>+'409-VACINAÇÃO OBRIGATORIA'!G196</f>
        <v>0</v>
      </c>
      <c r="C376" s="500" t="e">
        <f>IFERROR(IFERROR(VLOOKUP('409-VACINAÇÃO OBRIGATORIA'!AH$23,localidades,2,FALSE),VLOOKUP('409-VACINAÇÃO OBRIGATORIA'!AQ$6,localidades,2,FALSE)),VLOOKUP('409-VACINAÇÃO OBRIGATORIA'!AQ$5,district_codes,2,FALSE))</f>
        <v>#N/A</v>
      </c>
      <c r="D376" s="497">
        <f>+'409-VACINAÇÃO OBRIGATORIA'!AP196</f>
        <v>0</v>
      </c>
      <c r="E376" s="498">
        <f>+'409-VACINAÇÃO OBRIGATORIA'!L196</f>
        <v>0</v>
      </c>
      <c r="F376" s="499">
        <f>+'409-VACINAÇÃO OBRIGATORIA'!N196</f>
        <v>0</v>
      </c>
      <c r="G376" s="498"/>
      <c r="H376" s="498" t="s">
        <v>3127</v>
      </c>
      <c r="I376" s="498" t="e">
        <f>IFERROR(VLOOKUP('409-VACINAÇÃO OBRIGATORIA'!AQ$6,localidades,2,FALSE),VLOOKUP('409-VACINAÇÃO OBRIGATORIA'!AQ$5,district_codes,2,FALSE))</f>
        <v>#N/A</v>
      </c>
      <c r="J376" s="633">
        <f>+'409-VACINAÇÃO OBRIGATORIA'!AW$11</f>
        <v>0</v>
      </c>
      <c r="K376" s="498">
        <f>+'409-VACINAÇÃO OBRIGATORIA'!AD196</f>
        <v>0</v>
      </c>
      <c r="L376" s="498">
        <f>+'409-VACINAÇÃO OBRIGATORIA'!AG196</f>
        <v>0</v>
      </c>
      <c r="M376" s="499">
        <f>+'409-VACINAÇÃO OBRIGATORIA'!V196</f>
        <v>0</v>
      </c>
      <c r="N376" s="499"/>
      <c r="O376" s="499"/>
      <c r="P376" s="499"/>
      <c r="Q376" s="499"/>
      <c r="R376" s="499"/>
      <c r="S376" s="499"/>
      <c r="T376" s="497"/>
      <c r="U376" s="497"/>
      <c r="V376" s="497" t="str">
        <f t="shared" si="7"/>
        <v>Vacinação Obrigatória</v>
      </c>
      <c r="Y376" s="494">
        <f>+'409-VACINAÇÃO OBRIGATORIA'!$AQ$3</f>
        <v>0</v>
      </c>
      <c r="Z376" s="493">
        <f>+'409-VACINAÇÃO OBRIGATORIA'!A$11</f>
        <v>0</v>
      </c>
      <c r="AA376" s="493">
        <f>+'409-VACINAÇÃO OBRIGATORIA'!F$11</f>
        <v>0</v>
      </c>
    </row>
    <row r="377" spans="1:27" hidden="1" x14ac:dyDescent="0.35">
      <c r="A377" s="497">
        <f>+'409-VACINAÇÃO OBRIGATORIA'!C197</f>
        <v>0</v>
      </c>
      <c r="B377" s="497">
        <f>+'409-VACINAÇÃO OBRIGATORIA'!G197</f>
        <v>0</v>
      </c>
      <c r="C377" s="500" t="e">
        <f>IFERROR(IFERROR(VLOOKUP('409-VACINAÇÃO OBRIGATORIA'!AH$23,localidades,2,FALSE),VLOOKUP('409-VACINAÇÃO OBRIGATORIA'!AQ$6,localidades,2,FALSE)),VLOOKUP('409-VACINAÇÃO OBRIGATORIA'!AQ$5,district_codes,2,FALSE))</f>
        <v>#N/A</v>
      </c>
      <c r="D377" s="497">
        <f>+'409-VACINAÇÃO OBRIGATORIA'!AP197</f>
        <v>0</v>
      </c>
      <c r="E377" s="498">
        <f>+'409-VACINAÇÃO OBRIGATORIA'!L197</f>
        <v>0</v>
      </c>
      <c r="F377" s="499">
        <f>+'409-VACINAÇÃO OBRIGATORIA'!N197</f>
        <v>0</v>
      </c>
      <c r="G377" s="498"/>
      <c r="H377" s="498" t="s">
        <v>3127</v>
      </c>
      <c r="I377" s="498" t="e">
        <f>IFERROR(VLOOKUP('409-VACINAÇÃO OBRIGATORIA'!AQ$6,localidades,2,FALSE),VLOOKUP('409-VACINAÇÃO OBRIGATORIA'!AQ$5,district_codes,2,FALSE))</f>
        <v>#N/A</v>
      </c>
      <c r="J377" s="633">
        <f>+'409-VACINAÇÃO OBRIGATORIA'!AW$11</f>
        <v>0</v>
      </c>
      <c r="K377" s="498">
        <f>+'409-VACINAÇÃO OBRIGATORIA'!AD197</f>
        <v>0</v>
      </c>
      <c r="L377" s="498">
        <f>+'409-VACINAÇÃO OBRIGATORIA'!AG197</f>
        <v>0</v>
      </c>
      <c r="M377" s="499">
        <f>+'409-VACINAÇÃO OBRIGATORIA'!V197</f>
        <v>0</v>
      </c>
      <c r="N377" s="499"/>
      <c r="O377" s="499"/>
      <c r="P377" s="499"/>
      <c r="Q377" s="499"/>
      <c r="R377" s="499"/>
      <c r="S377" s="499"/>
      <c r="T377" s="497"/>
      <c r="U377" s="497"/>
      <c r="V377" s="497" t="str">
        <f t="shared" si="7"/>
        <v>Vacinação Obrigatória</v>
      </c>
      <c r="Y377" s="494">
        <f>+'409-VACINAÇÃO OBRIGATORIA'!$AQ$3</f>
        <v>0</v>
      </c>
      <c r="Z377" s="493">
        <f>+'409-VACINAÇÃO OBRIGATORIA'!A$11</f>
        <v>0</v>
      </c>
      <c r="AA377" s="493">
        <f>+'409-VACINAÇÃO OBRIGATORIA'!F$11</f>
        <v>0</v>
      </c>
    </row>
    <row r="378" spans="1:27" hidden="1" x14ac:dyDescent="0.35">
      <c r="A378" s="497">
        <f>+'409-VACINAÇÃO OBRIGATORIA'!C198</f>
        <v>0</v>
      </c>
      <c r="B378" s="497">
        <f>+'409-VACINAÇÃO OBRIGATORIA'!G198</f>
        <v>0</v>
      </c>
      <c r="C378" s="500" t="e">
        <f>IFERROR(IFERROR(VLOOKUP('409-VACINAÇÃO OBRIGATORIA'!AH$23,localidades,2,FALSE),VLOOKUP('409-VACINAÇÃO OBRIGATORIA'!AQ$6,localidades,2,FALSE)),VLOOKUP('409-VACINAÇÃO OBRIGATORIA'!AQ$5,district_codes,2,FALSE))</f>
        <v>#N/A</v>
      </c>
      <c r="D378" s="497">
        <f>+'409-VACINAÇÃO OBRIGATORIA'!AP198</f>
        <v>0</v>
      </c>
      <c r="E378" s="498">
        <f>+'409-VACINAÇÃO OBRIGATORIA'!L198</f>
        <v>0</v>
      </c>
      <c r="F378" s="499">
        <f>+'409-VACINAÇÃO OBRIGATORIA'!N198</f>
        <v>0</v>
      </c>
      <c r="G378" s="498"/>
      <c r="H378" s="498" t="s">
        <v>3127</v>
      </c>
      <c r="I378" s="498" t="e">
        <f>IFERROR(VLOOKUP('409-VACINAÇÃO OBRIGATORIA'!AQ$6,localidades,2,FALSE),VLOOKUP('409-VACINAÇÃO OBRIGATORIA'!AQ$5,district_codes,2,FALSE))</f>
        <v>#N/A</v>
      </c>
      <c r="J378" s="633">
        <f>+'409-VACINAÇÃO OBRIGATORIA'!AW$11</f>
        <v>0</v>
      </c>
      <c r="K378" s="498">
        <f>+'409-VACINAÇÃO OBRIGATORIA'!AD198</f>
        <v>0</v>
      </c>
      <c r="L378" s="498">
        <f>+'409-VACINAÇÃO OBRIGATORIA'!AG198</f>
        <v>0</v>
      </c>
      <c r="M378" s="499">
        <f>+'409-VACINAÇÃO OBRIGATORIA'!V198</f>
        <v>0</v>
      </c>
      <c r="N378" s="499"/>
      <c r="O378" s="499"/>
      <c r="P378" s="499"/>
      <c r="Q378" s="499"/>
      <c r="R378" s="499"/>
      <c r="S378" s="499"/>
      <c r="T378" s="497"/>
      <c r="U378" s="497"/>
      <c r="V378" s="497" t="str">
        <f t="shared" si="7"/>
        <v>Vacinação Obrigatória</v>
      </c>
      <c r="Y378" s="494">
        <f>+'409-VACINAÇÃO OBRIGATORIA'!$AQ$3</f>
        <v>0</v>
      </c>
      <c r="Z378" s="493">
        <f>+'409-VACINAÇÃO OBRIGATORIA'!A$11</f>
        <v>0</v>
      </c>
      <c r="AA378" s="493">
        <f>+'409-VACINAÇÃO OBRIGATORIA'!F$11</f>
        <v>0</v>
      </c>
    </row>
    <row r="379" spans="1:27" hidden="1" x14ac:dyDescent="0.35">
      <c r="A379" s="497">
        <f>+'409-VACINAÇÃO OBRIGATORIA'!C199</f>
        <v>0</v>
      </c>
      <c r="B379" s="497">
        <f>+'409-VACINAÇÃO OBRIGATORIA'!G199</f>
        <v>0</v>
      </c>
      <c r="C379" s="500" t="e">
        <f>IFERROR(IFERROR(VLOOKUP('409-VACINAÇÃO OBRIGATORIA'!AH$23,localidades,2,FALSE),VLOOKUP('409-VACINAÇÃO OBRIGATORIA'!AQ$6,localidades,2,FALSE)),VLOOKUP('409-VACINAÇÃO OBRIGATORIA'!AQ$5,district_codes,2,FALSE))</f>
        <v>#N/A</v>
      </c>
      <c r="D379" s="497">
        <f>+'409-VACINAÇÃO OBRIGATORIA'!AP199</f>
        <v>0</v>
      </c>
      <c r="E379" s="498">
        <f>+'409-VACINAÇÃO OBRIGATORIA'!L199</f>
        <v>0</v>
      </c>
      <c r="F379" s="499">
        <f>+'409-VACINAÇÃO OBRIGATORIA'!N199</f>
        <v>0</v>
      </c>
      <c r="G379" s="498"/>
      <c r="H379" s="498" t="s">
        <v>3127</v>
      </c>
      <c r="I379" s="498" t="e">
        <f>IFERROR(VLOOKUP('409-VACINAÇÃO OBRIGATORIA'!AQ$6,localidades,2,FALSE),VLOOKUP('409-VACINAÇÃO OBRIGATORIA'!AQ$5,district_codes,2,FALSE))</f>
        <v>#N/A</v>
      </c>
      <c r="J379" s="633">
        <f>+'409-VACINAÇÃO OBRIGATORIA'!AW$11</f>
        <v>0</v>
      </c>
      <c r="K379" s="498">
        <f>+'409-VACINAÇÃO OBRIGATORIA'!AD199</f>
        <v>0</v>
      </c>
      <c r="L379" s="498">
        <f>+'409-VACINAÇÃO OBRIGATORIA'!AG199</f>
        <v>0</v>
      </c>
      <c r="M379" s="499">
        <f>+'409-VACINAÇÃO OBRIGATORIA'!V199</f>
        <v>0</v>
      </c>
      <c r="N379" s="499"/>
      <c r="O379" s="499"/>
      <c r="P379" s="499"/>
      <c r="Q379" s="499"/>
      <c r="R379" s="499"/>
      <c r="S379" s="499"/>
      <c r="T379" s="497"/>
      <c r="U379" s="497"/>
      <c r="V379" s="497" t="str">
        <f t="shared" si="7"/>
        <v>Vacinação Obrigatória</v>
      </c>
      <c r="Y379" s="494">
        <f>+'409-VACINAÇÃO OBRIGATORIA'!$AQ$3</f>
        <v>0</v>
      </c>
      <c r="Z379" s="493">
        <f>+'409-VACINAÇÃO OBRIGATORIA'!A$11</f>
        <v>0</v>
      </c>
      <c r="AA379" s="493">
        <f>+'409-VACINAÇÃO OBRIGATORIA'!F$11</f>
        <v>0</v>
      </c>
    </row>
    <row r="380" spans="1:27" hidden="1" x14ac:dyDescent="0.35">
      <c r="A380" s="497">
        <f>+'409-VACINAÇÃO OBRIGATORIA'!C200</f>
        <v>0</v>
      </c>
      <c r="B380" s="497">
        <f>+'409-VACINAÇÃO OBRIGATORIA'!G200</f>
        <v>0</v>
      </c>
      <c r="C380" s="500" t="e">
        <f>IFERROR(IFERROR(VLOOKUP('409-VACINAÇÃO OBRIGATORIA'!AH$23,localidades,2,FALSE),VLOOKUP('409-VACINAÇÃO OBRIGATORIA'!AQ$6,localidades,2,FALSE)),VLOOKUP('409-VACINAÇÃO OBRIGATORIA'!AQ$5,district_codes,2,FALSE))</f>
        <v>#N/A</v>
      </c>
      <c r="D380" s="497">
        <f>+'409-VACINAÇÃO OBRIGATORIA'!AP200</f>
        <v>0</v>
      </c>
      <c r="E380" s="498">
        <f>+'409-VACINAÇÃO OBRIGATORIA'!L200</f>
        <v>0</v>
      </c>
      <c r="F380" s="499">
        <f>+'409-VACINAÇÃO OBRIGATORIA'!N200</f>
        <v>0</v>
      </c>
      <c r="G380" s="498"/>
      <c r="H380" s="498" t="s">
        <v>3127</v>
      </c>
      <c r="I380" s="498" t="e">
        <f>IFERROR(VLOOKUP('409-VACINAÇÃO OBRIGATORIA'!AQ$6,localidades,2,FALSE),VLOOKUP('409-VACINAÇÃO OBRIGATORIA'!AQ$5,district_codes,2,FALSE))</f>
        <v>#N/A</v>
      </c>
      <c r="J380" s="633">
        <f>+'409-VACINAÇÃO OBRIGATORIA'!AW$11</f>
        <v>0</v>
      </c>
      <c r="K380" s="498">
        <f>+'409-VACINAÇÃO OBRIGATORIA'!AD200</f>
        <v>0</v>
      </c>
      <c r="L380" s="498">
        <f>+'409-VACINAÇÃO OBRIGATORIA'!AG200</f>
        <v>0</v>
      </c>
      <c r="M380" s="499">
        <f>+'409-VACINAÇÃO OBRIGATORIA'!V200</f>
        <v>0</v>
      </c>
      <c r="N380" s="499"/>
      <c r="O380" s="499"/>
      <c r="P380" s="499"/>
      <c r="Q380" s="499"/>
      <c r="R380" s="499"/>
      <c r="S380" s="499"/>
      <c r="T380" s="497"/>
      <c r="U380" s="497"/>
      <c r="V380" s="497" t="str">
        <f t="shared" ref="V380:V394" si="8">+H380</f>
        <v>Vacinação Obrigatória</v>
      </c>
      <c r="Y380" s="494">
        <f>+'409-VACINAÇÃO OBRIGATORIA'!$AQ$3</f>
        <v>0</v>
      </c>
      <c r="Z380" s="493">
        <f>+'409-VACINAÇÃO OBRIGATORIA'!A$11</f>
        <v>0</v>
      </c>
      <c r="AA380" s="493">
        <f>+'409-VACINAÇÃO OBRIGATORIA'!F$11</f>
        <v>0</v>
      </c>
    </row>
    <row r="381" spans="1:27" hidden="1" x14ac:dyDescent="0.35">
      <c r="A381" s="497">
        <f>+'409-VACINAÇÃO OBRIGATORIA'!C201</f>
        <v>0</v>
      </c>
      <c r="B381" s="497">
        <f>+'409-VACINAÇÃO OBRIGATORIA'!G201</f>
        <v>0</v>
      </c>
      <c r="C381" s="500" t="e">
        <f>IFERROR(IFERROR(VLOOKUP('409-VACINAÇÃO OBRIGATORIA'!AH$23,localidades,2,FALSE),VLOOKUP('409-VACINAÇÃO OBRIGATORIA'!AQ$6,localidades,2,FALSE)),VLOOKUP('409-VACINAÇÃO OBRIGATORIA'!AQ$5,district_codes,2,FALSE))</f>
        <v>#N/A</v>
      </c>
      <c r="D381" s="497">
        <f>+'409-VACINAÇÃO OBRIGATORIA'!AP201</f>
        <v>0</v>
      </c>
      <c r="E381" s="498">
        <f>+'409-VACINAÇÃO OBRIGATORIA'!L201</f>
        <v>0</v>
      </c>
      <c r="F381" s="499">
        <f>+'409-VACINAÇÃO OBRIGATORIA'!N201</f>
        <v>0</v>
      </c>
      <c r="G381" s="498"/>
      <c r="H381" s="498" t="s">
        <v>3127</v>
      </c>
      <c r="I381" s="498" t="e">
        <f>IFERROR(VLOOKUP('409-VACINAÇÃO OBRIGATORIA'!AQ$6,localidades,2,FALSE),VLOOKUP('409-VACINAÇÃO OBRIGATORIA'!AQ$5,district_codes,2,FALSE))</f>
        <v>#N/A</v>
      </c>
      <c r="J381" s="633">
        <f>+'409-VACINAÇÃO OBRIGATORIA'!AW$11</f>
        <v>0</v>
      </c>
      <c r="K381" s="498">
        <f>+'409-VACINAÇÃO OBRIGATORIA'!AD201</f>
        <v>0</v>
      </c>
      <c r="L381" s="498">
        <f>+'409-VACINAÇÃO OBRIGATORIA'!AG201</f>
        <v>0</v>
      </c>
      <c r="M381" s="499">
        <f>+'409-VACINAÇÃO OBRIGATORIA'!V201</f>
        <v>0</v>
      </c>
      <c r="N381" s="499"/>
      <c r="O381" s="499"/>
      <c r="P381" s="499"/>
      <c r="Q381" s="499"/>
      <c r="R381" s="499"/>
      <c r="S381" s="499"/>
      <c r="T381" s="497"/>
      <c r="U381" s="497"/>
      <c r="V381" s="497" t="str">
        <f t="shared" si="8"/>
        <v>Vacinação Obrigatória</v>
      </c>
      <c r="Y381" s="494">
        <f>+'409-VACINAÇÃO OBRIGATORIA'!$AQ$3</f>
        <v>0</v>
      </c>
      <c r="Z381" s="493">
        <f>+'409-VACINAÇÃO OBRIGATORIA'!A$11</f>
        <v>0</v>
      </c>
      <c r="AA381" s="493">
        <f>+'409-VACINAÇÃO OBRIGATORIA'!F$11</f>
        <v>0</v>
      </c>
    </row>
    <row r="382" spans="1:27" hidden="1" x14ac:dyDescent="0.35">
      <c r="A382" s="497">
        <f>+'409-VACINAÇÃO OBRIGATORIA'!C202</f>
        <v>0</v>
      </c>
      <c r="B382" s="497">
        <f>+'409-VACINAÇÃO OBRIGATORIA'!G202</f>
        <v>0</v>
      </c>
      <c r="C382" s="500" t="e">
        <f>IFERROR(IFERROR(VLOOKUP('409-VACINAÇÃO OBRIGATORIA'!AH$23,localidades,2,FALSE),VLOOKUP('409-VACINAÇÃO OBRIGATORIA'!AQ$6,localidades,2,FALSE)),VLOOKUP('409-VACINAÇÃO OBRIGATORIA'!AQ$5,district_codes,2,FALSE))</f>
        <v>#N/A</v>
      </c>
      <c r="D382" s="497">
        <f>+'409-VACINAÇÃO OBRIGATORIA'!AP202</f>
        <v>0</v>
      </c>
      <c r="E382" s="498">
        <f>+'409-VACINAÇÃO OBRIGATORIA'!L202</f>
        <v>0</v>
      </c>
      <c r="F382" s="499">
        <f>+'409-VACINAÇÃO OBRIGATORIA'!N202</f>
        <v>0</v>
      </c>
      <c r="G382" s="498"/>
      <c r="H382" s="498" t="s">
        <v>3127</v>
      </c>
      <c r="I382" s="498" t="e">
        <f>IFERROR(VLOOKUP('409-VACINAÇÃO OBRIGATORIA'!AQ$6,localidades,2,FALSE),VLOOKUP('409-VACINAÇÃO OBRIGATORIA'!AQ$5,district_codes,2,FALSE))</f>
        <v>#N/A</v>
      </c>
      <c r="J382" s="633">
        <f>+'409-VACINAÇÃO OBRIGATORIA'!AW$11</f>
        <v>0</v>
      </c>
      <c r="K382" s="498">
        <f>+'409-VACINAÇÃO OBRIGATORIA'!AD202</f>
        <v>0</v>
      </c>
      <c r="L382" s="498">
        <f>+'409-VACINAÇÃO OBRIGATORIA'!AG202</f>
        <v>0</v>
      </c>
      <c r="M382" s="499">
        <f>+'409-VACINAÇÃO OBRIGATORIA'!V202</f>
        <v>0</v>
      </c>
      <c r="N382" s="499"/>
      <c r="O382" s="499"/>
      <c r="P382" s="499"/>
      <c r="Q382" s="499"/>
      <c r="R382" s="499"/>
      <c r="S382" s="499"/>
      <c r="T382" s="497"/>
      <c r="U382" s="497"/>
      <c r="V382" s="497" t="str">
        <f t="shared" si="8"/>
        <v>Vacinação Obrigatória</v>
      </c>
      <c r="Y382" s="494">
        <f>+'409-VACINAÇÃO OBRIGATORIA'!$AQ$3</f>
        <v>0</v>
      </c>
      <c r="Z382" s="493">
        <f>+'409-VACINAÇÃO OBRIGATORIA'!A$11</f>
        <v>0</v>
      </c>
      <c r="AA382" s="493">
        <f>+'409-VACINAÇÃO OBRIGATORIA'!F$11</f>
        <v>0</v>
      </c>
    </row>
    <row r="383" spans="1:27" hidden="1" x14ac:dyDescent="0.35">
      <c r="A383" s="497">
        <f>+'409-VACINAÇÃO OBRIGATORIA'!C203</f>
        <v>0</v>
      </c>
      <c r="B383" s="497">
        <f>+'409-VACINAÇÃO OBRIGATORIA'!G203</f>
        <v>0</v>
      </c>
      <c r="C383" s="500" t="e">
        <f>IFERROR(IFERROR(VLOOKUP('409-VACINAÇÃO OBRIGATORIA'!AH$23,localidades,2,FALSE),VLOOKUP('409-VACINAÇÃO OBRIGATORIA'!AQ$6,localidades,2,FALSE)),VLOOKUP('409-VACINAÇÃO OBRIGATORIA'!AQ$5,district_codes,2,FALSE))</f>
        <v>#N/A</v>
      </c>
      <c r="D383" s="497">
        <f>+'409-VACINAÇÃO OBRIGATORIA'!AP203</f>
        <v>0</v>
      </c>
      <c r="E383" s="498">
        <f>+'409-VACINAÇÃO OBRIGATORIA'!L203</f>
        <v>0</v>
      </c>
      <c r="F383" s="499">
        <f>+'409-VACINAÇÃO OBRIGATORIA'!N203</f>
        <v>0</v>
      </c>
      <c r="G383" s="498"/>
      <c r="H383" s="498" t="s">
        <v>3127</v>
      </c>
      <c r="I383" s="498" t="e">
        <f>IFERROR(VLOOKUP('409-VACINAÇÃO OBRIGATORIA'!AQ$6,localidades,2,FALSE),VLOOKUP('409-VACINAÇÃO OBRIGATORIA'!AQ$5,district_codes,2,FALSE))</f>
        <v>#N/A</v>
      </c>
      <c r="J383" s="633">
        <f>+'409-VACINAÇÃO OBRIGATORIA'!AW$11</f>
        <v>0</v>
      </c>
      <c r="K383" s="498">
        <f>+'409-VACINAÇÃO OBRIGATORIA'!AD203</f>
        <v>0</v>
      </c>
      <c r="L383" s="498">
        <f>+'409-VACINAÇÃO OBRIGATORIA'!AG203</f>
        <v>0</v>
      </c>
      <c r="M383" s="499">
        <f>+'409-VACINAÇÃO OBRIGATORIA'!V203</f>
        <v>0</v>
      </c>
      <c r="N383" s="499"/>
      <c r="O383" s="499"/>
      <c r="P383" s="499"/>
      <c r="Q383" s="499"/>
      <c r="R383" s="499"/>
      <c r="S383" s="499"/>
      <c r="T383" s="497"/>
      <c r="U383" s="497"/>
      <c r="V383" s="497" t="str">
        <f t="shared" si="8"/>
        <v>Vacinação Obrigatória</v>
      </c>
      <c r="Y383" s="494">
        <f>+'409-VACINAÇÃO OBRIGATORIA'!$AQ$3</f>
        <v>0</v>
      </c>
      <c r="Z383" s="493">
        <f>+'409-VACINAÇÃO OBRIGATORIA'!A$11</f>
        <v>0</v>
      </c>
      <c r="AA383" s="493">
        <f>+'409-VACINAÇÃO OBRIGATORIA'!F$11</f>
        <v>0</v>
      </c>
    </row>
    <row r="384" spans="1:27" hidden="1" x14ac:dyDescent="0.35">
      <c r="A384" s="497">
        <f>+'409-VACINAÇÃO OBRIGATORIA'!C204</f>
        <v>0</v>
      </c>
      <c r="B384" s="497">
        <f>+'409-VACINAÇÃO OBRIGATORIA'!G204</f>
        <v>0</v>
      </c>
      <c r="C384" s="500" t="e">
        <f>IFERROR(IFERROR(VLOOKUP('409-VACINAÇÃO OBRIGATORIA'!AH$23,localidades,2,FALSE),VLOOKUP('409-VACINAÇÃO OBRIGATORIA'!AQ$6,localidades,2,FALSE)),VLOOKUP('409-VACINAÇÃO OBRIGATORIA'!AQ$5,district_codes,2,FALSE))</f>
        <v>#N/A</v>
      </c>
      <c r="D384" s="497">
        <f>+'409-VACINAÇÃO OBRIGATORIA'!AP204</f>
        <v>0</v>
      </c>
      <c r="E384" s="498">
        <f>+'409-VACINAÇÃO OBRIGATORIA'!L204</f>
        <v>0</v>
      </c>
      <c r="F384" s="499">
        <f>+'409-VACINAÇÃO OBRIGATORIA'!N204</f>
        <v>0</v>
      </c>
      <c r="G384" s="498"/>
      <c r="H384" s="498" t="s">
        <v>3127</v>
      </c>
      <c r="I384" s="498" t="e">
        <f>IFERROR(VLOOKUP('409-VACINAÇÃO OBRIGATORIA'!AQ$6,localidades,2,FALSE),VLOOKUP('409-VACINAÇÃO OBRIGATORIA'!AQ$5,district_codes,2,FALSE))</f>
        <v>#N/A</v>
      </c>
      <c r="J384" s="633">
        <f>+'409-VACINAÇÃO OBRIGATORIA'!AW$11</f>
        <v>0</v>
      </c>
      <c r="K384" s="498">
        <f>+'409-VACINAÇÃO OBRIGATORIA'!AD204</f>
        <v>0</v>
      </c>
      <c r="L384" s="498">
        <f>+'409-VACINAÇÃO OBRIGATORIA'!AG204</f>
        <v>0</v>
      </c>
      <c r="M384" s="499">
        <f>+'409-VACINAÇÃO OBRIGATORIA'!V204</f>
        <v>0</v>
      </c>
      <c r="N384" s="499"/>
      <c r="O384" s="499"/>
      <c r="P384" s="499"/>
      <c r="Q384" s="499"/>
      <c r="R384" s="499"/>
      <c r="S384" s="499"/>
      <c r="T384" s="497"/>
      <c r="U384" s="497"/>
      <c r="V384" s="497" t="str">
        <f t="shared" si="8"/>
        <v>Vacinação Obrigatória</v>
      </c>
      <c r="Y384" s="494">
        <f>+'409-VACINAÇÃO OBRIGATORIA'!$AQ$3</f>
        <v>0</v>
      </c>
      <c r="Z384" s="493">
        <f>+'409-VACINAÇÃO OBRIGATORIA'!A$11</f>
        <v>0</v>
      </c>
      <c r="AA384" s="493">
        <f>+'409-VACINAÇÃO OBRIGATORIA'!F$11</f>
        <v>0</v>
      </c>
    </row>
    <row r="385" spans="1:27" hidden="1" x14ac:dyDescent="0.35">
      <c r="A385" s="497">
        <f>+'409-VACINAÇÃO OBRIGATORIA'!C205</f>
        <v>0</v>
      </c>
      <c r="B385" s="497">
        <f>+'409-VACINAÇÃO OBRIGATORIA'!G205</f>
        <v>0</v>
      </c>
      <c r="C385" s="500" t="e">
        <f>IFERROR(IFERROR(VLOOKUP('409-VACINAÇÃO OBRIGATORIA'!AH$23,localidades,2,FALSE),VLOOKUP('409-VACINAÇÃO OBRIGATORIA'!AQ$6,localidades,2,FALSE)),VLOOKUP('409-VACINAÇÃO OBRIGATORIA'!AQ$5,district_codes,2,FALSE))</f>
        <v>#N/A</v>
      </c>
      <c r="D385" s="497">
        <f>+'409-VACINAÇÃO OBRIGATORIA'!AP205</f>
        <v>0</v>
      </c>
      <c r="E385" s="498">
        <f>+'409-VACINAÇÃO OBRIGATORIA'!L205</f>
        <v>0</v>
      </c>
      <c r="F385" s="499">
        <f>+'409-VACINAÇÃO OBRIGATORIA'!N205</f>
        <v>0</v>
      </c>
      <c r="G385" s="498"/>
      <c r="H385" s="498" t="s">
        <v>3127</v>
      </c>
      <c r="I385" s="498" t="e">
        <f>IFERROR(VLOOKUP('409-VACINAÇÃO OBRIGATORIA'!AQ$6,localidades,2,FALSE),VLOOKUP('409-VACINAÇÃO OBRIGATORIA'!AQ$5,district_codes,2,FALSE))</f>
        <v>#N/A</v>
      </c>
      <c r="J385" s="633">
        <f>+'409-VACINAÇÃO OBRIGATORIA'!AW$11</f>
        <v>0</v>
      </c>
      <c r="K385" s="498">
        <f>+'409-VACINAÇÃO OBRIGATORIA'!AD205</f>
        <v>0</v>
      </c>
      <c r="L385" s="498">
        <f>+'409-VACINAÇÃO OBRIGATORIA'!AG205</f>
        <v>0</v>
      </c>
      <c r="M385" s="499">
        <f>+'409-VACINAÇÃO OBRIGATORIA'!V205</f>
        <v>0</v>
      </c>
      <c r="N385" s="499"/>
      <c r="O385" s="499"/>
      <c r="P385" s="499"/>
      <c r="Q385" s="499"/>
      <c r="R385" s="499"/>
      <c r="S385" s="499"/>
      <c r="T385" s="497"/>
      <c r="U385" s="497"/>
      <c r="V385" s="497" t="str">
        <f t="shared" si="8"/>
        <v>Vacinação Obrigatória</v>
      </c>
      <c r="Y385" s="494">
        <f>+'409-VACINAÇÃO OBRIGATORIA'!$AQ$3</f>
        <v>0</v>
      </c>
      <c r="Z385" s="493">
        <f>+'409-VACINAÇÃO OBRIGATORIA'!A$11</f>
        <v>0</v>
      </c>
      <c r="AA385" s="493">
        <f>+'409-VACINAÇÃO OBRIGATORIA'!F$11</f>
        <v>0</v>
      </c>
    </row>
    <row r="386" spans="1:27" hidden="1" x14ac:dyDescent="0.35">
      <c r="A386" s="497">
        <f>+'409-VACINAÇÃO OBRIGATORIA'!C206</f>
        <v>0</v>
      </c>
      <c r="B386" s="497">
        <f>+'409-VACINAÇÃO OBRIGATORIA'!G206</f>
        <v>0</v>
      </c>
      <c r="C386" s="500" t="e">
        <f>IFERROR(IFERROR(VLOOKUP('409-VACINAÇÃO OBRIGATORIA'!AH$23,localidades,2,FALSE),VLOOKUP('409-VACINAÇÃO OBRIGATORIA'!AQ$6,localidades,2,FALSE)),VLOOKUP('409-VACINAÇÃO OBRIGATORIA'!AQ$5,district_codes,2,FALSE))</f>
        <v>#N/A</v>
      </c>
      <c r="D386" s="497">
        <f>+'409-VACINAÇÃO OBRIGATORIA'!AP206</f>
        <v>0</v>
      </c>
      <c r="E386" s="498">
        <f>+'409-VACINAÇÃO OBRIGATORIA'!L206</f>
        <v>0</v>
      </c>
      <c r="F386" s="499">
        <f>+'409-VACINAÇÃO OBRIGATORIA'!N206</f>
        <v>0</v>
      </c>
      <c r="G386" s="498"/>
      <c r="H386" s="498" t="s">
        <v>3127</v>
      </c>
      <c r="I386" s="498" t="e">
        <f>IFERROR(VLOOKUP('409-VACINAÇÃO OBRIGATORIA'!AQ$6,localidades,2,FALSE),VLOOKUP('409-VACINAÇÃO OBRIGATORIA'!AQ$5,district_codes,2,FALSE))</f>
        <v>#N/A</v>
      </c>
      <c r="J386" s="633">
        <f>+'409-VACINAÇÃO OBRIGATORIA'!AW$11</f>
        <v>0</v>
      </c>
      <c r="K386" s="498">
        <f>+'409-VACINAÇÃO OBRIGATORIA'!AD206</f>
        <v>0</v>
      </c>
      <c r="L386" s="498">
        <f>+'409-VACINAÇÃO OBRIGATORIA'!AG206</f>
        <v>0</v>
      </c>
      <c r="M386" s="499">
        <f>+'409-VACINAÇÃO OBRIGATORIA'!V206</f>
        <v>0</v>
      </c>
      <c r="N386" s="499"/>
      <c r="O386" s="499"/>
      <c r="P386" s="499"/>
      <c r="Q386" s="499"/>
      <c r="R386" s="499"/>
      <c r="S386" s="499"/>
      <c r="T386" s="497"/>
      <c r="U386" s="497"/>
      <c r="V386" s="497" t="str">
        <f t="shared" si="8"/>
        <v>Vacinação Obrigatória</v>
      </c>
      <c r="Y386" s="494">
        <f>+'409-VACINAÇÃO OBRIGATORIA'!$AQ$3</f>
        <v>0</v>
      </c>
      <c r="Z386" s="493">
        <f>+'409-VACINAÇÃO OBRIGATORIA'!A$11</f>
        <v>0</v>
      </c>
      <c r="AA386" s="493">
        <f>+'409-VACINAÇÃO OBRIGATORIA'!F$11</f>
        <v>0</v>
      </c>
    </row>
    <row r="387" spans="1:27" hidden="1" x14ac:dyDescent="0.35">
      <c r="A387" s="497">
        <f>+'409-VACINAÇÃO OBRIGATORIA'!C207</f>
        <v>0</v>
      </c>
      <c r="B387" s="497">
        <f>+'409-VACINAÇÃO OBRIGATORIA'!G207</f>
        <v>0</v>
      </c>
      <c r="C387" s="500" t="e">
        <f>IFERROR(IFERROR(VLOOKUP('409-VACINAÇÃO OBRIGATORIA'!AH$23,localidades,2,FALSE),VLOOKUP('409-VACINAÇÃO OBRIGATORIA'!AQ$6,localidades,2,FALSE)),VLOOKUP('409-VACINAÇÃO OBRIGATORIA'!AQ$5,district_codes,2,FALSE))</f>
        <v>#N/A</v>
      </c>
      <c r="D387" s="497">
        <f>+'409-VACINAÇÃO OBRIGATORIA'!AP207</f>
        <v>0</v>
      </c>
      <c r="E387" s="498">
        <f>+'409-VACINAÇÃO OBRIGATORIA'!L207</f>
        <v>0</v>
      </c>
      <c r="F387" s="499">
        <f>+'409-VACINAÇÃO OBRIGATORIA'!N207</f>
        <v>0</v>
      </c>
      <c r="G387" s="498"/>
      <c r="H387" s="498" t="s">
        <v>3127</v>
      </c>
      <c r="I387" s="498" t="e">
        <f>IFERROR(VLOOKUP('409-VACINAÇÃO OBRIGATORIA'!AQ$6,localidades,2,FALSE),VLOOKUP('409-VACINAÇÃO OBRIGATORIA'!AQ$5,district_codes,2,FALSE))</f>
        <v>#N/A</v>
      </c>
      <c r="J387" s="633">
        <f>+'409-VACINAÇÃO OBRIGATORIA'!AW$11</f>
        <v>0</v>
      </c>
      <c r="K387" s="498">
        <f>+'409-VACINAÇÃO OBRIGATORIA'!AD207</f>
        <v>0</v>
      </c>
      <c r="L387" s="498">
        <f>+'409-VACINAÇÃO OBRIGATORIA'!AG207</f>
        <v>0</v>
      </c>
      <c r="M387" s="499">
        <f>+'409-VACINAÇÃO OBRIGATORIA'!V207</f>
        <v>0</v>
      </c>
      <c r="N387" s="499"/>
      <c r="O387" s="499"/>
      <c r="P387" s="499"/>
      <c r="Q387" s="499"/>
      <c r="R387" s="499"/>
      <c r="S387" s="499"/>
      <c r="T387" s="497"/>
      <c r="U387" s="497"/>
      <c r="V387" s="497" t="str">
        <f t="shared" si="8"/>
        <v>Vacinação Obrigatória</v>
      </c>
      <c r="Y387" s="494">
        <f>+'409-VACINAÇÃO OBRIGATORIA'!$AQ$3</f>
        <v>0</v>
      </c>
      <c r="Z387" s="493">
        <f>+'409-VACINAÇÃO OBRIGATORIA'!A$11</f>
        <v>0</v>
      </c>
      <c r="AA387" s="493">
        <f>+'409-VACINAÇÃO OBRIGATORIA'!F$11</f>
        <v>0</v>
      </c>
    </row>
    <row r="388" spans="1:27" hidden="1" x14ac:dyDescent="0.35">
      <c r="A388" s="497">
        <f>+'409-VACINAÇÃO OBRIGATORIA'!C208</f>
        <v>0</v>
      </c>
      <c r="B388" s="497">
        <f>+'409-VACINAÇÃO OBRIGATORIA'!G208</f>
        <v>0</v>
      </c>
      <c r="C388" s="500" t="e">
        <f>IFERROR(IFERROR(VLOOKUP('409-VACINAÇÃO OBRIGATORIA'!AH$23,localidades,2,FALSE),VLOOKUP('409-VACINAÇÃO OBRIGATORIA'!AQ$6,localidades,2,FALSE)),VLOOKUP('409-VACINAÇÃO OBRIGATORIA'!AQ$5,district_codes,2,FALSE))</f>
        <v>#N/A</v>
      </c>
      <c r="D388" s="497">
        <f>+'409-VACINAÇÃO OBRIGATORIA'!AP208</f>
        <v>0</v>
      </c>
      <c r="E388" s="498">
        <f>+'409-VACINAÇÃO OBRIGATORIA'!L208</f>
        <v>0</v>
      </c>
      <c r="F388" s="499">
        <f>+'409-VACINAÇÃO OBRIGATORIA'!N208</f>
        <v>0</v>
      </c>
      <c r="G388" s="498"/>
      <c r="H388" s="498" t="s">
        <v>3127</v>
      </c>
      <c r="I388" s="498" t="e">
        <f>IFERROR(VLOOKUP('409-VACINAÇÃO OBRIGATORIA'!AQ$6,localidades,2,FALSE),VLOOKUP('409-VACINAÇÃO OBRIGATORIA'!AQ$5,district_codes,2,FALSE))</f>
        <v>#N/A</v>
      </c>
      <c r="J388" s="633">
        <f>+'409-VACINAÇÃO OBRIGATORIA'!AW$11</f>
        <v>0</v>
      </c>
      <c r="K388" s="498">
        <f>+'409-VACINAÇÃO OBRIGATORIA'!AD208</f>
        <v>0</v>
      </c>
      <c r="L388" s="498">
        <f>+'409-VACINAÇÃO OBRIGATORIA'!AG208</f>
        <v>0</v>
      </c>
      <c r="M388" s="499">
        <f>+'409-VACINAÇÃO OBRIGATORIA'!V208</f>
        <v>0</v>
      </c>
      <c r="N388" s="499"/>
      <c r="O388" s="499"/>
      <c r="P388" s="499"/>
      <c r="Q388" s="499"/>
      <c r="R388" s="499"/>
      <c r="S388" s="499"/>
      <c r="T388" s="497"/>
      <c r="U388" s="497"/>
      <c r="V388" s="497" t="str">
        <f t="shared" si="8"/>
        <v>Vacinação Obrigatória</v>
      </c>
      <c r="Y388" s="494">
        <f>+'409-VACINAÇÃO OBRIGATORIA'!$AQ$3</f>
        <v>0</v>
      </c>
      <c r="Z388" s="493">
        <f>+'409-VACINAÇÃO OBRIGATORIA'!A$11</f>
        <v>0</v>
      </c>
      <c r="AA388" s="493">
        <f>+'409-VACINAÇÃO OBRIGATORIA'!F$11</f>
        <v>0</v>
      </c>
    </row>
    <row r="389" spans="1:27" hidden="1" x14ac:dyDescent="0.35">
      <c r="A389" s="497">
        <f>+'409-VACINAÇÃO OBRIGATORIA'!C209</f>
        <v>0</v>
      </c>
      <c r="B389" s="497">
        <f>+'409-VACINAÇÃO OBRIGATORIA'!G209</f>
        <v>0</v>
      </c>
      <c r="C389" s="500" t="e">
        <f>IFERROR(IFERROR(VLOOKUP('409-VACINAÇÃO OBRIGATORIA'!AH$23,localidades,2,FALSE),VLOOKUP('409-VACINAÇÃO OBRIGATORIA'!AQ$6,localidades,2,FALSE)),VLOOKUP('409-VACINAÇÃO OBRIGATORIA'!AQ$5,district_codes,2,FALSE))</f>
        <v>#N/A</v>
      </c>
      <c r="D389" s="497">
        <f>+'409-VACINAÇÃO OBRIGATORIA'!AP209</f>
        <v>0</v>
      </c>
      <c r="E389" s="498">
        <f>+'409-VACINAÇÃO OBRIGATORIA'!L209</f>
        <v>0</v>
      </c>
      <c r="F389" s="499">
        <f>+'409-VACINAÇÃO OBRIGATORIA'!N209</f>
        <v>0</v>
      </c>
      <c r="G389" s="498"/>
      <c r="H389" s="498" t="s">
        <v>3127</v>
      </c>
      <c r="I389" s="498" t="e">
        <f>IFERROR(VLOOKUP('409-VACINAÇÃO OBRIGATORIA'!AQ$6,localidades,2,FALSE),VLOOKUP('409-VACINAÇÃO OBRIGATORIA'!AQ$5,district_codes,2,FALSE))</f>
        <v>#N/A</v>
      </c>
      <c r="J389" s="633">
        <f>+'409-VACINAÇÃO OBRIGATORIA'!AW$11</f>
        <v>0</v>
      </c>
      <c r="K389" s="498">
        <f>+'409-VACINAÇÃO OBRIGATORIA'!AD209</f>
        <v>0</v>
      </c>
      <c r="L389" s="498">
        <f>+'409-VACINAÇÃO OBRIGATORIA'!AG209</f>
        <v>0</v>
      </c>
      <c r="M389" s="499">
        <f>+'409-VACINAÇÃO OBRIGATORIA'!V209</f>
        <v>0</v>
      </c>
      <c r="N389" s="499"/>
      <c r="O389" s="499"/>
      <c r="P389" s="499"/>
      <c r="Q389" s="499"/>
      <c r="R389" s="499"/>
      <c r="S389" s="499"/>
      <c r="T389" s="497"/>
      <c r="U389" s="497"/>
      <c r="V389" s="497" t="str">
        <f t="shared" si="8"/>
        <v>Vacinação Obrigatória</v>
      </c>
      <c r="Y389" s="494">
        <f>+'409-VACINAÇÃO OBRIGATORIA'!$AQ$3</f>
        <v>0</v>
      </c>
      <c r="Z389" s="493">
        <f>+'409-VACINAÇÃO OBRIGATORIA'!A$11</f>
        <v>0</v>
      </c>
      <c r="AA389" s="493">
        <f>+'409-VACINAÇÃO OBRIGATORIA'!F$11</f>
        <v>0</v>
      </c>
    </row>
    <row r="390" spans="1:27" hidden="1" x14ac:dyDescent="0.35">
      <c r="A390" s="497">
        <f>+'409-VACINAÇÃO OBRIGATORIA'!C210</f>
        <v>0</v>
      </c>
      <c r="B390" s="497">
        <f>+'409-VACINAÇÃO OBRIGATORIA'!G210</f>
        <v>0</v>
      </c>
      <c r="C390" s="500" t="e">
        <f>IFERROR(IFERROR(VLOOKUP('409-VACINAÇÃO OBRIGATORIA'!AH$23,localidades,2,FALSE),VLOOKUP('409-VACINAÇÃO OBRIGATORIA'!AQ$6,localidades,2,FALSE)),VLOOKUP('409-VACINAÇÃO OBRIGATORIA'!AQ$5,district_codes,2,FALSE))</f>
        <v>#N/A</v>
      </c>
      <c r="D390" s="497">
        <f>+'409-VACINAÇÃO OBRIGATORIA'!AP210</f>
        <v>0</v>
      </c>
      <c r="E390" s="498">
        <f>+'409-VACINAÇÃO OBRIGATORIA'!L210</f>
        <v>0</v>
      </c>
      <c r="F390" s="499">
        <f>+'409-VACINAÇÃO OBRIGATORIA'!N210</f>
        <v>0</v>
      </c>
      <c r="G390" s="498"/>
      <c r="H390" s="498" t="s">
        <v>3127</v>
      </c>
      <c r="I390" s="498" t="e">
        <f>IFERROR(VLOOKUP('409-VACINAÇÃO OBRIGATORIA'!AQ$6,localidades,2,FALSE),VLOOKUP('409-VACINAÇÃO OBRIGATORIA'!AQ$5,district_codes,2,FALSE))</f>
        <v>#N/A</v>
      </c>
      <c r="J390" s="633">
        <f>+'409-VACINAÇÃO OBRIGATORIA'!AW$11</f>
        <v>0</v>
      </c>
      <c r="K390" s="498">
        <f>+'409-VACINAÇÃO OBRIGATORIA'!AD210</f>
        <v>0</v>
      </c>
      <c r="L390" s="498">
        <f>+'409-VACINAÇÃO OBRIGATORIA'!AG210</f>
        <v>0</v>
      </c>
      <c r="M390" s="499">
        <f>+'409-VACINAÇÃO OBRIGATORIA'!V210</f>
        <v>0</v>
      </c>
      <c r="N390" s="499"/>
      <c r="O390" s="499"/>
      <c r="P390" s="499"/>
      <c r="Q390" s="499"/>
      <c r="R390" s="499"/>
      <c r="S390" s="499"/>
      <c r="T390" s="497"/>
      <c r="U390" s="497"/>
      <c r="V390" s="497" t="str">
        <f t="shared" si="8"/>
        <v>Vacinação Obrigatória</v>
      </c>
      <c r="Y390" s="494">
        <f>+'409-VACINAÇÃO OBRIGATORIA'!$AQ$3</f>
        <v>0</v>
      </c>
      <c r="Z390" s="493">
        <f>+'409-VACINAÇÃO OBRIGATORIA'!A$11</f>
        <v>0</v>
      </c>
      <c r="AA390" s="493">
        <f>+'409-VACINAÇÃO OBRIGATORIA'!F$11</f>
        <v>0</v>
      </c>
    </row>
    <row r="391" spans="1:27" hidden="1" x14ac:dyDescent="0.35">
      <c r="A391" s="497">
        <f>+'409-VACINAÇÃO OBRIGATORIA'!C211</f>
        <v>0</v>
      </c>
      <c r="B391" s="497">
        <f>+'409-VACINAÇÃO OBRIGATORIA'!G211</f>
        <v>0</v>
      </c>
      <c r="C391" s="500" t="e">
        <f>IFERROR(IFERROR(VLOOKUP('409-VACINAÇÃO OBRIGATORIA'!AH$23,localidades,2,FALSE),VLOOKUP('409-VACINAÇÃO OBRIGATORIA'!AQ$6,localidades,2,FALSE)),VLOOKUP('409-VACINAÇÃO OBRIGATORIA'!AQ$5,district_codes,2,FALSE))</f>
        <v>#N/A</v>
      </c>
      <c r="D391" s="497">
        <f>+'409-VACINAÇÃO OBRIGATORIA'!AP211</f>
        <v>0</v>
      </c>
      <c r="E391" s="498">
        <f>+'409-VACINAÇÃO OBRIGATORIA'!L211</f>
        <v>0</v>
      </c>
      <c r="F391" s="499">
        <f>+'409-VACINAÇÃO OBRIGATORIA'!N211</f>
        <v>0</v>
      </c>
      <c r="G391" s="498"/>
      <c r="H391" s="498" t="s">
        <v>3127</v>
      </c>
      <c r="I391" s="498" t="e">
        <f>IFERROR(VLOOKUP('409-VACINAÇÃO OBRIGATORIA'!AQ$6,localidades,2,FALSE),VLOOKUP('409-VACINAÇÃO OBRIGATORIA'!AQ$5,district_codes,2,FALSE))</f>
        <v>#N/A</v>
      </c>
      <c r="J391" s="633">
        <f>+'409-VACINAÇÃO OBRIGATORIA'!AW$11</f>
        <v>0</v>
      </c>
      <c r="K391" s="498">
        <f>+'409-VACINAÇÃO OBRIGATORIA'!AD211</f>
        <v>0</v>
      </c>
      <c r="L391" s="498">
        <f>+'409-VACINAÇÃO OBRIGATORIA'!AG211</f>
        <v>0</v>
      </c>
      <c r="M391" s="499">
        <f>+'409-VACINAÇÃO OBRIGATORIA'!V211</f>
        <v>0</v>
      </c>
      <c r="N391" s="499"/>
      <c r="O391" s="499"/>
      <c r="P391" s="499"/>
      <c r="Q391" s="499"/>
      <c r="R391" s="499"/>
      <c r="S391" s="499"/>
      <c r="T391" s="497"/>
      <c r="U391" s="497"/>
      <c r="V391" s="497" t="str">
        <f t="shared" si="8"/>
        <v>Vacinação Obrigatória</v>
      </c>
      <c r="Y391" s="494">
        <f>+'409-VACINAÇÃO OBRIGATORIA'!$AQ$3</f>
        <v>0</v>
      </c>
      <c r="Z391" s="493">
        <f>+'409-VACINAÇÃO OBRIGATORIA'!A$11</f>
        <v>0</v>
      </c>
      <c r="AA391" s="493">
        <f>+'409-VACINAÇÃO OBRIGATORIA'!F$11</f>
        <v>0</v>
      </c>
    </row>
    <row r="392" spans="1:27" hidden="1" x14ac:dyDescent="0.35">
      <c r="A392" s="497">
        <f>+'409-VACINAÇÃO OBRIGATORIA'!C212</f>
        <v>0</v>
      </c>
      <c r="B392" s="497">
        <f>+'409-VACINAÇÃO OBRIGATORIA'!G212</f>
        <v>0</v>
      </c>
      <c r="C392" s="500" t="e">
        <f>IFERROR(IFERROR(VLOOKUP('409-VACINAÇÃO OBRIGATORIA'!AH$23,localidades,2,FALSE),VLOOKUP('409-VACINAÇÃO OBRIGATORIA'!AQ$6,localidades,2,FALSE)),VLOOKUP('409-VACINAÇÃO OBRIGATORIA'!AQ$5,district_codes,2,FALSE))</f>
        <v>#N/A</v>
      </c>
      <c r="D392" s="497">
        <f>+'409-VACINAÇÃO OBRIGATORIA'!AP212</f>
        <v>0</v>
      </c>
      <c r="E392" s="498">
        <f>+'409-VACINAÇÃO OBRIGATORIA'!L212</f>
        <v>0</v>
      </c>
      <c r="F392" s="499">
        <f>+'409-VACINAÇÃO OBRIGATORIA'!N212</f>
        <v>0</v>
      </c>
      <c r="G392" s="498"/>
      <c r="H392" s="498" t="s">
        <v>3127</v>
      </c>
      <c r="I392" s="498" t="e">
        <f>IFERROR(VLOOKUP('409-VACINAÇÃO OBRIGATORIA'!AQ$6,localidades,2,FALSE),VLOOKUP('409-VACINAÇÃO OBRIGATORIA'!AQ$5,district_codes,2,FALSE))</f>
        <v>#N/A</v>
      </c>
      <c r="J392" s="633">
        <f>+'409-VACINAÇÃO OBRIGATORIA'!AW$11</f>
        <v>0</v>
      </c>
      <c r="K392" s="498">
        <f>+'409-VACINAÇÃO OBRIGATORIA'!AD212</f>
        <v>0</v>
      </c>
      <c r="L392" s="498">
        <f>+'409-VACINAÇÃO OBRIGATORIA'!AG212</f>
        <v>0</v>
      </c>
      <c r="M392" s="499">
        <f>+'409-VACINAÇÃO OBRIGATORIA'!V212</f>
        <v>0</v>
      </c>
      <c r="N392" s="499"/>
      <c r="O392" s="499"/>
      <c r="P392" s="499"/>
      <c r="Q392" s="499"/>
      <c r="R392" s="499"/>
      <c r="S392" s="499"/>
      <c r="T392" s="497"/>
      <c r="U392" s="497"/>
      <c r="V392" s="497" t="str">
        <f t="shared" si="8"/>
        <v>Vacinação Obrigatória</v>
      </c>
      <c r="Y392" s="494">
        <f>+'409-VACINAÇÃO OBRIGATORIA'!$AQ$3</f>
        <v>0</v>
      </c>
      <c r="Z392" s="493">
        <f>+'409-VACINAÇÃO OBRIGATORIA'!A$11</f>
        <v>0</v>
      </c>
      <c r="AA392" s="493">
        <f>+'409-VACINAÇÃO OBRIGATORIA'!F$11</f>
        <v>0</v>
      </c>
    </row>
    <row r="393" spans="1:27" hidden="1" x14ac:dyDescent="0.35">
      <c r="A393" s="497">
        <f>+'409-VACINAÇÃO OBRIGATORIA'!C213</f>
        <v>0</v>
      </c>
      <c r="B393" s="497">
        <f>+'409-VACINAÇÃO OBRIGATORIA'!G213</f>
        <v>0</v>
      </c>
      <c r="C393" s="500" t="e">
        <f>IFERROR(IFERROR(VLOOKUP('409-VACINAÇÃO OBRIGATORIA'!AH$23,localidades,2,FALSE),VLOOKUP('409-VACINAÇÃO OBRIGATORIA'!AQ$6,localidades,2,FALSE)),VLOOKUP('409-VACINAÇÃO OBRIGATORIA'!AQ$5,district_codes,2,FALSE))</f>
        <v>#N/A</v>
      </c>
      <c r="D393" s="497">
        <f>+'409-VACINAÇÃO OBRIGATORIA'!AP213</f>
        <v>0</v>
      </c>
      <c r="E393" s="498">
        <f>+'409-VACINAÇÃO OBRIGATORIA'!L213</f>
        <v>0</v>
      </c>
      <c r="F393" s="499">
        <f>+'409-VACINAÇÃO OBRIGATORIA'!N213</f>
        <v>0</v>
      </c>
      <c r="G393" s="498"/>
      <c r="H393" s="498" t="s">
        <v>3127</v>
      </c>
      <c r="I393" s="498" t="e">
        <f>IFERROR(VLOOKUP('409-VACINAÇÃO OBRIGATORIA'!AQ$6,localidades,2,FALSE),VLOOKUP('409-VACINAÇÃO OBRIGATORIA'!AQ$5,district_codes,2,FALSE))</f>
        <v>#N/A</v>
      </c>
      <c r="J393" s="633">
        <f>+'409-VACINAÇÃO OBRIGATORIA'!AW$11</f>
        <v>0</v>
      </c>
      <c r="K393" s="498">
        <f>+'409-VACINAÇÃO OBRIGATORIA'!AD213</f>
        <v>0</v>
      </c>
      <c r="L393" s="498">
        <f>+'409-VACINAÇÃO OBRIGATORIA'!AG213</f>
        <v>0</v>
      </c>
      <c r="M393" s="499">
        <f>+'409-VACINAÇÃO OBRIGATORIA'!V213</f>
        <v>0</v>
      </c>
      <c r="N393" s="499"/>
      <c r="O393" s="499"/>
      <c r="P393" s="499"/>
      <c r="Q393" s="499"/>
      <c r="R393" s="499"/>
      <c r="S393" s="499"/>
      <c r="T393" s="497"/>
      <c r="U393" s="497"/>
      <c r="V393" s="497" t="str">
        <f t="shared" si="8"/>
        <v>Vacinação Obrigatória</v>
      </c>
      <c r="Y393" s="494">
        <f>+'409-VACINAÇÃO OBRIGATORIA'!$AQ$3</f>
        <v>0</v>
      </c>
      <c r="Z393" s="493">
        <f>+'409-VACINAÇÃO OBRIGATORIA'!A$11</f>
        <v>0</v>
      </c>
      <c r="AA393" s="493">
        <f>+'409-VACINAÇÃO OBRIGATORIA'!F$11</f>
        <v>0</v>
      </c>
    </row>
    <row r="394" spans="1:27" hidden="1" x14ac:dyDescent="0.35">
      <c r="A394" s="497">
        <f>+'409-VACINAÇÃO OBRIGATORIA'!C214</f>
        <v>0</v>
      </c>
      <c r="B394" s="497">
        <f>+'409-VACINAÇÃO OBRIGATORIA'!G214</f>
        <v>0</v>
      </c>
      <c r="C394" s="500" t="e">
        <f>IFERROR(IFERROR(VLOOKUP('409-VACINAÇÃO OBRIGATORIA'!AH$23,localidades,2,FALSE),VLOOKUP('409-VACINAÇÃO OBRIGATORIA'!AQ$6,localidades,2,FALSE)),VLOOKUP('409-VACINAÇÃO OBRIGATORIA'!AQ$5,district_codes,2,FALSE))</f>
        <v>#N/A</v>
      </c>
      <c r="D394" s="497">
        <f>+'409-VACINAÇÃO OBRIGATORIA'!AP214</f>
        <v>0</v>
      </c>
      <c r="E394" s="498">
        <f>+'409-VACINAÇÃO OBRIGATORIA'!L214</f>
        <v>0</v>
      </c>
      <c r="F394" s="499">
        <f>+'409-VACINAÇÃO OBRIGATORIA'!N214</f>
        <v>0</v>
      </c>
      <c r="G394" s="498"/>
      <c r="H394" s="498" t="s">
        <v>3127</v>
      </c>
      <c r="I394" s="498" t="e">
        <f>IFERROR(VLOOKUP('409-VACINAÇÃO OBRIGATORIA'!AQ$6,localidades,2,FALSE),VLOOKUP('409-VACINAÇÃO OBRIGATORIA'!AQ$5,district_codes,2,FALSE))</f>
        <v>#N/A</v>
      </c>
      <c r="J394" s="633">
        <f>+'409-VACINAÇÃO OBRIGATORIA'!AW$11</f>
        <v>0</v>
      </c>
      <c r="K394" s="498">
        <f>+'409-VACINAÇÃO OBRIGATORIA'!AD214</f>
        <v>0</v>
      </c>
      <c r="L394" s="498">
        <f>+'409-VACINAÇÃO OBRIGATORIA'!AG214</f>
        <v>0</v>
      </c>
      <c r="M394" s="499">
        <f>+'409-VACINAÇÃO OBRIGATORIA'!V214</f>
        <v>0</v>
      </c>
      <c r="N394" s="499"/>
      <c r="O394" s="499"/>
      <c r="P394" s="499"/>
      <c r="Q394" s="499"/>
      <c r="R394" s="499"/>
      <c r="S394" s="499"/>
      <c r="T394" s="497"/>
      <c r="U394" s="497"/>
      <c r="V394" s="497" t="str">
        <f t="shared" si="8"/>
        <v>Vacinação Obrigatória</v>
      </c>
      <c r="Y394" s="494">
        <f>+'409-VACINAÇÃO OBRIGATORIA'!$AQ$3</f>
        <v>0</v>
      </c>
      <c r="Z394" s="493">
        <f>+'409-VACINAÇÃO OBRIGATORIA'!A$11</f>
        <v>0</v>
      </c>
      <c r="AA394" s="493">
        <f>+'409-VACINAÇÃO OBRIGATORIA'!F$11</f>
        <v>0</v>
      </c>
    </row>
    <row r="395" spans="1:27" hidden="1" x14ac:dyDescent="0.35">
      <c r="A395" s="497">
        <f>+'409-VACINAÇÃO OBRIGATORIA'!C215</f>
        <v>0</v>
      </c>
      <c r="B395" s="497">
        <f>+'409-VACINAÇÃO OBRIGATORIA'!G215</f>
        <v>0</v>
      </c>
      <c r="C395" s="500" t="e">
        <f>IFERROR(IFERROR(VLOOKUP('409-VACINAÇÃO OBRIGATORIA'!AH$23,localidades,2,FALSE),VLOOKUP('409-VACINAÇÃO OBRIGATORIA'!AQ$6,localidades,2,FALSE)),VLOOKUP('409-VACINAÇÃO OBRIGATORIA'!AQ$5,district_codes,2,FALSE))</f>
        <v>#N/A</v>
      </c>
      <c r="D395" s="497">
        <f>+'409-VACINAÇÃO OBRIGATORIA'!AP215</f>
        <v>0</v>
      </c>
      <c r="E395" s="498">
        <f>+'409-VACINAÇÃO OBRIGATORIA'!L215</f>
        <v>0</v>
      </c>
      <c r="F395" s="499">
        <f>+'409-VACINAÇÃO OBRIGATORIA'!N215</f>
        <v>0</v>
      </c>
      <c r="G395" s="498"/>
      <c r="H395" s="498" t="s">
        <v>3127</v>
      </c>
      <c r="I395" s="498" t="e">
        <f>IFERROR(VLOOKUP('409-VACINAÇÃO OBRIGATORIA'!AQ$6,localidades,2,FALSE),VLOOKUP('409-VACINAÇÃO OBRIGATORIA'!AQ$5,district_codes,2,FALSE))</f>
        <v>#N/A</v>
      </c>
      <c r="J395" s="633">
        <f>+'409-VACINAÇÃO OBRIGATORIA'!AW$11</f>
        <v>0</v>
      </c>
      <c r="K395" s="498">
        <f>+'409-VACINAÇÃO OBRIGATORIA'!AD215</f>
        <v>0</v>
      </c>
      <c r="L395" s="498">
        <f>+'409-VACINAÇÃO OBRIGATORIA'!AG215</f>
        <v>0</v>
      </c>
      <c r="M395" s="499">
        <f>+'409-VACINAÇÃO OBRIGATORIA'!V215</f>
        <v>0</v>
      </c>
      <c r="N395" s="499"/>
      <c r="O395" s="499"/>
      <c r="P395" s="499"/>
      <c r="Q395" s="499"/>
      <c r="R395" s="499"/>
      <c r="S395" s="499"/>
      <c r="T395" s="497"/>
      <c r="U395" s="497"/>
      <c r="V395" s="497" t="str">
        <f t="shared" ref="V395:V398" si="9">+H395</f>
        <v>Vacinação Obrigatória</v>
      </c>
      <c r="Y395" s="494">
        <f>+'409-VACINAÇÃO OBRIGATORIA'!$AQ$3</f>
        <v>0</v>
      </c>
      <c r="Z395" s="493">
        <f>+'409-VACINAÇÃO OBRIGATORIA'!A$11</f>
        <v>0</v>
      </c>
      <c r="AA395" s="493">
        <f>+'409-VACINAÇÃO OBRIGATORIA'!F$11</f>
        <v>0</v>
      </c>
    </row>
    <row r="396" spans="1:27" hidden="1" x14ac:dyDescent="0.35">
      <c r="A396" s="497">
        <f>+'409-VACINAÇÃO OBRIGATORIA'!C216</f>
        <v>0</v>
      </c>
      <c r="B396" s="497">
        <f>+'409-VACINAÇÃO OBRIGATORIA'!G216</f>
        <v>0</v>
      </c>
      <c r="C396" s="500" t="e">
        <f>IFERROR(IFERROR(VLOOKUP('409-VACINAÇÃO OBRIGATORIA'!AH$23,localidades,2,FALSE),VLOOKUP('409-VACINAÇÃO OBRIGATORIA'!AQ$6,localidades,2,FALSE)),VLOOKUP('409-VACINAÇÃO OBRIGATORIA'!AQ$5,district_codes,2,FALSE))</f>
        <v>#N/A</v>
      </c>
      <c r="D396" s="497">
        <f>+'409-VACINAÇÃO OBRIGATORIA'!AP216</f>
        <v>0</v>
      </c>
      <c r="E396" s="498">
        <f>+'409-VACINAÇÃO OBRIGATORIA'!L216</f>
        <v>0</v>
      </c>
      <c r="F396" s="499">
        <f>+'409-VACINAÇÃO OBRIGATORIA'!N216</f>
        <v>0</v>
      </c>
      <c r="G396" s="498"/>
      <c r="H396" s="498" t="s">
        <v>3127</v>
      </c>
      <c r="I396" s="498" t="e">
        <f>IFERROR(VLOOKUP('409-VACINAÇÃO OBRIGATORIA'!AQ$6,localidades,2,FALSE),VLOOKUP('409-VACINAÇÃO OBRIGATORIA'!AQ$5,district_codes,2,FALSE))</f>
        <v>#N/A</v>
      </c>
      <c r="J396" s="633">
        <f>+'409-VACINAÇÃO OBRIGATORIA'!AW$11</f>
        <v>0</v>
      </c>
      <c r="K396" s="498">
        <f>+'409-VACINAÇÃO OBRIGATORIA'!AD216</f>
        <v>0</v>
      </c>
      <c r="L396" s="498">
        <f>+'409-VACINAÇÃO OBRIGATORIA'!AG216</f>
        <v>0</v>
      </c>
      <c r="M396" s="499">
        <f>+'409-VACINAÇÃO OBRIGATORIA'!V216</f>
        <v>0</v>
      </c>
      <c r="N396" s="499"/>
      <c r="O396" s="499"/>
      <c r="P396" s="499"/>
      <c r="Q396" s="499"/>
      <c r="R396" s="499"/>
      <c r="S396" s="499"/>
      <c r="T396" s="497"/>
      <c r="U396" s="497"/>
      <c r="V396" s="497" t="str">
        <f t="shared" si="9"/>
        <v>Vacinação Obrigatória</v>
      </c>
      <c r="Y396" s="494">
        <f>+'409-VACINAÇÃO OBRIGATORIA'!$AQ$3</f>
        <v>0</v>
      </c>
      <c r="Z396" s="493">
        <f>+'409-VACINAÇÃO OBRIGATORIA'!A$11</f>
        <v>0</v>
      </c>
      <c r="AA396" s="493">
        <f>+'409-VACINAÇÃO OBRIGATORIA'!F$11</f>
        <v>0</v>
      </c>
    </row>
    <row r="397" spans="1:27" hidden="1" x14ac:dyDescent="0.35">
      <c r="A397" s="497">
        <f>+'409-VACINAÇÃO OBRIGATORIA'!C217</f>
        <v>0</v>
      </c>
      <c r="B397" s="497">
        <f>+'409-VACINAÇÃO OBRIGATORIA'!G217</f>
        <v>0</v>
      </c>
      <c r="C397" s="500" t="e">
        <f>IFERROR(IFERROR(VLOOKUP('409-VACINAÇÃO OBRIGATORIA'!AH$23,localidades,2,FALSE),VLOOKUP('409-VACINAÇÃO OBRIGATORIA'!AQ$6,localidades,2,FALSE)),VLOOKUP('409-VACINAÇÃO OBRIGATORIA'!AQ$5,district_codes,2,FALSE))</f>
        <v>#N/A</v>
      </c>
      <c r="D397" s="497">
        <f>+'409-VACINAÇÃO OBRIGATORIA'!AP217</f>
        <v>0</v>
      </c>
      <c r="E397" s="498">
        <f>+'409-VACINAÇÃO OBRIGATORIA'!L217</f>
        <v>0</v>
      </c>
      <c r="F397" s="499">
        <f>+'409-VACINAÇÃO OBRIGATORIA'!N217</f>
        <v>0</v>
      </c>
      <c r="G397" s="498"/>
      <c r="H397" s="498" t="s">
        <v>3127</v>
      </c>
      <c r="I397" s="498" t="e">
        <f>IFERROR(VLOOKUP('409-VACINAÇÃO OBRIGATORIA'!AQ$6,localidades,2,FALSE),VLOOKUP('409-VACINAÇÃO OBRIGATORIA'!AQ$5,district_codes,2,FALSE))</f>
        <v>#N/A</v>
      </c>
      <c r="J397" s="633">
        <f>+'409-VACINAÇÃO OBRIGATORIA'!AW$11</f>
        <v>0</v>
      </c>
      <c r="K397" s="498">
        <f>+'409-VACINAÇÃO OBRIGATORIA'!AD217</f>
        <v>0</v>
      </c>
      <c r="L397" s="498">
        <f>+'409-VACINAÇÃO OBRIGATORIA'!AG217</f>
        <v>0</v>
      </c>
      <c r="M397" s="499">
        <f>+'409-VACINAÇÃO OBRIGATORIA'!V217</f>
        <v>0</v>
      </c>
      <c r="N397" s="499"/>
      <c r="O397" s="499"/>
      <c r="P397" s="499"/>
      <c r="Q397" s="499"/>
      <c r="R397" s="499"/>
      <c r="S397" s="499"/>
      <c r="T397" s="497"/>
      <c r="U397" s="497"/>
      <c r="V397" s="497" t="str">
        <f t="shared" si="9"/>
        <v>Vacinação Obrigatória</v>
      </c>
      <c r="Y397" s="494">
        <f>+'409-VACINAÇÃO OBRIGATORIA'!$AQ$3</f>
        <v>0</v>
      </c>
      <c r="Z397" s="493">
        <f>+'409-VACINAÇÃO OBRIGATORIA'!A$11</f>
        <v>0</v>
      </c>
      <c r="AA397" s="493">
        <f>+'409-VACINAÇÃO OBRIGATORIA'!F$11</f>
        <v>0</v>
      </c>
    </row>
    <row r="398" spans="1:27" hidden="1" x14ac:dyDescent="0.35">
      <c r="A398" s="497">
        <f>+'409-VACINAÇÃO OBRIGATORIA'!C218</f>
        <v>0</v>
      </c>
      <c r="B398" s="497">
        <f>+'409-VACINAÇÃO OBRIGATORIA'!G218</f>
        <v>0</v>
      </c>
      <c r="C398" s="500" t="e">
        <f>IFERROR(IFERROR(VLOOKUP('409-VACINAÇÃO OBRIGATORIA'!AH$23,localidades,2,FALSE),VLOOKUP('409-VACINAÇÃO OBRIGATORIA'!AQ$6,localidades,2,FALSE)),VLOOKUP('409-VACINAÇÃO OBRIGATORIA'!AQ$5,district_codes,2,FALSE))</f>
        <v>#N/A</v>
      </c>
      <c r="D398" s="497">
        <f>+'409-VACINAÇÃO OBRIGATORIA'!AP218</f>
        <v>0</v>
      </c>
      <c r="E398" s="498">
        <f>+'409-VACINAÇÃO OBRIGATORIA'!L218</f>
        <v>0</v>
      </c>
      <c r="F398" s="499">
        <f>+'409-VACINAÇÃO OBRIGATORIA'!N218</f>
        <v>0</v>
      </c>
      <c r="G398" s="498"/>
      <c r="H398" s="498" t="s">
        <v>3127</v>
      </c>
      <c r="I398" s="498" t="e">
        <f>IFERROR(VLOOKUP('409-VACINAÇÃO OBRIGATORIA'!AQ$6,localidades,2,FALSE),VLOOKUP('409-VACINAÇÃO OBRIGATORIA'!AQ$5,district_codes,2,FALSE))</f>
        <v>#N/A</v>
      </c>
      <c r="J398" s="633">
        <f>+'409-VACINAÇÃO OBRIGATORIA'!AW$11</f>
        <v>0</v>
      </c>
      <c r="K398" s="498">
        <f>+'409-VACINAÇÃO OBRIGATORIA'!AD218</f>
        <v>0</v>
      </c>
      <c r="L398" s="498">
        <f>+'409-VACINAÇÃO OBRIGATORIA'!AG218</f>
        <v>0</v>
      </c>
      <c r="M398" s="499">
        <f>+'409-VACINAÇÃO OBRIGATORIA'!V218</f>
        <v>0</v>
      </c>
      <c r="N398" s="499"/>
      <c r="O398" s="499"/>
      <c r="P398" s="499"/>
      <c r="Q398" s="499"/>
      <c r="R398" s="499"/>
      <c r="S398" s="499"/>
      <c r="T398" s="497"/>
      <c r="U398" s="497"/>
      <c r="V398" s="497" t="str">
        <f t="shared" si="9"/>
        <v>Vacinação Obrigatória</v>
      </c>
      <c r="Y398" s="494">
        <f>+'409-VACINAÇÃO OBRIGATORIA'!$AQ$3</f>
        <v>0</v>
      </c>
      <c r="Z398" s="493">
        <f>+'409-VACINAÇÃO OBRIGATORIA'!A$11</f>
        <v>0</v>
      </c>
      <c r="AA398" s="493">
        <f>+'409-VACINAÇÃO OBRIGATORIA'!F$11</f>
        <v>0</v>
      </c>
    </row>
    <row r="399" spans="1:27" hidden="1" x14ac:dyDescent="0.35"/>
    <row r="400" spans="1:27" hidden="1" x14ac:dyDescent="0.35">
      <c r="A400" s="493" t="s">
        <v>2169</v>
      </c>
    </row>
    <row r="401" spans="1:25" hidden="1" x14ac:dyDescent="0.35">
      <c r="A401" s="493">
        <f>+'402 - ENTREGA DE SEMENTE'!B23</f>
        <v>0</v>
      </c>
      <c r="B401" s="493">
        <f>+'402 - ENTREGA DE SEMENTE'!F23</f>
        <v>0</v>
      </c>
      <c r="C401" s="496" t="e">
        <f>IFERROR(VLOOKUP('402 - ENTREGA DE SEMENTE'!AM$6,localidades,2,FALSE),VLOOKUP('402 - ENTREGA DE SEMENTE'!AM$5,district_codes,2,FALSE))</f>
        <v>#N/A</v>
      </c>
      <c r="D401" s="493">
        <f>+'402 - ENTREGA DE SEMENTE'!AC23</f>
        <v>0</v>
      </c>
      <c r="E401" s="494">
        <f>+'402 - ENTREGA DE SEMENTE'!J23</f>
        <v>0</v>
      </c>
      <c r="F401" s="495">
        <f>+'402 - ENTREGA DE SEMENTE'!L23</f>
        <v>0</v>
      </c>
      <c r="H401" s="494" t="str">
        <f>+delivery_events!D$6</f>
        <v>Sementes</v>
      </c>
      <c r="I401" s="494" t="e">
        <f>IFERROR(VLOOKUP('402 - ENTREGA DE SEMENTE'!AM$6,localidades,2,FALSE),VLOOKUP('402 - ENTREGA DE SEMENTE'!AM$5,district_codes,2,FALSE))</f>
        <v>#N/A</v>
      </c>
      <c r="J401" s="632">
        <f>+'402 - ENTREGA DE SEMENTE'!$AM$8</f>
        <v>0</v>
      </c>
      <c r="K401" s="494">
        <f>+'402 - ENTREGA DE SEMENTE'!N23</f>
        <v>0</v>
      </c>
      <c r="L401" s="494">
        <f>+'402 - ENTREGA DE SEMENTE'!P23</f>
        <v>0</v>
      </c>
      <c r="M401" s="495">
        <f>+'402 - ENTREGA DE SEMENTE'!W23</f>
        <v>0</v>
      </c>
      <c r="N401" s="495">
        <f>+'402 - ENTREGA DE SEMENTE'!AF23</f>
        <v>0</v>
      </c>
      <c r="V401" s="493" t="s">
        <v>2594</v>
      </c>
      <c r="Y401" s="494">
        <f>+'402 - ENTREGA DE SEMENTE'!$AM$3</f>
        <v>0</v>
      </c>
    </row>
    <row r="402" spans="1:25" hidden="1" x14ac:dyDescent="0.35">
      <c r="A402" s="493">
        <f>+'402 - ENTREGA DE SEMENTE'!B24</f>
        <v>0</v>
      </c>
      <c r="B402" s="493">
        <f>+'402 - ENTREGA DE SEMENTE'!F24</f>
        <v>0</v>
      </c>
      <c r="C402" s="496" t="e">
        <f>IFERROR(VLOOKUP('402 - ENTREGA DE SEMENTE'!AM$6,localidades,2,FALSE),VLOOKUP('402 - ENTREGA DE SEMENTE'!AM$5,district_codes,2,FALSE))</f>
        <v>#N/A</v>
      </c>
      <c r="D402" s="493">
        <f>+'402 - ENTREGA DE SEMENTE'!AC24</f>
        <v>0</v>
      </c>
      <c r="E402" s="494">
        <f>+'402 - ENTREGA DE SEMENTE'!J24</f>
        <v>0</v>
      </c>
      <c r="F402" s="495">
        <f>+'402 - ENTREGA DE SEMENTE'!L24</f>
        <v>0</v>
      </c>
      <c r="H402" s="494" t="str">
        <f>+delivery_events!D$6</f>
        <v>Sementes</v>
      </c>
      <c r="I402" s="494" t="e">
        <f>IFERROR(VLOOKUP('402 - ENTREGA DE SEMENTE'!AM$6,localidades,2,FALSE),VLOOKUP('402 - ENTREGA DE SEMENTE'!AM$5,district_codes,2,FALSE))</f>
        <v>#N/A</v>
      </c>
      <c r="J402" s="632">
        <f>+'402 - ENTREGA DE SEMENTE'!$AM$8</f>
        <v>0</v>
      </c>
      <c r="K402" s="494">
        <f>+'402 - ENTREGA DE SEMENTE'!N24</f>
        <v>0</v>
      </c>
      <c r="L402" s="494">
        <f>+'402 - ENTREGA DE SEMENTE'!P24</f>
        <v>0</v>
      </c>
      <c r="M402" s="495">
        <f>+'402 - ENTREGA DE SEMENTE'!W24</f>
        <v>0</v>
      </c>
      <c r="N402" s="495">
        <f>+'402 - ENTREGA DE SEMENTE'!AF24</f>
        <v>0</v>
      </c>
      <c r="V402" s="493" t="s">
        <v>2594</v>
      </c>
      <c r="Y402" s="494">
        <f>+'402 - ENTREGA DE SEMENTE'!$AM$3</f>
        <v>0</v>
      </c>
    </row>
    <row r="403" spans="1:25" hidden="1" x14ac:dyDescent="0.35">
      <c r="A403" s="493">
        <f>+'402 - ENTREGA DE SEMENTE'!B25</f>
        <v>0</v>
      </c>
      <c r="B403" s="493">
        <f>+'402 - ENTREGA DE SEMENTE'!F25</f>
        <v>0</v>
      </c>
      <c r="C403" s="496" t="e">
        <f>IFERROR(VLOOKUP('402 - ENTREGA DE SEMENTE'!AM$6,localidades,2,FALSE),VLOOKUP('402 - ENTREGA DE SEMENTE'!AM$5,district_codes,2,FALSE))</f>
        <v>#N/A</v>
      </c>
      <c r="D403" s="493">
        <f>+'402 - ENTREGA DE SEMENTE'!AC25</f>
        <v>0</v>
      </c>
      <c r="E403" s="494">
        <f>+'402 - ENTREGA DE SEMENTE'!J25</f>
        <v>0</v>
      </c>
      <c r="F403" s="495">
        <f>+'402 - ENTREGA DE SEMENTE'!L25</f>
        <v>0</v>
      </c>
      <c r="H403" s="494" t="str">
        <f>+delivery_events!D$6</f>
        <v>Sementes</v>
      </c>
      <c r="I403" s="494" t="e">
        <f>IFERROR(VLOOKUP('402 - ENTREGA DE SEMENTE'!AM$6,localidades,2,FALSE),VLOOKUP('402 - ENTREGA DE SEMENTE'!AM$5,district_codes,2,FALSE))</f>
        <v>#N/A</v>
      </c>
      <c r="J403" s="632">
        <f>+'402 - ENTREGA DE SEMENTE'!$AM$8</f>
        <v>0</v>
      </c>
      <c r="K403" s="494">
        <f>+'402 - ENTREGA DE SEMENTE'!N25</f>
        <v>0</v>
      </c>
      <c r="L403" s="494">
        <f>+'402 - ENTREGA DE SEMENTE'!P25</f>
        <v>0</v>
      </c>
      <c r="M403" s="495">
        <f>+'402 - ENTREGA DE SEMENTE'!W25</f>
        <v>0</v>
      </c>
      <c r="N403" s="495">
        <f>+'402 - ENTREGA DE SEMENTE'!AF25</f>
        <v>0</v>
      </c>
      <c r="V403" s="493" t="s">
        <v>2594</v>
      </c>
      <c r="Y403" s="494">
        <f>+'402 - ENTREGA DE SEMENTE'!$AM$3</f>
        <v>0</v>
      </c>
    </row>
    <row r="404" spans="1:25" hidden="1" x14ac:dyDescent="0.35">
      <c r="A404" s="493">
        <f>+'402 - ENTREGA DE SEMENTE'!B26</f>
        <v>0</v>
      </c>
      <c r="B404" s="493">
        <f>+'402 - ENTREGA DE SEMENTE'!F26</f>
        <v>0</v>
      </c>
      <c r="C404" s="496" t="e">
        <f>IFERROR(VLOOKUP('402 - ENTREGA DE SEMENTE'!AM$6,localidades,2,FALSE),VLOOKUP('402 - ENTREGA DE SEMENTE'!AM$5,district_codes,2,FALSE))</f>
        <v>#N/A</v>
      </c>
      <c r="D404" s="493">
        <f>+'402 - ENTREGA DE SEMENTE'!AC26</f>
        <v>0</v>
      </c>
      <c r="E404" s="494">
        <f>+'402 - ENTREGA DE SEMENTE'!J26</f>
        <v>0</v>
      </c>
      <c r="F404" s="495">
        <f>+'402 - ENTREGA DE SEMENTE'!L26</f>
        <v>0</v>
      </c>
      <c r="H404" s="494" t="str">
        <f>+delivery_events!D$6</f>
        <v>Sementes</v>
      </c>
      <c r="I404" s="494" t="e">
        <f>IFERROR(VLOOKUP('402 - ENTREGA DE SEMENTE'!AM$6,localidades,2,FALSE),VLOOKUP('402 - ENTREGA DE SEMENTE'!AM$5,district_codes,2,FALSE))</f>
        <v>#N/A</v>
      </c>
      <c r="J404" s="632">
        <f>+'402 - ENTREGA DE SEMENTE'!$AM$8</f>
        <v>0</v>
      </c>
      <c r="K404" s="494">
        <f>+'402 - ENTREGA DE SEMENTE'!N26</f>
        <v>0</v>
      </c>
      <c r="L404" s="494">
        <f>+'402 - ENTREGA DE SEMENTE'!P26</f>
        <v>0</v>
      </c>
      <c r="M404" s="495">
        <f>+'402 - ENTREGA DE SEMENTE'!W26</f>
        <v>0</v>
      </c>
      <c r="N404" s="495">
        <f>+'402 - ENTREGA DE SEMENTE'!AF26</f>
        <v>0</v>
      </c>
      <c r="V404" s="493" t="s">
        <v>2594</v>
      </c>
      <c r="Y404" s="494">
        <f>+'402 - ENTREGA DE SEMENTE'!$AM$3</f>
        <v>0</v>
      </c>
    </row>
    <row r="405" spans="1:25" hidden="1" x14ac:dyDescent="0.35">
      <c r="A405" s="493">
        <f>+'402 - ENTREGA DE SEMENTE'!B27</f>
        <v>0</v>
      </c>
      <c r="B405" s="493">
        <f>+'402 - ENTREGA DE SEMENTE'!F27</f>
        <v>0</v>
      </c>
      <c r="C405" s="496" t="e">
        <f>IFERROR(VLOOKUP('402 - ENTREGA DE SEMENTE'!AM$6,localidades,2,FALSE),VLOOKUP('402 - ENTREGA DE SEMENTE'!AM$5,district_codes,2,FALSE))</f>
        <v>#N/A</v>
      </c>
      <c r="D405" s="493">
        <f>+'402 - ENTREGA DE SEMENTE'!AC27</f>
        <v>0</v>
      </c>
      <c r="E405" s="494">
        <f>+'402 - ENTREGA DE SEMENTE'!J27</f>
        <v>0</v>
      </c>
      <c r="F405" s="495">
        <f>+'402 - ENTREGA DE SEMENTE'!L27</f>
        <v>0</v>
      </c>
      <c r="H405" s="494" t="str">
        <f>+delivery_events!D$6</f>
        <v>Sementes</v>
      </c>
      <c r="I405" s="494" t="e">
        <f>IFERROR(VLOOKUP('402 - ENTREGA DE SEMENTE'!AM$6,localidades,2,FALSE),VLOOKUP('402 - ENTREGA DE SEMENTE'!AM$5,district_codes,2,FALSE))</f>
        <v>#N/A</v>
      </c>
      <c r="J405" s="632">
        <f>+'402 - ENTREGA DE SEMENTE'!$AM$8</f>
        <v>0</v>
      </c>
      <c r="K405" s="494">
        <f>+'402 - ENTREGA DE SEMENTE'!N27</f>
        <v>0</v>
      </c>
      <c r="L405" s="494">
        <f>+'402 - ENTREGA DE SEMENTE'!P27</f>
        <v>0</v>
      </c>
      <c r="M405" s="495">
        <f>+'402 - ENTREGA DE SEMENTE'!W27</f>
        <v>0</v>
      </c>
      <c r="N405" s="495">
        <f>+'402 - ENTREGA DE SEMENTE'!AF27</f>
        <v>0</v>
      </c>
      <c r="V405" s="493" t="s">
        <v>2594</v>
      </c>
      <c r="Y405" s="494">
        <f>+'402 - ENTREGA DE SEMENTE'!$AM$3</f>
        <v>0</v>
      </c>
    </row>
    <row r="406" spans="1:25" hidden="1" x14ac:dyDescent="0.35">
      <c r="A406" s="493">
        <f>+'402 - ENTREGA DE SEMENTE'!B28</f>
        <v>0</v>
      </c>
      <c r="B406" s="493">
        <f>+'402 - ENTREGA DE SEMENTE'!F28</f>
        <v>0</v>
      </c>
      <c r="C406" s="496" t="e">
        <f>IFERROR(VLOOKUP('402 - ENTREGA DE SEMENTE'!AM$6,localidades,2,FALSE),VLOOKUP('402 - ENTREGA DE SEMENTE'!AM$5,district_codes,2,FALSE))</f>
        <v>#N/A</v>
      </c>
      <c r="D406" s="493">
        <f>+'402 - ENTREGA DE SEMENTE'!AC28</f>
        <v>0</v>
      </c>
      <c r="E406" s="494">
        <f>+'402 - ENTREGA DE SEMENTE'!J28</f>
        <v>0</v>
      </c>
      <c r="F406" s="495">
        <f>+'402 - ENTREGA DE SEMENTE'!L28</f>
        <v>0</v>
      </c>
      <c r="H406" s="494" t="str">
        <f>+delivery_events!D$6</f>
        <v>Sementes</v>
      </c>
      <c r="I406" s="494" t="e">
        <f>IFERROR(VLOOKUP('402 - ENTREGA DE SEMENTE'!AM$6,localidades,2,FALSE),VLOOKUP('402 - ENTREGA DE SEMENTE'!AM$5,district_codes,2,FALSE))</f>
        <v>#N/A</v>
      </c>
      <c r="J406" s="632">
        <f>+'402 - ENTREGA DE SEMENTE'!$AM$8</f>
        <v>0</v>
      </c>
      <c r="K406" s="494">
        <f>+'402 - ENTREGA DE SEMENTE'!N28</f>
        <v>0</v>
      </c>
      <c r="L406" s="494">
        <f>+'402 - ENTREGA DE SEMENTE'!P28</f>
        <v>0</v>
      </c>
      <c r="M406" s="495">
        <f>+'402 - ENTREGA DE SEMENTE'!W28</f>
        <v>0</v>
      </c>
      <c r="N406" s="495">
        <f>+'402 - ENTREGA DE SEMENTE'!AF28</f>
        <v>0</v>
      </c>
      <c r="V406" s="493" t="s">
        <v>2594</v>
      </c>
      <c r="Y406" s="494">
        <f>+'402 - ENTREGA DE SEMENTE'!$AM$3</f>
        <v>0</v>
      </c>
    </row>
    <row r="407" spans="1:25" hidden="1" x14ac:dyDescent="0.35">
      <c r="A407" s="493">
        <f>+'402 - ENTREGA DE SEMENTE'!B29</f>
        <v>0</v>
      </c>
      <c r="B407" s="493">
        <f>+'402 - ENTREGA DE SEMENTE'!F29</f>
        <v>0</v>
      </c>
      <c r="C407" s="496" t="e">
        <f>IFERROR(VLOOKUP('402 - ENTREGA DE SEMENTE'!AM$6,localidades,2,FALSE),VLOOKUP('402 - ENTREGA DE SEMENTE'!AM$5,district_codes,2,FALSE))</f>
        <v>#N/A</v>
      </c>
      <c r="D407" s="493">
        <f>+'402 - ENTREGA DE SEMENTE'!AC29</f>
        <v>0</v>
      </c>
      <c r="E407" s="494">
        <f>+'402 - ENTREGA DE SEMENTE'!J29</f>
        <v>0</v>
      </c>
      <c r="F407" s="495">
        <f>+'402 - ENTREGA DE SEMENTE'!L29</f>
        <v>0</v>
      </c>
      <c r="H407" s="494" t="str">
        <f>+delivery_events!D$6</f>
        <v>Sementes</v>
      </c>
      <c r="I407" s="494" t="e">
        <f>IFERROR(VLOOKUP('402 - ENTREGA DE SEMENTE'!AM$6,localidades,2,FALSE),VLOOKUP('402 - ENTREGA DE SEMENTE'!AM$5,district_codes,2,FALSE))</f>
        <v>#N/A</v>
      </c>
      <c r="J407" s="632">
        <f>+'402 - ENTREGA DE SEMENTE'!$AM$8</f>
        <v>0</v>
      </c>
      <c r="K407" s="494">
        <f>+'402 - ENTREGA DE SEMENTE'!N29</f>
        <v>0</v>
      </c>
      <c r="L407" s="494">
        <f>+'402 - ENTREGA DE SEMENTE'!P29</f>
        <v>0</v>
      </c>
      <c r="M407" s="495">
        <f>+'402 - ENTREGA DE SEMENTE'!W29</f>
        <v>0</v>
      </c>
      <c r="N407" s="495">
        <f>+'402 - ENTREGA DE SEMENTE'!AF29</f>
        <v>0</v>
      </c>
      <c r="V407" s="493" t="s">
        <v>2594</v>
      </c>
      <c r="Y407" s="494">
        <f>+'402 - ENTREGA DE SEMENTE'!$AM$3</f>
        <v>0</v>
      </c>
    </row>
    <row r="408" spans="1:25" hidden="1" x14ac:dyDescent="0.35">
      <c r="A408" s="493">
        <f>+'402 - ENTREGA DE SEMENTE'!B30</f>
        <v>0</v>
      </c>
      <c r="B408" s="493">
        <f>+'402 - ENTREGA DE SEMENTE'!F30</f>
        <v>0</v>
      </c>
      <c r="C408" s="496" t="e">
        <f>IFERROR(VLOOKUP('402 - ENTREGA DE SEMENTE'!AM$6,localidades,2,FALSE),VLOOKUP('402 - ENTREGA DE SEMENTE'!AM$5,district_codes,2,FALSE))</f>
        <v>#N/A</v>
      </c>
      <c r="D408" s="493">
        <f>+'402 - ENTREGA DE SEMENTE'!AC30</f>
        <v>0</v>
      </c>
      <c r="E408" s="494">
        <f>+'402 - ENTREGA DE SEMENTE'!J30</f>
        <v>0</v>
      </c>
      <c r="F408" s="495">
        <f>+'402 - ENTREGA DE SEMENTE'!L30</f>
        <v>0</v>
      </c>
      <c r="H408" s="494" t="str">
        <f>+delivery_events!D$6</f>
        <v>Sementes</v>
      </c>
      <c r="I408" s="494" t="e">
        <f>IFERROR(VLOOKUP('402 - ENTREGA DE SEMENTE'!AM$6,localidades,2,FALSE),VLOOKUP('402 - ENTREGA DE SEMENTE'!AM$5,district_codes,2,FALSE))</f>
        <v>#N/A</v>
      </c>
      <c r="J408" s="632">
        <f>+'402 - ENTREGA DE SEMENTE'!$AM$8</f>
        <v>0</v>
      </c>
      <c r="K408" s="494">
        <f>+'402 - ENTREGA DE SEMENTE'!N30</f>
        <v>0</v>
      </c>
      <c r="L408" s="494">
        <f>+'402 - ENTREGA DE SEMENTE'!P30</f>
        <v>0</v>
      </c>
      <c r="M408" s="495">
        <f>+'402 - ENTREGA DE SEMENTE'!W30</f>
        <v>0</v>
      </c>
      <c r="N408" s="495">
        <f>+'402 - ENTREGA DE SEMENTE'!AF30</f>
        <v>0</v>
      </c>
      <c r="V408" s="493" t="s">
        <v>2594</v>
      </c>
      <c r="Y408" s="494">
        <f>+'402 - ENTREGA DE SEMENTE'!$AM$3</f>
        <v>0</v>
      </c>
    </row>
    <row r="409" spans="1:25" hidden="1" x14ac:dyDescent="0.35">
      <c r="A409" s="493">
        <f>+'402 - ENTREGA DE SEMENTE'!B31</f>
        <v>0</v>
      </c>
      <c r="B409" s="493">
        <f>+'402 - ENTREGA DE SEMENTE'!F31</f>
        <v>0</v>
      </c>
      <c r="C409" s="496" t="e">
        <f>IFERROR(VLOOKUP('402 - ENTREGA DE SEMENTE'!AM$6,localidades,2,FALSE),VLOOKUP('402 - ENTREGA DE SEMENTE'!AM$5,district_codes,2,FALSE))</f>
        <v>#N/A</v>
      </c>
      <c r="D409" s="493">
        <f>+'402 - ENTREGA DE SEMENTE'!AC31</f>
        <v>0</v>
      </c>
      <c r="E409" s="494">
        <f>+'402 - ENTREGA DE SEMENTE'!J31</f>
        <v>0</v>
      </c>
      <c r="F409" s="495">
        <f>+'402 - ENTREGA DE SEMENTE'!L31</f>
        <v>0</v>
      </c>
      <c r="H409" s="494" t="str">
        <f>+delivery_events!D$6</f>
        <v>Sementes</v>
      </c>
      <c r="I409" s="494" t="e">
        <f>IFERROR(VLOOKUP('402 - ENTREGA DE SEMENTE'!AM$6,localidades,2,FALSE),VLOOKUP('402 - ENTREGA DE SEMENTE'!AM$5,district_codes,2,FALSE))</f>
        <v>#N/A</v>
      </c>
      <c r="J409" s="632">
        <f>+'402 - ENTREGA DE SEMENTE'!$AM$8</f>
        <v>0</v>
      </c>
      <c r="K409" s="494">
        <f>+'402 - ENTREGA DE SEMENTE'!N31</f>
        <v>0</v>
      </c>
      <c r="L409" s="494">
        <f>+'402 - ENTREGA DE SEMENTE'!P31</f>
        <v>0</v>
      </c>
      <c r="M409" s="495">
        <f>+'402 - ENTREGA DE SEMENTE'!W31</f>
        <v>0</v>
      </c>
      <c r="N409" s="495">
        <f>+'402 - ENTREGA DE SEMENTE'!AF31</f>
        <v>0</v>
      </c>
      <c r="V409" s="493" t="s">
        <v>2594</v>
      </c>
      <c r="Y409" s="494">
        <f>+'402 - ENTREGA DE SEMENTE'!$AM$3</f>
        <v>0</v>
      </c>
    </row>
    <row r="410" spans="1:25" hidden="1" x14ac:dyDescent="0.35">
      <c r="A410" s="493">
        <f>+'402 - ENTREGA DE SEMENTE'!B32</f>
        <v>0</v>
      </c>
      <c r="B410" s="493">
        <f>+'402 - ENTREGA DE SEMENTE'!F32</f>
        <v>0</v>
      </c>
      <c r="C410" s="496" t="e">
        <f>IFERROR(VLOOKUP('402 - ENTREGA DE SEMENTE'!AM$6,localidades,2,FALSE),VLOOKUP('402 - ENTREGA DE SEMENTE'!AM$5,district_codes,2,FALSE))</f>
        <v>#N/A</v>
      </c>
      <c r="D410" s="493">
        <f>+'402 - ENTREGA DE SEMENTE'!AC32</f>
        <v>0</v>
      </c>
      <c r="E410" s="494">
        <f>+'402 - ENTREGA DE SEMENTE'!J32</f>
        <v>0</v>
      </c>
      <c r="F410" s="495">
        <f>+'402 - ENTREGA DE SEMENTE'!L32</f>
        <v>0</v>
      </c>
      <c r="H410" s="494" t="str">
        <f>+delivery_events!D$6</f>
        <v>Sementes</v>
      </c>
      <c r="I410" s="494" t="e">
        <f>IFERROR(VLOOKUP('402 - ENTREGA DE SEMENTE'!AM$6,localidades,2,FALSE),VLOOKUP('402 - ENTREGA DE SEMENTE'!AM$5,district_codes,2,FALSE))</f>
        <v>#N/A</v>
      </c>
      <c r="J410" s="632">
        <f>+'402 - ENTREGA DE SEMENTE'!$AM$8</f>
        <v>0</v>
      </c>
      <c r="K410" s="494">
        <f>+'402 - ENTREGA DE SEMENTE'!N32</f>
        <v>0</v>
      </c>
      <c r="L410" s="494">
        <f>+'402 - ENTREGA DE SEMENTE'!P32</f>
        <v>0</v>
      </c>
      <c r="M410" s="495">
        <f>+'402 - ENTREGA DE SEMENTE'!W32</f>
        <v>0</v>
      </c>
      <c r="N410" s="495">
        <f>+'402 - ENTREGA DE SEMENTE'!AF32</f>
        <v>0</v>
      </c>
      <c r="V410" s="493" t="s">
        <v>2594</v>
      </c>
      <c r="Y410" s="494">
        <f>+'402 - ENTREGA DE SEMENTE'!$AM$3</f>
        <v>0</v>
      </c>
    </row>
    <row r="411" spans="1:25" hidden="1" x14ac:dyDescent="0.35">
      <c r="A411" s="493">
        <f>+'402 - ENTREGA DE SEMENTE'!B33</f>
        <v>0</v>
      </c>
      <c r="B411" s="493">
        <f>+'402 - ENTREGA DE SEMENTE'!F33</f>
        <v>0</v>
      </c>
      <c r="C411" s="496" t="e">
        <f>IFERROR(VLOOKUP('402 - ENTREGA DE SEMENTE'!AM$6,localidades,2,FALSE),VLOOKUP('402 - ENTREGA DE SEMENTE'!AM$5,district_codes,2,FALSE))</f>
        <v>#N/A</v>
      </c>
      <c r="D411" s="493">
        <f>+'402 - ENTREGA DE SEMENTE'!AC33</f>
        <v>0</v>
      </c>
      <c r="E411" s="494">
        <f>+'402 - ENTREGA DE SEMENTE'!J33</f>
        <v>0</v>
      </c>
      <c r="F411" s="495">
        <f>+'402 - ENTREGA DE SEMENTE'!L33</f>
        <v>0</v>
      </c>
      <c r="H411" s="494" t="str">
        <f>+delivery_events!D$6</f>
        <v>Sementes</v>
      </c>
      <c r="I411" s="494" t="e">
        <f>IFERROR(VLOOKUP('402 - ENTREGA DE SEMENTE'!AM$6,localidades,2,FALSE),VLOOKUP('402 - ENTREGA DE SEMENTE'!AM$5,district_codes,2,FALSE))</f>
        <v>#N/A</v>
      </c>
      <c r="J411" s="632">
        <f>+'402 - ENTREGA DE SEMENTE'!$AM$8</f>
        <v>0</v>
      </c>
      <c r="K411" s="494">
        <f>+'402 - ENTREGA DE SEMENTE'!N33</f>
        <v>0</v>
      </c>
      <c r="L411" s="494">
        <f>+'402 - ENTREGA DE SEMENTE'!P33</f>
        <v>0</v>
      </c>
      <c r="M411" s="495">
        <f>+'402 - ENTREGA DE SEMENTE'!W33</f>
        <v>0</v>
      </c>
      <c r="N411" s="495">
        <f>+'402 - ENTREGA DE SEMENTE'!AF33</f>
        <v>0</v>
      </c>
      <c r="V411" s="493" t="s">
        <v>2594</v>
      </c>
      <c r="Y411" s="494">
        <f>+'402 - ENTREGA DE SEMENTE'!$AM$3</f>
        <v>0</v>
      </c>
    </row>
    <row r="412" spans="1:25" hidden="1" x14ac:dyDescent="0.35">
      <c r="A412" s="493">
        <f>+'402 - ENTREGA DE SEMENTE'!B34</f>
        <v>0</v>
      </c>
      <c r="B412" s="493">
        <f>+'402 - ENTREGA DE SEMENTE'!F34</f>
        <v>0</v>
      </c>
      <c r="C412" s="496" t="e">
        <f>IFERROR(VLOOKUP('402 - ENTREGA DE SEMENTE'!AM$6,localidades,2,FALSE),VLOOKUP('402 - ENTREGA DE SEMENTE'!AM$5,district_codes,2,FALSE))</f>
        <v>#N/A</v>
      </c>
      <c r="D412" s="493">
        <f>+'402 - ENTREGA DE SEMENTE'!AC34</f>
        <v>0</v>
      </c>
      <c r="E412" s="494">
        <f>+'402 - ENTREGA DE SEMENTE'!J34</f>
        <v>0</v>
      </c>
      <c r="F412" s="495">
        <f>+'402 - ENTREGA DE SEMENTE'!L34</f>
        <v>0</v>
      </c>
      <c r="H412" s="494" t="str">
        <f>+delivery_events!D$6</f>
        <v>Sementes</v>
      </c>
      <c r="I412" s="494" t="e">
        <f>IFERROR(VLOOKUP('402 - ENTREGA DE SEMENTE'!AM$6,localidades,2,FALSE),VLOOKUP('402 - ENTREGA DE SEMENTE'!AM$5,district_codes,2,FALSE))</f>
        <v>#N/A</v>
      </c>
      <c r="J412" s="632">
        <f>+'402 - ENTREGA DE SEMENTE'!$AM$8</f>
        <v>0</v>
      </c>
      <c r="K412" s="494">
        <f>+'402 - ENTREGA DE SEMENTE'!N34</f>
        <v>0</v>
      </c>
      <c r="L412" s="494">
        <f>+'402 - ENTREGA DE SEMENTE'!P34</f>
        <v>0</v>
      </c>
      <c r="M412" s="495">
        <f>+'402 - ENTREGA DE SEMENTE'!W34</f>
        <v>0</v>
      </c>
      <c r="N412" s="495">
        <f>+'402 - ENTREGA DE SEMENTE'!AF34</f>
        <v>0</v>
      </c>
      <c r="V412" s="493" t="s">
        <v>2594</v>
      </c>
      <c r="Y412" s="494">
        <f>+'402 - ENTREGA DE SEMENTE'!$AM$3</f>
        <v>0</v>
      </c>
    </row>
    <row r="413" spans="1:25" hidden="1" x14ac:dyDescent="0.35">
      <c r="A413" s="493">
        <f>+'402 - ENTREGA DE SEMENTE'!B35</f>
        <v>0</v>
      </c>
      <c r="B413" s="493">
        <f>+'402 - ENTREGA DE SEMENTE'!F35</f>
        <v>0</v>
      </c>
      <c r="C413" s="496" t="e">
        <f>IFERROR(VLOOKUP('402 - ENTREGA DE SEMENTE'!AM$6,localidades,2,FALSE),VLOOKUP('402 - ENTREGA DE SEMENTE'!AM$5,district_codes,2,FALSE))</f>
        <v>#N/A</v>
      </c>
      <c r="D413" s="493">
        <f>+'402 - ENTREGA DE SEMENTE'!AC35</f>
        <v>0</v>
      </c>
      <c r="E413" s="494">
        <f>+'402 - ENTREGA DE SEMENTE'!J35</f>
        <v>0</v>
      </c>
      <c r="F413" s="495">
        <f>+'402 - ENTREGA DE SEMENTE'!L35</f>
        <v>0</v>
      </c>
      <c r="H413" s="494" t="str">
        <f>+delivery_events!D$6</f>
        <v>Sementes</v>
      </c>
      <c r="I413" s="494" t="e">
        <f>IFERROR(VLOOKUP('402 - ENTREGA DE SEMENTE'!AM$6,localidades,2,FALSE),VLOOKUP('402 - ENTREGA DE SEMENTE'!AM$5,district_codes,2,FALSE))</f>
        <v>#N/A</v>
      </c>
      <c r="J413" s="632">
        <f>+'402 - ENTREGA DE SEMENTE'!$AM$8</f>
        <v>0</v>
      </c>
      <c r="K413" s="494">
        <f>+'402 - ENTREGA DE SEMENTE'!N35</f>
        <v>0</v>
      </c>
      <c r="L413" s="494">
        <f>+'402 - ENTREGA DE SEMENTE'!P35</f>
        <v>0</v>
      </c>
      <c r="M413" s="495">
        <f>+'402 - ENTREGA DE SEMENTE'!W35</f>
        <v>0</v>
      </c>
      <c r="N413" s="495">
        <f>+'402 - ENTREGA DE SEMENTE'!AF35</f>
        <v>0</v>
      </c>
      <c r="V413" s="493" t="s">
        <v>2594</v>
      </c>
      <c r="Y413" s="494">
        <f>+'402 - ENTREGA DE SEMENTE'!$AM$3</f>
        <v>0</v>
      </c>
    </row>
    <row r="414" spans="1:25" hidden="1" x14ac:dyDescent="0.35">
      <c r="A414" s="493">
        <f>+'402 - ENTREGA DE SEMENTE'!B36</f>
        <v>0</v>
      </c>
      <c r="B414" s="493">
        <f>+'402 - ENTREGA DE SEMENTE'!F36</f>
        <v>0</v>
      </c>
      <c r="C414" s="496" t="e">
        <f>IFERROR(VLOOKUP('402 - ENTREGA DE SEMENTE'!AM$6,localidades,2,FALSE),VLOOKUP('402 - ENTREGA DE SEMENTE'!AM$5,district_codes,2,FALSE))</f>
        <v>#N/A</v>
      </c>
      <c r="D414" s="493">
        <f>+'402 - ENTREGA DE SEMENTE'!AC36</f>
        <v>0</v>
      </c>
      <c r="E414" s="494">
        <f>+'402 - ENTREGA DE SEMENTE'!J36</f>
        <v>0</v>
      </c>
      <c r="F414" s="495">
        <f>+'402 - ENTREGA DE SEMENTE'!L36</f>
        <v>0</v>
      </c>
      <c r="H414" s="494" t="str">
        <f>+delivery_events!D$6</f>
        <v>Sementes</v>
      </c>
      <c r="I414" s="494" t="e">
        <f>IFERROR(VLOOKUP('402 - ENTREGA DE SEMENTE'!AM$6,localidades,2,FALSE),VLOOKUP('402 - ENTREGA DE SEMENTE'!AM$5,district_codes,2,FALSE))</f>
        <v>#N/A</v>
      </c>
      <c r="J414" s="632">
        <f>+'402 - ENTREGA DE SEMENTE'!$AM$8</f>
        <v>0</v>
      </c>
      <c r="K414" s="494">
        <f>+'402 - ENTREGA DE SEMENTE'!N36</f>
        <v>0</v>
      </c>
      <c r="L414" s="494">
        <f>+'402 - ENTREGA DE SEMENTE'!P36</f>
        <v>0</v>
      </c>
      <c r="M414" s="495">
        <f>+'402 - ENTREGA DE SEMENTE'!W36</f>
        <v>0</v>
      </c>
      <c r="N414" s="495">
        <f>+'402 - ENTREGA DE SEMENTE'!AF36</f>
        <v>0</v>
      </c>
      <c r="V414" s="493" t="s">
        <v>2594</v>
      </c>
      <c r="Y414" s="494">
        <f>+'402 - ENTREGA DE SEMENTE'!$AM$3</f>
        <v>0</v>
      </c>
    </row>
    <row r="415" spans="1:25" hidden="1" x14ac:dyDescent="0.35">
      <c r="A415" s="493">
        <f>+'402 - ENTREGA DE SEMENTE'!B37</f>
        <v>0</v>
      </c>
      <c r="B415" s="493">
        <f>+'402 - ENTREGA DE SEMENTE'!F37</f>
        <v>0</v>
      </c>
      <c r="C415" s="496" t="e">
        <f>IFERROR(VLOOKUP('402 - ENTREGA DE SEMENTE'!AM$6,localidades,2,FALSE),VLOOKUP('402 - ENTREGA DE SEMENTE'!AM$5,district_codes,2,FALSE))</f>
        <v>#N/A</v>
      </c>
      <c r="D415" s="493">
        <f>+'402 - ENTREGA DE SEMENTE'!AC37</f>
        <v>0</v>
      </c>
      <c r="E415" s="494">
        <f>+'402 - ENTREGA DE SEMENTE'!J37</f>
        <v>0</v>
      </c>
      <c r="F415" s="495">
        <f>+'402 - ENTREGA DE SEMENTE'!L37</f>
        <v>0</v>
      </c>
      <c r="H415" s="494" t="str">
        <f>+delivery_events!D$6</f>
        <v>Sementes</v>
      </c>
      <c r="I415" s="494" t="e">
        <f>IFERROR(VLOOKUP('402 - ENTREGA DE SEMENTE'!AM$6,localidades,2,FALSE),VLOOKUP('402 - ENTREGA DE SEMENTE'!AM$5,district_codes,2,FALSE))</f>
        <v>#N/A</v>
      </c>
      <c r="J415" s="632">
        <f>+'402 - ENTREGA DE SEMENTE'!$AM$8</f>
        <v>0</v>
      </c>
      <c r="K415" s="494">
        <f>+'402 - ENTREGA DE SEMENTE'!N37</f>
        <v>0</v>
      </c>
      <c r="L415" s="494">
        <f>+'402 - ENTREGA DE SEMENTE'!P37</f>
        <v>0</v>
      </c>
      <c r="M415" s="495">
        <f>+'402 - ENTREGA DE SEMENTE'!W37</f>
        <v>0</v>
      </c>
      <c r="N415" s="495">
        <f>+'402 - ENTREGA DE SEMENTE'!AF37</f>
        <v>0</v>
      </c>
      <c r="V415" s="493" t="s">
        <v>2594</v>
      </c>
      <c r="Y415" s="494">
        <f>+'402 - ENTREGA DE SEMENTE'!$AM$3</f>
        <v>0</v>
      </c>
    </row>
    <row r="416" spans="1:25" hidden="1" x14ac:dyDescent="0.35">
      <c r="A416" s="493">
        <f>+'402 - ENTREGA DE SEMENTE'!B38</f>
        <v>0</v>
      </c>
      <c r="B416" s="493">
        <f>+'402 - ENTREGA DE SEMENTE'!F38</f>
        <v>0</v>
      </c>
      <c r="C416" s="496" t="e">
        <f>IFERROR(VLOOKUP('402 - ENTREGA DE SEMENTE'!AM$6,localidades,2,FALSE),VLOOKUP('402 - ENTREGA DE SEMENTE'!AM$5,district_codes,2,FALSE))</f>
        <v>#N/A</v>
      </c>
      <c r="D416" s="493">
        <f>+'402 - ENTREGA DE SEMENTE'!AC38</f>
        <v>0</v>
      </c>
      <c r="E416" s="494">
        <f>+'402 - ENTREGA DE SEMENTE'!J38</f>
        <v>0</v>
      </c>
      <c r="F416" s="495">
        <f>+'402 - ENTREGA DE SEMENTE'!L38</f>
        <v>0</v>
      </c>
      <c r="H416" s="494" t="str">
        <f>+delivery_events!D$6</f>
        <v>Sementes</v>
      </c>
      <c r="I416" s="494" t="e">
        <f>IFERROR(VLOOKUP('402 - ENTREGA DE SEMENTE'!AM$6,localidades,2,FALSE),VLOOKUP('402 - ENTREGA DE SEMENTE'!AM$5,district_codes,2,FALSE))</f>
        <v>#N/A</v>
      </c>
      <c r="J416" s="632">
        <f>+'402 - ENTREGA DE SEMENTE'!$AM$8</f>
        <v>0</v>
      </c>
      <c r="K416" s="494">
        <f>+'402 - ENTREGA DE SEMENTE'!N38</f>
        <v>0</v>
      </c>
      <c r="L416" s="494">
        <f>+'402 - ENTREGA DE SEMENTE'!P38</f>
        <v>0</v>
      </c>
      <c r="M416" s="495">
        <f>+'402 - ENTREGA DE SEMENTE'!W38</f>
        <v>0</v>
      </c>
      <c r="N416" s="495">
        <f>+'402 - ENTREGA DE SEMENTE'!AF38</f>
        <v>0</v>
      </c>
      <c r="V416" s="493" t="s">
        <v>2594</v>
      </c>
      <c r="Y416" s="494">
        <f>+'402 - ENTREGA DE SEMENTE'!$AM$3</f>
        <v>0</v>
      </c>
    </row>
    <row r="417" spans="1:25" hidden="1" x14ac:dyDescent="0.35">
      <c r="A417" s="493">
        <f>+'402 - ENTREGA DE SEMENTE'!B39</f>
        <v>0</v>
      </c>
      <c r="B417" s="493">
        <f>+'402 - ENTREGA DE SEMENTE'!F39</f>
        <v>0</v>
      </c>
      <c r="C417" s="496" t="e">
        <f>IFERROR(VLOOKUP('402 - ENTREGA DE SEMENTE'!AM$6,localidades,2,FALSE),VLOOKUP('402 - ENTREGA DE SEMENTE'!AM$5,district_codes,2,FALSE))</f>
        <v>#N/A</v>
      </c>
      <c r="D417" s="493">
        <f>+'402 - ENTREGA DE SEMENTE'!AC39</f>
        <v>0</v>
      </c>
      <c r="E417" s="494">
        <f>+'402 - ENTREGA DE SEMENTE'!J39</f>
        <v>0</v>
      </c>
      <c r="F417" s="495">
        <f>+'402 - ENTREGA DE SEMENTE'!L39</f>
        <v>0</v>
      </c>
      <c r="H417" s="494" t="str">
        <f>+delivery_events!D$6</f>
        <v>Sementes</v>
      </c>
      <c r="I417" s="494" t="e">
        <f>IFERROR(VLOOKUP('402 - ENTREGA DE SEMENTE'!AM$6,localidades,2,FALSE),VLOOKUP('402 - ENTREGA DE SEMENTE'!AM$5,district_codes,2,FALSE))</f>
        <v>#N/A</v>
      </c>
      <c r="J417" s="632">
        <f>+'402 - ENTREGA DE SEMENTE'!$AM$8</f>
        <v>0</v>
      </c>
      <c r="K417" s="494">
        <f>+'402 - ENTREGA DE SEMENTE'!N39</f>
        <v>0</v>
      </c>
      <c r="L417" s="494">
        <f>+'402 - ENTREGA DE SEMENTE'!P39</f>
        <v>0</v>
      </c>
      <c r="M417" s="495">
        <f>+'402 - ENTREGA DE SEMENTE'!W39</f>
        <v>0</v>
      </c>
      <c r="N417" s="495">
        <f>+'402 - ENTREGA DE SEMENTE'!AF39</f>
        <v>0</v>
      </c>
      <c r="V417" s="493" t="s">
        <v>2594</v>
      </c>
      <c r="Y417" s="494">
        <f>+'402 - ENTREGA DE SEMENTE'!$AM$3</f>
        <v>0</v>
      </c>
    </row>
    <row r="418" spans="1:25" hidden="1" x14ac:dyDescent="0.35">
      <c r="A418" s="493">
        <f>+'402 - ENTREGA DE SEMENTE'!B40</f>
        <v>0</v>
      </c>
      <c r="B418" s="493">
        <f>+'402 - ENTREGA DE SEMENTE'!F40</f>
        <v>0</v>
      </c>
      <c r="C418" s="496" t="e">
        <f>IFERROR(VLOOKUP('402 - ENTREGA DE SEMENTE'!AM$6,localidades,2,FALSE),VLOOKUP('402 - ENTREGA DE SEMENTE'!AM$5,district_codes,2,FALSE))</f>
        <v>#N/A</v>
      </c>
      <c r="D418" s="493">
        <f>+'402 - ENTREGA DE SEMENTE'!AC40</f>
        <v>0</v>
      </c>
      <c r="E418" s="494">
        <f>+'402 - ENTREGA DE SEMENTE'!J40</f>
        <v>0</v>
      </c>
      <c r="F418" s="495">
        <f>+'402 - ENTREGA DE SEMENTE'!L40</f>
        <v>0</v>
      </c>
      <c r="H418" s="494" t="str">
        <f>+delivery_events!D$6</f>
        <v>Sementes</v>
      </c>
      <c r="I418" s="494" t="e">
        <f>IFERROR(VLOOKUP('402 - ENTREGA DE SEMENTE'!AM$6,localidades,2,FALSE),VLOOKUP('402 - ENTREGA DE SEMENTE'!AM$5,district_codes,2,FALSE))</f>
        <v>#N/A</v>
      </c>
      <c r="J418" s="632">
        <f>+'402 - ENTREGA DE SEMENTE'!$AM$8</f>
        <v>0</v>
      </c>
      <c r="K418" s="494">
        <f>+'402 - ENTREGA DE SEMENTE'!N40</f>
        <v>0</v>
      </c>
      <c r="L418" s="494">
        <f>+'402 - ENTREGA DE SEMENTE'!P40</f>
        <v>0</v>
      </c>
      <c r="M418" s="495">
        <f>+'402 - ENTREGA DE SEMENTE'!W40</f>
        <v>0</v>
      </c>
      <c r="N418" s="495">
        <f>+'402 - ENTREGA DE SEMENTE'!AF40</f>
        <v>0</v>
      </c>
      <c r="V418" s="493" t="s">
        <v>2594</v>
      </c>
      <c r="Y418" s="494">
        <f>+'402 - ENTREGA DE SEMENTE'!$AM$3</f>
        <v>0</v>
      </c>
    </row>
    <row r="419" spans="1:25" hidden="1" x14ac:dyDescent="0.35">
      <c r="A419" s="493">
        <f>+'402 - ENTREGA DE SEMENTE'!B41</f>
        <v>0</v>
      </c>
      <c r="B419" s="493">
        <f>+'402 - ENTREGA DE SEMENTE'!F41</f>
        <v>0</v>
      </c>
      <c r="C419" s="496" t="e">
        <f>IFERROR(VLOOKUP('402 - ENTREGA DE SEMENTE'!AM$6,localidades,2,FALSE),VLOOKUP('402 - ENTREGA DE SEMENTE'!AM$5,district_codes,2,FALSE))</f>
        <v>#N/A</v>
      </c>
      <c r="D419" s="493">
        <f>+'402 - ENTREGA DE SEMENTE'!AC41</f>
        <v>0</v>
      </c>
      <c r="E419" s="494">
        <f>+'402 - ENTREGA DE SEMENTE'!J41</f>
        <v>0</v>
      </c>
      <c r="F419" s="495">
        <f>+'402 - ENTREGA DE SEMENTE'!L41</f>
        <v>0</v>
      </c>
      <c r="H419" s="494" t="str">
        <f>+delivery_events!D$6</f>
        <v>Sementes</v>
      </c>
      <c r="I419" s="494" t="e">
        <f>IFERROR(VLOOKUP('402 - ENTREGA DE SEMENTE'!AM$6,localidades,2,FALSE),VLOOKUP('402 - ENTREGA DE SEMENTE'!AM$5,district_codes,2,FALSE))</f>
        <v>#N/A</v>
      </c>
      <c r="J419" s="632">
        <f>+'402 - ENTREGA DE SEMENTE'!$AM$8</f>
        <v>0</v>
      </c>
      <c r="K419" s="494">
        <f>+'402 - ENTREGA DE SEMENTE'!N41</f>
        <v>0</v>
      </c>
      <c r="L419" s="494">
        <f>+'402 - ENTREGA DE SEMENTE'!P41</f>
        <v>0</v>
      </c>
      <c r="M419" s="495">
        <f>+'402 - ENTREGA DE SEMENTE'!W41</f>
        <v>0</v>
      </c>
      <c r="N419" s="495">
        <f>+'402 - ENTREGA DE SEMENTE'!AF41</f>
        <v>0</v>
      </c>
      <c r="V419" s="493" t="s">
        <v>2594</v>
      </c>
      <c r="Y419" s="494">
        <f>+'402 - ENTREGA DE SEMENTE'!$AM$3</f>
        <v>0</v>
      </c>
    </row>
    <row r="420" spans="1:25" hidden="1" x14ac:dyDescent="0.35">
      <c r="A420" s="493">
        <f>+'402 - ENTREGA DE SEMENTE'!B42</f>
        <v>0</v>
      </c>
      <c r="B420" s="493">
        <f>+'402 - ENTREGA DE SEMENTE'!F42</f>
        <v>0</v>
      </c>
      <c r="C420" s="496" t="e">
        <f>IFERROR(VLOOKUP('402 - ENTREGA DE SEMENTE'!AM$6,localidades,2,FALSE),VLOOKUP('402 - ENTREGA DE SEMENTE'!AM$5,district_codes,2,FALSE))</f>
        <v>#N/A</v>
      </c>
      <c r="D420" s="493">
        <f>+'402 - ENTREGA DE SEMENTE'!AC42</f>
        <v>0</v>
      </c>
      <c r="E420" s="494">
        <f>+'402 - ENTREGA DE SEMENTE'!J42</f>
        <v>0</v>
      </c>
      <c r="F420" s="495">
        <f>+'402 - ENTREGA DE SEMENTE'!L42</f>
        <v>0</v>
      </c>
      <c r="H420" s="494" t="str">
        <f>+delivery_events!D$6</f>
        <v>Sementes</v>
      </c>
      <c r="I420" s="494" t="e">
        <f>IFERROR(VLOOKUP('402 - ENTREGA DE SEMENTE'!AM$6,localidades,2,FALSE),VLOOKUP('402 - ENTREGA DE SEMENTE'!AM$5,district_codes,2,FALSE))</f>
        <v>#N/A</v>
      </c>
      <c r="J420" s="632">
        <f>+'402 - ENTREGA DE SEMENTE'!$AM$8</f>
        <v>0</v>
      </c>
      <c r="K420" s="494">
        <f>+'402 - ENTREGA DE SEMENTE'!N42</f>
        <v>0</v>
      </c>
      <c r="L420" s="494">
        <f>+'402 - ENTREGA DE SEMENTE'!P42</f>
        <v>0</v>
      </c>
      <c r="M420" s="495">
        <f>+'402 - ENTREGA DE SEMENTE'!W42</f>
        <v>0</v>
      </c>
      <c r="N420" s="495">
        <f>+'402 - ENTREGA DE SEMENTE'!AF42</f>
        <v>0</v>
      </c>
      <c r="V420" s="493" t="s">
        <v>2594</v>
      </c>
      <c r="Y420" s="494">
        <f>+'402 - ENTREGA DE SEMENTE'!$AM$3</f>
        <v>0</v>
      </c>
    </row>
    <row r="421" spans="1:25" hidden="1" x14ac:dyDescent="0.35">
      <c r="A421" s="493">
        <f>+'402 - ENTREGA DE SEMENTE'!B43</f>
        <v>0</v>
      </c>
      <c r="B421" s="493">
        <f>+'402 - ENTREGA DE SEMENTE'!F43</f>
        <v>0</v>
      </c>
      <c r="C421" s="496" t="e">
        <f>IFERROR(VLOOKUP('402 - ENTREGA DE SEMENTE'!AM$6,localidades,2,FALSE),VLOOKUP('402 - ENTREGA DE SEMENTE'!AM$5,district_codes,2,FALSE))</f>
        <v>#N/A</v>
      </c>
      <c r="D421" s="493">
        <f>+'402 - ENTREGA DE SEMENTE'!AC43</f>
        <v>0</v>
      </c>
      <c r="E421" s="494">
        <f>+'402 - ENTREGA DE SEMENTE'!J43</f>
        <v>0</v>
      </c>
      <c r="F421" s="495">
        <f>+'402 - ENTREGA DE SEMENTE'!L43</f>
        <v>0</v>
      </c>
      <c r="H421" s="494" t="str">
        <f>+delivery_events!D$6</f>
        <v>Sementes</v>
      </c>
      <c r="I421" s="494" t="e">
        <f>IFERROR(VLOOKUP('402 - ENTREGA DE SEMENTE'!AM$6,localidades,2,FALSE),VLOOKUP('402 - ENTREGA DE SEMENTE'!AM$5,district_codes,2,FALSE))</f>
        <v>#N/A</v>
      </c>
      <c r="J421" s="632">
        <f>+'402 - ENTREGA DE SEMENTE'!$AM$8</f>
        <v>0</v>
      </c>
      <c r="K421" s="494">
        <f>+'402 - ENTREGA DE SEMENTE'!N43</f>
        <v>0</v>
      </c>
      <c r="L421" s="494">
        <f>+'402 - ENTREGA DE SEMENTE'!P43</f>
        <v>0</v>
      </c>
      <c r="M421" s="495">
        <f>+'402 - ENTREGA DE SEMENTE'!W43</f>
        <v>0</v>
      </c>
      <c r="N421" s="495">
        <f>+'402 - ENTREGA DE SEMENTE'!AF43</f>
        <v>0</v>
      </c>
      <c r="V421" s="493" t="s">
        <v>2594</v>
      </c>
      <c r="Y421" s="494">
        <f>+'402 - ENTREGA DE SEMENTE'!$AM$3</f>
        <v>0</v>
      </c>
    </row>
    <row r="422" spans="1:25" hidden="1" x14ac:dyDescent="0.35">
      <c r="A422" s="493">
        <f>+'402 - ENTREGA DE SEMENTE'!B44</f>
        <v>0</v>
      </c>
      <c r="B422" s="493">
        <f>+'402 - ENTREGA DE SEMENTE'!F44</f>
        <v>0</v>
      </c>
      <c r="C422" s="496" t="e">
        <f>IFERROR(VLOOKUP('402 - ENTREGA DE SEMENTE'!AM$6,localidades,2,FALSE),VLOOKUP('402 - ENTREGA DE SEMENTE'!AM$5,district_codes,2,FALSE))</f>
        <v>#N/A</v>
      </c>
      <c r="D422" s="493">
        <f>+'402 - ENTREGA DE SEMENTE'!AC44</f>
        <v>0</v>
      </c>
      <c r="E422" s="494">
        <f>+'402 - ENTREGA DE SEMENTE'!J44</f>
        <v>0</v>
      </c>
      <c r="F422" s="495">
        <f>+'402 - ENTREGA DE SEMENTE'!L44</f>
        <v>0</v>
      </c>
      <c r="H422" s="494" t="str">
        <f>+delivery_events!D$6</f>
        <v>Sementes</v>
      </c>
      <c r="I422" s="494" t="e">
        <f>IFERROR(VLOOKUP('402 - ENTREGA DE SEMENTE'!AM$6,localidades,2,FALSE),VLOOKUP('402 - ENTREGA DE SEMENTE'!AM$5,district_codes,2,FALSE))</f>
        <v>#N/A</v>
      </c>
      <c r="J422" s="632">
        <f>+'402 - ENTREGA DE SEMENTE'!$AM$8</f>
        <v>0</v>
      </c>
      <c r="K422" s="494">
        <f>+'402 - ENTREGA DE SEMENTE'!N44</f>
        <v>0</v>
      </c>
      <c r="L422" s="494">
        <f>+'402 - ENTREGA DE SEMENTE'!P44</f>
        <v>0</v>
      </c>
      <c r="M422" s="495">
        <f>+'402 - ENTREGA DE SEMENTE'!W44</f>
        <v>0</v>
      </c>
      <c r="N422" s="495">
        <f>+'402 - ENTREGA DE SEMENTE'!AF44</f>
        <v>0</v>
      </c>
      <c r="V422" s="493" t="s">
        <v>2594</v>
      </c>
      <c r="Y422" s="494">
        <f>+'402 - ENTREGA DE SEMENTE'!$AM$3</f>
        <v>0</v>
      </c>
    </row>
    <row r="423" spans="1:25" hidden="1" x14ac:dyDescent="0.35">
      <c r="A423" s="493">
        <f>+'402 - ENTREGA DE SEMENTE'!B45</f>
        <v>0</v>
      </c>
      <c r="B423" s="493">
        <f>+'402 - ENTREGA DE SEMENTE'!F45</f>
        <v>0</v>
      </c>
      <c r="C423" s="496" t="e">
        <f>IFERROR(VLOOKUP('402 - ENTREGA DE SEMENTE'!AM$6,localidades,2,FALSE),VLOOKUP('402 - ENTREGA DE SEMENTE'!AM$5,district_codes,2,FALSE))</f>
        <v>#N/A</v>
      </c>
      <c r="D423" s="493">
        <f>+'402 - ENTREGA DE SEMENTE'!AC45</f>
        <v>0</v>
      </c>
      <c r="E423" s="494">
        <f>+'402 - ENTREGA DE SEMENTE'!J45</f>
        <v>0</v>
      </c>
      <c r="F423" s="495">
        <f>+'402 - ENTREGA DE SEMENTE'!L45</f>
        <v>0</v>
      </c>
      <c r="H423" s="494" t="str">
        <f>+delivery_events!D$6</f>
        <v>Sementes</v>
      </c>
      <c r="I423" s="494" t="e">
        <f>IFERROR(VLOOKUP('402 - ENTREGA DE SEMENTE'!AM$6,localidades,2,FALSE),VLOOKUP('402 - ENTREGA DE SEMENTE'!AM$5,district_codes,2,FALSE))</f>
        <v>#N/A</v>
      </c>
      <c r="J423" s="632">
        <f>+'402 - ENTREGA DE SEMENTE'!$AM$8</f>
        <v>0</v>
      </c>
      <c r="K423" s="494">
        <f>+'402 - ENTREGA DE SEMENTE'!N45</f>
        <v>0</v>
      </c>
      <c r="L423" s="494">
        <f>+'402 - ENTREGA DE SEMENTE'!P45</f>
        <v>0</v>
      </c>
      <c r="M423" s="495">
        <f>+'402 - ENTREGA DE SEMENTE'!W45</f>
        <v>0</v>
      </c>
      <c r="N423" s="495">
        <f>+'402 - ENTREGA DE SEMENTE'!AF45</f>
        <v>0</v>
      </c>
      <c r="V423" s="493" t="s">
        <v>2594</v>
      </c>
      <c r="Y423" s="494">
        <f>+'402 - ENTREGA DE SEMENTE'!$AM$3</f>
        <v>0</v>
      </c>
    </row>
    <row r="424" spans="1:25" hidden="1" x14ac:dyDescent="0.35">
      <c r="A424" s="493">
        <f>+'402 - ENTREGA DE SEMENTE'!B46</f>
        <v>0</v>
      </c>
      <c r="B424" s="493">
        <f>+'402 - ENTREGA DE SEMENTE'!F46</f>
        <v>0</v>
      </c>
      <c r="C424" s="496" t="e">
        <f>IFERROR(VLOOKUP('402 - ENTREGA DE SEMENTE'!AM$6,localidades,2,FALSE),VLOOKUP('402 - ENTREGA DE SEMENTE'!AM$5,district_codes,2,FALSE))</f>
        <v>#N/A</v>
      </c>
      <c r="D424" s="493">
        <f>+'402 - ENTREGA DE SEMENTE'!AC46</f>
        <v>0</v>
      </c>
      <c r="E424" s="494">
        <f>+'402 - ENTREGA DE SEMENTE'!J46</f>
        <v>0</v>
      </c>
      <c r="F424" s="495">
        <f>+'402 - ENTREGA DE SEMENTE'!L46</f>
        <v>0</v>
      </c>
      <c r="H424" s="494" t="str">
        <f>+delivery_events!D$6</f>
        <v>Sementes</v>
      </c>
      <c r="I424" s="494" t="e">
        <f>IFERROR(VLOOKUP('402 - ENTREGA DE SEMENTE'!AM$6,localidades,2,FALSE),VLOOKUP('402 - ENTREGA DE SEMENTE'!AM$5,district_codes,2,FALSE))</f>
        <v>#N/A</v>
      </c>
      <c r="J424" s="632">
        <f>+'402 - ENTREGA DE SEMENTE'!$AM$8</f>
        <v>0</v>
      </c>
      <c r="K424" s="494">
        <f>+'402 - ENTREGA DE SEMENTE'!N46</f>
        <v>0</v>
      </c>
      <c r="L424" s="494">
        <f>+'402 - ENTREGA DE SEMENTE'!P46</f>
        <v>0</v>
      </c>
      <c r="M424" s="495">
        <f>+'402 - ENTREGA DE SEMENTE'!W46</f>
        <v>0</v>
      </c>
      <c r="N424" s="495">
        <f>+'402 - ENTREGA DE SEMENTE'!AF46</f>
        <v>0</v>
      </c>
      <c r="V424" s="493" t="s">
        <v>2594</v>
      </c>
      <c r="Y424" s="494">
        <f>+'402 - ENTREGA DE SEMENTE'!$AM$3</f>
        <v>0</v>
      </c>
    </row>
    <row r="425" spans="1:25" hidden="1" x14ac:dyDescent="0.35">
      <c r="A425" s="493">
        <f>+'402 - ENTREGA DE SEMENTE'!B47</f>
        <v>0</v>
      </c>
      <c r="B425" s="493">
        <f>+'402 - ENTREGA DE SEMENTE'!F47</f>
        <v>0</v>
      </c>
      <c r="C425" s="496" t="e">
        <f>IFERROR(VLOOKUP('402 - ENTREGA DE SEMENTE'!AM$6,localidades,2,FALSE),VLOOKUP('402 - ENTREGA DE SEMENTE'!AM$5,district_codes,2,FALSE))</f>
        <v>#N/A</v>
      </c>
      <c r="D425" s="493">
        <f>+'402 - ENTREGA DE SEMENTE'!AC47</f>
        <v>0</v>
      </c>
      <c r="E425" s="494">
        <f>+'402 - ENTREGA DE SEMENTE'!J47</f>
        <v>0</v>
      </c>
      <c r="F425" s="495">
        <f>+'402 - ENTREGA DE SEMENTE'!L47</f>
        <v>0</v>
      </c>
      <c r="H425" s="494" t="str">
        <f>+delivery_events!D$6</f>
        <v>Sementes</v>
      </c>
      <c r="I425" s="494" t="e">
        <f>IFERROR(VLOOKUP('402 - ENTREGA DE SEMENTE'!AM$6,localidades,2,FALSE),VLOOKUP('402 - ENTREGA DE SEMENTE'!AM$5,district_codes,2,FALSE))</f>
        <v>#N/A</v>
      </c>
      <c r="J425" s="632">
        <f>+'402 - ENTREGA DE SEMENTE'!$AM$8</f>
        <v>0</v>
      </c>
      <c r="K425" s="494">
        <f>+'402 - ENTREGA DE SEMENTE'!N47</f>
        <v>0</v>
      </c>
      <c r="L425" s="494">
        <f>+'402 - ENTREGA DE SEMENTE'!P47</f>
        <v>0</v>
      </c>
      <c r="M425" s="495">
        <f>+'402 - ENTREGA DE SEMENTE'!W47</f>
        <v>0</v>
      </c>
      <c r="N425" s="495">
        <f>+'402 - ENTREGA DE SEMENTE'!AF47</f>
        <v>0</v>
      </c>
      <c r="V425" s="493" t="s">
        <v>2594</v>
      </c>
      <c r="Y425" s="494">
        <f>+'402 - ENTREGA DE SEMENTE'!$AM$3</f>
        <v>0</v>
      </c>
    </row>
    <row r="426" spans="1:25" hidden="1" x14ac:dyDescent="0.35">
      <c r="A426" s="493">
        <f>+'402 - ENTREGA DE SEMENTE'!B48</f>
        <v>0</v>
      </c>
      <c r="B426" s="493">
        <f>+'402 - ENTREGA DE SEMENTE'!F48</f>
        <v>0</v>
      </c>
      <c r="C426" s="496" t="e">
        <f>IFERROR(VLOOKUP('402 - ENTREGA DE SEMENTE'!AM$6,localidades,2,FALSE),VLOOKUP('402 - ENTREGA DE SEMENTE'!AM$5,district_codes,2,FALSE))</f>
        <v>#N/A</v>
      </c>
      <c r="D426" s="493">
        <f>+'402 - ENTREGA DE SEMENTE'!AC48</f>
        <v>0</v>
      </c>
      <c r="E426" s="494">
        <f>+'402 - ENTREGA DE SEMENTE'!J48</f>
        <v>0</v>
      </c>
      <c r="F426" s="495">
        <f>+'402 - ENTREGA DE SEMENTE'!L48</f>
        <v>0</v>
      </c>
      <c r="H426" s="494" t="str">
        <f>+delivery_events!D$6</f>
        <v>Sementes</v>
      </c>
      <c r="I426" s="494" t="e">
        <f>IFERROR(VLOOKUP('402 - ENTREGA DE SEMENTE'!AM$6,localidades,2,FALSE),VLOOKUP('402 - ENTREGA DE SEMENTE'!AM$5,district_codes,2,FALSE))</f>
        <v>#N/A</v>
      </c>
      <c r="J426" s="632">
        <f>+'402 - ENTREGA DE SEMENTE'!$AM$8</f>
        <v>0</v>
      </c>
      <c r="K426" s="494">
        <f>+'402 - ENTREGA DE SEMENTE'!N48</f>
        <v>0</v>
      </c>
      <c r="L426" s="494">
        <f>+'402 - ENTREGA DE SEMENTE'!P48</f>
        <v>0</v>
      </c>
      <c r="M426" s="495">
        <f>+'402 - ENTREGA DE SEMENTE'!W48</f>
        <v>0</v>
      </c>
      <c r="N426" s="495">
        <f>+'402 - ENTREGA DE SEMENTE'!AF48</f>
        <v>0</v>
      </c>
      <c r="V426" s="493" t="s">
        <v>2594</v>
      </c>
      <c r="Y426" s="494">
        <f>+'402 - ENTREGA DE SEMENTE'!$AM$3</f>
        <v>0</v>
      </c>
    </row>
    <row r="427" spans="1:25" hidden="1" x14ac:dyDescent="0.35">
      <c r="A427" s="493">
        <f>+'402 - ENTREGA DE SEMENTE'!B49</f>
        <v>0</v>
      </c>
      <c r="B427" s="493">
        <f>+'402 - ENTREGA DE SEMENTE'!F49</f>
        <v>0</v>
      </c>
      <c r="C427" s="496" t="e">
        <f>IFERROR(VLOOKUP('402 - ENTREGA DE SEMENTE'!AM$6,localidades,2,FALSE),VLOOKUP('402 - ENTREGA DE SEMENTE'!AM$5,district_codes,2,FALSE))</f>
        <v>#N/A</v>
      </c>
      <c r="D427" s="493">
        <f>+'402 - ENTREGA DE SEMENTE'!AC49</f>
        <v>0</v>
      </c>
      <c r="E427" s="494">
        <f>+'402 - ENTREGA DE SEMENTE'!J49</f>
        <v>0</v>
      </c>
      <c r="F427" s="495">
        <f>+'402 - ENTREGA DE SEMENTE'!L49</f>
        <v>0</v>
      </c>
      <c r="H427" s="494" t="str">
        <f>+delivery_events!D$6</f>
        <v>Sementes</v>
      </c>
      <c r="I427" s="494" t="e">
        <f>IFERROR(VLOOKUP('402 - ENTREGA DE SEMENTE'!AM$6,localidades,2,FALSE),VLOOKUP('402 - ENTREGA DE SEMENTE'!AM$5,district_codes,2,FALSE))</f>
        <v>#N/A</v>
      </c>
      <c r="J427" s="632">
        <f>+'402 - ENTREGA DE SEMENTE'!$AM$8</f>
        <v>0</v>
      </c>
      <c r="K427" s="494">
        <f>+'402 - ENTREGA DE SEMENTE'!N49</f>
        <v>0</v>
      </c>
      <c r="L427" s="494">
        <f>+'402 - ENTREGA DE SEMENTE'!P49</f>
        <v>0</v>
      </c>
      <c r="M427" s="495">
        <f>+'402 - ENTREGA DE SEMENTE'!W49</f>
        <v>0</v>
      </c>
      <c r="N427" s="495">
        <f>+'402 - ENTREGA DE SEMENTE'!AF49</f>
        <v>0</v>
      </c>
      <c r="V427" s="493" t="s">
        <v>2594</v>
      </c>
      <c r="Y427" s="494">
        <f>+'402 - ENTREGA DE SEMENTE'!$AM$3</f>
        <v>0</v>
      </c>
    </row>
    <row r="428" spans="1:25" hidden="1" x14ac:dyDescent="0.35">
      <c r="A428" s="493">
        <f>+'402 - ENTREGA DE SEMENTE'!B50</f>
        <v>0</v>
      </c>
      <c r="B428" s="493">
        <f>+'402 - ENTREGA DE SEMENTE'!F50</f>
        <v>0</v>
      </c>
      <c r="C428" s="496" t="e">
        <f>IFERROR(VLOOKUP('402 - ENTREGA DE SEMENTE'!AM$6,localidades,2,FALSE),VLOOKUP('402 - ENTREGA DE SEMENTE'!AM$5,district_codes,2,FALSE))</f>
        <v>#N/A</v>
      </c>
      <c r="D428" s="493">
        <f>+'402 - ENTREGA DE SEMENTE'!AC50</f>
        <v>0</v>
      </c>
      <c r="E428" s="494">
        <f>+'402 - ENTREGA DE SEMENTE'!J50</f>
        <v>0</v>
      </c>
      <c r="F428" s="495">
        <f>+'402 - ENTREGA DE SEMENTE'!L50</f>
        <v>0</v>
      </c>
      <c r="H428" s="494" t="str">
        <f>+delivery_events!D$6</f>
        <v>Sementes</v>
      </c>
      <c r="I428" s="494" t="e">
        <f>IFERROR(VLOOKUP('402 - ENTREGA DE SEMENTE'!AM$6,localidades,2,FALSE),VLOOKUP('402 - ENTREGA DE SEMENTE'!AM$5,district_codes,2,FALSE))</f>
        <v>#N/A</v>
      </c>
      <c r="J428" s="632">
        <f>+'402 - ENTREGA DE SEMENTE'!$AM$8</f>
        <v>0</v>
      </c>
      <c r="K428" s="494">
        <f>+'402 - ENTREGA DE SEMENTE'!N50</f>
        <v>0</v>
      </c>
      <c r="L428" s="494">
        <f>+'402 - ENTREGA DE SEMENTE'!P50</f>
        <v>0</v>
      </c>
      <c r="M428" s="495">
        <f>+'402 - ENTREGA DE SEMENTE'!W50</f>
        <v>0</v>
      </c>
      <c r="N428" s="495">
        <f>+'402 - ENTREGA DE SEMENTE'!AF50</f>
        <v>0</v>
      </c>
      <c r="V428" s="493" t="s">
        <v>2594</v>
      </c>
      <c r="Y428" s="494">
        <f>+'402 - ENTREGA DE SEMENTE'!$AM$3</f>
        <v>0</v>
      </c>
    </row>
    <row r="429" spans="1:25" hidden="1" x14ac:dyDescent="0.35">
      <c r="A429" s="493">
        <f>+'402 - ENTREGA DE SEMENTE'!B51</f>
        <v>0</v>
      </c>
      <c r="B429" s="493">
        <f>+'402 - ENTREGA DE SEMENTE'!F51</f>
        <v>0</v>
      </c>
      <c r="C429" s="496" t="e">
        <f>IFERROR(VLOOKUP('402 - ENTREGA DE SEMENTE'!AM$6,localidades,2,FALSE),VLOOKUP('402 - ENTREGA DE SEMENTE'!AM$5,district_codes,2,FALSE))</f>
        <v>#N/A</v>
      </c>
      <c r="D429" s="493">
        <f>+'402 - ENTREGA DE SEMENTE'!AC51</f>
        <v>0</v>
      </c>
      <c r="E429" s="494">
        <f>+'402 - ENTREGA DE SEMENTE'!J51</f>
        <v>0</v>
      </c>
      <c r="F429" s="495">
        <f>+'402 - ENTREGA DE SEMENTE'!L51</f>
        <v>0</v>
      </c>
      <c r="H429" s="494" t="str">
        <f>+delivery_events!D$6</f>
        <v>Sementes</v>
      </c>
      <c r="I429" s="494" t="e">
        <f>IFERROR(VLOOKUP('402 - ENTREGA DE SEMENTE'!AM$6,localidades,2,FALSE),VLOOKUP('402 - ENTREGA DE SEMENTE'!AM$5,district_codes,2,FALSE))</f>
        <v>#N/A</v>
      </c>
      <c r="J429" s="632">
        <f>+'402 - ENTREGA DE SEMENTE'!$AM$8</f>
        <v>0</v>
      </c>
      <c r="K429" s="494">
        <f>+'402 - ENTREGA DE SEMENTE'!N51</f>
        <v>0</v>
      </c>
      <c r="L429" s="494">
        <f>+'402 - ENTREGA DE SEMENTE'!P51</f>
        <v>0</v>
      </c>
      <c r="M429" s="495">
        <f>+'402 - ENTREGA DE SEMENTE'!W51</f>
        <v>0</v>
      </c>
      <c r="N429" s="495">
        <f>+'402 - ENTREGA DE SEMENTE'!AF51</f>
        <v>0</v>
      </c>
      <c r="V429" s="493" t="s">
        <v>2594</v>
      </c>
      <c r="Y429" s="494">
        <f>+'402 - ENTREGA DE SEMENTE'!$AM$3</f>
        <v>0</v>
      </c>
    </row>
    <row r="430" spans="1:25" hidden="1" x14ac:dyDescent="0.35">
      <c r="A430" s="493">
        <f>+'402 - ENTREGA DE SEMENTE'!B52</f>
        <v>0</v>
      </c>
      <c r="B430" s="493">
        <f>+'402 - ENTREGA DE SEMENTE'!F52</f>
        <v>0</v>
      </c>
      <c r="C430" s="496" t="e">
        <f>IFERROR(VLOOKUP('402 - ENTREGA DE SEMENTE'!AM$6,localidades,2,FALSE),VLOOKUP('402 - ENTREGA DE SEMENTE'!AM$5,district_codes,2,FALSE))</f>
        <v>#N/A</v>
      </c>
      <c r="D430" s="493">
        <f>+'402 - ENTREGA DE SEMENTE'!AC52</f>
        <v>0</v>
      </c>
      <c r="E430" s="494">
        <f>+'402 - ENTREGA DE SEMENTE'!J52</f>
        <v>0</v>
      </c>
      <c r="F430" s="495">
        <f>+'402 - ENTREGA DE SEMENTE'!L52</f>
        <v>0</v>
      </c>
      <c r="H430" s="494" t="str">
        <f>+delivery_events!D$6</f>
        <v>Sementes</v>
      </c>
      <c r="I430" s="494" t="e">
        <f>IFERROR(VLOOKUP('402 - ENTREGA DE SEMENTE'!AM$6,localidades,2,FALSE),VLOOKUP('402 - ENTREGA DE SEMENTE'!AM$5,district_codes,2,FALSE))</f>
        <v>#N/A</v>
      </c>
      <c r="J430" s="632">
        <f>+'402 - ENTREGA DE SEMENTE'!$AM$8</f>
        <v>0</v>
      </c>
      <c r="K430" s="494">
        <f>+'402 - ENTREGA DE SEMENTE'!N52</f>
        <v>0</v>
      </c>
      <c r="L430" s="494">
        <f>+'402 - ENTREGA DE SEMENTE'!P52</f>
        <v>0</v>
      </c>
      <c r="M430" s="495">
        <f>+'402 - ENTREGA DE SEMENTE'!W52</f>
        <v>0</v>
      </c>
      <c r="N430" s="495">
        <f>+'402 - ENTREGA DE SEMENTE'!AF52</f>
        <v>0</v>
      </c>
      <c r="V430" s="493" t="s">
        <v>2594</v>
      </c>
      <c r="Y430" s="494">
        <f>+'402 - ENTREGA DE SEMENTE'!$AM$3</f>
        <v>0</v>
      </c>
    </row>
    <row r="431" spans="1:25" hidden="1" x14ac:dyDescent="0.35">
      <c r="A431" s="493">
        <f>+'402 - ENTREGA DE SEMENTE'!B53</f>
        <v>0</v>
      </c>
      <c r="B431" s="493">
        <f>+'402 - ENTREGA DE SEMENTE'!F53</f>
        <v>0</v>
      </c>
      <c r="C431" s="496" t="e">
        <f>IFERROR(VLOOKUP('402 - ENTREGA DE SEMENTE'!AM$6,localidades,2,FALSE),VLOOKUP('402 - ENTREGA DE SEMENTE'!AM$5,district_codes,2,FALSE))</f>
        <v>#N/A</v>
      </c>
      <c r="D431" s="493">
        <f>+'402 - ENTREGA DE SEMENTE'!AC53</f>
        <v>0</v>
      </c>
      <c r="E431" s="494">
        <f>+'402 - ENTREGA DE SEMENTE'!J53</f>
        <v>0</v>
      </c>
      <c r="F431" s="495">
        <f>+'402 - ENTREGA DE SEMENTE'!L53</f>
        <v>0</v>
      </c>
      <c r="H431" s="494" t="str">
        <f>+delivery_events!D$6</f>
        <v>Sementes</v>
      </c>
      <c r="I431" s="494" t="e">
        <f>IFERROR(VLOOKUP('402 - ENTREGA DE SEMENTE'!AM$6,localidades,2,FALSE),VLOOKUP('402 - ENTREGA DE SEMENTE'!AM$5,district_codes,2,FALSE))</f>
        <v>#N/A</v>
      </c>
      <c r="J431" s="632">
        <f>+'402 - ENTREGA DE SEMENTE'!$AM$8</f>
        <v>0</v>
      </c>
      <c r="K431" s="494">
        <f>+'402 - ENTREGA DE SEMENTE'!N53</f>
        <v>0</v>
      </c>
      <c r="L431" s="494">
        <f>+'402 - ENTREGA DE SEMENTE'!P53</f>
        <v>0</v>
      </c>
      <c r="M431" s="495">
        <f>+'402 - ENTREGA DE SEMENTE'!W53</f>
        <v>0</v>
      </c>
      <c r="N431" s="495">
        <f>+'402 - ENTREGA DE SEMENTE'!AF53</f>
        <v>0</v>
      </c>
      <c r="V431" s="493" t="s">
        <v>2594</v>
      </c>
      <c r="Y431" s="494">
        <f>+'402 - ENTREGA DE SEMENTE'!$AM$3</f>
        <v>0</v>
      </c>
    </row>
    <row r="432" spans="1:25" hidden="1" x14ac:dyDescent="0.35">
      <c r="A432" s="493">
        <f>+'402 - ENTREGA DE SEMENTE'!B54</f>
        <v>0</v>
      </c>
      <c r="B432" s="493">
        <f>+'402 - ENTREGA DE SEMENTE'!F54</f>
        <v>0</v>
      </c>
      <c r="C432" s="496" t="e">
        <f>IFERROR(VLOOKUP('402 - ENTREGA DE SEMENTE'!AM$6,localidades,2,FALSE),VLOOKUP('402 - ENTREGA DE SEMENTE'!AM$5,district_codes,2,FALSE))</f>
        <v>#N/A</v>
      </c>
      <c r="D432" s="493">
        <f>+'402 - ENTREGA DE SEMENTE'!AC54</f>
        <v>0</v>
      </c>
      <c r="E432" s="494">
        <f>+'402 - ENTREGA DE SEMENTE'!J54</f>
        <v>0</v>
      </c>
      <c r="F432" s="495">
        <f>+'402 - ENTREGA DE SEMENTE'!L54</f>
        <v>0</v>
      </c>
      <c r="H432" s="494" t="str">
        <f>+delivery_events!D$6</f>
        <v>Sementes</v>
      </c>
      <c r="I432" s="494" t="e">
        <f>IFERROR(VLOOKUP('402 - ENTREGA DE SEMENTE'!AM$6,localidades,2,FALSE),VLOOKUP('402 - ENTREGA DE SEMENTE'!AM$5,district_codes,2,FALSE))</f>
        <v>#N/A</v>
      </c>
      <c r="J432" s="632">
        <f>+'402 - ENTREGA DE SEMENTE'!$AM$8</f>
        <v>0</v>
      </c>
      <c r="K432" s="494">
        <f>+'402 - ENTREGA DE SEMENTE'!N54</f>
        <v>0</v>
      </c>
      <c r="L432" s="494">
        <f>+'402 - ENTREGA DE SEMENTE'!P54</f>
        <v>0</v>
      </c>
      <c r="M432" s="495">
        <f>+'402 - ENTREGA DE SEMENTE'!W54</f>
        <v>0</v>
      </c>
      <c r="N432" s="495">
        <f>+'402 - ENTREGA DE SEMENTE'!AF54</f>
        <v>0</v>
      </c>
      <c r="V432" s="493" t="s">
        <v>2594</v>
      </c>
      <c r="Y432" s="494">
        <f>+'402 - ENTREGA DE SEMENTE'!$AM$3</f>
        <v>0</v>
      </c>
    </row>
    <row r="433" spans="1:25" hidden="1" x14ac:dyDescent="0.35">
      <c r="A433" s="493">
        <f>+'402 - ENTREGA DE SEMENTE'!B55</f>
        <v>0</v>
      </c>
      <c r="B433" s="493">
        <f>+'402 - ENTREGA DE SEMENTE'!F55</f>
        <v>0</v>
      </c>
      <c r="C433" s="496" t="e">
        <f>IFERROR(VLOOKUP('402 - ENTREGA DE SEMENTE'!AM$6,localidades,2,FALSE),VLOOKUP('402 - ENTREGA DE SEMENTE'!AM$5,district_codes,2,FALSE))</f>
        <v>#N/A</v>
      </c>
      <c r="D433" s="493">
        <f>+'402 - ENTREGA DE SEMENTE'!AC55</f>
        <v>0</v>
      </c>
      <c r="E433" s="494">
        <f>+'402 - ENTREGA DE SEMENTE'!J55</f>
        <v>0</v>
      </c>
      <c r="F433" s="495">
        <f>+'402 - ENTREGA DE SEMENTE'!L55</f>
        <v>0</v>
      </c>
      <c r="H433" s="494" t="str">
        <f>+delivery_events!D$6</f>
        <v>Sementes</v>
      </c>
      <c r="I433" s="494" t="e">
        <f>IFERROR(VLOOKUP('402 - ENTREGA DE SEMENTE'!AM$6,localidades,2,FALSE),VLOOKUP('402 - ENTREGA DE SEMENTE'!AM$5,district_codes,2,FALSE))</f>
        <v>#N/A</v>
      </c>
      <c r="J433" s="632">
        <f>+'402 - ENTREGA DE SEMENTE'!$AM$8</f>
        <v>0</v>
      </c>
      <c r="K433" s="494">
        <f>+'402 - ENTREGA DE SEMENTE'!N55</f>
        <v>0</v>
      </c>
      <c r="L433" s="494">
        <f>+'402 - ENTREGA DE SEMENTE'!P55</f>
        <v>0</v>
      </c>
      <c r="M433" s="495">
        <f>+'402 - ENTREGA DE SEMENTE'!W55</f>
        <v>0</v>
      </c>
      <c r="N433" s="495">
        <f>+'402 - ENTREGA DE SEMENTE'!AF55</f>
        <v>0</v>
      </c>
      <c r="V433" s="493" t="s">
        <v>2594</v>
      </c>
      <c r="Y433" s="494">
        <f>+'402 - ENTREGA DE SEMENTE'!$AM$3</f>
        <v>0</v>
      </c>
    </row>
    <row r="434" spans="1:25" hidden="1" x14ac:dyDescent="0.35">
      <c r="A434" s="493">
        <f>+'402 - ENTREGA DE SEMENTE'!B56</f>
        <v>0</v>
      </c>
      <c r="B434" s="493">
        <f>+'402 - ENTREGA DE SEMENTE'!F56</f>
        <v>0</v>
      </c>
      <c r="C434" s="496" t="e">
        <f>IFERROR(VLOOKUP('402 - ENTREGA DE SEMENTE'!AM$6,localidades,2,FALSE),VLOOKUP('402 - ENTREGA DE SEMENTE'!AM$5,district_codes,2,FALSE))</f>
        <v>#N/A</v>
      </c>
      <c r="D434" s="493">
        <f>+'402 - ENTREGA DE SEMENTE'!AC56</f>
        <v>0</v>
      </c>
      <c r="E434" s="494">
        <f>+'402 - ENTREGA DE SEMENTE'!J56</f>
        <v>0</v>
      </c>
      <c r="F434" s="495">
        <f>+'402 - ENTREGA DE SEMENTE'!L56</f>
        <v>0</v>
      </c>
      <c r="H434" s="494" t="str">
        <f>+delivery_events!D$6</f>
        <v>Sementes</v>
      </c>
      <c r="I434" s="494" t="e">
        <f>IFERROR(VLOOKUP('402 - ENTREGA DE SEMENTE'!AM$6,localidades,2,FALSE),VLOOKUP('402 - ENTREGA DE SEMENTE'!AM$5,district_codes,2,FALSE))</f>
        <v>#N/A</v>
      </c>
      <c r="J434" s="632">
        <f>+'402 - ENTREGA DE SEMENTE'!$AM$8</f>
        <v>0</v>
      </c>
      <c r="K434" s="494">
        <f>+'402 - ENTREGA DE SEMENTE'!N56</f>
        <v>0</v>
      </c>
      <c r="L434" s="494">
        <f>+'402 - ENTREGA DE SEMENTE'!P56</f>
        <v>0</v>
      </c>
      <c r="M434" s="495">
        <f>+'402 - ENTREGA DE SEMENTE'!W56</f>
        <v>0</v>
      </c>
      <c r="N434" s="495">
        <f>+'402 - ENTREGA DE SEMENTE'!AF56</f>
        <v>0</v>
      </c>
      <c r="V434" s="493" t="s">
        <v>2594</v>
      </c>
      <c r="Y434" s="494">
        <f>+'402 - ENTREGA DE SEMENTE'!$AM$3</f>
        <v>0</v>
      </c>
    </row>
    <row r="435" spans="1:25" hidden="1" x14ac:dyDescent="0.35">
      <c r="A435" s="493">
        <f>+'402 - ENTREGA DE SEMENTE'!B57</f>
        <v>0</v>
      </c>
      <c r="B435" s="493">
        <f>+'402 - ENTREGA DE SEMENTE'!F57</f>
        <v>0</v>
      </c>
      <c r="C435" s="496" t="e">
        <f>IFERROR(VLOOKUP('402 - ENTREGA DE SEMENTE'!AM$6,localidades,2,FALSE),VLOOKUP('402 - ENTREGA DE SEMENTE'!AM$5,district_codes,2,FALSE))</f>
        <v>#N/A</v>
      </c>
      <c r="D435" s="493">
        <f>+'402 - ENTREGA DE SEMENTE'!AC57</f>
        <v>0</v>
      </c>
      <c r="E435" s="494">
        <f>+'402 - ENTREGA DE SEMENTE'!J57</f>
        <v>0</v>
      </c>
      <c r="F435" s="495">
        <f>+'402 - ENTREGA DE SEMENTE'!L57</f>
        <v>0</v>
      </c>
      <c r="H435" s="494" t="str">
        <f>+delivery_events!D$6</f>
        <v>Sementes</v>
      </c>
      <c r="I435" s="494" t="e">
        <f>IFERROR(VLOOKUP('402 - ENTREGA DE SEMENTE'!AM$6,localidades,2,FALSE),VLOOKUP('402 - ENTREGA DE SEMENTE'!AM$5,district_codes,2,FALSE))</f>
        <v>#N/A</v>
      </c>
      <c r="J435" s="632">
        <f>+'402 - ENTREGA DE SEMENTE'!$AM$8</f>
        <v>0</v>
      </c>
      <c r="K435" s="494">
        <f>+'402 - ENTREGA DE SEMENTE'!N57</f>
        <v>0</v>
      </c>
      <c r="L435" s="494">
        <f>+'402 - ENTREGA DE SEMENTE'!P57</f>
        <v>0</v>
      </c>
      <c r="M435" s="495">
        <f>+'402 - ENTREGA DE SEMENTE'!W57</f>
        <v>0</v>
      </c>
      <c r="N435" s="495">
        <f>+'402 - ENTREGA DE SEMENTE'!AF57</f>
        <v>0</v>
      </c>
      <c r="V435" s="493" t="s">
        <v>2594</v>
      </c>
      <c r="Y435" s="494">
        <f>+'402 - ENTREGA DE SEMENTE'!$AM$3</f>
        <v>0</v>
      </c>
    </row>
    <row r="436" spans="1:25" hidden="1" x14ac:dyDescent="0.35">
      <c r="A436" s="493">
        <f>+'402 - ENTREGA DE SEMENTE'!B58</f>
        <v>0</v>
      </c>
      <c r="B436" s="493">
        <f>+'402 - ENTREGA DE SEMENTE'!F58</f>
        <v>0</v>
      </c>
      <c r="C436" s="496" t="e">
        <f>IFERROR(VLOOKUP('402 - ENTREGA DE SEMENTE'!AM$6,localidades,2,FALSE),VLOOKUP('402 - ENTREGA DE SEMENTE'!AM$5,district_codes,2,FALSE))</f>
        <v>#N/A</v>
      </c>
      <c r="D436" s="493">
        <f>+'402 - ENTREGA DE SEMENTE'!AC58</f>
        <v>0</v>
      </c>
      <c r="E436" s="494">
        <f>+'402 - ENTREGA DE SEMENTE'!J58</f>
        <v>0</v>
      </c>
      <c r="F436" s="495">
        <f>+'402 - ENTREGA DE SEMENTE'!L58</f>
        <v>0</v>
      </c>
      <c r="H436" s="494" t="str">
        <f>+delivery_events!D$6</f>
        <v>Sementes</v>
      </c>
      <c r="I436" s="494" t="e">
        <f>IFERROR(VLOOKUP('402 - ENTREGA DE SEMENTE'!AM$6,localidades,2,FALSE),VLOOKUP('402 - ENTREGA DE SEMENTE'!AM$5,district_codes,2,FALSE))</f>
        <v>#N/A</v>
      </c>
      <c r="J436" s="632">
        <f>+'402 - ENTREGA DE SEMENTE'!$AM$8</f>
        <v>0</v>
      </c>
      <c r="K436" s="494">
        <f>+'402 - ENTREGA DE SEMENTE'!N58</f>
        <v>0</v>
      </c>
      <c r="L436" s="494">
        <f>+'402 - ENTREGA DE SEMENTE'!P58</f>
        <v>0</v>
      </c>
      <c r="M436" s="495">
        <f>+'402 - ENTREGA DE SEMENTE'!W58</f>
        <v>0</v>
      </c>
      <c r="N436" s="495">
        <f>+'402 - ENTREGA DE SEMENTE'!AF58</f>
        <v>0</v>
      </c>
      <c r="V436" s="493" t="s">
        <v>2594</v>
      </c>
      <c r="Y436" s="494">
        <f>+'402 - ENTREGA DE SEMENTE'!$AM$3</f>
        <v>0</v>
      </c>
    </row>
    <row r="437" spans="1:25" hidden="1" x14ac:dyDescent="0.35">
      <c r="A437" s="493">
        <f>+'402 - ENTREGA DE SEMENTE'!B59</f>
        <v>0</v>
      </c>
      <c r="B437" s="493">
        <f>+'402 - ENTREGA DE SEMENTE'!F59</f>
        <v>0</v>
      </c>
      <c r="C437" s="496" t="e">
        <f>IFERROR(VLOOKUP('402 - ENTREGA DE SEMENTE'!AM$6,localidades,2,FALSE),VLOOKUP('402 - ENTREGA DE SEMENTE'!AM$5,district_codes,2,FALSE))</f>
        <v>#N/A</v>
      </c>
      <c r="D437" s="493">
        <f>+'402 - ENTREGA DE SEMENTE'!AC59</f>
        <v>0</v>
      </c>
      <c r="E437" s="494">
        <f>+'402 - ENTREGA DE SEMENTE'!J59</f>
        <v>0</v>
      </c>
      <c r="F437" s="495">
        <f>+'402 - ENTREGA DE SEMENTE'!L59</f>
        <v>0</v>
      </c>
      <c r="H437" s="494" t="str">
        <f>+delivery_events!D$6</f>
        <v>Sementes</v>
      </c>
      <c r="I437" s="494" t="e">
        <f>IFERROR(VLOOKUP('402 - ENTREGA DE SEMENTE'!AM$6,localidades,2,FALSE),VLOOKUP('402 - ENTREGA DE SEMENTE'!AM$5,district_codes,2,FALSE))</f>
        <v>#N/A</v>
      </c>
      <c r="J437" s="632">
        <f>+'402 - ENTREGA DE SEMENTE'!$AM$8</f>
        <v>0</v>
      </c>
      <c r="K437" s="494">
        <f>+'402 - ENTREGA DE SEMENTE'!N59</f>
        <v>0</v>
      </c>
      <c r="L437" s="494">
        <f>+'402 - ENTREGA DE SEMENTE'!P59</f>
        <v>0</v>
      </c>
      <c r="M437" s="495">
        <f>+'402 - ENTREGA DE SEMENTE'!W59</f>
        <v>0</v>
      </c>
      <c r="N437" s="495">
        <f>+'402 - ENTREGA DE SEMENTE'!AF59</f>
        <v>0</v>
      </c>
      <c r="V437" s="493" t="s">
        <v>2594</v>
      </c>
      <c r="Y437" s="494">
        <f>+'402 - ENTREGA DE SEMENTE'!$AM$3</f>
        <v>0</v>
      </c>
    </row>
    <row r="438" spans="1:25" hidden="1" x14ac:dyDescent="0.35">
      <c r="A438" s="493">
        <f>+'402 - ENTREGA DE SEMENTE'!B60</f>
        <v>0</v>
      </c>
      <c r="B438" s="493">
        <f>+'402 - ENTREGA DE SEMENTE'!F60</f>
        <v>0</v>
      </c>
      <c r="C438" s="496" t="e">
        <f>IFERROR(VLOOKUP('402 - ENTREGA DE SEMENTE'!AM$6,localidades,2,FALSE),VLOOKUP('402 - ENTREGA DE SEMENTE'!AM$5,district_codes,2,FALSE))</f>
        <v>#N/A</v>
      </c>
      <c r="D438" s="493">
        <f>+'402 - ENTREGA DE SEMENTE'!AC60</f>
        <v>0</v>
      </c>
      <c r="E438" s="494">
        <f>+'402 - ENTREGA DE SEMENTE'!J60</f>
        <v>0</v>
      </c>
      <c r="F438" s="495">
        <f>+'402 - ENTREGA DE SEMENTE'!L60</f>
        <v>0</v>
      </c>
      <c r="H438" s="494" t="str">
        <f>+delivery_events!D$6</f>
        <v>Sementes</v>
      </c>
      <c r="I438" s="494" t="e">
        <f>IFERROR(VLOOKUP('402 - ENTREGA DE SEMENTE'!AM$6,localidades,2,FALSE),VLOOKUP('402 - ENTREGA DE SEMENTE'!AM$5,district_codes,2,FALSE))</f>
        <v>#N/A</v>
      </c>
      <c r="J438" s="632">
        <f>+'402 - ENTREGA DE SEMENTE'!$AM$8</f>
        <v>0</v>
      </c>
      <c r="K438" s="494">
        <f>+'402 - ENTREGA DE SEMENTE'!N60</f>
        <v>0</v>
      </c>
      <c r="L438" s="494">
        <f>+'402 - ENTREGA DE SEMENTE'!P60</f>
        <v>0</v>
      </c>
      <c r="M438" s="495">
        <f>+'402 - ENTREGA DE SEMENTE'!W60</f>
        <v>0</v>
      </c>
      <c r="N438" s="495">
        <f>+'402 - ENTREGA DE SEMENTE'!AF60</f>
        <v>0</v>
      </c>
      <c r="V438" s="493" t="s">
        <v>2594</v>
      </c>
      <c r="Y438" s="494">
        <f>+'402 - ENTREGA DE SEMENTE'!$AM$3</f>
        <v>0</v>
      </c>
    </row>
    <row r="439" spans="1:25" hidden="1" x14ac:dyDescent="0.35">
      <c r="A439" s="493">
        <f>+'402 - ENTREGA DE SEMENTE'!B61</f>
        <v>0</v>
      </c>
      <c r="B439" s="493">
        <f>+'402 - ENTREGA DE SEMENTE'!F61</f>
        <v>0</v>
      </c>
      <c r="C439" s="496" t="e">
        <f>IFERROR(VLOOKUP('402 - ENTREGA DE SEMENTE'!AM$6,localidades,2,FALSE),VLOOKUP('402 - ENTREGA DE SEMENTE'!AM$5,district_codes,2,FALSE))</f>
        <v>#N/A</v>
      </c>
      <c r="D439" s="493">
        <f>+'402 - ENTREGA DE SEMENTE'!AC61</f>
        <v>0</v>
      </c>
      <c r="E439" s="494">
        <f>+'402 - ENTREGA DE SEMENTE'!J61</f>
        <v>0</v>
      </c>
      <c r="F439" s="495">
        <f>+'402 - ENTREGA DE SEMENTE'!L61</f>
        <v>0</v>
      </c>
      <c r="H439" s="494" t="str">
        <f>+delivery_events!D$6</f>
        <v>Sementes</v>
      </c>
      <c r="I439" s="494" t="e">
        <f>IFERROR(VLOOKUP('402 - ENTREGA DE SEMENTE'!AM$6,localidades,2,FALSE),VLOOKUP('402 - ENTREGA DE SEMENTE'!AM$5,district_codes,2,FALSE))</f>
        <v>#N/A</v>
      </c>
      <c r="J439" s="632">
        <f>+'402 - ENTREGA DE SEMENTE'!$AM$8</f>
        <v>0</v>
      </c>
      <c r="K439" s="494">
        <f>+'402 - ENTREGA DE SEMENTE'!N61</f>
        <v>0</v>
      </c>
      <c r="L439" s="494">
        <f>+'402 - ENTREGA DE SEMENTE'!P61</f>
        <v>0</v>
      </c>
      <c r="M439" s="495">
        <f>+'402 - ENTREGA DE SEMENTE'!W61</f>
        <v>0</v>
      </c>
      <c r="N439" s="495">
        <f>+'402 - ENTREGA DE SEMENTE'!AF61</f>
        <v>0</v>
      </c>
      <c r="V439" s="493" t="s">
        <v>2594</v>
      </c>
      <c r="Y439" s="494">
        <f>+'402 - ENTREGA DE SEMENTE'!$AM$3</f>
        <v>0</v>
      </c>
    </row>
    <row r="440" spans="1:25" hidden="1" x14ac:dyDescent="0.35">
      <c r="A440" s="493">
        <f>+'402 - ENTREGA DE SEMENTE'!B62</f>
        <v>0</v>
      </c>
      <c r="B440" s="493">
        <f>+'402 - ENTREGA DE SEMENTE'!F62</f>
        <v>0</v>
      </c>
      <c r="C440" s="496" t="e">
        <f>IFERROR(VLOOKUP('402 - ENTREGA DE SEMENTE'!AM$6,localidades,2,FALSE),VLOOKUP('402 - ENTREGA DE SEMENTE'!AM$5,district_codes,2,FALSE))</f>
        <v>#N/A</v>
      </c>
      <c r="D440" s="493">
        <f>+'402 - ENTREGA DE SEMENTE'!AC62</f>
        <v>0</v>
      </c>
      <c r="E440" s="494">
        <f>+'402 - ENTREGA DE SEMENTE'!J62</f>
        <v>0</v>
      </c>
      <c r="F440" s="495">
        <f>+'402 - ENTREGA DE SEMENTE'!L62</f>
        <v>0</v>
      </c>
      <c r="H440" s="494" t="str">
        <f>+delivery_events!D$6</f>
        <v>Sementes</v>
      </c>
      <c r="I440" s="494" t="e">
        <f>IFERROR(VLOOKUP('402 - ENTREGA DE SEMENTE'!AM$6,localidades,2,FALSE),VLOOKUP('402 - ENTREGA DE SEMENTE'!AM$5,district_codes,2,FALSE))</f>
        <v>#N/A</v>
      </c>
      <c r="J440" s="632">
        <f>+'402 - ENTREGA DE SEMENTE'!$AM$8</f>
        <v>0</v>
      </c>
      <c r="K440" s="494">
        <f>+'402 - ENTREGA DE SEMENTE'!N62</f>
        <v>0</v>
      </c>
      <c r="L440" s="494">
        <f>+'402 - ENTREGA DE SEMENTE'!P62</f>
        <v>0</v>
      </c>
      <c r="M440" s="495">
        <f>+'402 - ENTREGA DE SEMENTE'!W62</f>
        <v>0</v>
      </c>
      <c r="N440" s="495">
        <f>+'402 - ENTREGA DE SEMENTE'!AF62</f>
        <v>0</v>
      </c>
      <c r="V440" s="493" t="s">
        <v>2594</v>
      </c>
      <c r="Y440" s="494">
        <f>+'402 - ENTREGA DE SEMENTE'!$AM$3</f>
        <v>0</v>
      </c>
    </row>
    <row r="441" spans="1:25" hidden="1" x14ac:dyDescent="0.35">
      <c r="A441" s="493">
        <f>+'402 - ENTREGA DE SEMENTE'!B63</f>
        <v>0</v>
      </c>
      <c r="B441" s="493">
        <f>+'402 - ENTREGA DE SEMENTE'!F63</f>
        <v>0</v>
      </c>
      <c r="C441" s="496" t="e">
        <f>IFERROR(VLOOKUP('402 - ENTREGA DE SEMENTE'!AM$6,localidades,2,FALSE),VLOOKUP('402 - ENTREGA DE SEMENTE'!AM$5,district_codes,2,FALSE))</f>
        <v>#N/A</v>
      </c>
      <c r="D441" s="493">
        <f>+'402 - ENTREGA DE SEMENTE'!AC63</f>
        <v>0</v>
      </c>
      <c r="E441" s="494">
        <f>+'402 - ENTREGA DE SEMENTE'!J63</f>
        <v>0</v>
      </c>
      <c r="F441" s="495">
        <f>+'402 - ENTREGA DE SEMENTE'!L63</f>
        <v>0</v>
      </c>
      <c r="H441" s="494" t="str">
        <f>+delivery_events!D$6</f>
        <v>Sementes</v>
      </c>
      <c r="I441" s="494" t="e">
        <f>IFERROR(VLOOKUP('402 - ENTREGA DE SEMENTE'!AM$6,localidades,2,FALSE),VLOOKUP('402 - ENTREGA DE SEMENTE'!AM$5,district_codes,2,FALSE))</f>
        <v>#N/A</v>
      </c>
      <c r="J441" s="632">
        <f>+'402 - ENTREGA DE SEMENTE'!$AM$8</f>
        <v>0</v>
      </c>
      <c r="K441" s="494">
        <f>+'402 - ENTREGA DE SEMENTE'!N63</f>
        <v>0</v>
      </c>
      <c r="L441" s="494">
        <f>+'402 - ENTREGA DE SEMENTE'!P63</f>
        <v>0</v>
      </c>
      <c r="M441" s="495">
        <f>+'402 - ENTREGA DE SEMENTE'!W63</f>
        <v>0</v>
      </c>
      <c r="N441" s="495">
        <f>+'402 - ENTREGA DE SEMENTE'!AF63</f>
        <v>0</v>
      </c>
      <c r="V441" s="493" t="s">
        <v>2594</v>
      </c>
      <c r="Y441" s="494">
        <f>+'402 - ENTREGA DE SEMENTE'!$AM$3</f>
        <v>0</v>
      </c>
    </row>
    <row r="442" spans="1:25" hidden="1" x14ac:dyDescent="0.35">
      <c r="A442" s="493">
        <f>+'402 - ENTREGA DE SEMENTE'!B64</f>
        <v>0</v>
      </c>
      <c r="B442" s="493">
        <f>+'402 - ENTREGA DE SEMENTE'!F64</f>
        <v>0</v>
      </c>
      <c r="C442" s="496" t="e">
        <f>IFERROR(VLOOKUP('402 - ENTREGA DE SEMENTE'!AM$6,localidades,2,FALSE),VLOOKUP('402 - ENTREGA DE SEMENTE'!AM$5,district_codes,2,FALSE))</f>
        <v>#N/A</v>
      </c>
      <c r="D442" s="493">
        <f>+'402 - ENTREGA DE SEMENTE'!AC64</f>
        <v>0</v>
      </c>
      <c r="E442" s="494">
        <f>+'402 - ENTREGA DE SEMENTE'!J64</f>
        <v>0</v>
      </c>
      <c r="F442" s="495">
        <f>+'402 - ENTREGA DE SEMENTE'!L64</f>
        <v>0</v>
      </c>
      <c r="H442" s="494" t="str">
        <f>+delivery_events!D$6</f>
        <v>Sementes</v>
      </c>
      <c r="I442" s="494" t="e">
        <f>IFERROR(VLOOKUP('402 - ENTREGA DE SEMENTE'!AM$6,localidades,2,FALSE),VLOOKUP('402 - ENTREGA DE SEMENTE'!AM$5,district_codes,2,FALSE))</f>
        <v>#N/A</v>
      </c>
      <c r="J442" s="632">
        <f>+'402 - ENTREGA DE SEMENTE'!$AM$8</f>
        <v>0</v>
      </c>
      <c r="K442" s="494">
        <f>+'402 - ENTREGA DE SEMENTE'!N64</f>
        <v>0</v>
      </c>
      <c r="L442" s="494">
        <f>+'402 - ENTREGA DE SEMENTE'!P64</f>
        <v>0</v>
      </c>
      <c r="M442" s="495">
        <f>+'402 - ENTREGA DE SEMENTE'!W64</f>
        <v>0</v>
      </c>
      <c r="N442" s="495">
        <f>+'402 - ENTREGA DE SEMENTE'!AF64</f>
        <v>0</v>
      </c>
      <c r="V442" s="493" t="s">
        <v>2594</v>
      </c>
      <c r="Y442" s="494">
        <f>+'402 - ENTREGA DE SEMENTE'!$AM$3</f>
        <v>0</v>
      </c>
    </row>
    <row r="443" spans="1:25" hidden="1" x14ac:dyDescent="0.35">
      <c r="A443" s="493">
        <f>+'402 - ENTREGA DE SEMENTE'!B65</f>
        <v>0</v>
      </c>
      <c r="B443" s="493">
        <f>+'402 - ENTREGA DE SEMENTE'!F65</f>
        <v>0</v>
      </c>
      <c r="C443" s="496" t="e">
        <f>IFERROR(VLOOKUP('402 - ENTREGA DE SEMENTE'!AM$6,localidades,2,FALSE),VLOOKUP('402 - ENTREGA DE SEMENTE'!AM$5,district_codes,2,FALSE))</f>
        <v>#N/A</v>
      </c>
      <c r="D443" s="493">
        <f>+'402 - ENTREGA DE SEMENTE'!AC65</f>
        <v>0</v>
      </c>
      <c r="E443" s="494">
        <f>+'402 - ENTREGA DE SEMENTE'!J65</f>
        <v>0</v>
      </c>
      <c r="F443" s="495">
        <f>+'402 - ENTREGA DE SEMENTE'!L65</f>
        <v>0</v>
      </c>
      <c r="H443" s="494" t="str">
        <f>+delivery_events!D$6</f>
        <v>Sementes</v>
      </c>
      <c r="I443" s="494" t="e">
        <f>IFERROR(VLOOKUP('402 - ENTREGA DE SEMENTE'!AM$6,localidades,2,FALSE),VLOOKUP('402 - ENTREGA DE SEMENTE'!AM$5,district_codes,2,FALSE))</f>
        <v>#N/A</v>
      </c>
      <c r="J443" s="632">
        <f>+'402 - ENTREGA DE SEMENTE'!$AM$8</f>
        <v>0</v>
      </c>
      <c r="K443" s="494">
        <f>+'402 - ENTREGA DE SEMENTE'!N65</f>
        <v>0</v>
      </c>
      <c r="L443" s="494">
        <f>+'402 - ENTREGA DE SEMENTE'!P65</f>
        <v>0</v>
      </c>
      <c r="M443" s="495">
        <f>+'402 - ENTREGA DE SEMENTE'!W65</f>
        <v>0</v>
      </c>
      <c r="N443" s="495">
        <f>+'402 - ENTREGA DE SEMENTE'!AF65</f>
        <v>0</v>
      </c>
      <c r="V443" s="493" t="s">
        <v>2594</v>
      </c>
      <c r="Y443" s="494">
        <f>+'402 - ENTREGA DE SEMENTE'!$AM$3</f>
        <v>0</v>
      </c>
    </row>
    <row r="444" spans="1:25" hidden="1" x14ac:dyDescent="0.35">
      <c r="A444" s="493">
        <f>+'402 - ENTREGA DE SEMENTE'!B66</f>
        <v>0</v>
      </c>
      <c r="B444" s="493">
        <f>+'402 - ENTREGA DE SEMENTE'!F66</f>
        <v>0</v>
      </c>
      <c r="C444" s="496" t="e">
        <f>IFERROR(VLOOKUP('402 - ENTREGA DE SEMENTE'!AM$6,localidades,2,FALSE),VLOOKUP('402 - ENTREGA DE SEMENTE'!AM$5,district_codes,2,FALSE))</f>
        <v>#N/A</v>
      </c>
      <c r="D444" s="493">
        <f>+'402 - ENTREGA DE SEMENTE'!AC66</f>
        <v>0</v>
      </c>
      <c r="E444" s="494">
        <f>+'402 - ENTREGA DE SEMENTE'!J66</f>
        <v>0</v>
      </c>
      <c r="F444" s="495">
        <f>+'402 - ENTREGA DE SEMENTE'!L66</f>
        <v>0</v>
      </c>
      <c r="H444" s="494" t="str">
        <f>+delivery_events!D$6</f>
        <v>Sementes</v>
      </c>
      <c r="I444" s="494" t="e">
        <f>IFERROR(VLOOKUP('402 - ENTREGA DE SEMENTE'!AM$6,localidades,2,FALSE),VLOOKUP('402 - ENTREGA DE SEMENTE'!AM$5,district_codes,2,FALSE))</f>
        <v>#N/A</v>
      </c>
      <c r="J444" s="632">
        <f>+'402 - ENTREGA DE SEMENTE'!$AM$8</f>
        <v>0</v>
      </c>
      <c r="K444" s="494">
        <f>+'402 - ENTREGA DE SEMENTE'!N66</f>
        <v>0</v>
      </c>
      <c r="L444" s="494">
        <f>+'402 - ENTREGA DE SEMENTE'!P66</f>
        <v>0</v>
      </c>
      <c r="M444" s="495">
        <f>+'402 - ENTREGA DE SEMENTE'!W66</f>
        <v>0</v>
      </c>
      <c r="N444" s="495">
        <f>+'402 - ENTREGA DE SEMENTE'!AF66</f>
        <v>0</v>
      </c>
      <c r="V444" s="493" t="s">
        <v>2594</v>
      </c>
      <c r="Y444" s="494">
        <f>+'402 - ENTREGA DE SEMENTE'!$AM$3</f>
        <v>0</v>
      </c>
    </row>
    <row r="445" spans="1:25" hidden="1" x14ac:dyDescent="0.35">
      <c r="A445" s="493">
        <f>+'402 - ENTREGA DE SEMENTE'!B67</f>
        <v>0</v>
      </c>
      <c r="B445" s="493">
        <f>+'402 - ENTREGA DE SEMENTE'!F67</f>
        <v>0</v>
      </c>
      <c r="C445" s="496" t="e">
        <f>IFERROR(VLOOKUP('402 - ENTREGA DE SEMENTE'!AM$6,localidades,2,FALSE),VLOOKUP('402 - ENTREGA DE SEMENTE'!AM$5,district_codes,2,FALSE))</f>
        <v>#N/A</v>
      </c>
      <c r="D445" s="493">
        <f>+'402 - ENTREGA DE SEMENTE'!AC67</f>
        <v>0</v>
      </c>
      <c r="E445" s="494">
        <f>+'402 - ENTREGA DE SEMENTE'!J67</f>
        <v>0</v>
      </c>
      <c r="F445" s="495">
        <f>+'402 - ENTREGA DE SEMENTE'!L67</f>
        <v>0</v>
      </c>
      <c r="H445" s="494" t="str">
        <f>+delivery_events!D$6</f>
        <v>Sementes</v>
      </c>
      <c r="I445" s="494" t="e">
        <f>IFERROR(VLOOKUP('402 - ENTREGA DE SEMENTE'!AM$6,localidades,2,FALSE),VLOOKUP('402 - ENTREGA DE SEMENTE'!AM$5,district_codes,2,FALSE))</f>
        <v>#N/A</v>
      </c>
      <c r="J445" s="632">
        <f>+'402 - ENTREGA DE SEMENTE'!$AM$8</f>
        <v>0</v>
      </c>
      <c r="K445" s="494">
        <f>+'402 - ENTREGA DE SEMENTE'!N67</f>
        <v>0</v>
      </c>
      <c r="L445" s="494">
        <f>+'402 - ENTREGA DE SEMENTE'!P67</f>
        <v>0</v>
      </c>
      <c r="M445" s="495">
        <f>+'402 - ENTREGA DE SEMENTE'!W67</f>
        <v>0</v>
      </c>
      <c r="N445" s="495">
        <f>+'402 - ENTREGA DE SEMENTE'!AF67</f>
        <v>0</v>
      </c>
      <c r="V445" s="493" t="s">
        <v>2594</v>
      </c>
      <c r="Y445" s="494">
        <f>+'402 - ENTREGA DE SEMENTE'!$AM$3</f>
        <v>0</v>
      </c>
    </row>
    <row r="446" spans="1:25" hidden="1" x14ac:dyDescent="0.35">
      <c r="A446" s="493">
        <f>+'402 - ENTREGA DE SEMENTE'!B68</f>
        <v>0</v>
      </c>
      <c r="B446" s="493">
        <f>+'402 - ENTREGA DE SEMENTE'!F68</f>
        <v>0</v>
      </c>
      <c r="C446" s="496" t="e">
        <f>IFERROR(VLOOKUP('402 - ENTREGA DE SEMENTE'!AM$6,localidades,2,FALSE),VLOOKUP('402 - ENTREGA DE SEMENTE'!AM$5,district_codes,2,FALSE))</f>
        <v>#N/A</v>
      </c>
      <c r="D446" s="493">
        <f>+'402 - ENTREGA DE SEMENTE'!AC68</f>
        <v>0</v>
      </c>
      <c r="E446" s="494">
        <f>+'402 - ENTREGA DE SEMENTE'!J68</f>
        <v>0</v>
      </c>
      <c r="F446" s="495">
        <f>+'402 - ENTREGA DE SEMENTE'!L68</f>
        <v>0</v>
      </c>
      <c r="H446" s="494" t="str">
        <f>+delivery_events!D$6</f>
        <v>Sementes</v>
      </c>
      <c r="I446" s="494" t="e">
        <f>IFERROR(VLOOKUP('402 - ENTREGA DE SEMENTE'!AM$6,localidades,2,FALSE),VLOOKUP('402 - ENTREGA DE SEMENTE'!AM$5,district_codes,2,FALSE))</f>
        <v>#N/A</v>
      </c>
      <c r="J446" s="632">
        <f>+'402 - ENTREGA DE SEMENTE'!$AM$8</f>
        <v>0</v>
      </c>
      <c r="K446" s="494">
        <f>+'402 - ENTREGA DE SEMENTE'!N68</f>
        <v>0</v>
      </c>
      <c r="L446" s="494">
        <f>+'402 - ENTREGA DE SEMENTE'!P68</f>
        <v>0</v>
      </c>
      <c r="M446" s="495">
        <f>+'402 - ENTREGA DE SEMENTE'!W68</f>
        <v>0</v>
      </c>
      <c r="N446" s="495">
        <f>+'402 - ENTREGA DE SEMENTE'!AF68</f>
        <v>0</v>
      </c>
      <c r="V446" s="493" t="s">
        <v>2594</v>
      </c>
      <c r="Y446" s="494">
        <f>+'402 - ENTREGA DE SEMENTE'!$AM$3</f>
        <v>0</v>
      </c>
    </row>
    <row r="447" spans="1:25" hidden="1" x14ac:dyDescent="0.35">
      <c r="A447" s="493">
        <f>+'402 - ENTREGA DE SEMENTE'!B69</f>
        <v>0</v>
      </c>
      <c r="B447" s="493">
        <f>+'402 - ENTREGA DE SEMENTE'!F69</f>
        <v>0</v>
      </c>
      <c r="C447" s="496" t="e">
        <f>IFERROR(VLOOKUP('402 - ENTREGA DE SEMENTE'!AM$6,localidades,2,FALSE),VLOOKUP('402 - ENTREGA DE SEMENTE'!AM$5,district_codes,2,FALSE))</f>
        <v>#N/A</v>
      </c>
      <c r="D447" s="493">
        <f>+'402 - ENTREGA DE SEMENTE'!AC69</f>
        <v>0</v>
      </c>
      <c r="E447" s="494">
        <f>+'402 - ENTREGA DE SEMENTE'!J69</f>
        <v>0</v>
      </c>
      <c r="F447" s="495">
        <f>+'402 - ENTREGA DE SEMENTE'!L69</f>
        <v>0</v>
      </c>
      <c r="H447" s="494" t="str">
        <f>+delivery_events!D$6</f>
        <v>Sementes</v>
      </c>
      <c r="I447" s="494" t="e">
        <f>IFERROR(VLOOKUP('402 - ENTREGA DE SEMENTE'!AM$6,localidades,2,FALSE),VLOOKUP('402 - ENTREGA DE SEMENTE'!AM$5,district_codes,2,FALSE))</f>
        <v>#N/A</v>
      </c>
      <c r="J447" s="632">
        <f>+'402 - ENTREGA DE SEMENTE'!$AM$8</f>
        <v>0</v>
      </c>
      <c r="K447" s="494">
        <f>+'402 - ENTREGA DE SEMENTE'!N69</f>
        <v>0</v>
      </c>
      <c r="L447" s="494">
        <f>+'402 - ENTREGA DE SEMENTE'!P69</f>
        <v>0</v>
      </c>
      <c r="M447" s="495">
        <f>+'402 - ENTREGA DE SEMENTE'!W69</f>
        <v>0</v>
      </c>
      <c r="N447" s="495">
        <f>+'402 - ENTREGA DE SEMENTE'!AF69</f>
        <v>0</v>
      </c>
      <c r="V447" s="493" t="s">
        <v>2594</v>
      </c>
      <c r="Y447" s="494">
        <f>+'402 - ENTREGA DE SEMENTE'!$AM$3</f>
        <v>0</v>
      </c>
    </row>
    <row r="448" spans="1:25" hidden="1" x14ac:dyDescent="0.35">
      <c r="A448" s="493">
        <f>+'402 - ENTREGA DE SEMENTE'!B70</f>
        <v>0</v>
      </c>
      <c r="B448" s="493">
        <f>+'402 - ENTREGA DE SEMENTE'!F70</f>
        <v>0</v>
      </c>
      <c r="C448" s="496" t="e">
        <f>IFERROR(VLOOKUP('402 - ENTREGA DE SEMENTE'!AM$6,localidades,2,FALSE),VLOOKUP('402 - ENTREGA DE SEMENTE'!AM$5,district_codes,2,FALSE))</f>
        <v>#N/A</v>
      </c>
      <c r="D448" s="493">
        <f>+'402 - ENTREGA DE SEMENTE'!AC70</f>
        <v>0</v>
      </c>
      <c r="E448" s="494">
        <f>+'402 - ENTREGA DE SEMENTE'!J70</f>
        <v>0</v>
      </c>
      <c r="F448" s="495">
        <f>+'402 - ENTREGA DE SEMENTE'!L70</f>
        <v>0</v>
      </c>
      <c r="H448" s="494" t="str">
        <f>+delivery_events!D$6</f>
        <v>Sementes</v>
      </c>
      <c r="I448" s="494" t="e">
        <f>IFERROR(VLOOKUP('402 - ENTREGA DE SEMENTE'!AM$6,localidades,2,FALSE),VLOOKUP('402 - ENTREGA DE SEMENTE'!AM$5,district_codes,2,FALSE))</f>
        <v>#N/A</v>
      </c>
      <c r="J448" s="632">
        <f>+'402 - ENTREGA DE SEMENTE'!$AM$8</f>
        <v>0</v>
      </c>
      <c r="K448" s="494">
        <f>+'402 - ENTREGA DE SEMENTE'!N70</f>
        <v>0</v>
      </c>
      <c r="L448" s="494">
        <f>+'402 - ENTREGA DE SEMENTE'!P70</f>
        <v>0</v>
      </c>
      <c r="M448" s="495">
        <f>+'402 - ENTREGA DE SEMENTE'!W70</f>
        <v>0</v>
      </c>
      <c r="N448" s="495">
        <f>+'402 - ENTREGA DE SEMENTE'!AF70</f>
        <v>0</v>
      </c>
      <c r="V448" s="493" t="s">
        <v>2594</v>
      </c>
      <c r="Y448" s="494">
        <f>+'402 - ENTREGA DE SEMENTE'!$AM$3</f>
        <v>0</v>
      </c>
    </row>
    <row r="449" spans="1:25" hidden="1" x14ac:dyDescent="0.35">
      <c r="A449" s="493">
        <f>+'402 - ENTREGA DE SEMENTE'!B71</f>
        <v>0</v>
      </c>
      <c r="B449" s="493">
        <f>+'402 - ENTREGA DE SEMENTE'!F71</f>
        <v>0</v>
      </c>
      <c r="C449" s="496" t="e">
        <f>IFERROR(VLOOKUP('402 - ENTREGA DE SEMENTE'!AM$6,localidades,2,FALSE),VLOOKUP('402 - ENTREGA DE SEMENTE'!AM$5,district_codes,2,FALSE))</f>
        <v>#N/A</v>
      </c>
      <c r="D449" s="493">
        <f>+'402 - ENTREGA DE SEMENTE'!AC71</f>
        <v>0</v>
      </c>
      <c r="E449" s="494">
        <f>+'402 - ENTREGA DE SEMENTE'!J71</f>
        <v>0</v>
      </c>
      <c r="F449" s="495">
        <f>+'402 - ENTREGA DE SEMENTE'!L71</f>
        <v>0</v>
      </c>
      <c r="H449" s="494" t="str">
        <f>+delivery_events!D$6</f>
        <v>Sementes</v>
      </c>
      <c r="I449" s="494" t="e">
        <f>IFERROR(VLOOKUP('402 - ENTREGA DE SEMENTE'!AM$6,localidades,2,FALSE),VLOOKUP('402 - ENTREGA DE SEMENTE'!AM$5,district_codes,2,FALSE))</f>
        <v>#N/A</v>
      </c>
      <c r="J449" s="632">
        <f>+'402 - ENTREGA DE SEMENTE'!$AM$8</f>
        <v>0</v>
      </c>
      <c r="K449" s="494">
        <f>+'402 - ENTREGA DE SEMENTE'!N71</f>
        <v>0</v>
      </c>
      <c r="L449" s="494">
        <f>+'402 - ENTREGA DE SEMENTE'!P71</f>
        <v>0</v>
      </c>
      <c r="M449" s="495">
        <f>+'402 - ENTREGA DE SEMENTE'!W71</f>
        <v>0</v>
      </c>
      <c r="N449" s="495">
        <f>+'402 - ENTREGA DE SEMENTE'!AF71</f>
        <v>0</v>
      </c>
      <c r="V449" s="493" t="s">
        <v>2594</v>
      </c>
      <c r="Y449" s="494">
        <f>+'402 - ENTREGA DE SEMENTE'!$AM$3</f>
        <v>0</v>
      </c>
    </row>
    <row r="450" spans="1:25" hidden="1" x14ac:dyDescent="0.35">
      <c r="A450" s="493">
        <f>+'402 - ENTREGA DE SEMENTE'!B72</f>
        <v>0</v>
      </c>
      <c r="B450" s="493">
        <f>+'402 - ENTREGA DE SEMENTE'!F72</f>
        <v>0</v>
      </c>
      <c r="C450" s="496" t="e">
        <f>IFERROR(VLOOKUP('402 - ENTREGA DE SEMENTE'!AM$6,localidades,2,FALSE),VLOOKUP('402 - ENTREGA DE SEMENTE'!AM$5,district_codes,2,FALSE))</f>
        <v>#N/A</v>
      </c>
      <c r="D450" s="493">
        <f>+'402 - ENTREGA DE SEMENTE'!AC72</f>
        <v>0</v>
      </c>
      <c r="E450" s="494">
        <f>+'402 - ENTREGA DE SEMENTE'!J72</f>
        <v>0</v>
      </c>
      <c r="F450" s="495">
        <f>+'402 - ENTREGA DE SEMENTE'!L72</f>
        <v>0</v>
      </c>
      <c r="H450" s="494" t="str">
        <f>+delivery_events!D$6</f>
        <v>Sementes</v>
      </c>
      <c r="I450" s="494" t="e">
        <f>IFERROR(VLOOKUP('402 - ENTREGA DE SEMENTE'!AM$6,localidades,2,FALSE),VLOOKUP('402 - ENTREGA DE SEMENTE'!AM$5,district_codes,2,FALSE))</f>
        <v>#N/A</v>
      </c>
      <c r="J450" s="632">
        <f>+'402 - ENTREGA DE SEMENTE'!$AM$8</f>
        <v>0</v>
      </c>
      <c r="K450" s="494">
        <f>+'402 - ENTREGA DE SEMENTE'!N72</f>
        <v>0</v>
      </c>
      <c r="L450" s="494">
        <f>+'402 - ENTREGA DE SEMENTE'!P72</f>
        <v>0</v>
      </c>
      <c r="M450" s="495">
        <f>+'402 - ENTREGA DE SEMENTE'!W72</f>
        <v>0</v>
      </c>
      <c r="N450" s="495">
        <f>+'402 - ENTREGA DE SEMENTE'!AF72</f>
        <v>0</v>
      </c>
      <c r="V450" s="493" t="s">
        <v>2594</v>
      </c>
      <c r="Y450" s="494">
        <f>+'402 - ENTREGA DE SEMENTE'!$AM$3</f>
        <v>0</v>
      </c>
    </row>
    <row r="451" spans="1:25" hidden="1" x14ac:dyDescent="0.35">
      <c r="A451" s="493">
        <f>+'402 - ENTREGA DE SEMENTE'!B73</f>
        <v>0</v>
      </c>
      <c r="B451" s="493">
        <f>+'402 - ENTREGA DE SEMENTE'!F73</f>
        <v>0</v>
      </c>
      <c r="C451" s="496" t="e">
        <f>IFERROR(VLOOKUP('402 - ENTREGA DE SEMENTE'!AM$6,localidades,2,FALSE),VLOOKUP('402 - ENTREGA DE SEMENTE'!AM$5,district_codes,2,FALSE))</f>
        <v>#N/A</v>
      </c>
      <c r="D451" s="493">
        <f>+'402 - ENTREGA DE SEMENTE'!AC73</f>
        <v>0</v>
      </c>
      <c r="E451" s="494">
        <f>+'402 - ENTREGA DE SEMENTE'!J73</f>
        <v>0</v>
      </c>
      <c r="F451" s="495">
        <f>+'402 - ENTREGA DE SEMENTE'!L73</f>
        <v>0</v>
      </c>
      <c r="H451" s="494" t="str">
        <f>+delivery_events!D$6</f>
        <v>Sementes</v>
      </c>
      <c r="I451" s="494" t="e">
        <f>IFERROR(VLOOKUP('402 - ENTREGA DE SEMENTE'!AM$6,localidades,2,FALSE),VLOOKUP('402 - ENTREGA DE SEMENTE'!AM$5,district_codes,2,FALSE))</f>
        <v>#N/A</v>
      </c>
      <c r="J451" s="632">
        <f>+'402 - ENTREGA DE SEMENTE'!$AM$8</f>
        <v>0</v>
      </c>
      <c r="K451" s="494">
        <f>+'402 - ENTREGA DE SEMENTE'!N73</f>
        <v>0</v>
      </c>
      <c r="L451" s="494">
        <f>+'402 - ENTREGA DE SEMENTE'!P73</f>
        <v>0</v>
      </c>
      <c r="M451" s="495">
        <f>+'402 - ENTREGA DE SEMENTE'!W73</f>
        <v>0</v>
      </c>
      <c r="N451" s="495">
        <f>+'402 - ENTREGA DE SEMENTE'!AF73</f>
        <v>0</v>
      </c>
      <c r="V451" s="493" t="s">
        <v>2594</v>
      </c>
      <c r="Y451" s="494">
        <f>+'402 - ENTREGA DE SEMENTE'!$AM$3</f>
        <v>0</v>
      </c>
    </row>
    <row r="452" spans="1:25" hidden="1" x14ac:dyDescent="0.35">
      <c r="A452" s="493">
        <f>+'402 - ENTREGA DE SEMENTE'!B74</f>
        <v>0</v>
      </c>
      <c r="B452" s="493">
        <f>+'402 - ENTREGA DE SEMENTE'!F74</f>
        <v>0</v>
      </c>
      <c r="C452" s="496" t="e">
        <f>IFERROR(VLOOKUP('402 - ENTREGA DE SEMENTE'!AM$6,localidades,2,FALSE),VLOOKUP('402 - ENTREGA DE SEMENTE'!AM$5,district_codes,2,FALSE))</f>
        <v>#N/A</v>
      </c>
      <c r="D452" s="493">
        <f>+'402 - ENTREGA DE SEMENTE'!AC74</f>
        <v>0</v>
      </c>
      <c r="E452" s="494">
        <f>+'402 - ENTREGA DE SEMENTE'!J74</f>
        <v>0</v>
      </c>
      <c r="F452" s="495">
        <f>+'402 - ENTREGA DE SEMENTE'!L74</f>
        <v>0</v>
      </c>
      <c r="H452" s="494" t="str">
        <f>+delivery_events!D$6</f>
        <v>Sementes</v>
      </c>
      <c r="I452" s="494" t="e">
        <f>IFERROR(VLOOKUP('402 - ENTREGA DE SEMENTE'!AM$6,localidades,2,FALSE),VLOOKUP('402 - ENTREGA DE SEMENTE'!AM$5,district_codes,2,FALSE))</f>
        <v>#N/A</v>
      </c>
      <c r="J452" s="632">
        <f>+'402 - ENTREGA DE SEMENTE'!$AM$8</f>
        <v>0</v>
      </c>
      <c r="K452" s="494">
        <f>+'402 - ENTREGA DE SEMENTE'!N74</f>
        <v>0</v>
      </c>
      <c r="L452" s="494">
        <f>+'402 - ENTREGA DE SEMENTE'!P74</f>
        <v>0</v>
      </c>
      <c r="M452" s="495">
        <f>+'402 - ENTREGA DE SEMENTE'!W74</f>
        <v>0</v>
      </c>
      <c r="N452" s="495">
        <f>+'402 - ENTREGA DE SEMENTE'!AF74</f>
        <v>0</v>
      </c>
      <c r="V452" s="493" t="s">
        <v>2594</v>
      </c>
      <c r="Y452" s="494">
        <f>+'402 - ENTREGA DE SEMENTE'!$AM$3</f>
        <v>0</v>
      </c>
    </row>
    <row r="453" spans="1:25" hidden="1" x14ac:dyDescent="0.35">
      <c r="A453" s="493">
        <f>+'402 - ENTREGA DE SEMENTE'!B75</f>
        <v>0</v>
      </c>
      <c r="B453" s="493">
        <f>+'402 - ENTREGA DE SEMENTE'!F75</f>
        <v>0</v>
      </c>
      <c r="C453" s="496" t="e">
        <f>IFERROR(VLOOKUP('402 - ENTREGA DE SEMENTE'!AM$6,localidades,2,FALSE),VLOOKUP('402 - ENTREGA DE SEMENTE'!AM$5,district_codes,2,FALSE))</f>
        <v>#N/A</v>
      </c>
      <c r="D453" s="493">
        <f>+'402 - ENTREGA DE SEMENTE'!AC75</f>
        <v>0</v>
      </c>
      <c r="E453" s="494">
        <f>+'402 - ENTREGA DE SEMENTE'!J75</f>
        <v>0</v>
      </c>
      <c r="F453" s="495">
        <f>+'402 - ENTREGA DE SEMENTE'!L75</f>
        <v>0</v>
      </c>
      <c r="H453" s="494" t="str">
        <f>+delivery_events!D$6</f>
        <v>Sementes</v>
      </c>
      <c r="I453" s="494" t="e">
        <f>IFERROR(VLOOKUP('402 - ENTREGA DE SEMENTE'!AM$6,localidades,2,FALSE),VLOOKUP('402 - ENTREGA DE SEMENTE'!AM$5,district_codes,2,FALSE))</f>
        <v>#N/A</v>
      </c>
      <c r="J453" s="632">
        <f>+'402 - ENTREGA DE SEMENTE'!$AM$8</f>
        <v>0</v>
      </c>
      <c r="K453" s="494">
        <f>+'402 - ENTREGA DE SEMENTE'!N75</f>
        <v>0</v>
      </c>
      <c r="L453" s="494">
        <f>+'402 - ENTREGA DE SEMENTE'!P75</f>
        <v>0</v>
      </c>
      <c r="M453" s="495">
        <f>+'402 - ENTREGA DE SEMENTE'!W75</f>
        <v>0</v>
      </c>
      <c r="N453" s="495">
        <f>+'402 - ENTREGA DE SEMENTE'!AF75</f>
        <v>0</v>
      </c>
      <c r="V453" s="493" t="s">
        <v>2594</v>
      </c>
      <c r="Y453" s="494">
        <f>+'402 - ENTREGA DE SEMENTE'!$AM$3</f>
        <v>0</v>
      </c>
    </row>
    <row r="454" spans="1:25" hidden="1" x14ac:dyDescent="0.35">
      <c r="A454" s="493">
        <f>+'402 - ENTREGA DE SEMENTE'!B76</f>
        <v>0</v>
      </c>
      <c r="B454" s="493">
        <f>+'402 - ENTREGA DE SEMENTE'!F76</f>
        <v>0</v>
      </c>
      <c r="C454" s="496" t="e">
        <f>IFERROR(VLOOKUP('402 - ENTREGA DE SEMENTE'!AM$6,localidades,2,FALSE),VLOOKUP('402 - ENTREGA DE SEMENTE'!AM$5,district_codes,2,FALSE))</f>
        <v>#N/A</v>
      </c>
      <c r="D454" s="493">
        <f>+'402 - ENTREGA DE SEMENTE'!AC76</f>
        <v>0</v>
      </c>
      <c r="E454" s="494">
        <f>+'402 - ENTREGA DE SEMENTE'!J76</f>
        <v>0</v>
      </c>
      <c r="F454" s="495">
        <f>+'402 - ENTREGA DE SEMENTE'!L76</f>
        <v>0</v>
      </c>
      <c r="H454" s="494" t="str">
        <f>+delivery_events!D$6</f>
        <v>Sementes</v>
      </c>
      <c r="I454" s="494" t="e">
        <f>IFERROR(VLOOKUP('402 - ENTREGA DE SEMENTE'!AM$6,localidades,2,FALSE),VLOOKUP('402 - ENTREGA DE SEMENTE'!AM$5,district_codes,2,FALSE))</f>
        <v>#N/A</v>
      </c>
      <c r="J454" s="632">
        <f>+'402 - ENTREGA DE SEMENTE'!$AM$8</f>
        <v>0</v>
      </c>
      <c r="K454" s="494">
        <f>+'402 - ENTREGA DE SEMENTE'!N76</f>
        <v>0</v>
      </c>
      <c r="L454" s="494">
        <f>+'402 - ENTREGA DE SEMENTE'!P76</f>
        <v>0</v>
      </c>
      <c r="M454" s="495">
        <f>+'402 - ENTREGA DE SEMENTE'!W76</f>
        <v>0</v>
      </c>
      <c r="N454" s="495">
        <f>+'402 - ENTREGA DE SEMENTE'!AF76</f>
        <v>0</v>
      </c>
      <c r="V454" s="493" t="s">
        <v>2594</v>
      </c>
      <c r="Y454" s="494">
        <f>+'402 - ENTREGA DE SEMENTE'!$AM$3</f>
        <v>0</v>
      </c>
    </row>
    <row r="455" spans="1:25" hidden="1" x14ac:dyDescent="0.35">
      <c r="A455" s="493">
        <f>+'402 - ENTREGA DE SEMENTE'!B77</f>
        <v>0</v>
      </c>
      <c r="B455" s="493">
        <f>+'402 - ENTREGA DE SEMENTE'!F77</f>
        <v>0</v>
      </c>
      <c r="C455" s="496" t="e">
        <f>IFERROR(VLOOKUP('402 - ENTREGA DE SEMENTE'!AM$6,localidades,2,FALSE),VLOOKUP('402 - ENTREGA DE SEMENTE'!AM$5,district_codes,2,FALSE))</f>
        <v>#N/A</v>
      </c>
      <c r="D455" s="493">
        <f>+'402 - ENTREGA DE SEMENTE'!AC77</f>
        <v>0</v>
      </c>
      <c r="E455" s="494">
        <f>+'402 - ENTREGA DE SEMENTE'!J77</f>
        <v>0</v>
      </c>
      <c r="F455" s="495">
        <f>+'402 - ENTREGA DE SEMENTE'!L77</f>
        <v>0</v>
      </c>
      <c r="H455" s="494" t="str">
        <f>+delivery_events!D$6</f>
        <v>Sementes</v>
      </c>
      <c r="I455" s="494" t="e">
        <f>IFERROR(VLOOKUP('402 - ENTREGA DE SEMENTE'!AM$6,localidades,2,FALSE),VLOOKUP('402 - ENTREGA DE SEMENTE'!AM$5,district_codes,2,FALSE))</f>
        <v>#N/A</v>
      </c>
      <c r="J455" s="632">
        <f>+'402 - ENTREGA DE SEMENTE'!$AM$8</f>
        <v>0</v>
      </c>
      <c r="K455" s="494">
        <f>+'402 - ENTREGA DE SEMENTE'!N77</f>
        <v>0</v>
      </c>
      <c r="L455" s="494">
        <f>+'402 - ENTREGA DE SEMENTE'!P77</f>
        <v>0</v>
      </c>
      <c r="M455" s="495">
        <f>+'402 - ENTREGA DE SEMENTE'!W77</f>
        <v>0</v>
      </c>
      <c r="N455" s="495">
        <f>+'402 - ENTREGA DE SEMENTE'!AF77</f>
        <v>0</v>
      </c>
      <c r="V455" s="493" t="s">
        <v>2594</v>
      </c>
      <c r="Y455" s="494">
        <f>+'402 - ENTREGA DE SEMENTE'!$AM$3</f>
        <v>0</v>
      </c>
    </row>
    <row r="456" spans="1:25" hidden="1" x14ac:dyDescent="0.35">
      <c r="A456" s="493">
        <f>+'402 - ENTREGA DE SEMENTE'!B78</f>
        <v>0</v>
      </c>
      <c r="B456" s="493">
        <f>+'402 - ENTREGA DE SEMENTE'!F78</f>
        <v>0</v>
      </c>
      <c r="C456" s="496" t="e">
        <f>IFERROR(VLOOKUP('402 - ENTREGA DE SEMENTE'!AM$6,localidades,2,FALSE),VLOOKUP('402 - ENTREGA DE SEMENTE'!AM$5,district_codes,2,FALSE))</f>
        <v>#N/A</v>
      </c>
      <c r="D456" s="493">
        <f>+'402 - ENTREGA DE SEMENTE'!AC78</f>
        <v>0</v>
      </c>
      <c r="E456" s="494">
        <f>+'402 - ENTREGA DE SEMENTE'!J78</f>
        <v>0</v>
      </c>
      <c r="F456" s="495">
        <f>+'402 - ENTREGA DE SEMENTE'!L78</f>
        <v>0</v>
      </c>
      <c r="H456" s="494" t="str">
        <f>+delivery_events!D$6</f>
        <v>Sementes</v>
      </c>
      <c r="I456" s="494" t="e">
        <f>IFERROR(VLOOKUP('402 - ENTREGA DE SEMENTE'!AM$6,localidades,2,FALSE),VLOOKUP('402 - ENTREGA DE SEMENTE'!AM$5,district_codes,2,FALSE))</f>
        <v>#N/A</v>
      </c>
      <c r="J456" s="632">
        <f>+'402 - ENTREGA DE SEMENTE'!$AM$8</f>
        <v>0</v>
      </c>
      <c r="K456" s="494">
        <f>+'402 - ENTREGA DE SEMENTE'!N78</f>
        <v>0</v>
      </c>
      <c r="L456" s="494">
        <f>+'402 - ENTREGA DE SEMENTE'!P78</f>
        <v>0</v>
      </c>
      <c r="M456" s="495">
        <f>+'402 - ENTREGA DE SEMENTE'!W78</f>
        <v>0</v>
      </c>
      <c r="N456" s="495">
        <f>+'402 - ENTREGA DE SEMENTE'!AF78</f>
        <v>0</v>
      </c>
      <c r="V456" s="493" t="s">
        <v>2594</v>
      </c>
      <c r="Y456" s="494">
        <f>+'402 - ENTREGA DE SEMENTE'!$AM$3</f>
        <v>0</v>
      </c>
    </row>
    <row r="457" spans="1:25" hidden="1" x14ac:dyDescent="0.35">
      <c r="A457" s="493">
        <f>+'402 - ENTREGA DE SEMENTE'!B79</f>
        <v>0</v>
      </c>
      <c r="B457" s="493">
        <f>+'402 - ENTREGA DE SEMENTE'!F79</f>
        <v>0</v>
      </c>
      <c r="C457" s="496" t="e">
        <f>IFERROR(VLOOKUP('402 - ENTREGA DE SEMENTE'!AM$6,localidades,2,FALSE),VLOOKUP('402 - ENTREGA DE SEMENTE'!AM$5,district_codes,2,FALSE))</f>
        <v>#N/A</v>
      </c>
      <c r="D457" s="493">
        <f>+'402 - ENTREGA DE SEMENTE'!AC79</f>
        <v>0</v>
      </c>
      <c r="E457" s="494">
        <f>+'402 - ENTREGA DE SEMENTE'!J79</f>
        <v>0</v>
      </c>
      <c r="F457" s="495">
        <f>+'402 - ENTREGA DE SEMENTE'!L79</f>
        <v>0</v>
      </c>
      <c r="H457" s="494" t="str">
        <f>+delivery_events!D$6</f>
        <v>Sementes</v>
      </c>
      <c r="I457" s="494" t="e">
        <f>IFERROR(VLOOKUP('402 - ENTREGA DE SEMENTE'!AM$6,localidades,2,FALSE),VLOOKUP('402 - ENTREGA DE SEMENTE'!AM$5,district_codes,2,FALSE))</f>
        <v>#N/A</v>
      </c>
      <c r="J457" s="632">
        <f>+'402 - ENTREGA DE SEMENTE'!$AM$8</f>
        <v>0</v>
      </c>
      <c r="K457" s="494">
        <f>+'402 - ENTREGA DE SEMENTE'!N79</f>
        <v>0</v>
      </c>
      <c r="L457" s="494">
        <f>+'402 - ENTREGA DE SEMENTE'!P79</f>
        <v>0</v>
      </c>
      <c r="M457" s="495">
        <f>+'402 - ENTREGA DE SEMENTE'!W79</f>
        <v>0</v>
      </c>
      <c r="N457" s="495">
        <f>+'402 - ENTREGA DE SEMENTE'!AF79</f>
        <v>0</v>
      </c>
      <c r="V457" s="493" t="s">
        <v>2594</v>
      </c>
      <c r="Y457" s="494">
        <f>+'402 - ENTREGA DE SEMENTE'!$AM$3</f>
        <v>0</v>
      </c>
    </row>
    <row r="458" spans="1:25" hidden="1" x14ac:dyDescent="0.35">
      <c r="A458" s="493">
        <f>+'402 - ENTREGA DE SEMENTE'!B80</f>
        <v>0</v>
      </c>
      <c r="B458" s="493">
        <f>+'402 - ENTREGA DE SEMENTE'!F80</f>
        <v>0</v>
      </c>
      <c r="C458" s="496" t="e">
        <f>IFERROR(VLOOKUP('402 - ENTREGA DE SEMENTE'!AM$6,localidades,2,FALSE),VLOOKUP('402 - ENTREGA DE SEMENTE'!AM$5,district_codes,2,FALSE))</f>
        <v>#N/A</v>
      </c>
      <c r="D458" s="493">
        <f>+'402 - ENTREGA DE SEMENTE'!AC80</f>
        <v>0</v>
      </c>
      <c r="E458" s="494">
        <f>+'402 - ENTREGA DE SEMENTE'!J80</f>
        <v>0</v>
      </c>
      <c r="F458" s="495">
        <f>+'402 - ENTREGA DE SEMENTE'!L80</f>
        <v>0</v>
      </c>
      <c r="H458" s="494" t="str">
        <f>+delivery_events!D$6</f>
        <v>Sementes</v>
      </c>
      <c r="I458" s="494" t="e">
        <f>IFERROR(VLOOKUP('402 - ENTREGA DE SEMENTE'!AM$6,localidades,2,FALSE),VLOOKUP('402 - ENTREGA DE SEMENTE'!AM$5,district_codes,2,FALSE))</f>
        <v>#N/A</v>
      </c>
      <c r="J458" s="632">
        <f>+'402 - ENTREGA DE SEMENTE'!$AM$8</f>
        <v>0</v>
      </c>
      <c r="K458" s="494">
        <f>+'402 - ENTREGA DE SEMENTE'!N80</f>
        <v>0</v>
      </c>
      <c r="L458" s="494">
        <f>+'402 - ENTREGA DE SEMENTE'!P80</f>
        <v>0</v>
      </c>
      <c r="M458" s="495">
        <f>+'402 - ENTREGA DE SEMENTE'!W80</f>
        <v>0</v>
      </c>
      <c r="N458" s="495">
        <f>+'402 - ENTREGA DE SEMENTE'!AF80</f>
        <v>0</v>
      </c>
      <c r="V458" s="493" t="s">
        <v>2594</v>
      </c>
      <c r="Y458" s="494">
        <f>+'402 - ENTREGA DE SEMENTE'!$AM$3</f>
        <v>0</v>
      </c>
    </row>
    <row r="459" spans="1:25" hidden="1" x14ac:dyDescent="0.35">
      <c r="A459" s="493">
        <f>+'402 - ENTREGA DE SEMENTE'!B81</f>
        <v>0</v>
      </c>
      <c r="B459" s="493">
        <f>+'402 - ENTREGA DE SEMENTE'!F81</f>
        <v>0</v>
      </c>
      <c r="C459" s="496" t="e">
        <f>IFERROR(VLOOKUP('402 - ENTREGA DE SEMENTE'!AM$6,localidades,2,FALSE),VLOOKUP('402 - ENTREGA DE SEMENTE'!AM$5,district_codes,2,FALSE))</f>
        <v>#N/A</v>
      </c>
      <c r="D459" s="493">
        <f>+'402 - ENTREGA DE SEMENTE'!AC81</f>
        <v>0</v>
      </c>
      <c r="E459" s="494">
        <f>+'402 - ENTREGA DE SEMENTE'!J81</f>
        <v>0</v>
      </c>
      <c r="F459" s="495">
        <f>+'402 - ENTREGA DE SEMENTE'!L81</f>
        <v>0</v>
      </c>
      <c r="H459" s="494" t="str">
        <f>+delivery_events!D$6</f>
        <v>Sementes</v>
      </c>
      <c r="I459" s="494" t="e">
        <f>IFERROR(VLOOKUP('402 - ENTREGA DE SEMENTE'!AM$6,localidades,2,FALSE),VLOOKUP('402 - ENTREGA DE SEMENTE'!AM$5,district_codes,2,FALSE))</f>
        <v>#N/A</v>
      </c>
      <c r="J459" s="632">
        <f>+'402 - ENTREGA DE SEMENTE'!$AM$8</f>
        <v>0</v>
      </c>
      <c r="K459" s="494">
        <f>+'402 - ENTREGA DE SEMENTE'!N81</f>
        <v>0</v>
      </c>
      <c r="L459" s="494">
        <f>+'402 - ENTREGA DE SEMENTE'!P81</f>
        <v>0</v>
      </c>
      <c r="M459" s="495">
        <f>+'402 - ENTREGA DE SEMENTE'!W81</f>
        <v>0</v>
      </c>
      <c r="N459" s="495">
        <f>+'402 - ENTREGA DE SEMENTE'!AF81</f>
        <v>0</v>
      </c>
      <c r="V459" s="493" t="s">
        <v>2594</v>
      </c>
      <c r="Y459" s="494">
        <f>+'402 - ENTREGA DE SEMENTE'!$AM$3</f>
        <v>0</v>
      </c>
    </row>
    <row r="460" spans="1:25" hidden="1" x14ac:dyDescent="0.35">
      <c r="A460" s="493">
        <f>+'402 - ENTREGA DE SEMENTE'!B82</f>
        <v>0</v>
      </c>
      <c r="B460" s="493">
        <f>+'402 - ENTREGA DE SEMENTE'!F82</f>
        <v>0</v>
      </c>
      <c r="C460" s="496" t="e">
        <f>IFERROR(VLOOKUP('402 - ENTREGA DE SEMENTE'!AM$6,localidades,2,FALSE),VLOOKUP('402 - ENTREGA DE SEMENTE'!AM$5,district_codes,2,FALSE))</f>
        <v>#N/A</v>
      </c>
      <c r="D460" s="493">
        <f>+'402 - ENTREGA DE SEMENTE'!AC82</f>
        <v>0</v>
      </c>
      <c r="E460" s="494">
        <f>+'402 - ENTREGA DE SEMENTE'!J82</f>
        <v>0</v>
      </c>
      <c r="F460" s="495">
        <f>+'402 - ENTREGA DE SEMENTE'!L82</f>
        <v>0</v>
      </c>
      <c r="H460" s="494" t="str">
        <f>+delivery_events!D$6</f>
        <v>Sementes</v>
      </c>
      <c r="I460" s="494" t="e">
        <f>IFERROR(VLOOKUP('402 - ENTREGA DE SEMENTE'!AM$6,localidades,2,FALSE),VLOOKUP('402 - ENTREGA DE SEMENTE'!AM$5,district_codes,2,FALSE))</f>
        <v>#N/A</v>
      </c>
      <c r="J460" s="632">
        <f>+'402 - ENTREGA DE SEMENTE'!$AM$8</f>
        <v>0</v>
      </c>
      <c r="K460" s="494">
        <f>+'402 - ENTREGA DE SEMENTE'!N82</f>
        <v>0</v>
      </c>
      <c r="L460" s="494">
        <f>+'402 - ENTREGA DE SEMENTE'!P82</f>
        <v>0</v>
      </c>
      <c r="M460" s="495">
        <f>+'402 - ENTREGA DE SEMENTE'!W82</f>
        <v>0</v>
      </c>
      <c r="N460" s="495">
        <f>+'402 - ENTREGA DE SEMENTE'!AF82</f>
        <v>0</v>
      </c>
      <c r="V460" s="493" t="s">
        <v>2594</v>
      </c>
      <c r="Y460" s="494">
        <f>+'402 - ENTREGA DE SEMENTE'!$AM$3</f>
        <v>0</v>
      </c>
    </row>
    <row r="461" spans="1:25" hidden="1" x14ac:dyDescent="0.35">
      <c r="A461" s="493">
        <f>+'402 - ENTREGA DE SEMENTE'!B83</f>
        <v>0</v>
      </c>
      <c r="B461" s="493">
        <f>+'402 - ENTREGA DE SEMENTE'!F83</f>
        <v>0</v>
      </c>
      <c r="C461" s="496" t="e">
        <f>IFERROR(VLOOKUP('402 - ENTREGA DE SEMENTE'!AM$6,localidades,2,FALSE),VLOOKUP('402 - ENTREGA DE SEMENTE'!AM$5,district_codes,2,FALSE))</f>
        <v>#N/A</v>
      </c>
      <c r="D461" s="493">
        <f>+'402 - ENTREGA DE SEMENTE'!AC83</f>
        <v>0</v>
      </c>
      <c r="E461" s="494">
        <f>+'402 - ENTREGA DE SEMENTE'!J83</f>
        <v>0</v>
      </c>
      <c r="F461" s="495">
        <f>+'402 - ENTREGA DE SEMENTE'!L83</f>
        <v>0</v>
      </c>
      <c r="H461" s="494" t="str">
        <f>+delivery_events!D$6</f>
        <v>Sementes</v>
      </c>
      <c r="I461" s="494" t="e">
        <f>IFERROR(VLOOKUP('402 - ENTREGA DE SEMENTE'!AM$6,localidades,2,FALSE),VLOOKUP('402 - ENTREGA DE SEMENTE'!AM$5,district_codes,2,FALSE))</f>
        <v>#N/A</v>
      </c>
      <c r="J461" s="632">
        <f>+'402 - ENTREGA DE SEMENTE'!$AM$8</f>
        <v>0</v>
      </c>
      <c r="K461" s="494">
        <f>+'402 - ENTREGA DE SEMENTE'!N83</f>
        <v>0</v>
      </c>
      <c r="L461" s="494">
        <f>+'402 - ENTREGA DE SEMENTE'!P83</f>
        <v>0</v>
      </c>
      <c r="M461" s="495">
        <f>+'402 - ENTREGA DE SEMENTE'!W83</f>
        <v>0</v>
      </c>
      <c r="N461" s="495">
        <f>+'402 - ENTREGA DE SEMENTE'!AF83</f>
        <v>0</v>
      </c>
      <c r="V461" s="493" t="s">
        <v>2594</v>
      </c>
      <c r="Y461" s="494">
        <f>+'402 - ENTREGA DE SEMENTE'!$AM$3</f>
        <v>0</v>
      </c>
    </row>
    <row r="462" spans="1:25" hidden="1" x14ac:dyDescent="0.35">
      <c r="A462" s="493">
        <f>+'402 - ENTREGA DE SEMENTE'!B84</f>
        <v>0</v>
      </c>
      <c r="B462" s="493">
        <f>+'402 - ENTREGA DE SEMENTE'!F84</f>
        <v>0</v>
      </c>
      <c r="C462" s="496" t="e">
        <f>IFERROR(VLOOKUP('402 - ENTREGA DE SEMENTE'!AM$6,localidades,2,FALSE),VLOOKUP('402 - ENTREGA DE SEMENTE'!AM$5,district_codes,2,FALSE))</f>
        <v>#N/A</v>
      </c>
      <c r="D462" s="493">
        <f>+'402 - ENTREGA DE SEMENTE'!AC84</f>
        <v>0</v>
      </c>
      <c r="E462" s="494">
        <f>+'402 - ENTREGA DE SEMENTE'!J84</f>
        <v>0</v>
      </c>
      <c r="F462" s="495">
        <f>+'402 - ENTREGA DE SEMENTE'!L84</f>
        <v>0</v>
      </c>
      <c r="H462" s="494" t="str">
        <f>+delivery_events!D$6</f>
        <v>Sementes</v>
      </c>
      <c r="I462" s="494" t="e">
        <f>IFERROR(VLOOKUP('402 - ENTREGA DE SEMENTE'!AM$6,localidades,2,FALSE),VLOOKUP('402 - ENTREGA DE SEMENTE'!AM$5,district_codes,2,FALSE))</f>
        <v>#N/A</v>
      </c>
      <c r="J462" s="632">
        <f>+'402 - ENTREGA DE SEMENTE'!$AM$8</f>
        <v>0</v>
      </c>
      <c r="K462" s="494">
        <f>+'402 - ENTREGA DE SEMENTE'!N84</f>
        <v>0</v>
      </c>
      <c r="L462" s="494">
        <f>+'402 - ENTREGA DE SEMENTE'!P84</f>
        <v>0</v>
      </c>
      <c r="M462" s="495">
        <f>+'402 - ENTREGA DE SEMENTE'!W84</f>
        <v>0</v>
      </c>
      <c r="N462" s="495">
        <f>+'402 - ENTREGA DE SEMENTE'!AF84</f>
        <v>0</v>
      </c>
      <c r="V462" s="493" t="s">
        <v>2594</v>
      </c>
      <c r="Y462" s="494">
        <f>+'402 - ENTREGA DE SEMENTE'!$AM$3</f>
        <v>0</v>
      </c>
    </row>
    <row r="463" spans="1:25" hidden="1" x14ac:dyDescent="0.35">
      <c r="A463" s="493">
        <f>+'402 - ENTREGA DE SEMENTE'!B85</f>
        <v>0</v>
      </c>
      <c r="B463" s="493">
        <f>+'402 - ENTREGA DE SEMENTE'!F85</f>
        <v>0</v>
      </c>
      <c r="C463" s="496" t="e">
        <f>IFERROR(VLOOKUP('402 - ENTREGA DE SEMENTE'!AM$6,localidades,2,FALSE),VLOOKUP('402 - ENTREGA DE SEMENTE'!AM$5,district_codes,2,FALSE))</f>
        <v>#N/A</v>
      </c>
      <c r="D463" s="493">
        <f>+'402 - ENTREGA DE SEMENTE'!AC85</f>
        <v>0</v>
      </c>
      <c r="E463" s="494">
        <f>+'402 - ENTREGA DE SEMENTE'!J85</f>
        <v>0</v>
      </c>
      <c r="F463" s="495">
        <f>+'402 - ENTREGA DE SEMENTE'!L85</f>
        <v>0</v>
      </c>
      <c r="H463" s="494" t="str">
        <f>+delivery_events!D$6</f>
        <v>Sementes</v>
      </c>
      <c r="I463" s="494" t="e">
        <f>IFERROR(VLOOKUP('402 - ENTREGA DE SEMENTE'!AM$6,localidades,2,FALSE),VLOOKUP('402 - ENTREGA DE SEMENTE'!AM$5,district_codes,2,FALSE))</f>
        <v>#N/A</v>
      </c>
      <c r="J463" s="632">
        <f>+'402 - ENTREGA DE SEMENTE'!$AM$8</f>
        <v>0</v>
      </c>
      <c r="K463" s="494">
        <f>+'402 - ENTREGA DE SEMENTE'!N85</f>
        <v>0</v>
      </c>
      <c r="L463" s="494">
        <f>+'402 - ENTREGA DE SEMENTE'!P85</f>
        <v>0</v>
      </c>
      <c r="M463" s="495">
        <f>+'402 - ENTREGA DE SEMENTE'!W85</f>
        <v>0</v>
      </c>
      <c r="N463" s="495">
        <f>+'402 - ENTREGA DE SEMENTE'!AF85</f>
        <v>0</v>
      </c>
      <c r="V463" s="493" t="s">
        <v>2594</v>
      </c>
      <c r="Y463" s="494">
        <f>+'402 - ENTREGA DE SEMENTE'!$AM$3</f>
        <v>0</v>
      </c>
    </row>
    <row r="464" spans="1:25" hidden="1" x14ac:dyDescent="0.35">
      <c r="A464" s="493">
        <f>+'402 - ENTREGA DE SEMENTE'!B86</f>
        <v>0</v>
      </c>
      <c r="B464" s="493">
        <f>+'402 - ENTREGA DE SEMENTE'!F86</f>
        <v>0</v>
      </c>
      <c r="C464" s="496" t="e">
        <f>IFERROR(VLOOKUP('402 - ENTREGA DE SEMENTE'!AM$6,localidades,2,FALSE),VLOOKUP('402 - ENTREGA DE SEMENTE'!AM$5,district_codes,2,FALSE))</f>
        <v>#N/A</v>
      </c>
      <c r="D464" s="493">
        <f>+'402 - ENTREGA DE SEMENTE'!AC86</f>
        <v>0</v>
      </c>
      <c r="E464" s="494">
        <f>+'402 - ENTREGA DE SEMENTE'!J86</f>
        <v>0</v>
      </c>
      <c r="F464" s="495">
        <f>+'402 - ENTREGA DE SEMENTE'!L86</f>
        <v>0</v>
      </c>
      <c r="H464" s="494" t="str">
        <f>+delivery_events!D$6</f>
        <v>Sementes</v>
      </c>
      <c r="I464" s="494" t="e">
        <f>IFERROR(VLOOKUP('402 - ENTREGA DE SEMENTE'!AM$6,localidades,2,FALSE),VLOOKUP('402 - ENTREGA DE SEMENTE'!AM$5,district_codes,2,FALSE))</f>
        <v>#N/A</v>
      </c>
      <c r="J464" s="632">
        <f>+'402 - ENTREGA DE SEMENTE'!$AM$8</f>
        <v>0</v>
      </c>
      <c r="K464" s="494">
        <f>+'402 - ENTREGA DE SEMENTE'!N86</f>
        <v>0</v>
      </c>
      <c r="L464" s="494">
        <f>+'402 - ENTREGA DE SEMENTE'!P86</f>
        <v>0</v>
      </c>
      <c r="M464" s="495">
        <f>+'402 - ENTREGA DE SEMENTE'!W86</f>
        <v>0</v>
      </c>
      <c r="N464" s="495">
        <f>+'402 - ENTREGA DE SEMENTE'!AF86</f>
        <v>0</v>
      </c>
      <c r="V464" s="493" t="s">
        <v>2594</v>
      </c>
      <c r="Y464" s="494">
        <f>+'402 - ENTREGA DE SEMENTE'!$AM$3</f>
        <v>0</v>
      </c>
    </row>
    <row r="465" spans="1:25" hidden="1" x14ac:dyDescent="0.35">
      <c r="A465" s="493">
        <f>+'402 - ENTREGA DE SEMENTE'!B87</f>
        <v>0</v>
      </c>
      <c r="B465" s="493">
        <f>+'402 - ENTREGA DE SEMENTE'!F87</f>
        <v>0</v>
      </c>
      <c r="C465" s="496" t="e">
        <f>IFERROR(VLOOKUP('402 - ENTREGA DE SEMENTE'!AM$6,localidades,2,FALSE),VLOOKUP('402 - ENTREGA DE SEMENTE'!AM$5,district_codes,2,FALSE))</f>
        <v>#N/A</v>
      </c>
      <c r="D465" s="493">
        <f>+'402 - ENTREGA DE SEMENTE'!AC87</f>
        <v>0</v>
      </c>
      <c r="E465" s="494">
        <f>+'402 - ENTREGA DE SEMENTE'!J87</f>
        <v>0</v>
      </c>
      <c r="F465" s="495">
        <f>+'402 - ENTREGA DE SEMENTE'!L87</f>
        <v>0</v>
      </c>
      <c r="H465" s="494" t="str">
        <f>+delivery_events!D$6</f>
        <v>Sementes</v>
      </c>
      <c r="I465" s="494" t="e">
        <f>IFERROR(VLOOKUP('402 - ENTREGA DE SEMENTE'!AM$6,localidades,2,FALSE),VLOOKUP('402 - ENTREGA DE SEMENTE'!AM$5,district_codes,2,FALSE))</f>
        <v>#N/A</v>
      </c>
      <c r="J465" s="632">
        <f>+'402 - ENTREGA DE SEMENTE'!$AM$8</f>
        <v>0</v>
      </c>
      <c r="K465" s="494">
        <f>+'402 - ENTREGA DE SEMENTE'!N87</f>
        <v>0</v>
      </c>
      <c r="L465" s="494">
        <f>+'402 - ENTREGA DE SEMENTE'!P87</f>
        <v>0</v>
      </c>
      <c r="M465" s="495">
        <f>+'402 - ENTREGA DE SEMENTE'!W87</f>
        <v>0</v>
      </c>
      <c r="N465" s="495">
        <f>+'402 - ENTREGA DE SEMENTE'!AF87</f>
        <v>0</v>
      </c>
      <c r="V465" s="493" t="s">
        <v>2594</v>
      </c>
      <c r="Y465" s="494">
        <f>+'402 - ENTREGA DE SEMENTE'!$AM$3</f>
        <v>0</v>
      </c>
    </row>
    <row r="466" spans="1:25" hidden="1" x14ac:dyDescent="0.35">
      <c r="A466" s="493">
        <f>+'402 - ENTREGA DE SEMENTE'!B88</f>
        <v>0</v>
      </c>
      <c r="B466" s="493">
        <f>+'402 - ENTREGA DE SEMENTE'!F88</f>
        <v>0</v>
      </c>
      <c r="C466" s="496" t="e">
        <f>IFERROR(VLOOKUP('402 - ENTREGA DE SEMENTE'!AM$6,localidades,2,FALSE),VLOOKUP('402 - ENTREGA DE SEMENTE'!AM$5,district_codes,2,FALSE))</f>
        <v>#N/A</v>
      </c>
      <c r="D466" s="493">
        <f>+'402 - ENTREGA DE SEMENTE'!AC88</f>
        <v>0</v>
      </c>
      <c r="E466" s="494">
        <f>+'402 - ENTREGA DE SEMENTE'!J88</f>
        <v>0</v>
      </c>
      <c r="F466" s="495">
        <f>+'402 - ENTREGA DE SEMENTE'!L88</f>
        <v>0</v>
      </c>
      <c r="H466" s="494" t="str">
        <f>+delivery_events!D$6</f>
        <v>Sementes</v>
      </c>
      <c r="I466" s="494" t="e">
        <f>IFERROR(VLOOKUP('402 - ENTREGA DE SEMENTE'!AM$6,localidades,2,FALSE),VLOOKUP('402 - ENTREGA DE SEMENTE'!AM$5,district_codes,2,FALSE))</f>
        <v>#N/A</v>
      </c>
      <c r="J466" s="632">
        <f>+'402 - ENTREGA DE SEMENTE'!$AM$8</f>
        <v>0</v>
      </c>
      <c r="K466" s="494">
        <f>+'402 - ENTREGA DE SEMENTE'!N88</f>
        <v>0</v>
      </c>
      <c r="L466" s="494">
        <f>+'402 - ENTREGA DE SEMENTE'!P88</f>
        <v>0</v>
      </c>
      <c r="M466" s="495">
        <f>+'402 - ENTREGA DE SEMENTE'!W88</f>
        <v>0</v>
      </c>
      <c r="N466" s="495">
        <f>+'402 - ENTREGA DE SEMENTE'!AF88</f>
        <v>0</v>
      </c>
      <c r="V466" s="493" t="s">
        <v>2594</v>
      </c>
      <c r="Y466" s="494">
        <f>+'402 - ENTREGA DE SEMENTE'!$AM$3</f>
        <v>0</v>
      </c>
    </row>
    <row r="467" spans="1:25" hidden="1" x14ac:dyDescent="0.35">
      <c r="A467" s="493">
        <f>+'402 - ENTREGA DE SEMENTE'!B89</f>
        <v>0</v>
      </c>
      <c r="B467" s="493">
        <f>+'402 - ENTREGA DE SEMENTE'!F89</f>
        <v>0</v>
      </c>
      <c r="C467" s="496" t="e">
        <f>IFERROR(VLOOKUP('402 - ENTREGA DE SEMENTE'!AM$6,localidades,2,FALSE),VLOOKUP('402 - ENTREGA DE SEMENTE'!AM$5,district_codes,2,FALSE))</f>
        <v>#N/A</v>
      </c>
      <c r="D467" s="493">
        <f>+'402 - ENTREGA DE SEMENTE'!AC89</f>
        <v>0</v>
      </c>
      <c r="E467" s="494">
        <f>+'402 - ENTREGA DE SEMENTE'!J89</f>
        <v>0</v>
      </c>
      <c r="F467" s="495">
        <f>+'402 - ENTREGA DE SEMENTE'!L89</f>
        <v>0</v>
      </c>
      <c r="H467" s="494" t="str">
        <f>+delivery_events!D$6</f>
        <v>Sementes</v>
      </c>
      <c r="I467" s="494" t="e">
        <f>IFERROR(VLOOKUP('402 - ENTREGA DE SEMENTE'!AM$6,localidades,2,FALSE),VLOOKUP('402 - ENTREGA DE SEMENTE'!AM$5,district_codes,2,FALSE))</f>
        <v>#N/A</v>
      </c>
      <c r="J467" s="632">
        <f>+'402 - ENTREGA DE SEMENTE'!$AM$8</f>
        <v>0</v>
      </c>
      <c r="K467" s="494">
        <f>+'402 - ENTREGA DE SEMENTE'!N89</f>
        <v>0</v>
      </c>
      <c r="L467" s="494">
        <f>+'402 - ENTREGA DE SEMENTE'!P89</f>
        <v>0</v>
      </c>
      <c r="M467" s="495">
        <f>+'402 - ENTREGA DE SEMENTE'!W89</f>
        <v>0</v>
      </c>
      <c r="N467" s="495">
        <f>+'402 - ENTREGA DE SEMENTE'!AF89</f>
        <v>0</v>
      </c>
      <c r="V467" s="493" t="s">
        <v>2594</v>
      </c>
      <c r="Y467" s="494">
        <f>+'402 - ENTREGA DE SEMENTE'!$AM$3</f>
        <v>0</v>
      </c>
    </row>
    <row r="468" spans="1:25" hidden="1" x14ac:dyDescent="0.35">
      <c r="A468" s="493">
        <f>+'402 - ENTREGA DE SEMENTE'!B90</f>
        <v>0</v>
      </c>
      <c r="B468" s="493">
        <f>+'402 - ENTREGA DE SEMENTE'!F90</f>
        <v>0</v>
      </c>
      <c r="C468" s="496" t="e">
        <f>IFERROR(VLOOKUP('402 - ENTREGA DE SEMENTE'!AM$6,localidades,2,FALSE),VLOOKUP('402 - ENTREGA DE SEMENTE'!AM$5,district_codes,2,FALSE))</f>
        <v>#N/A</v>
      </c>
      <c r="D468" s="493">
        <f>+'402 - ENTREGA DE SEMENTE'!AC90</f>
        <v>0</v>
      </c>
      <c r="E468" s="494">
        <f>+'402 - ENTREGA DE SEMENTE'!J90</f>
        <v>0</v>
      </c>
      <c r="F468" s="495">
        <f>+'402 - ENTREGA DE SEMENTE'!L90</f>
        <v>0</v>
      </c>
      <c r="H468" s="494" t="str">
        <f>+delivery_events!D$6</f>
        <v>Sementes</v>
      </c>
      <c r="I468" s="494" t="e">
        <f>IFERROR(VLOOKUP('402 - ENTREGA DE SEMENTE'!AM$6,localidades,2,FALSE),VLOOKUP('402 - ENTREGA DE SEMENTE'!AM$5,district_codes,2,FALSE))</f>
        <v>#N/A</v>
      </c>
      <c r="J468" s="632">
        <f>+'402 - ENTREGA DE SEMENTE'!$AM$8</f>
        <v>0</v>
      </c>
      <c r="K468" s="494">
        <f>+'402 - ENTREGA DE SEMENTE'!N90</f>
        <v>0</v>
      </c>
      <c r="L468" s="494">
        <f>+'402 - ENTREGA DE SEMENTE'!P90</f>
        <v>0</v>
      </c>
      <c r="M468" s="495">
        <f>+'402 - ENTREGA DE SEMENTE'!W90</f>
        <v>0</v>
      </c>
      <c r="N468" s="495">
        <f>+'402 - ENTREGA DE SEMENTE'!AF90</f>
        <v>0</v>
      </c>
      <c r="V468" s="493" t="s">
        <v>2594</v>
      </c>
      <c r="Y468" s="494">
        <f>+'402 - ENTREGA DE SEMENTE'!$AM$3</f>
        <v>0</v>
      </c>
    </row>
    <row r="469" spans="1:25" hidden="1" x14ac:dyDescent="0.35">
      <c r="A469" s="493">
        <f>+'402 - ENTREGA DE SEMENTE'!B91</f>
        <v>0</v>
      </c>
      <c r="B469" s="493">
        <f>+'402 - ENTREGA DE SEMENTE'!F91</f>
        <v>0</v>
      </c>
      <c r="C469" s="496" t="e">
        <f>IFERROR(VLOOKUP('402 - ENTREGA DE SEMENTE'!AM$6,localidades,2,FALSE),VLOOKUP('402 - ENTREGA DE SEMENTE'!AM$5,district_codes,2,FALSE))</f>
        <v>#N/A</v>
      </c>
      <c r="D469" s="493">
        <f>+'402 - ENTREGA DE SEMENTE'!AC91</f>
        <v>0</v>
      </c>
      <c r="E469" s="494">
        <f>+'402 - ENTREGA DE SEMENTE'!J91</f>
        <v>0</v>
      </c>
      <c r="F469" s="495">
        <f>+'402 - ENTREGA DE SEMENTE'!L91</f>
        <v>0</v>
      </c>
      <c r="H469" s="494" t="str">
        <f>+delivery_events!D$6</f>
        <v>Sementes</v>
      </c>
      <c r="I469" s="494" t="e">
        <f>IFERROR(VLOOKUP('402 - ENTREGA DE SEMENTE'!AM$6,localidades,2,FALSE),VLOOKUP('402 - ENTREGA DE SEMENTE'!AM$5,district_codes,2,FALSE))</f>
        <v>#N/A</v>
      </c>
      <c r="J469" s="632">
        <f>+'402 - ENTREGA DE SEMENTE'!$AM$8</f>
        <v>0</v>
      </c>
      <c r="K469" s="494">
        <f>+'402 - ENTREGA DE SEMENTE'!N91</f>
        <v>0</v>
      </c>
      <c r="L469" s="494">
        <f>+'402 - ENTREGA DE SEMENTE'!P91</f>
        <v>0</v>
      </c>
      <c r="M469" s="495">
        <f>+'402 - ENTREGA DE SEMENTE'!W91</f>
        <v>0</v>
      </c>
      <c r="N469" s="495">
        <f>+'402 - ENTREGA DE SEMENTE'!AF91</f>
        <v>0</v>
      </c>
      <c r="V469" s="493" t="s">
        <v>2594</v>
      </c>
      <c r="Y469" s="494">
        <f>+'402 - ENTREGA DE SEMENTE'!$AM$3</f>
        <v>0</v>
      </c>
    </row>
    <row r="470" spans="1:25" hidden="1" x14ac:dyDescent="0.35">
      <c r="A470" s="493">
        <f>+'402 - ENTREGA DE SEMENTE'!B92</f>
        <v>0</v>
      </c>
      <c r="B470" s="493">
        <f>+'402 - ENTREGA DE SEMENTE'!F92</f>
        <v>0</v>
      </c>
      <c r="C470" s="496" t="e">
        <f>IFERROR(VLOOKUP('402 - ENTREGA DE SEMENTE'!AM$6,localidades,2,FALSE),VLOOKUP('402 - ENTREGA DE SEMENTE'!AM$5,district_codes,2,FALSE))</f>
        <v>#N/A</v>
      </c>
      <c r="D470" s="493">
        <f>+'402 - ENTREGA DE SEMENTE'!AC92</f>
        <v>0</v>
      </c>
      <c r="E470" s="494">
        <f>+'402 - ENTREGA DE SEMENTE'!J92</f>
        <v>0</v>
      </c>
      <c r="F470" s="495">
        <f>+'402 - ENTREGA DE SEMENTE'!L92</f>
        <v>0</v>
      </c>
      <c r="H470" s="494" t="str">
        <f>+delivery_events!D$6</f>
        <v>Sementes</v>
      </c>
      <c r="I470" s="494" t="e">
        <f>IFERROR(VLOOKUP('402 - ENTREGA DE SEMENTE'!AM$6,localidades,2,FALSE),VLOOKUP('402 - ENTREGA DE SEMENTE'!AM$5,district_codes,2,FALSE))</f>
        <v>#N/A</v>
      </c>
      <c r="J470" s="632">
        <f>+'402 - ENTREGA DE SEMENTE'!$AM$8</f>
        <v>0</v>
      </c>
      <c r="K470" s="494">
        <f>+'402 - ENTREGA DE SEMENTE'!N92</f>
        <v>0</v>
      </c>
      <c r="L470" s="494">
        <f>+'402 - ENTREGA DE SEMENTE'!P92</f>
        <v>0</v>
      </c>
      <c r="M470" s="495">
        <f>+'402 - ENTREGA DE SEMENTE'!W92</f>
        <v>0</v>
      </c>
      <c r="N470" s="495">
        <f>+'402 - ENTREGA DE SEMENTE'!AF92</f>
        <v>0</v>
      </c>
      <c r="V470" s="493" t="s">
        <v>2594</v>
      </c>
      <c r="Y470" s="494">
        <f>+'402 - ENTREGA DE SEMENTE'!$AM$3</f>
        <v>0</v>
      </c>
    </row>
    <row r="471" spans="1:25" hidden="1" x14ac:dyDescent="0.35">
      <c r="A471" s="493">
        <f>+'402 - ENTREGA DE SEMENTE'!B93</f>
        <v>0</v>
      </c>
      <c r="B471" s="493">
        <f>+'402 - ENTREGA DE SEMENTE'!F93</f>
        <v>0</v>
      </c>
      <c r="C471" s="496" t="e">
        <f>IFERROR(VLOOKUP('402 - ENTREGA DE SEMENTE'!AM$6,localidades,2,FALSE),VLOOKUP('402 - ENTREGA DE SEMENTE'!AM$5,district_codes,2,FALSE))</f>
        <v>#N/A</v>
      </c>
      <c r="D471" s="493">
        <f>+'402 - ENTREGA DE SEMENTE'!AC93</f>
        <v>0</v>
      </c>
      <c r="E471" s="494">
        <f>+'402 - ENTREGA DE SEMENTE'!J93</f>
        <v>0</v>
      </c>
      <c r="F471" s="495">
        <f>+'402 - ENTREGA DE SEMENTE'!L93</f>
        <v>0</v>
      </c>
      <c r="H471" s="494" t="str">
        <f>+delivery_events!D$6</f>
        <v>Sementes</v>
      </c>
      <c r="I471" s="494" t="e">
        <f>IFERROR(VLOOKUP('402 - ENTREGA DE SEMENTE'!AM$6,localidades,2,FALSE),VLOOKUP('402 - ENTREGA DE SEMENTE'!AM$5,district_codes,2,FALSE))</f>
        <v>#N/A</v>
      </c>
      <c r="J471" s="632">
        <f>+'402 - ENTREGA DE SEMENTE'!$AM$8</f>
        <v>0</v>
      </c>
      <c r="K471" s="494">
        <f>+'402 - ENTREGA DE SEMENTE'!N93</f>
        <v>0</v>
      </c>
      <c r="L471" s="494">
        <f>+'402 - ENTREGA DE SEMENTE'!P93</f>
        <v>0</v>
      </c>
      <c r="M471" s="495">
        <f>+'402 - ENTREGA DE SEMENTE'!W93</f>
        <v>0</v>
      </c>
      <c r="N471" s="495">
        <f>+'402 - ENTREGA DE SEMENTE'!AF93</f>
        <v>0</v>
      </c>
      <c r="V471" s="493" t="s">
        <v>2594</v>
      </c>
      <c r="Y471" s="494">
        <f>+'402 - ENTREGA DE SEMENTE'!$AM$3</f>
        <v>0</v>
      </c>
    </row>
    <row r="472" spans="1:25" hidden="1" x14ac:dyDescent="0.35">
      <c r="A472" s="493">
        <f>+'402 - ENTREGA DE SEMENTE'!B94</f>
        <v>0</v>
      </c>
      <c r="B472" s="493">
        <f>+'402 - ENTREGA DE SEMENTE'!F94</f>
        <v>0</v>
      </c>
      <c r="C472" s="496" t="e">
        <f>IFERROR(VLOOKUP('402 - ENTREGA DE SEMENTE'!AM$6,localidades,2,FALSE),VLOOKUP('402 - ENTREGA DE SEMENTE'!AM$5,district_codes,2,FALSE))</f>
        <v>#N/A</v>
      </c>
      <c r="D472" s="493">
        <f>+'402 - ENTREGA DE SEMENTE'!AC94</f>
        <v>0</v>
      </c>
      <c r="E472" s="494">
        <f>+'402 - ENTREGA DE SEMENTE'!J94</f>
        <v>0</v>
      </c>
      <c r="F472" s="495">
        <f>+'402 - ENTREGA DE SEMENTE'!L94</f>
        <v>0</v>
      </c>
      <c r="H472" s="494" t="str">
        <f>+delivery_events!D$6</f>
        <v>Sementes</v>
      </c>
      <c r="I472" s="494" t="e">
        <f>IFERROR(VLOOKUP('402 - ENTREGA DE SEMENTE'!AM$6,localidades,2,FALSE),VLOOKUP('402 - ENTREGA DE SEMENTE'!AM$5,district_codes,2,FALSE))</f>
        <v>#N/A</v>
      </c>
      <c r="J472" s="632">
        <f>+'402 - ENTREGA DE SEMENTE'!$AM$8</f>
        <v>0</v>
      </c>
      <c r="K472" s="494">
        <f>+'402 - ENTREGA DE SEMENTE'!N94</f>
        <v>0</v>
      </c>
      <c r="L472" s="494">
        <f>+'402 - ENTREGA DE SEMENTE'!P94</f>
        <v>0</v>
      </c>
      <c r="M472" s="495">
        <f>+'402 - ENTREGA DE SEMENTE'!W94</f>
        <v>0</v>
      </c>
      <c r="N472" s="495">
        <f>+'402 - ENTREGA DE SEMENTE'!AF94</f>
        <v>0</v>
      </c>
      <c r="V472" s="493" t="s">
        <v>2594</v>
      </c>
      <c r="Y472" s="494">
        <f>+'402 - ENTREGA DE SEMENTE'!$AM$3</f>
        <v>0</v>
      </c>
    </row>
    <row r="473" spans="1:25" hidden="1" x14ac:dyDescent="0.35">
      <c r="A473" s="493">
        <f>+'402 - ENTREGA DE SEMENTE'!B95</f>
        <v>0</v>
      </c>
      <c r="B473" s="493">
        <f>+'402 - ENTREGA DE SEMENTE'!F95</f>
        <v>0</v>
      </c>
      <c r="C473" s="496" t="e">
        <f>IFERROR(VLOOKUP('402 - ENTREGA DE SEMENTE'!AM$6,localidades,2,FALSE),VLOOKUP('402 - ENTREGA DE SEMENTE'!AM$5,district_codes,2,FALSE))</f>
        <v>#N/A</v>
      </c>
      <c r="D473" s="493">
        <f>+'402 - ENTREGA DE SEMENTE'!AC95</f>
        <v>0</v>
      </c>
      <c r="E473" s="494">
        <f>+'402 - ENTREGA DE SEMENTE'!J95</f>
        <v>0</v>
      </c>
      <c r="F473" s="495">
        <f>+'402 - ENTREGA DE SEMENTE'!L95</f>
        <v>0</v>
      </c>
      <c r="H473" s="494" t="str">
        <f>+delivery_events!D$6</f>
        <v>Sementes</v>
      </c>
      <c r="I473" s="494" t="e">
        <f>IFERROR(VLOOKUP('402 - ENTREGA DE SEMENTE'!AM$6,localidades,2,FALSE),VLOOKUP('402 - ENTREGA DE SEMENTE'!AM$5,district_codes,2,FALSE))</f>
        <v>#N/A</v>
      </c>
      <c r="J473" s="632">
        <f>+'402 - ENTREGA DE SEMENTE'!$AM$8</f>
        <v>0</v>
      </c>
      <c r="K473" s="494">
        <f>+'402 - ENTREGA DE SEMENTE'!N95</f>
        <v>0</v>
      </c>
      <c r="L473" s="494">
        <f>+'402 - ENTREGA DE SEMENTE'!P95</f>
        <v>0</v>
      </c>
      <c r="M473" s="495">
        <f>+'402 - ENTREGA DE SEMENTE'!W95</f>
        <v>0</v>
      </c>
      <c r="N473" s="495">
        <f>+'402 - ENTREGA DE SEMENTE'!AF95</f>
        <v>0</v>
      </c>
      <c r="V473" s="493" t="s">
        <v>2594</v>
      </c>
      <c r="Y473" s="494">
        <f>+'402 - ENTREGA DE SEMENTE'!$AM$3</f>
        <v>0</v>
      </c>
    </row>
    <row r="474" spans="1:25" hidden="1" x14ac:dyDescent="0.35">
      <c r="A474" s="493">
        <f>+'402 - ENTREGA DE SEMENTE'!B96</f>
        <v>0</v>
      </c>
      <c r="B474" s="493">
        <f>+'402 - ENTREGA DE SEMENTE'!F96</f>
        <v>0</v>
      </c>
      <c r="C474" s="496" t="e">
        <f>IFERROR(VLOOKUP('402 - ENTREGA DE SEMENTE'!AM$6,localidades,2,FALSE),VLOOKUP('402 - ENTREGA DE SEMENTE'!AM$5,district_codes,2,FALSE))</f>
        <v>#N/A</v>
      </c>
      <c r="D474" s="493">
        <f>+'402 - ENTREGA DE SEMENTE'!AC96</f>
        <v>0</v>
      </c>
      <c r="E474" s="494">
        <f>+'402 - ENTREGA DE SEMENTE'!J96</f>
        <v>0</v>
      </c>
      <c r="F474" s="495">
        <f>+'402 - ENTREGA DE SEMENTE'!L96</f>
        <v>0</v>
      </c>
      <c r="H474" s="494" t="str">
        <f>+delivery_events!D$6</f>
        <v>Sementes</v>
      </c>
      <c r="I474" s="494" t="e">
        <f>IFERROR(VLOOKUP('402 - ENTREGA DE SEMENTE'!AM$6,localidades,2,FALSE),VLOOKUP('402 - ENTREGA DE SEMENTE'!AM$5,district_codes,2,FALSE))</f>
        <v>#N/A</v>
      </c>
      <c r="J474" s="632">
        <f>+'402 - ENTREGA DE SEMENTE'!$AM$8</f>
        <v>0</v>
      </c>
      <c r="K474" s="494">
        <f>+'402 - ENTREGA DE SEMENTE'!N96</f>
        <v>0</v>
      </c>
      <c r="L474" s="494">
        <f>+'402 - ENTREGA DE SEMENTE'!P96</f>
        <v>0</v>
      </c>
      <c r="M474" s="495">
        <f>+'402 - ENTREGA DE SEMENTE'!W96</f>
        <v>0</v>
      </c>
      <c r="N474" s="495">
        <f>+'402 - ENTREGA DE SEMENTE'!AF96</f>
        <v>0</v>
      </c>
      <c r="V474" s="493" t="s">
        <v>2594</v>
      </c>
      <c r="Y474" s="494">
        <f>+'402 - ENTREGA DE SEMENTE'!$AM$3</f>
        <v>0</v>
      </c>
    </row>
    <row r="475" spans="1:25" hidden="1" x14ac:dyDescent="0.35">
      <c r="A475" s="493">
        <f>+'402 - ENTREGA DE SEMENTE'!B97</f>
        <v>0</v>
      </c>
      <c r="B475" s="493">
        <f>+'402 - ENTREGA DE SEMENTE'!F97</f>
        <v>0</v>
      </c>
      <c r="C475" s="496" t="e">
        <f>IFERROR(VLOOKUP('402 - ENTREGA DE SEMENTE'!AM$6,localidades,2,FALSE),VLOOKUP('402 - ENTREGA DE SEMENTE'!AM$5,district_codes,2,FALSE))</f>
        <v>#N/A</v>
      </c>
      <c r="D475" s="493">
        <f>+'402 - ENTREGA DE SEMENTE'!AC97</f>
        <v>0</v>
      </c>
      <c r="E475" s="494">
        <f>+'402 - ENTREGA DE SEMENTE'!J97</f>
        <v>0</v>
      </c>
      <c r="F475" s="495">
        <f>+'402 - ENTREGA DE SEMENTE'!L97</f>
        <v>0</v>
      </c>
      <c r="H475" s="494" t="str">
        <f>+delivery_events!D$6</f>
        <v>Sementes</v>
      </c>
      <c r="I475" s="494" t="e">
        <f>IFERROR(VLOOKUP('402 - ENTREGA DE SEMENTE'!AM$6,localidades,2,FALSE),VLOOKUP('402 - ENTREGA DE SEMENTE'!AM$5,district_codes,2,FALSE))</f>
        <v>#N/A</v>
      </c>
      <c r="J475" s="632">
        <f>+'402 - ENTREGA DE SEMENTE'!$AM$8</f>
        <v>0</v>
      </c>
      <c r="K475" s="494">
        <f>+'402 - ENTREGA DE SEMENTE'!N97</f>
        <v>0</v>
      </c>
      <c r="L475" s="494">
        <f>+'402 - ENTREGA DE SEMENTE'!P97</f>
        <v>0</v>
      </c>
      <c r="M475" s="495">
        <f>+'402 - ENTREGA DE SEMENTE'!W97</f>
        <v>0</v>
      </c>
      <c r="N475" s="495">
        <f>+'402 - ENTREGA DE SEMENTE'!AF97</f>
        <v>0</v>
      </c>
      <c r="V475" s="493" t="s">
        <v>2594</v>
      </c>
      <c r="Y475" s="494">
        <f>+'402 - ENTREGA DE SEMENTE'!$AM$3</f>
        <v>0</v>
      </c>
    </row>
    <row r="476" spans="1:25" hidden="1" x14ac:dyDescent="0.35">
      <c r="A476" s="493">
        <f>+'402 - ENTREGA DE SEMENTE'!B98</f>
        <v>0</v>
      </c>
      <c r="B476" s="493">
        <f>+'402 - ENTREGA DE SEMENTE'!F98</f>
        <v>0</v>
      </c>
      <c r="C476" s="496" t="e">
        <f>IFERROR(VLOOKUP('402 - ENTREGA DE SEMENTE'!AM$6,localidades,2,FALSE),VLOOKUP('402 - ENTREGA DE SEMENTE'!AM$5,district_codes,2,FALSE))</f>
        <v>#N/A</v>
      </c>
      <c r="D476" s="493">
        <f>+'402 - ENTREGA DE SEMENTE'!AC98</f>
        <v>0</v>
      </c>
      <c r="E476" s="494">
        <f>+'402 - ENTREGA DE SEMENTE'!J98</f>
        <v>0</v>
      </c>
      <c r="F476" s="495">
        <f>+'402 - ENTREGA DE SEMENTE'!L98</f>
        <v>0</v>
      </c>
      <c r="H476" s="494" t="str">
        <f>+delivery_events!D$6</f>
        <v>Sementes</v>
      </c>
      <c r="I476" s="494" t="e">
        <f>IFERROR(VLOOKUP('402 - ENTREGA DE SEMENTE'!AM$6,localidades,2,FALSE),VLOOKUP('402 - ENTREGA DE SEMENTE'!AM$5,district_codes,2,FALSE))</f>
        <v>#N/A</v>
      </c>
      <c r="J476" s="632">
        <f>+'402 - ENTREGA DE SEMENTE'!$AM$8</f>
        <v>0</v>
      </c>
      <c r="K476" s="494">
        <f>+'402 - ENTREGA DE SEMENTE'!N98</f>
        <v>0</v>
      </c>
      <c r="L476" s="494">
        <f>+'402 - ENTREGA DE SEMENTE'!P98</f>
        <v>0</v>
      </c>
      <c r="M476" s="495">
        <f>+'402 - ENTREGA DE SEMENTE'!W98</f>
        <v>0</v>
      </c>
      <c r="N476" s="495">
        <f>+'402 - ENTREGA DE SEMENTE'!AF98</f>
        <v>0</v>
      </c>
      <c r="V476" s="493" t="s">
        <v>2594</v>
      </c>
      <c r="Y476" s="494">
        <f>+'402 - ENTREGA DE SEMENTE'!$AM$3</f>
        <v>0</v>
      </c>
    </row>
    <row r="477" spans="1:25" hidden="1" x14ac:dyDescent="0.35">
      <c r="A477" s="493">
        <f>+'402 - ENTREGA DE SEMENTE'!B99</f>
        <v>0</v>
      </c>
      <c r="B477" s="493">
        <f>+'402 - ENTREGA DE SEMENTE'!F99</f>
        <v>0</v>
      </c>
      <c r="C477" s="496" t="e">
        <f>IFERROR(VLOOKUP('402 - ENTREGA DE SEMENTE'!AM$6,localidades,2,FALSE),VLOOKUP('402 - ENTREGA DE SEMENTE'!AM$5,district_codes,2,FALSE))</f>
        <v>#N/A</v>
      </c>
      <c r="D477" s="493">
        <f>+'402 - ENTREGA DE SEMENTE'!AC99</f>
        <v>0</v>
      </c>
      <c r="E477" s="494">
        <f>+'402 - ENTREGA DE SEMENTE'!J99</f>
        <v>0</v>
      </c>
      <c r="F477" s="495">
        <f>+'402 - ENTREGA DE SEMENTE'!L99</f>
        <v>0</v>
      </c>
      <c r="H477" s="494" t="str">
        <f>+delivery_events!D$6</f>
        <v>Sementes</v>
      </c>
      <c r="I477" s="494" t="e">
        <f>IFERROR(VLOOKUP('402 - ENTREGA DE SEMENTE'!AM$6,localidades,2,FALSE),VLOOKUP('402 - ENTREGA DE SEMENTE'!AM$5,district_codes,2,FALSE))</f>
        <v>#N/A</v>
      </c>
      <c r="J477" s="632">
        <f>+'402 - ENTREGA DE SEMENTE'!$AM$8</f>
        <v>0</v>
      </c>
      <c r="K477" s="494">
        <f>+'402 - ENTREGA DE SEMENTE'!N99</f>
        <v>0</v>
      </c>
      <c r="L477" s="494">
        <f>+'402 - ENTREGA DE SEMENTE'!P99</f>
        <v>0</v>
      </c>
      <c r="M477" s="495">
        <f>+'402 - ENTREGA DE SEMENTE'!W99</f>
        <v>0</v>
      </c>
      <c r="N477" s="495">
        <f>+'402 - ENTREGA DE SEMENTE'!AF99</f>
        <v>0</v>
      </c>
      <c r="V477" s="493" t="s">
        <v>2594</v>
      </c>
      <c r="Y477" s="494">
        <f>+'402 - ENTREGA DE SEMENTE'!$AM$3</f>
        <v>0</v>
      </c>
    </row>
    <row r="478" spans="1:25" hidden="1" x14ac:dyDescent="0.35">
      <c r="A478" s="493">
        <f>+'402 - ENTREGA DE SEMENTE'!B100</f>
        <v>0</v>
      </c>
      <c r="B478" s="493">
        <f>+'402 - ENTREGA DE SEMENTE'!F100</f>
        <v>0</v>
      </c>
      <c r="C478" s="496" t="e">
        <f>IFERROR(VLOOKUP('402 - ENTREGA DE SEMENTE'!AM$6,localidades,2,FALSE),VLOOKUP('402 - ENTREGA DE SEMENTE'!AM$5,district_codes,2,FALSE))</f>
        <v>#N/A</v>
      </c>
      <c r="D478" s="493">
        <f>+'402 - ENTREGA DE SEMENTE'!AC100</f>
        <v>0</v>
      </c>
      <c r="E478" s="494">
        <f>+'402 - ENTREGA DE SEMENTE'!J100</f>
        <v>0</v>
      </c>
      <c r="F478" s="495">
        <f>+'402 - ENTREGA DE SEMENTE'!L100</f>
        <v>0</v>
      </c>
      <c r="H478" s="494" t="str">
        <f>+delivery_events!D$6</f>
        <v>Sementes</v>
      </c>
      <c r="I478" s="494" t="e">
        <f>IFERROR(VLOOKUP('402 - ENTREGA DE SEMENTE'!AM$6,localidades,2,FALSE),VLOOKUP('402 - ENTREGA DE SEMENTE'!AM$5,district_codes,2,FALSE))</f>
        <v>#N/A</v>
      </c>
      <c r="J478" s="632">
        <f>+'402 - ENTREGA DE SEMENTE'!$AM$8</f>
        <v>0</v>
      </c>
      <c r="K478" s="494">
        <f>+'402 - ENTREGA DE SEMENTE'!N100</f>
        <v>0</v>
      </c>
      <c r="L478" s="494">
        <f>+'402 - ENTREGA DE SEMENTE'!P100</f>
        <v>0</v>
      </c>
      <c r="M478" s="495">
        <f>+'402 - ENTREGA DE SEMENTE'!W100</f>
        <v>0</v>
      </c>
      <c r="N478" s="495">
        <f>+'402 - ENTREGA DE SEMENTE'!AF100</f>
        <v>0</v>
      </c>
      <c r="V478" s="493" t="s">
        <v>2594</v>
      </c>
      <c r="Y478" s="494">
        <f>+'402 - ENTREGA DE SEMENTE'!$AM$3</f>
        <v>0</v>
      </c>
    </row>
    <row r="479" spans="1:25" hidden="1" x14ac:dyDescent="0.35">
      <c r="A479" s="493">
        <f>+'402 - ENTREGA DE SEMENTE'!B101</f>
        <v>0</v>
      </c>
      <c r="B479" s="493">
        <f>+'402 - ENTREGA DE SEMENTE'!F101</f>
        <v>0</v>
      </c>
      <c r="C479" s="496" t="e">
        <f>IFERROR(VLOOKUP('402 - ENTREGA DE SEMENTE'!AM$6,localidades,2,FALSE),VLOOKUP('402 - ENTREGA DE SEMENTE'!AM$5,district_codes,2,FALSE))</f>
        <v>#N/A</v>
      </c>
      <c r="D479" s="493">
        <f>+'402 - ENTREGA DE SEMENTE'!AC101</f>
        <v>0</v>
      </c>
      <c r="E479" s="494">
        <f>+'402 - ENTREGA DE SEMENTE'!J101</f>
        <v>0</v>
      </c>
      <c r="F479" s="495">
        <f>+'402 - ENTREGA DE SEMENTE'!L101</f>
        <v>0</v>
      </c>
      <c r="H479" s="494" t="str">
        <f>+delivery_events!D$6</f>
        <v>Sementes</v>
      </c>
      <c r="I479" s="494" t="e">
        <f>IFERROR(VLOOKUP('402 - ENTREGA DE SEMENTE'!AM$6,localidades,2,FALSE),VLOOKUP('402 - ENTREGA DE SEMENTE'!AM$5,district_codes,2,FALSE))</f>
        <v>#N/A</v>
      </c>
      <c r="J479" s="632">
        <f>+'402 - ENTREGA DE SEMENTE'!$AM$8</f>
        <v>0</v>
      </c>
      <c r="K479" s="494">
        <f>+'402 - ENTREGA DE SEMENTE'!N101</f>
        <v>0</v>
      </c>
      <c r="L479" s="494">
        <f>+'402 - ENTREGA DE SEMENTE'!P101</f>
        <v>0</v>
      </c>
      <c r="M479" s="495">
        <f>+'402 - ENTREGA DE SEMENTE'!W101</f>
        <v>0</v>
      </c>
      <c r="N479" s="495">
        <f>+'402 - ENTREGA DE SEMENTE'!AF101</f>
        <v>0</v>
      </c>
      <c r="V479" s="493" t="s">
        <v>2594</v>
      </c>
      <c r="Y479" s="494">
        <f>+'402 - ENTREGA DE SEMENTE'!$AM$3</f>
        <v>0</v>
      </c>
    </row>
    <row r="480" spans="1:25" hidden="1" x14ac:dyDescent="0.35">
      <c r="A480" s="493">
        <f>+'402 - ENTREGA DE SEMENTE'!B102</f>
        <v>0</v>
      </c>
      <c r="B480" s="493">
        <f>+'402 - ENTREGA DE SEMENTE'!F102</f>
        <v>0</v>
      </c>
      <c r="C480" s="496" t="e">
        <f>IFERROR(VLOOKUP('402 - ENTREGA DE SEMENTE'!AM$6,localidades,2,FALSE),VLOOKUP('402 - ENTREGA DE SEMENTE'!AM$5,district_codes,2,FALSE))</f>
        <v>#N/A</v>
      </c>
      <c r="D480" s="493">
        <f>+'402 - ENTREGA DE SEMENTE'!AC102</f>
        <v>0</v>
      </c>
      <c r="E480" s="494">
        <f>+'402 - ENTREGA DE SEMENTE'!J102</f>
        <v>0</v>
      </c>
      <c r="F480" s="495">
        <f>+'402 - ENTREGA DE SEMENTE'!L102</f>
        <v>0</v>
      </c>
      <c r="H480" s="494" t="str">
        <f>+delivery_events!D$6</f>
        <v>Sementes</v>
      </c>
      <c r="I480" s="494" t="e">
        <f>IFERROR(VLOOKUP('402 - ENTREGA DE SEMENTE'!AM$6,localidades,2,FALSE),VLOOKUP('402 - ENTREGA DE SEMENTE'!AM$5,district_codes,2,FALSE))</f>
        <v>#N/A</v>
      </c>
      <c r="J480" s="632">
        <f>+'402 - ENTREGA DE SEMENTE'!$AM$8</f>
        <v>0</v>
      </c>
      <c r="K480" s="494">
        <f>+'402 - ENTREGA DE SEMENTE'!N102</f>
        <v>0</v>
      </c>
      <c r="L480" s="494">
        <f>+'402 - ENTREGA DE SEMENTE'!P102</f>
        <v>0</v>
      </c>
      <c r="M480" s="495">
        <f>+'402 - ENTREGA DE SEMENTE'!W102</f>
        <v>0</v>
      </c>
      <c r="N480" s="495">
        <f>+'402 - ENTREGA DE SEMENTE'!AF102</f>
        <v>0</v>
      </c>
      <c r="V480" s="493" t="s">
        <v>2594</v>
      </c>
      <c r="Y480" s="494">
        <f>+'402 - ENTREGA DE SEMENTE'!$AM$3</f>
        <v>0</v>
      </c>
    </row>
    <row r="481" spans="1:25" hidden="1" x14ac:dyDescent="0.35">
      <c r="A481" s="493">
        <f>+'402 - ENTREGA DE SEMENTE'!B103</f>
        <v>0</v>
      </c>
      <c r="B481" s="493">
        <f>+'402 - ENTREGA DE SEMENTE'!F103</f>
        <v>0</v>
      </c>
      <c r="C481" s="496" t="e">
        <f>IFERROR(VLOOKUP('402 - ENTREGA DE SEMENTE'!AM$6,localidades,2,FALSE),VLOOKUP('402 - ENTREGA DE SEMENTE'!AM$5,district_codes,2,FALSE))</f>
        <v>#N/A</v>
      </c>
      <c r="D481" s="493">
        <f>+'402 - ENTREGA DE SEMENTE'!AC103</f>
        <v>0</v>
      </c>
      <c r="E481" s="494">
        <f>+'402 - ENTREGA DE SEMENTE'!J103</f>
        <v>0</v>
      </c>
      <c r="F481" s="495">
        <f>+'402 - ENTREGA DE SEMENTE'!L103</f>
        <v>0</v>
      </c>
      <c r="H481" s="494" t="str">
        <f>+delivery_events!D$6</f>
        <v>Sementes</v>
      </c>
      <c r="I481" s="494" t="e">
        <f>IFERROR(VLOOKUP('402 - ENTREGA DE SEMENTE'!AM$6,localidades,2,FALSE),VLOOKUP('402 - ENTREGA DE SEMENTE'!AM$5,district_codes,2,FALSE))</f>
        <v>#N/A</v>
      </c>
      <c r="J481" s="632">
        <f>+'402 - ENTREGA DE SEMENTE'!$AM$8</f>
        <v>0</v>
      </c>
      <c r="K481" s="494">
        <f>+'402 - ENTREGA DE SEMENTE'!N103</f>
        <v>0</v>
      </c>
      <c r="L481" s="494">
        <f>+'402 - ENTREGA DE SEMENTE'!P103</f>
        <v>0</v>
      </c>
      <c r="M481" s="495">
        <f>+'402 - ENTREGA DE SEMENTE'!W103</f>
        <v>0</v>
      </c>
      <c r="N481" s="495">
        <f>+'402 - ENTREGA DE SEMENTE'!AF103</f>
        <v>0</v>
      </c>
      <c r="V481" s="493" t="s">
        <v>2594</v>
      </c>
      <c r="Y481" s="494">
        <f>+'402 - ENTREGA DE SEMENTE'!$AM$3</f>
        <v>0</v>
      </c>
    </row>
    <row r="482" spans="1:25" hidden="1" x14ac:dyDescent="0.35">
      <c r="A482" s="493">
        <f>+'402 - ENTREGA DE SEMENTE'!B104</f>
        <v>0</v>
      </c>
      <c r="B482" s="493">
        <f>+'402 - ENTREGA DE SEMENTE'!F104</f>
        <v>0</v>
      </c>
      <c r="C482" s="496" t="e">
        <f>IFERROR(VLOOKUP('402 - ENTREGA DE SEMENTE'!AM$6,localidades,2,FALSE),VLOOKUP('402 - ENTREGA DE SEMENTE'!AM$5,district_codes,2,FALSE))</f>
        <v>#N/A</v>
      </c>
      <c r="D482" s="493">
        <f>+'402 - ENTREGA DE SEMENTE'!AC104</f>
        <v>0</v>
      </c>
      <c r="E482" s="494">
        <f>+'402 - ENTREGA DE SEMENTE'!J104</f>
        <v>0</v>
      </c>
      <c r="F482" s="495">
        <f>+'402 - ENTREGA DE SEMENTE'!L104</f>
        <v>0</v>
      </c>
      <c r="H482" s="494" t="str">
        <f>+delivery_events!D$6</f>
        <v>Sementes</v>
      </c>
      <c r="I482" s="494" t="e">
        <f>IFERROR(VLOOKUP('402 - ENTREGA DE SEMENTE'!AM$6,localidades,2,FALSE),VLOOKUP('402 - ENTREGA DE SEMENTE'!AM$5,district_codes,2,FALSE))</f>
        <v>#N/A</v>
      </c>
      <c r="J482" s="632">
        <f>+'402 - ENTREGA DE SEMENTE'!$AM$8</f>
        <v>0</v>
      </c>
      <c r="K482" s="494">
        <f>+'402 - ENTREGA DE SEMENTE'!N104</f>
        <v>0</v>
      </c>
      <c r="L482" s="494">
        <f>+'402 - ENTREGA DE SEMENTE'!P104</f>
        <v>0</v>
      </c>
      <c r="M482" s="495">
        <f>+'402 - ENTREGA DE SEMENTE'!W104</f>
        <v>0</v>
      </c>
      <c r="N482" s="495">
        <f>+'402 - ENTREGA DE SEMENTE'!AF104</f>
        <v>0</v>
      </c>
      <c r="V482" s="493" t="s">
        <v>2594</v>
      </c>
      <c r="Y482" s="494">
        <f>+'402 - ENTREGA DE SEMENTE'!$AM$3</f>
        <v>0</v>
      </c>
    </row>
    <row r="483" spans="1:25" hidden="1" x14ac:dyDescent="0.35">
      <c r="A483" s="493">
        <f>+'402 - ENTREGA DE SEMENTE'!B105</f>
        <v>0</v>
      </c>
      <c r="B483" s="493">
        <f>+'402 - ENTREGA DE SEMENTE'!F105</f>
        <v>0</v>
      </c>
      <c r="C483" s="496" t="e">
        <f>IFERROR(VLOOKUP('402 - ENTREGA DE SEMENTE'!AM$6,localidades,2,FALSE),VLOOKUP('402 - ENTREGA DE SEMENTE'!AM$5,district_codes,2,FALSE))</f>
        <v>#N/A</v>
      </c>
      <c r="D483" s="493">
        <f>+'402 - ENTREGA DE SEMENTE'!AC105</f>
        <v>0</v>
      </c>
      <c r="E483" s="494">
        <f>+'402 - ENTREGA DE SEMENTE'!J105</f>
        <v>0</v>
      </c>
      <c r="F483" s="495">
        <f>+'402 - ENTREGA DE SEMENTE'!L105</f>
        <v>0</v>
      </c>
      <c r="H483" s="494" t="str">
        <f>+delivery_events!D$6</f>
        <v>Sementes</v>
      </c>
      <c r="I483" s="494" t="e">
        <f>IFERROR(VLOOKUP('402 - ENTREGA DE SEMENTE'!AM$6,localidades,2,FALSE),VLOOKUP('402 - ENTREGA DE SEMENTE'!AM$5,district_codes,2,FALSE))</f>
        <v>#N/A</v>
      </c>
      <c r="J483" s="632">
        <f>+'402 - ENTREGA DE SEMENTE'!$AM$8</f>
        <v>0</v>
      </c>
      <c r="K483" s="494">
        <f>+'402 - ENTREGA DE SEMENTE'!N105</f>
        <v>0</v>
      </c>
      <c r="L483" s="494">
        <f>+'402 - ENTREGA DE SEMENTE'!P105</f>
        <v>0</v>
      </c>
      <c r="M483" s="495">
        <f>+'402 - ENTREGA DE SEMENTE'!W105</f>
        <v>0</v>
      </c>
      <c r="N483" s="495">
        <f>+'402 - ENTREGA DE SEMENTE'!AF105</f>
        <v>0</v>
      </c>
      <c r="V483" s="493" t="s">
        <v>2594</v>
      </c>
      <c r="Y483" s="494">
        <f>+'402 - ENTREGA DE SEMENTE'!$AM$3</f>
        <v>0</v>
      </c>
    </row>
    <row r="484" spans="1:25" hidden="1" x14ac:dyDescent="0.35">
      <c r="A484" s="493">
        <f>+'402 - ENTREGA DE SEMENTE'!B106</f>
        <v>0</v>
      </c>
      <c r="B484" s="493">
        <f>+'402 - ENTREGA DE SEMENTE'!F106</f>
        <v>0</v>
      </c>
      <c r="C484" s="496" t="e">
        <f>IFERROR(VLOOKUP('402 - ENTREGA DE SEMENTE'!AM$6,localidades,2,FALSE),VLOOKUP('402 - ENTREGA DE SEMENTE'!AM$5,district_codes,2,FALSE))</f>
        <v>#N/A</v>
      </c>
      <c r="D484" s="493">
        <f>+'402 - ENTREGA DE SEMENTE'!AC106</f>
        <v>0</v>
      </c>
      <c r="E484" s="494">
        <f>+'402 - ENTREGA DE SEMENTE'!J106</f>
        <v>0</v>
      </c>
      <c r="F484" s="495">
        <f>+'402 - ENTREGA DE SEMENTE'!L106</f>
        <v>0</v>
      </c>
      <c r="H484" s="494" t="str">
        <f>+delivery_events!D$6</f>
        <v>Sementes</v>
      </c>
      <c r="I484" s="494" t="e">
        <f>IFERROR(VLOOKUP('402 - ENTREGA DE SEMENTE'!AM$6,localidades,2,FALSE),VLOOKUP('402 - ENTREGA DE SEMENTE'!AM$5,district_codes,2,FALSE))</f>
        <v>#N/A</v>
      </c>
      <c r="J484" s="632">
        <f>+'402 - ENTREGA DE SEMENTE'!$AM$8</f>
        <v>0</v>
      </c>
      <c r="K484" s="494">
        <f>+'402 - ENTREGA DE SEMENTE'!N106</f>
        <v>0</v>
      </c>
      <c r="L484" s="494">
        <f>+'402 - ENTREGA DE SEMENTE'!P106</f>
        <v>0</v>
      </c>
      <c r="M484" s="495">
        <f>+'402 - ENTREGA DE SEMENTE'!W106</f>
        <v>0</v>
      </c>
      <c r="N484" s="495">
        <f>+'402 - ENTREGA DE SEMENTE'!AF106</f>
        <v>0</v>
      </c>
      <c r="V484" s="493" t="s">
        <v>2594</v>
      </c>
      <c r="Y484" s="494">
        <f>+'402 - ENTREGA DE SEMENTE'!$AM$3</f>
        <v>0</v>
      </c>
    </row>
    <row r="485" spans="1:25" hidden="1" x14ac:dyDescent="0.35">
      <c r="A485" s="493">
        <f>+'402 - ENTREGA DE SEMENTE'!B107</f>
        <v>0</v>
      </c>
      <c r="B485" s="493">
        <f>+'402 - ENTREGA DE SEMENTE'!F107</f>
        <v>0</v>
      </c>
      <c r="C485" s="496" t="e">
        <f>IFERROR(VLOOKUP('402 - ENTREGA DE SEMENTE'!AM$6,localidades,2,FALSE),VLOOKUP('402 - ENTREGA DE SEMENTE'!AM$5,district_codes,2,FALSE))</f>
        <v>#N/A</v>
      </c>
      <c r="D485" s="493">
        <f>+'402 - ENTREGA DE SEMENTE'!AC107</f>
        <v>0</v>
      </c>
      <c r="E485" s="494">
        <f>+'402 - ENTREGA DE SEMENTE'!J107</f>
        <v>0</v>
      </c>
      <c r="F485" s="495">
        <f>+'402 - ENTREGA DE SEMENTE'!L107</f>
        <v>0</v>
      </c>
      <c r="H485" s="494" t="str">
        <f>+delivery_events!D$6</f>
        <v>Sementes</v>
      </c>
      <c r="I485" s="494" t="e">
        <f>IFERROR(VLOOKUP('402 - ENTREGA DE SEMENTE'!AM$6,localidades,2,FALSE),VLOOKUP('402 - ENTREGA DE SEMENTE'!AM$5,district_codes,2,FALSE))</f>
        <v>#N/A</v>
      </c>
      <c r="J485" s="632">
        <f>+'402 - ENTREGA DE SEMENTE'!$AM$8</f>
        <v>0</v>
      </c>
      <c r="K485" s="494">
        <f>+'402 - ENTREGA DE SEMENTE'!N107</f>
        <v>0</v>
      </c>
      <c r="L485" s="494">
        <f>+'402 - ENTREGA DE SEMENTE'!P107</f>
        <v>0</v>
      </c>
      <c r="M485" s="495">
        <f>+'402 - ENTREGA DE SEMENTE'!W107</f>
        <v>0</v>
      </c>
      <c r="N485" s="495">
        <f>+'402 - ENTREGA DE SEMENTE'!AF107</f>
        <v>0</v>
      </c>
      <c r="V485" s="493" t="s">
        <v>2594</v>
      </c>
      <c r="Y485" s="494">
        <f>+'402 - ENTREGA DE SEMENTE'!$AM$3</f>
        <v>0</v>
      </c>
    </row>
    <row r="486" spans="1:25" hidden="1" x14ac:dyDescent="0.35">
      <c r="A486" s="493">
        <f>+'402 - ENTREGA DE SEMENTE'!B108</f>
        <v>0</v>
      </c>
      <c r="B486" s="493">
        <f>+'402 - ENTREGA DE SEMENTE'!F108</f>
        <v>0</v>
      </c>
      <c r="C486" s="496" t="e">
        <f>IFERROR(VLOOKUP('402 - ENTREGA DE SEMENTE'!AM$6,localidades,2,FALSE),VLOOKUP('402 - ENTREGA DE SEMENTE'!AM$5,district_codes,2,FALSE))</f>
        <v>#N/A</v>
      </c>
      <c r="D486" s="493">
        <f>+'402 - ENTREGA DE SEMENTE'!AC108</f>
        <v>0</v>
      </c>
      <c r="E486" s="494">
        <f>+'402 - ENTREGA DE SEMENTE'!J108</f>
        <v>0</v>
      </c>
      <c r="F486" s="495">
        <f>+'402 - ENTREGA DE SEMENTE'!L108</f>
        <v>0</v>
      </c>
      <c r="H486" s="494" t="str">
        <f>+delivery_events!D$6</f>
        <v>Sementes</v>
      </c>
      <c r="I486" s="494" t="e">
        <f>IFERROR(VLOOKUP('402 - ENTREGA DE SEMENTE'!AM$6,localidades,2,FALSE),VLOOKUP('402 - ENTREGA DE SEMENTE'!AM$5,district_codes,2,FALSE))</f>
        <v>#N/A</v>
      </c>
      <c r="J486" s="632">
        <f>+'402 - ENTREGA DE SEMENTE'!$AM$8</f>
        <v>0</v>
      </c>
      <c r="K486" s="494">
        <f>+'402 - ENTREGA DE SEMENTE'!N108</f>
        <v>0</v>
      </c>
      <c r="L486" s="494">
        <f>+'402 - ENTREGA DE SEMENTE'!P108</f>
        <v>0</v>
      </c>
      <c r="M486" s="495">
        <f>+'402 - ENTREGA DE SEMENTE'!W108</f>
        <v>0</v>
      </c>
      <c r="N486" s="495">
        <f>+'402 - ENTREGA DE SEMENTE'!AF108</f>
        <v>0</v>
      </c>
      <c r="V486" s="493" t="s">
        <v>2594</v>
      </c>
      <c r="Y486" s="494">
        <f>+'402 - ENTREGA DE SEMENTE'!$AM$3</f>
        <v>0</v>
      </c>
    </row>
    <row r="487" spans="1:25" hidden="1" x14ac:dyDescent="0.35">
      <c r="A487" s="493">
        <f>+'402 - ENTREGA DE SEMENTE'!B109</f>
        <v>0</v>
      </c>
      <c r="B487" s="493">
        <f>+'402 - ENTREGA DE SEMENTE'!F109</f>
        <v>0</v>
      </c>
      <c r="C487" s="496" t="e">
        <f>IFERROR(VLOOKUP('402 - ENTREGA DE SEMENTE'!AM$6,localidades,2,FALSE),VLOOKUP('402 - ENTREGA DE SEMENTE'!AM$5,district_codes,2,FALSE))</f>
        <v>#N/A</v>
      </c>
      <c r="D487" s="493">
        <f>+'402 - ENTREGA DE SEMENTE'!AC109</f>
        <v>0</v>
      </c>
      <c r="E487" s="494">
        <f>+'402 - ENTREGA DE SEMENTE'!J109</f>
        <v>0</v>
      </c>
      <c r="F487" s="495">
        <f>+'402 - ENTREGA DE SEMENTE'!L109</f>
        <v>0</v>
      </c>
      <c r="H487" s="494" t="str">
        <f>+delivery_events!D$6</f>
        <v>Sementes</v>
      </c>
      <c r="I487" s="494" t="e">
        <f>IFERROR(VLOOKUP('402 - ENTREGA DE SEMENTE'!AM$6,localidades,2,FALSE),VLOOKUP('402 - ENTREGA DE SEMENTE'!AM$5,district_codes,2,FALSE))</f>
        <v>#N/A</v>
      </c>
      <c r="J487" s="632">
        <f>+'402 - ENTREGA DE SEMENTE'!$AM$8</f>
        <v>0</v>
      </c>
      <c r="K487" s="494">
        <f>+'402 - ENTREGA DE SEMENTE'!N109</f>
        <v>0</v>
      </c>
      <c r="L487" s="494">
        <f>+'402 - ENTREGA DE SEMENTE'!P109</f>
        <v>0</v>
      </c>
      <c r="M487" s="495">
        <f>+'402 - ENTREGA DE SEMENTE'!W109</f>
        <v>0</v>
      </c>
      <c r="N487" s="495">
        <f>+'402 - ENTREGA DE SEMENTE'!AF109</f>
        <v>0</v>
      </c>
      <c r="V487" s="493" t="s">
        <v>2594</v>
      </c>
      <c r="Y487" s="494">
        <f>+'402 - ENTREGA DE SEMENTE'!$AM$3</f>
        <v>0</v>
      </c>
    </row>
    <row r="488" spans="1:25" hidden="1" x14ac:dyDescent="0.35">
      <c r="A488" s="493">
        <f>+'402 - ENTREGA DE SEMENTE'!B110</f>
        <v>0</v>
      </c>
      <c r="B488" s="493">
        <f>+'402 - ENTREGA DE SEMENTE'!F110</f>
        <v>0</v>
      </c>
      <c r="C488" s="496" t="e">
        <f>IFERROR(VLOOKUP('402 - ENTREGA DE SEMENTE'!AM$6,localidades,2,FALSE),VLOOKUP('402 - ENTREGA DE SEMENTE'!AM$5,district_codes,2,FALSE))</f>
        <v>#N/A</v>
      </c>
      <c r="D488" s="493">
        <f>+'402 - ENTREGA DE SEMENTE'!AC110</f>
        <v>0</v>
      </c>
      <c r="E488" s="494">
        <f>+'402 - ENTREGA DE SEMENTE'!J110</f>
        <v>0</v>
      </c>
      <c r="F488" s="495">
        <f>+'402 - ENTREGA DE SEMENTE'!L110</f>
        <v>0</v>
      </c>
      <c r="H488" s="494" t="str">
        <f>+delivery_events!D$6</f>
        <v>Sementes</v>
      </c>
      <c r="I488" s="494" t="e">
        <f>IFERROR(VLOOKUP('402 - ENTREGA DE SEMENTE'!AM$6,localidades,2,FALSE),VLOOKUP('402 - ENTREGA DE SEMENTE'!AM$5,district_codes,2,FALSE))</f>
        <v>#N/A</v>
      </c>
      <c r="J488" s="632">
        <f>+'402 - ENTREGA DE SEMENTE'!$AM$8</f>
        <v>0</v>
      </c>
      <c r="K488" s="494">
        <f>+'402 - ENTREGA DE SEMENTE'!N110</f>
        <v>0</v>
      </c>
      <c r="L488" s="494">
        <f>+'402 - ENTREGA DE SEMENTE'!P110</f>
        <v>0</v>
      </c>
      <c r="M488" s="495">
        <f>+'402 - ENTREGA DE SEMENTE'!W110</f>
        <v>0</v>
      </c>
      <c r="N488" s="495">
        <f>+'402 - ENTREGA DE SEMENTE'!AF110</f>
        <v>0</v>
      </c>
      <c r="V488" s="493" t="s">
        <v>2594</v>
      </c>
      <c r="Y488" s="494">
        <f>+'402 - ENTREGA DE SEMENTE'!$AM$3</f>
        <v>0</v>
      </c>
    </row>
    <row r="489" spans="1:25" hidden="1" x14ac:dyDescent="0.35">
      <c r="A489" s="493">
        <f>+'402 - ENTREGA DE SEMENTE'!B111</f>
        <v>0</v>
      </c>
      <c r="B489" s="493">
        <f>+'402 - ENTREGA DE SEMENTE'!F111</f>
        <v>0</v>
      </c>
      <c r="C489" s="496" t="e">
        <f>IFERROR(VLOOKUP('402 - ENTREGA DE SEMENTE'!AM$6,localidades,2,FALSE),VLOOKUP('402 - ENTREGA DE SEMENTE'!AM$5,district_codes,2,FALSE))</f>
        <v>#N/A</v>
      </c>
      <c r="D489" s="493">
        <f>+'402 - ENTREGA DE SEMENTE'!AC111</f>
        <v>0</v>
      </c>
      <c r="E489" s="494">
        <f>+'402 - ENTREGA DE SEMENTE'!J111</f>
        <v>0</v>
      </c>
      <c r="F489" s="495">
        <f>+'402 - ENTREGA DE SEMENTE'!L111</f>
        <v>0</v>
      </c>
      <c r="H489" s="494" t="str">
        <f>+delivery_events!D$6</f>
        <v>Sementes</v>
      </c>
      <c r="I489" s="494" t="e">
        <f>IFERROR(VLOOKUP('402 - ENTREGA DE SEMENTE'!AM$6,localidades,2,FALSE),VLOOKUP('402 - ENTREGA DE SEMENTE'!AM$5,district_codes,2,FALSE))</f>
        <v>#N/A</v>
      </c>
      <c r="J489" s="632">
        <f>+'402 - ENTREGA DE SEMENTE'!$AM$8</f>
        <v>0</v>
      </c>
      <c r="K489" s="494">
        <f>+'402 - ENTREGA DE SEMENTE'!N111</f>
        <v>0</v>
      </c>
      <c r="L489" s="494">
        <f>+'402 - ENTREGA DE SEMENTE'!P111</f>
        <v>0</v>
      </c>
      <c r="M489" s="495">
        <f>+'402 - ENTREGA DE SEMENTE'!W111</f>
        <v>0</v>
      </c>
      <c r="N489" s="495">
        <f>+'402 - ENTREGA DE SEMENTE'!AF111</f>
        <v>0</v>
      </c>
      <c r="V489" s="493" t="s">
        <v>2594</v>
      </c>
      <c r="Y489" s="494">
        <f>+'402 - ENTREGA DE SEMENTE'!$AM$3</f>
        <v>0</v>
      </c>
    </row>
    <row r="490" spans="1:25" hidden="1" x14ac:dyDescent="0.35">
      <c r="A490" s="493">
        <f>+'402 - ENTREGA DE SEMENTE'!B112</f>
        <v>0</v>
      </c>
      <c r="B490" s="493">
        <f>+'402 - ENTREGA DE SEMENTE'!F112</f>
        <v>0</v>
      </c>
      <c r="C490" s="496" t="e">
        <f>IFERROR(VLOOKUP('402 - ENTREGA DE SEMENTE'!AM$6,localidades,2,FALSE),VLOOKUP('402 - ENTREGA DE SEMENTE'!AM$5,district_codes,2,FALSE))</f>
        <v>#N/A</v>
      </c>
      <c r="D490" s="493">
        <f>+'402 - ENTREGA DE SEMENTE'!AC112</f>
        <v>0</v>
      </c>
      <c r="E490" s="494">
        <f>+'402 - ENTREGA DE SEMENTE'!J112</f>
        <v>0</v>
      </c>
      <c r="F490" s="495">
        <f>+'402 - ENTREGA DE SEMENTE'!L112</f>
        <v>0</v>
      </c>
      <c r="H490" s="494" t="str">
        <f>+delivery_events!D$6</f>
        <v>Sementes</v>
      </c>
      <c r="I490" s="494" t="e">
        <f>IFERROR(VLOOKUP('402 - ENTREGA DE SEMENTE'!AM$6,localidades,2,FALSE),VLOOKUP('402 - ENTREGA DE SEMENTE'!AM$5,district_codes,2,FALSE))</f>
        <v>#N/A</v>
      </c>
      <c r="J490" s="632">
        <f>+'402 - ENTREGA DE SEMENTE'!$AM$8</f>
        <v>0</v>
      </c>
      <c r="K490" s="494">
        <f>+'402 - ENTREGA DE SEMENTE'!N112</f>
        <v>0</v>
      </c>
      <c r="L490" s="494">
        <f>+'402 - ENTREGA DE SEMENTE'!P112</f>
        <v>0</v>
      </c>
      <c r="M490" s="495">
        <f>+'402 - ENTREGA DE SEMENTE'!W112</f>
        <v>0</v>
      </c>
      <c r="N490" s="495">
        <f>+'402 - ENTREGA DE SEMENTE'!AF112</f>
        <v>0</v>
      </c>
      <c r="V490" s="493" t="s">
        <v>2594</v>
      </c>
      <c r="Y490" s="494">
        <f>+'402 - ENTREGA DE SEMENTE'!$AM$3</f>
        <v>0</v>
      </c>
    </row>
    <row r="491" spans="1:25" hidden="1" x14ac:dyDescent="0.35">
      <c r="A491" s="493">
        <f>+'402 - ENTREGA DE SEMENTE'!B113</f>
        <v>0</v>
      </c>
      <c r="B491" s="493">
        <f>+'402 - ENTREGA DE SEMENTE'!F113</f>
        <v>0</v>
      </c>
      <c r="C491" s="496" t="e">
        <f>IFERROR(VLOOKUP('402 - ENTREGA DE SEMENTE'!AM$6,localidades,2,FALSE),VLOOKUP('402 - ENTREGA DE SEMENTE'!AM$5,district_codes,2,FALSE))</f>
        <v>#N/A</v>
      </c>
      <c r="D491" s="493">
        <f>+'402 - ENTREGA DE SEMENTE'!AC113</f>
        <v>0</v>
      </c>
      <c r="E491" s="494">
        <f>+'402 - ENTREGA DE SEMENTE'!J113</f>
        <v>0</v>
      </c>
      <c r="F491" s="495">
        <f>+'402 - ENTREGA DE SEMENTE'!L113</f>
        <v>0</v>
      </c>
      <c r="H491" s="494" t="str">
        <f>+delivery_events!D$6</f>
        <v>Sementes</v>
      </c>
      <c r="I491" s="494" t="e">
        <f>IFERROR(VLOOKUP('402 - ENTREGA DE SEMENTE'!AM$6,localidades,2,FALSE),VLOOKUP('402 - ENTREGA DE SEMENTE'!AM$5,district_codes,2,FALSE))</f>
        <v>#N/A</v>
      </c>
      <c r="J491" s="632">
        <f>+'402 - ENTREGA DE SEMENTE'!$AM$8</f>
        <v>0</v>
      </c>
      <c r="K491" s="494">
        <f>+'402 - ENTREGA DE SEMENTE'!N113</f>
        <v>0</v>
      </c>
      <c r="L491" s="494">
        <f>+'402 - ENTREGA DE SEMENTE'!P113</f>
        <v>0</v>
      </c>
      <c r="M491" s="495">
        <f>+'402 - ENTREGA DE SEMENTE'!W113</f>
        <v>0</v>
      </c>
      <c r="N491" s="495">
        <f>+'402 - ENTREGA DE SEMENTE'!AF113</f>
        <v>0</v>
      </c>
      <c r="V491" s="493" t="s">
        <v>2594</v>
      </c>
      <c r="Y491" s="494">
        <f>+'402 - ENTREGA DE SEMENTE'!$AM$3</f>
        <v>0</v>
      </c>
    </row>
    <row r="492" spans="1:25" hidden="1" x14ac:dyDescent="0.35">
      <c r="A492" s="493">
        <f>+'402 - ENTREGA DE SEMENTE'!B114</f>
        <v>0</v>
      </c>
      <c r="B492" s="493">
        <f>+'402 - ENTREGA DE SEMENTE'!F114</f>
        <v>0</v>
      </c>
      <c r="C492" s="496" t="e">
        <f>IFERROR(VLOOKUP('402 - ENTREGA DE SEMENTE'!AM$6,localidades,2,FALSE),VLOOKUP('402 - ENTREGA DE SEMENTE'!AM$5,district_codes,2,FALSE))</f>
        <v>#N/A</v>
      </c>
      <c r="D492" s="493">
        <f>+'402 - ENTREGA DE SEMENTE'!AC114</f>
        <v>0</v>
      </c>
      <c r="E492" s="494">
        <f>+'402 - ENTREGA DE SEMENTE'!J114</f>
        <v>0</v>
      </c>
      <c r="F492" s="495">
        <f>+'402 - ENTREGA DE SEMENTE'!L114</f>
        <v>0</v>
      </c>
      <c r="H492" s="494" t="str">
        <f>+delivery_events!D$6</f>
        <v>Sementes</v>
      </c>
      <c r="I492" s="494" t="e">
        <f>IFERROR(VLOOKUP('402 - ENTREGA DE SEMENTE'!AM$6,localidades,2,FALSE),VLOOKUP('402 - ENTREGA DE SEMENTE'!AM$5,district_codes,2,FALSE))</f>
        <v>#N/A</v>
      </c>
      <c r="J492" s="632">
        <f>+'402 - ENTREGA DE SEMENTE'!$AM$8</f>
        <v>0</v>
      </c>
      <c r="K492" s="494">
        <f>+'402 - ENTREGA DE SEMENTE'!N114</f>
        <v>0</v>
      </c>
      <c r="L492" s="494">
        <f>+'402 - ENTREGA DE SEMENTE'!P114</f>
        <v>0</v>
      </c>
      <c r="M492" s="495">
        <f>+'402 - ENTREGA DE SEMENTE'!W114</f>
        <v>0</v>
      </c>
      <c r="N492" s="495">
        <f>+'402 - ENTREGA DE SEMENTE'!AF114</f>
        <v>0</v>
      </c>
      <c r="V492" s="493" t="s">
        <v>2594</v>
      </c>
      <c r="Y492" s="494">
        <f>+'402 - ENTREGA DE SEMENTE'!$AM$3</f>
        <v>0</v>
      </c>
    </row>
    <row r="493" spans="1:25" hidden="1" x14ac:dyDescent="0.35">
      <c r="A493" s="493">
        <f>+'402 - ENTREGA DE SEMENTE'!B115</f>
        <v>0</v>
      </c>
      <c r="B493" s="493">
        <f>+'402 - ENTREGA DE SEMENTE'!F115</f>
        <v>0</v>
      </c>
      <c r="C493" s="496" t="e">
        <f>IFERROR(VLOOKUP('402 - ENTREGA DE SEMENTE'!AM$6,localidades,2,FALSE),VLOOKUP('402 - ENTREGA DE SEMENTE'!AM$5,district_codes,2,FALSE))</f>
        <v>#N/A</v>
      </c>
      <c r="D493" s="493">
        <f>+'402 - ENTREGA DE SEMENTE'!AC115</f>
        <v>0</v>
      </c>
      <c r="E493" s="494">
        <f>+'402 - ENTREGA DE SEMENTE'!J115</f>
        <v>0</v>
      </c>
      <c r="F493" s="495">
        <f>+'402 - ENTREGA DE SEMENTE'!L115</f>
        <v>0</v>
      </c>
      <c r="H493" s="494" t="str">
        <f>+delivery_events!D$6</f>
        <v>Sementes</v>
      </c>
      <c r="I493" s="494" t="e">
        <f>IFERROR(VLOOKUP('402 - ENTREGA DE SEMENTE'!AM$6,localidades,2,FALSE),VLOOKUP('402 - ENTREGA DE SEMENTE'!AM$5,district_codes,2,FALSE))</f>
        <v>#N/A</v>
      </c>
      <c r="J493" s="632">
        <f>+'402 - ENTREGA DE SEMENTE'!$AM$8</f>
        <v>0</v>
      </c>
      <c r="K493" s="494">
        <f>+'402 - ENTREGA DE SEMENTE'!N115</f>
        <v>0</v>
      </c>
      <c r="L493" s="494">
        <f>+'402 - ENTREGA DE SEMENTE'!P115</f>
        <v>0</v>
      </c>
      <c r="M493" s="495">
        <f>+'402 - ENTREGA DE SEMENTE'!W115</f>
        <v>0</v>
      </c>
      <c r="N493" s="495">
        <f>+'402 - ENTREGA DE SEMENTE'!AF115</f>
        <v>0</v>
      </c>
      <c r="V493" s="493" t="s">
        <v>2594</v>
      </c>
      <c r="Y493" s="494">
        <f>+'402 - ENTREGA DE SEMENTE'!$AM$3</f>
        <v>0</v>
      </c>
    </row>
    <row r="494" spans="1:25" hidden="1" x14ac:dyDescent="0.35">
      <c r="A494" s="493">
        <f>+'402 - ENTREGA DE SEMENTE'!B116</f>
        <v>0</v>
      </c>
      <c r="B494" s="493">
        <f>+'402 - ENTREGA DE SEMENTE'!F116</f>
        <v>0</v>
      </c>
      <c r="C494" s="496" t="e">
        <f>IFERROR(VLOOKUP('402 - ENTREGA DE SEMENTE'!AM$6,localidades,2,FALSE),VLOOKUP('402 - ENTREGA DE SEMENTE'!AM$5,district_codes,2,FALSE))</f>
        <v>#N/A</v>
      </c>
      <c r="D494" s="493">
        <f>+'402 - ENTREGA DE SEMENTE'!AC116</f>
        <v>0</v>
      </c>
      <c r="E494" s="494">
        <f>+'402 - ENTREGA DE SEMENTE'!J116</f>
        <v>0</v>
      </c>
      <c r="F494" s="495">
        <f>+'402 - ENTREGA DE SEMENTE'!L116</f>
        <v>0</v>
      </c>
      <c r="H494" s="494" t="str">
        <f>+delivery_events!D$6</f>
        <v>Sementes</v>
      </c>
      <c r="I494" s="494" t="e">
        <f>IFERROR(VLOOKUP('402 - ENTREGA DE SEMENTE'!AM$6,localidades,2,FALSE),VLOOKUP('402 - ENTREGA DE SEMENTE'!AM$5,district_codes,2,FALSE))</f>
        <v>#N/A</v>
      </c>
      <c r="J494" s="632">
        <f>+'402 - ENTREGA DE SEMENTE'!$AM$8</f>
        <v>0</v>
      </c>
      <c r="K494" s="494">
        <f>+'402 - ENTREGA DE SEMENTE'!N116</f>
        <v>0</v>
      </c>
      <c r="L494" s="494">
        <f>+'402 - ENTREGA DE SEMENTE'!P116</f>
        <v>0</v>
      </c>
      <c r="M494" s="495">
        <f>+'402 - ENTREGA DE SEMENTE'!W116</f>
        <v>0</v>
      </c>
      <c r="N494" s="495">
        <f>+'402 - ENTREGA DE SEMENTE'!AF116</f>
        <v>0</v>
      </c>
      <c r="V494" s="493" t="s">
        <v>2594</v>
      </c>
      <c r="Y494" s="494">
        <f>+'402 - ENTREGA DE SEMENTE'!$AM$3</f>
        <v>0</v>
      </c>
    </row>
    <row r="495" spans="1:25" hidden="1" x14ac:dyDescent="0.35">
      <c r="A495" s="493">
        <f>+'402 - ENTREGA DE SEMENTE'!B117</f>
        <v>0</v>
      </c>
      <c r="B495" s="493">
        <f>+'402 - ENTREGA DE SEMENTE'!F117</f>
        <v>0</v>
      </c>
      <c r="C495" s="496" t="e">
        <f>IFERROR(VLOOKUP('402 - ENTREGA DE SEMENTE'!AM$6,localidades,2,FALSE),VLOOKUP('402 - ENTREGA DE SEMENTE'!AM$5,district_codes,2,FALSE))</f>
        <v>#N/A</v>
      </c>
      <c r="D495" s="493">
        <f>+'402 - ENTREGA DE SEMENTE'!AC117</f>
        <v>0</v>
      </c>
      <c r="E495" s="494">
        <f>+'402 - ENTREGA DE SEMENTE'!J117</f>
        <v>0</v>
      </c>
      <c r="F495" s="495">
        <f>+'402 - ENTREGA DE SEMENTE'!L117</f>
        <v>0</v>
      </c>
      <c r="H495" s="494" t="str">
        <f>+delivery_events!D$6</f>
        <v>Sementes</v>
      </c>
      <c r="I495" s="494" t="e">
        <f>IFERROR(VLOOKUP('402 - ENTREGA DE SEMENTE'!AM$6,localidades,2,FALSE),VLOOKUP('402 - ENTREGA DE SEMENTE'!AM$5,district_codes,2,FALSE))</f>
        <v>#N/A</v>
      </c>
      <c r="J495" s="632">
        <f>+'402 - ENTREGA DE SEMENTE'!$AM$8</f>
        <v>0</v>
      </c>
      <c r="K495" s="494">
        <f>+'402 - ENTREGA DE SEMENTE'!N117</f>
        <v>0</v>
      </c>
      <c r="L495" s="494">
        <f>+'402 - ENTREGA DE SEMENTE'!P117</f>
        <v>0</v>
      </c>
      <c r="M495" s="495">
        <f>+'402 - ENTREGA DE SEMENTE'!W117</f>
        <v>0</v>
      </c>
      <c r="N495" s="495">
        <f>+'402 - ENTREGA DE SEMENTE'!AF117</f>
        <v>0</v>
      </c>
      <c r="V495" s="493" t="s">
        <v>2594</v>
      </c>
      <c r="Y495" s="494">
        <f>+'402 - ENTREGA DE SEMENTE'!$AM$3</f>
        <v>0</v>
      </c>
    </row>
    <row r="496" spans="1:25" hidden="1" x14ac:dyDescent="0.35">
      <c r="A496" s="493">
        <f>+'402 - ENTREGA DE SEMENTE'!B118</f>
        <v>0</v>
      </c>
      <c r="B496" s="493">
        <f>+'402 - ENTREGA DE SEMENTE'!F118</f>
        <v>0</v>
      </c>
      <c r="C496" s="496" t="e">
        <f>IFERROR(VLOOKUP('402 - ENTREGA DE SEMENTE'!AM$6,localidades,2,FALSE),VLOOKUP('402 - ENTREGA DE SEMENTE'!AM$5,district_codes,2,FALSE))</f>
        <v>#N/A</v>
      </c>
      <c r="D496" s="493">
        <f>+'402 - ENTREGA DE SEMENTE'!AC118</f>
        <v>0</v>
      </c>
      <c r="E496" s="494">
        <f>+'402 - ENTREGA DE SEMENTE'!J118</f>
        <v>0</v>
      </c>
      <c r="F496" s="495">
        <f>+'402 - ENTREGA DE SEMENTE'!L118</f>
        <v>0</v>
      </c>
      <c r="H496" s="494" t="str">
        <f>+delivery_events!D$6</f>
        <v>Sementes</v>
      </c>
      <c r="I496" s="494" t="e">
        <f>IFERROR(VLOOKUP('402 - ENTREGA DE SEMENTE'!AM$6,localidades,2,FALSE),VLOOKUP('402 - ENTREGA DE SEMENTE'!AM$5,district_codes,2,FALSE))</f>
        <v>#N/A</v>
      </c>
      <c r="J496" s="632">
        <f>+'402 - ENTREGA DE SEMENTE'!$AM$8</f>
        <v>0</v>
      </c>
      <c r="K496" s="494">
        <f>+'402 - ENTREGA DE SEMENTE'!N118</f>
        <v>0</v>
      </c>
      <c r="L496" s="494">
        <f>+'402 - ENTREGA DE SEMENTE'!P118</f>
        <v>0</v>
      </c>
      <c r="M496" s="495">
        <f>+'402 - ENTREGA DE SEMENTE'!W118</f>
        <v>0</v>
      </c>
      <c r="N496" s="495">
        <f>+'402 - ENTREGA DE SEMENTE'!AF118</f>
        <v>0</v>
      </c>
      <c r="V496" s="493" t="s">
        <v>2594</v>
      </c>
      <c r="Y496" s="494">
        <f>+'402 - ENTREGA DE SEMENTE'!$AM$3</f>
        <v>0</v>
      </c>
    </row>
    <row r="497" spans="1:25" hidden="1" x14ac:dyDescent="0.35">
      <c r="A497" s="493">
        <f>+'402 - ENTREGA DE SEMENTE'!B119</f>
        <v>0</v>
      </c>
      <c r="B497" s="493">
        <f>+'402 - ENTREGA DE SEMENTE'!F119</f>
        <v>0</v>
      </c>
      <c r="C497" s="496" t="e">
        <f>IFERROR(VLOOKUP('402 - ENTREGA DE SEMENTE'!AM$6,localidades,2,FALSE),VLOOKUP('402 - ENTREGA DE SEMENTE'!AM$5,district_codes,2,FALSE))</f>
        <v>#N/A</v>
      </c>
      <c r="D497" s="493">
        <f>+'402 - ENTREGA DE SEMENTE'!AC119</f>
        <v>0</v>
      </c>
      <c r="E497" s="494">
        <f>+'402 - ENTREGA DE SEMENTE'!J119</f>
        <v>0</v>
      </c>
      <c r="F497" s="495">
        <f>+'402 - ENTREGA DE SEMENTE'!L119</f>
        <v>0</v>
      </c>
      <c r="H497" s="494" t="str">
        <f>+delivery_events!D$6</f>
        <v>Sementes</v>
      </c>
      <c r="I497" s="494" t="e">
        <f>IFERROR(VLOOKUP('402 - ENTREGA DE SEMENTE'!AM$6,localidades,2,FALSE),VLOOKUP('402 - ENTREGA DE SEMENTE'!AM$5,district_codes,2,FALSE))</f>
        <v>#N/A</v>
      </c>
      <c r="J497" s="632">
        <f>+'402 - ENTREGA DE SEMENTE'!$AM$8</f>
        <v>0</v>
      </c>
      <c r="K497" s="494">
        <f>+'402 - ENTREGA DE SEMENTE'!N119</f>
        <v>0</v>
      </c>
      <c r="L497" s="494">
        <f>+'402 - ENTREGA DE SEMENTE'!P119</f>
        <v>0</v>
      </c>
      <c r="M497" s="495">
        <f>+'402 - ENTREGA DE SEMENTE'!W119</f>
        <v>0</v>
      </c>
      <c r="N497" s="495">
        <f>+'402 - ENTREGA DE SEMENTE'!AF119</f>
        <v>0</v>
      </c>
      <c r="V497" s="493" t="s">
        <v>2594</v>
      </c>
      <c r="Y497" s="494">
        <f>+'402 - ENTREGA DE SEMENTE'!$AM$3</f>
        <v>0</v>
      </c>
    </row>
    <row r="498" spans="1:25" hidden="1" x14ac:dyDescent="0.35">
      <c r="A498" s="493">
        <f>+'402 - ENTREGA DE SEMENTE'!B120</f>
        <v>0</v>
      </c>
      <c r="B498" s="493">
        <f>+'402 - ENTREGA DE SEMENTE'!F120</f>
        <v>0</v>
      </c>
      <c r="C498" s="496" t="e">
        <f>IFERROR(VLOOKUP('402 - ENTREGA DE SEMENTE'!AM$6,localidades,2,FALSE),VLOOKUP('402 - ENTREGA DE SEMENTE'!AM$5,district_codes,2,FALSE))</f>
        <v>#N/A</v>
      </c>
      <c r="D498" s="493">
        <f>+'402 - ENTREGA DE SEMENTE'!AC120</f>
        <v>0</v>
      </c>
      <c r="E498" s="494">
        <f>+'402 - ENTREGA DE SEMENTE'!J120</f>
        <v>0</v>
      </c>
      <c r="F498" s="495">
        <f>+'402 - ENTREGA DE SEMENTE'!L120</f>
        <v>0</v>
      </c>
      <c r="H498" s="494" t="str">
        <f>+delivery_events!D$6</f>
        <v>Sementes</v>
      </c>
      <c r="I498" s="494" t="e">
        <f>IFERROR(VLOOKUP('402 - ENTREGA DE SEMENTE'!AM$6,localidades,2,FALSE),VLOOKUP('402 - ENTREGA DE SEMENTE'!AM$5,district_codes,2,FALSE))</f>
        <v>#N/A</v>
      </c>
      <c r="J498" s="632">
        <f>+'402 - ENTREGA DE SEMENTE'!$AM$8</f>
        <v>0</v>
      </c>
      <c r="K498" s="494">
        <f>+'402 - ENTREGA DE SEMENTE'!N120</f>
        <v>0</v>
      </c>
      <c r="L498" s="494">
        <f>+'402 - ENTREGA DE SEMENTE'!P120</f>
        <v>0</v>
      </c>
      <c r="M498" s="495">
        <f>+'402 - ENTREGA DE SEMENTE'!W120</f>
        <v>0</v>
      </c>
      <c r="N498" s="495">
        <f>+'402 - ENTREGA DE SEMENTE'!AF120</f>
        <v>0</v>
      </c>
      <c r="V498" s="493" t="s">
        <v>2594</v>
      </c>
      <c r="Y498" s="494">
        <f>+'402 - ENTREGA DE SEMENTE'!$AM$3</f>
        <v>0</v>
      </c>
    </row>
    <row r="499" spans="1:25" hidden="1" x14ac:dyDescent="0.35">
      <c r="A499" s="493">
        <f>+'402 - ENTREGA DE SEMENTE'!B121</f>
        <v>0</v>
      </c>
      <c r="B499" s="493">
        <f>+'402 - ENTREGA DE SEMENTE'!F121</f>
        <v>0</v>
      </c>
      <c r="C499" s="496" t="e">
        <f>IFERROR(VLOOKUP('402 - ENTREGA DE SEMENTE'!AM$6,localidades,2,FALSE),VLOOKUP('402 - ENTREGA DE SEMENTE'!AM$5,district_codes,2,FALSE))</f>
        <v>#N/A</v>
      </c>
      <c r="D499" s="493">
        <f>+'402 - ENTREGA DE SEMENTE'!AC121</f>
        <v>0</v>
      </c>
      <c r="E499" s="494">
        <f>+'402 - ENTREGA DE SEMENTE'!J121</f>
        <v>0</v>
      </c>
      <c r="F499" s="495">
        <f>+'402 - ENTREGA DE SEMENTE'!L121</f>
        <v>0</v>
      </c>
      <c r="H499" s="494" t="str">
        <f>+delivery_events!D$6</f>
        <v>Sementes</v>
      </c>
      <c r="I499" s="494" t="e">
        <f>IFERROR(VLOOKUP('402 - ENTREGA DE SEMENTE'!AM$6,localidades,2,FALSE),VLOOKUP('402 - ENTREGA DE SEMENTE'!AM$5,district_codes,2,FALSE))</f>
        <v>#N/A</v>
      </c>
      <c r="J499" s="632">
        <f>+'402 - ENTREGA DE SEMENTE'!$AM$8</f>
        <v>0</v>
      </c>
      <c r="K499" s="494">
        <f>+'402 - ENTREGA DE SEMENTE'!N121</f>
        <v>0</v>
      </c>
      <c r="L499" s="494">
        <f>+'402 - ENTREGA DE SEMENTE'!P121</f>
        <v>0</v>
      </c>
      <c r="M499" s="495">
        <f>+'402 - ENTREGA DE SEMENTE'!W121</f>
        <v>0</v>
      </c>
      <c r="N499" s="495">
        <f>+'402 - ENTREGA DE SEMENTE'!AF121</f>
        <v>0</v>
      </c>
      <c r="V499" s="493" t="s">
        <v>2594</v>
      </c>
      <c r="Y499" s="494">
        <f>+'402 - ENTREGA DE SEMENTE'!$AM$3</f>
        <v>0</v>
      </c>
    </row>
    <row r="500" spans="1:25" hidden="1" x14ac:dyDescent="0.35">
      <c r="A500" s="493">
        <f>+'402 - ENTREGA DE SEMENTE'!B122</f>
        <v>0</v>
      </c>
      <c r="B500" s="493">
        <f>+'402 - ENTREGA DE SEMENTE'!F122</f>
        <v>0</v>
      </c>
      <c r="C500" s="496" t="e">
        <f>IFERROR(VLOOKUP('402 - ENTREGA DE SEMENTE'!AM$6,localidades,2,FALSE),VLOOKUP('402 - ENTREGA DE SEMENTE'!AM$5,district_codes,2,FALSE))</f>
        <v>#N/A</v>
      </c>
      <c r="D500" s="493">
        <f>+'402 - ENTREGA DE SEMENTE'!AC122</f>
        <v>0</v>
      </c>
      <c r="E500" s="494">
        <f>+'402 - ENTREGA DE SEMENTE'!J122</f>
        <v>0</v>
      </c>
      <c r="F500" s="495">
        <f>+'402 - ENTREGA DE SEMENTE'!L122</f>
        <v>0</v>
      </c>
      <c r="H500" s="494" t="str">
        <f>+delivery_events!D$6</f>
        <v>Sementes</v>
      </c>
      <c r="I500" s="494" t="e">
        <f>IFERROR(VLOOKUP('402 - ENTREGA DE SEMENTE'!AM$6,localidades,2,FALSE),VLOOKUP('402 - ENTREGA DE SEMENTE'!AM$5,district_codes,2,FALSE))</f>
        <v>#N/A</v>
      </c>
      <c r="J500" s="632">
        <f>+'402 - ENTREGA DE SEMENTE'!$AM$8</f>
        <v>0</v>
      </c>
      <c r="K500" s="494">
        <f>+'402 - ENTREGA DE SEMENTE'!N122</f>
        <v>0</v>
      </c>
      <c r="L500" s="494">
        <f>+'402 - ENTREGA DE SEMENTE'!P122</f>
        <v>0</v>
      </c>
      <c r="M500" s="495">
        <f>+'402 - ENTREGA DE SEMENTE'!W122</f>
        <v>0</v>
      </c>
      <c r="N500" s="495">
        <f>+'402 - ENTREGA DE SEMENTE'!AF122</f>
        <v>0</v>
      </c>
      <c r="V500" s="493" t="s">
        <v>2594</v>
      </c>
      <c r="Y500" s="494">
        <f>+'402 - ENTREGA DE SEMENTE'!$AM$3</f>
        <v>0</v>
      </c>
    </row>
    <row r="501" spans="1:25" hidden="1" x14ac:dyDescent="0.35">
      <c r="A501" s="493">
        <f>+'402 - ENTREGA DE SEMENTE'!B123</f>
        <v>0</v>
      </c>
      <c r="B501" s="493">
        <f>+'402 - ENTREGA DE SEMENTE'!F123</f>
        <v>0</v>
      </c>
      <c r="C501" s="496" t="e">
        <f>IFERROR(VLOOKUP('402 - ENTREGA DE SEMENTE'!AM$6,localidades,2,FALSE),VLOOKUP('402 - ENTREGA DE SEMENTE'!AM$5,district_codes,2,FALSE))</f>
        <v>#N/A</v>
      </c>
      <c r="D501" s="493">
        <f>+'402 - ENTREGA DE SEMENTE'!AC123</f>
        <v>0</v>
      </c>
      <c r="E501" s="494">
        <f>+'402 - ENTREGA DE SEMENTE'!J123</f>
        <v>0</v>
      </c>
      <c r="F501" s="495">
        <f>+'402 - ENTREGA DE SEMENTE'!L123</f>
        <v>0</v>
      </c>
      <c r="H501" s="494" t="str">
        <f>+delivery_events!D$6</f>
        <v>Sementes</v>
      </c>
      <c r="I501" s="494" t="e">
        <f>IFERROR(VLOOKUP('402 - ENTREGA DE SEMENTE'!AM$6,localidades,2,FALSE),VLOOKUP('402 - ENTREGA DE SEMENTE'!AM$5,district_codes,2,FALSE))</f>
        <v>#N/A</v>
      </c>
      <c r="J501" s="632">
        <f>+'402 - ENTREGA DE SEMENTE'!$AM$8</f>
        <v>0</v>
      </c>
      <c r="K501" s="494">
        <f>+'402 - ENTREGA DE SEMENTE'!N123</f>
        <v>0</v>
      </c>
      <c r="L501" s="494">
        <f>+'402 - ENTREGA DE SEMENTE'!P123</f>
        <v>0</v>
      </c>
      <c r="M501" s="495">
        <f>+'402 - ENTREGA DE SEMENTE'!W123</f>
        <v>0</v>
      </c>
      <c r="N501" s="495">
        <f>+'402 - ENTREGA DE SEMENTE'!AF123</f>
        <v>0</v>
      </c>
      <c r="V501" s="493" t="s">
        <v>2594</v>
      </c>
      <c r="Y501" s="494">
        <f>+'402 - ENTREGA DE SEMENTE'!$AM$3</f>
        <v>0</v>
      </c>
    </row>
    <row r="502" spans="1:25" hidden="1" x14ac:dyDescent="0.35">
      <c r="A502" s="493">
        <f>+'402 - ENTREGA DE SEMENTE'!B124</f>
        <v>0</v>
      </c>
      <c r="B502" s="493">
        <f>+'402 - ENTREGA DE SEMENTE'!F124</f>
        <v>0</v>
      </c>
      <c r="C502" s="496" t="e">
        <f>IFERROR(VLOOKUP('402 - ENTREGA DE SEMENTE'!AM$6,localidades,2,FALSE),VLOOKUP('402 - ENTREGA DE SEMENTE'!AM$5,district_codes,2,FALSE))</f>
        <v>#N/A</v>
      </c>
      <c r="D502" s="493">
        <f>+'402 - ENTREGA DE SEMENTE'!AC124</f>
        <v>0</v>
      </c>
      <c r="E502" s="494">
        <f>+'402 - ENTREGA DE SEMENTE'!J124</f>
        <v>0</v>
      </c>
      <c r="F502" s="495">
        <f>+'402 - ENTREGA DE SEMENTE'!L124</f>
        <v>0</v>
      </c>
      <c r="H502" s="494" t="str">
        <f>+delivery_events!D$6</f>
        <v>Sementes</v>
      </c>
      <c r="I502" s="494" t="e">
        <f>IFERROR(VLOOKUP('402 - ENTREGA DE SEMENTE'!AM$6,localidades,2,FALSE),VLOOKUP('402 - ENTREGA DE SEMENTE'!AM$5,district_codes,2,FALSE))</f>
        <v>#N/A</v>
      </c>
      <c r="J502" s="632">
        <f>+'402 - ENTREGA DE SEMENTE'!$AM$8</f>
        <v>0</v>
      </c>
      <c r="K502" s="494">
        <f>+'402 - ENTREGA DE SEMENTE'!N124</f>
        <v>0</v>
      </c>
      <c r="L502" s="494">
        <f>+'402 - ENTREGA DE SEMENTE'!P124</f>
        <v>0</v>
      </c>
      <c r="M502" s="495">
        <f>+'402 - ENTREGA DE SEMENTE'!W124</f>
        <v>0</v>
      </c>
      <c r="N502" s="495">
        <f>+'402 - ENTREGA DE SEMENTE'!AF124</f>
        <v>0</v>
      </c>
      <c r="V502" s="493" t="s">
        <v>2594</v>
      </c>
      <c r="Y502" s="494">
        <f>+'402 - ENTREGA DE SEMENTE'!$AM$3</f>
        <v>0</v>
      </c>
    </row>
    <row r="503" spans="1:25" hidden="1" x14ac:dyDescent="0.35">
      <c r="A503" s="493">
        <f>+'402 - ENTREGA DE SEMENTE'!B125</f>
        <v>0</v>
      </c>
      <c r="B503" s="493">
        <f>+'402 - ENTREGA DE SEMENTE'!F125</f>
        <v>0</v>
      </c>
      <c r="C503" s="496" t="e">
        <f>IFERROR(VLOOKUP('402 - ENTREGA DE SEMENTE'!AM$6,localidades,2,FALSE),VLOOKUP('402 - ENTREGA DE SEMENTE'!AM$5,district_codes,2,FALSE))</f>
        <v>#N/A</v>
      </c>
      <c r="D503" s="493">
        <f>+'402 - ENTREGA DE SEMENTE'!AC125</f>
        <v>0</v>
      </c>
      <c r="E503" s="494">
        <f>+'402 - ENTREGA DE SEMENTE'!J125</f>
        <v>0</v>
      </c>
      <c r="F503" s="495">
        <f>+'402 - ENTREGA DE SEMENTE'!L125</f>
        <v>0</v>
      </c>
      <c r="H503" s="494" t="str">
        <f>+delivery_events!D$6</f>
        <v>Sementes</v>
      </c>
      <c r="I503" s="494" t="e">
        <f>IFERROR(VLOOKUP('402 - ENTREGA DE SEMENTE'!AM$6,localidades,2,FALSE),VLOOKUP('402 - ENTREGA DE SEMENTE'!AM$5,district_codes,2,FALSE))</f>
        <v>#N/A</v>
      </c>
      <c r="J503" s="632">
        <f>+'402 - ENTREGA DE SEMENTE'!$AM$8</f>
        <v>0</v>
      </c>
      <c r="K503" s="494">
        <f>+'402 - ENTREGA DE SEMENTE'!N125</f>
        <v>0</v>
      </c>
      <c r="L503" s="494">
        <f>+'402 - ENTREGA DE SEMENTE'!P125</f>
        <v>0</v>
      </c>
      <c r="M503" s="495">
        <f>+'402 - ENTREGA DE SEMENTE'!W125</f>
        <v>0</v>
      </c>
      <c r="N503" s="495">
        <f>+'402 - ENTREGA DE SEMENTE'!AF125</f>
        <v>0</v>
      </c>
      <c r="V503" s="493" t="s">
        <v>2594</v>
      </c>
      <c r="Y503" s="494">
        <f>+'402 - ENTREGA DE SEMENTE'!$AM$3</f>
        <v>0</v>
      </c>
    </row>
    <row r="504" spans="1:25" hidden="1" x14ac:dyDescent="0.35">
      <c r="A504" s="493">
        <f>+'402 - ENTREGA DE SEMENTE'!B126</f>
        <v>0</v>
      </c>
      <c r="B504" s="493">
        <f>+'402 - ENTREGA DE SEMENTE'!F126</f>
        <v>0</v>
      </c>
      <c r="C504" s="496" t="e">
        <f>IFERROR(VLOOKUP('402 - ENTREGA DE SEMENTE'!AM$6,localidades,2,FALSE),VLOOKUP('402 - ENTREGA DE SEMENTE'!AM$5,district_codes,2,FALSE))</f>
        <v>#N/A</v>
      </c>
      <c r="D504" s="493">
        <f>+'402 - ENTREGA DE SEMENTE'!AC126</f>
        <v>0</v>
      </c>
      <c r="E504" s="494">
        <f>+'402 - ENTREGA DE SEMENTE'!J126</f>
        <v>0</v>
      </c>
      <c r="F504" s="495">
        <f>+'402 - ENTREGA DE SEMENTE'!L126</f>
        <v>0</v>
      </c>
      <c r="H504" s="494" t="str">
        <f>+delivery_events!D$6</f>
        <v>Sementes</v>
      </c>
      <c r="I504" s="494" t="e">
        <f>IFERROR(VLOOKUP('402 - ENTREGA DE SEMENTE'!AM$6,localidades,2,FALSE),VLOOKUP('402 - ENTREGA DE SEMENTE'!AM$5,district_codes,2,FALSE))</f>
        <v>#N/A</v>
      </c>
      <c r="J504" s="632">
        <f>+'402 - ENTREGA DE SEMENTE'!$AM$8</f>
        <v>0</v>
      </c>
      <c r="K504" s="494">
        <f>+'402 - ENTREGA DE SEMENTE'!N126</f>
        <v>0</v>
      </c>
      <c r="L504" s="494">
        <f>+'402 - ENTREGA DE SEMENTE'!P126</f>
        <v>0</v>
      </c>
      <c r="M504" s="495">
        <f>+'402 - ENTREGA DE SEMENTE'!W126</f>
        <v>0</v>
      </c>
      <c r="N504" s="495">
        <f>+'402 - ENTREGA DE SEMENTE'!AF126</f>
        <v>0</v>
      </c>
      <c r="V504" s="493" t="s">
        <v>2594</v>
      </c>
      <c r="Y504" s="494">
        <f>+'402 - ENTREGA DE SEMENTE'!$AM$3</f>
        <v>0</v>
      </c>
    </row>
    <row r="505" spans="1:25" hidden="1" x14ac:dyDescent="0.35"/>
    <row r="506" spans="1:25" hidden="1" x14ac:dyDescent="0.35"/>
    <row r="507" spans="1:25" hidden="1" x14ac:dyDescent="0.35">
      <c r="A507" s="493" t="s">
        <v>3166</v>
      </c>
    </row>
    <row r="508" spans="1:25" hidden="1" x14ac:dyDescent="0.35"/>
    <row r="509" spans="1:25" hidden="1" x14ac:dyDescent="0.35">
      <c r="A509" s="493">
        <f>+'404-ENTREGA_INSUMOS PA'!B23</f>
        <v>0</v>
      </c>
      <c r="B509" s="493">
        <f>+'404-ENTREGA_INSUMOS PA'!F23</f>
        <v>0</v>
      </c>
      <c r="C509" s="496" t="e">
        <f>+IFERROR(VLOOKUP('404-ENTREGA_INSUMOS PA'!$AP$6,localidades,2,FALSE),VLOOKUP('404-ENTREGA_INSUMOS PA'!$AP$5,district_codes,2,FALSE))</f>
        <v>#N/A</v>
      </c>
      <c r="D509" s="493">
        <f>+'404-ENTREGA_INSUMOS PA'!$AP$6</f>
        <v>0</v>
      </c>
      <c r="E509" s="494">
        <f>+'404-ENTREGA_INSUMOS PA'!$J$23</f>
        <v>0</v>
      </c>
      <c r="F509" s="495">
        <f>+'404-ENTREGA_INSUMOS PA'!$L$23</f>
        <v>0</v>
      </c>
      <c r="H509" s="494" t="str">
        <f>delivery_events!D$5</f>
        <v>Insumos</v>
      </c>
      <c r="I509" s="494" t="e">
        <f>+C509</f>
        <v>#N/A</v>
      </c>
      <c r="J509" s="632">
        <f>+'404-ENTREGA_INSUMOS PA'!AP$7</f>
        <v>0</v>
      </c>
      <c r="K509" s="494">
        <f>+'404-ENTREGA_INSUMOS PA'!U23</f>
        <v>0</v>
      </c>
      <c r="L509" s="494">
        <f>+'404-ENTREGA_INSUMOS PA'!W23</f>
        <v>0</v>
      </c>
      <c r="M509" s="495">
        <f>+'404-ENTREGA_INSUMOS PA'!O23</f>
        <v>0</v>
      </c>
      <c r="N509" s="495">
        <f>+'404-ENTREGA_INSUMOS PA'!$T$23</f>
        <v>0</v>
      </c>
      <c r="V509" s="493" t="s">
        <v>2591</v>
      </c>
      <c r="Y509" s="494">
        <f>+'404-ENTREGA_INSUMOS PA'!$AP$3</f>
        <v>0</v>
      </c>
    </row>
    <row r="510" spans="1:25" hidden="1" x14ac:dyDescent="0.35">
      <c r="A510" s="493">
        <f>+'404-ENTREGA_INSUMOS PA'!B24</f>
        <v>0</v>
      </c>
      <c r="B510" s="493">
        <f>+'404-ENTREGA_INSUMOS PA'!F24</f>
        <v>0</v>
      </c>
      <c r="C510" s="496" t="e">
        <f>+IFERROR(VLOOKUP('404-ENTREGA_INSUMOS PA'!$AP$6,localidades,2,FALSE),VLOOKUP('404-ENTREGA_INSUMOS PA'!$AP$5,district_codes,2,FALSE))</f>
        <v>#N/A</v>
      </c>
      <c r="D510" s="493">
        <f>+'404-ENTREGA_INSUMOS PA'!$AP$6</f>
        <v>0</v>
      </c>
      <c r="E510" s="494">
        <f>+'404-ENTREGA_INSUMOS PA'!$J$23</f>
        <v>0</v>
      </c>
      <c r="F510" s="495">
        <f>+'404-ENTREGA_INSUMOS PA'!$L$23</f>
        <v>0</v>
      </c>
      <c r="H510" s="494" t="str">
        <f>delivery_events!D$5</f>
        <v>Insumos</v>
      </c>
      <c r="I510" s="494" t="e">
        <f t="shared" ref="I510:I573" si="10">+C510</f>
        <v>#N/A</v>
      </c>
      <c r="J510" s="632">
        <f>+'404-ENTREGA_INSUMOS PA'!AP$7</f>
        <v>0</v>
      </c>
      <c r="K510" s="494">
        <f>+'404-ENTREGA_INSUMOS PA'!U24</f>
        <v>0</v>
      </c>
      <c r="L510" s="494">
        <f>+'404-ENTREGA_INSUMOS PA'!W24</f>
        <v>0</v>
      </c>
      <c r="M510" s="495">
        <f>+'404-ENTREGA_INSUMOS PA'!O24</f>
        <v>0</v>
      </c>
      <c r="N510" s="495">
        <f>+'404-ENTREGA_INSUMOS PA'!$T$23</f>
        <v>0</v>
      </c>
      <c r="V510" s="493" t="s">
        <v>2591</v>
      </c>
      <c r="Y510" s="494">
        <f>+'404-ENTREGA_INSUMOS PA'!$AP$3</f>
        <v>0</v>
      </c>
    </row>
    <row r="511" spans="1:25" hidden="1" x14ac:dyDescent="0.35">
      <c r="A511" s="493">
        <f>+'404-ENTREGA_INSUMOS PA'!B25</f>
        <v>0</v>
      </c>
      <c r="B511" s="493">
        <f>+'404-ENTREGA_INSUMOS PA'!F25</f>
        <v>0</v>
      </c>
      <c r="C511" s="496" t="e">
        <f>+IFERROR(VLOOKUP('404-ENTREGA_INSUMOS PA'!$AP$6,localidades,2,FALSE),VLOOKUP('404-ENTREGA_INSUMOS PA'!$AP$5,district_codes,2,FALSE))</f>
        <v>#N/A</v>
      </c>
      <c r="D511" s="493">
        <f>+'404-ENTREGA_INSUMOS PA'!$AP$6</f>
        <v>0</v>
      </c>
      <c r="E511" s="494">
        <f>+'404-ENTREGA_INSUMOS PA'!$J$23</f>
        <v>0</v>
      </c>
      <c r="F511" s="495">
        <f>+'404-ENTREGA_INSUMOS PA'!$L$23</f>
        <v>0</v>
      </c>
      <c r="H511" s="494" t="str">
        <f>delivery_events!D$5</f>
        <v>Insumos</v>
      </c>
      <c r="I511" s="494" t="e">
        <f t="shared" si="10"/>
        <v>#N/A</v>
      </c>
      <c r="J511" s="632">
        <f>+'404-ENTREGA_INSUMOS PA'!AP$7</f>
        <v>0</v>
      </c>
      <c r="K511" s="494">
        <f>+'404-ENTREGA_INSUMOS PA'!U25</f>
        <v>0</v>
      </c>
      <c r="L511" s="494">
        <f>+'404-ENTREGA_INSUMOS PA'!W25</f>
        <v>0</v>
      </c>
      <c r="M511" s="495">
        <f>+'404-ENTREGA_INSUMOS PA'!O25</f>
        <v>0</v>
      </c>
      <c r="N511" s="495">
        <f>+'404-ENTREGA_INSUMOS PA'!$T$23</f>
        <v>0</v>
      </c>
      <c r="V511" s="493" t="s">
        <v>2591</v>
      </c>
      <c r="Y511" s="494">
        <f>+'404-ENTREGA_INSUMOS PA'!$AP$3</f>
        <v>0</v>
      </c>
    </row>
    <row r="512" spans="1:25" hidden="1" x14ac:dyDescent="0.35">
      <c r="A512" s="493">
        <f>+'404-ENTREGA_INSUMOS PA'!B26</f>
        <v>0</v>
      </c>
      <c r="B512" s="493">
        <f>+'404-ENTREGA_INSUMOS PA'!F26</f>
        <v>0</v>
      </c>
      <c r="C512" s="496" t="e">
        <f>+IFERROR(VLOOKUP('404-ENTREGA_INSUMOS PA'!$AP$6,localidades,2,FALSE),VLOOKUP('404-ENTREGA_INSUMOS PA'!$AP$5,district_codes,2,FALSE))</f>
        <v>#N/A</v>
      </c>
      <c r="D512" s="493">
        <f>+'404-ENTREGA_INSUMOS PA'!$AP$6</f>
        <v>0</v>
      </c>
      <c r="E512" s="494">
        <f>+'404-ENTREGA_INSUMOS PA'!$J$23</f>
        <v>0</v>
      </c>
      <c r="F512" s="495">
        <f>+'404-ENTREGA_INSUMOS PA'!$L$23</f>
        <v>0</v>
      </c>
      <c r="H512" s="494" t="str">
        <f>delivery_events!D$5</f>
        <v>Insumos</v>
      </c>
      <c r="I512" s="494" t="e">
        <f t="shared" si="10"/>
        <v>#N/A</v>
      </c>
      <c r="J512" s="632">
        <f>+'404-ENTREGA_INSUMOS PA'!AP$7</f>
        <v>0</v>
      </c>
      <c r="K512" s="494">
        <f>+'404-ENTREGA_INSUMOS PA'!U26</f>
        <v>0</v>
      </c>
      <c r="L512" s="494">
        <f>+'404-ENTREGA_INSUMOS PA'!W26</f>
        <v>0</v>
      </c>
      <c r="M512" s="495">
        <f>+'404-ENTREGA_INSUMOS PA'!O26</f>
        <v>0</v>
      </c>
      <c r="N512" s="495">
        <f>+'404-ENTREGA_INSUMOS PA'!$T$23</f>
        <v>0</v>
      </c>
      <c r="V512" s="493" t="s">
        <v>2591</v>
      </c>
      <c r="Y512" s="494">
        <f>+'404-ENTREGA_INSUMOS PA'!$AP$3</f>
        <v>0</v>
      </c>
    </row>
    <row r="513" spans="1:25" hidden="1" x14ac:dyDescent="0.35">
      <c r="A513" s="493">
        <f>+'404-ENTREGA_INSUMOS PA'!B27</f>
        <v>0</v>
      </c>
      <c r="B513" s="493">
        <f>+'404-ENTREGA_INSUMOS PA'!F27</f>
        <v>0</v>
      </c>
      <c r="C513" s="496" t="e">
        <f>+IFERROR(VLOOKUP('404-ENTREGA_INSUMOS PA'!$AP$6,localidades,2,FALSE),VLOOKUP('404-ENTREGA_INSUMOS PA'!$AP$5,district_codes,2,FALSE))</f>
        <v>#N/A</v>
      </c>
      <c r="D513" s="493">
        <f>+'404-ENTREGA_INSUMOS PA'!$AP$6</f>
        <v>0</v>
      </c>
      <c r="E513" s="494">
        <f>+'404-ENTREGA_INSUMOS PA'!$J$23</f>
        <v>0</v>
      </c>
      <c r="F513" s="495">
        <f>+'404-ENTREGA_INSUMOS PA'!$L$23</f>
        <v>0</v>
      </c>
      <c r="H513" s="494" t="str">
        <f>delivery_events!D$5</f>
        <v>Insumos</v>
      </c>
      <c r="I513" s="494" t="e">
        <f t="shared" si="10"/>
        <v>#N/A</v>
      </c>
      <c r="J513" s="632">
        <f>+'404-ENTREGA_INSUMOS PA'!AP$7</f>
        <v>0</v>
      </c>
      <c r="K513" s="494">
        <f>+'404-ENTREGA_INSUMOS PA'!U27</f>
        <v>0</v>
      </c>
      <c r="L513" s="494">
        <f>+'404-ENTREGA_INSUMOS PA'!W27</f>
        <v>0</v>
      </c>
      <c r="M513" s="495">
        <f>+'404-ENTREGA_INSUMOS PA'!O27</f>
        <v>0</v>
      </c>
      <c r="N513" s="495">
        <f>+'404-ENTREGA_INSUMOS PA'!$T$23</f>
        <v>0</v>
      </c>
      <c r="V513" s="493" t="s">
        <v>2591</v>
      </c>
      <c r="Y513" s="494">
        <f>+'404-ENTREGA_INSUMOS PA'!$AP$3</f>
        <v>0</v>
      </c>
    </row>
    <row r="514" spans="1:25" hidden="1" x14ac:dyDescent="0.35">
      <c r="A514" s="493">
        <f>+'404-ENTREGA_INSUMOS PA'!B28</f>
        <v>0</v>
      </c>
      <c r="B514" s="493">
        <f>+'404-ENTREGA_INSUMOS PA'!F28</f>
        <v>0</v>
      </c>
      <c r="C514" s="496" t="e">
        <f>+IFERROR(VLOOKUP('404-ENTREGA_INSUMOS PA'!$AP$6,localidades,2,FALSE),VLOOKUP('404-ENTREGA_INSUMOS PA'!$AP$5,district_codes,2,FALSE))</f>
        <v>#N/A</v>
      </c>
      <c r="D514" s="493">
        <f>+'404-ENTREGA_INSUMOS PA'!$AP$6</f>
        <v>0</v>
      </c>
      <c r="E514" s="494">
        <f>+'404-ENTREGA_INSUMOS PA'!$J$23</f>
        <v>0</v>
      </c>
      <c r="F514" s="495">
        <f>+'404-ENTREGA_INSUMOS PA'!$L$23</f>
        <v>0</v>
      </c>
      <c r="H514" s="494" t="str">
        <f>delivery_events!D$5</f>
        <v>Insumos</v>
      </c>
      <c r="I514" s="494" t="e">
        <f t="shared" si="10"/>
        <v>#N/A</v>
      </c>
      <c r="J514" s="632">
        <f>+'404-ENTREGA_INSUMOS PA'!AP$7</f>
        <v>0</v>
      </c>
      <c r="K514" s="494">
        <f>+'404-ENTREGA_INSUMOS PA'!U28</f>
        <v>0</v>
      </c>
      <c r="L514" s="494">
        <f>+'404-ENTREGA_INSUMOS PA'!W28</f>
        <v>0</v>
      </c>
      <c r="M514" s="495">
        <f>+'404-ENTREGA_INSUMOS PA'!O28</f>
        <v>0</v>
      </c>
      <c r="N514" s="495">
        <f>+'404-ENTREGA_INSUMOS PA'!$T$23</f>
        <v>0</v>
      </c>
      <c r="V514" s="493" t="s">
        <v>2591</v>
      </c>
      <c r="Y514" s="494">
        <f>+'404-ENTREGA_INSUMOS PA'!$AP$3</f>
        <v>0</v>
      </c>
    </row>
    <row r="515" spans="1:25" hidden="1" x14ac:dyDescent="0.35">
      <c r="A515" s="493">
        <f>+'404-ENTREGA_INSUMOS PA'!B29</f>
        <v>0</v>
      </c>
      <c r="B515" s="493">
        <f>+'404-ENTREGA_INSUMOS PA'!F29</f>
        <v>0</v>
      </c>
      <c r="C515" s="496" t="e">
        <f>+IFERROR(VLOOKUP('404-ENTREGA_INSUMOS PA'!$AP$6,localidades,2,FALSE),VLOOKUP('404-ENTREGA_INSUMOS PA'!$AP$5,district_codes,2,FALSE))</f>
        <v>#N/A</v>
      </c>
      <c r="D515" s="493">
        <f>+'404-ENTREGA_INSUMOS PA'!$AP$6</f>
        <v>0</v>
      </c>
      <c r="E515" s="494">
        <f>+'404-ENTREGA_INSUMOS PA'!$J$23</f>
        <v>0</v>
      </c>
      <c r="F515" s="495">
        <f>+'404-ENTREGA_INSUMOS PA'!$L$23</f>
        <v>0</v>
      </c>
      <c r="H515" s="494" t="str">
        <f>delivery_events!D$5</f>
        <v>Insumos</v>
      </c>
      <c r="I515" s="494" t="e">
        <f t="shared" si="10"/>
        <v>#N/A</v>
      </c>
      <c r="J515" s="632">
        <f>+'404-ENTREGA_INSUMOS PA'!AP$7</f>
        <v>0</v>
      </c>
      <c r="K515" s="494">
        <f>+'404-ENTREGA_INSUMOS PA'!U29</f>
        <v>0</v>
      </c>
      <c r="L515" s="494">
        <f>+'404-ENTREGA_INSUMOS PA'!W29</f>
        <v>0</v>
      </c>
      <c r="M515" s="495">
        <f>+'404-ENTREGA_INSUMOS PA'!O29</f>
        <v>0</v>
      </c>
      <c r="N515" s="495">
        <f>+'404-ENTREGA_INSUMOS PA'!$T$23</f>
        <v>0</v>
      </c>
      <c r="V515" s="493" t="s">
        <v>2591</v>
      </c>
      <c r="Y515" s="494">
        <f>+'404-ENTREGA_INSUMOS PA'!$AP$3</f>
        <v>0</v>
      </c>
    </row>
    <row r="516" spans="1:25" hidden="1" x14ac:dyDescent="0.35">
      <c r="A516" s="493">
        <f>+'404-ENTREGA_INSUMOS PA'!B30</f>
        <v>0</v>
      </c>
      <c r="B516" s="493">
        <f>+'404-ENTREGA_INSUMOS PA'!F30</f>
        <v>0</v>
      </c>
      <c r="C516" s="496" t="e">
        <f>+IFERROR(VLOOKUP('404-ENTREGA_INSUMOS PA'!$AP$6,localidades,2,FALSE),VLOOKUP('404-ENTREGA_INSUMOS PA'!$AP$5,district_codes,2,FALSE))</f>
        <v>#N/A</v>
      </c>
      <c r="D516" s="493">
        <f>+'404-ENTREGA_INSUMOS PA'!$AP$6</f>
        <v>0</v>
      </c>
      <c r="E516" s="494">
        <f>+'404-ENTREGA_INSUMOS PA'!$J$23</f>
        <v>0</v>
      </c>
      <c r="F516" s="495">
        <f>+'404-ENTREGA_INSUMOS PA'!$L$23</f>
        <v>0</v>
      </c>
      <c r="H516" s="494" t="str">
        <f>delivery_events!D$5</f>
        <v>Insumos</v>
      </c>
      <c r="I516" s="494" t="e">
        <f t="shared" si="10"/>
        <v>#N/A</v>
      </c>
      <c r="J516" s="632">
        <f>+'404-ENTREGA_INSUMOS PA'!AP$7</f>
        <v>0</v>
      </c>
      <c r="K516" s="494">
        <f>+'404-ENTREGA_INSUMOS PA'!U30</f>
        <v>0</v>
      </c>
      <c r="L516" s="494">
        <f>+'404-ENTREGA_INSUMOS PA'!W30</f>
        <v>0</v>
      </c>
      <c r="M516" s="495">
        <f>+'404-ENTREGA_INSUMOS PA'!O30</f>
        <v>0</v>
      </c>
      <c r="N516" s="495">
        <f>+'404-ENTREGA_INSUMOS PA'!$T$23</f>
        <v>0</v>
      </c>
      <c r="V516" s="493" t="s">
        <v>2591</v>
      </c>
      <c r="Y516" s="494">
        <f>+'404-ENTREGA_INSUMOS PA'!$AP$3</f>
        <v>0</v>
      </c>
    </row>
    <row r="517" spans="1:25" hidden="1" x14ac:dyDescent="0.35">
      <c r="A517" s="493">
        <f>+'404-ENTREGA_INSUMOS PA'!B31</f>
        <v>0</v>
      </c>
      <c r="B517" s="493">
        <f>+'404-ENTREGA_INSUMOS PA'!F31</f>
        <v>0</v>
      </c>
      <c r="C517" s="496" t="e">
        <f>+IFERROR(VLOOKUP('404-ENTREGA_INSUMOS PA'!$AP$6,localidades,2,FALSE),VLOOKUP('404-ENTREGA_INSUMOS PA'!$AP$5,district_codes,2,FALSE))</f>
        <v>#N/A</v>
      </c>
      <c r="D517" s="493">
        <f>+'404-ENTREGA_INSUMOS PA'!$AP$6</f>
        <v>0</v>
      </c>
      <c r="E517" s="494">
        <f>+'404-ENTREGA_INSUMOS PA'!$J$23</f>
        <v>0</v>
      </c>
      <c r="F517" s="495">
        <f>+'404-ENTREGA_INSUMOS PA'!$L$23</f>
        <v>0</v>
      </c>
      <c r="H517" s="494" t="str">
        <f>delivery_events!D$5</f>
        <v>Insumos</v>
      </c>
      <c r="I517" s="494" t="e">
        <f t="shared" si="10"/>
        <v>#N/A</v>
      </c>
      <c r="J517" s="632">
        <f>+'404-ENTREGA_INSUMOS PA'!AP$7</f>
        <v>0</v>
      </c>
      <c r="K517" s="494">
        <f>+'404-ENTREGA_INSUMOS PA'!U31</f>
        <v>0</v>
      </c>
      <c r="L517" s="494">
        <f>+'404-ENTREGA_INSUMOS PA'!W31</f>
        <v>0</v>
      </c>
      <c r="M517" s="495">
        <f>+'404-ENTREGA_INSUMOS PA'!O31</f>
        <v>0</v>
      </c>
      <c r="N517" s="495">
        <f>+'404-ENTREGA_INSUMOS PA'!$T$23</f>
        <v>0</v>
      </c>
      <c r="V517" s="493" t="s">
        <v>2591</v>
      </c>
      <c r="Y517" s="494">
        <f>+'404-ENTREGA_INSUMOS PA'!$AP$3</f>
        <v>0</v>
      </c>
    </row>
    <row r="518" spans="1:25" hidden="1" x14ac:dyDescent="0.35">
      <c r="A518" s="493">
        <f>+'404-ENTREGA_INSUMOS PA'!B32</f>
        <v>0</v>
      </c>
      <c r="B518" s="493">
        <f>+'404-ENTREGA_INSUMOS PA'!F32</f>
        <v>0</v>
      </c>
      <c r="C518" s="496" t="e">
        <f>+IFERROR(VLOOKUP('404-ENTREGA_INSUMOS PA'!$AP$6,localidades,2,FALSE),VLOOKUP('404-ENTREGA_INSUMOS PA'!$AP$5,district_codes,2,FALSE))</f>
        <v>#N/A</v>
      </c>
      <c r="D518" s="493">
        <f>+'404-ENTREGA_INSUMOS PA'!$AP$6</f>
        <v>0</v>
      </c>
      <c r="E518" s="494">
        <f>+'404-ENTREGA_INSUMOS PA'!$J$23</f>
        <v>0</v>
      </c>
      <c r="F518" s="495">
        <f>+'404-ENTREGA_INSUMOS PA'!$L$23</f>
        <v>0</v>
      </c>
      <c r="H518" s="494" t="str">
        <f>delivery_events!D$5</f>
        <v>Insumos</v>
      </c>
      <c r="I518" s="494" t="e">
        <f t="shared" si="10"/>
        <v>#N/A</v>
      </c>
      <c r="J518" s="632">
        <f>+'404-ENTREGA_INSUMOS PA'!AP$7</f>
        <v>0</v>
      </c>
      <c r="K518" s="494">
        <f>+'404-ENTREGA_INSUMOS PA'!U32</f>
        <v>0</v>
      </c>
      <c r="L518" s="494">
        <f>+'404-ENTREGA_INSUMOS PA'!W32</f>
        <v>0</v>
      </c>
      <c r="M518" s="495">
        <f>+'404-ENTREGA_INSUMOS PA'!O32</f>
        <v>0</v>
      </c>
      <c r="N518" s="495">
        <f>+'404-ENTREGA_INSUMOS PA'!$T$23</f>
        <v>0</v>
      </c>
      <c r="V518" s="493" t="s">
        <v>2591</v>
      </c>
      <c r="Y518" s="494">
        <f>+'404-ENTREGA_INSUMOS PA'!$AP$3</f>
        <v>0</v>
      </c>
    </row>
    <row r="519" spans="1:25" hidden="1" x14ac:dyDescent="0.35">
      <c r="A519" s="493">
        <f>+'404-ENTREGA_INSUMOS PA'!B33</f>
        <v>0</v>
      </c>
      <c r="B519" s="493">
        <f>+'404-ENTREGA_INSUMOS PA'!F33</f>
        <v>0</v>
      </c>
      <c r="C519" s="496" t="e">
        <f>+IFERROR(VLOOKUP('404-ENTREGA_INSUMOS PA'!$AP$6,localidades,2,FALSE),VLOOKUP('404-ENTREGA_INSUMOS PA'!$AP$5,district_codes,2,FALSE))</f>
        <v>#N/A</v>
      </c>
      <c r="D519" s="493">
        <f>+'404-ENTREGA_INSUMOS PA'!$AP$6</f>
        <v>0</v>
      </c>
      <c r="E519" s="494">
        <f>+'404-ENTREGA_INSUMOS PA'!$J$23</f>
        <v>0</v>
      </c>
      <c r="F519" s="495">
        <f>+'404-ENTREGA_INSUMOS PA'!$L$23</f>
        <v>0</v>
      </c>
      <c r="H519" s="494" t="str">
        <f>delivery_events!D$5</f>
        <v>Insumos</v>
      </c>
      <c r="I519" s="494" t="e">
        <f t="shared" si="10"/>
        <v>#N/A</v>
      </c>
      <c r="J519" s="632">
        <f>+'404-ENTREGA_INSUMOS PA'!AP$7</f>
        <v>0</v>
      </c>
      <c r="K519" s="494">
        <f>+'404-ENTREGA_INSUMOS PA'!U33</f>
        <v>0</v>
      </c>
      <c r="L519" s="494">
        <f>+'404-ENTREGA_INSUMOS PA'!W33</f>
        <v>0</v>
      </c>
      <c r="M519" s="495">
        <f>+'404-ENTREGA_INSUMOS PA'!O33</f>
        <v>0</v>
      </c>
      <c r="N519" s="495">
        <f>+'404-ENTREGA_INSUMOS PA'!$T$23</f>
        <v>0</v>
      </c>
      <c r="V519" s="493" t="s">
        <v>2591</v>
      </c>
      <c r="Y519" s="494">
        <f>+'404-ENTREGA_INSUMOS PA'!$AP$3</f>
        <v>0</v>
      </c>
    </row>
    <row r="520" spans="1:25" hidden="1" x14ac:dyDescent="0.35">
      <c r="A520" s="493">
        <f>+'404-ENTREGA_INSUMOS PA'!B34</f>
        <v>0</v>
      </c>
      <c r="B520" s="493">
        <f>+'404-ENTREGA_INSUMOS PA'!F34</f>
        <v>0</v>
      </c>
      <c r="C520" s="496" t="e">
        <f>+IFERROR(VLOOKUP('404-ENTREGA_INSUMOS PA'!$AP$6,localidades,2,FALSE),VLOOKUP('404-ENTREGA_INSUMOS PA'!$AP$5,district_codes,2,FALSE))</f>
        <v>#N/A</v>
      </c>
      <c r="D520" s="493">
        <f>+'404-ENTREGA_INSUMOS PA'!$AP$6</f>
        <v>0</v>
      </c>
      <c r="E520" s="494">
        <f>+'404-ENTREGA_INSUMOS PA'!$J$23</f>
        <v>0</v>
      </c>
      <c r="F520" s="495">
        <f>+'404-ENTREGA_INSUMOS PA'!$L$23</f>
        <v>0</v>
      </c>
      <c r="H520" s="494" t="str">
        <f>delivery_events!D$5</f>
        <v>Insumos</v>
      </c>
      <c r="I520" s="494" t="e">
        <f t="shared" si="10"/>
        <v>#N/A</v>
      </c>
      <c r="J520" s="632">
        <f>+'404-ENTREGA_INSUMOS PA'!AP$7</f>
        <v>0</v>
      </c>
      <c r="K520" s="494">
        <f>+'404-ENTREGA_INSUMOS PA'!U34</f>
        <v>0</v>
      </c>
      <c r="L520" s="494">
        <f>+'404-ENTREGA_INSUMOS PA'!W34</f>
        <v>0</v>
      </c>
      <c r="M520" s="495">
        <f>+'404-ENTREGA_INSUMOS PA'!O34</f>
        <v>0</v>
      </c>
      <c r="N520" s="495">
        <f>+'404-ENTREGA_INSUMOS PA'!$T$23</f>
        <v>0</v>
      </c>
      <c r="V520" s="493" t="s">
        <v>2591</v>
      </c>
      <c r="Y520" s="494">
        <f>+'404-ENTREGA_INSUMOS PA'!$AP$3</f>
        <v>0</v>
      </c>
    </row>
    <row r="521" spans="1:25" hidden="1" x14ac:dyDescent="0.35">
      <c r="A521" s="493">
        <f>+'404-ENTREGA_INSUMOS PA'!B35</f>
        <v>0</v>
      </c>
      <c r="B521" s="493">
        <f>+'404-ENTREGA_INSUMOS PA'!F35</f>
        <v>0</v>
      </c>
      <c r="C521" s="496" t="e">
        <f>+IFERROR(VLOOKUP('404-ENTREGA_INSUMOS PA'!$AP$6,localidades,2,FALSE),VLOOKUP('404-ENTREGA_INSUMOS PA'!$AP$5,district_codes,2,FALSE))</f>
        <v>#N/A</v>
      </c>
      <c r="D521" s="493">
        <f>+'404-ENTREGA_INSUMOS PA'!$AP$6</f>
        <v>0</v>
      </c>
      <c r="E521" s="494">
        <f>+'404-ENTREGA_INSUMOS PA'!$J$23</f>
        <v>0</v>
      </c>
      <c r="F521" s="495">
        <f>+'404-ENTREGA_INSUMOS PA'!$L$23</f>
        <v>0</v>
      </c>
      <c r="H521" s="494" t="str">
        <f>delivery_events!D$5</f>
        <v>Insumos</v>
      </c>
      <c r="I521" s="494" t="e">
        <f t="shared" si="10"/>
        <v>#N/A</v>
      </c>
      <c r="J521" s="632">
        <f>+'404-ENTREGA_INSUMOS PA'!AP$7</f>
        <v>0</v>
      </c>
      <c r="K521" s="494">
        <f>+'404-ENTREGA_INSUMOS PA'!U35</f>
        <v>0</v>
      </c>
      <c r="L521" s="494">
        <f>+'404-ENTREGA_INSUMOS PA'!W35</f>
        <v>0</v>
      </c>
      <c r="M521" s="495">
        <f>+'404-ENTREGA_INSUMOS PA'!O35</f>
        <v>0</v>
      </c>
      <c r="N521" s="495">
        <f>+'404-ENTREGA_INSUMOS PA'!$T$23</f>
        <v>0</v>
      </c>
      <c r="V521" s="493" t="s">
        <v>2591</v>
      </c>
      <c r="Y521" s="494">
        <f>+'404-ENTREGA_INSUMOS PA'!$AP$3</f>
        <v>0</v>
      </c>
    </row>
    <row r="522" spans="1:25" hidden="1" x14ac:dyDescent="0.35">
      <c r="A522" s="493">
        <f>+'404-ENTREGA_INSUMOS PA'!B36</f>
        <v>0</v>
      </c>
      <c r="B522" s="493">
        <f>+'404-ENTREGA_INSUMOS PA'!F36</f>
        <v>0</v>
      </c>
      <c r="C522" s="496" t="e">
        <f>+IFERROR(VLOOKUP('404-ENTREGA_INSUMOS PA'!$AP$6,localidades,2,FALSE),VLOOKUP('404-ENTREGA_INSUMOS PA'!$AP$5,district_codes,2,FALSE))</f>
        <v>#N/A</v>
      </c>
      <c r="D522" s="493">
        <f>+'404-ENTREGA_INSUMOS PA'!$AP$6</f>
        <v>0</v>
      </c>
      <c r="E522" s="494">
        <f>+'404-ENTREGA_INSUMOS PA'!$J$23</f>
        <v>0</v>
      </c>
      <c r="F522" s="495">
        <f>+'404-ENTREGA_INSUMOS PA'!$L$23</f>
        <v>0</v>
      </c>
      <c r="H522" s="494" t="str">
        <f>delivery_events!D$5</f>
        <v>Insumos</v>
      </c>
      <c r="I522" s="494" t="e">
        <f t="shared" si="10"/>
        <v>#N/A</v>
      </c>
      <c r="J522" s="632">
        <f>+'404-ENTREGA_INSUMOS PA'!AP$7</f>
        <v>0</v>
      </c>
      <c r="K522" s="494">
        <f>+'404-ENTREGA_INSUMOS PA'!U36</f>
        <v>0</v>
      </c>
      <c r="L522" s="494">
        <f>+'404-ENTREGA_INSUMOS PA'!W36</f>
        <v>0</v>
      </c>
      <c r="M522" s="495">
        <f>+'404-ENTREGA_INSUMOS PA'!O36</f>
        <v>0</v>
      </c>
      <c r="N522" s="495">
        <f>+'404-ENTREGA_INSUMOS PA'!$T$23</f>
        <v>0</v>
      </c>
      <c r="V522" s="493" t="s">
        <v>2591</v>
      </c>
      <c r="Y522" s="494">
        <f>+'404-ENTREGA_INSUMOS PA'!$AP$3</f>
        <v>0</v>
      </c>
    </row>
    <row r="523" spans="1:25" hidden="1" x14ac:dyDescent="0.35">
      <c r="A523" s="493">
        <f>+'404-ENTREGA_INSUMOS PA'!B37</f>
        <v>0</v>
      </c>
      <c r="B523" s="493">
        <f>+'404-ENTREGA_INSUMOS PA'!F37</f>
        <v>0</v>
      </c>
      <c r="C523" s="496" t="e">
        <f>+IFERROR(VLOOKUP('404-ENTREGA_INSUMOS PA'!$AP$6,localidades,2,FALSE),VLOOKUP('404-ENTREGA_INSUMOS PA'!$AP$5,district_codes,2,FALSE))</f>
        <v>#N/A</v>
      </c>
      <c r="D523" s="493">
        <f>+'404-ENTREGA_INSUMOS PA'!$AP$6</f>
        <v>0</v>
      </c>
      <c r="E523" s="494">
        <f>+'404-ENTREGA_INSUMOS PA'!$J$23</f>
        <v>0</v>
      </c>
      <c r="F523" s="495">
        <f>+'404-ENTREGA_INSUMOS PA'!$L$23</f>
        <v>0</v>
      </c>
      <c r="H523" s="494" t="str">
        <f>delivery_events!D$5</f>
        <v>Insumos</v>
      </c>
      <c r="I523" s="494" t="e">
        <f t="shared" si="10"/>
        <v>#N/A</v>
      </c>
      <c r="J523" s="632">
        <f>+'404-ENTREGA_INSUMOS PA'!AP$7</f>
        <v>0</v>
      </c>
      <c r="K523" s="494">
        <f>+'404-ENTREGA_INSUMOS PA'!U37</f>
        <v>0</v>
      </c>
      <c r="L523" s="494">
        <f>+'404-ENTREGA_INSUMOS PA'!W37</f>
        <v>0</v>
      </c>
      <c r="M523" s="495">
        <f>+'404-ENTREGA_INSUMOS PA'!O37</f>
        <v>0</v>
      </c>
      <c r="N523" s="495">
        <f>+'404-ENTREGA_INSUMOS PA'!$T$23</f>
        <v>0</v>
      </c>
      <c r="V523" s="493" t="s">
        <v>2591</v>
      </c>
      <c r="Y523" s="494">
        <f>+'404-ENTREGA_INSUMOS PA'!$AP$3</f>
        <v>0</v>
      </c>
    </row>
    <row r="524" spans="1:25" hidden="1" x14ac:dyDescent="0.35">
      <c r="A524" s="493">
        <f>+'404-ENTREGA_INSUMOS PA'!B38</f>
        <v>0</v>
      </c>
      <c r="B524" s="493">
        <f>+'404-ENTREGA_INSUMOS PA'!F38</f>
        <v>0</v>
      </c>
      <c r="C524" s="496" t="e">
        <f>+IFERROR(VLOOKUP('404-ENTREGA_INSUMOS PA'!$AP$6,localidades,2,FALSE),VLOOKUP('404-ENTREGA_INSUMOS PA'!$AP$5,district_codes,2,FALSE))</f>
        <v>#N/A</v>
      </c>
      <c r="D524" s="493">
        <f>+'404-ENTREGA_INSUMOS PA'!$AP$6</f>
        <v>0</v>
      </c>
      <c r="E524" s="494">
        <f>+'404-ENTREGA_INSUMOS PA'!$J$23</f>
        <v>0</v>
      </c>
      <c r="F524" s="495">
        <f>+'404-ENTREGA_INSUMOS PA'!$L$23</f>
        <v>0</v>
      </c>
      <c r="H524" s="494" t="str">
        <f>delivery_events!D$5</f>
        <v>Insumos</v>
      </c>
      <c r="I524" s="494" t="e">
        <f t="shared" si="10"/>
        <v>#N/A</v>
      </c>
      <c r="J524" s="632">
        <f>+'404-ENTREGA_INSUMOS PA'!AP$7</f>
        <v>0</v>
      </c>
      <c r="K524" s="494">
        <f>+'404-ENTREGA_INSUMOS PA'!U38</f>
        <v>0</v>
      </c>
      <c r="L524" s="494">
        <f>+'404-ENTREGA_INSUMOS PA'!W38</f>
        <v>0</v>
      </c>
      <c r="M524" s="495">
        <f>+'404-ENTREGA_INSUMOS PA'!O38</f>
        <v>0</v>
      </c>
      <c r="N524" s="495">
        <f>+'404-ENTREGA_INSUMOS PA'!$T$23</f>
        <v>0</v>
      </c>
      <c r="V524" s="493" t="s">
        <v>2591</v>
      </c>
      <c r="Y524" s="494">
        <f>+'404-ENTREGA_INSUMOS PA'!$AP$3</f>
        <v>0</v>
      </c>
    </row>
    <row r="525" spans="1:25" hidden="1" x14ac:dyDescent="0.35">
      <c r="A525" s="493">
        <f>+'404-ENTREGA_INSUMOS PA'!B39</f>
        <v>0</v>
      </c>
      <c r="B525" s="493">
        <f>+'404-ENTREGA_INSUMOS PA'!F39</f>
        <v>0</v>
      </c>
      <c r="C525" s="496" t="e">
        <f>+IFERROR(VLOOKUP('404-ENTREGA_INSUMOS PA'!$AP$6,localidades,2,FALSE),VLOOKUP('404-ENTREGA_INSUMOS PA'!$AP$5,district_codes,2,FALSE))</f>
        <v>#N/A</v>
      </c>
      <c r="D525" s="493">
        <f>+'404-ENTREGA_INSUMOS PA'!$AP$6</f>
        <v>0</v>
      </c>
      <c r="E525" s="494">
        <f>+'404-ENTREGA_INSUMOS PA'!$J$23</f>
        <v>0</v>
      </c>
      <c r="F525" s="495">
        <f>+'404-ENTREGA_INSUMOS PA'!$L$23</f>
        <v>0</v>
      </c>
      <c r="H525" s="494" t="str">
        <f>delivery_events!D$5</f>
        <v>Insumos</v>
      </c>
      <c r="I525" s="494" t="e">
        <f t="shared" si="10"/>
        <v>#N/A</v>
      </c>
      <c r="J525" s="632">
        <f>+'404-ENTREGA_INSUMOS PA'!AP$7</f>
        <v>0</v>
      </c>
      <c r="K525" s="494">
        <f>+'404-ENTREGA_INSUMOS PA'!U39</f>
        <v>0</v>
      </c>
      <c r="L525" s="494">
        <f>+'404-ENTREGA_INSUMOS PA'!W39</f>
        <v>0</v>
      </c>
      <c r="M525" s="495">
        <f>+'404-ENTREGA_INSUMOS PA'!O39</f>
        <v>0</v>
      </c>
      <c r="N525" s="495">
        <f>+'404-ENTREGA_INSUMOS PA'!$T$23</f>
        <v>0</v>
      </c>
      <c r="V525" s="493" t="s">
        <v>2591</v>
      </c>
      <c r="Y525" s="494">
        <f>+'404-ENTREGA_INSUMOS PA'!$AP$3</f>
        <v>0</v>
      </c>
    </row>
    <row r="526" spans="1:25" hidden="1" x14ac:dyDescent="0.35">
      <c r="A526" s="493">
        <f>+'404-ENTREGA_INSUMOS PA'!B40</f>
        <v>0</v>
      </c>
      <c r="B526" s="493">
        <f>+'404-ENTREGA_INSUMOS PA'!F40</f>
        <v>0</v>
      </c>
      <c r="C526" s="496" t="e">
        <f>+IFERROR(VLOOKUP('404-ENTREGA_INSUMOS PA'!$AP$6,localidades,2,FALSE),VLOOKUP('404-ENTREGA_INSUMOS PA'!$AP$5,district_codes,2,FALSE))</f>
        <v>#N/A</v>
      </c>
      <c r="D526" s="493">
        <f>+'404-ENTREGA_INSUMOS PA'!$AP$6</f>
        <v>0</v>
      </c>
      <c r="E526" s="494">
        <f>+'404-ENTREGA_INSUMOS PA'!$J$23</f>
        <v>0</v>
      </c>
      <c r="F526" s="495">
        <f>+'404-ENTREGA_INSUMOS PA'!$L$23</f>
        <v>0</v>
      </c>
      <c r="H526" s="494" t="str">
        <f>delivery_events!D$5</f>
        <v>Insumos</v>
      </c>
      <c r="I526" s="494" t="e">
        <f t="shared" si="10"/>
        <v>#N/A</v>
      </c>
      <c r="J526" s="632">
        <f>+'404-ENTREGA_INSUMOS PA'!AP$7</f>
        <v>0</v>
      </c>
      <c r="K526" s="494">
        <f>+'404-ENTREGA_INSUMOS PA'!U40</f>
        <v>0</v>
      </c>
      <c r="L526" s="494">
        <f>+'404-ENTREGA_INSUMOS PA'!W40</f>
        <v>0</v>
      </c>
      <c r="M526" s="495">
        <f>+'404-ENTREGA_INSUMOS PA'!O40</f>
        <v>0</v>
      </c>
      <c r="N526" s="495">
        <f>+'404-ENTREGA_INSUMOS PA'!$T$23</f>
        <v>0</v>
      </c>
      <c r="V526" s="493" t="s">
        <v>2591</v>
      </c>
      <c r="Y526" s="494">
        <f>+'404-ENTREGA_INSUMOS PA'!$AP$3</f>
        <v>0</v>
      </c>
    </row>
    <row r="527" spans="1:25" hidden="1" x14ac:dyDescent="0.35">
      <c r="A527" s="493">
        <f>+'404-ENTREGA_INSUMOS PA'!B41</f>
        <v>0</v>
      </c>
      <c r="B527" s="493">
        <f>+'404-ENTREGA_INSUMOS PA'!F41</f>
        <v>0</v>
      </c>
      <c r="C527" s="496" t="e">
        <f>+IFERROR(VLOOKUP('404-ENTREGA_INSUMOS PA'!$AP$6,localidades,2,FALSE),VLOOKUP('404-ENTREGA_INSUMOS PA'!$AP$5,district_codes,2,FALSE))</f>
        <v>#N/A</v>
      </c>
      <c r="D527" s="493">
        <f>+'404-ENTREGA_INSUMOS PA'!$AP$6</f>
        <v>0</v>
      </c>
      <c r="E527" s="494">
        <f>+'404-ENTREGA_INSUMOS PA'!$J$23</f>
        <v>0</v>
      </c>
      <c r="F527" s="495">
        <f>+'404-ENTREGA_INSUMOS PA'!$L$23</f>
        <v>0</v>
      </c>
      <c r="H527" s="494" t="str">
        <f>delivery_events!D$5</f>
        <v>Insumos</v>
      </c>
      <c r="I527" s="494" t="e">
        <f t="shared" si="10"/>
        <v>#N/A</v>
      </c>
      <c r="J527" s="632">
        <f>+'404-ENTREGA_INSUMOS PA'!AP$7</f>
        <v>0</v>
      </c>
      <c r="K527" s="494">
        <f>+'404-ENTREGA_INSUMOS PA'!U41</f>
        <v>0</v>
      </c>
      <c r="L527" s="494">
        <f>+'404-ENTREGA_INSUMOS PA'!W41</f>
        <v>0</v>
      </c>
      <c r="M527" s="495">
        <f>+'404-ENTREGA_INSUMOS PA'!O41</f>
        <v>0</v>
      </c>
      <c r="N527" s="495">
        <f>+'404-ENTREGA_INSUMOS PA'!$T$23</f>
        <v>0</v>
      </c>
      <c r="V527" s="493" t="s">
        <v>2591</v>
      </c>
      <c r="Y527" s="494">
        <f>+'404-ENTREGA_INSUMOS PA'!$AP$3</f>
        <v>0</v>
      </c>
    </row>
    <row r="528" spans="1:25" hidden="1" x14ac:dyDescent="0.35">
      <c r="A528" s="493">
        <f>+'404-ENTREGA_INSUMOS PA'!B42</f>
        <v>0</v>
      </c>
      <c r="B528" s="493">
        <f>+'404-ENTREGA_INSUMOS PA'!F42</f>
        <v>0</v>
      </c>
      <c r="C528" s="496" t="e">
        <f>+IFERROR(VLOOKUP('404-ENTREGA_INSUMOS PA'!$AP$6,localidades,2,FALSE),VLOOKUP('404-ENTREGA_INSUMOS PA'!$AP$5,district_codes,2,FALSE))</f>
        <v>#N/A</v>
      </c>
      <c r="D528" s="493">
        <f>+'404-ENTREGA_INSUMOS PA'!$AP$6</f>
        <v>0</v>
      </c>
      <c r="E528" s="494">
        <f>+'404-ENTREGA_INSUMOS PA'!$J$23</f>
        <v>0</v>
      </c>
      <c r="F528" s="495">
        <f>+'404-ENTREGA_INSUMOS PA'!$L$23</f>
        <v>0</v>
      </c>
      <c r="H528" s="494" t="str">
        <f>delivery_events!D$5</f>
        <v>Insumos</v>
      </c>
      <c r="I528" s="494" t="e">
        <f t="shared" si="10"/>
        <v>#N/A</v>
      </c>
      <c r="J528" s="632">
        <f>+'404-ENTREGA_INSUMOS PA'!AP$7</f>
        <v>0</v>
      </c>
      <c r="K528" s="494">
        <f>+'404-ENTREGA_INSUMOS PA'!U42</f>
        <v>0</v>
      </c>
      <c r="L528" s="494">
        <f>+'404-ENTREGA_INSUMOS PA'!W42</f>
        <v>0</v>
      </c>
      <c r="M528" s="495">
        <f>+'404-ENTREGA_INSUMOS PA'!O42</f>
        <v>0</v>
      </c>
      <c r="N528" s="495">
        <f>+'404-ENTREGA_INSUMOS PA'!$T$23</f>
        <v>0</v>
      </c>
      <c r="V528" s="493" t="s">
        <v>2591</v>
      </c>
      <c r="Y528" s="494">
        <f>+'404-ENTREGA_INSUMOS PA'!$AP$3</f>
        <v>0</v>
      </c>
    </row>
    <row r="529" spans="1:25" hidden="1" x14ac:dyDescent="0.35">
      <c r="A529" s="493">
        <f>+'404-ENTREGA_INSUMOS PA'!B43</f>
        <v>0</v>
      </c>
      <c r="B529" s="493">
        <f>+'404-ENTREGA_INSUMOS PA'!F43</f>
        <v>0</v>
      </c>
      <c r="C529" s="496" t="e">
        <f>+IFERROR(VLOOKUP('404-ENTREGA_INSUMOS PA'!$AP$6,localidades,2,FALSE),VLOOKUP('404-ENTREGA_INSUMOS PA'!$AP$5,district_codes,2,FALSE))</f>
        <v>#N/A</v>
      </c>
      <c r="D529" s="493">
        <f>+'404-ENTREGA_INSUMOS PA'!$AP$6</f>
        <v>0</v>
      </c>
      <c r="E529" s="494">
        <f>+'404-ENTREGA_INSUMOS PA'!$J$23</f>
        <v>0</v>
      </c>
      <c r="F529" s="495">
        <f>+'404-ENTREGA_INSUMOS PA'!$L$23</f>
        <v>0</v>
      </c>
      <c r="H529" s="494" t="str">
        <f>delivery_events!D$5</f>
        <v>Insumos</v>
      </c>
      <c r="I529" s="494" t="e">
        <f t="shared" si="10"/>
        <v>#N/A</v>
      </c>
      <c r="J529" s="632">
        <f>+'404-ENTREGA_INSUMOS PA'!AP$7</f>
        <v>0</v>
      </c>
      <c r="K529" s="494">
        <f>+'404-ENTREGA_INSUMOS PA'!U43</f>
        <v>0</v>
      </c>
      <c r="L529" s="494">
        <f>+'404-ENTREGA_INSUMOS PA'!W43</f>
        <v>0</v>
      </c>
      <c r="M529" s="495">
        <f>+'404-ENTREGA_INSUMOS PA'!O43</f>
        <v>0</v>
      </c>
      <c r="N529" s="495">
        <f>+'404-ENTREGA_INSUMOS PA'!$T$23</f>
        <v>0</v>
      </c>
      <c r="V529" s="493" t="s">
        <v>2591</v>
      </c>
      <c r="Y529" s="494">
        <f>+'404-ENTREGA_INSUMOS PA'!$AP$3</f>
        <v>0</v>
      </c>
    </row>
    <row r="530" spans="1:25" hidden="1" x14ac:dyDescent="0.35">
      <c r="A530" s="493">
        <f>+'404-ENTREGA_INSUMOS PA'!B44</f>
        <v>0</v>
      </c>
      <c r="B530" s="493">
        <f>+'404-ENTREGA_INSUMOS PA'!F44</f>
        <v>0</v>
      </c>
      <c r="C530" s="496" t="e">
        <f>+IFERROR(VLOOKUP('404-ENTREGA_INSUMOS PA'!$AP$6,localidades,2,FALSE),VLOOKUP('404-ENTREGA_INSUMOS PA'!$AP$5,district_codes,2,FALSE))</f>
        <v>#N/A</v>
      </c>
      <c r="D530" s="493">
        <f>+'404-ENTREGA_INSUMOS PA'!$AP$6</f>
        <v>0</v>
      </c>
      <c r="E530" s="494">
        <f>+'404-ENTREGA_INSUMOS PA'!$J$23</f>
        <v>0</v>
      </c>
      <c r="F530" s="495">
        <f>+'404-ENTREGA_INSUMOS PA'!$L$23</f>
        <v>0</v>
      </c>
      <c r="H530" s="494" t="str">
        <f>delivery_events!D$5</f>
        <v>Insumos</v>
      </c>
      <c r="I530" s="494" t="e">
        <f t="shared" si="10"/>
        <v>#N/A</v>
      </c>
      <c r="J530" s="632">
        <f>+'404-ENTREGA_INSUMOS PA'!AP$7</f>
        <v>0</v>
      </c>
      <c r="K530" s="494">
        <f>+'404-ENTREGA_INSUMOS PA'!U44</f>
        <v>0</v>
      </c>
      <c r="L530" s="494">
        <f>+'404-ENTREGA_INSUMOS PA'!W44</f>
        <v>0</v>
      </c>
      <c r="M530" s="495">
        <f>+'404-ENTREGA_INSUMOS PA'!O44</f>
        <v>0</v>
      </c>
      <c r="N530" s="495">
        <f>+'404-ENTREGA_INSUMOS PA'!$T$23</f>
        <v>0</v>
      </c>
      <c r="V530" s="493" t="s">
        <v>2591</v>
      </c>
      <c r="Y530" s="494">
        <f>+'404-ENTREGA_INSUMOS PA'!$AP$3</f>
        <v>0</v>
      </c>
    </row>
    <row r="531" spans="1:25" hidden="1" x14ac:dyDescent="0.35">
      <c r="A531" s="493">
        <f>+'404-ENTREGA_INSUMOS PA'!B45</f>
        <v>0</v>
      </c>
      <c r="B531" s="493">
        <f>+'404-ENTREGA_INSUMOS PA'!F45</f>
        <v>0</v>
      </c>
      <c r="C531" s="496" t="e">
        <f>+IFERROR(VLOOKUP('404-ENTREGA_INSUMOS PA'!$AP$6,localidades,2,FALSE),VLOOKUP('404-ENTREGA_INSUMOS PA'!$AP$5,district_codes,2,FALSE))</f>
        <v>#N/A</v>
      </c>
      <c r="D531" s="493">
        <f>+'404-ENTREGA_INSUMOS PA'!$AP$6</f>
        <v>0</v>
      </c>
      <c r="E531" s="494">
        <f>+'404-ENTREGA_INSUMOS PA'!$J$23</f>
        <v>0</v>
      </c>
      <c r="F531" s="495">
        <f>+'404-ENTREGA_INSUMOS PA'!$L$23</f>
        <v>0</v>
      </c>
      <c r="H531" s="494" t="str">
        <f>delivery_events!D$5</f>
        <v>Insumos</v>
      </c>
      <c r="I531" s="494" t="e">
        <f t="shared" si="10"/>
        <v>#N/A</v>
      </c>
      <c r="J531" s="632">
        <f>+'404-ENTREGA_INSUMOS PA'!AP$7</f>
        <v>0</v>
      </c>
      <c r="K531" s="494">
        <f>+'404-ENTREGA_INSUMOS PA'!U45</f>
        <v>0</v>
      </c>
      <c r="L531" s="494">
        <f>+'404-ENTREGA_INSUMOS PA'!W45</f>
        <v>0</v>
      </c>
      <c r="M531" s="495">
        <f>+'404-ENTREGA_INSUMOS PA'!O45</f>
        <v>0</v>
      </c>
      <c r="N531" s="495">
        <f>+'404-ENTREGA_INSUMOS PA'!$T$23</f>
        <v>0</v>
      </c>
      <c r="V531" s="493" t="s">
        <v>2591</v>
      </c>
      <c r="Y531" s="494">
        <f>+'404-ENTREGA_INSUMOS PA'!$AP$3</f>
        <v>0</v>
      </c>
    </row>
    <row r="532" spans="1:25" hidden="1" x14ac:dyDescent="0.35">
      <c r="A532" s="493">
        <f>+'404-ENTREGA_INSUMOS PA'!B46</f>
        <v>0</v>
      </c>
      <c r="B532" s="493">
        <f>+'404-ENTREGA_INSUMOS PA'!F46</f>
        <v>0</v>
      </c>
      <c r="C532" s="496" t="e">
        <f>+IFERROR(VLOOKUP('404-ENTREGA_INSUMOS PA'!$AP$6,localidades,2,FALSE),VLOOKUP('404-ENTREGA_INSUMOS PA'!$AP$5,district_codes,2,FALSE))</f>
        <v>#N/A</v>
      </c>
      <c r="D532" s="493">
        <f>+'404-ENTREGA_INSUMOS PA'!$AP$6</f>
        <v>0</v>
      </c>
      <c r="E532" s="494">
        <f>+'404-ENTREGA_INSUMOS PA'!$J$23</f>
        <v>0</v>
      </c>
      <c r="F532" s="495">
        <f>+'404-ENTREGA_INSUMOS PA'!$L$23</f>
        <v>0</v>
      </c>
      <c r="H532" s="494" t="str">
        <f>delivery_events!D$5</f>
        <v>Insumos</v>
      </c>
      <c r="I532" s="494" t="e">
        <f t="shared" si="10"/>
        <v>#N/A</v>
      </c>
      <c r="J532" s="632">
        <f>+'404-ENTREGA_INSUMOS PA'!AP$7</f>
        <v>0</v>
      </c>
      <c r="K532" s="494">
        <f>+'404-ENTREGA_INSUMOS PA'!U46</f>
        <v>0</v>
      </c>
      <c r="L532" s="494">
        <f>+'404-ENTREGA_INSUMOS PA'!W46</f>
        <v>0</v>
      </c>
      <c r="M532" s="495">
        <f>+'404-ENTREGA_INSUMOS PA'!O46</f>
        <v>0</v>
      </c>
      <c r="N532" s="495">
        <f>+'404-ENTREGA_INSUMOS PA'!$T$23</f>
        <v>0</v>
      </c>
      <c r="V532" s="493" t="s">
        <v>2591</v>
      </c>
      <c r="Y532" s="494">
        <f>+'404-ENTREGA_INSUMOS PA'!$AP$3</f>
        <v>0</v>
      </c>
    </row>
    <row r="533" spans="1:25" hidden="1" x14ac:dyDescent="0.35">
      <c r="A533" s="493">
        <f>+'404-ENTREGA_INSUMOS PA'!B47</f>
        <v>0</v>
      </c>
      <c r="B533" s="493">
        <f>+'404-ENTREGA_INSUMOS PA'!F47</f>
        <v>0</v>
      </c>
      <c r="C533" s="496" t="e">
        <f>+IFERROR(VLOOKUP('404-ENTREGA_INSUMOS PA'!$AP$6,localidades,2,FALSE),VLOOKUP('404-ENTREGA_INSUMOS PA'!$AP$5,district_codes,2,FALSE))</f>
        <v>#N/A</v>
      </c>
      <c r="D533" s="493">
        <f>+'404-ENTREGA_INSUMOS PA'!$AP$6</f>
        <v>0</v>
      </c>
      <c r="E533" s="494">
        <f>+'404-ENTREGA_INSUMOS PA'!$J$23</f>
        <v>0</v>
      </c>
      <c r="F533" s="495">
        <f>+'404-ENTREGA_INSUMOS PA'!$L$23</f>
        <v>0</v>
      </c>
      <c r="H533" s="494" t="str">
        <f>delivery_events!D$5</f>
        <v>Insumos</v>
      </c>
      <c r="I533" s="494" t="e">
        <f t="shared" si="10"/>
        <v>#N/A</v>
      </c>
      <c r="J533" s="632">
        <f>+'404-ENTREGA_INSUMOS PA'!AP$7</f>
        <v>0</v>
      </c>
      <c r="K533" s="494">
        <f>+'404-ENTREGA_INSUMOS PA'!U47</f>
        <v>0</v>
      </c>
      <c r="L533" s="494">
        <f>+'404-ENTREGA_INSUMOS PA'!W47</f>
        <v>0</v>
      </c>
      <c r="M533" s="495">
        <f>+'404-ENTREGA_INSUMOS PA'!O47</f>
        <v>0</v>
      </c>
      <c r="N533" s="495">
        <f>+'404-ENTREGA_INSUMOS PA'!$T$23</f>
        <v>0</v>
      </c>
      <c r="V533" s="493" t="s">
        <v>2591</v>
      </c>
      <c r="Y533" s="494">
        <f>+'404-ENTREGA_INSUMOS PA'!$AP$3</f>
        <v>0</v>
      </c>
    </row>
    <row r="534" spans="1:25" hidden="1" x14ac:dyDescent="0.35">
      <c r="A534" s="493">
        <f>+'404-ENTREGA_INSUMOS PA'!B48</f>
        <v>0</v>
      </c>
      <c r="B534" s="493">
        <f>+'404-ENTREGA_INSUMOS PA'!F48</f>
        <v>0</v>
      </c>
      <c r="C534" s="496" t="e">
        <f>+IFERROR(VLOOKUP('404-ENTREGA_INSUMOS PA'!$AP$6,localidades,2,FALSE),VLOOKUP('404-ENTREGA_INSUMOS PA'!$AP$5,district_codes,2,FALSE))</f>
        <v>#N/A</v>
      </c>
      <c r="D534" s="493">
        <f>+'404-ENTREGA_INSUMOS PA'!$AP$6</f>
        <v>0</v>
      </c>
      <c r="E534" s="494">
        <f>+'404-ENTREGA_INSUMOS PA'!$J$23</f>
        <v>0</v>
      </c>
      <c r="F534" s="495">
        <f>+'404-ENTREGA_INSUMOS PA'!$L$23</f>
        <v>0</v>
      </c>
      <c r="H534" s="494" t="str">
        <f>delivery_events!D$5</f>
        <v>Insumos</v>
      </c>
      <c r="I534" s="494" t="e">
        <f t="shared" si="10"/>
        <v>#N/A</v>
      </c>
      <c r="J534" s="632">
        <f>+'404-ENTREGA_INSUMOS PA'!AP$7</f>
        <v>0</v>
      </c>
      <c r="K534" s="494">
        <f>+'404-ENTREGA_INSUMOS PA'!U48</f>
        <v>0</v>
      </c>
      <c r="L534" s="494">
        <f>+'404-ENTREGA_INSUMOS PA'!W48</f>
        <v>0</v>
      </c>
      <c r="M534" s="495">
        <f>+'404-ENTREGA_INSUMOS PA'!O48</f>
        <v>0</v>
      </c>
      <c r="N534" s="495">
        <f>+'404-ENTREGA_INSUMOS PA'!$T$23</f>
        <v>0</v>
      </c>
      <c r="V534" s="493" t="s">
        <v>2591</v>
      </c>
      <c r="Y534" s="494">
        <f>+'404-ENTREGA_INSUMOS PA'!$AP$3</f>
        <v>0</v>
      </c>
    </row>
    <row r="535" spans="1:25" hidden="1" x14ac:dyDescent="0.35">
      <c r="A535" s="493">
        <f>+'404-ENTREGA_INSUMOS PA'!B49</f>
        <v>0</v>
      </c>
      <c r="B535" s="493">
        <f>+'404-ENTREGA_INSUMOS PA'!F49</f>
        <v>0</v>
      </c>
      <c r="C535" s="496" t="e">
        <f>+IFERROR(VLOOKUP('404-ENTREGA_INSUMOS PA'!$AP$6,localidades,2,FALSE),VLOOKUP('404-ENTREGA_INSUMOS PA'!$AP$5,district_codes,2,FALSE))</f>
        <v>#N/A</v>
      </c>
      <c r="D535" s="493">
        <f>+'404-ENTREGA_INSUMOS PA'!$AP$6</f>
        <v>0</v>
      </c>
      <c r="E535" s="494">
        <f>+'404-ENTREGA_INSUMOS PA'!$J$23</f>
        <v>0</v>
      </c>
      <c r="F535" s="495">
        <f>+'404-ENTREGA_INSUMOS PA'!$L$23</f>
        <v>0</v>
      </c>
      <c r="H535" s="494" t="str">
        <f>delivery_events!D$5</f>
        <v>Insumos</v>
      </c>
      <c r="I535" s="494" t="e">
        <f t="shared" si="10"/>
        <v>#N/A</v>
      </c>
      <c r="J535" s="632">
        <f>+'404-ENTREGA_INSUMOS PA'!AP$7</f>
        <v>0</v>
      </c>
      <c r="K535" s="494">
        <f>+'404-ENTREGA_INSUMOS PA'!U49</f>
        <v>0</v>
      </c>
      <c r="L535" s="494">
        <f>+'404-ENTREGA_INSUMOS PA'!W49</f>
        <v>0</v>
      </c>
      <c r="M535" s="495">
        <f>+'404-ENTREGA_INSUMOS PA'!O49</f>
        <v>0</v>
      </c>
      <c r="N535" s="495">
        <f>+'404-ENTREGA_INSUMOS PA'!$T$23</f>
        <v>0</v>
      </c>
      <c r="V535" s="493" t="s">
        <v>2591</v>
      </c>
      <c r="Y535" s="494">
        <f>+'404-ENTREGA_INSUMOS PA'!$AP$3</f>
        <v>0</v>
      </c>
    </row>
    <row r="536" spans="1:25" hidden="1" x14ac:dyDescent="0.35">
      <c r="A536" s="493">
        <f>+'404-ENTREGA_INSUMOS PA'!B50</f>
        <v>0</v>
      </c>
      <c r="B536" s="493">
        <f>+'404-ENTREGA_INSUMOS PA'!F50</f>
        <v>0</v>
      </c>
      <c r="C536" s="496" t="e">
        <f>+IFERROR(VLOOKUP('404-ENTREGA_INSUMOS PA'!$AP$6,localidades,2,FALSE),VLOOKUP('404-ENTREGA_INSUMOS PA'!$AP$5,district_codes,2,FALSE))</f>
        <v>#N/A</v>
      </c>
      <c r="D536" s="493">
        <f>+'404-ENTREGA_INSUMOS PA'!$AP$6</f>
        <v>0</v>
      </c>
      <c r="E536" s="494">
        <f>+'404-ENTREGA_INSUMOS PA'!$J$23</f>
        <v>0</v>
      </c>
      <c r="F536" s="495">
        <f>+'404-ENTREGA_INSUMOS PA'!$L$23</f>
        <v>0</v>
      </c>
      <c r="H536" s="494" t="str">
        <f>delivery_events!D$5</f>
        <v>Insumos</v>
      </c>
      <c r="I536" s="494" t="e">
        <f t="shared" si="10"/>
        <v>#N/A</v>
      </c>
      <c r="J536" s="632">
        <f>+'404-ENTREGA_INSUMOS PA'!AP$7</f>
        <v>0</v>
      </c>
      <c r="K536" s="494">
        <f>+'404-ENTREGA_INSUMOS PA'!U50</f>
        <v>0</v>
      </c>
      <c r="L536" s="494">
        <f>+'404-ENTREGA_INSUMOS PA'!W50</f>
        <v>0</v>
      </c>
      <c r="M536" s="495">
        <f>+'404-ENTREGA_INSUMOS PA'!O50</f>
        <v>0</v>
      </c>
      <c r="N536" s="495">
        <f>+'404-ENTREGA_INSUMOS PA'!$T$23</f>
        <v>0</v>
      </c>
      <c r="V536" s="493" t="s">
        <v>2591</v>
      </c>
      <c r="Y536" s="494">
        <f>+'404-ENTREGA_INSUMOS PA'!$AP$3</f>
        <v>0</v>
      </c>
    </row>
    <row r="537" spans="1:25" hidden="1" x14ac:dyDescent="0.35">
      <c r="A537" s="493">
        <f>+'404-ENTREGA_INSUMOS PA'!B51</f>
        <v>0</v>
      </c>
      <c r="B537" s="493">
        <f>+'404-ENTREGA_INSUMOS PA'!F51</f>
        <v>0</v>
      </c>
      <c r="C537" s="496" t="e">
        <f>+IFERROR(VLOOKUP('404-ENTREGA_INSUMOS PA'!$AP$6,localidades,2,FALSE),VLOOKUP('404-ENTREGA_INSUMOS PA'!$AP$5,district_codes,2,FALSE))</f>
        <v>#N/A</v>
      </c>
      <c r="D537" s="493">
        <f>+'404-ENTREGA_INSUMOS PA'!$AP$6</f>
        <v>0</v>
      </c>
      <c r="E537" s="494">
        <f>+'404-ENTREGA_INSUMOS PA'!$J$23</f>
        <v>0</v>
      </c>
      <c r="F537" s="495">
        <f>+'404-ENTREGA_INSUMOS PA'!$L$23</f>
        <v>0</v>
      </c>
      <c r="H537" s="494" t="str">
        <f>delivery_events!D$5</f>
        <v>Insumos</v>
      </c>
      <c r="I537" s="494" t="e">
        <f t="shared" si="10"/>
        <v>#N/A</v>
      </c>
      <c r="J537" s="632">
        <f>+'404-ENTREGA_INSUMOS PA'!AP$7</f>
        <v>0</v>
      </c>
      <c r="K537" s="494">
        <f>+'404-ENTREGA_INSUMOS PA'!U51</f>
        <v>0</v>
      </c>
      <c r="L537" s="494">
        <f>+'404-ENTREGA_INSUMOS PA'!W51</f>
        <v>0</v>
      </c>
      <c r="M537" s="495">
        <f>+'404-ENTREGA_INSUMOS PA'!O51</f>
        <v>0</v>
      </c>
      <c r="N537" s="495">
        <f>+'404-ENTREGA_INSUMOS PA'!$T$23</f>
        <v>0</v>
      </c>
      <c r="V537" s="493" t="s">
        <v>2591</v>
      </c>
      <c r="Y537" s="494">
        <f>+'404-ENTREGA_INSUMOS PA'!$AP$3</f>
        <v>0</v>
      </c>
    </row>
    <row r="538" spans="1:25" hidden="1" x14ac:dyDescent="0.35">
      <c r="A538" s="493">
        <f>+'404-ENTREGA_INSUMOS PA'!B52</f>
        <v>0</v>
      </c>
      <c r="B538" s="493">
        <f>+'404-ENTREGA_INSUMOS PA'!F52</f>
        <v>0</v>
      </c>
      <c r="C538" s="496" t="e">
        <f>+IFERROR(VLOOKUP('404-ENTREGA_INSUMOS PA'!$AP$6,localidades,2,FALSE),VLOOKUP('404-ENTREGA_INSUMOS PA'!$AP$5,district_codes,2,FALSE))</f>
        <v>#N/A</v>
      </c>
      <c r="D538" s="493">
        <f>+'404-ENTREGA_INSUMOS PA'!$AP$6</f>
        <v>0</v>
      </c>
      <c r="E538" s="494">
        <f>+'404-ENTREGA_INSUMOS PA'!$J$23</f>
        <v>0</v>
      </c>
      <c r="F538" s="495">
        <f>+'404-ENTREGA_INSUMOS PA'!$L$23</f>
        <v>0</v>
      </c>
      <c r="H538" s="494" t="str">
        <f>delivery_events!D$5</f>
        <v>Insumos</v>
      </c>
      <c r="I538" s="494" t="e">
        <f t="shared" si="10"/>
        <v>#N/A</v>
      </c>
      <c r="J538" s="632">
        <f>+'404-ENTREGA_INSUMOS PA'!AP$7</f>
        <v>0</v>
      </c>
      <c r="K538" s="494">
        <f>+'404-ENTREGA_INSUMOS PA'!U52</f>
        <v>0</v>
      </c>
      <c r="L538" s="494">
        <f>+'404-ENTREGA_INSUMOS PA'!W52</f>
        <v>0</v>
      </c>
      <c r="M538" s="495">
        <f>+'404-ENTREGA_INSUMOS PA'!O52</f>
        <v>0</v>
      </c>
      <c r="N538" s="495">
        <f>+'404-ENTREGA_INSUMOS PA'!$T$23</f>
        <v>0</v>
      </c>
      <c r="V538" s="493" t="s">
        <v>2591</v>
      </c>
      <c r="Y538" s="494">
        <f>+'404-ENTREGA_INSUMOS PA'!$AP$3</f>
        <v>0</v>
      </c>
    </row>
    <row r="539" spans="1:25" hidden="1" x14ac:dyDescent="0.35">
      <c r="A539" s="493">
        <f>+'404-ENTREGA_INSUMOS PA'!B53</f>
        <v>0</v>
      </c>
      <c r="B539" s="493">
        <f>+'404-ENTREGA_INSUMOS PA'!F53</f>
        <v>0</v>
      </c>
      <c r="C539" s="496" t="e">
        <f>+IFERROR(VLOOKUP('404-ENTREGA_INSUMOS PA'!$AP$6,localidades,2,FALSE),VLOOKUP('404-ENTREGA_INSUMOS PA'!$AP$5,district_codes,2,FALSE))</f>
        <v>#N/A</v>
      </c>
      <c r="D539" s="493">
        <f>+'404-ENTREGA_INSUMOS PA'!$AP$6</f>
        <v>0</v>
      </c>
      <c r="E539" s="494">
        <f>+'404-ENTREGA_INSUMOS PA'!$J$23</f>
        <v>0</v>
      </c>
      <c r="F539" s="495">
        <f>+'404-ENTREGA_INSUMOS PA'!$L$23</f>
        <v>0</v>
      </c>
      <c r="H539" s="494" t="str">
        <f>delivery_events!D$5</f>
        <v>Insumos</v>
      </c>
      <c r="I539" s="494" t="e">
        <f t="shared" si="10"/>
        <v>#N/A</v>
      </c>
      <c r="J539" s="632">
        <f>+'404-ENTREGA_INSUMOS PA'!AP$7</f>
        <v>0</v>
      </c>
      <c r="K539" s="494">
        <f>+'404-ENTREGA_INSUMOS PA'!U53</f>
        <v>0</v>
      </c>
      <c r="L539" s="494">
        <f>+'404-ENTREGA_INSUMOS PA'!W53</f>
        <v>0</v>
      </c>
      <c r="M539" s="495">
        <f>+'404-ENTREGA_INSUMOS PA'!O53</f>
        <v>0</v>
      </c>
      <c r="N539" s="495">
        <f>+'404-ENTREGA_INSUMOS PA'!$T$23</f>
        <v>0</v>
      </c>
      <c r="V539" s="493" t="s">
        <v>2591</v>
      </c>
      <c r="Y539" s="494">
        <f>+'404-ENTREGA_INSUMOS PA'!$AP$3</f>
        <v>0</v>
      </c>
    </row>
    <row r="540" spans="1:25" hidden="1" x14ac:dyDescent="0.35">
      <c r="A540" s="493">
        <f>+'404-ENTREGA_INSUMOS PA'!B54</f>
        <v>0</v>
      </c>
      <c r="B540" s="493">
        <f>+'404-ENTREGA_INSUMOS PA'!F54</f>
        <v>0</v>
      </c>
      <c r="C540" s="496" t="e">
        <f>+IFERROR(VLOOKUP('404-ENTREGA_INSUMOS PA'!$AP$6,localidades,2,FALSE),VLOOKUP('404-ENTREGA_INSUMOS PA'!$AP$5,district_codes,2,FALSE))</f>
        <v>#N/A</v>
      </c>
      <c r="D540" s="493">
        <f>+'404-ENTREGA_INSUMOS PA'!$AP$6</f>
        <v>0</v>
      </c>
      <c r="E540" s="494">
        <f>+'404-ENTREGA_INSUMOS PA'!$J$23</f>
        <v>0</v>
      </c>
      <c r="F540" s="495">
        <f>+'404-ENTREGA_INSUMOS PA'!$L$23</f>
        <v>0</v>
      </c>
      <c r="H540" s="494" t="str">
        <f>delivery_events!D$5</f>
        <v>Insumos</v>
      </c>
      <c r="I540" s="494" t="e">
        <f t="shared" si="10"/>
        <v>#N/A</v>
      </c>
      <c r="J540" s="632">
        <f>+'404-ENTREGA_INSUMOS PA'!AP$7</f>
        <v>0</v>
      </c>
      <c r="K540" s="494">
        <f>+'404-ENTREGA_INSUMOS PA'!U54</f>
        <v>0</v>
      </c>
      <c r="L540" s="494">
        <f>+'404-ENTREGA_INSUMOS PA'!W54</f>
        <v>0</v>
      </c>
      <c r="M540" s="495">
        <f>+'404-ENTREGA_INSUMOS PA'!O54</f>
        <v>0</v>
      </c>
      <c r="N540" s="495">
        <f>+'404-ENTREGA_INSUMOS PA'!$T$23</f>
        <v>0</v>
      </c>
      <c r="V540" s="493" t="s">
        <v>2591</v>
      </c>
      <c r="Y540" s="494">
        <f>+'404-ENTREGA_INSUMOS PA'!$AP$3</f>
        <v>0</v>
      </c>
    </row>
    <row r="541" spans="1:25" hidden="1" x14ac:dyDescent="0.35">
      <c r="A541" s="493">
        <f>+'404-ENTREGA_INSUMOS PA'!B55</f>
        <v>0</v>
      </c>
      <c r="B541" s="493">
        <f>+'404-ENTREGA_INSUMOS PA'!F55</f>
        <v>0</v>
      </c>
      <c r="C541" s="496" t="e">
        <f>+IFERROR(VLOOKUP('404-ENTREGA_INSUMOS PA'!$AP$6,localidades,2,FALSE),VLOOKUP('404-ENTREGA_INSUMOS PA'!$AP$5,district_codes,2,FALSE))</f>
        <v>#N/A</v>
      </c>
      <c r="D541" s="493">
        <f>+'404-ENTREGA_INSUMOS PA'!$AP$6</f>
        <v>0</v>
      </c>
      <c r="E541" s="494">
        <f>+'404-ENTREGA_INSUMOS PA'!$J$23</f>
        <v>0</v>
      </c>
      <c r="F541" s="495">
        <f>+'404-ENTREGA_INSUMOS PA'!$L$23</f>
        <v>0</v>
      </c>
      <c r="H541" s="494" t="str">
        <f>delivery_events!D$5</f>
        <v>Insumos</v>
      </c>
      <c r="I541" s="494" t="e">
        <f t="shared" si="10"/>
        <v>#N/A</v>
      </c>
      <c r="J541" s="632">
        <f>+'404-ENTREGA_INSUMOS PA'!AP$7</f>
        <v>0</v>
      </c>
      <c r="K541" s="494">
        <f>+'404-ENTREGA_INSUMOS PA'!U55</f>
        <v>0</v>
      </c>
      <c r="L541" s="494">
        <f>+'404-ENTREGA_INSUMOS PA'!W55</f>
        <v>0</v>
      </c>
      <c r="M541" s="495">
        <f>+'404-ENTREGA_INSUMOS PA'!O55</f>
        <v>0</v>
      </c>
      <c r="N541" s="495">
        <f>+'404-ENTREGA_INSUMOS PA'!$T$23</f>
        <v>0</v>
      </c>
      <c r="V541" s="493" t="s">
        <v>2591</v>
      </c>
      <c r="Y541" s="494">
        <f>+'404-ENTREGA_INSUMOS PA'!$AP$3</f>
        <v>0</v>
      </c>
    </row>
    <row r="542" spans="1:25" hidden="1" x14ac:dyDescent="0.35">
      <c r="A542" s="493">
        <f>+'404-ENTREGA_INSUMOS PA'!B56</f>
        <v>0</v>
      </c>
      <c r="B542" s="493">
        <f>+'404-ENTREGA_INSUMOS PA'!F56</f>
        <v>0</v>
      </c>
      <c r="C542" s="496" t="e">
        <f>+IFERROR(VLOOKUP('404-ENTREGA_INSUMOS PA'!$AP$6,localidades,2,FALSE),VLOOKUP('404-ENTREGA_INSUMOS PA'!$AP$5,district_codes,2,FALSE))</f>
        <v>#N/A</v>
      </c>
      <c r="D542" s="493">
        <f>+'404-ENTREGA_INSUMOS PA'!$AP$6</f>
        <v>0</v>
      </c>
      <c r="E542" s="494">
        <f>+'404-ENTREGA_INSUMOS PA'!$J$23</f>
        <v>0</v>
      </c>
      <c r="F542" s="495">
        <f>+'404-ENTREGA_INSUMOS PA'!$L$23</f>
        <v>0</v>
      </c>
      <c r="H542" s="494" t="str">
        <f>delivery_events!D$5</f>
        <v>Insumos</v>
      </c>
      <c r="I542" s="494" t="e">
        <f t="shared" si="10"/>
        <v>#N/A</v>
      </c>
      <c r="J542" s="632">
        <f>+'404-ENTREGA_INSUMOS PA'!AP$7</f>
        <v>0</v>
      </c>
      <c r="K542" s="494">
        <f>+'404-ENTREGA_INSUMOS PA'!U56</f>
        <v>0</v>
      </c>
      <c r="L542" s="494">
        <f>+'404-ENTREGA_INSUMOS PA'!W56</f>
        <v>0</v>
      </c>
      <c r="M542" s="495">
        <f>+'404-ENTREGA_INSUMOS PA'!O56</f>
        <v>0</v>
      </c>
      <c r="N542" s="495">
        <f>+'404-ENTREGA_INSUMOS PA'!$T$23</f>
        <v>0</v>
      </c>
      <c r="V542" s="493" t="s">
        <v>2591</v>
      </c>
      <c r="Y542" s="494">
        <f>+'404-ENTREGA_INSUMOS PA'!$AP$3</f>
        <v>0</v>
      </c>
    </row>
    <row r="543" spans="1:25" hidden="1" x14ac:dyDescent="0.35">
      <c r="A543" s="493">
        <f>+'404-ENTREGA_INSUMOS PA'!B57</f>
        <v>0</v>
      </c>
      <c r="B543" s="493">
        <f>+'404-ENTREGA_INSUMOS PA'!F57</f>
        <v>0</v>
      </c>
      <c r="C543" s="496" t="e">
        <f>+IFERROR(VLOOKUP('404-ENTREGA_INSUMOS PA'!$AP$6,localidades,2,FALSE),VLOOKUP('404-ENTREGA_INSUMOS PA'!$AP$5,district_codes,2,FALSE))</f>
        <v>#N/A</v>
      </c>
      <c r="D543" s="493">
        <f>+'404-ENTREGA_INSUMOS PA'!$AP$6</f>
        <v>0</v>
      </c>
      <c r="E543" s="494">
        <f>+'404-ENTREGA_INSUMOS PA'!$J$23</f>
        <v>0</v>
      </c>
      <c r="F543" s="495">
        <f>+'404-ENTREGA_INSUMOS PA'!$L$23</f>
        <v>0</v>
      </c>
      <c r="H543" s="494" t="str">
        <f>delivery_events!D$5</f>
        <v>Insumos</v>
      </c>
      <c r="I543" s="494" t="e">
        <f t="shared" si="10"/>
        <v>#N/A</v>
      </c>
      <c r="J543" s="632">
        <f>+'404-ENTREGA_INSUMOS PA'!AP$7</f>
        <v>0</v>
      </c>
      <c r="K543" s="494">
        <f>+'404-ENTREGA_INSUMOS PA'!U57</f>
        <v>0</v>
      </c>
      <c r="L543" s="494">
        <f>+'404-ENTREGA_INSUMOS PA'!W57</f>
        <v>0</v>
      </c>
      <c r="M543" s="495">
        <f>+'404-ENTREGA_INSUMOS PA'!O57</f>
        <v>0</v>
      </c>
      <c r="N543" s="495">
        <f>+'404-ENTREGA_INSUMOS PA'!$T$23</f>
        <v>0</v>
      </c>
      <c r="V543" s="493" t="s">
        <v>2591</v>
      </c>
      <c r="Y543" s="494">
        <f>+'404-ENTREGA_INSUMOS PA'!$AP$3</f>
        <v>0</v>
      </c>
    </row>
    <row r="544" spans="1:25" hidden="1" x14ac:dyDescent="0.35">
      <c r="A544" s="493">
        <f>+'404-ENTREGA_INSUMOS PA'!B58</f>
        <v>0</v>
      </c>
      <c r="B544" s="493">
        <f>+'404-ENTREGA_INSUMOS PA'!F58</f>
        <v>0</v>
      </c>
      <c r="C544" s="496" t="e">
        <f>+IFERROR(VLOOKUP('404-ENTREGA_INSUMOS PA'!$AP$6,localidades,2,FALSE),VLOOKUP('404-ENTREGA_INSUMOS PA'!$AP$5,district_codes,2,FALSE))</f>
        <v>#N/A</v>
      </c>
      <c r="D544" s="493">
        <f>+'404-ENTREGA_INSUMOS PA'!$AP$6</f>
        <v>0</v>
      </c>
      <c r="E544" s="494">
        <f>+'404-ENTREGA_INSUMOS PA'!$J$23</f>
        <v>0</v>
      </c>
      <c r="F544" s="495">
        <f>+'404-ENTREGA_INSUMOS PA'!$L$23</f>
        <v>0</v>
      </c>
      <c r="H544" s="494" t="str">
        <f>delivery_events!D$5</f>
        <v>Insumos</v>
      </c>
      <c r="I544" s="494" t="e">
        <f t="shared" si="10"/>
        <v>#N/A</v>
      </c>
      <c r="J544" s="632">
        <f>+'404-ENTREGA_INSUMOS PA'!AP$7</f>
        <v>0</v>
      </c>
      <c r="K544" s="494">
        <f>+'404-ENTREGA_INSUMOS PA'!U58</f>
        <v>0</v>
      </c>
      <c r="L544" s="494">
        <f>+'404-ENTREGA_INSUMOS PA'!W58</f>
        <v>0</v>
      </c>
      <c r="M544" s="495">
        <f>+'404-ENTREGA_INSUMOS PA'!O58</f>
        <v>0</v>
      </c>
      <c r="N544" s="495">
        <f>+'404-ENTREGA_INSUMOS PA'!$T$23</f>
        <v>0</v>
      </c>
      <c r="V544" s="493" t="s">
        <v>2591</v>
      </c>
      <c r="Y544" s="494">
        <f>+'404-ENTREGA_INSUMOS PA'!$AP$3</f>
        <v>0</v>
      </c>
    </row>
    <row r="545" spans="1:25" hidden="1" x14ac:dyDescent="0.35">
      <c r="A545" s="493">
        <f>+'404-ENTREGA_INSUMOS PA'!B59</f>
        <v>0</v>
      </c>
      <c r="B545" s="493">
        <f>+'404-ENTREGA_INSUMOS PA'!F59</f>
        <v>0</v>
      </c>
      <c r="C545" s="496" t="e">
        <f>+IFERROR(VLOOKUP('404-ENTREGA_INSUMOS PA'!$AP$6,localidades,2,FALSE),VLOOKUP('404-ENTREGA_INSUMOS PA'!$AP$5,district_codes,2,FALSE))</f>
        <v>#N/A</v>
      </c>
      <c r="D545" s="493">
        <f>+'404-ENTREGA_INSUMOS PA'!$AP$6</f>
        <v>0</v>
      </c>
      <c r="E545" s="494">
        <f>+'404-ENTREGA_INSUMOS PA'!$J$23</f>
        <v>0</v>
      </c>
      <c r="F545" s="495">
        <f>+'404-ENTREGA_INSUMOS PA'!$L$23</f>
        <v>0</v>
      </c>
      <c r="H545" s="494" t="str">
        <f>delivery_events!D$5</f>
        <v>Insumos</v>
      </c>
      <c r="I545" s="494" t="e">
        <f t="shared" si="10"/>
        <v>#N/A</v>
      </c>
      <c r="J545" s="632">
        <f>+'404-ENTREGA_INSUMOS PA'!AP$7</f>
        <v>0</v>
      </c>
      <c r="K545" s="494">
        <f>+'404-ENTREGA_INSUMOS PA'!U59</f>
        <v>0</v>
      </c>
      <c r="L545" s="494">
        <f>+'404-ENTREGA_INSUMOS PA'!W59</f>
        <v>0</v>
      </c>
      <c r="M545" s="495">
        <f>+'404-ENTREGA_INSUMOS PA'!O59</f>
        <v>0</v>
      </c>
      <c r="N545" s="495">
        <f>+'404-ENTREGA_INSUMOS PA'!$T$23</f>
        <v>0</v>
      </c>
      <c r="V545" s="493" t="s">
        <v>2591</v>
      </c>
      <c r="Y545" s="494">
        <f>+'404-ENTREGA_INSUMOS PA'!$AP$3</f>
        <v>0</v>
      </c>
    </row>
    <row r="546" spans="1:25" hidden="1" x14ac:dyDescent="0.35">
      <c r="A546" s="493">
        <f>+'404-ENTREGA_INSUMOS PA'!B60</f>
        <v>0</v>
      </c>
      <c r="B546" s="493">
        <f>+'404-ENTREGA_INSUMOS PA'!F60</f>
        <v>0</v>
      </c>
      <c r="C546" s="496" t="e">
        <f>+IFERROR(VLOOKUP('404-ENTREGA_INSUMOS PA'!$AP$6,localidades,2,FALSE),VLOOKUP('404-ENTREGA_INSUMOS PA'!$AP$5,district_codes,2,FALSE))</f>
        <v>#N/A</v>
      </c>
      <c r="D546" s="493">
        <f>+'404-ENTREGA_INSUMOS PA'!$AP$6</f>
        <v>0</v>
      </c>
      <c r="E546" s="494">
        <f>+'404-ENTREGA_INSUMOS PA'!$J$23</f>
        <v>0</v>
      </c>
      <c r="F546" s="495">
        <f>+'404-ENTREGA_INSUMOS PA'!$L$23</f>
        <v>0</v>
      </c>
      <c r="H546" s="494" t="str">
        <f>delivery_events!D$5</f>
        <v>Insumos</v>
      </c>
      <c r="I546" s="494" t="e">
        <f t="shared" si="10"/>
        <v>#N/A</v>
      </c>
      <c r="J546" s="632">
        <f>+'404-ENTREGA_INSUMOS PA'!AP$7</f>
        <v>0</v>
      </c>
      <c r="K546" s="494">
        <f>+'404-ENTREGA_INSUMOS PA'!U60</f>
        <v>0</v>
      </c>
      <c r="L546" s="494">
        <f>+'404-ENTREGA_INSUMOS PA'!W60</f>
        <v>0</v>
      </c>
      <c r="M546" s="495">
        <f>+'404-ENTREGA_INSUMOS PA'!O60</f>
        <v>0</v>
      </c>
      <c r="N546" s="495">
        <f>+'404-ENTREGA_INSUMOS PA'!$T$23</f>
        <v>0</v>
      </c>
      <c r="V546" s="493" t="s">
        <v>2591</v>
      </c>
      <c r="Y546" s="494">
        <f>+'404-ENTREGA_INSUMOS PA'!$AP$3</f>
        <v>0</v>
      </c>
    </row>
    <row r="547" spans="1:25" hidden="1" x14ac:dyDescent="0.35">
      <c r="A547" s="493">
        <f>+'404-ENTREGA_INSUMOS PA'!B61</f>
        <v>0</v>
      </c>
      <c r="B547" s="493">
        <f>+'404-ENTREGA_INSUMOS PA'!F61</f>
        <v>0</v>
      </c>
      <c r="C547" s="496" t="e">
        <f>+IFERROR(VLOOKUP('404-ENTREGA_INSUMOS PA'!$AP$6,localidades,2,FALSE),VLOOKUP('404-ENTREGA_INSUMOS PA'!$AP$5,district_codes,2,FALSE))</f>
        <v>#N/A</v>
      </c>
      <c r="D547" s="493">
        <f>+'404-ENTREGA_INSUMOS PA'!$AP$6</f>
        <v>0</v>
      </c>
      <c r="E547" s="494">
        <f>+'404-ENTREGA_INSUMOS PA'!$J$23</f>
        <v>0</v>
      </c>
      <c r="F547" s="495">
        <f>+'404-ENTREGA_INSUMOS PA'!$L$23</f>
        <v>0</v>
      </c>
      <c r="H547" s="494" t="str">
        <f>delivery_events!D$5</f>
        <v>Insumos</v>
      </c>
      <c r="I547" s="494" t="e">
        <f t="shared" si="10"/>
        <v>#N/A</v>
      </c>
      <c r="J547" s="632">
        <f>+'404-ENTREGA_INSUMOS PA'!AP$7</f>
        <v>0</v>
      </c>
      <c r="K547" s="494">
        <f>+'404-ENTREGA_INSUMOS PA'!U61</f>
        <v>0</v>
      </c>
      <c r="L547" s="494">
        <f>+'404-ENTREGA_INSUMOS PA'!W61</f>
        <v>0</v>
      </c>
      <c r="M547" s="495">
        <f>+'404-ENTREGA_INSUMOS PA'!O61</f>
        <v>0</v>
      </c>
      <c r="N547" s="495">
        <f>+'404-ENTREGA_INSUMOS PA'!$T$23</f>
        <v>0</v>
      </c>
      <c r="V547" s="493" t="s">
        <v>2591</v>
      </c>
      <c r="Y547" s="494">
        <f>+'404-ENTREGA_INSUMOS PA'!$AP$3</f>
        <v>0</v>
      </c>
    </row>
    <row r="548" spans="1:25" hidden="1" x14ac:dyDescent="0.35">
      <c r="A548" s="493">
        <f>+'404-ENTREGA_INSUMOS PA'!B62</f>
        <v>0</v>
      </c>
      <c r="B548" s="493">
        <f>+'404-ENTREGA_INSUMOS PA'!F62</f>
        <v>0</v>
      </c>
      <c r="C548" s="496" t="e">
        <f>+IFERROR(VLOOKUP('404-ENTREGA_INSUMOS PA'!$AP$6,localidades,2,FALSE),VLOOKUP('404-ENTREGA_INSUMOS PA'!$AP$5,district_codes,2,FALSE))</f>
        <v>#N/A</v>
      </c>
      <c r="D548" s="493">
        <f>+'404-ENTREGA_INSUMOS PA'!$AP$6</f>
        <v>0</v>
      </c>
      <c r="E548" s="494">
        <f>+'404-ENTREGA_INSUMOS PA'!$J$23</f>
        <v>0</v>
      </c>
      <c r="F548" s="495">
        <f>+'404-ENTREGA_INSUMOS PA'!$L$23</f>
        <v>0</v>
      </c>
      <c r="H548" s="494" t="str">
        <f>delivery_events!D$5</f>
        <v>Insumos</v>
      </c>
      <c r="I548" s="494" t="e">
        <f t="shared" si="10"/>
        <v>#N/A</v>
      </c>
      <c r="J548" s="632">
        <f>+'404-ENTREGA_INSUMOS PA'!AP$7</f>
        <v>0</v>
      </c>
      <c r="K548" s="494">
        <f>+'404-ENTREGA_INSUMOS PA'!U62</f>
        <v>0</v>
      </c>
      <c r="L548" s="494">
        <f>+'404-ENTREGA_INSUMOS PA'!W62</f>
        <v>0</v>
      </c>
      <c r="M548" s="495">
        <f>+'404-ENTREGA_INSUMOS PA'!O62</f>
        <v>0</v>
      </c>
      <c r="N548" s="495">
        <f>+'404-ENTREGA_INSUMOS PA'!$T$23</f>
        <v>0</v>
      </c>
      <c r="V548" s="493" t="s">
        <v>2591</v>
      </c>
      <c r="Y548" s="494">
        <f>+'404-ENTREGA_INSUMOS PA'!$AP$3</f>
        <v>0</v>
      </c>
    </row>
    <row r="549" spans="1:25" hidden="1" x14ac:dyDescent="0.35">
      <c r="A549" s="493">
        <f>+'404-ENTREGA_INSUMOS PA'!B63</f>
        <v>0</v>
      </c>
      <c r="B549" s="493">
        <f>+'404-ENTREGA_INSUMOS PA'!F63</f>
        <v>0</v>
      </c>
      <c r="C549" s="496" t="e">
        <f>+IFERROR(VLOOKUP('404-ENTREGA_INSUMOS PA'!$AP$6,localidades,2,FALSE),VLOOKUP('404-ENTREGA_INSUMOS PA'!$AP$5,district_codes,2,FALSE))</f>
        <v>#N/A</v>
      </c>
      <c r="D549" s="493">
        <f>+'404-ENTREGA_INSUMOS PA'!$AP$6</f>
        <v>0</v>
      </c>
      <c r="E549" s="494">
        <f>+'404-ENTREGA_INSUMOS PA'!$J$23</f>
        <v>0</v>
      </c>
      <c r="F549" s="495">
        <f>+'404-ENTREGA_INSUMOS PA'!$L$23</f>
        <v>0</v>
      </c>
      <c r="H549" s="494" t="str">
        <f>delivery_events!D$5</f>
        <v>Insumos</v>
      </c>
      <c r="I549" s="494" t="e">
        <f t="shared" si="10"/>
        <v>#N/A</v>
      </c>
      <c r="J549" s="632">
        <f>+'404-ENTREGA_INSUMOS PA'!AP$7</f>
        <v>0</v>
      </c>
      <c r="K549" s="494">
        <f>+'404-ENTREGA_INSUMOS PA'!U63</f>
        <v>0</v>
      </c>
      <c r="L549" s="494">
        <f>+'404-ENTREGA_INSUMOS PA'!W63</f>
        <v>0</v>
      </c>
      <c r="M549" s="495">
        <f>+'404-ENTREGA_INSUMOS PA'!O63</f>
        <v>0</v>
      </c>
      <c r="N549" s="495">
        <f>+'404-ENTREGA_INSUMOS PA'!$T$23</f>
        <v>0</v>
      </c>
      <c r="V549" s="493" t="s">
        <v>2591</v>
      </c>
      <c r="Y549" s="494">
        <f>+'404-ENTREGA_INSUMOS PA'!$AP$3</f>
        <v>0</v>
      </c>
    </row>
    <row r="550" spans="1:25" hidden="1" x14ac:dyDescent="0.35">
      <c r="A550" s="493">
        <f>+'404-ENTREGA_INSUMOS PA'!B64</f>
        <v>0</v>
      </c>
      <c r="B550" s="493">
        <f>+'404-ENTREGA_INSUMOS PA'!F64</f>
        <v>0</v>
      </c>
      <c r="C550" s="496" t="e">
        <f>+IFERROR(VLOOKUP('404-ENTREGA_INSUMOS PA'!$AP$6,localidades,2,FALSE),VLOOKUP('404-ENTREGA_INSUMOS PA'!$AP$5,district_codes,2,FALSE))</f>
        <v>#N/A</v>
      </c>
      <c r="D550" s="493">
        <f>+'404-ENTREGA_INSUMOS PA'!$AP$6</f>
        <v>0</v>
      </c>
      <c r="E550" s="494">
        <f>+'404-ENTREGA_INSUMOS PA'!$J$23</f>
        <v>0</v>
      </c>
      <c r="F550" s="495">
        <f>+'404-ENTREGA_INSUMOS PA'!$L$23</f>
        <v>0</v>
      </c>
      <c r="H550" s="494" t="str">
        <f>delivery_events!D$5</f>
        <v>Insumos</v>
      </c>
      <c r="I550" s="494" t="e">
        <f t="shared" si="10"/>
        <v>#N/A</v>
      </c>
      <c r="J550" s="632">
        <f>+'404-ENTREGA_INSUMOS PA'!AP$7</f>
        <v>0</v>
      </c>
      <c r="K550" s="494">
        <f>+'404-ENTREGA_INSUMOS PA'!U64</f>
        <v>0</v>
      </c>
      <c r="L550" s="494">
        <f>+'404-ENTREGA_INSUMOS PA'!W64</f>
        <v>0</v>
      </c>
      <c r="M550" s="495">
        <f>+'404-ENTREGA_INSUMOS PA'!O64</f>
        <v>0</v>
      </c>
      <c r="N550" s="495">
        <f>+'404-ENTREGA_INSUMOS PA'!$T$23</f>
        <v>0</v>
      </c>
      <c r="V550" s="493" t="s">
        <v>2591</v>
      </c>
      <c r="Y550" s="494">
        <f>+'404-ENTREGA_INSUMOS PA'!$AP$3</f>
        <v>0</v>
      </c>
    </row>
    <row r="551" spans="1:25" hidden="1" x14ac:dyDescent="0.35">
      <c r="A551" s="493">
        <f>+'404-ENTREGA_INSUMOS PA'!B65</f>
        <v>0</v>
      </c>
      <c r="B551" s="493">
        <f>+'404-ENTREGA_INSUMOS PA'!F65</f>
        <v>0</v>
      </c>
      <c r="C551" s="496" t="e">
        <f>+IFERROR(VLOOKUP('404-ENTREGA_INSUMOS PA'!$AP$6,localidades,2,FALSE),VLOOKUP('404-ENTREGA_INSUMOS PA'!$AP$5,district_codes,2,FALSE))</f>
        <v>#N/A</v>
      </c>
      <c r="D551" s="493">
        <f>+'404-ENTREGA_INSUMOS PA'!$AP$6</f>
        <v>0</v>
      </c>
      <c r="E551" s="494">
        <f>+'404-ENTREGA_INSUMOS PA'!$J$23</f>
        <v>0</v>
      </c>
      <c r="F551" s="495">
        <f>+'404-ENTREGA_INSUMOS PA'!$L$23</f>
        <v>0</v>
      </c>
      <c r="H551" s="494" t="str">
        <f>delivery_events!D$5</f>
        <v>Insumos</v>
      </c>
      <c r="I551" s="494" t="e">
        <f t="shared" si="10"/>
        <v>#N/A</v>
      </c>
      <c r="J551" s="632">
        <f>+'404-ENTREGA_INSUMOS PA'!AP$7</f>
        <v>0</v>
      </c>
      <c r="K551" s="494">
        <f>+'404-ENTREGA_INSUMOS PA'!U65</f>
        <v>0</v>
      </c>
      <c r="L551" s="494">
        <f>+'404-ENTREGA_INSUMOS PA'!W65</f>
        <v>0</v>
      </c>
      <c r="M551" s="495">
        <f>+'404-ENTREGA_INSUMOS PA'!O65</f>
        <v>0</v>
      </c>
      <c r="N551" s="495">
        <f>+'404-ENTREGA_INSUMOS PA'!$T$23</f>
        <v>0</v>
      </c>
      <c r="V551" s="493" t="s">
        <v>2591</v>
      </c>
      <c r="Y551" s="494">
        <f>+'404-ENTREGA_INSUMOS PA'!$AP$3</f>
        <v>0</v>
      </c>
    </row>
    <row r="552" spans="1:25" hidden="1" x14ac:dyDescent="0.35">
      <c r="A552" s="493">
        <f>+'404-ENTREGA_INSUMOS PA'!B66</f>
        <v>0</v>
      </c>
      <c r="B552" s="493">
        <f>+'404-ENTREGA_INSUMOS PA'!F66</f>
        <v>0</v>
      </c>
      <c r="C552" s="496" t="e">
        <f>+IFERROR(VLOOKUP('404-ENTREGA_INSUMOS PA'!$AP$6,localidades,2,FALSE),VLOOKUP('404-ENTREGA_INSUMOS PA'!$AP$5,district_codes,2,FALSE))</f>
        <v>#N/A</v>
      </c>
      <c r="D552" s="493">
        <f>+'404-ENTREGA_INSUMOS PA'!$AP$6</f>
        <v>0</v>
      </c>
      <c r="E552" s="494">
        <f>+'404-ENTREGA_INSUMOS PA'!$J$23</f>
        <v>0</v>
      </c>
      <c r="F552" s="495">
        <f>+'404-ENTREGA_INSUMOS PA'!$L$23</f>
        <v>0</v>
      </c>
      <c r="H552" s="494" t="str">
        <f>delivery_events!D$5</f>
        <v>Insumos</v>
      </c>
      <c r="I552" s="494" t="e">
        <f t="shared" si="10"/>
        <v>#N/A</v>
      </c>
      <c r="J552" s="632">
        <f>+'404-ENTREGA_INSUMOS PA'!AP$7</f>
        <v>0</v>
      </c>
      <c r="K552" s="494">
        <f>+'404-ENTREGA_INSUMOS PA'!U66</f>
        <v>0</v>
      </c>
      <c r="L552" s="494">
        <f>+'404-ENTREGA_INSUMOS PA'!W66</f>
        <v>0</v>
      </c>
      <c r="M552" s="495">
        <f>+'404-ENTREGA_INSUMOS PA'!O66</f>
        <v>0</v>
      </c>
      <c r="N552" s="495">
        <f>+'404-ENTREGA_INSUMOS PA'!$T$23</f>
        <v>0</v>
      </c>
      <c r="V552" s="493" t="s">
        <v>2591</v>
      </c>
      <c r="Y552" s="494">
        <f>+'404-ENTREGA_INSUMOS PA'!$AP$3</f>
        <v>0</v>
      </c>
    </row>
    <row r="553" spans="1:25" hidden="1" x14ac:dyDescent="0.35">
      <c r="A553" s="493">
        <f>+'404-ENTREGA_INSUMOS PA'!B67</f>
        <v>0</v>
      </c>
      <c r="B553" s="493">
        <f>+'404-ENTREGA_INSUMOS PA'!F67</f>
        <v>0</v>
      </c>
      <c r="C553" s="496" t="e">
        <f>+IFERROR(VLOOKUP('404-ENTREGA_INSUMOS PA'!$AP$6,localidades,2,FALSE),VLOOKUP('404-ENTREGA_INSUMOS PA'!$AP$5,district_codes,2,FALSE))</f>
        <v>#N/A</v>
      </c>
      <c r="D553" s="493">
        <f>+'404-ENTREGA_INSUMOS PA'!$AP$6</f>
        <v>0</v>
      </c>
      <c r="E553" s="494">
        <f>+'404-ENTREGA_INSUMOS PA'!$J$23</f>
        <v>0</v>
      </c>
      <c r="F553" s="495">
        <f>+'404-ENTREGA_INSUMOS PA'!$L$23</f>
        <v>0</v>
      </c>
      <c r="H553" s="494" t="str">
        <f>delivery_events!D$5</f>
        <v>Insumos</v>
      </c>
      <c r="I553" s="494" t="e">
        <f t="shared" si="10"/>
        <v>#N/A</v>
      </c>
      <c r="J553" s="632">
        <f>+'404-ENTREGA_INSUMOS PA'!AP$7</f>
        <v>0</v>
      </c>
      <c r="K553" s="494">
        <f>+'404-ENTREGA_INSUMOS PA'!U67</f>
        <v>0</v>
      </c>
      <c r="L553" s="494">
        <f>+'404-ENTREGA_INSUMOS PA'!W67</f>
        <v>0</v>
      </c>
      <c r="M553" s="495">
        <f>+'404-ENTREGA_INSUMOS PA'!O67</f>
        <v>0</v>
      </c>
      <c r="N553" s="495">
        <f>+'404-ENTREGA_INSUMOS PA'!$T$23</f>
        <v>0</v>
      </c>
      <c r="V553" s="493" t="s">
        <v>2591</v>
      </c>
      <c r="Y553" s="494">
        <f>+'404-ENTREGA_INSUMOS PA'!$AP$3</f>
        <v>0</v>
      </c>
    </row>
    <row r="554" spans="1:25" hidden="1" x14ac:dyDescent="0.35">
      <c r="A554" s="493">
        <f>+'404-ENTREGA_INSUMOS PA'!B68</f>
        <v>0</v>
      </c>
      <c r="B554" s="493">
        <f>+'404-ENTREGA_INSUMOS PA'!F68</f>
        <v>0</v>
      </c>
      <c r="C554" s="496" t="e">
        <f>+IFERROR(VLOOKUP('404-ENTREGA_INSUMOS PA'!$AP$6,localidades,2,FALSE),VLOOKUP('404-ENTREGA_INSUMOS PA'!$AP$5,district_codes,2,FALSE))</f>
        <v>#N/A</v>
      </c>
      <c r="D554" s="493">
        <f>+'404-ENTREGA_INSUMOS PA'!$AP$6</f>
        <v>0</v>
      </c>
      <c r="E554" s="494">
        <f>+'404-ENTREGA_INSUMOS PA'!$J$23</f>
        <v>0</v>
      </c>
      <c r="F554" s="495">
        <f>+'404-ENTREGA_INSUMOS PA'!$L$23</f>
        <v>0</v>
      </c>
      <c r="H554" s="494" t="str">
        <f>delivery_events!D$5</f>
        <v>Insumos</v>
      </c>
      <c r="I554" s="494" t="e">
        <f t="shared" si="10"/>
        <v>#N/A</v>
      </c>
      <c r="J554" s="632">
        <f>+'404-ENTREGA_INSUMOS PA'!AP$7</f>
        <v>0</v>
      </c>
      <c r="K554" s="494">
        <f>+'404-ENTREGA_INSUMOS PA'!U68</f>
        <v>0</v>
      </c>
      <c r="L554" s="494">
        <f>+'404-ENTREGA_INSUMOS PA'!W68</f>
        <v>0</v>
      </c>
      <c r="M554" s="495">
        <f>+'404-ENTREGA_INSUMOS PA'!O68</f>
        <v>0</v>
      </c>
      <c r="N554" s="495">
        <f>+'404-ENTREGA_INSUMOS PA'!$T$23</f>
        <v>0</v>
      </c>
      <c r="V554" s="493" t="s">
        <v>2591</v>
      </c>
      <c r="Y554" s="494">
        <f>+'404-ENTREGA_INSUMOS PA'!$AP$3</f>
        <v>0</v>
      </c>
    </row>
    <row r="555" spans="1:25" hidden="1" x14ac:dyDescent="0.35">
      <c r="A555" s="493">
        <f>+'404-ENTREGA_INSUMOS PA'!B69</f>
        <v>0</v>
      </c>
      <c r="B555" s="493">
        <f>+'404-ENTREGA_INSUMOS PA'!F69</f>
        <v>0</v>
      </c>
      <c r="C555" s="496" t="e">
        <f>+IFERROR(VLOOKUP('404-ENTREGA_INSUMOS PA'!$AP$6,localidades,2,FALSE),VLOOKUP('404-ENTREGA_INSUMOS PA'!$AP$5,district_codes,2,FALSE))</f>
        <v>#N/A</v>
      </c>
      <c r="D555" s="493">
        <f>+'404-ENTREGA_INSUMOS PA'!$AP$6</f>
        <v>0</v>
      </c>
      <c r="E555" s="494">
        <f>+'404-ENTREGA_INSUMOS PA'!$J$23</f>
        <v>0</v>
      </c>
      <c r="F555" s="495">
        <f>+'404-ENTREGA_INSUMOS PA'!$L$23</f>
        <v>0</v>
      </c>
      <c r="H555" s="494" t="str">
        <f>delivery_events!D$5</f>
        <v>Insumos</v>
      </c>
      <c r="I555" s="494" t="e">
        <f t="shared" si="10"/>
        <v>#N/A</v>
      </c>
      <c r="J555" s="632">
        <f>+'404-ENTREGA_INSUMOS PA'!AP$7</f>
        <v>0</v>
      </c>
      <c r="K555" s="494">
        <f>+'404-ENTREGA_INSUMOS PA'!U69</f>
        <v>0</v>
      </c>
      <c r="L555" s="494">
        <f>+'404-ENTREGA_INSUMOS PA'!W69</f>
        <v>0</v>
      </c>
      <c r="M555" s="495">
        <f>+'404-ENTREGA_INSUMOS PA'!O69</f>
        <v>0</v>
      </c>
      <c r="N555" s="495">
        <f>+'404-ENTREGA_INSUMOS PA'!$T$23</f>
        <v>0</v>
      </c>
      <c r="V555" s="493" t="s">
        <v>2591</v>
      </c>
      <c r="Y555" s="494">
        <f>+'404-ENTREGA_INSUMOS PA'!$AP$3</f>
        <v>0</v>
      </c>
    </row>
    <row r="556" spans="1:25" hidden="1" x14ac:dyDescent="0.35">
      <c r="A556" s="493">
        <f>+'404-ENTREGA_INSUMOS PA'!B70</f>
        <v>0</v>
      </c>
      <c r="B556" s="493">
        <f>+'404-ENTREGA_INSUMOS PA'!F70</f>
        <v>0</v>
      </c>
      <c r="C556" s="496" t="e">
        <f>+IFERROR(VLOOKUP('404-ENTREGA_INSUMOS PA'!$AP$6,localidades,2,FALSE),VLOOKUP('404-ENTREGA_INSUMOS PA'!$AP$5,district_codes,2,FALSE))</f>
        <v>#N/A</v>
      </c>
      <c r="D556" s="493">
        <f>+'404-ENTREGA_INSUMOS PA'!$AP$6</f>
        <v>0</v>
      </c>
      <c r="E556" s="494">
        <f>+'404-ENTREGA_INSUMOS PA'!$J$23</f>
        <v>0</v>
      </c>
      <c r="F556" s="495">
        <f>+'404-ENTREGA_INSUMOS PA'!$L$23</f>
        <v>0</v>
      </c>
      <c r="H556" s="494" t="str">
        <f>delivery_events!D$5</f>
        <v>Insumos</v>
      </c>
      <c r="I556" s="494" t="e">
        <f t="shared" si="10"/>
        <v>#N/A</v>
      </c>
      <c r="J556" s="632">
        <f>+'404-ENTREGA_INSUMOS PA'!AP$7</f>
        <v>0</v>
      </c>
      <c r="K556" s="494">
        <f>+'404-ENTREGA_INSUMOS PA'!U70</f>
        <v>0</v>
      </c>
      <c r="L556" s="494">
        <f>+'404-ENTREGA_INSUMOS PA'!W70</f>
        <v>0</v>
      </c>
      <c r="M556" s="495">
        <f>+'404-ENTREGA_INSUMOS PA'!O70</f>
        <v>0</v>
      </c>
      <c r="N556" s="495">
        <f>+'404-ENTREGA_INSUMOS PA'!$T$23</f>
        <v>0</v>
      </c>
      <c r="V556" s="493" t="s">
        <v>2591</v>
      </c>
      <c r="Y556" s="494">
        <f>+'404-ENTREGA_INSUMOS PA'!$AP$3</f>
        <v>0</v>
      </c>
    </row>
    <row r="557" spans="1:25" hidden="1" x14ac:dyDescent="0.35">
      <c r="A557" s="493">
        <f>+'404-ENTREGA_INSUMOS PA'!B71</f>
        <v>0</v>
      </c>
      <c r="B557" s="493">
        <f>+'404-ENTREGA_INSUMOS PA'!F71</f>
        <v>0</v>
      </c>
      <c r="C557" s="496" t="e">
        <f>+IFERROR(VLOOKUP('404-ENTREGA_INSUMOS PA'!$AP$6,localidades,2,FALSE),VLOOKUP('404-ENTREGA_INSUMOS PA'!$AP$5,district_codes,2,FALSE))</f>
        <v>#N/A</v>
      </c>
      <c r="D557" s="493">
        <f>+'404-ENTREGA_INSUMOS PA'!$AP$6</f>
        <v>0</v>
      </c>
      <c r="E557" s="494">
        <f>+'404-ENTREGA_INSUMOS PA'!$J$23</f>
        <v>0</v>
      </c>
      <c r="F557" s="495">
        <f>+'404-ENTREGA_INSUMOS PA'!$L$23</f>
        <v>0</v>
      </c>
      <c r="H557" s="494" t="str">
        <f>delivery_events!D$5</f>
        <v>Insumos</v>
      </c>
      <c r="I557" s="494" t="e">
        <f t="shared" si="10"/>
        <v>#N/A</v>
      </c>
      <c r="J557" s="632">
        <f>+'404-ENTREGA_INSUMOS PA'!AP$7</f>
        <v>0</v>
      </c>
      <c r="K557" s="494">
        <f>+'404-ENTREGA_INSUMOS PA'!U71</f>
        <v>0</v>
      </c>
      <c r="L557" s="494">
        <f>+'404-ENTREGA_INSUMOS PA'!W71</f>
        <v>0</v>
      </c>
      <c r="M557" s="495">
        <f>+'404-ENTREGA_INSUMOS PA'!O71</f>
        <v>0</v>
      </c>
      <c r="N557" s="495">
        <f>+'404-ENTREGA_INSUMOS PA'!$T$23</f>
        <v>0</v>
      </c>
      <c r="V557" s="493" t="s">
        <v>2591</v>
      </c>
      <c r="Y557" s="494">
        <f>+'404-ENTREGA_INSUMOS PA'!$AP$3</f>
        <v>0</v>
      </c>
    </row>
    <row r="558" spans="1:25" hidden="1" x14ac:dyDescent="0.35">
      <c r="A558" s="493">
        <f>+'404-ENTREGA_INSUMOS PA'!B72</f>
        <v>0</v>
      </c>
      <c r="B558" s="493">
        <f>+'404-ENTREGA_INSUMOS PA'!F72</f>
        <v>0</v>
      </c>
      <c r="C558" s="496" t="e">
        <f>+IFERROR(VLOOKUP('404-ENTREGA_INSUMOS PA'!$AP$6,localidades,2,FALSE),VLOOKUP('404-ENTREGA_INSUMOS PA'!$AP$5,district_codes,2,FALSE))</f>
        <v>#N/A</v>
      </c>
      <c r="D558" s="493">
        <f>+'404-ENTREGA_INSUMOS PA'!$AP$6</f>
        <v>0</v>
      </c>
      <c r="E558" s="494">
        <f>+'404-ENTREGA_INSUMOS PA'!$J$23</f>
        <v>0</v>
      </c>
      <c r="F558" s="495">
        <f>+'404-ENTREGA_INSUMOS PA'!$L$23</f>
        <v>0</v>
      </c>
      <c r="H558" s="494" t="str">
        <f>delivery_events!D$5</f>
        <v>Insumos</v>
      </c>
      <c r="I558" s="494" t="e">
        <f t="shared" si="10"/>
        <v>#N/A</v>
      </c>
      <c r="J558" s="632">
        <f>+'404-ENTREGA_INSUMOS PA'!AP$7</f>
        <v>0</v>
      </c>
      <c r="K558" s="494">
        <f>+'404-ENTREGA_INSUMOS PA'!U72</f>
        <v>0</v>
      </c>
      <c r="L558" s="494">
        <f>+'404-ENTREGA_INSUMOS PA'!W72</f>
        <v>0</v>
      </c>
      <c r="M558" s="495">
        <f>+'404-ENTREGA_INSUMOS PA'!O72</f>
        <v>0</v>
      </c>
      <c r="N558" s="495">
        <f>+'404-ENTREGA_INSUMOS PA'!$T$23</f>
        <v>0</v>
      </c>
      <c r="V558" s="493" t="s">
        <v>2591</v>
      </c>
      <c r="Y558" s="494">
        <f>+'404-ENTREGA_INSUMOS PA'!$AP$3</f>
        <v>0</v>
      </c>
    </row>
    <row r="559" spans="1:25" hidden="1" x14ac:dyDescent="0.35">
      <c r="A559" s="493">
        <f>+'404-ENTREGA_INSUMOS PA'!B73</f>
        <v>0</v>
      </c>
      <c r="B559" s="493">
        <f>+'404-ENTREGA_INSUMOS PA'!F73</f>
        <v>0</v>
      </c>
      <c r="C559" s="496" t="e">
        <f>+IFERROR(VLOOKUP('404-ENTREGA_INSUMOS PA'!$AP$6,localidades,2,FALSE),VLOOKUP('404-ENTREGA_INSUMOS PA'!$AP$5,district_codes,2,FALSE))</f>
        <v>#N/A</v>
      </c>
      <c r="D559" s="493">
        <f>+'404-ENTREGA_INSUMOS PA'!$AP$6</f>
        <v>0</v>
      </c>
      <c r="E559" s="494">
        <f>+'404-ENTREGA_INSUMOS PA'!$J$23</f>
        <v>0</v>
      </c>
      <c r="F559" s="495">
        <f>+'404-ENTREGA_INSUMOS PA'!$L$23</f>
        <v>0</v>
      </c>
      <c r="H559" s="494" t="str">
        <f>delivery_events!D$5</f>
        <v>Insumos</v>
      </c>
      <c r="I559" s="494" t="e">
        <f t="shared" si="10"/>
        <v>#N/A</v>
      </c>
      <c r="J559" s="632">
        <f>+'404-ENTREGA_INSUMOS PA'!AP$7</f>
        <v>0</v>
      </c>
      <c r="K559" s="494">
        <f>+'404-ENTREGA_INSUMOS PA'!U73</f>
        <v>0</v>
      </c>
      <c r="L559" s="494">
        <f>+'404-ENTREGA_INSUMOS PA'!W73</f>
        <v>0</v>
      </c>
      <c r="M559" s="495">
        <f>+'404-ENTREGA_INSUMOS PA'!O73</f>
        <v>0</v>
      </c>
      <c r="N559" s="495">
        <f>+'404-ENTREGA_INSUMOS PA'!$T$23</f>
        <v>0</v>
      </c>
      <c r="V559" s="493" t="s">
        <v>2591</v>
      </c>
      <c r="Y559" s="494">
        <f>+'404-ENTREGA_INSUMOS PA'!$AP$3</f>
        <v>0</v>
      </c>
    </row>
    <row r="560" spans="1:25" hidden="1" x14ac:dyDescent="0.35">
      <c r="A560" s="493">
        <f>+'404-ENTREGA_INSUMOS PA'!B74</f>
        <v>0</v>
      </c>
      <c r="B560" s="493">
        <f>+'404-ENTREGA_INSUMOS PA'!F74</f>
        <v>0</v>
      </c>
      <c r="C560" s="496" t="e">
        <f>+IFERROR(VLOOKUP('404-ENTREGA_INSUMOS PA'!$AP$6,localidades,2,FALSE),VLOOKUP('404-ENTREGA_INSUMOS PA'!$AP$5,district_codes,2,FALSE))</f>
        <v>#N/A</v>
      </c>
      <c r="D560" s="493">
        <f>+'404-ENTREGA_INSUMOS PA'!$AP$6</f>
        <v>0</v>
      </c>
      <c r="E560" s="494">
        <f>+'404-ENTREGA_INSUMOS PA'!$J$23</f>
        <v>0</v>
      </c>
      <c r="F560" s="495">
        <f>+'404-ENTREGA_INSUMOS PA'!$L$23</f>
        <v>0</v>
      </c>
      <c r="H560" s="494" t="str">
        <f>delivery_events!D$5</f>
        <v>Insumos</v>
      </c>
      <c r="I560" s="494" t="e">
        <f t="shared" si="10"/>
        <v>#N/A</v>
      </c>
      <c r="J560" s="632">
        <f>+'404-ENTREGA_INSUMOS PA'!AP$7</f>
        <v>0</v>
      </c>
      <c r="K560" s="494">
        <f>+'404-ENTREGA_INSUMOS PA'!U74</f>
        <v>0</v>
      </c>
      <c r="L560" s="494">
        <f>+'404-ENTREGA_INSUMOS PA'!W74</f>
        <v>0</v>
      </c>
      <c r="M560" s="495">
        <f>+'404-ENTREGA_INSUMOS PA'!O74</f>
        <v>0</v>
      </c>
      <c r="N560" s="495">
        <f>+'404-ENTREGA_INSUMOS PA'!$T$23</f>
        <v>0</v>
      </c>
      <c r="V560" s="493" t="s">
        <v>2591</v>
      </c>
      <c r="Y560" s="494">
        <f>+'404-ENTREGA_INSUMOS PA'!$AP$3</f>
        <v>0</v>
      </c>
    </row>
    <row r="561" spans="1:25" hidden="1" x14ac:dyDescent="0.35">
      <c r="A561" s="493">
        <f>+'404-ENTREGA_INSUMOS PA'!B75</f>
        <v>0</v>
      </c>
      <c r="B561" s="493">
        <f>+'404-ENTREGA_INSUMOS PA'!F75</f>
        <v>0</v>
      </c>
      <c r="C561" s="496" t="e">
        <f>+IFERROR(VLOOKUP('404-ENTREGA_INSUMOS PA'!$AP$6,localidades,2,FALSE),VLOOKUP('404-ENTREGA_INSUMOS PA'!$AP$5,district_codes,2,FALSE))</f>
        <v>#N/A</v>
      </c>
      <c r="D561" s="493">
        <f>+'404-ENTREGA_INSUMOS PA'!$AP$6</f>
        <v>0</v>
      </c>
      <c r="E561" s="494">
        <f>+'404-ENTREGA_INSUMOS PA'!$J$23</f>
        <v>0</v>
      </c>
      <c r="F561" s="495">
        <f>+'404-ENTREGA_INSUMOS PA'!$L$23</f>
        <v>0</v>
      </c>
      <c r="H561" s="494" t="str">
        <f>delivery_events!D$5</f>
        <v>Insumos</v>
      </c>
      <c r="I561" s="494" t="e">
        <f t="shared" si="10"/>
        <v>#N/A</v>
      </c>
      <c r="J561" s="632">
        <f>+'404-ENTREGA_INSUMOS PA'!AP$7</f>
        <v>0</v>
      </c>
      <c r="K561" s="494">
        <f>+'404-ENTREGA_INSUMOS PA'!U75</f>
        <v>0</v>
      </c>
      <c r="L561" s="494">
        <f>+'404-ENTREGA_INSUMOS PA'!W75</f>
        <v>0</v>
      </c>
      <c r="M561" s="495">
        <f>+'404-ENTREGA_INSUMOS PA'!O75</f>
        <v>0</v>
      </c>
      <c r="N561" s="495">
        <f>+'404-ENTREGA_INSUMOS PA'!$T$23</f>
        <v>0</v>
      </c>
      <c r="V561" s="493" t="s">
        <v>2591</v>
      </c>
      <c r="Y561" s="494">
        <f>+'404-ENTREGA_INSUMOS PA'!$AP$3</f>
        <v>0</v>
      </c>
    </row>
    <row r="562" spans="1:25" hidden="1" x14ac:dyDescent="0.35">
      <c r="A562" s="493">
        <f>+'404-ENTREGA_INSUMOS PA'!B76</f>
        <v>0</v>
      </c>
      <c r="B562" s="493">
        <f>+'404-ENTREGA_INSUMOS PA'!F76</f>
        <v>0</v>
      </c>
      <c r="C562" s="496" t="e">
        <f>+IFERROR(VLOOKUP('404-ENTREGA_INSUMOS PA'!$AP$6,localidades,2,FALSE),VLOOKUP('404-ENTREGA_INSUMOS PA'!$AP$5,district_codes,2,FALSE))</f>
        <v>#N/A</v>
      </c>
      <c r="D562" s="493">
        <f>+'404-ENTREGA_INSUMOS PA'!$AP$6</f>
        <v>0</v>
      </c>
      <c r="E562" s="494">
        <f>+'404-ENTREGA_INSUMOS PA'!$J$23</f>
        <v>0</v>
      </c>
      <c r="F562" s="495">
        <f>+'404-ENTREGA_INSUMOS PA'!$L$23</f>
        <v>0</v>
      </c>
      <c r="H562" s="494" t="str">
        <f>delivery_events!D$5</f>
        <v>Insumos</v>
      </c>
      <c r="I562" s="494" t="e">
        <f t="shared" si="10"/>
        <v>#N/A</v>
      </c>
      <c r="J562" s="632">
        <f>+'404-ENTREGA_INSUMOS PA'!AP$7</f>
        <v>0</v>
      </c>
      <c r="K562" s="494">
        <f>+'404-ENTREGA_INSUMOS PA'!U76</f>
        <v>0</v>
      </c>
      <c r="L562" s="494">
        <f>+'404-ENTREGA_INSUMOS PA'!W76</f>
        <v>0</v>
      </c>
      <c r="M562" s="495">
        <f>+'404-ENTREGA_INSUMOS PA'!O76</f>
        <v>0</v>
      </c>
      <c r="N562" s="495">
        <f>+'404-ENTREGA_INSUMOS PA'!$T$23</f>
        <v>0</v>
      </c>
      <c r="V562" s="493" t="s">
        <v>2591</v>
      </c>
      <c r="Y562" s="494">
        <f>+'404-ENTREGA_INSUMOS PA'!$AP$3</f>
        <v>0</v>
      </c>
    </row>
    <row r="563" spans="1:25" hidden="1" x14ac:dyDescent="0.35">
      <c r="A563" s="493">
        <f>+'404-ENTREGA_INSUMOS PA'!B77</f>
        <v>0</v>
      </c>
      <c r="B563" s="493">
        <f>+'404-ENTREGA_INSUMOS PA'!F77</f>
        <v>0</v>
      </c>
      <c r="C563" s="496" t="e">
        <f>+IFERROR(VLOOKUP('404-ENTREGA_INSUMOS PA'!$AP$6,localidades,2,FALSE),VLOOKUP('404-ENTREGA_INSUMOS PA'!$AP$5,district_codes,2,FALSE))</f>
        <v>#N/A</v>
      </c>
      <c r="D563" s="493">
        <f>+'404-ENTREGA_INSUMOS PA'!$AP$6</f>
        <v>0</v>
      </c>
      <c r="E563" s="494">
        <f>+'404-ENTREGA_INSUMOS PA'!$J$23</f>
        <v>0</v>
      </c>
      <c r="F563" s="495">
        <f>+'404-ENTREGA_INSUMOS PA'!$L$23</f>
        <v>0</v>
      </c>
      <c r="H563" s="494" t="str">
        <f>delivery_events!D$5</f>
        <v>Insumos</v>
      </c>
      <c r="I563" s="494" t="e">
        <f t="shared" si="10"/>
        <v>#N/A</v>
      </c>
      <c r="J563" s="632">
        <f>+'404-ENTREGA_INSUMOS PA'!AP$7</f>
        <v>0</v>
      </c>
      <c r="K563" s="494">
        <f>+'404-ENTREGA_INSUMOS PA'!U77</f>
        <v>0</v>
      </c>
      <c r="L563" s="494">
        <f>+'404-ENTREGA_INSUMOS PA'!W77</f>
        <v>0</v>
      </c>
      <c r="M563" s="495">
        <f>+'404-ENTREGA_INSUMOS PA'!O77</f>
        <v>0</v>
      </c>
      <c r="N563" s="495">
        <f>+'404-ENTREGA_INSUMOS PA'!$T$23</f>
        <v>0</v>
      </c>
      <c r="V563" s="493" t="s">
        <v>2591</v>
      </c>
      <c r="Y563" s="494">
        <f>+'404-ENTREGA_INSUMOS PA'!$AP$3</f>
        <v>0</v>
      </c>
    </row>
    <row r="564" spans="1:25" hidden="1" x14ac:dyDescent="0.35">
      <c r="A564" s="493">
        <f>+'404-ENTREGA_INSUMOS PA'!B78</f>
        <v>0</v>
      </c>
      <c r="B564" s="493">
        <f>+'404-ENTREGA_INSUMOS PA'!F78</f>
        <v>0</v>
      </c>
      <c r="C564" s="496" t="e">
        <f>+IFERROR(VLOOKUP('404-ENTREGA_INSUMOS PA'!$AP$6,localidades,2,FALSE),VLOOKUP('404-ENTREGA_INSUMOS PA'!$AP$5,district_codes,2,FALSE))</f>
        <v>#N/A</v>
      </c>
      <c r="D564" s="493">
        <f>+'404-ENTREGA_INSUMOS PA'!$AP$6</f>
        <v>0</v>
      </c>
      <c r="E564" s="494">
        <f>+'404-ENTREGA_INSUMOS PA'!$J$23</f>
        <v>0</v>
      </c>
      <c r="F564" s="495">
        <f>+'404-ENTREGA_INSUMOS PA'!$L$23</f>
        <v>0</v>
      </c>
      <c r="H564" s="494" t="str">
        <f>delivery_events!D$5</f>
        <v>Insumos</v>
      </c>
      <c r="I564" s="494" t="e">
        <f t="shared" si="10"/>
        <v>#N/A</v>
      </c>
      <c r="J564" s="632">
        <f>+'404-ENTREGA_INSUMOS PA'!AP$7</f>
        <v>0</v>
      </c>
      <c r="K564" s="494">
        <f>+'404-ENTREGA_INSUMOS PA'!U78</f>
        <v>0</v>
      </c>
      <c r="L564" s="494">
        <f>+'404-ENTREGA_INSUMOS PA'!W78</f>
        <v>0</v>
      </c>
      <c r="M564" s="495">
        <f>+'404-ENTREGA_INSUMOS PA'!O78</f>
        <v>0</v>
      </c>
      <c r="N564" s="495">
        <f>+'404-ENTREGA_INSUMOS PA'!$T$23</f>
        <v>0</v>
      </c>
      <c r="V564" s="493" t="s">
        <v>2591</v>
      </c>
      <c r="Y564" s="494">
        <f>+'404-ENTREGA_INSUMOS PA'!$AP$3</f>
        <v>0</v>
      </c>
    </row>
    <row r="565" spans="1:25" hidden="1" x14ac:dyDescent="0.35">
      <c r="A565" s="493">
        <f>+'404-ENTREGA_INSUMOS PA'!B79</f>
        <v>0</v>
      </c>
      <c r="B565" s="493">
        <f>+'404-ENTREGA_INSUMOS PA'!F79</f>
        <v>0</v>
      </c>
      <c r="C565" s="496" t="e">
        <f>+IFERROR(VLOOKUP('404-ENTREGA_INSUMOS PA'!$AP$6,localidades,2,FALSE),VLOOKUP('404-ENTREGA_INSUMOS PA'!$AP$5,district_codes,2,FALSE))</f>
        <v>#N/A</v>
      </c>
      <c r="D565" s="493">
        <f>+'404-ENTREGA_INSUMOS PA'!$AP$6</f>
        <v>0</v>
      </c>
      <c r="E565" s="494">
        <f>+'404-ENTREGA_INSUMOS PA'!$J$23</f>
        <v>0</v>
      </c>
      <c r="F565" s="495">
        <f>+'404-ENTREGA_INSUMOS PA'!$L$23</f>
        <v>0</v>
      </c>
      <c r="H565" s="494" t="str">
        <f>delivery_events!D$5</f>
        <v>Insumos</v>
      </c>
      <c r="I565" s="494" t="e">
        <f t="shared" si="10"/>
        <v>#N/A</v>
      </c>
      <c r="J565" s="632">
        <f>+'404-ENTREGA_INSUMOS PA'!AP$7</f>
        <v>0</v>
      </c>
      <c r="K565" s="494">
        <f>+'404-ENTREGA_INSUMOS PA'!U79</f>
        <v>0</v>
      </c>
      <c r="L565" s="494">
        <f>+'404-ENTREGA_INSUMOS PA'!W79</f>
        <v>0</v>
      </c>
      <c r="M565" s="495">
        <f>+'404-ENTREGA_INSUMOS PA'!O79</f>
        <v>0</v>
      </c>
      <c r="N565" s="495">
        <f>+'404-ENTREGA_INSUMOS PA'!$T$23</f>
        <v>0</v>
      </c>
      <c r="V565" s="493" t="s">
        <v>2591</v>
      </c>
      <c r="Y565" s="494">
        <f>+'404-ENTREGA_INSUMOS PA'!$AP$3</f>
        <v>0</v>
      </c>
    </row>
    <row r="566" spans="1:25" hidden="1" x14ac:dyDescent="0.35">
      <c r="A566" s="493">
        <f>+'404-ENTREGA_INSUMOS PA'!B80</f>
        <v>0</v>
      </c>
      <c r="B566" s="493">
        <f>+'404-ENTREGA_INSUMOS PA'!F80</f>
        <v>0</v>
      </c>
      <c r="C566" s="496" t="e">
        <f>+IFERROR(VLOOKUP('404-ENTREGA_INSUMOS PA'!$AP$6,localidades,2,FALSE),VLOOKUP('404-ENTREGA_INSUMOS PA'!$AP$5,district_codes,2,FALSE))</f>
        <v>#N/A</v>
      </c>
      <c r="D566" s="493">
        <f>+'404-ENTREGA_INSUMOS PA'!$AP$6</f>
        <v>0</v>
      </c>
      <c r="E566" s="494">
        <f>+'404-ENTREGA_INSUMOS PA'!$J$23</f>
        <v>0</v>
      </c>
      <c r="F566" s="495">
        <f>+'404-ENTREGA_INSUMOS PA'!$L$23</f>
        <v>0</v>
      </c>
      <c r="H566" s="494" t="str">
        <f>delivery_events!D$5</f>
        <v>Insumos</v>
      </c>
      <c r="I566" s="494" t="e">
        <f t="shared" si="10"/>
        <v>#N/A</v>
      </c>
      <c r="J566" s="632">
        <f>+'404-ENTREGA_INSUMOS PA'!AP$7</f>
        <v>0</v>
      </c>
      <c r="K566" s="494">
        <f>+'404-ENTREGA_INSUMOS PA'!U80</f>
        <v>0</v>
      </c>
      <c r="L566" s="494">
        <f>+'404-ENTREGA_INSUMOS PA'!W80</f>
        <v>0</v>
      </c>
      <c r="M566" s="495">
        <f>+'404-ENTREGA_INSUMOS PA'!O80</f>
        <v>0</v>
      </c>
      <c r="N566" s="495">
        <f>+'404-ENTREGA_INSUMOS PA'!$T$23</f>
        <v>0</v>
      </c>
      <c r="V566" s="493" t="s">
        <v>2591</v>
      </c>
      <c r="Y566" s="494">
        <f>+'404-ENTREGA_INSUMOS PA'!$AP$3</f>
        <v>0</v>
      </c>
    </row>
    <row r="567" spans="1:25" hidden="1" x14ac:dyDescent="0.35">
      <c r="A567" s="493">
        <f>+'404-ENTREGA_INSUMOS PA'!B81</f>
        <v>0</v>
      </c>
      <c r="B567" s="493">
        <f>+'404-ENTREGA_INSUMOS PA'!F81</f>
        <v>0</v>
      </c>
      <c r="C567" s="496" t="e">
        <f>+IFERROR(VLOOKUP('404-ENTREGA_INSUMOS PA'!$AP$6,localidades,2,FALSE),VLOOKUP('404-ENTREGA_INSUMOS PA'!$AP$5,district_codes,2,FALSE))</f>
        <v>#N/A</v>
      </c>
      <c r="D567" s="493">
        <f>+'404-ENTREGA_INSUMOS PA'!$AP$6</f>
        <v>0</v>
      </c>
      <c r="E567" s="494">
        <f>+'404-ENTREGA_INSUMOS PA'!$J$23</f>
        <v>0</v>
      </c>
      <c r="F567" s="495">
        <f>+'404-ENTREGA_INSUMOS PA'!$L$23</f>
        <v>0</v>
      </c>
      <c r="H567" s="494" t="str">
        <f>delivery_events!D$5</f>
        <v>Insumos</v>
      </c>
      <c r="I567" s="494" t="e">
        <f t="shared" si="10"/>
        <v>#N/A</v>
      </c>
      <c r="J567" s="632">
        <f>+'404-ENTREGA_INSUMOS PA'!AP$7</f>
        <v>0</v>
      </c>
      <c r="K567" s="494">
        <f>+'404-ENTREGA_INSUMOS PA'!U81</f>
        <v>0</v>
      </c>
      <c r="L567" s="494">
        <f>+'404-ENTREGA_INSUMOS PA'!W81</f>
        <v>0</v>
      </c>
      <c r="M567" s="495">
        <f>+'404-ENTREGA_INSUMOS PA'!O81</f>
        <v>0</v>
      </c>
      <c r="N567" s="495">
        <f>+'404-ENTREGA_INSUMOS PA'!$T$23</f>
        <v>0</v>
      </c>
      <c r="V567" s="493" t="s">
        <v>2591</v>
      </c>
      <c r="Y567" s="494">
        <f>+'404-ENTREGA_INSUMOS PA'!$AP$3</f>
        <v>0</v>
      </c>
    </row>
    <row r="568" spans="1:25" hidden="1" x14ac:dyDescent="0.35">
      <c r="A568" s="493">
        <f>+'404-ENTREGA_INSUMOS PA'!B82</f>
        <v>0</v>
      </c>
      <c r="B568" s="493">
        <f>+'404-ENTREGA_INSUMOS PA'!F82</f>
        <v>0</v>
      </c>
      <c r="C568" s="496" t="e">
        <f>+IFERROR(VLOOKUP('404-ENTREGA_INSUMOS PA'!$AP$6,localidades,2,FALSE),VLOOKUP('404-ENTREGA_INSUMOS PA'!$AP$5,district_codes,2,FALSE))</f>
        <v>#N/A</v>
      </c>
      <c r="D568" s="493">
        <f>+'404-ENTREGA_INSUMOS PA'!$AP$6</f>
        <v>0</v>
      </c>
      <c r="E568" s="494">
        <f>+'404-ENTREGA_INSUMOS PA'!$J$23</f>
        <v>0</v>
      </c>
      <c r="F568" s="495">
        <f>+'404-ENTREGA_INSUMOS PA'!$L$23</f>
        <v>0</v>
      </c>
      <c r="H568" s="494" t="str">
        <f>delivery_events!D$5</f>
        <v>Insumos</v>
      </c>
      <c r="I568" s="494" t="e">
        <f t="shared" si="10"/>
        <v>#N/A</v>
      </c>
      <c r="J568" s="632">
        <f>+'404-ENTREGA_INSUMOS PA'!AP$7</f>
        <v>0</v>
      </c>
      <c r="K568" s="494">
        <f>+'404-ENTREGA_INSUMOS PA'!U82</f>
        <v>0</v>
      </c>
      <c r="L568" s="494">
        <f>+'404-ENTREGA_INSUMOS PA'!W82</f>
        <v>0</v>
      </c>
      <c r="M568" s="495">
        <f>+'404-ENTREGA_INSUMOS PA'!O82</f>
        <v>0</v>
      </c>
      <c r="N568" s="495">
        <f>+'404-ENTREGA_INSUMOS PA'!$T$23</f>
        <v>0</v>
      </c>
      <c r="V568" s="493" t="s">
        <v>2591</v>
      </c>
      <c r="Y568" s="494">
        <f>+'404-ENTREGA_INSUMOS PA'!$AP$3</f>
        <v>0</v>
      </c>
    </row>
    <row r="569" spans="1:25" hidden="1" x14ac:dyDescent="0.35">
      <c r="A569" s="493">
        <f>+'404-ENTREGA_INSUMOS PA'!B83</f>
        <v>0</v>
      </c>
      <c r="B569" s="493">
        <f>+'404-ENTREGA_INSUMOS PA'!F83</f>
        <v>0</v>
      </c>
      <c r="C569" s="496" t="e">
        <f>+IFERROR(VLOOKUP('404-ENTREGA_INSUMOS PA'!$AP$6,localidades,2,FALSE),VLOOKUP('404-ENTREGA_INSUMOS PA'!$AP$5,district_codes,2,FALSE))</f>
        <v>#N/A</v>
      </c>
      <c r="D569" s="493">
        <f>+'404-ENTREGA_INSUMOS PA'!$AP$6</f>
        <v>0</v>
      </c>
      <c r="E569" s="494">
        <f>+'404-ENTREGA_INSUMOS PA'!$J$23</f>
        <v>0</v>
      </c>
      <c r="F569" s="495">
        <f>+'404-ENTREGA_INSUMOS PA'!$L$23</f>
        <v>0</v>
      </c>
      <c r="H569" s="494" t="str">
        <f>delivery_events!D$5</f>
        <v>Insumos</v>
      </c>
      <c r="I569" s="494" t="e">
        <f t="shared" si="10"/>
        <v>#N/A</v>
      </c>
      <c r="J569" s="632">
        <f>+'404-ENTREGA_INSUMOS PA'!AP$7</f>
        <v>0</v>
      </c>
      <c r="K569" s="494">
        <f>+'404-ENTREGA_INSUMOS PA'!U83</f>
        <v>0</v>
      </c>
      <c r="L569" s="494">
        <f>+'404-ENTREGA_INSUMOS PA'!W83</f>
        <v>0</v>
      </c>
      <c r="M569" s="495">
        <f>+'404-ENTREGA_INSUMOS PA'!O83</f>
        <v>0</v>
      </c>
      <c r="N569" s="495">
        <f>+'404-ENTREGA_INSUMOS PA'!$T$23</f>
        <v>0</v>
      </c>
      <c r="V569" s="493" t="s">
        <v>2591</v>
      </c>
      <c r="Y569" s="494">
        <f>+'404-ENTREGA_INSUMOS PA'!$AP$3</f>
        <v>0</v>
      </c>
    </row>
    <row r="570" spans="1:25" hidden="1" x14ac:dyDescent="0.35">
      <c r="A570" s="493">
        <f>+'404-ENTREGA_INSUMOS PA'!B84</f>
        <v>0</v>
      </c>
      <c r="B570" s="493">
        <f>+'404-ENTREGA_INSUMOS PA'!F84</f>
        <v>0</v>
      </c>
      <c r="C570" s="496" t="e">
        <f>+IFERROR(VLOOKUP('404-ENTREGA_INSUMOS PA'!$AP$6,localidades,2,FALSE),VLOOKUP('404-ENTREGA_INSUMOS PA'!$AP$5,district_codes,2,FALSE))</f>
        <v>#N/A</v>
      </c>
      <c r="D570" s="493">
        <f>+'404-ENTREGA_INSUMOS PA'!$AP$6</f>
        <v>0</v>
      </c>
      <c r="E570" s="494">
        <f>+'404-ENTREGA_INSUMOS PA'!$J$23</f>
        <v>0</v>
      </c>
      <c r="F570" s="495">
        <f>+'404-ENTREGA_INSUMOS PA'!$L$23</f>
        <v>0</v>
      </c>
      <c r="H570" s="494" t="str">
        <f>delivery_events!D$5</f>
        <v>Insumos</v>
      </c>
      <c r="I570" s="494" t="e">
        <f t="shared" si="10"/>
        <v>#N/A</v>
      </c>
      <c r="J570" s="632">
        <f>+'404-ENTREGA_INSUMOS PA'!AP$7</f>
        <v>0</v>
      </c>
      <c r="K570" s="494">
        <f>+'404-ENTREGA_INSUMOS PA'!U84</f>
        <v>0</v>
      </c>
      <c r="L570" s="494">
        <f>+'404-ENTREGA_INSUMOS PA'!W84</f>
        <v>0</v>
      </c>
      <c r="M570" s="495">
        <f>+'404-ENTREGA_INSUMOS PA'!O84</f>
        <v>0</v>
      </c>
      <c r="N570" s="495">
        <f>+'404-ENTREGA_INSUMOS PA'!$T$23</f>
        <v>0</v>
      </c>
      <c r="V570" s="493" t="s">
        <v>2591</v>
      </c>
      <c r="Y570" s="494">
        <f>+'404-ENTREGA_INSUMOS PA'!$AP$3</f>
        <v>0</v>
      </c>
    </row>
    <row r="571" spans="1:25" hidden="1" x14ac:dyDescent="0.35">
      <c r="A571" s="493">
        <f>+'404-ENTREGA_INSUMOS PA'!B85</f>
        <v>0</v>
      </c>
      <c r="B571" s="493">
        <f>+'404-ENTREGA_INSUMOS PA'!F85</f>
        <v>0</v>
      </c>
      <c r="C571" s="496" t="e">
        <f>+IFERROR(VLOOKUP('404-ENTREGA_INSUMOS PA'!$AP$6,localidades,2,FALSE),VLOOKUP('404-ENTREGA_INSUMOS PA'!$AP$5,district_codes,2,FALSE))</f>
        <v>#N/A</v>
      </c>
      <c r="D571" s="493">
        <f>+'404-ENTREGA_INSUMOS PA'!$AP$6</f>
        <v>0</v>
      </c>
      <c r="E571" s="494">
        <f>+'404-ENTREGA_INSUMOS PA'!$J$23</f>
        <v>0</v>
      </c>
      <c r="F571" s="495">
        <f>+'404-ENTREGA_INSUMOS PA'!$L$23</f>
        <v>0</v>
      </c>
      <c r="H571" s="494" t="str">
        <f>delivery_events!D$5</f>
        <v>Insumos</v>
      </c>
      <c r="I571" s="494" t="e">
        <f t="shared" si="10"/>
        <v>#N/A</v>
      </c>
      <c r="J571" s="632">
        <f>+'404-ENTREGA_INSUMOS PA'!AP$7</f>
        <v>0</v>
      </c>
      <c r="K571" s="494">
        <f>+'404-ENTREGA_INSUMOS PA'!U85</f>
        <v>0</v>
      </c>
      <c r="L571" s="494">
        <f>+'404-ENTREGA_INSUMOS PA'!W85</f>
        <v>0</v>
      </c>
      <c r="M571" s="495">
        <f>+'404-ENTREGA_INSUMOS PA'!O85</f>
        <v>0</v>
      </c>
      <c r="N571" s="495">
        <f>+'404-ENTREGA_INSUMOS PA'!$T$23</f>
        <v>0</v>
      </c>
      <c r="V571" s="493" t="s">
        <v>2591</v>
      </c>
      <c r="Y571" s="494">
        <f>+'404-ENTREGA_INSUMOS PA'!$AP$3</f>
        <v>0</v>
      </c>
    </row>
    <row r="572" spans="1:25" hidden="1" x14ac:dyDescent="0.35">
      <c r="A572" s="493">
        <f>+'404-ENTREGA_INSUMOS PA'!B86</f>
        <v>0</v>
      </c>
      <c r="B572" s="493">
        <f>+'404-ENTREGA_INSUMOS PA'!F86</f>
        <v>0</v>
      </c>
      <c r="C572" s="496" t="e">
        <f>+IFERROR(VLOOKUP('404-ENTREGA_INSUMOS PA'!$AP$6,localidades,2,FALSE),VLOOKUP('404-ENTREGA_INSUMOS PA'!$AP$5,district_codes,2,FALSE))</f>
        <v>#N/A</v>
      </c>
      <c r="D572" s="493">
        <f>+'404-ENTREGA_INSUMOS PA'!$AP$6</f>
        <v>0</v>
      </c>
      <c r="E572" s="494">
        <f>+'404-ENTREGA_INSUMOS PA'!$J$23</f>
        <v>0</v>
      </c>
      <c r="F572" s="495">
        <f>+'404-ENTREGA_INSUMOS PA'!$L$23</f>
        <v>0</v>
      </c>
      <c r="H572" s="494" t="str">
        <f>delivery_events!D$5</f>
        <v>Insumos</v>
      </c>
      <c r="I572" s="494" t="e">
        <f t="shared" si="10"/>
        <v>#N/A</v>
      </c>
      <c r="J572" s="632">
        <f>+'404-ENTREGA_INSUMOS PA'!AP$7</f>
        <v>0</v>
      </c>
      <c r="K572" s="494">
        <f>+'404-ENTREGA_INSUMOS PA'!U86</f>
        <v>0</v>
      </c>
      <c r="L572" s="494">
        <f>+'404-ENTREGA_INSUMOS PA'!W86</f>
        <v>0</v>
      </c>
      <c r="M572" s="495">
        <f>+'404-ENTREGA_INSUMOS PA'!O86</f>
        <v>0</v>
      </c>
      <c r="N572" s="495">
        <f>+'404-ENTREGA_INSUMOS PA'!$T$23</f>
        <v>0</v>
      </c>
      <c r="V572" s="493" t="s">
        <v>2591</v>
      </c>
      <c r="Y572" s="494">
        <f>+'404-ENTREGA_INSUMOS PA'!$AP$3</f>
        <v>0</v>
      </c>
    </row>
    <row r="573" spans="1:25" hidden="1" x14ac:dyDescent="0.35">
      <c r="A573" s="493">
        <f>+'404-ENTREGA_INSUMOS PA'!B87</f>
        <v>0</v>
      </c>
      <c r="B573" s="493">
        <f>+'404-ENTREGA_INSUMOS PA'!F87</f>
        <v>0</v>
      </c>
      <c r="C573" s="496" t="e">
        <f>+IFERROR(VLOOKUP('404-ENTREGA_INSUMOS PA'!$AP$6,localidades,2,FALSE),VLOOKUP('404-ENTREGA_INSUMOS PA'!$AP$5,district_codes,2,FALSE))</f>
        <v>#N/A</v>
      </c>
      <c r="D573" s="493">
        <f>+'404-ENTREGA_INSUMOS PA'!$AP$6</f>
        <v>0</v>
      </c>
      <c r="E573" s="494">
        <f>+'404-ENTREGA_INSUMOS PA'!$J$23</f>
        <v>0</v>
      </c>
      <c r="F573" s="495">
        <f>+'404-ENTREGA_INSUMOS PA'!$L$23</f>
        <v>0</v>
      </c>
      <c r="H573" s="494" t="str">
        <f>delivery_events!D$5</f>
        <v>Insumos</v>
      </c>
      <c r="I573" s="494" t="e">
        <f t="shared" si="10"/>
        <v>#N/A</v>
      </c>
      <c r="J573" s="632">
        <f>+'404-ENTREGA_INSUMOS PA'!AP$7</f>
        <v>0</v>
      </c>
      <c r="K573" s="494">
        <f>+'404-ENTREGA_INSUMOS PA'!U87</f>
        <v>0</v>
      </c>
      <c r="L573" s="494">
        <f>+'404-ENTREGA_INSUMOS PA'!W87</f>
        <v>0</v>
      </c>
      <c r="M573" s="495">
        <f>+'404-ENTREGA_INSUMOS PA'!O87</f>
        <v>0</v>
      </c>
      <c r="N573" s="495">
        <f>+'404-ENTREGA_INSUMOS PA'!$T$23</f>
        <v>0</v>
      </c>
      <c r="V573" s="493" t="s">
        <v>2591</v>
      </c>
      <c r="Y573" s="494">
        <f>+'404-ENTREGA_INSUMOS PA'!$AP$3</f>
        <v>0</v>
      </c>
    </row>
    <row r="574" spans="1:25" hidden="1" x14ac:dyDescent="0.35">
      <c r="A574" s="493">
        <f>+'404-ENTREGA_INSUMOS PA'!B88</f>
        <v>0</v>
      </c>
      <c r="B574" s="493">
        <f>+'404-ENTREGA_INSUMOS PA'!F88</f>
        <v>0</v>
      </c>
      <c r="C574" s="496" t="e">
        <f>+IFERROR(VLOOKUP('404-ENTREGA_INSUMOS PA'!$AP$6,localidades,2,FALSE),VLOOKUP('404-ENTREGA_INSUMOS PA'!$AP$5,district_codes,2,FALSE))</f>
        <v>#N/A</v>
      </c>
      <c r="D574" s="493">
        <f>+'404-ENTREGA_INSUMOS PA'!$AP$6</f>
        <v>0</v>
      </c>
      <c r="E574" s="494">
        <f>+'404-ENTREGA_INSUMOS PA'!$J$23</f>
        <v>0</v>
      </c>
      <c r="F574" s="495">
        <f>+'404-ENTREGA_INSUMOS PA'!$L$23</f>
        <v>0</v>
      </c>
      <c r="H574" s="494" t="str">
        <f>delivery_events!D$5</f>
        <v>Insumos</v>
      </c>
      <c r="I574" s="494" t="e">
        <f t="shared" ref="I574:I637" si="11">+C574</f>
        <v>#N/A</v>
      </c>
      <c r="J574" s="632">
        <f>+'404-ENTREGA_INSUMOS PA'!AP$7</f>
        <v>0</v>
      </c>
      <c r="K574" s="494">
        <f>+'404-ENTREGA_INSUMOS PA'!U88</f>
        <v>0</v>
      </c>
      <c r="L574" s="494">
        <f>+'404-ENTREGA_INSUMOS PA'!W88</f>
        <v>0</v>
      </c>
      <c r="M574" s="495">
        <f>+'404-ENTREGA_INSUMOS PA'!O88</f>
        <v>0</v>
      </c>
      <c r="N574" s="495">
        <f>+'404-ENTREGA_INSUMOS PA'!$T$23</f>
        <v>0</v>
      </c>
      <c r="V574" s="493" t="s">
        <v>2591</v>
      </c>
      <c r="Y574" s="494">
        <f>+'404-ENTREGA_INSUMOS PA'!$AP$3</f>
        <v>0</v>
      </c>
    </row>
    <row r="575" spans="1:25" hidden="1" x14ac:dyDescent="0.35">
      <c r="A575" s="493">
        <f>+'404-ENTREGA_INSUMOS PA'!B89</f>
        <v>0</v>
      </c>
      <c r="B575" s="493">
        <f>+'404-ENTREGA_INSUMOS PA'!F89</f>
        <v>0</v>
      </c>
      <c r="C575" s="496" t="e">
        <f>+IFERROR(VLOOKUP('404-ENTREGA_INSUMOS PA'!$AP$6,localidades,2,FALSE),VLOOKUP('404-ENTREGA_INSUMOS PA'!$AP$5,district_codes,2,FALSE))</f>
        <v>#N/A</v>
      </c>
      <c r="D575" s="493">
        <f>+'404-ENTREGA_INSUMOS PA'!$AP$6</f>
        <v>0</v>
      </c>
      <c r="E575" s="494">
        <f>+'404-ENTREGA_INSUMOS PA'!$J$23</f>
        <v>0</v>
      </c>
      <c r="F575" s="495">
        <f>+'404-ENTREGA_INSUMOS PA'!$L$23</f>
        <v>0</v>
      </c>
      <c r="H575" s="494" t="str">
        <f>delivery_events!D$5</f>
        <v>Insumos</v>
      </c>
      <c r="I575" s="494" t="e">
        <f t="shared" si="11"/>
        <v>#N/A</v>
      </c>
      <c r="J575" s="632">
        <f>+'404-ENTREGA_INSUMOS PA'!AP$7</f>
        <v>0</v>
      </c>
      <c r="K575" s="494">
        <f>+'404-ENTREGA_INSUMOS PA'!U89</f>
        <v>0</v>
      </c>
      <c r="L575" s="494">
        <f>+'404-ENTREGA_INSUMOS PA'!W89</f>
        <v>0</v>
      </c>
      <c r="M575" s="495">
        <f>+'404-ENTREGA_INSUMOS PA'!O89</f>
        <v>0</v>
      </c>
      <c r="N575" s="495">
        <f>+'404-ENTREGA_INSUMOS PA'!$T$23</f>
        <v>0</v>
      </c>
      <c r="V575" s="493" t="s">
        <v>2591</v>
      </c>
      <c r="Y575" s="494">
        <f>+'404-ENTREGA_INSUMOS PA'!$AP$3</f>
        <v>0</v>
      </c>
    </row>
    <row r="576" spans="1:25" hidden="1" x14ac:dyDescent="0.35">
      <c r="A576" s="493">
        <f>+'404-ENTREGA_INSUMOS PA'!B90</f>
        <v>0</v>
      </c>
      <c r="B576" s="493">
        <f>+'404-ENTREGA_INSUMOS PA'!F90</f>
        <v>0</v>
      </c>
      <c r="C576" s="496" t="e">
        <f>+IFERROR(VLOOKUP('404-ENTREGA_INSUMOS PA'!$AP$6,localidades,2,FALSE),VLOOKUP('404-ENTREGA_INSUMOS PA'!$AP$5,district_codes,2,FALSE))</f>
        <v>#N/A</v>
      </c>
      <c r="D576" s="493">
        <f>+'404-ENTREGA_INSUMOS PA'!$AP$6</f>
        <v>0</v>
      </c>
      <c r="E576" s="494">
        <f>+'404-ENTREGA_INSUMOS PA'!$J$23</f>
        <v>0</v>
      </c>
      <c r="F576" s="495">
        <f>+'404-ENTREGA_INSUMOS PA'!$L$23</f>
        <v>0</v>
      </c>
      <c r="H576" s="494" t="str">
        <f>delivery_events!D$5</f>
        <v>Insumos</v>
      </c>
      <c r="I576" s="494" t="e">
        <f t="shared" si="11"/>
        <v>#N/A</v>
      </c>
      <c r="J576" s="632">
        <f>+'404-ENTREGA_INSUMOS PA'!AP$7</f>
        <v>0</v>
      </c>
      <c r="K576" s="494">
        <f>+'404-ENTREGA_INSUMOS PA'!U90</f>
        <v>0</v>
      </c>
      <c r="L576" s="494">
        <f>+'404-ENTREGA_INSUMOS PA'!W90</f>
        <v>0</v>
      </c>
      <c r="M576" s="495">
        <f>+'404-ENTREGA_INSUMOS PA'!O90</f>
        <v>0</v>
      </c>
      <c r="N576" s="495">
        <f>+'404-ENTREGA_INSUMOS PA'!$T$23</f>
        <v>0</v>
      </c>
      <c r="V576" s="493" t="s">
        <v>2591</v>
      </c>
      <c r="Y576" s="494">
        <f>+'404-ENTREGA_INSUMOS PA'!$AP$3</f>
        <v>0</v>
      </c>
    </row>
    <row r="577" spans="1:25" hidden="1" x14ac:dyDescent="0.35">
      <c r="A577" s="493">
        <f>+'404-ENTREGA_INSUMOS PA'!B91</f>
        <v>0</v>
      </c>
      <c r="B577" s="493">
        <f>+'404-ENTREGA_INSUMOS PA'!F91</f>
        <v>0</v>
      </c>
      <c r="C577" s="496" t="e">
        <f>+IFERROR(VLOOKUP('404-ENTREGA_INSUMOS PA'!$AP$6,localidades,2,FALSE),VLOOKUP('404-ENTREGA_INSUMOS PA'!$AP$5,district_codes,2,FALSE))</f>
        <v>#N/A</v>
      </c>
      <c r="D577" s="493">
        <f>+'404-ENTREGA_INSUMOS PA'!$AP$6</f>
        <v>0</v>
      </c>
      <c r="E577" s="494">
        <f>+'404-ENTREGA_INSUMOS PA'!$J$23</f>
        <v>0</v>
      </c>
      <c r="F577" s="495">
        <f>+'404-ENTREGA_INSUMOS PA'!$L$23</f>
        <v>0</v>
      </c>
      <c r="H577" s="494" t="str">
        <f>delivery_events!D$5</f>
        <v>Insumos</v>
      </c>
      <c r="I577" s="494" t="e">
        <f t="shared" si="11"/>
        <v>#N/A</v>
      </c>
      <c r="J577" s="632">
        <f>+'404-ENTREGA_INSUMOS PA'!AP$7</f>
        <v>0</v>
      </c>
      <c r="K577" s="494">
        <f>+'404-ENTREGA_INSUMOS PA'!U91</f>
        <v>0</v>
      </c>
      <c r="L577" s="494">
        <f>+'404-ENTREGA_INSUMOS PA'!W91</f>
        <v>0</v>
      </c>
      <c r="M577" s="495">
        <f>+'404-ENTREGA_INSUMOS PA'!O91</f>
        <v>0</v>
      </c>
      <c r="N577" s="495">
        <f>+'404-ENTREGA_INSUMOS PA'!$T$23</f>
        <v>0</v>
      </c>
      <c r="V577" s="493" t="s">
        <v>2591</v>
      </c>
      <c r="Y577" s="494">
        <f>+'404-ENTREGA_INSUMOS PA'!$AP$3</f>
        <v>0</v>
      </c>
    </row>
    <row r="578" spans="1:25" hidden="1" x14ac:dyDescent="0.35">
      <c r="A578" s="493">
        <f>+'404-ENTREGA_INSUMOS PA'!B92</f>
        <v>0</v>
      </c>
      <c r="B578" s="493">
        <f>+'404-ENTREGA_INSUMOS PA'!F92</f>
        <v>0</v>
      </c>
      <c r="C578" s="496" t="e">
        <f>+IFERROR(VLOOKUP('404-ENTREGA_INSUMOS PA'!$AP$6,localidades,2,FALSE),VLOOKUP('404-ENTREGA_INSUMOS PA'!$AP$5,district_codes,2,FALSE))</f>
        <v>#N/A</v>
      </c>
      <c r="D578" s="493">
        <f>+'404-ENTREGA_INSUMOS PA'!$AP$6</f>
        <v>0</v>
      </c>
      <c r="E578" s="494">
        <f>+'404-ENTREGA_INSUMOS PA'!$J$23</f>
        <v>0</v>
      </c>
      <c r="F578" s="495">
        <f>+'404-ENTREGA_INSUMOS PA'!$L$23</f>
        <v>0</v>
      </c>
      <c r="H578" s="494" t="str">
        <f>delivery_events!D$5</f>
        <v>Insumos</v>
      </c>
      <c r="I578" s="494" t="e">
        <f t="shared" si="11"/>
        <v>#N/A</v>
      </c>
      <c r="J578" s="632">
        <f>+'404-ENTREGA_INSUMOS PA'!AP$7</f>
        <v>0</v>
      </c>
      <c r="K578" s="494">
        <f>+'404-ENTREGA_INSUMOS PA'!U92</f>
        <v>0</v>
      </c>
      <c r="L578" s="494">
        <f>+'404-ENTREGA_INSUMOS PA'!W92</f>
        <v>0</v>
      </c>
      <c r="M578" s="495">
        <f>+'404-ENTREGA_INSUMOS PA'!O92</f>
        <v>0</v>
      </c>
      <c r="N578" s="495">
        <f>+'404-ENTREGA_INSUMOS PA'!$T$23</f>
        <v>0</v>
      </c>
      <c r="V578" s="493" t="s">
        <v>2591</v>
      </c>
      <c r="Y578" s="494">
        <f>+'404-ENTREGA_INSUMOS PA'!$AP$3</f>
        <v>0</v>
      </c>
    </row>
    <row r="579" spans="1:25" hidden="1" x14ac:dyDescent="0.35">
      <c r="A579" s="493">
        <f>+'404-ENTREGA_INSUMOS PA'!B93</f>
        <v>0</v>
      </c>
      <c r="B579" s="493">
        <f>+'404-ENTREGA_INSUMOS PA'!F93</f>
        <v>0</v>
      </c>
      <c r="C579" s="496" t="e">
        <f>+IFERROR(VLOOKUP('404-ENTREGA_INSUMOS PA'!$AP$6,localidades,2,FALSE),VLOOKUP('404-ENTREGA_INSUMOS PA'!$AP$5,district_codes,2,FALSE))</f>
        <v>#N/A</v>
      </c>
      <c r="D579" s="493">
        <f>+'404-ENTREGA_INSUMOS PA'!$AP$6</f>
        <v>0</v>
      </c>
      <c r="E579" s="494">
        <f>+'404-ENTREGA_INSUMOS PA'!$J$23</f>
        <v>0</v>
      </c>
      <c r="F579" s="495">
        <f>+'404-ENTREGA_INSUMOS PA'!$L$23</f>
        <v>0</v>
      </c>
      <c r="H579" s="494" t="str">
        <f>delivery_events!D$5</f>
        <v>Insumos</v>
      </c>
      <c r="I579" s="494" t="e">
        <f t="shared" si="11"/>
        <v>#N/A</v>
      </c>
      <c r="J579" s="632">
        <f>+'404-ENTREGA_INSUMOS PA'!AP$7</f>
        <v>0</v>
      </c>
      <c r="K579" s="494">
        <f>+'404-ENTREGA_INSUMOS PA'!U93</f>
        <v>0</v>
      </c>
      <c r="L579" s="494">
        <f>+'404-ENTREGA_INSUMOS PA'!W93</f>
        <v>0</v>
      </c>
      <c r="M579" s="495">
        <f>+'404-ENTREGA_INSUMOS PA'!O93</f>
        <v>0</v>
      </c>
      <c r="N579" s="495">
        <f>+'404-ENTREGA_INSUMOS PA'!$T$23</f>
        <v>0</v>
      </c>
      <c r="V579" s="493" t="s">
        <v>2591</v>
      </c>
      <c r="Y579" s="494">
        <f>+'404-ENTREGA_INSUMOS PA'!$AP$3</f>
        <v>0</v>
      </c>
    </row>
    <row r="580" spans="1:25" hidden="1" x14ac:dyDescent="0.35">
      <c r="A580" s="493">
        <f>+'404-ENTREGA_INSUMOS PA'!B94</f>
        <v>0</v>
      </c>
      <c r="B580" s="493">
        <f>+'404-ENTREGA_INSUMOS PA'!F94</f>
        <v>0</v>
      </c>
      <c r="C580" s="496" t="e">
        <f>+IFERROR(VLOOKUP('404-ENTREGA_INSUMOS PA'!$AP$6,localidades,2,FALSE),VLOOKUP('404-ENTREGA_INSUMOS PA'!$AP$5,district_codes,2,FALSE))</f>
        <v>#N/A</v>
      </c>
      <c r="D580" s="493">
        <f>+'404-ENTREGA_INSUMOS PA'!$AP$6</f>
        <v>0</v>
      </c>
      <c r="E580" s="494">
        <f>+'404-ENTREGA_INSUMOS PA'!$J$23</f>
        <v>0</v>
      </c>
      <c r="F580" s="495">
        <f>+'404-ENTREGA_INSUMOS PA'!$L$23</f>
        <v>0</v>
      </c>
      <c r="H580" s="494" t="str">
        <f>delivery_events!D$5</f>
        <v>Insumos</v>
      </c>
      <c r="I580" s="494" t="e">
        <f t="shared" si="11"/>
        <v>#N/A</v>
      </c>
      <c r="J580" s="632">
        <f>+'404-ENTREGA_INSUMOS PA'!AP$7</f>
        <v>0</v>
      </c>
      <c r="K580" s="494">
        <f>+'404-ENTREGA_INSUMOS PA'!U94</f>
        <v>0</v>
      </c>
      <c r="L580" s="494">
        <f>+'404-ENTREGA_INSUMOS PA'!W94</f>
        <v>0</v>
      </c>
      <c r="M580" s="495">
        <f>+'404-ENTREGA_INSUMOS PA'!O94</f>
        <v>0</v>
      </c>
      <c r="N580" s="495">
        <f>+'404-ENTREGA_INSUMOS PA'!$T$23</f>
        <v>0</v>
      </c>
      <c r="V580" s="493" t="s">
        <v>2591</v>
      </c>
      <c r="Y580" s="494">
        <f>+'404-ENTREGA_INSUMOS PA'!$AP$3</f>
        <v>0</v>
      </c>
    </row>
    <row r="581" spans="1:25" hidden="1" x14ac:dyDescent="0.35">
      <c r="A581" s="493">
        <f>+'404-ENTREGA_INSUMOS PA'!B95</f>
        <v>0</v>
      </c>
      <c r="B581" s="493">
        <f>+'404-ENTREGA_INSUMOS PA'!F95</f>
        <v>0</v>
      </c>
      <c r="C581" s="496" t="e">
        <f>+IFERROR(VLOOKUP('404-ENTREGA_INSUMOS PA'!$AP$6,localidades,2,FALSE),VLOOKUP('404-ENTREGA_INSUMOS PA'!$AP$5,district_codes,2,FALSE))</f>
        <v>#N/A</v>
      </c>
      <c r="D581" s="493">
        <f>+'404-ENTREGA_INSUMOS PA'!$AP$6</f>
        <v>0</v>
      </c>
      <c r="E581" s="494">
        <f>+'404-ENTREGA_INSUMOS PA'!$J$23</f>
        <v>0</v>
      </c>
      <c r="F581" s="495">
        <f>+'404-ENTREGA_INSUMOS PA'!$L$23</f>
        <v>0</v>
      </c>
      <c r="H581" s="494" t="str">
        <f>delivery_events!D$5</f>
        <v>Insumos</v>
      </c>
      <c r="I581" s="494" t="e">
        <f t="shared" si="11"/>
        <v>#N/A</v>
      </c>
      <c r="J581" s="632">
        <f>+'404-ENTREGA_INSUMOS PA'!AP$7</f>
        <v>0</v>
      </c>
      <c r="K581" s="494">
        <f>+'404-ENTREGA_INSUMOS PA'!U95</f>
        <v>0</v>
      </c>
      <c r="L581" s="494">
        <f>+'404-ENTREGA_INSUMOS PA'!W95</f>
        <v>0</v>
      </c>
      <c r="M581" s="495">
        <f>+'404-ENTREGA_INSUMOS PA'!O95</f>
        <v>0</v>
      </c>
      <c r="N581" s="495">
        <f>+'404-ENTREGA_INSUMOS PA'!$T$23</f>
        <v>0</v>
      </c>
      <c r="V581" s="493" t="s">
        <v>2591</v>
      </c>
      <c r="Y581" s="494">
        <f>+'404-ENTREGA_INSUMOS PA'!$AP$3</f>
        <v>0</v>
      </c>
    </row>
    <row r="582" spans="1:25" hidden="1" x14ac:dyDescent="0.35">
      <c r="A582" s="493">
        <f>+'404-ENTREGA_INSUMOS PA'!B96</f>
        <v>0</v>
      </c>
      <c r="B582" s="493">
        <f>+'404-ENTREGA_INSUMOS PA'!F96</f>
        <v>0</v>
      </c>
      <c r="C582" s="496" t="e">
        <f>+IFERROR(VLOOKUP('404-ENTREGA_INSUMOS PA'!$AP$6,localidades,2,FALSE),VLOOKUP('404-ENTREGA_INSUMOS PA'!$AP$5,district_codes,2,FALSE))</f>
        <v>#N/A</v>
      </c>
      <c r="D582" s="493">
        <f>+'404-ENTREGA_INSUMOS PA'!$AP$6</f>
        <v>0</v>
      </c>
      <c r="E582" s="494">
        <f>+'404-ENTREGA_INSUMOS PA'!$J$23</f>
        <v>0</v>
      </c>
      <c r="F582" s="495">
        <f>+'404-ENTREGA_INSUMOS PA'!$L$23</f>
        <v>0</v>
      </c>
      <c r="H582" s="494" t="str">
        <f>delivery_events!D$5</f>
        <v>Insumos</v>
      </c>
      <c r="I582" s="494" t="e">
        <f t="shared" si="11"/>
        <v>#N/A</v>
      </c>
      <c r="J582" s="632">
        <f>+'404-ENTREGA_INSUMOS PA'!AP$7</f>
        <v>0</v>
      </c>
      <c r="K582" s="494">
        <f>+'404-ENTREGA_INSUMOS PA'!U96</f>
        <v>0</v>
      </c>
      <c r="L582" s="494">
        <f>+'404-ENTREGA_INSUMOS PA'!W96</f>
        <v>0</v>
      </c>
      <c r="M582" s="495">
        <f>+'404-ENTREGA_INSUMOS PA'!O96</f>
        <v>0</v>
      </c>
      <c r="N582" s="495">
        <f>+'404-ENTREGA_INSUMOS PA'!$T$23</f>
        <v>0</v>
      </c>
      <c r="V582" s="493" t="s">
        <v>2591</v>
      </c>
      <c r="Y582" s="494">
        <f>+'404-ENTREGA_INSUMOS PA'!$AP$3</f>
        <v>0</v>
      </c>
    </row>
    <row r="583" spans="1:25" hidden="1" x14ac:dyDescent="0.35">
      <c r="A583" s="493">
        <f>+'404-ENTREGA_INSUMOS PA'!B97</f>
        <v>0</v>
      </c>
      <c r="B583" s="493">
        <f>+'404-ENTREGA_INSUMOS PA'!F97</f>
        <v>0</v>
      </c>
      <c r="C583" s="496" t="e">
        <f>+IFERROR(VLOOKUP('404-ENTREGA_INSUMOS PA'!$AP$6,localidades,2,FALSE),VLOOKUP('404-ENTREGA_INSUMOS PA'!$AP$5,district_codes,2,FALSE))</f>
        <v>#N/A</v>
      </c>
      <c r="D583" s="493">
        <f>+'404-ENTREGA_INSUMOS PA'!$AP$6</f>
        <v>0</v>
      </c>
      <c r="E583" s="494">
        <f>+'404-ENTREGA_INSUMOS PA'!$J$23</f>
        <v>0</v>
      </c>
      <c r="F583" s="495">
        <f>+'404-ENTREGA_INSUMOS PA'!$L$23</f>
        <v>0</v>
      </c>
      <c r="H583" s="494" t="str">
        <f>delivery_events!D$5</f>
        <v>Insumos</v>
      </c>
      <c r="I583" s="494" t="e">
        <f t="shared" si="11"/>
        <v>#N/A</v>
      </c>
      <c r="J583" s="632">
        <f>+'404-ENTREGA_INSUMOS PA'!AP$7</f>
        <v>0</v>
      </c>
      <c r="K583" s="494">
        <f>+'404-ENTREGA_INSUMOS PA'!U97</f>
        <v>0</v>
      </c>
      <c r="L583" s="494">
        <f>+'404-ENTREGA_INSUMOS PA'!W97</f>
        <v>0</v>
      </c>
      <c r="M583" s="495">
        <f>+'404-ENTREGA_INSUMOS PA'!O97</f>
        <v>0</v>
      </c>
      <c r="N583" s="495">
        <f>+'404-ENTREGA_INSUMOS PA'!$T$23</f>
        <v>0</v>
      </c>
      <c r="V583" s="493" t="s">
        <v>2591</v>
      </c>
      <c r="Y583" s="494">
        <f>+'404-ENTREGA_INSUMOS PA'!$AP$3</f>
        <v>0</v>
      </c>
    </row>
    <row r="584" spans="1:25" hidden="1" x14ac:dyDescent="0.35">
      <c r="A584" s="493">
        <f>+'404-ENTREGA_INSUMOS PA'!B98</f>
        <v>0</v>
      </c>
      <c r="B584" s="493">
        <f>+'404-ENTREGA_INSUMOS PA'!F98</f>
        <v>0</v>
      </c>
      <c r="C584" s="496" t="e">
        <f>+IFERROR(VLOOKUP('404-ENTREGA_INSUMOS PA'!$AP$6,localidades,2,FALSE),VLOOKUP('404-ENTREGA_INSUMOS PA'!$AP$5,district_codes,2,FALSE))</f>
        <v>#N/A</v>
      </c>
      <c r="D584" s="493">
        <f>+'404-ENTREGA_INSUMOS PA'!$AP$6</f>
        <v>0</v>
      </c>
      <c r="E584" s="494">
        <f>+'404-ENTREGA_INSUMOS PA'!$J$23</f>
        <v>0</v>
      </c>
      <c r="F584" s="495">
        <f>+'404-ENTREGA_INSUMOS PA'!$L$23</f>
        <v>0</v>
      </c>
      <c r="H584" s="494" t="str">
        <f>delivery_events!D$5</f>
        <v>Insumos</v>
      </c>
      <c r="I584" s="494" t="e">
        <f t="shared" si="11"/>
        <v>#N/A</v>
      </c>
      <c r="J584" s="632">
        <f>+'404-ENTREGA_INSUMOS PA'!AP$7</f>
        <v>0</v>
      </c>
      <c r="K584" s="494">
        <f>+'404-ENTREGA_INSUMOS PA'!U98</f>
        <v>0</v>
      </c>
      <c r="L584" s="494">
        <f>+'404-ENTREGA_INSUMOS PA'!W98</f>
        <v>0</v>
      </c>
      <c r="M584" s="495">
        <f>+'404-ENTREGA_INSUMOS PA'!O98</f>
        <v>0</v>
      </c>
      <c r="N584" s="495">
        <f>+'404-ENTREGA_INSUMOS PA'!$T$23</f>
        <v>0</v>
      </c>
      <c r="V584" s="493" t="s">
        <v>2591</v>
      </c>
      <c r="Y584" s="494">
        <f>+'404-ENTREGA_INSUMOS PA'!$AP$3</f>
        <v>0</v>
      </c>
    </row>
    <row r="585" spans="1:25" hidden="1" x14ac:dyDescent="0.35">
      <c r="A585" s="493">
        <f>+'404-ENTREGA_INSUMOS PA'!B99</f>
        <v>0</v>
      </c>
      <c r="B585" s="493">
        <f>+'404-ENTREGA_INSUMOS PA'!F99</f>
        <v>0</v>
      </c>
      <c r="C585" s="496" t="e">
        <f>+IFERROR(VLOOKUP('404-ENTREGA_INSUMOS PA'!$AP$6,localidades,2,FALSE),VLOOKUP('404-ENTREGA_INSUMOS PA'!$AP$5,district_codes,2,FALSE))</f>
        <v>#N/A</v>
      </c>
      <c r="D585" s="493">
        <f>+'404-ENTREGA_INSUMOS PA'!$AP$6</f>
        <v>0</v>
      </c>
      <c r="E585" s="494">
        <f>+'404-ENTREGA_INSUMOS PA'!$J$23</f>
        <v>0</v>
      </c>
      <c r="F585" s="495">
        <f>+'404-ENTREGA_INSUMOS PA'!$L$23</f>
        <v>0</v>
      </c>
      <c r="H585" s="494" t="str">
        <f>delivery_events!D$5</f>
        <v>Insumos</v>
      </c>
      <c r="I585" s="494" t="e">
        <f t="shared" si="11"/>
        <v>#N/A</v>
      </c>
      <c r="J585" s="632">
        <f>+'404-ENTREGA_INSUMOS PA'!AP$7</f>
        <v>0</v>
      </c>
      <c r="K585" s="494">
        <f>+'404-ENTREGA_INSUMOS PA'!U99</f>
        <v>0</v>
      </c>
      <c r="L585" s="494">
        <f>+'404-ENTREGA_INSUMOS PA'!W99</f>
        <v>0</v>
      </c>
      <c r="M585" s="495">
        <f>+'404-ENTREGA_INSUMOS PA'!O99</f>
        <v>0</v>
      </c>
      <c r="N585" s="495">
        <f>+'404-ENTREGA_INSUMOS PA'!$T$23</f>
        <v>0</v>
      </c>
      <c r="V585" s="493" t="s">
        <v>2591</v>
      </c>
      <c r="Y585" s="494">
        <f>+'404-ENTREGA_INSUMOS PA'!$AP$3</f>
        <v>0</v>
      </c>
    </row>
    <row r="586" spans="1:25" hidden="1" x14ac:dyDescent="0.35">
      <c r="A586" s="493">
        <f>+'404-ENTREGA_INSUMOS PA'!B100</f>
        <v>0</v>
      </c>
      <c r="B586" s="493">
        <f>+'404-ENTREGA_INSUMOS PA'!F100</f>
        <v>0</v>
      </c>
      <c r="C586" s="496" t="e">
        <f>+IFERROR(VLOOKUP('404-ENTREGA_INSUMOS PA'!$AP$6,localidades,2,FALSE),VLOOKUP('404-ENTREGA_INSUMOS PA'!$AP$5,district_codes,2,FALSE))</f>
        <v>#N/A</v>
      </c>
      <c r="D586" s="493">
        <f>+'404-ENTREGA_INSUMOS PA'!$AP$6</f>
        <v>0</v>
      </c>
      <c r="E586" s="494">
        <f>+'404-ENTREGA_INSUMOS PA'!$J$23</f>
        <v>0</v>
      </c>
      <c r="F586" s="495">
        <f>+'404-ENTREGA_INSUMOS PA'!$L$23</f>
        <v>0</v>
      </c>
      <c r="H586" s="494" t="str">
        <f>delivery_events!D$5</f>
        <v>Insumos</v>
      </c>
      <c r="I586" s="494" t="e">
        <f t="shared" si="11"/>
        <v>#N/A</v>
      </c>
      <c r="J586" s="632">
        <f>+'404-ENTREGA_INSUMOS PA'!AP$7</f>
        <v>0</v>
      </c>
      <c r="K586" s="494">
        <f>+'404-ENTREGA_INSUMOS PA'!U100</f>
        <v>0</v>
      </c>
      <c r="L586" s="494">
        <f>+'404-ENTREGA_INSUMOS PA'!W100</f>
        <v>0</v>
      </c>
      <c r="M586" s="495">
        <f>+'404-ENTREGA_INSUMOS PA'!O100</f>
        <v>0</v>
      </c>
      <c r="N586" s="495">
        <f>+'404-ENTREGA_INSUMOS PA'!$T$23</f>
        <v>0</v>
      </c>
      <c r="V586" s="493" t="s">
        <v>2591</v>
      </c>
      <c r="Y586" s="494">
        <f>+'404-ENTREGA_INSUMOS PA'!$AP$3</f>
        <v>0</v>
      </c>
    </row>
    <row r="587" spans="1:25" hidden="1" x14ac:dyDescent="0.35">
      <c r="A587" s="493">
        <f>+'404-ENTREGA_INSUMOS PA'!B101</f>
        <v>0</v>
      </c>
      <c r="B587" s="493">
        <f>+'404-ENTREGA_INSUMOS PA'!F101</f>
        <v>0</v>
      </c>
      <c r="C587" s="496" t="e">
        <f>+IFERROR(VLOOKUP('404-ENTREGA_INSUMOS PA'!$AP$6,localidades,2,FALSE),VLOOKUP('404-ENTREGA_INSUMOS PA'!$AP$5,district_codes,2,FALSE))</f>
        <v>#N/A</v>
      </c>
      <c r="D587" s="493">
        <f>+'404-ENTREGA_INSUMOS PA'!$AP$6</f>
        <v>0</v>
      </c>
      <c r="E587" s="494">
        <f>+'404-ENTREGA_INSUMOS PA'!$J$23</f>
        <v>0</v>
      </c>
      <c r="F587" s="495">
        <f>+'404-ENTREGA_INSUMOS PA'!$L$23</f>
        <v>0</v>
      </c>
      <c r="H587" s="494" t="str">
        <f>delivery_events!D$5</f>
        <v>Insumos</v>
      </c>
      <c r="I587" s="494" t="e">
        <f t="shared" si="11"/>
        <v>#N/A</v>
      </c>
      <c r="J587" s="632">
        <f>+'404-ENTREGA_INSUMOS PA'!AP$7</f>
        <v>0</v>
      </c>
      <c r="K587" s="494">
        <f>+'404-ENTREGA_INSUMOS PA'!U101</f>
        <v>0</v>
      </c>
      <c r="L587" s="494">
        <f>+'404-ENTREGA_INSUMOS PA'!W101</f>
        <v>0</v>
      </c>
      <c r="M587" s="495">
        <f>+'404-ENTREGA_INSUMOS PA'!O101</f>
        <v>0</v>
      </c>
      <c r="N587" s="495">
        <f>+'404-ENTREGA_INSUMOS PA'!$T$23</f>
        <v>0</v>
      </c>
      <c r="V587" s="493" t="s">
        <v>2591</v>
      </c>
      <c r="Y587" s="494">
        <f>+'404-ENTREGA_INSUMOS PA'!$AP$3</f>
        <v>0</v>
      </c>
    </row>
    <row r="588" spans="1:25" hidden="1" x14ac:dyDescent="0.35">
      <c r="A588" s="493">
        <f>+'404-ENTREGA_INSUMOS PA'!B102</f>
        <v>0</v>
      </c>
      <c r="B588" s="493">
        <f>+'404-ENTREGA_INSUMOS PA'!F102</f>
        <v>0</v>
      </c>
      <c r="C588" s="496" t="e">
        <f>+IFERROR(VLOOKUP('404-ENTREGA_INSUMOS PA'!$AP$6,localidades,2,FALSE),VLOOKUP('404-ENTREGA_INSUMOS PA'!$AP$5,district_codes,2,FALSE))</f>
        <v>#N/A</v>
      </c>
      <c r="D588" s="493">
        <f>+'404-ENTREGA_INSUMOS PA'!$AP$6</f>
        <v>0</v>
      </c>
      <c r="E588" s="494">
        <f>+'404-ENTREGA_INSUMOS PA'!$J$23</f>
        <v>0</v>
      </c>
      <c r="F588" s="495">
        <f>+'404-ENTREGA_INSUMOS PA'!$L$23</f>
        <v>0</v>
      </c>
      <c r="H588" s="494" t="str">
        <f>delivery_events!D$5</f>
        <v>Insumos</v>
      </c>
      <c r="I588" s="494" t="e">
        <f t="shared" si="11"/>
        <v>#N/A</v>
      </c>
      <c r="J588" s="632">
        <f>+'404-ENTREGA_INSUMOS PA'!AP$7</f>
        <v>0</v>
      </c>
      <c r="K588" s="494">
        <f>+'404-ENTREGA_INSUMOS PA'!U102</f>
        <v>0</v>
      </c>
      <c r="L588" s="494">
        <f>+'404-ENTREGA_INSUMOS PA'!W102</f>
        <v>0</v>
      </c>
      <c r="M588" s="495">
        <f>+'404-ENTREGA_INSUMOS PA'!O102</f>
        <v>0</v>
      </c>
      <c r="N588" s="495">
        <f>+'404-ENTREGA_INSUMOS PA'!$T$23</f>
        <v>0</v>
      </c>
      <c r="V588" s="493" t="s">
        <v>2591</v>
      </c>
      <c r="Y588" s="494">
        <f>+'404-ENTREGA_INSUMOS PA'!$AP$3</f>
        <v>0</v>
      </c>
    </row>
    <row r="589" spans="1:25" hidden="1" x14ac:dyDescent="0.35">
      <c r="A589" s="493">
        <f>+'404-ENTREGA_INSUMOS PA'!B103</f>
        <v>0</v>
      </c>
      <c r="B589" s="493">
        <f>+'404-ENTREGA_INSUMOS PA'!F103</f>
        <v>0</v>
      </c>
      <c r="C589" s="496" t="e">
        <f>+IFERROR(VLOOKUP('404-ENTREGA_INSUMOS PA'!$AP$6,localidades,2,FALSE),VLOOKUP('404-ENTREGA_INSUMOS PA'!$AP$5,district_codes,2,FALSE))</f>
        <v>#N/A</v>
      </c>
      <c r="D589" s="493">
        <f>+'404-ENTREGA_INSUMOS PA'!$AP$6</f>
        <v>0</v>
      </c>
      <c r="E589" s="494">
        <f>+'404-ENTREGA_INSUMOS PA'!$J$23</f>
        <v>0</v>
      </c>
      <c r="F589" s="495">
        <f>+'404-ENTREGA_INSUMOS PA'!$L$23</f>
        <v>0</v>
      </c>
      <c r="H589" s="494" t="str">
        <f>delivery_events!D$5</f>
        <v>Insumos</v>
      </c>
      <c r="I589" s="494" t="e">
        <f t="shared" si="11"/>
        <v>#N/A</v>
      </c>
      <c r="J589" s="632">
        <f>+'404-ENTREGA_INSUMOS PA'!AP$7</f>
        <v>0</v>
      </c>
      <c r="K589" s="494">
        <f>+'404-ENTREGA_INSUMOS PA'!U103</f>
        <v>0</v>
      </c>
      <c r="L589" s="494">
        <f>+'404-ENTREGA_INSUMOS PA'!W103</f>
        <v>0</v>
      </c>
      <c r="M589" s="495">
        <f>+'404-ENTREGA_INSUMOS PA'!O103</f>
        <v>0</v>
      </c>
      <c r="N589" s="495">
        <f>+'404-ENTREGA_INSUMOS PA'!$T$23</f>
        <v>0</v>
      </c>
      <c r="V589" s="493" t="s">
        <v>2591</v>
      </c>
      <c r="Y589" s="494">
        <f>+'404-ENTREGA_INSUMOS PA'!$AP$3</f>
        <v>0</v>
      </c>
    </row>
    <row r="590" spans="1:25" hidden="1" x14ac:dyDescent="0.35">
      <c r="A590" s="493">
        <f>+'404-ENTREGA_INSUMOS PA'!B104</f>
        <v>0</v>
      </c>
      <c r="B590" s="493">
        <f>+'404-ENTREGA_INSUMOS PA'!F104</f>
        <v>0</v>
      </c>
      <c r="C590" s="496" t="e">
        <f>+IFERROR(VLOOKUP('404-ENTREGA_INSUMOS PA'!$AP$6,localidades,2,FALSE),VLOOKUP('404-ENTREGA_INSUMOS PA'!$AP$5,district_codes,2,FALSE))</f>
        <v>#N/A</v>
      </c>
      <c r="D590" s="493">
        <f>+'404-ENTREGA_INSUMOS PA'!$AP$6</f>
        <v>0</v>
      </c>
      <c r="E590" s="494">
        <f>+'404-ENTREGA_INSUMOS PA'!$J$23</f>
        <v>0</v>
      </c>
      <c r="F590" s="495">
        <f>+'404-ENTREGA_INSUMOS PA'!$L$23</f>
        <v>0</v>
      </c>
      <c r="H590" s="494" t="str">
        <f>delivery_events!D$5</f>
        <v>Insumos</v>
      </c>
      <c r="I590" s="494" t="e">
        <f t="shared" si="11"/>
        <v>#N/A</v>
      </c>
      <c r="J590" s="632">
        <f>+'404-ENTREGA_INSUMOS PA'!AP$7</f>
        <v>0</v>
      </c>
      <c r="K590" s="494">
        <f>+'404-ENTREGA_INSUMOS PA'!U104</f>
        <v>0</v>
      </c>
      <c r="L590" s="494">
        <f>+'404-ENTREGA_INSUMOS PA'!W104</f>
        <v>0</v>
      </c>
      <c r="M590" s="495">
        <f>+'404-ENTREGA_INSUMOS PA'!O104</f>
        <v>0</v>
      </c>
      <c r="N590" s="495">
        <f>+'404-ENTREGA_INSUMOS PA'!$T$23</f>
        <v>0</v>
      </c>
      <c r="V590" s="493" t="s">
        <v>2591</v>
      </c>
      <c r="Y590" s="494">
        <f>+'404-ENTREGA_INSUMOS PA'!$AP$3</f>
        <v>0</v>
      </c>
    </row>
    <row r="591" spans="1:25" hidden="1" x14ac:dyDescent="0.35">
      <c r="A591" s="493">
        <f>+'404-ENTREGA_INSUMOS PA'!B105</f>
        <v>0</v>
      </c>
      <c r="B591" s="493">
        <f>+'404-ENTREGA_INSUMOS PA'!F105</f>
        <v>0</v>
      </c>
      <c r="C591" s="496" t="e">
        <f>+IFERROR(VLOOKUP('404-ENTREGA_INSUMOS PA'!$AP$6,localidades,2,FALSE),VLOOKUP('404-ENTREGA_INSUMOS PA'!$AP$5,district_codes,2,FALSE))</f>
        <v>#N/A</v>
      </c>
      <c r="D591" s="493">
        <f>+'404-ENTREGA_INSUMOS PA'!$AP$6</f>
        <v>0</v>
      </c>
      <c r="E591" s="494">
        <f>+'404-ENTREGA_INSUMOS PA'!$J$23</f>
        <v>0</v>
      </c>
      <c r="F591" s="495">
        <f>+'404-ENTREGA_INSUMOS PA'!$L$23</f>
        <v>0</v>
      </c>
      <c r="H591" s="494" t="str">
        <f>delivery_events!D$5</f>
        <v>Insumos</v>
      </c>
      <c r="I591" s="494" t="e">
        <f t="shared" si="11"/>
        <v>#N/A</v>
      </c>
      <c r="J591" s="632">
        <f>+'404-ENTREGA_INSUMOS PA'!AP$7</f>
        <v>0</v>
      </c>
      <c r="K591" s="494">
        <f>+'404-ENTREGA_INSUMOS PA'!U105</f>
        <v>0</v>
      </c>
      <c r="L591" s="494">
        <f>+'404-ENTREGA_INSUMOS PA'!W105</f>
        <v>0</v>
      </c>
      <c r="M591" s="495">
        <f>+'404-ENTREGA_INSUMOS PA'!O105</f>
        <v>0</v>
      </c>
      <c r="N591" s="495">
        <f>+'404-ENTREGA_INSUMOS PA'!$T$23</f>
        <v>0</v>
      </c>
      <c r="V591" s="493" t="s">
        <v>2591</v>
      </c>
      <c r="Y591" s="494">
        <f>+'404-ENTREGA_INSUMOS PA'!$AP$3</f>
        <v>0</v>
      </c>
    </row>
    <row r="592" spans="1:25" hidden="1" x14ac:dyDescent="0.35">
      <c r="A592" s="493">
        <f>+'404-ENTREGA_INSUMOS PA'!B106</f>
        <v>0</v>
      </c>
      <c r="B592" s="493">
        <f>+'404-ENTREGA_INSUMOS PA'!F106</f>
        <v>0</v>
      </c>
      <c r="C592" s="496" t="e">
        <f>+IFERROR(VLOOKUP('404-ENTREGA_INSUMOS PA'!$AP$6,localidades,2,FALSE),VLOOKUP('404-ENTREGA_INSUMOS PA'!$AP$5,district_codes,2,FALSE))</f>
        <v>#N/A</v>
      </c>
      <c r="D592" s="493">
        <f>+'404-ENTREGA_INSUMOS PA'!$AP$6</f>
        <v>0</v>
      </c>
      <c r="E592" s="494">
        <f>+'404-ENTREGA_INSUMOS PA'!$J$23</f>
        <v>0</v>
      </c>
      <c r="F592" s="495">
        <f>+'404-ENTREGA_INSUMOS PA'!$L$23</f>
        <v>0</v>
      </c>
      <c r="H592" s="494" t="str">
        <f>delivery_events!D$5</f>
        <v>Insumos</v>
      </c>
      <c r="I592" s="494" t="e">
        <f t="shared" si="11"/>
        <v>#N/A</v>
      </c>
      <c r="J592" s="632">
        <f>+'404-ENTREGA_INSUMOS PA'!AP$7</f>
        <v>0</v>
      </c>
      <c r="K592" s="494">
        <f>+'404-ENTREGA_INSUMOS PA'!U106</f>
        <v>0</v>
      </c>
      <c r="L592" s="494">
        <f>+'404-ENTREGA_INSUMOS PA'!W106</f>
        <v>0</v>
      </c>
      <c r="M592" s="495">
        <f>+'404-ENTREGA_INSUMOS PA'!O106</f>
        <v>0</v>
      </c>
      <c r="N592" s="495">
        <f>+'404-ENTREGA_INSUMOS PA'!$T$23</f>
        <v>0</v>
      </c>
      <c r="V592" s="493" t="s">
        <v>2591</v>
      </c>
      <c r="Y592" s="494">
        <f>+'404-ENTREGA_INSUMOS PA'!$AP$3</f>
        <v>0</v>
      </c>
    </row>
    <row r="593" spans="1:25" hidden="1" x14ac:dyDescent="0.35">
      <c r="A593" s="493">
        <f>+'404-ENTREGA_INSUMOS PA'!B107</f>
        <v>0</v>
      </c>
      <c r="B593" s="493">
        <f>+'404-ENTREGA_INSUMOS PA'!F107</f>
        <v>0</v>
      </c>
      <c r="C593" s="496" t="e">
        <f>+IFERROR(VLOOKUP('404-ENTREGA_INSUMOS PA'!$AP$6,localidades,2,FALSE),VLOOKUP('404-ENTREGA_INSUMOS PA'!$AP$5,district_codes,2,FALSE))</f>
        <v>#N/A</v>
      </c>
      <c r="D593" s="493">
        <f>+'404-ENTREGA_INSUMOS PA'!$AP$6</f>
        <v>0</v>
      </c>
      <c r="E593" s="494">
        <f>+'404-ENTREGA_INSUMOS PA'!$J$23</f>
        <v>0</v>
      </c>
      <c r="F593" s="495">
        <f>+'404-ENTREGA_INSUMOS PA'!$L$23</f>
        <v>0</v>
      </c>
      <c r="H593" s="494" t="str">
        <f>delivery_events!D$5</f>
        <v>Insumos</v>
      </c>
      <c r="I593" s="494" t="e">
        <f t="shared" si="11"/>
        <v>#N/A</v>
      </c>
      <c r="J593" s="632">
        <f>+'404-ENTREGA_INSUMOS PA'!AP$7</f>
        <v>0</v>
      </c>
      <c r="K593" s="494">
        <f>+'404-ENTREGA_INSUMOS PA'!U107</f>
        <v>0</v>
      </c>
      <c r="L593" s="494">
        <f>+'404-ENTREGA_INSUMOS PA'!W107</f>
        <v>0</v>
      </c>
      <c r="M593" s="495">
        <f>+'404-ENTREGA_INSUMOS PA'!O107</f>
        <v>0</v>
      </c>
      <c r="N593" s="495">
        <f>+'404-ENTREGA_INSUMOS PA'!$T$23</f>
        <v>0</v>
      </c>
      <c r="V593" s="493" t="s">
        <v>2591</v>
      </c>
      <c r="Y593" s="494">
        <f>+'404-ENTREGA_INSUMOS PA'!$AP$3</f>
        <v>0</v>
      </c>
    </row>
    <row r="594" spans="1:25" hidden="1" x14ac:dyDescent="0.35">
      <c r="A594" s="493">
        <f>+'404-ENTREGA_INSUMOS PA'!B108</f>
        <v>0</v>
      </c>
      <c r="B594" s="493">
        <f>+'404-ENTREGA_INSUMOS PA'!F108</f>
        <v>0</v>
      </c>
      <c r="C594" s="496" t="e">
        <f>+IFERROR(VLOOKUP('404-ENTREGA_INSUMOS PA'!$AP$6,localidades,2,FALSE),VLOOKUP('404-ENTREGA_INSUMOS PA'!$AP$5,district_codes,2,FALSE))</f>
        <v>#N/A</v>
      </c>
      <c r="D594" s="493">
        <f>+'404-ENTREGA_INSUMOS PA'!$AP$6</f>
        <v>0</v>
      </c>
      <c r="E594" s="494">
        <f>+'404-ENTREGA_INSUMOS PA'!$J$23</f>
        <v>0</v>
      </c>
      <c r="F594" s="495">
        <f>+'404-ENTREGA_INSUMOS PA'!$L$23</f>
        <v>0</v>
      </c>
      <c r="H594" s="494" t="str">
        <f>delivery_events!D$5</f>
        <v>Insumos</v>
      </c>
      <c r="I594" s="494" t="e">
        <f t="shared" si="11"/>
        <v>#N/A</v>
      </c>
      <c r="J594" s="632">
        <f>+'404-ENTREGA_INSUMOS PA'!AP$7</f>
        <v>0</v>
      </c>
      <c r="K594" s="494">
        <f>+'404-ENTREGA_INSUMOS PA'!U108</f>
        <v>0</v>
      </c>
      <c r="L594" s="494">
        <f>+'404-ENTREGA_INSUMOS PA'!W108</f>
        <v>0</v>
      </c>
      <c r="M594" s="495">
        <f>+'404-ENTREGA_INSUMOS PA'!O108</f>
        <v>0</v>
      </c>
      <c r="N594" s="495">
        <f>+'404-ENTREGA_INSUMOS PA'!$T$23</f>
        <v>0</v>
      </c>
      <c r="V594" s="493" t="s">
        <v>2591</v>
      </c>
      <c r="Y594" s="494">
        <f>+'404-ENTREGA_INSUMOS PA'!$AP$3</f>
        <v>0</v>
      </c>
    </row>
    <row r="595" spans="1:25" hidden="1" x14ac:dyDescent="0.35">
      <c r="A595" s="493">
        <f>+'404-ENTREGA_INSUMOS PA'!B109</f>
        <v>0</v>
      </c>
      <c r="B595" s="493">
        <f>+'404-ENTREGA_INSUMOS PA'!F109</f>
        <v>0</v>
      </c>
      <c r="C595" s="496" t="e">
        <f>+IFERROR(VLOOKUP('404-ENTREGA_INSUMOS PA'!$AP$6,localidades,2,FALSE),VLOOKUP('404-ENTREGA_INSUMOS PA'!$AP$5,district_codes,2,FALSE))</f>
        <v>#N/A</v>
      </c>
      <c r="D595" s="493">
        <f>+'404-ENTREGA_INSUMOS PA'!$AP$6</f>
        <v>0</v>
      </c>
      <c r="E595" s="494">
        <f>+'404-ENTREGA_INSUMOS PA'!$J$23</f>
        <v>0</v>
      </c>
      <c r="F595" s="495">
        <f>+'404-ENTREGA_INSUMOS PA'!$L$23</f>
        <v>0</v>
      </c>
      <c r="H595" s="494" t="str">
        <f>delivery_events!D$5</f>
        <v>Insumos</v>
      </c>
      <c r="I595" s="494" t="e">
        <f t="shared" si="11"/>
        <v>#N/A</v>
      </c>
      <c r="J595" s="632">
        <f>+'404-ENTREGA_INSUMOS PA'!AP$7</f>
        <v>0</v>
      </c>
      <c r="K595" s="494">
        <f>+'404-ENTREGA_INSUMOS PA'!U109</f>
        <v>0</v>
      </c>
      <c r="L595" s="494">
        <f>+'404-ENTREGA_INSUMOS PA'!W109</f>
        <v>0</v>
      </c>
      <c r="M595" s="495">
        <f>+'404-ENTREGA_INSUMOS PA'!O109</f>
        <v>0</v>
      </c>
      <c r="N595" s="495">
        <f>+'404-ENTREGA_INSUMOS PA'!$T$23</f>
        <v>0</v>
      </c>
      <c r="V595" s="493" t="s">
        <v>2591</v>
      </c>
      <c r="Y595" s="494">
        <f>+'404-ENTREGA_INSUMOS PA'!$AP$3</f>
        <v>0</v>
      </c>
    </row>
    <row r="596" spans="1:25" hidden="1" x14ac:dyDescent="0.35">
      <c r="A596" s="493">
        <f>+'404-ENTREGA_INSUMOS PA'!B110</f>
        <v>0</v>
      </c>
      <c r="B596" s="493">
        <f>+'404-ENTREGA_INSUMOS PA'!F110</f>
        <v>0</v>
      </c>
      <c r="C596" s="496" t="e">
        <f>+IFERROR(VLOOKUP('404-ENTREGA_INSUMOS PA'!$AP$6,localidades,2,FALSE),VLOOKUP('404-ENTREGA_INSUMOS PA'!$AP$5,district_codes,2,FALSE))</f>
        <v>#N/A</v>
      </c>
      <c r="D596" s="493">
        <f>+'404-ENTREGA_INSUMOS PA'!$AP$6</f>
        <v>0</v>
      </c>
      <c r="E596" s="494">
        <f>+'404-ENTREGA_INSUMOS PA'!$J$23</f>
        <v>0</v>
      </c>
      <c r="F596" s="495">
        <f>+'404-ENTREGA_INSUMOS PA'!$L$23</f>
        <v>0</v>
      </c>
      <c r="H596" s="494" t="str">
        <f>delivery_events!D$5</f>
        <v>Insumos</v>
      </c>
      <c r="I596" s="494" t="e">
        <f t="shared" si="11"/>
        <v>#N/A</v>
      </c>
      <c r="J596" s="632">
        <f>+'404-ENTREGA_INSUMOS PA'!AP$7</f>
        <v>0</v>
      </c>
      <c r="K596" s="494">
        <f>+'404-ENTREGA_INSUMOS PA'!U110</f>
        <v>0</v>
      </c>
      <c r="L596" s="494">
        <f>+'404-ENTREGA_INSUMOS PA'!W110</f>
        <v>0</v>
      </c>
      <c r="M596" s="495">
        <f>+'404-ENTREGA_INSUMOS PA'!O110</f>
        <v>0</v>
      </c>
      <c r="N596" s="495">
        <f>+'404-ENTREGA_INSUMOS PA'!$T$23</f>
        <v>0</v>
      </c>
      <c r="V596" s="493" t="s">
        <v>2591</v>
      </c>
      <c r="Y596" s="494">
        <f>+'404-ENTREGA_INSUMOS PA'!$AP$3</f>
        <v>0</v>
      </c>
    </row>
    <row r="597" spans="1:25" hidden="1" x14ac:dyDescent="0.35">
      <c r="A597" s="493">
        <f>+'404-ENTREGA_INSUMOS PA'!B111</f>
        <v>0</v>
      </c>
      <c r="B597" s="493">
        <f>+'404-ENTREGA_INSUMOS PA'!F111</f>
        <v>0</v>
      </c>
      <c r="C597" s="496" t="e">
        <f>+IFERROR(VLOOKUP('404-ENTREGA_INSUMOS PA'!$AP$6,localidades,2,FALSE),VLOOKUP('404-ENTREGA_INSUMOS PA'!$AP$5,district_codes,2,FALSE))</f>
        <v>#N/A</v>
      </c>
      <c r="D597" s="493">
        <f>+'404-ENTREGA_INSUMOS PA'!$AP$6</f>
        <v>0</v>
      </c>
      <c r="E597" s="494">
        <f>+'404-ENTREGA_INSUMOS PA'!$J$23</f>
        <v>0</v>
      </c>
      <c r="F597" s="495">
        <f>+'404-ENTREGA_INSUMOS PA'!$L$23</f>
        <v>0</v>
      </c>
      <c r="H597" s="494" t="str">
        <f>delivery_events!D$5</f>
        <v>Insumos</v>
      </c>
      <c r="I597" s="494" t="e">
        <f t="shared" si="11"/>
        <v>#N/A</v>
      </c>
      <c r="J597" s="632">
        <f>+'404-ENTREGA_INSUMOS PA'!AP$7</f>
        <v>0</v>
      </c>
      <c r="K597" s="494">
        <f>+'404-ENTREGA_INSUMOS PA'!U111</f>
        <v>0</v>
      </c>
      <c r="L597" s="494">
        <f>+'404-ENTREGA_INSUMOS PA'!W111</f>
        <v>0</v>
      </c>
      <c r="M597" s="495">
        <f>+'404-ENTREGA_INSUMOS PA'!O111</f>
        <v>0</v>
      </c>
      <c r="N597" s="495">
        <f>+'404-ENTREGA_INSUMOS PA'!$T$23</f>
        <v>0</v>
      </c>
      <c r="V597" s="493" t="s">
        <v>2591</v>
      </c>
      <c r="Y597" s="494">
        <f>+'404-ENTREGA_INSUMOS PA'!$AP$3</f>
        <v>0</v>
      </c>
    </row>
    <row r="598" spans="1:25" hidden="1" x14ac:dyDescent="0.35">
      <c r="A598" s="493">
        <f>+'404-ENTREGA_INSUMOS PA'!B112</f>
        <v>0</v>
      </c>
      <c r="B598" s="493">
        <f>+'404-ENTREGA_INSUMOS PA'!F112</f>
        <v>0</v>
      </c>
      <c r="C598" s="496" t="e">
        <f>+IFERROR(VLOOKUP('404-ENTREGA_INSUMOS PA'!$AP$6,localidades,2,FALSE),VLOOKUP('404-ENTREGA_INSUMOS PA'!$AP$5,district_codes,2,FALSE))</f>
        <v>#N/A</v>
      </c>
      <c r="D598" s="493">
        <f>+'404-ENTREGA_INSUMOS PA'!$AP$6</f>
        <v>0</v>
      </c>
      <c r="E598" s="494">
        <f>+'404-ENTREGA_INSUMOS PA'!$J$23</f>
        <v>0</v>
      </c>
      <c r="F598" s="495">
        <f>+'404-ENTREGA_INSUMOS PA'!$L$23</f>
        <v>0</v>
      </c>
      <c r="H598" s="494" t="str">
        <f>delivery_events!D$5</f>
        <v>Insumos</v>
      </c>
      <c r="I598" s="494" t="e">
        <f t="shared" si="11"/>
        <v>#N/A</v>
      </c>
      <c r="J598" s="632">
        <f>+'404-ENTREGA_INSUMOS PA'!AP$7</f>
        <v>0</v>
      </c>
      <c r="K598" s="494">
        <f>+'404-ENTREGA_INSUMOS PA'!U112</f>
        <v>0</v>
      </c>
      <c r="L598" s="494">
        <f>+'404-ENTREGA_INSUMOS PA'!W112</f>
        <v>0</v>
      </c>
      <c r="M598" s="495">
        <f>+'404-ENTREGA_INSUMOS PA'!O112</f>
        <v>0</v>
      </c>
      <c r="N598" s="495">
        <f>+'404-ENTREGA_INSUMOS PA'!$T$23</f>
        <v>0</v>
      </c>
      <c r="V598" s="493" t="s">
        <v>2591</v>
      </c>
      <c r="Y598" s="494">
        <f>+'404-ENTREGA_INSUMOS PA'!$AP$3</f>
        <v>0</v>
      </c>
    </row>
    <row r="599" spans="1:25" hidden="1" x14ac:dyDescent="0.35">
      <c r="A599" s="493">
        <f>+'404-ENTREGA_INSUMOS PA'!B113</f>
        <v>0</v>
      </c>
      <c r="B599" s="493">
        <f>+'404-ENTREGA_INSUMOS PA'!F113</f>
        <v>0</v>
      </c>
      <c r="C599" s="496" t="e">
        <f>+IFERROR(VLOOKUP('404-ENTREGA_INSUMOS PA'!$AP$6,localidades,2,FALSE),VLOOKUP('404-ENTREGA_INSUMOS PA'!$AP$5,district_codes,2,FALSE))</f>
        <v>#N/A</v>
      </c>
      <c r="D599" s="493">
        <f>+'404-ENTREGA_INSUMOS PA'!$AP$6</f>
        <v>0</v>
      </c>
      <c r="E599" s="494">
        <f>+'404-ENTREGA_INSUMOS PA'!$J$23</f>
        <v>0</v>
      </c>
      <c r="F599" s="495">
        <f>+'404-ENTREGA_INSUMOS PA'!$L$23</f>
        <v>0</v>
      </c>
      <c r="H599" s="494" t="str">
        <f>delivery_events!D$5</f>
        <v>Insumos</v>
      </c>
      <c r="I599" s="494" t="e">
        <f t="shared" si="11"/>
        <v>#N/A</v>
      </c>
      <c r="J599" s="632">
        <f>+'404-ENTREGA_INSUMOS PA'!AP$7</f>
        <v>0</v>
      </c>
      <c r="K599" s="494">
        <f>+'404-ENTREGA_INSUMOS PA'!U113</f>
        <v>0</v>
      </c>
      <c r="L599" s="494">
        <f>+'404-ENTREGA_INSUMOS PA'!W113</f>
        <v>0</v>
      </c>
      <c r="M599" s="495">
        <f>+'404-ENTREGA_INSUMOS PA'!O113</f>
        <v>0</v>
      </c>
      <c r="N599" s="495">
        <f>+'404-ENTREGA_INSUMOS PA'!$T$23</f>
        <v>0</v>
      </c>
      <c r="V599" s="493" t="s">
        <v>2591</v>
      </c>
      <c r="Y599" s="494">
        <f>+'404-ENTREGA_INSUMOS PA'!$AP$3</f>
        <v>0</v>
      </c>
    </row>
    <row r="600" spans="1:25" hidden="1" x14ac:dyDescent="0.35">
      <c r="A600" s="493">
        <f>+'404-ENTREGA_INSUMOS PA'!B114</f>
        <v>0</v>
      </c>
      <c r="B600" s="493">
        <f>+'404-ENTREGA_INSUMOS PA'!F114</f>
        <v>0</v>
      </c>
      <c r="C600" s="496" t="e">
        <f>+IFERROR(VLOOKUP('404-ENTREGA_INSUMOS PA'!$AP$6,localidades,2,FALSE),VLOOKUP('404-ENTREGA_INSUMOS PA'!$AP$5,district_codes,2,FALSE))</f>
        <v>#N/A</v>
      </c>
      <c r="D600" s="493">
        <f>+'404-ENTREGA_INSUMOS PA'!$AP$6</f>
        <v>0</v>
      </c>
      <c r="E600" s="494">
        <f>+'404-ENTREGA_INSUMOS PA'!$J$23</f>
        <v>0</v>
      </c>
      <c r="F600" s="495">
        <f>+'404-ENTREGA_INSUMOS PA'!$L$23</f>
        <v>0</v>
      </c>
      <c r="H600" s="494" t="str">
        <f>delivery_events!D$5</f>
        <v>Insumos</v>
      </c>
      <c r="I600" s="494" t="e">
        <f t="shared" si="11"/>
        <v>#N/A</v>
      </c>
      <c r="J600" s="632">
        <f>+'404-ENTREGA_INSUMOS PA'!AP$7</f>
        <v>0</v>
      </c>
      <c r="K600" s="494">
        <f>+'404-ENTREGA_INSUMOS PA'!U114</f>
        <v>0</v>
      </c>
      <c r="L600" s="494">
        <f>+'404-ENTREGA_INSUMOS PA'!W114</f>
        <v>0</v>
      </c>
      <c r="M600" s="495">
        <f>+'404-ENTREGA_INSUMOS PA'!O114</f>
        <v>0</v>
      </c>
      <c r="N600" s="495">
        <f>+'404-ENTREGA_INSUMOS PA'!$T$23</f>
        <v>0</v>
      </c>
      <c r="V600" s="493" t="s">
        <v>2591</v>
      </c>
      <c r="Y600" s="494">
        <f>+'404-ENTREGA_INSUMOS PA'!$AP$3</f>
        <v>0</v>
      </c>
    </row>
    <row r="601" spans="1:25" hidden="1" x14ac:dyDescent="0.35">
      <c r="A601" s="493">
        <f>+'404-ENTREGA_INSUMOS PA'!B115</f>
        <v>0</v>
      </c>
      <c r="B601" s="493">
        <f>+'404-ENTREGA_INSUMOS PA'!F115</f>
        <v>0</v>
      </c>
      <c r="C601" s="496" t="e">
        <f>+IFERROR(VLOOKUP('404-ENTREGA_INSUMOS PA'!$AP$6,localidades,2,FALSE),VLOOKUP('404-ENTREGA_INSUMOS PA'!$AP$5,district_codes,2,FALSE))</f>
        <v>#N/A</v>
      </c>
      <c r="D601" s="493">
        <f>+'404-ENTREGA_INSUMOS PA'!$AP$6</f>
        <v>0</v>
      </c>
      <c r="E601" s="494">
        <f>+'404-ENTREGA_INSUMOS PA'!$J$23</f>
        <v>0</v>
      </c>
      <c r="F601" s="495">
        <f>+'404-ENTREGA_INSUMOS PA'!$L$23</f>
        <v>0</v>
      </c>
      <c r="H601" s="494" t="str">
        <f>delivery_events!D$5</f>
        <v>Insumos</v>
      </c>
      <c r="I601" s="494" t="e">
        <f t="shared" si="11"/>
        <v>#N/A</v>
      </c>
      <c r="J601" s="632">
        <f>+'404-ENTREGA_INSUMOS PA'!AP$7</f>
        <v>0</v>
      </c>
      <c r="K601" s="494">
        <f>+'404-ENTREGA_INSUMOS PA'!U115</f>
        <v>0</v>
      </c>
      <c r="L601" s="494">
        <f>+'404-ENTREGA_INSUMOS PA'!W115</f>
        <v>0</v>
      </c>
      <c r="M601" s="495">
        <f>+'404-ENTREGA_INSUMOS PA'!O115</f>
        <v>0</v>
      </c>
      <c r="N601" s="495">
        <f>+'404-ENTREGA_INSUMOS PA'!$T$23</f>
        <v>0</v>
      </c>
      <c r="V601" s="493" t="s">
        <v>2591</v>
      </c>
      <c r="Y601" s="494">
        <f>+'404-ENTREGA_INSUMOS PA'!$AP$3</f>
        <v>0</v>
      </c>
    </row>
    <row r="602" spans="1:25" hidden="1" x14ac:dyDescent="0.35">
      <c r="A602" s="493">
        <f>+'404-ENTREGA_INSUMOS PA'!B116</f>
        <v>0</v>
      </c>
      <c r="B602" s="493">
        <f>+'404-ENTREGA_INSUMOS PA'!F116</f>
        <v>0</v>
      </c>
      <c r="C602" s="496" t="e">
        <f>+IFERROR(VLOOKUP('404-ENTREGA_INSUMOS PA'!$AP$6,localidades,2,FALSE),VLOOKUP('404-ENTREGA_INSUMOS PA'!$AP$5,district_codes,2,FALSE))</f>
        <v>#N/A</v>
      </c>
      <c r="D602" s="493">
        <f>+'404-ENTREGA_INSUMOS PA'!$AP$6</f>
        <v>0</v>
      </c>
      <c r="E602" s="494">
        <f>+'404-ENTREGA_INSUMOS PA'!$J$23</f>
        <v>0</v>
      </c>
      <c r="F602" s="495">
        <f>+'404-ENTREGA_INSUMOS PA'!$L$23</f>
        <v>0</v>
      </c>
      <c r="H602" s="494" t="str">
        <f>delivery_events!D$5</f>
        <v>Insumos</v>
      </c>
      <c r="I602" s="494" t="e">
        <f t="shared" si="11"/>
        <v>#N/A</v>
      </c>
      <c r="J602" s="632">
        <f>+'404-ENTREGA_INSUMOS PA'!AP$7</f>
        <v>0</v>
      </c>
      <c r="K602" s="494">
        <f>+'404-ENTREGA_INSUMOS PA'!U116</f>
        <v>0</v>
      </c>
      <c r="L602" s="494">
        <f>+'404-ENTREGA_INSUMOS PA'!W116</f>
        <v>0</v>
      </c>
      <c r="M602" s="495">
        <f>+'404-ENTREGA_INSUMOS PA'!O116</f>
        <v>0</v>
      </c>
      <c r="N602" s="495">
        <f>+'404-ENTREGA_INSUMOS PA'!$T$23</f>
        <v>0</v>
      </c>
      <c r="V602" s="493" t="s">
        <v>2591</v>
      </c>
      <c r="Y602" s="494">
        <f>+'404-ENTREGA_INSUMOS PA'!$AP$3</f>
        <v>0</v>
      </c>
    </row>
    <row r="603" spans="1:25" hidden="1" x14ac:dyDescent="0.35">
      <c r="A603" s="493">
        <f>+'404-ENTREGA_INSUMOS PA'!B117</f>
        <v>0</v>
      </c>
      <c r="B603" s="493">
        <f>+'404-ENTREGA_INSUMOS PA'!F117</f>
        <v>0</v>
      </c>
      <c r="C603" s="496" t="e">
        <f>+IFERROR(VLOOKUP('404-ENTREGA_INSUMOS PA'!$AP$6,localidades,2,FALSE),VLOOKUP('404-ENTREGA_INSUMOS PA'!$AP$5,district_codes,2,FALSE))</f>
        <v>#N/A</v>
      </c>
      <c r="D603" s="493">
        <f>+'404-ENTREGA_INSUMOS PA'!$AP$6</f>
        <v>0</v>
      </c>
      <c r="E603" s="494">
        <f>+'404-ENTREGA_INSUMOS PA'!$J$23</f>
        <v>0</v>
      </c>
      <c r="F603" s="495">
        <f>+'404-ENTREGA_INSUMOS PA'!$L$23</f>
        <v>0</v>
      </c>
      <c r="H603" s="494" t="str">
        <f>delivery_events!D$5</f>
        <v>Insumos</v>
      </c>
      <c r="I603" s="494" t="e">
        <f t="shared" si="11"/>
        <v>#N/A</v>
      </c>
      <c r="J603" s="632">
        <f>+'404-ENTREGA_INSUMOS PA'!AP$7</f>
        <v>0</v>
      </c>
      <c r="K603" s="494">
        <f>+'404-ENTREGA_INSUMOS PA'!U117</f>
        <v>0</v>
      </c>
      <c r="L603" s="494">
        <f>+'404-ENTREGA_INSUMOS PA'!W117</f>
        <v>0</v>
      </c>
      <c r="M603" s="495">
        <f>+'404-ENTREGA_INSUMOS PA'!O117</f>
        <v>0</v>
      </c>
      <c r="N603" s="495">
        <f>+'404-ENTREGA_INSUMOS PA'!$T$23</f>
        <v>0</v>
      </c>
      <c r="V603" s="493" t="s">
        <v>2591</v>
      </c>
      <c r="Y603" s="494">
        <f>+'404-ENTREGA_INSUMOS PA'!$AP$3</f>
        <v>0</v>
      </c>
    </row>
    <row r="604" spans="1:25" hidden="1" x14ac:dyDescent="0.35">
      <c r="A604" s="493">
        <f>+'404-ENTREGA_INSUMOS PA'!B118</f>
        <v>0</v>
      </c>
      <c r="B604" s="493">
        <f>+'404-ENTREGA_INSUMOS PA'!F118</f>
        <v>0</v>
      </c>
      <c r="C604" s="496" t="e">
        <f>+IFERROR(VLOOKUP('404-ENTREGA_INSUMOS PA'!$AP$6,localidades,2,FALSE),VLOOKUP('404-ENTREGA_INSUMOS PA'!$AP$5,district_codes,2,FALSE))</f>
        <v>#N/A</v>
      </c>
      <c r="D604" s="493">
        <f>+'404-ENTREGA_INSUMOS PA'!$AP$6</f>
        <v>0</v>
      </c>
      <c r="E604" s="494">
        <f>+'404-ENTREGA_INSUMOS PA'!$J$23</f>
        <v>0</v>
      </c>
      <c r="F604" s="495">
        <f>+'404-ENTREGA_INSUMOS PA'!$L$23</f>
        <v>0</v>
      </c>
      <c r="H604" s="494" t="str">
        <f>delivery_events!D$5</f>
        <v>Insumos</v>
      </c>
      <c r="I604" s="494" t="e">
        <f t="shared" si="11"/>
        <v>#N/A</v>
      </c>
      <c r="J604" s="632">
        <f>+'404-ENTREGA_INSUMOS PA'!AP$7</f>
        <v>0</v>
      </c>
      <c r="K604" s="494">
        <f>+'404-ENTREGA_INSUMOS PA'!U118</f>
        <v>0</v>
      </c>
      <c r="L604" s="494">
        <f>+'404-ENTREGA_INSUMOS PA'!W118</f>
        <v>0</v>
      </c>
      <c r="M604" s="495">
        <f>+'404-ENTREGA_INSUMOS PA'!O118</f>
        <v>0</v>
      </c>
      <c r="N604" s="495">
        <f>+'404-ENTREGA_INSUMOS PA'!$T$23</f>
        <v>0</v>
      </c>
      <c r="V604" s="493" t="s">
        <v>2591</v>
      </c>
      <c r="Y604" s="494">
        <f>+'404-ENTREGA_INSUMOS PA'!$AP$3</f>
        <v>0</v>
      </c>
    </row>
    <row r="605" spans="1:25" hidden="1" x14ac:dyDescent="0.35">
      <c r="A605" s="493">
        <f>+'404-ENTREGA_INSUMOS PA'!B119</f>
        <v>0</v>
      </c>
      <c r="B605" s="493">
        <f>+'404-ENTREGA_INSUMOS PA'!F119</f>
        <v>0</v>
      </c>
      <c r="C605" s="496" t="e">
        <f>+IFERROR(VLOOKUP('404-ENTREGA_INSUMOS PA'!$AP$6,localidades,2,FALSE),VLOOKUP('404-ENTREGA_INSUMOS PA'!$AP$5,district_codes,2,FALSE))</f>
        <v>#N/A</v>
      </c>
      <c r="D605" s="493">
        <f>+'404-ENTREGA_INSUMOS PA'!$AP$6</f>
        <v>0</v>
      </c>
      <c r="E605" s="494">
        <f>+'404-ENTREGA_INSUMOS PA'!$J$23</f>
        <v>0</v>
      </c>
      <c r="F605" s="495">
        <f>+'404-ENTREGA_INSUMOS PA'!$L$23</f>
        <v>0</v>
      </c>
      <c r="H605" s="494" t="str">
        <f>delivery_events!D$5</f>
        <v>Insumos</v>
      </c>
      <c r="I605" s="494" t="e">
        <f t="shared" si="11"/>
        <v>#N/A</v>
      </c>
      <c r="J605" s="632">
        <f>+'404-ENTREGA_INSUMOS PA'!AP$7</f>
        <v>0</v>
      </c>
      <c r="K605" s="494">
        <f>+'404-ENTREGA_INSUMOS PA'!U119</f>
        <v>0</v>
      </c>
      <c r="L605" s="494">
        <f>+'404-ENTREGA_INSUMOS PA'!W119</f>
        <v>0</v>
      </c>
      <c r="M605" s="495">
        <f>+'404-ENTREGA_INSUMOS PA'!O119</f>
        <v>0</v>
      </c>
      <c r="N605" s="495">
        <f>+'404-ENTREGA_INSUMOS PA'!$T$23</f>
        <v>0</v>
      </c>
      <c r="V605" s="493" t="s">
        <v>2591</v>
      </c>
      <c r="Y605" s="494">
        <f>+'404-ENTREGA_INSUMOS PA'!$AP$3</f>
        <v>0</v>
      </c>
    </row>
    <row r="606" spans="1:25" hidden="1" x14ac:dyDescent="0.35">
      <c r="A606" s="493">
        <f>+'404-ENTREGA_INSUMOS PA'!B120</f>
        <v>0</v>
      </c>
      <c r="B606" s="493">
        <f>+'404-ENTREGA_INSUMOS PA'!F120</f>
        <v>0</v>
      </c>
      <c r="C606" s="496" t="e">
        <f>+IFERROR(VLOOKUP('404-ENTREGA_INSUMOS PA'!$AP$6,localidades,2,FALSE),VLOOKUP('404-ENTREGA_INSUMOS PA'!$AP$5,district_codes,2,FALSE))</f>
        <v>#N/A</v>
      </c>
      <c r="D606" s="493">
        <f>+'404-ENTREGA_INSUMOS PA'!$AP$6</f>
        <v>0</v>
      </c>
      <c r="E606" s="494">
        <f>+'404-ENTREGA_INSUMOS PA'!$J$23</f>
        <v>0</v>
      </c>
      <c r="F606" s="495">
        <f>+'404-ENTREGA_INSUMOS PA'!$L$23</f>
        <v>0</v>
      </c>
      <c r="H606" s="494" t="str">
        <f>delivery_events!D$5</f>
        <v>Insumos</v>
      </c>
      <c r="I606" s="494" t="e">
        <f t="shared" si="11"/>
        <v>#N/A</v>
      </c>
      <c r="J606" s="632">
        <f>+'404-ENTREGA_INSUMOS PA'!AP$7</f>
        <v>0</v>
      </c>
      <c r="K606" s="494">
        <f>+'404-ENTREGA_INSUMOS PA'!U120</f>
        <v>0</v>
      </c>
      <c r="L606" s="494">
        <f>+'404-ENTREGA_INSUMOS PA'!W120</f>
        <v>0</v>
      </c>
      <c r="M606" s="495">
        <f>+'404-ENTREGA_INSUMOS PA'!O120</f>
        <v>0</v>
      </c>
      <c r="N606" s="495">
        <f>+'404-ENTREGA_INSUMOS PA'!$T$23</f>
        <v>0</v>
      </c>
      <c r="V606" s="493" t="s">
        <v>2591</v>
      </c>
      <c r="Y606" s="494">
        <f>+'404-ENTREGA_INSUMOS PA'!$AP$3</f>
        <v>0</v>
      </c>
    </row>
    <row r="607" spans="1:25" hidden="1" x14ac:dyDescent="0.35">
      <c r="A607" s="493">
        <f>+'404-ENTREGA_INSUMOS PA'!B121</f>
        <v>0</v>
      </c>
      <c r="B607" s="493">
        <f>+'404-ENTREGA_INSUMOS PA'!F121</f>
        <v>0</v>
      </c>
      <c r="C607" s="496" t="e">
        <f>+IFERROR(VLOOKUP('404-ENTREGA_INSUMOS PA'!$AP$6,localidades,2,FALSE),VLOOKUP('404-ENTREGA_INSUMOS PA'!$AP$5,district_codes,2,FALSE))</f>
        <v>#N/A</v>
      </c>
      <c r="D607" s="493">
        <f>+'404-ENTREGA_INSUMOS PA'!$AP$6</f>
        <v>0</v>
      </c>
      <c r="E607" s="494">
        <f>+'404-ENTREGA_INSUMOS PA'!$J$23</f>
        <v>0</v>
      </c>
      <c r="F607" s="495">
        <f>+'404-ENTREGA_INSUMOS PA'!$L$23</f>
        <v>0</v>
      </c>
      <c r="H607" s="494" t="str">
        <f>delivery_events!D$5</f>
        <v>Insumos</v>
      </c>
      <c r="I607" s="494" t="e">
        <f t="shared" si="11"/>
        <v>#N/A</v>
      </c>
      <c r="J607" s="632">
        <f>+'404-ENTREGA_INSUMOS PA'!AP$7</f>
        <v>0</v>
      </c>
      <c r="K607" s="494">
        <f>+'404-ENTREGA_INSUMOS PA'!U121</f>
        <v>0</v>
      </c>
      <c r="L607" s="494">
        <f>+'404-ENTREGA_INSUMOS PA'!W121</f>
        <v>0</v>
      </c>
      <c r="M607" s="495">
        <f>+'404-ENTREGA_INSUMOS PA'!O121</f>
        <v>0</v>
      </c>
      <c r="N607" s="495">
        <f>+'404-ENTREGA_INSUMOS PA'!$T$23</f>
        <v>0</v>
      </c>
      <c r="V607" s="493" t="s">
        <v>2591</v>
      </c>
      <c r="Y607" s="494">
        <f>+'404-ENTREGA_INSUMOS PA'!$AP$3</f>
        <v>0</v>
      </c>
    </row>
    <row r="608" spans="1:25" hidden="1" x14ac:dyDescent="0.35">
      <c r="A608" s="493">
        <f>+'404-ENTREGA_INSUMOS PA'!B122</f>
        <v>0</v>
      </c>
      <c r="B608" s="493">
        <f>+'404-ENTREGA_INSUMOS PA'!F122</f>
        <v>0</v>
      </c>
      <c r="C608" s="496" t="e">
        <f>+IFERROR(VLOOKUP('404-ENTREGA_INSUMOS PA'!$AP$6,localidades,2,FALSE),VLOOKUP('404-ENTREGA_INSUMOS PA'!$AP$5,district_codes,2,FALSE))</f>
        <v>#N/A</v>
      </c>
      <c r="D608" s="493">
        <f>+'404-ENTREGA_INSUMOS PA'!$AP$6</f>
        <v>0</v>
      </c>
      <c r="E608" s="494">
        <f>+'404-ENTREGA_INSUMOS PA'!$J$23</f>
        <v>0</v>
      </c>
      <c r="F608" s="495">
        <f>+'404-ENTREGA_INSUMOS PA'!$L$23</f>
        <v>0</v>
      </c>
      <c r="H608" s="494" t="str">
        <f>delivery_events!D$5</f>
        <v>Insumos</v>
      </c>
      <c r="I608" s="494" t="e">
        <f t="shared" si="11"/>
        <v>#N/A</v>
      </c>
      <c r="J608" s="632">
        <f>+'404-ENTREGA_INSUMOS PA'!AP$7</f>
        <v>0</v>
      </c>
      <c r="K608" s="494">
        <f>+'404-ENTREGA_INSUMOS PA'!U122</f>
        <v>0</v>
      </c>
      <c r="L608" s="494">
        <f>+'404-ENTREGA_INSUMOS PA'!W122</f>
        <v>0</v>
      </c>
      <c r="M608" s="495">
        <f>+'404-ENTREGA_INSUMOS PA'!O122</f>
        <v>0</v>
      </c>
      <c r="N608" s="495">
        <f>+'404-ENTREGA_INSUMOS PA'!$T$23</f>
        <v>0</v>
      </c>
      <c r="V608" s="493" t="s">
        <v>2591</v>
      </c>
      <c r="Y608" s="494">
        <f>+'404-ENTREGA_INSUMOS PA'!$AP$3</f>
        <v>0</v>
      </c>
    </row>
    <row r="609" spans="1:25" hidden="1" x14ac:dyDescent="0.35">
      <c r="A609" s="493">
        <f>+'404-ENTREGA_INSUMOS PA'!B123</f>
        <v>0</v>
      </c>
      <c r="B609" s="493">
        <f>+'404-ENTREGA_INSUMOS PA'!F123</f>
        <v>0</v>
      </c>
      <c r="C609" s="496" t="e">
        <f>+IFERROR(VLOOKUP('404-ENTREGA_INSUMOS PA'!$AP$6,localidades,2,FALSE),VLOOKUP('404-ENTREGA_INSUMOS PA'!$AP$5,district_codes,2,FALSE))</f>
        <v>#N/A</v>
      </c>
      <c r="D609" s="493">
        <f>+'404-ENTREGA_INSUMOS PA'!$AP$6</f>
        <v>0</v>
      </c>
      <c r="E609" s="494">
        <f>+'404-ENTREGA_INSUMOS PA'!$J$23</f>
        <v>0</v>
      </c>
      <c r="F609" s="495">
        <f>+'404-ENTREGA_INSUMOS PA'!$L$23</f>
        <v>0</v>
      </c>
      <c r="H609" s="494" t="str">
        <f>delivery_events!D$5</f>
        <v>Insumos</v>
      </c>
      <c r="I609" s="494" t="e">
        <f t="shared" si="11"/>
        <v>#N/A</v>
      </c>
      <c r="J609" s="632">
        <f>+'404-ENTREGA_INSUMOS PA'!AP$7</f>
        <v>0</v>
      </c>
      <c r="K609" s="494">
        <f>+'404-ENTREGA_INSUMOS PA'!U123</f>
        <v>0</v>
      </c>
      <c r="L609" s="494">
        <f>+'404-ENTREGA_INSUMOS PA'!W123</f>
        <v>0</v>
      </c>
      <c r="M609" s="495">
        <f>+'404-ENTREGA_INSUMOS PA'!O123</f>
        <v>0</v>
      </c>
      <c r="N609" s="495">
        <f>+'404-ENTREGA_INSUMOS PA'!$T$23</f>
        <v>0</v>
      </c>
      <c r="V609" s="493" t="s">
        <v>2591</v>
      </c>
      <c r="Y609" s="494">
        <f>+'404-ENTREGA_INSUMOS PA'!$AP$3</f>
        <v>0</v>
      </c>
    </row>
    <row r="610" spans="1:25" hidden="1" x14ac:dyDescent="0.35">
      <c r="A610" s="493">
        <f>+'404-ENTREGA_INSUMOS PA'!B124</f>
        <v>0</v>
      </c>
      <c r="B610" s="493">
        <f>+'404-ENTREGA_INSUMOS PA'!F124</f>
        <v>0</v>
      </c>
      <c r="C610" s="496" t="e">
        <f>+IFERROR(VLOOKUP('404-ENTREGA_INSUMOS PA'!$AP$6,localidades,2,FALSE),VLOOKUP('404-ENTREGA_INSUMOS PA'!$AP$5,district_codes,2,FALSE))</f>
        <v>#N/A</v>
      </c>
      <c r="D610" s="493">
        <f>+'404-ENTREGA_INSUMOS PA'!$AP$6</f>
        <v>0</v>
      </c>
      <c r="E610" s="494">
        <f>+'404-ENTREGA_INSUMOS PA'!$J$23</f>
        <v>0</v>
      </c>
      <c r="F610" s="495">
        <f>+'404-ENTREGA_INSUMOS PA'!$L$23</f>
        <v>0</v>
      </c>
      <c r="H610" s="494" t="str">
        <f>delivery_events!D$5</f>
        <v>Insumos</v>
      </c>
      <c r="I610" s="494" t="e">
        <f t="shared" si="11"/>
        <v>#N/A</v>
      </c>
      <c r="J610" s="632">
        <f>+'404-ENTREGA_INSUMOS PA'!AP$7</f>
        <v>0</v>
      </c>
      <c r="K610" s="494">
        <f>+'404-ENTREGA_INSUMOS PA'!U124</f>
        <v>0</v>
      </c>
      <c r="L610" s="494">
        <f>+'404-ENTREGA_INSUMOS PA'!W124</f>
        <v>0</v>
      </c>
      <c r="M610" s="495">
        <f>+'404-ENTREGA_INSUMOS PA'!O124</f>
        <v>0</v>
      </c>
      <c r="N610" s="495">
        <f>+'404-ENTREGA_INSUMOS PA'!$T$23</f>
        <v>0</v>
      </c>
      <c r="V610" s="493" t="s">
        <v>2591</v>
      </c>
      <c r="Y610" s="494">
        <f>+'404-ENTREGA_INSUMOS PA'!$AP$3</f>
        <v>0</v>
      </c>
    </row>
    <row r="611" spans="1:25" hidden="1" x14ac:dyDescent="0.35">
      <c r="A611" s="493">
        <f>+'404-ENTREGA_INSUMOS PA'!B125</f>
        <v>0</v>
      </c>
      <c r="B611" s="493">
        <f>+'404-ENTREGA_INSUMOS PA'!F125</f>
        <v>0</v>
      </c>
      <c r="C611" s="496" t="e">
        <f>+IFERROR(VLOOKUP('404-ENTREGA_INSUMOS PA'!$AP$6,localidades,2,FALSE),VLOOKUP('404-ENTREGA_INSUMOS PA'!$AP$5,district_codes,2,FALSE))</f>
        <v>#N/A</v>
      </c>
      <c r="D611" s="493">
        <f>+'404-ENTREGA_INSUMOS PA'!$AP$6</f>
        <v>0</v>
      </c>
      <c r="E611" s="494">
        <f>+'404-ENTREGA_INSUMOS PA'!$J$23</f>
        <v>0</v>
      </c>
      <c r="F611" s="495">
        <f>+'404-ENTREGA_INSUMOS PA'!$L$23</f>
        <v>0</v>
      </c>
      <c r="H611" s="494" t="str">
        <f>delivery_events!D$5</f>
        <v>Insumos</v>
      </c>
      <c r="I611" s="494" t="e">
        <f t="shared" si="11"/>
        <v>#N/A</v>
      </c>
      <c r="J611" s="632">
        <f>+'404-ENTREGA_INSUMOS PA'!AP$7</f>
        <v>0</v>
      </c>
      <c r="K611" s="494">
        <f>+'404-ENTREGA_INSUMOS PA'!U125</f>
        <v>0</v>
      </c>
      <c r="L611" s="494">
        <f>+'404-ENTREGA_INSUMOS PA'!W125</f>
        <v>0</v>
      </c>
      <c r="M611" s="495">
        <f>+'404-ENTREGA_INSUMOS PA'!O125</f>
        <v>0</v>
      </c>
      <c r="N611" s="495">
        <f>+'404-ENTREGA_INSUMOS PA'!$T$23</f>
        <v>0</v>
      </c>
      <c r="V611" s="493" t="s">
        <v>2591</v>
      </c>
      <c r="Y611" s="494">
        <f>+'404-ENTREGA_INSUMOS PA'!$AP$3</f>
        <v>0</v>
      </c>
    </row>
    <row r="612" spans="1:25" hidden="1" x14ac:dyDescent="0.35">
      <c r="A612" s="493">
        <f>+'404-ENTREGA_INSUMOS PA'!B126</f>
        <v>0</v>
      </c>
      <c r="B612" s="493">
        <f>+'404-ENTREGA_INSUMOS PA'!F126</f>
        <v>0</v>
      </c>
      <c r="C612" s="496" t="e">
        <f>+IFERROR(VLOOKUP('404-ENTREGA_INSUMOS PA'!$AP$6,localidades,2,FALSE),VLOOKUP('404-ENTREGA_INSUMOS PA'!$AP$5,district_codes,2,FALSE))</f>
        <v>#N/A</v>
      </c>
      <c r="D612" s="493">
        <f>+'404-ENTREGA_INSUMOS PA'!$AP$6</f>
        <v>0</v>
      </c>
      <c r="E612" s="494">
        <f>+'404-ENTREGA_INSUMOS PA'!$J$23</f>
        <v>0</v>
      </c>
      <c r="F612" s="495">
        <f>+'404-ENTREGA_INSUMOS PA'!$L$23</f>
        <v>0</v>
      </c>
      <c r="H612" s="494" t="str">
        <f>delivery_events!D$5</f>
        <v>Insumos</v>
      </c>
      <c r="I612" s="494" t="e">
        <f t="shared" si="11"/>
        <v>#N/A</v>
      </c>
      <c r="J612" s="632">
        <f>+'404-ENTREGA_INSUMOS PA'!AP$7</f>
        <v>0</v>
      </c>
      <c r="K612" s="494">
        <f>+'404-ENTREGA_INSUMOS PA'!U126</f>
        <v>0</v>
      </c>
      <c r="L612" s="494">
        <f>+'404-ENTREGA_INSUMOS PA'!W126</f>
        <v>0</v>
      </c>
      <c r="M612" s="495">
        <f>+'404-ENTREGA_INSUMOS PA'!O126</f>
        <v>0</v>
      </c>
      <c r="N612" s="495">
        <f>+'404-ENTREGA_INSUMOS PA'!$T$23</f>
        <v>0</v>
      </c>
      <c r="V612" s="493" t="s">
        <v>2591</v>
      </c>
      <c r="Y612" s="494">
        <f>+'404-ENTREGA_INSUMOS PA'!$AP$3</f>
        <v>0</v>
      </c>
    </row>
    <row r="613" spans="1:25" hidden="1" x14ac:dyDescent="0.35">
      <c r="A613" s="493">
        <f>+'404-ENTREGA_INSUMOS PA'!B127</f>
        <v>0</v>
      </c>
      <c r="B613" s="493">
        <f>+'404-ENTREGA_INSUMOS PA'!F127</f>
        <v>0</v>
      </c>
      <c r="C613" s="496" t="e">
        <f>+IFERROR(VLOOKUP('404-ENTREGA_INSUMOS PA'!$AP$6,localidades,2,FALSE),VLOOKUP('404-ENTREGA_INSUMOS PA'!$AP$5,district_codes,2,FALSE))</f>
        <v>#N/A</v>
      </c>
      <c r="D613" s="493">
        <f>+'404-ENTREGA_INSUMOS PA'!$AP$6</f>
        <v>0</v>
      </c>
      <c r="E613" s="494">
        <f>+'404-ENTREGA_INSUMOS PA'!$J$23</f>
        <v>0</v>
      </c>
      <c r="F613" s="495">
        <f>+'404-ENTREGA_INSUMOS PA'!$L$23</f>
        <v>0</v>
      </c>
      <c r="H613" s="494" t="str">
        <f>delivery_events!D$5</f>
        <v>Insumos</v>
      </c>
      <c r="I613" s="494" t="e">
        <f t="shared" si="11"/>
        <v>#N/A</v>
      </c>
      <c r="J613" s="632">
        <f>+'404-ENTREGA_INSUMOS PA'!AP$7</f>
        <v>0</v>
      </c>
      <c r="K613" s="494">
        <f>+'404-ENTREGA_INSUMOS PA'!U127</f>
        <v>0</v>
      </c>
      <c r="L613" s="494">
        <f>+'404-ENTREGA_INSUMOS PA'!W127</f>
        <v>0</v>
      </c>
      <c r="M613" s="495">
        <f>+'404-ENTREGA_INSUMOS PA'!O127</f>
        <v>0</v>
      </c>
      <c r="N613" s="495">
        <f>+'404-ENTREGA_INSUMOS PA'!$T$23</f>
        <v>0</v>
      </c>
      <c r="V613" s="493" t="s">
        <v>2591</v>
      </c>
      <c r="Y613" s="494">
        <f>+'404-ENTREGA_INSUMOS PA'!$AP$3</f>
        <v>0</v>
      </c>
    </row>
    <row r="614" spans="1:25" hidden="1" x14ac:dyDescent="0.35">
      <c r="A614" s="493">
        <f>+'404-ENTREGA_INSUMOS PA'!B128</f>
        <v>0</v>
      </c>
      <c r="B614" s="493">
        <f>+'404-ENTREGA_INSUMOS PA'!F128</f>
        <v>0</v>
      </c>
      <c r="C614" s="496" t="e">
        <f>+IFERROR(VLOOKUP('404-ENTREGA_INSUMOS PA'!$AP$6,localidades,2,FALSE),VLOOKUP('404-ENTREGA_INSUMOS PA'!$AP$5,district_codes,2,FALSE))</f>
        <v>#N/A</v>
      </c>
      <c r="D614" s="493">
        <f>+'404-ENTREGA_INSUMOS PA'!$AP$6</f>
        <v>0</v>
      </c>
      <c r="E614" s="494">
        <f>+'404-ENTREGA_INSUMOS PA'!$J$23</f>
        <v>0</v>
      </c>
      <c r="F614" s="495">
        <f>+'404-ENTREGA_INSUMOS PA'!$L$23</f>
        <v>0</v>
      </c>
      <c r="H614" s="494" t="str">
        <f>delivery_events!D$5</f>
        <v>Insumos</v>
      </c>
      <c r="I614" s="494" t="e">
        <f t="shared" si="11"/>
        <v>#N/A</v>
      </c>
      <c r="J614" s="632">
        <f>+'404-ENTREGA_INSUMOS PA'!AP$7</f>
        <v>0</v>
      </c>
      <c r="K614" s="494">
        <f>+'404-ENTREGA_INSUMOS PA'!U128</f>
        <v>0</v>
      </c>
      <c r="L614" s="494">
        <f>+'404-ENTREGA_INSUMOS PA'!W128</f>
        <v>0</v>
      </c>
      <c r="M614" s="495">
        <f>+'404-ENTREGA_INSUMOS PA'!O128</f>
        <v>0</v>
      </c>
      <c r="N614" s="495">
        <f>+'404-ENTREGA_INSUMOS PA'!$T$23</f>
        <v>0</v>
      </c>
      <c r="V614" s="493" t="s">
        <v>2591</v>
      </c>
      <c r="Y614" s="494">
        <f>+'404-ENTREGA_INSUMOS PA'!$AP$3</f>
        <v>0</v>
      </c>
    </row>
    <row r="615" spans="1:25" hidden="1" x14ac:dyDescent="0.35">
      <c r="A615" s="493">
        <f>+'404-ENTREGA_INSUMOS PA'!B129</f>
        <v>0</v>
      </c>
      <c r="B615" s="493">
        <f>+'404-ENTREGA_INSUMOS PA'!F129</f>
        <v>0</v>
      </c>
      <c r="C615" s="496" t="e">
        <f>+IFERROR(VLOOKUP('404-ENTREGA_INSUMOS PA'!$AP$6,localidades,2,FALSE),VLOOKUP('404-ENTREGA_INSUMOS PA'!$AP$5,district_codes,2,FALSE))</f>
        <v>#N/A</v>
      </c>
      <c r="D615" s="493">
        <f>+'404-ENTREGA_INSUMOS PA'!$AP$6</f>
        <v>0</v>
      </c>
      <c r="E615" s="494">
        <f>+'404-ENTREGA_INSUMOS PA'!$J$23</f>
        <v>0</v>
      </c>
      <c r="F615" s="495">
        <f>+'404-ENTREGA_INSUMOS PA'!$L$23</f>
        <v>0</v>
      </c>
      <c r="H615" s="494" t="str">
        <f>delivery_events!D$5</f>
        <v>Insumos</v>
      </c>
      <c r="I615" s="494" t="e">
        <f t="shared" si="11"/>
        <v>#N/A</v>
      </c>
      <c r="J615" s="632">
        <f>+'404-ENTREGA_INSUMOS PA'!AP$7</f>
        <v>0</v>
      </c>
      <c r="K615" s="494">
        <f>+'404-ENTREGA_INSUMOS PA'!U129</f>
        <v>0</v>
      </c>
      <c r="L615" s="494">
        <f>+'404-ENTREGA_INSUMOS PA'!W129</f>
        <v>0</v>
      </c>
      <c r="M615" s="495">
        <f>+'404-ENTREGA_INSUMOS PA'!O129</f>
        <v>0</v>
      </c>
      <c r="N615" s="495">
        <f>+'404-ENTREGA_INSUMOS PA'!$T$23</f>
        <v>0</v>
      </c>
      <c r="V615" s="493" t="s">
        <v>2591</v>
      </c>
      <c r="Y615" s="494">
        <f>+'404-ENTREGA_INSUMOS PA'!$AP$3</f>
        <v>0</v>
      </c>
    </row>
    <row r="616" spans="1:25" hidden="1" x14ac:dyDescent="0.35">
      <c r="A616" s="493">
        <f>+'404-ENTREGA_INSUMOS PA'!B130</f>
        <v>0</v>
      </c>
      <c r="B616" s="493">
        <f>+'404-ENTREGA_INSUMOS PA'!F130</f>
        <v>0</v>
      </c>
      <c r="C616" s="496" t="e">
        <f>+IFERROR(VLOOKUP('404-ENTREGA_INSUMOS PA'!$AP$6,localidades,2,FALSE),VLOOKUP('404-ENTREGA_INSUMOS PA'!$AP$5,district_codes,2,FALSE))</f>
        <v>#N/A</v>
      </c>
      <c r="D616" s="493">
        <f>+'404-ENTREGA_INSUMOS PA'!$AP$6</f>
        <v>0</v>
      </c>
      <c r="E616" s="494">
        <f>+'404-ENTREGA_INSUMOS PA'!$J$23</f>
        <v>0</v>
      </c>
      <c r="F616" s="495">
        <f>+'404-ENTREGA_INSUMOS PA'!$L$23</f>
        <v>0</v>
      </c>
      <c r="H616" s="494" t="str">
        <f>delivery_events!D$5</f>
        <v>Insumos</v>
      </c>
      <c r="I616" s="494" t="e">
        <f t="shared" si="11"/>
        <v>#N/A</v>
      </c>
      <c r="J616" s="632">
        <f>+'404-ENTREGA_INSUMOS PA'!AP$7</f>
        <v>0</v>
      </c>
      <c r="K616" s="494">
        <f>+'404-ENTREGA_INSUMOS PA'!U130</f>
        <v>0</v>
      </c>
      <c r="L616" s="494">
        <f>+'404-ENTREGA_INSUMOS PA'!W130</f>
        <v>0</v>
      </c>
      <c r="M616" s="495">
        <f>+'404-ENTREGA_INSUMOS PA'!O130</f>
        <v>0</v>
      </c>
      <c r="N616" s="495">
        <f>+'404-ENTREGA_INSUMOS PA'!$T$23</f>
        <v>0</v>
      </c>
      <c r="V616" s="493" t="s">
        <v>2591</v>
      </c>
      <c r="Y616" s="494">
        <f>+'404-ENTREGA_INSUMOS PA'!$AP$3</f>
        <v>0</v>
      </c>
    </row>
    <row r="617" spans="1:25" hidden="1" x14ac:dyDescent="0.35">
      <c r="A617" s="493">
        <f>+'404-ENTREGA_INSUMOS PA'!B131</f>
        <v>0</v>
      </c>
      <c r="B617" s="493">
        <f>+'404-ENTREGA_INSUMOS PA'!F131</f>
        <v>0</v>
      </c>
      <c r="C617" s="496" t="e">
        <f>+IFERROR(VLOOKUP('404-ENTREGA_INSUMOS PA'!$AP$6,localidades,2,FALSE),VLOOKUP('404-ENTREGA_INSUMOS PA'!$AP$5,district_codes,2,FALSE))</f>
        <v>#N/A</v>
      </c>
      <c r="D617" s="493">
        <f>+'404-ENTREGA_INSUMOS PA'!$AP$6</f>
        <v>0</v>
      </c>
      <c r="E617" s="494">
        <f>+'404-ENTREGA_INSUMOS PA'!$J$23</f>
        <v>0</v>
      </c>
      <c r="F617" s="495">
        <f>+'404-ENTREGA_INSUMOS PA'!$L$23</f>
        <v>0</v>
      </c>
      <c r="H617" s="494" t="str">
        <f>delivery_events!D$5</f>
        <v>Insumos</v>
      </c>
      <c r="I617" s="494" t="e">
        <f t="shared" si="11"/>
        <v>#N/A</v>
      </c>
      <c r="J617" s="632">
        <f>+'404-ENTREGA_INSUMOS PA'!AP$7</f>
        <v>0</v>
      </c>
      <c r="K617" s="494">
        <f>+'404-ENTREGA_INSUMOS PA'!U131</f>
        <v>0</v>
      </c>
      <c r="L617" s="494">
        <f>+'404-ENTREGA_INSUMOS PA'!W131</f>
        <v>0</v>
      </c>
      <c r="M617" s="495">
        <f>+'404-ENTREGA_INSUMOS PA'!O131</f>
        <v>0</v>
      </c>
      <c r="N617" s="495">
        <f>+'404-ENTREGA_INSUMOS PA'!$T$23</f>
        <v>0</v>
      </c>
      <c r="V617" s="493" t="s">
        <v>2591</v>
      </c>
      <c r="Y617" s="494">
        <f>+'404-ENTREGA_INSUMOS PA'!$AP$3</f>
        <v>0</v>
      </c>
    </row>
    <row r="618" spans="1:25" hidden="1" x14ac:dyDescent="0.35">
      <c r="A618" s="493">
        <f>+'404-ENTREGA_INSUMOS PA'!B132</f>
        <v>0</v>
      </c>
      <c r="B618" s="493">
        <f>+'404-ENTREGA_INSUMOS PA'!F132</f>
        <v>0</v>
      </c>
      <c r="C618" s="496" t="e">
        <f>+IFERROR(VLOOKUP('404-ENTREGA_INSUMOS PA'!$AP$6,localidades,2,FALSE),VLOOKUP('404-ENTREGA_INSUMOS PA'!$AP$5,district_codes,2,FALSE))</f>
        <v>#N/A</v>
      </c>
      <c r="D618" s="493">
        <f>+'404-ENTREGA_INSUMOS PA'!$AP$6</f>
        <v>0</v>
      </c>
      <c r="E618" s="494">
        <f>+'404-ENTREGA_INSUMOS PA'!$J$23</f>
        <v>0</v>
      </c>
      <c r="F618" s="495">
        <f>+'404-ENTREGA_INSUMOS PA'!$L$23</f>
        <v>0</v>
      </c>
      <c r="H618" s="494" t="str">
        <f>delivery_events!D$5</f>
        <v>Insumos</v>
      </c>
      <c r="I618" s="494" t="e">
        <f t="shared" si="11"/>
        <v>#N/A</v>
      </c>
      <c r="J618" s="632">
        <f>+'404-ENTREGA_INSUMOS PA'!AP$7</f>
        <v>0</v>
      </c>
      <c r="K618" s="494">
        <f>+'404-ENTREGA_INSUMOS PA'!U132</f>
        <v>0</v>
      </c>
      <c r="L618" s="494">
        <f>+'404-ENTREGA_INSUMOS PA'!W132</f>
        <v>0</v>
      </c>
      <c r="M618" s="495">
        <f>+'404-ENTREGA_INSUMOS PA'!O132</f>
        <v>0</v>
      </c>
      <c r="N618" s="495">
        <f>+'404-ENTREGA_INSUMOS PA'!$T$23</f>
        <v>0</v>
      </c>
      <c r="V618" s="493" t="s">
        <v>2591</v>
      </c>
      <c r="Y618" s="494">
        <f>+'404-ENTREGA_INSUMOS PA'!$AP$3</f>
        <v>0</v>
      </c>
    </row>
    <row r="619" spans="1:25" hidden="1" x14ac:dyDescent="0.35">
      <c r="A619" s="493">
        <f>+'404-ENTREGA_INSUMOS PA'!B133</f>
        <v>0</v>
      </c>
      <c r="B619" s="493">
        <f>+'404-ENTREGA_INSUMOS PA'!F133</f>
        <v>0</v>
      </c>
      <c r="C619" s="496" t="e">
        <f>+IFERROR(VLOOKUP('404-ENTREGA_INSUMOS PA'!$AP$6,localidades,2,FALSE),VLOOKUP('404-ENTREGA_INSUMOS PA'!$AP$5,district_codes,2,FALSE))</f>
        <v>#N/A</v>
      </c>
      <c r="D619" s="493">
        <f>+'404-ENTREGA_INSUMOS PA'!$AP$6</f>
        <v>0</v>
      </c>
      <c r="E619" s="494">
        <f>+'404-ENTREGA_INSUMOS PA'!$J$23</f>
        <v>0</v>
      </c>
      <c r="F619" s="495">
        <f>+'404-ENTREGA_INSUMOS PA'!$L$23</f>
        <v>0</v>
      </c>
      <c r="H619" s="494" t="str">
        <f>delivery_events!D$5</f>
        <v>Insumos</v>
      </c>
      <c r="I619" s="494" t="e">
        <f t="shared" si="11"/>
        <v>#N/A</v>
      </c>
      <c r="J619" s="632">
        <f>+'404-ENTREGA_INSUMOS PA'!AP$7</f>
        <v>0</v>
      </c>
      <c r="K619" s="494">
        <f>+'404-ENTREGA_INSUMOS PA'!U133</f>
        <v>0</v>
      </c>
      <c r="L619" s="494">
        <f>+'404-ENTREGA_INSUMOS PA'!W133</f>
        <v>0</v>
      </c>
      <c r="M619" s="495">
        <f>+'404-ENTREGA_INSUMOS PA'!O133</f>
        <v>0</v>
      </c>
      <c r="N619" s="495">
        <f>+'404-ENTREGA_INSUMOS PA'!$T$23</f>
        <v>0</v>
      </c>
      <c r="V619" s="493" t="s">
        <v>2591</v>
      </c>
      <c r="Y619" s="494">
        <f>+'404-ENTREGA_INSUMOS PA'!$AP$3</f>
        <v>0</v>
      </c>
    </row>
    <row r="620" spans="1:25" hidden="1" x14ac:dyDescent="0.35">
      <c r="A620" s="493">
        <f>+'404-ENTREGA_INSUMOS PA'!B134</f>
        <v>0</v>
      </c>
      <c r="B620" s="493">
        <f>+'404-ENTREGA_INSUMOS PA'!F134</f>
        <v>0</v>
      </c>
      <c r="C620" s="496" t="e">
        <f>+IFERROR(VLOOKUP('404-ENTREGA_INSUMOS PA'!$AP$6,localidades,2,FALSE),VLOOKUP('404-ENTREGA_INSUMOS PA'!$AP$5,district_codes,2,FALSE))</f>
        <v>#N/A</v>
      </c>
      <c r="D620" s="493">
        <f>+'404-ENTREGA_INSUMOS PA'!$AP$6</f>
        <v>0</v>
      </c>
      <c r="E620" s="494">
        <f>+'404-ENTREGA_INSUMOS PA'!$J$23</f>
        <v>0</v>
      </c>
      <c r="F620" s="495">
        <f>+'404-ENTREGA_INSUMOS PA'!$L$23</f>
        <v>0</v>
      </c>
      <c r="H620" s="494" t="str">
        <f>delivery_events!D$5</f>
        <v>Insumos</v>
      </c>
      <c r="I620" s="494" t="e">
        <f t="shared" si="11"/>
        <v>#N/A</v>
      </c>
      <c r="J620" s="632">
        <f>+'404-ENTREGA_INSUMOS PA'!AP$7</f>
        <v>0</v>
      </c>
      <c r="K620" s="494">
        <f>+'404-ENTREGA_INSUMOS PA'!U134</f>
        <v>0</v>
      </c>
      <c r="L620" s="494">
        <f>+'404-ENTREGA_INSUMOS PA'!W134</f>
        <v>0</v>
      </c>
      <c r="M620" s="495">
        <f>+'404-ENTREGA_INSUMOS PA'!O134</f>
        <v>0</v>
      </c>
      <c r="N620" s="495">
        <f>+'404-ENTREGA_INSUMOS PA'!$T$23</f>
        <v>0</v>
      </c>
      <c r="V620" s="493" t="s">
        <v>2591</v>
      </c>
      <c r="Y620" s="494">
        <f>+'404-ENTREGA_INSUMOS PA'!$AP$3</f>
        <v>0</v>
      </c>
    </row>
    <row r="621" spans="1:25" hidden="1" x14ac:dyDescent="0.35">
      <c r="A621" s="493">
        <f>+'404-ENTREGA_INSUMOS PA'!B135</f>
        <v>0</v>
      </c>
      <c r="B621" s="493">
        <f>+'404-ENTREGA_INSUMOS PA'!F135</f>
        <v>0</v>
      </c>
      <c r="C621" s="496" t="e">
        <f>+IFERROR(VLOOKUP('404-ENTREGA_INSUMOS PA'!$AP$6,localidades,2,FALSE),VLOOKUP('404-ENTREGA_INSUMOS PA'!$AP$5,district_codes,2,FALSE))</f>
        <v>#N/A</v>
      </c>
      <c r="D621" s="493">
        <f>+'404-ENTREGA_INSUMOS PA'!$AP$6</f>
        <v>0</v>
      </c>
      <c r="E621" s="494">
        <f>+'404-ENTREGA_INSUMOS PA'!$J$23</f>
        <v>0</v>
      </c>
      <c r="F621" s="495">
        <f>+'404-ENTREGA_INSUMOS PA'!$L$23</f>
        <v>0</v>
      </c>
      <c r="H621" s="494" t="str">
        <f>delivery_events!D$5</f>
        <v>Insumos</v>
      </c>
      <c r="I621" s="494" t="e">
        <f t="shared" si="11"/>
        <v>#N/A</v>
      </c>
      <c r="J621" s="632">
        <f>+'404-ENTREGA_INSUMOS PA'!AP$7</f>
        <v>0</v>
      </c>
      <c r="K621" s="494">
        <f>+'404-ENTREGA_INSUMOS PA'!U135</f>
        <v>0</v>
      </c>
      <c r="L621" s="494">
        <f>+'404-ENTREGA_INSUMOS PA'!W135</f>
        <v>0</v>
      </c>
      <c r="M621" s="495">
        <f>+'404-ENTREGA_INSUMOS PA'!O135</f>
        <v>0</v>
      </c>
      <c r="N621" s="495">
        <f>+'404-ENTREGA_INSUMOS PA'!$T$23</f>
        <v>0</v>
      </c>
      <c r="V621" s="493" t="s">
        <v>2591</v>
      </c>
      <c r="Y621" s="494">
        <f>+'404-ENTREGA_INSUMOS PA'!$AP$3</f>
        <v>0</v>
      </c>
    </row>
    <row r="622" spans="1:25" hidden="1" x14ac:dyDescent="0.35">
      <c r="A622" s="493">
        <f>+'404-ENTREGA_INSUMOS PA'!B136</f>
        <v>0</v>
      </c>
      <c r="B622" s="493">
        <f>+'404-ENTREGA_INSUMOS PA'!F136</f>
        <v>0</v>
      </c>
      <c r="C622" s="496" t="e">
        <f>+IFERROR(VLOOKUP('404-ENTREGA_INSUMOS PA'!$AP$6,localidades,2,FALSE),VLOOKUP('404-ENTREGA_INSUMOS PA'!$AP$5,district_codes,2,FALSE))</f>
        <v>#N/A</v>
      </c>
      <c r="D622" s="493">
        <f>+'404-ENTREGA_INSUMOS PA'!$AP$6</f>
        <v>0</v>
      </c>
      <c r="E622" s="494">
        <f>+'404-ENTREGA_INSUMOS PA'!$J$23</f>
        <v>0</v>
      </c>
      <c r="F622" s="495">
        <f>+'404-ENTREGA_INSUMOS PA'!$L$23</f>
        <v>0</v>
      </c>
      <c r="H622" s="494" t="str">
        <f>delivery_events!D$5</f>
        <v>Insumos</v>
      </c>
      <c r="I622" s="494" t="e">
        <f t="shared" si="11"/>
        <v>#N/A</v>
      </c>
      <c r="J622" s="632">
        <f>+'404-ENTREGA_INSUMOS PA'!AP$7</f>
        <v>0</v>
      </c>
      <c r="K622" s="494">
        <f>+'404-ENTREGA_INSUMOS PA'!U136</f>
        <v>0</v>
      </c>
      <c r="L622" s="494">
        <f>+'404-ENTREGA_INSUMOS PA'!W136</f>
        <v>0</v>
      </c>
      <c r="M622" s="495">
        <f>+'404-ENTREGA_INSUMOS PA'!O136</f>
        <v>0</v>
      </c>
      <c r="N622" s="495">
        <f>+'404-ENTREGA_INSUMOS PA'!$T$23</f>
        <v>0</v>
      </c>
      <c r="V622" s="493" t="s">
        <v>2591</v>
      </c>
      <c r="Y622" s="494">
        <f>+'404-ENTREGA_INSUMOS PA'!$AP$3</f>
        <v>0</v>
      </c>
    </row>
    <row r="623" spans="1:25" hidden="1" x14ac:dyDescent="0.35">
      <c r="A623" s="493">
        <f>+'404-ENTREGA_INSUMOS PA'!B137</f>
        <v>0</v>
      </c>
      <c r="B623" s="493">
        <f>+'404-ENTREGA_INSUMOS PA'!F137</f>
        <v>0</v>
      </c>
      <c r="C623" s="496" t="e">
        <f>+IFERROR(VLOOKUP('404-ENTREGA_INSUMOS PA'!$AP$6,localidades,2,FALSE),VLOOKUP('404-ENTREGA_INSUMOS PA'!$AP$5,district_codes,2,FALSE))</f>
        <v>#N/A</v>
      </c>
      <c r="D623" s="493">
        <f>+'404-ENTREGA_INSUMOS PA'!$AP$6</f>
        <v>0</v>
      </c>
      <c r="E623" s="494">
        <f>+'404-ENTREGA_INSUMOS PA'!$J$23</f>
        <v>0</v>
      </c>
      <c r="F623" s="495">
        <f>+'404-ENTREGA_INSUMOS PA'!$L$23</f>
        <v>0</v>
      </c>
      <c r="H623" s="494" t="str">
        <f>delivery_events!D$5</f>
        <v>Insumos</v>
      </c>
      <c r="I623" s="494" t="e">
        <f t="shared" si="11"/>
        <v>#N/A</v>
      </c>
      <c r="J623" s="632">
        <f>+'404-ENTREGA_INSUMOS PA'!AP$7</f>
        <v>0</v>
      </c>
      <c r="K623" s="494">
        <f>+'404-ENTREGA_INSUMOS PA'!U137</f>
        <v>0</v>
      </c>
      <c r="L623" s="494">
        <f>+'404-ENTREGA_INSUMOS PA'!W137</f>
        <v>0</v>
      </c>
      <c r="M623" s="495">
        <f>+'404-ENTREGA_INSUMOS PA'!O137</f>
        <v>0</v>
      </c>
      <c r="N623" s="495">
        <f>+'404-ENTREGA_INSUMOS PA'!$T$23</f>
        <v>0</v>
      </c>
      <c r="V623" s="493" t="s">
        <v>2591</v>
      </c>
      <c r="Y623" s="494">
        <f>+'404-ENTREGA_INSUMOS PA'!$AP$3</f>
        <v>0</v>
      </c>
    </row>
    <row r="624" spans="1:25" hidden="1" x14ac:dyDescent="0.35">
      <c r="A624" s="493">
        <f>+'404-ENTREGA_INSUMOS PA'!B138</f>
        <v>0</v>
      </c>
      <c r="B624" s="493">
        <f>+'404-ENTREGA_INSUMOS PA'!F138</f>
        <v>0</v>
      </c>
      <c r="C624" s="496" t="e">
        <f>+IFERROR(VLOOKUP('404-ENTREGA_INSUMOS PA'!$AP$6,localidades,2,FALSE),VLOOKUP('404-ENTREGA_INSUMOS PA'!$AP$5,district_codes,2,FALSE))</f>
        <v>#N/A</v>
      </c>
      <c r="D624" s="493">
        <f>+'404-ENTREGA_INSUMOS PA'!$AP$6</f>
        <v>0</v>
      </c>
      <c r="E624" s="494">
        <f>+'404-ENTREGA_INSUMOS PA'!$J$23</f>
        <v>0</v>
      </c>
      <c r="F624" s="495">
        <f>+'404-ENTREGA_INSUMOS PA'!$L$23</f>
        <v>0</v>
      </c>
      <c r="H624" s="494" t="str">
        <f>delivery_events!D$5</f>
        <v>Insumos</v>
      </c>
      <c r="I624" s="494" t="e">
        <f t="shared" si="11"/>
        <v>#N/A</v>
      </c>
      <c r="J624" s="632">
        <f>+'404-ENTREGA_INSUMOS PA'!AP$7</f>
        <v>0</v>
      </c>
      <c r="K624" s="494">
        <f>+'404-ENTREGA_INSUMOS PA'!U138</f>
        <v>0</v>
      </c>
      <c r="L624" s="494">
        <f>+'404-ENTREGA_INSUMOS PA'!W138</f>
        <v>0</v>
      </c>
      <c r="M624" s="495">
        <f>+'404-ENTREGA_INSUMOS PA'!O138</f>
        <v>0</v>
      </c>
      <c r="N624" s="495">
        <f>+'404-ENTREGA_INSUMOS PA'!$T$23</f>
        <v>0</v>
      </c>
      <c r="V624" s="493" t="s">
        <v>2591</v>
      </c>
      <c r="Y624" s="494">
        <f>+'404-ENTREGA_INSUMOS PA'!$AP$3</f>
        <v>0</v>
      </c>
    </row>
    <row r="625" spans="1:25" hidden="1" x14ac:dyDescent="0.35">
      <c r="A625" s="493">
        <f>+'404-ENTREGA_INSUMOS PA'!B139</f>
        <v>0</v>
      </c>
      <c r="B625" s="493">
        <f>+'404-ENTREGA_INSUMOS PA'!F139</f>
        <v>0</v>
      </c>
      <c r="C625" s="496" t="e">
        <f>+IFERROR(VLOOKUP('404-ENTREGA_INSUMOS PA'!$AP$6,localidades,2,FALSE),VLOOKUP('404-ENTREGA_INSUMOS PA'!$AP$5,district_codes,2,FALSE))</f>
        <v>#N/A</v>
      </c>
      <c r="D625" s="493">
        <f>+'404-ENTREGA_INSUMOS PA'!$AP$6</f>
        <v>0</v>
      </c>
      <c r="E625" s="494">
        <f>+'404-ENTREGA_INSUMOS PA'!$J$23</f>
        <v>0</v>
      </c>
      <c r="F625" s="495">
        <f>+'404-ENTREGA_INSUMOS PA'!$L$23</f>
        <v>0</v>
      </c>
      <c r="H625" s="494" t="str">
        <f>delivery_events!D$5</f>
        <v>Insumos</v>
      </c>
      <c r="I625" s="494" t="e">
        <f t="shared" si="11"/>
        <v>#N/A</v>
      </c>
      <c r="J625" s="632">
        <f>+'404-ENTREGA_INSUMOS PA'!AP$7</f>
        <v>0</v>
      </c>
      <c r="K625" s="494">
        <f>+'404-ENTREGA_INSUMOS PA'!U139</f>
        <v>0</v>
      </c>
      <c r="L625" s="494">
        <f>+'404-ENTREGA_INSUMOS PA'!W139</f>
        <v>0</v>
      </c>
      <c r="M625" s="495">
        <f>+'404-ENTREGA_INSUMOS PA'!O139</f>
        <v>0</v>
      </c>
      <c r="N625" s="495">
        <f>+'404-ENTREGA_INSUMOS PA'!$T$23</f>
        <v>0</v>
      </c>
      <c r="V625" s="493" t="s">
        <v>2591</v>
      </c>
      <c r="Y625" s="494">
        <f>+'404-ENTREGA_INSUMOS PA'!$AP$3</f>
        <v>0</v>
      </c>
    </row>
    <row r="626" spans="1:25" hidden="1" x14ac:dyDescent="0.35">
      <c r="A626" s="493">
        <f>+'404-ENTREGA_INSUMOS PA'!B140</f>
        <v>0</v>
      </c>
      <c r="B626" s="493">
        <f>+'404-ENTREGA_INSUMOS PA'!F140</f>
        <v>0</v>
      </c>
      <c r="C626" s="496" t="e">
        <f>+IFERROR(VLOOKUP('404-ENTREGA_INSUMOS PA'!$AP$6,localidades,2,FALSE),VLOOKUP('404-ENTREGA_INSUMOS PA'!$AP$5,district_codes,2,FALSE))</f>
        <v>#N/A</v>
      </c>
      <c r="D626" s="493">
        <f>+'404-ENTREGA_INSUMOS PA'!$AP$6</f>
        <v>0</v>
      </c>
      <c r="E626" s="494">
        <f>+'404-ENTREGA_INSUMOS PA'!$J$23</f>
        <v>0</v>
      </c>
      <c r="F626" s="495">
        <f>+'404-ENTREGA_INSUMOS PA'!$L$23</f>
        <v>0</v>
      </c>
      <c r="H626" s="494" t="str">
        <f>delivery_events!D$5</f>
        <v>Insumos</v>
      </c>
      <c r="I626" s="494" t="e">
        <f t="shared" si="11"/>
        <v>#N/A</v>
      </c>
      <c r="J626" s="632">
        <f>+'404-ENTREGA_INSUMOS PA'!AP$7</f>
        <v>0</v>
      </c>
      <c r="K626" s="494">
        <f>+'404-ENTREGA_INSUMOS PA'!U140</f>
        <v>0</v>
      </c>
      <c r="L626" s="494">
        <f>+'404-ENTREGA_INSUMOS PA'!W140</f>
        <v>0</v>
      </c>
      <c r="M626" s="495">
        <f>+'404-ENTREGA_INSUMOS PA'!O140</f>
        <v>0</v>
      </c>
      <c r="N626" s="495">
        <f>+'404-ENTREGA_INSUMOS PA'!$T$23</f>
        <v>0</v>
      </c>
      <c r="V626" s="493" t="s">
        <v>2591</v>
      </c>
      <c r="Y626" s="494">
        <f>+'404-ENTREGA_INSUMOS PA'!$AP$3</f>
        <v>0</v>
      </c>
    </row>
    <row r="627" spans="1:25" hidden="1" x14ac:dyDescent="0.35">
      <c r="A627" s="493">
        <f>+'404-ENTREGA_INSUMOS PA'!B141</f>
        <v>0</v>
      </c>
      <c r="B627" s="493">
        <f>+'404-ENTREGA_INSUMOS PA'!F141</f>
        <v>0</v>
      </c>
      <c r="C627" s="496" t="e">
        <f>+IFERROR(VLOOKUP('404-ENTREGA_INSUMOS PA'!$AP$6,localidades,2,FALSE),VLOOKUP('404-ENTREGA_INSUMOS PA'!$AP$5,district_codes,2,FALSE))</f>
        <v>#N/A</v>
      </c>
      <c r="D627" s="493">
        <f>+'404-ENTREGA_INSUMOS PA'!$AP$6</f>
        <v>0</v>
      </c>
      <c r="E627" s="494">
        <f>+'404-ENTREGA_INSUMOS PA'!$J$23</f>
        <v>0</v>
      </c>
      <c r="F627" s="495">
        <f>+'404-ENTREGA_INSUMOS PA'!$L$23</f>
        <v>0</v>
      </c>
      <c r="H627" s="494" t="str">
        <f>delivery_events!D$5</f>
        <v>Insumos</v>
      </c>
      <c r="I627" s="494" t="e">
        <f t="shared" si="11"/>
        <v>#N/A</v>
      </c>
      <c r="J627" s="632">
        <f>+'404-ENTREGA_INSUMOS PA'!AP$7</f>
        <v>0</v>
      </c>
      <c r="K627" s="494">
        <f>+'404-ENTREGA_INSUMOS PA'!U141</f>
        <v>0</v>
      </c>
      <c r="L627" s="494">
        <f>+'404-ENTREGA_INSUMOS PA'!W141</f>
        <v>0</v>
      </c>
      <c r="M627" s="495">
        <f>+'404-ENTREGA_INSUMOS PA'!O141</f>
        <v>0</v>
      </c>
      <c r="N627" s="495">
        <f>+'404-ENTREGA_INSUMOS PA'!$T$23</f>
        <v>0</v>
      </c>
      <c r="V627" s="493" t="s">
        <v>2591</v>
      </c>
      <c r="Y627" s="494">
        <f>+'404-ENTREGA_INSUMOS PA'!$AP$3</f>
        <v>0</v>
      </c>
    </row>
    <row r="628" spans="1:25" hidden="1" x14ac:dyDescent="0.35">
      <c r="A628" s="493">
        <f>+'404-ENTREGA_INSUMOS PA'!B142</f>
        <v>0</v>
      </c>
      <c r="B628" s="493">
        <f>+'404-ENTREGA_INSUMOS PA'!F142</f>
        <v>0</v>
      </c>
      <c r="C628" s="496" t="e">
        <f>+IFERROR(VLOOKUP('404-ENTREGA_INSUMOS PA'!$AP$6,localidades,2,FALSE),VLOOKUP('404-ENTREGA_INSUMOS PA'!$AP$5,district_codes,2,FALSE))</f>
        <v>#N/A</v>
      </c>
      <c r="D628" s="493">
        <f>+'404-ENTREGA_INSUMOS PA'!$AP$6</f>
        <v>0</v>
      </c>
      <c r="E628" s="494">
        <f>+'404-ENTREGA_INSUMOS PA'!$J$23</f>
        <v>0</v>
      </c>
      <c r="F628" s="495">
        <f>+'404-ENTREGA_INSUMOS PA'!$L$23</f>
        <v>0</v>
      </c>
      <c r="H628" s="494" t="str">
        <f>delivery_events!D$5</f>
        <v>Insumos</v>
      </c>
      <c r="I628" s="494" t="e">
        <f t="shared" si="11"/>
        <v>#N/A</v>
      </c>
      <c r="J628" s="632">
        <f>+'404-ENTREGA_INSUMOS PA'!AP$7</f>
        <v>0</v>
      </c>
      <c r="K628" s="494">
        <f>+'404-ENTREGA_INSUMOS PA'!U142</f>
        <v>0</v>
      </c>
      <c r="L628" s="494">
        <f>+'404-ENTREGA_INSUMOS PA'!W142</f>
        <v>0</v>
      </c>
      <c r="M628" s="495">
        <f>+'404-ENTREGA_INSUMOS PA'!O142</f>
        <v>0</v>
      </c>
      <c r="N628" s="495">
        <f>+'404-ENTREGA_INSUMOS PA'!$T$23</f>
        <v>0</v>
      </c>
      <c r="V628" s="493" t="s">
        <v>2591</v>
      </c>
      <c r="Y628" s="494">
        <f>+'404-ENTREGA_INSUMOS PA'!$AP$3</f>
        <v>0</v>
      </c>
    </row>
    <row r="629" spans="1:25" hidden="1" x14ac:dyDescent="0.35">
      <c r="A629" s="493">
        <f>+'404-ENTREGA_INSUMOS PA'!B143</f>
        <v>0</v>
      </c>
      <c r="B629" s="493">
        <f>+'404-ENTREGA_INSUMOS PA'!F143</f>
        <v>0</v>
      </c>
      <c r="C629" s="496" t="e">
        <f>+IFERROR(VLOOKUP('404-ENTREGA_INSUMOS PA'!$AP$6,localidades,2,FALSE),VLOOKUP('404-ENTREGA_INSUMOS PA'!$AP$5,district_codes,2,FALSE))</f>
        <v>#N/A</v>
      </c>
      <c r="D629" s="493">
        <f>+'404-ENTREGA_INSUMOS PA'!$AP$6</f>
        <v>0</v>
      </c>
      <c r="E629" s="494">
        <f>+'404-ENTREGA_INSUMOS PA'!$J$23</f>
        <v>0</v>
      </c>
      <c r="F629" s="495">
        <f>+'404-ENTREGA_INSUMOS PA'!$L$23</f>
        <v>0</v>
      </c>
      <c r="H629" s="494" t="str">
        <f>delivery_events!D$5</f>
        <v>Insumos</v>
      </c>
      <c r="I629" s="494" t="e">
        <f t="shared" si="11"/>
        <v>#N/A</v>
      </c>
      <c r="J629" s="632">
        <f>+'404-ENTREGA_INSUMOS PA'!AP$7</f>
        <v>0</v>
      </c>
      <c r="K629" s="494">
        <f>+'404-ENTREGA_INSUMOS PA'!U143</f>
        <v>0</v>
      </c>
      <c r="L629" s="494">
        <f>+'404-ENTREGA_INSUMOS PA'!W143</f>
        <v>0</v>
      </c>
      <c r="M629" s="495">
        <f>+'404-ENTREGA_INSUMOS PA'!O143</f>
        <v>0</v>
      </c>
      <c r="N629" s="495">
        <f>+'404-ENTREGA_INSUMOS PA'!$T$23</f>
        <v>0</v>
      </c>
      <c r="V629" s="493" t="s">
        <v>2591</v>
      </c>
      <c r="Y629" s="494">
        <f>+'404-ENTREGA_INSUMOS PA'!$AP$3</f>
        <v>0</v>
      </c>
    </row>
    <row r="630" spans="1:25" hidden="1" x14ac:dyDescent="0.35">
      <c r="A630" s="493">
        <f>+'404-ENTREGA_INSUMOS PA'!B144</f>
        <v>0</v>
      </c>
      <c r="B630" s="493">
        <f>+'404-ENTREGA_INSUMOS PA'!F144</f>
        <v>0</v>
      </c>
      <c r="C630" s="496" t="e">
        <f>+IFERROR(VLOOKUP('404-ENTREGA_INSUMOS PA'!$AP$6,localidades,2,FALSE),VLOOKUP('404-ENTREGA_INSUMOS PA'!$AP$5,district_codes,2,FALSE))</f>
        <v>#N/A</v>
      </c>
      <c r="D630" s="493">
        <f>+'404-ENTREGA_INSUMOS PA'!$AP$6</f>
        <v>0</v>
      </c>
      <c r="E630" s="494">
        <f>+'404-ENTREGA_INSUMOS PA'!$J$23</f>
        <v>0</v>
      </c>
      <c r="F630" s="495">
        <f>+'404-ENTREGA_INSUMOS PA'!$L$23</f>
        <v>0</v>
      </c>
      <c r="H630" s="494" t="str">
        <f>delivery_events!D$5</f>
        <v>Insumos</v>
      </c>
      <c r="I630" s="494" t="e">
        <f t="shared" si="11"/>
        <v>#N/A</v>
      </c>
      <c r="J630" s="632">
        <f>+'404-ENTREGA_INSUMOS PA'!AP$7</f>
        <v>0</v>
      </c>
      <c r="K630" s="494">
        <f>+'404-ENTREGA_INSUMOS PA'!U144</f>
        <v>0</v>
      </c>
      <c r="L630" s="494">
        <f>+'404-ENTREGA_INSUMOS PA'!W144</f>
        <v>0</v>
      </c>
      <c r="M630" s="495">
        <f>+'404-ENTREGA_INSUMOS PA'!O144</f>
        <v>0</v>
      </c>
      <c r="N630" s="495">
        <f>+'404-ENTREGA_INSUMOS PA'!$T$23</f>
        <v>0</v>
      </c>
      <c r="V630" s="493" t="s">
        <v>2591</v>
      </c>
      <c r="Y630" s="494">
        <f>+'404-ENTREGA_INSUMOS PA'!$AP$3</f>
        <v>0</v>
      </c>
    </row>
    <row r="631" spans="1:25" hidden="1" x14ac:dyDescent="0.35">
      <c r="A631" s="493">
        <f>+'404-ENTREGA_INSUMOS PA'!B145</f>
        <v>0</v>
      </c>
      <c r="B631" s="493">
        <f>+'404-ENTREGA_INSUMOS PA'!F145</f>
        <v>0</v>
      </c>
      <c r="C631" s="496" t="e">
        <f>+IFERROR(VLOOKUP('404-ENTREGA_INSUMOS PA'!$AP$6,localidades,2,FALSE),VLOOKUP('404-ENTREGA_INSUMOS PA'!$AP$5,district_codes,2,FALSE))</f>
        <v>#N/A</v>
      </c>
      <c r="D631" s="493">
        <f>+'404-ENTREGA_INSUMOS PA'!$AP$6</f>
        <v>0</v>
      </c>
      <c r="E631" s="494">
        <f>+'404-ENTREGA_INSUMOS PA'!$J$23</f>
        <v>0</v>
      </c>
      <c r="F631" s="495">
        <f>+'404-ENTREGA_INSUMOS PA'!$L$23</f>
        <v>0</v>
      </c>
      <c r="H631" s="494" t="str">
        <f>delivery_events!D$5</f>
        <v>Insumos</v>
      </c>
      <c r="I631" s="494" t="e">
        <f t="shared" si="11"/>
        <v>#N/A</v>
      </c>
      <c r="J631" s="632">
        <f>+'404-ENTREGA_INSUMOS PA'!AP$7</f>
        <v>0</v>
      </c>
      <c r="K631" s="494">
        <f>+'404-ENTREGA_INSUMOS PA'!U145</f>
        <v>0</v>
      </c>
      <c r="L631" s="494">
        <f>+'404-ENTREGA_INSUMOS PA'!W145</f>
        <v>0</v>
      </c>
      <c r="M631" s="495">
        <f>+'404-ENTREGA_INSUMOS PA'!O145</f>
        <v>0</v>
      </c>
      <c r="N631" s="495">
        <f>+'404-ENTREGA_INSUMOS PA'!$T$23</f>
        <v>0</v>
      </c>
      <c r="V631" s="493" t="s">
        <v>2591</v>
      </c>
      <c r="Y631" s="494">
        <f>+'404-ENTREGA_INSUMOS PA'!$AP$3</f>
        <v>0</v>
      </c>
    </row>
    <row r="632" spans="1:25" hidden="1" x14ac:dyDescent="0.35">
      <c r="A632" s="493">
        <f>+'404-ENTREGA_INSUMOS PA'!B146</f>
        <v>0</v>
      </c>
      <c r="B632" s="493">
        <f>+'404-ENTREGA_INSUMOS PA'!F146</f>
        <v>0</v>
      </c>
      <c r="C632" s="496" t="e">
        <f>+IFERROR(VLOOKUP('404-ENTREGA_INSUMOS PA'!$AP$6,localidades,2,FALSE),VLOOKUP('404-ENTREGA_INSUMOS PA'!$AP$5,district_codes,2,FALSE))</f>
        <v>#N/A</v>
      </c>
      <c r="D632" s="493">
        <f>+'404-ENTREGA_INSUMOS PA'!$AP$6</f>
        <v>0</v>
      </c>
      <c r="E632" s="494">
        <f>+'404-ENTREGA_INSUMOS PA'!$J$23</f>
        <v>0</v>
      </c>
      <c r="F632" s="495">
        <f>+'404-ENTREGA_INSUMOS PA'!$L$23</f>
        <v>0</v>
      </c>
      <c r="H632" s="494" t="str">
        <f>delivery_events!D$5</f>
        <v>Insumos</v>
      </c>
      <c r="I632" s="494" t="e">
        <f t="shared" si="11"/>
        <v>#N/A</v>
      </c>
      <c r="J632" s="632">
        <f>+'404-ENTREGA_INSUMOS PA'!AP$7</f>
        <v>0</v>
      </c>
      <c r="K632" s="494">
        <f>+'404-ENTREGA_INSUMOS PA'!U146</f>
        <v>0</v>
      </c>
      <c r="L632" s="494">
        <f>+'404-ENTREGA_INSUMOS PA'!W146</f>
        <v>0</v>
      </c>
      <c r="M632" s="495">
        <f>+'404-ENTREGA_INSUMOS PA'!O146</f>
        <v>0</v>
      </c>
      <c r="N632" s="495">
        <f>+'404-ENTREGA_INSUMOS PA'!$T$23</f>
        <v>0</v>
      </c>
      <c r="V632" s="493" t="s">
        <v>2591</v>
      </c>
      <c r="Y632" s="494">
        <f>+'404-ENTREGA_INSUMOS PA'!$AP$3</f>
        <v>0</v>
      </c>
    </row>
    <row r="633" spans="1:25" hidden="1" x14ac:dyDescent="0.35">
      <c r="A633" s="493">
        <f>+'404-ENTREGA_INSUMOS PA'!B147</f>
        <v>0</v>
      </c>
      <c r="B633" s="493">
        <f>+'404-ENTREGA_INSUMOS PA'!F147</f>
        <v>0</v>
      </c>
      <c r="C633" s="496" t="e">
        <f>+IFERROR(VLOOKUP('404-ENTREGA_INSUMOS PA'!$AP$6,localidades,2,FALSE),VLOOKUP('404-ENTREGA_INSUMOS PA'!$AP$5,district_codes,2,FALSE))</f>
        <v>#N/A</v>
      </c>
      <c r="D633" s="493">
        <f>+'404-ENTREGA_INSUMOS PA'!$AP$6</f>
        <v>0</v>
      </c>
      <c r="E633" s="494">
        <f>+'404-ENTREGA_INSUMOS PA'!$J$23</f>
        <v>0</v>
      </c>
      <c r="F633" s="495">
        <f>+'404-ENTREGA_INSUMOS PA'!$L$23</f>
        <v>0</v>
      </c>
      <c r="H633" s="494" t="str">
        <f>delivery_events!D$5</f>
        <v>Insumos</v>
      </c>
      <c r="I633" s="494" t="e">
        <f t="shared" si="11"/>
        <v>#N/A</v>
      </c>
      <c r="J633" s="632">
        <f>+'404-ENTREGA_INSUMOS PA'!AP$7</f>
        <v>0</v>
      </c>
      <c r="K633" s="494">
        <f>+'404-ENTREGA_INSUMOS PA'!U147</f>
        <v>0</v>
      </c>
      <c r="L633" s="494">
        <f>+'404-ENTREGA_INSUMOS PA'!W147</f>
        <v>0</v>
      </c>
      <c r="M633" s="495">
        <f>+'404-ENTREGA_INSUMOS PA'!O147</f>
        <v>0</v>
      </c>
      <c r="N633" s="495">
        <f>+'404-ENTREGA_INSUMOS PA'!$T$23</f>
        <v>0</v>
      </c>
      <c r="V633" s="493" t="s">
        <v>2591</v>
      </c>
      <c r="Y633" s="494">
        <f>+'404-ENTREGA_INSUMOS PA'!$AP$3</f>
        <v>0</v>
      </c>
    </row>
    <row r="634" spans="1:25" hidden="1" x14ac:dyDescent="0.35">
      <c r="A634" s="493">
        <f>+'404-ENTREGA_INSUMOS PA'!B148</f>
        <v>0</v>
      </c>
      <c r="B634" s="493">
        <f>+'404-ENTREGA_INSUMOS PA'!F148</f>
        <v>0</v>
      </c>
      <c r="C634" s="496" t="e">
        <f>+IFERROR(VLOOKUP('404-ENTREGA_INSUMOS PA'!$AP$6,localidades,2,FALSE),VLOOKUP('404-ENTREGA_INSUMOS PA'!$AP$5,district_codes,2,FALSE))</f>
        <v>#N/A</v>
      </c>
      <c r="D634" s="493">
        <f>+'404-ENTREGA_INSUMOS PA'!$AP$6</f>
        <v>0</v>
      </c>
      <c r="E634" s="494">
        <f>+'404-ENTREGA_INSUMOS PA'!$J$23</f>
        <v>0</v>
      </c>
      <c r="F634" s="495">
        <f>+'404-ENTREGA_INSUMOS PA'!$L$23</f>
        <v>0</v>
      </c>
      <c r="H634" s="494" t="str">
        <f>delivery_events!D$5</f>
        <v>Insumos</v>
      </c>
      <c r="I634" s="494" t="e">
        <f t="shared" si="11"/>
        <v>#N/A</v>
      </c>
      <c r="J634" s="632">
        <f>+'404-ENTREGA_INSUMOS PA'!AP$7</f>
        <v>0</v>
      </c>
      <c r="K634" s="494">
        <f>+'404-ENTREGA_INSUMOS PA'!U148</f>
        <v>0</v>
      </c>
      <c r="L634" s="494">
        <f>+'404-ENTREGA_INSUMOS PA'!W148</f>
        <v>0</v>
      </c>
      <c r="M634" s="495">
        <f>+'404-ENTREGA_INSUMOS PA'!O148</f>
        <v>0</v>
      </c>
      <c r="N634" s="495">
        <f>+'404-ENTREGA_INSUMOS PA'!$T$23</f>
        <v>0</v>
      </c>
      <c r="V634" s="493" t="s">
        <v>2591</v>
      </c>
      <c r="Y634" s="494">
        <f>+'404-ENTREGA_INSUMOS PA'!$AP$3</f>
        <v>0</v>
      </c>
    </row>
    <row r="635" spans="1:25" hidden="1" x14ac:dyDescent="0.35">
      <c r="A635" s="493">
        <f>+'404-ENTREGA_INSUMOS PA'!B149</f>
        <v>0</v>
      </c>
      <c r="B635" s="493">
        <f>+'404-ENTREGA_INSUMOS PA'!F149</f>
        <v>0</v>
      </c>
      <c r="C635" s="496" t="e">
        <f>+IFERROR(VLOOKUP('404-ENTREGA_INSUMOS PA'!$AP$6,localidades,2,FALSE),VLOOKUP('404-ENTREGA_INSUMOS PA'!$AP$5,district_codes,2,FALSE))</f>
        <v>#N/A</v>
      </c>
      <c r="D635" s="493">
        <f>+'404-ENTREGA_INSUMOS PA'!$AP$6</f>
        <v>0</v>
      </c>
      <c r="E635" s="494">
        <f>+'404-ENTREGA_INSUMOS PA'!$J$23</f>
        <v>0</v>
      </c>
      <c r="F635" s="495">
        <f>+'404-ENTREGA_INSUMOS PA'!$L$23</f>
        <v>0</v>
      </c>
      <c r="H635" s="494" t="str">
        <f>delivery_events!D$5</f>
        <v>Insumos</v>
      </c>
      <c r="I635" s="494" t="e">
        <f t="shared" si="11"/>
        <v>#N/A</v>
      </c>
      <c r="J635" s="632">
        <f>+'404-ENTREGA_INSUMOS PA'!AP$7</f>
        <v>0</v>
      </c>
      <c r="K635" s="494">
        <f>+'404-ENTREGA_INSUMOS PA'!U149</f>
        <v>0</v>
      </c>
      <c r="L635" s="494">
        <f>+'404-ENTREGA_INSUMOS PA'!W149</f>
        <v>0</v>
      </c>
      <c r="M635" s="495">
        <f>+'404-ENTREGA_INSUMOS PA'!O149</f>
        <v>0</v>
      </c>
      <c r="N635" s="495">
        <f>+'404-ENTREGA_INSUMOS PA'!$T$23</f>
        <v>0</v>
      </c>
      <c r="V635" s="493" t="s">
        <v>2591</v>
      </c>
      <c r="Y635" s="494">
        <f>+'404-ENTREGA_INSUMOS PA'!$AP$3</f>
        <v>0</v>
      </c>
    </row>
    <row r="636" spans="1:25" hidden="1" x14ac:dyDescent="0.35">
      <c r="A636" s="493">
        <f>+'404-ENTREGA_INSUMOS PA'!B150</f>
        <v>0</v>
      </c>
      <c r="B636" s="493">
        <f>+'404-ENTREGA_INSUMOS PA'!F150</f>
        <v>0</v>
      </c>
      <c r="C636" s="496" t="e">
        <f>+IFERROR(VLOOKUP('404-ENTREGA_INSUMOS PA'!$AP$6,localidades,2,FALSE),VLOOKUP('404-ENTREGA_INSUMOS PA'!$AP$5,district_codes,2,FALSE))</f>
        <v>#N/A</v>
      </c>
      <c r="D636" s="493">
        <f>+'404-ENTREGA_INSUMOS PA'!$AP$6</f>
        <v>0</v>
      </c>
      <c r="E636" s="494">
        <f>+'404-ENTREGA_INSUMOS PA'!$J$23</f>
        <v>0</v>
      </c>
      <c r="F636" s="495">
        <f>+'404-ENTREGA_INSUMOS PA'!$L$23</f>
        <v>0</v>
      </c>
      <c r="H636" s="494" t="str">
        <f>delivery_events!D$5</f>
        <v>Insumos</v>
      </c>
      <c r="I636" s="494" t="e">
        <f t="shared" si="11"/>
        <v>#N/A</v>
      </c>
      <c r="J636" s="632">
        <f>+'404-ENTREGA_INSUMOS PA'!AP$7</f>
        <v>0</v>
      </c>
      <c r="K636" s="494">
        <f>+'404-ENTREGA_INSUMOS PA'!U150</f>
        <v>0</v>
      </c>
      <c r="L636" s="494">
        <f>+'404-ENTREGA_INSUMOS PA'!W150</f>
        <v>0</v>
      </c>
      <c r="M636" s="495">
        <f>+'404-ENTREGA_INSUMOS PA'!O150</f>
        <v>0</v>
      </c>
      <c r="N636" s="495">
        <f>+'404-ENTREGA_INSUMOS PA'!$T$23</f>
        <v>0</v>
      </c>
      <c r="V636" s="493" t="s">
        <v>2591</v>
      </c>
      <c r="Y636" s="494">
        <f>+'404-ENTREGA_INSUMOS PA'!$AP$3</f>
        <v>0</v>
      </c>
    </row>
    <row r="637" spans="1:25" hidden="1" x14ac:dyDescent="0.35">
      <c r="A637" s="493">
        <f>+'404-ENTREGA_INSUMOS PA'!B151</f>
        <v>0</v>
      </c>
      <c r="B637" s="493">
        <f>+'404-ENTREGA_INSUMOS PA'!F151</f>
        <v>0</v>
      </c>
      <c r="C637" s="496" t="e">
        <f>+IFERROR(VLOOKUP('404-ENTREGA_INSUMOS PA'!$AP$6,localidades,2,FALSE),VLOOKUP('404-ENTREGA_INSUMOS PA'!$AP$5,district_codes,2,FALSE))</f>
        <v>#N/A</v>
      </c>
      <c r="D637" s="493">
        <f>+'404-ENTREGA_INSUMOS PA'!$AP$6</f>
        <v>0</v>
      </c>
      <c r="E637" s="494">
        <f>+'404-ENTREGA_INSUMOS PA'!$J$23</f>
        <v>0</v>
      </c>
      <c r="F637" s="495">
        <f>+'404-ENTREGA_INSUMOS PA'!$L$23</f>
        <v>0</v>
      </c>
      <c r="H637" s="494" t="str">
        <f>delivery_events!D$5</f>
        <v>Insumos</v>
      </c>
      <c r="I637" s="494" t="e">
        <f t="shared" si="11"/>
        <v>#N/A</v>
      </c>
      <c r="J637" s="632">
        <f>+'404-ENTREGA_INSUMOS PA'!AP$7</f>
        <v>0</v>
      </c>
      <c r="K637" s="494">
        <f>+'404-ENTREGA_INSUMOS PA'!U151</f>
        <v>0</v>
      </c>
      <c r="L637" s="494">
        <f>+'404-ENTREGA_INSUMOS PA'!W151</f>
        <v>0</v>
      </c>
      <c r="M637" s="495">
        <f>+'404-ENTREGA_INSUMOS PA'!O151</f>
        <v>0</v>
      </c>
      <c r="N637" s="495">
        <f>+'404-ENTREGA_INSUMOS PA'!$T$23</f>
        <v>0</v>
      </c>
      <c r="V637" s="493" t="s">
        <v>2591</v>
      </c>
      <c r="Y637" s="494">
        <f>+'404-ENTREGA_INSUMOS PA'!$AP$3</f>
        <v>0</v>
      </c>
    </row>
    <row r="638" spans="1:25" hidden="1" x14ac:dyDescent="0.35">
      <c r="A638" s="493">
        <f>+'404-ENTREGA_INSUMOS PA'!B152</f>
        <v>0</v>
      </c>
      <c r="B638" s="493">
        <f>+'404-ENTREGA_INSUMOS PA'!F152</f>
        <v>0</v>
      </c>
      <c r="C638" s="496" t="e">
        <f>+IFERROR(VLOOKUP('404-ENTREGA_INSUMOS PA'!$AP$6,localidades,2,FALSE),VLOOKUP('404-ENTREGA_INSUMOS PA'!$AP$5,district_codes,2,FALSE))</f>
        <v>#N/A</v>
      </c>
      <c r="D638" s="493">
        <f>+'404-ENTREGA_INSUMOS PA'!$AP$6</f>
        <v>0</v>
      </c>
      <c r="E638" s="494">
        <f>+'404-ENTREGA_INSUMOS PA'!$J$23</f>
        <v>0</v>
      </c>
      <c r="F638" s="495">
        <f>+'404-ENTREGA_INSUMOS PA'!$L$23</f>
        <v>0</v>
      </c>
      <c r="H638" s="494" t="str">
        <f>delivery_events!D$5</f>
        <v>Insumos</v>
      </c>
      <c r="I638" s="494" t="e">
        <f t="shared" ref="I638:I701" si="12">+C638</f>
        <v>#N/A</v>
      </c>
      <c r="J638" s="632">
        <f>+'404-ENTREGA_INSUMOS PA'!AP$7</f>
        <v>0</v>
      </c>
      <c r="K638" s="494">
        <f>+'404-ENTREGA_INSUMOS PA'!U152</f>
        <v>0</v>
      </c>
      <c r="L638" s="494">
        <f>+'404-ENTREGA_INSUMOS PA'!W152</f>
        <v>0</v>
      </c>
      <c r="M638" s="495">
        <f>+'404-ENTREGA_INSUMOS PA'!O152</f>
        <v>0</v>
      </c>
      <c r="N638" s="495">
        <f>+'404-ENTREGA_INSUMOS PA'!$T$23</f>
        <v>0</v>
      </c>
      <c r="V638" s="493" t="s">
        <v>2591</v>
      </c>
      <c r="Y638" s="494">
        <f>+'404-ENTREGA_INSUMOS PA'!$AP$3</f>
        <v>0</v>
      </c>
    </row>
    <row r="639" spans="1:25" hidden="1" x14ac:dyDescent="0.35">
      <c r="A639" s="493">
        <f>+'404-ENTREGA_INSUMOS PA'!B153</f>
        <v>0</v>
      </c>
      <c r="B639" s="493">
        <f>+'404-ENTREGA_INSUMOS PA'!F153</f>
        <v>0</v>
      </c>
      <c r="C639" s="496" t="e">
        <f>+IFERROR(VLOOKUP('404-ENTREGA_INSUMOS PA'!$AP$6,localidades,2,FALSE),VLOOKUP('404-ENTREGA_INSUMOS PA'!$AP$5,district_codes,2,FALSE))</f>
        <v>#N/A</v>
      </c>
      <c r="D639" s="493">
        <f>+'404-ENTREGA_INSUMOS PA'!$AP$6</f>
        <v>0</v>
      </c>
      <c r="E639" s="494">
        <f>+'404-ENTREGA_INSUMOS PA'!$J$23</f>
        <v>0</v>
      </c>
      <c r="F639" s="495">
        <f>+'404-ENTREGA_INSUMOS PA'!$L$23</f>
        <v>0</v>
      </c>
      <c r="H639" s="494" t="str">
        <f>delivery_events!D$5</f>
        <v>Insumos</v>
      </c>
      <c r="I639" s="494" t="e">
        <f t="shared" si="12"/>
        <v>#N/A</v>
      </c>
      <c r="J639" s="632">
        <f>+'404-ENTREGA_INSUMOS PA'!AP$7</f>
        <v>0</v>
      </c>
      <c r="K639" s="494">
        <f>+'404-ENTREGA_INSUMOS PA'!U153</f>
        <v>0</v>
      </c>
      <c r="L639" s="494">
        <f>+'404-ENTREGA_INSUMOS PA'!W153</f>
        <v>0</v>
      </c>
      <c r="M639" s="495">
        <f>+'404-ENTREGA_INSUMOS PA'!O153</f>
        <v>0</v>
      </c>
      <c r="N639" s="495">
        <f>+'404-ENTREGA_INSUMOS PA'!$T$23</f>
        <v>0</v>
      </c>
      <c r="V639" s="493" t="s">
        <v>2591</v>
      </c>
      <c r="Y639" s="494">
        <f>+'404-ENTREGA_INSUMOS PA'!$AP$3</f>
        <v>0</v>
      </c>
    </row>
    <row r="640" spans="1:25" hidden="1" x14ac:dyDescent="0.35">
      <c r="A640" s="493">
        <f>+'404-ENTREGA_INSUMOS PA'!B154</f>
        <v>0</v>
      </c>
      <c r="B640" s="493">
        <f>+'404-ENTREGA_INSUMOS PA'!F154</f>
        <v>0</v>
      </c>
      <c r="C640" s="496" t="e">
        <f>+IFERROR(VLOOKUP('404-ENTREGA_INSUMOS PA'!$AP$6,localidades,2,FALSE),VLOOKUP('404-ENTREGA_INSUMOS PA'!$AP$5,district_codes,2,FALSE))</f>
        <v>#N/A</v>
      </c>
      <c r="D640" s="493">
        <f>+'404-ENTREGA_INSUMOS PA'!$AP$6</f>
        <v>0</v>
      </c>
      <c r="E640" s="494">
        <f>+'404-ENTREGA_INSUMOS PA'!$J$23</f>
        <v>0</v>
      </c>
      <c r="F640" s="495">
        <f>+'404-ENTREGA_INSUMOS PA'!$L$23</f>
        <v>0</v>
      </c>
      <c r="H640" s="494" t="str">
        <f>delivery_events!D$5</f>
        <v>Insumos</v>
      </c>
      <c r="I640" s="494" t="e">
        <f t="shared" si="12"/>
        <v>#N/A</v>
      </c>
      <c r="J640" s="632">
        <f>+'404-ENTREGA_INSUMOS PA'!AP$7</f>
        <v>0</v>
      </c>
      <c r="K640" s="494">
        <f>+'404-ENTREGA_INSUMOS PA'!U154</f>
        <v>0</v>
      </c>
      <c r="L640" s="494">
        <f>+'404-ENTREGA_INSUMOS PA'!W154</f>
        <v>0</v>
      </c>
      <c r="M640" s="495">
        <f>+'404-ENTREGA_INSUMOS PA'!O154</f>
        <v>0</v>
      </c>
      <c r="N640" s="495">
        <f>+'404-ENTREGA_INSUMOS PA'!$T$23</f>
        <v>0</v>
      </c>
      <c r="V640" s="493" t="s">
        <v>2591</v>
      </c>
      <c r="Y640" s="494">
        <f>+'404-ENTREGA_INSUMOS PA'!$AP$3</f>
        <v>0</v>
      </c>
    </row>
    <row r="641" spans="1:25" hidden="1" x14ac:dyDescent="0.35">
      <c r="A641" s="493">
        <f>+'404-ENTREGA_INSUMOS PA'!B155</f>
        <v>0</v>
      </c>
      <c r="B641" s="493">
        <f>+'404-ENTREGA_INSUMOS PA'!F155</f>
        <v>0</v>
      </c>
      <c r="C641" s="496" t="e">
        <f>+IFERROR(VLOOKUP('404-ENTREGA_INSUMOS PA'!$AP$6,localidades,2,FALSE),VLOOKUP('404-ENTREGA_INSUMOS PA'!$AP$5,district_codes,2,FALSE))</f>
        <v>#N/A</v>
      </c>
      <c r="D641" s="493">
        <f>+'404-ENTREGA_INSUMOS PA'!$AP$6</f>
        <v>0</v>
      </c>
      <c r="E641" s="494">
        <f>+'404-ENTREGA_INSUMOS PA'!$J$23</f>
        <v>0</v>
      </c>
      <c r="F641" s="495">
        <f>+'404-ENTREGA_INSUMOS PA'!$L$23</f>
        <v>0</v>
      </c>
      <c r="H641" s="494" t="str">
        <f>delivery_events!D$5</f>
        <v>Insumos</v>
      </c>
      <c r="I641" s="494" t="e">
        <f t="shared" si="12"/>
        <v>#N/A</v>
      </c>
      <c r="J641" s="632">
        <f>+'404-ENTREGA_INSUMOS PA'!AP$7</f>
        <v>0</v>
      </c>
      <c r="K641" s="494">
        <f>+'404-ENTREGA_INSUMOS PA'!U155</f>
        <v>0</v>
      </c>
      <c r="L641" s="494">
        <f>+'404-ENTREGA_INSUMOS PA'!W155</f>
        <v>0</v>
      </c>
      <c r="M641" s="495">
        <f>+'404-ENTREGA_INSUMOS PA'!O155</f>
        <v>0</v>
      </c>
      <c r="N641" s="495">
        <f>+'404-ENTREGA_INSUMOS PA'!$T$23</f>
        <v>0</v>
      </c>
      <c r="V641" s="493" t="s">
        <v>2591</v>
      </c>
      <c r="Y641" s="494">
        <f>+'404-ENTREGA_INSUMOS PA'!$AP$3</f>
        <v>0</v>
      </c>
    </row>
    <row r="642" spans="1:25" hidden="1" x14ac:dyDescent="0.35">
      <c r="A642" s="493">
        <f>+'404-ENTREGA_INSUMOS PA'!B156</f>
        <v>0</v>
      </c>
      <c r="B642" s="493">
        <f>+'404-ENTREGA_INSUMOS PA'!F156</f>
        <v>0</v>
      </c>
      <c r="C642" s="496" t="e">
        <f>+IFERROR(VLOOKUP('404-ENTREGA_INSUMOS PA'!$AP$6,localidades,2,FALSE),VLOOKUP('404-ENTREGA_INSUMOS PA'!$AP$5,district_codes,2,FALSE))</f>
        <v>#N/A</v>
      </c>
      <c r="D642" s="493">
        <f>+'404-ENTREGA_INSUMOS PA'!$AP$6</f>
        <v>0</v>
      </c>
      <c r="E642" s="494">
        <f>+'404-ENTREGA_INSUMOS PA'!$J$23</f>
        <v>0</v>
      </c>
      <c r="F642" s="495">
        <f>+'404-ENTREGA_INSUMOS PA'!$L$23</f>
        <v>0</v>
      </c>
      <c r="H642" s="494" t="str">
        <f>delivery_events!D$5</f>
        <v>Insumos</v>
      </c>
      <c r="I642" s="494" t="e">
        <f t="shared" si="12"/>
        <v>#N/A</v>
      </c>
      <c r="J642" s="632">
        <f>+'404-ENTREGA_INSUMOS PA'!AP$7</f>
        <v>0</v>
      </c>
      <c r="K642" s="494">
        <f>+'404-ENTREGA_INSUMOS PA'!U156</f>
        <v>0</v>
      </c>
      <c r="L642" s="494">
        <f>+'404-ENTREGA_INSUMOS PA'!W156</f>
        <v>0</v>
      </c>
      <c r="M642" s="495">
        <f>+'404-ENTREGA_INSUMOS PA'!O156</f>
        <v>0</v>
      </c>
      <c r="N642" s="495">
        <f>+'404-ENTREGA_INSUMOS PA'!$T$23</f>
        <v>0</v>
      </c>
      <c r="V642" s="493" t="s">
        <v>2591</v>
      </c>
      <c r="Y642" s="494">
        <f>+'404-ENTREGA_INSUMOS PA'!$AP$3</f>
        <v>0</v>
      </c>
    </row>
    <row r="643" spans="1:25" hidden="1" x14ac:dyDescent="0.35">
      <c r="A643" s="493">
        <f>+'404-ENTREGA_INSUMOS PA'!B157</f>
        <v>0</v>
      </c>
      <c r="B643" s="493">
        <f>+'404-ENTREGA_INSUMOS PA'!F157</f>
        <v>0</v>
      </c>
      <c r="C643" s="496" t="e">
        <f>+IFERROR(VLOOKUP('404-ENTREGA_INSUMOS PA'!$AP$6,localidades,2,FALSE),VLOOKUP('404-ENTREGA_INSUMOS PA'!$AP$5,district_codes,2,FALSE))</f>
        <v>#N/A</v>
      </c>
      <c r="D643" s="493">
        <f>+'404-ENTREGA_INSUMOS PA'!$AP$6</f>
        <v>0</v>
      </c>
      <c r="E643" s="494">
        <f>+'404-ENTREGA_INSUMOS PA'!$J$23</f>
        <v>0</v>
      </c>
      <c r="F643" s="495">
        <f>+'404-ENTREGA_INSUMOS PA'!$L$23</f>
        <v>0</v>
      </c>
      <c r="H643" s="494" t="str">
        <f>delivery_events!D$5</f>
        <v>Insumos</v>
      </c>
      <c r="I643" s="494" t="e">
        <f t="shared" si="12"/>
        <v>#N/A</v>
      </c>
      <c r="J643" s="632">
        <f>+'404-ENTREGA_INSUMOS PA'!AP$7</f>
        <v>0</v>
      </c>
      <c r="K643" s="494">
        <f>+'404-ENTREGA_INSUMOS PA'!U157</f>
        <v>0</v>
      </c>
      <c r="L643" s="494">
        <f>+'404-ENTREGA_INSUMOS PA'!W157</f>
        <v>0</v>
      </c>
      <c r="M643" s="495">
        <f>+'404-ENTREGA_INSUMOS PA'!O157</f>
        <v>0</v>
      </c>
      <c r="N643" s="495">
        <f>+'404-ENTREGA_INSUMOS PA'!$T$23</f>
        <v>0</v>
      </c>
      <c r="V643" s="493" t="s">
        <v>2591</v>
      </c>
      <c r="Y643" s="494">
        <f>+'404-ENTREGA_INSUMOS PA'!$AP$3</f>
        <v>0</v>
      </c>
    </row>
    <row r="644" spans="1:25" hidden="1" x14ac:dyDescent="0.35">
      <c r="A644" s="493">
        <f>+'404-ENTREGA_INSUMOS PA'!B158</f>
        <v>0</v>
      </c>
      <c r="B644" s="493">
        <f>+'404-ENTREGA_INSUMOS PA'!F158</f>
        <v>0</v>
      </c>
      <c r="C644" s="496" t="e">
        <f>+IFERROR(VLOOKUP('404-ENTREGA_INSUMOS PA'!$AP$6,localidades,2,FALSE),VLOOKUP('404-ENTREGA_INSUMOS PA'!$AP$5,district_codes,2,FALSE))</f>
        <v>#N/A</v>
      </c>
      <c r="D644" s="493">
        <f>+'404-ENTREGA_INSUMOS PA'!$AP$6</f>
        <v>0</v>
      </c>
      <c r="E644" s="494">
        <f>+'404-ENTREGA_INSUMOS PA'!$J$23</f>
        <v>0</v>
      </c>
      <c r="F644" s="495">
        <f>+'404-ENTREGA_INSUMOS PA'!$L$23</f>
        <v>0</v>
      </c>
      <c r="H644" s="494" t="str">
        <f>delivery_events!D$5</f>
        <v>Insumos</v>
      </c>
      <c r="I644" s="494" t="e">
        <f t="shared" si="12"/>
        <v>#N/A</v>
      </c>
      <c r="J644" s="632">
        <f>+'404-ENTREGA_INSUMOS PA'!AP$7</f>
        <v>0</v>
      </c>
      <c r="K644" s="494">
        <f>+'404-ENTREGA_INSUMOS PA'!U158</f>
        <v>0</v>
      </c>
      <c r="L644" s="494">
        <f>+'404-ENTREGA_INSUMOS PA'!W158</f>
        <v>0</v>
      </c>
      <c r="M644" s="495">
        <f>+'404-ENTREGA_INSUMOS PA'!O158</f>
        <v>0</v>
      </c>
      <c r="N644" s="495">
        <f>+'404-ENTREGA_INSUMOS PA'!$T$23</f>
        <v>0</v>
      </c>
      <c r="V644" s="493" t="s">
        <v>2591</v>
      </c>
      <c r="Y644" s="494">
        <f>+'404-ENTREGA_INSUMOS PA'!$AP$3</f>
        <v>0</v>
      </c>
    </row>
    <row r="645" spans="1:25" hidden="1" x14ac:dyDescent="0.35">
      <c r="A645" s="493">
        <f>+'404-ENTREGA_INSUMOS PA'!B159</f>
        <v>0</v>
      </c>
      <c r="B645" s="493">
        <f>+'404-ENTREGA_INSUMOS PA'!F159</f>
        <v>0</v>
      </c>
      <c r="C645" s="496" t="e">
        <f>+IFERROR(VLOOKUP('404-ENTREGA_INSUMOS PA'!$AP$6,localidades,2,FALSE),VLOOKUP('404-ENTREGA_INSUMOS PA'!$AP$5,district_codes,2,FALSE))</f>
        <v>#N/A</v>
      </c>
      <c r="D645" s="493">
        <f>+'404-ENTREGA_INSUMOS PA'!$AP$6</f>
        <v>0</v>
      </c>
      <c r="E645" s="494">
        <f>+'404-ENTREGA_INSUMOS PA'!$J$23</f>
        <v>0</v>
      </c>
      <c r="F645" s="495">
        <f>+'404-ENTREGA_INSUMOS PA'!$L$23</f>
        <v>0</v>
      </c>
      <c r="H645" s="494" t="str">
        <f>delivery_events!D$5</f>
        <v>Insumos</v>
      </c>
      <c r="I645" s="494" t="e">
        <f t="shared" si="12"/>
        <v>#N/A</v>
      </c>
      <c r="J645" s="632">
        <f>+'404-ENTREGA_INSUMOS PA'!AP$7</f>
        <v>0</v>
      </c>
      <c r="K645" s="494">
        <f>+'404-ENTREGA_INSUMOS PA'!U159</f>
        <v>0</v>
      </c>
      <c r="L645" s="494">
        <f>+'404-ENTREGA_INSUMOS PA'!W159</f>
        <v>0</v>
      </c>
      <c r="M645" s="495">
        <f>+'404-ENTREGA_INSUMOS PA'!O159</f>
        <v>0</v>
      </c>
      <c r="N645" s="495">
        <f>+'404-ENTREGA_INSUMOS PA'!$T$23</f>
        <v>0</v>
      </c>
      <c r="V645" s="493" t="s">
        <v>2591</v>
      </c>
      <c r="Y645" s="494">
        <f>+'404-ENTREGA_INSUMOS PA'!$AP$3</f>
        <v>0</v>
      </c>
    </row>
    <row r="646" spans="1:25" hidden="1" x14ac:dyDescent="0.35">
      <c r="A646" s="493">
        <f>+'404-ENTREGA_INSUMOS PA'!B160</f>
        <v>0</v>
      </c>
      <c r="B646" s="493">
        <f>+'404-ENTREGA_INSUMOS PA'!F160</f>
        <v>0</v>
      </c>
      <c r="C646" s="496" t="e">
        <f>+IFERROR(VLOOKUP('404-ENTREGA_INSUMOS PA'!$AP$6,localidades,2,FALSE),VLOOKUP('404-ENTREGA_INSUMOS PA'!$AP$5,district_codes,2,FALSE))</f>
        <v>#N/A</v>
      </c>
      <c r="D646" s="493">
        <f>+'404-ENTREGA_INSUMOS PA'!$AP$6</f>
        <v>0</v>
      </c>
      <c r="E646" s="494">
        <f>+'404-ENTREGA_INSUMOS PA'!$J$23</f>
        <v>0</v>
      </c>
      <c r="F646" s="495">
        <f>+'404-ENTREGA_INSUMOS PA'!$L$23</f>
        <v>0</v>
      </c>
      <c r="H646" s="494" t="str">
        <f>delivery_events!D$5</f>
        <v>Insumos</v>
      </c>
      <c r="I646" s="494" t="e">
        <f t="shared" si="12"/>
        <v>#N/A</v>
      </c>
      <c r="J646" s="632">
        <f>+'404-ENTREGA_INSUMOS PA'!AP$7</f>
        <v>0</v>
      </c>
      <c r="K646" s="494">
        <f>+'404-ENTREGA_INSUMOS PA'!U160</f>
        <v>0</v>
      </c>
      <c r="L646" s="494">
        <f>+'404-ENTREGA_INSUMOS PA'!W160</f>
        <v>0</v>
      </c>
      <c r="M646" s="495">
        <f>+'404-ENTREGA_INSUMOS PA'!O160</f>
        <v>0</v>
      </c>
      <c r="N646" s="495">
        <f>+'404-ENTREGA_INSUMOS PA'!$T$23</f>
        <v>0</v>
      </c>
      <c r="V646" s="493" t="s">
        <v>2591</v>
      </c>
      <c r="Y646" s="494">
        <f>+'404-ENTREGA_INSUMOS PA'!$AP$3</f>
        <v>0</v>
      </c>
    </row>
    <row r="647" spans="1:25" hidden="1" x14ac:dyDescent="0.35">
      <c r="A647" s="493">
        <f>+'404-ENTREGA_INSUMOS PA'!B161</f>
        <v>0</v>
      </c>
      <c r="B647" s="493">
        <f>+'404-ENTREGA_INSUMOS PA'!F161</f>
        <v>0</v>
      </c>
      <c r="C647" s="496" t="e">
        <f>+IFERROR(VLOOKUP('404-ENTREGA_INSUMOS PA'!$AP$6,localidades,2,FALSE),VLOOKUP('404-ENTREGA_INSUMOS PA'!$AP$5,district_codes,2,FALSE))</f>
        <v>#N/A</v>
      </c>
      <c r="D647" s="493">
        <f>+'404-ENTREGA_INSUMOS PA'!$AP$6</f>
        <v>0</v>
      </c>
      <c r="E647" s="494">
        <f>+'404-ENTREGA_INSUMOS PA'!$J$23</f>
        <v>0</v>
      </c>
      <c r="F647" s="495">
        <f>+'404-ENTREGA_INSUMOS PA'!$L$23</f>
        <v>0</v>
      </c>
      <c r="H647" s="494" t="str">
        <f>delivery_events!D$5</f>
        <v>Insumos</v>
      </c>
      <c r="I647" s="494" t="e">
        <f t="shared" si="12"/>
        <v>#N/A</v>
      </c>
      <c r="J647" s="632">
        <f>+'404-ENTREGA_INSUMOS PA'!AP$7</f>
        <v>0</v>
      </c>
      <c r="K647" s="494">
        <f>+'404-ENTREGA_INSUMOS PA'!U161</f>
        <v>0</v>
      </c>
      <c r="L647" s="494">
        <f>+'404-ENTREGA_INSUMOS PA'!W161</f>
        <v>0</v>
      </c>
      <c r="M647" s="495">
        <f>+'404-ENTREGA_INSUMOS PA'!O161</f>
        <v>0</v>
      </c>
      <c r="N647" s="495">
        <f>+'404-ENTREGA_INSUMOS PA'!$T$23</f>
        <v>0</v>
      </c>
      <c r="V647" s="493" t="s">
        <v>2591</v>
      </c>
      <c r="Y647" s="494">
        <f>+'404-ENTREGA_INSUMOS PA'!$AP$3</f>
        <v>0</v>
      </c>
    </row>
    <row r="648" spans="1:25" hidden="1" x14ac:dyDescent="0.35">
      <c r="A648" s="493">
        <f>+'404-ENTREGA_INSUMOS PA'!B162</f>
        <v>0</v>
      </c>
      <c r="B648" s="493">
        <f>+'404-ENTREGA_INSUMOS PA'!F162</f>
        <v>0</v>
      </c>
      <c r="C648" s="496" t="e">
        <f>+IFERROR(VLOOKUP('404-ENTREGA_INSUMOS PA'!$AP$6,localidades,2,FALSE),VLOOKUP('404-ENTREGA_INSUMOS PA'!$AP$5,district_codes,2,FALSE))</f>
        <v>#N/A</v>
      </c>
      <c r="D648" s="493">
        <f>+'404-ENTREGA_INSUMOS PA'!$AP$6</f>
        <v>0</v>
      </c>
      <c r="E648" s="494">
        <f>+'404-ENTREGA_INSUMOS PA'!$J$23</f>
        <v>0</v>
      </c>
      <c r="F648" s="495">
        <f>+'404-ENTREGA_INSUMOS PA'!$L$23</f>
        <v>0</v>
      </c>
      <c r="H648" s="494" t="str">
        <f>delivery_events!D$5</f>
        <v>Insumos</v>
      </c>
      <c r="I648" s="494" t="e">
        <f t="shared" si="12"/>
        <v>#N/A</v>
      </c>
      <c r="J648" s="632">
        <f>+'404-ENTREGA_INSUMOS PA'!AP$7</f>
        <v>0</v>
      </c>
      <c r="K648" s="494">
        <f>+'404-ENTREGA_INSUMOS PA'!U162</f>
        <v>0</v>
      </c>
      <c r="L648" s="494">
        <f>+'404-ENTREGA_INSUMOS PA'!W162</f>
        <v>0</v>
      </c>
      <c r="M648" s="495">
        <f>+'404-ENTREGA_INSUMOS PA'!O162</f>
        <v>0</v>
      </c>
      <c r="N648" s="495">
        <f>+'404-ENTREGA_INSUMOS PA'!$T$23</f>
        <v>0</v>
      </c>
      <c r="V648" s="493" t="s">
        <v>2591</v>
      </c>
      <c r="Y648" s="494">
        <f>+'404-ENTREGA_INSUMOS PA'!$AP$3</f>
        <v>0</v>
      </c>
    </row>
    <row r="649" spans="1:25" hidden="1" x14ac:dyDescent="0.35">
      <c r="A649" s="493">
        <f>+'404-ENTREGA_INSUMOS PA'!B163</f>
        <v>0</v>
      </c>
      <c r="B649" s="493">
        <f>+'404-ENTREGA_INSUMOS PA'!F163</f>
        <v>0</v>
      </c>
      <c r="C649" s="496" t="e">
        <f>+IFERROR(VLOOKUP('404-ENTREGA_INSUMOS PA'!$AP$6,localidades,2,FALSE),VLOOKUP('404-ENTREGA_INSUMOS PA'!$AP$5,district_codes,2,FALSE))</f>
        <v>#N/A</v>
      </c>
      <c r="D649" s="493">
        <f>+'404-ENTREGA_INSUMOS PA'!$AP$6</f>
        <v>0</v>
      </c>
      <c r="E649" s="494">
        <f>+'404-ENTREGA_INSUMOS PA'!$J$23</f>
        <v>0</v>
      </c>
      <c r="F649" s="495">
        <f>+'404-ENTREGA_INSUMOS PA'!$L$23</f>
        <v>0</v>
      </c>
      <c r="H649" s="494" t="str">
        <f>delivery_events!D$5</f>
        <v>Insumos</v>
      </c>
      <c r="I649" s="494" t="e">
        <f t="shared" si="12"/>
        <v>#N/A</v>
      </c>
      <c r="J649" s="632">
        <f>+'404-ENTREGA_INSUMOS PA'!AP$7</f>
        <v>0</v>
      </c>
      <c r="K649" s="494">
        <f>+'404-ENTREGA_INSUMOS PA'!U163</f>
        <v>0</v>
      </c>
      <c r="L649" s="494">
        <f>+'404-ENTREGA_INSUMOS PA'!W163</f>
        <v>0</v>
      </c>
      <c r="M649" s="495">
        <f>+'404-ENTREGA_INSUMOS PA'!O163</f>
        <v>0</v>
      </c>
      <c r="N649" s="495">
        <f>+'404-ENTREGA_INSUMOS PA'!$T$23</f>
        <v>0</v>
      </c>
      <c r="V649" s="493" t="s">
        <v>2591</v>
      </c>
      <c r="Y649" s="494">
        <f>+'404-ENTREGA_INSUMOS PA'!$AP$3</f>
        <v>0</v>
      </c>
    </row>
    <row r="650" spans="1:25" hidden="1" x14ac:dyDescent="0.35">
      <c r="A650" s="493">
        <f>+'404-ENTREGA_INSUMOS PA'!B164</f>
        <v>0</v>
      </c>
      <c r="B650" s="493">
        <f>+'404-ENTREGA_INSUMOS PA'!F164</f>
        <v>0</v>
      </c>
      <c r="C650" s="496" t="e">
        <f>+IFERROR(VLOOKUP('404-ENTREGA_INSUMOS PA'!$AP$6,localidades,2,FALSE),VLOOKUP('404-ENTREGA_INSUMOS PA'!$AP$5,district_codes,2,FALSE))</f>
        <v>#N/A</v>
      </c>
      <c r="D650" s="493">
        <f>+'404-ENTREGA_INSUMOS PA'!$AP$6</f>
        <v>0</v>
      </c>
      <c r="E650" s="494">
        <f>+'404-ENTREGA_INSUMOS PA'!$J$23</f>
        <v>0</v>
      </c>
      <c r="F650" s="495">
        <f>+'404-ENTREGA_INSUMOS PA'!$L$23</f>
        <v>0</v>
      </c>
      <c r="H650" s="494" t="str">
        <f>delivery_events!D$5</f>
        <v>Insumos</v>
      </c>
      <c r="I650" s="494" t="e">
        <f t="shared" si="12"/>
        <v>#N/A</v>
      </c>
      <c r="J650" s="632">
        <f>+'404-ENTREGA_INSUMOS PA'!AP$7</f>
        <v>0</v>
      </c>
      <c r="K650" s="494">
        <f>+'404-ENTREGA_INSUMOS PA'!U164</f>
        <v>0</v>
      </c>
      <c r="L650" s="494">
        <f>+'404-ENTREGA_INSUMOS PA'!W164</f>
        <v>0</v>
      </c>
      <c r="M650" s="495">
        <f>+'404-ENTREGA_INSUMOS PA'!O164</f>
        <v>0</v>
      </c>
      <c r="N650" s="495">
        <f>+'404-ENTREGA_INSUMOS PA'!$T$23</f>
        <v>0</v>
      </c>
      <c r="V650" s="493" t="s">
        <v>2591</v>
      </c>
      <c r="Y650" s="494">
        <f>+'404-ENTREGA_INSUMOS PA'!$AP$3</f>
        <v>0</v>
      </c>
    </row>
    <row r="651" spans="1:25" hidden="1" x14ac:dyDescent="0.35">
      <c r="A651" s="493">
        <f>+'404-ENTREGA_INSUMOS PA'!B165</f>
        <v>0</v>
      </c>
      <c r="B651" s="493">
        <f>+'404-ENTREGA_INSUMOS PA'!F165</f>
        <v>0</v>
      </c>
      <c r="C651" s="496" t="e">
        <f>+IFERROR(VLOOKUP('404-ENTREGA_INSUMOS PA'!$AP$6,localidades,2,FALSE),VLOOKUP('404-ENTREGA_INSUMOS PA'!$AP$5,district_codes,2,FALSE))</f>
        <v>#N/A</v>
      </c>
      <c r="D651" s="493">
        <f>+'404-ENTREGA_INSUMOS PA'!$AP$6</f>
        <v>0</v>
      </c>
      <c r="E651" s="494">
        <f>+'404-ENTREGA_INSUMOS PA'!$J$23</f>
        <v>0</v>
      </c>
      <c r="F651" s="495">
        <f>+'404-ENTREGA_INSUMOS PA'!$L$23</f>
        <v>0</v>
      </c>
      <c r="H651" s="494" t="str">
        <f>delivery_events!D$5</f>
        <v>Insumos</v>
      </c>
      <c r="I651" s="494" t="e">
        <f t="shared" si="12"/>
        <v>#N/A</v>
      </c>
      <c r="J651" s="632">
        <f>+'404-ENTREGA_INSUMOS PA'!AP$7</f>
        <v>0</v>
      </c>
      <c r="K651" s="494">
        <f>+'404-ENTREGA_INSUMOS PA'!U165</f>
        <v>0</v>
      </c>
      <c r="L651" s="494">
        <f>+'404-ENTREGA_INSUMOS PA'!W165</f>
        <v>0</v>
      </c>
      <c r="M651" s="495">
        <f>+'404-ENTREGA_INSUMOS PA'!O165</f>
        <v>0</v>
      </c>
      <c r="N651" s="495">
        <f>+'404-ENTREGA_INSUMOS PA'!$T$23</f>
        <v>0</v>
      </c>
      <c r="V651" s="493" t="s">
        <v>2591</v>
      </c>
      <c r="Y651" s="494">
        <f>+'404-ENTREGA_INSUMOS PA'!$AP$3</f>
        <v>0</v>
      </c>
    </row>
    <row r="652" spans="1:25" hidden="1" x14ac:dyDescent="0.35">
      <c r="A652" s="493">
        <f>+'404-ENTREGA_INSUMOS PA'!B166</f>
        <v>0</v>
      </c>
      <c r="B652" s="493">
        <f>+'404-ENTREGA_INSUMOS PA'!F166</f>
        <v>0</v>
      </c>
      <c r="C652" s="496" t="e">
        <f>+IFERROR(VLOOKUP('404-ENTREGA_INSUMOS PA'!$AP$6,localidades,2,FALSE),VLOOKUP('404-ENTREGA_INSUMOS PA'!$AP$5,district_codes,2,FALSE))</f>
        <v>#N/A</v>
      </c>
      <c r="D652" s="493">
        <f>+'404-ENTREGA_INSUMOS PA'!$AP$6</f>
        <v>0</v>
      </c>
      <c r="E652" s="494">
        <f>+'404-ENTREGA_INSUMOS PA'!$J$23</f>
        <v>0</v>
      </c>
      <c r="F652" s="495">
        <f>+'404-ENTREGA_INSUMOS PA'!$L$23</f>
        <v>0</v>
      </c>
      <c r="H652" s="494" t="str">
        <f>delivery_events!D$5</f>
        <v>Insumos</v>
      </c>
      <c r="I652" s="494" t="e">
        <f t="shared" si="12"/>
        <v>#N/A</v>
      </c>
      <c r="J652" s="632">
        <f>+'404-ENTREGA_INSUMOS PA'!AP$7</f>
        <v>0</v>
      </c>
      <c r="K652" s="494">
        <f>+'404-ENTREGA_INSUMOS PA'!U166</f>
        <v>0</v>
      </c>
      <c r="L652" s="494">
        <f>+'404-ENTREGA_INSUMOS PA'!W166</f>
        <v>0</v>
      </c>
      <c r="M652" s="495">
        <f>+'404-ENTREGA_INSUMOS PA'!O166</f>
        <v>0</v>
      </c>
      <c r="N652" s="495">
        <f>+'404-ENTREGA_INSUMOS PA'!$T$23</f>
        <v>0</v>
      </c>
      <c r="V652" s="493" t="s">
        <v>2591</v>
      </c>
      <c r="Y652" s="494">
        <f>+'404-ENTREGA_INSUMOS PA'!$AP$3</f>
        <v>0</v>
      </c>
    </row>
    <row r="653" spans="1:25" hidden="1" x14ac:dyDescent="0.35">
      <c r="A653" s="493">
        <f>+'404-ENTREGA_INSUMOS PA'!B167</f>
        <v>0</v>
      </c>
      <c r="B653" s="493">
        <f>+'404-ENTREGA_INSUMOS PA'!F167</f>
        <v>0</v>
      </c>
      <c r="C653" s="496" t="e">
        <f>+IFERROR(VLOOKUP('404-ENTREGA_INSUMOS PA'!$AP$6,localidades,2,FALSE),VLOOKUP('404-ENTREGA_INSUMOS PA'!$AP$5,district_codes,2,FALSE))</f>
        <v>#N/A</v>
      </c>
      <c r="D653" s="493">
        <f>+'404-ENTREGA_INSUMOS PA'!$AP$6</f>
        <v>0</v>
      </c>
      <c r="E653" s="494">
        <f>+'404-ENTREGA_INSUMOS PA'!$J$23</f>
        <v>0</v>
      </c>
      <c r="F653" s="495">
        <f>+'404-ENTREGA_INSUMOS PA'!$L$23</f>
        <v>0</v>
      </c>
      <c r="H653" s="494" t="str">
        <f>delivery_events!D$5</f>
        <v>Insumos</v>
      </c>
      <c r="I653" s="494" t="e">
        <f t="shared" si="12"/>
        <v>#N/A</v>
      </c>
      <c r="J653" s="632">
        <f>+'404-ENTREGA_INSUMOS PA'!AP$7</f>
        <v>0</v>
      </c>
      <c r="K653" s="494">
        <f>+'404-ENTREGA_INSUMOS PA'!U167</f>
        <v>0</v>
      </c>
      <c r="L653" s="494">
        <f>+'404-ENTREGA_INSUMOS PA'!W167</f>
        <v>0</v>
      </c>
      <c r="M653" s="495">
        <f>+'404-ENTREGA_INSUMOS PA'!O167</f>
        <v>0</v>
      </c>
      <c r="N653" s="495">
        <f>+'404-ENTREGA_INSUMOS PA'!$T$23</f>
        <v>0</v>
      </c>
      <c r="V653" s="493" t="s">
        <v>2591</v>
      </c>
      <c r="Y653" s="494">
        <f>+'404-ENTREGA_INSUMOS PA'!$AP$3</f>
        <v>0</v>
      </c>
    </row>
    <row r="654" spans="1:25" hidden="1" x14ac:dyDescent="0.35">
      <c r="A654" s="493">
        <f>+'404-ENTREGA_INSUMOS PA'!B168</f>
        <v>0</v>
      </c>
      <c r="B654" s="493">
        <f>+'404-ENTREGA_INSUMOS PA'!F168</f>
        <v>0</v>
      </c>
      <c r="C654" s="496" t="e">
        <f>+IFERROR(VLOOKUP('404-ENTREGA_INSUMOS PA'!$AP$6,localidades,2,FALSE),VLOOKUP('404-ENTREGA_INSUMOS PA'!$AP$5,district_codes,2,FALSE))</f>
        <v>#N/A</v>
      </c>
      <c r="D654" s="493">
        <f>+'404-ENTREGA_INSUMOS PA'!$AP$6</f>
        <v>0</v>
      </c>
      <c r="E654" s="494">
        <f>+'404-ENTREGA_INSUMOS PA'!$J$23</f>
        <v>0</v>
      </c>
      <c r="F654" s="495">
        <f>+'404-ENTREGA_INSUMOS PA'!$L$23</f>
        <v>0</v>
      </c>
      <c r="H654" s="494" t="str">
        <f>delivery_events!D$5</f>
        <v>Insumos</v>
      </c>
      <c r="I654" s="494" t="e">
        <f t="shared" si="12"/>
        <v>#N/A</v>
      </c>
      <c r="J654" s="632">
        <f>+'404-ENTREGA_INSUMOS PA'!AP$7</f>
        <v>0</v>
      </c>
      <c r="K654" s="494">
        <f>+'404-ENTREGA_INSUMOS PA'!U168</f>
        <v>0</v>
      </c>
      <c r="L654" s="494">
        <f>+'404-ENTREGA_INSUMOS PA'!W168</f>
        <v>0</v>
      </c>
      <c r="M654" s="495">
        <f>+'404-ENTREGA_INSUMOS PA'!O168</f>
        <v>0</v>
      </c>
      <c r="N654" s="495">
        <f>+'404-ENTREGA_INSUMOS PA'!$T$23</f>
        <v>0</v>
      </c>
      <c r="V654" s="493" t="s">
        <v>2591</v>
      </c>
      <c r="Y654" s="494">
        <f>+'404-ENTREGA_INSUMOS PA'!$AP$3</f>
        <v>0</v>
      </c>
    </row>
    <row r="655" spans="1:25" hidden="1" x14ac:dyDescent="0.35">
      <c r="A655" s="493">
        <f>+'404-ENTREGA_INSUMOS PA'!B169</f>
        <v>0</v>
      </c>
      <c r="B655" s="493">
        <f>+'404-ENTREGA_INSUMOS PA'!F169</f>
        <v>0</v>
      </c>
      <c r="C655" s="496" t="e">
        <f>+IFERROR(VLOOKUP('404-ENTREGA_INSUMOS PA'!$AP$6,localidades,2,FALSE),VLOOKUP('404-ENTREGA_INSUMOS PA'!$AP$5,district_codes,2,FALSE))</f>
        <v>#N/A</v>
      </c>
      <c r="D655" s="493">
        <f>+'404-ENTREGA_INSUMOS PA'!$AP$6</f>
        <v>0</v>
      </c>
      <c r="E655" s="494">
        <f>+'404-ENTREGA_INSUMOS PA'!$J$23</f>
        <v>0</v>
      </c>
      <c r="F655" s="495">
        <f>+'404-ENTREGA_INSUMOS PA'!$L$23</f>
        <v>0</v>
      </c>
      <c r="H655" s="494" t="str">
        <f>delivery_events!D$5</f>
        <v>Insumos</v>
      </c>
      <c r="I655" s="494" t="e">
        <f t="shared" si="12"/>
        <v>#N/A</v>
      </c>
      <c r="J655" s="632">
        <f>+'404-ENTREGA_INSUMOS PA'!AP$7</f>
        <v>0</v>
      </c>
      <c r="K655" s="494">
        <f>+'404-ENTREGA_INSUMOS PA'!U169</f>
        <v>0</v>
      </c>
      <c r="L655" s="494">
        <f>+'404-ENTREGA_INSUMOS PA'!W169</f>
        <v>0</v>
      </c>
      <c r="M655" s="495">
        <f>+'404-ENTREGA_INSUMOS PA'!O169</f>
        <v>0</v>
      </c>
      <c r="N655" s="495">
        <f>+'404-ENTREGA_INSUMOS PA'!$T$23</f>
        <v>0</v>
      </c>
      <c r="V655" s="493" t="s">
        <v>2591</v>
      </c>
      <c r="Y655" s="494">
        <f>+'404-ENTREGA_INSUMOS PA'!$AP$3</f>
        <v>0</v>
      </c>
    </row>
    <row r="656" spans="1:25" hidden="1" x14ac:dyDescent="0.35">
      <c r="A656" s="493">
        <f>+'404-ENTREGA_INSUMOS PA'!B170</f>
        <v>0</v>
      </c>
      <c r="B656" s="493">
        <f>+'404-ENTREGA_INSUMOS PA'!F170</f>
        <v>0</v>
      </c>
      <c r="C656" s="496" t="e">
        <f>+IFERROR(VLOOKUP('404-ENTREGA_INSUMOS PA'!$AP$6,localidades,2,FALSE),VLOOKUP('404-ENTREGA_INSUMOS PA'!$AP$5,district_codes,2,FALSE))</f>
        <v>#N/A</v>
      </c>
      <c r="D656" s="493">
        <f>+'404-ENTREGA_INSUMOS PA'!$AP$6</f>
        <v>0</v>
      </c>
      <c r="E656" s="494">
        <f>+'404-ENTREGA_INSUMOS PA'!$J$23</f>
        <v>0</v>
      </c>
      <c r="F656" s="495">
        <f>+'404-ENTREGA_INSUMOS PA'!$L$23</f>
        <v>0</v>
      </c>
      <c r="H656" s="494" t="str">
        <f>delivery_events!D$5</f>
        <v>Insumos</v>
      </c>
      <c r="I656" s="494" t="e">
        <f t="shared" si="12"/>
        <v>#N/A</v>
      </c>
      <c r="J656" s="632">
        <f>+'404-ENTREGA_INSUMOS PA'!AP$7</f>
        <v>0</v>
      </c>
      <c r="K656" s="494">
        <f>+'404-ENTREGA_INSUMOS PA'!U170</f>
        <v>0</v>
      </c>
      <c r="L656" s="494">
        <f>+'404-ENTREGA_INSUMOS PA'!W170</f>
        <v>0</v>
      </c>
      <c r="M656" s="495">
        <f>+'404-ENTREGA_INSUMOS PA'!O170</f>
        <v>0</v>
      </c>
      <c r="N656" s="495">
        <f>+'404-ENTREGA_INSUMOS PA'!$T$23</f>
        <v>0</v>
      </c>
      <c r="V656" s="493" t="s">
        <v>2591</v>
      </c>
      <c r="Y656" s="494">
        <f>+'404-ENTREGA_INSUMOS PA'!$AP$3</f>
        <v>0</v>
      </c>
    </row>
    <row r="657" spans="1:25" hidden="1" x14ac:dyDescent="0.35">
      <c r="A657" s="493">
        <f>+'404-ENTREGA_INSUMOS PA'!B171</f>
        <v>0</v>
      </c>
      <c r="B657" s="493">
        <f>+'404-ENTREGA_INSUMOS PA'!F171</f>
        <v>0</v>
      </c>
      <c r="C657" s="496" t="e">
        <f>+IFERROR(VLOOKUP('404-ENTREGA_INSUMOS PA'!$AP$6,localidades,2,FALSE),VLOOKUP('404-ENTREGA_INSUMOS PA'!$AP$5,district_codes,2,FALSE))</f>
        <v>#N/A</v>
      </c>
      <c r="D657" s="493">
        <f>+'404-ENTREGA_INSUMOS PA'!$AP$6</f>
        <v>0</v>
      </c>
      <c r="E657" s="494">
        <f>+'404-ENTREGA_INSUMOS PA'!$J$23</f>
        <v>0</v>
      </c>
      <c r="F657" s="495">
        <f>+'404-ENTREGA_INSUMOS PA'!$L$23</f>
        <v>0</v>
      </c>
      <c r="H657" s="494" t="str">
        <f>delivery_events!D$5</f>
        <v>Insumos</v>
      </c>
      <c r="I657" s="494" t="e">
        <f t="shared" si="12"/>
        <v>#N/A</v>
      </c>
      <c r="J657" s="632">
        <f>+'404-ENTREGA_INSUMOS PA'!AP$7</f>
        <v>0</v>
      </c>
      <c r="K657" s="494">
        <f>+'404-ENTREGA_INSUMOS PA'!U171</f>
        <v>0</v>
      </c>
      <c r="L657" s="494">
        <f>+'404-ENTREGA_INSUMOS PA'!W171</f>
        <v>0</v>
      </c>
      <c r="M657" s="495">
        <f>+'404-ENTREGA_INSUMOS PA'!O171</f>
        <v>0</v>
      </c>
      <c r="N657" s="495">
        <f>+'404-ENTREGA_INSUMOS PA'!$T$23</f>
        <v>0</v>
      </c>
      <c r="V657" s="493" t="s">
        <v>2591</v>
      </c>
      <c r="Y657" s="494">
        <f>+'404-ENTREGA_INSUMOS PA'!$AP$3</f>
        <v>0</v>
      </c>
    </row>
    <row r="658" spans="1:25" hidden="1" x14ac:dyDescent="0.35">
      <c r="A658" s="493">
        <f>+'404-ENTREGA_INSUMOS PA'!B172</f>
        <v>0</v>
      </c>
      <c r="B658" s="493">
        <f>+'404-ENTREGA_INSUMOS PA'!F172</f>
        <v>0</v>
      </c>
      <c r="C658" s="496" t="e">
        <f>+IFERROR(VLOOKUP('404-ENTREGA_INSUMOS PA'!$AP$6,localidades,2,FALSE),VLOOKUP('404-ENTREGA_INSUMOS PA'!$AP$5,district_codes,2,FALSE))</f>
        <v>#N/A</v>
      </c>
      <c r="D658" s="493">
        <f>+'404-ENTREGA_INSUMOS PA'!$AP$6</f>
        <v>0</v>
      </c>
      <c r="E658" s="494">
        <f>+'404-ENTREGA_INSUMOS PA'!$J$23</f>
        <v>0</v>
      </c>
      <c r="F658" s="495">
        <f>+'404-ENTREGA_INSUMOS PA'!$L$23</f>
        <v>0</v>
      </c>
      <c r="H658" s="494" t="str">
        <f>delivery_events!D$5</f>
        <v>Insumos</v>
      </c>
      <c r="I658" s="494" t="e">
        <f t="shared" si="12"/>
        <v>#N/A</v>
      </c>
      <c r="J658" s="632">
        <f>+'404-ENTREGA_INSUMOS PA'!AP$7</f>
        <v>0</v>
      </c>
      <c r="K658" s="494">
        <f>+'404-ENTREGA_INSUMOS PA'!U172</f>
        <v>0</v>
      </c>
      <c r="L658" s="494">
        <f>+'404-ENTREGA_INSUMOS PA'!W172</f>
        <v>0</v>
      </c>
      <c r="M658" s="495">
        <f>+'404-ENTREGA_INSUMOS PA'!O172</f>
        <v>0</v>
      </c>
      <c r="N658" s="495">
        <f>+'404-ENTREGA_INSUMOS PA'!$T$23</f>
        <v>0</v>
      </c>
      <c r="V658" s="493" t="s">
        <v>2591</v>
      </c>
      <c r="Y658" s="494">
        <f>+'404-ENTREGA_INSUMOS PA'!$AP$3</f>
        <v>0</v>
      </c>
    </row>
    <row r="659" spans="1:25" hidden="1" x14ac:dyDescent="0.35">
      <c r="A659" s="493">
        <f>+'404-ENTREGA_INSUMOS PA'!B173</f>
        <v>0</v>
      </c>
      <c r="B659" s="493">
        <f>+'404-ENTREGA_INSUMOS PA'!F173</f>
        <v>0</v>
      </c>
      <c r="C659" s="496" t="e">
        <f>+IFERROR(VLOOKUP('404-ENTREGA_INSUMOS PA'!$AP$6,localidades,2,FALSE),VLOOKUP('404-ENTREGA_INSUMOS PA'!$AP$5,district_codes,2,FALSE))</f>
        <v>#N/A</v>
      </c>
      <c r="D659" s="493">
        <f>+'404-ENTREGA_INSUMOS PA'!$AP$6</f>
        <v>0</v>
      </c>
      <c r="E659" s="494">
        <f>+'404-ENTREGA_INSUMOS PA'!$J$23</f>
        <v>0</v>
      </c>
      <c r="F659" s="495">
        <f>+'404-ENTREGA_INSUMOS PA'!$L$23</f>
        <v>0</v>
      </c>
      <c r="H659" s="494" t="str">
        <f>delivery_events!D$5</f>
        <v>Insumos</v>
      </c>
      <c r="I659" s="494" t="e">
        <f t="shared" si="12"/>
        <v>#N/A</v>
      </c>
      <c r="J659" s="632">
        <f>+'404-ENTREGA_INSUMOS PA'!AP$7</f>
        <v>0</v>
      </c>
      <c r="K659" s="494">
        <f>+'404-ENTREGA_INSUMOS PA'!U173</f>
        <v>0</v>
      </c>
      <c r="L659" s="494">
        <f>+'404-ENTREGA_INSUMOS PA'!W173</f>
        <v>0</v>
      </c>
      <c r="M659" s="495">
        <f>+'404-ENTREGA_INSUMOS PA'!O173</f>
        <v>0</v>
      </c>
      <c r="N659" s="495">
        <f>+'404-ENTREGA_INSUMOS PA'!$T$23</f>
        <v>0</v>
      </c>
      <c r="V659" s="493" t="s">
        <v>2591</v>
      </c>
      <c r="Y659" s="494">
        <f>+'404-ENTREGA_INSUMOS PA'!$AP$3</f>
        <v>0</v>
      </c>
    </row>
    <row r="660" spans="1:25" hidden="1" x14ac:dyDescent="0.35">
      <c r="A660" s="493">
        <f>+'404-ENTREGA_INSUMOS PA'!B174</f>
        <v>0</v>
      </c>
      <c r="B660" s="493">
        <f>+'404-ENTREGA_INSUMOS PA'!F174</f>
        <v>0</v>
      </c>
      <c r="C660" s="496" t="e">
        <f>+IFERROR(VLOOKUP('404-ENTREGA_INSUMOS PA'!$AP$6,localidades,2,FALSE),VLOOKUP('404-ENTREGA_INSUMOS PA'!$AP$5,district_codes,2,FALSE))</f>
        <v>#N/A</v>
      </c>
      <c r="D660" s="493">
        <f>+'404-ENTREGA_INSUMOS PA'!$AP$6</f>
        <v>0</v>
      </c>
      <c r="E660" s="494">
        <f>+'404-ENTREGA_INSUMOS PA'!$J$23</f>
        <v>0</v>
      </c>
      <c r="F660" s="495">
        <f>+'404-ENTREGA_INSUMOS PA'!$L$23</f>
        <v>0</v>
      </c>
      <c r="H660" s="494" t="str">
        <f>delivery_events!D$5</f>
        <v>Insumos</v>
      </c>
      <c r="I660" s="494" t="e">
        <f t="shared" si="12"/>
        <v>#N/A</v>
      </c>
      <c r="J660" s="632">
        <f>+'404-ENTREGA_INSUMOS PA'!AP$7</f>
        <v>0</v>
      </c>
      <c r="K660" s="494">
        <f>+'404-ENTREGA_INSUMOS PA'!U174</f>
        <v>0</v>
      </c>
      <c r="L660" s="494">
        <f>+'404-ENTREGA_INSUMOS PA'!W174</f>
        <v>0</v>
      </c>
      <c r="M660" s="495">
        <f>+'404-ENTREGA_INSUMOS PA'!O174</f>
        <v>0</v>
      </c>
      <c r="N660" s="495">
        <f>+'404-ENTREGA_INSUMOS PA'!$T$23</f>
        <v>0</v>
      </c>
      <c r="V660" s="493" t="s">
        <v>2591</v>
      </c>
      <c r="Y660" s="494">
        <f>+'404-ENTREGA_INSUMOS PA'!$AP$3</f>
        <v>0</v>
      </c>
    </row>
    <row r="661" spans="1:25" hidden="1" x14ac:dyDescent="0.35">
      <c r="A661" s="493">
        <f>+'404-ENTREGA_INSUMOS PA'!B175</f>
        <v>0</v>
      </c>
      <c r="B661" s="493">
        <f>+'404-ENTREGA_INSUMOS PA'!F175</f>
        <v>0</v>
      </c>
      <c r="C661" s="496" t="e">
        <f>+IFERROR(VLOOKUP('404-ENTREGA_INSUMOS PA'!$AP$6,localidades,2,FALSE),VLOOKUP('404-ENTREGA_INSUMOS PA'!$AP$5,district_codes,2,FALSE))</f>
        <v>#N/A</v>
      </c>
      <c r="D661" s="493">
        <f>+'404-ENTREGA_INSUMOS PA'!$AP$6</f>
        <v>0</v>
      </c>
      <c r="E661" s="494">
        <f>+'404-ENTREGA_INSUMOS PA'!$J$23</f>
        <v>0</v>
      </c>
      <c r="F661" s="495">
        <f>+'404-ENTREGA_INSUMOS PA'!$L$23</f>
        <v>0</v>
      </c>
      <c r="H661" s="494" t="str">
        <f>delivery_events!D$5</f>
        <v>Insumos</v>
      </c>
      <c r="I661" s="494" t="e">
        <f t="shared" si="12"/>
        <v>#N/A</v>
      </c>
      <c r="J661" s="632">
        <f>+'404-ENTREGA_INSUMOS PA'!AP$7</f>
        <v>0</v>
      </c>
      <c r="K661" s="494">
        <f>+'404-ENTREGA_INSUMOS PA'!U175</f>
        <v>0</v>
      </c>
      <c r="L661" s="494">
        <f>+'404-ENTREGA_INSUMOS PA'!W175</f>
        <v>0</v>
      </c>
      <c r="M661" s="495">
        <f>+'404-ENTREGA_INSUMOS PA'!O175</f>
        <v>0</v>
      </c>
      <c r="N661" s="495">
        <f>+'404-ENTREGA_INSUMOS PA'!$T$23</f>
        <v>0</v>
      </c>
      <c r="V661" s="493" t="s">
        <v>2591</v>
      </c>
      <c r="Y661" s="494">
        <f>+'404-ENTREGA_INSUMOS PA'!$AP$3</f>
        <v>0</v>
      </c>
    </row>
    <row r="662" spans="1:25" hidden="1" x14ac:dyDescent="0.35">
      <c r="A662" s="493">
        <f>+'404-ENTREGA_INSUMOS PA'!B176</f>
        <v>0</v>
      </c>
      <c r="B662" s="493">
        <f>+'404-ENTREGA_INSUMOS PA'!F176</f>
        <v>0</v>
      </c>
      <c r="C662" s="496" t="e">
        <f>+IFERROR(VLOOKUP('404-ENTREGA_INSUMOS PA'!$AP$6,localidades,2,FALSE),VLOOKUP('404-ENTREGA_INSUMOS PA'!$AP$5,district_codes,2,FALSE))</f>
        <v>#N/A</v>
      </c>
      <c r="D662" s="493">
        <f>+'404-ENTREGA_INSUMOS PA'!$AP$6</f>
        <v>0</v>
      </c>
      <c r="E662" s="494">
        <f>+'404-ENTREGA_INSUMOS PA'!$J$23</f>
        <v>0</v>
      </c>
      <c r="F662" s="495">
        <f>+'404-ENTREGA_INSUMOS PA'!$L$23</f>
        <v>0</v>
      </c>
      <c r="H662" s="494" t="str">
        <f>delivery_events!D$5</f>
        <v>Insumos</v>
      </c>
      <c r="I662" s="494" t="e">
        <f t="shared" si="12"/>
        <v>#N/A</v>
      </c>
      <c r="J662" s="632">
        <f>+'404-ENTREGA_INSUMOS PA'!AP$7</f>
        <v>0</v>
      </c>
      <c r="K662" s="494">
        <f>+'404-ENTREGA_INSUMOS PA'!U176</f>
        <v>0</v>
      </c>
      <c r="L662" s="494">
        <f>+'404-ENTREGA_INSUMOS PA'!W176</f>
        <v>0</v>
      </c>
      <c r="M662" s="495">
        <f>+'404-ENTREGA_INSUMOS PA'!O176</f>
        <v>0</v>
      </c>
      <c r="N662" s="495">
        <f>+'404-ENTREGA_INSUMOS PA'!$T$23</f>
        <v>0</v>
      </c>
      <c r="V662" s="493" t="s">
        <v>2591</v>
      </c>
      <c r="Y662" s="494">
        <f>+'404-ENTREGA_INSUMOS PA'!$AP$3</f>
        <v>0</v>
      </c>
    </row>
    <row r="663" spans="1:25" hidden="1" x14ac:dyDescent="0.35">
      <c r="A663" s="493">
        <f>+'404-ENTREGA_INSUMOS PA'!B177</f>
        <v>0</v>
      </c>
      <c r="B663" s="493">
        <f>+'404-ENTREGA_INSUMOS PA'!F177</f>
        <v>0</v>
      </c>
      <c r="C663" s="496" t="e">
        <f>+IFERROR(VLOOKUP('404-ENTREGA_INSUMOS PA'!$AP$6,localidades,2,FALSE),VLOOKUP('404-ENTREGA_INSUMOS PA'!$AP$5,district_codes,2,FALSE))</f>
        <v>#N/A</v>
      </c>
      <c r="D663" s="493">
        <f>+'404-ENTREGA_INSUMOS PA'!$AP$6</f>
        <v>0</v>
      </c>
      <c r="E663" s="494">
        <f>+'404-ENTREGA_INSUMOS PA'!$J$23</f>
        <v>0</v>
      </c>
      <c r="F663" s="495">
        <f>+'404-ENTREGA_INSUMOS PA'!$L$23</f>
        <v>0</v>
      </c>
      <c r="H663" s="494" t="str">
        <f>delivery_events!D$5</f>
        <v>Insumos</v>
      </c>
      <c r="I663" s="494" t="e">
        <f t="shared" si="12"/>
        <v>#N/A</v>
      </c>
      <c r="J663" s="632">
        <f>+'404-ENTREGA_INSUMOS PA'!AP$7</f>
        <v>0</v>
      </c>
      <c r="K663" s="494">
        <f>+'404-ENTREGA_INSUMOS PA'!U177</f>
        <v>0</v>
      </c>
      <c r="L663" s="494">
        <f>+'404-ENTREGA_INSUMOS PA'!W177</f>
        <v>0</v>
      </c>
      <c r="M663" s="495">
        <f>+'404-ENTREGA_INSUMOS PA'!O177</f>
        <v>0</v>
      </c>
      <c r="N663" s="495">
        <f>+'404-ENTREGA_INSUMOS PA'!$T$23</f>
        <v>0</v>
      </c>
      <c r="V663" s="493" t="s">
        <v>2591</v>
      </c>
      <c r="Y663" s="494">
        <f>+'404-ENTREGA_INSUMOS PA'!$AP$3</f>
        <v>0</v>
      </c>
    </row>
    <row r="664" spans="1:25" hidden="1" x14ac:dyDescent="0.35">
      <c r="A664" s="493">
        <f>+'404-ENTREGA_INSUMOS PA'!B178</f>
        <v>0</v>
      </c>
      <c r="B664" s="493">
        <f>+'404-ENTREGA_INSUMOS PA'!F178</f>
        <v>0</v>
      </c>
      <c r="C664" s="496" t="e">
        <f>+IFERROR(VLOOKUP('404-ENTREGA_INSUMOS PA'!$AP$6,localidades,2,FALSE),VLOOKUP('404-ENTREGA_INSUMOS PA'!$AP$5,district_codes,2,FALSE))</f>
        <v>#N/A</v>
      </c>
      <c r="D664" s="493">
        <f>+'404-ENTREGA_INSUMOS PA'!$AP$6</f>
        <v>0</v>
      </c>
      <c r="E664" s="494">
        <f>+'404-ENTREGA_INSUMOS PA'!$J$23</f>
        <v>0</v>
      </c>
      <c r="F664" s="495">
        <f>+'404-ENTREGA_INSUMOS PA'!$L$23</f>
        <v>0</v>
      </c>
      <c r="H664" s="494" t="str">
        <f>delivery_events!D$5</f>
        <v>Insumos</v>
      </c>
      <c r="I664" s="494" t="e">
        <f t="shared" si="12"/>
        <v>#N/A</v>
      </c>
      <c r="J664" s="632">
        <f>+'404-ENTREGA_INSUMOS PA'!AP$7</f>
        <v>0</v>
      </c>
      <c r="K664" s="494">
        <f>+'404-ENTREGA_INSUMOS PA'!U178</f>
        <v>0</v>
      </c>
      <c r="L664" s="494">
        <f>+'404-ENTREGA_INSUMOS PA'!W178</f>
        <v>0</v>
      </c>
      <c r="M664" s="495">
        <f>+'404-ENTREGA_INSUMOS PA'!O178</f>
        <v>0</v>
      </c>
      <c r="N664" s="495">
        <f>+'404-ENTREGA_INSUMOS PA'!$T$23</f>
        <v>0</v>
      </c>
      <c r="V664" s="493" t="s">
        <v>2591</v>
      </c>
      <c r="Y664" s="494">
        <f>+'404-ENTREGA_INSUMOS PA'!$AP$3</f>
        <v>0</v>
      </c>
    </row>
    <row r="665" spans="1:25" hidden="1" x14ac:dyDescent="0.35">
      <c r="A665" s="493">
        <f>+'404-ENTREGA_INSUMOS PA'!B179</f>
        <v>0</v>
      </c>
      <c r="B665" s="493">
        <f>+'404-ENTREGA_INSUMOS PA'!F179</f>
        <v>0</v>
      </c>
      <c r="C665" s="496" t="e">
        <f>+IFERROR(VLOOKUP('404-ENTREGA_INSUMOS PA'!$AP$6,localidades,2,FALSE),VLOOKUP('404-ENTREGA_INSUMOS PA'!$AP$5,district_codes,2,FALSE))</f>
        <v>#N/A</v>
      </c>
      <c r="D665" s="493">
        <f>+'404-ENTREGA_INSUMOS PA'!$AP$6</f>
        <v>0</v>
      </c>
      <c r="E665" s="494">
        <f>+'404-ENTREGA_INSUMOS PA'!$J$23</f>
        <v>0</v>
      </c>
      <c r="F665" s="495">
        <f>+'404-ENTREGA_INSUMOS PA'!$L$23</f>
        <v>0</v>
      </c>
      <c r="H665" s="494" t="str">
        <f>delivery_events!D$5</f>
        <v>Insumos</v>
      </c>
      <c r="I665" s="494" t="e">
        <f t="shared" si="12"/>
        <v>#N/A</v>
      </c>
      <c r="J665" s="632">
        <f>+'404-ENTREGA_INSUMOS PA'!AP$7</f>
        <v>0</v>
      </c>
      <c r="K665" s="494">
        <f>+'404-ENTREGA_INSUMOS PA'!U179</f>
        <v>0</v>
      </c>
      <c r="L665" s="494">
        <f>+'404-ENTREGA_INSUMOS PA'!W179</f>
        <v>0</v>
      </c>
      <c r="M665" s="495">
        <f>+'404-ENTREGA_INSUMOS PA'!O179</f>
        <v>0</v>
      </c>
      <c r="N665" s="495">
        <f>+'404-ENTREGA_INSUMOS PA'!$T$23</f>
        <v>0</v>
      </c>
      <c r="V665" s="493" t="s">
        <v>2591</v>
      </c>
      <c r="Y665" s="494">
        <f>+'404-ENTREGA_INSUMOS PA'!$AP$3</f>
        <v>0</v>
      </c>
    </row>
    <row r="666" spans="1:25" hidden="1" x14ac:dyDescent="0.35">
      <c r="A666" s="493">
        <f>+'404-ENTREGA_INSUMOS PA'!B180</f>
        <v>0</v>
      </c>
      <c r="B666" s="493">
        <f>+'404-ENTREGA_INSUMOS PA'!F180</f>
        <v>0</v>
      </c>
      <c r="C666" s="496" t="e">
        <f>+IFERROR(VLOOKUP('404-ENTREGA_INSUMOS PA'!$AP$6,localidades,2,FALSE),VLOOKUP('404-ENTREGA_INSUMOS PA'!$AP$5,district_codes,2,FALSE))</f>
        <v>#N/A</v>
      </c>
      <c r="D666" s="493">
        <f>+'404-ENTREGA_INSUMOS PA'!$AP$6</f>
        <v>0</v>
      </c>
      <c r="E666" s="494">
        <f>+'404-ENTREGA_INSUMOS PA'!$J$23</f>
        <v>0</v>
      </c>
      <c r="F666" s="495">
        <f>+'404-ENTREGA_INSUMOS PA'!$L$23</f>
        <v>0</v>
      </c>
      <c r="H666" s="494" t="str">
        <f>delivery_events!D$5</f>
        <v>Insumos</v>
      </c>
      <c r="I666" s="494" t="e">
        <f t="shared" si="12"/>
        <v>#N/A</v>
      </c>
      <c r="J666" s="632">
        <f>+'404-ENTREGA_INSUMOS PA'!AP$7</f>
        <v>0</v>
      </c>
      <c r="K666" s="494">
        <f>+'404-ENTREGA_INSUMOS PA'!U180</f>
        <v>0</v>
      </c>
      <c r="L666" s="494">
        <f>+'404-ENTREGA_INSUMOS PA'!W180</f>
        <v>0</v>
      </c>
      <c r="M666" s="495">
        <f>+'404-ENTREGA_INSUMOS PA'!O180</f>
        <v>0</v>
      </c>
      <c r="N666" s="495">
        <f>+'404-ENTREGA_INSUMOS PA'!$T$23</f>
        <v>0</v>
      </c>
      <c r="V666" s="493" t="s">
        <v>2591</v>
      </c>
      <c r="Y666" s="494">
        <f>+'404-ENTREGA_INSUMOS PA'!$AP$3</f>
        <v>0</v>
      </c>
    </row>
    <row r="667" spans="1:25" hidden="1" x14ac:dyDescent="0.35">
      <c r="A667" s="493">
        <f>+'404-ENTREGA_INSUMOS PA'!B181</f>
        <v>0</v>
      </c>
      <c r="B667" s="493">
        <f>+'404-ENTREGA_INSUMOS PA'!F181</f>
        <v>0</v>
      </c>
      <c r="C667" s="496" t="e">
        <f>+IFERROR(VLOOKUP('404-ENTREGA_INSUMOS PA'!$AP$6,localidades,2,FALSE),VLOOKUP('404-ENTREGA_INSUMOS PA'!$AP$5,district_codes,2,FALSE))</f>
        <v>#N/A</v>
      </c>
      <c r="D667" s="493">
        <f>+'404-ENTREGA_INSUMOS PA'!$AP$6</f>
        <v>0</v>
      </c>
      <c r="E667" s="494">
        <f>+'404-ENTREGA_INSUMOS PA'!$J$23</f>
        <v>0</v>
      </c>
      <c r="F667" s="495">
        <f>+'404-ENTREGA_INSUMOS PA'!$L$23</f>
        <v>0</v>
      </c>
      <c r="H667" s="494" t="str">
        <f>delivery_events!D$5</f>
        <v>Insumos</v>
      </c>
      <c r="I667" s="494" t="e">
        <f t="shared" si="12"/>
        <v>#N/A</v>
      </c>
      <c r="J667" s="632">
        <f>+'404-ENTREGA_INSUMOS PA'!AP$7</f>
        <v>0</v>
      </c>
      <c r="K667" s="494">
        <f>+'404-ENTREGA_INSUMOS PA'!U181</f>
        <v>0</v>
      </c>
      <c r="L667" s="494">
        <f>+'404-ENTREGA_INSUMOS PA'!W181</f>
        <v>0</v>
      </c>
      <c r="M667" s="495">
        <f>+'404-ENTREGA_INSUMOS PA'!O181</f>
        <v>0</v>
      </c>
      <c r="N667" s="495">
        <f>+'404-ENTREGA_INSUMOS PA'!$T$23</f>
        <v>0</v>
      </c>
      <c r="V667" s="493" t="s">
        <v>2591</v>
      </c>
      <c r="Y667" s="494">
        <f>+'404-ENTREGA_INSUMOS PA'!$AP$3</f>
        <v>0</v>
      </c>
    </row>
    <row r="668" spans="1:25" hidden="1" x14ac:dyDescent="0.35">
      <c r="A668" s="493">
        <f>+'404-ENTREGA_INSUMOS PA'!B182</f>
        <v>0</v>
      </c>
      <c r="B668" s="493">
        <f>+'404-ENTREGA_INSUMOS PA'!F182</f>
        <v>0</v>
      </c>
      <c r="C668" s="496" t="e">
        <f>+IFERROR(VLOOKUP('404-ENTREGA_INSUMOS PA'!$AP$6,localidades,2,FALSE),VLOOKUP('404-ENTREGA_INSUMOS PA'!$AP$5,district_codes,2,FALSE))</f>
        <v>#N/A</v>
      </c>
      <c r="D668" s="493">
        <f>+'404-ENTREGA_INSUMOS PA'!$AP$6</f>
        <v>0</v>
      </c>
      <c r="E668" s="494">
        <f>+'404-ENTREGA_INSUMOS PA'!$J$23</f>
        <v>0</v>
      </c>
      <c r="F668" s="495">
        <f>+'404-ENTREGA_INSUMOS PA'!$L$23</f>
        <v>0</v>
      </c>
      <c r="H668" s="494" t="str">
        <f>delivery_events!D$5</f>
        <v>Insumos</v>
      </c>
      <c r="I668" s="494" t="e">
        <f t="shared" si="12"/>
        <v>#N/A</v>
      </c>
      <c r="J668" s="632">
        <f>+'404-ENTREGA_INSUMOS PA'!AP$7</f>
        <v>0</v>
      </c>
      <c r="K668" s="494">
        <f>+'404-ENTREGA_INSUMOS PA'!U182</f>
        <v>0</v>
      </c>
      <c r="L668" s="494">
        <f>+'404-ENTREGA_INSUMOS PA'!W182</f>
        <v>0</v>
      </c>
      <c r="M668" s="495">
        <f>+'404-ENTREGA_INSUMOS PA'!O182</f>
        <v>0</v>
      </c>
      <c r="N668" s="495">
        <f>+'404-ENTREGA_INSUMOS PA'!$T$23</f>
        <v>0</v>
      </c>
      <c r="V668" s="493" t="s">
        <v>2591</v>
      </c>
      <c r="Y668" s="494">
        <f>+'404-ENTREGA_INSUMOS PA'!$AP$3</f>
        <v>0</v>
      </c>
    </row>
    <row r="669" spans="1:25" hidden="1" x14ac:dyDescent="0.35">
      <c r="A669" s="493">
        <f>+'404-ENTREGA_INSUMOS PA'!B183</f>
        <v>0</v>
      </c>
      <c r="B669" s="493">
        <f>+'404-ENTREGA_INSUMOS PA'!F183</f>
        <v>0</v>
      </c>
      <c r="C669" s="496" t="e">
        <f>+IFERROR(VLOOKUP('404-ENTREGA_INSUMOS PA'!$AP$6,localidades,2,FALSE),VLOOKUP('404-ENTREGA_INSUMOS PA'!$AP$5,district_codes,2,FALSE))</f>
        <v>#N/A</v>
      </c>
      <c r="D669" s="493">
        <f>+'404-ENTREGA_INSUMOS PA'!$AP$6</f>
        <v>0</v>
      </c>
      <c r="E669" s="494">
        <f>+'404-ENTREGA_INSUMOS PA'!$J$23</f>
        <v>0</v>
      </c>
      <c r="F669" s="495">
        <f>+'404-ENTREGA_INSUMOS PA'!$L$23</f>
        <v>0</v>
      </c>
      <c r="H669" s="494" t="str">
        <f>delivery_events!D$5</f>
        <v>Insumos</v>
      </c>
      <c r="I669" s="494" t="e">
        <f t="shared" si="12"/>
        <v>#N/A</v>
      </c>
      <c r="J669" s="632">
        <f>+'404-ENTREGA_INSUMOS PA'!AP$7</f>
        <v>0</v>
      </c>
      <c r="K669" s="494">
        <f>+'404-ENTREGA_INSUMOS PA'!U183</f>
        <v>0</v>
      </c>
      <c r="L669" s="494">
        <f>+'404-ENTREGA_INSUMOS PA'!W183</f>
        <v>0</v>
      </c>
      <c r="M669" s="495">
        <f>+'404-ENTREGA_INSUMOS PA'!O183</f>
        <v>0</v>
      </c>
      <c r="N669" s="495">
        <f>+'404-ENTREGA_INSUMOS PA'!$T$23</f>
        <v>0</v>
      </c>
      <c r="V669" s="493" t="s">
        <v>2591</v>
      </c>
      <c r="Y669" s="494">
        <f>+'404-ENTREGA_INSUMOS PA'!$AP$3</f>
        <v>0</v>
      </c>
    </row>
    <row r="670" spans="1:25" hidden="1" x14ac:dyDescent="0.35">
      <c r="A670" s="493">
        <f>+'404-ENTREGA_INSUMOS PA'!B184</f>
        <v>0</v>
      </c>
      <c r="B670" s="493">
        <f>+'404-ENTREGA_INSUMOS PA'!F184</f>
        <v>0</v>
      </c>
      <c r="C670" s="496" t="e">
        <f>+IFERROR(VLOOKUP('404-ENTREGA_INSUMOS PA'!$AP$6,localidades,2,FALSE),VLOOKUP('404-ENTREGA_INSUMOS PA'!$AP$5,district_codes,2,FALSE))</f>
        <v>#N/A</v>
      </c>
      <c r="D670" s="493">
        <f>+'404-ENTREGA_INSUMOS PA'!$AP$6</f>
        <v>0</v>
      </c>
      <c r="E670" s="494">
        <f>+'404-ENTREGA_INSUMOS PA'!$J$23</f>
        <v>0</v>
      </c>
      <c r="F670" s="495">
        <f>+'404-ENTREGA_INSUMOS PA'!$L$23</f>
        <v>0</v>
      </c>
      <c r="H670" s="494" t="str">
        <f>delivery_events!D$5</f>
        <v>Insumos</v>
      </c>
      <c r="I670" s="494" t="e">
        <f t="shared" si="12"/>
        <v>#N/A</v>
      </c>
      <c r="J670" s="632">
        <f>+'404-ENTREGA_INSUMOS PA'!AP$7</f>
        <v>0</v>
      </c>
      <c r="K670" s="494">
        <f>+'404-ENTREGA_INSUMOS PA'!U184</f>
        <v>0</v>
      </c>
      <c r="L670" s="494">
        <f>+'404-ENTREGA_INSUMOS PA'!W184</f>
        <v>0</v>
      </c>
      <c r="M670" s="495">
        <f>+'404-ENTREGA_INSUMOS PA'!O184</f>
        <v>0</v>
      </c>
      <c r="N670" s="495">
        <f>+'404-ENTREGA_INSUMOS PA'!$T$23</f>
        <v>0</v>
      </c>
      <c r="V670" s="493" t="s">
        <v>2591</v>
      </c>
      <c r="Y670" s="494">
        <f>+'404-ENTREGA_INSUMOS PA'!$AP$3</f>
        <v>0</v>
      </c>
    </row>
    <row r="671" spans="1:25" hidden="1" x14ac:dyDescent="0.35">
      <c r="A671" s="493">
        <f>+'404-ENTREGA_INSUMOS PA'!B185</f>
        <v>0</v>
      </c>
      <c r="B671" s="493">
        <f>+'404-ENTREGA_INSUMOS PA'!F185</f>
        <v>0</v>
      </c>
      <c r="C671" s="496" t="e">
        <f>+IFERROR(VLOOKUP('404-ENTREGA_INSUMOS PA'!$AP$6,localidades,2,FALSE),VLOOKUP('404-ENTREGA_INSUMOS PA'!$AP$5,district_codes,2,FALSE))</f>
        <v>#N/A</v>
      </c>
      <c r="D671" s="493">
        <f>+'404-ENTREGA_INSUMOS PA'!$AP$6</f>
        <v>0</v>
      </c>
      <c r="E671" s="494">
        <f>+'404-ENTREGA_INSUMOS PA'!$J$23</f>
        <v>0</v>
      </c>
      <c r="F671" s="495">
        <f>+'404-ENTREGA_INSUMOS PA'!$L$23</f>
        <v>0</v>
      </c>
      <c r="H671" s="494" t="str">
        <f>delivery_events!D$5</f>
        <v>Insumos</v>
      </c>
      <c r="I671" s="494" t="e">
        <f t="shared" si="12"/>
        <v>#N/A</v>
      </c>
      <c r="J671" s="632">
        <f>+'404-ENTREGA_INSUMOS PA'!AP$7</f>
        <v>0</v>
      </c>
      <c r="K671" s="494">
        <f>+'404-ENTREGA_INSUMOS PA'!U185</f>
        <v>0</v>
      </c>
      <c r="L671" s="494">
        <f>+'404-ENTREGA_INSUMOS PA'!W185</f>
        <v>0</v>
      </c>
      <c r="M671" s="495">
        <f>+'404-ENTREGA_INSUMOS PA'!O185</f>
        <v>0</v>
      </c>
      <c r="N671" s="495">
        <f>+'404-ENTREGA_INSUMOS PA'!$T$23</f>
        <v>0</v>
      </c>
      <c r="V671" s="493" t="s">
        <v>2591</v>
      </c>
      <c r="Y671" s="494">
        <f>+'404-ENTREGA_INSUMOS PA'!$AP$3</f>
        <v>0</v>
      </c>
    </row>
    <row r="672" spans="1:25" hidden="1" x14ac:dyDescent="0.35">
      <c r="A672" s="493">
        <f>+'404-ENTREGA_INSUMOS PA'!B186</f>
        <v>0</v>
      </c>
      <c r="B672" s="493">
        <f>+'404-ENTREGA_INSUMOS PA'!F186</f>
        <v>0</v>
      </c>
      <c r="C672" s="496" t="e">
        <f>+IFERROR(VLOOKUP('404-ENTREGA_INSUMOS PA'!$AP$6,localidades,2,FALSE),VLOOKUP('404-ENTREGA_INSUMOS PA'!$AP$5,district_codes,2,FALSE))</f>
        <v>#N/A</v>
      </c>
      <c r="D672" s="493">
        <f>+'404-ENTREGA_INSUMOS PA'!$AP$6</f>
        <v>0</v>
      </c>
      <c r="E672" s="494">
        <f>+'404-ENTREGA_INSUMOS PA'!$J$23</f>
        <v>0</v>
      </c>
      <c r="F672" s="495">
        <f>+'404-ENTREGA_INSUMOS PA'!$L$23</f>
        <v>0</v>
      </c>
      <c r="H672" s="494" t="str">
        <f>delivery_events!D$5</f>
        <v>Insumos</v>
      </c>
      <c r="I672" s="494" t="e">
        <f t="shared" si="12"/>
        <v>#N/A</v>
      </c>
      <c r="J672" s="632">
        <f>+'404-ENTREGA_INSUMOS PA'!AP$7</f>
        <v>0</v>
      </c>
      <c r="K672" s="494">
        <f>+'404-ENTREGA_INSUMOS PA'!U186</f>
        <v>0</v>
      </c>
      <c r="L672" s="494">
        <f>+'404-ENTREGA_INSUMOS PA'!W186</f>
        <v>0</v>
      </c>
      <c r="M672" s="495">
        <f>+'404-ENTREGA_INSUMOS PA'!O186</f>
        <v>0</v>
      </c>
      <c r="N672" s="495">
        <f>+'404-ENTREGA_INSUMOS PA'!$T$23</f>
        <v>0</v>
      </c>
      <c r="V672" s="493" t="s">
        <v>2591</v>
      </c>
      <c r="Y672" s="494">
        <f>+'404-ENTREGA_INSUMOS PA'!$AP$3</f>
        <v>0</v>
      </c>
    </row>
    <row r="673" spans="1:25" hidden="1" x14ac:dyDescent="0.35">
      <c r="A673" s="493">
        <f>+'404-ENTREGA_INSUMOS PA'!B187</f>
        <v>0</v>
      </c>
      <c r="B673" s="493">
        <f>+'404-ENTREGA_INSUMOS PA'!F187</f>
        <v>0</v>
      </c>
      <c r="C673" s="496" t="e">
        <f>+IFERROR(VLOOKUP('404-ENTREGA_INSUMOS PA'!$AP$6,localidades,2,FALSE),VLOOKUP('404-ENTREGA_INSUMOS PA'!$AP$5,district_codes,2,FALSE))</f>
        <v>#N/A</v>
      </c>
      <c r="D673" s="493">
        <f>+'404-ENTREGA_INSUMOS PA'!$AP$6</f>
        <v>0</v>
      </c>
      <c r="E673" s="494">
        <f>+'404-ENTREGA_INSUMOS PA'!$J$23</f>
        <v>0</v>
      </c>
      <c r="F673" s="495">
        <f>+'404-ENTREGA_INSUMOS PA'!$L$23</f>
        <v>0</v>
      </c>
      <c r="H673" s="494" t="str">
        <f>delivery_events!D$5</f>
        <v>Insumos</v>
      </c>
      <c r="I673" s="494" t="e">
        <f t="shared" si="12"/>
        <v>#N/A</v>
      </c>
      <c r="J673" s="632">
        <f>+'404-ENTREGA_INSUMOS PA'!AP$7</f>
        <v>0</v>
      </c>
      <c r="K673" s="494">
        <f>+'404-ENTREGA_INSUMOS PA'!U187</f>
        <v>0</v>
      </c>
      <c r="L673" s="494">
        <f>+'404-ENTREGA_INSUMOS PA'!W187</f>
        <v>0</v>
      </c>
      <c r="M673" s="495">
        <f>+'404-ENTREGA_INSUMOS PA'!O187</f>
        <v>0</v>
      </c>
      <c r="N673" s="495">
        <f>+'404-ENTREGA_INSUMOS PA'!$T$23</f>
        <v>0</v>
      </c>
      <c r="V673" s="493" t="s">
        <v>2591</v>
      </c>
      <c r="Y673" s="494">
        <f>+'404-ENTREGA_INSUMOS PA'!$AP$3</f>
        <v>0</v>
      </c>
    </row>
    <row r="674" spans="1:25" hidden="1" x14ac:dyDescent="0.35">
      <c r="A674" s="493">
        <f>+'404-ENTREGA_INSUMOS PA'!B188</f>
        <v>0</v>
      </c>
      <c r="B674" s="493">
        <f>+'404-ENTREGA_INSUMOS PA'!F188</f>
        <v>0</v>
      </c>
      <c r="C674" s="496" t="e">
        <f>+IFERROR(VLOOKUP('404-ENTREGA_INSUMOS PA'!$AP$6,localidades,2,FALSE),VLOOKUP('404-ENTREGA_INSUMOS PA'!$AP$5,district_codes,2,FALSE))</f>
        <v>#N/A</v>
      </c>
      <c r="D674" s="493">
        <f>+'404-ENTREGA_INSUMOS PA'!$AP$6</f>
        <v>0</v>
      </c>
      <c r="E674" s="494">
        <f>+'404-ENTREGA_INSUMOS PA'!$J$23</f>
        <v>0</v>
      </c>
      <c r="F674" s="495">
        <f>+'404-ENTREGA_INSUMOS PA'!$L$23</f>
        <v>0</v>
      </c>
      <c r="H674" s="494" t="str">
        <f>delivery_events!D$5</f>
        <v>Insumos</v>
      </c>
      <c r="I674" s="494" t="e">
        <f t="shared" si="12"/>
        <v>#N/A</v>
      </c>
      <c r="J674" s="632">
        <f>+'404-ENTREGA_INSUMOS PA'!AP$7</f>
        <v>0</v>
      </c>
      <c r="K674" s="494">
        <f>+'404-ENTREGA_INSUMOS PA'!U188</f>
        <v>0</v>
      </c>
      <c r="L674" s="494">
        <f>+'404-ENTREGA_INSUMOS PA'!W188</f>
        <v>0</v>
      </c>
      <c r="M674" s="495">
        <f>+'404-ENTREGA_INSUMOS PA'!O188</f>
        <v>0</v>
      </c>
      <c r="N674" s="495">
        <f>+'404-ENTREGA_INSUMOS PA'!$T$23</f>
        <v>0</v>
      </c>
      <c r="V674" s="493" t="s">
        <v>2591</v>
      </c>
      <c r="Y674" s="494">
        <f>+'404-ENTREGA_INSUMOS PA'!$AP$3</f>
        <v>0</v>
      </c>
    </row>
    <row r="675" spans="1:25" hidden="1" x14ac:dyDescent="0.35">
      <c r="A675" s="493">
        <f>+'404-ENTREGA_INSUMOS PA'!B189</f>
        <v>0</v>
      </c>
      <c r="B675" s="493">
        <f>+'404-ENTREGA_INSUMOS PA'!F189</f>
        <v>0</v>
      </c>
      <c r="C675" s="496" t="e">
        <f>+IFERROR(VLOOKUP('404-ENTREGA_INSUMOS PA'!$AP$6,localidades,2,FALSE),VLOOKUP('404-ENTREGA_INSUMOS PA'!$AP$5,district_codes,2,FALSE))</f>
        <v>#N/A</v>
      </c>
      <c r="D675" s="493">
        <f>+'404-ENTREGA_INSUMOS PA'!$AP$6</f>
        <v>0</v>
      </c>
      <c r="E675" s="494">
        <f>+'404-ENTREGA_INSUMOS PA'!$J$23</f>
        <v>0</v>
      </c>
      <c r="F675" s="495">
        <f>+'404-ENTREGA_INSUMOS PA'!$L$23</f>
        <v>0</v>
      </c>
      <c r="H675" s="494" t="str">
        <f>delivery_events!D$5</f>
        <v>Insumos</v>
      </c>
      <c r="I675" s="494" t="e">
        <f t="shared" si="12"/>
        <v>#N/A</v>
      </c>
      <c r="J675" s="632">
        <f>+'404-ENTREGA_INSUMOS PA'!AP$7</f>
        <v>0</v>
      </c>
      <c r="K675" s="494">
        <f>+'404-ENTREGA_INSUMOS PA'!U189</f>
        <v>0</v>
      </c>
      <c r="L675" s="494">
        <f>+'404-ENTREGA_INSUMOS PA'!W189</f>
        <v>0</v>
      </c>
      <c r="M675" s="495">
        <f>+'404-ENTREGA_INSUMOS PA'!O189</f>
        <v>0</v>
      </c>
      <c r="N675" s="495">
        <f>+'404-ENTREGA_INSUMOS PA'!$T$23</f>
        <v>0</v>
      </c>
      <c r="V675" s="493" t="s">
        <v>2591</v>
      </c>
      <c r="Y675" s="494">
        <f>+'404-ENTREGA_INSUMOS PA'!$AP$3</f>
        <v>0</v>
      </c>
    </row>
    <row r="676" spans="1:25" hidden="1" x14ac:dyDescent="0.35">
      <c r="A676" s="493">
        <f>+'404-ENTREGA_INSUMOS PA'!B190</f>
        <v>0</v>
      </c>
      <c r="B676" s="493">
        <f>+'404-ENTREGA_INSUMOS PA'!F190</f>
        <v>0</v>
      </c>
      <c r="C676" s="496" t="e">
        <f>+IFERROR(VLOOKUP('404-ENTREGA_INSUMOS PA'!$AP$6,localidades,2,FALSE),VLOOKUP('404-ENTREGA_INSUMOS PA'!$AP$5,district_codes,2,FALSE))</f>
        <v>#N/A</v>
      </c>
      <c r="D676" s="493">
        <f>+'404-ENTREGA_INSUMOS PA'!$AP$6</f>
        <v>0</v>
      </c>
      <c r="E676" s="494">
        <f>+'404-ENTREGA_INSUMOS PA'!$J$23</f>
        <v>0</v>
      </c>
      <c r="F676" s="495">
        <f>+'404-ENTREGA_INSUMOS PA'!$L$23</f>
        <v>0</v>
      </c>
      <c r="H676" s="494" t="str">
        <f>delivery_events!D$5</f>
        <v>Insumos</v>
      </c>
      <c r="I676" s="494" t="e">
        <f t="shared" si="12"/>
        <v>#N/A</v>
      </c>
      <c r="J676" s="632">
        <f>+'404-ENTREGA_INSUMOS PA'!AP$7</f>
        <v>0</v>
      </c>
      <c r="K676" s="494">
        <f>+'404-ENTREGA_INSUMOS PA'!U190</f>
        <v>0</v>
      </c>
      <c r="L676" s="494">
        <f>+'404-ENTREGA_INSUMOS PA'!W190</f>
        <v>0</v>
      </c>
      <c r="M676" s="495">
        <f>+'404-ENTREGA_INSUMOS PA'!O190</f>
        <v>0</v>
      </c>
      <c r="N676" s="495">
        <f>+'404-ENTREGA_INSUMOS PA'!$T$23</f>
        <v>0</v>
      </c>
      <c r="V676" s="493" t="s">
        <v>2591</v>
      </c>
      <c r="Y676" s="494">
        <f>+'404-ENTREGA_INSUMOS PA'!$AP$3</f>
        <v>0</v>
      </c>
    </row>
    <row r="677" spans="1:25" hidden="1" x14ac:dyDescent="0.35">
      <c r="A677" s="493">
        <f>+'404-ENTREGA_INSUMOS PA'!B191</f>
        <v>0</v>
      </c>
      <c r="B677" s="493">
        <f>+'404-ENTREGA_INSUMOS PA'!F191</f>
        <v>0</v>
      </c>
      <c r="C677" s="496" t="e">
        <f>+IFERROR(VLOOKUP('404-ENTREGA_INSUMOS PA'!$AP$6,localidades,2,FALSE),VLOOKUP('404-ENTREGA_INSUMOS PA'!$AP$5,district_codes,2,FALSE))</f>
        <v>#N/A</v>
      </c>
      <c r="D677" s="493">
        <f>+'404-ENTREGA_INSUMOS PA'!$AP$6</f>
        <v>0</v>
      </c>
      <c r="E677" s="494">
        <f>+'404-ENTREGA_INSUMOS PA'!$J$23</f>
        <v>0</v>
      </c>
      <c r="F677" s="495">
        <f>+'404-ENTREGA_INSUMOS PA'!$L$23</f>
        <v>0</v>
      </c>
      <c r="H677" s="494" t="str">
        <f>delivery_events!D$5</f>
        <v>Insumos</v>
      </c>
      <c r="I677" s="494" t="e">
        <f t="shared" si="12"/>
        <v>#N/A</v>
      </c>
      <c r="J677" s="632">
        <f>+'404-ENTREGA_INSUMOS PA'!AP$7</f>
        <v>0</v>
      </c>
      <c r="K677" s="494">
        <f>+'404-ENTREGA_INSUMOS PA'!U191</f>
        <v>0</v>
      </c>
      <c r="L677" s="494">
        <f>+'404-ENTREGA_INSUMOS PA'!W191</f>
        <v>0</v>
      </c>
      <c r="M677" s="495">
        <f>+'404-ENTREGA_INSUMOS PA'!O191</f>
        <v>0</v>
      </c>
      <c r="N677" s="495">
        <f>+'404-ENTREGA_INSUMOS PA'!$T$23</f>
        <v>0</v>
      </c>
      <c r="V677" s="493" t="s">
        <v>2591</v>
      </c>
      <c r="Y677" s="494">
        <f>+'404-ENTREGA_INSUMOS PA'!$AP$3</f>
        <v>0</v>
      </c>
    </row>
    <row r="678" spans="1:25" hidden="1" x14ac:dyDescent="0.35">
      <c r="A678" s="493">
        <f>+'404-ENTREGA_INSUMOS PA'!B192</f>
        <v>0</v>
      </c>
      <c r="B678" s="493">
        <f>+'404-ENTREGA_INSUMOS PA'!F192</f>
        <v>0</v>
      </c>
      <c r="C678" s="496" t="e">
        <f>+IFERROR(VLOOKUP('404-ENTREGA_INSUMOS PA'!$AP$6,localidades,2,FALSE),VLOOKUP('404-ENTREGA_INSUMOS PA'!$AP$5,district_codes,2,FALSE))</f>
        <v>#N/A</v>
      </c>
      <c r="D678" s="493">
        <f>+'404-ENTREGA_INSUMOS PA'!$AP$6</f>
        <v>0</v>
      </c>
      <c r="E678" s="494">
        <f>+'404-ENTREGA_INSUMOS PA'!$J$23</f>
        <v>0</v>
      </c>
      <c r="F678" s="495">
        <f>+'404-ENTREGA_INSUMOS PA'!$L$23</f>
        <v>0</v>
      </c>
      <c r="H678" s="494" t="str">
        <f>delivery_events!D$5</f>
        <v>Insumos</v>
      </c>
      <c r="I678" s="494" t="e">
        <f t="shared" si="12"/>
        <v>#N/A</v>
      </c>
      <c r="J678" s="632">
        <f>+'404-ENTREGA_INSUMOS PA'!AP$7</f>
        <v>0</v>
      </c>
      <c r="K678" s="494">
        <f>+'404-ENTREGA_INSUMOS PA'!U192</f>
        <v>0</v>
      </c>
      <c r="L678" s="494">
        <f>+'404-ENTREGA_INSUMOS PA'!W192</f>
        <v>0</v>
      </c>
      <c r="M678" s="495">
        <f>+'404-ENTREGA_INSUMOS PA'!O192</f>
        <v>0</v>
      </c>
      <c r="N678" s="495">
        <f>+'404-ENTREGA_INSUMOS PA'!$T$23</f>
        <v>0</v>
      </c>
      <c r="V678" s="493" t="s">
        <v>2591</v>
      </c>
      <c r="Y678" s="494">
        <f>+'404-ENTREGA_INSUMOS PA'!$AP$3</f>
        <v>0</v>
      </c>
    </row>
    <row r="679" spans="1:25" hidden="1" x14ac:dyDescent="0.35">
      <c r="A679" s="493">
        <f>+'404-ENTREGA_INSUMOS PA'!B193</f>
        <v>0</v>
      </c>
      <c r="B679" s="493">
        <f>+'404-ENTREGA_INSUMOS PA'!F193</f>
        <v>0</v>
      </c>
      <c r="C679" s="496" t="e">
        <f>+IFERROR(VLOOKUP('404-ENTREGA_INSUMOS PA'!$AP$6,localidades,2,FALSE),VLOOKUP('404-ENTREGA_INSUMOS PA'!$AP$5,district_codes,2,FALSE))</f>
        <v>#N/A</v>
      </c>
      <c r="D679" s="493">
        <f>+'404-ENTREGA_INSUMOS PA'!$AP$6</f>
        <v>0</v>
      </c>
      <c r="E679" s="494">
        <f>+'404-ENTREGA_INSUMOS PA'!$J$23</f>
        <v>0</v>
      </c>
      <c r="F679" s="495">
        <f>+'404-ENTREGA_INSUMOS PA'!$L$23</f>
        <v>0</v>
      </c>
      <c r="H679" s="494" t="str">
        <f>delivery_events!D$5</f>
        <v>Insumos</v>
      </c>
      <c r="I679" s="494" t="e">
        <f t="shared" si="12"/>
        <v>#N/A</v>
      </c>
      <c r="J679" s="632">
        <f>+'404-ENTREGA_INSUMOS PA'!AP$7</f>
        <v>0</v>
      </c>
      <c r="K679" s="494">
        <f>+'404-ENTREGA_INSUMOS PA'!U193</f>
        <v>0</v>
      </c>
      <c r="L679" s="494">
        <f>+'404-ENTREGA_INSUMOS PA'!W193</f>
        <v>0</v>
      </c>
      <c r="M679" s="495">
        <f>+'404-ENTREGA_INSUMOS PA'!O193</f>
        <v>0</v>
      </c>
      <c r="N679" s="495">
        <f>+'404-ENTREGA_INSUMOS PA'!$T$23</f>
        <v>0</v>
      </c>
      <c r="V679" s="493" t="s">
        <v>2591</v>
      </c>
      <c r="Y679" s="494">
        <f>+'404-ENTREGA_INSUMOS PA'!$AP$3</f>
        <v>0</v>
      </c>
    </row>
    <row r="680" spans="1:25" hidden="1" x14ac:dyDescent="0.35">
      <c r="A680" s="493">
        <f>+'404-ENTREGA_INSUMOS PA'!B194</f>
        <v>0</v>
      </c>
      <c r="B680" s="493">
        <f>+'404-ENTREGA_INSUMOS PA'!F194</f>
        <v>0</v>
      </c>
      <c r="C680" s="496" t="e">
        <f>+IFERROR(VLOOKUP('404-ENTREGA_INSUMOS PA'!$AP$6,localidades,2,FALSE),VLOOKUP('404-ENTREGA_INSUMOS PA'!$AP$5,district_codes,2,FALSE))</f>
        <v>#N/A</v>
      </c>
      <c r="D680" s="493">
        <f>+'404-ENTREGA_INSUMOS PA'!$AP$6</f>
        <v>0</v>
      </c>
      <c r="E680" s="494">
        <f>+'404-ENTREGA_INSUMOS PA'!$J$23</f>
        <v>0</v>
      </c>
      <c r="F680" s="495">
        <f>+'404-ENTREGA_INSUMOS PA'!$L$23</f>
        <v>0</v>
      </c>
      <c r="H680" s="494" t="str">
        <f>delivery_events!D$5</f>
        <v>Insumos</v>
      </c>
      <c r="I680" s="494" t="e">
        <f t="shared" si="12"/>
        <v>#N/A</v>
      </c>
      <c r="J680" s="632">
        <f>+'404-ENTREGA_INSUMOS PA'!AP$7</f>
        <v>0</v>
      </c>
      <c r="K680" s="494">
        <f>+'404-ENTREGA_INSUMOS PA'!U194</f>
        <v>0</v>
      </c>
      <c r="L680" s="494">
        <f>+'404-ENTREGA_INSUMOS PA'!W194</f>
        <v>0</v>
      </c>
      <c r="M680" s="495">
        <f>+'404-ENTREGA_INSUMOS PA'!O194</f>
        <v>0</v>
      </c>
      <c r="N680" s="495">
        <f>+'404-ENTREGA_INSUMOS PA'!$T$23</f>
        <v>0</v>
      </c>
      <c r="V680" s="493" t="s">
        <v>2591</v>
      </c>
      <c r="Y680" s="494">
        <f>+'404-ENTREGA_INSUMOS PA'!$AP$3</f>
        <v>0</v>
      </c>
    </row>
    <row r="681" spans="1:25" hidden="1" x14ac:dyDescent="0.35">
      <c r="A681" s="493">
        <f>+'404-ENTREGA_INSUMOS PA'!B195</f>
        <v>0</v>
      </c>
      <c r="B681" s="493">
        <f>+'404-ENTREGA_INSUMOS PA'!F195</f>
        <v>0</v>
      </c>
      <c r="C681" s="496" t="e">
        <f>+IFERROR(VLOOKUP('404-ENTREGA_INSUMOS PA'!$AP$6,localidades,2,FALSE),VLOOKUP('404-ENTREGA_INSUMOS PA'!$AP$5,district_codes,2,FALSE))</f>
        <v>#N/A</v>
      </c>
      <c r="D681" s="493">
        <f>+'404-ENTREGA_INSUMOS PA'!$AP$6</f>
        <v>0</v>
      </c>
      <c r="E681" s="494">
        <f>+'404-ENTREGA_INSUMOS PA'!$J$23</f>
        <v>0</v>
      </c>
      <c r="F681" s="495">
        <f>+'404-ENTREGA_INSUMOS PA'!$L$23</f>
        <v>0</v>
      </c>
      <c r="H681" s="494" t="str">
        <f>delivery_events!D$5</f>
        <v>Insumos</v>
      </c>
      <c r="I681" s="494" t="e">
        <f t="shared" si="12"/>
        <v>#N/A</v>
      </c>
      <c r="J681" s="632">
        <f>+'404-ENTREGA_INSUMOS PA'!AP$7</f>
        <v>0</v>
      </c>
      <c r="K681" s="494">
        <f>+'404-ENTREGA_INSUMOS PA'!U195</f>
        <v>0</v>
      </c>
      <c r="L681" s="494">
        <f>+'404-ENTREGA_INSUMOS PA'!W195</f>
        <v>0</v>
      </c>
      <c r="M681" s="495">
        <f>+'404-ENTREGA_INSUMOS PA'!O195</f>
        <v>0</v>
      </c>
      <c r="N681" s="495">
        <f>+'404-ENTREGA_INSUMOS PA'!$T$23</f>
        <v>0</v>
      </c>
      <c r="V681" s="493" t="s">
        <v>2591</v>
      </c>
      <c r="Y681" s="494">
        <f>+'404-ENTREGA_INSUMOS PA'!$AP$3</f>
        <v>0</v>
      </c>
    </row>
    <row r="682" spans="1:25" hidden="1" x14ac:dyDescent="0.35">
      <c r="A682" s="493">
        <f>+'404-ENTREGA_INSUMOS PA'!B196</f>
        <v>0</v>
      </c>
      <c r="B682" s="493">
        <f>+'404-ENTREGA_INSUMOS PA'!F196</f>
        <v>0</v>
      </c>
      <c r="C682" s="496" t="e">
        <f>+IFERROR(VLOOKUP('404-ENTREGA_INSUMOS PA'!$AP$6,localidades,2,FALSE),VLOOKUP('404-ENTREGA_INSUMOS PA'!$AP$5,district_codes,2,FALSE))</f>
        <v>#N/A</v>
      </c>
      <c r="D682" s="493">
        <f>+'404-ENTREGA_INSUMOS PA'!$AP$6</f>
        <v>0</v>
      </c>
      <c r="E682" s="494">
        <f>+'404-ENTREGA_INSUMOS PA'!$J$23</f>
        <v>0</v>
      </c>
      <c r="F682" s="495">
        <f>+'404-ENTREGA_INSUMOS PA'!$L$23</f>
        <v>0</v>
      </c>
      <c r="H682" s="494" t="str">
        <f>delivery_events!D$5</f>
        <v>Insumos</v>
      </c>
      <c r="I682" s="494" t="e">
        <f t="shared" si="12"/>
        <v>#N/A</v>
      </c>
      <c r="J682" s="632">
        <f>+'404-ENTREGA_INSUMOS PA'!AP$7</f>
        <v>0</v>
      </c>
      <c r="K682" s="494">
        <f>+'404-ENTREGA_INSUMOS PA'!U196</f>
        <v>0</v>
      </c>
      <c r="L682" s="494">
        <f>+'404-ENTREGA_INSUMOS PA'!W196</f>
        <v>0</v>
      </c>
      <c r="M682" s="495">
        <f>+'404-ENTREGA_INSUMOS PA'!O196</f>
        <v>0</v>
      </c>
      <c r="N682" s="495">
        <f>+'404-ENTREGA_INSUMOS PA'!$T$23</f>
        <v>0</v>
      </c>
      <c r="V682" s="493" t="s">
        <v>2591</v>
      </c>
      <c r="Y682" s="494">
        <f>+'404-ENTREGA_INSUMOS PA'!$AP$3</f>
        <v>0</v>
      </c>
    </row>
    <row r="683" spans="1:25" hidden="1" x14ac:dyDescent="0.35">
      <c r="A683" s="493">
        <f>+'404-ENTREGA_INSUMOS PA'!B197</f>
        <v>0</v>
      </c>
      <c r="B683" s="493">
        <f>+'404-ENTREGA_INSUMOS PA'!F197</f>
        <v>0</v>
      </c>
      <c r="C683" s="496" t="e">
        <f>+IFERROR(VLOOKUP('404-ENTREGA_INSUMOS PA'!$AP$6,localidades,2,FALSE),VLOOKUP('404-ENTREGA_INSUMOS PA'!$AP$5,district_codes,2,FALSE))</f>
        <v>#N/A</v>
      </c>
      <c r="D683" s="493">
        <f>+'404-ENTREGA_INSUMOS PA'!$AP$6</f>
        <v>0</v>
      </c>
      <c r="E683" s="494">
        <f>+'404-ENTREGA_INSUMOS PA'!$J$23</f>
        <v>0</v>
      </c>
      <c r="F683" s="495">
        <f>+'404-ENTREGA_INSUMOS PA'!$L$23</f>
        <v>0</v>
      </c>
      <c r="H683" s="494" t="str">
        <f>delivery_events!D$5</f>
        <v>Insumos</v>
      </c>
      <c r="I683" s="494" t="e">
        <f t="shared" si="12"/>
        <v>#N/A</v>
      </c>
      <c r="J683" s="632">
        <f>+'404-ENTREGA_INSUMOS PA'!AP$7</f>
        <v>0</v>
      </c>
      <c r="K683" s="494">
        <f>+'404-ENTREGA_INSUMOS PA'!U197</f>
        <v>0</v>
      </c>
      <c r="L683" s="494">
        <f>+'404-ENTREGA_INSUMOS PA'!W197</f>
        <v>0</v>
      </c>
      <c r="M683" s="495">
        <f>+'404-ENTREGA_INSUMOS PA'!O197</f>
        <v>0</v>
      </c>
      <c r="N683" s="495">
        <f>+'404-ENTREGA_INSUMOS PA'!$T$23</f>
        <v>0</v>
      </c>
      <c r="V683" s="493" t="s">
        <v>2591</v>
      </c>
      <c r="Y683" s="494">
        <f>+'404-ENTREGA_INSUMOS PA'!$AP$3</f>
        <v>0</v>
      </c>
    </row>
    <row r="684" spans="1:25" hidden="1" x14ac:dyDescent="0.35">
      <c r="A684" s="493">
        <f>+'404-ENTREGA_INSUMOS PA'!B198</f>
        <v>0</v>
      </c>
      <c r="B684" s="493">
        <f>+'404-ENTREGA_INSUMOS PA'!F198</f>
        <v>0</v>
      </c>
      <c r="C684" s="496" t="e">
        <f>+IFERROR(VLOOKUP('404-ENTREGA_INSUMOS PA'!$AP$6,localidades,2,FALSE),VLOOKUP('404-ENTREGA_INSUMOS PA'!$AP$5,district_codes,2,FALSE))</f>
        <v>#N/A</v>
      </c>
      <c r="D684" s="493">
        <f>+'404-ENTREGA_INSUMOS PA'!$AP$6</f>
        <v>0</v>
      </c>
      <c r="E684" s="494">
        <f>+'404-ENTREGA_INSUMOS PA'!$J$23</f>
        <v>0</v>
      </c>
      <c r="F684" s="495">
        <f>+'404-ENTREGA_INSUMOS PA'!$L$23</f>
        <v>0</v>
      </c>
      <c r="H684" s="494" t="str">
        <f>delivery_events!D$5</f>
        <v>Insumos</v>
      </c>
      <c r="I684" s="494" t="e">
        <f t="shared" si="12"/>
        <v>#N/A</v>
      </c>
      <c r="J684" s="632">
        <f>+'404-ENTREGA_INSUMOS PA'!AP$7</f>
        <v>0</v>
      </c>
      <c r="K684" s="494">
        <f>+'404-ENTREGA_INSUMOS PA'!U198</f>
        <v>0</v>
      </c>
      <c r="L684" s="494">
        <f>+'404-ENTREGA_INSUMOS PA'!W198</f>
        <v>0</v>
      </c>
      <c r="M684" s="495">
        <f>+'404-ENTREGA_INSUMOS PA'!O198</f>
        <v>0</v>
      </c>
      <c r="N684" s="495">
        <f>+'404-ENTREGA_INSUMOS PA'!$T$23</f>
        <v>0</v>
      </c>
      <c r="V684" s="493" t="s">
        <v>2591</v>
      </c>
      <c r="Y684" s="494">
        <f>+'404-ENTREGA_INSUMOS PA'!$AP$3</f>
        <v>0</v>
      </c>
    </row>
    <row r="685" spans="1:25" hidden="1" x14ac:dyDescent="0.35">
      <c r="A685" s="493">
        <f>+'404-ENTREGA_INSUMOS PA'!B199</f>
        <v>0</v>
      </c>
      <c r="B685" s="493">
        <f>+'404-ENTREGA_INSUMOS PA'!F199</f>
        <v>0</v>
      </c>
      <c r="C685" s="496" t="e">
        <f>+IFERROR(VLOOKUP('404-ENTREGA_INSUMOS PA'!$AP$6,localidades,2,FALSE),VLOOKUP('404-ENTREGA_INSUMOS PA'!$AP$5,district_codes,2,FALSE))</f>
        <v>#N/A</v>
      </c>
      <c r="D685" s="493">
        <f>+'404-ENTREGA_INSUMOS PA'!$AP$6</f>
        <v>0</v>
      </c>
      <c r="E685" s="494">
        <f>+'404-ENTREGA_INSUMOS PA'!$J$23</f>
        <v>0</v>
      </c>
      <c r="F685" s="495">
        <f>+'404-ENTREGA_INSUMOS PA'!$L$23</f>
        <v>0</v>
      </c>
      <c r="H685" s="494" t="str">
        <f>delivery_events!D$5</f>
        <v>Insumos</v>
      </c>
      <c r="I685" s="494" t="e">
        <f t="shared" si="12"/>
        <v>#N/A</v>
      </c>
      <c r="J685" s="632">
        <f>+'404-ENTREGA_INSUMOS PA'!AP$7</f>
        <v>0</v>
      </c>
      <c r="K685" s="494">
        <f>+'404-ENTREGA_INSUMOS PA'!U199</f>
        <v>0</v>
      </c>
      <c r="L685" s="494">
        <f>+'404-ENTREGA_INSUMOS PA'!W199</f>
        <v>0</v>
      </c>
      <c r="M685" s="495">
        <f>+'404-ENTREGA_INSUMOS PA'!O199</f>
        <v>0</v>
      </c>
      <c r="N685" s="495">
        <f>+'404-ENTREGA_INSUMOS PA'!$T$23</f>
        <v>0</v>
      </c>
      <c r="V685" s="493" t="s">
        <v>2591</v>
      </c>
      <c r="Y685" s="494">
        <f>+'404-ENTREGA_INSUMOS PA'!$AP$3</f>
        <v>0</v>
      </c>
    </row>
    <row r="686" spans="1:25" hidden="1" x14ac:dyDescent="0.35">
      <c r="A686" s="493">
        <f>+'404-ENTREGA_INSUMOS PA'!B200</f>
        <v>0</v>
      </c>
      <c r="B686" s="493">
        <f>+'404-ENTREGA_INSUMOS PA'!F200</f>
        <v>0</v>
      </c>
      <c r="C686" s="496" t="e">
        <f>+IFERROR(VLOOKUP('404-ENTREGA_INSUMOS PA'!$AP$6,localidades,2,FALSE),VLOOKUP('404-ENTREGA_INSUMOS PA'!$AP$5,district_codes,2,FALSE))</f>
        <v>#N/A</v>
      </c>
      <c r="D686" s="493">
        <f>+'404-ENTREGA_INSUMOS PA'!$AP$6</f>
        <v>0</v>
      </c>
      <c r="E686" s="494">
        <f>+'404-ENTREGA_INSUMOS PA'!$J$23</f>
        <v>0</v>
      </c>
      <c r="F686" s="495">
        <f>+'404-ENTREGA_INSUMOS PA'!$L$23</f>
        <v>0</v>
      </c>
      <c r="H686" s="494" t="str">
        <f>delivery_events!D$5</f>
        <v>Insumos</v>
      </c>
      <c r="I686" s="494" t="e">
        <f t="shared" si="12"/>
        <v>#N/A</v>
      </c>
      <c r="J686" s="632">
        <f>+'404-ENTREGA_INSUMOS PA'!AP$7</f>
        <v>0</v>
      </c>
      <c r="K686" s="494">
        <f>+'404-ENTREGA_INSUMOS PA'!U200</f>
        <v>0</v>
      </c>
      <c r="L686" s="494">
        <f>+'404-ENTREGA_INSUMOS PA'!W200</f>
        <v>0</v>
      </c>
      <c r="M686" s="495">
        <f>+'404-ENTREGA_INSUMOS PA'!O200</f>
        <v>0</v>
      </c>
      <c r="N686" s="495">
        <f>+'404-ENTREGA_INSUMOS PA'!$T$23</f>
        <v>0</v>
      </c>
      <c r="V686" s="493" t="s">
        <v>2591</v>
      </c>
      <c r="Y686" s="494">
        <f>+'404-ENTREGA_INSUMOS PA'!$AP$3</f>
        <v>0</v>
      </c>
    </row>
    <row r="687" spans="1:25" hidden="1" x14ac:dyDescent="0.35">
      <c r="A687" s="493">
        <f>+'404-ENTREGA_INSUMOS PA'!B201</f>
        <v>0</v>
      </c>
      <c r="B687" s="493">
        <f>+'404-ENTREGA_INSUMOS PA'!F201</f>
        <v>0</v>
      </c>
      <c r="C687" s="496" t="e">
        <f>+IFERROR(VLOOKUP('404-ENTREGA_INSUMOS PA'!$AP$6,localidades,2,FALSE),VLOOKUP('404-ENTREGA_INSUMOS PA'!$AP$5,district_codes,2,FALSE))</f>
        <v>#N/A</v>
      </c>
      <c r="D687" s="493">
        <f>+'404-ENTREGA_INSUMOS PA'!$AP$6</f>
        <v>0</v>
      </c>
      <c r="E687" s="494">
        <f>+'404-ENTREGA_INSUMOS PA'!$J$23</f>
        <v>0</v>
      </c>
      <c r="F687" s="495">
        <f>+'404-ENTREGA_INSUMOS PA'!$L$23</f>
        <v>0</v>
      </c>
      <c r="H687" s="494" t="str">
        <f>delivery_events!D$5</f>
        <v>Insumos</v>
      </c>
      <c r="I687" s="494" t="e">
        <f t="shared" si="12"/>
        <v>#N/A</v>
      </c>
      <c r="J687" s="632">
        <f>+'404-ENTREGA_INSUMOS PA'!AP$7</f>
        <v>0</v>
      </c>
      <c r="K687" s="494">
        <f>+'404-ENTREGA_INSUMOS PA'!U201</f>
        <v>0</v>
      </c>
      <c r="L687" s="494">
        <f>+'404-ENTREGA_INSUMOS PA'!W201</f>
        <v>0</v>
      </c>
      <c r="M687" s="495">
        <f>+'404-ENTREGA_INSUMOS PA'!O201</f>
        <v>0</v>
      </c>
      <c r="N687" s="495">
        <f>+'404-ENTREGA_INSUMOS PA'!$T$23</f>
        <v>0</v>
      </c>
      <c r="V687" s="493" t="s">
        <v>2591</v>
      </c>
      <c r="Y687" s="494">
        <f>+'404-ENTREGA_INSUMOS PA'!$AP$3</f>
        <v>0</v>
      </c>
    </row>
    <row r="688" spans="1:25" hidden="1" x14ac:dyDescent="0.35">
      <c r="A688" s="493">
        <f>+'404-ENTREGA_INSUMOS PA'!B202</f>
        <v>0</v>
      </c>
      <c r="B688" s="493">
        <f>+'404-ENTREGA_INSUMOS PA'!F202</f>
        <v>0</v>
      </c>
      <c r="C688" s="496" t="e">
        <f>+IFERROR(VLOOKUP('404-ENTREGA_INSUMOS PA'!$AP$6,localidades,2,FALSE),VLOOKUP('404-ENTREGA_INSUMOS PA'!$AP$5,district_codes,2,FALSE))</f>
        <v>#N/A</v>
      </c>
      <c r="D688" s="493">
        <f>+'404-ENTREGA_INSUMOS PA'!$AP$6</f>
        <v>0</v>
      </c>
      <c r="E688" s="494">
        <f>+'404-ENTREGA_INSUMOS PA'!$J$23</f>
        <v>0</v>
      </c>
      <c r="F688" s="495">
        <f>+'404-ENTREGA_INSUMOS PA'!$L$23</f>
        <v>0</v>
      </c>
      <c r="H688" s="494" t="str">
        <f>delivery_events!D$5</f>
        <v>Insumos</v>
      </c>
      <c r="I688" s="494" t="e">
        <f t="shared" si="12"/>
        <v>#N/A</v>
      </c>
      <c r="J688" s="632">
        <f>+'404-ENTREGA_INSUMOS PA'!AP$7</f>
        <v>0</v>
      </c>
      <c r="K688" s="494">
        <f>+'404-ENTREGA_INSUMOS PA'!U202</f>
        <v>0</v>
      </c>
      <c r="L688" s="494">
        <f>+'404-ENTREGA_INSUMOS PA'!W202</f>
        <v>0</v>
      </c>
      <c r="M688" s="495">
        <f>+'404-ENTREGA_INSUMOS PA'!O202</f>
        <v>0</v>
      </c>
      <c r="N688" s="495">
        <f>+'404-ENTREGA_INSUMOS PA'!$T$23</f>
        <v>0</v>
      </c>
      <c r="V688" s="493" t="s">
        <v>2591</v>
      </c>
      <c r="Y688" s="494">
        <f>+'404-ENTREGA_INSUMOS PA'!$AP$3</f>
        <v>0</v>
      </c>
    </row>
    <row r="689" spans="1:25" hidden="1" x14ac:dyDescent="0.35">
      <c r="A689" s="493">
        <f>+'404-ENTREGA_INSUMOS PA'!B203</f>
        <v>0</v>
      </c>
      <c r="B689" s="493">
        <f>+'404-ENTREGA_INSUMOS PA'!F203</f>
        <v>0</v>
      </c>
      <c r="C689" s="496" t="e">
        <f>+IFERROR(VLOOKUP('404-ENTREGA_INSUMOS PA'!$AP$6,localidades,2,FALSE),VLOOKUP('404-ENTREGA_INSUMOS PA'!$AP$5,district_codes,2,FALSE))</f>
        <v>#N/A</v>
      </c>
      <c r="D689" s="493">
        <f>+'404-ENTREGA_INSUMOS PA'!$AP$6</f>
        <v>0</v>
      </c>
      <c r="E689" s="494">
        <f>+'404-ENTREGA_INSUMOS PA'!$J$23</f>
        <v>0</v>
      </c>
      <c r="F689" s="495">
        <f>+'404-ENTREGA_INSUMOS PA'!$L$23</f>
        <v>0</v>
      </c>
      <c r="H689" s="494" t="str">
        <f>delivery_events!D$5</f>
        <v>Insumos</v>
      </c>
      <c r="I689" s="494" t="e">
        <f t="shared" si="12"/>
        <v>#N/A</v>
      </c>
      <c r="J689" s="632">
        <f>+'404-ENTREGA_INSUMOS PA'!AP$7</f>
        <v>0</v>
      </c>
      <c r="K689" s="494">
        <f>+'404-ENTREGA_INSUMOS PA'!U203</f>
        <v>0</v>
      </c>
      <c r="L689" s="494">
        <f>+'404-ENTREGA_INSUMOS PA'!W203</f>
        <v>0</v>
      </c>
      <c r="M689" s="495">
        <f>+'404-ENTREGA_INSUMOS PA'!O203</f>
        <v>0</v>
      </c>
      <c r="N689" s="495">
        <f>+'404-ENTREGA_INSUMOS PA'!$T$23</f>
        <v>0</v>
      </c>
      <c r="V689" s="493" t="s">
        <v>2591</v>
      </c>
      <c r="Y689" s="494">
        <f>+'404-ENTREGA_INSUMOS PA'!$AP$3</f>
        <v>0</v>
      </c>
    </row>
    <row r="690" spans="1:25" hidden="1" x14ac:dyDescent="0.35">
      <c r="A690" s="493">
        <f>+'404-ENTREGA_INSUMOS PA'!B204</f>
        <v>0</v>
      </c>
      <c r="B690" s="493">
        <f>+'404-ENTREGA_INSUMOS PA'!F204</f>
        <v>0</v>
      </c>
      <c r="C690" s="496" t="e">
        <f>+IFERROR(VLOOKUP('404-ENTREGA_INSUMOS PA'!$AP$6,localidades,2,FALSE),VLOOKUP('404-ENTREGA_INSUMOS PA'!$AP$5,district_codes,2,FALSE))</f>
        <v>#N/A</v>
      </c>
      <c r="D690" s="493">
        <f>+'404-ENTREGA_INSUMOS PA'!$AP$6</f>
        <v>0</v>
      </c>
      <c r="E690" s="494">
        <f>+'404-ENTREGA_INSUMOS PA'!$J$23</f>
        <v>0</v>
      </c>
      <c r="F690" s="495">
        <f>+'404-ENTREGA_INSUMOS PA'!$L$23</f>
        <v>0</v>
      </c>
      <c r="H690" s="494" t="str">
        <f>delivery_events!D$5</f>
        <v>Insumos</v>
      </c>
      <c r="I690" s="494" t="e">
        <f t="shared" si="12"/>
        <v>#N/A</v>
      </c>
      <c r="J690" s="632">
        <f>+'404-ENTREGA_INSUMOS PA'!AP$7</f>
        <v>0</v>
      </c>
      <c r="K690" s="494">
        <f>+'404-ENTREGA_INSUMOS PA'!U204</f>
        <v>0</v>
      </c>
      <c r="L690" s="494">
        <f>+'404-ENTREGA_INSUMOS PA'!W204</f>
        <v>0</v>
      </c>
      <c r="M690" s="495">
        <f>+'404-ENTREGA_INSUMOS PA'!O204</f>
        <v>0</v>
      </c>
      <c r="N690" s="495">
        <f>+'404-ENTREGA_INSUMOS PA'!$T$23</f>
        <v>0</v>
      </c>
      <c r="V690" s="493" t="s">
        <v>2591</v>
      </c>
      <c r="Y690" s="494">
        <f>+'404-ENTREGA_INSUMOS PA'!$AP$3</f>
        <v>0</v>
      </c>
    </row>
    <row r="691" spans="1:25" hidden="1" x14ac:dyDescent="0.35">
      <c r="A691" s="493">
        <f>+'404-ENTREGA_INSUMOS PA'!B205</f>
        <v>0</v>
      </c>
      <c r="B691" s="493">
        <f>+'404-ENTREGA_INSUMOS PA'!F205</f>
        <v>0</v>
      </c>
      <c r="C691" s="496" t="e">
        <f>+IFERROR(VLOOKUP('404-ENTREGA_INSUMOS PA'!$AP$6,localidades,2,FALSE),VLOOKUP('404-ENTREGA_INSUMOS PA'!$AP$5,district_codes,2,FALSE))</f>
        <v>#N/A</v>
      </c>
      <c r="D691" s="493">
        <f>+'404-ENTREGA_INSUMOS PA'!$AP$6</f>
        <v>0</v>
      </c>
      <c r="E691" s="494">
        <f>+'404-ENTREGA_INSUMOS PA'!$J$23</f>
        <v>0</v>
      </c>
      <c r="F691" s="495">
        <f>+'404-ENTREGA_INSUMOS PA'!$L$23</f>
        <v>0</v>
      </c>
      <c r="H691" s="494" t="str">
        <f>delivery_events!D$5</f>
        <v>Insumos</v>
      </c>
      <c r="I691" s="494" t="e">
        <f t="shared" si="12"/>
        <v>#N/A</v>
      </c>
      <c r="J691" s="632">
        <f>+'404-ENTREGA_INSUMOS PA'!AP$7</f>
        <v>0</v>
      </c>
      <c r="K691" s="494">
        <f>+'404-ENTREGA_INSUMOS PA'!U205</f>
        <v>0</v>
      </c>
      <c r="L691" s="494">
        <f>+'404-ENTREGA_INSUMOS PA'!W205</f>
        <v>0</v>
      </c>
      <c r="M691" s="495">
        <f>+'404-ENTREGA_INSUMOS PA'!O205</f>
        <v>0</v>
      </c>
      <c r="N691" s="495">
        <f>+'404-ENTREGA_INSUMOS PA'!$T$23</f>
        <v>0</v>
      </c>
      <c r="V691" s="493" t="s">
        <v>2591</v>
      </c>
      <c r="Y691" s="494">
        <f>+'404-ENTREGA_INSUMOS PA'!$AP$3</f>
        <v>0</v>
      </c>
    </row>
    <row r="692" spans="1:25" hidden="1" x14ac:dyDescent="0.35">
      <c r="A692" s="493">
        <f>+'404-ENTREGA_INSUMOS PA'!B206</f>
        <v>0</v>
      </c>
      <c r="B692" s="493">
        <f>+'404-ENTREGA_INSUMOS PA'!F206</f>
        <v>0</v>
      </c>
      <c r="C692" s="496" t="e">
        <f>+IFERROR(VLOOKUP('404-ENTREGA_INSUMOS PA'!$AP$6,localidades,2,FALSE),VLOOKUP('404-ENTREGA_INSUMOS PA'!$AP$5,district_codes,2,FALSE))</f>
        <v>#N/A</v>
      </c>
      <c r="D692" s="493">
        <f>+'404-ENTREGA_INSUMOS PA'!$AP$6</f>
        <v>0</v>
      </c>
      <c r="E692" s="494">
        <f>+'404-ENTREGA_INSUMOS PA'!$J$23</f>
        <v>0</v>
      </c>
      <c r="F692" s="495">
        <f>+'404-ENTREGA_INSUMOS PA'!$L$23</f>
        <v>0</v>
      </c>
      <c r="H692" s="494" t="str">
        <f>delivery_events!D$5</f>
        <v>Insumos</v>
      </c>
      <c r="I692" s="494" t="e">
        <f t="shared" si="12"/>
        <v>#N/A</v>
      </c>
      <c r="J692" s="632">
        <f>+'404-ENTREGA_INSUMOS PA'!AP$7</f>
        <v>0</v>
      </c>
      <c r="K692" s="494">
        <f>+'404-ENTREGA_INSUMOS PA'!U206</f>
        <v>0</v>
      </c>
      <c r="L692" s="494">
        <f>+'404-ENTREGA_INSUMOS PA'!W206</f>
        <v>0</v>
      </c>
      <c r="M692" s="495">
        <f>+'404-ENTREGA_INSUMOS PA'!O206</f>
        <v>0</v>
      </c>
      <c r="N692" s="495">
        <f>+'404-ENTREGA_INSUMOS PA'!$T$23</f>
        <v>0</v>
      </c>
      <c r="V692" s="493" t="s">
        <v>2591</v>
      </c>
      <c r="Y692" s="494">
        <f>+'404-ENTREGA_INSUMOS PA'!$AP$3</f>
        <v>0</v>
      </c>
    </row>
    <row r="693" spans="1:25" hidden="1" x14ac:dyDescent="0.35">
      <c r="A693" s="493">
        <f>+'404-ENTREGA_INSUMOS PA'!B207</f>
        <v>0</v>
      </c>
      <c r="B693" s="493">
        <f>+'404-ENTREGA_INSUMOS PA'!F207</f>
        <v>0</v>
      </c>
      <c r="C693" s="496" t="e">
        <f>+IFERROR(VLOOKUP('404-ENTREGA_INSUMOS PA'!$AP$6,localidades,2,FALSE),VLOOKUP('404-ENTREGA_INSUMOS PA'!$AP$5,district_codes,2,FALSE))</f>
        <v>#N/A</v>
      </c>
      <c r="D693" s="493">
        <f>+'404-ENTREGA_INSUMOS PA'!$AP$6</f>
        <v>0</v>
      </c>
      <c r="E693" s="494">
        <f>+'404-ENTREGA_INSUMOS PA'!$J$23</f>
        <v>0</v>
      </c>
      <c r="F693" s="495">
        <f>+'404-ENTREGA_INSUMOS PA'!$L$23</f>
        <v>0</v>
      </c>
      <c r="H693" s="494" t="str">
        <f>delivery_events!D$5</f>
        <v>Insumos</v>
      </c>
      <c r="I693" s="494" t="e">
        <f t="shared" si="12"/>
        <v>#N/A</v>
      </c>
      <c r="J693" s="632">
        <f>+'404-ENTREGA_INSUMOS PA'!AP$7</f>
        <v>0</v>
      </c>
      <c r="K693" s="494">
        <f>+'404-ENTREGA_INSUMOS PA'!U207</f>
        <v>0</v>
      </c>
      <c r="L693" s="494">
        <f>+'404-ENTREGA_INSUMOS PA'!W207</f>
        <v>0</v>
      </c>
      <c r="M693" s="495">
        <f>+'404-ENTREGA_INSUMOS PA'!O207</f>
        <v>0</v>
      </c>
      <c r="N693" s="495">
        <f>+'404-ENTREGA_INSUMOS PA'!$T$23</f>
        <v>0</v>
      </c>
      <c r="V693" s="493" t="s">
        <v>2591</v>
      </c>
      <c r="Y693" s="494">
        <f>+'404-ENTREGA_INSUMOS PA'!$AP$3</f>
        <v>0</v>
      </c>
    </row>
    <row r="694" spans="1:25" hidden="1" x14ac:dyDescent="0.35">
      <c r="A694" s="493">
        <f>+'404-ENTREGA_INSUMOS PA'!B208</f>
        <v>0</v>
      </c>
      <c r="B694" s="493">
        <f>+'404-ENTREGA_INSUMOS PA'!F208</f>
        <v>0</v>
      </c>
      <c r="C694" s="496" t="e">
        <f>+IFERROR(VLOOKUP('404-ENTREGA_INSUMOS PA'!$AP$6,localidades,2,FALSE),VLOOKUP('404-ENTREGA_INSUMOS PA'!$AP$5,district_codes,2,FALSE))</f>
        <v>#N/A</v>
      </c>
      <c r="D694" s="493">
        <f>+'404-ENTREGA_INSUMOS PA'!$AP$6</f>
        <v>0</v>
      </c>
      <c r="E694" s="494">
        <f>+'404-ENTREGA_INSUMOS PA'!$J$23</f>
        <v>0</v>
      </c>
      <c r="F694" s="495">
        <f>+'404-ENTREGA_INSUMOS PA'!$L$23</f>
        <v>0</v>
      </c>
      <c r="H694" s="494" t="str">
        <f>delivery_events!D$5</f>
        <v>Insumos</v>
      </c>
      <c r="I694" s="494" t="e">
        <f t="shared" si="12"/>
        <v>#N/A</v>
      </c>
      <c r="J694" s="632">
        <f>+'404-ENTREGA_INSUMOS PA'!AP$7</f>
        <v>0</v>
      </c>
      <c r="K694" s="494">
        <f>+'404-ENTREGA_INSUMOS PA'!U208</f>
        <v>0</v>
      </c>
      <c r="L694" s="494">
        <f>+'404-ENTREGA_INSUMOS PA'!W208</f>
        <v>0</v>
      </c>
      <c r="M694" s="495">
        <f>+'404-ENTREGA_INSUMOS PA'!O208</f>
        <v>0</v>
      </c>
      <c r="N694" s="495">
        <f>+'404-ENTREGA_INSUMOS PA'!$T$23</f>
        <v>0</v>
      </c>
      <c r="V694" s="493" t="s">
        <v>2591</v>
      </c>
      <c r="Y694" s="494">
        <f>+'404-ENTREGA_INSUMOS PA'!$AP$3</f>
        <v>0</v>
      </c>
    </row>
    <row r="695" spans="1:25" hidden="1" x14ac:dyDescent="0.35">
      <c r="A695" s="493">
        <f>+'404-ENTREGA_INSUMOS PA'!B209</f>
        <v>0</v>
      </c>
      <c r="B695" s="493">
        <f>+'404-ENTREGA_INSUMOS PA'!F209</f>
        <v>0</v>
      </c>
      <c r="C695" s="496" t="e">
        <f>+IFERROR(VLOOKUP('404-ENTREGA_INSUMOS PA'!$AP$6,localidades,2,FALSE),VLOOKUP('404-ENTREGA_INSUMOS PA'!$AP$5,district_codes,2,FALSE))</f>
        <v>#N/A</v>
      </c>
      <c r="D695" s="493">
        <f>+'404-ENTREGA_INSUMOS PA'!$AP$6</f>
        <v>0</v>
      </c>
      <c r="E695" s="494">
        <f>+'404-ENTREGA_INSUMOS PA'!$J$23</f>
        <v>0</v>
      </c>
      <c r="F695" s="495">
        <f>+'404-ENTREGA_INSUMOS PA'!$L$23</f>
        <v>0</v>
      </c>
      <c r="H695" s="494" t="str">
        <f>delivery_events!D$5</f>
        <v>Insumos</v>
      </c>
      <c r="I695" s="494" t="e">
        <f t="shared" si="12"/>
        <v>#N/A</v>
      </c>
      <c r="J695" s="632">
        <f>+'404-ENTREGA_INSUMOS PA'!AP$7</f>
        <v>0</v>
      </c>
      <c r="K695" s="494">
        <f>+'404-ENTREGA_INSUMOS PA'!U209</f>
        <v>0</v>
      </c>
      <c r="L695" s="494">
        <f>+'404-ENTREGA_INSUMOS PA'!W209</f>
        <v>0</v>
      </c>
      <c r="M695" s="495">
        <f>+'404-ENTREGA_INSUMOS PA'!O209</f>
        <v>0</v>
      </c>
      <c r="N695" s="495">
        <f>+'404-ENTREGA_INSUMOS PA'!$T$23</f>
        <v>0</v>
      </c>
      <c r="V695" s="493" t="s">
        <v>2591</v>
      </c>
      <c r="Y695" s="494">
        <f>+'404-ENTREGA_INSUMOS PA'!$AP$3</f>
        <v>0</v>
      </c>
    </row>
    <row r="696" spans="1:25" hidden="1" x14ac:dyDescent="0.35">
      <c r="A696" s="493">
        <f>+'404-ENTREGA_INSUMOS PA'!B210</f>
        <v>0</v>
      </c>
      <c r="B696" s="493">
        <f>+'404-ENTREGA_INSUMOS PA'!F210</f>
        <v>0</v>
      </c>
      <c r="C696" s="496" t="e">
        <f>+IFERROR(VLOOKUP('404-ENTREGA_INSUMOS PA'!$AP$6,localidades,2,FALSE),VLOOKUP('404-ENTREGA_INSUMOS PA'!$AP$5,district_codes,2,FALSE))</f>
        <v>#N/A</v>
      </c>
      <c r="D696" s="493">
        <f>+'404-ENTREGA_INSUMOS PA'!$AP$6</f>
        <v>0</v>
      </c>
      <c r="E696" s="494">
        <f>+'404-ENTREGA_INSUMOS PA'!$J$23</f>
        <v>0</v>
      </c>
      <c r="F696" s="495">
        <f>+'404-ENTREGA_INSUMOS PA'!$L$23</f>
        <v>0</v>
      </c>
      <c r="H696" s="494" t="str">
        <f>delivery_events!D$5</f>
        <v>Insumos</v>
      </c>
      <c r="I696" s="494" t="e">
        <f t="shared" si="12"/>
        <v>#N/A</v>
      </c>
      <c r="J696" s="632">
        <f>+'404-ENTREGA_INSUMOS PA'!AP$7</f>
        <v>0</v>
      </c>
      <c r="K696" s="494">
        <f>+'404-ENTREGA_INSUMOS PA'!U210</f>
        <v>0</v>
      </c>
      <c r="L696" s="494">
        <f>+'404-ENTREGA_INSUMOS PA'!W210</f>
        <v>0</v>
      </c>
      <c r="M696" s="495">
        <f>+'404-ENTREGA_INSUMOS PA'!O210</f>
        <v>0</v>
      </c>
      <c r="N696" s="495">
        <f>+'404-ENTREGA_INSUMOS PA'!$T$23</f>
        <v>0</v>
      </c>
      <c r="V696" s="493" t="s">
        <v>2591</v>
      </c>
      <c r="Y696" s="494">
        <f>+'404-ENTREGA_INSUMOS PA'!$AP$3</f>
        <v>0</v>
      </c>
    </row>
    <row r="697" spans="1:25" hidden="1" x14ac:dyDescent="0.35">
      <c r="A697" s="493">
        <f>+'404-ENTREGA_INSUMOS PA'!B211</f>
        <v>0</v>
      </c>
      <c r="B697" s="493">
        <f>+'404-ENTREGA_INSUMOS PA'!F211</f>
        <v>0</v>
      </c>
      <c r="C697" s="496" t="e">
        <f>+IFERROR(VLOOKUP('404-ENTREGA_INSUMOS PA'!$AP$6,localidades,2,FALSE),VLOOKUP('404-ENTREGA_INSUMOS PA'!$AP$5,district_codes,2,FALSE))</f>
        <v>#N/A</v>
      </c>
      <c r="D697" s="493">
        <f>+'404-ENTREGA_INSUMOS PA'!$AP$6</f>
        <v>0</v>
      </c>
      <c r="E697" s="494">
        <f>+'404-ENTREGA_INSUMOS PA'!$J$23</f>
        <v>0</v>
      </c>
      <c r="F697" s="495">
        <f>+'404-ENTREGA_INSUMOS PA'!$L$23</f>
        <v>0</v>
      </c>
      <c r="H697" s="494" t="str">
        <f>delivery_events!D$5</f>
        <v>Insumos</v>
      </c>
      <c r="I697" s="494" t="e">
        <f t="shared" si="12"/>
        <v>#N/A</v>
      </c>
      <c r="J697" s="632">
        <f>+'404-ENTREGA_INSUMOS PA'!AP$7</f>
        <v>0</v>
      </c>
      <c r="K697" s="494">
        <f>+'404-ENTREGA_INSUMOS PA'!U211</f>
        <v>0</v>
      </c>
      <c r="L697" s="494">
        <f>+'404-ENTREGA_INSUMOS PA'!W211</f>
        <v>0</v>
      </c>
      <c r="M697" s="495">
        <f>+'404-ENTREGA_INSUMOS PA'!O211</f>
        <v>0</v>
      </c>
      <c r="N697" s="495">
        <f>+'404-ENTREGA_INSUMOS PA'!$T$23</f>
        <v>0</v>
      </c>
      <c r="V697" s="493" t="s">
        <v>2591</v>
      </c>
      <c r="Y697" s="494">
        <f>+'404-ENTREGA_INSUMOS PA'!$AP$3</f>
        <v>0</v>
      </c>
    </row>
    <row r="698" spans="1:25" hidden="1" x14ac:dyDescent="0.35">
      <c r="A698" s="493">
        <f>+'404-ENTREGA_INSUMOS PA'!B212</f>
        <v>0</v>
      </c>
      <c r="B698" s="493">
        <f>+'404-ENTREGA_INSUMOS PA'!F212</f>
        <v>0</v>
      </c>
      <c r="C698" s="496" t="e">
        <f>+IFERROR(VLOOKUP('404-ENTREGA_INSUMOS PA'!$AP$6,localidades,2,FALSE),VLOOKUP('404-ENTREGA_INSUMOS PA'!$AP$5,district_codes,2,FALSE))</f>
        <v>#N/A</v>
      </c>
      <c r="D698" s="493">
        <f>+'404-ENTREGA_INSUMOS PA'!$AP$6</f>
        <v>0</v>
      </c>
      <c r="E698" s="494">
        <f>+'404-ENTREGA_INSUMOS PA'!$J$23</f>
        <v>0</v>
      </c>
      <c r="F698" s="495">
        <f>+'404-ENTREGA_INSUMOS PA'!$L$23</f>
        <v>0</v>
      </c>
      <c r="H698" s="494" t="str">
        <f>delivery_events!D$5</f>
        <v>Insumos</v>
      </c>
      <c r="I698" s="494" t="e">
        <f t="shared" si="12"/>
        <v>#N/A</v>
      </c>
      <c r="J698" s="632">
        <f>+'404-ENTREGA_INSUMOS PA'!AP$7</f>
        <v>0</v>
      </c>
      <c r="K698" s="494">
        <f>+'404-ENTREGA_INSUMOS PA'!U212</f>
        <v>0</v>
      </c>
      <c r="L698" s="494">
        <f>+'404-ENTREGA_INSUMOS PA'!W212</f>
        <v>0</v>
      </c>
      <c r="M698" s="495">
        <f>+'404-ENTREGA_INSUMOS PA'!O212</f>
        <v>0</v>
      </c>
      <c r="N698" s="495">
        <f>+'404-ENTREGA_INSUMOS PA'!$T$23</f>
        <v>0</v>
      </c>
      <c r="V698" s="493" t="s">
        <v>2591</v>
      </c>
      <c r="Y698" s="494">
        <f>+'404-ENTREGA_INSUMOS PA'!$AP$3</f>
        <v>0</v>
      </c>
    </row>
    <row r="699" spans="1:25" hidden="1" x14ac:dyDescent="0.35">
      <c r="A699" s="493">
        <f>+'404-ENTREGA_INSUMOS PA'!B213</f>
        <v>0</v>
      </c>
      <c r="B699" s="493">
        <f>+'404-ENTREGA_INSUMOS PA'!F213</f>
        <v>0</v>
      </c>
      <c r="C699" s="496" t="e">
        <f>+IFERROR(VLOOKUP('404-ENTREGA_INSUMOS PA'!$AP$6,localidades,2,FALSE),VLOOKUP('404-ENTREGA_INSUMOS PA'!$AP$5,district_codes,2,FALSE))</f>
        <v>#N/A</v>
      </c>
      <c r="D699" s="493">
        <f>+'404-ENTREGA_INSUMOS PA'!$AP$6</f>
        <v>0</v>
      </c>
      <c r="E699" s="494">
        <f>+'404-ENTREGA_INSUMOS PA'!$J$23</f>
        <v>0</v>
      </c>
      <c r="F699" s="495">
        <f>+'404-ENTREGA_INSUMOS PA'!$L$23</f>
        <v>0</v>
      </c>
      <c r="H699" s="494" t="str">
        <f>delivery_events!D$5</f>
        <v>Insumos</v>
      </c>
      <c r="I699" s="494" t="e">
        <f t="shared" si="12"/>
        <v>#N/A</v>
      </c>
      <c r="J699" s="632">
        <f>+'404-ENTREGA_INSUMOS PA'!AP$7</f>
        <v>0</v>
      </c>
      <c r="K699" s="494">
        <f>+'404-ENTREGA_INSUMOS PA'!U213</f>
        <v>0</v>
      </c>
      <c r="L699" s="494">
        <f>+'404-ENTREGA_INSUMOS PA'!W213</f>
        <v>0</v>
      </c>
      <c r="M699" s="495">
        <f>+'404-ENTREGA_INSUMOS PA'!O213</f>
        <v>0</v>
      </c>
      <c r="N699" s="495">
        <f>+'404-ENTREGA_INSUMOS PA'!$T$23</f>
        <v>0</v>
      </c>
      <c r="V699" s="493" t="s">
        <v>2591</v>
      </c>
      <c r="Y699" s="494">
        <f>+'404-ENTREGA_INSUMOS PA'!$AP$3</f>
        <v>0</v>
      </c>
    </row>
    <row r="700" spans="1:25" hidden="1" x14ac:dyDescent="0.35">
      <c r="A700" s="493">
        <f>+'404-ENTREGA_INSUMOS PA'!B214</f>
        <v>0</v>
      </c>
      <c r="B700" s="493">
        <f>+'404-ENTREGA_INSUMOS PA'!F214</f>
        <v>0</v>
      </c>
      <c r="C700" s="496" t="e">
        <f>+IFERROR(VLOOKUP('404-ENTREGA_INSUMOS PA'!$AP$6,localidades,2,FALSE),VLOOKUP('404-ENTREGA_INSUMOS PA'!$AP$5,district_codes,2,FALSE))</f>
        <v>#N/A</v>
      </c>
      <c r="D700" s="493">
        <f>+'404-ENTREGA_INSUMOS PA'!$AP$6</f>
        <v>0</v>
      </c>
      <c r="E700" s="494">
        <f>+'404-ENTREGA_INSUMOS PA'!$J$23</f>
        <v>0</v>
      </c>
      <c r="F700" s="495">
        <f>+'404-ENTREGA_INSUMOS PA'!$L$23</f>
        <v>0</v>
      </c>
      <c r="H700" s="494" t="str">
        <f>delivery_events!D$5</f>
        <v>Insumos</v>
      </c>
      <c r="I700" s="494" t="e">
        <f t="shared" si="12"/>
        <v>#N/A</v>
      </c>
      <c r="J700" s="632">
        <f>+'404-ENTREGA_INSUMOS PA'!AP$7</f>
        <v>0</v>
      </c>
      <c r="K700" s="494">
        <f>+'404-ENTREGA_INSUMOS PA'!U214</f>
        <v>0</v>
      </c>
      <c r="L700" s="494">
        <f>+'404-ENTREGA_INSUMOS PA'!W214</f>
        <v>0</v>
      </c>
      <c r="M700" s="495">
        <f>+'404-ENTREGA_INSUMOS PA'!O214</f>
        <v>0</v>
      </c>
      <c r="N700" s="495">
        <f>+'404-ENTREGA_INSUMOS PA'!$T$23</f>
        <v>0</v>
      </c>
      <c r="V700" s="493" t="s">
        <v>2591</v>
      </c>
      <c r="Y700" s="494">
        <f>+'404-ENTREGA_INSUMOS PA'!$AP$3</f>
        <v>0</v>
      </c>
    </row>
    <row r="701" spans="1:25" hidden="1" x14ac:dyDescent="0.35">
      <c r="A701" s="493">
        <f>+'404-ENTREGA_INSUMOS PA'!B215</f>
        <v>0</v>
      </c>
      <c r="B701" s="493">
        <f>+'404-ENTREGA_INSUMOS PA'!F215</f>
        <v>0</v>
      </c>
      <c r="C701" s="496" t="e">
        <f>+IFERROR(VLOOKUP('404-ENTREGA_INSUMOS PA'!$AP$6,localidades,2,FALSE),VLOOKUP('404-ENTREGA_INSUMOS PA'!$AP$5,district_codes,2,FALSE))</f>
        <v>#N/A</v>
      </c>
      <c r="D701" s="493">
        <f>+'404-ENTREGA_INSUMOS PA'!$AP$6</f>
        <v>0</v>
      </c>
      <c r="E701" s="494">
        <f>+'404-ENTREGA_INSUMOS PA'!$J$23</f>
        <v>0</v>
      </c>
      <c r="F701" s="495">
        <f>+'404-ENTREGA_INSUMOS PA'!$L$23</f>
        <v>0</v>
      </c>
      <c r="H701" s="494" t="str">
        <f>delivery_events!D$5</f>
        <v>Insumos</v>
      </c>
      <c r="I701" s="494" t="e">
        <f t="shared" si="12"/>
        <v>#N/A</v>
      </c>
      <c r="J701" s="632">
        <f>+'404-ENTREGA_INSUMOS PA'!AP$7</f>
        <v>0</v>
      </c>
      <c r="K701" s="494">
        <f>+'404-ENTREGA_INSUMOS PA'!U215</f>
        <v>0</v>
      </c>
      <c r="L701" s="494">
        <f>+'404-ENTREGA_INSUMOS PA'!W215</f>
        <v>0</v>
      </c>
      <c r="M701" s="495">
        <f>+'404-ENTREGA_INSUMOS PA'!O215</f>
        <v>0</v>
      </c>
      <c r="N701" s="495">
        <f>+'404-ENTREGA_INSUMOS PA'!$T$23</f>
        <v>0</v>
      </c>
      <c r="V701" s="493" t="s">
        <v>2591</v>
      </c>
      <c r="Y701" s="494">
        <f>+'404-ENTREGA_INSUMOS PA'!$AP$3</f>
        <v>0</v>
      </c>
    </row>
    <row r="702" spans="1:25" hidden="1" x14ac:dyDescent="0.35">
      <c r="A702" s="493">
        <f>+'404-ENTREGA_INSUMOS PA'!B216</f>
        <v>0</v>
      </c>
      <c r="B702" s="493">
        <f>+'404-ENTREGA_INSUMOS PA'!F216</f>
        <v>0</v>
      </c>
      <c r="C702" s="496" t="e">
        <f>+IFERROR(VLOOKUP('404-ENTREGA_INSUMOS PA'!$AP$6,localidades,2,FALSE),VLOOKUP('404-ENTREGA_INSUMOS PA'!$AP$5,district_codes,2,FALSE))</f>
        <v>#N/A</v>
      </c>
      <c r="D702" s="493">
        <f>+'404-ENTREGA_INSUMOS PA'!$AP$6</f>
        <v>0</v>
      </c>
      <c r="E702" s="494">
        <f>+'404-ENTREGA_INSUMOS PA'!$J$23</f>
        <v>0</v>
      </c>
      <c r="F702" s="495">
        <f>+'404-ENTREGA_INSUMOS PA'!$L$23</f>
        <v>0</v>
      </c>
      <c r="H702" s="494" t="str">
        <f>delivery_events!D$5</f>
        <v>Insumos</v>
      </c>
      <c r="I702" s="494" t="e">
        <f t="shared" ref="I702:I765" si="13">+C702</f>
        <v>#N/A</v>
      </c>
      <c r="J702" s="632">
        <f>+'404-ENTREGA_INSUMOS PA'!AP$7</f>
        <v>0</v>
      </c>
      <c r="K702" s="494">
        <f>+'404-ENTREGA_INSUMOS PA'!U216</f>
        <v>0</v>
      </c>
      <c r="L702" s="494">
        <f>+'404-ENTREGA_INSUMOS PA'!W216</f>
        <v>0</v>
      </c>
      <c r="M702" s="495">
        <f>+'404-ENTREGA_INSUMOS PA'!O216</f>
        <v>0</v>
      </c>
      <c r="N702" s="495">
        <f>+'404-ENTREGA_INSUMOS PA'!$T$23</f>
        <v>0</v>
      </c>
      <c r="V702" s="493" t="s">
        <v>2591</v>
      </c>
      <c r="Y702" s="494">
        <f>+'404-ENTREGA_INSUMOS PA'!$AP$3</f>
        <v>0</v>
      </c>
    </row>
    <row r="703" spans="1:25" hidden="1" x14ac:dyDescent="0.35">
      <c r="A703" s="493">
        <f>+'404-ENTREGA_INSUMOS PA'!B217</f>
        <v>0</v>
      </c>
      <c r="B703" s="493">
        <f>+'404-ENTREGA_INSUMOS PA'!F217</f>
        <v>0</v>
      </c>
      <c r="C703" s="496" t="e">
        <f>+IFERROR(VLOOKUP('404-ENTREGA_INSUMOS PA'!$AP$6,localidades,2,FALSE),VLOOKUP('404-ENTREGA_INSUMOS PA'!$AP$5,district_codes,2,FALSE))</f>
        <v>#N/A</v>
      </c>
      <c r="D703" s="493">
        <f>+'404-ENTREGA_INSUMOS PA'!$AP$6</f>
        <v>0</v>
      </c>
      <c r="E703" s="494">
        <f>+'404-ENTREGA_INSUMOS PA'!$J$23</f>
        <v>0</v>
      </c>
      <c r="F703" s="495">
        <f>+'404-ENTREGA_INSUMOS PA'!$L$23</f>
        <v>0</v>
      </c>
      <c r="H703" s="494" t="str">
        <f>delivery_events!D$5</f>
        <v>Insumos</v>
      </c>
      <c r="I703" s="494" t="e">
        <f t="shared" si="13"/>
        <v>#N/A</v>
      </c>
      <c r="J703" s="632">
        <f>+'404-ENTREGA_INSUMOS PA'!AP$7</f>
        <v>0</v>
      </c>
      <c r="K703" s="494">
        <f>+'404-ENTREGA_INSUMOS PA'!U217</f>
        <v>0</v>
      </c>
      <c r="L703" s="494">
        <f>+'404-ENTREGA_INSUMOS PA'!W217</f>
        <v>0</v>
      </c>
      <c r="M703" s="495">
        <f>+'404-ENTREGA_INSUMOS PA'!O217</f>
        <v>0</v>
      </c>
      <c r="N703" s="495">
        <f>+'404-ENTREGA_INSUMOS PA'!$T$23</f>
        <v>0</v>
      </c>
      <c r="V703" s="493" t="s">
        <v>2591</v>
      </c>
      <c r="Y703" s="494">
        <f>+'404-ENTREGA_INSUMOS PA'!$AP$3</f>
        <v>0</v>
      </c>
    </row>
    <row r="704" spans="1:25" hidden="1" x14ac:dyDescent="0.35">
      <c r="A704" s="493">
        <f>+'404-ENTREGA_INSUMOS PA'!B218</f>
        <v>0</v>
      </c>
      <c r="B704" s="493">
        <f>+'404-ENTREGA_INSUMOS PA'!F218</f>
        <v>0</v>
      </c>
      <c r="C704" s="496" t="e">
        <f>+IFERROR(VLOOKUP('404-ENTREGA_INSUMOS PA'!$AP$6,localidades,2,FALSE),VLOOKUP('404-ENTREGA_INSUMOS PA'!$AP$5,district_codes,2,FALSE))</f>
        <v>#N/A</v>
      </c>
      <c r="D704" s="493">
        <f>+'404-ENTREGA_INSUMOS PA'!$AP$6</f>
        <v>0</v>
      </c>
      <c r="E704" s="494">
        <f>+'404-ENTREGA_INSUMOS PA'!$J$23</f>
        <v>0</v>
      </c>
      <c r="F704" s="495">
        <f>+'404-ENTREGA_INSUMOS PA'!$L$23</f>
        <v>0</v>
      </c>
      <c r="H704" s="494" t="str">
        <f>delivery_events!D$5</f>
        <v>Insumos</v>
      </c>
      <c r="I704" s="494" t="e">
        <f t="shared" si="13"/>
        <v>#N/A</v>
      </c>
      <c r="J704" s="632">
        <f>+'404-ENTREGA_INSUMOS PA'!AP$7</f>
        <v>0</v>
      </c>
      <c r="K704" s="494">
        <f>+'404-ENTREGA_INSUMOS PA'!U218</f>
        <v>0</v>
      </c>
      <c r="L704" s="494">
        <f>+'404-ENTREGA_INSUMOS PA'!W218</f>
        <v>0</v>
      </c>
      <c r="M704" s="495">
        <f>+'404-ENTREGA_INSUMOS PA'!O218</f>
        <v>0</v>
      </c>
      <c r="N704" s="495">
        <f>+'404-ENTREGA_INSUMOS PA'!$T$23</f>
        <v>0</v>
      </c>
      <c r="V704" s="493" t="s">
        <v>2591</v>
      </c>
      <c r="Y704" s="494">
        <f>+'404-ENTREGA_INSUMOS PA'!$AP$3</f>
        <v>0</v>
      </c>
    </row>
    <row r="705" spans="1:25" hidden="1" x14ac:dyDescent="0.35">
      <c r="A705" s="493">
        <f>+'404-ENTREGA_INSUMOS PA'!B219</f>
        <v>0</v>
      </c>
      <c r="B705" s="493">
        <f>+'404-ENTREGA_INSUMOS PA'!F219</f>
        <v>0</v>
      </c>
      <c r="C705" s="496" t="e">
        <f>+IFERROR(VLOOKUP('404-ENTREGA_INSUMOS PA'!$AP$6,localidades,2,FALSE),VLOOKUP('404-ENTREGA_INSUMOS PA'!$AP$5,district_codes,2,FALSE))</f>
        <v>#N/A</v>
      </c>
      <c r="D705" s="493">
        <f>+'404-ENTREGA_INSUMOS PA'!$AP$6</f>
        <v>0</v>
      </c>
      <c r="E705" s="494">
        <f>+'404-ENTREGA_INSUMOS PA'!$J$23</f>
        <v>0</v>
      </c>
      <c r="F705" s="495">
        <f>+'404-ENTREGA_INSUMOS PA'!$L$23</f>
        <v>0</v>
      </c>
      <c r="H705" s="494" t="str">
        <f>delivery_events!D$5</f>
        <v>Insumos</v>
      </c>
      <c r="I705" s="494" t="e">
        <f t="shared" si="13"/>
        <v>#N/A</v>
      </c>
      <c r="J705" s="632">
        <f>+'404-ENTREGA_INSUMOS PA'!AP$7</f>
        <v>0</v>
      </c>
      <c r="K705" s="494">
        <f>+'404-ENTREGA_INSUMOS PA'!U219</f>
        <v>0</v>
      </c>
      <c r="L705" s="494">
        <f>+'404-ENTREGA_INSUMOS PA'!W219</f>
        <v>0</v>
      </c>
      <c r="M705" s="495">
        <f>+'404-ENTREGA_INSUMOS PA'!O219</f>
        <v>0</v>
      </c>
      <c r="N705" s="495">
        <f>+'404-ENTREGA_INSUMOS PA'!$T$23</f>
        <v>0</v>
      </c>
      <c r="V705" s="493" t="s">
        <v>2591</v>
      </c>
      <c r="Y705" s="494">
        <f>+'404-ENTREGA_INSUMOS PA'!$AP$3</f>
        <v>0</v>
      </c>
    </row>
    <row r="706" spans="1:25" hidden="1" x14ac:dyDescent="0.35">
      <c r="A706" s="493">
        <f>+'404-ENTREGA_INSUMOS PA'!B220</f>
        <v>0</v>
      </c>
      <c r="B706" s="493">
        <f>+'404-ENTREGA_INSUMOS PA'!F220</f>
        <v>0</v>
      </c>
      <c r="C706" s="496" t="e">
        <f>+IFERROR(VLOOKUP('404-ENTREGA_INSUMOS PA'!$AP$6,localidades,2,FALSE),VLOOKUP('404-ENTREGA_INSUMOS PA'!$AP$5,district_codes,2,FALSE))</f>
        <v>#N/A</v>
      </c>
      <c r="D706" s="493">
        <f>+'404-ENTREGA_INSUMOS PA'!$AP$6</f>
        <v>0</v>
      </c>
      <c r="E706" s="494">
        <f>+'404-ENTREGA_INSUMOS PA'!$J$23</f>
        <v>0</v>
      </c>
      <c r="F706" s="495">
        <f>+'404-ENTREGA_INSUMOS PA'!$L$23</f>
        <v>0</v>
      </c>
      <c r="H706" s="494" t="str">
        <f>delivery_events!D$5</f>
        <v>Insumos</v>
      </c>
      <c r="I706" s="494" t="e">
        <f t="shared" si="13"/>
        <v>#N/A</v>
      </c>
      <c r="J706" s="632">
        <f>+'404-ENTREGA_INSUMOS PA'!AP$7</f>
        <v>0</v>
      </c>
      <c r="K706" s="494">
        <f>+'404-ENTREGA_INSUMOS PA'!U220</f>
        <v>0</v>
      </c>
      <c r="L706" s="494">
        <f>+'404-ENTREGA_INSUMOS PA'!W220</f>
        <v>0</v>
      </c>
      <c r="M706" s="495">
        <f>+'404-ENTREGA_INSUMOS PA'!O220</f>
        <v>0</v>
      </c>
      <c r="N706" s="495">
        <f>+'404-ENTREGA_INSUMOS PA'!$T$23</f>
        <v>0</v>
      </c>
      <c r="V706" s="493" t="s">
        <v>2591</v>
      </c>
      <c r="Y706" s="494">
        <f>+'404-ENTREGA_INSUMOS PA'!$AP$3</f>
        <v>0</v>
      </c>
    </row>
    <row r="707" spans="1:25" hidden="1" x14ac:dyDescent="0.35">
      <c r="A707" s="493">
        <f>+'404-ENTREGA_INSUMOS PA'!B221</f>
        <v>0</v>
      </c>
      <c r="B707" s="493">
        <f>+'404-ENTREGA_INSUMOS PA'!F221</f>
        <v>0</v>
      </c>
      <c r="C707" s="496" t="e">
        <f>+IFERROR(VLOOKUP('404-ENTREGA_INSUMOS PA'!$AP$6,localidades,2,FALSE),VLOOKUP('404-ENTREGA_INSUMOS PA'!$AP$5,district_codes,2,FALSE))</f>
        <v>#N/A</v>
      </c>
      <c r="D707" s="493">
        <f>+'404-ENTREGA_INSUMOS PA'!$AP$6</f>
        <v>0</v>
      </c>
      <c r="E707" s="494">
        <f>+'404-ENTREGA_INSUMOS PA'!$J$23</f>
        <v>0</v>
      </c>
      <c r="F707" s="495">
        <f>+'404-ENTREGA_INSUMOS PA'!$L$23</f>
        <v>0</v>
      </c>
      <c r="H707" s="494" t="str">
        <f>delivery_events!D$5</f>
        <v>Insumos</v>
      </c>
      <c r="I707" s="494" t="e">
        <f t="shared" si="13"/>
        <v>#N/A</v>
      </c>
      <c r="J707" s="632">
        <f>+'404-ENTREGA_INSUMOS PA'!AP$7</f>
        <v>0</v>
      </c>
      <c r="K707" s="494">
        <f>+'404-ENTREGA_INSUMOS PA'!U221</f>
        <v>0</v>
      </c>
      <c r="L707" s="494">
        <f>+'404-ENTREGA_INSUMOS PA'!W221</f>
        <v>0</v>
      </c>
      <c r="M707" s="495">
        <f>+'404-ENTREGA_INSUMOS PA'!O221</f>
        <v>0</v>
      </c>
      <c r="N707" s="495">
        <f>+'404-ENTREGA_INSUMOS PA'!$T$23</f>
        <v>0</v>
      </c>
      <c r="V707" s="493" t="s">
        <v>2591</v>
      </c>
      <c r="Y707" s="494">
        <f>+'404-ENTREGA_INSUMOS PA'!$AP$3</f>
        <v>0</v>
      </c>
    </row>
    <row r="708" spans="1:25" hidden="1" x14ac:dyDescent="0.35">
      <c r="A708" s="493">
        <f>+'404-ENTREGA_INSUMOS PA'!B222</f>
        <v>0</v>
      </c>
      <c r="B708" s="493">
        <f>+'404-ENTREGA_INSUMOS PA'!F222</f>
        <v>0</v>
      </c>
      <c r="C708" s="496" t="e">
        <f>+IFERROR(VLOOKUP('404-ENTREGA_INSUMOS PA'!$AP$6,localidades,2,FALSE),VLOOKUP('404-ENTREGA_INSUMOS PA'!$AP$5,district_codes,2,FALSE))</f>
        <v>#N/A</v>
      </c>
      <c r="D708" s="493">
        <f>+'404-ENTREGA_INSUMOS PA'!$AP$6</f>
        <v>0</v>
      </c>
      <c r="E708" s="494">
        <f>+'404-ENTREGA_INSUMOS PA'!$J$23</f>
        <v>0</v>
      </c>
      <c r="F708" s="495">
        <f>+'404-ENTREGA_INSUMOS PA'!$L$23</f>
        <v>0</v>
      </c>
      <c r="H708" s="494" t="str">
        <f>delivery_events!D$5</f>
        <v>Insumos</v>
      </c>
      <c r="I708" s="494" t="e">
        <f t="shared" si="13"/>
        <v>#N/A</v>
      </c>
      <c r="J708" s="632">
        <f>+'404-ENTREGA_INSUMOS PA'!AP$7</f>
        <v>0</v>
      </c>
      <c r="K708" s="494">
        <f>+'404-ENTREGA_INSUMOS PA'!U222</f>
        <v>0</v>
      </c>
      <c r="L708" s="494">
        <f>+'404-ENTREGA_INSUMOS PA'!W222</f>
        <v>0</v>
      </c>
      <c r="M708" s="495">
        <f>+'404-ENTREGA_INSUMOS PA'!O222</f>
        <v>0</v>
      </c>
      <c r="N708" s="495">
        <f>+'404-ENTREGA_INSUMOS PA'!$T$23</f>
        <v>0</v>
      </c>
      <c r="V708" s="493" t="s">
        <v>2591</v>
      </c>
      <c r="Y708" s="494">
        <f>+'404-ENTREGA_INSUMOS PA'!$AP$3</f>
        <v>0</v>
      </c>
    </row>
    <row r="709" spans="1:25" hidden="1" x14ac:dyDescent="0.35">
      <c r="A709" s="493">
        <f>+'404-ENTREGA_INSUMOS PA'!B223</f>
        <v>0</v>
      </c>
      <c r="B709" s="493">
        <f>+'404-ENTREGA_INSUMOS PA'!F223</f>
        <v>0</v>
      </c>
      <c r="C709" s="496" t="e">
        <f>+IFERROR(VLOOKUP('404-ENTREGA_INSUMOS PA'!$AP$6,localidades,2,FALSE),VLOOKUP('404-ENTREGA_INSUMOS PA'!$AP$5,district_codes,2,FALSE))</f>
        <v>#N/A</v>
      </c>
      <c r="D709" s="493">
        <f>+'404-ENTREGA_INSUMOS PA'!$AP$6</f>
        <v>0</v>
      </c>
      <c r="E709" s="494">
        <f>+'404-ENTREGA_INSUMOS PA'!$J$23</f>
        <v>0</v>
      </c>
      <c r="F709" s="495">
        <f>+'404-ENTREGA_INSUMOS PA'!$L$23</f>
        <v>0</v>
      </c>
      <c r="H709" s="494" t="str">
        <f>delivery_events!D$5</f>
        <v>Insumos</v>
      </c>
      <c r="I709" s="494" t="e">
        <f t="shared" si="13"/>
        <v>#N/A</v>
      </c>
      <c r="J709" s="632">
        <f>+'404-ENTREGA_INSUMOS PA'!AP$7</f>
        <v>0</v>
      </c>
      <c r="K709" s="494">
        <f>+'404-ENTREGA_INSUMOS PA'!U223</f>
        <v>0</v>
      </c>
      <c r="L709" s="494">
        <f>+'404-ENTREGA_INSUMOS PA'!W223</f>
        <v>0</v>
      </c>
      <c r="M709" s="495">
        <f>+'404-ENTREGA_INSUMOS PA'!O223</f>
        <v>0</v>
      </c>
      <c r="N709" s="495">
        <f>+'404-ENTREGA_INSUMOS PA'!$T$23</f>
        <v>0</v>
      </c>
      <c r="V709" s="493" t="s">
        <v>2591</v>
      </c>
      <c r="Y709" s="494">
        <f>+'404-ENTREGA_INSUMOS PA'!$AP$3</f>
        <v>0</v>
      </c>
    </row>
    <row r="710" spans="1:25" hidden="1" x14ac:dyDescent="0.35">
      <c r="A710" s="493">
        <f>+'404-ENTREGA_INSUMOS PA'!B224</f>
        <v>0</v>
      </c>
      <c r="B710" s="493">
        <f>+'404-ENTREGA_INSUMOS PA'!F224</f>
        <v>0</v>
      </c>
      <c r="C710" s="496" t="e">
        <f>+IFERROR(VLOOKUP('404-ENTREGA_INSUMOS PA'!$AP$6,localidades,2,FALSE),VLOOKUP('404-ENTREGA_INSUMOS PA'!$AP$5,district_codes,2,FALSE))</f>
        <v>#N/A</v>
      </c>
      <c r="D710" s="493">
        <f>+'404-ENTREGA_INSUMOS PA'!$AP$6</f>
        <v>0</v>
      </c>
      <c r="E710" s="494">
        <f>+'404-ENTREGA_INSUMOS PA'!$J$23</f>
        <v>0</v>
      </c>
      <c r="F710" s="495">
        <f>+'404-ENTREGA_INSUMOS PA'!$L$23</f>
        <v>0</v>
      </c>
      <c r="H710" s="494" t="str">
        <f>delivery_events!D$5</f>
        <v>Insumos</v>
      </c>
      <c r="I710" s="494" t="e">
        <f t="shared" si="13"/>
        <v>#N/A</v>
      </c>
      <c r="J710" s="632">
        <f>+'404-ENTREGA_INSUMOS PA'!AP$7</f>
        <v>0</v>
      </c>
      <c r="K710" s="494">
        <f>+'404-ENTREGA_INSUMOS PA'!U224</f>
        <v>0</v>
      </c>
      <c r="L710" s="494">
        <f>+'404-ENTREGA_INSUMOS PA'!W224</f>
        <v>0</v>
      </c>
      <c r="M710" s="495">
        <f>+'404-ENTREGA_INSUMOS PA'!O224</f>
        <v>0</v>
      </c>
      <c r="N710" s="495">
        <f>+'404-ENTREGA_INSUMOS PA'!$T$23</f>
        <v>0</v>
      </c>
      <c r="V710" s="493" t="s">
        <v>2591</v>
      </c>
      <c r="Y710" s="494">
        <f>+'404-ENTREGA_INSUMOS PA'!$AP$3</f>
        <v>0</v>
      </c>
    </row>
    <row r="711" spans="1:25" hidden="1" x14ac:dyDescent="0.35">
      <c r="A711" s="493">
        <f>+'404-ENTREGA_INSUMOS PA'!B225</f>
        <v>0</v>
      </c>
      <c r="B711" s="493">
        <f>+'404-ENTREGA_INSUMOS PA'!F225</f>
        <v>0</v>
      </c>
      <c r="C711" s="496" t="e">
        <f>+IFERROR(VLOOKUP('404-ENTREGA_INSUMOS PA'!$AP$6,localidades,2,FALSE),VLOOKUP('404-ENTREGA_INSUMOS PA'!$AP$5,district_codes,2,FALSE))</f>
        <v>#N/A</v>
      </c>
      <c r="D711" s="493">
        <f>+'404-ENTREGA_INSUMOS PA'!$AP$6</f>
        <v>0</v>
      </c>
      <c r="E711" s="494">
        <f>+'404-ENTREGA_INSUMOS PA'!$J$23</f>
        <v>0</v>
      </c>
      <c r="F711" s="495">
        <f>+'404-ENTREGA_INSUMOS PA'!$L$23</f>
        <v>0</v>
      </c>
      <c r="H711" s="494" t="str">
        <f>delivery_events!D$5</f>
        <v>Insumos</v>
      </c>
      <c r="I711" s="494" t="e">
        <f t="shared" si="13"/>
        <v>#N/A</v>
      </c>
      <c r="J711" s="632">
        <f>+'404-ENTREGA_INSUMOS PA'!AP$7</f>
        <v>0</v>
      </c>
      <c r="K711" s="494">
        <f>+'404-ENTREGA_INSUMOS PA'!U225</f>
        <v>0</v>
      </c>
      <c r="L711" s="494">
        <f>+'404-ENTREGA_INSUMOS PA'!W225</f>
        <v>0</v>
      </c>
      <c r="M711" s="495">
        <f>+'404-ENTREGA_INSUMOS PA'!O225</f>
        <v>0</v>
      </c>
      <c r="N711" s="495">
        <f>+'404-ENTREGA_INSUMOS PA'!$T$23</f>
        <v>0</v>
      </c>
      <c r="V711" s="493" t="s">
        <v>2591</v>
      </c>
      <c r="Y711" s="494">
        <f>+'404-ENTREGA_INSUMOS PA'!$AP$3</f>
        <v>0</v>
      </c>
    </row>
    <row r="712" spans="1:25" hidden="1" x14ac:dyDescent="0.35">
      <c r="A712" s="493">
        <f>+'404-ENTREGA_INSUMOS PA'!B226</f>
        <v>0</v>
      </c>
      <c r="B712" s="493">
        <f>+'404-ENTREGA_INSUMOS PA'!F226</f>
        <v>0</v>
      </c>
      <c r="C712" s="496" t="e">
        <f>+IFERROR(VLOOKUP('404-ENTREGA_INSUMOS PA'!$AP$6,localidades,2,FALSE),VLOOKUP('404-ENTREGA_INSUMOS PA'!$AP$5,district_codes,2,FALSE))</f>
        <v>#N/A</v>
      </c>
      <c r="D712" s="493">
        <f>+'404-ENTREGA_INSUMOS PA'!$AP$6</f>
        <v>0</v>
      </c>
      <c r="E712" s="494">
        <f>+'404-ENTREGA_INSUMOS PA'!$J$23</f>
        <v>0</v>
      </c>
      <c r="F712" s="495">
        <f>+'404-ENTREGA_INSUMOS PA'!$L$23</f>
        <v>0</v>
      </c>
      <c r="H712" s="494" t="str">
        <f>delivery_events!D$5</f>
        <v>Insumos</v>
      </c>
      <c r="I712" s="494" t="e">
        <f t="shared" si="13"/>
        <v>#N/A</v>
      </c>
      <c r="J712" s="632">
        <f>+'404-ENTREGA_INSUMOS PA'!AP$7</f>
        <v>0</v>
      </c>
      <c r="K712" s="494">
        <f>+'404-ENTREGA_INSUMOS PA'!U226</f>
        <v>0</v>
      </c>
      <c r="L712" s="494">
        <f>+'404-ENTREGA_INSUMOS PA'!W226</f>
        <v>0</v>
      </c>
      <c r="M712" s="495">
        <f>+'404-ENTREGA_INSUMOS PA'!O226</f>
        <v>0</v>
      </c>
      <c r="N712" s="495">
        <f>+'404-ENTREGA_INSUMOS PA'!$T$23</f>
        <v>0</v>
      </c>
      <c r="V712" s="493" t="s">
        <v>2591</v>
      </c>
      <c r="Y712" s="494">
        <f>+'404-ENTREGA_INSUMOS PA'!$AP$3</f>
        <v>0</v>
      </c>
    </row>
    <row r="713" spans="1:25" hidden="1" x14ac:dyDescent="0.35">
      <c r="A713" s="493">
        <f>+'404-ENTREGA_INSUMOS PA'!B227</f>
        <v>0</v>
      </c>
      <c r="B713" s="493">
        <f>+'404-ENTREGA_INSUMOS PA'!F227</f>
        <v>0</v>
      </c>
      <c r="C713" s="496" t="e">
        <f>+IFERROR(VLOOKUP('404-ENTREGA_INSUMOS PA'!$AP$6,localidades,2,FALSE),VLOOKUP('404-ENTREGA_INSUMOS PA'!$AP$5,district_codes,2,FALSE))</f>
        <v>#N/A</v>
      </c>
      <c r="D713" s="493">
        <f>+'404-ENTREGA_INSUMOS PA'!$AP$6</f>
        <v>0</v>
      </c>
      <c r="E713" s="494">
        <f>+'404-ENTREGA_INSUMOS PA'!$J$23</f>
        <v>0</v>
      </c>
      <c r="F713" s="495">
        <f>+'404-ENTREGA_INSUMOS PA'!$L$23</f>
        <v>0</v>
      </c>
      <c r="H713" s="494" t="str">
        <f>delivery_events!D$5</f>
        <v>Insumos</v>
      </c>
      <c r="I713" s="494" t="e">
        <f t="shared" si="13"/>
        <v>#N/A</v>
      </c>
      <c r="J713" s="632">
        <f>+'404-ENTREGA_INSUMOS PA'!AP$7</f>
        <v>0</v>
      </c>
      <c r="K713" s="494">
        <f>+'404-ENTREGA_INSUMOS PA'!U227</f>
        <v>0</v>
      </c>
      <c r="L713" s="494">
        <f>+'404-ENTREGA_INSUMOS PA'!W227</f>
        <v>0</v>
      </c>
      <c r="M713" s="495">
        <f>+'404-ENTREGA_INSUMOS PA'!O227</f>
        <v>0</v>
      </c>
      <c r="N713" s="495">
        <f>+'404-ENTREGA_INSUMOS PA'!$T$23</f>
        <v>0</v>
      </c>
      <c r="V713" s="493" t="s">
        <v>2591</v>
      </c>
      <c r="Y713" s="494">
        <f>+'404-ENTREGA_INSUMOS PA'!$AP$3</f>
        <v>0</v>
      </c>
    </row>
    <row r="714" spans="1:25" hidden="1" x14ac:dyDescent="0.35">
      <c r="A714" s="493">
        <f>+'404-ENTREGA_INSUMOS PA'!B228</f>
        <v>0</v>
      </c>
      <c r="B714" s="493">
        <f>+'404-ENTREGA_INSUMOS PA'!F228</f>
        <v>0</v>
      </c>
      <c r="C714" s="496" t="e">
        <f>+IFERROR(VLOOKUP('404-ENTREGA_INSUMOS PA'!$AP$6,localidades,2,FALSE),VLOOKUP('404-ENTREGA_INSUMOS PA'!$AP$5,district_codes,2,FALSE))</f>
        <v>#N/A</v>
      </c>
      <c r="D714" s="493">
        <f>+'404-ENTREGA_INSUMOS PA'!$AP$6</f>
        <v>0</v>
      </c>
      <c r="E714" s="494">
        <f>+'404-ENTREGA_INSUMOS PA'!$J$23</f>
        <v>0</v>
      </c>
      <c r="F714" s="495">
        <f>+'404-ENTREGA_INSUMOS PA'!$L$23</f>
        <v>0</v>
      </c>
      <c r="H714" s="494" t="str">
        <f>delivery_events!D$5</f>
        <v>Insumos</v>
      </c>
      <c r="I714" s="494" t="e">
        <f t="shared" si="13"/>
        <v>#N/A</v>
      </c>
      <c r="J714" s="632">
        <f>+'404-ENTREGA_INSUMOS PA'!AP$7</f>
        <v>0</v>
      </c>
      <c r="K714" s="494">
        <f>+'404-ENTREGA_INSUMOS PA'!U228</f>
        <v>0</v>
      </c>
      <c r="L714" s="494">
        <f>+'404-ENTREGA_INSUMOS PA'!W228</f>
        <v>0</v>
      </c>
      <c r="M714" s="495">
        <f>+'404-ENTREGA_INSUMOS PA'!O228</f>
        <v>0</v>
      </c>
      <c r="N714" s="495">
        <f>+'404-ENTREGA_INSUMOS PA'!$T$23</f>
        <v>0</v>
      </c>
      <c r="V714" s="493" t="s">
        <v>2591</v>
      </c>
      <c r="Y714" s="494">
        <f>+'404-ENTREGA_INSUMOS PA'!$AP$3</f>
        <v>0</v>
      </c>
    </row>
    <row r="715" spans="1:25" hidden="1" x14ac:dyDescent="0.35">
      <c r="A715" s="493">
        <f>+'404-ENTREGA_INSUMOS PA'!B229</f>
        <v>0</v>
      </c>
      <c r="B715" s="493">
        <f>+'404-ENTREGA_INSUMOS PA'!F229</f>
        <v>0</v>
      </c>
      <c r="C715" s="496" t="e">
        <f>+IFERROR(VLOOKUP('404-ENTREGA_INSUMOS PA'!$AP$6,localidades,2,FALSE),VLOOKUP('404-ENTREGA_INSUMOS PA'!$AP$5,district_codes,2,FALSE))</f>
        <v>#N/A</v>
      </c>
      <c r="D715" s="493">
        <f>+'404-ENTREGA_INSUMOS PA'!$AP$6</f>
        <v>0</v>
      </c>
      <c r="E715" s="494">
        <f>+'404-ENTREGA_INSUMOS PA'!$J$23</f>
        <v>0</v>
      </c>
      <c r="F715" s="495">
        <f>+'404-ENTREGA_INSUMOS PA'!$L$23</f>
        <v>0</v>
      </c>
      <c r="H715" s="494" t="str">
        <f>delivery_events!D$5</f>
        <v>Insumos</v>
      </c>
      <c r="I715" s="494" t="e">
        <f t="shared" si="13"/>
        <v>#N/A</v>
      </c>
      <c r="J715" s="632">
        <f>+'404-ENTREGA_INSUMOS PA'!AP$7</f>
        <v>0</v>
      </c>
      <c r="K715" s="494">
        <f>+'404-ENTREGA_INSUMOS PA'!U229</f>
        <v>0</v>
      </c>
      <c r="L715" s="494">
        <f>+'404-ENTREGA_INSUMOS PA'!W229</f>
        <v>0</v>
      </c>
      <c r="M715" s="495">
        <f>+'404-ENTREGA_INSUMOS PA'!O229</f>
        <v>0</v>
      </c>
      <c r="N715" s="495">
        <f>+'404-ENTREGA_INSUMOS PA'!$T$23</f>
        <v>0</v>
      </c>
      <c r="V715" s="493" t="s">
        <v>2591</v>
      </c>
      <c r="Y715" s="494">
        <f>+'404-ENTREGA_INSUMOS PA'!$AP$3</f>
        <v>0</v>
      </c>
    </row>
    <row r="716" spans="1:25" hidden="1" x14ac:dyDescent="0.35">
      <c r="A716" s="493">
        <f>+'404-ENTREGA_INSUMOS PA'!B230</f>
        <v>0</v>
      </c>
      <c r="B716" s="493">
        <f>+'404-ENTREGA_INSUMOS PA'!F230</f>
        <v>0</v>
      </c>
      <c r="C716" s="496" t="e">
        <f>+IFERROR(VLOOKUP('404-ENTREGA_INSUMOS PA'!$AP$6,localidades,2,FALSE),VLOOKUP('404-ENTREGA_INSUMOS PA'!$AP$5,district_codes,2,FALSE))</f>
        <v>#N/A</v>
      </c>
      <c r="D716" s="493">
        <f>+'404-ENTREGA_INSUMOS PA'!$AP$6</f>
        <v>0</v>
      </c>
      <c r="E716" s="494">
        <f>+'404-ENTREGA_INSUMOS PA'!$J$23</f>
        <v>0</v>
      </c>
      <c r="F716" s="495">
        <f>+'404-ENTREGA_INSUMOS PA'!$L$23</f>
        <v>0</v>
      </c>
      <c r="H716" s="494" t="str">
        <f>delivery_events!D$5</f>
        <v>Insumos</v>
      </c>
      <c r="I716" s="494" t="e">
        <f t="shared" si="13"/>
        <v>#N/A</v>
      </c>
      <c r="J716" s="632">
        <f>+'404-ENTREGA_INSUMOS PA'!AP$7</f>
        <v>0</v>
      </c>
      <c r="K716" s="494">
        <f>+'404-ENTREGA_INSUMOS PA'!U230</f>
        <v>0</v>
      </c>
      <c r="L716" s="494">
        <f>+'404-ENTREGA_INSUMOS PA'!W230</f>
        <v>0</v>
      </c>
      <c r="M716" s="495">
        <f>+'404-ENTREGA_INSUMOS PA'!O230</f>
        <v>0</v>
      </c>
      <c r="N716" s="495">
        <f>+'404-ENTREGA_INSUMOS PA'!$T$23</f>
        <v>0</v>
      </c>
      <c r="V716" s="493" t="s">
        <v>2591</v>
      </c>
      <c r="Y716" s="494">
        <f>+'404-ENTREGA_INSUMOS PA'!$AP$3</f>
        <v>0</v>
      </c>
    </row>
    <row r="717" spans="1:25" hidden="1" x14ac:dyDescent="0.35">
      <c r="A717" s="493">
        <f>+'404-ENTREGA_INSUMOS PA'!B231</f>
        <v>0</v>
      </c>
      <c r="B717" s="493">
        <f>+'404-ENTREGA_INSUMOS PA'!F231</f>
        <v>0</v>
      </c>
      <c r="C717" s="496" t="e">
        <f>+IFERROR(VLOOKUP('404-ENTREGA_INSUMOS PA'!$AP$6,localidades,2,FALSE),VLOOKUP('404-ENTREGA_INSUMOS PA'!$AP$5,district_codes,2,FALSE))</f>
        <v>#N/A</v>
      </c>
      <c r="D717" s="493">
        <f>+'404-ENTREGA_INSUMOS PA'!$AP$6</f>
        <v>0</v>
      </c>
      <c r="E717" s="494">
        <f>+'404-ENTREGA_INSUMOS PA'!$J$23</f>
        <v>0</v>
      </c>
      <c r="F717" s="495">
        <f>+'404-ENTREGA_INSUMOS PA'!$L$23</f>
        <v>0</v>
      </c>
      <c r="H717" s="494" t="str">
        <f>delivery_events!D$5</f>
        <v>Insumos</v>
      </c>
      <c r="I717" s="494" t="e">
        <f t="shared" si="13"/>
        <v>#N/A</v>
      </c>
      <c r="J717" s="632">
        <f>+'404-ENTREGA_INSUMOS PA'!AP$7</f>
        <v>0</v>
      </c>
      <c r="K717" s="494">
        <f>+'404-ENTREGA_INSUMOS PA'!U231</f>
        <v>0</v>
      </c>
      <c r="L717" s="494">
        <f>+'404-ENTREGA_INSUMOS PA'!W231</f>
        <v>0</v>
      </c>
      <c r="M717" s="495">
        <f>+'404-ENTREGA_INSUMOS PA'!O231</f>
        <v>0</v>
      </c>
      <c r="N717" s="495">
        <f>+'404-ENTREGA_INSUMOS PA'!$T$23</f>
        <v>0</v>
      </c>
      <c r="V717" s="493" t="s">
        <v>2591</v>
      </c>
      <c r="Y717" s="494">
        <f>+'404-ENTREGA_INSUMOS PA'!$AP$3</f>
        <v>0</v>
      </c>
    </row>
    <row r="718" spans="1:25" hidden="1" x14ac:dyDescent="0.35">
      <c r="A718" s="493">
        <f>+'404-ENTREGA_INSUMOS PA'!B232</f>
        <v>0</v>
      </c>
      <c r="B718" s="493">
        <f>+'404-ENTREGA_INSUMOS PA'!F232</f>
        <v>0</v>
      </c>
      <c r="C718" s="496" t="e">
        <f>+IFERROR(VLOOKUP('404-ENTREGA_INSUMOS PA'!$AP$6,localidades,2,FALSE),VLOOKUP('404-ENTREGA_INSUMOS PA'!$AP$5,district_codes,2,FALSE))</f>
        <v>#N/A</v>
      </c>
      <c r="D718" s="493">
        <f>+'404-ENTREGA_INSUMOS PA'!$AP$6</f>
        <v>0</v>
      </c>
      <c r="E718" s="494">
        <f>+'404-ENTREGA_INSUMOS PA'!$J$23</f>
        <v>0</v>
      </c>
      <c r="F718" s="495">
        <f>+'404-ENTREGA_INSUMOS PA'!$L$23</f>
        <v>0</v>
      </c>
      <c r="H718" s="494" t="str">
        <f>delivery_events!D$5</f>
        <v>Insumos</v>
      </c>
      <c r="I718" s="494" t="e">
        <f t="shared" si="13"/>
        <v>#N/A</v>
      </c>
      <c r="J718" s="632">
        <f>+'404-ENTREGA_INSUMOS PA'!AP$7</f>
        <v>0</v>
      </c>
      <c r="K718" s="494">
        <f>+'404-ENTREGA_INSUMOS PA'!U232</f>
        <v>0</v>
      </c>
      <c r="L718" s="494">
        <f>+'404-ENTREGA_INSUMOS PA'!W232</f>
        <v>0</v>
      </c>
      <c r="M718" s="495">
        <f>+'404-ENTREGA_INSUMOS PA'!O232</f>
        <v>0</v>
      </c>
      <c r="N718" s="495">
        <f>+'404-ENTREGA_INSUMOS PA'!$T$23</f>
        <v>0</v>
      </c>
      <c r="V718" s="493" t="s">
        <v>2591</v>
      </c>
      <c r="Y718" s="494">
        <f>+'404-ENTREGA_INSUMOS PA'!$AP$3</f>
        <v>0</v>
      </c>
    </row>
    <row r="719" spans="1:25" hidden="1" x14ac:dyDescent="0.35">
      <c r="A719" s="493">
        <f>+'404-ENTREGA_INSUMOS PA'!B233</f>
        <v>0</v>
      </c>
      <c r="B719" s="493">
        <f>+'404-ENTREGA_INSUMOS PA'!F233</f>
        <v>0</v>
      </c>
      <c r="C719" s="496" t="e">
        <f>+IFERROR(VLOOKUP('404-ENTREGA_INSUMOS PA'!$AP$6,localidades,2,FALSE),VLOOKUP('404-ENTREGA_INSUMOS PA'!$AP$5,district_codes,2,FALSE))</f>
        <v>#N/A</v>
      </c>
      <c r="D719" s="493">
        <f>+'404-ENTREGA_INSUMOS PA'!$AP$6</f>
        <v>0</v>
      </c>
      <c r="E719" s="494">
        <f>+'404-ENTREGA_INSUMOS PA'!$J$23</f>
        <v>0</v>
      </c>
      <c r="F719" s="495">
        <f>+'404-ENTREGA_INSUMOS PA'!$L$23</f>
        <v>0</v>
      </c>
      <c r="H719" s="494" t="str">
        <f>delivery_events!D$5</f>
        <v>Insumos</v>
      </c>
      <c r="I719" s="494" t="e">
        <f t="shared" si="13"/>
        <v>#N/A</v>
      </c>
      <c r="J719" s="632">
        <f>+'404-ENTREGA_INSUMOS PA'!AP$7</f>
        <v>0</v>
      </c>
      <c r="K719" s="494">
        <f>+'404-ENTREGA_INSUMOS PA'!U233</f>
        <v>0</v>
      </c>
      <c r="L719" s="494">
        <f>+'404-ENTREGA_INSUMOS PA'!W233</f>
        <v>0</v>
      </c>
      <c r="M719" s="495">
        <f>+'404-ENTREGA_INSUMOS PA'!O233</f>
        <v>0</v>
      </c>
      <c r="N719" s="495">
        <f>+'404-ENTREGA_INSUMOS PA'!$T$23</f>
        <v>0</v>
      </c>
      <c r="V719" s="493" t="s">
        <v>2591</v>
      </c>
      <c r="Y719" s="494">
        <f>+'404-ENTREGA_INSUMOS PA'!$AP$3</f>
        <v>0</v>
      </c>
    </row>
    <row r="720" spans="1:25" hidden="1" x14ac:dyDescent="0.35">
      <c r="A720" s="493">
        <f>+'404-ENTREGA_INSUMOS PA'!B234</f>
        <v>0</v>
      </c>
      <c r="B720" s="493">
        <f>+'404-ENTREGA_INSUMOS PA'!F234</f>
        <v>0</v>
      </c>
      <c r="C720" s="496" t="e">
        <f>+IFERROR(VLOOKUP('404-ENTREGA_INSUMOS PA'!$AP$6,localidades,2,FALSE),VLOOKUP('404-ENTREGA_INSUMOS PA'!$AP$5,district_codes,2,FALSE))</f>
        <v>#N/A</v>
      </c>
      <c r="D720" s="493">
        <f>+'404-ENTREGA_INSUMOS PA'!$AP$6</f>
        <v>0</v>
      </c>
      <c r="E720" s="494">
        <f>+'404-ENTREGA_INSUMOS PA'!$J$23</f>
        <v>0</v>
      </c>
      <c r="F720" s="495">
        <f>+'404-ENTREGA_INSUMOS PA'!$L$23</f>
        <v>0</v>
      </c>
      <c r="H720" s="494" t="str">
        <f>delivery_events!D$5</f>
        <v>Insumos</v>
      </c>
      <c r="I720" s="494" t="e">
        <f t="shared" si="13"/>
        <v>#N/A</v>
      </c>
      <c r="J720" s="632">
        <f>+'404-ENTREGA_INSUMOS PA'!AP$7</f>
        <v>0</v>
      </c>
      <c r="K720" s="494">
        <f>+'404-ENTREGA_INSUMOS PA'!U234</f>
        <v>0</v>
      </c>
      <c r="L720" s="494">
        <f>+'404-ENTREGA_INSUMOS PA'!W234</f>
        <v>0</v>
      </c>
      <c r="M720" s="495">
        <f>+'404-ENTREGA_INSUMOS PA'!O234</f>
        <v>0</v>
      </c>
      <c r="N720" s="495">
        <f>+'404-ENTREGA_INSUMOS PA'!$T$23</f>
        <v>0</v>
      </c>
      <c r="V720" s="493" t="s">
        <v>2591</v>
      </c>
      <c r="Y720" s="494">
        <f>+'404-ENTREGA_INSUMOS PA'!$AP$3</f>
        <v>0</v>
      </c>
    </row>
    <row r="721" spans="1:25" hidden="1" x14ac:dyDescent="0.35">
      <c r="A721" s="493">
        <f>+'404-ENTREGA_INSUMOS PA'!B235</f>
        <v>0</v>
      </c>
      <c r="B721" s="493">
        <f>+'404-ENTREGA_INSUMOS PA'!F235</f>
        <v>0</v>
      </c>
      <c r="C721" s="496" t="e">
        <f>+IFERROR(VLOOKUP('404-ENTREGA_INSUMOS PA'!$AP$6,localidades,2,FALSE),VLOOKUP('404-ENTREGA_INSUMOS PA'!$AP$5,district_codes,2,FALSE))</f>
        <v>#N/A</v>
      </c>
      <c r="D721" s="493">
        <f>+'404-ENTREGA_INSUMOS PA'!$AP$6</f>
        <v>0</v>
      </c>
      <c r="E721" s="494">
        <f>+'404-ENTREGA_INSUMOS PA'!$J$23</f>
        <v>0</v>
      </c>
      <c r="F721" s="495">
        <f>+'404-ENTREGA_INSUMOS PA'!$L$23</f>
        <v>0</v>
      </c>
      <c r="H721" s="494" t="str">
        <f>delivery_events!D$5</f>
        <v>Insumos</v>
      </c>
      <c r="I721" s="494" t="e">
        <f t="shared" si="13"/>
        <v>#N/A</v>
      </c>
      <c r="J721" s="632">
        <f>+'404-ENTREGA_INSUMOS PA'!AP$7</f>
        <v>0</v>
      </c>
      <c r="K721" s="494">
        <f>+'404-ENTREGA_INSUMOS PA'!U235</f>
        <v>0</v>
      </c>
      <c r="L721" s="494">
        <f>+'404-ENTREGA_INSUMOS PA'!W235</f>
        <v>0</v>
      </c>
      <c r="M721" s="495">
        <f>+'404-ENTREGA_INSUMOS PA'!O235</f>
        <v>0</v>
      </c>
      <c r="N721" s="495">
        <f>+'404-ENTREGA_INSUMOS PA'!$T$23</f>
        <v>0</v>
      </c>
      <c r="V721" s="493" t="s">
        <v>2591</v>
      </c>
      <c r="Y721" s="494">
        <f>+'404-ENTREGA_INSUMOS PA'!$AP$3</f>
        <v>0</v>
      </c>
    </row>
    <row r="722" spans="1:25" hidden="1" x14ac:dyDescent="0.35">
      <c r="A722" s="493">
        <f>+'404-ENTREGA_INSUMOS PA'!B236</f>
        <v>0</v>
      </c>
      <c r="B722" s="493">
        <f>+'404-ENTREGA_INSUMOS PA'!F236</f>
        <v>0</v>
      </c>
      <c r="C722" s="496" t="e">
        <f>+IFERROR(VLOOKUP('404-ENTREGA_INSUMOS PA'!$AP$6,localidades,2,FALSE),VLOOKUP('404-ENTREGA_INSUMOS PA'!$AP$5,district_codes,2,FALSE))</f>
        <v>#N/A</v>
      </c>
      <c r="D722" s="493">
        <f>+'404-ENTREGA_INSUMOS PA'!$AP$6</f>
        <v>0</v>
      </c>
      <c r="E722" s="494">
        <f>+'404-ENTREGA_INSUMOS PA'!$J$23</f>
        <v>0</v>
      </c>
      <c r="F722" s="495">
        <f>+'404-ENTREGA_INSUMOS PA'!$L$23</f>
        <v>0</v>
      </c>
      <c r="H722" s="494" t="str">
        <f>delivery_events!D$5</f>
        <v>Insumos</v>
      </c>
      <c r="I722" s="494" t="e">
        <f t="shared" si="13"/>
        <v>#N/A</v>
      </c>
      <c r="J722" s="632">
        <f>+'404-ENTREGA_INSUMOS PA'!AP$7</f>
        <v>0</v>
      </c>
      <c r="K722" s="494">
        <f>+'404-ENTREGA_INSUMOS PA'!U236</f>
        <v>0</v>
      </c>
      <c r="L722" s="494">
        <f>+'404-ENTREGA_INSUMOS PA'!W236</f>
        <v>0</v>
      </c>
      <c r="M722" s="495">
        <f>+'404-ENTREGA_INSUMOS PA'!O236</f>
        <v>0</v>
      </c>
      <c r="N722" s="495">
        <f>+'404-ENTREGA_INSUMOS PA'!$T$23</f>
        <v>0</v>
      </c>
      <c r="V722" s="493" t="s">
        <v>2591</v>
      </c>
      <c r="Y722" s="494">
        <f>+'404-ENTREGA_INSUMOS PA'!$AP$3</f>
        <v>0</v>
      </c>
    </row>
    <row r="723" spans="1:25" hidden="1" x14ac:dyDescent="0.35">
      <c r="A723" s="493">
        <f>+'404-ENTREGA_INSUMOS PA'!B237</f>
        <v>0</v>
      </c>
      <c r="B723" s="493">
        <f>+'404-ENTREGA_INSUMOS PA'!F237</f>
        <v>0</v>
      </c>
      <c r="C723" s="496" t="e">
        <f>+IFERROR(VLOOKUP('404-ENTREGA_INSUMOS PA'!$AP$6,localidades,2,FALSE),VLOOKUP('404-ENTREGA_INSUMOS PA'!$AP$5,district_codes,2,FALSE))</f>
        <v>#N/A</v>
      </c>
      <c r="D723" s="493">
        <f>+'404-ENTREGA_INSUMOS PA'!$AP$6</f>
        <v>0</v>
      </c>
      <c r="E723" s="494">
        <f>+'404-ENTREGA_INSUMOS PA'!$J$23</f>
        <v>0</v>
      </c>
      <c r="F723" s="495">
        <f>+'404-ENTREGA_INSUMOS PA'!$L$23</f>
        <v>0</v>
      </c>
      <c r="H723" s="494" t="str">
        <f>delivery_events!D$5</f>
        <v>Insumos</v>
      </c>
      <c r="I723" s="494" t="e">
        <f t="shared" si="13"/>
        <v>#N/A</v>
      </c>
      <c r="J723" s="632">
        <f>+'404-ENTREGA_INSUMOS PA'!AP$7</f>
        <v>0</v>
      </c>
      <c r="K723" s="494">
        <f>+'404-ENTREGA_INSUMOS PA'!U237</f>
        <v>0</v>
      </c>
      <c r="L723" s="494">
        <f>+'404-ENTREGA_INSUMOS PA'!W237</f>
        <v>0</v>
      </c>
      <c r="M723" s="495">
        <f>+'404-ENTREGA_INSUMOS PA'!O237</f>
        <v>0</v>
      </c>
      <c r="N723" s="495">
        <f>+'404-ENTREGA_INSUMOS PA'!$T$23</f>
        <v>0</v>
      </c>
      <c r="V723" s="493" t="s">
        <v>2591</v>
      </c>
      <c r="Y723" s="494">
        <f>+'404-ENTREGA_INSUMOS PA'!$AP$3</f>
        <v>0</v>
      </c>
    </row>
    <row r="724" spans="1:25" hidden="1" x14ac:dyDescent="0.35">
      <c r="A724" s="493">
        <f>+'404-ENTREGA_INSUMOS PA'!B238</f>
        <v>0</v>
      </c>
      <c r="B724" s="493">
        <f>+'404-ENTREGA_INSUMOS PA'!F238</f>
        <v>0</v>
      </c>
      <c r="C724" s="496" t="e">
        <f>+IFERROR(VLOOKUP('404-ENTREGA_INSUMOS PA'!$AP$6,localidades,2,FALSE),VLOOKUP('404-ENTREGA_INSUMOS PA'!$AP$5,district_codes,2,FALSE))</f>
        <v>#N/A</v>
      </c>
      <c r="D724" s="493">
        <f>+'404-ENTREGA_INSUMOS PA'!$AP$6</f>
        <v>0</v>
      </c>
      <c r="E724" s="494">
        <f>+'404-ENTREGA_INSUMOS PA'!$J$23</f>
        <v>0</v>
      </c>
      <c r="F724" s="495">
        <f>+'404-ENTREGA_INSUMOS PA'!$L$23</f>
        <v>0</v>
      </c>
      <c r="H724" s="494" t="str">
        <f>delivery_events!D$5</f>
        <v>Insumos</v>
      </c>
      <c r="I724" s="494" t="e">
        <f t="shared" si="13"/>
        <v>#N/A</v>
      </c>
      <c r="J724" s="632">
        <f>+'404-ENTREGA_INSUMOS PA'!AP$7</f>
        <v>0</v>
      </c>
      <c r="K724" s="494">
        <f>+'404-ENTREGA_INSUMOS PA'!U238</f>
        <v>0</v>
      </c>
      <c r="L724" s="494">
        <f>+'404-ENTREGA_INSUMOS PA'!W238</f>
        <v>0</v>
      </c>
      <c r="M724" s="495">
        <f>+'404-ENTREGA_INSUMOS PA'!O238</f>
        <v>0</v>
      </c>
      <c r="N724" s="495">
        <f>+'404-ENTREGA_INSUMOS PA'!$T$23</f>
        <v>0</v>
      </c>
      <c r="V724" s="493" t="s">
        <v>2591</v>
      </c>
      <c r="Y724" s="494">
        <f>+'404-ENTREGA_INSUMOS PA'!$AP$3</f>
        <v>0</v>
      </c>
    </row>
    <row r="725" spans="1:25" hidden="1" x14ac:dyDescent="0.35">
      <c r="A725" s="493">
        <f>+'404-ENTREGA_INSUMOS PA'!B239</f>
        <v>0</v>
      </c>
      <c r="B725" s="493">
        <f>+'404-ENTREGA_INSUMOS PA'!F239</f>
        <v>0</v>
      </c>
      <c r="C725" s="496" t="e">
        <f>+IFERROR(VLOOKUP('404-ENTREGA_INSUMOS PA'!$AP$6,localidades,2,FALSE),VLOOKUP('404-ENTREGA_INSUMOS PA'!$AP$5,district_codes,2,FALSE))</f>
        <v>#N/A</v>
      </c>
      <c r="D725" s="493">
        <f>+'404-ENTREGA_INSUMOS PA'!$AP$6</f>
        <v>0</v>
      </c>
      <c r="E725" s="494">
        <f>+'404-ENTREGA_INSUMOS PA'!$J$23</f>
        <v>0</v>
      </c>
      <c r="F725" s="495">
        <f>+'404-ENTREGA_INSUMOS PA'!$L$23</f>
        <v>0</v>
      </c>
      <c r="H725" s="494" t="str">
        <f>delivery_events!D$5</f>
        <v>Insumos</v>
      </c>
      <c r="I725" s="494" t="e">
        <f t="shared" si="13"/>
        <v>#N/A</v>
      </c>
      <c r="J725" s="632">
        <f>+'404-ENTREGA_INSUMOS PA'!AP$7</f>
        <v>0</v>
      </c>
      <c r="K725" s="494">
        <f>+'404-ENTREGA_INSUMOS PA'!U239</f>
        <v>0</v>
      </c>
      <c r="L725" s="494">
        <f>+'404-ENTREGA_INSUMOS PA'!W239</f>
        <v>0</v>
      </c>
      <c r="M725" s="495">
        <f>+'404-ENTREGA_INSUMOS PA'!O239</f>
        <v>0</v>
      </c>
      <c r="N725" s="495">
        <f>+'404-ENTREGA_INSUMOS PA'!$T$23</f>
        <v>0</v>
      </c>
      <c r="V725" s="493" t="s">
        <v>2591</v>
      </c>
      <c r="Y725" s="494">
        <f>+'404-ENTREGA_INSUMOS PA'!$AP$3</f>
        <v>0</v>
      </c>
    </row>
    <row r="726" spans="1:25" hidden="1" x14ac:dyDescent="0.35">
      <c r="A726" s="493">
        <f>+'404-ENTREGA_INSUMOS PA'!B240</f>
        <v>0</v>
      </c>
      <c r="B726" s="493">
        <f>+'404-ENTREGA_INSUMOS PA'!F240</f>
        <v>0</v>
      </c>
      <c r="C726" s="496" t="e">
        <f>+IFERROR(VLOOKUP('404-ENTREGA_INSUMOS PA'!$AP$6,localidades,2,FALSE),VLOOKUP('404-ENTREGA_INSUMOS PA'!$AP$5,district_codes,2,FALSE))</f>
        <v>#N/A</v>
      </c>
      <c r="D726" s="493">
        <f>+'404-ENTREGA_INSUMOS PA'!$AP$6</f>
        <v>0</v>
      </c>
      <c r="E726" s="494">
        <f>+'404-ENTREGA_INSUMOS PA'!$J$23</f>
        <v>0</v>
      </c>
      <c r="F726" s="495">
        <f>+'404-ENTREGA_INSUMOS PA'!$L$23</f>
        <v>0</v>
      </c>
      <c r="H726" s="494" t="str">
        <f>delivery_events!D$5</f>
        <v>Insumos</v>
      </c>
      <c r="I726" s="494" t="e">
        <f t="shared" si="13"/>
        <v>#N/A</v>
      </c>
      <c r="J726" s="632">
        <f>+'404-ENTREGA_INSUMOS PA'!AP$7</f>
        <v>0</v>
      </c>
      <c r="K726" s="494">
        <f>+'404-ENTREGA_INSUMOS PA'!U240</f>
        <v>0</v>
      </c>
      <c r="L726" s="494">
        <f>+'404-ENTREGA_INSUMOS PA'!W240</f>
        <v>0</v>
      </c>
      <c r="M726" s="495">
        <f>+'404-ENTREGA_INSUMOS PA'!O240</f>
        <v>0</v>
      </c>
      <c r="N726" s="495">
        <f>+'404-ENTREGA_INSUMOS PA'!$T$23</f>
        <v>0</v>
      </c>
      <c r="V726" s="493" t="s">
        <v>2591</v>
      </c>
      <c r="Y726" s="494">
        <f>+'404-ENTREGA_INSUMOS PA'!$AP$3</f>
        <v>0</v>
      </c>
    </row>
    <row r="727" spans="1:25" hidden="1" x14ac:dyDescent="0.35">
      <c r="A727" s="493">
        <f>+'404-ENTREGA_INSUMOS PA'!B241</f>
        <v>0</v>
      </c>
      <c r="B727" s="493">
        <f>+'404-ENTREGA_INSUMOS PA'!F241</f>
        <v>0</v>
      </c>
      <c r="C727" s="496" t="e">
        <f>+IFERROR(VLOOKUP('404-ENTREGA_INSUMOS PA'!$AP$6,localidades,2,FALSE),VLOOKUP('404-ENTREGA_INSUMOS PA'!$AP$5,district_codes,2,FALSE))</f>
        <v>#N/A</v>
      </c>
      <c r="D727" s="493">
        <f>+'404-ENTREGA_INSUMOS PA'!$AP$6</f>
        <v>0</v>
      </c>
      <c r="E727" s="494">
        <f>+'404-ENTREGA_INSUMOS PA'!$J$23</f>
        <v>0</v>
      </c>
      <c r="F727" s="495">
        <f>+'404-ENTREGA_INSUMOS PA'!$L$23</f>
        <v>0</v>
      </c>
      <c r="H727" s="494" t="str">
        <f>delivery_events!D$5</f>
        <v>Insumos</v>
      </c>
      <c r="I727" s="494" t="e">
        <f t="shared" si="13"/>
        <v>#N/A</v>
      </c>
      <c r="J727" s="632">
        <f>+'404-ENTREGA_INSUMOS PA'!AP$7</f>
        <v>0</v>
      </c>
      <c r="K727" s="494">
        <f>+'404-ENTREGA_INSUMOS PA'!U241</f>
        <v>0</v>
      </c>
      <c r="L727" s="494">
        <f>+'404-ENTREGA_INSUMOS PA'!W241</f>
        <v>0</v>
      </c>
      <c r="M727" s="495">
        <f>+'404-ENTREGA_INSUMOS PA'!O241</f>
        <v>0</v>
      </c>
      <c r="N727" s="495">
        <f>+'404-ENTREGA_INSUMOS PA'!$T$23</f>
        <v>0</v>
      </c>
      <c r="V727" s="493" t="s">
        <v>2591</v>
      </c>
      <c r="Y727" s="494">
        <f>+'404-ENTREGA_INSUMOS PA'!$AP$3</f>
        <v>0</v>
      </c>
    </row>
    <row r="728" spans="1:25" hidden="1" x14ac:dyDescent="0.35">
      <c r="A728" s="493">
        <f>+'404-ENTREGA_INSUMOS PA'!B242</f>
        <v>0</v>
      </c>
      <c r="B728" s="493">
        <f>+'404-ENTREGA_INSUMOS PA'!F242</f>
        <v>0</v>
      </c>
      <c r="C728" s="496" t="e">
        <f>+IFERROR(VLOOKUP('404-ENTREGA_INSUMOS PA'!$AP$6,localidades,2,FALSE),VLOOKUP('404-ENTREGA_INSUMOS PA'!$AP$5,district_codes,2,FALSE))</f>
        <v>#N/A</v>
      </c>
      <c r="D728" s="493">
        <f>+'404-ENTREGA_INSUMOS PA'!$AP$6</f>
        <v>0</v>
      </c>
      <c r="E728" s="494">
        <f>+'404-ENTREGA_INSUMOS PA'!$J$23</f>
        <v>0</v>
      </c>
      <c r="F728" s="495">
        <f>+'404-ENTREGA_INSUMOS PA'!$L$23</f>
        <v>0</v>
      </c>
      <c r="H728" s="494" t="str">
        <f>delivery_events!D$5</f>
        <v>Insumos</v>
      </c>
      <c r="I728" s="494" t="e">
        <f t="shared" si="13"/>
        <v>#N/A</v>
      </c>
      <c r="J728" s="632">
        <f>+'404-ENTREGA_INSUMOS PA'!AP$7</f>
        <v>0</v>
      </c>
      <c r="K728" s="494">
        <f>+'404-ENTREGA_INSUMOS PA'!U242</f>
        <v>0</v>
      </c>
      <c r="L728" s="494">
        <f>+'404-ENTREGA_INSUMOS PA'!W242</f>
        <v>0</v>
      </c>
      <c r="M728" s="495">
        <f>+'404-ENTREGA_INSUMOS PA'!O242</f>
        <v>0</v>
      </c>
      <c r="N728" s="495">
        <f>+'404-ENTREGA_INSUMOS PA'!$T$23</f>
        <v>0</v>
      </c>
      <c r="V728" s="493" t="s">
        <v>2591</v>
      </c>
      <c r="Y728" s="494">
        <f>+'404-ENTREGA_INSUMOS PA'!$AP$3</f>
        <v>0</v>
      </c>
    </row>
    <row r="729" spans="1:25" hidden="1" x14ac:dyDescent="0.35">
      <c r="A729" s="493">
        <f>+'404-ENTREGA_INSUMOS PA'!B243</f>
        <v>0</v>
      </c>
      <c r="B729" s="493">
        <f>+'404-ENTREGA_INSUMOS PA'!F243</f>
        <v>0</v>
      </c>
      <c r="C729" s="496" t="e">
        <f>+IFERROR(VLOOKUP('404-ENTREGA_INSUMOS PA'!$AP$6,localidades,2,FALSE),VLOOKUP('404-ENTREGA_INSUMOS PA'!$AP$5,district_codes,2,FALSE))</f>
        <v>#N/A</v>
      </c>
      <c r="D729" s="493">
        <f>+'404-ENTREGA_INSUMOS PA'!$AP$6</f>
        <v>0</v>
      </c>
      <c r="E729" s="494">
        <f>+'404-ENTREGA_INSUMOS PA'!$J$23</f>
        <v>0</v>
      </c>
      <c r="F729" s="495">
        <f>+'404-ENTREGA_INSUMOS PA'!$L$23</f>
        <v>0</v>
      </c>
      <c r="H729" s="494" t="str">
        <f>delivery_events!D$5</f>
        <v>Insumos</v>
      </c>
      <c r="I729" s="494" t="e">
        <f t="shared" si="13"/>
        <v>#N/A</v>
      </c>
      <c r="J729" s="632">
        <f>+'404-ENTREGA_INSUMOS PA'!AP$7</f>
        <v>0</v>
      </c>
      <c r="K729" s="494">
        <f>+'404-ENTREGA_INSUMOS PA'!U243</f>
        <v>0</v>
      </c>
      <c r="L729" s="494">
        <f>+'404-ENTREGA_INSUMOS PA'!W243</f>
        <v>0</v>
      </c>
      <c r="M729" s="495">
        <f>+'404-ENTREGA_INSUMOS PA'!O243</f>
        <v>0</v>
      </c>
      <c r="N729" s="495">
        <f>+'404-ENTREGA_INSUMOS PA'!$T$23</f>
        <v>0</v>
      </c>
      <c r="V729" s="493" t="s">
        <v>2591</v>
      </c>
      <c r="Y729" s="494">
        <f>+'404-ENTREGA_INSUMOS PA'!$AP$3</f>
        <v>0</v>
      </c>
    </row>
    <row r="730" spans="1:25" hidden="1" x14ac:dyDescent="0.35">
      <c r="A730" s="493">
        <f>+'404-ENTREGA_INSUMOS PA'!B244</f>
        <v>0</v>
      </c>
      <c r="B730" s="493">
        <f>+'404-ENTREGA_INSUMOS PA'!F244</f>
        <v>0</v>
      </c>
      <c r="C730" s="496" t="e">
        <f>+IFERROR(VLOOKUP('404-ENTREGA_INSUMOS PA'!$AP$6,localidades,2,FALSE),VLOOKUP('404-ENTREGA_INSUMOS PA'!$AP$5,district_codes,2,FALSE))</f>
        <v>#N/A</v>
      </c>
      <c r="D730" s="493">
        <f>+'404-ENTREGA_INSUMOS PA'!$AP$6</f>
        <v>0</v>
      </c>
      <c r="E730" s="494">
        <f>+'404-ENTREGA_INSUMOS PA'!$J$23</f>
        <v>0</v>
      </c>
      <c r="F730" s="495">
        <f>+'404-ENTREGA_INSUMOS PA'!$L$23</f>
        <v>0</v>
      </c>
      <c r="H730" s="494" t="str">
        <f>delivery_events!D$5</f>
        <v>Insumos</v>
      </c>
      <c r="I730" s="494" t="e">
        <f t="shared" si="13"/>
        <v>#N/A</v>
      </c>
      <c r="J730" s="632">
        <f>+'404-ENTREGA_INSUMOS PA'!AP$7</f>
        <v>0</v>
      </c>
      <c r="K730" s="494">
        <f>+'404-ENTREGA_INSUMOS PA'!U244</f>
        <v>0</v>
      </c>
      <c r="L730" s="494">
        <f>+'404-ENTREGA_INSUMOS PA'!W244</f>
        <v>0</v>
      </c>
      <c r="M730" s="495">
        <f>+'404-ENTREGA_INSUMOS PA'!O244</f>
        <v>0</v>
      </c>
      <c r="N730" s="495">
        <f>+'404-ENTREGA_INSUMOS PA'!$T$23</f>
        <v>0</v>
      </c>
      <c r="V730" s="493" t="s">
        <v>2591</v>
      </c>
      <c r="Y730" s="494">
        <f>+'404-ENTREGA_INSUMOS PA'!$AP$3</f>
        <v>0</v>
      </c>
    </row>
    <row r="731" spans="1:25" hidden="1" x14ac:dyDescent="0.35">
      <c r="A731" s="493">
        <f>+'404-ENTREGA_INSUMOS PA'!B245</f>
        <v>0</v>
      </c>
      <c r="B731" s="493">
        <f>+'404-ENTREGA_INSUMOS PA'!F245</f>
        <v>0</v>
      </c>
      <c r="C731" s="496" t="e">
        <f>+IFERROR(VLOOKUP('404-ENTREGA_INSUMOS PA'!$AP$6,localidades,2,FALSE),VLOOKUP('404-ENTREGA_INSUMOS PA'!$AP$5,district_codes,2,FALSE))</f>
        <v>#N/A</v>
      </c>
      <c r="D731" s="493">
        <f>+'404-ENTREGA_INSUMOS PA'!$AP$6</f>
        <v>0</v>
      </c>
      <c r="E731" s="494">
        <f>+'404-ENTREGA_INSUMOS PA'!$J$23</f>
        <v>0</v>
      </c>
      <c r="F731" s="495">
        <f>+'404-ENTREGA_INSUMOS PA'!$L$23</f>
        <v>0</v>
      </c>
      <c r="H731" s="494" t="str">
        <f>delivery_events!D$5</f>
        <v>Insumos</v>
      </c>
      <c r="I731" s="494" t="e">
        <f t="shared" si="13"/>
        <v>#N/A</v>
      </c>
      <c r="J731" s="632">
        <f>+'404-ENTREGA_INSUMOS PA'!AP$7</f>
        <v>0</v>
      </c>
      <c r="K731" s="494">
        <f>+'404-ENTREGA_INSUMOS PA'!U245</f>
        <v>0</v>
      </c>
      <c r="L731" s="494">
        <f>+'404-ENTREGA_INSUMOS PA'!W245</f>
        <v>0</v>
      </c>
      <c r="M731" s="495">
        <f>+'404-ENTREGA_INSUMOS PA'!O245</f>
        <v>0</v>
      </c>
      <c r="N731" s="495">
        <f>+'404-ENTREGA_INSUMOS PA'!$T$23</f>
        <v>0</v>
      </c>
      <c r="V731" s="493" t="s">
        <v>2591</v>
      </c>
      <c r="Y731" s="494">
        <f>+'404-ENTREGA_INSUMOS PA'!$AP$3</f>
        <v>0</v>
      </c>
    </row>
    <row r="732" spans="1:25" hidden="1" x14ac:dyDescent="0.35">
      <c r="A732" s="493">
        <f>+'404-ENTREGA_INSUMOS PA'!B246</f>
        <v>0</v>
      </c>
      <c r="B732" s="493">
        <f>+'404-ENTREGA_INSUMOS PA'!F246</f>
        <v>0</v>
      </c>
      <c r="C732" s="496" t="e">
        <f>+IFERROR(VLOOKUP('404-ENTREGA_INSUMOS PA'!$AP$6,localidades,2,FALSE),VLOOKUP('404-ENTREGA_INSUMOS PA'!$AP$5,district_codes,2,FALSE))</f>
        <v>#N/A</v>
      </c>
      <c r="D732" s="493">
        <f>+'404-ENTREGA_INSUMOS PA'!$AP$6</f>
        <v>0</v>
      </c>
      <c r="E732" s="494">
        <f>+'404-ENTREGA_INSUMOS PA'!$J$23</f>
        <v>0</v>
      </c>
      <c r="F732" s="495">
        <f>+'404-ENTREGA_INSUMOS PA'!$L$23</f>
        <v>0</v>
      </c>
      <c r="H732" s="494" t="str">
        <f>delivery_events!D$5</f>
        <v>Insumos</v>
      </c>
      <c r="I732" s="494" t="e">
        <f t="shared" si="13"/>
        <v>#N/A</v>
      </c>
      <c r="J732" s="632">
        <f>+'404-ENTREGA_INSUMOS PA'!AP$7</f>
        <v>0</v>
      </c>
      <c r="K732" s="494">
        <f>+'404-ENTREGA_INSUMOS PA'!U246</f>
        <v>0</v>
      </c>
      <c r="L732" s="494">
        <f>+'404-ENTREGA_INSUMOS PA'!W246</f>
        <v>0</v>
      </c>
      <c r="M732" s="495">
        <f>+'404-ENTREGA_INSUMOS PA'!O246</f>
        <v>0</v>
      </c>
      <c r="N732" s="495">
        <f>+'404-ENTREGA_INSUMOS PA'!$T$23</f>
        <v>0</v>
      </c>
      <c r="V732" s="493" t="s">
        <v>2591</v>
      </c>
      <c r="Y732" s="494">
        <f>+'404-ENTREGA_INSUMOS PA'!$AP$3</f>
        <v>0</v>
      </c>
    </row>
    <row r="733" spans="1:25" hidden="1" x14ac:dyDescent="0.35">
      <c r="A733" s="493">
        <f>+'404-ENTREGA_INSUMOS PA'!B247</f>
        <v>0</v>
      </c>
      <c r="B733" s="493">
        <f>+'404-ENTREGA_INSUMOS PA'!F247</f>
        <v>0</v>
      </c>
      <c r="C733" s="496" t="e">
        <f>+IFERROR(VLOOKUP('404-ENTREGA_INSUMOS PA'!$AP$6,localidades,2,FALSE),VLOOKUP('404-ENTREGA_INSUMOS PA'!$AP$5,district_codes,2,FALSE))</f>
        <v>#N/A</v>
      </c>
      <c r="D733" s="493">
        <f>+'404-ENTREGA_INSUMOS PA'!$AP$6</f>
        <v>0</v>
      </c>
      <c r="E733" s="494">
        <f>+'404-ENTREGA_INSUMOS PA'!$J$23</f>
        <v>0</v>
      </c>
      <c r="F733" s="495">
        <f>+'404-ENTREGA_INSUMOS PA'!$L$23</f>
        <v>0</v>
      </c>
      <c r="H733" s="494" t="str">
        <f>delivery_events!D$5</f>
        <v>Insumos</v>
      </c>
      <c r="I733" s="494" t="e">
        <f t="shared" si="13"/>
        <v>#N/A</v>
      </c>
      <c r="J733" s="632">
        <f>+'404-ENTREGA_INSUMOS PA'!AP$7</f>
        <v>0</v>
      </c>
      <c r="K733" s="494">
        <f>+'404-ENTREGA_INSUMOS PA'!U247</f>
        <v>0</v>
      </c>
      <c r="L733" s="494">
        <f>+'404-ENTREGA_INSUMOS PA'!W247</f>
        <v>0</v>
      </c>
      <c r="M733" s="495">
        <f>+'404-ENTREGA_INSUMOS PA'!O247</f>
        <v>0</v>
      </c>
      <c r="N733" s="495">
        <f>+'404-ENTREGA_INSUMOS PA'!$T$23</f>
        <v>0</v>
      </c>
      <c r="V733" s="493" t="s">
        <v>2591</v>
      </c>
      <c r="Y733" s="494">
        <f>+'404-ENTREGA_INSUMOS PA'!$AP$3</f>
        <v>0</v>
      </c>
    </row>
    <row r="734" spans="1:25" hidden="1" x14ac:dyDescent="0.35">
      <c r="A734" s="493">
        <f>+'404-ENTREGA_INSUMOS PA'!B248</f>
        <v>0</v>
      </c>
      <c r="B734" s="493">
        <f>+'404-ENTREGA_INSUMOS PA'!F248</f>
        <v>0</v>
      </c>
      <c r="C734" s="496" t="e">
        <f>+IFERROR(VLOOKUP('404-ENTREGA_INSUMOS PA'!$AP$6,localidades,2,FALSE),VLOOKUP('404-ENTREGA_INSUMOS PA'!$AP$5,district_codes,2,FALSE))</f>
        <v>#N/A</v>
      </c>
      <c r="D734" s="493">
        <f>+'404-ENTREGA_INSUMOS PA'!$AP$6</f>
        <v>0</v>
      </c>
      <c r="E734" s="494">
        <f>+'404-ENTREGA_INSUMOS PA'!$J$23</f>
        <v>0</v>
      </c>
      <c r="F734" s="495">
        <f>+'404-ENTREGA_INSUMOS PA'!$L$23</f>
        <v>0</v>
      </c>
      <c r="H734" s="494" t="str">
        <f>delivery_events!D$5</f>
        <v>Insumos</v>
      </c>
      <c r="I734" s="494" t="e">
        <f t="shared" si="13"/>
        <v>#N/A</v>
      </c>
      <c r="J734" s="632">
        <f>+'404-ENTREGA_INSUMOS PA'!AP$7</f>
        <v>0</v>
      </c>
      <c r="K734" s="494">
        <f>+'404-ENTREGA_INSUMOS PA'!U248</f>
        <v>0</v>
      </c>
      <c r="L734" s="494">
        <f>+'404-ENTREGA_INSUMOS PA'!W248</f>
        <v>0</v>
      </c>
      <c r="M734" s="495">
        <f>+'404-ENTREGA_INSUMOS PA'!O248</f>
        <v>0</v>
      </c>
      <c r="N734" s="495">
        <f>+'404-ENTREGA_INSUMOS PA'!$T$23</f>
        <v>0</v>
      </c>
      <c r="V734" s="493" t="s">
        <v>2591</v>
      </c>
      <c r="Y734" s="494">
        <f>+'404-ENTREGA_INSUMOS PA'!$AP$3</f>
        <v>0</v>
      </c>
    </row>
    <row r="735" spans="1:25" hidden="1" x14ac:dyDescent="0.35">
      <c r="A735" s="493">
        <f>+'404-ENTREGA_INSUMOS PA'!B249</f>
        <v>0</v>
      </c>
      <c r="B735" s="493">
        <f>+'404-ENTREGA_INSUMOS PA'!F249</f>
        <v>0</v>
      </c>
      <c r="C735" s="496" t="e">
        <f>+IFERROR(VLOOKUP('404-ENTREGA_INSUMOS PA'!$AP$6,localidades,2,FALSE),VLOOKUP('404-ENTREGA_INSUMOS PA'!$AP$5,district_codes,2,FALSE))</f>
        <v>#N/A</v>
      </c>
      <c r="D735" s="493">
        <f>+'404-ENTREGA_INSUMOS PA'!$AP$6</f>
        <v>0</v>
      </c>
      <c r="E735" s="494">
        <f>+'404-ENTREGA_INSUMOS PA'!$J$23</f>
        <v>0</v>
      </c>
      <c r="F735" s="495">
        <f>+'404-ENTREGA_INSUMOS PA'!$L$23</f>
        <v>0</v>
      </c>
      <c r="H735" s="494" t="str">
        <f>delivery_events!D$5</f>
        <v>Insumos</v>
      </c>
      <c r="I735" s="494" t="e">
        <f t="shared" si="13"/>
        <v>#N/A</v>
      </c>
      <c r="J735" s="632">
        <f>+'404-ENTREGA_INSUMOS PA'!AP$7</f>
        <v>0</v>
      </c>
      <c r="K735" s="494">
        <f>+'404-ENTREGA_INSUMOS PA'!U249</f>
        <v>0</v>
      </c>
      <c r="L735" s="494">
        <f>+'404-ENTREGA_INSUMOS PA'!W249</f>
        <v>0</v>
      </c>
      <c r="M735" s="495">
        <f>+'404-ENTREGA_INSUMOS PA'!O249</f>
        <v>0</v>
      </c>
      <c r="N735" s="495">
        <f>+'404-ENTREGA_INSUMOS PA'!$T$23</f>
        <v>0</v>
      </c>
      <c r="V735" s="493" t="s">
        <v>2591</v>
      </c>
      <c r="Y735" s="494">
        <f>+'404-ENTREGA_INSUMOS PA'!$AP$3</f>
        <v>0</v>
      </c>
    </row>
    <row r="736" spans="1:25" hidden="1" x14ac:dyDescent="0.35">
      <c r="A736" s="493">
        <f>+'404-ENTREGA_INSUMOS PA'!B250</f>
        <v>0</v>
      </c>
      <c r="B736" s="493">
        <f>+'404-ENTREGA_INSUMOS PA'!F250</f>
        <v>0</v>
      </c>
      <c r="C736" s="496" t="e">
        <f>+IFERROR(VLOOKUP('404-ENTREGA_INSUMOS PA'!$AP$6,localidades,2,FALSE),VLOOKUP('404-ENTREGA_INSUMOS PA'!$AP$5,district_codes,2,FALSE))</f>
        <v>#N/A</v>
      </c>
      <c r="D736" s="493">
        <f>+'404-ENTREGA_INSUMOS PA'!$AP$6</f>
        <v>0</v>
      </c>
      <c r="E736" s="494">
        <f>+'404-ENTREGA_INSUMOS PA'!$J$23</f>
        <v>0</v>
      </c>
      <c r="F736" s="495">
        <f>+'404-ENTREGA_INSUMOS PA'!$L$23</f>
        <v>0</v>
      </c>
      <c r="H736" s="494" t="str">
        <f>delivery_events!D$5</f>
        <v>Insumos</v>
      </c>
      <c r="I736" s="494" t="e">
        <f t="shared" si="13"/>
        <v>#N/A</v>
      </c>
      <c r="J736" s="632">
        <f>+'404-ENTREGA_INSUMOS PA'!AP$7</f>
        <v>0</v>
      </c>
      <c r="K736" s="494">
        <f>+'404-ENTREGA_INSUMOS PA'!U250</f>
        <v>0</v>
      </c>
      <c r="L736" s="494">
        <f>+'404-ENTREGA_INSUMOS PA'!W250</f>
        <v>0</v>
      </c>
      <c r="M736" s="495">
        <f>+'404-ENTREGA_INSUMOS PA'!O250</f>
        <v>0</v>
      </c>
      <c r="N736" s="495">
        <f>+'404-ENTREGA_INSUMOS PA'!$T$23</f>
        <v>0</v>
      </c>
      <c r="V736" s="493" t="s">
        <v>2591</v>
      </c>
      <c r="Y736" s="494">
        <f>+'404-ENTREGA_INSUMOS PA'!$AP$3</f>
        <v>0</v>
      </c>
    </row>
    <row r="737" spans="1:25" hidden="1" x14ac:dyDescent="0.35">
      <c r="A737" s="493">
        <f>+'404-ENTREGA_INSUMOS PA'!B251</f>
        <v>0</v>
      </c>
      <c r="B737" s="493">
        <f>+'404-ENTREGA_INSUMOS PA'!F251</f>
        <v>0</v>
      </c>
      <c r="C737" s="496" t="e">
        <f>+IFERROR(VLOOKUP('404-ENTREGA_INSUMOS PA'!$AP$6,localidades,2,FALSE),VLOOKUP('404-ENTREGA_INSUMOS PA'!$AP$5,district_codes,2,FALSE))</f>
        <v>#N/A</v>
      </c>
      <c r="D737" s="493">
        <f>+'404-ENTREGA_INSUMOS PA'!$AP$6</f>
        <v>0</v>
      </c>
      <c r="E737" s="494">
        <f>+'404-ENTREGA_INSUMOS PA'!$J$23</f>
        <v>0</v>
      </c>
      <c r="F737" s="495">
        <f>+'404-ENTREGA_INSUMOS PA'!$L$23</f>
        <v>0</v>
      </c>
      <c r="H737" s="494" t="str">
        <f>delivery_events!D$5</f>
        <v>Insumos</v>
      </c>
      <c r="I737" s="494" t="e">
        <f t="shared" si="13"/>
        <v>#N/A</v>
      </c>
      <c r="J737" s="632">
        <f>+'404-ENTREGA_INSUMOS PA'!AP$7</f>
        <v>0</v>
      </c>
      <c r="K737" s="494">
        <f>+'404-ENTREGA_INSUMOS PA'!U251</f>
        <v>0</v>
      </c>
      <c r="L737" s="494">
        <f>+'404-ENTREGA_INSUMOS PA'!W251</f>
        <v>0</v>
      </c>
      <c r="M737" s="495">
        <f>+'404-ENTREGA_INSUMOS PA'!O251</f>
        <v>0</v>
      </c>
      <c r="N737" s="495">
        <f>+'404-ENTREGA_INSUMOS PA'!$T$23</f>
        <v>0</v>
      </c>
      <c r="V737" s="493" t="s">
        <v>2591</v>
      </c>
      <c r="Y737" s="494">
        <f>+'404-ENTREGA_INSUMOS PA'!$AP$3</f>
        <v>0</v>
      </c>
    </row>
    <row r="738" spans="1:25" hidden="1" x14ac:dyDescent="0.35">
      <c r="A738" s="493">
        <f>+'404-ENTREGA_INSUMOS PA'!B252</f>
        <v>0</v>
      </c>
      <c r="B738" s="493">
        <f>+'404-ENTREGA_INSUMOS PA'!F252</f>
        <v>0</v>
      </c>
      <c r="C738" s="496" t="e">
        <f>+IFERROR(VLOOKUP('404-ENTREGA_INSUMOS PA'!$AP$6,localidades,2,FALSE),VLOOKUP('404-ENTREGA_INSUMOS PA'!$AP$5,district_codes,2,FALSE))</f>
        <v>#N/A</v>
      </c>
      <c r="D738" s="493">
        <f>+'404-ENTREGA_INSUMOS PA'!$AP$6</f>
        <v>0</v>
      </c>
      <c r="E738" s="494">
        <f>+'404-ENTREGA_INSUMOS PA'!$J$23</f>
        <v>0</v>
      </c>
      <c r="F738" s="495">
        <f>+'404-ENTREGA_INSUMOS PA'!$L$23</f>
        <v>0</v>
      </c>
      <c r="H738" s="494" t="str">
        <f>delivery_events!D$5</f>
        <v>Insumos</v>
      </c>
      <c r="I738" s="494" t="e">
        <f t="shared" si="13"/>
        <v>#N/A</v>
      </c>
      <c r="J738" s="632">
        <f>+'404-ENTREGA_INSUMOS PA'!AP$7</f>
        <v>0</v>
      </c>
      <c r="K738" s="494">
        <f>+'404-ENTREGA_INSUMOS PA'!U252</f>
        <v>0</v>
      </c>
      <c r="L738" s="494">
        <f>+'404-ENTREGA_INSUMOS PA'!W252</f>
        <v>0</v>
      </c>
      <c r="M738" s="495">
        <f>+'404-ENTREGA_INSUMOS PA'!O252</f>
        <v>0</v>
      </c>
      <c r="N738" s="495">
        <f>+'404-ENTREGA_INSUMOS PA'!$T$23</f>
        <v>0</v>
      </c>
      <c r="V738" s="493" t="s">
        <v>2591</v>
      </c>
      <c r="Y738" s="494">
        <f>+'404-ENTREGA_INSUMOS PA'!$AP$3</f>
        <v>0</v>
      </c>
    </row>
    <row r="739" spans="1:25" hidden="1" x14ac:dyDescent="0.35">
      <c r="A739" s="493">
        <f>+'404-ENTREGA_INSUMOS PA'!B253</f>
        <v>0</v>
      </c>
      <c r="B739" s="493">
        <f>+'404-ENTREGA_INSUMOS PA'!F253</f>
        <v>0</v>
      </c>
      <c r="C739" s="496" t="e">
        <f>+IFERROR(VLOOKUP('404-ENTREGA_INSUMOS PA'!$AP$6,localidades,2,FALSE),VLOOKUP('404-ENTREGA_INSUMOS PA'!$AP$5,district_codes,2,FALSE))</f>
        <v>#N/A</v>
      </c>
      <c r="D739" s="493">
        <f>+'404-ENTREGA_INSUMOS PA'!$AP$6</f>
        <v>0</v>
      </c>
      <c r="E739" s="494">
        <f>+'404-ENTREGA_INSUMOS PA'!$J$23</f>
        <v>0</v>
      </c>
      <c r="F739" s="495">
        <f>+'404-ENTREGA_INSUMOS PA'!$L$23</f>
        <v>0</v>
      </c>
      <c r="H739" s="494" t="str">
        <f>delivery_events!D$5</f>
        <v>Insumos</v>
      </c>
      <c r="I739" s="494" t="e">
        <f t="shared" si="13"/>
        <v>#N/A</v>
      </c>
      <c r="J739" s="632">
        <f>+'404-ENTREGA_INSUMOS PA'!AP$7</f>
        <v>0</v>
      </c>
      <c r="K739" s="494">
        <f>+'404-ENTREGA_INSUMOS PA'!U253</f>
        <v>0</v>
      </c>
      <c r="L739" s="494">
        <f>+'404-ENTREGA_INSUMOS PA'!W253</f>
        <v>0</v>
      </c>
      <c r="M739" s="495">
        <f>+'404-ENTREGA_INSUMOS PA'!O253</f>
        <v>0</v>
      </c>
      <c r="N739" s="495">
        <f>+'404-ENTREGA_INSUMOS PA'!$T$23</f>
        <v>0</v>
      </c>
      <c r="V739" s="493" t="s">
        <v>2591</v>
      </c>
      <c r="Y739" s="494">
        <f>+'404-ENTREGA_INSUMOS PA'!$AP$3</f>
        <v>0</v>
      </c>
    </row>
    <row r="740" spans="1:25" hidden="1" x14ac:dyDescent="0.35">
      <c r="A740" s="493">
        <f>+'404-ENTREGA_INSUMOS PA'!B254</f>
        <v>0</v>
      </c>
      <c r="B740" s="493">
        <f>+'404-ENTREGA_INSUMOS PA'!F254</f>
        <v>0</v>
      </c>
      <c r="C740" s="496" t="e">
        <f>+IFERROR(VLOOKUP('404-ENTREGA_INSUMOS PA'!$AP$6,localidades,2,FALSE),VLOOKUP('404-ENTREGA_INSUMOS PA'!$AP$5,district_codes,2,FALSE))</f>
        <v>#N/A</v>
      </c>
      <c r="D740" s="493">
        <f>+'404-ENTREGA_INSUMOS PA'!$AP$6</f>
        <v>0</v>
      </c>
      <c r="E740" s="494">
        <f>+'404-ENTREGA_INSUMOS PA'!$J$23</f>
        <v>0</v>
      </c>
      <c r="F740" s="495">
        <f>+'404-ENTREGA_INSUMOS PA'!$L$23</f>
        <v>0</v>
      </c>
      <c r="H740" s="494" t="str">
        <f>delivery_events!D$5</f>
        <v>Insumos</v>
      </c>
      <c r="I740" s="494" t="e">
        <f t="shared" si="13"/>
        <v>#N/A</v>
      </c>
      <c r="J740" s="632">
        <f>+'404-ENTREGA_INSUMOS PA'!AP$7</f>
        <v>0</v>
      </c>
      <c r="K740" s="494">
        <f>+'404-ENTREGA_INSUMOS PA'!U254</f>
        <v>0</v>
      </c>
      <c r="L740" s="494">
        <f>+'404-ENTREGA_INSUMOS PA'!W254</f>
        <v>0</v>
      </c>
      <c r="M740" s="495">
        <f>+'404-ENTREGA_INSUMOS PA'!O254</f>
        <v>0</v>
      </c>
      <c r="N740" s="495">
        <f>+'404-ENTREGA_INSUMOS PA'!$T$23</f>
        <v>0</v>
      </c>
      <c r="V740" s="493" t="s">
        <v>2591</v>
      </c>
      <c r="Y740" s="494">
        <f>+'404-ENTREGA_INSUMOS PA'!$AP$3</f>
        <v>0</v>
      </c>
    </row>
    <row r="741" spans="1:25" hidden="1" x14ac:dyDescent="0.35">
      <c r="A741" s="493">
        <f>+'404-ENTREGA_INSUMOS PA'!B255</f>
        <v>0</v>
      </c>
      <c r="B741" s="493">
        <f>+'404-ENTREGA_INSUMOS PA'!F255</f>
        <v>0</v>
      </c>
      <c r="C741" s="496" t="e">
        <f>+IFERROR(VLOOKUP('404-ENTREGA_INSUMOS PA'!$AP$6,localidades,2,FALSE),VLOOKUP('404-ENTREGA_INSUMOS PA'!$AP$5,district_codes,2,FALSE))</f>
        <v>#N/A</v>
      </c>
      <c r="D741" s="493">
        <f>+'404-ENTREGA_INSUMOS PA'!$AP$6</f>
        <v>0</v>
      </c>
      <c r="E741" s="494">
        <f>+'404-ENTREGA_INSUMOS PA'!$J$23</f>
        <v>0</v>
      </c>
      <c r="F741" s="495">
        <f>+'404-ENTREGA_INSUMOS PA'!$L$23</f>
        <v>0</v>
      </c>
      <c r="H741" s="494" t="str">
        <f>delivery_events!D$5</f>
        <v>Insumos</v>
      </c>
      <c r="I741" s="494" t="e">
        <f t="shared" si="13"/>
        <v>#N/A</v>
      </c>
      <c r="J741" s="632">
        <f>+'404-ENTREGA_INSUMOS PA'!AP$7</f>
        <v>0</v>
      </c>
      <c r="K741" s="494">
        <f>+'404-ENTREGA_INSUMOS PA'!U255</f>
        <v>0</v>
      </c>
      <c r="L741" s="494">
        <f>+'404-ENTREGA_INSUMOS PA'!W255</f>
        <v>0</v>
      </c>
      <c r="M741" s="495">
        <f>+'404-ENTREGA_INSUMOS PA'!O255</f>
        <v>0</v>
      </c>
      <c r="N741" s="495">
        <f>+'404-ENTREGA_INSUMOS PA'!$T$23</f>
        <v>0</v>
      </c>
      <c r="V741" s="493" t="s">
        <v>2591</v>
      </c>
      <c r="Y741" s="494">
        <f>+'404-ENTREGA_INSUMOS PA'!$AP$3</f>
        <v>0</v>
      </c>
    </row>
    <row r="742" spans="1:25" hidden="1" x14ac:dyDescent="0.35">
      <c r="A742" s="493">
        <f>+'404-ENTREGA_INSUMOS PA'!B256</f>
        <v>0</v>
      </c>
      <c r="B742" s="493">
        <f>+'404-ENTREGA_INSUMOS PA'!F256</f>
        <v>0</v>
      </c>
      <c r="C742" s="496" t="e">
        <f>+IFERROR(VLOOKUP('404-ENTREGA_INSUMOS PA'!$AP$6,localidades,2,FALSE),VLOOKUP('404-ENTREGA_INSUMOS PA'!$AP$5,district_codes,2,FALSE))</f>
        <v>#N/A</v>
      </c>
      <c r="D742" s="493">
        <f>+'404-ENTREGA_INSUMOS PA'!$AP$6</f>
        <v>0</v>
      </c>
      <c r="E742" s="494">
        <f>+'404-ENTREGA_INSUMOS PA'!$J$23</f>
        <v>0</v>
      </c>
      <c r="F742" s="495">
        <f>+'404-ENTREGA_INSUMOS PA'!$L$23</f>
        <v>0</v>
      </c>
      <c r="H742" s="494" t="str">
        <f>delivery_events!D$5</f>
        <v>Insumos</v>
      </c>
      <c r="I742" s="494" t="e">
        <f t="shared" si="13"/>
        <v>#N/A</v>
      </c>
      <c r="J742" s="632">
        <f>+'404-ENTREGA_INSUMOS PA'!AP$7</f>
        <v>0</v>
      </c>
      <c r="K742" s="494">
        <f>+'404-ENTREGA_INSUMOS PA'!U256</f>
        <v>0</v>
      </c>
      <c r="L742" s="494">
        <f>+'404-ENTREGA_INSUMOS PA'!W256</f>
        <v>0</v>
      </c>
      <c r="M742" s="495">
        <f>+'404-ENTREGA_INSUMOS PA'!O256</f>
        <v>0</v>
      </c>
      <c r="N742" s="495">
        <f>+'404-ENTREGA_INSUMOS PA'!$T$23</f>
        <v>0</v>
      </c>
      <c r="V742" s="493" t="s">
        <v>2591</v>
      </c>
      <c r="Y742" s="494">
        <f>+'404-ENTREGA_INSUMOS PA'!$AP$3</f>
        <v>0</v>
      </c>
    </row>
    <row r="743" spans="1:25" hidden="1" x14ac:dyDescent="0.35">
      <c r="A743" s="493">
        <f>+'404-ENTREGA_INSUMOS PA'!B257</f>
        <v>0</v>
      </c>
      <c r="B743" s="493">
        <f>+'404-ENTREGA_INSUMOS PA'!F257</f>
        <v>0</v>
      </c>
      <c r="C743" s="496" t="e">
        <f>+IFERROR(VLOOKUP('404-ENTREGA_INSUMOS PA'!$AP$6,localidades,2,FALSE),VLOOKUP('404-ENTREGA_INSUMOS PA'!$AP$5,district_codes,2,FALSE))</f>
        <v>#N/A</v>
      </c>
      <c r="D743" s="493">
        <f>+'404-ENTREGA_INSUMOS PA'!$AP$6</f>
        <v>0</v>
      </c>
      <c r="E743" s="494">
        <f>+'404-ENTREGA_INSUMOS PA'!$J$23</f>
        <v>0</v>
      </c>
      <c r="F743" s="495">
        <f>+'404-ENTREGA_INSUMOS PA'!$L$23</f>
        <v>0</v>
      </c>
      <c r="H743" s="494" t="str">
        <f>delivery_events!D$5</f>
        <v>Insumos</v>
      </c>
      <c r="I743" s="494" t="e">
        <f t="shared" si="13"/>
        <v>#N/A</v>
      </c>
      <c r="J743" s="632">
        <f>+'404-ENTREGA_INSUMOS PA'!AP$7</f>
        <v>0</v>
      </c>
      <c r="K743" s="494">
        <f>+'404-ENTREGA_INSUMOS PA'!U257</f>
        <v>0</v>
      </c>
      <c r="L743" s="494">
        <f>+'404-ENTREGA_INSUMOS PA'!W257</f>
        <v>0</v>
      </c>
      <c r="M743" s="495">
        <f>+'404-ENTREGA_INSUMOS PA'!O257</f>
        <v>0</v>
      </c>
      <c r="N743" s="495">
        <f>+'404-ENTREGA_INSUMOS PA'!$T$23</f>
        <v>0</v>
      </c>
      <c r="V743" s="493" t="s">
        <v>2591</v>
      </c>
      <c r="Y743" s="494">
        <f>+'404-ENTREGA_INSUMOS PA'!$AP$3</f>
        <v>0</v>
      </c>
    </row>
    <row r="744" spans="1:25" hidden="1" x14ac:dyDescent="0.35">
      <c r="A744" s="493">
        <f>+'404-ENTREGA_INSUMOS PA'!B258</f>
        <v>0</v>
      </c>
      <c r="B744" s="493">
        <f>+'404-ENTREGA_INSUMOS PA'!F258</f>
        <v>0</v>
      </c>
      <c r="C744" s="496" t="e">
        <f>+IFERROR(VLOOKUP('404-ENTREGA_INSUMOS PA'!$AP$6,localidades,2,FALSE),VLOOKUP('404-ENTREGA_INSUMOS PA'!$AP$5,district_codes,2,FALSE))</f>
        <v>#N/A</v>
      </c>
      <c r="D744" s="493">
        <f>+'404-ENTREGA_INSUMOS PA'!$AP$6</f>
        <v>0</v>
      </c>
      <c r="E744" s="494">
        <f>+'404-ENTREGA_INSUMOS PA'!$J$23</f>
        <v>0</v>
      </c>
      <c r="F744" s="495">
        <f>+'404-ENTREGA_INSUMOS PA'!$L$23</f>
        <v>0</v>
      </c>
      <c r="H744" s="494" t="str">
        <f>delivery_events!D$5</f>
        <v>Insumos</v>
      </c>
      <c r="I744" s="494" t="e">
        <f t="shared" si="13"/>
        <v>#N/A</v>
      </c>
      <c r="J744" s="632">
        <f>+'404-ENTREGA_INSUMOS PA'!AP$7</f>
        <v>0</v>
      </c>
      <c r="K744" s="494">
        <f>+'404-ENTREGA_INSUMOS PA'!U258</f>
        <v>0</v>
      </c>
      <c r="L744" s="494">
        <f>+'404-ENTREGA_INSUMOS PA'!W258</f>
        <v>0</v>
      </c>
      <c r="M744" s="495">
        <f>+'404-ENTREGA_INSUMOS PA'!O258</f>
        <v>0</v>
      </c>
      <c r="N744" s="495">
        <f>+'404-ENTREGA_INSUMOS PA'!$T$23</f>
        <v>0</v>
      </c>
      <c r="V744" s="493" t="s">
        <v>2591</v>
      </c>
      <c r="Y744" s="494">
        <f>+'404-ENTREGA_INSUMOS PA'!$AP$3</f>
        <v>0</v>
      </c>
    </row>
    <row r="745" spans="1:25" hidden="1" x14ac:dyDescent="0.35">
      <c r="A745" s="493">
        <f>+'404-ENTREGA_INSUMOS PA'!B259</f>
        <v>0</v>
      </c>
      <c r="B745" s="493">
        <f>+'404-ENTREGA_INSUMOS PA'!F259</f>
        <v>0</v>
      </c>
      <c r="C745" s="496" t="e">
        <f>+IFERROR(VLOOKUP('404-ENTREGA_INSUMOS PA'!$AP$6,localidades,2,FALSE),VLOOKUP('404-ENTREGA_INSUMOS PA'!$AP$5,district_codes,2,FALSE))</f>
        <v>#N/A</v>
      </c>
      <c r="D745" s="493">
        <f>+'404-ENTREGA_INSUMOS PA'!$AP$6</f>
        <v>0</v>
      </c>
      <c r="E745" s="494">
        <f>+'404-ENTREGA_INSUMOS PA'!$J$23</f>
        <v>0</v>
      </c>
      <c r="F745" s="495">
        <f>+'404-ENTREGA_INSUMOS PA'!$L$23</f>
        <v>0</v>
      </c>
      <c r="H745" s="494" t="str">
        <f>delivery_events!D$5</f>
        <v>Insumos</v>
      </c>
      <c r="I745" s="494" t="e">
        <f t="shared" si="13"/>
        <v>#N/A</v>
      </c>
      <c r="J745" s="632">
        <f>+'404-ENTREGA_INSUMOS PA'!AP$7</f>
        <v>0</v>
      </c>
      <c r="K745" s="494">
        <f>+'404-ENTREGA_INSUMOS PA'!U259</f>
        <v>0</v>
      </c>
      <c r="L745" s="494">
        <f>+'404-ENTREGA_INSUMOS PA'!W259</f>
        <v>0</v>
      </c>
      <c r="M745" s="495">
        <f>+'404-ENTREGA_INSUMOS PA'!O259</f>
        <v>0</v>
      </c>
      <c r="N745" s="495">
        <f>+'404-ENTREGA_INSUMOS PA'!$T$23</f>
        <v>0</v>
      </c>
      <c r="V745" s="493" t="s">
        <v>2591</v>
      </c>
      <c r="Y745" s="494">
        <f>+'404-ENTREGA_INSUMOS PA'!$AP$3</f>
        <v>0</v>
      </c>
    </row>
    <row r="746" spans="1:25" hidden="1" x14ac:dyDescent="0.35">
      <c r="A746" s="493">
        <f>+'404-ENTREGA_INSUMOS PA'!B260</f>
        <v>0</v>
      </c>
      <c r="B746" s="493">
        <f>+'404-ENTREGA_INSUMOS PA'!F260</f>
        <v>0</v>
      </c>
      <c r="C746" s="496" t="e">
        <f>+IFERROR(VLOOKUP('404-ENTREGA_INSUMOS PA'!$AP$6,localidades,2,FALSE),VLOOKUP('404-ENTREGA_INSUMOS PA'!$AP$5,district_codes,2,FALSE))</f>
        <v>#N/A</v>
      </c>
      <c r="D746" s="493">
        <f>+'404-ENTREGA_INSUMOS PA'!$AP$6</f>
        <v>0</v>
      </c>
      <c r="E746" s="494">
        <f>+'404-ENTREGA_INSUMOS PA'!$J$23</f>
        <v>0</v>
      </c>
      <c r="F746" s="495">
        <f>+'404-ENTREGA_INSUMOS PA'!$L$23</f>
        <v>0</v>
      </c>
      <c r="H746" s="494" t="str">
        <f>delivery_events!D$5</f>
        <v>Insumos</v>
      </c>
      <c r="I746" s="494" t="e">
        <f t="shared" si="13"/>
        <v>#N/A</v>
      </c>
      <c r="J746" s="632">
        <f>+'404-ENTREGA_INSUMOS PA'!AP$7</f>
        <v>0</v>
      </c>
      <c r="K746" s="494">
        <f>+'404-ENTREGA_INSUMOS PA'!U260</f>
        <v>0</v>
      </c>
      <c r="L746" s="494">
        <f>+'404-ENTREGA_INSUMOS PA'!W260</f>
        <v>0</v>
      </c>
      <c r="M746" s="495">
        <f>+'404-ENTREGA_INSUMOS PA'!O260</f>
        <v>0</v>
      </c>
      <c r="N746" s="495">
        <f>+'404-ENTREGA_INSUMOS PA'!$T$23</f>
        <v>0</v>
      </c>
      <c r="V746" s="493" t="s">
        <v>2591</v>
      </c>
      <c r="Y746" s="494">
        <f>+'404-ENTREGA_INSUMOS PA'!$AP$3</f>
        <v>0</v>
      </c>
    </row>
    <row r="747" spans="1:25" hidden="1" x14ac:dyDescent="0.35">
      <c r="A747" s="493">
        <f>+'404-ENTREGA_INSUMOS PA'!B261</f>
        <v>0</v>
      </c>
      <c r="B747" s="493">
        <f>+'404-ENTREGA_INSUMOS PA'!F261</f>
        <v>0</v>
      </c>
      <c r="C747" s="496" t="e">
        <f>+IFERROR(VLOOKUP('404-ENTREGA_INSUMOS PA'!$AP$6,localidades,2,FALSE),VLOOKUP('404-ENTREGA_INSUMOS PA'!$AP$5,district_codes,2,FALSE))</f>
        <v>#N/A</v>
      </c>
      <c r="D747" s="493">
        <f>+'404-ENTREGA_INSUMOS PA'!$AP$6</f>
        <v>0</v>
      </c>
      <c r="E747" s="494">
        <f>+'404-ENTREGA_INSUMOS PA'!$J$23</f>
        <v>0</v>
      </c>
      <c r="F747" s="495">
        <f>+'404-ENTREGA_INSUMOS PA'!$L$23</f>
        <v>0</v>
      </c>
      <c r="H747" s="494" t="str">
        <f>delivery_events!D$5</f>
        <v>Insumos</v>
      </c>
      <c r="I747" s="494" t="e">
        <f t="shared" si="13"/>
        <v>#N/A</v>
      </c>
      <c r="J747" s="632">
        <f>+'404-ENTREGA_INSUMOS PA'!AP$7</f>
        <v>0</v>
      </c>
      <c r="K747" s="494">
        <f>+'404-ENTREGA_INSUMOS PA'!U261</f>
        <v>0</v>
      </c>
      <c r="L747" s="494">
        <f>+'404-ENTREGA_INSUMOS PA'!W261</f>
        <v>0</v>
      </c>
      <c r="M747" s="495">
        <f>+'404-ENTREGA_INSUMOS PA'!O261</f>
        <v>0</v>
      </c>
      <c r="N747" s="495">
        <f>+'404-ENTREGA_INSUMOS PA'!$T$23</f>
        <v>0</v>
      </c>
      <c r="V747" s="493" t="s">
        <v>2591</v>
      </c>
      <c r="Y747" s="494">
        <f>+'404-ENTREGA_INSUMOS PA'!$AP$3</f>
        <v>0</v>
      </c>
    </row>
    <row r="748" spans="1:25" hidden="1" x14ac:dyDescent="0.35">
      <c r="A748" s="493">
        <f>+'404-ENTREGA_INSUMOS PA'!B262</f>
        <v>0</v>
      </c>
      <c r="B748" s="493">
        <f>+'404-ENTREGA_INSUMOS PA'!F262</f>
        <v>0</v>
      </c>
      <c r="C748" s="496" t="e">
        <f>+IFERROR(VLOOKUP('404-ENTREGA_INSUMOS PA'!$AP$6,localidades,2,FALSE),VLOOKUP('404-ENTREGA_INSUMOS PA'!$AP$5,district_codes,2,FALSE))</f>
        <v>#N/A</v>
      </c>
      <c r="D748" s="493">
        <f>+'404-ENTREGA_INSUMOS PA'!$AP$6</f>
        <v>0</v>
      </c>
      <c r="E748" s="494">
        <f>+'404-ENTREGA_INSUMOS PA'!$J$23</f>
        <v>0</v>
      </c>
      <c r="F748" s="495">
        <f>+'404-ENTREGA_INSUMOS PA'!$L$23</f>
        <v>0</v>
      </c>
      <c r="H748" s="494" t="str">
        <f>delivery_events!D$5</f>
        <v>Insumos</v>
      </c>
      <c r="I748" s="494" t="e">
        <f t="shared" si="13"/>
        <v>#N/A</v>
      </c>
      <c r="J748" s="632">
        <f>+'404-ENTREGA_INSUMOS PA'!AP$7</f>
        <v>0</v>
      </c>
      <c r="K748" s="494">
        <f>+'404-ENTREGA_INSUMOS PA'!U262</f>
        <v>0</v>
      </c>
      <c r="L748" s="494">
        <f>+'404-ENTREGA_INSUMOS PA'!W262</f>
        <v>0</v>
      </c>
      <c r="M748" s="495">
        <f>+'404-ENTREGA_INSUMOS PA'!O262</f>
        <v>0</v>
      </c>
      <c r="N748" s="495">
        <f>+'404-ENTREGA_INSUMOS PA'!$T$23</f>
        <v>0</v>
      </c>
      <c r="V748" s="493" t="s">
        <v>2591</v>
      </c>
      <c r="Y748" s="494">
        <f>+'404-ENTREGA_INSUMOS PA'!$AP$3</f>
        <v>0</v>
      </c>
    </row>
    <row r="749" spans="1:25" hidden="1" x14ac:dyDescent="0.35">
      <c r="A749" s="493">
        <f>+'404-ENTREGA_INSUMOS PA'!B263</f>
        <v>0</v>
      </c>
      <c r="B749" s="493">
        <f>+'404-ENTREGA_INSUMOS PA'!F263</f>
        <v>0</v>
      </c>
      <c r="C749" s="496" t="e">
        <f>+IFERROR(VLOOKUP('404-ENTREGA_INSUMOS PA'!$AP$6,localidades,2,FALSE),VLOOKUP('404-ENTREGA_INSUMOS PA'!$AP$5,district_codes,2,FALSE))</f>
        <v>#N/A</v>
      </c>
      <c r="D749" s="493">
        <f>+'404-ENTREGA_INSUMOS PA'!$AP$6</f>
        <v>0</v>
      </c>
      <c r="E749" s="494">
        <f>+'404-ENTREGA_INSUMOS PA'!$J$23</f>
        <v>0</v>
      </c>
      <c r="F749" s="495">
        <f>+'404-ENTREGA_INSUMOS PA'!$L$23</f>
        <v>0</v>
      </c>
      <c r="H749" s="494" t="str">
        <f>delivery_events!D$5</f>
        <v>Insumos</v>
      </c>
      <c r="I749" s="494" t="e">
        <f t="shared" si="13"/>
        <v>#N/A</v>
      </c>
      <c r="J749" s="632">
        <f>+'404-ENTREGA_INSUMOS PA'!AP$7</f>
        <v>0</v>
      </c>
      <c r="K749" s="494">
        <f>+'404-ENTREGA_INSUMOS PA'!U263</f>
        <v>0</v>
      </c>
      <c r="L749" s="494">
        <f>+'404-ENTREGA_INSUMOS PA'!W263</f>
        <v>0</v>
      </c>
      <c r="M749" s="495">
        <f>+'404-ENTREGA_INSUMOS PA'!O263</f>
        <v>0</v>
      </c>
      <c r="N749" s="495">
        <f>+'404-ENTREGA_INSUMOS PA'!$T$23</f>
        <v>0</v>
      </c>
      <c r="V749" s="493" t="s">
        <v>2591</v>
      </c>
      <c r="Y749" s="494">
        <f>+'404-ENTREGA_INSUMOS PA'!$AP$3</f>
        <v>0</v>
      </c>
    </row>
    <row r="750" spans="1:25" hidden="1" x14ac:dyDescent="0.35">
      <c r="A750" s="493">
        <f>+'404-ENTREGA_INSUMOS PA'!B264</f>
        <v>0</v>
      </c>
      <c r="B750" s="493">
        <f>+'404-ENTREGA_INSUMOS PA'!F264</f>
        <v>0</v>
      </c>
      <c r="C750" s="496" t="e">
        <f>+IFERROR(VLOOKUP('404-ENTREGA_INSUMOS PA'!$AP$6,localidades,2,FALSE),VLOOKUP('404-ENTREGA_INSUMOS PA'!$AP$5,district_codes,2,FALSE))</f>
        <v>#N/A</v>
      </c>
      <c r="D750" s="493">
        <f>+'404-ENTREGA_INSUMOS PA'!$AP$6</f>
        <v>0</v>
      </c>
      <c r="E750" s="494">
        <f>+'404-ENTREGA_INSUMOS PA'!$J$23</f>
        <v>0</v>
      </c>
      <c r="F750" s="495">
        <f>+'404-ENTREGA_INSUMOS PA'!$L$23</f>
        <v>0</v>
      </c>
      <c r="H750" s="494" t="str">
        <f>delivery_events!D$5</f>
        <v>Insumos</v>
      </c>
      <c r="I750" s="494" t="e">
        <f t="shared" si="13"/>
        <v>#N/A</v>
      </c>
      <c r="J750" s="632">
        <f>+'404-ENTREGA_INSUMOS PA'!AP$7</f>
        <v>0</v>
      </c>
      <c r="K750" s="494">
        <f>+'404-ENTREGA_INSUMOS PA'!U264</f>
        <v>0</v>
      </c>
      <c r="L750" s="494">
        <f>+'404-ENTREGA_INSUMOS PA'!W264</f>
        <v>0</v>
      </c>
      <c r="M750" s="495">
        <f>+'404-ENTREGA_INSUMOS PA'!O264</f>
        <v>0</v>
      </c>
      <c r="N750" s="495">
        <f>+'404-ENTREGA_INSUMOS PA'!$T$23</f>
        <v>0</v>
      </c>
      <c r="V750" s="493" t="s">
        <v>2591</v>
      </c>
      <c r="Y750" s="494">
        <f>+'404-ENTREGA_INSUMOS PA'!$AP$3</f>
        <v>0</v>
      </c>
    </row>
    <row r="751" spans="1:25" hidden="1" x14ac:dyDescent="0.35">
      <c r="A751" s="493">
        <f>+'404-ENTREGA_INSUMOS PA'!B265</f>
        <v>0</v>
      </c>
      <c r="B751" s="493">
        <f>+'404-ENTREGA_INSUMOS PA'!F265</f>
        <v>0</v>
      </c>
      <c r="C751" s="496" t="e">
        <f>+IFERROR(VLOOKUP('404-ENTREGA_INSUMOS PA'!$AP$6,localidades,2,FALSE),VLOOKUP('404-ENTREGA_INSUMOS PA'!$AP$5,district_codes,2,FALSE))</f>
        <v>#N/A</v>
      </c>
      <c r="D751" s="493">
        <f>+'404-ENTREGA_INSUMOS PA'!$AP$6</f>
        <v>0</v>
      </c>
      <c r="E751" s="494">
        <f>+'404-ENTREGA_INSUMOS PA'!$J$23</f>
        <v>0</v>
      </c>
      <c r="F751" s="495">
        <f>+'404-ENTREGA_INSUMOS PA'!$L$23</f>
        <v>0</v>
      </c>
      <c r="H751" s="494" t="str">
        <f>delivery_events!D$5</f>
        <v>Insumos</v>
      </c>
      <c r="I751" s="494" t="e">
        <f t="shared" si="13"/>
        <v>#N/A</v>
      </c>
      <c r="J751" s="632">
        <f>+'404-ENTREGA_INSUMOS PA'!AP$7</f>
        <v>0</v>
      </c>
      <c r="K751" s="494">
        <f>+'404-ENTREGA_INSUMOS PA'!U265</f>
        <v>0</v>
      </c>
      <c r="L751" s="494">
        <f>+'404-ENTREGA_INSUMOS PA'!W265</f>
        <v>0</v>
      </c>
      <c r="M751" s="495">
        <f>+'404-ENTREGA_INSUMOS PA'!O265</f>
        <v>0</v>
      </c>
      <c r="N751" s="495">
        <f>+'404-ENTREGA_INSUMOS PA'!$T$23</f>
        <v>0</v>
      </c>
      <c r="V751" s="493" t="s">
        <v>2591</v>
      </c>
      <c r="Y751" s="494">
        <f>+'404-ENTREGA_INSUMOS PA'!$AP$3</f>
        <v>0</v>
      </c>
    </row>
    <row r="752" spans="1:25" hidden="1" x14ac:dyDescent="0.35">
      <c r="A752" s="493">
        <f>+'404-ENTREGA_INSUMOS PA'!B266</f>
        <v>0</v>
      </c>
      <c r="B752" s="493">
        <f>+'404-ENTREGA_INSUMOS PA'!F266</f>
        <v>0</v>
      </c>
      <c r="C752" s="496" t="e">
        <f>+IFERROR(VLOOKUP('404-ENTREGA_INSUMOS PA'!$AP$6,localidades,2,FALSE),VLOOKUP('404-ENTREGA_INSUMOS PA'!$AP$5,district_codes,2,FALSE))</f>
        <v>#N/A</v>
      </c>
      <c r="D752" s="493">
        <f>+'404-ENTREGA_INSUMOS PA'!$AP$6</f>
        <v>0</v>
      </c>
      <c r="E752" s="494">
        <f>+'404-ENTREGA_INSUMOS PA'!$J$23</f>
        <v>0</v>
      </c>
      <c r="F752" s="495">
        <f>+'404-ENTREGA_INSUMOS PA'!$L$23</f>
        <v>0</v>
      </c>
      <c r="H752" s="494" t="str">
        <f>delivery_events!D$5</f>
        <v>Insumos</v>
      </c>
      <c r="I752" s="494" t="e">
        <f t="shared" si="13"/>
        <v>#N/A</v>
      </c>
      <c r="J752" s="632">
        <f>+'404-ENTREGA_INSUMOS PA'!AP$7</f>
        <v>0</v>
      </c>
      <c r="K752" s="494">
        <f>+'404-ENTREGA_INSUMOS PA'!U266</f>
        <v>0</v>
      </c>
      <c r="L752" s="494">
        <f>+'404-ENTREGA_INSUMOS PA'!W266</f>
        <v>0</v>
      </c>
      <c r="M752" s="495">
        <f>+'404-ENTREGA_INSUMOS PA'!O266</f>
        <v>0</v>
      </c>
      <c r="N752" s="495">
        <f>+'404-ENTREGA_INSUMOS PA'!$T$23</f>
        <v>0</v>
      </c>
      <c r="V752" s="493" t="s">
        <v>2591</v>
      </c>
      <c r="Y752" s="494">
        <f>+'404-ENTREGA_INSUMOS PA'!$AP$3</f>
        <v>0</v>
      </c>
    </row>
    <row r="753" spans="1:25" hidden="1" x14ac:dyDescent="0.35">
      <c r="A753" s="493">
        <f>+'404-ENTREGA_INSUMOS PA'!B267</f>
        <v>0</v>
      </c>
      <c r="B753" s="493">
        <f>+'404-ENTREGA_INSUMOS PA'!F267</f>
        <v>0</v>
      </c>
      <c r="C753" s="496" t="e">
        <f>+IFERROR(VLOOKUP('404-ENTREGA_INSUMOS PA'!$AP$6,localidades,2,FALSE),VLOOKUP('404-ENTREGA_INSUMOS PA'!$AP$5,district_codes,2,FALSE))</f>
        <v>#N/A</v>
      </c>
      <c r="D753" s="493">
        <f>+'404-ENTREGA_INSUMOS PA'!$AP$6</f>
        <v>0</v>
      </c>
      <c r="E753" s="494">
        <f>+'404-ENTREGA_INSUMOS PA'!$J$23</f>
        <v>0</v>
      </c>
      <c r="F753" s="495">
        <f>+'404-ENTREGA_INSUMOS PA'!$L$23</f>
        <v>0</v>
      </c>
      <c r="H753" s="494" t="str">
        <f>delivery_events!D$5</f>
        <v>Insumos</v>
      </c>
      <c r="I753" s="494" t="e">
        <f t="shared" si="13"/>
        <v>#N/A</v>
      </c>
      <c r="J753" s="632">
        <f>+'404-ENTREGA_INSUMOS PA'!AP$7</f>
        <v>0</v>
      </c>
      <c r="K753" s="494">
        <f>+'404-ENTREGA_INSUMOS PA'!U267</f>
        <v>0</v>
      </c>
      <c r="L753" s="494">
        <f>+'404-ENTREGA_INSUMOS PA'!W267</f>
        <v>0</v>
      </c>
      <c r="M753" s="495">
        <f>+'404-ENTREGA_INSUMOS PA'!O267</f>
        <v>0</v>
      </c>
      <c r="N753" s="495">
        <f>+'404-ENTREGA_INSUMOS PA'!$T$23</f>
        <v>0</v>
      </c>
      <c r="V753" s="493" t="s">
        <v>2591</v>
      </c>
      <c r="Y753" s="494">
        <f>+'404-ENTREGA_INSUMOS PA'!$AP$3</f>
        <v>0</v>
      </c>
    </row>
    <row r="754" spans="1:25" hidden="1" x14ac:dyDescent="0.35">
      <c r="A754" s="493">
        <f>+'404-ENTREGA_INSUMOS PA'!B268</f>
        <v>0</v>
      </c>
      <c r="B754" s="493">
        <f>+'404-ENTREGA_INSUMOS PA'!F268</f>
        <v>0</v>
      </c>
      <c r="C754" s="496" t="e">
        <f>+IFERROR(VLOOKUP('404-ENTREGA_INSUMOS PA'!$AP$6,localidades,2,FALSE),VLOOKUP('404-ENTREGA_INSUMOS PA'!$AP$5,district_codes,2,FALSE))</f>
        <v>#N/A</v>
      </c>
      <c r="D754" s="493">
        <f>+'404-ENTREGA_INSUMOS PA'!$AP$6</f>
        <v>0</v>
      </c>
      <c r="E754" s="494">
        <f>+'404-ENTREGA_INSUMOS PA'!$J$23</f>
        <v>0</v>
      </c>
      <c r="F754" s="495">
        <f>+'404-ENTREGA_INSUMOS PA'!$L$23</f>
        <v>0</v>
      </c>
      <c r="H754" s="494" t="str">
        <f>delivery_events!D$5</f>
        <v>Insumos</v>
      </c>
      <c r="I754" s="494" t="e">
        <f t="shared" si="13"/>
        <v>#N/A</v>
      </c>
      <c r="J754" s="632">
        <f>+'404-ENTREGA_INSUMOS PA'!AP$7</f>
        <v>0</v>
      </c>
      <c r="K754" s="494">
        <f>+'404-ENTREGA_INSUMOS PA'!U268</f>
        <v>0</v>
      </c>
      <c r="L754" s="494">
        <f>+'404-ENTREGA_INSUMOS PA'!W268</f>
        <v>0</v>
      </c>
      <c r="M754" s="495">
        <f>+'404-ENTREGA_INSUMOS PA'!O268</f>
        <v>0</v>
      </c>
      <c r="N754" s="495">
        <f>+'404-ENTREGA_INSUMOS PA'!$T$23</f>
        <v>0</v>
      </c>
      <c r="V754" s="493" t="s">
        <v>2591</v>
      </c>
      <c r="Y754" s="494">
        <f>+'404-ENTREGA_INSUMOS PA'!$AP$3</f>
        <v>0</v>
      </c>
    </row>
    <row r="755" spans="1:25" hidden="1" x14ac:dyDescent="0.35">
      <c r="A755" s="493">
        <f>+'404-ENTREGA_INSUMOS PA'!B269</f>
        <v>0</v>
      </c>
      <c r="B755" s="493">
        <f>+'404-ENTREGA_INSUMOS PA'!F269</f>
        <v>0</v>
      </c>
      <c r="C755" s="496" t="e">
        <f>+IFERROR(VLOOKUP('404-ENTREGA_INSUMOS PA'!$AP$6,localidades,2,FALSE),VLOOKUP('404-ENTREGA_INSUMOS PA'!$AP$5,district_codes,2,FALSE))</f>
        <v>#N/A</v>
      </c>
      <c r="D755" s="493">
        <f>+'404-ENTREGA_INSUMOS PA'!$AP$6</f>
        <v>0</v>
      </c>
      <c r="E755" s="494">
        <f>+'404-ENTREGA_INSUMOS PA'!$J$23</f>
        <v>0</v>
      </c>
      <c r="F755" s="495">
        <f>+'404-ENTREGA_INSUMOS PA'!$L$23</f>
        <v>0</v>
      </c>
      <c r="H755" s="494" t="str">
        <f>delivery_events!D$5</f>
        <v>Insumos</v>
      </c>
      <c r="I755" s="494" t="e">
        <f t="shared" si="13"/>
        <v>#N/A</v>
      </c>
      <c r="J755" s="632">
        <f>+'404-ENTREGA_INSUMOS PA'!AP$7</f>
        <v>0</v>
      </c>
      <c r="K755" s="494">
        <f>+'404-ENTREGA_INSUMOS PA'!U269</f>
        <v>0</v>
      </c>
      <c r="L755" s="494">
        <f>+'404-ENTREGA_INSUMOS PA'!W269</f>
        <v>0</v>
      </c>
      <c r="M755" s="495">
        <f>+'404-ENTREGA_INSUMOS PA'!O269</f>
        <v>0</v>
      </c>
      <c r="N755" s="495">
        <f>+'404-ENTREGA_INSUMOS PA'!$T$23</f>
        <v>0</v>
      </c>
      <c r="V755" s="493" t="s">
        <v>2591</v>
      </c>
      <c r="Y755" s="494">
        <f>+'404-ENTREGA_INSUMOS PA'!$AP$3</f>
        <v>0</v>
      </c>
    </row>
    <row r="756" spans="1:25" hidden="1" x14ac:dyDescent="0.35">
      <c r="A756" s="493">
        <f>+'404-ENTREGA_INSUMOS PA'!B270</f>
        <v>0</v>
      </c>
      <c r="B756" s="493">
        <f>+'404-ENTREGA_INSUMOS PA'!F270</f>
        <v>0</v>
      </c>
      <c r="C756" s="496" t="e">
        <f>+IFERROR(VLOOKUP('404-ENTREGA_INSUMOS PA'!$AP$6,localidades,2,FALSE),VLOOKUP('404-ENTREGA_INSUMOS PA'!$AP$5,district_codes,2,FALSE))</f>
        <v>#N/A</v>
      </c>
      <c r="D756" s="493">
        <f>+'404-ENTREGA_INSUMOS PA'!$AP$6</f>
        <v>0</v>
      </c>
      <c r="E756" s="494">
        <f>+'404-ENTREGA_INSUMOS PA'!$J$23</f>
        <v>0</v>
      </c>
      <c r="F756" s="495">
        <f>+'404-ENTREGA_INSUMOS PA'!$L$23</f>
        <v>0</v>
      </c>
      <c r="H756" s="494" t="str">
        <f>delivery_events!D$5</f>
        <v>Insumos</v>
      </c>
      <c r="I756" s="494" t="e">
        <f t="shared" si="13"/>
        <v>#N/A</v>
      </c>
      <c r="J756" s="632">
        <f>+'404-ENTREGA_INSUMOS PA'!AP$7</f>
        <v>0</v>
      </c>
      <c r="K756" s="494">
        <f>+'404-ENTREGA_INSUMOS PA'!U270</f>
        <v>0</v>
      </c>
      <c r="L756" s="494">
        <f>+'404-ENTREGA_INSUMOS PA'!W270</f>
        <v>0</v>
      </c>
      <c r="M756" s="495">
        <f>+'404-ENTREGA_INSUMOS PA'!O270</f>
        <v>0</v>
      </c>
      <c r="N756" s="495">
        <f>+'404-ENTREGA_INSUMOS PA'!$T$23</f>
        <v>0</v>
      </c>
      <c r="V756" s="493" t="s">
        <v>2591</v>
      </c>
      <c r="Y756" s="494">
        <f>+'404-ENTREGA_INSUMOS PA'!$AP$3</f>
        <v>0</v>
      </c>
    </row>
    <row r="757" spans="1:25" hidden="1" x14ac:dyDescent="0.35">
      <c r="A757" s="493">
        <f>+'404-ENTREGA_INSUMOS PA'!B271</f>
        <v>0</v>
      </c>
      <c r="B757" s="493">
        <f>+'404-ENTREGA_INSUMOS PA'!F271</f>
        <v>0</v>
      </c>
      <c r="C757" s="496" t="e">
        <f>+IFERROR(VLOOKUP('404-ENTREGA_INSUMOS PA'!$AP$6,localidades,2,FALSE),VLOOKUP('404-ENTREGA_INSUMOS PA'!$AP$5,district_codes,2,FALSE))</f>
        <v>#N/A</v>
      </c>
      <c r="D757" s="493">
        <f>+'404-ENTREGA_INSUMOS PA'!$AP$6</f>
        <v>0</v>
      </c>
      <c r="E757" s="494">
        <f>+'404-ENTREGA_INSUMOS PA'!$J$23</f>
        <v>0</v>
      </c>
      <c r="F757" s="495">
        <f>+'404-ENTREGA_INSUMOS PA'!$L$23</f>
        <v>0</v>
      </c>
      <c r="H757" s="494" t="str">
        <f>delivery_events!D$5</f>
        <v>Insumos</v>
      </c>
      <c r="I757" s="494" t="e">
        <f t="shared" si="13"/>
        <v>#N/A</v>
      </c>
      <c r="J757" s="632">
        <f>+'404-ENTREGA_INSUMOS PA'!AP$7</f>
        <v>0</v>
      </c>
      <c r="K757" s="494">
        <f>+'404-ENTREGA_INSUMOS PA'!U271</f>
        <v>0</v>
      </c>
      <c r="L757" s="494">
        <f>+'404-ENTREGA_INSUMOS PA'!W271</f>
        <v>0</v>
      </c>
      <c r="M757" s="495">
        <f>+'404-ENTREGA_INSUMOS PA'!O271</f>
        <v>0</v>
      </c>
      <c r="N757" s="495">
        <f>+'404-ENTREGA_INSUMOS PA'!$T$23</f>
        <v>0</v>
      </c>
      <c r="V757" s="493" t="s">
        <v>2591</v>
      </c>
      <c r="Y757" s="494">
        <f>+'404-ENTREGA_INSUMOS PA'!$AP$3</f>
        <v>0</v>
      </c>
    </row>
    <row r="758" spans="1:25" hidden="1" x14ac:dyDescent="0.35">
      <c r="A758" s="493">
        <f>+'404-ENTREGA_INSUMOS PA'!B272</f>
        <v>0</v>
      </c>
      <c r="B758" s="493">
        <f>+'404-ENTREGA_INSUMOS PA'!F272</f>
        <v>0</v>
      </c>
      <c r="C758" s="496" t="e">
        <f>+IFERROR(VLOOKUP('404-ENTREGA_INSUMOS PA'!$AP$6,localidades,2,FALSE),VLOOKUP('404-ENTREGA_INSUMOS PA'!$AP$5,district_codes,2,FALSE))</f>
        <v>#N/A</v>
      </c>
      <c r="D758" s="493">
        <f>+'404-ENTREGA_INSUMOS PA'!$AP$6</f>
        <v>0</v>
      </c>
      <c r="E758" s="494">
        <f>+'404-ENTREGA_INSUMOS PA'!$J$23</f>
        <v>0</v>
      </c>
      <c r="F758" s="495">
        <f>+'404-ENTREGA_INSUMOS PA'!$L$23</f>
        <v>0</v>
      </c>
      <c r="H758" s="494" t="str">
        <f>delivery_events!D$5</f>
        <v>Insumos</v>
      </c>
      <c r="I758" s="494" t="e">
        <f t="shared" si="13"/>
        <v>#N/A</v>
      </c>
      <c r="J758" s="632">
        <f>+'404-ENTREGA_INSUMOS PA'!AP$7</f>
        <v>0</v>
      </c>
      <c r="K758" s="494">
        <f>+'404-ENTREGA_INSUMOS PA'!U272</f>
        <v>0</v>
      </c>
      <c r="L758" s="494">
        <f>+'404-ENTREGA_INSUMOS PA'!W272</f>
        <v>0</v>
      </c>
      <c r="M758" s="495">
        <f>+'404-ENTREGA_INSUMOS PA'!O272</f>
        <v>0</v>
      </c>
      <c r="N758" s="495">
        <f>+'404-ENTREGA_INSUMOS PA'!$T$23</f>
        <v>0</v>
      </c>
      <c r="V758" s="493" t="s">
        <v>2591</v>
      </c>
      <c r="Y758" s="494">
        <f>+'404-ENTREGA_INSUMOS PA'!$AP$3</f>
        <v>0</v>
      </c>
    </row>
    <row r="759" spans="1:25" hidden="1" x14ac:dyDescent="0.35">
      <c r="A759" s="493">
        <f>+'404-ENTREGA_INSUMOS PA'!B273</f>
        <v>0</v>
      </c>
      <c r="B759" s="493">
        <f>+'404-ENTREGA_INSUMOS PA'!F273</f>
        <v>0</v>
      </c>
      <c r="C759" s="496" t="e">
        <f>+IFERROR(VLOOKUP('404-ENTREGA_INSUMOS PA'!$AP$6,localidades,2,FALSE),VLOOKUP('404-ENTREGA_INSUMOS PA'!$AP$5,district_codes,2,FALSE))</f>
        <v>#N/A</v>
      </c>
      <c r="D759" s="493">
        <f>+'404-ENTREGA_INSUMOS PA'!$AP$6</f>
        <v>0</v>
      </c>
      <c r="E759" s="494">
        <f>+'404-ENTREGA_INSUMOS PA'!$J$23</f>
        <v>0</v>
      </c>
      <c r="F759" s="495">
        <f>+'404-ENTREGA_INSUMOS PA'!$L$23</f>
        <v>0</v>
      </c>
      <c r="H759" s="494" t="str">
        <f>delivery_events!D$5</f>
        <v>Insumos</v>
      </c>
      <c r="I759" s="494" t="e">
        <f t="shared" si="13"/>
        <v>#N/A</v>
      </c>
      <c r="J759" s="632">
        <f>+'404-ENTREGA_INSUMOS PA'!AP$7</f>
        <v>0</v>
      </c>
      <c r="K759" s="494">
        <f>+'404-ENTREGA_INSUMOS PA'!U273</f>
        <v>0</v>
      </c>
      <c r="L759" s="494">
        <f>+'404-ENTREGA_INSUMOS PA'!W273</f>
        <v>0</v>
      </c>
      <c r="M759" s="495">
        <f>+'404-ENTREGA_INSUMOS PA'!O273</f>
        <v>0</v>
      </c>
      <c r="N759" s="495">
        <f>+'404-ENTREGA_INSUMOS PA'!$T$23</f>
        <v>0</v>
      </c>
      <c r="V759" s="493" t="s">
        <v>2591</v>
      </c>
      <c r="Y759" s="494">
        <f>+'404-ENTREGA_INSUMOS PA'!$AP$3</f>
        <v>0</v>
      </c>
    </row>
    <row r="760" spans="1:25" hidden="1" x14ac:dyDescent="0.35">
      <c r="A760" s="493">
        <f>+'404-ENTREGA_INSUMOS PA'!B274</f>
        <v>0</v>
      </c>
      <c r="B760" s="493">
        <f>+'404-ENTREGA_INSUMOS PA'!F274</f>
        <v>0</v>
      </c>
      <c r="C760" s="496" t="e">
        <f>+IFERROR(VLOOKUP('404-ENTREGA_INSUMOS PA'!$AP$6,localidades,2,FALSE),VLOOKUP('404-ENTREGA_INSUMOS PA'!$AP$5,district_codes,2,FALSE))</f>
        <v>#N/A</v>
      </c>
      <c r="D760" s="493">
        <f>+'404-ENTREGA_INSUMOS PA'!$AP$6</f>
        <v>0</v>
      </c>
      <c r="E760" s="494">
        <f>+'404-ENTREGA_INSUMOS PA'!$J$23</f>
        <v>0</v>
      </c>
      <c r="F760" s="495">
        <f>+'404-ENTREGA_INSUMOS PA'!$L$23</f>
        <v>0</v>
      </c>
      <c r="H760" s="494" t="str">
        <f>delivery_events!D$5</f>
        <v>Insumos</v>
      </c>
      <c r="I760" s="494" t="e">
        <f t="shared" si="13"/>
        <v>#N/A</v>
      </c>
      <c r="J760" s="632">
        <f>+'404-ENTREGA_INSUMOS PA'!AP$7</f>
        <v>0</v>
      </c>
      <c r="K760" s="494">
        <f>+'404-ENTREGA_INSUMOS PA'!U274</f>
        <v>0</v>
      </c>
      <c r="L760" s="494">
        <f>+'404-ENTREGA_INSUMOS PA'!W274</f>
        <v>0</v>
      </c>
      <c r="M760" s="495">
        <f>+'404-ENTREGA_INSUMOS PA'!O274</f>
        <v>0</v>
      </c>
      <c r="N760" s="495">
        <f>+'404-ENTREGA_INSUMOS PA'!$T$23</f>
        <v>0</v>
      </c>
      <c r="V760" s="493" t="s">
        <v>2591</v>
      </c>
      <c r="Y760" s="494">
        <f>+'404-ENTREGA_INSUMOS PA'!$AP$3</f>
        <v>0</v>
      </c>
    </row>
    <row r="761" spans="1:25" hidden="1" x14ac:dyDescent="0.35">
      <c r="A761" s="493">
        <f>+'404-ENTREGA_INSUMOS PA'!B275</f>
        <v>0</v>
      </c>
      <c r="B761" s="493">
        <f>+'404-ENTREGA_INSUMOS PA'!F275</f>
        <v>0</v>
      </c>
      <c r="C761" s="496" t="e">
        <f>+IFERROR(VLOOKUP('404-ENTREGA_INSUMOS PA'!$AP$6,localidades,2,FALSE),VLOOKUP('404-ENTREGA_INSUMOS PA'!$AP$5,district_codes,2,FALSE))</f>
        <v>#N/A</v>
      </c>
      <c r="D761" s="493">
        <f>+'404-ENTREGA_INSUMOS PA'!$AP$6</f>
        <v>0</v>
      </c>
      <c r="E761" s="494">
        <f>+'404-ENTREGA_INSUMOS PA'!$J$23</f>
        <v>0</v>
      </c>
      <c r="F761" s="495">
        <f>+'404-ENTREGA_INSUMOS PA'!$L$23</f>
        <v>0</v>
      </c>
      <c r="H761" s="494" t="str">
        <f>delivery_events!D$5</f>
        <v>Insumos</v>
      </c>
      <c r="I761" s="494" t="e">
        <f t="shared" si="13"/>
        <v>#N/A</v>
      </c>
      <c r="J761" s="632">
        <f>+'404-ENTREGA_INSUMOS PA'!AP$7</f>
        <v>0</v>
      </c>
      <c r="K761" s="494">
        <f>+'404-ENTREGA_INSUMOS PA'!U275</f>
        <v>0</v>
      </c>
      <c r="L761" s="494">
        <f>+'404-ENTREGA_INSUMOS PA'!W275</f>
        <v>0</v>
      </c>
      <c r="M761" s="495">
        <f>+'404-ENTREGA_INSUMOS PA'!O275</f>
        <v>0</v>
      </c>
      <c r="N761" s="495">
        <f>+'404-ENTREGA_INSUMOS PA'!$T$23</f>
        <v>0</v>
      </c>
      <c r="V761" s="493" t="s">
        <v>2591</v>
      </c>
      <c r="Y761" s="494">
        <f>+'404-ENTREGA_INSUMOS PA'!$AP$3</f>
        <v>0</v>
      </c>
    </row>
    <row r="762" spans="1:25" hidden="1" x14ac:dyDescent="0.35">
      <c r="A762" s="493">
        <f>+'404-ENTREGA_INSUMOS PA'!B276</f>
        <v>0</v>
      </c>
      <c r="B762" s="493">
        <f>+'404-ENTREGA_INSUMOS PA'!F276</f>
        <v>0</v>
      </c>
      <c r="C762" s="496" t="e">
        <f>+IFERROR(VLOOKUP('404-ENTREGA_INSUMOS PA'!$AP$6,localidades,2,FALSE),VLOOKUP('404-ENTREGA_INSUMOS PA'!$AP$5,district_codes,2,FALSE))</f>
        <v>#N/A</v>
      </c>
      <c r="D762" s="493">
        <f>+'404-ENTREGA_INSUMOS PA'!$AP$6</f>
        <v>0</v>
      </c>
      <c r="E762" s="494">
        <f>+'404-ENTREGA_INSUMOS PA'!$J$23</f>
        <v>0</v>
      </c>
      <c r="F762" s="495">
        <f>+'404-ENTREGA_INSUMOS PA'!$L$23</f>
        <v>0</v>
      </c>
      <c r="H762" s="494" t="str">
        <f>delivery_events!D$5</f>
        <v>Insumos</v>
      </c>
      <c r="I762" s="494" t="e">
        <f t="shared" si="13"/>
        <v>#N/A</v>
      </c>
      <c r="J762" s="632">
        <f>+'404-ENTREGA_INSUMOS PA'!AP$7</f>
        <v>0</v>
      </c>
      <c r="K762" s="494">
        <f>+'404-ENTREGA_INSUMOS PA'!U276</f>
        <v>0</v>
      </c>
      <c r="L762" s="494">
        <f>+'404-ENTREGA_INSUMOS PA'!W276</f>
        <v>0</v>
      </c>
      <c r="M762" s="495">
        <f>+'404-ENTREGA_INSUMOS PA'!O276</f>
        <v>0</v>
      </c>
      <c r="N762" s="495">
        <f>+'404-ENTREGA_INSUMOS PA'!$T$23</f>
        <v>0</v>
      </c>
      <c r="V762" s="493" t="s">
        <v>2591</v>
      </c>
      <c r="Y762" s="494">
        <f>+'404-ENTREGA_INSUMOS PA'!$AP$3</f>
        <v>0</v>
      </c>
    </row>
    <row r="763" spans="1:25" hidden="1" x14ac:dyDescent="0.35">
      <c r="A763" s="493">
        <f>+'404-ENTREGA_INSUMOS PA'!B277</f>
        <v>0</v>
      </c>
      <c r="B763" s="493">
        <f>+'404-ENTREGA_INSUMOS PA'!F277</f>
        <v>0</v>
      </c>
      <c r="C763" s="496" t="e">
        <f>+IFERROR(VLOOKUP('404-ENTREGA_INSUMOS PA'!$AP$6,localidades,2,FALSE),VLOOKUP('404-ENTREGA_INSUMOS PA'!$AP$5,district_codes,2,FALSE))</f>
        <v>#N/A</v>
      </c>
      <c r="D763" s="493">
        <f>+'404-ENTREGA_INSUMOS PA'!$AP$6</f>
        <v>0</v>
      </c>
      <c r="E763" s="494">
        <f>+'404-ENTREGA_INSUMOS PA'!$J$23</f>
        <v>0</v>
      </c>
      <c r="F763" s="495">
        <f>+'404-ENTREGA_INSUMOS PA'!$L$23</f>
        <v>0</v>
      </c>
      <c r="H763" s="494" t="str">
        <f>delivery_events!D$5</f>
        <v>Insumos</v>
      </c>
      <c r="I763" s="494" t="e">
        <f t="shared" si="13"/>
        <v>#N/A</v>
      </c>
      <c r="J763" s="632">
        <f>+'404-ENTREGA_INSUMOS PA'!AP$7</f>
        <v>0</v>
      </c>
      <c r="K763" s="494">
        <f>+'404-ENTREGA_INSUMOS PA'!U277</f>
        <v>0</v>
      </c>
      <c r="L763" s="494">
        <f>+'404-ENTREGA_INSUMOS PA'!W277</f>
        <v>0</v>
      </c>
      <c r="M763" s="495">
        <f>+'404-ENTREGA_INSUMOS PA'!O277</f>
        <v>0</v>
      </c>
      <c r="N763" s="495">
        <f>+'404-ENTREGA_INSUMOS PA'!$T$23</f>
        <v>0</v>
      </c>
      <c r="V763" s="493" t="s">
        <v>2591</v>
      </c>
      <c r="Y763" s="494">
        <f>+'404-ENTREGA_INSUMOS PA'!$AP$3</f>
        <v>0</v>
      </c>
    </row>
    <row r="764" spans="1:25" hidden="1" x14ac:dyDescent="0.35">
      <c r="A764" s="493">
        <f>+'404-ENTREGA_INSUMOS PA'!B278</f>
        <v>0</v>
      </c>
      <c r="B764" s="493">
        <f>+'404-ENTREGA_INSUMOS PA'!F278</f>
        <v>0</v>
      </c>
      <c r="C764" s="496" t="e">
        <f>+IFERROR(VLOOKUP('404-ENTREGA_INSUMOS PA'!$AP$6,localidades,2,FALSE),VLOOKUP('404-ENTREGA_INSUMOS PA'!$AP$5,district_codes,2,FALSE))</f>
        <v>#N/A</v>
      </c>
      <c r="D764" s="493">
        <f>+'404-ENTREGA_INSUMOS PA'!$AP$6</f>
        <v>0</v>
      </c>
      <c r="E764" s="494">
        <f>+'404-ENTREGA_INSUMOS PA'!$J$23</f>
        <v>0</v>
      </c>
      <c r="F764" s="495">
        <f>+'404-ENTREGA_INSUMOS PA'!$L$23</f>
        <v>0</v>
      </c>
      <c r="H764" s="494" t="str">
        <f>delivery_events!D$5</f>
        <v>Insumos</v>
      </c>
      <c r="I764" s="494" t="e">
        <f t="shared" si="13"/>
        <v>#N/A</v>
      </c>
      <c r="J764" s="632">
        <f>+'404-ENTREGA_INSUMOS PA'!AP$7</f>
        <v>0</v>
      </c>
      <c r="K764" s="494">
        <f>+'404-ENTREGA_INSUMOS PA'!U278</f>
        <v>0</v>
      </c>
      <c r="L764" s="494">
        <f>+'404-ENTREGA_INSUMOS PA'!W278</f>
        <v>0</v>
      </c>
      <c r="M764" s="495">
        <f>+'404-ENTREGA_INSUMOS PA'!O278</f>
        <v>0</v>
      </c>
      <c r="N764" s="495">
        <f>+'404-ENTREGA_INSUMOS PA'!$T$23</f>
        <v>0</v>
      </c>
      <c r="V764" s="493" t="s">
        <v>2591</v>
      </c>
      <c r="Y764" s="494">
        <f>+'404-ENTREGA_INSUMOS PA'!$AP$3</f>
        <v>0</v>
      </c>
    </row>
    <row r="765" spans="1:25" hidden="1" x14ac:dyDescent="0.35">
      <c r="A765" s="493">
        <f>+'404-ENTREGA_INSUMOS PA'!B279</f>
        <v>0</v>
      </c>
      <c r="B765" s="493">
        <f>+'404-ENTREGA_INSUMOS PA'!F279</f>
        <v>0</v>
      </c>
      <c r="C765" s="496" t="e">
        <f>+IFERROR(VLOOKUP('404-ENTREGA_INSUMOS PA'!$AP$6,localidades,2,FALSE),VLOOKUP('404-ENTREGA_INSUMOS PA'!$AP$5,district_codes,2,FALSE))</f>
        <v>#N/A</v>
      </c>
      <c r="D765" s="493">
        <f>+'404-ENTREGA_INSUMOS PA'!$AP$6</f>
        <v>0</v>
      </c>
      <c r="E765" s="494">
        <f>+'404-ENTREGA_INSUMOS PA'!$J$23</f>
        <v>0</v>
      </c>
      <c r="F765" s="495">
        <f>+'404-ENTREGA_INSUMOS PA'!$L$23</f>
        <v>0</v>
      </c>
      <c r="H765" s="494" t="str">
        <f>delivery_events!D$5</f>
        <v>Insumos</v>
      </c>
      <c r="I765" s="494" t="e">
        <f t="shared" si="13"/>
        <v>#N/A</v>
      </c>
      <c r="J765" s="632">
        <f>+'404-ENTREGA_INSUMOS PA'!AP$7</f>
        <v>0</v>
      </c>
      <c r="K765" s="494">
        <f>+'404-ENTREGA_INSUMOS PA'!U279</f>
        <v>0</v>
      </c>
      <c r="L765" s="494">
        <f>+'404-ENTREGA_INSUMOS PA'!W279</f>
        <v>0</v>
      </c>
      <c r="M765" s="495">
        <f>+'404-ENTREGA_INSUMOS PA'!O279</f>
        <v>0</v>
      </c>
      <c r="N765" s="495">
        <f>+'404-ENTREGA_INSUMOS PA'!$T$23</f>
        <v>0</v>
      </c>
      <c r="V765" s="493" t="s">
        <v>2591</v>
      </c>
      <c r="Y765" s="494">
        <f>+'404-ENTREGA_INSUMOS PA'!$AP$3</f>
        <v>0</v>
      </c>
    </row>
    <row r="766" spans="1:25" hidden="1" x14ac:dyDescent="0.35">
      <c r="A766" s="493">
        <f>+'404-ENTREGA_INSUMOS PA'!B280</f>
        <v>0</v>
      </c>
      <c r="B766" s="493">
        <f>+'404-ENTREGA_INSUMOS PA'!F280</f>
        <v>0</v>
      </c>
      <c r="C766" s="496" t="e">
        <f>+IFERROR(VLOOKUP('404-ENTREGA_INSUMOS PA'!$AP$6,localidades,2,FALSE),VLOOKUP('404-ENTREGA_INSUMOS PA'!$AP$5,district_codes,2,FALSE))</f>
        <v>#N/A</v>
      </c>
      <c r="D766" s="493">
        <f>+'404-ENTREGA_INSUMOS PA'!$AP$6</f>
        <v>0</v>
      </c>
      <c r="E766" s="494">
        <f>+'404-ENTREGA_INSUMOS PA'!$J$23</f>
        <v>0</v>
      </c>
      <c r="F766" s="495">
        <f>+'404-ENTREGA_INSUMOS PA'!$L$23</f>
        <v>0</v>
      </c>
      <c r="H766" s="494" t="str">
        <f>delivery_events!D$5</f>
        <v>Insumos</v>
      </c>
      <c r="I766" s="494" t="e">
        <f t="shared" ref="I766:I771" si="14">+C766</f>
        <v>#N/A</v>
      </c>
      <c r="J766" s="632">
        <f>+'404-ENTREGA_INSUMOS PA'!AP$7</f>
        <v>0</v>
      </c>
      <c r="K766" s="494">
        <f>+'404-ENTREGA_INSUMOS PA'!U280</f>
        <v>0</v>
      </c>
      <c r="L766" s="494">
        <f>+'404-ENTREGA_INSUMOS PA'!W280</f>
        <v>0</v>
      </c>
      <c r="M766" s="495">
        <f>+'404-ENTREGA_INSUMOS PA'!O280</f>
        <v>0</v>
      </c>
      <c r="N766" s="495">
        <f>+'404-ENTREGA_INSUMOS PA'!$T$23</f>
        <v>0</v>
      </c>
      <c r="V766" s="493" t="s">
        <v>2591</v>
      </c>
      <c r="Y766" s="494">
        <f>+'404-ENTREGA_INSUMOS PA'!$AP$3</f>
        <v>0</v>
      </c>
    </row>
    <row r="767" spans="1:25" hidden="1" x14ac:dyDescent="0.35">
      <c r="A767" s="493">
        <f>+'404-ENTREGA_INSUMOS PA'!B281</f>
        <v>0</v>
      </c>
      <c r="B767" s="493">
        <f>+'404-ENTREGA_INSUMOS PA'!F281</f>
        <v>0</v>
      </c>
      <c r="C767" s="496" t="e">
        <f>+IFERROR(VLOOKUP('404-ENTREGA_INSUMOS PA'!$AP$6,localidades,2,FALSE),VLOOKUP('404-ENTREGA_INSUMOS PA'!$AP$5,district_codes,2,FALSE))</f>
        <v>#N/A</v>
      </c>
      <c r="D767" s="493">
        <f>+'404-ENTREGA_INSUMOS PA'!$AP$6</f>
        <v>0</v>
      </c>
      <c r="E767" s="494">
        <f>+'404-ENTREGA_INSUMOS PA'!$J$23</f>
        <v>0</v>
      </c>
      <c r="F767" s="495">
        <f>+'404-ENTREGA_INSUMOS PA'!$L$23</f>
        <v>0</v>
      </c>
      <c r="H767" s="494" t="str">
        <f>delivery_events!D$5</f>
        <v>Insumos</v>
      </c>
      <c r="I767" s="494" t="e">
        <f t="shared" si="14"/>
        <v>#N/A</v>
      </c>
      <c r="J767" s="632">
        <f>+'404-ENTREGA_INSUMOS PA'!AP$7</f>
        <v>0</v>
      </c>
      <c r="K767" s="494">
        <f>+'404-ENTREGA_INSUMOS PA'!U281</f>
        <v>0</v>
      </c>
      <c r="L767" s="494">
        <f>+'404-ENTREGA_INSUMOS PA'!W281</f>
        <v>0</v>
      </c>
      <c r="M767" s="495">
        <f>+'404-ENTREGA_INSUMOS PA'!O281</f>
        <v>0</v>
      </c>
      <c r="N767" s="495">
        <f>+'404-ENTREGA_INSUMOS PA'!$T$23</f>
        <v>0</v>
      </c>
      <c r="V767" s="493" t="s">
        <v>2591</v>
      </c>
      <c r="Y767" s="494">
        <f>+'404-ENTREGA_INSUMOS PA'!$AP$3</f>
        <v>0</v>
      </c>
    </row>
    <row r="768" spans="1:25" hidden="1" x14ac:dyDescent="0.35">
      <c r="A768" s="493">
        <f>+'404-ENTREGA_INSUMOS PA'!B282</f>
        <v>0</v>
      </c>
      <c r="B768" s="493">
        <f>+'404-ENTREGA_INSUMOS PA'!F282</f>
        <v>0</v>
      </c>
      <c r="C768" s="496" t="e">
        <f>+IFERROR(VLOOKUP('404-ENTREGA_INSUMOS PA'!$AP$6,localidades,2,FALSE),VLOOKUP('404-ENTREGA_INSUMOS PA'!$AP$5,district_codes,2,FALSE))</f>
        <v>#N/A</v>
      </c>
      <c r="D768" s="493">
        <f>+'404-ENTREGA_INSUMOS PA'!$AP$6</f>
        <v>0</v>
      </c>
      <c r="E768" s="494">
        <f>+'404-ENTREGA_INSUMOS PA'!$J$23</f>
        <v>0</v>
      </c>
      <c r="F768" s="495">
        <f>+'404-ENTREGA_INSUMOS PA'!$L$23</f>
        <v>0</v>
      </c>
      <c r="H768" s="494" t="str">
        <f>delivery_events!D$5</f>
        <v>Insumos</v>
      </c>
      <c r="I768" s="494" t="e">
        <f t="shared" si="14"/>
        <v>#N/A</v>
      </c>
      <c r="J768" s="632">
        <f>+'404-ENTREGA_INSUMOS PA'!AP$7</f>
        <v>0</v>
      </c>
      <c r="K768" s="494">
        <f>+'404-ENTREGA_INSUMOS PA'!U282</f>
        <v>0</v>
      </c>
      <c r="L768" s="494">
        <f>+'404-ENTREGA_INSUMOS PA'!W282</f>
        <v>0</v>
      </c>
      <c r="M768" s="495">
        <f>+'404-ENTREGA_INSUMOS PA'!O282</f>
        <v>0</v>
      </c>
      <c r="N768" s="495">
        <f>+'404-ENTREGA_INSUMOS PA'!$T$23</f>
        <v>0</v>
      </c>
      <c r="V768" s="493" t="s">
        <v>2591</v>
      </c>
      <c r="Y768" s="494">
        <f>+'404-ENTREGA_INSUMOS PA'!$AP$3</f>
        <v>0</v>
      </c>
    </row>
    <row r="769" spans="1:25" hidden="1" x14ac:dyDescent="0.35">
      <c r="A769" s="493">
        <f>+'404-ENTREGA_INSUMOS PA'!B283</f>
        <v>0</v>
      </c>
      <c r="B769" s="493">
        <f>+'404-ENTREGA_INSUMOS PA'!F283</f>
        <v>0</v>
      </c>
      <c r="C769" s="496" t="e">
        <f>+IFERROR(VLOOKUP('404-ENTREGA_INSUMOS PA'!$AP$6,localidades,2,FALSE),VLOOKUP('404-ENTREGA_INSUMOS PA'!$AP$5,district_codes,2,FALSE))</f>
        <v>#N/A</v>
      </c>
      <c r="D769" s="493">
        <f>+'404-ENTREGA_INSUMOS PA'!$AP$6</f>
        <v>0</v>
      </c>
      <c r="E769" s="494">
        <f>+'404-ENTREGA_INSUMOS PA'!$J$23</f>
        <v>0</v>
      </c>
      <c r="F769" s="495">
        <f>+'404-ENTREGA_INSUMOS PA'!$L$23</f>
        <v>0</v>
      </c>
      <c r="H769" s="494" t="str">
        <f>delivery_events!D$5</f>
        <v>Insumos</v>
      </c>
      <c r="I769" s="494" t="e">
        <f t="shared" si="14"/>
        <v>#N/A</v>
      </c>
      <c r="J769" s="632">
        <f>+'404-ENTREGA_INSUMOS PA'!AP$7</f>
        <v>0</v>
      </c>
      <c r="K769" s="494">
        <f>+'404-ENTREGA_INSUMOS PA'!U283</f>
        <v>0</v>
      </c>
      <c r="L769" s="494">
        <f>+'404-ENTREGA_INSUMOS PA'!W283</f>
        <v>0</v>
      </c>
      <c r="M769" s="495">
        <f>+'404-ENTREGA_INSUMOS PA'!O283</f>
        <v>0</v>
      </c>
      <c r="N769" s="495">
        <f>+'404-ENTREGA_INSUMOS PA'!$T$23</f>
        <v>0</v>
      </c>
      <c r="V769" s="493" t="s">
        <v>2591</v>
      </c>
      <c r="Y769" s="494">
        <f>+'404-ENTREGA_INSUMOS PA'!$AP$3</f>
        <v>0</v>
      </c>
    </row>
    <row r="770" spans="1:25" hidden="1" x14ac:dyDescent="0.35">
      <c r="A770" s="493">
        <f>+'404-ENTREGA_INSUMOS PA'!B284</f>
        <v>0</v>
      </c>
      <c r="B770" s="493">
        <f>+'404-ENTREGA_INSUMOS PA'!F284</f>
        <v>0</v>
      </c>
      <c r="C770" s="496" t="e">
        <f>+IFERROR(VLOOKUP('404-ENTREGA_INSUMOS PA'!$AP$6,localidades,2,FALSE),VLOOKUP('404-ENTREGA_INSUMOS PA'!$AP$5,district_codes,2,FALSE))</f>
        <v>#N/A</v>
      </c>
      <c r="D770" s="493">
        <f>+'404-ENTREGA_INSUMOS PA'!$AP$6</f>
        <v>0</v>
      </c>
      <c r="E770" s="494">
        <f>+'404-ENTREGA_INSUMOS PA'!$J$23</f>
        <v>0</v>
      </c>
      <c r="F770" s="495">
        <f>+'404-ENTREGA_INSUMOS PA'!$L$23</f>
        <v>0</v>
      </c>
      <c r="H770" s="494" t="str">
        <f>delivery_events!D$5</f>
        <v>Insumos</v>
      </c>
      <c r="I770" s="494" t="e">
        <f t="shared" si="14"/>
        <v>#N/A</v>
      </c>
      <c r="J770" s="632">
        <f>+'404-ENTREGA_INSUMOS PA'!AP$7</f>
        <v>0</v>
      </c>
      <c r="K770" s="494">
        <f>+'404-ENTREGA_INSUMOS PA'!U284</f>
        <v>0</v>
      </c>
      <c r="L770" s="494">
        <f>+'404-ENTREGA_INSUMOS PA'!W284</f>
        <v>0</v>
      </c>
      <c r="M770" s="495">
        <f>+'404-ENTREGA_INSUMOS PA'!O284</f>
        <v>0</v>
      </c>
      <c r="N770" s="495">
        <f>+'404-ENTREGA_INSUMOS PA'!$T$23</f>
        <v>0</v>
      </c>
      <c r="V770" s="493" t="s">
        <v>2591</v>
      </c>
      <c r="Y770" s="494">
        <f>+'404-ENTREGA_INSUMOS PA'!$AP$3</f>
        <v>0</v>
      </c>
    </row>
    <row r="771" spans="1:25" hidden="1" x14ac:dyDescent="0.35">
      <c r="A771" s="493">
        <f>+'404-ENTREGA_INSUMOS PA'!B285</f>
        <v>0</v>
      </c>
      <c r="B771" s="493">
        <f>+'404-ENTREGA_INSUMOS PA'!F285</f>
        <v>0</v>
      </c>
      <c r="C771" s="496" t="e">
        <f>+IFERROR(VLOOKUP('404-ENTREGA_INSUMOS PA'!$AP$6,localidades,2,FALSE),VLOOKUP('404-ENTREGA_INSUMOS PA'!$AP$5,district_codes,2,FALSE))</f>
        <v>#N/A</v>
      </c>
      <c r="D771" s="493">
        <f>+'404-ENTREGA_INSUMOS PA'!$AP$6</f>
        <v>0</v>
      </c>
      <c r="E771" s="494">
        <f>+'404-ENTREGA_INSUMOS PA'!$J$23</f>
        <v>0</v>
      </c>
      <c r="F771" s="495">
        <f>+'404-ENTREGA_INSUMOS PA'!$L$23</f>
        <v>0</v>
      </c>
      <c r="H771" s="494" t="str">
        <f>delivery_events!D$5</f>
        <v>Insumos</v>
      </c>
      <c r="I771" s="494" t="e">
        <f t="shared" si="14"/>
        <v>#N/A</v>
      </c>
      <c r="J771" s="632">
        <f>+'404-ENTREGA_INSUMOS PA'!AP$7</f>
        <v>0</v>
      </c>
      <c r="K771" s="494">
        <f>+'404-ENTREGA_INSUMOS PA'!U285</f>
        <v>0</v>
      </c>
      <c r="L771" s="494">
        <f>+'404-ENTREGA_INSUMOS PA'!W285</f>
        <v>0</v>
      </c>
      <c r="M771" s="495">
        <f>+'404-ENTREGA_INSUMOS PA'!O285</f>
        <v>0</v>
      </c>
      <c r="N771" s="495">
        <f>+'404-ENTREGA_INSUMOS PA'!$T$23</f>
        <v>0</v>
      </c>
      <c r="V771" s="493" t="s">
        <v>2591</v>
      </c>
      <c r="Y771" s="494">
        <f>+'404-ENTREGA_INSUMOS PA'!$AP$3</f>
        <v>0</v>
      </c>
    </row>
    <row r="772" spans="1:25" hidden="1" x14ac:dyDescent="0.35">
      <c r="A772" s="493">
        <f>+'404-ENTREGA_INSUMOS PA'!B286</f>
        <v>0</v>
      </c>
      <c r="B772" s="493">
        <f>+'404-ENTREGA_INSUMOS PA'!F286</f>
        <v>0</v>
      </c>
      <c r="C772" s="496" t="e">
        <f>+IFERROR(VLOOKUP('404-ENTREGA_INSUMOS PA'!$AP$6,localidades,2,FALSE),VLOOKUP('404-ENTREGA_INSUMOS PA'!$AP$5,district_codes,2,FALSE))</f>
        <v>#N/A</v>
      </c>
      <c r="D772" s="493">
        <f>+'404-ENTREGA_INSUMOS PA'!$AP$6</f>
        <v>0</v>
      </c>
      <c r="E772" s="494">
        <f>+'404-ENTREGA_INSUMOS PA'!$J$23</f>
        <v>0</v>
      </c>
      <c r="F772" s="495">
        <f>+'404-ENTREGA_INSUMOS PA'!$L$23</f>
        <v>0</v>
      </c>
      <c r="H772" s="494" t="str">
        <f>delivery_events!D$5</f>
        <v>Insumos</v>
      </c>
      <c r="I772" s="494" t="e">
        <f t="shared" ref="I772:I807" si="15">+C772</f>
        <v>#N/A</v>
      </c>
      <c r="J772" s="632">
        <f>+'404-ENTREGA_INSUMOS PA'!AP$7</f>
        <v>0</v>
      </c>
      <c r="K772" s="494">
        <f>+'404-ENTREGA_INSUMOS PA'!U286</f>
        <v>0</v>
      </c>
      <c r="L772" s="494">
        <f>+'404-ENTREGA_INSUMOS PA'!W286</f>
        <v>0</v>
      </c>
      <c r="M772" s="495">
        <f>+'404-ENTREGA_INSUMOS PA'!O286</f>
        <v>0</v>
      </c>
      <c r="N772" s="495">
        <f>+'404-ENTREGA_INSUMOS PA'!$T$23</f>
        <v>0</v>
      </c>
      <c r="V772" s="493" t="s">
        <v>2591</v>
      </c>
      <c r="Y772" s="494">
        <f>+'404-ENTREGA_INSUMOS PA'!$AP$3</f>
        <v>0</v>
      </c>
    </row>
    <row r="773" spans="1:25" hidden="1" x14ac:dyDescent="0.35">
      <c r="A773" s="493">
        <f>+'404-ENTREGA_INSUMOS PA'!B287</f>
        <v>0</v>
      </c>
      <c r="B773" s="493">
        <f>+'404-ENTREGA_INSUMOS PA'!F287</f>
        <v>0</v>
      </c>
      <c r="C773" s="496" t="e">
        <f>+IFERROR(VLOOKUP('404-ENTREGA_INSUMOS PA'!$AP$6,localidades,2,FALSE),VLOOKUP('404-ENTREGA_INSUMOS PA'!$AP$5,district_codes,2,FALSE))</f>
        <v>#N/A</v>
      </c>
      <c r="D773" s="493">
        <f>+'404-ENTREGA_INSUMOS PA'!$AP$6</f>
        <v>0</v>
      </c>
      <c r="E773" s="494">
        <f>+'404-ENTREGA_INSUMOS PA'!$J$23</f>
        <v>0</v>
      </c>
      <c r="F773" s="495">
        <f>+'404-ENTREGA_INSUMOS PA'!$L$23</f>
        <v>0</v>
      </c>
      <c r="H773" s="494" t="str">
        <f>delivery_events!D$5</f>
        <v>Insumos</v>
      </c>
      <c r="I773" s="494" t="e">
        <f t="shared" si="15"/>
        <v>#N/A</v>
      </c>
      <c r="J773" s="632">
        <f>+'404-ENTREGA_INSUMOS PA'!AP$7</f>
        <v>0</v>
      </c>
      <c r="K773" s="494">
        <f>+'404-ENTREGA_INSUMOS PA'!U287</f>
        <v>0</v>
      </c>
      <c r="L773" s="494">
        <f>+'404-ENTREGA_INSUMOS PA'!W287</f>
        <v>0</v>
      </c>
      <c r="M773" s="495">
        <f>+'404-ENTREGA_INSUMOS PA'!O287</f>
        <v>0</v>
      </c>
      <c r="N773" s="495">
        <f>+'404-ENTREGA_INSUMOS PA'!$T$23</f>
        <v>0</v>
      </c>
      <c r="V773" s="493" t="s">
        <v>2591</v>
      </c>
      <c r="Y773" s="494">
        <f>+'404-ENTREGA_INSUMOS PA'!$AP$3</f>
        <v>0</v>
      </c>
    </row>
    <row r="774" spans="1:25" hidden="1" x14ac:dyDescent="0.35">
      <c r="A774" s="493">
        <f>+'404-ENTREGA_INSUMOS PA'!B288</f>
        <v>0</v>
      </c>
      <c r="B774" s="493">
        <f>+'404-ENTREGA_INSUMOS PA'!F288</f>
        <v>0</v>
      </c>
      <c r="C774" s="496" t="e">
        <f>+IFERROR(VLOOKUP('404-ENTREGA_INSUMOS PA'!$AP$6,localidades,2,FALSE),VLOOKUP('404-ENTREGA_INSUMOS PA'!$AP$5,district_codes,2,FALSE))</f>
        <v>#N/A</v>
      </c>
      <c r="D774" s="493">
        <f>+'404-ENTREGA_INSUMOS PA'!$AP$6</f>
        <v>0</v>
      </c>
      <c r="E774" s="494">
        <f>+'404-ENTREGA_INSUMOS PA'!$J$23</f>
        <v>0</v>
      </c>
      <c r="F774" s="495">
        <f>+'404-ENTREGA_INSUMOS PA'!$L$23</f>
        <v>0</v>
      </c>
      <c r="H774" s="494" t="str">
        <f>delivery_events!D$5</f>
        <v>Insumos</v>
      </c>
      <c r="I774" s="494" t="e">
        <f t="shared" si="15"/>
        <v>#N/A</v>
      </c>
      <c r="J774" s="632">
        <f>+'404-ENTREGA_INSUMOS PA'!AP$7</f>
        <v>0</v>
      </c>
      <c r="K774" s="494">
        <f>+'404-ENTREGA_INSUMOS PA'!U288</f>
        <v>0</v>
      </c>
      <c r="L774" s="494">
        <f>+'404-ENTREGA_INSUMOS PA'!W288</f>
        <v>0</v>
      </c>
      <c r="M774" s="495">
        <f>+'404-ENTREGA_INSUMOS PA'!O288</f>
        <v>0</v>
      </c>
      <c r="N774" s="495">
        <f>+'404-ENTREGA_INSUMOS PA'!$T$23</f>
        <v>0</v>
      </c>
      <c r="V774" s="493" t="s">
        <v>2591</v>
      </c>
      <c r="Y774" s="494">
        <f>+'404-ENTREGA_INSUMOS PA'!$AP$3</f>
        <v>0</v>
      </c>
    </row>
    <row r="775" spans="1:25" hidden="1" x14ac:dyDescent="0.35">
      <c r="A775" s="493">
        <f>+'404-ENTREGA_INSUMOS PA'!B289</f>
        <v>0</v>
      </c>
      <c r="B775" s="493">
        <f>+'404-ENTREGA_INSUMOS PA'!F289</f>
        <v>0</v>
      </c>
      <c r="C775" s="496" t="e">
        <f>+IFERROR(VLOOKUP('404-ENTREGA_INSUMOS PA'!$AP$6,localidades,2,FALSE),VLOOKUP('404-ENTREGA_INSUMOS PA'!$AP$5,district_codes,2,FALSE))</f>
        <v>#N/A</v>
      </c>
      <c r="D775" s="493">
        <f>+'404-ENTREGA_INSUMOS PA'!$AP$6</f>
        <v>0</v>
      </c>
      <c r="E775" s="494">
        <f>+'404-ENTREGA_INSUMOS PA'!$J$23</f>
        <v>0</v>
      </c>
      <c r="F775" s="495">
        <f>+'404-ENTREGA_INSUMOS PA'!$L$23</f>
        <v>0</v>
      </c>
      <c r="H775" s="494" t="str">
        <f>delivery_events!D$5</f>
        <v>Insumos</v>
      </c>
      <c r="I775" s="494" t="e">
        <f t="shared" si="15"/>
        <v>#N/A</v>
      </c>
      <c r="J775" s="632">
        <f>+'404-ENTREGA_INSUMOS PA'!AP$7</f>
        <v>0</v>
      </c>
      <c r="K775" s="494">
        <f>+'404-ENTREGA_INSUMOS PA'!U289</f>
        <v>0</v>
      </c>
      <c r="L775" s="494">
        <f>+'404-ENTREGA_INSUMOS PA'!W289</f>
        <v>0</v>
      </c>
      <c r="M775" s="495">
        <f>+'404-ENTREGA_INSUMOS PA'!O289</f>
        <v>0</v>
      </c>
      <c r="N775" s="495">
        <f>+'404-ENTREGA_INSUMOS PA'!$T$23</f>
        <v>0</v>
      </c>
      <c r="V775" s="493" t="s">
        <v>2591</v>
      </c>
      <c r="Y775" s="494">
        <f>+'404-ENTREGA_INSUMOS PA'!$AP$3</f>
        <v>0</v>
      </c>
    </row>
    <row r="776" spans="1:25" hidden="1" x14ac:dyDescent="0.35">
      <c r="A776" s="493">
        <f>+'404-ENTREGA_INSUMOS PA'!B290</f>
        <v>0</v>
      </c>
      <c r="B776" s="493">
        <f>+'404-ENTREGA_INSUMOS PA'!F290</f>
        <v>0</v>
      </c>
      <c r="C776" s="496" t="e">
        <f>+IFERROR(VLOOKUP('404-ENTREGA_INSUMOS PA'!$AP$6,localidades,2,FALSE),VLOOKUP('404-ENTREGA_INSUMOS PA'!$AP$5,district_codes,2,FALSE))</f>
        <v>#N/A</v>
      </c>
      <c r="D776" s="493">
        <f>+'404-ENTREGA_INSUMOS PA'!$AP$6</f>
        <v>0</v>
      </c>
      <c r="E776" s="494">
        <f>+'404-ENTREGA_INSUMOS PA'!$J$23</f>
        <v>0</v>
      </c>
      <c r="F776" s="495">
        <f>+'404-ENTREGA_INSUMOS PA'!$L$23</f>
        <v>0</v>
      </c>
      <c r="H776" s="494" t="str">
        <f>delivery_events!D$5</f>
        <v>Insumos</v>
      </c>
      <c r="I776" s="494" t="e">
        <f t="shared" si="15"/>
        <v>#N/A</v>
      </c>
      <c r="J776" s="632">
        <f>+'404-ENTREGA_INSUMOS PA'!AP$7</f>
        <v>0</v>
      </c>
      <c r="K776" s="494">
        <f>+'404-ENTREGA_INSUMOS PA'!U290</f>
        <v>0</v>
      </c>
      <c r="L776" s="494">
        <f>+'404-ENTREGA_INSUMOS PA'!W290</f>
        <v>0</v>
      </c>
      <c r="M776" s="495">
        <f>+'404-ENTREGA_INSUMOS PA'!O290</f>
        <v>0</v>
      </c>
      <c r="N776" s="495">
        <f>+'404-ENTREGA_INSUMOS PA'!$T$23</f>
        <v>0</v>
      </c>
      <c r="V776" s="493" t="s">
        <v>2591</v>
      </c>
      <c r="Y776" s="494">
        <f>+'404-ENTREGA_INSUMOS PA'!$AP$3</f>
        <v>0</v>
      </c>
    </row>
    <row r="777" spans="1:25" hidden="1" x14ac:dyDescent="0.35">
      <c r="A777" s="493">
        <f>+'404-ENTREGA_INSUMOS PA'!B291</f>
        <v>0</v>
      </c>
      <c r="B777" s="493">
        <f>+'404-ENTREGA_INSUMOS PA'!F291</f>
        <v>0</v>
      </c>
      <c r="C777" s="496" t="e">
        <f>+IFERROR(VLOOKUP('404-ENTREGA_INSUMOS PA'!$AP$6,localidades,2,FALSE),VLOOKUP('404-ENTREGA_INSUMOS PA'!$AP$5,district_codes,2,FALSE))</f>
        <v>#N/A</v>
      </c>
      <c r="D777" s="493">
        <f>+'404-ENTREGA_INSUMOS PA'!$AP$6</f>
        <v>0</v>
      </c>
      <c r="E777" s="494">
        <f>+'404-ENTREGA_INSUMOS PA'!$J$23</f>
        <v>0</v>
      </c>
      <c r="F777" s="495">
        <f>+'404-ENTREGA_INSUMOS PA'!$L$23</f>
        <v>0</v>
      </c>
      <c r="H777" s="494" t="str">
        <f>delivery_events!D$5</f>
        <v>Insumos</v>
      </c>
      <c r="I777" s="494" t="e">
        <f t="shared" si="15"/>
        <v>#N/A</v>
      </c>
      <c r="J777" s="632">
        <f>+'404-ENTREGA_INSUMOS PA'!AP$7</f>
        <v>0</v>
      </c>
      <c r="K777" s="494">
        <f>+'404-ENTREGA_INSUMOS PA'!U291</f>
        <v>0</v>
      </c>
      <c r="L777" s="494">
        <f>+'404-ENTREGA_INSUMOS PA'!W291</f>
        <v>0</v>
      </c>
      <c r="M777" s="495">
        <f>+'404-ENTREGA_INSUMOS PA'!O291</f>
        <v>0</v>
      </c>
      <c r="N777" s="495">
        <f>+'404-ENTREGA_INSUMOS PA'!$T$23</f>
        <v>0</v>
      </c>
      <c r="V777" s="493" t="s">
        <v>2591</v>
      </c>
      <c r="Y777" s="494">
        <f>+'404-ENTREGA_INSUMOS PA'!$AP$3</f>
        <v>0</v>
      </c>
    </row>
    <row r="778" spans="1:25" hidden="1" x14ac:dyDescent="0.35">
      <c r="A778" s="493">
        <f>+'404-ENTREGA_INSUMOS PA'!B292</f>
        <v>0</v>
      </c>
      <c r="B778" s="493">
        <f>+'404-ENTREGA_INSUMOS PA'!F292</f>
        <v>0</v>
      </c>
      <c r="C778" s="496" t="e">
        <f>+IFERROR(VLOOKUP('404-ENTREGA_INSUMOS PA'!$AP$6,localidades,2,FALSE),VLOOKUP('404-ENTREGA_INSUMOS PA'!$AP$5,district_codes,2,FALSE))</f>
        <v>#N/A</v>
      </c>
      <c r="D778" s="493">
        <f>+'404-ENTREGA_INSUMOS PA'!$AP$6</f>
        <v>0</v>
      </c>
      <c r="E778" s="494">
        <f>+'404-ENTREGA_INSUMOS PA'!$J$23</f>
        <v>0</v>
      </c>
      <c r="F778" s="495">
        <f>+'404-ENTREGA_INSUMOS PA'!$L$23</f>
        <v>0</v>
      </c>
      <c r="H778" s="494" t="str">
        <f>delivery_events!D$5</f>
        <v>Insumos</v>
      </c>
      <c r="I778" s="494" t="e">
        <f t="shared" si="15"/>
        <v>#N/A</v>
      </c>
      <c r="J778" s="632">
        <f>+'404-ENTREGA_INSUMOS PA'!AP$7</f>
        <v>0</v>
      </c>
      <c r="K778" s="494">
        <f>+'404-ENTREGA_INSUMOS PA'!U292</f>
        <v>0</v>
      </c>
      <c r="L778" s="494">
        <f>+'404-ENTREGA_INSUMOS PA'!W292</f>
        <v>0</v>
      </c>
      <c r="M778" s="495">
        <f>+'404-ENTREGA_INSUMOS PA'!O292</f>
        <v>0</v>
      </c>
      <c r="N778" s="495">
        <f>+'404-ENTREGA_INSUMOS PA'!$T$23</f>
        <v>0</v>
      </c>
      <c r="V778" s="493" t="s">
        <v>2591</v>
      </c>
      <c r="Y778" s="494">
        <f>+'404-ENTREGA_INSUMOS PA'!$AP$3</f>
        <v>0</v>
      </c>
    </row>
    <row r="779" spans="1:25" hidden="1" x14ac:dyDescent="0.35">
      <c r="A779" s="493">
        <f>+'404-ENTREGA_INSUMOS PA'!B293</f>
        <v>0</v>
      </c>
      <c r="B779" s="493">
        <f>+'404-ENTREGA_INSUMOS PA'!F293</f>
        <v>0</v>
      </c>
      <c r="C779" s="496" t="e">
        <f>+IFERROR(VLOOKUP('404-ENTREGA_INSUMOS PA'!$AP$6,localidades,2,FALSE),VLOOKUP('404-ENTREGA_INSUMOS PA'!$AP$5,district_codes,2,FALSE))</f>
        <v>#N/A</v>
      </c>
      <c r="D779" s="493">
        <f>+'404-ENTREGA_INSUMOS PA'!$AP$6</f>
        <v>0</v>
      </c>
      <c r="E779" s="494">
        <f>+'404-ENTREGA_INSUMOS PA'!$J$23</f>
        <v>0</v>
      </c>
      <c r="F779" s="495">
        <f>+'404-ENTREGA_INSUMOS PA'!$L$23</f>
        <v>0</v>
      </c>
      <c r="H779" s="494" t="str">
        <f>delivery_events!D$5</f>
        <v>Insumos</v>
      </c>
      <c r="I779" s="494" t="e">
        <f t="shared" si="15"/>
        <v>#N/A</v>
      </c>
      <c r="J779" s="632">
        <f>+'404-ENTREGA_INSUMOS PA'!AP$7</f>
        <v>0</v>
      </c>
      <c r="K779" s="494">
        <f>+'404-ENTREGA_INSUMOS PA'!U293</f>
        <v>0</v>
      </c>
      <c r="L779" s="494">
        <f>+'404-ENTREGA_INSUMOS PA'!W293</f>
        <v>0</v>
      </c>
      <c r="M779" s="495">
        <f>+'404-ENTREGA_INSUMOS PA'!O293</f>
        <v>0</v>
      </c>
      <c r="N779" s="495">
        <f>+'404-ENTREGA_INSUMOS PA'!$T$23</f>
        <v>0</v>
      </c>
      <c r="V779" s="493" t="s">
        <v>2591</v>
      </c>
      <c r="Y779" s="494">
        <f>+'404-ENTREGA_INSUMOS PA'!$AP$3</f>
        <v>0</v>
      </c>
    </row>
    <row r="780" spans="1:25" hidden="1" x14ac:dyDescent="0.35">
      <c r="A780" s="493">
        <f>+'404-ENTREGA_INSUMOS PA'!B294</f>
        <v>0</v>
      </c>
      <c r="B780" s="493">
        <f>+'404-ENTREGA_INSUMOS PA'!F294</f>
        <v>0</v>
      </c>
      <c r="C780" s="496" t="e">
        <f>+IFERROR(VLOOKUP('404-ENTREGA_INSUMOS PA'!$AP$6,localidades,2,FALSE),VLOOKUP('404-ENTREGA_INSUMOS PA'!$AP$5,district_codes,2,FALSE))</f>
        <v>#N/A</v>
      </c>
      <c r="D780" s="493">
        <f>+'404-ENTREGA_INSUMOS PA'!$AP$6</f>
        <v>0</v>
      </c>
      <c r="E780" s="494">
        <f>+'404-ENTREGA_INSUMOS PA'!$J$23</f>
        <v>0</v>
      </c>
      <c r="F780" s="495">
        <f>+'404-ENTREGA_INSUMOS PA'!$L$23</f>
        <v>0</v>
      </c>
      <c r="H780" s="494" t="str">
        <f>delivery_events!D$5</f>
        <v>Insumos</v>
      </c>
      <c r="I780" s="494" t="e">
        <f t="shared" si="15"/>
        <v>#N/A</v>
      </c>
      <c r="J780" s="632">
        <f>+'404-ENTREGA_INSUMOS PA'!AP$7</f>
        <v>0</v>
      </c>
      <c r="K780" s="494">
        <f>+'404-ENTREGA_INSUMOS PA'!U294</f>
        <v>0</v>
      </c>
      <c r="L780" s="494">
        <f>+'404-ENTREGA_INSUMOS PA'!W294</f>
        <v>0</v>
      </c>
      <c r="M780" s="495">
        <f>+'404-ENTREGA_INSUMOS PA'!O294</f>
        <v>0</v>
      </c>
      <c r="N780" s="495">
        <f>+'404-ENTREGA_INSUMOS PA'!$T$23</f>
        <v>0</v>
      </c>
      <c r="V780" s="493" t="s">
        <v>2591</v>
      </c>
      <c r="Y780" s="494">
        <f>+'404-ENTREGA_INSUMOS PA'!$AP$3</f>
        <v>0</v>
      </c>
    </row>
    <row r="781" spans="1:25" hidden="1" x14ac:dyDescent="0.35">
      <c r="A781" s="493">
        <f>+'404-ENTREGA_INSUMOS PA'!B295</f>
        <v>0</v>
      </c>
      <c r="B781" s="493">
        <f>+'404-ENTREGA_INSUMOS PA'!F295</f>
        <v>0</v>
      </c>
      <c r="C781" s="496" t="e">
        <f>+IFERROR(VLOOKUP('404-ENTREGA_INSUMOS PA'!$AP$6,localidades,2,FALSE),VLOOKUP('404-ENTREGA_INSUMOS PA'!$AP$5,district_codes,2,FALSE))</f>
        <v>#N/A</v>
      </c>
      <c r="D781" s="493">
        <f>+'404-ENTREGA_INSUMOS PA'!$AP$6</f>
        <v>0</v>
      </c>
      <c r="E781" s="494">
        <f>+'404-ENTREGA_INSUMOS PA'!$J$23</f>
        <v>0</v>
      </c>
      <c r="F781" s="495">
        <f>+'404-ENTREGA_INSUMOS PA'!$L$23</f>
        <v>0</v>
      </c>
      <c r="H781" s="494" t="str">
        <f>delivery_events!D$5</f>
        <v>Insumos</v>
      </c>
      <c r="I781" s="494" t="e">
        <f t="shared" si="15"/>
        <v>#N/A</v>
      </c>
      <c r="J781" s="632">
        <f>+'404-ENTREGA_INSUMOS PA'!AP$7</f>
        <v>0</v>
      </c>
      <c r="K781" s="494">
        <f>+'404-ENTREGA_INSUMOS PA'!U295</f>
        <v>0</v>
      </c>
      <c r="L781" s="494">
        <f>+'404-ENTREGA_INSUMOS PA'!W295</f>
        <v>0</v>
      </c>
      <c r="M781" s="495">
        <f>+'404-ENTREGA_INSUMOS PA'!O295</f>
        <v>0</v>
      </c>
      <c r="N781" s="495">
        <f>+'404-ENTREGA_INSUMOS PA'!$T$23</f>
        <v>0</v>
      </c>
      <c r="V781" s="493" t="s">
        <v>2591</v>
      </c>
      <c r="Y781" s="494">
        <f>+'404-ENTREGA_INSUMOS PA'!$AP$3</f>
        <v>0</v>
      </c>
    </row>
    <row r="782" spans="1:25" hidden="1" x14ac:dyDescent="0.35">
      <c r="A782" s="493">
        <f>+'404-ENTREGA_INSUMOS PA'!B296</f>
        <v>0</v>
      </c>
      <c r="B782" s="493">
        <f>+'404-ENTREGA_INSUMOS PA'!F296</f>
        <v>0</v>
      </c>
      <c r="C782" s="496" t="e">
        <f>+IFERROR(VLOOKUP('404-ENTREGA_INSUMOS PA'!$AP$6,localidades,2,FALSE),VLOOKUP('404-ENTREGA_INSUMOS PA'!$AP$5,district_codes,2,FALSE))</f>
        <v>#N/A</v>
      </c>
      <c r="D782" s="493">
        <f>+'404-ENTREGA_INSUMOS PA'!$AP$6</f>
        <v>0</v>
      </c>
      <c r="E782" s="494">
        <f>+'404-ENTREGA_INSUMOS PA'!$J$23</f>
        <v>0</v>
      </c>
      <c r="F782" s="495">
        <f>+'404-ENTREGA_INSUMOS PA'!$L$23</f>
        <v>0</v>
      </c>
      <c r="H782" s="494" t="str">
        <f>delivery_events!D$5</f>
        <v>Insumos</v>
      </c>
      <c r="I782" s="494" t="e">
        <f t="shared" si="15"/>
        <v>#N/A</v>
      </c>
      <c r="J782" s="632">
        <f>+'404-ENTREGA_INSUMOS PA'!AP$7</f>
        <v>0</v>
      </c>
      <c r="K782" s="494">
        <f>+'404-ENTREGA_INSUMOS PA'!U296</f>
        <v>0</v>
      </c>
      <c r="L782" s="494">
        <f>+'404-ENTREGA_INSUMOS PA'!W296</f>
        <v>0</v>
      </c>
      <c r="M782" s="495">
        <f>+'404-ENTREGA_INSUMOS PA'!O296</f>
        <v>0</v>
      </c>
      <c r="N782" s="495">
        <f>+'404-ENTREGA_INSUMOS PA'!$T$23</f>
        <v>0</v>
      </c>
      <c r="V782" s="493" t="s">
        <v>2591</v>
      </c>
      <c r="Y782" s="494">
        <f>+'404-ENTREGA_INSUMOS PA'!$AP$3</f>
        <v>0</v>
      </c>
    </row>
    <row r="783" spans="1:25" hidden="1" x14ac:dyDescent="0.35">
      <c r="A783" s="493">
        <f>+'404-ENTREGA_INSUMOS PA'!B297</f>
        <v>0</v>
      </c>
      <c r="B783" s="493">
        <f>+'404-ENTREGA_INSUMOS PA'!F297</f>
        <v>0</v>
      </c>
      <c r="C783" s="496" t="e">
        <f>+IFERROR(VLOOKUP('404-ENTREGA_INSUMOS PA'!$AP$6,localidades,2,FALSE),VLOOKUP('404-ENTREGA_INSUMOS PA'!$AP$5,district_codes,2,FALSE))</f>
        <v>#N/A</v>
      </c>
      <c r="D783" s="493">
        <f>+'404-ENTREGA_INSUMOS PA'!$AP$6</f>
        <v>0</v>
      </c>
      <c r="E783" s="494">
        <f>+'404-ENTREGA_INSUMOS PA'!$J$23</f>
        <v>0</v>
      </c>
      <c r="F783" s="495">
        <f>+'404-ENTREGA_INSUMOS PA'!$L$23</f>
        <v>0</v>
      </c>
      <c r="H783" s="494" t="str">
        <f>delivery_events!D$5</f>
        <v>Insumos</v>
      </c>
      <c r="I783" s="494" t="e">
        <f t="shared" si="15"/>
        <v>#N/A</v>
      </c>
      <c r="J783" s="632">
        <f>+'404-ENTREGA_INSUMOS PA'!AP$7</f>
        <v>0</v>
      </c>
      <c r="K783" s="494">
        <f>+'404-ENTREGA_INSUMOS PA'!U297</f>
        <v>0</v>
      </c>
      <c r="L783" s="494">
        <f>+'404-ENTREGA_INSUMOS PA'!W297</f>
        <v>0</v>
      </c>
      <c r="M783" s="495">
        <f>+'404-ENTREGA_INSUMOS PA'!O297</f>
        <v>0</v>
      </c>
      <c r="N783" s="495">
        <f>+'404-ENTREGA_INSUMOS PA'!$T$23</f>
        <v>0</v>
      </c>
      <c r="V783" s="493" t="s">
        <v>2591</v>
      </c>
      <c r="Y783" s="494">
        <f>+'404-ENTREGA_INSUMOS PA'!$AP$3</f>
        <v>0</v>
      </c>
    </row>
    <row r="784" spans="1:25" hidden="1" x14ac:dyDescent="0.35">
      <c r="A784" s="493">
        <f>+'404-ENTREGA_INSUMOS PA'!B298</f>
        <v>0</v>
      </c>
      <c r="B784" s="493">
        <f>+'404-ENTREGA_INSUMOS PA'!F298</f>
        <v>0</v>
      </c>
      <c r="C784" s="496" t="e">
        <f>+IFERROR(VLOOKUP('404-ENTREGA_INSUMOS PA'!$AP$6,localidades,2,FALSE),VLOOKUP('404-ENTREGA_INSUMOS PA'!$AP$5,district_codes,2,FALSE))</f>
        <v>#N/A</v>
      </c>
      <c r="D784" s="493">
        <f>+'404-ENTREGA_INSUMOS PA'!$AP$6</f>
        <v>0</v>
      </c>
      <c r="E784" s="494">
        <f>+'404-ENTREGA_INSUMOS PA'!$J$23</f>
        <v>0</v>
      </c>
      <c r="F784" s="495">
        <f>+'404-ENTREGA_INSUMOS PA'!$L$23</f>
        <v>0</v>
      </c>
      <c r="H784" s="494" t="str">
        <f>delivery_events!D$5</f>
        <v>Insumos</v>
      </c>
      <c r="I784" s="494" t="e">
        <f t="shared" si="15"/>
        <v>#N/A</v>
      </c>
      <c r="J784" s="632">
        <f>+'404-ENTREGA_INSUMOS PA'!AP$7</f>
        <v>0</v>
      </c>
      <c r="K784" s="494">
        <f>+'404-ENTREGA_INSUMOS PA'!U298</f>
        <v>0</v>
      </c>
      <c r="L784" s="494">
        <f>+'404-ENTREGA_INSUMOS PA'!W298</f>
        <v>0</v>
      </c>
      <c r="M784" s="495">
        <f>+'404-ENTREGA_INSUMOS PA'!O298</f>
        <v>0</v>
      </c>
      <c r="N784" s="495">
        <f>+'404-ENTREGA_INSUMOS PA'!$T$23</f>
        <v>0</v>
      </c>
      <c r="V784" s="493" t="s">
        <v>2591</v>
      </c>
      <c r="Y784" s="494">
        <f>+'404-ENTREGA_INSUMOS PA'!$AP$3</f>
        <v>0</v>
      </c>
    </row>
    <row r="785" spans="1:25" hidden="1" x14ac:dyDescent="0.35">
      <c r="A785" s="493">
        <f>+'404-ENTREGA_INSUMOS PA'!B299</f>
        <v>0</v>
      </c>
      <c r="B785" s="493">
        <f>+'404-ENTREGA_INSUMOS PA'!F299</f>
        <v>0</v>
      </c>
      <c r="C785" s="496" t="e">
        <f>+IFERROR(VLOOKUP('404-ENTREGA_INSUMOS PA'!$AP$6,localidades,2,FALSE),VLOOKUP('404-ENTREGA_INSUMOS PA'!$AP$5,district_codes,2,FALSE))</f>
        <v>#N/A</v>
      </c>
      <c r="D785" s="493">
        <f>+'404-ENTREGA_INSUMOS PA'!$AP$6</f>
        <v>0</v>
      </c>
      <c r="E785" s="494">
        <f>+'404-ENTREGA_INSUMOS PA'!$J$23</f>
        <v>0</v>
      </c>
      <c r="F785" s="495">
        <f>+'404-ENTREGA_INSUMOS PA'!$L$23</f>
        <v>0</v>
      </c>
      <c r="H785" s="494" t="str">
        <f>delivery_events!D$5</f>
        <v>Insumos</v>
      </c>
      <c r="I785" s="494" t="e">
        <f t="shared" si="15"/>
        <v>#N/A</v>
      </c>
      <c r="J785" s="632">
        <f>+'404-ENTREGA_INSUMOS PA'!AP$7</f>
        <v>0</v>
      </c>
      <c r="K785" s="494">
        <f>+'404-ENTREGA_INSUMOS PA'!U299</f>
        <v>0</v>
      </c>
      <c r="L785" s="494">
        <f>+'404-ENTREGA_INSUMOS PA'!W299</f>
        <v>0</v>
      </c>
      <c r="M785" s="495">
        <f>+'404-ENTREGA_INSUMOS PA'!O299</f>
        <v>0</v>
      </c>
      <c r="N785" s="495">
        <f>+'404-ENTREGA_INSUMOS PA'!$T$23</f>
        <v>0</v>
      </c>
      <c r="V785" s="493" t="s">
        <v>2591</v>
      </c>
      <c r="Y785" s="494">
        <f>+'404-ENTREGA_INSUMOS PA'!$AP$3</f>
        <v>0</v>
      </c>
    </row>
    <row r="786" spans="1:25" hidden="1" x14ac:dyDescent="0.35">
      <c r="A786" s="493">
        <f>+'404-ENTREGA_INSUMOS PA'!B300</f>
        <v>0</v>
      </c>
      <c r="B786" s="493">
        <f>+'404-ENTREGA_INSUMOS PA'!F300</f>
        <v>0</v>
      </c>
      <c r="C786" s="496" t="e">
        <f>+IFERROR(VLOOKUP('404-ENTREGA_INSUMOS PA'!$AP$6,localidades,2,FALSE),VLOOKUP('404-ENTREGA_INSUMOS PA'!$AP$5,district_codes,2,FALSE))</f>
        <v>#N/A</v>
      </c>
      <c r="D786" s="493">
        <f>+'404-ENTREGA_INSUMOS PA'!$AP$6</f>
        <v>0</v>
      </c>
      <c r="E786" s="494">
        <f>+'404-ENTREGA_INSUMOS PA'!$J$23</f>
        <v>0</v>
      </c>
      <c r="F786" s="495">
        <f>+'404-ENTREGA_INSUMOS PA'!$L$23</f>
        <v>0</v>
      </c>
      <c r="H786" s="494" t="str">
        <f>delivery_events!D$5</f>
        <v>Insumos</v>
      </c>
      <c r="I786" s="494" t="e">
        <f t="shared" si="15"/>
        <v>#N/A</v>
      </c>
      <c r="J786" s="632">
        <f>+'404-ENTREGA_INSUMOS PA'!AP$7</f>
        <v>0</v>
      </c>
      <c r="K786" s="494">
        <f>+'404-ENTREGA_INSUMOS PA'!U300</f>
        <v>0</v>
      </c>
      <c r="L786" s="494">
        <f>+'404-ENTREGA_INSUMOS PA'!W300</f>
        <v>0</v>
      </c>
      <c r="M786" s="495">
        <f>+'404-ENTREGA_INSUMOS PA'!O300</f>
        <v>0</v>
      </c>
      <c r="N786" s="495">
        <f>+'404-ENTREGA_INSUMOS PA'!$T$23</f>
        <v>0</v>
      </c>
      <c r="V786" s="493" t="s">
        <v>2591</v>
      </c>
      <c r="Y786" s="494">
        <f>+'404-ENTREGA_INSUMOS PA'!$AP$3</f>
        <v>0</v>
      </c>
    </row>
    <row r="787" spans="1:25" hidden="1" x14ac:dyDescent="0.35">
      <c r="A787" s="493">
        <f>+'404-ENTREGA_INSUMOS PA'!B301</f>
        <v>0</v>
      </c>
      <c r="B787" s="493">
        <f>+'404-ENTREGA_INSUMOS PA'!F301</f>
        <v>0</v>
      </c>
      <c r="C787" s="496" t="e">
        <f>+IFERROR(VLOOKUP('404-ENTREGA_INSUMOS PA'!$AP$6,localidades,2,FALSE),VLOOKUP('404-ENTREGA_INSUMOS PA'!$AP$5,district_codes,2,FALSE))</f>
        <v>#N/A</v>
      </c>
      <c r="D787" s="493">
        <f>+'404-ENTREGA_INSUMOS PA'!$AP$6</f>
        <v>0</v>
      </c>
      <c r="E787" s="494">
        <f>+'404-ENTREGA_INSUMOS PA'!$J$23</f>
        <v>0</v>
      </c>
      <c r="F787" s="495">
        <f>+'404-ENTREGA_INSUMOS PA'!$L$23</f>
        <v>0</v>
      </c>
      <c r="H787" s="494" t="str">
        <f>delivery_events!D$5</f>
        <v>Insumos</v>
      </c>
      <c r="I787" s="494" t="e">
        <f t="shared" si="15"/>
        <v>#N/A</v>
      </c>
      <c r="J787" s="632">
        <f>+'404-ENTREGA_INSUMOS PA'!AP$7</f>
        <v>0</v>
      </c>
      <c r="K787" s="494">
        <f>+'404-ENTREGA_INSUMOS PA'!U301</f>
        <v>0</v>
      </c>
      <c r="L787" s="494">
        <f>+'404-ENTREGA_INSUMOS PA'!W301</f>
        <v>0</v>
      </c>
      <c r="M787" s="495">
        <f>+'404-ENTREGA_INSUMOS PA'!O301</f>
        <v>0</v>
      </c>
      <c r="N787" s="495">
        <f>+'404-ENTREGA_INSUMOS PA'!$T$23</f>
        <v>0</v>
      </c>
      <c r="V787" s="493" t="s">
        <v>2591</v>
      </c>
      <c r="Y787" s="494">
        <f>+'404-ENTREGA_INSUMOS PA'!$AP$3</f>
        <v>0</v>
      </c>
    </row>
    <row r="788" spans="1:25" hidden="1" x14ac:dyDescent="0.35">
      <c r="A788" s="493">
        <f>+'404-ENTREGA_INSUMOS PA'!B302</f>
        <v>0</v>
      </c>
      <c r="B788" s="493">
        <f>+'404-ENTREGA_INSUMOS PA'!F302</f>
        <v>0</v>
      </c>
      <c r="C788" s="496" t="e">
        <f>+IFERROR(VLOOKUP('404-ENTREGA_INSUMOS PA'!$AP$6,localidades,2,FALSE),VLOOKUP('404-ENTREGA_INSUMOS PA'!$AP$5,district_codes,2,FALSE))</f>
        <v>#N/A</v>
      </c>
      <c r="D788" s="493">
        <f>+'404-ENTREGA_INSUMOS PA'!$AP$6</f>
        <v>0</v>
      </c>
      <c r="E788" s="494">
        <f>+'404-ENTREGA_INSUMOS PA'!$J$23</f>
        <v>0</v>
      </c>
      <c r="F788" s="495">
        <f>+'404-ENTREGA_INSUMOS PA'!$L$23</f>
        <v>0</v>
      </c>
      <c r="H788" s="494" t="str">
        <f>delivery_events!D$5</f>
        <v>Insumos</v>
      </c>
      <c r="I788" s="494" t="e">
        <f t="shared" si="15"/>
        <v>#N/A</v>
      </c>
      <c r="J788" s="632">
        <f>+'404-ENTREGA_INSUMOS PA'!AP$7</f>
        <v>0</v>
      </c>
      <c r="K788" s="494">
        <f>+'404-ENTREGA_INSUMOS PA'!U302</f>
        <v>0</v>
      </c>
      <c r="L788" s="494">
        <f>+'404-ENTREGA_INSUMOS PA'!W302</f>
        <v>0</v>
      </c>
      <c r="M788" s="495">
        <f>+'404-ENTREGA_INSUMOS PA'!O302</f>
        <v>0</v>
      </c>
      <c r="N788" s="495">
        <f>+'404-ENTREGA_INSUMOS PA'!$T$23</f>
        <v>0</v>
      </c>
      <c r="V788" s="493" t="s">
        <v>2591</v>
      </c>
      <c r="Y788" s="494">
        <f>+'404-ENTREGA_INSUMOS PA'!$AP$3</f>
        <v>0</v>
      </c>
    </row>
    <row r="789" spans="1:25" hidden="1" x14ac:dyDescent="0.35">
      <c r="A789" s="493">
        <f>+'404-ENTREGA_INSUMOS PA'!B303</f>
        <v>0</v>
      </c>
      <c r="B789" s="493">
        <f>+'404-ENTREGA_INSUMOS PA'!F303</f>
        <v>0</v>
      </c>
      <c r="C789" s="496" t="e">
        <f>+IFERROR(VLOOKUP('404-ENTREGA_INSUMOS PA'!$AP$6,localidades,2,FALSE),VLOOKUP('404-ENTREGA_INSUMOS PA'!$AP$5,district_codes,2,FALSE))</f>
        <v>#N/A</v>
      </c>
      <c r="D789" s="493">
        <f>+'404-ENTREGA_INSUMOS PA'!$AP$6</f>
        <v>0</v>
      </c>
      <c r="E789" s="494">
        <f>+'404-ENTREGA_INSUMOS PA'!$J$23</f>
        <v>0</v>
      </c>
      <c r="F789" s="495">
        <f>+'404-ENTREGA_INSUMOS PA'!$L$23</f>
        <v>0</v>
      </c>
      <c r="H789" s="494" t="str">
        <f>delivery_events!D$5</f>
        <v>Insumos</v>
      </c>
      <c r="I789" s="494" t="e">
        <f t="shared" si="15"/>
        <v>#N/A</v>
      </c>
      <c r="J789" s="632">
        <f>+'404-ENTREGA_INSUMOS PA'!AP$7</f>
        <v>0</v>
      </c>
      <c r="K789" s="494">
        <f>+'404-ENTREGA_INSUMOS PA'!U303</f>
        <v>0</v>
      </c>
      <c r="L789" s="494">
        <f>+'404-ENTREGA_INSUMOS PA'!W303</f>
        <v>0</v>
      </c>
      <c r="M789" s="495">
        <f>+'404-ENTREGA_INSUMOS PA'!O303</f>
        <v>0</v>
      </c>
      <c r="N789" s="495">
        <f>+'404-ENTREGA_INSUMOS PA'!$T$23</f>
        <v>0</v>
      </c>
      <c r="V789" s="493" t="s">
        <v>2591</v>
      </c>
      <c r="Y789" s="494">
        <f>+'404-ENTREGA_INSUMOS PA'!$AP$3</f>
        <v>0</v>
      </c>
    </row>
    <row r="790" spans="1:25" hidden="1" x14ac:dyDescent="0.35">
      <c r="A790" s="493">
        <f>+'404-ENTREGA_INSUMOS PA'!B304</f>
        <v>0</v>
      </c>
      <c r="B790" s="493">
        <f>+'404-ENTREGA_INSUMOS PA'!F304</f>
        <v>0</v>
      </c>
      <c r="C790" s="496" t="e">
        <f>+IFERROR(VLOOKUP('404-ENTREGA_INSUMOS PA'!$AP$6,localidades,2,FALSE),VLOOKUP('404-ENTREGA_INSUMOS PA'!$AP$5,district_codes,2,FALSE))</f>
        <v>#N/A</v>
      </c>
      <c r="D790" s="493">
        <f>+'404-ENTREGA_INSUMOS PA'!$AP$6</f>
        <v>0</v>
      </c>
      <c r="E790" s="494">
        <f>+'404-ENTREGA_INSUMOS PA'!$J$23</f>
        <v>0</v>
      </c>
      <c r="F790" s="495">
        <f>+'404-ENTREGA_INSUMOS PA'!$L$23</f>
        <v>0</v>
      </c>
      <c r="H790" s="494" t="str">
        <f>delivery_events!D$5</f>
        <v>Insumos</v>
      </c>
      <c r="I790" s="494" t="e">
        <f t="shared" si="15"/>
        <v>#N/A</v>
      </c>
      <c r="J790" s="632">
        <f>+'404-ENTREGA_INSUMOS PA'!AP$7</f>
        <v>0</v>
      </c>
      <c r="K790" s="494">
        <f>+'404-ENTREGA_INSUMOS PA'!U304</f>
        <v>0</v>
      </c>
      <c r="L790" s="494">
        <f>+'404-ENTREGA_INSUMOS PA'!W304</f>
        <v>0</v>
      </c>
      <c r="M790" s="495">
        <f>+'404-ENTREGA_INSUMOS PA'!O304</f>
        <v>0</v>
      </c>
      <c r="N790" s="495">
        <f>+'404-ENTREGA_INSUMOS PA'!$T$23</f>
        <v>0</v>
      </c>
      <c r="V790" s="493" t="s">
        <v>2591</v>
      </c>
      <c r="Y790" s="494">
        <f>+'404-ENTREGA_INSUMOS PA'!$AP$3</f>
        <v>0</v>
      </c>
    </row>
    <row r="791" spans="1:25" hidden="1" x14ac:dyDescent="0.35">
      <c r="A791" s="493">
        <f>+'404-ENTREGA_INSUMOS PA'!B305</f>
        <v>0</v>
      </c>
      <c r="B791" s="493">
        <f>+'404-ENTREGA_INSUMOS PA'!F305</f>
        <v>0</v>
      </c>
      <c r="C791" s="496" t="e">
        <f>+IFERROR(VLOOKUP('404-ENTREGA_INSUMOS PA'!$AP$6,localidades,2,FALSE),VLOOKUP('404-ENTREGA_INSUMOS PA'!$AP$5,district_codes,2,FALSE))</f>
        <v>#N/A</v>
      </c>
      <c r="D791" s="493">
        <f>+'404-ENTREGA_INSUMOS PA'!$AP$6</f>
        <v>0</v>
      </c>
      <c r="E791" s="494">
        <f>+'404-ENTREGA_INSUMOS PA'!$J$23</f>
        <v>0</v>
      </c>
      <c r="F791" s="495">
        <f>+'404-ENTREGA_INSUMOS PA'!$L$23</f>
        <v>0</v>
      </c>
      <c r="H791" s="494" t="str">
        <f>delivery_events!D$5</f>
        <v>Insumos</v>
      </c>
      <c r="I791" s="494" t="e">
        <f t="shared" si="15"/>
        <v>#N/A</v>
      </c>
      <c r="J791" s="632">
        <f>+'404-ENTREGA_INSUMOS PA'!AP$7</f>
        <v>0</v>
      </c>
      <c r="K791" s="494">
        <f>+'404-ENTREGA_INSUMOS PA'!U305</f>
        <v>0</v>
      </c>
      <c r="L791" s="494">
        <f>+'404-ENTREGA_INSUMOS PA'!W305</f>
        <v>0</v>
      </c>
      <c r="M791" s="495">
        <f>+'404-ENTREGA_INSUMOS PA'!O305</f>
        <v>0</v>
      </c>
      <c r="N791" s="495">
        <f>+'404-ENTREGA_INSUMOS PA'!$T$23</f>
        <v>0</v>
      </c>
      <c r="V791" s="493" t="s">
        <v>2591</v>
      </c>
      <c r="Y791" s="494">
        <f>+'404-ENTREGA_INSUMOS PA'!$AP$3</f>
        <v>0</v>
      </c>
    </row>
    <row r="792" spans="1:25" hidden="1" x14ac:dyDescent="0.35">
      <c r="A792" s="493">
        <f>+'404-ENTREGA_INSUMOS PA'!B306</f>
        <v>0</v>
      </c>
      <c r="B792" s="493">
        <f>+'404-ENTREGA_INSUMOS PA'!F306</f>
        <v>0</v>
      </c>
      <c r="C792" s="496" t="e">
        <f>+IFERROR(VLOOKUP('404-ENTREGA_INSUMOS PA'!$AP$6,localidades,2,FALSE),VLOOKUP('404-ENTREGA_INSUMOS PA'!$AP$5,district_codes,2,FALSE))</f>
        <v>#N/A</v>
      </c>
      <c r="D792" s="493">
        <f>+'404-ENTREGA_INSUMOS PA'!$AP$6</f>
        <v>0</v>
      </c>
      <c r="E792" s="494">
        <f>+'404-ENTREGA_INSUMOS PA'!$J$23</f>
        <v>0</v>
      </c>
      <c r="F792" s="495">
        <f>+'404-ENTREGA_INSUMOS PA'!$L$23</f>
        <v>0</v>
      </c>
      <c r="H792" s="494" t="str">
        <f>delivery_events!D$5</f>
        <v>Insumos</v>
      </c>
      <c r="I792" s="494" t="e">
        <f t="shared" si="15"/>
        <v>#N/A</v>
      </c>
      <c r="J792" s="632">
        <f>+'404-ENTREGA_INSUMOS PA'!AP$7</f>
        <v>0</v>
      </c>
      <c r="K792" s="494">
        <f>+'404-ENTREGA_INSUMOS PA'!U306</f>
        <v>0</v>
      </c>
      <c r="L792" s="494">
        <f>+'404-ENTREGA_INSUMOS PA'!W306</f>
        <v>0</v>
      </c>
      <c r="M792" s="495">
        <f>+'404-ENTREGA_INSUMOS PA'!O306</f>
        <v>0</v>
      </c>
      <c r="N792" s="495">
        <f>+'404-ENTREGA_INSUMOS PA'!$T$23</f>
        <v>0</v>
      </c>
      <c r="V792" s="493" t="s">
        <v>2591</v>
      </c>
      <c r="Y792" s="494">
        <f>+'404-ENTREGA_INSUMOS PA'!$AP$3</f>
        <v>0</v>
      </c>
    </row>
    <row r="793" spans="1:25" hidden="1" x14ac:dyDescent="0.35">
      <c r="A793" s="493">
        <f>+'404-ENTREGA_INSUMOS PA'!B307</f>
        <v>0</v>
      </c>
      <c r="B793" s="493">
        <f>+'404-ENTREGA_INSUMOS PA'!F307</f>
        <v>0</v>
      </c>
      <c r="C793" s="496" t="e">
        <f>+IFERROR(VLOOKUP('404-ENTREGA_INSUMOS PA'!$AP$6,localidades,2,FALSE),VLOOKUP('404-ENTREGA_INSUMOS PA'!$AP$5,district_codes,2,FALSE))</f>
        <v>#N/A</v>
      </c>
      <c r="D793" s="493">
        <f>+'404-ENTREGA_INSUMOS PA'!$AP$6</f>
        <v>0</v>
      </c>
      <c r="E793" s="494">
        <f>+'404-ENTREGA_INSUMOS PA'!$J$23</f>
        <v>0</v>
      </c>
      <c r="F793" s="495">
        <f>+'404-ENTREGA_INSUMOS PA'!$L$23</f>
        <v>0</v>
      </c>
      <c r="H793" s="494" t="str">
        <f>delivery_events!D$5</f>
        <v>Insumos</v>
      </c>
      <c r="I793" s="494" t="e">
        <f t="shared" si="15"/>
        <v>#N/A</v>
      </c>
      <c r="J793" s="632">
        <f>+'404-ENTREGA_INSUMOS PA'!AP$7</f>
        <v>0</v>
      </c>
      <c r="K793" s="494">
        <f>+'404-ENTREGA_INSUMOS PA'!U307</f>
        <v>0</v>
      </c>
      <c r="L793" s="494">
        <f>+'404-ENTREGA_INSUMOS PA'!W307</f>
        <v>0</v>
      </c>
      <c r="M793" s="495">
        <f>+'404-ENTREGA_INSUMOS PA'!O307</f>
        <v>0</v>
      </c>
      <c r="N793" s="495">
        <f>+'404-ENTREGA_INSUMOS PA'!$T$23</f>
        <v>0</v>
      </c>
      <c r="V793" s="493" t="s">
        <v>2591</v>
      </c>
      <c r="Y793" s="494">
        <f>+'404-ENTREGA_INSUMOS PA'!$AP$3</f>
        <v>0</v>
      </c>
    </row>
    <row r="794" spans="1:25" hidden="1" x14ac:dyDescent="0.35">
      <c r="A794" s="493">
        <f>+'404-ENTREGA_INSUMOS PA'!B308</f>
        <v>0</v>
      </c>
      <c r="B794" s="493">
        <f>+'404-ENTREGA_INSUMOS PA'!F308</f>
        <v>0</v>
      </c>
      <c r="C794" s="496" t="e">
        <f>+IFERROR(VLOOKUP('404-ENTREGA_INSUMOS PA'!$AP$6,localidades,2,FALSE),VLOOKUP('404-ENTREGA_INSUMOS PA'!$AP$5,district_codes,2,FALSE))</f>
        <v>#N/A</v>
      </c>
      <c r="D794" s="493">
        <f>+'404-ENTREGA_INSUMOS PA'!$AP$6</f>
        <v>0</v>
      </c>
      <c r="E794" s="494">
        <f>+'404-ENTREGA_INSUMOS PA'!$J$23</f>
        <v>0</v>
      </c>
      <c r="F794" s="495">
        <f>+'404-ENTREGA_INSUMOS PA'!$L$23</f>
        <v>0</v>
      </c>
      <c r="H794" s="494" t="str">
        <f>delivery_events!D$5</f>
        <v>Insumos</v>
      </c>
      <c r="I794" s="494" t="e">
        <f t="shared" si="15"/>
        <v>#N/A</v>
      </c>
      <c r="J794" s="632">
        <f>+'404-ENTREGA_INSUMOS PA'!AP$7</f>
        <v>0</v>
      </c>
      <c r="K794" s="494">
        <f>+'404-ENTREGA_INSUMOS PA'!U308</f>
        <v>0</v>
      </c>
      <c r="L794" s="494">
        <f>+'404-ENTREGA_INSUMOS PA'!W308</f>
        <v>0</v>
      </c>
      <c r="M794" s="495">
        <f>+'404-ENTREGA_INSUMOS PA'!O308</f>
        <v>0</v>
      </c>
      <c r="N794" s="495">
        <f>+'404-ENTREGA_INSUMOS PA'!$T$23</f>
        <v>0</v>
      </c>
      <c r="V794" s="493" t="s">
        <v>2591</v>
      </c>
      <c r="Y794" s="494">
        <f>+'404-ENTREGA_INSUMOS PA'!$AP$3</f>
        <v>0</v>
      </c>
    </row>
    <row r="795" spans="1:25" hidden="1" x14ac:dyDescent="0.35">
      <c r="A795" s="493">
        <f>+'404-ENTREGA_INSUMOS PA'!B309</f>
        <v>0</v>
      </c>
      <c r="B795" s="493">
        <f>+'404-ENTREGA_INSUMOS PA'!F309</f>
        <v>0</v>
      </c>
      <c r="C795" s="496" t="e">
        <f>+IFERROR(VLOOKUP('404-ENTREGA_INSUMOS PA'!$AP$6,localidades,2,FALSE),VLOOKUP('404-ENTREGA_INSUMOS PA'!$AP$5,district_codes,2,FALSE))</f>
        <v>#N/A</v>
      </c>
      <c r="D795" s="493">
        <f>+'404-ENTREGA_INSUMOS PA'!$AP$6</f>
        <v>0</v>
      </c>
      <c r="E795" s="494">
        <f>+'404-ENTREGA_INSUMOS PA'!$J$23</f>
        <v>0</v>
      </c>
      <c r="F795" s="495">
        <f>+'404-ENTREGA_INSUMOS PA'!$L$23</f>
        <v>0</v>
      </c>
      <c r="H795" s="494" t="str">
        <f>delivery_events!D$5</f>
        <v>Insumos</v>
      </c>
      <c r="I795" s="494" t="e">
        <f t="shared" si="15"/>
        <v>#N/A</v>
      </c>
      <c r="J795" s="632">
        <f>+'404-ENTREGA_INSUMOS PA'!AP$7</f>
        <v>0</v>
      </c>
      <c r="K795" s="494">
        <f>+'404-ENTREGA_INSUMOS PA'!U309</f>
        <v>0</v>
      </c>
      <c r="L795" s="494">
        <f>+'404-ENTREGA_INSUMOS PA'!W309</f>
        <v>0</v>
      </c>
      <c r="M795" s="495">
        <f>+'404-ENTREGA_INSUMOS PA'!O309</f>
        <v>0</v>
      </c>
      <c r="N795" s="495">
        <f>+'404-ENTREGA_INSUMOS PA'!$T$23</f>
        <v>0</v>
      </c>
      <c r="V795" s="493" t="s">
        <v>2591</v>
      </c>
      <c r="Y795" s="494">
        <f>+'404-ENTREGA_INSUMOS PA'!$AP$3</f>
        <v>0</v>
      </c>
    </row>
    <row r="796" spans="1:25" hidden="1" x14ac:dyDescent="0.35">
      <c r="A796" s="493">
        <f>+'404-ENTREGA_INSUMOS PA'!B310</f>
        <v>0</v>
      </c>
      <c r="B796" s="493">
        <f>+'404-ENTREGA_INSUMOS PA'!F310</f>
        <v>0</v>
      </c>
      <c r="C796" s="496" t="e">
        <f>+IFERROR(VLOOKUP('404-ENTREGA_INSUMOS PA'!$AP$6,localidades,2,FALSE),VLOOKUP('404-ENTREGA_INSUMOS PA'!$AP$5,district_codes,2,FALSE))</f>
        <v>#N/A</v>
      </c>
      <c r="D796" s="493">
        <f>+'404-ENTREGA_INSUMOS PA'!$AP$6</f>
        <v>0</v>
      </c>
      <c r="E796" s="494">
        <f>+'404-ENTREGA_INSUMOS PA'!$J$23</f>
        <v>0</v>
      </c>
      <c r="F796" s="495">
        <f>+'404-ENTREGA_INSUMOS PA'!$L$23</f>
        <v>0</v>
      </c>
      <c r="H796" s="494" t="str">
        <f>delivery_events!D$5</f>
        <v>Insumos</v>
      </c>
      <c r="I796" s="494" t="e">
        <f t="shared" si="15"/>
        <v>#N/A</v>
      </c>
      <c r="J796" s="632">
        <f>+'404-ENTREGA_INSUMOS PA'!AP$7</f>
        <v>0</v>
      </c>
      <c r="K796" s="494">
        <f>+'404-ENTREGA_INSUMOS PA'!U310</f>
        <v>0</v>
      </c>
      <c r="L796" s="494">
        <f>+'404-ENTREGA_INSUMOS PA'!W310</f>
        <v>0</v>
      </c>
      <c r="M796" s="495">
        <f>+'404-ENTREGA_INSUMOS PA'!O310</f>
        <v>0</v>
      </c>
      <c r="N796" s="495">
        <f>+'404-ENTREGA_INSUMOS PA'!$T$23</f>
        <v>0</v>
      </c>
      <c r="V796" s="493" t="s">
        <v>2591</v>
      </c>
      <c r="Y796" s="494">
        <f>+'404-ENTREGA_INSUMOS PA'!$AP$3</f>
        <v>0</v>
      </c>
    </row>
    <row r="797" spans="1:25" hidden="1" x14ac:dyDescent="0.35">
      <c r="A797" s="493">
        <f>+'404-ENTREGA_INSUMOS PA'!B311</f>
        <v>0</v>
      </c>
      <c r="B797" s="493">
        <f>+'404-ENTREGA_INSUMOS PA'!F311</f>
        <v>0</v>
      </c>
      <c r="C797" s="496" t="e">
        <f>+IFERROR(VLOOKUP('404-ENTREGA_INSUMOS PA'!$AP$6,localidades,2,FALSE),VLOOKUP('404-ENTREGA_INSUMOS PA'!$AP$5,district_codes,2,FALSE))</f>
        <v>#N/A</v>
      </c>
      <c r="D797" s="493">
        <f>+'404-ENTREGA_INSUMOS PA'!$AP$6</f>
        <v>0</v>
      </c>
      <c r="E797" s="494">
        <f>+'404-ENTREGA_INSUMOS PA'!$J$23</f>
        <v>0</v>
      </c>
      <c r="F797" s="495">
        <f>+'404-ENTREGA_INSUMOS PA'!$L$23</f>
        <v>0</v>
      </c>
      <c r="H797" s="494" t="str">
        <f>delivery_events!D$5</f>
        <v>Insumos</v>
      </c>
      <c r="I797" s="494" t="e">
        <f t="shared" si="15"/>
        <v>#N/A</v>
      </c>
      <c r="J797" s="632">
        <f>+'404-ENTREGA_INSUMOS PA'!AP$7</f>
        <v>0</v>
      </c>
      <c r="K797" s="494">
        <f>+'404-ENTREGA_INSUMOS PA'!U311</f>
        <v>0</v>
      </c>
      <c r="L797" s="494">
        <f>+'404-ENTREGA_INSUMOS PA'!W311</f>
        <v>0</v>
      </c>
      <c r="M797" s="495">
        <f>+'404-ENTREGA_INSUMOS PA'!O311</f>
        <v>0</v>
      </c>
      <c r="N797" s="495">
        <f>+'404-ENTREGA_INSUMOS PA'!$T$23</f>
        <v>0</v>
      </c>
      <c r="V797" s="493" t="s">
        <v>2591</v>
      </c>
      <c r="Y797" s="494">
        <f>+'404-ENTREGA_INSUMOS PA'!$AP$3</f>
        <v>0</v>
      </c>
    </row>
    <row r="798" spans="1:25" hidden="1" x14ac:dyDescent="0.35">
      <c r="A798" s="493">
        <f>+'404-ENTREGA_INSUMOS PA'!B312</f>
        <v>0</v>
      </c>
      <c r="B798" s="493">
        <f>+'404-ENTREGA_INSUMOS PA'!F312</f>
        <v>0</v>
      </c>
      <c r="C798" s="496" t="e">
        <f>+IFERROR(VLOOKUP('404-ENTREGA_INSUMOS PA'!$AP$6,localidades,2,FALSE),VLOOKUP('404-ENTREGA_INSUMOS PA'!$AP$5,district_codes,2,FALSE))</f>
        <v>#N/A</v>
      </c>
      <c r="D798" s="493">
        <f>+'404-ENTREGA_INSUMOS PA'!$AP$6</f>
        <v>0</v>
      </c>
      <c r="E798" s="494">
        <f>+'404-ENTREGA_INSUMOS PA'!$J$23</f>
        <v>0</v>
      </c>
      <c r="F798" s="495">
        <f>+'404-ENTREGA_INSUMOS PA'!$L$23</f>
        <v>0</v>
      </c>
      <c r="H798" s="494" t="str">
        <f>delivery_events!D$5</f>
        <v>Insumos</v>
      </c>
      <c r="I798" s="494" t="e">
        <f t="shared" si="15"/>
        <v>#N/A</v>
      </c>
      <c r="J798" s="632">
        <f>+'404-ENTREGA_INSUMOS PA'!AP$7</f>
        <v>0</v>
      </c>
      <c r="K798" s="494">
        <f>+'404-ENTREGA_INSUMOS PA'!U312</f>
        <v>0</v>
      </c>
      <c r="L798" s="494">
        <f>+'404-ENTREGA_INSUMOS PA'!W312</f>
        <v>0</v>
      </c>
      <c r="M798" s="495">
        <f>+'404-ENTREGA_INSUMOS PA'!O312</f>
        <v>0</v>
      </c>
      <c r="N798" s="495">
        <f>+'404-ENTREGA_INSUMOS PA'!$T$23</f>
        <v>0</v>
      </c>
      <c r="V798" s="493" t="s">
        <v>2591</v>
      </c>
      <c r="Y798" s="494">
        <f>+'404-ENTREGA_INSUMOS PA'!$AP$3</f>
        <v>0</v>
      </c>
    </row>
    <row r="799" spans="1:25" hidden="1" x14ac:dyDescent="0.35">
      <c r="A799" s="493">
        <f>+'404-ENTREGA_INSUMOS PA'!B313</f>
        <v>0</v>
      </c>
      <c r="B799" s="493">
        <f>+'404-ENTREGA_INSUMOS PA'!F313</f>
        <v>0</v>
      </c>
      <c r="C799" s="496" t="e">
        <f>+IFERROR(VLOOKUP('404-ENTREGA_INSUMOS PA'!$AP$6,localidades,2,FALSE),VLOOKUP('404-ENTREGA_INSUMOS PA'!$AP$5,district_codes,2,FALSE))</f>
        <v>#N/A</v>
      </c>
      <c r="D799" s="493">
        <f>+'404-ENTREGA_INSUMOS PA'!$AP$6</f>
        <v>0</v>
      </c>
      <c r="E799" s="494">
        <f>+'404-ENTREGA_INSUMOS PA'!$J$23</f>
        <v>0</v>
      </c>
      <c r="F799" s="495">
        <f>+'404-ENTREGA_INSUMOS PA'!$L$23</f>
        <v>0</v>
      </c>
      <c r="H799" s="494" t="str">
        <f>delivery_events!D$5</f>
        <v>Insumos</v>
      </c>
      <c r="I799" s="494" t="e">
        <f t="shared" si="15"/>
        <v>#N/A</v>
      </c>
      <c r="J799" s="632">
        <f>+'404-ENTREGA_INSUMOS PA'!AP$7</f>
        <v>0</v>
      </c>
      <c r="K799" s="494">
        <f>+'404-ENTREGA_INSUMOS PA'!U313</f>
        <v>0</v>
      </c>
      <c r="L799" s="494">
        <f>+'404-ENTREGA_INSUMOS PA'!W313</f>
        <v>0</v>
      </c>
      <c r="M799" s="495">
        <f>+'404-ENTREGA_INSUMOS PA'!O313</f>
        <v>0</v>
      </c>
      <c r="N799" s="495">
        <f>+'404-ENTREGA_INSUMOS PA'!$T$23</f>
        <v>0</v>
      </c>
      <c r="V799" s="493" t="s">
        <v>2591</v>
      </c>
      <c r="Y799" s="494">
        <f>+'404-ENTREGA_INSUMOS PA'!$AP$3</f>
        <v>0</v>
      </c>
    </row>
    <row r="800" spans="1:25" hidden="1" x14ac:dyDescent="0.35">
      <c r="A800" s="493">
        <f>+'404-ENTREGA_INSUMOS PA'!B314</f>
        <v>0</v>
      </c>
      <c r="B800" s="493">
        <f>+'404-ENTREGA_INSUMOS PA'!F314</f>
        <v>0</v>
      </c>
      <c r="C800" s="496" t="e">
        <f>+IFERROR(VLOOKUP('404-ENTREGA_INSUMOS PA'!$AP$6,localidades,2,FALSE),VLOOKUP('404-ENTREGA_INSUMOS PA'!$AP$5,district_codes,2,FALSE))</f>
        <v>#N/A</v>
      </c>
      <c r="D800" s="493">
        <f>+'404-ENTREGA_INSUMOS PA'!$AP$6</f>
        <v>0</v>
      </c>
      <c r="E800" s="494">
        <f>+'404-ENTREGA_INSUMOS PA'!$J$23</f>
        <v>0</v>
      </c>
      <c r="F800" s="495">
        <f>+'404-ENTREGA_INSUMOS PA'!$L$23</f>
        <v>0</v>
      </c>
      <c r="H800" s="494" t="str">
        <f>delivery_events!D$5</f>
        <v>Insumos</v>
      </c>
      <c r="I800" s="494" t="e">
        <f t="shared" si="15"/>
        <v>#N/A</v>
      </c>
      <c r="J800" s="632">
        <f>+'404-ENTREGA_INSUMOS PA'!AP$7</f>
        <v>0</v>
      </c>
      <c r="K800" s="494">
        <f>+'404-ENTREGA_INSUMOS PA'!U314</f>
        <v>0</v>
      </c>
      <c r="L800" s="494">
        <f>+'404-ENTREGA_INSUMOS PA'!W314</f>
        <v>0</v>
      </c>
      <c r="M800" s="495">
        <f>+'404-ENTREGA_INSUMOS PA'!O314</f>
        <v>0</v>
      </c>
      <c r="N800" s="495">
        <f>+'404-ENTREGA_INSUMOS PA'!$T$23</f>
        <v>0</v>
      </c>
      <c r="V800" s="493" t="s">
        <v>2591</v>
      </c>
      <c r="Y800" s="494">
        <f>+'404-ENTREGA_INSUMOS PA'!$AP$3</f>
        <v>0</v>
      </c>
    </row>
    <row r="801" spans="1:27" hidden="1" x14ac:dyDescent="0.35">
      <c r="A801" s="493">
        <f>+'404-ENTREGA_INSUMOS PA'!B315</f>
        <v>0</v>
      </c>
      <c r="B801" s="493">
        <f>+'404-ENTREGA_INSUMOS PA'!F315</f>
        <v>0</v>
      </c>
      <c r="C801" s="496" t="e">
        <f>+IFERROR(VLOOKUP('404-ENTREGA_INSUMOS PA'!$AP$6,localidades,2,FALSE),VLOOKUP('404-ENTREGA_INSUMOS PA'!$AP$5,district_codes,2,FALSE))</f>
        <v>#N/A</v>
      </c>
      <c r="D801" s="493">
        <f>+'404-ENTREGA_INSUMOS PA'!$AP$6</f>
        <v>0</v>
      </c>
      <c r="E801" s="494">
        <f>+'404-ENTREGA_INSUMOS PA'!$J$23</f>
        <v>0</v>
      </c>
      <c r="F801" s="495">
        <f>+'404-ENTREGA_INSUMOS PA'!$L$23</f>
        <v>0</v>
      </c>
      <c r="H801" s="494" t="str">
        <f>delivery_events!D$5</f>
        <v>Insumos</v>
      </c>
      <c r="I801" s="494" t="e">
        <f t="shared" si="15"/>
        <v>#N/A</v>
      </c>
      <c r="J801" s="632">
        <f>+'404-ENTREGA_INSUMOS PA'!AP$7</f>
        <v>0</v>
      </c>
      <c r="K801" s="494">
        <f>+'404-ENTREGA_INSUMOS PA'!U315</f>
        <v>0</v>
      </c>
      <c r="L801" s="494">
        <f>+'404-ENTREGA_INSUMOS PA'!W315</f>
        <v>0</v>
      </c>
      <c r="M801" s="495">
        <f>+'404-ENTREGA_INSUMOS PA'!O315</f>
        <v>0</v>
      </c>
      <c r="N801" s="495">
        <f>+'404-ENTREGA_INSUMOS PA'!$T$23</f>
        <v>0</v>
      </c>
      <c r="V801" s="493" t="s">
        <v>2591</v>
      </c>
      <c r="Y801" s="494">
        <f>+'404-ENTREGA_INSUMOS PA'!$AP$3</f>
        <v>0</v>
      </c>
    </row>
    <row r="802" spans="1:27" hidden="1" x14ac:dyDescent="0.35">
      <c r="A802" s="493">
        <f>+'404-ENTREGA_INSUMOS PA'!B316</f>
        <v>0</v>
      </c>
      <c r="B802" s="493">
        <f>+'404-ENTREGA_INSUMOS PA'!F316</f>
        <v>0</v>
      </c>
      <c r="C802" s="496" t="e">
        <f>+IFERROR(VLOOKUP('404-ENTREGA_INSUMOS PA'!$AP$6,localidades,2,FALSE),VLOOKUP('404-ENTREGA_INSUMOS PA'!$AP$5,district_codes,2,FALSE))</f>
        <v>#N/A</v>
      </c>
      <c r="D802" s="493">
        <f>+'404-ENTREGA_INSUMOS PA'!$AP$6</f>
        <v>0</v>
      </c>
      <c r="E802" s="494">
        <f>+'404-ENTREGA_INSUMOS PA'!$J$23</f>
        <v>0</v>
      </c>
      <c r="F802" s="495">
        <f>+'404-ENTREGA_INSUMOS PA'!$L$23</f>
        <v>0</v>
      </c>
      <c r="H802" s="494" t="str">
        <f>delivery_events!D$5</f>
        <v>Insumos</v>
      </c>
      <c r="I802" s="494" t="e">
        <f t="shared" si="15"/>
        <v>#N/A</v>
      </c>
      <c r="J802" s="632">
        <f>+'404-ENTREGA_INSUMOS PA'!AP$7</f>
        <v>0</v>
      </c>
      <c r="K802" s="494">
        <f>+'404-ENTREGA_INSUMOS PA'!U316</f>
        <v>0</v>
      </c>
      <c r="L802" s="494">
        <f>+'404-ENTREGA_INSUMOS PA'!W316</f>
        <v>0</v>
      </c>
      <c r="M802" s="495">
        <f>+'404-ENTREGA_INSUMOS PA'!O316</f>
        <v>0</v>
      </c>
      <c r="N802" s="495">
        <f>+'404-ENTREGA_INSUMOS PA'!$T$23</f>
        <v>0</v>
      </c>
      <c r="V802" s="493" t="s">
        <v>2591</v>
      </c>
      <c r="Y802" s="494">
        <f>+'404-ENTREGA_INSUMOS PA'!$AP$3</f>
        <v>0</v>
      </c>
    </row>
    <row r="803" spans="1:27" hidden="1" x14ac:dyDescent="0.35">
      <c r="A803" s="493">
        <f>+'404-ENTREGA_INSUMOS PA'!B317</f>
        <v>0</v>
      </c>
      <c r="B803" s="493">
        <f>+'404-ENTREGA_INSUMOS PA'!F317</f>
        <v>0</v>
      </c>
      <c r="C803" s="496" t="e">
        <f>+IFERROR(VLOOKUP('404-ENTREGA_INSUMOS PA'!$AP$6,localidades,2,FALSE),VLOOKUP('404-ENTREGA_INSUMOS PA'!$AP$5,district_codes,2,FALSE))</f>
        <v>#N/A</v>
      </c>
      <c r="D803" s="493">
        <f>+'404-ENTREGA_INSUMOS PA'!$AP$6</f>
        <v>0</v>
      </c>
      <c r="E803" s="494">
        <f>+'404-ENTREGA_INSUMOS PA'!$J$23</f>
        <v>0</v>
      </c>
      <c r="F803" s="495">
        <f>+'404-ENTREGA_INSUMOS PA'!$L$23</f>
        <v>0</v>
      </c>
      <c r="H803" s="494" t="str">
        <f>delivery_events!D$5</f>
        <v>Insumos</v>
      </c>
      <c r="I803" s="494" t="e">
        <f t="shared" si="15"/>
        <v>#N/A</v>
      </c>
      <c r="J803" s="632">
        <f>+'404-ENTREGA_INSUMOS PA'!AP$7</f>
        <v>0</v>
      </c>
      <c r="K803" s="494">
        <f>+'404-ENTREGA_INSUMOS PA'!U317</f>
        <v>0</v>
      </c>
      <c r="L803" s="494">
        <f>+'404-ENTREGA_INSUMOS PA'!W317</f>
        <v>0</v>
      </c>
      <c r="M803" s="495">
        <f>+'404-ENTREGA_INSUMOS PA'!O317</f>
        <v>0</v>
      </c>
      <c r="N803" s="495">
        <f>+'404-ENTREGA_INSUMOS PA'!$T$23</f>
        <v>0</v>
      </c>
      <c r="V803" s="493" t="s">
        <v>2591</v>
      </c>
      <c r="Y803" s="494">
        <f>+'404-ENTREGA_INSUMOS PA'!$AP$3</f>
        <v>0</v>
      </c>
    </row>
    <row r="804" spans="1:27" hidden="1" x14ac:dyDescent="0.35">
      <c r="A804" s="493">
        <f>+'404-ENTREGA_INSUMOS PA'!B318</f>
        <v>0</v>
      </c>
      <c r="B804" s="493">
        <f>+'404-ENTREGA_INSUMOS PA'!F318</f>
        <v>0</v>
      </c>
      <c r="C804" s="496" t="e">
        <f>+IFERROR(VLOOKUP('404-ENTREGA_INSUMOS PA'!$AP$6,localidades,2,FALSE),VLOOKUP('404-ENTREGA_INSUMOS PA'!$AP$5,district_codes,2,FALSE))</f>
        <v>#N/A</v>
      </c>
      <c r="D804" s="493">
        <f>+'404-ENTREGA_INSUMOS PA'!$AP$6</f>
        <v>0</v>
      </c>
      <c r="E804" s="494">
        <f>+'404-ENTREGA_INSUMOS PA'!$J$23</f>
        <v>0</v>
      </c>
      <c r="F804" s="495">
        <f>+'404-ENTREGA_INSUMOS PA'!$L$23</f>
        <v>0</v>
      </c>
      <c r="H804" s="494" t="str">
        <f>delivery_events!D$5</f>
        <v>Insumos</v>
      </c>
      <c r="I804" s="494" t="e">
        <f t="shared" si="15"/>
        <v>#N/A</v>
      </c>
      <c r="J804" s="632">
        <f>+'404-ENTREGA_INSUMOS PA'!AP$7</f>
        <v>0</v>
      </c>
      <c r="K804" s="494">
        <f>+'404-ENTREGA_INSUMOS PA'!U318</f>
        <v>0</v>
      </c>
      <c r="L804" s="494">
        <f>+'404-ENTREGA_INSUMOS PA'!W318</f>
        <v>0</v>
      </c>
      <c r="M804" s="495">
        <f>+'404-ENTREGA_INSUMOS PA'!O318</f>
        <v>0</v>
      </c>
      <c r="N804" s="495">
        <f>+'404-ENTREGA_INSUMOS PA'!$T$23</f>
        <v>0</v>
      </c>
      <c r="V804" s="493" t="s">
        <v>2591</v>
      </c>
      <c r="Y804" s="494">
        <f>+'404-ENTREGA_INSUMOS PA'!$AP$3</f>
        <v>0</v>
      </c>
    </row>
    <row r="805" spans="1:27" hidden="1" x14ac:dyDescent="0.35">
      <c r="A805" s="493">
        <f>+'404-ENTREGA_INSUMOS PA'!B319</f>
        <v>0</v>
      </c>
      <c r="B805" s="493">
        <f>+'404-ENTREGA_INSUMOS PA'!F319</f>
        <v>0</v>
      </c>
      <c r="C805" s="496" t="e">
        <f>+IFERROR(VLOOKUP('404-ENTREGA_INSUMOS PA'!$AP$6,localidades,2,FALSE),VLOOKUP('404-ENTREGA_INSUMOS PA'!$AP$5,district_codes,2,FALSE))</f>
        <v>#N/A</v>
      </c>
      <c r="D805" s="493">
        <f>+'404-ENTREGA_INSUMOS PA'!$AP$6</f>
        <v>0</v>
      </c>
      <c r="E805" s="494">
        <f>+'404-ENTREGA_INSUMOS PA'!$J$23</f>
        <v>0</v>
      </c>
      <c r="F805" s="495">
        <f>+'404-ENTREGA_INSUMOS PA'!$L$23</f>
        <v>0</v>
      </c>
      <c r="H805" s="494" t="str">
        <f>delivery_events!D$5</f>
        <v>Insumos</v>
      </c>
      <c r="I805" s="494" t="e">
        <f t="shared" si="15"/>
        <v>#N/A</v>
      </c>
      <c r="J805" s="632">
        <f>+'404-ENTREGA_INSUMOS PA'!AP$7</f>
        <v>0</v>
      </c>
      <c r="K805" s="494">
        <f>+'404-ENTREGA_INSUMOS PA'!U319</f>
        <v>0</v>
      </c>
      <c r="L805" s="494">
        <f>+'404-ENTREGA_INSUMOS PA'!W319</f>
        <v>0</v>
      </c>
      <c r="M805" s="495">
        <f>+'404-ENTREGA_INSUMOS PA'!O319</f>
        <v>0</v>
      </c>
      <c r="N805" s="495">
        <f>+'404-ENTREGA_INSUMOS PA'!$T$23</f>
        <v>0</v>
      </c>
      <c r="V805" s="493" t="s">
        <v>2591</v>
      </c>
      <c r="Y805" s="494">
        <f>+'404-ENTREGA_INSUMOS PA'!$AP$3</f>
        <v>0</v>
      </c>
    </row>
    <row r="806" spans="1:27" hidden="1" x14ac:dyDescent="0.35">
      <c r="A806" s="493">
        <f>+'404-ENTREGA_INSUMOS PA'!B320</f>
        <v>0</v>
      </c>
      <c r="B806" s="493">
        <f>+'404-ENTREGA_INSUMOS PA'!F320</f>
        <v>0</v>
      </c>
      <c r="C806" s="496" t="e">
        <f>+IFERROR(VLOOKUP('404-ENTREGA_INSUMOS PA'!$AP$6,localidades,2,FALSE),VLOOKUP('404-ENTREGA_INSUMOS PA'!$AP$5,district_codes,2,FALSE))</f>
        <v>#N/A</v>
      </c>
      <c r="D806" s="493">
        <f>+'404-ENTREGA_INSUMOS PA'!$AP$6</f>
        <v>0</v>
      </c>
      <c r="E806" s="494">
        <f>+'404-ENTREGA_INSUMOS PA'!$J$23</f>
        <v>0</v>
      </c>
      <c r="F806" s="495">
        <f>+'404-ENTREGA_INSUMOS PA'!$L$23</f>
        <v>0</v>
      </c>
      <c r="H806" s="494" t="str">
        <f>delivery_events!D$5</f>
        <v>Insumos</v>
      </c>
      <c r="I806" s="494" t="e">
        <f t="shared" si="15"/>
        <v>#N/A</v>
      </c>
      <c r="J806" s="632">
        <f>+'404-ENTREGA_INSUMOS PA'!AP$7</f>
        <v>0</v>
      </c>
      <c r="K806" s="494">
        <f>+'404-ENTREGA_INSUMOS PA'!U320</f>
        <v>0</v>
      </c>
      <c r="L806" s="494">
        <f>+'404-ENTREGA_INSUMOS PA'!W320</f>
        <v>0</v>
      </c>
      <c r="M806" s="495">
        <f>+'404-ENTREGA_INSUMOS PA'!O320</f>
        <v>0</v>
      </c>
      <c r="N806" s="495">
        <f>+'404-ENTREGA_INSUMOS PA'!$T$23</f>
        <v>0</v>
      </c>
      <c r="V806" s="493" t="s">
        <v>2591</v>
      </c>
      <c r="Y806" s="494">
        <f>+'404-ENTREGA_INSUMOS PA'!$AP$3</f>
        <v>0</v>
      </c>
    </row>
    <row r="807" spans="1:27" hidden="1" x14ac:dyDescent="0.35">
      <c r="A807" s="493">
        <f>+'404-ENTREGA_INSUMOS PA'!B321</f>
        <v>0</v>
      </c>
      <c r="B807" s="493">
        <f>+'404-ENTREGA_INSUMOS PA'!F321</f>
        <v>0</v>
      </c>
      <c r="C807" s="496" t="e">
        <f>+IFERROR(VLOOKUP('404-ENTREGA_INSUMOS PA'!$AP$6,localidades,2,FALSE),VLOOKUP('404-ENTREGA_INSUMOS PA'!$AP$5,district_codes,2,FALSE))</f>
        <v>#N/A</v>
      </c>
      <c r="D807" s="493">
        <f>+'404-ENTREGA_INSUMOS PA'!$AP$6</f>
        <v>0</v>
      </c>
      <c r="E807" s="494">
        <f>+'404-ENTREGA_INSUMOS PA'!$J$23</f>
        <v>0</v>
      </c>
      <c r="F807" s="495">
        <f>+'404-ENTREGA_INSUMOS PA'!$L$23</f>
        <v>0</v>
      </c>
      <c r="H807" s="494" t="str">
        <f>delivery_events!D$5</f>
        <v>Insumos</v>
      </c>
      <c r="I807" s="494" t="e">
        <f t="shared" si="15"/>
        <v>#N/A</v>
      </c>
      <c r="J807" s="632">
        <f>+'404-ENTREGA_INSUMOS PA'!AP$7</f>
        <v>0</v>
      </c>
      <c r="K807" s="494">
        <f>+'404-ENTREGA_INSUMOS PA'!U321</f>
        <v>0</v>
      </c>
      <c r="L807" s="494">
        <f>+'404-ENTREGA_INSUMOS PA'!W321</f>
        <v>0</v>
      </c>
      <c r="M807" s="495">
        <f>+'404-ENTREGA_INSUMOS PA'!O321</f>
        <v>0</v>
      </c>
      <c r="N807" s="495">
        <f>+'404-ENTREGA_INSUMOS PA'!$T$23</f>
        <v>0</v>
      </c>
      <c r="V807" s="493" t="s">
        <v>2591</v>
      </c>
      <c r="Y807" s="494">
        <f>+'404-ENTREGA_INSUMOS PA'!$AP$3</f>
        <v>0</v>
      </c>
    </row>
    <row r="808" spans="1:27" hidden="1" x14ac:dyDescent="0.35"/>
    <row r="809" spans="1:27" hidden="1" x14ac:dyDescent="0.35"/>
    <row r="810" spans="1:27" hidden="1" x14ac:dyDescent="0.35"/>
    <row r="811" spans="1:27" hidden="1" x14ac:dyDescent="0.35"/>
    <row r="812" spans="1:27" hidden="1" x14ac:dyDescent="0.35"/>
    <row r="813" spans="1:27" hidden="1" x14ac:dyDescent="0.35">
      <c r="A813" s="493" t="s">
        <v>3451</v>
      </c>
      <c r="B813" s="493" t="s">
        <v>3451</v>
      </c>
      <c r="C813" s="496">
        <v>3060105</v>
      </c>
      <c r="D813" s="493" t="s">
        <v>3451</v>
      </c>
      <c r="E813" s="494" t="s">
        <v>1293</v>
      </c>
      <c r="F813" s="495">
        <v>1900</v>
      </c>
      <c r="G813" s="494" t="s">
        <v>3451</v>
      </c>
      <c r="H813" s="494" t="s">
        <v>3451</v>
      </c>
      <c r="I813" s="494">
        <v>40201030</v>
      </c>
      <c r="J813" s="632">
        <v>45106</v>
      </c>
      <c r="K813" s="494" t="s">
        <v>3454</v>
      </c>
      <c r="L813" s="494" t="s">
        <v>3452</v>
      </c>
      <c r="M813" s="495">
        <v>878878817</v>
      </c>
      <c r="N813" s="495" t="s">
        <v>3451</v>
      </c>
      <c r="O813" s="495" t="s">
        <v>1293</v>
      </c>
      <c r="P813" s="495" t="s">
        <v>1293</v>
      </c>
      <c r="Q813" s="495" t="s">
        <v>1293</v>
      </c>
      <c r="R813" s="495" t="s">
        <v>1293</v>
      </c>
      <c r="S813" s="495" t="s">
        <v>1293</v>
      </c>
      <c r="T813" s="493">
        <v>-17</v>
      </c>
      <c r="U813" s="493">
        <v>33</v>
      </c>
      <c r="V813" s="493" t="s">
        <v>3451</v>
      </c>
      <c r="W813" s="493" t="s">
        <v>3451</v>
      </c>
      <c r="X813" s="493" t="s">
        <v>3451</v>
      </c>
      <c r="Y813" s="494">
        <v>111222333</v>
      </c>
      <c r="Z813" s="493" t="s">
        <v>3451</v>
      </c>
      <c r="AA813" s="493" t="s">
        <v>3451</v>
      </c>
    </row>
    <row r="814" spans="1:27" hidden="1" x14ac:dyDescent="0.35"/>
    <row r="815" spans="1:27" hidden="1" x14ac:dyDescent="0.35"/>
    <row r="816" spans="1:27" hidden="1" x14ac:dyDescent="0.35"/>
    <row r="817" hidden="1" x14ac:dyDescent="0.35"/>
    <row r="818" hidden="1" x14ac:dyDescent="0.35"/>
    <row r="819" hidden="1" x14ac:dyDescent="0.35"/>
    <row r="820" hidden="1" x14ac:dyDescent="0.35"/>
    <row r="821" hidden="1" x14ac:dyDescent="0.35"/>
    <row r="822" hidden="1" x14ac:dyDescent="0.35"/>
    <row r="823" hidden="1" x14ac:dyDescent="0.35"/>
    <row r="824" hidden="1" x14ac:dyDescent="0.35"/>
    <row r="825" hidden="1" x14ac:dyDescent="0.35"/>
    <row r="826" hidden="1" x14ac:dyDescent="0.35"/>
    <row r="827" hidden="1" x14ac:dyDescent="0.35"/>
    <row r="828" hidden="1" x14ac:dyDescent="0.35"/>
    <row r="829" hidden="1" x14ac:dyDescent="0.35"/>
    <row r="830" hidden="1" x14ac:dyDescent="0.35"/>
    <row r="831" hidden="1" x14ac:dyDescent="0.35"/>
    <row r="832" hidden="1" x14ac:dyDescent="0.35"/>
    <row r="833" hidden="1" x14ac:dyDescent="0.35"/>
    <row r="834" hidden="1" x14ac:dyDescent="0.35"/>
    <row r="835" hidden="1" x14ac:dyDescent="0.35"/>
    <row r="836" hidden="1" x14ac:dyDescent="0.35"/>
    <row r="837" hidden="1" x14ac:dyDescent="0.35"/>
    <row r="838" hidden="1" x14ac:dyDescent="0.35"/>
    <row r="839" hidden="1" x14ac:dyDescent="0.35"/>
    <row r="840" hidden="1" x14ac:dyDescent="0.35"/>
    <row r="841" hidden="1" x14ac:dyDescent="0.35"/>
    <row r="842" hidden="1" x14ac:dyDescent="0.35"/>
    <row r="843" hidden="1" x14ac:dyDescent="0.35"/>
    <row r="844" hidden="1" x14ac:dyDescent="0.35"/>
    <row r="845" hidden="1" x14ac:dyDescent="0.35"/>
    <row r="846" hidden="1" x14ac:dyDescent="0.35"/>
    <row r="847" hidden="1" x14ac:dyDescent="0.35"/>
    <row r="848" hidden="1" x14ac:dyDescent="0.35"/>
    <row r="849" hidden="1" x14ac:dyDescent="0.35"/>
    <row r="850" hidden="1" x14ac:dyDescent="0.35"/>
    <row r="851" hidden="1" x14ac:dyDescent="0.35"/>
    <row r="852" hidden="1" x14ac:dyDescent="0.35"/>
    <row r="853" hidden="1" x14ac:dyDescent="0.35"/>
    <row r="854" hidden="1" x14ac:dyDescent="0.35"/>
    <row r="855" hidden="1" x14ac:dyDescent="0.35"/>
    <row r="856" hidden="1" x14ac:dyDescent="0.35"/>
    <row r="857" hidden="1" x14ac:dyDescent="0.35"/>
    <row r="858" hidden="1" x14ac:dyDescent="0.35"/>
    <row r="859" hidden="1" x14ac:dyDescent="0.35"/>
    <row r="860" hidden="1" x14ac:dyDescent="0.35"/>
    <row r="861" hidden="1" x14ac:dyDescent="0.35"/>
    <row r="862" hidden="1" x14ac:dyDescent="0.35"/>
    <row r="863" hidden="1" x14ac:dyDescent="0.35"/>
    <row r="864" hidden="1" x14ac:dyDescent="0.35"/>
    <row r="865" hidden="1" x14ac:dyDescent="0.35"/>
    <row r="866" hidden="1" x14ac:dyDescent="0.35"/>
    <row r="867" hidden="1" x14ac:dyDescent="0.35"/>
    <row r="868" hidden="1" x14ac:dyDescent="0.35"/>
    <row r="869" hidden="1" x14ac:dyDescent="0.35"/>
    <row r="870" hidden="1" x14ac:dyDescent="0.35"/>
    <row r="871" hidden="1" x14ac:dyDescent="0.35"/>
    <row r="872" hidden="1" x14ac:dyDescent="0.35"/>
    <row r="873" hidden="1" x14ac:dyDescent="0.35"/>
    <row r="874" hidden="1" x14ac:dyDescent="0.35"/>
    <row r="875" hidden="1" x14ac:dyDescent="0.35"/>
    <row r="876" hidden="1" x14ac:dyDescent="0.35"/>
    <row r="877" hidden="1" x14ac:dyDescent="0.35"/>
    <row r="878" hidden="1" x14ac:dyDescent="0.35"/>
    <row r="879" hidden="1" x14ac:dyDescent="0.35"/>
    <row r="880" hidden="1" x14ac:dyDescent="0.35"/>
    <row r="881" hidden="1" x14ac:dyDescent="0.35"/>
    <row r="882" hidden="1" x14ac:dyDescent="0.35"/>
    <row r="883" hidden="1" x14ac:dyDescent="0.35"/>
    <row r="884" hidden="1" x14ac:dyDescent="0.35"/>
    <row r="885" hidden="1" x14ac:dyDescent="0.35"/>
    <row r="886" hidden="1" x14ac:dyDescent="0.35"/>
    <row r="887" hidden="1" x14ac:dyDescent="0.35"/>
    <row r="888" hidden="1" x14ac:dyDescent="0.35"/>
    <row r="889" hidden="1" x14ac:dyDescent="0.35"/>
    <row r="890" hidden="1" x14ac:dyDescent="0.35"/>
    <row r="891" hidden="1" x14ac:dyDescent="0.35"/>
    <row r="892" hidden="1" x14ac:dyDescent="0.35"/>
    <row r="893" hidden="1" x14ac:dyDescent="0.35"/>
    <row r="894" hidden="1" x14ac:dyDescent="0.35"/>
    <row r="895" hidden="1" x14ac:dyDescent="0.35"/>
    <row r="896" hidden="1" x14ac:dyDescent="0.35"/>
    <row r="897" hidden="1" x14ac:dyDescent="0.35"/>
    <row r="898" hidden="1" x14ac:dyDescent="0.35"/>
    <row r="899" hidden="1" x14ac:dyDescent="0.35"/>
    <row r="900" hidden="1" x14ac:dyDescent="0.35"/>
    <row r="901" hidden="1" x14ac:dyDescent="0.35"/>
    <row r="902" hidden="1" x14ac:dyDescent="0.35"/>
    <row r="903" hidden="1" x14ac:dyDescent="0.35"/>
    <row r="904" hidden="1" x14ac:dyDescent="0.35"/>
    <row r="905" hidden="1" x14ac:dyDescent="0.35"/>
    <row r="906" hidden="1" x14ac:dyDescent="0.35"/>
    <row r="907" hidden="1" x14ac:dyDescent="0.35"/>
    <row r="908" hidden="1" x14ac:dyDescent="0.35"/>
    <row r="909" hidden="1" x14ac:dyDescent="0.35"/>
    <row r="910" hidden="1" x14ac:dyDescent="0.35"/>
    <row r="911" hidden="1" x14ac:dyDescent="0.35"/>
    <row r="912" hidden="1" x14ac:dyDescent="0.35"/>
    <row r="913" hidden="1" x14ac:dyDescent="0.35"/>
    <row r="914" hidden="1" x14ac:dyDescent="0.35"/>
    <row r="915" hidden="1" x14ac:dyDescent="0.35"/>
    <row r="916" hidden="1" x14ac:dyDescent="0.35"/>
    <row r="917" hidden="1" x14ac:dyDescent="0.35"/>
    <row r="918" hidden="1" x14ac:dyDescent="0.35"/>
    <row r="919" hidden="1" x14ac:dyDescent="0.35"/>
    <row r="920" hidden="1" x14ac:dyDescent="0.35"/>
    <row r="921" hidden="1" x14ac:dyDescent="0.35"/>
    <row r="922" hidden="1" x14ac:dyDescent="0.35"/>
    <row r="923" hidden="1" x14ac:dyDescent="0.35"/>
    <row r="924" hidden="1" x14ac:dyDescent="0.35"/>
    <row r="925" hidden="1" x14ac:dyDescent="0.35"/>
    <row r="926" hidden="1" x14ac:dyDescent="0.35"/>
    <row r="927" hidden="1" x14ac:dyDescent="0.35"/>
    <row r="928" hidden="1" x14ac:dyDescent="0.35"/>
    <row r="929" hidden="1" x14ac:dyDescent="0.35"/>
    <row r="930" hidden="1" x14ac:dyDescent="0.35"/>
    <row r="931" hidden="1" x14ac:dyDescent="0.35"/>
    <row r="932" hidden="1" x14ac:dyDescent="0.35"/>
    <row r="933" hidden="1" x14ac:dyDescent="0.35"/>
    <row r="934" hidden="1" x14ac:dyDescent="0.35"/>
    <row r="935" hidden="1" x14ac:dyDescent="0.35"/>
    <row r="936" hidden="1" x14ac:dyDescent="0.35"/>
    <row r="937" hidden="1" x14ac:dyDescent="0.35"/>
    <row r="938" hidden="1" x14ac:dyDescent="0.35"/>
    <row r="939" hidden="1" x14ac:dyDescent="0.35"/>
    <row r="940" hidden="1" x14ac:dyDescent="0.35"/>
    <row r="941" hidden="1" x14ac:dyDescent="0.35"/>
    <row r="942" hidden="1" x14ac:dyDescent="0.35"/>
    <row r="943" hidden="1" x14ac:dyDescent="0.35"/>
    <row r="944" hidden="1" x14ac:dyDescent="0.35"/>
    <row r="945" hidden="1" x14ac:dyDescent="0.35"/>
    <row r="946" hidden="1" x14ac:dyDescent="0.35"/>
    <row r="947" hidden="1" x14ac:dyDescent="0.35"/>
    <row r="948" hidden="1" x14ac:dyDescent="0.35"/>
    <row r="949" hidden="1" x14ac:dyDescent="0.35"/>
    <row r="950" hidden="1" x14ac:dyDescent="0.35"/>
    <row r="951" hidden="1" x14ac:dyDescent="0.35"/>
    <row r="952" hidden="1" x14ac:dyDescent="0.35"/>
    <row r="953" hidden="1" x14ac:dyDescent="0.35"/>
    <row r="954" hidden="1" x14ac:dyDescent="0.35"/>
    <row r="955" hidden="1" x14ac:dyDescent="0.35"/>
    <row r="956" hidden="1" x14ac:dyDescent="0.35"/>
    <row r="957" hidden="1" x14ac:dyDescent="0.35"/>
    <row r="958" hidden="1" x14ac:dyDescent="0.35"/>
    <row r="959" hidden="1" x14ac:dyDescent="0.35"/>
    <row r="960" hidden="1" x14ac:dyDescent="0.35"/>
    <row r="961" hidden="1" x14ac:dyDescent="0.35"/>
    <row r="962" hidden="1" x14ac:dyDescent="0.35"/>
    <row r="963" hidden="1" x14ac:dyDescent="0.35"/>
    <row r="964" hidden="1" x14ac:dyDescent="0.35"/>
    <row r="965" hidden="1" x14ac:dyDescent="0.35"/>
    <row r="966" hidden="1" x14ac:dyDescent="0.35"/>
    <row r="967" hidden="1" x14ac:dyDescent="0.35"/>
    <row r="968" hidden="1" x14ac:dyDescent="0.35"/>
    <row r="969" hidden="1" x14ac:dyDescent="0.35"/>
    <row r="970" hidden="1" x14ac:dyDescent="0.35"/>
    <row r="971" hidden="1" x14ac:dyDescent="0.35"/>
    <row r="972" hidden="1" x14ac:dyDescent="0.35"/>
    <row r="973" hidden="1" x14ac:dyDescent="0.35"/>
    <row r="974" hidden="1" x14ac:dyDescent="0.35"/>
    <row r="975" hidden="1" x14ac:dyDescent="0.35"/>
    <row r="976" hidden="1" x14ac:dyDescent="0.35"/>
    <row r="977" spans="1:25" hidden="1" x14ac:dyDescent="0.35"/>
    <row r="978" spans="1:25" hidden="1" x14ac:dyDescent="0.35"/>
    <row r="979" spans="1:25" hidden="1" x14ac:dyDescent="0.35"/>
    <row r="980" spans="1:25" hidden="1" x14ac:dyDescent="0.35"/>
    <row r="981" spans="1:25" hidden="1" x14ac:dyDescent="0.35"/>
    <row r="982" spans="1:25" hidden="1" x14ac:dyDescent="0.35">
      <c r="A982" s="493" t="str">
        <f>+agrochemicals!A2</f>
        <v/>
      </c>
      <c r="B982" s="493" t="str">
        <f>+agrochemicals!B2</f>
        <v/>
      </c>
      <c r="C982" s="496" t="str">
        <f>+agrochemicals!C2</f>
        <v/>
      </c>
      <c r="D982" s="493">
        <f>+'403-ENTREGA_AGROQUIMICOS'!AH$6</f>
        <v>0</v>
      </c>
      <c r="E982" s="493">
        <f>+'403-ENTREGA_AGROQUIMICOS'!J24</f>
        <v>0</v>
      </c>
      <c r="F982" s="493">
        <f>+'403-ENTREGA_AGROQUIMICOS'!L24</f>
        <v>0</v>
      </c>
      <c r="I982" s="494" t="str">
        <f>+agrochemicals!C2</f>
        <v/>
      </c>
      <c r="J982" s="632">
        <f>+'403-ENTREGA_AGROQUIMICOS'!AH$7</f>
        <v>0</v>
      </c>
      <c r="K982" s="494">
        <f>+'403-ENTREGA_AGROQUIMICOS'!Z24</f>
        <v>0</v>
      </c>
      <c r="L982" s="494">
        <f>+'403-ENTREGA_AGROQUIMICOS'!AC24</f>
        <v>0</v>
      </c>
      <c r="M982" s="495">
        <f>+'403-ENTREGA_AGROQUIMICOS'!W24</f>
        <v>0</v>
      </c>
      <c r="N982" s="495">
        <f>+'403-ENTREGA_AGROQUIMICOS'!R24</f>
        <v>0</v>
      </c>
      <c r="Y982" s="494">
        <f>+'403-ENTREGA_AGROQUIMICOS'!AH$3</f>
        <v>0</v>
      </c>
    </row>
    <row r="983" spans="1:25" hidden="1" x14ac:dyDescent="0.35">
      <c r="A983" s="493">
        <f>+agrochemicals!A3</f>
        <v>0</v>
      </c>
      <c r="B983" s="493">
        <f>+agrochemicals!B3</f>
        <v>0</v>
      </c>
      <c r="C983" s="496" t="str">
        <f>+agrochemicals!C3</f>
        <v/>
      </c>
      <c r="D983" s="493">
        <f>+'403-ENTREGA_AGROQUIMICOS'!AH$6</f>
        <v>0</v>
      </c>
      <c r="E983" s="493">
        <f>+'403-ENTREGA_AGROQUIMICOS'!J25</f>
        <v>0</v>
      </c>
      <c r="F983" s="493">
        <f>+'403-ENTREGA_AGROQUIMICOS'!L25</f>
        <v>0</v>
      </c>
      <c r="I983" s="494" t="str">
        <f>+agrochemicals!C3</f>
        <v/>
      </c>
      <c r="J983" s="632">
        <f>+'403-ENTREGA_AGROQUIMICOS'!AH$7</f>
        <v>0</v>
      </c>
      <c r="K983" s="494">
        <f>+'403-ENTREGA_AGROQUIMICOS'!Z25</f>
        <v>0</v>
      </c>
      <c r="L983" s="494">
        <f>+'403-ENTREGA_AGROQUIMICOS'!AC25</f>
        <v>0</v>
      </c>
      <c r="M983" s="495">
        <f>+'403-ENTREGA_AGROQUIMICOS'!W25</f>
        <v>0</v>
      </c>
      <c r="N983" s="495">
        <f>+'403-ENTREGA_AGROQUIMICOS'!R25</f>
        <v>0</v>
      </c>
      <c r="Y983" s="494">
        <f>+'403-ENTREGA_AGROQUIMICOS'!AH$3</f>
        <v>0</v>
      </c>
    </row>
    <row r="984" spans="1:25" hidden="1" x14ac:dyDescent="0.35">
      <c r="A984" s="493">
        <f>+agrochemicals!A4</f>
        <v>0</v>
      </c>
      <c r="B984" s="493">
        <f>+agrochemicals!B4</f>
        <v>0</v>
      </c>
      <c r="C984" s="496">
        <f>+agrochemicals!C4</f>
        <v>0</v>
      </c>
      <c r="D984" s="493">
        <f>+'403-ENTREGA_AGROQUIMICOS'!AH$6</f>
        <v>0</v>
      </c>
      <c r="E984" s="493">
        <f>+'403-ENTREGA_AGROQUIMICOS'!J26</f>
        <v>0</v>
      </c>
      <c r="F984" s="493">
        <f>+'403-ENTREGA_AGROQUIMICOS'!L26</f>
        <v>0</v>
      </c>
      <c r="I984" s="494">
        <f>+agrochemicals!C4</f>
        <v>0</v>
      </c>
      <c r="J984" s="632">
        <f>+'403-ENTREGA_AGROQUIMICOS'!AH$7</f>
        <v>0</v>
      </c>
      <c r="K984" s="494">
        <f>+'403-ENTREGA_AGROQUIMICOS'!Z26</f>
        <v>0</v>
      </c>
      <c r="L984" s="494">
        <f>+'403-ENTREGA_AGROQUIMICOS'!AC26</f>
        <v>0</v>
      </c>
      <c r="M984" s="495">
        <f>+'403-ENTREGA_AGROQUIMICOS'!W26</f>
        <v>0</v>
      </c>
      <c r="N984" s="495">
        <f>+'403-ENTREGA_AGROQUIMICOS'!R26</f>
        <v>0</v>
      </c>
      <c r="Y984" s="494">
        <f>+'403-ENTREGA_AGROQUIMICOS'!AH$3</f>
        <v>0</v>
      </c>
    </row>
    <row r="985" spans="1:25" hidden="1" x14ac:dyDescent="0.35">
      <c r="A985" s="493">
        <f>+agrochemicals!A5</f>
        <v>0</v>
      </c>
      <c r="B985" s="493">
        <f>+agrochemicals!B5</f>
        <v>0</v>
      </c>
      <c r="C985" s="496" t="str">
        <f>+agrochemicals!C5</f>
        <v/>
      </c>
      <c r="D985" s="493">
        <f>+'403-ENTREGA_AGROQUIMICOS'!AH$6</f>
        <v>0</v>
      </c>
      <c r="E985" s="493">
        <f>+'403-ENTREGA_AGROQUIMICOS'!J27</f>
        <v>0</v>
      </c>
      <c r="F985" s="493">
        <f>+'403-ENTREGA_AGROQUIMICOS'!L27</f>
        <v>0</v>
      </c>
      <c r="I985" s="494" t="str">
        <f>+agrochemicals!C5</f>
        <v/>
      </c>
      <c r="J985" s="632">
        <f>+'403-ENTREGA_AGROQUIMICOS'!AH$7</f>
        <v>0</v>
      </c>
      <c r="K985" s="494">
        <f>+'403-ENTREGA_AGROQUIMICOS'!Z27</f>
        <v>0</v>
      </c>
      <c r="L985" s="494">
        <f>+'403-ENTREGA_AGROQUIMICOS'!AC27</f>
        <v>0</v>
      </c>
      <c r="M985" s="495">
        <f>+'403-ENTREGA_AGROQUIMICOS'!W27</f>
        <v>0</v>
      </c>
      <c r="N985" s="495">
        <f>+'403-ENTREGA_AGROQUIMICOS'!R27</f>
        <v>0</v>
      </c>
      <c r="Y985" s="494">
        <f>+'403-ENTREGA_AGROQUIMICOS'!AH$3</f>
        <v>0</v>
      </c>
    </row>
    <row r="986" spans="1:25" hidden="1" x14ac:dyDescent="0.35">
      <c r="A986" s="493">
        <f>+agrochemicals!A6</f>
        <v>0</v>
      </c>
      <c r="B986" s="493">
        <f>+agrochemicals!B6</f>
        <v>0</v>
      </c>
      <c r="C986" s="496" t="str">
        <f>+agrochemicals!C6</f>
        <v/>
      </c>
      <c r="D986" s="493">
        <f>+'403-ENTREGA_AGROQUIMICOS'!AH$6</f>
        <v>0</v>
      </c>
      <c r="E986" s="493">
        <f>+'403-ENTREGA_AGROQUIMICOS'!J28</f>
        <v>0</v>
      </c>
      <c r="F986" s="493">
        <f>+'403-ENTREGA_AGROQUIMICOS'!L28</f>
        <v>0</v>
      </c>
      <c r="I986" s="494" t="str">
        <f>+agrochemicals!C6</f>
        <v/>
      </c>
      <c r="J986" s="632">
        <f>+'403-ENTREGA_AGROQUIMICOS'!AH$7</f>
        <v>0</v>
      </c>
      <c r="K986" s="494">
        <f>+'403-ENTREGA_AGROQUIMICOS'!Z28</f>
        <v>0</v>
      </c>
      <c r="L986" s="494">
        <f>+'403-ENTREGA_AGROQUIMICOS'!AC28</f>
        <v>0</v>
      </c>
      <c r="M986" s="495">
        <f>+'403-ENTREGA_AGROQUIMICOS'!W28</f>
        <v>0</v>
      </c>
      <c r="N986" s="495">
        <f>+'403-ENTREGA_AGROQUIMICOS'!R28</f>
        <v>0</v>
      </c>
      <c r="Y986" s="494">
        <f>+'403-ENTREGA_AGROQUIMICOS'!AH$3</f>
        <v>0</v>
      </c>
    </row>
    <row r="987" spans="1:25" hidden="1" x14ac:dyDescent="0.35">
      <c r="A987" s="493">
        <f>+agrochemicals!A7</f>
        <v>0</v>
      </c>
      <c r="B987" s="493">
        <f>+agrochemicals!B7</f>
        <v>0</v>
      </c>
      <c r="C987" s="496" t="str">
        <f>+agrochemicals!C7</f>
        <v/>
      </c>
      <c r="D987" s="493">
        <f>+'403-ENTREGA_AGROQUIMICOS'!AH$6</f>
        <v>0</v>
      </c>
      <c r="E987" s="493">
        <f>+'403-ENTREGA_AGROQUIMICOS'!J29</f>
        <v>0</v>
      </c>
      <c r="F987" s="493">
        <f>+'403-ENTREGA_AGROQUIMICOS'!L29</f>
        <v>0</v>
      </c>
      <c r="I987" s="494" t="str">
        <f>+agrochemicals!C7</f>
        <v/>
      </c>
      <c r="J987" s="632">
        <f>+'403-ENTREGA_AGROQUIMICOS'!AH$7</f>
        <v>0</v>
      </c>
      <c r="K987" s="494">
        <f>+'403-ENTREGA_AGROQUIMICOS'!Z29</f>
        <v>0</v>
      </c>
      <c r="L987" s="494">
        <f>+'403-ENTREGA_AGROQUIMICOS'!AC29</f>
        <v>0</v>
      </c>
      <c r="M987" s="495">
        <f>+'403-ENTREGA_AGROQUIMICOS'!W29</f>
        <v>0</v>
      </c>
      <c r="N987" s="495">
        <f>+'403-ENTREGA_AGROQUIMICOS'!R29</f>
        <v>0</v>
      </c>
      <c r="Y987" s="494">
        <f>+'403-ENTREGA_AGROQUIMICOS'!AH$3</f>
        <v>0</v>
      </c>
    </row>
    <row r="988" spans="1:25" hidden="1" x14ac:dyDescent="0.35">
      <c r="A988" s="493">
        <f>+agrochemicals!A8</f>
        <v>0</v>
      </c>
      <c r="B988" s="493">
        <f>+agrochemicals!B8</f>
        <v>0</v>
      </c>
      <c r="C988" s="496" t="str">
        <f>+agrochemicals!C8</f>
        <v/>
      </c>
      <c r="D988" s="493">
        <f>+'403-ENTREGA_AGROQUIMICOS'!AH$6</f>
        <v>0</v>
      </c>
      <c r="E988" s="493">
        <f>+'403-ENTREGA_AGROQUIMICOS'!J30</f>
        <v>0</v>
      </c>
      <c r="F988" s="493">
        <f>+'403-ENTREGA_AGROQUIMICOS'!L30</f>
        <v>0</v>
      </c>
      <c r="I988" s="494" t="str">
        <f>+agrochemicals!C8</f>
        <v/>
      </c>
      <c r="J988" s="632">
        <f>+'403-ENTREGA_AGROQUIMICOS'!AH$7</f>
        <v>0</v>
      </c>
      <c r="K988" s="494">
        <f>+'403-ENTREGA_AGROQUIMICOS'!Z30</f>
        <v>0</v>
      </c>
      <c r="L988" s="494">
        <f>+'403-ENTREGA_AGROQUIMICOS'!AC30</f>
        <v>0</v>
      </c>
      <c r="M988" s="495">
        <f>+'403-ENTREGA_AGROQUIMICOS'!W30</f>
        <v>0</v>
      </c>
      <c r="N988" s="495">
        <f>+'403-ENTREGA_AGROQUIMICOS'!R30</f>
        <v>0</v>
      </c>
      <c r="Y988" s="494">
        <f>+'403-ENTREGA_AGROQUIMICOS'!AH$3</f>
        <v>0</v>
      </c>
    </row>
    <row r="989" spans="1:25" hidden="1" x14ac:dyDescent="0.35">
      <c r="A989" s="493">
        <f>+agrochemicals!A9</f>
        <v>0</v>
      </c>
      <c r="B989" s="493">
        <f>+agrochemicals!B9</f>
        <v>0</v>
      </c>
      <c r="C989" s="496" t="str">
        <f>+agrochemicals!C9</f>
        <v/>
      </c>
      <c r="D989" s="493">
        <f>+'403-ENTREGA_AGROQUIMICOS'!AH$6</f>
        <v>0</v>
      </c>
      <c r="E989" s="493">
        <f>+'403-ENTREGA_AGROQUIMICOS'!J31</f>
        <v>0</v>
      </c>
      <c r="F989" s="493">
        <f>+'403-ENTREGA_AGROQUIMICOS'!L31</f>
        <v>0</v>
      </c>
      <c r="I989" s="494" t="str">
        <f>+agrochemicals!C9</f>
        <v/>
      </c>
      <c r="J989" s="632">
        <f>+'403-ENTREGA_AGROQUIMICOS'!AH$7</f>
        <v>0</v>
      </c>
      <c r="K989" s="494">
        <f>+'403-ENTREGA_AGROQUIMICOS'!Z31</f>
        <v>0</v>
      </c>
      <c r="L989" s="494">
        <f>+'403-ENTREGA_AGROQUIMICOS'!AC31</f>
        <v>0</v>
      </c>
      <c r="M989" s="495">
        <f>+'403-ENTREGA_AGROQUIMICOS'!W31</f>
        <v>0</v>
      </c>
      <c r="N989" s="495">
        <f>+'403-ENTREGA_AGROQUIMICOS'!R31</f>
        <v>0</v>
      </c>
      <c r="Y989" s="494">
        <f>+'403-ENTREGA_AGROQUIMICOS'!AH$3</f>
        <v>0</v>
      </c>
    </row>
    <row r="990" spans="1:25" hidden="1" x14ac:dyDescent="0.35">
      <c r="A990" s="493">
        <f>+agrochemicals!A10</f>
        <v>0</v>
      </c>
      <c r="B990" s="493">
        <f>+agrochemicals!B10</f>
        <v>0</v>
      </c>
      <c r="C990" s="496" t="str">
        <f>+agrochemicals!C10</f>
        <v/>
      </c>
      <c r="D990" s="493">
        <f>+'403-ENTREGA_AGROQUIMICOS'!AH$6</f>
        <v>0</v>
      </c>
      <c r="E990" s="493">
        <f>+'403-ENTREGA_AGROQUIMICOS'!J32</f>
        <v>0</v>
      </c>
      <c r="F990" s="493">
        <f>+'403-ENTREGA_AGROQUIMICOS'!L32</f>
        <v>0</v>
      </c>
      <c r="I990" s="494" t="str">
        <f>+agrochemicals!C10</f>
        <v/>
      </c>
      <c r="J990" s="632">
        <f>+'403-ENTREGA_AGROQUIMICOS'!AH$7</f>
        <v>0</v>
      </c>
      <c r="K990" s="494">
        <f>+'403-ENTREGA_AGROQUIMICOS'!Z32</f>
        <v>0</v>
      </c>
      <c r="L990" s="494">
        <f>+'403-ENTREGA_AGROQUIMICOS'!AC32</f>
        <v>0</v>
      </c>
      <c r="M990" s="495">
        <f>+'403-ENTREGA_AGROQUIMICOS'!W32</f>
        <v>0</v>
      </c>
      <c r="N990" s="495">
        <f>+'403-ENTREGA_AGROQUIMICOS'!R32</f>
        <v>0</v>
      </c>
      <c r="Y990" s="494">
        <f>+'403-ENTREGA_AGROQUIMICOS'!AH$3</f>
        <v>0</v>
      </c>
    </row>
    <row r="991" spans="1:25" hidden="1" x14ac:dyDescent="0.35">
      <c r="A991" s="493">
        <f>+agrochemicals!A11</f>
        <v>0</v>
      </c>
      <c r="B991" s="493">
        <f>+agrochemicals!B11</f>
        <v>0</v>
      </c>
      <c r="C991" s="496" t="str">
        <f>+agrochemicals!C11</f>
        <v/>
      </c>
      <c r="D991" s="493">
        <f>+'403-ENTREGA_AGROQUIMICOS'!AH$6</f>
        <v>0</v>
      </c>
      <c r="E991" s="493">
        <f>+'403-ENTREGA_AGROQUIMICOS'!J33</f>
        <v>0</v>
      </c>
      <c r="F991" s="493">
        <f>+'403-ENTREGA_AGROQUIMICOS'!L33</f>
        <v>0</v>
      </c>
      <c r="I991" s="494" t="str">
        <f>+agrochemicals!C11</f>
        <v/>
      </c>
      <c r="J991" s="632">
        <f>+'403-ENTREGA_AGROQUIMICOS'!AH$7</f>
        <v>0</v>
      </c>
      <c r="K991" s="494">
        <f>+'403-ENTREGA_AGROQUIMICOS'!Z33</f>
        <v>0</v>
      </c>
      <c r="L991" s="494">
        <f>+'403-ENTREGA_AGROQUIMICOS'!AC33</f>
        <v>0</v>
      </c>
      <c r="M991" s="495">
        <f>+'403-ENTREGA_AGROQUIMICOS'!W33</f>
        <v>0</v>
      </c>
      <c r="N991" s="495">
        <f>+'403-ENTREGA_AGROQUIMICOS'!R33</f>
        <v>0</v>
      </c>
      <c r="Y991" s="494">
        <f>+'403-ENTREGA_AGROQUIMICOS'!AH$3</f>
        <v>0</v>
      </c>
    </row>
    <row r="992" spans="1:25" hidden="1" x14ac:dyDescent="0.35">
      <c r="A992" s="493">
        <f>+agrochemicals!A12</f>
        <v>0</v>
      </c>
      <c r="B992" s="493">
        <f>+agrochemicals!B12</f>
        <v>0</v>
      </c>
      <c r="C992" s="496" t="str">
        <f>+agrochemicals!C12</f>
        <v/>
      </c>
      <c r="D992" s="493">
        <f>+'403-ENTREGA_AGROQUIMICOS'!AH$6</f>
        <v>0</v>
      </c>
      <c r="E992" s="493">
        <f>+'403-ENTREGA_AGROQUIMICOS'!J34</f>
        <v>0</v>
      </c>
      <c r="F992" s="493">
        <f>+'403-ENTREGA_AGROQUIMICOS'!L34</f>
        <v>0</v>
      </c>
      <c r="I992" s="494" t="str">
        <f>+agrochemicals!C12</f>
        <v/>
      </c>
      <c r="J992" s="632">
        <f>+'403-ENTREGA_AGROQUIMICOS'!AH$7</f>
        <v>0</v>
      </c>
      <c r="K992" s="494">
        <f>+'403-ENTREGA_AGROQUIMICOS'!Z34</f>
        <v>0</v>
      </c>
      <c r="L992" s="494">
        <f>+'403-ENTREGA_AGROQUIMICOS'!AC34</f>
        <v>0</v>
      </c>
      <c r="M992" s="495">
        <f>+'403-ENTREGA_AGROQUIMICOS'!W34</f>
        <v>0</v>
      </c>
      <c r="N992" s="495">
        <f>+'403-ENTREGA_AGROQUIMICOS'!R34</f>
        <v>0</v>
      </c>
      <c r="Y992" s="494">
        <f>+'403-ENTREGA_AGROQUIMICOS'!AH$3</f>
        <v>0</v>
      </c>
    </row>
    <row r="993" spans="1:25" hidden="1" x14ac:dyDescent="0.35">
      <c r="A993" s="493">
        <f>+agrochemicals!A13</f>
        <v>0</v>
      </c>
      <c r="B993" s="493">
        <f>+agrochemicals!B13</f>
        <v>0</v>
      </c>
      <c r="C993" s="496" t="str">
        <f>+agrochemicals!C13</f>
        <v/>
      </c>
      <c r="D993" s="493">
        <f>+'403-ENTREGA_AGROQUIMICOS'!AH$6</f>
        <v>0</v>
      </c>
      <c r="E993" s="493">
        <f>+'403-ENTREGA_AGROQUIMICOS'!J35</f>
        <v>0</v>
      </c>
      <c r="F993" s="493">
        <f>+'403-ENTREGA_AGROQUIMICOS'!L35</f>
        <v>0</v>
      </c>
      <c r="I993" s="494" t="str">
        <f>+agrochemicals!C13</f>
        <v/>
      </c>
      <c r="J993" s="632">
        <f>+'403-ENTREGA_AGROQUIMICOS'!AH$7</f>
        <v>0</v>
      </c>
      <c r="K993" s="494">
        <f>+'403-ENTREGA_AGROQUIMICOS'!Z35</f>
        <v>0</v>
      </c>
      <c r="L993" s="494">
        <f>+'403-ENTREGA_AGROQUIMICOS'!AC35</f>
        <v>0</v>
      </c>
      <c r="M993" s="495">
        <f>+'403-ENTREGA_AGROQUIMICOS'!W35</f>
        <v>0</v>
      </c>
      <c r="N993" s="495">
        <f>+'403-ENTREGA_AGROQUIMICOS'!R35</f>
        <v>0</v>
      </c>
      <c r="Y993" s="494">
        <f>+'403-ENTREGA_AGROQUIMICOS'!AH$3</f>
        <v>0</v>
      </c>
    </row>
    <row r="994" spans="1:25" hidden="1" x14ac:dyDescent="0.35">
      <c r="A994" s="493">
        <f>+agrochemicals!A14</f>
        <v>0</v>
      </c>
      <c r="B994" s="493">
        <f>+agrochemicals!B14</f>
        <v>0</v>
      </c>
      <c r="C994" s="496" t="str">
        <f>+agrochemicals!C14</f>
        <v/>
      </c>
      <c r="D994" s="493">
        <f>+'403-ENTREGA_AGROQUIMICOS'!AH$6</f>
        <v>0</v>
      </c>
      <c r="E994" s="493">
        <f>+'403-ENTREGA_AGROQUIMICOS'!J36</f>
        <v>0</v>
      </c>
      <c r="F994" s="493">
        <f>+'403-ENTREGA_AGROQUIMICOS'!L36</f>
        <v>0</v>
      </c>
      <c r="I994" s="494" t="str">
        <f>+agrochemicals!C14</f>
        <v/>
      </c>
      <c r="J994" s="632">
        <f>+'403-ENTREGA_AGROQUIMICOS'!AH$7</f>
        <v>0</v>
      </c>
      <c r="K994" s="494">
        <f>+'403-ENTREGA_AGROQUIMICOS'!Z36</f>
        <v>0</v>
      </c>
      <c r="L994" s="494">
        <f>+'403-ENTREGA_AGROQUIMICOS'!AC36</f>
        <v>0</v>
      </c>
      <c r="M994" s="495">
        <f>+'403-ENTREGA_AGROQUIMICOS'!W36</f>
        <v>0</v>
      </c>
      <c r="N994" s="495">
        <f>+'403-ENTREGA_AGROQUIMICOS'!R36</f>
        <v>0</v>
      </c>
      <c r="Y994" s="494">
        <f>+'403-ENTREGA_AGROQUIMICOS'!AH$3</f>
        <v>0</v>
      </c>
    </row>
    <row r="995" spans="1:25" hidden="1" x14ac:dyDescent="0.35">
      <c r="A995" s="493">
        <f>+agrochemicals!A15</f>
        <v>0</v>
      </c>
      <c r="B995" s="493">
        <f>+agrochemicals!B15</f>
        <v>0</v>
      </c>
      <c r="C995" s="496" t="str">
        <f>+agrochemicals!C15</f>
        <v/>
      </c>
      <c r="D995" s="493">
        <f>+'403-ENTREGA_AGROQUIMICOS'!AH$6</f>
        <v>0</v>
      </c>
      <c r="E995" s="493">
        <f>+'403-ENTREGA_AGROQUIMICOS'!J37</f>
        <v>0</v>
      </c>
      <c r="F995" s="493">
        <f>+'403-ENTREGA_AGROQUIMICOS'!L37</f>
        <v>0</v>
      </c>
      <c r="I995" s="494" t="str">
        <f>+agrochemicals!C15</f>
        <v/>
      </c>
      <c r="J995" s="632">
        <f>+'403-ENTREGA_AGROQUIMICOS'!AH$7</f>
        <v>0</v>
      </c>
      <c r="K995" s="494">
        <f>+'403-ENTREGA_AGROQUIMICOS'!Z37</f>
        <v>0</v>
      </c>
      <c r="L995" s="494">
        <f>+'403-ENTREGA_AGROQUIMICOS'!AC37</f>
        <v>0</v>
      </c>
      <c r="M995" s="495">
        <f>+'403-ENTREGA_AGROQUIMICOS'!W37</f>
        <v>0</v>
      </c>
      <c r="N995" s="495">
        <f>+'403-ENTREGA_AGROQUIMICOS'!R37</f>
        <v>0</v>
      </c>
      <c r="Y995" s="494">
        <f>+'403-ENTREGA_AGROQUIMICOS'!AH$3</f>
        <v>0</v>
      </c>
    </row>
    <row r="996" spans="1:25" hidden="1" x14ac:dyDescent="0.35">
      <c r="A996" s="493">
        <f>+agrochemicals!A16</f>
        <v>0</v>
      </c>
      <c r="B996" s="493">
        <f>+agrochemicals!B16</f>
        <v>0</v>
      </c>
      <c r="C996" s="496" t="str">
        <f>+agrochemicals!C16</f>
        <v/>
      </c>
      <c r="D996" s="493">
        <f>+'403-ENTREGA_AGROQUIMICOS'!AH$6</f>
        <v>0</v>
      </c>
      <c r="E996" s="493">
        <f>+'403-ENTREGA_AGROQUIMICOS'!J38</f>
        <v>0</v>
      </c>
      <c r="F996" s="493">
        <f>+'403-ENTREGA_AGROQUIMICOS'!L38</f>
        <v>0</v>
      </c>
      <c r="I996" s="494" t="str">
        <f>+agrochemicals!C16</f>
        <v/>
      </c>
      <c r="J996" s="632">
        <f>+'403-ENTREGA_AGROQUIMICOS'!AH$7</f>
        <v>0</v>
      </c>
      <c r="K996" s="494">
        <f>+'403-ENTREGA_AGROQUIMICOS'!Z38</f>
        <v>0</v>
      </c>
      <c r="L996" s="494">
        <f>+'403-ENTREGA_AGROQUIMICOS'!AC38</f>
        <v>0</v>
      </c>
      <c r="M996" s="495">
        <f>+'403-ENTREGA_AGROQUIMICOS'!W38</f>
        <v>0</v>
      </c>
      <c r="N996" s="495">
        <f>+'403-ENTREGA_AGROQUIMICOS'!R38</f>
        <v>0</v>
      </c>
      <c r="Y996" s="494">
        <f>+'403-ENTREGA_AGROQUIMICOS'!AH$3</f>
        <v>0</v>
      </c>
    </row>
    <row r="997" spans="1:25" hidden="1" x14ac:dyDescent="0.35">
      <c r="A997" s="493">
        <f>+agrochemicals!A17</f>
        <v>0</v>
      </c>
      <c r="B997" s="493">
        <f>+agrochemicals!B17</f>
        <v>0</v>
      </c>
      <c r="C997" s="496" t="str">
        <f>+agrochemicals!C17</f>
        <v/>
      </c>
      <c r="D997" s="493">
        <f>+'403-ENTREGA_AGROQUIMICOS'!AH$6</f>
        <v>0</v>
      </c>
      <c r="E997" s="493">
        <f>+'403-ENTREGA_AGROQUIMICOS'!J39</f>
        <v>0</v>
      </c>
      <c r="F997" s="493">
        <f>+'403-ENTREGA_AGROQUIMICOS'!L39</f>
        <v>0</v>
      </c>
      <c r="I997" s="494" t="str">
        <f>+agrochemicals!C17</f>
        <v/>
      </c>
      <c r="J997" s="632">
        <f>+'403-ENTREGA_AGROQUIMICOS'!AH$7</f>
        <v>0</v>
      </c>
      <c r="K997" s="494">
        <f>+'403-ENTREGA_AGROQUIMICOS'!Z39</f>
        <v>0</v>
      </c>
      <c r="L997" s="494">
        <f>+'403-ENTREGA_AGROQUIMICOS'!AC39</f>
        <v>0</v>
      </c>
      <c r="M997" s="495">
        <f>+'403-ENTREGA_AGROQUIMICOS'!W39</f>
        <v>0</v>
      </c>
      <c r="N997" s="495">
        <f>+'403-ENTREGA_AGROQUIMICOS'!R39</f>
        <v>0</v>
      </c>
      <c r="Y997" s="494">
        <f>+'403-ENTREGA_AGROQUIMICOS'!AH$3</f>
        <v>0</v>
      </c>
    </row>
    <row r="998" spans="1:25" hidden="1" x14ac:dyDescent="0.35">
      <c r="A998" s="493">
        <f>+agrochemicals!A18</f>
        <v>0</v>
      </c>
      <c r="B998" s="493">
        <f>+agrochemicals!B18</f>
        <v>0</v>
      </c>
      <c r="C998" s="496" t="str">
        <f>+agrochemicals!C18</f>
        <v/>
      </c>
      <c r="D998" s="493">
        <f>+'403-ENTREGA_AGROQUIMICOS'!AH$6</f>
        <v>0</v>
      </c>
      <c r="E998" s="493">
        <f>+'403-ENTREGA_AGROQUIMICOS'!J40</f>
        <v>0</v>
      </c>
      <c r="F998" s="493">
        <f>+'403-ENTREGA_AGROQUIMICOS'!L40</f>
        <v>0</v>
      </c>
      <c r="I998" s="494" t="str">
        <f>+agrochemicals!C18</f>
        <v/>
      </c>
      <c r="J998" s="632">
        <f>+'403-ENTREGA_AGROQUIMICOS'!AH$7</f>
        <v>0</v>
      </c>
      <c r="K998" s="494">
        <f>+'403-ENTREGA_AGROQUIMICOS'!Z40</f>
        <v>0</v>
      </c>
      <c r="L998" s="494">
        <f>+'403-ENTREGA_AGROQUIMICOS'!AC40</f>
        <v>0</v>
      </c>
      <c r="M998" s="495">
        <f>+'403-ENTREGA_AGROQUIMICOS'!W40</f>
        <v>0</v>
      </c>
      <c r="N998" s="495">
        <f>+'403-ENTREGA_AGROQUIMICOS'!R40</f>
        <v>0</v>
      </c>
      <c r="Y998" s="494">
        <f>+'403-ENTREGA_AGROQUIMICOS'!AH$3</f>
        <v>0</v>
      </c>
    </row>
    <row r="999" spans="1:25" hidden="1" x14ac:dyDescent="0.35">
      <c r="A999" s="493">
        <f>+agrochemicals!A19</f>
        <v>0</v>
      </c>
      <c r="B999" s="493">
        <f>+agrochemicals!B19</f>
        <v>0</v>
      </c>
      <c r="C999" s="496" t="str">
        <f>+agrochemicals!C19</f>
        <v/>
      </c>
      <c r="D999" s="493">
        <f>+'403-ENTREGA_AGROQUIMICOS'!AH$6</f>
        <v>0</v>
      </c>
      <c r="E999" s="493">
        <f>+'403-ENTREGA_AGROQUIMICOS'!J41</f>
        <v>0</v>
      </c>
      <c r="F999" s="493">
        <f>+'403-ENTREGA_AGROQUIMICOS'!L41</f>
        <v>0</v>
      </c>
      <c r="I999" s="494" t="str">
        <f>+agrochemicals!C19</f>
        <v/>
      </c>
      <c r="J999" s="632">
        <f>+'403-ENTREGA_AGROQUIMICOS'!AH$7</f>
        <v>0</v>
      </c>
      <c r="K999" s="494">
        <f>+'403-ENTREGA_AGROQUIMICOS'!Z41</f>
        <v>0</v>
      </c>
      <c r="L999" s="494">
        <f>+'403-ENTREGA_AGROQUIMICOS'!AC41</f>
        <v>0</v>
      </c>
      <c r="M999" s="495">
        <f>+'403-ENTREGA_AGROQUIMICOS'!W41</f>
        <v>0</v>
      </c>
      <c r="N999" s="495">
        <f>+'403-ENTREGA_AGROQUIMICOS'!R41</f>
        <v>0</v>
      </c>
      <c r="Y999" s="494">
        <f>+'403-ENTREGA_AGROQUIMICOS'!AH$3</f>
        <v>0</v>
      </c>
    </row>
    <row r="1000" spans="1:25" hidden="1" x14ac:dyDescent="0.35">
      <c r="A1000" s="493">
        <f>+agrochemicals!A20</f>
        <v>0</v>
      </c>
      <c r="B1000" s="493">
        <f>+agrochemicals!B20</f>
        <v>0</v>
      </c>
      <c r="C1000" s="496" t="str">
        <f>+agrochemicals!C20</f>
        <v/>
      </c>
      <c r="D1000" s="493">
        <f>+'403-ENTREGA_AGROQUIMICOS'!AH$6</f>
        <v>0</v>
      </c>
      <c r="E1000" s="493">
        <f>+'403-ENTREGA_AGROQUIMICOS'!J42</f>
        <v>0</v>
      </c>
      <c r="F1000" s="493">
        <f>+'403-ENTREGA_AGROQUIMICOS'!L42</f>
        <v>0</v>
      </c>
      <c r="I1000" s="494" t="str">
        <f>+agrochemicals!C20</f>
        <v/>
      </c>
      <c r="J1000" s="632">
        <f>+'403-ENTREGA_AGROQUIMICOS'!AH$7</f>
        <v>0</v>
      </c>
      <c r="K1000" s="494">
        <f>+'403-ENTREGA_AGROQUIMICOS'!Z42</f>
        <v>0</v>
      </c>
      <c r="L1000" s="494">
        <f>+'403-ENTREGA_AGROQUIMICOS'!AC42</f>
        <v>0</v>
      </c>
      <c r="M1000" s="495">
        <f>+'403-ENTREGA_AGROQUIMICOS'!W42</f>
        <v>0</v>
      </c>
      <c r="N1000" s="495">
        <f>+'403-ENTREGA_AGROQUIMICOS'!R42</f>
        <v>0</v>
      </c>
      <c r="Y1000" s="494">
        <f>+'403-ENTREGA_AGROQUIMICOS'!AH$3</f>
        <v>0</v>
      </c>
    </row>
    <row r="1001" spans="1:25" hidden="1" x14ac:dyDescent="0.35">
      <c r="A1001" s="493">
        <f>+agrochemicals!A21</f>
        <v>0</v>
      </c>
      <c r="B1001" s="493">
        <f>+agrochemicals!B21</f>
        <v>0</v>
      </c>
      <c r="C1001" s="496" t="str">
        <f>+agrochemicals!C21</f>
        <v/>
      </c>
      <c r="D1001" s="493">
        <f>+'403-ENTREGA_AGROQUIMICOS'!AH$6</f>
        <v>0</v>
      </c>
      <c r="E1001" s="493">
        <f>+'403-ENTREGA_AGROQUIMICOS'!J43</f>
        <v>0</v>
      </c>
      <c r="F1001" s="493">
        <f>+'403-ENTREGA_AGROQUIMICOS'!L43</f>
        <v>0</v>
      </c>
      <c r="I1001" s="494" t="str">
        <f>+agrochemicals!C21</f>
        <v/>
      </c>
      <c r="J1001" s="632">
        <f>+'403-ENTREGA_AGROQUIMICOS'!AH$7</f>
        <v>0</v>
      </c>
      <c r="K1001" s="494">
        <f>+'403-ENTREGA_AGROQUIMICOS'!Z43</f>
        <v>0</v>
      </c>
      <c r="L1001" s="494">
        <f>+'403-ENTREGA_AGROQUIMICOS'!AC43</f>
        <v>0</v>
      </c>
      <c r="M1001" s="495">
        <f>+'403-ENTREGA_AGROQUIMICOS'!W43</f>
        <v>0</v>
      </c>
      <c r="N1001" s="495">
        <f>+'403-ENTREGA_AGROQUIMICOS'!R43</f>
        <v>0</v>
      </c>
      <c r="Y1001" s="494">
        <f>+'403-ENTREGA_AGROQUIMICOS'!AH$3</f>
        <v>0</v>
      </c>
    </row>
    <row r="1002" spans="1:25" hidden="1" x14ac:dyDescent="0.35">
      <c r="A1002" s="493">
        <f>+agrochemicals!A22</f>
        <v>0</v>
      </c>
      <c r="B1002" s="493">
        <f>+agrochemicals!B22</f>
        <v>0</v>
      </c>
      <c r="C1002" s="496" t="str">
        <f>+agrochemicals!C22</f>
        <v/>
      </c>
      <c r="D1002" s="493">
        <f>+'403-ENTREGA_AGROQUIMICOS'!AH$6</f>
        <v>0</v>
      </c>
      <c r="E1002" s="493">
        <f>+'403-ENTREGA_AGROQUIMICOS'!J44</f>
        <v>0</v>
      </c>
      <c r="F1002" s="493">
        <f>+'403-ENTREGA_AGROQUIMICOS'!L44</f>
        <v>0</v>
      </c>
      <c r="I1002" s="494" t="str">
        <f>+agrochemicals!C22</f>
        <v/>
      </c>
      <c r="J1002" s="632">
        <f>+'403-ENTREGA_AGROQUIMICOS'!AH$7</f>
        <v>0</v>
      </c>
      <c r="K1002" s="494">
        <f>+'403-ENTREGA_AGROQUIMICOS'!Z44</f>
        <v>0</v>
      </c>
      <c r="L1002" s="494">
        <f>+'403-ENTREGA_AGROQUIMICOS'!AC44</f>
        <v>0</v>
      </c>
      <c r="M1002" s="495">
        <f>+'403-ENTREGA_AGROQUIMICOS'!W44</f>
        <v>0</v>
      </c>
      <c r="N1002" s="495">
        <f>+'403-ENTREGA_AGROQUIMICOS'!R44</f>
        <v>0</v>
      </c>
      <c r="Y1002" s="494">
        <f>+'403-ENTREGA_AGROQUIMICOS'!AH$3</f>
        <v>0</v>
      </c>
    </row>
    <row r="1003" spans="1:25" hidden="1" x14ac:dyDescent="0.35">
      <c r="A1003" s="493">
        <f>+agrochemicals!A23</f>
        <v>0</v>
      </c>
      <c r="B1003" s="493">
        <f>+agrochemicals!B23</f>
        <v>0</v>
      </c>
      <c r="C1003" s="496" t="str">
        <f>+agrochemicals!C23</f>
        <v/>
      </c>
      <c r="D1003" s="493">
        <f>+'403-ENTREGA_AGROQUIMICOS'!AH$6</f>
        <v>0</v>
      </c>
      <c r="E1003" s="493">
        <f>+'403-ENTREGA_AGROQUIMICOS'!J45</f>
        <v>0</v>
      </c>
      <c r="F1003" s="493">
        <f>+'403-ENTREGA_AGROQUIMICOS'!L45</f>
        <v>0</v>
      </c>
      <c r="I1003" s="494" t="str">
        <f>+agrochemicals!C23</f>
        <v/>
      </c>
      <c r="J1003" s="632">
        <f>+'403-ENTREGA_AGROQUIMICOS'!AH$7</f>
        <v>0</v>
      </c>
      <c r="K1003" s="494">
        <f>+'403-ENTREGA_AGROQUIMICOS'!Z45</f>
        <v>0</v>
      </c>
      <c r="L1003" s="494">
        <f>+'403-ENTREGA_AGROQUIMICOS'!AC45</f>
        <v>0</v>
      </c>
      <c r="M1003" s="495">
        <f>+'403-ENTREGA_AGROQUIMICOS'!W45</f>
        <v>0</v>
      </c>
      <c r="N1003" s="495">
        <f>+'403-ENTREGA_AGROQUIMICOS'!R45</f>
        <v>0</v>
      </c>
      <c r="Y1003" s="494">
        <f>+'403-ENTREGA_AGROQUIMICOS'!AH$3</f>
        <v>0</v>
      </c>
    </row>
    <row r="1004" spans="1:25" hidden="1" x14ac:dyDescent="0.35">
      <c r="A1004" s="493">
        <f>+agrochemicals!A24</f>
        <v>0</v>
      </c>
      <c r="B1004" s="493">
        <f>+agrochemicals!B24</f>
        <v>0</v>
      </c>
      <c r="C1004" s="496" t="str">
        <f>+agrochemicals!C24</f>
        <v/>
      </c>
      <c r="D1004" s="493">
        <f>+'403-ENTREGA_AGROQUIMICOS'!AH$6</f>
        <v>0</v>
      </c>
      <c r="E1004" s="493">
        <f>+'403-ENTREGA_AGROQUIMICOS'!J46</f>
        <v>0</v>
      </c>
      <c r="F1004" s="493">
        <f>+'403-ENTREGA_AGROQUIMICOS'!L46</f>
        <v>0</v>
      </c>
      <c r="I1004" s="494" t="str">
        <f>+agrochemicals!C24</f>
        <v/>
      </c>
      <c r="J1004" s="632">
        <f>+'403-ENTREGA_AGROQUIMICOS'!AH$7</f>
        <v>0</v>
      </c>
      <c r="K1004" s="494">
        <f>+'403-ENTREGA_AGROQUIMICOS'!Z46</f>
        <v>0</v>
      </c>
      <c r="L1004" s="494">
        <f>+'403-ENTREGA_AGROQUIMICOS'!AC46</f>
        <v>0</v>
      </c>
      <c r="M1004" s="495">
        <f>+'403-ENTREGA_AGROQUIMICOS'!W46</f>
        <v>0</v>
      </c>
      <c r="N1004" s="495">
        <f>+'403-ENTREGA_AGROQUIMICOS'!R46</f>
        <v>0</v>
      </c>
      <c r="Y1004" s="494">
        <f>+'403-ENTREGA_AGROQUIMICOS'!AH$3</f>
        <v>0</v>
      </c>
    </row>
    <row r="1005" spans="1:25" hidden="1" x14ac:dyDescent="0.35">
      <c r="A1005" s="493">
        <f>+agrochemicals!A25</f>
        <v>0</v>
      </c>
      <c r="B1005" s="493">
        <f>+agrochemicals!B25</f>
        <v>0</v>
      </c>
      <c r="C1005" s="496" t="str">
        <f>+agrochemicals!C25</f>
        <v/>
      </c>
      <c r="D1005" s="493">
        <f>+'403-ENTREGA_AGROQUIMICOS'!AH$6</f>
        <v>0</v>
      </c>
      <c r="E1005" s="493">
        <f>+'403-ENTREGA_AGROQUIMICOS'!J47</f>
        <v>0</v>
      </c>
      <c r="F1005" s="493">
        <f>+'403-ENTREGA_AGROQUIMICOS'!L47</f>
        <v>0</v>
      </c>
      <c r="I1005" s="494" t="str">
        <f>+agrochemicals!C25</f>
        <v/>
      </c>
      <c r="J1005" s="632">
        <f>+'403-ENTREGA_AGROQUIMICOS'!AH$7</f>
        <v>0</v>
      </c>
      <c r="K1005" s="494">
        <f>+'403-ENTREGA_AGROQUIMICOS'!Z47</f>
        <v>0</v>
      </c>
      <c r="L1005" s="494">
        <f>+'403-ENTREGA_AGROQUIMICOS'!AC47</f>
        <v>0</v>
      </c>
      <c r="M1005" s="495">
        <f>+'403-ENTREGA_AGROQUIMICOS'!W47</f>
        <v>0</v>
      </c>
      <c r="N1005" s="495">
        <f>+'403-ENTREGA_AGROQUIMICOS'!R47</f>
        <v>0</v>
      </c>
      <c r="Y1005" s="494">
        <f>+'403-ENTREGA_AGROQUIMICOS'!AH$3</f>
        <v>0</v>
      </c>
    </row>
    <row r="1006" spans="1:25" hidden="1" x14ac:dyDescent="0.35">
      <c r="A1006" s="493">
        <f>+agrochemicals!A26</f>
        <v>0</v>
      </c>
      <c r="B1006" s="493">
        <f>+agrochemicals!B26</f>
        <v>0</v>
      </c>
      <c r="C1006" s="496" t="str">
        <f>+agrochemicals!C26</f>
        <v/>
      </c>
      <c r="D1006" s="493">
        <f>+'403-ENTREGA_AGROQUIMICOS'!AH$6</f>
        <v>0</v>
      </c>
      <c r="E1006" s="493">
        <f>+'403-ENTREGA_AGROQUIMICOS'!J48</f>
        <v>0</v>
      </c>
      <c r="F1006" s="493">
        <f>+'403-ENTREGA_AGROQUIMICOS'!L48</f>
        <v>0</v>
      </c>
      <c r="I1006" s="494" t="str">
        <f>+agrochemicals!C26</f>
        <v/>
      </c>
      <c r="J1006" s="632">
        <f>+'403-ENTREGA_AGROQUIMICOS'!AH$7</f>
        <v>0</v>
      </c>
      <c r="K1006" s="494">
        <f>+'403-ENTREGA_AGROQUIMICOS'!Z48</f>
        <v>0</v>
      </c>
      <c r="L1006" s="494">
        <f>+'403-ENTREGA_AGROQUIMICOS'!AC48</f>
        <v>0</v>
      </c>
      <c r="M1006" s="495">
        <f>+'403-ENTREGA_AGROQUIMICOS'!W48</f>
        <v>0</v>
      </c>
      <c r="N1006" s="495">
        <f>+'403-ENTREGA_AGROQUIMICOS'!R48</f>
        <v>0</v>
      </c>
      <c r="Y1006" s="494">
        <f>+'403-ENTREGA_AGROQUIMICOS'!AH$3</f>
        <v>0</v>
      </c>
    </row>
    <row r="1007" spans="1:25" hidden="1" x14ac:dyDescent="0.35">
      <c r="A1007" s="493">
        <f>+agrochemicals!A27</f>
        <v>0</v>
      </c>
      <c r="B1007" s="493">
        <f>+agrochemicals!B27</f>
        <v>0</v>
      </c>
      <c r="C1007" s="496" t="str">
        <f>+agrochemicals!C27</f>
        <v/>
      </c>
      <c r="D1007" s="493">
        <f>+'403-ENTREGA_AGROQUIMICOS'!AH$6</f>
        <v>0</v>
      </c>
      <c r="E1007" s="493">
        <f>+'403-ENTREGA_AGROQUIMICOS'!J49</f>
        <v>0</v>
      </c>
      <c r="F1007" s="493">
        <f>+'403-ENTREGA_AGROQUIMICOS'!L49</f>
        <v>0</v>
      </c>
      <c r="I1007" s="494" t="str">
        <f>+agrochemicals!C27</f>
        <v/>
      </c>
      <c r="J1007" s="632">
        <f>+'403-ENTREGA_AGROQUIMICOS'!AH$7</f>
        <v>0</v>
      </c>
      <c r="K1007" s="494">
        <f>+'403-ENTREGA_AGROQUIMICOS'!Z49</f>
        <v>0</v>
      </c>
      <c r="L1007" s="494">
        <f>+'403-ENTREGA_AGROQUIMICOS'!AC49</f>
        <v>0</v>
      </c>
      <c r="M1007" s="495">
        <f>+'403-ENTREGA_AGROQUIMICOS'!W49</f>
        <v>0</v>
      </c>
      <c r="N1007" s="495">
        <f>+'403-ENTREGA_AGROQUIMICOS'!R49</f>
        <v>0</v>
      </c>
      <c r="Y1007" s="494">
        <f>+'403-ENTREGA_AGROQUIMICOS'!AH$3</f>
        <v>0</v>
      </c>
    </row>
    <row r="1008" spans="1:25" hidden="1" x14ac:dyDescent="0.35">
      <c r="A1008" s="493">
        <f>+agrochemicals!A28</f>
        <v>0</v>
      </c>
      <c r="B1008" s="493">
        <f>+agrochemicals!B28</f>
        <v>0</v>
      </c>
      <c r="C1008" s="496" t="str">
        <f>+agrochemicals!C28</f>
        <v/>
      </c>
      <c r="D1008" s="493">
        <f>+'403-ENTREGA_AGROQUIMICOS'!AH$6</f>
        <v>0</v>
      </c>
      <c r="E1008" s="493">
        <f>+'403-ENTREGA_AGROQUIMICOS'!J50</f>
        <v>0</v>
      </c>
      <c r="F1008" s="493">
        <f>+'403-ENTREGA_AGROQUIMICOS'!L50</f>
        <v>0</v>
      </c>
      <c r="I1008" s="494" t="str">
        <f>+agrochemicals!C28</f>
        <v/>
      </c>
      <c r="J1008" s="632">
        <f>+'403-ENTREGA_AGROQUIMICOS'!AH$7</f>
        <v>0</v>
      </c>
      <c r="K1008" s="494">
        <f>+'403-ENTREGA_AGROQUIMICOS'!Z50</f>
        <v>0</v>
      </c>
      <c r="L1008" s="494">
        <f>+'403-ENTREGA_AGROQUIMICOS'!AC50</f>
        <v>0</v>
      </c>
      <c r="M1008" s="495">
        <f>+'403-ENTREGA_AGROQUIMICOS'!W50</f>
        <v>0</v>
      </c>
      <c r="N1008" s="495">
        <f>+'403-ENTREGA_AGROQUIMICOS'!R50</f>
        <v>0</v>
      </c>
      <c r="Y1008" s="494">
        <f>+'403-ENTREGA_AGROQUIMICOS'!AH$3</f>
        <v>0</v>
      </c>
    </row>
    <row r="1009" spans="1:25" hidden="1" x14ac:dyDescent="0.35">
      <c r="A1009" s="493">
        <f>+agrochemicals!A29</f>
        <v>0</v>
      </c>
      <c r="B1009" s="493">
        <f>+agrochemicals!B29</f>
        <v>0</v>
      </c>
      <c r="C1009" s="496" t="str">
        <f>+agrochemicals!C29</f>
        <v/>
      </c>
      <c r="D1009" s="493">
        <f>+'403-ENTREGA_AGROQUIMICOS'!AH$6</f>
        <v>0</v>
      </c>
      <c r="E1009" s="493">
        <f>+'403-ENTREGA_AGROQUIMICOS'!J51</f>
        <v>0</v>
      </c>
      <c r="F1009" s="493">
        <f>+'403-ENTREGA_AGROQUIMICOS'!L51</f>
        <v>0</v>
      </c>
      <c r="I1009" s="494" t="str">
        <f>+agrochemicals!C29</f>
        <v/>
      </c>
      <c r="J1009" s="632">
        <f>+'403-ENTREGA_AGROQUIMICOS'!AH$7</f>
        <v>0</v>
      </c>
      <c r="K1009" s="494">
        <f>+'403-ENTREGA_AGROQUIMICOS'!Z51</f>
        <v>0</v>
      </c>
      <c r="L1009" s="494">
        <f>+'403-ENTREGA_AGROQUIMICOS'!AC51</f>
        <v>0</v>
      </c>
      <c r="M1009" s="495">
        <f>+'403-ENTREGA_AGROQUIMICOS'!W51</f>
        <v>0</v>
      </c>
      <c r="N1009" s="495">
        <f>+'403-ENTREGA_AGROQUIMICOS'!R51</f>
        <v>0</v>
      </c>
      <c r="Y1009" s="494">
        <f>+'403-ENTREGA_AGROQUIMICOS'!AH$3</f>
        <v>0</v>
      </c>
    </row>
    <row r="1010" spans="1:25" hidden="1" x14ac:dyDescent="0.35">
      <c r="A1010" s="493">
        <f>+agrochemicals!A30</f>
        <v>0</v>
      </c>
      <c r="B1010" s="493">
        <f>+agrochemicals!B30</f>
        <v>0</v>
      </c>
      <c r="C1010" s="496" t="str">
        <f>+agrochemicals!C30</f>
        <v/>
      </c>
      <c r="D1010" s="493">
        <f>+'403-ENTREGA_AGROQUIMICOS'!AH$6</f>
        <v>0</v>
      </c>
      <c r="E1010" s="493">
        <f>+'403-ENTREGA_AGROQUIMICOS'!J52</f>
        <v>0</v>
      </c>
      <c r="F1010" s="493">
        <f>+'403-ENTREGA_AGROQUIMICOS'!L52</f>
        <v>0</v>
      </c>
      <c r="I1010" s="494" t="str">
        <f>+agrochemicals!C30</f>
        <v/>
      </c>
      <c r="J1010" s="632">
        <f>+'403-ENTREGA_AGROQUIMICOS'!AH$7</f>
        <v>0</v>
      </c>
      <c r="K1010" s="494">
        <f>+'403-ENTREGA_AGROQUIMICOS'!Z52</f>
        <v>0</v>
      </c>
      <c r="L1010" s="494">
        <f>+'403-ENTREGA_AGROQUIMICOS'!AC52</f>
        <v>0</v>
      </c>
      <c r="M1010" s="495">
        <f>+'403-ENTREGA_AGROQUIMICOS'!W52</f>
        <v>0</v>
      </c>
      <c r="N1010" s="495">
        <f>+'403-ENTREGA_AGROQUIMICOS'!R52</f>
        <v>0</v>
      </c>
      <c r="Y1010" s="494">
        <f>+'403-ENTREGA_AGROQUIMICOS'!AH$3</f>
        <v>0</v>
      </c>
    </row>
    <row r="1011" spans="1:25" hidden="1" x14ac:dyDescent="0.35">
      <c r="A1011" s="493">
        <f>+agrochemicals!A31</f>
        <v>0</v>
      </c>
      <c r="B1011" s="493">
        <f>+agrochemicals!B31</f>
        <v>0</v>
      </c>
      <c r="C1011" s="496" t="str">
        <f>+agrochemicals!C31</f>
        <v/>
      </c>
      <c r="D1011" s="493">
        <f>+'403-ENTREGA_AGROQUIMICOS'!AH$6</f>
        <v>0</v>
      </c>
      <c r="E1011" s="493">
        <f>+'403-ENTREGA_AGROQUIMICOS'!J53</f>
        <v>0</v>
      </c>
      <c r="F1011" s="493">
        <f>+'403-ENTREGA_AGROQUIMICOS'!L53</f>
        <v>0</v>
      </c>
      <c r="I1011" s="494" t="str">
        <f>+agrochemicals!C31</f>
        <v/>
      </c>
      <c r="J1011" s="632">
        <f>+'403-ENTREGA_AGROQUIMICOS'!AH$7</f>
        <v>0</v>
      </c>
      <c r="K1011" s="494">
        <f>+'403-ENTREGA_AGROQUIMICOS'!Z53</f>
        <v>0</v>
      </c>
      <c r="L1011" s="494">
        <f>+'403-ENTREGA_AGROQUIMICOS'!AC53</f>
        <v>0</v>
      </c>
      <c r="M1011" s="495">
        <f>+'403-ENTREGA_AGROQUIMICOS'!W53</f>
        <v>0</v>
      </c>
      <c r="N1011" s="495">
        <f>+'403-ENTREGA_AGROQUIMICOS'!R53</f>
        <v>0</v>
      </c>
      <c r="Y1011" s="494">
        <f>+'403-ENTREGA_AGROQUIMICOS'!AH$3</f>
        <v>0</v>
      </c>
    </row>
    <row r="1012" spans="1:25" hidden="1" x14ac:dyDescent="0.35">
      <c r="A1012" s="493">
        <f>+agrochemicals!A32</f>
        <v>0</v>
      </c>
      <c r="B1012" s="493">
        <f>+agrochemicals!B32</f>
        <v>0</v>
      </c>
      <c r="C1012" s="496" t="str">
        <f>+agrochemicals!C32</f>
        <v/>
      </c>
      <c r="D1012" s="493">
        <f>+'403-ENTREGA_AGROQUIMICOS'!AH$6</f>
        <v>0</v>
      </c>
      <c r="E1012" s="493">
        <f>+'403-ENTREGA_AGROQUIMICOS'!J54</f>
        <v>0</v>
      </c>
      <c r="F1012" s="493">
        <f>+'403-ENTREGA_AGROQUIMICOS'!L54</f>
        <v>0</v>
      </c>
      <c r="I1012" s="494" t="str">
        <f>+agrochemicals!C32</f>
        <v/>
      </c>
      <c r="J1012" s="632">
        <f>+'403-ENTREGA_AGROQUIMICOS'!AH$7</f>
        <v>0</v>
      </c>
      <c r="K1012" s="494">
        <f>+'403-ENTREGA_AGROQUIMICOS'!Z54</f>
        <v>0</v>
      </c>
      <c r="L1012" s="494">
        <f>+'403-ENTREGA_AGROQUIMICOS'!AC54</f>
        <v>0</v>
      </c>
      <c r="M1012" s="495">
        <f>+'403-ENTREGA_AGROQUIMICOS'!W54</f>
        <v>0</v>
      </c>
      <c r="N1012" s="495">
        <f>+'403-ENTREGA_AGROQUIMICOS'!R54</f>
        <v>0</v>
      </c>
      <c r="Y1012" s="494">
        <f>+'403-ENTREGA_AGROQUIMICOS'!AH$3</f>
        <v>0</v>
      </c>
    </row>
    <row r="1013" spans="1:25" hidden="1" x14ac:dyDescent="0.35">
      <c r="A1013" s="493">
        <f>+agrochemicals!A33</f>
        <v>0</v>
      </c>
      <c r="B1013" s="493">
        <f>+agrochemicals!B33</f>
        <v>0</v>
      </c>
      <c r="C1013" s="496" t="str">
        <f>+agrochemicals!C33</f>
        <v/>
      </c>
      <c r="D1013" s="493">
        <f>+'403-ENTREGA_AGROQUIMICOS'!AH$6</f>
        <v>0</v>
      </c>
      <c r="E1013" s="493">
        <f>+'403-ENTREGA_AGROQUIMICOS'!J55</f>
        <v>0</v>
      </c>
      <c r="F1013" s="493">
        <f>+'403-ENTREGA_AGROQUIMICOS'!L55</f>
        <v>0</v>
      </c>
      <c r="I1013" s="494" t="str">
        <f>+agrochemicals!C33</f>
        <v/>
      </c>
      <c r="J1013" s="632">
        <f>+'403-ENTREGA_AGROQUIMICOS'!AH$7</f>
        <v>0</v>
      </c>
      <c r="K1013" s="494">
        <f>+'403-ENTREGA_AGROQUIMICOS'!Z55</f>
        <v>0</v>
      </c>
      <c r="L1013" s="494">
        <f>+'403-ENTREGA_AGROQUIMICOS'!AC55</f>
        <v>0</v>
      </c>
      <c r="M1013" s="495">
        <f>+'403-ENTREGA_AGROQUIMICOS'!W55</f>
        <v>0</v>
      </c>
      <c r="N1013" s="495">
        <f>+'403-ENTREGA_AGROQUIMICOS'!R55</f>
        <v>0</v>
      </c>
      <c r="Y1013" s="494">
        <f>+'403-ENTREGA_AGROQUIMICOS'!AH$3</f>
        <v>0</v>
      </c>
    </row>
    <row r="1014" spans="1:25" hidden="1" x14ac:dyDescent="0.35">
      <c r="A1014" s="493">
        <f>+agrochemicals!A34</f>
        <v>0</v>
      </c>
      <c r="B1014" s="493">
        <f>+agrochemicals!B34</f>
        <v>0</v>
      </c>
      <c r="C1014" s="496" t="str">
        <f>+agrochemicals!C34</f>
        <v/>
      </c>
      <c r="D1014" s="493">
        <f>+'403-ENTREGA_AGROQUIMICOS'!AH$6</f>
        <v>0</v>
      </c>
      <c r="E1014" s="493">
        <f>+'403-ENTREGA_AGROQUIMICOS'!J56</f>
        <v>0</v>
      </c>
      <c r="F1014" s="493">
        <f>+'403-ENTREGA_AGROQUIMICOS'!L56</f>
        <v>0</v>
      </c>
      <c r="I1014" s="494" t="str">
        <f>+agrochemicals!C34</f>
        <v/>
      </c>
      <c r="J1014" s="632">
        <f>+'403-ENTREGA_AGROQUIMICOS'!AH$7</f>
        <v>0</v>
      </c>
      <c r="K1014" s="494">
        <f>+'403-ENTREGA_AGROQUIMICOS'!Z56</f>
        <v>0</v>
      </c>
      <c r="L1014" s="494">
        <f>+'403-ENTREGA_AGROQUIMICOS'!AC56</f>
        <v>0</v>
      </c>
      <c r="M1014" s="495">
        <f>+'403-ENTREGA_AGROQUIMICOS'!W56</f>
        <v>0</v>
      </c>
      <c r="N1014" s="495">
        <f>+'403-ENTREGA_AGROQUIMICOS'!R56</f>
        <v>0</v>
      </c>
      <c r="Y1014" s="494">
        <f>+'403-ENTREGA_AGROQUIMICOS'!AH$3</f>
        <v>0</v>
      </c>
    </row>
    <row r="1015" spans="1:25" hidden="1" x14ac:dyDescent="0.35">
      <c r="A1015" s="493">
        <f>+agrochemicals!A35</f>
        <v>0</v>
      </c>
      <c r="B1015" s="493">
        <f>+agrochemicals!B35</f>
        <v>0</v>
      </c>
      <c r="C1015" s="496" t="str">
        <f>+agrochemicals!C35</f>
        <v/>
      </c>
      <c r="D1015" s="493">
        <f>+'403-ENTREGA_AGROQUIMICOS'!AH$6</f>
        <v>0</v>
      </c>
      <c r="E1015" s="493">
        <f>+'403-ENTREGA_AGROQUIMICOS'!J57</f>
        <v>0</v>
      </c>
      <c r="F1015" s="493">
        <f>+'403-ENTREGA_AGROQUIMICOS'!L57</f>
        <v>0</v>
      </c>
      <c r="I1015" s="494" t="str">
        <f>+agrochemicals!C35</f>
        <v/>
      </c>
      <c r="J1015" s="632">
        <f>+'403-ENTREGA_AGROQUIMICOS'!AH$7</f>
        <v>0</v>
      </c>
      <c r="K1015" s="494">
        <f>+'403-ENTREGA_AGROQUIMICOS'!Z57</f>
        <v>0</v>
      </c>
      <c r="L1015" s="494">
        <f>+'403-ENTREGA_AGROQUIMICOS'!AC57</f>
        <v>0</v>
      </c>
      <c r="M1015" s="495">
        <f>+'403-ENTREGA_AGROQUIMICOS'!W57</f>
        <v>0</v>
      </c>
      <c r="N1015" s="495">
        <f>+'403-ENTREGA_AGROQUIMICOS'!R57</f>
        <v>0</v>
      </c>
      <c r="Y1015" s="494">
        <f>+'403-ENTREGA_AGROQUIMICOS'!AH$3</f>
        <v>0</v>
      </c>
    </row>
    <row r="1016" spans="1:25" hidden="1" x14ac:dyDescent="0.35">
      <c r="A1016" s="493">
        <f>+agrochemicals!A36</f>
        <v>0</v>
      </c>
      <c r="B1016" s="493">
        <f>+agrochemicals!B36</f>
        <v>0</v>
      </c>
      <c r="C1016" s="496" t="str">
        <f>+agrochemicals!C36</f>
        <v/>
      </c>
      <c r="D1016" s="493">
        <f>+'403-ENTREGA_AGROQUIMICOS'!AH$6</f>
        <v>0</v>
      </c>
      <c r="E1016" s="493">
        <f>+'403-ENTREGA_AGROQUIMICOS'!J58</f>
        <v>0</v>
      </c>
      <c r="F1016" s="493">
        <f>+'403-ENTREGA_AGROQUIMICOS'!L58</f>
        <v>0</v>
      </c>
      <c r="I1016" s="494" t="str">
        <f>+agrochemicals!C36</f>
        <v/>
      </c>
      <c r="J1016" s="632">
        <f>+'403-ENTREGA_AGROQUIMICOS'!AH$7</f>
        <v>0</v>
      </c>
      <c r="K1016" s="494">
        <f>+'403-ENTREGA_AGROQUIMICOS'!Z58</f>
        <v>0</v>
      </c>
      <c r="L1016" s="494">
        <f>+'403-ENTREGA_AGROQUIMICOS'!AC58</f>
        <v>0</v>
      </c>
      <c r="M1016" s="495">
        <f>+'403-ENTREGA_AGROQUIMICOS'!W58</f>
        <v>0</v>
      </c>
      <c r="N1016" s="495">
        <f>+'403-ENTREGA_AGROQUIMICOS'!R58</f>
        <v>0</v>
      </c>
      <c r="Y1016" s="494">
        <f>+'403-ENTREGA_AGROQUIMICOS'!AH$3</f>
        <v>0</v>
      </c>
    </row>
    <row r="1017" spans="1:25" hidden="1" x14ac:dyDescent="0.35">
      <c r="A1017" s="493">
        <f>+agrochemicals!A37</f>
        <v>0</v>
      </c>
      <c r="B1017" s="493">
        <f>+agrochemicals!B37</f>
        <v>0</v>
      </c>
      <c r="C1017" s="496" t="str">
        <f>+agrochemicals!C37</f>
        <v/>
      </c>
      <c r="D1017" s="493">
        <f>+'403-ENTREGA_AGROQUIMICOS'!AH$6</f>
        <v>0</v>
      </c>
      <c r="E1017" s="493">
        <f>+'403-ENTREGA_AGROQUIMICOS'!J59</f>
        <v>0</v>
      </c>
      <c r="F1017" s="493">
        <f>+'403-ENTREGA_AGROQUIMICOS'!L59</f>
        <v>0</v>
      </c>
      <c r="I1017" s="494" t="str">
        <f>+agrochemicals!C37</f>
        <v/>
      </c>
      <c r="J1017" s="632">
        <f>+'403-ENTREGA_AGROQUIMICOS'!AH$7</f>
        <v>0</v>
      </c>
      <c r="K1017" s="494">
        <f>+'403-ENTREGA_AGROQUIMICOS'!Z59</f>
        <v>0</v>
      </c>
      <c r="L1017" s="494">
        <f>+'403-ENTREGA_AGROQUIMICOS'!AC59</f>
        <v>0</v>
      </c>
      <c r="M1017" s="495">
        <f>+'403-ENTREGA_AGROQUIMICOS'!W59</f>
        <v>0</v>
      </c>
      <c r="N1017" s="495">
        <f>+'403-ENTREGA_AGROQUIMICOS'!R59</f>
        <v>0</v>
      </c>
      <c r="Y1017" s="494">
        <f>+'403-ENTREGA_AGROQUIMICOS'!AH$3</f>
        <v>0</v>
      </c>
    </row>
    <row r="1018" spans="1:25" hidden="1" x14ac:dyDescent="0.35">
      <c r="A1018" s="493">
        <f>+agrochemicals!A38</f>
        <v>0</v>
      </c>
      <c r="B1018" s="493">
        <f>+agrochemicals!B38</f>
        <v>0</v>
      </c>
      <c r="C1018" s="496" t="str">
        <f>+agrochemicals!C38</f>
        <v/>
      </c>
      <c r="D1018" s="493">
        <f>+'403-ENTREGA_AGROQUIMICOS'!AH$6</f>
        <v>0</v>
      </c>
      <c r="E1018" s="493">
        <f>+'403-ENTREGA_AGROQUIMICOS'!J60</f>
        <v>0</v>
      </c>
      <c r="F1018" s="493">
        <f>+'403-ENTREGA_AGROQUIMICOS'!L60</f>
        <v>0</v>
      </c>
      <c r="I1018" s="494" t="str">
        <f>+agrochemicals!C38</f>
        <v/>
      </c>
      <c r="J1018" s="632">
        <f>+'403-ENTREGA_AGROQUIMICOS'!AH$7</f>
        <v>0</v>
      </c>
      <c r="K1018" s="494">
        <f>+'403-ENTREGA_AGROQUIMICOS'!Z60</f>
        <v>0</v>
      </c>
      <c r="L1018" s="494">
        <f>+'403-ENTREGA_AGROQUIMICOS'!AC60</f>
        <v>0</v>
      </c>
      <c r="M1018" s="495">
        <f>+'403-ENTREGA_AGROQUIMICOS'!W60</f>
        <v>0</v>
      </c>
      <c r="N1018" s="495">
        <f>+'403-ENTREGA_AGROQUIMICOS'!R60</f>
        <v>0</v>
      </c>
      <c r="Y1018" s="494">
        <f>+'403-ENTREGA_AGROQUIMICOS'!AH$3</f>
        <v>0</v>
      </c>
    </row>
    <row r="1019" spans="1:25" hidden="1" x14ac:dyDescent="0.35">
      <c r="A1019" s="493">
        <f>+agrochemicals!A39</f>
        <v>0</v>
      </c>
      <c r="B1019" s="493">
        <f>+agrochemicals!B39</f>
        <v>0</v>
      </c>
      <c r="C1019" s="496" t="str">
        <f>+agrochemicals!C39</f>
        <v/>
      </c>
      <c r="D1019" s="493">
        <f>+'403-ENTREGA_AGROQUIMICOS'!AH$6</f>
        <v>0</v>
      </c>
      <c r="E1019" s="493">
        <f>+'403-ENTREGA_AGROQUIMICOS'!J61</f>
        <v>0</v>
      </c>
      <c r="F1019" s="493">
        <f>+'403-ENTREGA_AGROQUIMICOS'!L61</f>
        <v>0</v>
      </c>
      <c r="I1019" s="494" t="str">
        <f>+agrochemicals!C39</f>
        <v/>
      </c>
      <c r="J1019" s="632">
        <f>+'403-ENTREGA_AGROQUIMICOS'!AH$7</f>
        <v>0</v>
      </c>
      <c r="K1019" s="494">
        <f>+'403-ENTREGA_AGROQUIMICOS'!Z61</f>
        <v>0</v>
      </c>
      <c r="L1019" s="494">
        <f>+'403-ENTREGA_AGROQUIMICOS'!AC61</f>
        <v>0</v>
      </c>
      <c r="M1019" s="495">
        <f>+'403-ENTREGA_AGROQUIMICOS'!W61</f>
        <v>0</v>
      </c>
      <c r="N1019" s="495">
        <f>+'403-ENTREGA_AGROQUIMICOS'!R61</f>
        <v>0</v>
      </c>
      <c r="Y1019" s="494">
        <f>+'403-ENTREGA_AGROQUIMICOS'!AH$3</f>
        <v>0</v>
      </c>
    </row>
    <row r="1020" spans="1:25" hidden="1" x14ac:dyDescent="0.35">
      <c r="A1020" s="493">
        <f>+agrochemicals!A40</f>
        <v>0</v>
      </c>
      <c r="B1020" s="493">
        <f>+agrochemicals!B40</f>
        <v>0</v>
      </c>
      <c r="C1020" s="496" t="str">
        <f>+agrochemicals!C40</f>
        <v/>
      </c>
      <c r="D1020" s="493">
        <f>+'403-ENTREGA_AGROQUIMICOS'!AH$6</f>
        <v>0</v>
      </c>
      <c r="E1020" s="493">
        <f>+'403-ENTREGA_AGROQUIMICOS'!J62</f>
        <v>0</v>
      </c>
      <c r="F1020" s="493">
        <f>+'403-ENTREGA_AGROQUIMICOS'!L62</f>
        <v>0</v>
      </c>
      <c r="I1020" s="494" t="str">
        <f>+agrochemicals!C40</f>
        <v/>
      </c>
      <c r="J1020" s="632">
        <f>+'403-ENTREGA_AGROQUIMICOS'!AH$7</f>
        <v>0</v>
      </c>
      <c r="K1020" s="494">
        <f>+'403-ENTREGA_AGROQUIMICOS'!Z62</f>
        <v>0</v>
      </c>
      <c r="L1020" s="494">
        <f>+'403-ENTREGA_AGROQUIMICOS'!AC62</f>
        <v>0</v>
      </c>
      <c r="M1020" s="495">
        <f>+'403-ENTREGA_AGROQUIMICOS'!W62</f>
        <v>0</v>
      </c>
      <c r="N1020" s="495">
        <f>+'403-ENTREGA_AGROQUIMICOS'!R62</f>
        <v>0</v>
      </c>
      <c r="Y1020" s="494">
        <f>+'403-ENTREGA_AGROQUIMICOS'!AH$3</f>
        <v>0</v>
      </c>
    </row>
    <row r="1021" spans="1:25" hidden="1" x14ac:dyDescent="0.35">
      <c r="A1021" s="493">
        <f>+agrochemicals!A41</f>
        <v>0</v>
      </c>
      <c r="B1021" s="493">
        <f>+agrochemicals!B41</f>
        <v>0</v>
      </c>
      <c r="C1021" s="496" t="str">
        <f>+agrochemicals!C41</f>
        <v/>
      </c>
      <c r="D1021" s="493">
        <f>+'403-ENTREGA_AGROQUIMICOS'!AH$6</f>
        <v>0</v>
      </c>
      <c r="E1021" s="493">
        <f>+'403-ENTREGA_AGROQUIMICOS'!J63</f>
        <v>0</v>
      </c>
      <c r="F1021" s="493">
        <f>+'403-ENTREGA_AGROQUIMICOS'!L63</f>
        <v>0</v>
      </c>
      <c r="I1021" s="494" t="str">
        <f>+agrochemicals!C41</f>
        <v/>
      </c>
      <c r="J1021" s="632">
        <f>+'403-ENTREGA_AGROQUIMICOS'!AH$7</f>
        <v>0</v>
      </c>
      <c r="K1021" s="494">
        <f>+'403-ENTREGA_AGROQUIMICOS'!Z63</f>
        <v>0</v>
      </c>
      <c r="L1021" s="494">
        <f>+'403-ENTREGA_AGROQUIMICOS'!AC63</f>
        <v>0</v>
      </c>
      <c r="M1021" s="495">
        <f>+'403-ENTREGA_AGROQUIMICOS'!W63</f>
        <v>0</v>
      </c>
      <c r="N1021" s="495">
        <f>+'403-ENTREGA_AGROQUIMICOS'!R63</f>
        <v>0</v>
      </c>
      <c r="Y1021" s="494">
        <f>+'403-ENTREGA_AGROQUIMICOS'!AH$3</f>
        <v>0</v>
      </c>
    </row>
    <row r="1022" spans="1:25" hidden="1" x14ac:dyDescent="0.35">
      <c r="A1022" s="493">
        <f>+agrochemicals!A42</f>
        <v>0</v>
      </c>
      <c r="B1022" s="493">
        <f>+agrochemicals!B42</f>
        <v>0</v>
      </c>
      <c r="C1022" s="496" t="str">
        <f>+agrochemicals!C42</f>
        <v/>
      </c>
      <c r="D1022" s="493">
        <f>+'403-ENTREGA_AGROQUIMICOS'!AH$6</f>
        <v>0</v>
      </c>
      <c r="E1022" s="493">
        <f>+'403-ENTREGA_AGROQUIMICOS'!J64</f>
        <v>0</v>
      </c>
      <c r="F1022" s="493">
        <f>+'403-ENTREGA_AGROQUIMICOS'!L64</f>
        <v>0</v>
      </c>
      <c r="I1022" s="494" t="str">
        <f>+agrochemicals!C42</f>
        <v/>
      </c>
      <c r="J1022" s="632">
        <f>+'403-ENTREGA_AGROQUIMICOS'!AH$7</f>
        <v>0</v>
      </c>
      <c r="K1022" s="494">
        <f>+'403-ENTREGA_AGROQUIMICOS'!Z64</f>
        <v>0</v>
      </c>
      <c r="L1022" s="494">
        <f>+'403-ENTREGA_AGROQUIMICOS'!AC64</f>
        <v>0</v>
      </c>
      <c r="M1022" s="495">
        <f>+'403-ENTREGA_AGROQUIMICOS'!W64</f>
        <v>0</v>
      </c>
      <c r="N1022" s="495">
        <f>+'403-ENTREGA_AGROQUIMICOS'!R64</f>
        <v>0</v>
      </c>
      <c r="Y1022" s="494">
        <f>+'403-ENTREGA_AGROQUIMICOS'!AH$3</f>
        <v>0</v>
      </c>
    </row>
    <row r="1023" spans="1:25" hidden="1" x14ac:dyDescent="0.35">
      <c r="A1023" s="493">
        <f>+agrochemicals!A43</f>
        <v>0</v>
      </c>
      <c r="B1023" s="493">
        <f>+agrochemicals!B43</f>
        <v>0</v>
      </c>
      <c r="C1023" s="496" t="str">
        <f>+agrochemicals!C43</f>
        <v/>
      </c>
      <c r="D1023" s="493">
        <f>+'403-ENTREGA_AGROQUIMICOS'!AH$6</f>
        <v>0</v>
      </c>
      <c r="E1023" s="493">
        <f>+'403-ENTREGA_AGROQUIMICOS'!J65</f>
        <v>0</v>
      </c>
      <c r="F1023" s="493">
        <f>+'403-ENTREGA_AGROQUIMICOS'!L65</f>
        <v>0</v>
      </c>
      <c r="I1023" s="494" t="str">
        <f>+agrochemicals!C43</f>
        <v/>
      </c>
      <c r="J1023" s="632">
        <f>+'403-ENTREGA_AGROQUIMICOS'!AH$7</f>
        <v>0</v>
      </c>
      <c r="K1023" s="494">
        <f>+'403-ENTREGA_AGROQUIMICOS'!Z65</f>
        <v>0</v>
      </c>
      <c r="L1023" s="494">
        <f>+'403-ENTREGA_AGROQUIMICOS'!AC65</f>
        <v>0</v>
      </c>
      <c r="M1023" s="495">
        <f>+'403-ENTREGA_AGROQUIMICOS'!W65</f>
        <v>0</v>
      </c>
      <c r="N1023" s="495">
        <f>+'403-ENTREGA_AGROQUIMICOS'!R65</f>
        <v>0</v>
      </c>
      <c r="Y1023" s="494">
        <f>+'403-ENTREGA_AGROQUIMICOS'!AH$3</f>
        <v>0</v>
      </c>
    </row>
    <row r="1024" spans="1:25" hidden="1" x14ac:dyDescent="0.35">
      <c r="A1024" s="493">
        <f>+agrochemicals!A44</f>
        <v>0</v>
      </c>
      <c r="B1024" s="493">
        <f>+agrochemicals!B44</f>
        <v>0</v>
      </c>
      <c r="C1024" s="496" t="str">
        <f>+agrochemicals!C44</f>
        <v/>
      </c>
      <c r="D1024" s="493">
        <f>+'403-ENTREGA_AGROQUIMICOS'!AH$6</f>
        <v>0</v>
      </c>
      <c r="E1024" s="493">
        <f>+'403-ENTREGA_AGROQUIMICOS'!J66</f>
        <v>0</v>
      </c>
      <c r="F1024" s="493">
        <f>+'403-ENTREGA_AGROQUIMICOS'!L66</f>
        <v>0</v>
      </c>
      <c r="I1024" s="494" t="str">
        <f>+agrochemicals!C44</f>
        <v/>
      </c>
      <c r="J1024" s="632">
        <f>+'403-ENTREGA_AGROQUIMICOS'!AH$7</f>
        <v>0</v>
      </c>
      <c r="K1024" s="494">
        <f>+'403-ENTREGA_AGROQUIMICOS'!Z66</f>
        <v>0</v>
      </c>
      <c r="L1024" s="494">
        <f>+'403-ENTREGA_AGROQUIMICOS'!AC66</f>
        <v>0</v>
      </c>
      <c r="M1024" s="495">
        <f>+'403-ENTREGA_AGROQUIMICOS'!W66</f>
        <v>0</v>
      </c>
      <c r="N1024" s="495">
        <f>+'403-ENTREGA_AGROQUIMICOS'!R66</f>
        <v>0</v>
      </c>
      <c r="Y1024" s="494">
        <f>+'403-ENTREGA_AGROQUIMICOS'!AH$3</f>
        <v>0</v>
      </c>
    </row>
    <row r="1025" spans="1:25" hidden="1" x14ac:dyDescent="0.35">
      <c r="A1025" s="493">
        <f>+agrochemicals!A45</f>
        <v>0</v>
      </c>
      <c r="B1025" s="493">
        <f>+agrochemicals!B45</f>
        <v>0</v>
      </c>
      <c r="C1025" s="496" t="str">
        <f>+agrochemicals!C45</f>
        <v/>
      </c>
      <c r="D1025" s="493">
        <f>+'403-ENTREGA_AGROQUIMICOS'!AH$6</f>
        <v>0</v>
      </c>
      <c r="E1025" s="493">
        <f>+'403-ENTREGA_AGROQUIMICOS'!J67</f>
        <v>0</v>
      </c>
      <c r="F1025" s="493">
        <f>+'403-ENTREGA_AGROQUIMICOS'!L67</f>
        <v>0</v>
      </c>
      <c r="I1025" s="494" t="str">
        <f>+agrochemicals!C45</f>
        <v/>
      </c>
      <c r="J1025" s="632">
        <f>+'403-ENTREGA_AGROQUIMICOS'!AH$7</f>
        <v>0</v>
      </c>
      <c r="K1025" s="494">
        <f>+'403-ENTREGA_AGROQUIMICOS'!Z67</f>
        <v>0</v>
      </c>
      <c r="L1025" s="494">
        <f>+'403-ENTREGA_AGROQUIMICOS'!AC67</f>
        <v>0</v>
      </c>
      <c r="M1025" s="495">
        <f>+'403-ENTREGA_AGROQUIMICOS'!W67</f>
        <v>0</v>
      </c>
      <c r="N1025" s="495">
        <f>+'403-ENTREGA_AGROQUIMICOS'!R67</f>
        <v>0</v>
      </c>
      <c r="Y1025" s="494">
        <f>+'403-ENTREGA_AGROQUIMICOS'!AH$3</f>
        <v>0</v>
      </c>
    </row>
    <row r="1026" spans="1:25" hidden="1" x14ac:dyDescent="0.35">
      <c r="A1026" s="493">
        <f>+agrochemicals!A46</f>
        <v>0</v>
      </c>
      <c r="B1026" s="493">
        <f>+agrochemicals!B46</f>
        <v>0</v>
      </c>
      <c r="C1026" s="496" t="str">
        <f>+agrochemicals!C46</f>
        <v/>
      </c>
      <c r="D1026" s="493">
        <f>+'403-ENTREGA_AGROQUIMICOS'!AH$6</f>
        <v>0</v>
      </c>
      <c r="E1026" s="493">
        <f>+'403-ENTREGA_AGROQUIMICOS'!J68</f>
        <v>0</v>
      </c>
      <c r="F1026" s="493">
        <f>+'403-ENTREGA_AGROQUIMICOS'!L68</f>
        <v>0</v>
      </c>
      <c r="I1026" s="494" t="str">
        <f>+agrochemicals!C46</f>
        <v/>
      </c>
      <c r="J1026" s="632">
        <f>+'403-ENTREGA_AGROQUIMICOS'!AH$7</f>
        <v>0</v>
      </c>
      <c r="K1026" s="494">
        <f>+'403-ENTREGA_AGROQUIMICOS'!Z68</f>
        <v>0</v>
      </c>
      <c r="L1026" s="494">
        <f>+'403-ENTREGA_AGROQUIMICOS'!AC68</f>
        <v>0</v>
      </c>
      <c r="M1026" s="495">
        <f>+'403-ENTREGA_AGROQUIMICOS'!W68</f>
        <v>0</v>
      </c>
      <c r="N1026" s="495">
        <f>+'403-ENTREGA_AGROQUIMICOS'!R68</f>
        <v>0</v>
      </c>
      <c r="Y1026" s="494">
        <f>+'403-ENTREGA_AGROQUIMICOS'!AH$3</f>
        <v>0</v>
      </c>
    </row>
    <row r="1027" spans="1:25" hidden="1" x14ac:dyDescent="0.35">
      <c r="A1027" s="493">
        <f>+agrochemicals!A47</f>
        <v>0</v>
      </c>
      <c r="B1027" s="493">
        <f>+agrochemicals!B47</f>
        <v>0</v>
      </c>
      <c r="C1027" s="496" t="str">
        <f>+agrochemicals!C47</f>
        <v/>
      </c>
      <c r="D1027" s="493">
        <f>+'403-ENTREGA_AGROQUIMICOS'!AH$6</f>
        <v>0</v>
      </c>
      <c r="E1027" s="493">
        <f>+'403-ENTREGA_AGROQUIMICOS'!J69</f>
        <v>0</v>
      </c>
      <c r="F1027" s="493">
        <f>+'403-ENTREGA_AGROQUIMICOS'!L69</f>
        <v>0</v>
      </c>
      <c r="I1027" s="494" t="str">
        <f>+agrochemicals!C47</f>
        <v/>
      </c>
      <c r="J1027" s="632">
        <f>+'403-ENTREGA_AGROQUIMICOS'!AH$7</f>
        <v>0</v>
      </c>
      <c r="K1027" s="494">
        <f>+'403-ENTREGA_AGROQUIMICOS'!Z69</f>
        <v>0</v>
      </c>
      <c r="L1027" s="494">
        <f>+'403-ENTREGA_AGROQUIMICOS'!AC69</f>
        <v>0</v>
      </c>
      <c r="M1027" s="495">
        <f>+'403-ENTREGA_AGROQUIMICOS'!W69</f>
        <v>0</v>
      </c>
      <c r="N1027" s="495">
        <f>+'403-ENTREGA_AGROQUIMICOS'!R69</f>
        <v>0</v>
      </c>
      <c r="Y1027" s="494">
        <f>+'403-ENTREGA_AGROQUIMICOS'!AH$3</f>
        <v>0</v>
      </c>
    </row>
    <row r="1028" spans="1:25" hidden="1" x14ac:dyDescent="0.35">
      <c r="A1028" s="493">
        <f>+agrochemicals!A48</f>
        <v>0</v>
      </c>
      <c r="B1028" s="493">
        <f>+agrochemicals!B48</f>
        <v>0</v>
      </c>
      <c r="C1028" s="496" t="str">
        <f>+agrochemicals!C48</f>
        <v/>
      </c>
      <c r="D1028" s="493">
        <f>+'403-ENTREGA_AGROQUIMICOS'!AH$6</f>
        <v>0</v>
      </c>
      <c r="E1028" s="493">
        <f>+'403-ENTREGA_AGROQUIMICOS'!J70</f>
        <v>0</v>
      </c>
      <c r="F1028" s="493">
        <f>+'403-ENTREGA_AGROQUIMICOS'!L70</f>
        <v>0</v>
      </c>
      <c r="I1028" s="494" t="str">
        <f>+agrochemicals!C48</f>
        <v/>
      </c>
      <c r="J1028" s="632">
        <f>+'403-ENTREGA_AGROQUIMICOS'!AH$7</f>
        <v>0</v>
      </c>
      <c r="K1028" s="494">
        <f>+'403-ENTREGA_AGROQUIMICOS'!Z70</f>
        <v>0</v>
      </c>
      <c r="L1028" s="494">
        <f>+'403-ENTREGA_AGROQUIMICOS'!AC70</f>
        <v>0</v>
      </c>
      <c r="M1028" s="495">
        <f>+'403-ENTREGA_AGROQUIMICOS'!W70</f>
        <v>0</v>
      </c>
      <c r="N1028" s="495">
        <f>+'403-ENTREGA_AGROQUIMICOS'!R70</f>
        <v>0</v>
      </c>
      <c r="Y1028" s="494">
        <f>+'403-ENTREGA_AGROQUIMICOS'!AH$3</f>
        <v>0</v>
      </c>
    </row>
    <row r="1029" spans="1:25" hidden="1" x14ac:dyDescent="0.35">
      <c r="A1029" s="493">
        <f>+agrochemicals!A49</f>
        <v>0</v>
      </c>
      <c r="B1029" s="493">
        <f>+agrochemicals!B49</f>
        <v>0</v>
      </c>
      <c r="C1029" s="496" t="str">
        <f>+agrochemicals!C49</f>
        <v/>
      </c>
      <c r="D1029" s="493">
        <f>+'403-ENTREGA_AGROQUIMICOS'!AH$6</f>
        <v>0</v>
      </c>
      <c r="E1029" s="493">
        <f>+'403-ENTREGA_AGROQUIMICOS'!J71</f>
        <v>0</v>
      </c>
      <c r="F1029" s="493">
        <f>+'403-ENTREGA_AGROQUIMICOS'!L71</f>
        <v>0</v>
      </c>
      <c r="I1029" s="494" t="str">
        <f>+agrochemicals!C49</f>
        <v/>
      </c>
      <c r="J1029" s="632">
        <f>+'403-ENTREGA_AGROQUIMICOS'!AH$7</f>
        <v>0</v>
      </c>
      <c r="K1029" s="494">
        <f>+'403-ENTREGA_AGROQUIMICOS'!Z71</f>
        <v>0</v>
      </c>
      <c r="L1029" s="494">
        <f>+'403-ENTREGA_AGROQUIMICOS'!AC71</f>
        <v>0</v>
      </c>
      <c r="M1029" s="495">
        <f>+'403-ENTREGA_AGROQUIMICOS'!W71</f>
        <v>0</v>
      </c>
      <c r="N1029" s="495">
        <f>+'403-ENTREGA_AGROQUIMICOS'!R71</f>
        <v>0</v>
      </c>
      <c r="Y1029" s="494">
        <f>+'403-ENTREGA_AGROQUIMICOS'!AH$3</f>
        <v>0</v>
      </c>
    </row>
    <row r="1030" spans="1:25" hidden="1" x14ac:dyDescent="0.35">
      <c r="A1030" s="493">
        <f>+agrochemicals!A50</f>
        <v>0</v>
      </c>
      <c r="B1030" s="493">
        <f>+agrochemicals!B50</f>
        <v>0</v>
      </c>
      <c r="C1030" s="496" t="str">
        <f>+agrochemicals!C50</f>
        <v/>
      </c>
      <c r="D1030" s="493">
        <f>+'403-ENTREGA_AGROQUIMICOS'!AH$6</f>
        <v>0</v>
      </c>
      <c r="E1030" s="493">
        <f>+'403-ENTREGA_AGROQUIMICOS'!J72</f>
        <v>0</v>
      </c>
      <c r="F1030" s="493">
        <f>+'403-ENTREGA_AGROQUIMICOS'!L72</f>
        <v>0</v>
      </c>
      <c r="I1030" s="494" t="str">
        <f>+agrochemicals!C50</f>
        <v/>
      </c>
      <c r="J1030" s="632">
        <f>+'403-ENTREGA_AGROQUIMICOS'!AH$7</f>
        <v>0</v>
      </c>
      <c r="K1030" s="494">
        <f>+'403-ENTREGA_AGROQUIMICOS'!Z72</f>
        <v>0</v>
      </c>
      <c r="L1030" s="494">
        <f>+'403-ENTREGA_AGROQUIMICOS'!AC72</f>
        <v>0</v>
      </c>
      <c r="M1030" s="495">
        <f>+'403-ENTREGA_AGROQUIMICOS'!W72</f>
        <v>0</v>
      </c>
      <c r="N1030" s="495">
        <f>+'403-ENTREGA_AGROQUIMICOS'!R72</f>
        <v>0</v>
      </c>
      <c r="Y1030" s="494">
        <f>+'403-ENTREGA_AGROQUIMICOS'!AH$3</f>
        <v>0</v>
      </c>
    </row>
    <row r="1031" spans="1:25" hidden="1" x14ac:dyDescent="0.35">
      <c r="A1031" s="493">
        <f>+agrochemicals!A51</f>
        <v>0</v>
      </c>
      <c r="B1031" s="493">
        <f>+agrochemicals!B51</f>
        <v>0</v>
      </c>
      <c r="C1031" s="496" t="str">
        <f>+agrochemicals!C51</f>
        <v/>
      </c>
      <c r="D1031" s="493">
        <f>+'403-ENTREGA_AGROQUIMICOS'!AH$6</f>
        <v>0</v>
      </c>
      <c r="E1031" s="493">
        <f>+'403-ENTREGA_AGROQUIMICOS'!J73</f>
        <v>0</v>
      </c>
      <c r="F1031" s="493">
        <f>+'403-ENTREGA_AGROQUIMICOS'!L73</f>
        <v>0</v>
      </c>
      <c r="I1031" s="494" t="str">
        <f>+agrochemicals!C51</f>
        <v/>
      </c>
      <c r="J1031" s="632">
        <f>+'403-ENTREGA_AGROQUIMICOS'!AH$7</f>
        <v>0</v>
      </c>
      <c r="K1031" s="494">
        <f>+'403-ENTREGA_AGROQUIMICOS'!Z73</f>
        <v>0</v>
      </c>
      <c r="L1031" s="494">
        <f>+'403-ENTREGA_AGROQUIMICOS'!AC73</f>
        <v>0</v>
      </c>
      <c r="M1031" s="495">
        <f>+'403-ENTREGA_AGROQUIMICOS'!W73</f>
        <v>0</v>
      </c>
      <c r="N1031" s="495">
        <f>+'403-ENTREGA_AGROQUIMICOS'!R73</f>
        <v>0</v>
      </c>
      <c r="Y1031" s="494">
        <f>+'403-ENTREGA_AGROQUIMICOS'!AH$3</f>
        <v>0</v>
      </c>
    </row>
    <row r="1032" spans="1:25" hidden="1" x14ac:dyDescent="0.35">
      <c r="A1032" s="493">
        <f>+agrochemicals!A52</f>
        <v>0</v>
      </c>
      <c r="B1032" s="493">
        <f>+agrochemicals!B52</f>
        <v>0</v>
      </c>
      <c r="C1032" s="496" t="str">
        <f>+agrochemicals!C52</f>
        <v/>
      </c>
      <c r="D1032" s="493">
        <f>+'403-ENTREGA_AGROQUIMICOS'!AH$6</f>
        <v>0</v>
      </c>
      <c r="E1032" s="493">
        <f>+'403-ENTREGA_AGROQUIMICOS'!J74</f>
        <v>0</v>
      </c>
      <c r="F1032" s="493">
        <f>+'403-ENTREGA_AGROQUIMICOS'!L74</f>
        <v>0</v>
      </c>
      <c r="I1032" s="494" t="str">
        <f>+agrochemicals!C52</f>
        <v/>
      </c>
      <c r="J1032" s="632">
        <f>+'403-ENTREGA_AGROQUIMICOS'!AH$7</f>
        <v>0</v>
      </c>
      <c r="K1032" s="494">
        <f>+'403-ENTREGA_AGROQUIMICOS'!Z74</f>
        <v>0</v>
      </c>
      <c r="L1032" s="494">
        <f>+'403-ENTREGA_AGROQUIMICOS'!AC74</f>
        <v>0</v>
      </c>
      <c r="M1032" s="495">
        <f>+'403-ENTREGA_AGROQUIMICOS'!W74</f>
        <v>0</v>
      </c>
      <c r="N1032" s="495">
        <f>+'403-ENTREGA_AGROQUIMICOS'!R74</f>
        <v>0</v>
      </c>
      <c r="Y1032" s="494">
        <f>+'403-ENTREGA_AGROQUIMICOS'!AH$3</f>
        <v>0</v>
      </c>
    </row>
    <row r="1033" spans="1:25" hidden="1" x14ac:dyDescent="0.35">
      <c r="A1033" s="493">
        <f>+agrochemicals!A53</f>
        <v>0</v>
      </c>
      <c r="B1033" s="493">
        <f>+agrochemicals!B53</f>
        <v>0</v>
      </c>
      <c r="C1033" s="496" t="str">
        <f>+agrochemicals!C53</f>
        <v/>
      </c>
      <c r="D1033" s="493">
        <f>+'403-ENTREGA_AGROQUIMICOS'!AH$6</f>
        <v>0</v>
      </c>
      <c r="E1033" s="493">
        <f>+'403-ENTREGA_AGROQUIMICOS'!J75</f>
        <v>0</v>
      </c>
      <c r="F1033" s="493">
        <f>+'403-ENTREGA_AGROQUIMICOS'!L75</f>
        <v>0</v>
      </c>
      <c r="I1033" s="494" t="str">
        <f>+agrochemicals!C53</f>
        <v/>
      </c>
      <c r="J1033" s="632">
        <f>+'403-ENTREGA_AGROQUIMICOS'!AH$7</f>
        <v>0</v>
      </c>
      <c r="K1033" s="494">
        <f>+'403-ENTREGA_AGROQUIMICOS'!Z75</f>
        <v>0</v>
      </c>
      <c r="L1033" s="494">
        <f>+'403-ENTREGA_AGROQUIMICOS'!AC75</f>
        <v>0</v>
      </c>
      <c r="M1033" s="495">
        <f>+'403-ENTREGA_AGROQUIMICOS'!W75</f>
        <v>0</v>
      </c>
      <c r="N1033" s="495">
        <f>+'403-ENTREGA_AGROQUIMICOS'!R75</f>
        <v>0</v>
      </c>
      <c r="Y1033" s="494">
        <f>+'403-ENTREGA_AGROQUIMICOS'!AH$3</f>
        <v>0</v>
      </c>
    </row>
    <row r="1034" spans="1:25" hidden="1" x14ac:dyDescent="0.35">
      <c r="A1034" s="493">
        <f>+agrochemicals!A54</f>
        <v>0</v>
      </c>
      <c r="B1034" s="493">
        <f>+agrochemicals!B54</f>
        <v>0</v>
      </c>
      <c r="C1034" s="496" t="str">
        <f>+agrochemicals!C54</f>
        <v/>
      </c>
      <c r="D1034" s="493">
        <f>+'403-ENTREGA_AGROQUIMICOS'!AH$6</f>
        <v>0</v>
      </c>
      <c r="E1034" s="493">
        <f>+'403-ENTREGA_AGROQUIMICOS'!J76</f>
        <v>0</v>
      </c>
      <c r="F1034" s="493">
        <f>+'403-ENTREGA_AGROQUIMICOS'!L76</f>
        <v>0</v>
      </c>
      <c r="I1034" s="494" t="str">
        <f>+agrochemicals!C54</f>
        <v/>
      </c>
      <c r="J1034" s="632">
        <f>+'403-ENTREGA_AGROQUIMICOS'!AH$7</f>
        <v>0</v>
      </c>
      <c r="K1034" s="494">
        <f>+'403-ENTREGA_AGROQUIMICOS'!Z76</f>
        <v>0</v>
      </c>
      <c r="L1034" s="494">
        <f>+'403-ENTREGA_AGROQUIMICOS'!AC76</f>
        <v>0</v>
      </c>
      <c r="M1034" s="495">
        <f>+'403-ENTREGA_AGROQUIMICOS'!W76</f>
        <v>0</v>
      </c>
      <c r="N1034" s="495">
        <f>+'403-ENTREGA_AGROQUIMICOS'!R76</f>
        <v>0</v>
      </c>
      <c r="Y1034" s="494">
        <f>+'403-ENTREGA_AGROQUIMICOS'!AH$3</f>
        <v>0</v>
      </c>
    </row>
    <row r="1035" spans="1:25" hidden="1" x14ac:dyDescent="0.35">
      <c r="A1035" s="493">
        <f>+agrochemicals!A55</f>
        <v>0</v>
      </c>
      <c r="B1035" s="493">
        <f>+agrochemicals!B55</f>
        <v>0</v>
      </c>
      <c r="C1035" s="496" t="str">
        <f>+agrochemicals!C55</f>
        <v/>
      </c>
      <c r="D1035" s="493">
        <f>+'403-ENTREGA_AGROQUIMICOS'!AH$6</f>
        <v>0</v>
      </c>
      <c r="E1035" s="493">
        <f>+'403-ENTREGA_AGROQUIMICOS'!J77</f>
        <v>0</v>
      </c>
      <c r="F1035" s="493">
        <f>+'403-ENTREGA_AGROQUIMICOS'!L77</f>
        <v>0</v>
      </c>
      <c r="I1035" s="494" t="str">
        <f>+agrochemicals!C55</f>
        <v/>
      </c>
      <c r="J1035" s="632">
        <f>+'403-ENTREGA_AGROQUIMICOS'!AH$7</f>
        <v>0</v>
      </c>
      <c r="K1035" s="494">
        <f>+'403-ENTREGA_AGROQUIMICOS'!Z77</f>
        <v>0</v>
      </c>
      <c r="L1035" s="494">
        <f>+'403-ENTREGA_AGROQUIMICOS'!AC77</f>
        <v>0</v>
      </c>
      <c r="M1035" s="495">
        <f>+'403-ENTREGA_AGROQUIMICOS'!W77</f>
        <v>0</v>
      </c>
      <c r="N1035" s="495">
        <f>+'403-ENTREGA_AGROQUIMICOS'!R77</f>
        <v>0</v>
      </c>
      <c r="Y1035" s="494">
        <f>+'403-ENTREGA_AGROQUIMICOS'!AH$3</f>
        <v>0</v>
      </c>
    </row>
    <row r="1036" spans="1:25" hidden="1" x14ac:dyDescent="0.35">
      <c r="A1036" s="493">
        <f>+agrochemicals!A56</f>
        <v>0</v>
      </c>
      <c r="B1036" s="493">
        <f>+agrochemicals!B56</f>
        <v>0</v>
      </c>
      <c r="C1036" s="496" t="str">
        <f>+agrochemicals!C56</f>
        <v/>
      </c>
      <c r="D1036" s="493">
        <f>+'403-ENTREGA_AGROQUIMICOS'!AH$6</f>
        <v>0</v>
      </c>
      <c r="E1036" s="493">
        <f>+'403-ENTREGA_AGROQUIMICOS'!J78</f>
        <v>0</v>
      </c>
      <c r="F1036" s="493">
        <f>+'403-ENTREGA_AGROQUIMICOS'!L78</f>
        <v>0</v>
      </c>
      <c r="I1036" s="494" t="str">
        <f>+agrochemicals!C56</f>
        <v/>
      </c>
      <c r="J1036" s="632">
        <f>+'403-ENTREGA_AGROQUIMICOS'!AH$7</f>
        <v>0</v>
      </c>
      <c r="K1036" s="494">
        <f>+'403-ENTREGA_AGROQUIMICOS'!Z78</f>
        <v>0</v>
      </c>
      <c r="L1036" s="494">
        <f>+'403-ENTREGA_AGROQUIMICOS'!AC78</f>
        <v>0</v>
      </c>
      <c r="M1036" s="495">
        <f>+'403-ENTREGA_AGROQUIMICOS'!W78</f>
        <v>0</v>
      </c>
      <c r="N1036" s="495">
        <f>+'403-ENTREGA_AGROQUIMICOS'!R78</f>
        <v>0</v>
      </c>
      <c r="Y1036" s="494">
        <f>+'403-ENTREGA_AGROQUIMICOS'!AH$3</f>
        <v>0</v>
      </c>
    </row>
    <row r="1037" spans="1:25" hidden="1" x14ac:dyDescent="0.35">
      <c r="A1037" s="493">
        <f>+agrochemicals!A57</f>
        <v>0</v>
      </c>
      <c r="B1037" s="493">
        <f>+agrochemicals!B57</f>
        <v>0</v>
      </c>
      <c r="C1037" s="496" t="str">
        <f>+agrochemicals!C57</f>
        <v/>
      </c>
      <c r="D1037" s="493">
        <f>+'403-ENTREGA_AGROQUIMICOS'!AH$6</f>
        <v>0</v>
      </c>
      <c r="E1037" s="493">
        <f>+'403-ENTREGA_AGROQUIMICOS'!J79</f>
        <v>0</v>
      </c>
      <c r="F1037" s="493">
        <f>+'403-ENTREGA_AGROQUIMICOS'!L79</f>
        <v>0</v>
      </c>
      <c r="I1037" s="494" t="str">
        <f>+agrochemicals!C57</f>
        <v/>
      </c>
      <c r="J1037" s="632">
        <f>+'403-ENTREGA_AGROQUIMICOS'!AH$7</f>
        <v>0</v>
      </c>
      <c r="K1037" s="494">
        <f>+'403-ENTREGA_AGROQUIMICOS'!Z79</f>
        <v>0</v>
      </c>
      <c r="L1037" s="494">
        <f>+'403-ENTREGA_AGROQUIMICOS'!AC79</f>
        <v>0</v>
      </c>
      <c r="M1037" s="495">
        <f>+'403-ENTREGA_AGROQUIMICOS'!W79</f>
        <v>0</v>
      </c>
      <c r="N1037" s="495">
        <f>+'403-ENTREGA_AGROQUIMICOS'!R79</f>
        <v>0</v>
      </c>
      <c r="Y1037" s="494">
        <f>+'403-ENTREGA_AGROQUIMICOS'!AH$3</f>
        <v>0</v>
      </c>
    </row>
    <row r="1038" spans="1:25" hidden="1" x14ac:dyDescent="0.35">
      <c r="A1038" s="493">
        <f>+agrochemicals!A58</f>
        <v>0</v>
      </c>
      <c r="B1038" s="493">
        <f>+agrochemicals!B58</f>
        <v>0</v>
      </c>
      <c r="C1038" s="496" t="str">
        <f>+agrochemicals!C58</f>
        <v/>
      </c>
      <c r="D1038" s="493">
        <f>+'403-ENTREGA_AGROQUIMICOS'!AH$6</f>
        <v>0</v>
      </c>
      <c r="E1038" s="493">
        <f>+'403-ENTREGA_AGROQUIMICOS'!J80</f>
        <v>0</v>
      </c>
      <c r="F1038" s="493">
        <f>+'403-ENTREGA_AGROQUIMICOS'!L80</f>
        <v>0</v>
      </c>
      <c r="I1038" s="494" t="str">
        <f>+agrochemicals!C58</f>
        <v/>
      </c>
      <c r="J1038" s="632">
        <f>+'403-ENTREGA_AGROQUIMICOS'!AH$7</f>
        <v>0</v>
      </c>
      <c r="K1038" s="494">
        <f>+'403-ENTREGA_AGROQUIMICOS'!Z80</f>
        <v>0</v>
      </c>
      <c r="L1038" s="494">
        <f>+'403-ENTREGA_AGROQUIMICOS'!AC80</f>
        <v>0</v>
      </c>
      <c r="M1038" s="495">
        <f>+'403-ENTREGA_AGROQUIMICOS'!W80</f>
        <v>0</v>
      </c>
      <c r="N1038" s="495">
        <f>+'403-ENTREGA_AGROQUIMICOS'!R80</f>
        <v>0</v>
      </c>
      <c r="Y1038" s="494">
        <f>+'403-ENTREGA_AGROQUIMICOS'!AH$3</f>
        <v>0</v>
      </c>
    </row>
    <row r="1039" spans="1:25" hidden="1" x14ac:dyDescent="0.35">
      <c r="A1039" s="493">
        <f>+agrochemicals!A59</f>
        <v>0</v>
      </c>
      <c r="B1039" s="493">
        <f>+agrochemicals!B59</f>
        <v>0</v>
      </c>
      <c r="C1039" s="496" t="str">
        <f>+agrochemicals!C59</f>
        <v/>
      </c>
      <c r="D1039" s="493">
        <f>+'403-ENTREGA_AGROQUIMICOS'!AH$6</f>
        <v>0</v>
      </c>
      <c r="E1039" s="493">
        <f>+'403-ENTREGA_AGROQUIMICOS'!J81</f>
        <v>0</v>
      </c>
      <c r="F1039" s="493">
        <f>+'403-ENTREGA_AGROQUIMICOS'!L81</f>
        <v>0</v>
      </c>
      <c r="I1039" s="494" t="str">
        <f>+agrochemicals!C59</f>
        <v/>
      </c>
      <c r="J1039" s="632">
        <f>+'403-ENTREGA_AGROQUIMICOS'!AH$7</f>
        <v>0</v>
      </c>
      <c r="K1039" s="494">
        <f>+'403-ENTREGA_AGROQUIMICOS'!Z81</f>
        <v>0</v>
      </c>
      <c r="L1039" s="494">
        <f>+'403-ENTREGA_AGROQUIMICOS'!AC81</f>
        <v>0</v>
      </c>
      <c r="M1039" s="495">
        <f>+'403-ENTREGA_AGROQUIMICOS'!W81</f>
        <v>0</v>
      </c>
      <c r="N1039" s="495">
        <f>+'403-ENTREGA_AGROQUIMICOS'!R81</f>
        <v>0</v>
      </c>
      <c r="Y1039" s="494">
        <f>+'403-ENTREGA_AGROQUIMICOS'!AH$3</f>
        <v>0</v>
      </c>
    </row>
    <row r="1040" spans="1:25" hidden="1" x14ac:dyDescent="0.35">
      <c r="A1040" s="493">
        <f>+agrochemicals!A60</f>
        <v>0</v>
      </c>
      <c r="B1040" s="493">
        <f>+agrochemicals!B60</f>
        <v>0</v>
      </c>
      <c r="C1040" s="496" t="str">
        <f>+agrochemicals!C60</f>
        <v/>
      </c>
      <c r="D1040" s="493">
        <f>+'403-ENTREGA_AGROQUIMICOS'!AH$6</f>
        <v>0</v>
      </c>
      <c r="E1040" s="493">
        <f>+'403-ENTREGA_AGROQUIMICOS'!J82</f>
        <v>0</v>
      </c>
      <c r="F1040" s="493">
        <f>+'403-ENTREGA_AGROQUIMICOS'!L82</f>
        <v>0</v>
      </c>
      <c r="I1040" s="494" t="str">
        <f>+agrochemicals!C60</f>
        <v/>
      </c>
      <c r="J1040" s="632">
        <f>+'403-ENTREGA_AGROQUIMICOS'!AH$7</f>
        <v>0</v>
      </c>
      <c r="K1040" s="494">
        <f>+'403-ENTREGA_AGROQUIMICOS'!Z82</f>
        <v>0</v>
      </c>
      <c r="L1040" s="494">
        <f>+'403-ENTREGA_AGROQUIMICOS'!AC82</f>
        <v>0</v>
      </c>
      <c r="M1040" s="495">
        <f>+'403-ENTREGA_AGROQUIMICOS'!W82</f>
        <v>0</v>
      </c>
      <c r="N1040" s="495">
        <f>+'403-ENTREGA_AGROQUIMICOS'!R82</f>
        <v>0</v>
      </c>
      <c r="Y1040" s="494">
        <f>+'403-ENTREGA_AGROQUIMICOS'!AH$3</f>
        <v>0</v>
      </c>
    </row>
    <row r="1041" spans="1:25" hidden="1" x14ac:dyDescent="0.35">
      <c r="A1041" s="493">
        <f>+agrochemicals!A61</f>
        <v>0</v>
      </c>
      <c r="B1041" s="493">
        <f>+agrochemicals!B61</f>
        <v>0</v>
      </c>
      <c r="C1041" s="496" t="str">
        <f>+agrochemicals!C61</f>
        <v/>
      </c>
      <c r="D1041" s="493">
        <f>+'403-ENTREGA_AGROQUIMICOS'!AH$6</f>
        <v>0</v>
      </c>
      <c r="E1041" s="493">
        <f>+'403-ENTREGA_AGROQUIMICOS'!J83</f>
        <v>0</v>
      </c>
      <c r="F1041" s="493">
        <f>+'403-ENTREGA_AGROQUIMICOS'!L83</f>
        <v>0</v>
      </c>
      <c r="I1041" s="494" t="str">
        <f>+agrochemicals!C61</f>
        <v/>
      </c>
      <c r="J1041" s="632">
        <f>+'403-ENTREGA_AGROQUIMICOS'!AH$7</f>
        <v>0</v>
      </c>
      <c r="K1041" s="494">
        <f>+'403-ENTREGA_AGROQUIMICOS'!Z83</f>
        <v>0</v>
      </c>
      <c r="L1041" s="494">
        <f>+'403-ENTREGA_AGROQUIMICOS'!AC83</f>
        <v>0</v>
      </c>
      <c r="M1041" s="495">
        <f>+'403-ENTREGA_AGROQUIMICOS'!W83</f>
        <v>0</v>
      </c>
      <c r="N1041" s="495">
        <f>+'403-ENTREGA_AGROQUIMICOS'!R83</f>
        <v>0</v>
      </c>
      <c r="Y1041" s="494">
        <f>+'403-ENTREGA_AGROQUIMICOS'!AH$3</f>
        <v>0</v>
      </c>
    </row>
    <row r="1042" spans="1:25" hidden="1" x14ac:dyDescent="0.35">
      <c r="A1042" s="493">
        <f>+agrochemicals!A62</f>
        <v>0</v>
      </c>
      <c r="B1042" s="493">
        <f>+agrochemicals!B62</f>
        <v>0</v>
      </c>
      <c r="C1042" s="496" t="str">
        <f>+agrochemicals!C62</f>
        <v/>
      </c>
      <c r="D1042" s="493">
        <f>+'403-ENTREGA_AGROQUIMICOS'!AH$6</f>
        <v>0</v>
      </c>
      <c r="E1042" s="493">
        <f>+'403-ENTREGA_AGROQUIMICOS'!J84</f>
        <v>0</v>
      </c>
      <c r="F1042" s="493">
        <f>+'403-ENTREGA_AGROQUIMICOS'!L84</f>
        <v>0</v>
      </c>
      <c r="I1042" s="494" t="str">
        <f>+agrochemicals!C62</f>
        <v/>
      </c>
      <c r="J1042" s="632">
        <f>+'403-ENTREGA_AGROQUIMICOS'!AH$7</f>
        <v>0</v>
      </c>
      <c r="K1042" s="494">
        <f>+'403-ENTREGA_AGROQUIMICOS'!Z84</f>
        <v>0</v>
      </c>
      <c r="L1042" s="494">
        <f>+'403-ENTREGA_AGROQUIMICOS'!AC84</f>
        <v>0</v>
      </c>
      <c r="M1042" s="495">
        <f>+'403-ENTREGA_AGROQUIMICOS'!W84</f>
        <v>0</v>
      </c>
      <c r="N1042" s="495">
        <f>+'403-ENTREGA_AGROQUIMICOS'!R84</f>
        <v>0</v>
      </c>
      <c r="Y1042" s="494">
        <f>+'403-ENTREGA_AGROQUIMICOS'!AH$3</f>
        <v>0</v>
      </c>
    </row>
    <row r="1043" spans="1:25" hidden="1" x14ac:dyDescent="0.35">
      <c r="A1043" s="493">
        <f>+agrochemicals!A63</f>
        <v>0</v>
      </c>
      <c r="B1043" s="493">
        <f>+agrochemicals!B63</f>
        <v>0</v>
      </c>
      <c r="C1043" s="496" t="str">
        <f>+agrochemicals!C63</f>
        <v/>
      </c>
      <c r="D1043" s="493">
        <f>+'403-ENTREGA_AGROQUIMICOS'!AH$6</f>
        <v>0</v>
      </c>
      <c r="E1043" s="493">
        <f>+'403-ENTREGA_AGROQUIMICOS'!J85</f>
        <v>0</v>
      </c>
      <c r="F1043" s="493">
        <f>+'403-ENTREGA_AGROQUIMICOS'!L85</f>
        <v>0</v>
      </c>
      <c r="I1043" s="494" t="str">
        <f>+agrochemicals!C63</f>
        <v/>
      </c>
      <c r="J1043" s="632">
        <f>+'403-ENTREGA_AGROQUIMICOS'!AH$7</f>
        <v>0</v>
      </c>
      <c r="K1043" s="494">
        <f>+'403-ENTREGA_AGROQUIMICOS'!Z85</f>
        <v>0</v>
      </c>
      <c r="L1043" s="494">
        <f>+'403-ENTREGA_AGROQUIMICOS'!AC85</f>
        <v>0</v>
      </c>
      <c r="M1043" s="495">
        <f>+'403-ENTREGA_AGROQUIMICOS'!W85</f>
        <v>0</v>
      </c>
      <c r="N1043" s="495">
        <f>+'403-ENTREGA_AGROQUIMICOS'!R85</f>
        <v>0</v>
      </c>
      <c r="Y1043" s="494">
        <f>+'403-ENTREGA_AGROQUIMICOS'!AH$3</f>
        <v>0</v>
      </c>
    </row>
    <row r="1044" spans="1:25" hidden="1" x14ac:dyDescent="0.35">
      <c r="A1044" s="493">
        <f>+agrochemicals!A64</f>
        <v>0</v>
      </c>
      <c r="B1044" s="493">
        <f>+agrochemicals!B64</f>
        <v>0</v>
      </c>
      <c r="C1044" s="496" t="str">
        <f>+agrochemicals!C64</f>
        <v/>
      </c>
      <c r="D1044" s="493">
        <f>+'403-ENTREGA_AGROQUIMICOS'!AH$6</f>
        <v>0</v>
      </c>
      <c r="E1044" s="493">
        <f>+'403-ENTREGA_AGROQUIMICOS'!J86</f>
        <v>0</v>
      </c>
      <c r="F1044" s="493">
        <f>+'403-ENTREGA_AGROQUIMICOS'!L86</f>
        <v>0</v>
      </c>
      <c r="I1044" s="494" t="str">
        <f>+agrochemicals!C64</f>
        <v/>
      </c>
      <c r="J1044" s="632">
        <f>+'403-ENTREGA_AGROQUIMICOS'!AH$7</f>
        <v>0</v>
      </c>
      <c r="K1044" s="494">
        <f>+'403-ENTREGA_AGROQUIMICOS'!Z86</f>
        <v>0</v>
      </c>
      <c r="L1044" s="494">
        <f>+'403-ENTREGA_AGROQUIMICOS'!AC86</f>
        <v>0</v>
      </c>
      <c r="M1044" s="495">
        <f>+'403-ENTREGA_AGROQUIMICOS'!W86</f>
        <v>0</v>
      </c>
      <c r="N1044" s="495">
        <f>+'403-ENTREGA_AGROQUIMICOS'!R86</f>
        <v>0</v>
      </c>
      <c r="Y1044" s="494">
        <f>+'403-ENTREGA_AGROQUIMICOS'!AH$3</f>
        <v>0</v>
      </c>
    </row>
    <row r="1045" spans="1:25" hidden="1" x14ac:dyDescent="0.35">
      <c r="A1045" s="493">
        <f>+agrochemicals!A65</f>
        <v>0</v>
      </c>
      <c r="B1045" s="493">
        <f>+agrochemicals!B65</f>
        <v>0</v>
      </c>
      <c r="C1045" s="496" t="str">
        <f>+agrochemicals!C65</f>
        <v/>
      </c>
      <c r="D1045" s="493">
        <f>+'403-ENTREGA_AGROQUIMICOS'!AH$6</f>
        <v>0</v>
      </c>
      <c r="E1045" s="493">
        <f>+'403-ENTREGA_AGROQUIMICOS'!J87</f>
        <v>0</v>
      </c>
      <c r="F1045" s="493">
        <f>+'403-ENTREGA_AGROQUIMICOS'!L87</f>
        <v>0</v>
      </c>
      <c r="I1045" s="494" t="str">
        <f>+agrochemicals!C65</f>
        <v/>
      </c>
      <c r="J1045" s="632">
        <f>+'403-ENTREGA_AGROQUIMICOS'!AH$7</f>
        <v>0</v>
      </c>
      <c r="K1045" s="494">
        <f>+'403-ENTREGA_AGROQUIMICOS'!Z87</f>
        <v>0</v>
      </c>
      <c r="L1045" s="494">
        <f>+'403-ENTREGA_AGROQUIMICOS'!AC87</f>
        <v>0</v>
      </c>
      <c r="M1045" s="495">
        <f>+'403-ENTREGA_AGROQUIMICOS'!W87</f>
        <v>0</v>
      </c>
      <c r="N1045" s="495">
        <f>+'403-ENTREGA_AGROQUIMICOS'!R87</f>
        <v>0</v>
      </c>
      <c r="Y1045" s="494">
        <f>+'403-ENTREGA_AGROQUIMICOS'!AH$3</f>
        <v>0</v>
      </c>
    </row>
    <row r="1046" spans="1:25" hidden="1" x14ac:dyDescent="0.35">
      <c r="A1046" s="493">
        <f>+agrochemicals!A66</f>
        <v>0</v>
      </c>
      <c r="B1046" s="493">
        <f>+agrochemicals!B66</f>
        <v>0</v>
      </c>
      <c r="C1046" s="496" t="str">
        <f>+agrochemicals!C66</f>
        <v/>
      </c>
      <c r="D1046" s="493">
        <f>+'403-ENTREGA_AGROQUIMICOS'!AH$6</f>
        <v>0</v>
      </c>
      <c r="E1046" s="493">
        <f>+'403-ENTREGA_AGROQUIMICOS'!J88</f>
        <v>0</v>
      </c>
      <c r="F1046" s="493">
        <f>+'403-ENTREGA_AGROQUIMICOS'!L88</f>
        <v>0</v>
      </c>
      <c r="I1046" s="494" t="str">
        <f>+agrochemicals!C66</f>
        <v/>
      </c>
      <c r="J1046" s="632">
        <f>+'403-ENTREGA_AGROQUIMICOS'!AH$7</f>
        <v>0</v>
      </c>
      <c r="K1046" s="494">
        <f>+'403-ENTREGA_AGROQUIMICOS'!Z88</f>
        <v>0</v>
      </c>
      <c r="L1046" s="494">
        <f>+'403-ENTREGA_AGROQUIMICOS'!AC88</f>
        <v>0</v>
      </c>
      <c r="M1046" s="495">
        <f>+'403-ENTREGA_AGROQUIMICOS'!W88</f>
        <v>0</v>
      </c>
      <c r="N1046" s="495">
        <f>+'403-ENTREGA_AGROQUIMICOS'!R88</f>
        <v>0</v>
      </c>
      <c r="Y1046" s="494">
        <f>+'403-ENTREGA_AGROQUIMICOS'!AH$3</f>
        <v>0</v>
      </c>
    </row>
    <row r="1047" spans="1:25" hidden="1" x14ac:dyDescent="0.35">
      <c r="A1047" s="493">
        <f>+agrochemicals!A67</f>
        <v>0</v>
      </c>
      <c r="B1047" s="493">
        <f>+agrochemicals!B67</f>
        <v>0</v>
      </c>
      <c r="C1047" s="496" t="str">
        <f>+agrochemicals!C67</f>
        <v/>
      </c>
      <c r="D1047" s="493">
        <f>+'403-ENTREGA_AGROQUIMICOS'!AH$6</f>
        <v>0</v>
      </c>
      <c r="E1047" s="493">
        <f>+'403-ENTREGA_AGROQUIMICOS'!J89</f>
        <v>0</v>
      </c>
      <c r="F1047" s="493">
        <f>+'403-ENTREGA_AGROQUIMICOS'!L89</f>
        <v>0</v>
      </c>
      <c r="I1047" s="494" t="str">
        <f>+agrochemicals!C67</f>
        <v/>
      </c>
      <c r="J1047" s="632">
        <f>+'403-ENTREGA_AGROQUIMICOS'!AH$7</f>
        <v>0</v>
      </c>
      <c r="K1047" s="494">
        <f>+'403-ENTREGA_AGROQUIMICOS'!Z89</f>
        <v>0</v>
      </c>
      <c r="L1047" s="494">
        <f>+'403-ENTREGA_AGROQUIMICOS'!AC89</f>
        <v>0</v>
      </c>
      <c r="M1047" s="495">
        <f>+'403-ENTREGA_AGROQUIMICOS'!W89</f>
        <v>0</v>
      </c>
      <c r="N1047" s="495">
        <f>+'403-ENTREGA_AGROQUIMICOS'!R89</f>
        <v>0</v>
      </c>
      <c r="Y1047" s="494">
        <f>+'403-ENTREGA_AGROQUIMICOS'!AH$3</f>
        <v>0</v>
      </c>
    </row>
    <row r="1048" spans="1:25" hidden="1" x14ac:dyDescent="0.35">
      <c r="A1048" s="493">
        <f>+agrochemicals!A68</f>
        <v>0</v>
      </c>
      <c r="B1048" s="493">
        <f>+agrochemicals!B68</f>
        <v>0</v>
      </c>
      <c r="C1048" s="496" t="str">
        <f>+agrochemicals!C68</f>
        <v/>
      </c>
      <c r="D1048" s="493">
        <f>+'403-ENTREGA_AGROQUIMICOS'!AH$6</f>
        <v>0</v>
      </c>
      <c r="E1048" s="493">
        <f>+'403-ENTREGA_AGROQUIMICOS'!J90</f>
        <v>0</v>
      </c>
      <c r="F1048" s="493">
        <f>+'403-ENTREGA_AGROQUIMICOS'!L90</f>
        <v>0</v>
      </c>
      <c r="I1048" s="494" t="str">
        <f>+agrochemicals!C68</f>
        <v/>
      </c>
      <c r="J1048" s="632">
        <f>+'403-ENTREGA_AGROQUIMICOS'!AH$7</f>
        <v>0</v>
      </c>
      <c r="K1048" s="494">
        <f>+'403-ENTREGA_AGROQUIMICOS'!Z90</f>
        <v>0</v>
      </c>
      <c r="L1048" s="494">
        <f>+'403-ENTREGA_AGROQUIMICOS'!AC90</f>
        <v>0</v>
      </c>
      <c r="M1048" s="495">
        <f>+'403-ENTREGA_AGROQUIMICOS'!W90</f>
        <v>0</v>
      </c>
      <c r="N1048" s="495">
        <f>+'403-ENTREGA_AGROQUIMICOS'!R90</f>
        <v>0</v>
      </c>
      <c r="Y1048" s="494">
        <f>+'403-ENTREGA_AGROQUIMICOS'!AH$3</f>
        <v>0</v>
      </c>
    </row>
    <row r="1049" spans="1:25" hidden="1" x14ac:dyDescent="0.35">
      <c r="A1049" s="493">
        <f>+agrochemicals!A69</f>
        <v>0</v>
      </c>
      <c r="B1049" s="493">
        <f>+agrochemicals!B69</f>
        <v>0</v>
      </c>
      <c r="C1049" s="496" t="str">
        <f>+agrochemicals!C69</f>
        <v/>
      </c>
      <c r="D1049" s="493">
        <f>+'403-ENTREGA_AGROQUIMICOS'!AH$6</f>
        <v>0</v>
      </c>
      <c r="E1049" s="493">
        <f>+'403-ENTREGA_AGROQUIMICOS'!J91</f>
        <v>0</v>
      </c>
      <c r="F1049" s="493">
        <f>+'403-ENTREGA_AGROQUIMICOS'!L91</f>
        <v>0</v>
      </c>
      <c r="I1049" s="494" t="str">
        <f>+agrochemicals!C69</f>
        <v/>
      </c>
      <c r="J1049" s="632">
        <f>+'403-ENTREGA_AGROQUIMICOS'!AH$7</f>
        <v>0</v>
      </c>
      <c r="K1049" s="494">
        <f>+'403-ENTREGA_AGROQUIMICOS'!Z91</f>
        <v>0</v>
      </c>
      <c r="L1049" s="494">
        <f>+'403-ENTREGA_AGROQUIMICOS'!AC91</f>
        <v>0</v>
      </c>
      <c r="M1049" s="495">
        <f>+'403-ENTREGA_AGROQUIMICOS'!W91</f>
        <v>0</v>
      </c>
      <c r="N1049" s="495">
        <f>+'403-ENTREGA_AGROQUIMICOS'!R91</f>
        <v>0</v>
      </c>
      <c r="Y1049" s="494">
        <f>+'403-ENTREGA_AGROQUIMICOS'!AH$3</f>
        <v>0</v>
      </c>
    </row>
    <row r="1050" spans="1:25" hidden="1" x14ac:dyDescent="0.35">
      <c r="A1050" s="493">
        <f>+agrochemicals!A70</f>
        <v>0</v>
      </c>
      <c r="B1050" s="493">
        <f>+agrochemicals!B70</f>
        <v>0</v>
      </c>
      <c r="C1050" s="496" t="str">
        <f>+agrochemicals!C70</f>
        <v/>
      </c>
      <c r="D1050" s="493">
        <f>+'403-ENTREGA_AGROQUIMICOS'!AH$6</f>
        <v>0</v>
      </c>
      <c r="E1050" s="493">
        <f>+'403-ENTREGA_AGROQUIMICOS'!J92</f>
        <v>0</v>
      </c>
      <c r="F1050" s="493">
        <f>+'403-ENTREGA_AGROQUIMICOS'!L92</f>
        <v>0</v>
      </c>
      <c r="I1050" s="494" t="str">
        <f>+agrochemicals!C70</f>
        <v/>
      </c>
      <c r="J1050" s="632">
        <f>+'403-ENTREGA_AGROQUIMICOS'!AH$7</f>
        <v>0</v>
      </c>
      <c r="K1050" s="494">
        <f>+'403-ENTREGA_AGROQUIMICOS'!Z92</f>
        <v>0</v>
      </c>
      <c r="L1050" s="494">
        <f>+'403-ENTREGA_AGROQUIMICOS'!AC92</f>
        <v>0</v>
      </c>
      <c r="M1050" s="495">
        <f>+'403-ENTREGA_AGROQUIMICOS'!W92</f>
        <v>0</v>
      </c>
      <c r="N1050" s="495">
        <f>+'403-ENTREGA_AGROQUIMICOS'!R92</f>
        <v>0</v>
      </c>
      <c r="Y1050" s="494">
        <f>+'403-ENTREGA_AGROQUIMICOS'!AH$3</f>
        <v>0</v>
      </c>
    </row>
    <row r="1051" spans="1:25" hidden="1" x14ac:dyDescent="0.35">
      <c r="A1051" s="493">
        <f>+agrochemicals!A71</f>
        <v>0</v>
      </c>
      <c r="B1051" s="493">
        <f>+agrochemicals!B71</f>
        <v>0</v>
      </c>
      <c r="C1051" s="496" t="str">
        <f>+agrochemicals!C71</f>
        <v/>
      </c>
      <c r="D1051" s="493">
        <f>+'403-ENTREGA_AGROQUIMICOS'!AH$6</f>
        <v>0</v>
      </c>
      <c r="E1051" s="493">
        <f>+'403-ENTREGA_AGROQUIMICOS'!J93</f>
        <v>0</v>
      </c>
      <c r="F1051" s="493">
        <f>+'403-ENTREGA_AGROQUIMICOS'!L93</f>
        <v>0</v>
      </c>
      <c r="I1051" s="494" t="str">
        <f>+agrochemicals!C71</f>
        <v/>
      </c>
      <c r="J1051" s="632">
        <f>+'403-ENTREGA_AGROQUIMICOS'!AH$7</f>
        <v>0</v>
      </c>
      <c r="K1051" s="494">
        <f>+'403-ENTREGA_AGROQUIMICOS'!Z93</f>
        <v>0</v>
      </c>
      <c r="L1051" s="494">
        <f>+'403-ENTREGA_AGROQUIMICOS'!AC93</f>
        <v>0</v>
      </c>
      <c r="M1051" s="495">
        <f>+'403-ENTREGA_AGROQUIMICOS'!W93</f>
        <v>0</v>
      </c>
      <c r="N1051" s="495">
        <f>+'403-ENTREGA_AGROQUIMICOS'!R93</f>
        <v>0</v>
      </c>
      <c r="Y1051" s="494">
        <f>+'403-ENTREGA_AGROQUIMICOS'!AH$3</f>
        <v>0</v>
      </c>
    </row>
    <row r="1052" spans="1:25" hidden="1" x14ac:dyDescent="0.35">
      <c r="A1052" s="493">
        <f>+agrochemicals!A72</f>
        <v>0</v>
      </c>
      <c r="B1052" s="493">
        <f>+agrochemicals!B72</f>
        <v>0</v>
      </c>
      <c r="C1052" s="496" t="str">
        <f>+agrochemicals!C72</f>
        <v/>
      </c>
      <c r="D1052" s="493">
        <f>+'403-ENTREGA_AGROQUIMICOS'!AH$6</f>
        <v>0</v>
      </c>
      <c r="E1052" s="493">
        <f>+'403-ENTREGA_AGROQUIMICOS'!J94</f>
        <v>0</v>
      </c>
      <c r="F1052" s="493">
        <f>+'403-ENTREGA_AGROQUIMICOS'!L94</f>
        <v>0</v>
      </c>
      <c r="I1052" s="494" t="str">
        <f>+agrochemicals!C72</f>
        <v/>
      </c>
      <c r="J1052" s="632">
        <f>+'403-ENTREGA_AGROQUIMICOS'!AH$7</f>
        <v>0</v>
      </c>
      <c r="K1052" s="494">
        <f>+'403-ENTREGA_AGROQUIMICOS'!Z94</f>
        <v>0</v>
      </c>
      <c r="L1052" s="494">
        <f>+'403-ENTREGA_AGROQUIMICOS'!AC94</f>
        <v>0</v>
      </c>
      <c r="M1052" s="495">
        <f>+'403-ENTREGA_AGROQUIMICOS'!W94</f>
        <v>0</v>
      </c>
      <c r="N1052" s="495">
        <f>+'403-ENTREGA_AGROQUIMICOS'!R94</f>
        <v>0</v>
      </c>
      <c r="Y1052" s="494">
        <f>+'403-ENTREGA_AGROQUIMICOS'!AH$3</f>
        <v>0</v>
      </c>
    </row>
    <row r="1053" spans="1:25" hidden="1" x14ac:dyDescent="0.35">
      <c r="A1053" s="493">
        <f>+agrochemicals!A73</f>
        <v>0</v>
      </c>
      <c r="B1053" s="493">
        <f>+agrochemicals!B73</f>
        <v>0</v>
      </c>
      <c r="C1053" s="496" t="str">
        <f>+agrochemicals!C73</f>
        <v/>
      </c>
      <c r="D1053" s="493">
        <f>+'403-ENTREGA_AGROQUIMICOS'!AH$6</f>
        <v>0</v>
      </c>
      <c r="E1053" s="493">
        <f>+'403-ENTREGA_AGROQUIMICOS'!J95</f>
        <v>0</v>
      </c>
      <c r="F1053" s="493">
        <f>+'403-ENTREGA_AGROQUIMICOS'!L95</f>
        <v>0</v>
      </c>
      <c r="I1053" s="494" t="str">
        <f>+agrochemicals!C73</f>
        <v/>
      </c>
      <c r="J1053" s="632">
        <f>+'403-ENTREGA_AGROQUIMICOS'!AH$7</f>
        <v>0</v>
      </c>
      <c r="K1053" s="494">
        <f>+'403-ENTREGA_AGROQUIMICOS'!Z95</f>
        <v>0</v>
      </c>
      <c r="L1053" s="494">
        <f>+'403-ENTREGA_AGROQUIMICOS'!AC95</f>
        <v>0</v>
      </c>
      <c r="M1053" s="495">
        <f>+'403-ENTREGA_AGROQUIMICOS'!W95</f>
        <v>0</v>
      </c>
      <c r="N1053" s="495">
        <f>+'403-ENTREGA_AGROQUIMICOS'!R95</f>
        <v>0</v>
      </c>
      <c r="Y1053" s="494">
        <f>+'403-ENTREGA_AGROQUIMICOS'!AH$3</f>
        <v>0</v>
      </c>
    </row>
    <row r="1054" spans="1:25" hidden="1" x14ac:dyDescent="0.35">
      <c r="A1054" s="493">
        <f>+agrochemicals!A74</f>
        <v>0</v>
      </c>
      <c r="B1054" s="493">
        <f>+agrochemicals!B74</f>
        <v>0</v>
      </c>
      <c r="C1054" s="496" t="str">
        <f>+agrochemicals!C74</f>
        <v/>
      </c>
      <c r="D1054" s="493">
        <f>+'403-ENTREGA_AGROQUIMICOS'!AH$6</f>
        <v>0</v>
      </c>
      <c r="E1054" s="493">
        <f>+'403-ENTREGA_AGROQUIMICOS'!J96</f>
        <v>0</v>
      </c>
      <c r="F1054" s="493">
        <f>+'403-ENTREGA_AGROQUIMICOS'!L96</f>
        <v>0</v>
      </c>
      <c r="I1054" s="494" t="str">
        <f>+agrochemicals!C74</f>
        <v/>
      </c>
      <c r="J1054" s="632">
        <f>+'403-ENTREGA_AGROQUIMICOS'!AH$7</f>
        <v>0</v>
      </c>
      <c r="K1054" s="494">
        <f>+'403-ENTREGA_AGROQUIMICOS'!Z96</f>
        <v>0</v>
      </c>
      <c r="L1054" s="494">
        <f>+'403-ENTREGA_AGROQUIMICOS'!AC96</f>
        <v>0</v>
      </c>
      <c r="M1054" s="495">
        <f>+'403-ENTREGA_AGROQUIMICOS'!W96</f>
        <v>0</v>
      </c>
      <c r="N1054" s="495">
        <f>+'403-ENTREGA_AGROQUIMICOS'!R96</f>
        <v>0</v>
      </c>
      <c r="Y1054" s="494">
        <f>+'403-ENTREGA_AGROQUIMICOS'!AH$3</f>
        <v>0</v>
      </c>
    </row>
    <row r="1055" spans="1:25" hidden="1" x14ac:dyDescent="0.35">
      <c r="A1055" s="493">
        <f>+agrochemicals!A75</f>
        <v>0</v>
      </c>
      <c r="B1055" s="493">
        <f>+agrochemicals!B75</f>
        <v>0</v>
      </c>
      <c r="C1055" s="496" t="str">
        <f>+agrochemicals!C75</f>
        <v/>
      </c>
      <c r="D1055" s="493">
        <f>+'403-ENTREGA_AGROQUIMICOS'!AH$6</f>
        <v>0</v>
      </c>
      <c r="E1055" s="493">
        <f>+'403-ENTREGA_AGROQUIMICOS'!J97</f>
        <v>0</v>
      </c>
      <c r="F1055" s="493">
        <f>+'403-ENTREGA_AGROQUIMICOS'!L97</f>
        <v>0</v>
      </c>
      <c r="I1055" s="494" t="str">
        <f>+agrochemicals!C75</f>
        <v/>
      </c>
      <c r="J1055" s="632">
        <f>+'403-ENTREGA_AGROQUIMICOS'!AH$7</f>
        <v>0</v>
      </c>
      <c r="K1055" s="494">
        <f>+'403-ENTREGA_AGROQUIMICOS'!Z97</f>
        <v>0</v>
      </c>
      <c r="L1055" s="494">
        <f>+'403-ENTREGA_AGROQUIMICOS'!AC97</f>
        <v>0</v>
      </c>
      <c r="M1055" s="495">
        <f>+'403-ENTREGA_AGROQUIMICOS'!W97</f>
        <v>0</v>
      </c>
      <c r="N1055" s="495">
        <f>+'403-ENTREGA_AGROQUIMICOS'!R97</f>
        <v>0</v>
      </c>
      <c r="Y1055" s="494">
        <f>+'403-ENTREGA_AGROQUIMICOS'!AH$3</f>
        <v>0</v>
      </c>
    </row>
    <row r="1056" spans="1:25" hidden="1" x14ac:dyDescent="0.35">
      <c r="A1056" s="493">
        <f>+agrochemicals!A76</f>
        <v>0</v>
      </c>
      <c r="B1056" s="493">
        <f>+agrochemicals!B76</f>
        <v>0</v>
      </c>
      <c r="C1056" s="496" t="str">
        <f>+agrochemicals!C76</f>
        <v/>
      </c>
      <c r="D1056" s="493">
        <f>+'403-ENTREGA_AGROQUIMICOS'!AH$6</f>
        <v>0</v>
      </c>
      <c r="E1056" s="493">
        <f>+'403-ENTREGA_AGROQUIMICOS'!J98</f>
        <v>0</v>
      </c>
      <c r="F1056" s="493">
        <f>+'403-ENTREGA_AGROQUIMICOS'!L98</f>
        <v>0</v>
      </c>
      <c r="I1056" s="494" t="str">
        <f>+agrochemicals!C76</f>
        <v/>
      </c>
      <c r="J1056" s="632">
        <f>+'403-ENTREGA_AGROQUIMICOS'!AH$7</f>
        <v>0</v>
      </c>
      <c r="K1056" s="494">
        <f>+'403-ENTREGA_AGROQUIMICOS'!Z98</f>
        <v>0</v>
      </c>
      <c r="L1056" s="494">
        <f>+'403-ENTREGA_AGROQUIMICOS'!AC98</f>
        <v>0</v>
      </c>
      <c r="M1056" s="495">
        <f>+'403-ENTREGA_AGROQUIMICOS'!W98</f>
        <v>0</v>
      </c>
      <c r="N1056" s="495">
        <f>+'403-ENTREGA_AGROQUIMICOS'!R98</f>
        <v>0</v>
      </c>
      <c r="Y1056" s="494">
        <f>+'403-ENTREGA_AGROQUIMICOS'!AH$3</f>
        <v>0</v>
      </c>
    </row>
    <row r="1057" spans="1:25" hidden="1" x14ac:dyDescent="0.35">
      <c r="A1057" s="493">
        <f>+agrochemicals!A77</f>
        <v>0</v>
      </c>
      <c r="B1057" s="493">
        <f>+agrochemicals!B77</f>
        <v>0</v>
      </c>
      <c r="C1057" s="496" t="str">
        <f>+agrochemicals!C77</f>
        <v/>
      </c>
      <c r="D1057" s="493">
        <f>+'403-ENTREGA_AGROQUIMICOS'!AH$6</f>
        <v>0</v>
      </c>
      <c r="E1057" s="493">
        <f>+'403-ENTREGA_AGROQUIMICOS'!J99</f>
        <v>0</v>
      </c>
      <c r="F1057" s="493">
        <f>+'403-ENTREGA_AGROQUIMICOS'!L99</f>
        <v>0</v>
      </c>
      <c r="I1057" s="494" t="str">
        <f>+agrochemicals!C77</f>
        <v/>
      </c>
      <c r="J1057" s="632">
        <f>+'403-ENTREGA_AGROQUIMICOS'!AH$7</f>
        <v>0</v>
      </c>
      <c r="K1057" s="494">
        <f>+'403-ENTREGA_AGROQUIMICOS'!Z99</f>
        <v>0</v>
      </c>
      <c r="L1057" s="494">
        <f>+'403-ENTREGA_AGROQUIMICOS'!AC99</f>
        <v>0</v>
      </c>
      <c r="M1057" s="495">
        <f>+'403-ENTREGA_AGROQUIMICOS'!W99</f>
        <v>0</v>
      </c>
      <c r="N1057" s="495">
        <f>+'403-ENTREGA_AGROQUIMICOS'!R99</f>
        <v>0</v>
      </c>
      <c r="Y1057" s="494">
        <f>+'403-ENTREGA_AGROQUIMICOS'!AH$3</f>
        <v>0</v>
      </c>
    </row>
    <row r="1058" spans="1:25" hidden="1" x14ac:dyDescent="0.35">
      <c r="A1058" s="493">
        <f>+agrochemicals!A78</f>
        <v>0</v>
      </c>
      <c r="B1058" s="493">
        <f>+agrochemicals!B78</f>
        <v>0</v>
      </c>
      <c r="C1058" s="496" t="str">
        <f>+agrochemicals!C78</f>
        <v/>
      </c>
      <c r="D1058" s="493">
        <f>+'403-ENTREGA_AGROQUIMICOS'!AH$6</f>
        <v>0</v>
      </c>
      <c r="E1058" s="493">
        <f>+'403-ENTREGA_AGROQUIMICOS'!J100</f>
        <v>0</v>
      </c>
      <c r="F1058" s="493">
        <f>+'403-ENTREGA_AGROQUIMICOS'!L100</f>
        <v>0</v>
      </c>
      <c r="I1058" s="494" t="str">
        <f>+agrochemicals!C78</f>
        <v/>
      </c>
      <c r="J1058" s="632">
        <f>+'403-ENTREGA_AGROQUIMICOS'!AH$7</f>
        <v>0</v>
      </c>
      <c r="K1058" s="494">
        <f>+'403-ENTREGA_AGROQUIMICOS'!Z100</f>
        <v>0</v>
      </c>
      <c r="L1058" s="494">
        <f>+'403-ENTREGA_AGROQUIMICOS'!AC100</f>
        <v>0</v>
      </c>
      <c r="M1058" s="495">
        <f>+'403-ENTREGA_AGROQUIMICOS'!W100</f>
        <v>0</v>
      </c>
      <c r="N1058" s="495">
        <f>+'403-ENTREGA_AGROQUIMICOS'!R100</f>
        <v>0</v>
      </c>
      <c r="Y1058" s="494">
        <f>+'403-ENTREGA_AGROQUIMICOS'!AH$3</f>
        <v>0</v>
      </c>
    </row>
    <row r="1059" spans="1:25" hidden="1" x14ac:dyDescent="0.35">
      <c r="A1059" s="493">
        <f>+agrochemicals!A79</f>
        <v>0</v>
      </c>
      <c r="B1059" s="493">
        <f>+agrochemicals!B79</f>
        <v>0</v>
      </c>
      <c r="C1059" s="496" t="str">
        <f>+agrochemicals!C79</f>
        <v/>
      </c>
      <c r="D1059" s="493">
        <f>+'403-ENTREGA_AGROQUIMICOS'!AH$6</f>
        <v>0</v>
      </c>
      <c r="E1059" s="493">
        <f>+'403-ENTREGA_AGROQUIMICOS'!J101</f>
        <v>0</v>
      </c>
      <c r="F1059" s="493">
        <f>+'403-ENTREGA_AGROQUIMICOS'!L101</f>
        <v>0</v>
      </c>
      <c r="I1059" s="494" t="str">
        <f>+agrochemicals!C79</f>
        <v/>
      </c>
      <c r="J1059" s="632">
        <f>+'403-ENTREGA_AGROQUIMICOS'!AH$7</f>
        <v>0</v>
      </c>
      <c r="K1059" s="494">
        <f>+'403-ENTREGA_AGROQUIMICOS'!Z101</f>
        <v>0</v>
      </c>
      <c r="L1059" s="494">
        <f>+'403-ENTREGA_AGROQUIMICOS'!AC101</f>
        <v>0</v>
      </c>
      <c r="M1059" s="495">
        <f>+'403-ENTREGA_AGROQUIMICOS'!W101</f>
        <v>0</v>
      </c>
      <c r="N1059" s="495">
        <f>+'403-ENTREGA_AGROQUIMICOS'!R101</f>
        <v>0</v>
      </c>
      <c r="Y1059" s="494">
        <f>+'403-ENTREGA_AGROQUIMICOS'!AH$3</f>
        <v>0</v>
      </c>
    </row>
    <row r="1060" spans="1:25" hidden="1" x14ac:dyDescent="0.35">
      <c r="A1060" s="493">
        <f>+agrochemicals!A80</f>
        <v>0</v>
      </c>
      <c r="B1060" s="493">
        <f>+agrochemicals!B80</f>
        <v>0</v>
      </c>
      <c r="C1060" s="496" t="str">
        <f>+agrochemicals!C80</f>
        <v/>
      </c>
      <c r="D1060" s="493">
        <f>+'403-ENTREGA_AGROQUIMICOS'!AH$6</f>
        <v>0</v>
      </c>
      <c r="E1060" s="493">
        <f>+'403-ENTREGA_AGROQUIMICOS'!J102</f>
        <v>0</v>
      </c>
      <c r="F1060" s="493">
        <f>+'403-ENTREGA_AGROQUIMICOS'!L102</f>
        <v>0</v>
      </c>
      <c r="I1060" s="494" t="str">
        <f>+agrochemicals!C80</f>
        <v/>
      </c>
      <c r="J1060" s="632">
        <f>+'403-ENTREGA_AGROQUIMICOS'!AH$7</f>
        <v>0</v>
      </c>
      <c r="K1060" s="494">
        <f>+'403-ENTREGA_AGROQUIMICOS'!Z102</f>
        <v>0</v>
      </c>
      <c r="L1060" s="494">
        <f>+'403-ENTREGA_AGROQUIMICOS'!AC102</f>
        <v>0</v>
      </c>
      <c r="M1060" s="495">
        <f>+'403-ENTREGA_AGROQUIMICOS'!W102</f>
        <v>0</v>
      </c>
      <c r="N1060" s="495">
        <f>+'403-ENTREGA_AGROQUIMICOS'!R102</f>
        <v>0</v>
      </c>
      <c r="Y1060" s="494">
        <f>+'403-ENTREGA_AGROQUIMICOS'!AH$3</f>
        <v>0</v>
      </c>
    </row>
    <row r="1061" spans="1:25" hidden="1" x14ac:dyDescent="0.35">
      <c r="A1061" s="493">
        <f>+agrochemicals!A81</f>
        <v>0</v>
      </c>
      <c r="B1061" s="493">
        <f>+agrochemicals!B81</f>
        <v>0</v>
      </c>
      <c r="C1061" s="496" t="str">
        <f>+agrochemicals!C81</f>
        <v/>
      </c>
      <c r="D1061" s="493">
        <f>+'403-ENTREGA_AGROQUIMICOS'!AH$6</f>
        <v>0</v>
      </c>
      <c r="E1061" s="493">
        <f>+'403-ENTREGA_AGROQUIMICOS'!J103</f>
        <v>0</v>
      </c>
      <c r="F1061" s="493">
        <f>+'403-ENTREGA_AGROQUIMICOS'!L103</f>
        <v>0</v>
      </c>
      <c r="I1061" s="494" t="str">
        <f>+agrochemicals!C81</f>
        <v/>
      </c>
      <c r="J1061" s="632">
        <f>+'403-ENTREGA_AGROQUIMICOS'!AH$7</f>
        <v>0</v>
      </c>
      <c r="K1061" s="494">
        <f>+'403-ENTREGA_AGROQUIMICOS'!Z103</f>
        <v>0</v>
      </c>
      <c r="L1061" s="494">
        <f>+'403-ENTREGA_AGROQUIMICOS'!AC103</f>
        <v>0</v>
      </c>
      <c r="M1061" s="495">
        <f>+'403-ENTREGA_AGROQUIMICOS'!W103</f>
        <v>0</v>
      </c>
      <c r="N1061" s="495">
        <f>+'403-ENTREGA_AGROQUIMICOS'!R103</f>
        <v>0</v>
      </c>
      <c r="Y1061" s="494">
        <f>+'403-ENTREGA_AGROQUIMICOS'!AH$3</f>
        <v>0</v>
      </c>
    </row>
    <row r="1062" spans="1:25" hidden="1" x14ac:dyDescent="0.35">
      <c r="A1062" s="493">
        <f>+agrochemicals!A82</f>
        <v>0</v>
      </c>
      <c r="B1062" s="493">
        <f>+agrochemicals!B82</f>
        <v>0</v>
      </c>
      <c r="C1062" s="496" t="str">
        <f>+agrochemicals!C82</f>
        <v/>
      </c>
      <c r="D1062" s="493">
        <f>+'403-ENTREGA_AGROQUIMICOS'!AH$6</f>
        <v>0</v>
      </c>
      <c r="E1062" s="493">
        <f>+'403-ENTREGA_AGROQUIMICOS'!J104</f>
        <v>0</v>
      </c>
      <c r="F1062" s="493">
        <f>+'403-ENTREGA_AGROQUIMICOS'!L104</f>
        <v>0</v>
      </c>
      <c r="I1062" s="494" t="str">
        <f>+agrochemicals!C82</f>
        <v/>
      </c>
      <c r="J1062" s="632">
        <f>+'403-ENTREGA_AGROQUIMICOS'!AH$7</f>
        <v>0</v>
      </c>
      <c r="K1062" s="494">
        <f>+'403-ENTREGA_AGROQUIMICOS'!Z104</f>
        <v>0</v>
      </c>
      <c r="L1062" s="494">
        <f>+'403-ENTREGA_AGROQUIMICOS'!AC104</f>
        <v>0</v>
      </c>
      <c r="M1062" s="495">
        <f>+'403-ENTREGA_AGROQUIMICOS'!W104</f>
        <v>0</v>
      </c>
      <c r="N1062" s="495">
        <f>+'403-ENTREGA_AGROQUIMICOS'!R104</f>
        <v>0</v>
      </c>
      <c r="Y1062" s="494">
        <f>+'403-ENTREGA_AGROQUIMICOS'!AH$3</f>
        <v>0</v>
      </c>
    </row>
    <row r="1063" spans="1:25" hidden="1" x14ac:dyDescent="0.35">
      <c r="A1063" s="493">
        <f>+agrochemicals!A83</f>
        <v>0</v>
      </c>
      <c r="B1063" s="493">
        <f>+agrochemicals!B83</f>
        <v>0</v>
      </c>
      <c r="C1063" s="496" t="str">
        <f>+agrochemicals!C83</f>
        <v/>
      </c>
      <c r="D1063" s="493">
        <f>+'403-ENTREGA_AGROQUIMICOS'!AH$6</f>
        <v>0</v>
      </c>
      <c r="E1063" s="493">
        <f>+'403-ENTREGA_AGROQUIMICOS'!J105</f>
        <v>0</v>
      </c>
      <c r="F1063" s="493">
        <f>+'403-ENTREGA_AGROQUIMICOS'!L105</f>
        <v>0</v>
      </c>
      <c r="I1063" s="494" t="str">
        <f>+agrochemicals!C83</f>
        <v/>
      </c>
      <c r="J1063" s="632">
        <f>+'403-ENTREGA_AGROQUIMICOS'!AH$7</f>
        <v>0</v>
      </c>
      <c r="K1063" s="494">
        <f>+'403-ENTREGA_AGROQUIMICOS'!Z105</f>
        <v>0</v>
      </c>
      <c r="L1063" s="494">
        <f>+'403-ENTREGA_AGROQUIMICOS'!AC105</f>
        <v>0</v>
      </c>
      <c r="M1063" s="495">
        <f>+'403-ENTREGA_AGROQUIMICOS'!W105</f>
        <v>0</v>
      </c>
      <c r="N1063" s="495">
        <f>+'403-ENTREGA_AGROQUIMICOS'!R105</f>
        <v>0</v>
      </c>
      <c r="Y1063" s="494">
        <f>+'403-ENTREGA_AGROQUIMICOS'!AH$3</f>
        <v>0</v>
      </c>
    </row>
    <row r="1064" spans="1:25" hidden="1" x14ac:dyDescent="0.35">
      <c r="A1064" s="493">
        <f>+agrochemicals!A84</f>
        <v>0</v>
      </c>
      <c r="B1064" s="493">
        <f>+agrochemicals!B84</f>
        <v>0</v>
      </c>
      <c r="C1064" s="496" t="str">
        <f>+agrochemicals!C84</f>
        <v/>
      </c>
      <c r="D1064" s="493">
        <f>+'403-ENTREGA_AGROQUIMICOS'!AH$6</f>
        <v>0</v>
      </c>
      <c r="E1064" s="493">
        <f>+'403-ENTREGA_AGROQUIMICOS'!J106</f>
        <v>0</v>
      </c>
      <c r="F1064" s="493">
        <f>+'403-ENTREGA_AGROQUIMICOS'!L106</f>
        <v>0</v>
      </c>
      <c r="I1064" s="494" t="str">
        <f>+agrochemicals!C84</f>
        <v/>
      </c>
      <c r="J1064" s="632">
        <f>+'403-ENTREGA_AGROQUIMICOS'!AH$7</f>
        <v>0</v>
      </c>
      <c r="K1064" s="494">
        <f>+'403-ENTREGA_AGROQUIMICOS'!Z106</f>
        <v>0</v>
      </c>
      <c r="L1064" s="494">
        <f>+'403-ENTREGA_AGROQUIMICOS'!AC106</f>
        <v>0</v>
      </c>
      <c r="M1064" s="495">
        <f>+'403-ENTREGA_AGROQUIMICOS'!W106</f>
        <v>0</v>
      </c>
      <c r="N1064" s="495">
        <f>+'403-ENTREGA_AGROQUIMICOS'!R106</f>
        <v>0</v>
      </c>
      <c r="Y1064" s="494">
        <f>+'403-ENTREGA_AGROQUIMICOS'!AH$3</f>
        <v>0</v>
      </c>
    </row>
    <row r="1065" spans="1:25" hidden="1" x14ac:dyDescent="0.35">
      <c r="A1065" s="493">
        <f>+agrochemicals!A85</f>
        <v>0</v>
      </c>
      <c r="B1065" s="493">
        <f>+agrochemicals!B85</f>
        <v>0</v>
      </c>
      <c r="C1065" s="496" t="str">
        <f>+agrochemicals!C85</f>
        <v/>
      </c>
      <c r="D1065" s="493">
        <f>+'403-ENTREGA_AGROQUIMICOS'!AH$6</f>
        <v>0</v>
      </c>
      <c r="E1065" s="493">
        <f>+'403-ENTREGA_AGROQUIMICOS'!J107</f>
        <v>0</v>
      </c>
      <c r="F1065" s="493">
        <f>+'403-ENTREGA_AGROQUIMICOS'!L107</f>
        <v>0</v>
      </c>
      <c r="I1065" s="494" t="str">
        <f>+agrochemicals!C85</f>
        <v/>
      </c>
      <c r="J1065" s="632">
        <f>+'403-ENTREGA_AGROQUIMICOS'!AH$7</f>
        <v>0</v>
      </c>
      <c r="K1065" s="494">
        <f>+'403-ENTREGA_AGROQUIMICOS'!Z107</f>
        <v>0</v>
      </c>
      <c r="L1065" s="494">
        <f>+'403-ENTREGA_AGROQUIMICOS'!AC107</f>
        <v>0</v>
      </c>
      <c r="M1065" s="495">
        <f>+'403-ENTREGA_AGROQUIMICOS'!W107</f>
        <v>0</v>
      </c>
      <c r="N1065" s="495">
        <f>+'403-ENTREGA_AGROQUIMICOS'!R107</f>
        <v>0</v>
      </c>
      <c r="Y1065" s="494">
        <f>+'403-ENTREGA_AGROQUIMICOS'!AH$3</f>
        <v>0</v>
      </c>
    </row>
    <row r="1066" spans="1:25" hidden="1" x14ac:dyDescent="0.35">
      <c r="A1066" s="493">
        <f>+agrochemicals!A86</f>
        <v>0</v>
      </c>
      <c r="B1066" s="493">
        <f>+agrochemicals!B86</f>
        <v>0</v>
      </c>
      <c r="C1066" s="496" t="str">
        <f>+agrochemicals!C86</f>
        <v/>
      </c>
      <c r="D1066" s="493">
        <f>+'403-ENTREGA_AGROQUIMICOS'!AH$6</f>
        <v>0</v>
      </c>
      <c r="E1066" s="493">
        <f>+'403-ENTREGA_AGROQUIMICOS'!J108</f>
        <v>0</v>
      </c>
      <c r="F1066" s="493">
        <f>+'403-ENTREGA_AGROQUIMICOS'!L108</f>
        <v>0</v>
      </c>
      <c r="I1066" s="494" t="str">
        <f>+agrochemicals!C86</f>
        <v/>
      </c>
      <c r="J1066" s="632">
        <f>+'403-ENTREGA_AGROQUIMICOS'!AH$7</f>
        <v>0</v>
      </c>
      <c r="K1066" s="494">
        <f>+'403-ENTREGA_AGROQUIMICOS'!Z108</f>
        <v>0</v>
      </c>
      <c r="L1066" s="494">
        <f>+'403-ENTREGA_AGROQUIMICOS'!AC108</f>
        <v>0</v>
      </c>
      <c r="M1066" s="495">
        <f>+'403-ENTREGA_AGROQUIMICOS'!W108</f>
        <v>0</v>
      </c>
      <c r="N1066" s="495">
        <f>+'403-ENTREGA_AGROQUIMICOS'!R108</f>
        <v>0</v>
      </c>
      <c r="Y1066" s="494">
        <f>+'403-ENTREGA_AGROQUIMICOS'!AH$3</f>
        <v>0</v>
      </c>
    </row>
    <row r="1067" spans="1:25" hidden="1" x14ac:dyDescent="0.35">
      <c r="A1067" s="493">
        <f>+agrochemicals!A87</f>
        <v>0</v>
      </c>
      <c r="B1067" s="493">
        <f>+agrochemicals!B87</f>
        <v>0</v>
      </c>
      <c r="C1067" s="496" t="str">
        <f>+agrochemicals!C87</f>
        <v/>
      </c>
      <c r="D1067" s="493">
        <f>+'403-ENTREGA_AGROQUIMICOS'!AH$6</f>
        <v>0</v>
      </c>
      <c r="E1067" s="493">
        <f>+'403-ENTREGA_AGROQUIMICOS'!J109</f>
        <v>0</v>
      </c>
      <c r="F1067" s="493">
        <f>+'403-ENTREGA_AGROQUIMICOS'!L109</f>
        <v>0</v>
      </c>
      <c r="I1067" s="494" t="str">
        <f>+agrochemicals!C87</f>
        <v/>
      </c>
      <c r="J1067" s="632">
        <f>+'403-ENTREGA_AGROQUIMICOS'!AH$7</f>
        <v>0</v>
      </c>
      <c r="K1067" s="494">
        <f>+'403-ENTREGA_AGROQUIMICOS'!Z109</f>
        <v>0</v>
      </c>
      <c r="L1067" s="494">
        <f>+'403-ENTREGA_AGROQUIMICOS'!AC109</f>
        <v>0</v>
      </c>
      <c r="M1067" s="495">
        <f>+'403-ENTREGA_AGROQUIMICOS'!W109</f>
        <v>0</v>
      </c>
      <c r="N1067" s="495">
        <f>+'403-ENTREGA_AGROQUIMICOS'!R109</f>
        <v>0</v>
      </c>
      <c r="Y1067" s="494">
        <f>+'403-ENTREGA_AGROQUIMICOS'!AH$3</f>
        <v>0</v>
      </c>
    </row>
    <row r="1068" spans="1:25" hidden="1" x14ac:dyDescent="0.35">
      <c r="A1068" s="493">
        <f>+agrochemicals!A88</f>
        <v>0</v>
      </c>
      <c r="B1068" s="493">
        <f>+agrochemicals!B88</f>
        <v>0</v>
      </c>
      <c r="C1068" s="496" t="str">
        <f>+agrochemicals!C88</f>
        <v/>
      </c>
      <c r="D1068" s="493">
        <f>+'403-ENTREGA_AGROQUIMICOS'!AH$6</f>
        <v>0</v>
      </c>
      <c r="E1068" s="493">
        <f>+'403-ENTREGA_AGROQUIMICOS'!J110</f>
        <v>0</v>
      </c>
      <c r="F1068" s="493">
        <f>+'403-ENTREGA_AGROQUIMICOS'!L110</f>
        <v>0</v>
      </c>
      <c r="I1068" s="494" t="str">
        <f>+agrochemicals!C88</f>
        <v/>
      </c>
      <c r="J1068" s="632">
        <f>+'403-ENTREGA_AGROQUIMICOS'!AH$7</f>
        <v>0</v>
      </c>
      <c r="K1068" s="494">
        <f>+'403-ENTREGA_AGROQUIMICOS'!Z110</f>
        <v>0</v>
      </c>
      <c r="L1068" s="494">
        <f>+'403-ENTREGA_AGROQUIMICOS'!AC110</f>
        <v>0</v>
      </c>
      <c r="M1068" s="495">
        <f>+'403-ENTREGA_AGROQUIMICOS'!W110</f>
        <v>0</v>
      </c>
      <c r="N1068" s="495">
        <f>+'403-ENTREGA_AGROQUIMICOS'!R110</f>
        <v>0</v>
      </c>
      <c r="Y1068" s="494">
        <f>+'403-ENTREGA_AGROQUIMICOS'!AH$3</f>
        <v>0</v>
      </c>
    </row>
    <row r="1069" spans="1:25" hidden="1" x14ac:dyDescent="0.35">
      <c r="A1069" s="493">
        <f>+agrochemicals!A89</f>
        <v>0</v>
      </c>
      <c r="B1069" s="493">
        <f>+agrochemicals!B89</f>
        <v>0</v>
      </c>
      <c r="C1069" s="496" t="str">
        <f>+agrochemicals!C89</f>
        <v/>
      </c>
      <c r="D1069" s="493">
        <f>+'403-ENTREGA_AGROQUIMICOS'!AH$6</f>
        <v>0</v>
      </c>
      <c r="E1069" s="493">
        <f>+'403-ENTREGA_AGROQUIMICOS'!J111</f>
        <v>0</v>
      </c>
      <c r="F1069" s="493">
        <f>+'403-ENTREGA_AGROQUIMICOS'!L111</f>
        <v>0</v>
      </c>
      <c r="I1069" s="494" t="str">
        <f>+agrochemicals!C89</f>
        <v/>
      </c>
      <c r="J1069" s="632">
        <f>+'403-ENTREGA_AGROQUIMICOS'!AH$7</f>
        <v>0</v>
      </c>
      <c r="K1069" s="494">
        <f>+'403-ENTREGA_AGROQUIMICOS'!Z111</f>
        <v>0</v>
      </c>
      <c r="L1069" s="494">
        <f>+'403-ENTREGA_AGROQUIMICOS'!AC111</f>
        <v>0</v>
      </c>
      <c r="M1069" s="495">
        <f>+'403-ENTREGA_AGROQUIMICOS'!W111</f>
        <v>0</v>
      </c>
      <c r="N1069" s="495">
        <f>+'403-ENTREGA_AGROQUIMICOS'!R111</f>
        <v>0</v>
      </c>
      <c r="Y1069" s="494">
        <f>+'403-ENTREGA_AGROQUIMICOS'!AH$3</f>
        <v>0</v>
      </c>
    </row>
    <row r="1070" spans="1:25" hidden="1" x14ac:dyDescent="0.35">
      <c r="A1070" s="493">
        <f>+agrochemicals!A90</f>
        <v>0</v>
      </c>
      <c r="B1070" s="493">
        <f>+agrochemicals!B90</f>
        <v>0</v>
      </c>
      <c r="C1070" s="496" t="str">
        <f>+agrochemicals!C90</f>
        <v/>
      </c>
      <c r="D1070" s="493">
        <f>+'403-ENTREGA_AGROQUIMICOS'!AH$6</f>
        <v>0</v>
      </c>
      <c r="E1070" s="493">
        <f>+'403-ENTREGA_AGROQUIMICOS'!J112</f>
        <v>0</v>
      </c>
      <c r="F1070" s="493">
        <f>+'403-ENTREGA_AGROQUIMICOS'!L112</f>
        <v>0</v>
      </c>
      <c r="I1070" s="494" t="str">
        <f>+agrochemicals!C90</f>
        <v/>
      </c>
      <c r="J1070" s="632">
        <f>+'403-ENTREGA_AGROQUIMICOS'!AH$7</f>
        <v>0</v>
      </c>
      <c r="K1070" s="494">
        <f>+'403-ENTREGA_AGROQUIMICOS'!Z112</f>
        <v>0</v>
      </c>
      <c r="L1070" s="494">
        <f>+'403-ENTREGA_AGROQUIMICOS'!AC112</f>
        <v>0</v>
      </c>
      <c r="M1070" s="495">
        <f>+'403-ENTREGA_AGROQUIMICOS'!W112</f>
        <v>0</v>
      </c>
      <c r="N1070" s="495">
        <f>+'403-ENTREGA_AGROQUIMICOS'!R112</f>
        <v>0</v>
      </c>
      <c r="Y1070" s="494">
        <f>+'403-ENTREGA_AGROQUIMICOS'!AH$3</f>
        <v>0</v>
      </c>
    </row>
    <row r="1071" spans="1:25" hidden="1" x14ac:dyDescent="0.35">
      <c r="A1071" s="493">
        <f>+agrochemicals!A91</f>
        <v>0</v>
      </c>
      <c r="B1071" s="493">
        <f>+agrochemicals!B91</f>
        <v>0</v>
      </c>
      <c r="C1071" s="496" t="str">
        <f>+agrochemicals!C91</f>
        <v/>
      </c>
      <c r="D1071" s="493">
        <f>+'403-ENTREGA_AGROQUIMICOS'!AH$6</f>
        <v>0</v>
      </c>
      <c r="E1071" s="493">
        <f>+'403-ENTREGA_AGROQUIMICOS'!J113</f>
        <v>0</v>
      </c>
      <c r="F1071" s="493">
        <f>+'403-ENTREGA_AGROQUIMICOS'!L113</f>
        <v>0</v>
      </c>
      <c r="I1071" s="494" t="str">
        <f>+agrochemicals!C91</f>
        <v/>
      </c>
      <c r="J1071" s="632">
        <f>+'403-ENTREGA_AGROQUIMICOS'!AH$7</f>
        <v>0</v>
      </c>
      <c r="K1071" s="494">
        <f>+'403-ENTREGA_AGROQUIMICOS'!Z113</f>
        <v>0</v>
      </c>
      <c r="L1071" s="494">
        <f>+'403-ENTREGA_AGROQUIMICOS'!AC113</f>
        <v>0</v>
      </c>
      <c r="M1071" s="495">
        <f>+'403-ENTREGA_AGROQUIMICOS'!W113</f>
        <v>0</v>
      </c>
      <c r="N1071" s="495">
        <f>+'403-ENTREGA_AGROQUIMICOS'!R113</f>
        <v>0</v>
      </c>
      <c r="Y1071" s="494">
        <f>+'403-ENTREGA_AGROQUIMICOS'!AH$3</f>
        <v>0</v>
      </c>
    </row>
    <row r="1072" spans="1:25" hidden="1" x14ac:dyDescent="0.35">
      <c r="A1072" s="493">
        <f>+agrochemicals!A92</f>
        <v>0</v>
      </c>
      <c r="B1072" s="493">
        <f>+agrochemicals!B92</f>
        <v>0</v>
      </c>
      <c r="C1072" s="496" t="str">
        <f>+agrochemicals!C92</f>
        <v/>
      </c>
      <c r="D1072" s="493">
        <f>+'403-ENTREGA_AGROQUIMICOS'!AH$6</f>
        <v>0</v>
      </c>
      <c r="E1072" s="493">
        <f>+'403-ENTREGA_AGROQUIMICOS'!J114</f>
        <v>0</v>
      </c>
      <c r="F1072" s="493">
        <f>+'403-ENTREGA_AGROQUIMICOS'!L114</f>
        <v>0</v>
      </c>
      <c r="I1072" s="494" t="str">
        <f>+agrochemicals!C92</f>
        <v/>
      </c>
      <c r="J1072" s="632">
        <f>+'403-ENTREGA_AGROQUIMICOS'!AH$7</f>
        <v>0</v>
      </c>
      <c r="K1072" s="494">
        <f>+'403-ENTREGA_AGROQUIMICOS'!Z114</f>
        <v>0</v>
      </c>
      <c r="L1072" s="494">
        <f>+'403-ENTREGA_AGROQUIMICOS'!AC114</f>
        <v>0</v>
      </c>
      <c r="M1072" s="495">
        <f>+'403-ENTREGA_AGROQUIMICOS'!W114</f>
        <v>0</v>
      </c>
      <c r="N1072" s="495">
        <f>+'403-ENTREGA_AGROQUIMICOS'!R114</f>
        <v>0</v>
      </c>
      <c r="Y1072" s="494">
        <f>+'403-ENTREGA_AGROQUIMICOS'!AH$3</f>
        <v>0</v>
      </c>
    </row>
    <row r="1073" spans="1:25" hidden="1" x14ac:dyDescent="0.35">
      <c r="A1073" s="493">
        <f>+agrochemicals!A93</f>
        <v>0</v>
      </c>
      <c r="B1073" s="493">
        <f>+agrochemicals!B93</f>
        <v>0</v>
      </c>
      <c r="C1073" s="496" t="str">
        <f>+agrochemicals!C93</f>
        <v/>
      </c>
      <c r="D1073" s="493">
        <f>+'403-ENTREGA_AGROQUIMICOS'!AH$6</f>
        <v>0</v>
      </c>
      <c r="E1073" s="493">
        <f>+'403-ENTREGA_AGROQUIMICOS'!J115</f>
        <v>0</v>
      </c>
      <c r="F1073" s="493">
        <f>+'403-ENTREGA_AGROQUIMICOS'!L115</f>
        <v>0</v>
      </c>
      <c r="I1073" s="494" t="str">
        <f>+agrochemicals!C93</f>
        <v/>
      </c>
      <c r="J1073" s="632">
        <f>+'403-ENTREGA_AGROQUIMICOS'!AH$7</f>
        <v>0</v>
      </c>
      <c r="K1073" s="494">
        <f>+'403-ENTREGA_AGROQUIMICOS'!Z115</f>
        <v>0</v>
      </c>
      <c r="L1073" s="494">
        <f>+'403-ENTREGA_AGROQUIMICOS'!AC115</f>
        <v>0</v>
      </c>
      <c r="M1073" s="495">
        <f>+'403-ENTREGA_AGROQUIMICOS'!W115</f>
        <v>0</v>
      </c>
      <c r="N1073" s="495">
        <f>+'403-ENTREGA_AGROQUIMICOS'!R115</f>
        <v>0</v>
      </c>
      <c r="Y1073" s="494">
        <f>+'403-ENTREGA_AGROQUIMICOS'!AH$3</f>
        <v>0</v>
      </c>
    </row>
    <row r="1074" spans="1:25" hidden="1" x14ac:dyDescent="0.35">
      <c r="A1074" s="493">
        <f>+agrochemicals!A94</f>
        <v>0</v>
      </c>
      <c r="B1074" s="493">
        <f>+agrochemicals!B94</f>
        <v>0</v>
      </c>
      <c r="C1074" s="496" t="str">
        <f>+agrochemicals!C94</f>
        <v/>
      </c>
      <c r="D1074" s="493">
        <f>+'403-ENTREGA_AGROQUIMICOS'!AH$6</f>
        <v>0</v>
      </c>
      <c r="E1074" s="493">
        <f>+'403-ENTREGA_AGROQUIMICOS'!J116</f>
        <v>0</v>
      </c>
      <c r="F1074" s="493">
        <f>+'403-ENTREGA_AGROQUIMICOS'!L116</f>
        <v>0</v>
      </c>
      <c r="I1074" s="494" t="str">
        <f>+agrochemicals!C94</f>
        <v/>
      </c>
      <c r="J1074" s="632">
        <f>+'403-ENTREGA_AGROQUIMICOS'!AH$7</f>
        <v>0</v>
      </c>
      <c r="K1074" s="494">
        <f>+'403-ENTREGA_AGROQUIMICOS'!Z116</f>
        <v>0</v>
      </c>
      <c r="L1074" s="494">
        <f>+'403-ENTREGA_AGROQUIMICOS'!AC116</f>
        <v>0</v>
      </c>
      <c r="M1074" s="495">
        <f>+'403-ENTREGA_AGROQUIMICOS'!W116</f>
        <v>0</v>
      </c>
      <c r="N1074" s="495">
        <f>+'403-ENTREGA_AGROQUIMICOS'!R116</f>
        <v>0</v>
      </c>
      <c r="Y1074" s="494">
        <f>+'403-ENTREGA_AGROQUIMICOS'!AH$3</f>
        <v>0</v>
      </c>
    </row>
    <row r="1075" spans="1:25" hidden="1" x14ac:dyDescent="0.35">
      <c r="A1075" s="493">
        <f>+agrochemicals!A95</f>
        <v>0</v>
      </c>
      <c r="B1075" s="493">
        <f>+agrochemicals!B95</f>
        <v>0</v>
      </c>
      <c r="C1075" s="496" t="str">
        <f>+agrochemicals!C95</f>
        <v/>
      </c>
      <c r="D1075" s="493">
        <f>+'403-ENTREGA_AGROQUIMICOS'!AH$6</f>
        <v>0</v>
      </c>
      <c r="E1075" s="493">
        <f>+'403-ENTREGA_AGROQUIMICOS'!J117</f>
        <v>0</v>
      </c>
      <c r="F1075" s="493">
        <f>+'403-ENTREGA_AGROQUIMICOS'!L117</f>
        <v>0</v>
      </c>
      <c r="I1075" s="494" t="str">
        <f>+agrochemicals!C95</f>
        <v/>
      </c>
      <c r="J1075" s="632">
        <f>+'403-ENTREGA_AGROQUIMICOS'!AH$7</f>
        <v>0</v>
      </c>
      <c r="K1075" s="494">
        <f>+'403-ENTREGA_AGROQUIMICOS'!Z117</f>
        <v>0</v>
      </c>
      <c r="L1075" s="494">
        <f>+'403-ENTREGA_AGROQUIMICOS'!AC117</f>
        <v>0</v>
      </c>
      <c r="M1075" s="495">
        <f>+'403-ENTREGA_AGROQUIMICOS'!W117</f>
        <v>0</v>
      </c>
      <c r="N1075" s="495">
        <f>+'403-ENTREGA_AGROQUIMICOS'!R117</f>
        <v>0</v>
      </c>
      <c r="Y1075" s="494">
        <f>+'403-ENTREGA_AGROQUIMICOS'!AH$3</f>
        <v>0</v>
      </c>
    </row>
    <row r="1076" spans="1:25" hidden="1" x14ac:dyDescent="0.35">
      <c r="A1076" s="493">
        <f>+agrochemicals!A96</f>
        <v>0</v>
      </c>
      <c r="B1076" s="493">
        <f>+agrochemicals!B96</f>
        <v>0</v>
      </c>
      <c r="C1076" s="496" t="str">
        <f>+agrochemicals!C96</f>
        <v/>
      </c>
      <c r="D1076" s="493">
        <f>+'403-ENTREGA_AGROQUIMICOS'!AH$6</f>
        <v>0</v>
      </c>
      <c r="E1076" s="493">
        <f>+'403-ENTREGA_AGROQUIMICOS'!J118</f>
        <v>0</v>
      </c>
      <c r="F1076" s="493">
        <f>+'403-ENTREGA_AGROQUIMICOS'!L118</f>
        <v>0</v>
      </c>
      <c r="I1076" s="494" t="str">
        <f>+agrochemicals!C96</f>
        <v/>
      </c>
      <c r="J1076" s="632">
        <f>+'403-ENTREGA_AGROQUIMICOS'!AH$7</f>
        <v>0</v>
      </c>
      <c r="K1076" s="494">
        <f>+'403-ENTREGA_AGROQUIMICOS'!Z118</f>
        <v>0</v>
      </c>
      <c r="L1076" s="494">
        <f>+'403-ENTREGA_AGROQUIMICOS'!AC118</f>
        <v>0</v>
      </c>
      <c r="M1076" s="495">
        <f>+'403-ENTREGA_AGROQUIMICOS'!W118</f>
        <v>0</v>
      </c>
      <c r="N1076" s="495">
        <f>+'403-ENTREGA_AGROQUIMICOS'!R118</f>
        <v>0</v>
      </c>
      <c r="Y1076" s="494">
        <f>+'403-ENTREGA_AGROQUIMICOS'!AH$3</f>
        <v>0</v>
      </c>
    </row>
    <row r="1077" spans="1:25" hidden="1" x14ac:dyDescent="0.35">
      <c r="A1077" s="493">
        <f>+agrochemicals!A97</f>
        <v>0</v>
      </c>
      <c r="B1077" s="493">
        <f>+agrochemicals!B97</f>
        <v>0</v>
      </c>
      <c r="C1077" s="496" t="str">
        <f>+agrochemicals!C97</f>
        <v/>
      </c>
      <c r="D1077" s="493">
        <f>+'403-ENTREGA_AGROQUIMICOS'!AH$6</f>
        <v>0</v>
      </c>
      <c r="E1077" s="493">
        <f>+'403-ENTREGA_AGROQUIMICOS'!J119</f>
        <v>0</v>
      </c>
      <c r="F1077" s="493">
        <f>+'403-ENTREGA_AGROQUIMICOS'!L119</f>
        <v>0</v>
      </c>
      <c r="I1077" s="494" t="str">
        <f>+agrochemicals!C97</f>
        <v/>
      </c>
      <c r="J1077" s="632">
        <f>+'403-ENTREGA_AGROQUIMICOS'!AH$7</f>
        <v>0</v>
      </c>
      <c r="K1077" s="494">
        <f>+'403-ENTREGA_AGROQUIMICOS'!Z119</f>
        <v>0</v>
      </c>
      <c r="L1077" s="494">
        <f>+'403-ENTREGA_AGROQUIMICOS'!AC119</f>
        <v>0</v>
      </c>
      <c r="M1077" s="495">
        <f>+'403-ENTREGA_AGROQUIMICOS'!W119</f>
        <v>0</v>
      </c>
      <c r="N1077" s="495">
        <f>+'403-ENTREGA_AGROQUIMICOS'!R119</f>
        <v>0</v>
      </c>
      <c r="Y1077" s="494">
        <f>+'403-ENTREGA_AGROQUIMICOS'!AH$3</f>
        <v>0</v>
      </c>
    </row>
    <row r="1078" spans="1:25" hidden="1" x14ac:dyDescent="0.35">
      <c r="A1078" s="493">
        <f>+agrochemicals!A98</f>
        <v>0</v>
      </c>
      <c r="B1078" s="493">
        <f>+agrochemicals!B98</f>
        <v>0</v>
      </c>
      <c r="C1078" s="496" t="str">
        <f>+agrochemicals!C98</f>
        <v/>
      </c>
      <c r="D1078" s="493">
        <f>+'403-ENTREGA_AGROQUIMICOS'!AH$6</f>
        <v>0</v>
      </c>
      <c r="E1078" s="493">
        <f>+'403-ENTREGA_AGROQUIMICOS'!J120</f>
        <v>0</v>
      </c>
      <c r="F1078" s="493">
        <f>+'403-ENTREGA_AGROQUIMICOS'!L120</f>
        <v>0</v>
      </c>
      <c r="I1078" s="494" t="str">
        <f>+agrochemicals!C98</f>
        <v/>
      </c>
      <c r="J1078" s="632">
        <f>+'403-ENTREGA_AGROQUIMICOS'!AH$7</f>
        <v>0</v>
      </c>
      <c r="K1078" s="494">
        <f>+'403-ENTREGA_AGROQUIMICOS'!Z120</f>
        <v>0</v>
      </c>
      <c r="L1078" s="494">
        <f>+'403-ENTREGA_AGROQUIMICOS'!AC120</f>
        <v>0</v>
      </c>
      <c r="M1078" s="495">
        <f>+'403-ENTREGA_AGROQUIMICOS'!W120</f>
        <v>0</v>
      </c>
      <c r="N1078" s="495">
        <f>+'403-ENTREGA_AGROQUIMICOS'!R120</f>
        <v>0</v>
      </c>
      <c r="Y1078" s="494">
        <f>+'403-ENTREGA_AGROQUIMICOS'!AH$3</f>
        <v>0</v>
      </c>
    </row>
    <row r="1079" spans="1:25" hidden="1" x14ac:dyDescent="0.35">
      <c r="A1079" s="493">
        <f>+agrochemicals!A99</f>
        <v>0</v>
      </c>
      <c r="B1079" s="493">
        <f>+agrochemicals!B99</f>
        <v>0</v>
      </c>
      <c r="C1079" s="496" t="str">
        <f>+agrochemicals!C99</f>
        <v/>
      </c>
      <c r="D1079" s="493">
        <f>+'403-ENTREGA_AGROQUIMICOS'!AH$6</f>
        <v>0</v>
      </c>
      <c r="E1079" s="493">
        <f>+'403-ENTREGA_AGROQUIMICOS'!J121</f>
        <v>0</v>
      </c>
      <c r="F1079" s="493">
        <f>+'403-ENTREGA_AGROQUIMICOS'!L121</f>
        <v>0</v>
      </c>
      <c r="I1079" s="494" t="str">
        <f>+agrochemicals!C99</f>
        <v/>
      </c>
      <c r="J1079" s="632">
        <f>+'403-ENTREGA_AGROQUIMICOS'!AH$7</f>
        <v>0</v>
      </c>
      <c r="K1079" s="494">
        <f>+'403-ENTREGA_AGROQUIMICOS'!Z121</f>
        <v>0</v>
      </c>
      <c r="L1079" s="494">
        <f>+'403-ENTREGA_AGROQUIMICOS'!AC121</f>
        <v>0</v>
      </c>
      <c r="M1079" s="495">
        <f>+'403-ENTREGA_AGROQUIMICOS'!W121</f>
        <v>0</v>
      </c>
      <c r="N1079" s="495">
        <f>+'403-ENTREGA_AGROQUIMICOS'!R121</f>
        <v>0</v>
      </c>
      <c r="Y1079" s="494">
        <f>+'403-ENTREGA_AGROQUIMICOS'!AH$3</f>
        <v>0</v>
      </c>
    </row>
    <row r="1080" spans="1:25" hidden="1" x14ac:dyDescent="0.35">
      <c r="A1080" s="493">
        <f>+agrochemicals!A100</f>
        <v>0</v>
      </c>
      <c r="B1080" s="493">
        <f>+agrochemicals!B100</f>
        <v>0</v>
      </c>
      <c r="C1080" s="496" t="str">
        <f>+agrochemicals!C100</f>
        <v/>
      </c>
      <c r="D1080" s="493">
        <f>+'403-ENTREGA_AGROQUIMICOS'!AH$6</f>
        <v>0</v>
      </c>
      <c r="E1080" s="493">
        <f>+'403-ENTREGA_AGROQUIMICOS'!J122</f>
        <v>0</v>
      </c>
      <c r="F1080" s="493">
        <f>+'403-ENTREGA_AGROQUIMICOS'!L122</f>
        <v>0</v>
      </c>
      <c r="I1080" s="494" t="str">
        <f>+agrochemicals!C100</f>
        <v/>
      </c>
      <c r="J1080" s="632">
        <f>+'403-ENTREGA_AGROQUIMICOS'!AH$7</f>
        <v>0</v>
      </c>
      <c r="K1080" s="494">
        <f>+'403-ENTREGA_AGROQUIMICOS'!Z122</f>
        <v>0</v>
      </c>
      <c r="L1080" s="494">
        <f>+'403-ENTREGA_AGROQUIMICOS'!AC122</f>
        <v>0</v>
      </c>
      <c r="M1080" s="495">
        <f>+'403-ENTREGA_AGROQUIMICOS'!W122</f>
        <v>0</v>
      </c>
      <c r="N1080" s="495">
        <f>+'403-ENTREGA_AGROQUIMICOS'!R122</f>
        <v>0</v>
      </c>
      <c r="Y1080" s="494">
        <f>+'403-ENTREGA_AGROQUIMICOS'!AH$3</f>
        <v>0</v>
      </c>
    </row>
    <row r="1081" spans="1:25" hidden="1" x14ac:dyDescent="0.35">
      <c r="A1081" s="493">
        <f>+agrochemicals!A101</f>
        <v>0</v>
      </c>
      <c r="B1081" s="493">
        <f>+agrochemicals!B101</f>
        <v>0</v>
      </c>
      <c r="C1081" s="496" t="str">
        <f>+agrochemicals!C101</f>
        <v/>
      </c>
      <c r="D1081" s="493">
        <f>+'403-ENTREGA_AGROQUIMICOS'!AH$6</f>
        <v>0</v>
      </c>
      <c r="E1081" s="493">
        <f>+'403-ENTREGA_AGROQUIMICOS'!J123</f>
        <v>0</v>
      </c>
      <c r="F1081" s="493">
        <f>+'403-ENTREGA_AGROQUIMICOS'!L123</f>
        <v>0</v>
      </c>
      <c r="I1081" s="494" t="str">
        <f>+agrochemicals!C101</f>
        <v/>
      </c>
      <c r="J1081" s="632">
        <f>+'403-ENTREGA_AGROQUIMICOS'!AH$7</f>
        <v>0</v>
      </c>
      <c r="K1081" s="494">
        <f>+'403-ENTREGA_AGROQUIMICOS'!Z123</f>
        <v>0</v>
      </c>
      <c r="L1081" s="494">
        <f>+'403-ENTREGA_AGROQUIMICOS'!AC123</f>
        <v>0</v>
      </c>
      <c r="M1081" s="495">
        <f>+'403-ENTREGA_AGROQUIMICOS'!W123</f>
        <v>0</v>
      </c>
      <c r="N1081" s="495">
        <f>+'403-ENTREGA_AGROQUIMICOS'!R123</f>
        <v>0</v>
      </c>
      <c r="Y1081" s="494">
        <f>+'403-ENTREGA_AGROQUIMICOS'!AH$3</f>
        <v>0</v>
      </c>
    </row>
    <row r="1082" spans="1:25" hidden="1" x14ac:dyDescent="0.35">
      <c r="A1082" s="493">
        <f>+agrochemicals!A102</f>
        <v>0</v>
      </c>
      <c r="B1082" s="493">
        <f>+agrochemicals!B102</f>
        <v>0</v>
      </c>
      <c r="C1082" s="496" t="str">
        <f>+agrochemicals!C102</f>
        <v/>
      </c>
      <c r="D1082" s="493">
        <f>+'403-ENTREGA_AGROQUIMICOS'!AH$6</f>
        <v>0</v>
      </c>
      <c r="E1082" s="493">
        <f>+'403-ENTREGA_AGROQUIMICOS'!J124</f>
        <v>0</v>
      </c>
      <c r="F1082" s="493">
        <f>+'403-ENTREGA_AGROQUIMICOS'!L124</f>
        <v>0</v>
      </c>
      <c r="I1082" s="494" t="str">
        <f>+agrochemicals!C102</f>
        <v/>
      </c>
      <c r="J1082" s="632">
        <f>+'403-ENTREGA_AGROQUIMICOS'!AH$7</f>
        <v>0</v>
      </c>
      <c r="K1082" s="494">
        <f>+'403-ENTREGA_AGROQUIMICOS'!Z124</f>
        <v>0</v>
      </c>
      <c r="L1082" s="494">
        <f>+'403-ENTREGA_AGROQUIMICOS'!AC124</f>
        <v>0</v>
      </c>
      <c r="M1082" s="495">
        <f>+'403-ENTREGA_AGROQUIMICOS'!W124</f>
        <v>0</v>
      </c>
      <c r="N1082" s="495">
        <f>+'403-ENTREGA_AGROQUIMICOS'!R124</f>
        <v>0</v>
      </c>
      <c r="Y1082" s="494">
        <f>+'403-ENTREGA_AGROQUIMICOS'!AH$3</f>
        <v>0</v>
      </c>
    </row>
    <row r="1083" spans="1:25" hidden="1" x14ac:dyDescent="0.35">
      <c r="A1083" s="493">
        <f>+agrochemicals!A103</f>
        <v>0</v>
      </c>
      <c r="B1083" s="493">
        <f>+agrochemicals!B103</f>
        <v>0</v>
      </c>
      <c r="C1083" s="496" t="str">
        <f>+agrochemicals!C103</f>
        <v/>
      </c>
      <c r="D1083" s="493">
        <f>+'403-ENTREGA_AGROQUIMICOS'!AH$6</f>
        <v>0</v>
      </c>
      <c r="E1083" s="493">
        <f>+'403-ENTREGA_AGROQUIMICOS'!J125</f>
        <v>0</v>
      </c>
      <c r="F1083" s="493">
        <f>+'403-ENTREGA_AGROQUIMICOS'!L125</f>
        <v>0</v>
      </c>
      <c r="I1083" s="494" t="str">
        <f>+agrochemicals!C103</f>
        <v/>
      </c>
      <c r="J1083" s="632">
        <f>+'403-ENTREGA_AGROQUIMICOS'!AH$7</f>
        <v>0</v>
      </c>
      <c r="K1083" s="494">
        <f>+'403-ENTREGA_AGROQUIMICOS'!Z125</f>
        <v>0</v>
      </c>
      <c r="L1083" s="494">
        <f>+'403-ENTREGA_AGROQUIMICOS'!AC125</f>
        <v>0</v>
      </c>
      <c r="M1083" s="495">
        <f>+'403-ENTREGA_AGROQUIMICOS'!W125</f>
        <v>0</v>
      </c>
      <c r="N1083" s="495">
        <f>+'403-ENTREGA_AGROQUIMICOS'!R125</f>
        <v>0</v>
      </c>
      <c r="Y1083" s="494">
        <f>+'403-ENTREGA_AGROQUIMICOS'!AH$3</f>
        <v>0</v>
      </c>
    </row>
    <row r="1084" spans="1:25" hidden="1" x14ac:dyDescent="0.35">
      <c r="A1084" s="493">
        <f>+agrochemicals!A104</f>
        <v>0</v>
      </c>
      <c r="B1084" s="493">
        <f>+agrochemicals!B104</f>
        <v>0</v>
      </c>
      <c r="C1084" s="496" t="str">
        <f>+agrochemicals!C104</f>
        <v/>
      </c>
      <c r="D1084" s="493">
        <f>+'403-ENTREGA_AGROQUIMICOS'!AH$6</f>
        <v>0</v>
      </c>
      <c r="E1084" s="493">
        <f>+'403-ENTREGA_AGROQUIMICOS'!J126</f>
        <v>0</v>
      </c>
      <c r="F1084" s="493">
        <f>+'403-ENTREGA_AGROQUIMICOS'!L126</f>
        <v>0</v>
      </c>
      <c r="I1084" s="494" t="str">
        <f>+agrochemicals!C104</f>
        <v/>
      </c>
      <c r="J1084" s="632">
        <f>+'403-ENTREGA_AGROQUIMICOS'!AH$7</f>
        <v>0</v>
      </c>
      <c r="K1084" s="494">
        <f>+'403-ENTREGA_AGROQUIMICOS'!Z126</f>
        <v>0</v>
      </c>
      <c r="L1084" s="494">
        <f>+'403-ENTREGA_AGROQUIMICOS'!AC126</f>
        <v>0</v>
      </c>
      <c r="M1084" s="495">
        <f>+'403-ENTREGA_AGROQUIMICOS'!W126</f>
        <v>0</v>
      </c>
      <c r="N1084" s="495">
        <f>+'403-ENTREGA_AGROQUIMICOS'!R126</f>
        <v>0</v>
      </c>
      <c r="Y1084" s="494">
        <f>+'403-ENTREGA_AGROQUIMICOS'!AH$3</f>
        <v>0</v>
      </c>
    </row>
    <row r="1085" spans="1:25" hidden="1" x14ac:dyDescent="0.35">
      <c r="A1085" s="493">
        <f>+agrochemicals!A105</f>
        <v>0</v>
      </c>
      <c r="B1085" s="493">
        <f>+agrochemicals!B105</f>
        <v>0</v>
      </c>
      <c r="C1085" s="496" t="str">
        <f>+agrochemicals!C105</f>
        <v/>
      </c>
      <c r="D1085" s="493">
        <f>+'403-ENTREGA_AGROQUIMICOS'!AH$6</f>
        <v>0</v>
      </c>
      <c r="E1085" s="493">
        <f>+'403-ENTREGA_AGROQUIMICOS'!J127</f>
        <v>0</v>
      </c>
      <c r="F1085" s="493">
        <f>+'403-ENTREGA_AGROQUIMICOS'!L127</f>
        <v>0</v>
      </c>
      <c r="I1085" s="494" t="str">
        <f>+agrochemicals!C105</f>
        <v/>
      </c>
      <c r="J1085" s="632">
        <f>+'403-ENTREGA_AGROQUIMICOS'!AH$7</f>
        <v>0</v>
      </c>
      <c r="K1085" s="494">
        <f>+'403-ENTREGA_AGROQUIMICOS'!Z127</f>
        <v>0</v>
      </c>
      <c r="L1085" s="494">
        <f>+'403-ENTREGA_AGROQUIMICOS'!AC127</f>
        <v>0</v>
      </c>
      <c r="M1085" s="495">
        <f>+'403-ENTREGA_AGROQUIMICOS'!W127</f>
        <v>0</v>
      </c>
      <c r="N1085" s="495">
        <f>+'403-ENTREGA_AGROQUIMICOS'!R127</f>
        <v>0</v>
      </c>
      <c r="Y1085" s="494">
        <f>+'403-ENTREGA_AGROQUIMICOS'!AH$3</f>
        <v>0</v>
      </c>
    </row>
    <row r="1086" spans="1:25" hidden="1" x14ac:dyDescent="0.35">
      <c r="A1086" s="493">
        <f>+agrochemicals!A106</f>
        <v>0</v>
      </c>
      <c r="B1086" s="493">
        <f>+agrochemicals!B106</f>
        <v>0</v>
      </c>
      <c r="C1086" s="496" t="str">
        <f>+agrochemicals!C106</f>
        <v/>
      </c>
      <c r="D1086" s="493">
        <f>+'403-ENTREGA_AGROQUIMICOS'!AH$6</f>
        <v>0</v>
      </c>
      <c r="E1086" s="493">
        <f>+'403-ENTREGA_AGROQUIMICOS'!J128</f>
        <v>0</v>
      </c>
      <c r="F1086" s="493">
        <f>+'403-ENTREGA_AGROQUIMICOS'!L128</f>
        <v>0</v>
      </c>
      <c r="I1086" s="494" t="str">
        <f>+agrochemicals!C106</f>
        <v/>
      </c>
      <c r="J1086" s="632">
        <f>+'403-ENTREGA_AGROQUIMICOS'!AH$7</f>
        <v>0</v>
      </c>
      <c r="K1086" s="494">
        <f>+'403-ENTREGA_AGROQUIMICOS'!Z128</f>
        <v>0</v>
      </c>
      <c r="L1086" s="494">
        <f>+'403-ENTREGA_AGROQUIMICOS'!AC128</f>
        <v>0</v>
      </c>
      <c r="M1086" s="495">
        <f>+'403-ENTREGA_AGROQUIMICOS'!W128</f>
        <v>0</v>
      </c>
      <c r="N1086" s="495">
        <f>+'403-ENTREGA_AGROQUIMICOS'!R128</f>
        <v>0</v>
      </c>
      <c r="Y1086" s="494">
        <f>+'403-ENTREGA_AGROQUIMICOS'!AH$3</f>
        <v>0</v>
      </c>
    </row>
    <row r="1087" spans="1:25" hidden="1" x14ac:dyDescent="0.35">
      <c r="A1087" s="493">
        <f>+agrochemicals!A107</f>
        <v>0</v>
      </c>
      <c r="B1087" s="493">
        <f>+agrochemicals!B107</f>
        <v>0</v>
      </c>
      <c r="C1087" s="496" t="str">
        <f>+agrochemicals!C107</f>
        <v/>
      </c>
      <c r="D1087" s="493">
        <f>+'403-ENTREGA_AGROQUIMICOS'!AH$6</f>
        <v>0</v>
      </c>
      <c r="E1087" s="493">
        <f>+'403-ENTREGA_AGROQUIMICOS'!J129</f>
        <v>0</v>
      </c>
      <c r="F1087" s="493">
        <f>+'403-ENTREGA_AGROQUIMICOS'!L129</f>
        <v>0</v>
      </c>
      <c r="I1087" s="494" t="str">
        <f>+agrochemicals!C107</f>
        <v/>
      </c>
      <c r="J1087" s="632">
        <f>+'403-ENTREGA_AGROQUIMICOS'!AH$7</f>
        <v>0</v>
      </c>
      <c r="K1087" s="494">
        <f>+'403-ENTREGA_AGROQUIMICOS'!Z129</f>
        <v>0</v>
      </c>
      <c r="L1087" s="494">
        <f>+'403-ENTREGA_AGROQUIMICOS'!AC129</f>
        <v>0</v>
      </c>
      <c r="M1087" s="495">
        <f>+'403-ENTREGA_AGROQUIMICOS'!W129</f>
        <v>0</v>
      </c>
      <c r="N1087" s="495">
        <f>+'403-ENTREGA_AGROQUIMICOS'!R129</f>
        <v>0</v>
      </c>
      <c r="Y1087" s="494">
        <f>+'403-ENTREGA_AGROQUIMICOS'!AH$3</f>
        <v>0</v>
      </c>
    </row>
    <row r="1088" spans="1:25" hidden="1" x14ac:dyDescent="0.35">
      <c r="A1088" s="493">
        <f>+agrochemicals!A108</f>
        <v>0</v>
      </c>
      <c r="B1088" s="493">
        <f>+agrochemicals!B108</f>
        <v>0</v>
      </c>
      <c r="C1088" s="496" t="str">
        <f>+agrochemicals!C108</f>
        <v/>
      </c>
      <c r="D1088" s="493">
        <f>+'403-ENTREGA_AGROQUIMICOS'!AH$6</f>
        <v>0</v>
      </c>
      <c r="E1088" s="493">
        <f>+'403-ENTREGA_AGROQUIMICOS'!J130</f>
        <v>0</v>
      </c>
      <c r="F1088" s="493">
        <f>+'403-ENTREGA_AGROQUIMICOS'!L130</f>
        <v>0</v>
      </c>
      <c r="I1088" s="494" t="str">
        <f>+agrochemicals!C108</f>
        <v/>
      </c>
      <c r="J1088" s="632">
        <f>+'403-ENTREGA_AGROQUIMICOS'!AH$7</f>
        <v>0</v>
      </c>
      <c r="K1088" s="494">
        <f>+'403-ENTREGA_AGROQUIMICOS'!Z130</f>
        <v>0</v>
      </c>
      <c r="L1088" s="494">
        <f>+'403-ENTREGA_AGROQUIMICOS'!AC130</f>
        <v>0</v>
      </c>
      <c r="M1088" s="495">
        <f>+'403-ENTREGA_AGROQUIMICOS'!W130</f>
        <v>0</v>
      </c>
      <c r="N1088" s="495">
        <f>+'403-ENTREGA_AGROQUIMICOS'!R130</f>
        <v>0</v>
      </c>
      <c r="Y1088" s="494">
        <f>+'403-ENTREGA_AGROQUIMICOS'!AH$3</f>
        <v>0</v>
      </c>
    </row>
    <row r="1089" spans="1:25" hidden="1" x14ac:dyDescent="0.35">
      <c r="A1089" s="493">
        <f>+agrochemicals!A109</f>
        <v>0</v>
      </c>
      <c r="B1089" s="493">
        <f>+agrochemicals!B109</f>
        <v>0</v>
      </c>
      <c r="C1089" s="496" t="str">
        <f>+agrochemicals!C109</f>
        <v/>
      </c>
      <c r="D1089" s="493">
        <f>+'403-ENTREGA_AGROQUIMICOS'!AH$6</f>
        <v>0</v>
      </c>
      <c r="E1089" s="493">
        <f>+'403-ENTREGA_AGROQUIMICOS'!J131</f>
        <v>0</v>
      </c>
      <c r="F1089" s="493">
        <f>+'403-ENTREGA_AGROQUIMICOS'!L131</f>
        <v>0</v>
      </c>
      <c r="I1089" s="494" t="str">
        <f>+agrochemicals!C109</f>
        <v/>
      </c>
      <c r="J1089" s="632">
        <f>+'403-ENTREGA_AGROQUIMICOS'!AH$7</f>
        <v>0</v>
      </c>
      <c r="K1089" s="494">
        <f>+'403-ENTREGA_AGROQUIMICOS'!Z131</f>
        <v>0</v>
      </c>
      <c r="L1089" s="494">
        <f>+'403-ENTREGA_AGROQUIMICOS'!AC131</f>
        <v>0</v>
      </c>
      <c r="M1089" s="495">
        <f>+'403-ENTREGA_AGROQUIMICOS'!W131</f>
        <v>0</v>
      </c>
      <c r="N1089" s="495">
        <f>+'403-ENTREGA_AGROQUIMICOS'!R131</f>
        <v>0</v>
      </c>
      <c r="Y1089" s="494">
        <f>+'403-ENTREGA_AGROQUIMICOS'!AH$3</f>
        <v>0</v>
      </c>
    </row>
    <row r="1090" spans="1:25" hidden="1" x14ac:dyDescent="0.35">
      <c r="A1090" s="493">
        <f>+agrochemicals!A110</f>
        <v>0</v>
      </c>
      <c r="B1090" s="493">
        <f>+agrochemicals!B110</f>
        <v>0</v>
      </c>
      <c r="C1090" s="496" t="str">
        <f>+agrochemicals!C110</f>
        <v/>
      </c>
      <c r="D1090" s="493">
        <f>+'403-ENTREGA_AGROQUIMICOS'!AH$6</f>
        <v>0</v>
      </c>
      <c r="E1090" s="493">
        <f>+'403-ENTREGA_AGROQUIMICOS'!J132</f>
        <v>0</v>
      </c>
      <c r="F1090" s="493">
        <f>+'403-ENTREGA_AGROQUIMICOS'!L132</f>
        <v>0</v>
      </c>
      <c r="I1090" s="494" t="str">
        <f>+agrochemicals!C110</f>
        <v/>
      </c>
      <c r="J1090" s="632">
        <f>+'403-ENTREGA_AGROQUIMICOS'!AH$7</f>
        <v>0</v>
      </c>
      <c r="K1090" s="494">
        <f>+'403-ENTREGA_AGROQUIMICOS'!Z132</f>
        <v>0</v>
      </c>
      <c r="L1090" s="494">
        <f>+'403-ENTREGA_AGROQUIMICOS'!AC132</f>
        <v>0</v>
      </c>
      <c r="M1090" s="495">
        <f>+'403-ENTREGA_AGROQUIMICOS'!W132</f>
        <v>0</v>
      </c>
      <c r="N1090" s="495">
        <f>+'403-ENTREGA_AGROQUIMICOS'!R132</f>
        <v>0</v>
      </c>
      <c r="Y1090" s="494">
        <f>+'403-ENTREGA_AGROQUIMICOS'!AH$3</f>
        <v>0</v>
      </c>
    </row>
    <row r="1091" spans="1:25" hidden="1" x14ac:dyDescent="0.35">
      <c r="A1091" s="493">
        <f>+agrochemicals!A111</f>
        <v>0</v>
      </c>
      <c r="B1091" s="493">
        <f>+agrochemicals!B111</f>
        <v>0</v>
      </c>
      <c r="C1091" s="496" t="str">
        <f>+agrochemicals!C111</f>
        <v/>
      </c>
      <c r="D1091" s="493">
        <f>+'403-ENTREGA_AGROQUIMICOS'!AH$6</f>
        <v>0</v>
      </c>
      <c r="E1091" s="493">
        <f>+'403-ENTREGA_AGROQUIMICOS'!J133</f>
        <v>0</v>
      </c>
      <c r="F1091" s="493">
        <f>+'403-ENTREGA_AGROQUIMICOS'!L133</f>
        <v>0</v>
      </c>
      <c r="I1091" s="494" t="str">
        <f>+agrochemicals!C111</f>
        <v/>
      </c>
      <c r="J1091" s="632">
        <f>+'403-ENTREGA_AGROQUIMICOS'!AH$7</f>
        <v>0</v>
      </c>
      <c r="K1091" s="494">
        <f>+'403-ENTREGA_AGROQUIMICOS'!Z133</f>
        <v>0</v>
      </c>
      <c r="L1091" s="494">
        <f>+'403-ENTREGA_AGROQUIMICOS'!AC133</f>
        <v>0</v>
      </c>
      <c r="M1091" s="495">
        <f>+'403-ENTREGA_AGROQUIMICOS'!W133</f>
        <v>0</v>
      </c>
      <c r="N1091" s="495">
        <f>+'403-ENTREGA_AGROQUIMICOS'!R133</f>
        <v>0</v>
      </c>
      <c r="Y1091" s="494">
        <f>+'403-ENTREGA_AGROQUIMICOS'!AH$3</f>
        <v>0</v>
      </c>
    </row>
    <row r="1092" spans="1:25" hidden="1" x14ac:dyDescent="0.35">
      <c r="A1092" s="493">
        <f>+agrochemicals!A112</f>
        <v>0</v>
      </c>
      <c r="B1092" s="493">
        <f>+agrochemicals!B112</f>
        <v>0</v>
      </c>
      <c r="C1092" s="496" t="str">
        <f>+agrochemicals!C112</f>
        <v/>
      </c>
      <c r="D1092" s="493">
        <f>+'403-ENTREGA_AGROQUIMICOS'!AH$6</f>
        <v>0</v>
      </c>
      <c r="E1092" s="493">
        <f>+'403-ENTREGA_AGROQUIMICOS'!J134</f>
        <v>0</v>
      </c>
      <c r="F1092" s="493">
        <f>+'403-ENTREGA_AGROQUIMICOS'!L134</f>
        <v>0</v>
      </c>
      <c r="I1092" s="494" t="str">
        <f>+agrochemicals!C112</f>
        <v/>
      </c>
      <c r="J1092" s="632">
        <f>+'403-ENTREGA_AGROQUIMICOS'!AH$7</f>
        <v>0</v>
      </c>
      <c r="K1092" s="494">
        <f>+'403-ENTREGA_AGROQUIMICOS'!Z134</f>
        <v>0</v>
      </c>
      <c r="L1092" s="494">
        <f>+'403-ENTREGA_AGROQUIMICOS'!AC134</f>
        <v>0</v>
      </c>
      <c r="M1092" s="495">
        <f>+'403-ENTREGA_AGROQUIMICOS'!W134</f>
        <v>0</v>
      </c>
      <c r="N1092" s="495">
        <f>+'403-ENTREGA_AGROQUIMICOS'!R134</f>
        <v>0</v>
      </c>
      <c r="Y1092" s="494">
        <f>+'403-ENTREGA_AGROQUIMICOS'!AH$3</f>
        <v>0</v>
      </c>
    </row>
    <row r="1093" spans="1:25" hidden="1" x14ac:dyDescent="0.35">
      <c r="A1093" s="493">
        <f>+agrochemicals!A113</f>
        <v>0</v>
      </c>
      <c r="B1093" s="493">
        <f>+agrochemicals!B113</f>
        <v>0</v>
      </c>
      <c r="C1093" s="496" t="str">
        <f>+agrochemicals!C113</f>
        <v/>
      </c>
      <c r="D1093" s="493">
        <f>+'403-ENTREGA_AGROQUIMICOS'!AH$6</f>
        <v>0</v>
      </c>
      <c r="E1093" s="493">
        <f>+'403-ENTREGA_AGROQUIMICOS'!J135</f>
        <v>0</v>
      </c>
      <c r="F1093" s="493">
        <f>+'403-ENTREGA_AGROQUIMICOS'!L135</f>
        <v>0</v>
      </c>
      <c r="I1093" s="494" t="str">
        <f>+agrochemicals!C113</f>
        <v/>
      </c>
      <c r="J1093" s="632">
        <f>+'403-ENTREGA_AGROQUIMICOS'!AH$7</f>
        <v>0</v>
      </c>
      <c r="K1093" s="494">
        <f>+'403-ENTREGA_AGROQUIMICOS'!Z135</f>
        <v>0</v>
      </c>
      <c r="L1093" s="494">
        <f>+'403-ENTREGA_AGROQUIMICOS'!AC135</f>
        <v>0</v>
      </c>
      <c r="M1093" s="495">
        <f>+'403-ENTREGA_AGROQUIMICOS'!W135</f>
        <v>0</v>
      </c>
      <c r="N1093" s="495">
        <f>+'403-ENTREGA_AGROQUIMICOS'!R135</f>
        <v>0</v>
      </c>
      <c r="Y1093" s="494">
        <f>+'403-ENTREGA_AGROQUIMICOS'!AH$3</f>
        <v>0</v>
      </c>
    </row>
    <row r="1094" spans="1:25" hidden="1" x14ac:dyDescent="0.35">
      <c r="A1094" s="493">
        <f>+agrochemicals!A114</f>
        <v>0</v>
      </c>
      <c r="B1094" s="493">
        <f>+agrochemicals!B114</f>
        <v>0</v>
      </c>
      <c r="C1094" s="496" t="str">
        <f>+agrochemicals!C114</f>
        <v/>
      </c>
      <c r="D1094" s="493">
        <f>+'403-ENTREGA_AGROQUIMICOS'!AH$6</f>
        <v>0</v>
      </c>
      <c r="E1094" s="493">
        <f>+'403-ENTREGA_AGROQUIMICOS'!J136</f>
        <v>0</v>
      </c>
      <c r="F1094" s="493">
        <f>+'403-ENTREGA_AGROQUIMICOS'!L136</f>
        <v>0</v>
      </c>
      <c r="I1094" s="494" t="str">
        <f>+agrochemicals!C114</f>
        <v/>
      </c>
      <c r="J1094" s="632">
        <f>+'403-ENTREGA_AGROQUIMICOS'!AH$7</f>
        <v>0</v>
      </c>
      <c r="K1094" s="494">
        <f>+'403-ENTREGA_AGROQUIMICOS'!Z136</f>
        <v>0</v>
      </c>
      <c r="L1094" s="494">
        <f>+'403-ENTREGA_AGROQUIMICOS'!AC136</f>
        <v>0</v>
      </c>
      <c r="M1094" s="495">
        <f>+'403-ENTREGA_AGROQUIMICOS'!W136</f>
        <v>0</v>
      </c>
      <c r="N1094" s="495">
        <f>+'403-ENTREGA_AGROQUIMICOS'!R136</f>
        <v>0</v>
      </c>
      <c r="Y1094" s="494">
        <f>+'403-ENTREGA_AGROQUIMICOS'!AH$3</f>
        <v>0</v>
      </c>
    </row>
    <row r="1095" spans="1:25" hidden="1" x14ac:dyDescent="0.35">
      <c r="A1095" s="493">
        <f>+agrochemicals!A115</f>
        <v>0</v>
      </c>
      <c r="B1095" s="493">
        <f>+agrochemicals!B115</f>
        <v>0</v>
      </c>
      <c r="C1095" s="496" t="str">
        <f>+agrochemicals!C115</f>
        <v/>
      </c>
      <c r="D1095" s="493">
        <f>+'403-ENTREGA_AGROQUIMICOS'!AH$6</f>
        <v>0</v>
      </c>
      <c r="E1095" s="493">
        <f>+'403-ENTREGA_AGROQUIMICOS'!J137</f>
        <v>0</v>
      </c>
      <c r="F1095" s="493">
        <f>+'403-ENTREGA_AGROQUIMICOS'!L137</f>
        <v>0</v>
      </c>
      <c r="I1095" s="494" t="str">
        <f>+agrochemicals!C115</f>
        <v/>
      </c>
      <c r="J1095" s="632">
        <f>+'403-ENTREGA_AGROQUIMICOS'!AH$7</f>
        <v>0</v>
      </c>
      <c r="K1095" s="494">
        <f>+'403-ENTREGA_AGROQUIMICOS'!Z137</f>
        <v>0</v>
      </c>
      <c r="L1095" s="494">
        <f>+'403-ENTREGA_AGROQUIMICOS'!AC137</f>
        <v>0</v>
      </c>
      <c r="M1095" s="495">
        <f>+'403-ENTREGA_AGROQUIMICOS'!W137</f>
        <v>0</v>
      </c>
      <c r="N1095" s="495">
        <f>+'403-ENTREGA_AGROQUIMICOS'!R137</f>
        <v>0</v>
      </c>
      <c r="Y1095" s="494">
        <f>+'403-ENTREGA_AGROQUIMICOS'!AH$3</f>
        <v>0</v>
      </c>
    </row>
    <row r="1096" spans="1:25" hidden="1" x14ac:dyDescent="0.35">
      <c r="A1096" s="493">
        <f>+agrochemicals!A116</f>
        <v>0</v>
      </c>
      <c r="B1096" s="493">
        <f>+agrochemicals!B116</f>
        <v>0</v>
      </c>
      <c r="C1096" s="496" t="str">
        <f>+agrochemicals!C116</f>
        <v/>
      </c>
      <c r="D1096" s="493">
        <f>+'403-ENTREGA_AGROQUIMICOS'!AH$6</f>
        <v>0</v>
      </c>
      <c r="E1096" s="493">
        <f>+'403-ENTREGA_AGROQUIMICOS'!J138</f>
        <v>0</v>
      </c>
      <c r="F1096" s="493">
        <f>+'403-ENTREGA_AGROQUIMICOS'!L138</f>
        <v>0</v>
      </c>
      <c r="I1096" s="494" t="str">
        <f>+agrochemicals!C116</f>
        <v/>
      </c>
      <c r="J1096" s="632">
        <f>+'403-ENTREGA_AGROQUIMICOS'!AH$7</f>
        <v>0</v>
      </c>
      <c r="K1096" s="494">
        <f>+'403-ENTREGA_AGROQUIMICOS'!Z138</f>
        <v>0</v>
      </c>
      <c r="L1096" s="494">
        <f>+'403-ENTREGA_AGROQUIMICOS'!AC138</f>
        <v>0</v>
      </c>
      <c r="M1096" s="495">
        <f>+'403-ENTREGA_AGROQUIMICOS'!W138</f>
        <v>0</v>
      </c>
      <c r="N1096" s="495">
        <f>+'403-ENTREGA_AGROQUIMICOS'!R138</f>
        <v>0</v>
      </c>
      <c r="Y1096" s="494">
        <f>+'403-ENTREGA_AGROQUIMICOS'!AH$3</f>
        <v>0</v>
      </c>
    </row>
    <row r="1097" spans="1:25" hidden="1" x14ac:dyDescent="0.35">
      <c r="A1097" s="493">
        <f>+agrochemicals!A117</f>
        <v>0</v>
      </c>
      <c r="B1097" s="493">
        <f>+agrochemicals!B117</f>
        <v>0</v>
      </c>
      <c r="C1097" s="496" t="str">
        <f>+agrochemicals!C117</f>
        <v/>
      </c>
      <c r="D1097" s="493">
        <f>+'403-ENTREGA_AGROQUIMICOS'!AH$6</f>
        <v>0</v>
      </c>
      <c r="E1097" s="493">
        <f>+'403-ENTREGA_AGROQUIMICOS'!J139</f>
        <v>0</v>
      </c>
      <c r="F1097" s="493">
        <f>+'403-ENTREGA_AGROQUIMICOS'!L139</f>
        <v>0</v>
      </c>
      <c r="I1097" s="494" t="str">
        <f>+agrochemicals!C117</f>
        <v/>
      </c>
      <c r="J1097" s="632">
        <f>+'403-ENTREGA_AGROQUIMICOS'!AH$7</f>
        <v>0</v>
      </c>
      <c r="K1097" s="494">
        <f>+'403-ENTREGA_AGROQUIMICOS'!Z139</f>
        <v>0</v>
      </c>
      <c r="L1097" s="494">
        <f>+'403-ENTREGA_AGROQUIMICOS'!AC139</f>
        <v>0</v>
      </c>
      <c r="M1097" s="495">
        <f>+'403-ENTREGA_AGROQUIMICOS'!W139</f>
        <v>0</v>
      </c>
      <c r="N1097" s="495">
        <f>+'403-ENTREGA_AGROQUIMICOS'!R139</f>
        <v>0</v>
      </c>
      <c r="Y1097" s="494">
        <f>+'403-ENTREGA_AGROQUIMICOS'!AH$3</f>
        <v>0</v>
      </c>
    </row>
    <row r="1098" spans="1:25" hidden="1" x14ac:dyDescent="0.35">
      <c r="A1098" s="493">
        <f>+agrochemicals!A118</f>
        <v>0</v>
      </c>
      <c r="B1098" s="493">
        <f>+agrochemicals!B118</f>
        <v>0</v>
      </c>
      <c r="C1098" s="496" t="str">
        <f>+agrochemicals!C118</f>
        <v/>
      </c>
      <c r="D1098" s="493">
        <f>+'403-ENTREGA_AGROQUIMICOS'!AH$6</f>
        <v>0</v>
      </c>
      <c r="E1098" s="493">
        <f>+'403-ENTREGA_AGROQUIMICOS'!J140</f>
        <v>0</v>
      </c>
      <c r="F1098" s="493">
        <f>+'403-ENTREGA_AGROQUIMICOS'!L140</f>
        <v>0</v>
      </c>
      <c r="I1098" s="494" t="str">
        <f>+agrochemicals!C118</f>
        <v/>
      </c>
      <c r="J1098" s="632">
        <f>+'403-ENTREGA_AGROQUIMICOS'!AH$7</f>
        <v>0</v>
      </c>
      <c r="K1098" s="494">
        <f>+'403-ENTREGA_AGROQUIMICOS'!Z140</f>
        <v>0</v>
      </c>
      <c r="L1098" s="494">
        <f>+'403-ENTREGA_AGROQUIMICOS'!AC140</f>
        <v>0</v>
      </c>
      <c r="M1098" s="495">
        <f>+'403-ENTREGA_AGROQUIMICOS'!W140</f>
        <v>0</v>
      </c>
      <c r="N1098" s="495">
        <f>+'403-ENTREGA_AGROQUIMICOS'!R140</f>
        <v>0</v>
      </c>
      <c r="Y1098" s="494">
        <f>+'403-ENTREGA_AGROQUIMICOS'!AH$3</f>
        <v>0</v>
      </c>
    </row>
    <row r="1099" spans="1:25" hidden="1" x14ac:dyDescent="0.35">
      <c r="A1099" s="493">
        <f>+agrochemicals!A119</f>
        <v>0</v>
      </c>
      <c r="B1099" s="493">
        <f>+agrochemicals!B119</f>
        <v>0</v>
      </c>
      <c r="C1099" s="496" t="str">
        <f>+agrochemicals!C119</f>
        <v/>
      </c>
      <c r="D1099" s="493">
        <f>+'403-ENTREGA_AGROQUIMICOS'!AH$6</f>
        <v>0</v>
      </c>
      <c r="E1099" s="493">
        <f>+'403-ENTREGA_AGROQUIMICOS'!J141</f>
        <v>0</v>
      </c>
      <c r="F1099" s="493">
        <f>+'403-ENTREGA_AGROQUIMICOS'!L141</f>
        <v>0</v>
      </c>
      <c r="I1099" s="494" t="str">
        <f>+agrochemicals!C119</f>
        <v/>
      </c>
      <c r="J1099" s="632">
        <f>+'403-ENTREGA_AGROQUIMICOS'!AH$7</f>
        <v>0</v>
      </c>
      <c r="K1099" s="494">
        <f>+'403-ENTREGA_AGROQUIMICOS'!Z141</f>
        <v>0</v>
      </c>
      <c r="L1099" s="494">
        <f>+'403-ENTREGA_AGROQUIMICOS'!AC141</f>
        <v>0</v>
      </c>
      <c r="M1099" s="495">
        <f>+'403-ENTREGA_AGROQUIMICOS'!W141</f>
        <v>0</v>
      </c>
      <c r="N1099" s="495">
        <f>+'403-ENTREGA_AGROQUIMICOS'!R141</f>
        <v>0</v>
      </c>
      <c r="Y1099" s="494">
        <f>+'403-ENTREGA_AGROQUIMICOS'!AH$3</f>
        <v>0</v>
      </c>
    </row>
    <row r="1100" spans="1:25" hidden="1" x14ac:dyDescent="0.35">
      <c r="A1100" s="493">
        <f>+agrochemicals!A120</f>
        <v>0</v>
      </c>
      <c r="B1100" s="493">
        <f>+agrochemicals!B120</f>
        <v>0</v>
      </c>
      <c r="C1100" s="496" t="str">
        <f>+agrochemicals!C120</f>
        <v/>
      </c>
      <c r="D1100" s="493">
        <f>+'403-ENTREGA_AGROQUIMICOS'!AH$6</f>
        <v>0</v>
      </c>
      <c r="E1100" s="493">
        <f>+'403-ENTREGA_AGROQUIMICOS'!J142</f>
        <v>0</v>
      </c>
      <c r="F1100" s="493">
        <f>+'403-ENTREGA_AGROQUIMICOS'!L142</f>
        <v>0</v>
      </c>
      <c r="I1100" s="494" t="str">
        <f>+agrochemicals!C120</f>
        <v/>
      </c>
      <c r="J1100" s="632">
        <f>+'403-ENTREGA_AGROQUIMICOS'!AH$7</f>
        <v>0</v>
      </c>
      <c r="K1100" s="494">
        <f>+'403-ENTREGA_AGROQUIMICOS'!Z142</f>
        <v>0</v>
      </c>
      <c r="L1100" s="494">
        <f>+'403-ENTREGA_AGROQUIMICOS'!AC142</f>
        <v>0</v>
      </c>
      <c r="M1100" s="495">
        <f>+'403-ENTREGA_AGROQUIMICOS'!W142</f>
        <v>0</v>
      </c>
      <c r="N1100" s="495">
        <f>+'403-ENTREGA_AGROQUIMICOS'!R142</f>
        <v>0</v>
      </c>
      <c r="Y1100" s="494">
        <f>+'403-ENTREGA_AGROQUIMICOS'!AH$3</f>
        <v>0</v>
      </c>
    </row>
    <row r="1101" spans="1:25" hidden="1" x14ac:dyDescent="0.35">
      <c r="A1101" s="493">
        <f>+agrochemicals!A121</f>
        <v>0</v>
      </c>
      <c r="B1101" s="493">
        <f>+agrochemicals!B121</f>
        <v>0</v>
      </c>
      <c r="C1101" s="496" t="str">
        <f>+agrochemicals!C121</f>
        <v/>
      </c>
      <c r="D1101" s="493">
        <f>+'403-ENTREGA_AGROQUIMICOS'!AH$6</f>
        <v>0</v>
      </c>
      <c r="E1101" s="493">
        <f>+'403-ENTREGA_AGROQUIMICOS'!J143</f>
        <v>0</v>
      </c>
      <c r="F1101" s="493">
        <f>+'403-ENTREGA_AGROQUIMICOS'!L143</f>
        <v>0</v>
      </c>
      <c r="I1101" s="494" t="str">
        <f>+agrochemicals!C121</f>
        <v/>
      </c>
      <c r="J1101" s="632">
        <f>+'403-ENTREGA_AGROQUIMICOS'!AH$7</f>
        <v>0</v>
      </c>
      <c r="K1101" s="494">
        <f>+'403-ENTREGA_AGROQUIMICOS'!Z143</f>
        <v>0</v>
      </c>
      <c r="L1101" s="494">
        <f>+'403-ENTREGA_AGROQUIMICOS'!AC143</f>
        <v>0</v>
      </c>
      <c r="M1101" s="495">
        <f>+'403-ENTREGA_AGROQUIMICOS'!W143</f>
        <v>0</v>
      </c>
      <c r="N1101" s="495">
        <f>+'403-ENTREGA_AGROQUIMICOS'!R143</f>
        <v>0</v>
      </c>
      <c r="Y1101" s="494">
        <f>+'403-ENTREGA_AGROQUIMICOS'!AH$3</f>
        <v>0</v>
      </c>
    </row>
    <row r="1102" spans="1:25" hidden="1" x14ac:dyDescent="0.35">
      <c r="A1102" s="493">
        <f>+agrochemicals!A122</f>
        <v>0</v>
      </c>
      <c r="B1102" s="493">
        <f>+agrochemicals!B122</f>
        <v>0</v>
      </c>
      <c r="C1102" s="496" t="str">
        <f>+agrochemicals!C122</f>
        <v/>
      </c>
      <c r="D1102" s="493">
        <f>+'403-ENTREGA_AGROQUIMICOS'!AH$6</f>
        <v>0</v>
      </c>
      <c r="E1102" s="493">
        <f>+'403-ENTREGA_AGROQUIMICOS'!J144</f>
        <v>0</v>
      </c>
      <c r="F1102" s="493">
        <f>+'403-ENTREGA_AGROQUIMICOS'!L144</f>
        <v>0</v>
      </c>
      <c r="I1102" s="494" t="str">
        <f>+agrochemicals!C122</f>
        <v/>
      </c>
      <c r="J1102" s="632">
        <f>+'403-ENTREGA_AGROQUIMICOS'!AH$7</f>
        <v>0</v>
      </c>
      <c r="K1102" s="494">
        <f>+'403-ENTREGA_AGROQUIMICOS'!Z144</f>
        <v>0</v>
      </c>
      <c r="L1102" s="494">
        <f>+'403-ENTREGA_AGROQUIMICOS'!AC144</f>
        <v>0</v>
      </c>
      <c r="M1102" s="495">
        <f>+'403-ENTREGA_AGROQUIMICOS'!W144</f>
        <v>0</v>
      </c>
      <c r="N1102" s="495">
        <f>+'403-ENTREGA_AGROQUIMICOS'!R144</f>
        <v>0</v>
      </c>
      <c r="Y1102" s="494">
        <f>+'403-ENTREGA_AGROQUIMICOS'!AH$3</f>
        <v>0</v>
      </c>
    </row>
    <row r="1103" spans="1:25" hidden="1" x14ac:dyDescent="0.35">
      <c r="A1103" s="493">
        <f>+agrochemicals!A123</f>
        <v>0</v>
      </c>
      <c r="B1103" s="493">
        <f>+agrochemicals!B123</f>
        <v>0</v>
      </c>
      <c r="C1103" s="496" t="str">
        <f>+agrochemicals!C123</f>
        <v/>
      </c>
      <c r="D1103" s="493">
        <f>+'403-ENTREGA_AGROQUIMICOS'!AH$6</f>
        <v>0</v>
      </c>
      <c r="E1103" s="493">
        <f>+'403-ENTREGA_AGROQUIMICOS'!J145</f>
        <v>0</v>
      </c>
      <c r="F1103" s="493">
        <f>+'403-ENTREGA_AGROQUIMICOS'!L145</f>
        <v>0</v>
      </c>
      <c r="I1103" s="494" t="str">
        <f>+agrochemicals!C123</f>
        <v/>
      </c>
      <c r="J1103" s="632">
        <f>+'403-ENTREGA_AGROQUIMICOS'!AH$7</f>
        <v>0</v>
      </c>
      <c r="K1103" s="494">
        <f>+'403-ENTREGA_AGROQUIMICOS'!Z145</f>
        <v>0</v>
      </c>
      <c r="L1103" s="494">
        <f>+'403-ENTREGA_AGROQUIMICOS'!AC145</f>
        <v>0</v>
      </c>
      <c r="M1103" s="495">
        <f>+'403-ENTREGA_AGROQUIMICOS'!W145</f>
        <v>0</v>
      </c>
      <c r="N1103" s="495">
        <f>+'403-ENTREGA_AGROQUIMICOS'!R145</f>
        <v>0</v>
      </c>
      <c r="Y1103" s="494">
        <f>+'403-ENTREGA_AGROQUIMICOS'!AH$3</f>
        <v>0</v>
      </c>
    </row>
    <row r="1104" spans="1:25" hidden="1" x14ac:dyDescent="0.35">
      <c r="A1104" s="493">
        <f>+agrochemicals!A124</f>
        <v>0</v>
      </c>
      <c r="B1104" s="493">
        <f>+agrochemicals!B124</f>
        <v>0</v>
      </c>
      <c r="C1104" s="496" t="str">
        <f>+agrochemicals!C124</f>
        <v/>
      </c>
      <c r="D1104" s="493">
        <f>+'403-ENTREGA_AGROQUIMICOS'!AH$6</f>
        <v>0</v>
      </c>
      <c r="E1104" s="493">
        <f>+'403-ENTREGA_AGROQUIMICOS'!J146</f>
        <v>0</v>
      </c>
      <c r="F1104" s="493">
        <f>+'403-ENTREGA_AGROQUIMICOS'!L146</f>
        <v>0</v>
      </c>
      <c r="I1104" s="494" t="str">
        <f>+agrochemicals!C124</f>
        <v/>
      </c>
      <c r="J1104" s="632">
        <f>+'403-ENTREGA_AGROQUIMICOS'!AH$7</f>
        <v>0</v>
      </c>
      <c r="K1104" s="494">
        <f>+'403-ENTREGA_AGROQUIMICOS'!Z146</f>
        <v>0</v>
      </c>
      <c r="L1104" s="494">
        <f>+'403-ENTREGA_AGROQUIMICOS'!AC146</f>
        <v>0</v>
      </c>
      <c r="M1104" s="495">
        <f>+'403-ENTREGA_AGROQUIMICOS'!W146</f>
        <v>0</v>
      </c>
      <c r="N1104" s="495">
        <f>+'403-ENTREGA_AGROQUIMICOS'!R146</f>
        <v>0</v>
      </c>
      <c r="Y1104" s="494">
        <f>+'403-ENTREGA_AGROQUIMICOS'!AH$3</f>
        <v>0</v>
      </c>
    </row>
    <row r="1105" spans="1:25" hidden="1" x14ac:dyDescent="0.35">
      <c r="A1105" s="493">
        <f>+agrochemicals!A125</f>
        <v>0</v>
      </c>
      <c r="B1105" s="493">
        <f>+agrochemicals!B125</f>
        <v>0</v>
      </c>
      <c r="C1105" s="496" t="str">
        <f>+agrochemicals!C125</f>
        <v/>
      </c>
      <c r="D1105" s="493">
        <f>+'403-ENTREGA_AGROQUIMICOS'!AH$6</f>
        <v>0</v>
      </c>
      <c r="E1105" s="493">
        <f>+'403-ENTREGA_AGROQUIMICOS'!J147</f>
        <v>0</v>
      </c>
      <c r="F1105" s="493">
        <f>+'403-ENTREGA_AGROQUIMICOS'!L147</f>
        <v>0</v>
      </c>
      <c r="I1105" s="494" t="str">
        <f>+agrochemicals!C125</f>
        <v/>
      </c>
      <c r="J1105" s="632">
        <f>+'403-ENTREGA_AGROQUIMICOS'!AH$7</f>
        <v>0</v>
      </c>
      <c r="K1105" s="494">
        <f>+'403-ENTREGA_AGROQUIMICOS'!Z147</f>
        <v>0</v>
      </c>
      <c r="L1105" s="494">
        <f>+'403-ENTREGA_AGROQUIMICOS'!AC147</f>
        <v>0</v>
      </c>
      <c r="M1105" s="495">
        <f>+'403-ENTREGA_AGROQUIMICOS'!W147</f>
        <v>0</v>
      </c>
      <c r="N1105" s="495">
        <f>+'403-ENTREGA_AGROQUIMICOS'!R147</f>
        <v>0</v>
      </c>
      <c r="Y1105" s="494">
        <f>+'403-ENTREGA_AGROQUIMICOS'!AH$3</f>
        <v>0</v>
      </c>
    </row>
    <row r="1106" spans="1:25" hidden="1" x14ac:dyDescent="0.35">
      <c r="A1106" s="493">
        <f>+agrochemicals!A126</f>
        <v>0</v>
      </c>
      <c r="B1106" s="493">
        <f>+agrochemicals!B126</f>
        <v>0</v>
      </c>
      <c r="C1106" s="496" t="str">
        <f>+agrochemicals!C126</f>
        <v/>
      </c>
      <c r="D1106" s="493">
        <f>+'403-ENTREGA_AGROQUIMICOS'!AH$6</f>
        <v>0</v>
      </c>
      <c r="E1106" s="493">
        <f>+'403-ENTREGA_AGROQUIMICOS'!J148</f>
        <v>0</v>
      </c>
      <c r="F1106" s="493">
        <f>+'403-ENTREGA_AGROQUIMICOS'!L148</f>
        <v>0</v>
      </c>
      <c r="I1106" s="494" t="str">
        <f>+agrochemicals!C126</f>
        <v/>
      </c>
      <c r="J1106" s="632">
        <f>+'403-ENTREGA_AGROQUIMICOS'!AH$7</f>
        <v>0</v>
      </c>
      <c r="K1106" s="494">
        <f>+'403-ENTREGA_AGROQUIMICOS'!Z148</f>
        <v>0</v>
      </c>
      <c r="L1106" s="494">
        <f>+'403-ENTREGA_AGROQUIMICOS'!AC148</f>
        <v>0</v>
      </c>
      <c r="M1106" s="495">
        <f>+'403-ENTREGA_AGROQUIMICOS'!W148</f>
        <v>0</v>
      </c>
      <c r="N1106" s="495">
        <f>+'403-ENTREGA_AGROQUIMICOS'!R148</f>
        <v>0</v>
      </c>
      <c r="Y1106" s="494">
        <f>+'403-ENTREGA_AGROQUIMICOS'!AH$3</f>
        <v>0</v>
      </c>
    </row>
    <row r="1107" spans="1:25" hidden="1" x14ac:dyDescent="0.35">
      <c r="A1107" s="493">
        <f>+agrochemicals!A127</f>
        <v>0</v>
      </c>
      <c r="B1107" s="493">
        <f>+agrochemicals!B127</f>
        <v>0</v>
      </c>
      <c r="C1107" s="496" t="str">
        <f>+agrochemicals!C127</f>
        <v/>
      </c>
      <c r="D1107" s="493">
        <f>+'403-ENTREGA_AGROQUIMICOS'!AH$6</f>
        <v>0</v>
      </c>
      <c r="E1107" s="493">
        <f>+'403-ENTREGA_AGROQUIMICOS'!J149</f>
        <v>0</v>
      </c>
      <c r="F1107" s="493">
        <f>+'403-ENTREGA_AGROQUIMICOS'!L149</f>
        <v>0</v>
      </c>
      <c r="I1107" s="494" t="str">
        <f>+agrochemicals!C127</f>
        <v/>
      </c>
      <c r="J1107" s="632">
        <f>+'403-ENTREGA_AGROQUIMICOS'!AH$7</f>
        <v>0</v>
      </c>
      <c r="K1107" s="494">
        <f>+'403-ENTREGA_AGROQUIMICOS'!Z149</f>
        <v>0</v>
      </c>
      <c r="L1107" s="494">
        <f>+'403-ENTREGA_AGROQUIMICOS'!AC149</f>
        <v>0</v>
      </c>
      <c r="M1107" s="495">
        <f>+'403-ENTREGA_AGROQUIMICOS'!W149</f>
        <v>0</v>
      </c>
      <c r="N1107" s="495">
        <f>+'403-ENTREGA_AGROQUIMICOS'!R149</f>
        <v>0</v>
      </c>
      <c r="Y1107" s="494">
        <f>+'403-ENTREGA_AGROQUIMICOS'!AH$3</f>
        <v>0</v>
      </c>
    </row>
    <row r="1108" spans="1:25" hidden="1" x14ac:dyDescent="0.35">
      <c r="A1108" s="493">
        <f>+agrochemicals!A128</f>
        <v>0</v>
      </c>
      <c r="B1108" s="493">
        <f>+agrochemicals!B128</f>
        <v>0</v>
      </c>
      <c r="C1108" s="496" t="str">
        <f>+agrochemicals!C128</f>
        <v/>
      </c>
      <c r="D1108" s="493">
        <f>+'403-ENTREGA_AGROQUIMICOS'!AH$6</f>
        <v>0</v>
      </c>
      <c r="E1108" s="493">
        <f>+'403-ENTREGA_AGROQUIMICOS'!J150</f>
        <v>0</v>
      </c>
      <c r="F1108" s="493">
        <f>+'403-ENTREGA_AGROQUIMICOS'!L150</f>
        <v>0</v>
      </c>
      <c r="I1108" s="494" t="str">
        <f>+agrochemicals!C128</f>
        <v/>
      </c>
      <c r="J1108" s="632">
        <f>+'403-ENTREGA_AGROQUIMICOS'!AH$7</f>
        <v>0</v>
      </c>
      <c r="K1108" s="494">
        <f>+'403-ENTREGA_AGROQUIMICOS'!Z150</f>
        <v>0</v>
      </c>
      <c r="L1108" s="494">
        <f>+'403-ENTREGA_AGROQUIMICOS'!AC150</f>
        <v>0</v>
      </c>
      <c r="M1108" s="495">
        <f>+'403-ENTREGA_AGROQUIMICOS'!W150</f>
        <v>0</v>
      </c>
      <c r="N1108" s="495">
        <f>+'403-ENTREGA_AGROQUIMICOS'!R150</f>
        <v>0</v>
      </c>
      <c r="Y1108" s="494">
        <f>+'403-ENTREGA_AGROQUIMICOS'!AH$3</f>
        <v>0</v>
      </c>
    </row>
    <row r="1109" spans="1:25" hidden="1" x14ac:dyDescent="0.35">
      <c r="A1109" s="493">
        <f>+agrochemicals!A129</f>
        <v>0</v>
      </c>
      <c r="B1109" s="493">
        <f>+agrochemicals!B129</f>
        <v>0</v>
      </c>
      <c r="C1109" s="496" t="str">
        <f>+agrochemicals!C129</f>
        <v/>
      </c>
      <c r="D1109" s="493">
        <f>+'403-ENTREGA_AGROQUIMICOS'!AH$6</f>
        <v>0</v>
      </c>
      <c r="E1109" s="493">
        <f>+'403-ENTREGA_AGROQUIMICOS'!J151</f>
        <v>0</v>
      </c>
      <c r="F1109" s="493">
        <f>+'403-ENTREGA_AGROQUIMICOS'!L151</f>
        <v>0</v>
      </c>
      <c r="I1109" s="494" t="str">
        <f>+agrochemicals!C129</f>
        <v/>
      </c>
      <c r="J1109" s="632">
        <f>+'403-ENTREGA_AGROQUIMICOS'!AH$7</f>
        <v>0</v>
      </c>
      <c r="K1109" s="494">
        <f>+'403-ENTREGA_AGROQUIMICOS'!Z151</f>
        <v>0</v>
      </c>
      <c r="L1109" s="494">
        <f>+'403-ENTREGA_AGROQUIMICOS'!AC151</f>
        <v>0</v>
      </c>
      <c r="M1109" s="495">
        <f>+'403-ENTREGA_AGROQUIMICOS'!W151</f>
        <v>0</v>
      </c>
      <c r="N1109" s="495">
        <f>+'403-ENTREGA_AGROQUIMICOS'!R151</f>
        <v>0</v>
      </c>
      <c r="Y1109" s="494">
        <f>+'403-ENTREGA_AGROQUIMICOS'!AH$3</f>
        <v>0</v>
      </c>
    </row>
    <row r="1110" spans="1:25" hidden="1" x14ac:dyDescent="0.35">
      <c r="A1110" s="493">
        <f>+agrochemicals!A130</f>
        <v>0</v>
      </c>
      <c r="B1110" s="493">
        <f>+agrochemicals!B130</f>
        <v>0</v>
      </c>
      <c r="C1110" s="496" t="str">
        <f>+agrochemicals!C130</f>
        <v/>
      </c>
      <c r="D1110" s="493">
        <f>+'403-ENTREGA_AGROQUIMICOS'!AH$6</f>
        <v>0</v>
      </c>
      <c r="E1110" s="493">
        <f>+'403-ENTREGA_AGROQUIMICOS'!J152</f>
        <v>0</v>
      </c>
      <c r="F1110" s="493">
        <f>+'403-ENTREGA_AGROQUIMICOS'!L152</f>
        <v>0</v>
      </c>
      <c r="I1110" s="494" t="str">
        <f>+agrochemicals!C130</f>
        <v/>
      </c>
      <c r="J1110" s="632">
        <f>+'403-ENTREGA_AGROQUIMICOS'!AH$7</f>
        <v>0</v>
      </c>
      <c r="K1110" s="494">
        <f>+'403-ENTREGA_AGROQUIMICOS'!Z152</f>
        <v>0</v>
      </c>
      <c r="L1110" s="494">
        <f>+'403-ENTREGA_AGROQUIMICOS'!AC152</f>
        <v>0</v>
      </c>
      <c r="M1110" s="495">
        <f>+'403-ENTREGA_AGROQUIMICOS'!W152</f>
        <v>0</v>
      </c>
      <c r="N1110" s="495">
        <f>+'403-ENTREGA_AGROQUIMICOS'!R152</f>
        <v>0</v>
      </c>
      <c r="Y1110" s="494">
        <f>+'403-ENTREGA_AGROQUIMICOS'!AH$3</f>
        <v>0</v>
      </c>
    </row>
    <row r="1111" spans="1:25" hidden="1" x14ac:dyDescent="0.35">
      <c r="A1111" s="493">
        <f>+agrochemicals!A131</f>
        <v>0</v>
      </c>
      <c r="B1111" s="493">
        <f>+agrochemicals!B131</f>
        <v>0</v>
      </c>
      <c r="C1111" s="496" t="str">
        <f>+agrochemicals!C131</f>
        <v/>
      </c>
      <c r="D1111" s="493">
        <f>+'403-ENTREGA_AGROQUIMICOS'!AH$6</f>
        <v>0</v>
      </c>
      <c r="E1111" s="493">
        <f>+'403-ENTREGA_AGROQUIMICOS'!J153</f>
        <v>0</v>
      </c>
      <c r="F1111" s="493">
        <f>+'403-ENTREGA_AGROQUIMICOS'!L153</f>
        <v>0</v>
      </c>
      <c r="I1111" s="494" t="str">
        <f>+agrochemicals!C131</f>
        <v/>
      </c>
      <c r="J1111" s="632">
        <f>+'403-ENTREGA_AGROQUIMICOS'!AH$7</f>
        <v>0</v>
      </c>
      <c r="K1111" s="494">
        <f>+'403-ENTREGA_AGROQUIMICOS'!Z153</f>
        <v>0</v>
      </c>
      <c r="L1111" s="494">
        <f>+'403-ENTREGA_AGROQUIMICOS'!AC153</f>
        <v>0</v>
      </c>
      <c r="M1111" s="495">
        <f>+'403-ENTREGA_AGROQUIMICOS'!W153</f>
        <v>0</v>
      </c>
      <c r="N1111" s="495">
        <f>+'403-ENTREGA_AGROQUIMICOS'!R153</f>
        <v>0</v>
      </c>
      <c r="Y1111" s="494">
        <f>+'403-ENTREGA_AGROQUIMICOS'!AH$3</f>
        <v>0</v>
      </c>
    </row>
    <row r="1112" spans="1:25" hidden="1" x14ac:dyDescent="0.35">
      <c r="A1112" s="493">
        <f>+agrochemicals!A132</f>
        <v>0</v>
      </c>
      <c r="B1112" s="493">
        <f>+agrochemicals!B132</f>
        <v>0</v>
      </c>
      <c r="C1112" s="496" t="str">
        <f>+agrochemicals!C132</f>
        <v/>
      </c>
      <c r="D1112" s="493">
        <f>+'403-ENTREGA_AGROQUIMICOS'!AH$6</f>
        <v>0</v>
      </c>
      <c r="E1112" s="493">
        <f>+'403-ENTREGA_AGROQUIMICOS'!J154</f>
        <v>0</v>
      </c>
      <c r="F1112" s="493">
        <f>+'403-ENTREGA_AGROQUIMICOS'!L154</f>
        <v>0</v>
      </c>
      <c r="I1112" s="494" t="str">
        <f>+agrochemicals!C132</f>
        <v/>
      </c>
      <c r="J1112" s="632">
        <f>+'403-ENTREGA_AGROQUIMICOS'!AH$7</f>
        <v>0</v>
      </c>
      <c r="K1112" s="494">
        <f>+'403-ENTREGA_AGROQUIMICOS'!Z154</f>
        <v>0</v>
      </c>
      <c r="L1112" s="494">
        <f>+'403-ENTREGA_AGROQUIMICOS'!AC154</f>
        <v>0</v>
      </c>
      <c r="M1112" s="495">
        <f>+'403-ENTREGA_AGROQUIMICOS'!W154</f>
        <v>0</v>
      </c>
      <c r="N1112" s="495">
        <f>+'403-ENTREGA_AGROQUIMICOS'!R154</f>
        <v>0</v>
      </c>
      <c r="Y1112" s="494">
        <f>+'403-ENTREGA_AGROQUIMICOS'!AH$3</f>
        <v>0</v>
      </c>
    </row>
    <row r="1113" spans="1:25" hidden="1" x14ac:dyDescent="0.35">
      <c r="A1113" s="493">
        <f>+agrochemicals!A133</f>
        <v>0</v>
      </c>
      <c r="B1113" s="493">
        <f>+agrochemicals!B133</f>
        <v>0</v>
      </c>
      <c r="C1113" s="496" t="str">
        <f>+agrochemicals!C133</f>
        <v/>
      </c>
      <c r="D1113" s="493">
        <f>+'403-ENTREGA_AGROQUIMICOS'!AH$6</f>
        <v>0</v>
      </c>
      <c r="E1113" s="493">
        <f>+'403-ENTREGA_AGROQUIMICOS'!J155</f>
        <v>0</v>
      </c>
      <c r="F1113" s="493">
        <f>+'403-ENTREGA_AGROQUIMICOS'!L155</f>
        <v>0</v>
      </c>
      <c r="I1113" s="494" t="str">
        <f>+agrochemicals!C133</f>
        <v/>
      </c>
      <c r="J1113" s="632">
        <f>+'403-ENTREGA_AGROQUIMICOS'!AH$7</f>
        <v>0</v>
      </c>
      <c r="K1113" s="494">
        <f>+'403-ENTREGA_AGROQUIMICOS'!Z155</f>
        <v>0</v>
      </c>
      <c r="L1113" s="494">
        <f>+'403-ENTREGA_AGROQUIMICOS'!AC155</f>
        <v>0</v>
      </c>
      <c r="M1113" s="495">
        <f>+'403-ENTREGA_AGROQUIMICOS'!W155</f>
        <v>0</v>
      </c>
      <c r="N1113" s="495">
        <f>+'403-ENTREGA_AGROQUIMICOS'!R155</f>
        <v>0</v>
      </c>
      <c r="Y1113" s="494">
        <f>+'403-ENTREGA_AGROQUIMICOS'!AH$3</f>
        <v>0</v>
      </c>
    </row>
    <row r="1114" spans="1:25" hidden="1" x14ac:dyDescent="0.35">
      <c r="A1114" s="493">
        <f>+agrochemicals!A134</f>
        <v>0</v>
      </c>
      <c r="B1114" s="493">
        <f>+agrochemicals!B134</f>
        <v>0</v>
      </c>
      <c r="C1114" s="496" t="str">
        <f>+agrochemicals!C134</f>
        <v/>
      </c>
      <c r="D1114" s="493">
        <f>+'403-ENTREGA_AGROQUIMICOS'!AH$6</f>
        <v>0</v>
      </c>
      <c r="E1114" s="493">
        <f>+'403-ENTREGA_AGROQUIMICOS'!J156</f>
        <v>0</v>
      </c>
      <c r="F1114" s="493">
        <f>+'403-ENTREGA_AGROQUIMICOS'!L156</f>
        <v>0</v>
      </c>
      <c r="I1114" s="494" t="str">
        <f>+agrochemicals!C134</f>
        <v/>
      </c>
      <c r="J1114" s="632">
        <f>+'403-ENTREGA_AGROQUIMICOS'!AH$7</f>
        <v>0</v>
      </c>
      <c r="K1114" s="494">
        <f>+'403-ENTREGA_AGROQUIMICOS'!Z156</f>
        <v>0</v>
      </c>
      <c r="L1114" s="494">
        <f>+'403-ENTREGA_AGROQUIMICOS'!AC156</f>
        <v>0</v>
      </c>
      <c r="M1114" s="495">
        <f>+'403-ENTREGA_AGROQUIMICOS'!W156</f>
        <v>0</v>
      </c>
      <c r="N1114" s="495">
        <f>+'403-ENTREGA_AGROQUIMICOS'!R156</f>
        <v>0</v>
      </c>
      <c r="Y1114" s="494">
        <f>+'403-ENTREGA_AGROQUIMICOS'!AH$3</f>
        <v>0</v>
      </c>
    </row>
    <row r="1115" spans="1:25" hidden="1" x14ac:dyDescent="0.35">
      <c r="A1115" s="493">
        <f>+agrochemicals!A135</f>
        <v>0</v>
      </c>
      <c r="B1115" s="493">
        <f>+agrochemicals!B135</f>
        <v>0</v>
      </c>
      <c r="C1115" s="496" t="str">
        <f>+agrochemicals!C135</f>
        <v/>
      </c>
      <c r="D1115" s="493">
        <f>+'403-ENTREGA_AGROQUIMICOS'!AH$6</f>
        <v>0</v>
      </c>
      <c r="E1115" s="493">
        <f>+'403-ENTREGA_AGROQUIMICOS'!J157</f>
        <v>0</v>
      </c>
      <c r="F1115" s="493">
        <f>+'403-ENTREGA_AGROQUIMICOS'!L157</f>
        <v>0</v>
      </c>
      <c r="I1115" s="494" t="str">
        <f>+agrochemicals!C135</f>
        <v/>
      </c>
      <c r="J1115" s="632">
        <f>+'403-ENTREGA_AGROQUIMICOS'!AH$7</f>
        <v>0</v>
      </c>
      <c r="K1115" s="494">
        <f>+'403-ENTREGA_AGROQUIMICOS'!Z157</f>
        <v>0</v>
      </c>
      <c r="L1115" s="494">
        <f>+'403-ENTREGA_AGROQUIMICOS'!AC157</f>
        <v>0</v>
      </c>
      <c r="M1115" s="495">
        <f>+'403-ENTREGA_AGROQUIMICOS'!W157</f>
        <v>0</v>
      </c>
      <c r="N1115" s="495">
        <f>+'403-ENTREGA_AGROQUIMICOS'!R157</f>
        <v>0</v>
      </c>
      <c r="Y1115" s="494">
        <f>+'403-ENTREGA_AGROQUIMICOS'!AH$3</f>
        <v>0</v>
      </c>
    </row>
    <row r="1116" spans="1:25" hidden="1" x14ac:dyDescent="0.35">
      <c r="A1116" s="493">
        <f>+agrochemicals!A136</f>
        <v>0</v>
      </c>
      <c r="B1116" s="493">
        <f>+agrochemicals!B136</f>
        <v>0</v>
      </c>
      <c r="C1116" s="496" t="str">
        <f>+agrochemicals!C136</f>
        <v/>
      </c>
      <c r="D1116" s="493">
        <f>+'403-ENTREGA_AGROQUIMICOS'!AH$6</f>
        <v>0</v>
      </c>
      <c r="E1116" s="493">
        <f>+'403-ENTREGA_AGROQUIMICOS'!J158</f>
        <v>0</v>
      </c>
      <c r="F1116" s="493">
        <f>+'403-ENTREGA_AGROQUIMICOS'!L158</f>
        <v>0</v>
      </c>
      <c r="I1116" s="494" t="str">
        <f>+agrochemicals!C136</f>
        <v/>
      </c>
      <c r="J1116" s="632">
        <f>+'403-ENTREGA_AGROQUIMICOS'!AH$7</f>
        <v>0</v>
      </c>
      <c r="K1116" s="494">
        <f>+'403-ENTREGA_AGROQUIMICOS'!Z158</f>
        <v>0</v>
      </c>
      <c r="L1116" s="494">
        <f>+'403-ENTREGA_AGROQUIMICOS'!AC158</f>
        <v>0</v>
      </c>
      <c r="M1116" s="495">
        <f>+'403-ENTREGA_AGROQUIMICOS'!W158</f>
        <v>0</v>
      </c>
      <c r="N1116" s="495">
        <f>+'403-ENTREGA_AGROQUIMICOS'!R158</f>
        <v>0</v>
      </c>
      <c r="Y1116" s="494">
        <f>+'403-ENTREGA_AGROQUIMICOS'!AH$3</f>
        <v>0</v>
      </c>
    </row>
    <row r="1117" spans="1:25" hidden="1" x14ac:dyDescent="0.35">
      <c r="A1117" s="493">
        <f>+agrochemicals!A137</f>
        <v>0</v>
      </c>
      <c r="B1117" s="493">
        <f>+agrochemicals!B137</f>
        <v>0</v>
      </c>
      <c r="C1117" s="496" t="str">
        <f>+agrochemicals!C137</f>
        <v/>
      </c>
      <c r="D1117" s="493">
        <f>+'403-ENTREGA_AGROQUIMICOS'!AH$6</f>
        <v>0</v>
      </c>
      <c r="E1117" s="493">
        <f>+'403-ENTREGA_AGROQUIMICOS'!J159</f>
        <v>0</v>
      </c>
      <c r="F1117" s="493">
        <f>+'403-ENTREGA_AGROQUIMICOS'!L159</f>
        <v>0</v>
      </c>
      <c r="I1117" s="494" t="str">
        <f>+agrochemicals!C137</f>
        <v/>
      </c>
      <c r="J1117" s="632">
        <f>+'403-ENTREGA_AGROQUIMICOS'!AH$7</f>
        <v>0</v>
      </c>
      <c r="K1117" s="494">
        <f>+'403-ENTREGA_AGROQUIMICOS'!Z159</f>
        <v>0</v>
      </c>
      <c r="L1117" s="494">
        <f>+'403-ENTREGA_AGROQUIMICOS'!AC159</f>
        <v>0</v>
      </c>
      <c r="M1117" s="495">
        <f>+'403-ENTREGA_AGROQUIMICOS'!W159</f>
        <v>0</v>
      </c>
      <c r="N1117" s="495">
        <f>+'403-ENTREGA_AGROQUIMICOS'!R159</f>
        <v>0</v>
      </c>
      <c r="Y1117" s="494">
        <f>+'403-ENTREGA_AGROQUIMICOS'!AH$3</f>
        <v>0</v>
      </c>
    </row>
    <row r="1118" spans="1:25" hidden="1" x14ac:dyDescent="0.35">
      <c r="A1118" s="493">
        <f>+agrochemicals!A138</f>
        <v>0</v>
      </c>
      <c r="B1118" s="493">
        <f>+agrochemicals!B138</f>
        <v>0</v>
      </c>
      <c r="C1118" s="496" t="str">
        <f>+agrochemicals!C138</f>
        <v/>
      </c>
      <c r="D1118" s="493">
        <f>+'403-ENTREGA_AGROQUIMICOS'!AH$6</f>
        <v>0</v>
      </c>
      <c r="E1118" s="493">
        <f>+'403-ENTREGA_AGROQUIMICOS'!J160</f>
        <v>0</v>
      </c>
      <c r="F1118" s="493">
        <f>+'403-ENTREGA_AGROQUIMICOS'!L160</f>
        <v>0</v>
      </c>
      <c r="I1118" s="494" t="str">
        <f>+agrochemicals!C138</f>
        <v/>
      </c>
      <c r="J1118" s="632">
        <f>+'403-ENTREGA_AGROQUIMICOS'!AH$7</f>
        <v>0</v>
      </c>
      <c r="K1118" s="494">
        <f>+'403-ENTREGA_AGROQUIMICOS'!Z160</f>
        <v>0</v>
      </c>
      <c r="L1118" s="494">
        <f>+'403-ENTREGA_AGROQUIMICOS'!AC160</f>
        <v>0</v>
      </c>
      <c r="M1118" s="495">
        <f>+'403-ENTREGA_AGROQUIMICOS'!W160</f>
        <v>0</v>
      </c>
      <c r="N1118" s="495">
        <f>+'403-ENTREGA_AGROQUIMICOS'!R160</f>
        <v>0</v>
      </c>
      <c r="Y1118" s="494">
        <f>+'403-ENTREGA_AGROQUIMICOS'!AH$3</f>
        <v>0</v>
      </c>
    </row>
    <row r="1119" spans="1:25" hidden="1" x14ac:dyDescent="0.35">
      <c r="A1119" s="493">
        <f>+agrochemicals!A139</f>
        <v>0</v>
      </c>
      <c r="B1119" s="493">
        <f>+agrochemicals!B139</f>
        <v>0</v>
      </c>
      <c r="C1119" s="496" t="str">
        <f>+agrochemicals!C139</f>
        <v/>
      </c>
      <c r="D1119" s="493">
        <f>+'403-ENTREGA_AGROQUIMICOS'!AH$6</f>
        <v>0</v>
      </c>
      <c r="E1119" s="493">
        <f>+'403-ENTREGA_AGROQUIMICOS'!J161</f>
        <v>0</v>
      </c>
      <c r="F1119" s="493">
        <f>+'403-ENTREGA_AGROQUIMICOS'!L161</f>
        <v>0</v>
      </c>
      <c r="I1119" s="494" t="str">
        <f>+agrochemicals!C139</f>
        <v/>
      </c>
      <c r="J1119" s="632">
        <f>+'403-ENTREGA_AGROQUIMICOS'!AH$7</f>
        <v>0</v>
      </c>
      <c r="K1119" s="494">
        <f>+'403-ENTREGA_AGROQUIMICOS'!Z161</f>
        <v>0</v>
      </c>
      <c r="L1119" s="494">
        <f>+'403-ENTREGA_AGROQUIMICOS'!AC161</f>
        <v>0</v>
      </c>
      <c r="M1119" s="495">
        <f>+'403-ENTREGA_AGROQUIMICOS'!W161</f>
        <v>0</v>
      </c>
      <c r="N1119" s="495">
        <f>+'403-ENTREGA_AGROQUIMICOS'!R161</f>
        <v>0</v>
      </c>
      <c r="Y1119" s="494">
        <f>+'403-ENTREGA_AGROQUIMICOS'!AH$3</f>
        <v>0</v>
      </c>
    </row>
    <row r="1120" spans="1:25" hidden="1" x14ac:dyDescent="0.35">
      <c r="A1120" s="493">
        <f>+agrochemicals!A140</f>
        <v>0</v>
      </c>
      <c r="B1120" s="493">
        <f>+agrochemicals!B140</f>
        <v>0</v>
      </c>
      <c r="C1120" s="496" t="str">
        <f>+agrochemicals!C140</f>
        <v/>
      </c>
      <c r="D1120" s="493">
        <f>+'403-ENTREGA_AGROQUIMICOS'!AH$6</f>
        <v>0</v>
      </c>
      <c r="E1120" s="493">
        <f>+'403-ENTREGA_AGROQUIMICOS'!J162</f>
        <v>0</v>
      </c>
      <c r="F1120" s="493">
        <f>+'403-ENTREGA_AGROQUIMICOS'!L162</f>
        <v>0</v>
      </c>
      <c r="I1120" s="494" t="str">
        <f>+agrochemicals!C140</f>
        <v/>
      </c>
      <c r="J1120" s="632">
        <f>+'403-ENTREGA_AGROQUIMICOS'!AH$7</f>
        <v>0</v>
      </c>
      <c r="K1120" s="494">
        <f>+'403-ENTREGA_AGROQUIMICOS'!Z162</f>
        <v>0</v>
      </c>
      <c r="L1120" s="494">
        <f>+'403-ENTREGA_AGROQUIMICOS'!AC162</f>
        <v>0</v>
      </c>
      <c r="M1120" s="495">
        <f>+'403-ENTREGA_AGROQUIMICOS'!W162</f>
        <v>0</v>
      </c>
      <c r="N1120" s="495">
        <f>+'403-ENTREGA_AGROQUIMICOS'!R162</f>
        <v>0</v>
      </c>
      <c r="Y1120" s="494">
        <f>+'403-ENTREGA_AGROQUIMICOS'!AH$3</f>
        <v>0</v>
      </c>
    </row>
    <row r="1121" spans="1:25" hidden="1" x14ac:dyDescent="0.35">
      <c r="A1121" s="493">
        <f>+agrochemicals!A141</f>
        <v>0</v>
      </c>
      <c r="B1121" s="493">
        <f>+agrochemicals!B141</f>
        <v>0</v>
      </c>
      <c r="C1121" s="496" t="str">
        <f>+agrochemicals!C141</f>
        <v/>
      </c>
      <c r="D1121" s="493">
        <f>+'403-ENTREGA_AGROQUIMICOS'!AH$6</f>
        <v>0</v>
      </c>
      <c r="E1121" s="493">
        <f>+'403-ENTREGA_AGROQUIMICOS'!J163</f>
        <v>0</v>
      </c>
      <c r="F1121" s="493">
        <f>+'403-ENTREGA_AGROQUIMICOS'!L163</f>
        <v>0</v>
      </c>
      <c r="I1121" s="494" t="str">
        <f>+agrochemicals!C141</f>
        <v/>
      </c>
      <c r="J1121" s="632">
        <f>+'403-ENTREGA_AGROQUIMICOS'!AH$7</f>
        <v>0</v>
      </c>
      <c r="K1121" s="494">
        <f>+'403-ENTREGA_AGROQUIMICOS'!Z163</f>
        <v>0</v>
      </c>
      <c r="L1121" s="494">
        <f>+'403-ENTREGA_AGROQUIMICOS'!AC163</f>
        <v>0</v>
      </c>
      <c r="M1121" s="495">
        <f>+'403-ENTREGA_AGROQUIMICOS'!W163</f>
        <v>0</v>
      </c>
      <c r="N1121" s="495">
        <f>+'403-ENTREGA_AGROQUIMICOS'!R163</f>
        <v>0</v>
      </c>
      <c r="Y1121" s="494">
        <f>+'403-ENTREGA_AGROQUIMICOS'!AH$3</f>
        <v>0</v>
      </c>
    </row>
    <row r="1122" spans="1:25" hidden="1" x14ac:dyDescent="0.35">
      <c r="A1122" s="493">
        <f>+agrochemicals!A142</f>
        <v>0</v>
      </c>
      <c r="B1122" s="493">
        <f>+agrochemicals!B142</f>
        <v>0</v>
      </c>
      <c r="C1122" s="496" t="str">
        <f>+agrochemicals!C142</f>
        <v/>
      </c>
      <c r="D1122" s="493">
        <f>+'403-ENTREGA_AGROQUIMICOS'!AH$6</f>
        <v>0</v>
      </c>
      <c r="E1122" s="493">
        <f>+'403-ENTREGA_AGROQUIMICOS'!J164</f>
        <v>0</v>
      </c>
      <c r="F1122" s="493">
        <f>+'403-ENTREGA_AGROQUIMICOS'!L164</f>
        <v>0</v>
      </c>
      <c r="I1122" s="494" t="str">
        <f>+agrochemicals!C142</f>
        <v/>
      </c>
      <c r="J1122" s="632">
        <f>+'403-ENTREGA_AGROQUIMICOS'!AH$7</f>
        <v>0</v>
      </c>
      <c r="K1122" s="494">
        <f>+'403-ENTREGA_AGROQUIMICOS'!Z164</f>
        <v>0</v>
      </c>
      <c r="L1122" s="494">
        <f>+'403-ENTREGA_AGROQUIMICOS'!AC164</f>
        <v>0</v>
      </c>
      <c r="M1122" s="495">
        <f>+'403-ENTREGA_AGROQUIMICOS'!W164</f>
        <v>0</v>
      </c>
      <c r="N1122" s="495">
        <f>+'403-ENTREGA_AGROQUIMICOS'!R164</f>
        <v>0</v>
      </c>
      <c r="Y1122" s="494">
        <f>+'403-ENTREGA_AGROQUIMICOS'!AH$3</f>
        <v>0</v>
      </c>
    </row>
    <row r="1123" spans="1:25" hidden="1" x14ac:dyDescent="0.35">
      <c r="A1123" s="493">
        <f>+agrochemicals!A143</f>
        <v>0</v>
      </c>
      <c r="B1123" s="493">
        <f>+agrochemicals!B143</f>
        <v>0</v>
      </c>
      <c r="C1123" s="496" t="str">
        <f>+agrochemicals!C143</f>
        <v/>
      </c>
      <c r="D1123" s="493">
        <f>+'403-ENTREGA_AGROQUIMICOS'!AH$6</f>
        <v>0</v>
      </c>
      <c r="E1123" s="493">
        <f>+'403-ENTREGA_AGROQUIMICOS'!J165</f>
        <v>0</v>
      </c>
      <c r="F1123" s="493">
        <f>+'403-ENTREGA_AGROQUIMICOS'!L165</f>
        <v>0</v>
      </c>
      <c r="I1123" s="494" t="str">
        <f>+agrochemicals!C143</f>
        <v/>
      </c>
      <c r="J1123" s="632">
        <f>+'403-ENTREGA_AGROQUIMICOS'!AH$7</f>
        <v>0</v>
      </c>
      <c r="K1123" s="494">
        <f>+'403-ENTREGA_AGROQUIMICOS'!Z165</f>
        <v>0</v>
      </c>
      <c r="L1123" s="494">
        <f>+'403-ENTREGA_AGROQUIMICOS'!AC165</f>
        <v>0</v>
      </c>
      <c r="M1123" s="495">
        <f>+'403-ENTREGA_AGROQUIMICOS'!W165</f>
        <v>0</v>
      </c>
      <c r="N1123" s="495">
        <f>+'403-ENTREGA_AGROQUIMICOS'!R165</f>
        <v>0</v>
      </c>
      <c r="Y1123" s="494">
        <f>+'403-ENTREGA_AGROQUIMICOS'!AH$3</f>
        <v>0</v>
      </c>
    </row>
    <row r="1124" spans="1:25" hidden="1" x14ac:dyDescent="0.35">
      <c r="A1124" s="493">
        <f>+agrochemicals!A144</f>
        <v>0</v>
      </c>
      <c r="B1124" s="493">
        <f>+agrochemicals!B144</f>
        <v>0</v>
      </c>
      <c r="C1124" s="496" t="str">
        <f>+agrochemicals!C144</f>
        <v/>
      </c>
      <c r="D1124" s="493">
        <f>+'403-ENTREGA_AGROQUIMICOS'!AH$6</f>
        <v>0</v>
      </c>
      <c r="E1124" s="493">
        <f>+'403-ENTREGA_AGROQUIMICOS'!J166</f>
        <v>0</v>
      </c>
      <c r="F1124" s="493">
        <f>+'403-ENTREGA_AGROQUIMICOS'!L166</f>
        <v>0</v>
      </c>
      <c r="I1124" s="494" t="str">
        <f>+agrochemicals!C144</f>
        <v/>
      </c>
      <c r="J1124" s="632">
        <f>+'403-ENTREGA_AGROQUIMICOS'!AH$7</f>
        <v>0</v>
      </c>
      <c r="K1124" s="494">
        <f>+'403-ENTREGA_AGROQUIMICOS'!Z166</f>
        <v>0</v>
      </c>
      <c r="L1124" s="494">
        <f>+'403-ENTREGA_AGROQUIMICOS'!AC166</f>
        <v>0</v>
      </c>
      <c r="M1124" s="495">
        <f>+'403-ENTREGA_AGROQUIMICOS'!W166</f>
        <v>0</v>
      </c>
      <c r="N1124" s="495">
        <f>+'403-ENTREGA_AGROQUIMICOS'!R166</f>
        <v>0</v>
      </c>
      <c r="Y1124" s="494">
        <f>+'403-ENTREGA_AGROQUIMICOS'!AH$3</f>
        <v>0</v>
      </c>
    </row>
    <row r="1125" spans="1:25" hidden="1" x14ac:dyDescent="0.35">
      <c r="A1125" s="493">
        <f>+agrochemicals!A145</f>
        <v>0</v>
      </c>
      <c r="B1125" s="493">
        <f>+agrochemicals!B145</f>
        <v>0</v>
      </c>
      <c r="C1125" s="496" t="str">
        <f>+agrochemicals!C145</f>
        <v/>
      </c>
      <c r="D1125" s="493">
        <f>+'403-ENTREGA_AGROQUIMICOS'!AH$6</f>
        <v>0</v>
      </c>
      <c r="E1125" s="493">
        <f>+'403-ENTREGA_AGROQUIMICOS'!J167</f>
        <v>0</v>
      </c>
      <c r="F1125" s="493">
        <f>+'403-ENTREGA_AGROQUIMICOS'!L167</f>
        <v>0</v>
      </c>
      <c r="I1125" s="494" t="str">
        <f>+agrochemicals!C145</f>
        <v/>
      </c>
      <c r="J1125" s="632">
        <f>+'403-ENTREGA_AGROQUIMICOS'!AH$7</f>
        <v>0</v>
      </c>
      <c r="K1125" s="494">
        <f>+'403-ENTREGA_AGROQUIMICOS'!Z167</f>
        <v>0</v>
      </c>
      <c r="L1125" s="494">
        <f>+'403-ENTREGA_AGROQUIMICOS'!AC167</f>
        <v>0</v>
      </c>
      <c r="M1125" s="495">
        <f>+'403-ENTREGA_AGROQUIMICOS'!W167</f>
        <v>0</v>
      </c>
      <c r="N1125" s="495">
        <f>+'403-ENTREGA_AGROQUIMICOS'!R167</f>
        <v>0</v>
      </c>
      <c r="Y1125" s="494">
        <f>+'403-ENTREGA_AGROQUIMICOS'!AH$3</f>
        <v>0</v>
      </c>
    </row>
    <row r="1126" spans="1:25" hidden="1" x14ac:dyDescent="0.35">
      <c r="A1126" s="493">
        <f>+agrochemicals!A146</f>
        <v>0</v>
      </c>
      <c r="B1126" s="493">
        <f>+agrochemicals!B146</f>
        <v>0</v>
      </c>
      <c r="C1126" s="496" t="str">
        <f>+agrochemicals!C146</f>
        <v/>
      </c>
      <c r="D1126" s="493">
        <f>+'403-ENTREGA_AGROQUIMICOS'!AH$6</f>
        <v>0</v>
      </c>
      <c r="E1126" s="493">
        <f>+'403-ENTREGA_AGROQUIMICOS'!J168</f>
        <v>0</v>
      </c>
      <c r="F1126" s="493">
        <f>+'403-ENTREGA_AGROQUIMICOS'!L168</f>
        <v>0</v>
      </c>
      <c r="I1126" s="494" t="str">
        <f>+agrochemicals!C146</f>
        <v/>
      </c>
      <c r="J1126" s="632">
        <f>+'403-ENTREGA_AGROQUIMICOS'!AH$7</f>
        <v>0</v>
      </c>
      <c r="K1126" s="494">
        <f>+'403-ENTREGA_AGROQUIMICOS'!Z168</f>
        <v>0</v>
      </c>
      <c r="L1126" s="494">
        <f>+'403-ENTREGA_AGROQUIMICOS'!AC168</f>
        <v>0</v>
      </c>
      <c r="M1126" s="495">
        <f>+'403-ENTREGA_AGROQUIMICOS'!W168</f>
        <v>0</v>
      </c>
      <c r="N1126" s="495">
        <f>+'403-ENTREGA_AGROQUIMICOS'!R168</f>
        <v>0</v>
      </c>
      <c r="Y1126" s="494">
        <f>+'403-ENTREGA_AGROQUIMICOS'!AH$3</f>
        <v>0</v>
      </c>
    </row>
    <row r="1127" spans="1:25" hidden="1" x14ac:dyDescent="0.35">
      <c r="A1127" s="493">
        <f>+agrochemicals!A147</f>
        <v>0</v>
      </c>
      <c r="B1127" s="493">
        <f>+agrochemicals!B147</f>
        <v>0</v>
      </c>
      <c r="C1127" s="496" t="str">
        <f>+agrochemicals!C147</f>
        <v/>
      </c>
      <c r="D1127" s="493">
        <f>+'403-ENTREGA_AGROQUIMICOS'!AH$6</f>
        <v>0</v>
      </c>
      <c r="E1127" s="493">
        <f>+'403-ENTREGA_AGROQUIMICOS'!J169</f>
        <v>0</v>
      </c>
      <c r="F1127" s="493">
        <f>+'403-ENTREGA_AGROQUIMICOS'!L169</f>
        <v>0</v>
      </c>
      <c r="I1127" s="494" t="str">
        <f>+agrochemicals!C147</f>
        <v/>
      </c>
      <c r="J1127" s="632">
        <f>+'403-ENTREGA_AGROQUIMICOS'!AH$7</f>
        <v>0</v>
      </c>
      <c r="K1127" s="494">
        <f>+'403-ENTREGA_AGROQUIMICOS'!Z169</f>
        <v>0</v>
      </c>
      <c r="L1127" s="494">
        <f>+'403-ENTREGA_AGROQUIMICOS'!AC169</f>
        <v>0</v>
      </c>
      <c r="M1127" s="495">
        <f>+'403-ENTREGA_AGROQUIMICOS'!W169</f>
        <v>0</v>
      </c>
      <c r="N1127" s="495">
        <f>+'403-ENTREGA_AGROQUIMICOS'!R169</f>
        <v>0</v>
      </c>
      <c r="Y1127" s="494">
        <f>+'403-ENTREGA_AGROQUIMICOS'!AH$3</f>
        <v>0</v>
      </c>
    </row>
    <row r="1128" spans="1:25" hidden="1" x14ac:dyDescent="0.35">
      <c r="A1128" s="493">
        <f>+agrochemicals!A148</f>
        <v>0</v>
      </c>
      <c r="B1128" s="493">
        <f>+agrochemicals!B148</f>
        <v>0</v>
      </c>
      <c r="C1128" s="496" t="str">
        <f>+agrochemicals!C148</f>
        <v/>
      </c>
      <c r="D1128" s="493">
        <f>+'403-ENTREGA_AGROQUIMICOS'!AH$6</f>
        <v>0</v>
      </c>
      <c r="E1128" s="493">
        <f>+'403-ENTREGA_AGROQUIMICOS'!J170</f>
        <v>0</v>
      </c>
      <c r="F1128" s="493">
        <f>+'403-ENTREGA_AGROQUIMICOS'!L170</f>
        <v>0</v>
      </c>
      <c r="I1128" s="494" t="str">
        <f>+agrochemicals!C148</f>
        <v/>
      </c>
      <c r="J1128" s="632">
        <f>+'403-ENTREGA_AGROQUIMICOS'!AH$7</f>
        <v>0</v>
      </c>
      <c r="K1128" s="494">
        <f>+'403-ENTREGA_AGROQUIMICOS'!Z170</f>
        <v>0</v>
      </c>
      <c r="L1128" s="494">
        <f>+'403-ENTREGA_AGROQUIMICOS'!AC170</f>
        <v>0</v>
      </c>
      <c r="M1128" s="495">
        <f>+'403-ENTREGA_AGROQUIMICOS'!W170</f>
        <v>0</v>
      </c>
      <c r="N1128" s="495">
        <f>+'403-ENTREGA_AGROQUIMICOS'!R170</f>
        <v>0</v>
      </c>
      <c r="Y1128" s="494">
        <f>+'403-ENTREGA_AGROQUIMICOS'!AH$3</f>
        <v>0</v>
      </c>
    </row>
    <row r="1129" spans="1:25" hidden="1" x14ac:dyDescent="0.35">
      <c r="A1129" s="493">
        <f>+agrochemicals!A149</f>
        <v>0</v>
      </c>
      <c r="B1129" s="493">
        <f>+agrochemicals!B149</f>
        <v>0</v>
      </c>
      <c r="C1129" s="496" t="str">
        <f>+agrochemicals!C149</f>
        <v/>
      </c>
      <c r="D1129" s="493">
        <f>+'403-ENTREGA_AGROQUIMICOS'!AH$6</f>
        <v>0</v>
      </c>
      <c r="E1129" s="493">
        <f>+'403-ENTREGA_AGROQUIMICOS'!J171</f>
        <v>0</v>
      </c>
      <c r="F1129" s="493">
        <f>+'403-ENTREGA_AGROQUIMICOS'!L171</f>
        <v>0</v>
      </c>
      <c r="I1129" s="494" t="str">
        <f>+agrochemicals!C149</f>
        <v/>
      </c>
      <c r="J1129" s="632">
        <f>+'403-ENTREGA_AGROQUIMICOS'!AH$7</f>
        <v>0</v>
      </c>
      <c r="K1129" s="494">
        <f>+'403-ENTREGA_AGROQUIMICOS'!Z171</f>
        <v>0</v>
      </c>
      <c r="L1129" s="494">
        <f>+'403-ENTREGA_AGROQUIMICOS'!AC171</f>
        <v>0</v>
      </c>
      <c r="M1129" s="495">
        <f>+'403-ENTREGA_AGROQUIMICOS'!W171</f>
        <v>0</v>
      </c>
      <c r="N1129" s="495">
        <f>+'403-ENTREGA_AGROQUIMICOS'!R171</f>
        <v>0</v>
      </c>
      <c r="Y1129" s="494">
        <f>+'403-ENTREGA_AGROQUIMICOS'!AH$3</f>
        <v>0</v>
      </c>
    </row>
    <row r="1130" spans="1:25" hidden="1" x14ac:dyDescent="0.35">
      <c r="A1130" s="493">
        <f>+agrochemicals!A150</f>
        <v>0</v>
      </c>
      <c r="B1130" s="493">
        <f>+agrochemicals!B150</f>
        <v>0</v>
      </c>
      <c r="C1130" s="496" t="str">
        <f>+agrochemicals!C150</f>
        <v/>
      </c>
      <c r="D1130" s="493">
        <f>+'403-ENTREGA_AGROQUIMICOS'!AH$6</f>
        <v>0</v>
      </c>
      <c r="E1130" s="493">
        <f>+'403-ENTREGA_AGROQUIMICOS'!J172</f>
        <v>0</v>
      </c>
      <c r="F1130" s="493">
        <f>+'403-ENTREGA_AGROQUIMICOS'!L172</f>
        <v>0</v>
      </c>
      <c r="I1130" s="494" t="str">
        <f>+agrochemicals!C150</f>
        <v/>
      </c>
      <c r="J1130" s="632">
        <f>+'403-ENTREGA_AGROQUIMICOS'!AH$7</f>
        <v>0</v>
      </c>
      <c r="K1130" s="494">
        <f>+'403-ENTREGA_AGROQUIMICOS'!Z172</f>
        <v>0</v>
      </c>
      <c r="L1130" s="494">
        <f>+'403-ENTREGA_AGROQUIMICOS'!AC172</f>
        <v>0</v>
      </c>
      <c r="M1130" s="495">
        <f>+'403-ENTREGA_AGROQUIMICOS'!W172</f>
        <v>0</v>
      </c>
      <c r="N1130" s="495">
        <f>+'403-ENTREGA_AGROQUIMICOS'!R172</f>
        <v>0</v>
      </c>
      <c r="Y1130" s="494">
        <f>+'403-ENTREGA_AGROQUIMICOS'!AH$3</f>
        <v>0</v>
      </c>
    </row>
    <row r="1131" spans="1:25" hidden="1" x14ac:dyDescent="0.35">
      <c r="A1131" s="493">
        <f>+agrochemicals!A151</f>
        <v>0</v>
      </c>
      <c r="B1131" s="493">
        <f>+agrochemicals!B151</f>
        <v>0</v>
      </c>
      <c r="C1131" s="496" t="str">
        <f>+agrochemicals!C151</f>
        <v/>
      </c>
      <c r="D1131" s="493">
        <f>+'403-ENTREGA_AGROQUIMICOS'!AH$6</f>
        <v>0</v>
      </c>
      <c r="E1131" s="493">
        <f>+'403-ENTREGA_AGROQUIMICOS'!J173</f>
        <v>0</v>
      </c>
      <c r="F1131" s="493">
        <f>+'403-ENTREGA_AGROQUIMICOS'!L173</f>
        <v>0</v>
      </c>
      <c r="I1131" s="494" t="str">
        <f>+agrochemicals!C151</f>
        <v/>
      </c>
      <c r="J1131" s="632">
        <f>+'403-ENTREGA_AGROQUIMICOS'!AH$7</f>
        <v>0</v>
      </c>
      <c r="K1131" s="494">
        <f>+'403-ENTREGA_AGROQUIMICOS'!Z173</f>
        <v>0</v>
      </c>
      <c r="L1131" s="494">
        <f>+'403-ENTREGA_AGROQUIMICOS'!AC173</f>
        <v>0</v>
      </c>
      <c r="M1131" s="495">
        <f>+'403-ENTREGA_AGROQUIMICOS'!W173</f>
        <v>0</v>
      </c>
      <c r="N1131" s="495">
        <f>+'403-ENTREGA_AGROQUIMICOS'!R173</f>
        <v>0</v>
      </c>
      <c r="Y1131" s="494">
        <f>+'403-ENTREGA_AGROQUIMICOS'!AH$3</f>
        <v>0</v>
      </c>
    </row>
    <row r="1132" spans="1:25" hidden="1" x14ac:dyDescent="0.35"/>
    <row r="1133" spans="1:25" hidden="1" x14ac:dyDescent="0.35"/>
    <row r="1134" spans="1:25" s="635" customFormat="1" hidden="1" x14ac:dyDescent="0.35">
      <c r="A1134" s="635" t="str">
        <f>+seed_deliveries!A2</f>
        <v/>
      </c>
      <c r="B1134" s="635" t="str">
        <f>+seed_deliveries!B2</f>
        <v/>
      </c>
      <c r="C1134" s="641" t="str">
        <f>+seed_deliveries!C2</f>
        <v/>
      </c>
      <c r="E1134" s="636">
        <f>+'404-ENTREGA_INSUMOS PA'!J23</f>
        <v>0</v>
      </c>
      <c r="F1134" s="637">
        <f>+'404-ENTREGA_INSUMOS PA'!L23</f>
        <v>0</v>
      </c>
      <c r="G1134" s="494"/>
      <c r="H1134" s="494"/>
      <c r="I1134" s="636" t="e">
        <f>+delivery_events!C$5</f>
        <v>#N/A</v>
      </c>
      <c r="J1134" s="638">
        <f>+delivery_events!B$5</f>
        <v>0</v>
      </c>
      <c r="K1134" s="636">
        <f>+'404-ENTREGA_INSUMOS PA'!U23</f>
        <v>0</v>
      </c>
      <c r="L1134" s="636">
        <f>+'404-ENTREGA_INSUMOS PA'!W23</f>
        <v>0</v>
      </c>
      <c r="M1134" s="637">
        <f>+'404-ENTREGA_INSUMOS PA'!O23</f>
        <v>0</v>
      </c>
      <c r="N1134" s="637">
        <f>+'404-ENTREGA_INSUMOS PA'!T23</f>
        <v>0</v>
      </c>
      <c r="O1134" s="495"/>
      <c r="P1134" s="495"/>
      <c r="Q1134" s="495"/>
      <c r="R1134" s="495"/>
      <c r="S1134" s="495"/>
      <c r="Y1134" s="636">
        <f>+'404-ENTREGA_INSUMOS PA'!AP$3</f>
        <v>0</v>
      </c>
    </row>
    <row r="1135" spans="1:25" s="635" customFormat="1" hidden="1" x14ac:dyDescent="0.35">
      <c r="A1135" s="635">
        <f>+seed_deliveries!A3</f>
        <v>0</v>
      </c>
      <c r="B1135" s="635">
        <f>+seed_deliveries!B3</f>
        <v>0</v>
      </c>
      <c r="C1135" s="641" t="str">
        <f>+seed_deliveries!C3</f>
        <v/>
      </c>
      <c r="E1135" s="636">
        <f>+'404-ENTREGA_INSUMOS PA'!J24</f>
        <v>0</v>
      </c>
      <c r="F1135" s="637">
        <f>+'404-ENTREGA_INSUMOS PA'!L24</f>
        <v>0</v>
      </c>
      <c r="G1135" s="494"/>
      <c r="H1135" s="494"/>
      <c r="I1135" s="636" t="e">
        <f>+delivery_events!C$5</f>
        <v>#N/A</v>
      </c>
      <c r="J1135" s="638">
        <f>+delivery_events!B$5</f>
        <v>0</v>
      </c>
      <c r="K1135" s="636">
        <f>+'404-ENTREGA_INSUMOS PA'!U24</f>
        <v>0</v>
      </c>
      <c r="L1135" s="636">
        <f>+'404-ENTREGA_INSUMOS PA'!W24</f>
        <v>0</v>
      </c>
      <c r="M1135" s="637">
        <f>+'404-ENTREGA_INSUMOS PA'!O24</f>
        <v>0</v>
      </c>
      <c r="N1135" s="637">
        <f>+'404-ENTREGA_INSUMOS PA'!T24</f>
        <v>0</v>
      </c>
      <c r="O1135" s="495"/>
      <c r="P1135" s="495"/>
      <c r="Q1135" s="495"/>
      <c r="R1135" s="495"/>
      <c r="S1135" s="495"/>
      <c r="Y1135" s="636">
        <f>+'404-ENTREGA_INSUMOS PA'!AP$3</f>
        <v>0</v>
      </c>
    </row>
    <row r="1136" spans="1:25" hidden="1" x14ac:dyDescent="0.35">
      <c r="A1136" s="493">
        <f>+seed_deliveries!A4</f>
        <v>0</v>
      </c>
      <c r="B1136" s="493">
        <f>+seed_deliveries!B4</f>
        <v>0</v>
      </c>
      <c r="C1136" s="496">
        <f>+seed_deliveries!C4</f>
        <v>0</v>
      </c>
      <c r="E1136" s="494">
        <f>+'404-ENTREGA_INSUMOS PA'!J25</f>
        <v>0</v>
      </c>
      <c r="F1136" s="495">
        <f>+'404-ENTREGA_INSUMOS PA'!L25</f>
        <v>0</v>
      </c>
      <c r="I1136" s="494" t="e">
        <f>+delivery_events!C$5</f>
        <v>#N/A</v>
      </c>
      <c r="J1136" s="632">
        <f>+delivery_events!B$5</f>
        <v>0</v>
      </c>
      <c r="K1136" s="494">
        <f>+'404-ENTREGA_INSUMOS PA'!U25</f>
        <v>0</v>
      </c>
      <c r="L1136" s="494">
        <f>+'404-ENTREGA_INSUMOS PA'!W25</f>
        <v>0</v>
      </c>
      <c r="M1136" s="495">
        <f>+'404-ENTREGA_INSUMOS PA'!O25</f>
        <v>0</v>
      </c>
      <c r="N1136" s="495">
        <f>+'404-ENTREGA_INSUMOS PA'!T25</f>
        <v>0</v>
      </c>
      <c r="Y1136" s="494">
        <f>+'404-ENTREGA_INSUMOS PA'!AP$3</f>
        <v>0</v>
      </c>
    </row>
    <row r="1137" spans="1:25" hidden="1" x14ac:dyDescent="0.35">
      <c r="A1137" s="493">
        <f>+seed_deliveries!A5</f>
        <v>0</v>
      </c>
      <c r="B1137" s="493">
        <f>+seed_deliveries!B5</f>
        <v>0</v>
      </c>
      <c r="C1137" s="496" t="str">
        <f>+seed_deliveries!C5</f>
        <v/>
      </c>
      <c r="E1137" s="494">
        <f>+'404-ENTREGA_INSUMOS PA'!J26</f>
        <v>0</v>
      </c>
      <c r="F1137" s="495">
        <f>+'404-ENTREGA_INSUMOS PA'!L26</f>
        <v>0</v>
      </c>
      <c r="I1137" s="494" t="e">
        <f>+delivery_events!C$5</f>
        <v>#N/A</v>
      </c>
      <c r="J1137" s="632">
        <f>+delivery_events!B$5</f>
        <v>0</v>
      </c>
      <c r="K1137" s="494">
        <f>+'404-ENTREGA_INSUMOS PA'!U26</f>
        <v>0</v>
      </c>
      <c r="L1137" s="494">
        <f>+'404-ENTREGA_INSUMOS PA'!W26</f>
        <v>0</v>
      </c>
      <c r="M1137" s="495">
        <f>+'404-ENTREGA_INSUMOS PA'!O26</f>
        <v>0</v>
      </c>
      <c r="N1137" s="495">
        <f>+'404-ENTREGA_INSUMOS PA'!T26</f>
        <v>0</v>
      </c>
      <c r="Y1137" s="494">
        <f>+'404-ENTREGA_INSUMOS PA'!AP$3</f>
        <v>0</v>
      </c>
    </row>
    <row r="1138" spans="1:25" hidden="1" x14ac:dyDescent="0.35">
      <c r="A1138" s="493">
        <f>+seed_deliveries!A6</f>
        <v>0</v>
      </c>
      <c r="B1138" s="493">
        <f>+seed_deliveries!B6</f>
        <v>0</v>
      </c>
      <c r="C1138" s="496" t="str">
        <f>+seed_deliveries!C6</f>
        <v/>
      </c>
      <c r="E1138" s="494">
        <f>+'404-ENTREGA_INSUMOS PA'!J27</f>
        <v>0</v>
      </c>
      <c r="F1138" s="495">
        <f>+'404-ENTREGA_INSUMOS PA'!L27</f>
        <v>0</v>
      </c>
      <c r="I1138" s="494" t="e">
        <f>+delivery_events!C$5</f>
        <v>#N/A</v>
      </c>
      <c r="J1138" s="632">
        <f>+delivery_events!B$5</f>
        <v>0</v>
      </c>
      <c r="K1138" s="494">
        <f>+'404-ENTREGA_INSUMOS PA'!U27</f>
        <v>0</v>
      </c>
      <c r="L1138" s="494">
        <f>+'404-ENTREGA_INSUMOS PA'!W27</f>
        <v>0</v>
      </c>
      <c r="M1138" s="495">
        <f>+'404-ENTREGA_INSUMOS PA'!O27</f>
        <v>0</v>
      </c>
      <c r="N1138" s="495">
        <f>+'404-ENTREGA_INSUMOS PA'!T27</f>
        <v>0</v>
      </c>
      <c r="Y1138" s="494">
        <f>+'404-ENTREGA_INSUMOS PA'!AP$3</f>
        <v>0</v>
      </c>
    </row>
    <row r="1139" spans="1:25" hidden="1" x14ac:dyDescent="0.35">
      <c r="A1139" s="493">
        <f>+seed_deliveries!A7</f>
        <v>0</v>
      </c>
      <c r="B1139" s="493">
        <f>+seed_deliveries!B7</f>
        <v>0</v>
      </c>
      <c r="C1139" s="496" t="str">
        <f>+seed_deliveries!C7</f>
        <v/>
      </c>
      <c r="E1139" s="494">
        <f>+'404-ENTREGA_INSUMOS PA'!J28</f>
        <v>0</v>
      </c>
      <c r="F1139" s="495">
        <f>+'404-ENTREGA_INSUMOS PA'!L28</f>
        <v>0</v>
      </c>
      <c r="I1139" s="494" t="e">
        <f>+delivery_events!C$5</f>
        <v>#N/A</v>
      </c>
      <c r="J1139" s="632">
        <f>+delivery_events!B$5</f>
        <v>0</v>
      </c>
      <c r="K1139" s="494">
        <f>+'404-ENTREGA_INSUMOS PA'!U28</f>
        <v>0</v>
      </c>
      <c r="L1139" s="494">
        <f>+'404-ENTREGA_INSUMOS PA'!W28</f>
        <v>0</v>
      </c>
      <c r="M1139" s="495">
        <f>+'404-ENTREGA_INSUMOS PA'!O28</f>
        <v>0</v>
      </c>
      <c r="N1139" s="495">
        <f>+'404-ENTREGA_INSUMOS PA'!T28</f>
        <v>0</v>
      </c>
      <c r="Y1139" s="494">
        <f>+'404-ENTREGA_INSUMOS PA'!AP$3</f>
        <v>0</v>
      </c>
    </row>
    <row r="1140" spans="1:25" hidden="1" x14ac:dyDescent="0.35">
      <c r="A1140" s="493">
        <f>+seed_deliveries!A8</f>
        <v>0</v>
      </c>
      <c r="B1140" s="493">
        <f>+seed_deliveries!B8</f>
        <v>0</v>
      </c>
      <c r="C1140" s="496" t="str">
        <f>+seed_deliveries!C8</f>
        <v/>
      </c>
      <c r="E1140" s="494">
        <f>+'404-ENTREGA_INSUMOS PA'!J29</f>
        <v>0</v>
      </c>
      <c r="F1140" s="495">
        <f>+'404-ENTREGA_INSUMOS PA'!L29</f>
        <v>0</v>
      </c>
      <c r="I1140" s="494" t="e">
        <f>+delivery_events!C$5</f>
        <v>#N/A</v>
      </c>
      <c r="J1140" s="632">
        <f>+delivery_events!B$5</f>
        <v>0</v>
      </c>
      <c r="K1140" s="494">
        <f>+'404-ENTREGA_INSUMOS PA'!U29</f>
        <v>0</v>
      </c>
      <c r="L1140" s="494">
        <f>+'404-ENTREGA_INSUMOS PA'!W29</f>
        <v>0</v>
      </c>
      <c r="M1140" s="495">
        <f>+'404-ENTREGA_INSUMOS PA'!O29</f>
        <v>0</v>
      </c>
      <c r="N1140" s="495">
        <f>+'404-ENTREGA_INSUMOS PA'!T29</f>
        <v>0</v>
      </c>
      <c r="Y1140" s="494">
        <f>+'404-ENTREGA_INSUMOS PA'!AP$3</f>
        <v>0</v>
      </c>
    </row>
    <row r="1141" spans="1:25" hidden="1" x14ac:dyDescent="0.35">
      <c r="A1141" s="493">
        <f>+seed_deliveries!A9</f>
        <v>0</v>
      </c>
      <c r="B1141" s="493">
        <f>+seed_deliveries!B9</f>
        <v>0</v>
      </c>
      <c r="C1141" s="496" t="str">
        <f>+seed_deliveries!C9</f>
        <v/>
      </c>
      <c r="E1141" s="494">
        <f>+'404-ENTREGA_INSUMOS PA'!J30</f>
        <v>0</v>
      </c>
      <c r="F1141" s="495">
        <f>+'404-ENTREGA_INSUMOS PA'!L30</f>
        <v>0</v>
      </c>
      <c r="I1141" s="494" t="e">
        <f>+delivery_events!C$5</f>
        <v>#N/A</v>
      </c>
      <c r="J1141" s="632">
        <f>+delivery_events!B$5</f>
        <v>0</v>
      </c>
      <c r="K1141" s="494">
        <f>+'404-ENTREGA_INSUMOS PA'!U30</f>
        <v>0</v>
      </c>
      <c r="L1141" s="494">
        <f>+'404-ENTREGA_INSUMOS PA'!W30</f>
        <v>0</v>
      </c>
      <c r="M1141" s="495">
        <f>+'404-ENTREGA_INSUMOS PA'!O30</f>
        <v>0</v>
      </c>
      <c r="N1141" s="495">
        <f>+'404-ENTREGA_INSUMOS PA'!T30</f>
        <v>0</v>
      </c>
      <c r="Y1141" s="494">
        <f>+'404-ENTREGA_INSUMOS PA'!AP$3</f>
        <v>0</v>
      </c>
    </row>
    <row r="1142" spans="1:25" hidden="1" x14ac:dyDescent="0.35">
      <c r="A1142" s="493">
        <f>+seed_deliveries!A10</f>
        <v>0</v>
      </c>
      <c r="B1142" s="493">
        <f>+seed_deliveries!B10</f>
        <v>0</v>
      </c>
      <c r="C1142" s="496" t="str">
        <f>+seed_deliveries!C10</f>
        <v/>
      </c>
      <c r="E1142" s="494">
        <f>+'404-ENTREGA_INSUMOS PA'!J31</f>
        <v>0</v>
      </c>
      <c r="F1142" s="495">
        <f>+'404-ENTREGA_INSUMOS PA'!L31</f>
        <v>0</v>
      </c>
      <c r="I1142" s="494" t="e">
        <f>+delivery_events!C$5</f>
        <v>#N/A</v>
      </c>
      <c r="J1142" s="632">
        <f>+delivery_events!B$5</f>
        <v>0</v>
      </c>
      <c r="K1142" s="494">
        <f>+'404-ENTREGA_INSUMOS PA'!U31</f>
        <v>0</v>
      </c>
      <c r="L1142" s="494">
        <f>+'404-ENTREGA_INSUMOS PA'!W31</f>
        <v>0</v>
      </c>
      <c r="M1142" s="495">
        <f>+'404-ENTREGA_INSUMOS PA'!O31</f>
        <v>0</v>
      </c>
      <c r="N1142" s="495">
        <f>+'404-ENTREGA_INSUMOS PA'!T31</f>
        <v>0</v>
      </c>
      <c r="Y1142" s="494">
        <f>+'404-ENTREGA_INSUMOS PA'!AP$3</f>
        <v>0</v>
      </c>
    </row>
    <row r="1143" spans="1:25" hidden="1" x14ac:dyDescent="0.35">
      <c r="A1143" s="493">
        <f>+seed_deliveries!A11</f>
        <v>0</v>
      </c>
      <c r="B1143" s="493">
        <f>+seed_deliveries!B11</f>
        <v>0</v>
      </c>
      <c r="C1143" s="496" t="str">
        <f>+seed_deliveries!C11</f>
        <v/>
      </c>
      <c r="E1143" s="494">
        <f>+'404-ENTREGA_INSUMOS PA'!J32</f>
        <v>0</v>
      </c>
      <c r="F1143" s="495">
        <f>+'404-ENTREGA_INSUMOS PA'!L32</f>
        <v>0</v>
      </c>
      <c r="I1143" s="494" t="e">
        <f>+delivery_events!C$5</f>
        <v>#N/A</v>
      </c>
      <c r="J1143" s="632">
        <f>+delivery_events!B$5</f>
        <v>0</v>
      </c>
      <c r="K1143" s="494">
        <f>+'404-ENTREGA_INSUMOS PA'!U32</f>
        <v>0</v>
      </c>
      <c r="L1143" s="494">
        <f>+'404-ENTREGA_INSUMOS PA'!W32</f>
        <v>0</v>
      </c>
      <c r="M1143" s="495">
        <f>+'404-ENTREGA_INSUMOS PA'!O32</f>
        <v>0</v>
      </c>
      <c r="N1143" s="495">
        <f>+'404-ENTREGA_INSUMOS PA'!T32</f>
        <v>0</v>
      </c>
      <c r="Y1143" s="494">
        <f>+'404-ENTREGA_INSUMOS PA'!AP$3</f>
        <v>0</v>
      </c>
    </row>
    <row r="1144" spans="1:25" hidden="1" x14ac:dyDescent="0.35">
      <c r="A1144" s="493">
        <f>+seed_deliveries!A12</f>
        <v>0</v>
      </c>
      <c r="B1144" s="493">
        <f>+seed_deliveries!B12</f>
        <v>0</v>
      </c>
      <c r="C1144" s="496" t="str">
        <f>+seed_deliveries!C12</f>
        <v/>
      </c>
      <c r="E1144" s="494">
        <f>+'404-ENTREGA_INSUMOS PA'!J33</f>
        <v>0</v>
      </c>
      <c r="F1144" s="495">
        <f>+'404-ENTREGA_INSUMOS PA'!L33</f>
        <v>0</v>
      </c>
      <c r="I1144" s="494" t="e">
        <f>+delivery_events!C$5</f>
        <v>#N/A</v>
      </c>
      <c r="J1144" s="632">
        <f>+delivery_events!B$5</f>
        <v>0</v>
      </c>
      <c r="K1144" s="494">
        <f>+'404-ENTREGA_INSUMOS PA'!U33</f>
        <v>0</v>
      </c>
      <c r="L1144" s="494">
        <f>+'404-ENTREGA_INSUMOS PA'!W33</f>
        <v>0</v>
      </c>
      <c r="M1144" s="495">
        <f>+'404-ENTREGA_INSUMOS PA'!O33</f>
        <v>0</v>
      </c>
      <c r="N1144" s="495">
        <f>+'404-ENTREGA_INSUMOS PA'!T33</f>
        <v>0</v>
      </c>
      <c r="Y1144" s="494">
        <f>+'404-ENTREGA_INSUMOS PA'!AP$3</f>
        <v>0</v>
      </c>
    </row>
    <row r="1145" spans="1:25" hidden="1" x14ac:dyDescent="0.35">
      <c r="A1145" s="493">
        <f>+seed_deliveries!A13</f>
        <v>0</v>
      </c>
      <c r="B1145" s="493">
        <f>+seed_deliveries!B13</f>
        <v>0</v>
      </c>
      <c r="C1145" s="496" t="str">
        <f>+seed_deliveries!C13</f>
        <v/>
      </c>
      <c r="E1145" s="494">
        <f>+'404-ENTREGA_INSUMOS PA'!J34</f>
        <v>0</v>
      </c>
      <c r="F1145" s="495">
        <f>+'404-ENTREGA_INSUMOS PA'!L34</f>
        <v>0</v>
      </c>
      <c r="I1145" s="494" t="e">
        <f>+delivery_events!C$5</f>
        <v>#N/A</v>
      </c>
      <c r="J1145" s="632">
        <f>+delivery_events!B$5</f>
        <v>0</v>
      </c>
      <c r="K1145" s="494">
        <f>+'404-ENTREGA_INSUMOS PA'!U34</f>
        <v>0</v>
      </c>
      <c r="L1145" s="494">
        <f>+'404-ENTREGA_INSUMOS PA'!W34</f>
        <v>0</v>
      </c>
      <c r="M1145" s="495">
        <f>+'404-ENTREGA_INSUMOS PA'!O34</f>
        <v>0</v>
      </c>
      <c r="N1145" s="495">
        <f>+'404-ENTREGA_INSUMOS PA'!T34</f>
        <v>0</v>
      </c>
      <c r="Y1145" s="494">
        <f>+'404-ENTREGA_INSUMOS PA'!AP$3</f>
        <v>0</v>
      </c>
    </row>
    <row r="1146" spans="1:25" hidden="1" x14ac:dyDescent="0.35">
      <c r="A1146" s="493">
        <f>+seed_deliveries!A14</f>
        <v>0</v>
      </c>
      <c r="B1146" s="493">
        <f>+seed_deliveries!B14</f>
        <v>0</v>
      </c>
      <c r="C1146" s="496" t="str">
        <f>+seed_deliveries!C14</f>
        <v/>
      </c>
      <c r="E1146" s="494">
        <f>+'404-ENTREGA_INSUMOS PA'!J35</f>
        <v>0</v>
      </c>
      <c r="F1146" s="495">
        <f>+'404-ENTREGA_INSUMOS PA'!L35</f>
        <v>0</v>
      </c>
      <c r="I1146" s="494" t="e">
        <f>+delivery_events!C$5</f>
        <v>#N/A</v>
      </c>
      <c r="J1146" s="632">
        <f>+delivery_events!B$5</f>
        <v>0</v>
      </c>
      <c r="K1146" s="494">
        <f>+'404-ENTREGA_INSUMOS PA'!U35</f>
        <v>0</v>
      </c>
      <c r="L1146" s="494">
        <f>+'404-ENTREGA_INSUMOS PA'!W35</f>
        <v>0</v>
      </c>
      <c r="M1146" s="495">
        <f>+'404-ENTREGA_INSUMOS PA'!O35</f>
        <v>0</v>
      </c>
      <c r="N1146" s="495">
        <f>+'404-ENTREGA_INSUMOS PA'!T35</f>
        <v>0</v>
      </c>
      <c r="Y1146" s="494">
        <f>+'404-ENTREGA_INSUMOS PA'!AP$3</f>
        <v>0</v>
      </c>
    </row>
    <row r="1147" spans="1:25" hidden="1" x14ac:dyDescent="0.35">
      <c r="A1147" s="493">
        <f>+seed_deliveries!A15</f>
        <v>0</v>
      </c>
      <c r="B1147" s="493">
        <f>+seed_deliveries!B15</f>
        <v>0</v>
      </c>
      <c r="C1147" s="496" t="str">
        <f>+seed_deliveries!C15</f>
        <v/>
      </c>
      <c r="E1147" s="494">
        <f>+'404-ENTREGA_INSUMOS PA'!J36</f>
        <v>0</v>
      </c>
      <c r="F1147" s="495">
        <f>+'404-ENTREGA_INSUMOS PA'!L36</f>
        <v>0</v>
      </c>
      <c r="I1147" s="494" t="e">
        <f>+delivery_events!C$5</f>
        <v>#N/A</v>
      </c>
      <c r="J1147" s="632">
        <f>+delivery_events!B$5</f>
        <v>0</v>
      </c>
      <c r="K1147" s="494">
        <f>+'404-ENTREGA_INSUMOS PA'!U36</f>
        <v>0</v>
      </c>
      <c r="L1147" s="494">
        <f>+'404-ENTREGA_INSUMOS PA'!W36</f>
        <v>0</v>
      </c>
      <c r="M1147" s="495">
        <f>+'404-ENTREGA_INSUMOS PA'!O36</f>
        <v>0</v>
      </c>
      <c r="N1147" s="495">
        <f>+'404-ENTREGA_INSUMOS PA'!T36</f>
        <v>0</v>
      </c>
      <c r="Y1147" s="494">
        <f>+'404-ENTREGA_INSUMOS PA'!AP$3</f>
        <v>0</v>
      </c>
    </row>
    <row r="1148" spans="1:25" hidden="1" x14ac:dyDescent="0.35">
      <c r="A1148" s="493">
        <f>+seed_deliveries!A16</f>
        <v>0</v>
      </c>
      <c r="B1148" s="493">
        <f>+seed_deliveries!B16</f>
        <v>0</v>
      </c>
      <c r="C1148" s="496" t="str">
        <f>+seed_deliveries!C16</f>
        <v/>
      </c>
      <c r="E1148" s="494">
        <f>+'404-ENTREGA_INSUMOS PA'!J37</f>
        <v>0</v>
      </c>
      <c r="F1148" s="495">
        <f>+'404-ENTREGA_INSUMOS PA'!L37</f>
        <v>0</v>
      </c>
      <c r="I1148" s="494" t="e">
        <f>+delivery_events!C$5</f>
        <v>#N/A</v>
      </c>
      <c r="J1148" s="632">
        <f>+delivery_events!B$5</f>
        <v>0</v>
      </c>
      <c r="K1148" s="494">
        <f>+'404-ENTREGA_INSUMOS PA'!U37</f>
        <v>0</v>
      </c>
      <c r="L1148" s="494">
        <f>+'404-ENTREGA_INSUMOS PA'!W37</f>
        <v>0</v>
      </c>
      <c r="M1148" s="495">
        <f>+'404-ENTREGA_INSUMOS PA'!O37</f>
        <v>0</v>
      </c>
      <c r="N1148" s="495">
        <f>+'404-ENTREGA_INSUMOS PA'!T37</f>
        <v>0</v>
      </c>
      <c r="Y1148" s="494">
        <f>+'404-ENTREGA_INSUMOS PA'!AP$3</f>
        <v>0</v>
      </c>
    </row>
    <row r="1149" spans="1:25" hidden="1" x14ac:dyDescent="0.35">
      <c r="A1149" s="493">
        <f>+seed_deliveries!A17</f>
        <v>0</v>
      </c>
      <c r="B1149" s="493">
        <f>+seed_deliveries!B17</f>
        <v>0</v>
      </c>
      <c r="C1149" s="496" t="str">
        <f>+seed_deliveries!C17</f>
        <v/>
      </c>
      <c r="E1149" s="494">
        <f>+'404-ENTREGA_INSUMOS PA'!J38</f>
        <v>0</v>
      </c>
      <c r="F1149" s="495">
        <f>+'404-ENTREGA_INSUMOS PA'!L38</f>
        <v>0</v>
      </c>
      <c r="I1149" s="494" t="e">
        <f>+delivery_events!C$5</f>
        <v>#N/A</v>
      </c>
      <c r="J1149" s="632">
        <f>+delivery_events!B$5</f>
        <v>0</v>
      </c>
      <c r="K1149" s="494">
        <f>+'404-ENTREGA_INSUMOS PA'!U38</f>
        <v>0</v>
      </c>
      <c r="L1149" s="494">
        <f>+'404-ENTREGA_INSUMOS PA'!W38</f>
        <v>0</v>
      </c>
      <c r="M1149" s="495">
        <f>+'404-ENTREGA_INSUMOS PA'!O38</f>
        <v>0</v>
      </c>
      <c r="N1149" s="495">
        <f>+'404-ENTREGA_INSUMOS PA'!T38</f>
        <v>0</v>
      </c>
      <c r="Y1149" s="494">
        <f>+'404-ENTREGA_INSUMOS PA'!AP$3</f>
        <v>0</v>
      </c>
    </row>
    <row r="1150" spans="1:25" hidden="1" x14ac:dyDescent="0.35">
      <c r="A1150" s="493">
        <f>+seed_deliveries!A18</f>
        <v>0</v>
      </c>
      <c r="B1150" s="493">
        <f>+seed_deliveries!B18</f>
        <v>0</v>
      </c>
      <c r="C1150" s="496" t="str">
        <f>+seed_deliveries!C18</f>
        <v/>
      </c>
      <c r="E1150" s="494">
        <f>+'404-ENTREGA_INSUMOS PA'!J39</f>
        <v>0</v>
      </c>
      <c r="F1150" s="495">
        <f>+'404-ENTREGA_INSUMOS PA'!L39</f>
        <v>0</v>
      </c>
      <c r="I1150" s="494" t="e">
        <f>+delivery_events!C$5</f>
        <v>#N/A</v>
      </c>
      <c r="J1150" s="632">
        <f>+delivery_events!B$5</f>
        <v>0</v>
      </c>
      <c r="K1150" s="494">
        <f>+'404-ENTREGA_INSUMOS PA'!U39</f>
        <v>0</v>
      </c>
      <c r="L1150" s="494">
        <f>+'404-ENTREGA_INSUMOS PA'!W39</f>
        <v>0</v>
      </c>
      <c r="M1150" s="495">
        <f>+'404-ENTREGA_INSUMOS PA'!O39</f>
        <v>0</v>
      </c>
      <c r="N1150" s="495">
        <f>+'404-ENTREGA_INSUMOS PA'!T39</f>
        <v>0</v>
      </c>
      <c r="Y1150" s="494">
        <f>+'404-ENTREGA_INSUMOS PA'!AP$3</f>
        <v>0</v>
      </c>
    </row>
    <row r="1151" spans="1:25" hidden="1" x14ac:dyDescent="0.35">
      <c r="A1151" s="493">
        <f>+seed_deliveries!A19</f>
        <v>0</v>
      </c>
      <c r="B1151" s="493">
        <f>+seed_deliveries!B19</f>
        <v>0</v>
      </c>
      <c r="C1151" s="496" t="str">
        <f>+seed_deliveries!C19</f>
        <v/>
      </c>
      <c r="E1151" s="494">
        <f>+'404-ENTREGA_INSUMOS PA'!J40</f>
        <v>0</v>
      </c>
      <c r="F1151" s="495">
        <f>+'404-ENTREGA_INSUMOS PA'!L40</f>
        <v>0</v>
      </c>
      <c r="I1151" s="494" t="e">
        <f>+delivery_events!C$5</f>
        <v>#N/A</v>
      </c>
      <c r="J1151" s="632">
        <f>+delivery_events!B$5</f>
        <v>0</v>
      </c>
      <c r="K1151" s="494">
        <f>+'404-ENTREGA_INSUMOS PA'!U40</f>
        <v>0</v>
      </c>
      <c r="L1151" s="494">
        <f>+'404-ENTREGA_INSUMOS PA'!W40</f>
        <v>0</v>
      </c>
      <c r="M1151" s="495">
        <f>+'404-ENTREGA_INSUMOS PA'!O40</f>
        <v>0</v>
      </c>
      <c r="N1151" s="495">
        <f>+'404-ENTREGA_INSUMOS PA'!T40</f>
        <v>0</v>
      </c>
      <c r="Y1151" s="494">
        <f>+'404-ENTREGA_INSUMOS PA'!AP$3</f>
        <v>0</v>
      </c>
    </row>
    <row r="1152" spans="1:25" hidden="1" x14ac:dyDescent="0.35">
      <c r="A1152" s="493">
        <f>+seed_deliveries!A20</f>
        <v>0</v>
      </c>
      <c r="B1152" s="493">
        <f>+seed_deliveries!B20</f>
        <v>0</v>
      </c>
      <c r="C1152" s="496" t="str">
        <f>+seed_deliveries!C20</f>
        <v/>
      </c>
      <c r="E1152" s="494">
        <f>+'404-ENTREGA_INSUMOS PA'!J41</f>
        <v>0</v>
      </c>
      <c r="F1152" s="495">
        <f>+'404-ENTREGA_INSUMOS PA'!L41</f>
        <v>0</v>
      </c>
      <c r="I1152" s="494" t="e">
        <f>+delivery_events!C$5</f>
        <v>#N/A</v>
      </c>
      <c r="J1152" s="632">
        <f>+delivery_events!B$5</f>
        <v>0</v>
      </c>
      <c r="K1152" s="494">
        <f>+'404-ENTREGA_INSUMOS PA'!U41</f>
        <v>0</v>
      </c>
      <c r="L1152" s="494">
        <f>+'404-ENTREGA_INSUMOS PA'!W41</f>
        <v>0</v>
      </c>
      <c r="M1152" s="495">
        <f>+'404-ENTREGA_INSUMOS PA'!O41</f>
        <v>0</v>
      </c>
      <c r="N1152" s="495">
        <f>+'404-ENTREGA_INSUMOS PA'!T41</f>
        <v>0</v>
      </c>
      <c r="Y1152" s="494">
        <f>+'404-ENTREGA_INSUMOS PA'!AP$3</f>
        <v>0</v>
      </c>
    </row>
    <row r="1153" spans="1:25" hidden="1" x14ac:dyDescent="0.35">
      <c r="A1153" s="493">
        <f>+seed_deliveries!A21</f>
        <v>0</v>
      </c>
      <c r="B1153" s="493">
        <f>+seed_deliveries!B21</f>
        <v>0</v>
      </c>
      <c r="C1153" s="496" t="str">
        <f>+seed_deliveries!C21</f>
        <v/>
      </c>
      <c r="E1153" s="494">
        <f>+'404-ENTREGA_INSUMOS PA'!J42</f>
        <v>0</v>
      </c>
      <c r="F1153" s="495">
        <f>+'404-ENTREGA_INSUMOS PA'!L42</f>
        <v>0</v>
      </c>
      <c r="I1153" s="494" t="e">
        <f>+delivery_events!C$5</f>
        <v>#N/A</v>
      </c>
      <c r="J1153" s="632">
        <f>+delivery_events!B$5</f>
        <v>0</v>
      </c>
      <c r="K1153" s="494">
        <f>+'404-ENTREGA_INSUMOS PA'!U42</f>
        <v>0</v>
      </c>
      <c r="L1153" s="494">
        <f>+'404-ENTREGA_INSUMOS PA'!W42</f>
        <v>0</v>
      </c>
      <c r="M1153" s="495">
        <f>+'404-ENTREGA_INSUMOS PA'!O42</f>
        <v>0</v>
      </c>
      <c r="N1153" s="495">
        <f>+'404-ENTREGA_INSUMOS PA'!T42</f>
        <v>0</v>
      </c>
      <c r="Y1153" s="494">
        <f>+'404-ENTREGA_INSUMOS PA'!AP$3</f>
        <v>0</v>
      </c>
    </row>
    <row r="1154" spans="1:25" hidden="1" x14ac:dyDescent="0.35">
      <c r="A1154" s="493">
        <f>+seed_deliveries!A22</f>
        <v>0</v>
      </c>
      <c r="B1154" s="493">
        <f>+seed_deliveries!B22</f>
        <v>0</v>
      </c>
      <c r="C1154" s="496" t="str">
        <f>+seed_deliveries!C22</f>
        <v/>
      </c>
      <c r="E1154" s="494">
        <f>+'404-ENTREGA_INSUMOS PA'!J43</f>
        <v>0</v>
      </c>
      <c r="F1154" s="495">
        <f>+'404-ENTREGA_INSUMOS PA'!L43</f>
        <v>0</v>
      </c>
      <c r="I1154" s="494" t="e">
        <f>+delivery_events!C$5</f>
        <v>#N/A</v>
      </c>
      <c r="J1154" s="632">
        <f>+delivery_events!B$5</f>
        <v>0</v>
      </c>
      <c r="K1154" s="494">
        <f>+'404-ENTREGA_INSUMOS PA'!U43</f>
        <v>0</v>
      </c>
      <c r="L1154" s="494">
        <f>+'404-ENTREGA_INSUMOS PA'!W43</f>
        <v>0</v>
      </c>
      <c r="M1154" s="495">
        <f>+'404-ENTREGA_INSUMOS PA'!O43</f>
        <v>0</v>
      </c>
      <c r="N1154" s="495">
        <f>+'404-ENTREGA_INSUMOS PA'!T43</f>
        <v>0</v>
      </c>
      <c r="Y1154" s="494">
        <f>+'404-ENTREGA_INSUMOS PA'!AP$3</f>
        <v>0</v>
      </c>
    </row>
    <row r="1155" spans="1:25" hidden="1" x14ac:dyDescent="0.35">
      <c r="A1155" s="493">
        <f>+seed_deliveries!A23</f>
        <v>0</v>
      </c>
      <c r="B1155" s="493">
        <f>+seed_deliveries!B23</f>
        <v>0</v>
      </c>
      <c r="C1155" s="496" t="str">
        <f>+seed_deliveries!C23</f>
        <v/>
      </c>
      <c r="E1155" s="494">
        <f>+'404-ENTREGA_INSUMOS PA'!J44</f>
        <v>0</v>
      </c>
      <c r="F1155" s="495">
        <f>+'404-ENTREGA_INSUMOS PA'!L44</f>
        <v>0</v>
      </c>
      <c r="I1155" s="494" t="e">
        <f>+delivery_events!C$5</f>
        <v>#N/A</v>
      </c>
      <c r="J1155" s="632">
        <f>+delivery_events!B$5</f>
        <v>0</v>
      </c>
      <c r="K1155" s="494">
        <f>+'404-ENTREGA_INSUMOS PA'!U44</f>
        <v>0</v>
      </c>
      <c r="L1155" s="494">
        <f>+'404-ENTREGA_INSUMOS PA'!W44</f>
        <v>0</v>
      </c>
      <c r="M1155" s="495">
        <f>+'404-ENTREGA_INSUMOS PA'!O44</f>
        <v>0</v>
      </c>
      <c r="N1155" s="495">
        <f>+'404-ENTREGA_INSUMOS PA'!T44</f>
        <v>0</v>
      </c>
      <c r="Y1155" s="494">
        <f>+'404-ENTREGA_INSUMOS PA'!AP$3</f>
        <v>0</v>
      </c>
    </row>
    <row r="1156" spans="1:25" hidden="1" x14ac:dyDescent="0.35">
      <c r="A1156" s="493">
        <f>+seed_deliveries!A24</f>
        <v>0</v>
      </c>
      <c r="B1156" s="493">
        <f>+seed_deliveries!B24</f>
        <v>0</v>
      </c>
      <c r="C1156" s="496" t="str">
        <f>+seed_deliveries!C24</f>
        <v/>
      </c>
      <c r="E1156" s="494">
        <f>+'404-ENTREGA_INSUMOS PA'!J45</f>
        <v>0</v>
      </c>
      <c r="F1156" s="495">
        <f>+'404-ENTREGA_INSUMOS PA'!L45</f>
        <v>0</v>
      </c>
      <c r="I1156" s="494" t="e">
        <f>+delivery_events!C$5</f>
        <v>#N/A</v>
      </c>
      <c r="J1156" s="632">
        <f>+delivery_events!B$5</f>
        <v>0</v>
      </c>
      <c r="K1156" s="494">
        <f>+'404-ENTREGA_INSUMOS PA'!U45</f>
        <v>0</v>
      </c>
      <c r="L1156" s="494">
        <f>+'404-ENTREGA_INSUMOS PA'!W45</f>
        <v>0</v>
      </c>
      <c r="M1156" s="495">
        <f>+'404-ENTREGA_INSUMOS PA'!O45</f>
        <v>0</v>
      </c>
      <c r="N1156" s="495">
        <f>+'404-ENTREGA_INSUMOS PA'!T45</f>
        <v>0</v>
      </c>
      <c r="Y1156" s="494">
        <f>+'404-ENTREGA_INSUMOS PA'!AP$3</f>
        <v>0</v>
      </c>
    </row>
    <row r="1157" spans="1:25" hidden="1" x14ac:dyDescent="0.35">
      <c r="A1157" s="493">
        <f>+seed_deliveries!A25</f>
        <v>0</v>
      </c>
      <c r="B1157" s="493">
        <f>+seed_deliveries!B25</f>
        <v>0</v>
      </c>
      <c r="C1157" s="496" t="str">
        <f>+seed_deliveries!C25</f>
        <v/>
      </c>
      <c r="E1157" s="494">
        <f>+'404-ENTREGA_INSUMOS PA'!J46</f>
        <v>0</v>
      </c>
      <c r="F1157" s="495">
        <f>+'404-ENTREGA_INSUMOS PA'!L46</f>
        <v>0</v>
      </c>
      <c r="I1157" s="494" t="e">
        <f>+delivery_events!C$5</f>
        <v>#N/A</v>
      </c>
      <c r="J1157" s="632">
        <f>+delivery_events!B$5</f>
        <v>0</v>
      </c>
      <c r="K1157" s="494">
        <f>+'404-ENTREGA_INSUMOS PA'!U46</f>
        <v>0</v>
      </c>
      <c r="L1157" s="494">
        <f>+'404-ENTREGA_INSUMOS PA'!W46</f>
        <v>0</v>
      </c>
      <c r="M1157" s="495">
        <f>+'404-ENTREGA_INSUMOS PA'!O46</f>
        <v>0</v>
      </c>
      <c r="N1157" s="495">
        <f>+'404-ENTREGA_INSUMOS PA'!T46</f>
        <v>0</v>
      </c>
      <c r="Y1157" s="494">
        <f>+'404-ENTREGA_INSUMOS PA'!AP$3</f>
        <v>0</v>
      </c>
    </row>
    <row r="1158" spans="1:25" hidden="1" x14ac:dyDescent="0.35">
      <c r="A1158" s="493">
        <f>+seed_deliveries!A26</f>
        <v>0</v>
      </c>
      <c r="B1158" s="493">
        <f>+seed_deliveries!B26</f>
        <v>0</v>
      </c>
      <c r="C1158" s="496" t="str">
        <f>+seed_deliveries!C26</f>
        <v/>
      </c>
      <c r="E1158" s="494">
        <f>+'404-ENTREGA_INSUMOS PA'!J47</f>
        <v>0</v>
      </c>
      <c r="F1158" s="495">
        <f>+'404-ENTREGA_INSUMOS PA'!L47</f>
        <v>0</v>
      </c>
      <c r="I1158" s="494" t="e">
        <f>+delivery_events!C$5</f>
        <v>#N/A</v>
      </c>
      <c r="J1158" s="632">
        <f>+delivery_events!B$5</f>
        <v>0</v>
      </c>
      <c r="K1158" s="494">
        <f>+'404-ENTREGA_INSUMOS PA'!U47</f>
        <v>0</v>
      </c>
      <c r="L1158" s="494">
        <f>+'404-ENTREGA_INSUMOS PA'!W47</f>
        <v>0</v>
      </c>
      <c r="M1158" s="495">
        <f>+'404-ENTREGA_INSUMOS PA'!O47</f>
        <v>0</v>
      </c>
      <c r="N1158" s="495">
        <f>+'404-ENTREGA_INSUMOS PA'!T47</f>
        <v>0</v>
      </c>
      <c r="Y1158" s="494">
        <f>+'404-ENTREGA_INSUMOS PA'!AP$3</f>
        <v>0</v>
      </c>
    </row>
    <row r="1159" spans="1:25" hidden="1" x14ac:dyDescent="0.35">
      <c r="A1159" s="493">
        <f>+seed_deliveries!A27</f>
        <v>0</v>
      </c>
      <c r="B1159" s="493">
        <f>+seed_deliveries!B27</f>
        <v>0</v>
      </c>
      <c r="C1159" s="496" t="str">
        <f>+seed_deliveries!C27</f>
        <v/>
      </c>
      <c r="E1159" s="494">
        <f>+'404-ENTREGA_INSUMOS PA'!J48</f>
        <v>0</v>
      </c>
      <c r="F1159" s="495">
        <f>+'404-ENTREGA_INSUMOS PA'!L48</f>
        <v>0</v>
      </c>
      <c r="I1159" s="494" t="e">
        <f>+delivery_events!C$5</f>
        <v>#N/A</v>
      </c>
      <c r="J1159" s="632">
        <f>+delivery_events!B$5</f>
        <v>0</v>
      </c>
      <c r="K1159" s="494">
        <f>+'404-ENTREGA_INSUMOS PA'!U48</f>
        <v>0</v>
      </c>
      <c r="L1159" s="494">
        <f>+'404-ENTREGA_INSUMOS PA'!W48</f>
        <v>0</v>
      </c>
      <c r="M1159" s="495">
        <f>+'404-ENTREGA_INSUMOS PA'!O48</f>
        <v>0</v>
      </c>
      <c r="N1159" s="495">
        <f>+'404-ENTREGA_INSUMOS PA'!T48</f>
        <v>0</v>
      </c>
      <c r="Y1159" s="494">
        <f>+'404-ENTREGA_INSUMOS PA'!AP$3</f>
        <v>0</v>
      </c>
    </row>
    <row r="1160" spans="1:25" hidden="1" x14ac:dyDescent="0.35">
      <c r="A1160" s="493">
        <f>+seed_deliveries!A28</f>
        <v>0</v>
      </c>
      <c r="B1160" s="493">
        <f>+seed_deliveries!B28</f>
        <v>0</v>
      </c>
      <c r="C1160" s="496" t="str">
        <f>+seed_deliveries!C28</f>
        <v/>
      </c>
      <c r="E1160" s="494">
        <f>+'404-ENTREGA_INSUMOS PA'!J49</f>
        <v>0</v>
      </c>
      <c r="F1160" s="495">
        <f>+'404-ENTREGA_INSUMOS PA'!L49</f>
        <v>0</v>
      </c>
      <c r="I1160" s="494" t="e">
        <f>+delivery_events!C$5</f>
        <v>#N/A</v>
      </c>
      <c r="J1160" s="632">
        <f>+delivery_events!B$5</f>
        <v>0</v>
      </c>
      <c r="K1160" s="494">
        <f>+'404-ENTREGA_INSUMOS PA'!U49</f>
        <v>0</v>
      </c>
      <c r="L1160" s="494">
        <f>+'404-ENTREGA_INSUMOS PA'!W49</f>
        <v>0</v>
      </c>
      <c r="M1160" s="495">
        <f>+'404-ENTREGA_INSUMOS PA'!O49</f>
        <v>0</v>
      </c>
      <c r="N1160" s="495">
        <f>+'404-ENTREGA_INSUMOS PA'!T49</f>
        <v>0</v>
      </c>
      <c r="Y1160" s="494">
        <f>+'404-ENTREGA_INSUMOS PA'!AP$3</f>
        <v>0</v>
      </c>
    </row>
    <row r="1161" spans="1:25" hidden="1" x14ac:dyDescent="0.35">
      <c r="A1161" s="493">
        <f>+seed_deliveries!A29</f>
        <v>0</v>
      </c>
      <c r="B1161" s="493">
        <f>+seed_deliveries!B29</f>
        <v>0</v>
      </c>
      <c r="C1161" s="496" t="str">
        <f>+seed_deliveries!C29</f>
        <v/>
      </c>
      <c r="E1161" s="494">
        <f>+'404-ENTREGA_INSUMOS PA'!J50</f>
        <v>0</v>
      </c>
      <c r="F1161" s="495">
        <f>+'404-ENTREGA_INSUMOS PA'!L50</f>
        <v>0</v>
      </c>
      <c r="I1161" s="494" t="e">
        <f>+delivery_events!C$5</f>
        <v>#N/A</v>
      </c>
      <c r="J1161" s="632">
        <f>+delivery_events!B$5</f>
        <v>0</v>
      </c>
      <c r="K1161" s="494">
        <f>+'404-ENTREGA_INSUMOS PA'!U50</f>
        <v>0</v>
      </c>
      <c r="L1161" s="494">
        <f>+'404-ENTREGA_INSUMOS PA'!W50</f>
        <v>0</v>
      </c>
      <c r="M1161" s="495">
        <f>+'404-ENTREGA_INSUMOS PA'!O50</f>
        <v>0</v>
      </c>
      <c r="N1161" s="495">
        <f>+'404-ENTREGA_INSUMOS PA'!T50</f>
        <v>0</v>
      </c>
      <c r="Y1161" s="494">
        <f>+'404-ENTREGA_INSUMOS PA'!AP$3</f>
        <v>0</v>
      </c>
    </row>
    <row r="1162" spans="1:25" hidden="1" x14ac:dyDescent="0.35">
      <c r="A1162" s="493">
        <f>+seed_deliveries!A30</f>
        <v>0</v>
      </c>
      <c r="B1162" s="493">
        <f>+seed_deliveries!B30</f>
        <v>0</v>
      </c>
      <c r="C1162" s="496" t="str">
        <f>+seed_deliveries!C30</f>
        <v/>
      </c>
      <c r="E1162" s="494">
        <f>+'404-ENTREGA_INSUMOS PA'!J51</f>
        <v>0</v>
      </c>
      <c r="F1162" s="495">
        <f>+'404-ENTREGA_INSUMOS PA'!L51</f>
        <v>0</v>
      </c>
      <c r="I1162" s="494" t="e">
        <f>+delivery_events!C$5</f>
        <v>#N/A</v>
      </c>
      <c r="J1162" s="632">
        <f>+delivery_events!B$5</f>
        <v>0</v>
      </c>
      <c r="K1162" s="494">
        <f>+'404-ENTREGA_INSUMOS PA'!U51</f>
        <v>0</v>
      </c>
      <c r="L1162" s="494">
        <f>+'404-ENTREGA_INSUMOS PA'!W51</f>
        <v>0</v>
      </c>
      <c r="M1162" s="495">
        <f>+'404-ENTREGA_INSUMOS PA'!O51</f>
        <v>0</v>
      </c>
      <c r="N1162" s="495">
        <f>+'404-ENTREGA_INSUMOS PA'!T51</f>
        <v>0</v>
      </c>
      <c r="Y1162" s="494">
        <f>+'404-ENTREGA_INSUMOS PA'!AP$3</f>
        <v>0</v>
      </c>
    </row>
    <row r="1163" spans="1:25" hidden="1" x14ac:dyDescent="0.35">
      <c r="A1163" s="493">
        <f>+seed_deliveries!A31</f>
        <v>0</v>
      </c>
      <c r="B1163" s="493">
        <f>+seed_deliveries!B31</f>
        <v>0</v>
      </c>
      <c r="C1163" s="496" t="str">
        <f>+seed_deliveries!C31</f>
        <v/>
      </c>
      <c r="E1163" s="494">
        <f>+'404-ENTREGA_INSUMOS PA'!J52</f>
        <v>0</v>
      </c>
      <c r="F1163" s="495">
        <f>+'404-ENTREGA_INSUMOS PA'!L52</f>
        <v>0</v>
      </c>
      <c r="I1163" s="494" t="e">
        <f>+delivery_events!C$5</f>
        <v>#N/A</v>
      </c>
      <c r="J1163" s="632">
        <f>+delivery_events!B$5</f>
        <v>0</v>
      </c>
      <c r="K1163" s="494">
        <f>+'404-ENTREGA_INSUMOS PA'!U52</f>
        <v>0</v>
      </c>
      <c r="L1163" s="494">
        <f>+'404-ENTREGA_INSUMOS PA'!W52</f>
        <v>0</v>
      </c>
      <c r="M1163" s="495">
        <f>+'404-ENTREGA_INSUMOS PA'!O52</f>
        <v>0</v>
      </c>
      <c r="N1163" s="495">
        <f>+'404-ENTREGA_INSUMOS PA'!T52</f>
        <v>0</v>
      </c>
      <c r="Y1163" s="494">
        <f>+'404-ENTREGA_INSUMOS PA'!AP$3</f>
        <v>0</v>
      </c>
    </row>
    <row r="1164" spans="1:25" hidden="1" x14ac:dyDescent="0.35">
      <c r="A1164" s="493">
        <f>+seed_deliveries!A32</f>
        <v>0</v>
      </c>
      <c r="B1164" s="493">
        <f>+seed_deliveries!B32</f>
        <v>0</v>
      </c>
      <c r="C1164" s="496" t="str">
        <f>+seed_deliveries!C32</f>
        <v/>
      </c>
      <c r="E1164" s="494">
        <f>+'404-ENTREGA_INSUMOS PA'!J53</f>
        <v>0</v>
      </c>
      <c r="F1164" s="495">
        <f>+'404-ENTREGA_INSUMOS PA'!L53</f>
        <v>0</v>
      </c>
      <c r="I1164" s="494" t="e">
        <f>+delivery_events!C$5</f>
        <v>#N/A</v>
      </c>
      <c r="J1164" s="632">
        <f>+delivery_events!B$5</f>
        <v>0</v>
      </c>
      <c r="K1164" s="494">
        <f>+'404-ENTREGA_INSUMOS PA'!U53</f>
        <v>0</v>
      </c>
      <c r="L1164" s="494">
        <f>+'404-ENTREGA_INSUMOS PA'!W53</f>
        <v>0</v>
      </c>
      <c r="M1164" s="495">
        <f>+'404-ENTREGA_INSUMOS PA'!O53</f>
        <v>0</v>
      </c>
      <c r="N1164" s="495">
        <f>+'404-ENTREGA_INSUMOS PA'!T53</f>
        <v>0</v>
      </c>
      <c r="Y1164" s="494">
        <f>+'404-ENTREGA_INSUMOS PA'!AP$3</f>
        <v>0</v>
      </c>
    </row>
    <row r="1165" spans="1:25" hidden="1" x14ac:dyDescent="0.35">
      <c r="A1165" s="493">
        <f>+seed_deliveries!A33</f>
        <v>0</v>
      </c>
      <c r="B1165" s="493">
        <f>+seed_deliveries!B33</f>
        <v>0</v>
      </c>
      <c r="C1165" s="496" t="str">
        <f>+seed_deliveries!C33</f>
        <v/>
      </c>
      <c r="E1165" s="494">
        <f>+'404-ENTREGA_INSUMOS PA'!J54</f>
        <v>0</v>
      </c>
      <c r="F1165" s="495">
        <f>+'404-ENTREGA_INSUMOS PA'!L54</f>
        <v>0</v>
      </c>
      <c r="I1165" s="494" t="e">
        <f>+delivery_events!C$5</f>
        <v>#N/A</v>
      </c>
      <c r="J1165" s="632">
        <f>+delivery_events!B$5</f>
        <v>0</v>
      </c>
      <c r="K1165" s="494">
        <f>+'404-ENTREGA_INSUMOS PA'!U54</f>
        <v>0</v>
      </c>
      <c r="L1165" s="494">
        <f>+'404-ENTREGA_INSUMOS PA'!W54</f>
        <v>0</v>
      </c>
      <c r="M1165" s="495">
        <f>+'404-ENTREGA_INSUMOS PA'!O54</f>
        <v>0</v>
      </c>
      <c r="N1165" s="495">
        <f>+'404-ENTREGA_INSUMOS PA'!T54</f>
        <v>0</v>
      </c>
      <c r="Y1165" s="494">
        <f>+'404-ENTREGA_INSUMOS PA'!AP$3</f>
        <v>0</v>
      </c>
    </row>
    <row r="1166" spans="1:25" hidden="1" x14ac:dyDescent="0.35">
      <c r="A1166" s="493">
        <f>+seed_deliveries!A34</f>
        <v>0</v>
      </c>
      <c r="B1166" s="493">
        <f>+seed_deliveries!B34</f>
        <v>0</v>
      </c>
      <c r="C1166" s="496" t="str">
        <f>+seed_deliveries!C34</f>
        <v/>
      </c>
      <c r="E1166" s="494">
        <f>+'404-ENTREGA_INSUMOS PA'!J55</f>
        <v>0</v>
      </c>
      <c r="F1166" s="495">
        <f>+'404-ENTREGA_INSUMOS PA'!L55</f>
        <v>0</v>
      </c>
      <c r="I1166" s="494" t="e">
        <f>+delivery_events!C$5</f>
        <v>#N/A</v>
      </c>
      <c r="J1166" s="632">
        <f>+delivery_events!B$5</f>
        <v>0</v>
      </c>
      <c r="K1166" s="494">
        <f>+'404-ENTREGA_INSUMOS PA'!U55</f>
        <v>0</v>
      </c>
      <c r="L1166" s="494">
        <f>+'404-ENTREGA_INSUMOS PA'!W55</f>
        <v>0</v>
      </c>
      <c r="M1166" s="495">
        <f>+'404-ENTREGA_INSUMOS PA'!O55</f>
        <v>0</v>
      </c>
      <c r="N1166" s="495">
        <f>+'404-ENTREGA_INSUMOS PA'!T55</f>
        <v>0</v>
      </c>
      <c r="Y1166" s="494">
        <f>+'404-ENTREGA_INSUMOS PA'!AP$3</f>
        <v>0</v>
      </c>
    </row>
    <row r="1167" spans="1:25" hidden="1" x14ac:dyDescent="0.35">
      <c r="A1167" s="493">
        <f>+seed_deliveries!A35</f>
        <v>0</v>
      </c>
      <c r="B1167" s="493">
        <f>+seed_deliveries!B35</f>
        <v>0</v>
      </c>
      <c r="C1167" s="496" t="str">
        <f>+seed_deliveries!C35</f>
        <v/>
      </c>
      <c r="E1167" s="494">
        <f>+'404-ENTREGA_INSUMOS PA'!J56</f>
        <v>0</v>
      </c>
      <c r="F1167" s="495">
        <f>+'404-ENTREGA_INSUMOS PA'!L56</f>
        <v>0</v>
      </c>
      <c r="I1167" s="494" t="e">
        <f>+delivery_events!C$5</f>
        <v>#N/A</v>
      </c>
      <c r="J1167" s="632">
        <f>+delivery_events!B$5</f>
        <v>0</v>
      </c>
      <c r="K1167" s="494">
        <f>+'404-ENTREGA_INSUMOS PA'!U56</f>
        <v>0</v>
      </c>
      <c r="L1167" s="494">
        <f>+'404-ENTREGA_INSUMOS PA'!W56</f>
        <v>0</v>
      </c>
      <c r="M1167" s="495">
        <f>+'404-ENTREGA_INSUMOS PA'!O56</f>
        <v>0</v>
      </c>
      <c r="N1167" s="495">
        <f>+'404-ENTREGA_INSUMOS PA'!T56</f>
        <v>0</v>
      </c>
      <c r="Y1167" s="494">
        <f>+'404-ENTREGA_INSUMOS PA'!AP$3</f>
        <v>0</v>
      </c>
    </row>
    <row r="1168" spans="1:25" hidden="1" x14ac:dyDescent="0.35">
      <c r="A1168" s="493">
        <f>+seed_deliveries!A36</f>
        <v>0</v>
      </c>
      <c r="B1168" s="493">
        <f>+seed_deliveries!B36</f>
        <v>0</v>
      </c>
      <c r="C1168" s="496" t="str">
        <f>+seed_deliveries!C36</f>
        <v/>
      </c>
      <c r="E1168" s="494">
        <f>+'404-ENTREGA_INSUMOS PA'!J57</f>
        <v>0</v>
      </c>
      <c r="F1168" s="495">
        <f>+'404-ENTREGA_INSUMOS PA'!L57</f>
        <v>0</v>
      </c>
      <c r="I1168" s="494" t="e">
        <f>+delivery_events!C$5</f>
        <v>#N/A</v>
      </c>
      <c r="J1168" s="632">
        <f>+delivery_events!B$5</f>
        <v>0</v>
      </c>
      <c r="K1168" s="494">
        <f>+'404-ENTREGA_INSUMOS PA'!U57</f>
        <v>0</v>
      </c>
      <c r="L1168" s="494">
        <f>+'404-ENTREGA_INSUMOS PA'!W57</f>
        <v>0</v>
      </c>
      <c r="M1168" s="495">
        <f>+'404-ENTREGA_INSUMOS PA'!O57</f>
        <v>0</v>
      </c>
      <c r="N1168" s="495">
        <f>+'404-ENTREGA_INSUMOS PA'!T57</f>
        <v>0</v>
      </c>
      <c r="Y1168" s="494">
        <f>+'404-ENTREGA_INSUMOS PA'!AP$3</f>
        <v>0</v>
      </c>
    </row>
    <row r="1169" spans="1:25" hidden="1" x14ac:dyDescent="0.35">
      <c r="A1169" s="493">
        <f>+seed_deliveries!A37</f>
        <v>0</v>
      </c>
      <c r="B1169" s="493">
        <f>+seed_deliveries!B37</f>
        <v>0</v>
      </c>
      <c r="C1169" s="496" t="str">
        <f>+seed_deliveries!C37</f>
        <v/>
      </c>
      <c r="E1169" s="494">
        <f>+'404-ENTREGA_INSUMOS PA'!J58</f>
        <v>0</v>
      </c>
      <c r="F1169" s="495">
        <f>+'404-ENTREGA_INSUMOS PA'!L58</f>
        <v>0</v>
      </c>
      <c r="I1169" s="494" t="e">
        <f>+delivery_events!C$5</f>
        <v>#N/A</v>
      </c>
      <c r="J1169" s="632">
        <f>+delivery_events!B$5</f>
        <v>0</v>
      </c>
      <c r="K1169" s="494">
        <f>+'404-ENTREGA_INSUMOS PA'!U58</f>
        <v>0</v>
      </c>
      <c r="L1169" s="494">
        <f>+'404-ENTREGA_INSUMOS PA'!W58</f>
        <v>0</v>
      </c>
      <c r="M1169" s="495">
        <f>+'404-ENTREGA_INSUMOS PA'!O58</f>
        <v>0</v>
      </c>
      <c r="N1169" s="495">
        <f>+'404-ENTREGA_INSUMOS PA'!T58</f>
        <v>0</v>
      </c>
      <c r="Y1169" s="494">
        <f>+'404-ENTREGA_INSUMOS PA'!AP$3</f>
        <v>0</v>
      </c>
    </row>
    <row r="1170" spans="1:25" hidden="1" x14ac:dyDescent="0.35">
      <c r="A1170" s="493">
        <f>+seed_deliveries!A38</f>
        <v>0</v>
      </c>
      <c r="B1170" s="493">
        <f>+seed_deliveries!B38</f>
        <v>0</v>
      </c>
      <c r="C1170" s="496" t="str">
        <f>+seed_deliveries!C38</f>
        <v/>
      </c>
      <c r="E1170" s="494">
        <f>+'404-ENTREGA_INSUMOS PA'!J59</f>
        <v>0</v>
      </c>
      <c r="F1170" s="495">
        <f>+'404-ENTREGA_INSUMOS PA'!L59</f>
        <v>0</v>
      </c>
      <c r="I1170" s="494" t="e">
        <f>+delivery_events!C$5</f>
        <v>#N/A</v>
      </c>
      <c r="J1170" s="632">
        <f>+delivery_events!B$5</f>
        <v>0</v>
      </c>
      <c r="K1170" s="494">
        <f>+'404-ENTREGA_INSUMOS PA'!U59</f>
        <v>0</v>
      </c>
      <c r="L1170" s="494">
        <f>+'404-ENTREGA_INSUMOS PA'!W59</f>
        <v>0</v>
      </c>
      <c r="M1170" s="495">
        <f>+'404-ENTREGA_INSUMOS PA'!O59</f>
        <v>0</v>
      </c>
      <c r="N1170" s="495">
        <f>+'404-ENTREGA_INSUMOS PA'!T59</f>
        <v>0</v>
      </c>
      <c r="Y1170" s="494">
        <f>+'404-ENTREGA_INSUMOS PA'!AP$3</f>
        <v>0</v>
      </c>
    </row>
    <row r="1171" spans="1:25" hidden="1" x14ac:dyDescent="0.35">
      <c r="A1171" s="493">
        <f>+seed_deliveries!A39</f>
        <v>0</v>
      </c>
      <c r="B1171" s="493">
        <f>+seed_deliveries!B39</f>
        <v>0</v>
      </c>
      <c r="C1171" s="496" t="str">
        <f>+seed_deliveries!C39</f>
        <v/>
      </c>
      <c r="E1171" s="494">
        <f>+'404-ENTREGA_INSUMOS PA'!J60</f>
        <v>0</v>
      </c>
      <c r="F1171" s="495">
        <f>+'404-ENTREGA_INSUMOS PA'!L60</f>
        <v>0</v>
      </c>
      <c r="I1171" s="494" t="e">
        <f>+delivery_events!C$5</f>
        <v>#N/A</v>
      </c>
      <c r="J1171" s="632">
        <f>+delivery_events!B$5</f>
        <v>0</v>
      </c>
      <c r="K1171" s="494">
        <f>+'404-ENTREGA_INSUMOS PA'!U60</f>
        <v>0</v>
      </c>
      <c r="L1171" s="494">
        <f>+'404-ENTREGA_INSUMOS PA'!W60</f>
        <v>0</v>
      </c>
      <c r="M1171" s="495">
        <f>+'404-ENTREGA_INSUMOS PA'!O60</f>
        <v>0</v>
      </c>
      <c r="N1171" s="495">
        <f>+'404-ENTREGA_INSUMOS PA'!T60</f>
        <v>0</v>
      </c>
      <c r="Y1171" s="494">
        <f>+'404-ENTREGA_INSUMOS PA'!AP$3</f>
        <v>0</v>
      </c>
    </row>
    <row r="1172" spans="1:25" hidden="1" x14ac:dyDescent="0.35">
      <c r="A1172" s="493">
        <f>+seed_deliveries!A40</f>
        <v>0</v>
      </c>
      <c r="B1172" s="493">
        <f>+seed_deliveries!B40</f>
        <v>0</v>
      </c>
      <c r="C1172" s="496" t="str">
        <f>+seed_deliveries!C40</f>
        <v/>
      </c>
      <c r="E1172" s="494">
        <f>+'404-ENTREGA_INSUMOS PA'!J61</f>
        <v>0</v>
      </c>
      <c r="F1172" s="495">
        <f>+'404-ENTREGA_INSUMOS PA'!L61</f>
        <v>0</v>
      </c>
      <c r="I1172" s="494" t="e">
        <f>+delivery_events!C$5</f>
        <v>#N/A</v>
      </c>
      <c r="J1172" s="632">
        <f>+delivery_events!B$5</f>
        <v>0</v>
      </c>
      <c r="K1172" s="494">
        <f>+'404-ENTREGA_INSUMOS PA'!U61</f>
        <v>0</v>
      </c>
      <c r="L1172" s="494">
        <f>+'404-ENTREGA_INSUMOS PA'!W61</f>
        <v>0</v>
      </c>
      <c r="M1172" s="495">
        <f>+'404-ENTREGA_INSUMOS PA'!O61</f>
        <v>0</v>
      </c>
      <c r="N1172" s="495">
        <f>+'404-ENTREGA_INSUMOS PA'!T61</f>
        <v>0</v>
      </c>
      <c r="Y1172" s="494">
        <f>+'404-ENTREGA_INSUMOS PA'!AP$3</f>
        <v>0</v>
      </c>
    </row>
    <row r="1173" spans="1:25" hidden="1" x14ac:dyDescent="0.35">
      <c r="A1173" s="493">
        <f>+seed_deliveries!A41</f>
        <v>0</v>
      </c>
      <c r="B1173" s="493">
        <f>+seed_deliveries!B41</f>
        <v>0</v>
      </c>
      <c r="C1173" s="496" t="str">
        <f>+seed_deliveries!C41</f>
        <v/>
      </c>
      <c r="E1173" s="494">
        <f>+'404-ENTREGA_INSUMOS PA'!J62</f>
        <v>0</v>
      </c>
      <c r="F1173" s="495">
        <f>+'404-ENTREGA_INSUMOS PA'!L62</f>
        <v>0</v>
      </c>
      <c r="I1173" s="494" t="e">
        <f>+delivery_events!C$5</f>
        <v>#N/A</v>
      </c>
      <c r="J1173" s="632">
        <f>+delivery_events!B$5</f>
        <v>0</v>
      </c>
      <c r="K1173" s="494">
        <f>+'404-ENTREGA_INSUMOS PA'!U62</f>
        <v>0</v>
      </c>
      <c r="L1173" s="494">
        <f>+'404-ENTREGA_INSUMOS PA'!W62</f>
        <v>0</v>
      </c>
      <c r="M1173" s="495">
        <f>+'404-ENTREGA_INSUMOS PA'!O62</f>
        <v>0</v>
      </c>
      <c r="N1173" s="495">
        <f>+'404-ENTREGA_INSUMOS PA'!T62</f>
        <v>0</v>
      </c>
      <c r="Y1173" s="494">
        <f>+'404-ENTREGA_INSUMOS PA'!AP$3</f>
        <v>0</v>
      </c>
    </row>
    <row r="1174" spans="1:25" hidden="1" x14ac:dyDescent="0.35">
      <c r="A1174" s="493">
        <f>+seed_deliveries!A42</f>
        <v>0</v>
      </c>
      <c r="B1174" s="493">
        <f>+seed_deliveries!B42</f>
        <v>0</v>
      </c>
      <c r="C1174" s="496" t="str">
        <f>+seed_deliveries!C42</f>
        <v/>
      </c>
      <c r="E1174" s="494">
        <f>+'404-ENTREGA_INSUMOS PA'!J63</f>
        <v>0</v>
      </c>
      <c r="F1174" s="495">
        <f>+'404-ENTREGA_INSUMOS PA'!L63</f>
        <v>0</v>
      </c>
      <c r="I1174" s="494" t="e">
        <f>+delivery_events!C$5</f>
        <v>#N/A</v>
      </c>
      <c r="J1174" s="632">
        <f>+delivery_events!B$5</f>
        <v>0</v>
      </c>
      <c r="K1174" s="494">
        <f>+'404-ENTREGA_INSUMOS PA'!U63</f>
        <v>0</v>
      </c>
      <c r="L1174" s="494">
        <f>+'404-ENTREGA_INSUMOS PA'!W63</f>
        <v>0</v>
      </c>
      <c r="M1174" s="495">
        <f>+'404-ENTREGA_INSUMOS PA'!O63</f>
        <v>0</v>
      </c>
      <c r="N1174" s="495">
        <f>+'404-ENTREGA_INSUMOS PA'!T63</f>
        <v>0</v>
      </c>
      <c r="Y1174" s="494">
        <f>+'404-ENTREGA_INSUMOS PA'!AP$3</f>
        <v>0</v>
      </c>
    </row>
    <row r="1175" spans="1:25" hidden="1" x14ac:dyDescent="0.35">
      <c r="A1175" s="493">
        <f>+seed_deliveries!A43</f>
        <v>0</v>
      </c>
      <c r="B1175" s="493">
        <f>+seed_deliveries!B43</f>
        <v>0</v>
      </c>
      <c r="C1175" s="496" t="str">
        <f>+seed_deliveries!C43</f>
        <v/>
      </c>
      <c r="E1175" s="494">
        <f>+'404-ENTREGA_INSUMOS PA'!J64</f>
        <v>0</v>
      </c>
      <c r="F1175" s="495">
        <f>+'404-ENTREGA_INSUMOS PA'!L64</f>
        <v>0</v>
      </c>
      <c r="I1175" s="494" t="e">
        <f>+delivery_events!C$5</f>
        <v>#N/A</v>
      </c>
      <c r="J1175" s="632">
        <f>+delivery_events!B$5</f>
        <v>0</v>
      </c>
      <c r="K1175" s="494">
        <f>+'404-ENTREGA_INSUMOS PA'!U64</f>
        <v>0</v>
      </c>
      <c r="L1175" s="494">
        <f>+'404-ENTREGA_INSUMOS PA'!W64</f>
        <v>0</v>
      </c>
      <c r="M1175" s="495">
        <f>+'404-ENTREGA_INSUMOS PA'!O64</f>
        <v>0</v>
      </c>
      <c r="N1175" s="495">
        <f>+'404-ENTREGA_INSUMOS PA'!T64</f>
        <v>0</v>
      </c>
      <c r="Y1175" s="494">
        <f>+'404-ENTREGA_INSUMOS PA'!AP$3</f>
        <v>0</v>
      </c>
    </row>
    <row r="1176" spans="1:25" hidden="1" x14ac:dyDescent="0.35">
      <c r="A1176" s="493">
        <f>+seed_deliveries!A44</f>
        <v>0</v>
      </c>
      <c r="B1176" s="493">
        <f>+seed_deliveries!B44</f>
        <v>0</v>
      </c>
      <c r="C1176" s="496" t="str">
        <f>+seed_deliveries!C44</f>
        <v/>
      </c>
      <c r="E1176" s="494">
        <f>+'404-ENTREGA_INSUMOS PA'!J65</f>
        <v>0</v>
      </c>
      <c r="F1176" s="495">
        <f>+'404-ENTREGA_INSUMOS PA'!L65</f>
        <v>0</v>
      </c>
      <c r="I1176" s="494" t="e">
        <f>+delivery_events!C$5</f>
        <v>#N/A</v>
      </c>
      <c r="J1176" s="632">
        <f>+delivery_events!B$5</f>
        <v>0</v>
      </c>
      <c r="K1176" s="494">
        <f>+'404-ENTREGA_INSUMOS PA'!U65</f>
        <v>0</v>
      </c>
      <c r="L1176" s="494">
        <f>+'404-ENTREGA_INSUMOS PA'!W65</f>
        <v>0</v>
      </c>
      <c r="M1176" s="495">
        <f>+'404-ENTREGA_INSUMOS PA'!O65</f>
        <v>0</v>
      </c>
      <c r="N1176" s="495">
        <f>+'404-ENTREGA_INSUMOS PA'!T65</f>
        <v>0</v>
      </c>
      <c r="Y1176" s="494">
        <f>+'404-ENTREGA_INSUMOS PA'!AP$3</f>
        <v>0</v>
      </c>
    </row>
    <row r="1177" spans="1:25" hidden="1" x14ac:dyDescent="0.35">
      <c r="A1177" s="493">
        <f>+seed_deliveries!A45</f>
        <v>0</v>
      </c>
      <c r="B1177" s="493">
        <f>+seed_deliveries!B45</f>
        <v>0</v>
      </c>
      <c r="C1177" s="496" t="str">
        <f>+seed_deliveries!C45</f>
        <v/>
      </c>
      <c r="E1177" s="494">
        <f>+'404-ENTREGA_INSUMOS PA'!J66</f>
        <v>0</v>
      </c>
      <c r="F1177" s="495">
        <f>+'404-ENTREGA_INSUMOS PA'!L66</f>
        <v>0</v>
      </c>
      <c r="I1177" s="494" t="e">
        <f>+delivery_events!C$5</f>
        <v>#N/A</v>
      </c>
      <c r="J1177" s="632">
        <f>+delivery_events!B$5</f>
        <v>0</v>
      </c>
      <c r="K1177" s="494">
        <f>+'404-ENTREGA_INSUMOS PA'!U66</f>
        <v>0</v>
      </c>
      <c r="L1177" s="494">
        <f>+'404-ENTREGA_INSUMOS PA'!W66</f>
        <v>0</v>
      </c>
      <c r="M1177" s="495">
        <f>+'404-ENTREGA_INSUMOS PA'!O66</f>
        <v>0</v>
      </c>
      <c r="N1177" s="495">
        <f>+'404-ENTREGA_INSUMOS PA'!T66</f>
        <v>0</v>
      </c>
      <c r="Y1177" s="494">
        <f>+'404-ENTREGA_INSUMOS PA'!AP$3</f>
        <v>0</v>
      </c>
    </row>
    <row r="1178" spans="1:25" hidden="1" x14ac:dyDescent="0.35">
      <c r="A1178" s="493">
        <f>+seed_deliveries!A46</f>
        <v>0</v>
      </c>
      <c r="B1178" s="493">
        <f>+seed_deliveries!B46</f>
        <v>0</v>
      </c>
      <c r="C1178" s="496" t="str">
        <f>+seed_deliveries!C46</f>
        <v/>
      </c>
      <c r="E1178" s="494">
        <f>+'404-ENTREGA_INSUMOS PA'!J67</f>
        <v>0</v>
      </c>
      <c r="F1178" s="495">
        <f>+'404-ENTREGA_INSUMOS PA'!L67</f>
        <v>0</v>
      </c>
      <c r="I1178" s="494" t="e">
        <f>+delivery_events!C$5</f>
        <v>#N/A</v>
      </c>
      <c r="J1178" s="632">
        <f>+delivery_events!B$5</f>
        <v>0</v>
      </c>
      <c r="K1178" s="494">
        <f>+'404-ENTREGA_INSUMOS PA'!U67</f>
        <v>0</v>
      </c>
      <c r="L1178" s="494">
        <f>+'404-ENTREGA_INSUMOS PA'!W67</f>
        <v>0</v>
      </c>
      <c r="M1178" s="495">
        <f>+'404-ENTREGA_INSUMOS PA'!O67</f>
        <v>0</v>
      </c>
      <c r="N1178" s="495">
        <f>+'404-ENTREGA_INSUMOS PA'!T67</f>
        <v>0</v>
      </c>
      <c r="Y1178" s="494">
        <f>+'404-ENTREGA_INSUMOS PA'!AP$3</f>
        <v>0</v>
      </c>
    </row>
    <row r="1179" spans="1:25" hidden="1" x14ac:dyDescent="0.35">
      <c r="A1179" s="493">
        <f>+seed_deliveries!A47</f>
        <v>0</v>
      </c>
      <c r="B1179" s="493">
        <f>+seed_deliveries!B47</f>
        <v>0</v>
      </c>
      <c r="C1179" s="496" t="str">
        <f>+seed_deliveries!C47</f>
        <v/>
      </c>
      <c r="E1179" s="494">
        <f>+'404-ENTREGA_INSUMOS PA'!J68</f>
        <v>0</v>
      </c>
      <c r="F1179" s="495">
        <f>+'404-ENTREGA_INSUMOS PA'!L68</f>
        <v>0</v>
      </c>
      <c r="I1179" s="494" t="e">
        <f>+delivery_events!C$5</f>
        <v>#N/A</v>
      </c>
      <c r="J1179" s="632">
        <f>+delivery_events!B$5</f>
        <v>0</v>
      </c>
      <c r="K1179" s="494">
        <f>+'404-ENTREGA_INSUMOS PA'!U68</f>
        <v>0</v>
      </c>
      <c r="L1179" s="494">
        <f>+'404-ENTREGA_INSUMOS PA'!W68</f>
        <v>0</v>
      </c>
      <c r="M1179" s="495">
        <f>+'404-ENTREGA_INSUMOS PA'!O68</f>
        <v>0</v>
      </c>
      <c r="N1179" s="495">
        <f>+'404-ENTREGA_INSUMOS PA'!T68</f>
        <v>0</v>
      </c>
      <c r="Y1179" s="494">
        <f>+'404-ENTREGA_INSUMOS PA'!AP$3</f>
        <v>0</v>
      </c>
    </row>
    <row r="1180" spans="1:25" hidden="1" x14ac:dyDescent="0.35">
      <c r="A1180" s="493">
        <f>+seed_deliveries!A48</f>
        <v>0</v>
      </c>
      <c r="B1180" s="493">
        <f>+seed_deliveries!B48</f>
        <v>0</v>
      </c>
      <c r="C1180" s="496" t="str">
        <f>+seed_deliveries!C48</f>
        <v/>
      </c>
      <c r="E1180" s="494">
        <f>+'404-ENTREGA_INSUMOS PA'!J69</f>
        <v>0</v>
      </c>
      <c r="F1180" s="495">
        <f>+'404-ENTREGA_INSUMOS PA'!L69</f>
        <v>0</v>
      </c>
      <c r="I1180" s="494" t="e">
        <f>+delivery_events!C$5</f>
        <v>#N/A</v>
      </c>
      <c r="J1180" s="632">
        <f>+delivery_events!B$5</f>
        <v>0</v>
      </c>
      <c r="K1180" s="494">
        <f>+'404-ENTREGA_INSUMOS PA'!U69</f>
        <v>0</v>
      </c>
      <c r="L1180" s="494">
        <f>+'404-ENTREGA_INSUMOS PA'!W69</f>
        <v>0</v>
      </c>
      <c r="M1180" s="495">
        <f>+'404-ENTREGA_INSUMOS PA'!O69</f>
        <v>0</v>
      </c>
      <c r="N1180" s="495">
        <f>+'404-ENTREGA_INSUMOS PA'!T69</f>
        <v>0</v>
      </c>
      <c r="Y1180" s="494">
        <f>+'404-ENTREGA_INSUMOS PA'!AP$3</f>
        <v>0</v>
      </c>
    </row>
    <row r="1181" spans="1:25" hidden="1" x14ac:dyDescent="0.35">
      <c r="A1181" s="493">
        <f>+seed_deliveries!A49</f>
        <v>0</v>
      </c>
      <c r="B1181" s="493">
        <f>+seed_deliveries!B49</f>
        <v>0</v>
      </c>
      <c r="C1181" s="496" t="str">
        <f>+seed_deliveries!C49</f>
        <v/>
      </c>
      <c r="E1181" s="494">
        <f>+'404-ENTREGA_INSUMOS PA'!J70</f>
        <v>0</v>
      </c>
      <c r="F1181" s="495">
        <f>+'404-ENTREGA_INSUMOS PA'!L70</f>
        <v>0</v>
      </c>
      <c r="I1181" s="494" t="e">
        <f>+delivery_events!C$5</f>
        <v>#N/A</v>
      </c>
      <c r="J1181" s="632">
        <f>+delivery_events!B$5</f>
        <v>0</v>
      </c>
      <c r="K1181" s="494">
        <f>+'404-ENTREGA_INSUMOS PA'!U70</f>
        <v>0</v>
      </c>
      <c r="L1181" s="494">
        <f>+'404-ENTREGA_INSUMOS PA'!W70</f>
        <v>0</v>
      </c>
      <c r="M1181" s="495">
        <f>+'404-ENTREGA_INSUMOS PA'!O70</f>
        <v>0</v>
      </c>
      <c r="N1181" s="495">
        <f>+'404-ENTREGA_INSUMOS PA'!T70</f>
        <v>0</v>
      </c>
      <c r="Y1181" s="494">
        <f>+'404-ENTREGA_INSUMOS PA'!AP$3</f>
        <v>0</v>
      </c>
    </row>
    <row r="1182" spans="1:25" hidden="1" x14ac:dyDescent="0.35">
      <c r="A1182" s="493">
        <f>+seed_deliveries!A50</f>
        <v>0</v>
      </c>
      <c r="B1182" s="493">
        <f>+seed_deliveries!B50</f>
        <v>0</v>
      </c>
      <c r="C1182" s="496" t="str">
        <f>+seed_deliveries!C50</f>
        <v/>
      </c>
      <c r="E1182" s="494">
        <f>+'404-ENTREGA_INSUMOS PA'!J71</f>
        <v>0</v>
      </c>
      <c r="F1182" s="495">
        <f>+'404-ENTREGA_INSUMOS PA'!L71</f>
        <v>0</v>
      </c>
      <c r="I1182" s="494" t="e">
        <f>+delivery_events!C$5</f>
        <v>#N/A</v>
      </c>
      <c r="J1182" s="632">
        <f>+delivery_events!B$5</f>
        <v>0</v>
      </c>
      <c r="K1182" s="494">
        <f>+'404-ENTREGA_INSUMOS PA'!U71</f>
        <v>0</v>
      </c>
      <c r="L1182" s="494">
        <f>+'404-ENTREGA_INSUMOS PA'!W71</f>
        <v>0</v>
      </c>
      <c r="M1182" s="495">
        <f>+'404-ENTREGA_INSUMOS PA'!O71</f>
        <v>0</v>
      </c>
      <c r="N1182" s="495">
        <f>+'404-ENTREGA_INSUMOS PA'!T71</f>
        <v>0</v>
      </c>
      <c r="Y1182" s="494">
        <f>+'404-ENTREGA_INSUMOS PA'!AP$3</f>
        <v>0</v>
      </c>
    </row>
    <row r="1183" spans="1:25" hidden="1" x14ac:dyDescent="0.35">
      <c r="A1183" s="493">
        <f>+seed_deliveries!A51</f>
        <v>0</v>
      </c>
      <c r="B1183" s="493">
        <f>+seed_deliveries!B51</f>
        <v>0</v>
      </c>
      <c r="C1183" s="496" t="str">
        <f>+seed_deliveries!C51</f>
        <v/>
      </c>
      <c r="E1183" s="494">
        <f>+'404-ENTREGA_INSUMOS PA'!J72</f>
        <v>0</v>
      </c>
      <c r="F1183" s="495">
        <f>+'404-ENTREGA_INSUMOS PA'!L72</f>
        <v>0</v>
      </c>
      <c r="I1183" s="494" t="e">
        <f>+delivery_events!C$5</f>
        <v>#N/A</v>
      </c>
      <c r="J1183" s="632">
        <f>+delivery_events!B$5</f>
        <v>0</v>
      </c>
      <c r="K1183" s="494">
        <f>+'404-ENTREGA_INSUMOS PA'!U72</f>
        <v>0</v>
      </c>
      <c r="L1183" s="494">
        <f>+'404-ENTREGA_INSUMOS PA'!W72</f>
        <v>0</v>
      </c>
      <c r="M1183" s="495">
        <f>+'404-ENTREGA_INSUMOS PA'!O72</f>
        <v>0</v>
      </c>
      <c r="N1183" s="495">
        <f>+'404-ENTREGA_INSUMOS PA'!T72</f>
        <v>0</v>
      </c>
      <c r="Y1183" s="494">
        <f>+'404-ENTREGA_INSUMOS PA'!AP$3</f>
        <v>0</v>
      </c>
    </row>
    <row r="1184" spans="1:25" hidden="1" x14ac:dyDescent="0.35">
      <c r="A1184" s="493">
        <f>+seed_deliveries!A52</f>
        <v>0</v>
      </c>
      <c r="B1184" s="493">
        <f>+seed_deliveries!B52</f>
        <v>0</v>
      </c>
      <c r="C1184" s="496" t="str">
        <f>+seed_deliveries!C52</f>
        <v/>
      </c>
      <c r="E1184" s="494">
        <f>+'404-ENTREGA_INSUMOS PA'!J73</f>
        <v>0</v>
      </c>
      <c r="F1184" s="495">
        <f>+'404-ENTREGA_INSUMOS PA'!L73</f>
        <v>0</v>
      </c>
      <c r="I1184" s="494" t="e">
        <f>+delivery_events!C$5</f>
        <v>#N/A</v>
      </c>
      <c r="J1184" s="632">
        <f>+delivery_events!B$5</f>
        <v>0</v>
      </c>
      <c r="K1184" s="494">
        <f>+'404-ENTREGA_INSUMOS PA'!U73</f>
        <v>0</v>
      </c>
      <c r="L1184" s="494">
        <f>+'404-ENTREGA_INSUMOS PA'!W73</f>
        <v>0</v>
      </c>
      <c r="M1184" s="495">
        <f>+'404-ENTREGA_INSUMOS PA'!O73</f>
        <v>0</v>
      </c>
      <c r="N1184" s="495">
        <f>+'404-ENTREGA_INSUMOS PA'!T73</f>
        <v>0</v>
      </c>
      <c r="Y1184" s="494">
        <f>+'404-ENTREGA_INSUMOS PA'!AP$3</f>
        <v>0</v>
      </c>
    </row>
    <row r="1185" spans="1:25" hidden="1" x14ac:dyDescent="0.35">
      <c r="A1185" s="493">
        <f>+seed_deliveries!A53</f>
        <v>0</v>
      </c>
      <c r="B1185" s="493">
        <f>+seed_deliveries!B53</f>
        <v>0</v>
      </c>
      <c r="C1185" s="496" t="str">
        <f>+seed_deliveries!C53</f>
        <v/>
      </c>
      <c r="E1185" s="494">
        <f>+'404-ENTREGA_INSUMOS PA'!J74</f>
        <v>0</v>
      </c>
      <c r="F1185" s="495">
        <f>+'404-ENTREGA_INSUMOS PA'!L74</f>
        <v>0</v>
      </c>
      <c r="I1185" s="494" t="e">
        <f>+delivery_events!C$5</f>
        <v>#N/A</v>
      </c>
      <c r="J1185" s="632">
        <f>+delivery_events!B$5</f>
        <v>0</v>
      </c>
      <c r="K1185" s="494">
        <f>+'404-ENTREGA_INSUMOS PA'!U74</f>
        <v>0</v>
      </c>
      <c r="L1185" s="494">
        <f>+'404-ENTREGA_INSUMOS PA'!W74</f>
        <v>0</v>
      </c>
      <c r="M1185" s="495">
        <f>+'404-ENTREGA_INSUMOS PA'!O74</f>
        <v>0</v>
      </c>
      <c r="N1185" s="495">
        <f>+'404-ENTREGA_INSUMOS PA'!T74</f>
        <v>0</v>
      </c>
      <c r="Y1185" s="494">
        <f>+'404-ENTREGA_INSUMOS PA'!AP$3</f>
        <v>0</v>
      </c>
    </row>
    <row r="1186" spans="1:25" hidden="1" x14ac:dyDescent="0.35">
      <c r="A1186" s="493">
        <f>+seed_deliveries!A54</f>
        <v>0</v>
      </c>
      <c r="B1186" s="493">
        <f>+seed_deliveries!B54</f>
        <v>0</v>
      </c>
      <c r="C1186" s="496" t="str">
        <f>+seed_deliveries!C54</f>
        <v/>
      </c>
      <c r="E1186" s="494">
        <f>+'404-ENTREGA_INSUMOS PA'!J75</f>
        <v>0</v>
      </c>
      <c r="F1186" s="495">
        <f>+'404-ENTREGA_INSUMOS PA'!L75</f>
        <v>0</v>
      </c>
      <c r="I1186" s="494" t="e">
        <f>+delivery_events!C$5</f>
        <v>#N/A</v>
      </c>
      <c r="J1186" s="632">
        <f>+delivery_events!B$5</f>
        <v>0</v>
      </c>
      <c r="K1186" s="494">
        <f>+'404-ENTREGA_INSUMOS PA'!U75</f>
        <v>0</v>
      </c>
      <c r="L1186" s="494">
        <f>+'404-ENTREGA_INSUMOS PA'!W75</f>
        <v>0</v>
      </c>
      <c r="M1186" s="495">
        <f>+'404-ENTREGA_INSUMOS PA'!O75</f>
        <v>0</v>
      </c>
      <c r="N1186" s="495">
        <f>+'404-ENTREGA_INSUMOS PA'!T75</f>
        <v>0</v>
      </c>
      <c r="Y1186" s="494">
        <f>+'404-ENTREGA_INSUMOS PA'!AP$3</f>
        <v>0</v>
      </c>
    </row>
    <row r="1187" spans="1:25" hidden="1" x14ac:dyDescent="0.35">
      <c r="A1187" s="493">
        <f>+seed_deliveries!A55</f>
        <v>0</v>
      </c>
      <c r="B1187" s="493">
        <f>+seed_deliveries!B55</f>
        <v>0</v>
      </c>
      <c r="C1187" s="496" t="str">
        <f>+seed_deliveries!C55</f>
        <v/>
      </c>
      <c r="E1187" s="494">
        <f>+'404-ENTREGA_INSUMOS PA'!J76</f>
        <v>0</v>
      </c>
      <c r="F1187" s="495">
        <f>+'404-ENTREGA_INSUMOS PA'!L76</f>
        <v>0</v>
      </c>
      <c r="I1187" s="494" t="e">
        <f>+delivery_events!C$5</f>
        <v>#N/A</v>
      </c>
      <c r="J1187" s="632">
        <f>+delivery_events!B$5</f>
        <v>0</v>
      </c>
      <c r="K1187" s="494">
        <f>+'404-ENTREGA_INSUMOS PA'!U76</f>
        <v>0</v>
      </c>
      <c r="L1187" s="494">
        <f>+'404-ENTREGA_INSUMOS PA'!W76</f>
        <v>0</v>
      </c>
      <c r="M1187" s="495">
        <f>+'404-ENTREGA_INSUMOS PA'!O76</f>
        <v>0</v>
      </c>
      <c r="N1187" s="495">
        <f>+'404-ENTREGA_INSUMOS PA'!T76</f>
        <v>0</v>
      </c>
      <c r="Y1187" s="494">
        <f>+'404-ENTREGA_INSUMOS PA'!AP$3</f>
        <v>0</v>
      </c>
    </row>
    <row r="1188" spans="1:25" hidden="1" x14ac:dyDescent="0.35">
      <c r="A1188" s="493">
        <f>+seed_deliveries!A56</f>
        <v>0</v>
      </c>
      <c r="B1188" s="493">
        <f>+seed_deliveries!B56</f>
        <v>0</v>
      </c>
      <c r="C1188" s="496" t="str">
        <f>+seed_deliveries!C56</f>
        <v/>
      </c>
      <c r="E1188" s="494">
        <f>+'404-ENTREGA_INSUMOS PA'!J77</f>
        <v>0</v>
      </c>
      <c r="F1188" s="495">
        <f>+'404-ENTREGA_INSUMOS PA'!L77</f>
        <v>0</v>
      </c>
      <c r="I1188" s="494" t="e">
        <f>+delivery_events!C$5</f>
        <v>#N/A</v>
      </c>
      <c r="J1188" s="632">
        <f>+delivery_events!B$5</f>
        <v>0</v>
      </c>
      <c r="K1188" s="494">
        <f>+'404-ENTREGA_INSUMOS PA'!U77</f>
        <v>0</v>
      </c>
      <c r="L1188" s="494">
        <f>+'404-ENTREGA_INSUMOS PA'!W77</f>
        <v>0</v>
      </c>
      <c r="M1188" s="495">
        <f>+'404-ENTREGA_INSUMOS PA'!O77</f>
        <v>0</v>
      </c>
      <c r="N1188" s="495">
        <f>+'404-ENTREGA_INSUMOS PA'!T77</f>
        <v>0</v>
      </c>
      <c r="Y1188" s="494">
        <f>+'404-ENTREGA_INSUMOS PA'!AP$3</f>
        <v>0</v>
      </c>
    </row>
    <row r="1189" spans="1:25" hidden="1" x14ac:dyDescent="0.35">
      <c r="A1189" s="493">
        <f>+seed_deliveries!A57</f>
        <v>0</v>
      </c>
      <c r="B1189" s="493">
        <f>+seed_deliveries!B57</f>
        <v>0</v>
      </c>
      <c r="C1189" s="496" t="str">
        <f>+seed_deliveries!C57</f>
        <v/>
      </c>
      <c r="E1189" s="494">
        <f>+'404-ENTREGA_INSUMOS PA'!J78</f>
        <v>0</v>
      </c>
      <c r="F1189" s="495">
        <f>+'404-ENTREGA_INSUMOS PA'!L78</f>
        <v>0</v>
      </c>
      <c r="I1189" s="494" t="e">
        <f>+delivery_events!C$5</f>
        <v>#N/A</v>
      </c>
      <c r="J1189" s="632">
        <f>+delivery_events!B$5</f>
        <v>0</v>
      </c>
      <c r="K1189" s="494">
        <f>+'404-ENTREGA_INSUMOS PA'!U78</f>
        <v>0</v>
      </c>
      <c r="L1189" s="494">
        <f>+'404-ENTREGA_INSUMOS PA'!W78</f>
        <v>0</v>
      </c>
      <c r="M1189" s="495">
        <f>+'404-ENTREGA_INSUMOS PA'!O78</f>
        <v>0</v>
      </c>
      <c r="N1189" s="495">
        <f>+'404-ENTREGA_INSUMOS PA'!T78</f>
        <v>0</v>
      </c>
      <c r="Y1189" s="494">
        <f>+'404-ENTREGA_INSUMOS PA'!AP$3</f>
        <v>0</v>
      </c>
    </row>
    <row r="1190" spans="1:25" hidden="1" x14ac:dyDescent="0.35">
      <c r="A1190" s="493">
        <f>+seed_deliveries!A58</f>
        <v>0</v>
      </c>
      <c r="B1190" s="493">
        <f>+seed_deliveries!B58</f>
        <v>0</v>
      </c>
      <c r="C1190" s="496" t="str">
        <f>+seed_deliveries!C58</f>
        <v/>
      </c>
      <c r="E1190" s="494">
        <f>+'404-ENTREGA_INSUMOS PA'!J79</f>
        <v>0</v>
      </c>
      <c r="F1190" s="495">
        <f>+'404-ENTREGA_INSUMOS PA'!L79</f>
        <v>0</v>
      </c>
      <c r="I1190" s="494" t="e">
        <f>+delivery_events!C$5</f>
        <v>#N/A</v>
      </c>
      <c r="J1190" s="632">
        <f>+delivery_events!B$5</f>
        <v>0</v>
      </c>
      <c r="K1190" s="494">
        <f>+'404-ENTREGA_INSUMOS PA'!U79</f>
        <v>0</v>
      </c>
      <c r="L1190" s="494">
        <f>+'404-ENTREGA_INSUMOS PA'!W79</f>
        <v>0</v>
      </c>
      <c r="M1190" s="495">
        <f>+'404-ENTREGA_INSUMOS PA'!O79</f>
        <v>0</v>
      </c>
      <c r="N1190" s="495">
        <f>+'404-ENTREGA_INSUMOS PA'!T79</f>
        <v>0</v>
      </c>
      <c r="Y1190" s="494">
        <f>+'404-ENTREGA_INSUMOS PA'!AP$3</f>
        <v>0</v>
      </c>
    </row>
    <row r="1191" spans="1:25" hidden="1" x14ac:dyDescent="0.35">
      <c r="A1191" s="493">
        <f>+seed_deliveries!A59</f>
        <v>0</v>
      </c>
      <c r="B1191" s="493">
        <f>+seed_deliveries!B59</f>
        <v>0</v>
      </c>
      <c r="C1191" s="496" t="str">
        <f>+seed_deliveries!C59</f>
        <v/>
      </c>
      <c r="E1191" s="494">
        <f>+'404-ENTREGA_INSUMOS PA'!J80</f>
        <v>0</v>
      </c>
      <c r="F1191" s="495">
        <f>+'404-ENTREGA_INSUMOS PA'!L80</f>
        <v>0</v>
      </c>
      <c r="I1191" s="494" t="e">
        <f>+delivery_events!C$5</f>
        <v>#N/A</v>
      </c>
      <c r="J1191" s="632">
        <f>+delivery_events!B$5</f>
        <v>0</v>
      </c>
      <c r="K1191" s="494">
        <f>+'404-ENTREGA_INSUMOS PA'!U80</f>
        <v>0</v>
      </c>
      <c r="L1191" s="494">
        <f>+'404-ENTREGA_INSUMOS PA'!W80</f>
        <v>0</v>
      </c>
      <c r="M1191" s="495">
        <f>+'404-ENTREGA_INSUMOS PA'!O80</f>
        <v>0</v>
      </c>
      <c r="N1191" s="495">
        <f>+'404-ENTREGA_INSUMOS PA'!T80</f>
        <v>0</v>
      </c>
      <c r="Y1191" s="494">
        <f>+'404-ENTREGA_INSUMOS PA'!AP$3</f>
        <v>0</v>
      </c>
    </row>
    <row r="1192" spans="1:25" hidden="1" x14ac:dyDescent="0.35">
      <c r="A1192" s="493">
        <f>+seed_deliveries!A60</f>
        <v>0</v>
      </c>
      <c r="B1192" s="493">
        <f>+seed_deliveries!B60</f>
        <v>0</v>
      </c>
      <c r="C1192" s="496" t="str">
        <f>+seed_deliveries!C60</f>
        <v/>
      </c>
      <c r="E1192" s="494">
        <f>+'404-ENTREGA_INSUMOS PA'!J81</f>
        <v>0</v>
      </c>
      <c r="F1192" s="495">
        <f>+'404-ENTREGA_INSUMOS PA'!L81</f>
        <v>0</v>
      </c>
      <c r="I1192" s="494" t="e">
        <f>+delivery_events!C$5</f>
        <v>#N/A</v>
      </c>
      <c r="J1192" s="632">
        <f>+delivery_events!B$5</f>
        <v>0</v>
      </c>
      <c r="K1192" s="494">
        <f>+'404-ENTREGA_INSUMOS PA'!U81</f>
        <v>0</v>
      </c>
      <c r="L1192" s="494">
        <f>+'404-ENTREGA_INSUMOS PA'!W81</f>
        <v>0</v>
      </c>
      <c r="M1192" s="495">
        <f>+'404-ENTREGA_INSUMOS PA'!O81</f>
        <v>0</v>
      </c>
      <c r="N1192" s="495">
        <f>+'404-ENTREGA_INSUMOS PA'!T81</f>
        <v>0</v>
      </c>
      <c r="Y1192" s="494">
        <f>+'404-ENTREGA_INSUMOS PA'!AP$3</f>
        <v>0</v>
      </c>
    </row>
    <row r="1193" spans="1:25" hidden="1" x14ac:dyDescent="0.35">
      <c r="A1193" s="493">
        <f>+seed_deliveries!A61</f>
        <v>0</v>
      </c>
      <c r="B1193" s="493">
        <f>+seed_deliveries!B61</f>
        <v>0</v>
      </c>
      <c r="C1193" s="496" t="str">
        <f>+seed_deliveries!C61</f>
        <v/>
      </c>
      <c r="E1193" s="494">
        <f>+'404-ENTREGA_INSUMOS PA'!J82</f>
        <v>0</v>
      </c>
      <c r="F1193" s="495">
        <f>+'404-ENTREGA_INSUMOS PA'!L82</f>
        <v>0</v>
      </c>
      <c r="I1193" s="494" t="e">
        <f>+delivery_events!C$5</f>
        <v>#N/A</v>
      </c>
      <c r="J1193" s="632">
        <f>+delivery_events!B$5</f>
        <v>0</v>
      </c>
      <c r="K1193" s="494">
        <f>+'404-ENTREGA_INSUMOS PA'!U82</f>
        <v>0</v>
      </c>
      <c r="L1193" s="494">
        <f>+'404-ENTREGA_INSUMOS PA'!W82</f>
        <v>0</v>
      </c>
      <c r="M1193" s="495">
        <f>+'404-ENTREGA_INSUMOS PA'!O82</f>
        <v>0</v>
      </c>
      <c r="N1193" s="495">
        <f>+'404-ENTREGA_INSUMOS PA'!T82</f>
        <v>0</v>
      </c>
      <c r="Y1193" s="494">
        <f>+'404-ENTREGA_INSUMOS PA'!AP$3</f>
        <v>0</v>
      </c>
    </row>
    <row r="1194" spans="1:25" hidden="1" x14ac:dyDescent="0.35">
      <c r="A1194" s="493">
        <f>+seed_deliveries!A62</f>
        <v>0</v>
      </c>
      <c r="B1194" s="493">
        <f>+seed_deliveries!B62</f>
        <v>0</v>
      </c>
      <c r="C1194" s="496" t="str">
        <f>+seed_deliveries!C62</f>
        <v/>
      </c>
      <c r="E1194" s="494">
        <f>+'404-ENTREGA_INSUMOS PA'!J83</f>
        <v>0</v>
      </c>
      <c r="F1194" s="495">
        <f>+'404-ENTREGA_INSUMOS PA'!L83</f>
        <v>0</v>
      </c>
      <c r="I1194" s="494" t="e">
        <f>+delivery_events!C$5</f>
        <v>#N/A</v>
      </c>
      <c r="J1194" s="632">
        <f>+delivery_events!B$5</f>
        <v>0</v>
      </c>
      <c r="K1194" s="494">
        <f>+'404-ENTREGA_INSUMOS PA'!U83</f>
        <v>0</v>
      </c>
      <c r="L1194" s="494">
        <f>+'404-ENTREGA_INSUMOS PA'!W83</f>
        <v>0</v>
      </c>
      <c r="M1194" s="495">
        <f>+'404-ENTREGA_INSUMOS PA'!O83</f>
        <v>0</v>
      </c>
      <c r="N1194" s="495">
        <f>+'404-ENTREGA_INSUMOS PA'!T83</f>
        <v>0</v>
      </c>
      <c r="Y1194" s="494">
        <f>+'404-ENTREGA_INSUMOS PA'!AP$3</f>
        <v>0</v>
      </c>
    </row>
    <row r="1195" spans="1:25" hidden="1" x14ac:dyDescent="0.35">
      <c r="A1195" s="493">
        <f>+seed_deliveries!A63</f>
        <v>0</v>
      </c>
      <c r="B1195" s="493">
        <f>+seed_deliveries!B63</f>
        <v>0</v>
      </c>
      <c r="C1195" s="496" t="str">
        <f>+seed_deliveries!C63</f>
        <v/>
      </c>
      <c r="E1195" s="494">
        <f>+'404-ENTREGA_INSUMOS PA'!J84</f>
        <v>0</v>
      </c>
      <c r="F1195" s="495">
        <f>+'404-ENTREGA_INSUMOS PA'!L84</f>
        <v>0</v>
      </c>
      <c r="I1195" s="494" t="e">
        <f>+delivery_events!C$5</f>
        <v>#N/A</v>
      </c>
      <c r="J1195" s="632">
        <f>+delivery_events!B$5</f>
        <v>0</v>
      </c>
      <c r="K1195" s="494">
        <f>+'404-ENTREGA_INSUMOS PA'!U84</f>
        <v>0</v>
      </c>
      <c r="L1195" s="494">
        <f>+'404-ENTREGA_INSUMOS PA'!W84</f>
        <v>0</v>
      </c>
      <c r="M1195" s="495">
        <f>+'404-ENTREGA_INSUMOS PA'!O84</f>
        <v>0</v>
      </c>
      <c r="N1195" s="495">
        <f>+'404-ENTREGA_INSUMOS PA'!T84</f>
        <v>0</v>
      </c>
      <c r="Y1195" s="494">
        <f>+'404-ENTREGA_INSUMOS PA'!AP$3</f>
        <v>0</v>
      </c>
    </row>
    <row r="1196" spans="1:25" hidden="1" x14ac:dyDescent="0.35">
      <c r="A1196" s="493">
        <f>+seed_deliveries!A64</f>
        <v>0</v>
      </c>
      <c r="B1196" s="493">
        <f>+seed_deliveries!B64</f>
        <v>0</v>
      </c>
      <c r="C1196" s="496" t="str">
        <f>+seed_deliveries!C64</f>
        <v/>
      </c>
      <c r="E1196" s="494">
        <f>+'404-ENTREGA_INSUMOS PA'!J85</f>
        <v>0</v>
      </c>
      <c r="F1196" s="495">
        <f>+'404-ENTREGA_INSUMOS PA'!L85</f>
        <v>0</v>
      </c>
      <c r="I1196" s="494" t="e">
        <f>+delivery_events!C$5</f>
        <v>#N/A</v>
      </c>
      <c r="J1196" s="632">
        <f>+delivery_events!B$5</f>
        <v>0</v>
      </c>
      <c r="K1196" s="494">
        <f>+'404-ENTREGA_INSUMOS PA'!U85</f>
        <v>0</v>
      </c>
      <c r="L1196" s="494">
        <f>+'404-ENTREGA_INSUMOS PA'!W85</f>
        <v>0</v>
      </c>
      <c r="M1196" s="495">
        <f>+'404-ENTREGA_INSUMOS PA'!O85</f>
        <v>0</v>
      </c>
      <c r="N1196" s="495">
        <f>+'404-ENTREGA_INSUMOS PA'!T85</f>
        <v>0</v>
      </c>
      <c r="Y1196" s="494">
        <f>+'404-ENTREGA_INSUMOS PA'!AP$3</f>
        <v>0</v>
      </c>
    </row>
    <row r="1197" spans="1:25" hidden="1" x14ac:dyDescent="0.35">
      <c r="A1197" s="493">
        <f>+seed_deliveries!A65</f>
        <v>0</v>
      </c>
      <c r="B1197" s="493">
        <f>+seed_deliveries!B65</f>
        <v>0</v>
      </c>
      <c r="C1197" s="496" t="str">
        <f>+seed_deliveries!C65</f>
        <v/>
      </c>
      <c r="E1197" s="494">
        <f>+'404-ENTREGA_INSUMOS PA'!J86</f>
        <v>0</v>
      </c>
      <c r="F1197" s="495">
        <f>+'404-ENTREGA_INSUMOS PA'!L86</f>
        <v>0</v>
      </c>
      <c r="I1197" s="494" t="e">
        <f>+delivery_events!C$5</f>
        <v>#N/A</v>
      </c>
      <c r="J1197" s="632">
        <f>+delivery_events!B$5</f>
        <v>0</v>
      </c>
      <c r="K1197" s="494">
        <f>+'404-ENTREGA_INSUMOS PA'!U86</f>
        <v>0</v>
      </c>
      <c r="L1197" s="494">
        <f>+'404-ENTREGA_INSUMOS PA'!W86</f>
        <v>0</v>
      </c>
      <c r="M1197" s="495">
        <f>+'404-ENTREGA_INSUMOS PA'!O86</f>
        <v>0</v>
      </c>
      <c r="N1197" s="495">
        <f>+'404-ENTREGA_INSUMOS PA'!T86</f>
        <v>0</v>
      </c>
      <c r="Y1197" s="494">
        <f>+'404-ENTREGA_INSUMOS PA'!AP$3</f>
        <v>0</v>
      </c>
    </row>
    <row r="1198" spans="1:25" hidden="1" x14ac:dyDescent="0.35">
      <c r="A1198" s="493">
        <f>+seed_deliveries!A66</f>
        <v>0</v>
      </c>
      <c r="B1198" s="493">
        <f>+seed_deliveries!B66</f>
        <v>0</v>
      </c>
      <c r="C1198" s="496" t="str">
        <f>+seed_deliveries!C66</f>
        <v/>
      </c>
      <c r="E1198" s="494">
        <f>+'404-ENTREGA_INSUMOS PA'!J87</f>
        <v>0</v>
      </c>
      <c r="F1198" s="495">
        <f>+'404-ENTREGA_INSUMOS PA'!L87</f>
        <v>0</v>
      </c>
      <c r="I1198" s="494" t="e">
        <f>+delivery_events!C$5</f>
        <v>#N/A</v>
      </c>
      <c r="J1198" s="632">
        <f>+delivery_events!B$5</f>
        <v>0</v>
      </c>
      <c r="K1198" s="494">
        <f>+'404-ENTREGA_INSUMOS PA'!U87</f>
        <v>0</v>
      </c>
      <c r="L1198" s="494">
        <f>+'404-ENTREGA_INSUMOS PA'!W87</f>
        <v>0</v>
      </c>
      <c r="M1198" s="495">
        <f>+'404-ENTREGA_INSUMOS PA'!O87</f>
        <v>0</v>
      </c>
      <c r="N1198" s="495">
        <f>+'404-ENTREGA_INSUMOS PA'!T87</f>
        <v>0</v>
      </c>
      <c r="Y1198" s="494">
        <f>+'404-ENTREGA_INSUMOS PA'!AP$3</f>
        <v>0</v>
      </c>
    </row>
    <row r="1199" spans="1:25" hidden="1" x14ac:dyDescent="0.35">
      <c r="A1199" s="493">
        <f>+seed_deliveries!A67</f>
        <v>0</v>
      </c>
      <c r="B1199" s="493">
        <f>+seed_deliveries!B67</f>
        <v>0</v>
      </c>
      <c r="C1199" s="496" t="str">
        <f>+seed_deliveries!C67</f>
        <v/>
      </c>
      <c r="E1199" s="494">
        <f>+'404-ENTREGA_INSUMOS PA'!J88</f>
        <v>0</v>
      </c>
      <c r="F1199" s="495">
        <f>+'404-ENTREGA_INSUMOS PA'!L88</f>
        <v>0</v>
      </c>
      <c r="I1199" s="494" t="e">
        <f>+delivery_events!C$5</f>
        <v>#N/A</v>
      </c>
      <c r="J1199" s="632">
        <f>+delivery_events!B$5</f>
        <v>0</v>
      </c>
      <c r="K1199" s="494">
        <f>+'404-ENTREGA_INSUMOS PA'!U88</f>
        <v>0</v>
      </c>
      <c r="L1199" s="494">
        <f>+'404-ENTREGA_INSUMOS PA'!W88</f>
        <v>0</v>
      </c>
      <c r="M1199" s="495">
        <f>+'404-ENTREGA_INSUMOS PA'!O88</f>
        <v>0</v>
      </c>
      <c r="N1199" s="495">
        <f>+'404-ENTREGA_INSUMOS PA'!T88</f>
        <v>0</v>
      </c>
      <c r="Y1199" s="494">
        <f>+'404-ENTREGA_INSUMOS PA'!AP$3</f>
        <v>0</v>
      </c>
    </row>
    <row r="1200" spans="1:25" hidden="1" x14ac:dyDescent="0.35">
      <c r="A1200" s="493">
        <f>+seed_deliveries!A68</f>
        <v>0</v>
      </c>
      <c r="B1200" s="493">
        <f>+seed_deliveries!B68</f>
        <v>0</v>
      </c>
      <c r="C1200" s="496" t="str">
        <f>+seed_deliveries!C68</f>
        <v/>
      </c>
      <c r="E1200" s="494">
        <f>+'404-ENTREGA_INSUMOS PA'!J89</f>
        <v>0</v>
      </c>
      <c r="F1200" s="495">
        <f>+'404-ENTREGA_INSUMOS PA'!L89</f>
        <v>0</v>
      </c>
      <c r="I1200" s="494" t="e">
        <f>+delivery_events!C$5</f>
        <v>#N/A</v>
      </c>
      <c r="J1200" s="632">
        <f>+delivery_events!B$5</f>
        <v>0</v>
      </c>
      <c r="K1200" s="494">
        <f>+'404-ENTREGA_INSUMOS PA'!U89</f>
        <v>0</v>
      </c>
      <c r="L1200" s="494">
        <f>+'404-ENTREGA_INSUMOS PA'!W89</f>
        <v>0</v>
      </c>
      <c r="M1200" s="495">
        <f>+'404-ENTREGA_INSUMOS PA'!O89</f>
        <v>0</v>
      </c>
      <c r="N1200" s="495">
        <f>+'404-ENTREGA_INSUMOS PA'!T89</f>
        <v>0</v>
      </c>
      <c r="Y1200" s="494">
        <f>+'404-ENTREGA_INSUMOS PA'!AP$3</f>
        <v>0</v>
      </c>
    </row>
    <row r="1201" spans="1:25" hidden="1" x14ac:dyDescent="0.35">
      <c r="A1201" s="493">
        <f>+seed_deliveries!A69</f>
        <v>0</v>
      </c>
      <c r="B1201" s="493">
        <f>+seed_deliveries!B69</f>
        <v>0</v>
      </c>
      <c r="C1201" s="496" t="str">
        <f>+seed_deliveries!C69</f>
        <v/>
      </c>
      <c r="E1201" s="494">
        <f>+'404-ENTREGA_INSUMOS PA'!J90</f>
        <v>0</v>
      </c>
      <c r="F1201" s="495">
        <f>+'404-ENTREGA_INSUMOS PA'!L90</f>
        <v>0</v>
      </c>
      <c r="I1201" s="494" t="e">
        <f>+delivery_events!C$5</f>
        <v>#N/A</v>
      </c>
      <c r="J1201" s="632">
        <f>+delivery_events!B$5</f>
        <v>0</v>
      </c>
      <c r="K1201" s="494">
        <f>+'404-ENTREGA_INSUMOS PA'!U90</f>
        <v>0</v>
      </c>
      <c r="L1201" s="494">
        <f>+'404-ENTREGA_INSUMOS PA'!W90</f>
        <v>0</v>
      </c>
      <c r="M1201" s="495">
        <f>+'404-ENTREGA_INSUMOS PA'!O90</f>
        <v>0</v>
      </c>
      <c r="N1201" s="495">
        <f>+'404-ENTREGA_INSUMOS PA'!T90</f>
        <v>0</v>
      </c>
      <c r="Y1201" s="494">
        <f>+'404-ENTREGA_INSUMOS PA'!AP$3</f>
        <v>0</v>
      </c>
    </row>
    <row r="1202" spans="1:25" hidden="1" x14ac:dyDescent="0.35">
      <c r="A1202" s="493">
        <f>+seed_deliveries!A70</f>
        <v>0</v>
      </c>
      <c r="B1202" s="493">
        <f>+seed_deliveries!B70</f>
        <v>0</v>
      </c>
      <c r="C1202" s="496" t="str">
        <f>+seed_deliveries!C70</f>
        <v/>
      </c>
      <c r="E1202" s="494">
        <f>+'404-ENTREGA_INSUMOS PA'!J91</f>
        <v>0</v>
      </c>
      <c r="F1202" s="495">
        <f>+'404-ENTREGA_INSUMOS PA'!L91</f>
        <v>0</v>
      </c>
      <c r="I1202" s="494" t="e">
        <f>+delivery_events!C$5</f>
        <v>#N/A</v>
      </c>
      <c r="J1202" s="632">
        <f>+delivery_events!B$5</f>
        <v>0</v>
      </c>
      <c r="K1202" s="494">
        <f>+'404-ENTREGA_INSUMOS PA'!U91</f>
        <v>0</v>
      </c>
      <c r="L1202" s="494">
        <f>+'404-ENTREGA_INSUMOS PA'!W91</f>
        <v>0</v>
      </c>
      <c r="M1202" s="495">
        <f>+'404-ENTREGA_INSUMOS PA'!O91</f>
        <v>0</v>
      </c>
      <c r="N1202" s="495">
        <f>+'404-ENTREGA_INSUMOS PA'!T91</f>
        <v>0</v>
      </c>
      <c r="Y1202" s="494">
        <f>+'404-ENTREGA_INSUMOS PA'!AP$3</f>
        <v>0</v>
      </c>
    </row>
    <row r="1203" spans="1:25" hidden="1" x14ac:dyDescent="0.35">
      <c r="A1203" s="493">
        <f>+seed_deliveries!A71</f>
        <v>0</v>
      </c>
      <c r="B1203" s="493">
        <f>+seed_deliveries!B71</f>
        <v>0</v>
      </c>
      <c r="C1203" s="496" t="str">
        <f>+seed_deliveries!C71</f>
        <v/>
      </c>
      <c r="E1203" s="494">
        <f>+'404-ENTREGA_INSUMOS PA'!J92</f>
        <v>0</v>
      </c>
      <c r="F1203" s="495">
        <f>+'404-ENTREGA_INSUMOS PA'!L92</f>
        <v>0</v>
      </c>
      <c r="I1203" s="494" t="e">
        <f>+delivery_events!C$5</f>
        <v>#N/A</v>
      </c>
      <c r="J1203" s="632">
        <f>+delivery_events!B$5</f>
        <v>0</v>
      </c>
      <c r="K1203" s="494">
        <f>+'404-ENTREGA_INSUMOS PA'!U92</f>
        <v>0</v>
      </c>
      <c r="L1203" s="494">
        <f>+'404-ENTREGA_INSUMOS PA'!W92</f>
        <v>0</v>
      </c>
      <c r="M1203" s="495">
        <f>+'404-ENTREGA_INSUMOS PA'!O92</f>
        <v>0</v>
      </c>
      <c r="N1203" s="495">
        <f>+'404-ENTREGA_INSUMOS PA'!T92</f>
        <v>0</v>
      </c>
      <c r="Y1203" s="494">
        <f>+'404-ENTREGA_INSUMOS PA'!AP$3</f>
        <v>0</v>
      </c>
    </row>
    <row r="1204" spans="1:25" hidden="1" x14ac:dyDescent="0.35">
      <c r="A1204" s="493">
        <f>+seed_deliveries!A72</f>
        <v>0</v>
      </c>
      <c r="B1204" s="493">
        <f>+seed_deliveries!B72</f>
        <v>0</v>
      </c>
      <c r="C1204" s="496" t="str">
        <f>+seed_deliveries!C72</f>
        <v/>
      </c>
      <c r="E1204" s="494">
        <f>+'404-ENTREGA_INSUMOS PA'!J93</f>
        <v>0</v>
      </c>
      <c r="F1204" s="495">
        <f>+'404-ENTREGA_INSUMOS PA'!L93</f>
        <v>0</v>
      </c>
      <c r="I1204" s="494" t="e">
        <f>+delivery_events!C$5</f>
        <v>#N/A</v>
      </c>
      <c r="J1204" s="632">
        <f>+delivery_events!B$5</f>
        <v>0</v>
      </c>
      <c r="K1204" s="494">
        <f>+'404-ENTREGA_INSUMOS PA'!U93</f>
        <v>0</v>
      </c>
      <c r="L1204" s="494">
        <f>+'404-ENTREGA_INSUMOS PA'!W93</f>
        <v>0</v>
      </c>
      <c r="M1204" s="495">
        <f>+'404-ENTREGA_INSUMOS PA'!O93</f>
        <v>0</v>
      </c>
      <c r="N1204" s="495">
        <f>+'404-ENTREGA_INSUMOS PA'!T93</f>
        <v>0</v>
      </c>
      <c r="Y1204" s="494">
        <f>+'404-ENTREGA_INSUMOS PA'!AP$3</f>
        <v>0</v>
      </c>
    </row>
    <row r="1205" spans="1:25" hidden="1" x14ac:dyDescent="0.35">
      <c r="A1205" s="493">
        <f>+seed_deliveries!A73</f>
        <v>0</v>
      </c>
      <c r="B1205" s="493">
        <f>+seed_deliveries!B73</f>
        <v>0</v>
      </c>
      <c r="C1205" s="496" t="str">
        <f>+seed_deliveries!C73</f>
        <v/>
      </c>
      <c r="E1205" s="494">
        <f>+'404-ENTREGA_INSUMOS PA'!J94</f>
        <v>0</v>
      </c>
      <c r="F1205" s="495">
        <f>+'404-ENTREGA_INSUMOS PA'!L94</f>
        <v>0</v>
      </c>
      <c r="I1205" s="494" t="e">
        <f>+delivery_events!C$5</f>
        <v>#N/A</v>
      </c>
      <c r="J1205" s="632">
        <f>+delivery_events!B$5</f>
        <v>0</v>
      </c>
      <c r="K1205" s="494">
        <f>+'404-ENTREGA_INSUMOS PA'!U94</f>
        <v>0</v>
      </c>
      <c r="L1205" s="494">
        <f>+'404-ENTREGA_INSUMOS PA'!W94</f>
        <v>0</v>
      </c>
      <c r="M1205" s="495">
        <f>+'404-ENTREGA_INSUMOS PA'!O94</f>
        <v>0</v>
      </c>
      <c r="N1205" s="495">
        <f>+'404-ENTREGA_INSUMOS PA'!T94</f>
        <v>0</v>
      </c>
      <c r="Y1205" s="494">
        <f>+'404-ENTREGA_INSUMOS PA'!AP$3</f>
        <v>0</v>
      </c>
    </row>
    <row r="1206" spans="1:25" hidden="1" x14ac:dyDescent="0.35">
      <c r="A1206" s="493">
        <f>+seed_deliveries!A74</f>
        <v>0</v>
      </c>
      <c r="B1206" s="493">
        <f>+seed_deliveries!B74</f>
        <v>0</v>
      </c>
      <c r="C1206" s="496" t="str">
        <f>+seed_deliveries!C74</f>
        <v/>
      </c>
      <c r="E1206" s="494">
        <f>+'404-ENTREGA_INSUMOS PA'!J95</f>
        <v>0</v>
      </c>
      <c r="F1206" s="495">
        <f>+'404-ENTREGA_INSUMOS PA'!L95</f>
        <v>0</v>
      </c>
      <c r="I1206" s="494" t="e">
        <f>+delivery_events!C$5</f>
        <v>#N/A</v>
      </c>
      <c r="J1206" s="632">
        <f>+delivery_events!B$5</f>
        <v>0</v>
      </c>
      <c r="K1206" s="494">
        <f>+'404-ENTREGA_INSUMOS PA'!U95</f>
        <v>0</v>
      </c>
      <c r="L1206" s="494">
        <f>+'404-ENTREGA_INSUMOS PA'!W95</f>
        <v>0</v>
      </c>
      <c r="M1206" s="495">
        <f>+'404-ENTREGA_INSUMOS PA'!O95</f>
        <v>0</v>
      </c>
      <c r="N1206" s="495">
        <f>+'404-ENTREGA_INSUMOS PA'!T95</f>
        <v>0</v>
      </c>
      <c r="Y1206" s="494">
        <f>+'404-ENTREGA_INSUMOS PA'!AP$3</f>
        <v>0</v>
      </c>
    </row>
    <row r="1207" spans="1:25" hidden="1" x14ac:dyDescent="0.35">
      <c r="A1207" s="493">
        <f>+seed_deliveries!A75</f>
        <v>0</v>
      </c>
      <c r="B1207" s="493">
        <f>+seed_deliveries!B75</f>
        <v>0</v>
      </c>
      <c r="C1207" s="496" t="str">
        <f>+seed_deliveries!C75</f>
        <v/>
      </c>
      <c r="E1207" s="494">
        <f>+'404-ENTREGA_INSUMOS PA'!J96</f>
        <v>0</v>
      </c>
      <c r="F1207" s="495">
        <f>+'404-ENTREGA_INSUMOS PA'!L96</f>
        <v>0</v>
      </c>
      <c r="I1207" s="494" t="e">
        <f>+delivery_events!C$5</f>
        <v>#N/A</v>
      </c>
      <c r="J1207" s="632">
        <f>+delivery_events!B$5</f>
        <v>0</v>
      </c>
      <c r="K1207" s="494">
        <f>+'404-ENTREGA_INSUMOS PA'!U96</f>
        <v>0</v>
      </c>
      <c r="L1207" s="494">
        <f>+'404-ENTREGA_INSUMOS PA'!W96</f>
        <v>0</v>
      </c>
      <c r="M1207" s="495">
        <f>+'404-ENTREGA_INSUMOS PA'!O96</f>
        <v>0</v>
      </c>
      <c r="N1207" s="495">
        <f>+'404-ENTREGA_INSUMOS PA'!T96</f>
        <v>0</v>
      </c>
      <c r="Y1207" s="494">
        <f>+'404-ENTREGA_INSUMOS PA'!AP$3</f>
        <v>0</v>
      </c>
    </row>
    <row r="1208" spans="1:25" hidden="1" x14ac:dyDescent="0.35">
      <c r="A1208" s="493">
        <f>+seed_deliveries!A76</f>
        <v>0</v>
      </c>
      <c r="B1208" s="493">
        <f>+seed_deliveries!B76</f>
        <v>0</v>
      </c>
      <c r="C1208" s="496" t="str">
        <f>+seed_deliveries!C76</f>
        <v/>
      </c>
      <c r="E1208" s="494">
        <f>+'404-ENTREGA_INSUMOS PA'!J97</f>
        <v>0</v>
      </c>
      <c r="F1208" s="495">
        <f>+'404-ENTREGA_INSUMOS PA'!L97</f>
        <v>0</v>
      </c>
      <c r="I1208" s="494" t="e">
        <f>+delivery_events!C$5</f>
        <v>#N/A</v>
      </c>
      <c r="J1208" s="632">
        <f>+delivery_events!B$5</f>
        <v>0</v>
      </c>
      <c r="K1208" s="494">
        <f>+'404-ENTREGA_INSUMOS PA'!U97</f>
        <v>0</v>
      </c>
      <c r="L1208" s="494">
        <f>+'404-ENTREGA_INSUMOS PA'!W97</f>
        <v>0</v>
      </c>
      <c r="M1208" s="495">
        <f>+'404-ENTREGA_INSUMOS PA'!O97</f>
        <v>0</v>
      </c>
      <c r="N1208" s="495">
        <f>+'404-ENTREGA_INSUMOS PA'!T97</f>
        <v>0</v>
      </c>
      <c r="Y1208" s="494">
        <f>+'404-ENTREGA_INSUMOS PA'!AP$3</f>
        <v>0</v>
      </c>
    </row>
    <row r="1209" spans="1:25" hidden="1" x14ac:dyDescent="0.35">
      <c r="A1209" s="493">
        <f>+seed_deliveries!A77</f>
        <v>0</v>
      </c>
      <c r="B1209" s="493">
        <f>+seed_deliveries!B77</f>
        <v>0</v>
      </c>
      <c r="C1209" s="496" t="str">
        <f>+seed_deliveries!C77</f>
        <v/>
      </c>
      <c r="E1209" s="494">
        <f>+'404-ENTREGA_INSUMOS PA'!J98</f>
        <v>0</v>
      </c>
      <c r="F1209" s="495">
        <f>+'404-ENTREGA_INSUMOS PA'!L98</f>
        <v>0</v>
      </c>
      <c r="I1209" s="494" t="e">
        <f>+delivery_events!C$5</f>
        <v>#N/A</v>
      </c>
      <c r="J1209" s="632">
        <f>+delivery_events!B$5</f>
        <v>0</v>
      </c>
      <c r="K1209" s="494">
        <f>+'404-ENTREGA_INSUMOS PA'!U98</f>
        <v>0</v>
      </c>
      <c r="L1209" s="494">
        <f>+'404-ENTREGA_INSUMOS PA'!W98</f>
        <v>0</v>
      </c>
      <c r="M1209" s="495">
        <f>+'404-ENTREGA_INSUMOS PA'!O98</f>
        <v>0</v>
      </c>
      <c r="N1209" s="495">
        <f>+'404-ENTREGA_INSUMOS PA'!T98</f>
        <v>0</v>
      </c>
      <c r="Y1209" s="494">
        <f>+'404-ENTREGA_INSUMOS PA'!AP$3</f>
        <v>0</v>
      </c>
    </row>
    <row r="1210" spans="1:25" hidden="1" x14ac:dyDescent="0.35">
      <c r="A1210" s="493">
        <f>+seed_deliveries!A78</f>
        <v>0</v>
      </c>
      <c r="B1210" s="493">
        <f>+seed_deliveries!B78</f>
        <v>0</v>
      </c>
      <c r="C1210" s="496" t="str">
        <f>+seed_deliveries!C78</f>
        <v/>
      </c>
      <c r="E1210" s="494">
        <f>+'404-ENTREGA_INSUMOS PA'!J99</f>
        <v>0</v>
      </c>
      <c r="F1210" s="495">
        <f>+'404-ENTREGA_INSUMOS PA'!L99</f>
        <v>0</v>
      </c>
      <c r="I1210" s="494" t="e">
        <f>+delivery_events!C$5</f>
        <v>#N/A</v>
      </c>
      <c r="J1210" s="632">
        <f>+delivery_events!B$5</f>
        <v>0</v>
      </c>
      <c r="K1210" s="494">
        <f>+'404-ENTREGA_INSUMOS PA'!U99</f>
        <v>0</v>
      </c>
      <c r="L1210" s="494">
        <f>+'404-ENTREGA_INSUMOS PA'!W99</f>
        <v>0</v>
      </c>
      <c r="M1210" s="495">
        <f>+'404-ENTREGA_INSUMOS PA'!O99</f>
        <v>0</v>
      </c>
      <c r="N1210" s="495">
        <f>+'404-ENTREGA_INSUMOS PA'!T99</f>
        <v>0</v>
      </c>
      <c r="Y1210" s="494">
        <f>+'404-ENTREGA_INSUMOS PA'!AP$3</f>
        <v>0</v>
      </c>
    </row>
    <row r="1211" spans="1:25" hidden="1" x14ac:dyDescent="0.35">
      <c r="A1211" s="493">
        <f>+seed_deliveries!A79</f>
        <v>0</v>
      </c>
      <c r="B1211" s="493">
        <f>+seed_deliveries!B79</f>
        <v>0</v>
      </c>
      <c r="C1211" s="496" t="str">
        <f>+seed_deliveries!C79</f>
        <v/>
      </c>
      <c r="E1211" s="494">
        <f>+'404-ENTREGA_INSUMOS PA'!J100</f>
        <v>0</v>
      </c>
      <c r="F1211" s="495">
        <f>+'404-ENTREGA_INSUMOS PA'!L100</f>
        <v>0</v>
      </c>
      <c r="I1211" s="494" t="e">
        <f>+delivery_events!C$5</f>
        <v>#N/A</v>
      </c>
      <c r="J1211" s="632">
        <f>+delivery_events!B$5</f>
        <v>0</v>
      </c>
      <c r="K1211" s="494">
        <f>+'404-ENTREGA_INSUMOS PA'!U100</f>
        <v>0</v>
      </c>
      <c r="L1211" s="494">
        <f>+'404-ENTREGA_INSUMOS PA'!W100</f>
        <v>0</v>
      </c>
      <c r="M1211" s="495">
        <f>+'404-ENTREGA_INSUMOS PA'!O100</f>
        <v>0</v>
      </c>
      <c r="N1211" s="495">
        <f>+'404-ENTREGA_INSUMOS PA'!T100</f>
        <v>0</v>
      </c>
      <c r="Y1211" s="494">
        <f>+'404-ENTREGA_INSUMOS PA'!AP$3</f>
        <v>0</v>
      </c>
    </row>
    <row r="1212" spans="1:25" hidden="1" x14ac:dyDescent="0.35">
      <c r="A1212" s="493">
        <f>+seed_deliveries!A80</f>
        <v>0</v>
      </c>
      <c r="B1212" s="493">
        <f>+seed_deliveries!B80</f>
        <v>0</v>
      </c>
      <c r="C1212" s="496" t="str">
        <f>+seed_deliveries!C80</f>
        <v/>
      </c>
      <c r="E1212" s="494">
        <f>+'404-ENTREGA_INSUMOS PA'!J101</f>
        <v>0</v>
      </c>
      <c r="F1212" s="495">
        <f>+'404-ENTREGA_INSUMOS PA'!L101</f>
        <v>0</v>
      </c>
      <c r="I1212" s="494" t="e">
        <f>+delivery_events!C$5</f>
        <v>#N/A</v>
      </c>
      <c r="J1212" s="632">
        <f>+delivery_events!B$5</f>
        <v>0</v>
      </c>
      <c r="K1212" s="494">
        <f>+'404-ENTREGA_INSUMOS PA'!U101</f>
        <v>0</v>
      </c>
      <c r="L1212" s="494">
        <f>+'404-ENTREGA_INSUMOS PA'!W101</f>
        <v>0</v>
      </c>
      <c r="M1212" s="495">
        <f>+'404-ENTREGA_INSUMOS PA'!O101</f>
        <v>0</v>
      </c>
      <c r="N1212" s="495">
        <f>+'404-ENTREGA_INSUMOS PA'!T101</f>
        <v>0</v>
      </c>
      <c r="Y1212" s="494">
        <f>+'404-ENTREGA_INSUMOS PA'!AP$3</f>
        <v>0</v>
      </c>
    </row>
    <row r="1213" spans="1:25" hidden="1" x14ac:dyDescent="0.35">
      <c r="A1213" s="493">
        <f>+seed_deliveries!A81</f>
        <v>0</v>
      </c>
      <c r="B1213" s="493">
        <f>+seed_deliveries!B81</f>
        <v>0</v>
      </c>
      <c r="C1213" s="496" t="str">
        <f>+seed_deliveries!C81</f>
        <v/>
      </c>
      <c r="E1213" s="494">
        <f>+'404-ENTREGA_INSUMOS PA'!J102</f>
        <v>0</v>
      </c>
      <c r="F1213" s="495">
        <f>+'404-ENTREGA_INSUMOS PA'!L102</f>
        <v>0</v>
      </c>
      <c r="I1213" s="494" t="e">
        <f>+delivery_events!C$5</f>
        <v>#N/A</v>
      </c>
      <c r="J1213" s="632">
        <f>+delivery_events!B$5</f>
        <v>0</v>
      </c>
      <c r="K1213" s="494">
        <f>+'404-ENTREGA_INSUMOS PA'!U102</f>
        <v>0</v>
      </c>
      <c r="L1213" s="494">
        <f>+'404-ENTREGA_INSUMOS PA'!W102</f>
        <v>0</v>
      </c>
      <c r="M1213" s="495">
        <f>+'404-ENTREGA_INSUMOS PA'!O102</f>
        <v>0</v>
      </c>
      <c r="N1213" s="495">
        <f>+'404-ENTREGA_INSUMOS PA'!T102</f>
        <v>0</v>
      </c>
      <c r="Y1213" s="494">
        <f>+'404-ENTREGA_INSUMOS PA'!AP$3</f>
        <v>0</v>
      </c>
    </row>
    <row r="1214" spans="1:25" hidden="1" x14ac:dyDescent="0.35">
      <c r="A1214" s="493">
        <f>+seed_deliveries!A82</f>
        <v>0</v>
      </c>
      <c r="B1214" s="493">
        <f>+seed_deliveries!B82</f>
        <v>0</v>
      </c>
      <c r="C1214" s="496" t="str">
        <f>+seed_deliveries!C82</f>
        <v/>
      </c>
      <c r="E1214" s="494">
        <f>+'404-ENTREGA_INSUMOS PA'!J103</f>
        <v>0</v>
      </c>
      <c r="F1214" s="495">
        <f>+'404-ENTREGA_INSUMOS PA'!L103</f>
        <v>0</v>
      </c>
      <c r="I1214" s="494" t="e">
        <f>+delivery_events!C$5</f>
        <v>#N/A</v>
      </c>
      <c r="J1214" s="632">
        <f>+delivery_events!B$5</f>
        <v>0</v>
      </c>
      <c r="K1214" s="494">
        <f>+'404-ENTREGA_INSUMOS PA'!U103</f>
        <v>0</v>
      </c>
      <c r="L1214" s="494">
        <f>+'404-ENTREGA_INSUMOS PA'!W103</f>
        <v>0</v>
      </c>
      <c r="M1214" s="495">
        <f>+'404-ENTREGA_INSUMOS PA'!O103</f>
        <v>0</v>
      </c>
      <c r="N1214" s="495">
        <f>+'404-ENTREGA_INSUMOS PA'!T103</f>
        <v>0</v>
      </c>
      <c r="Y1214" s="494">
        <f>+'404-ENTREGA_INSUMOS PA'!AP$3</f>
        <v>0</v>
      </c>
    </row>
    <row r="1215" spans="1:25" hidden="1" x14ac:dyDescent="0.35">
      <c r="A1215" s="493">
        <f>+seed_deliveries!A83</f>
        <v>0</v>
      </c>
      <c r="B1215" s="493">
        <f>+seed_deliveries!B83</f>
        <v>0</v>
      </c>
      <c r="C1215" s="496" t="str">
        <f>+seed_deliveries!C83</f>
        <v/>
      </c>
      <c r="E1215" s="494">
        <f>+'404-ENTREGA_INSUMOS PA'!J104</f>
        <v>0</v>
      </c>
      <c r="F1215" s="495">
        <f>+'404-ENTREGA_INSUMOS PA'!L104</f>
        <v>0</v>
      </c>
      <c r="I1215" s="494" t="e">
        <f>+delivery_events!C$5</f>
        <v>#N/A</v>
      </c>
      <c r="J1215" s="632">
        <f>+delivery_events!B$5</f>
        <v>0</v>
      </c>
      <c r="K1215" s="494">
        <f>+'404-ENTREGA_INSUMOS PA'!U104</f>
        <v>0</v>
      </c>
      <c r="L1215" s="494">
        <f>+'404-ENTREGA_INSUMOS PA'!W104</f>
        <v>0</v>
      </c>
      <c r="M1215" s="495">
        <f>+'404-ENTREGA_INSUMOS PA'!O104</f>
        <v>0</v>
      </c>
      <c r="N1215" s="495">
        <f>+'404-ENTREGA_INSUMOS PA'!T104</f>
        <v>0</v>
      </c>
      <c r="Y1215" s="494">
        <f>+'404-ENTREGA_INSUMOS PA'!AP$3</f>
        <v>0</v>
      </c>
    </row>
    <row r="1216" spans="1:25" hidden="1" x14ac:dyDescent="0.35">
      <c r="A1216" s="493">
        <f>+seed_deliveries!A84</f>
        <v>0</v>
      </c>
      <c r="B1216" s="493">
        <f>+seed_deliveries!B84</f>
        <v>0</v>
      </c>
      <c r="C1216" s="496" t="str">
        <f>+seed_deliveries!C84</f>
        <v/>
      </c>
      <c r="E1216" s="494">
        <f>+'404-ENTREGA_INSUMOS PA'!J105</f>
        <v>0</v>
      </c>
      <c r="F1216" s="495">
        <f>+'404-ENTREGA_INSUMOS PA'!L105</f>
        <v>0</v>
      </c>
      <c r="I1216" s="494" t="e">
        <f>+delivery_events!C$5</f>
        <v>#N/A</v>
      </c>
      <c r="J1216" s="632">
        <f>+delivery_events!B$5</f>
        <v>0</v>
      </c>
      <c r="K1216" s="494">
        <f>+'404-ENTREGA_INSUMOS PA'!U105</f>
        <v>0</v>
      </c>
      <c r="L1216" s="494">
        <f>+'404-ENTREGA_INSUMOS PA'!W105</f>
        <v>0</v>
      </c>
      <c r="M1216" s="495">
        <f>+'404-ENTREGA_INSUMOS PA'!O105</f>
        <v>0</v>
      </c>
      <c r="N1216" s="495">
        <f>+'404-ENTREGA_INSUMOS PA'!T105</f>
        <v>0</v>
      </c>
      <c r="Y1216" s="494">
        <f>+'404-ENTREGA_INSUMOS PA'!AP$3</f>
        <v>0</v>
      </c>
    </row>
    <row r="1217" spans="1:25" hidden="1" x14ac:dyDescent="0.35">
      <c r="A1217" s="493">
        <f>+seed_deliveries!A85</f>
        <v>0</v>
      </c>
      <c r="B1217" s="493">
        <f>+seed_deliveries!B85</f>
        <v>0</v>
      </c>
      <c r="C1217" s="496" t="str">
        <f>+seed_deliveries!C85</f>
        <v/>
      </c>
      <c r="E1217" s="494">
        <f>+'404-ENTREGA_INSUMOS PA'!J106</f>
        <v>0</v>
      </c>
      <c r="F1217" s="495">
        <f>+'404-ENTREGA_INSUMOS PA'!L106</f>
        <v>0</v>
      </c>
      <c r="I1217" s="494" t="e">
        <f>+delivery_events!C$5</f>
        <v>#N/A</v>
      </c>
      <c r="J1217" s="632">
        <f>+delivery_events!B$5</f>
        <v>0</v>
      </c>
      <c r="K1217" s="494">
        <f>+'404-ENTREGA_INSUMOS PA'!U106</f>
        <v>0</v>
      </c>
      <c r="L1217" s="494">
        <f>+'404-ENTREGA_INSUMOS PA'!W106</f>
        <v>0</v>
      </c>
      <c r="M1217" s="495">
        <f>+'404-ENTREGA_INSUMOS PA'!O106</f>
        <v>0</v>
      </c>
      <c r="N1217" s="495">
        <f>+'404-ENTREGA_INSUMOS PA'!T106</f>
        <v>0</v>
      </c>
      <c r="Y1217" s="494">
        <f>+'404-ENTREGA_INSUMOS PA'!AP$3</f>
        <v>0</v>
      </c>
    </row>
    <row r="1218" spans="1:25" hidden="1" x14ac:dyDescent="0.35">
      <c r="A1218" s="493">
        <f>+seed_deliveries!A86</f>
        <v>0</v>
      </c>
      <c r="B1218" s="493">
        <f>+seed_deliveries!B86</f>
        <v>0</v>
      </c>
      <c r="C1218" s="496" t="str">
        <f>+seed_deliveries!C86</f>
        <v/>
      </c>
      <c r="E1218" s="494">
        <f>+'404-ENTREGA_INSUMOS PA'!J107</f>
        <v>0</v>
      </c>
      <c r="F1218" s="495">
        <f>+'404-ENTREGA_INSUMOS PA'!L107</f>
        <v>0</v>
      </c>
      <c r="I1218" s="494" t="e">
        <f>+delivery_events!C$5</f>
        <v>#N/A</v>
      </c>
      <c r="J1218" s="632">
        <f>+delivery_events!B$5</f>
        <v>0</v>
      </c>
      <c r="K1218" s="494">
        <f>+'404-ENTREGA_INSUMOS PA'!U107</f>
        <v>0</v>
      </c>
      <c r="L1218" s="494">
        <f>+'404-ENTREGA_INSUMOS PA'!W107</f>
        <v>0</v>
      </c>
      <c r="M1218" s="495">
        <f>+'404-ENTREGA_INSUMOS PA'!O107</f>
        <v>0</v>
      </c>
      <c r="N1218" s="495">
        <f>+'404-ENTREGA_INSUMOS PA'!T107</f>
        <v>0</v>
      </c>
      <c r="Y1218" s="494">
        <f>+'404-ENTREGA_INSUMOS PA'!AP$3</f>
        <v>0</v>
      </c>
    </row>
    <row r="1219" spans="1:25" hidden="1" x14ac:dyDescent="0.35">
      <c r="A1219" s="493">
        <f>+seed_deliveries!A87</f>
        <v>0</v>
      </c>
      <c r="B1219" s="493">
        <f>+seed_deliveries!B87</f>
        <v>0</v>
      </c>
      <c r="C1219" s="496" t="str">
        <f>+seed_deliveries!C87</f>
        <v/>
      </c>
      <c r="E1219" s="494">
        <f>+'404-ENTREGA_INSUMOS PA'!J108</f>
        <v>0</v>
      </c>
      <c r="F1219" s="495">
        <f>+'404-ENTREGA_INSUMOS PA'!L108</f>
        <v>0</v>
      </c>
      <c r="I1219" s="494" t="e">
        <f>+delivery_events!C$5</f>
        <v>#N/A</v>
      </c>
      <c r="J1219" s="632">
        <f>+delivery_events!B$5</f>
        <v>0</v>
      </c>
      <c r="K1219" s="494">
        <f>+'404-ENTREGA_INSUMOS PA'!U108</f>
        <v>0</v>
      </c>
      <c r="L1219" s="494">
        <f>+'404-ENTREGA_INSUMOS PA'!W108</f>
        <v>0</v>
      </c>
      <c r="M1219" s="495">
        <f>+'404-ENTREGA_INSUMOS PA'!O108</f>
        <v>0</v>
      </c>
      <c r="N1219" s="495">
        <f>+'404-ENTREGA_INSUMOS PA'!T108</f>
        <v>0</v>
      </c>
      <c r="Y1219" s="494">
        <f>+'404-ENTREGA_INSUMOS PA'!AP$3</f>
        <v>0</v>
      </c>
    </row>
    <row r="1220" spans="1:25" hidden="1" x14ac:dyDescent="0.35">
      <c r="A1220" s="493">
        <f>+seed_deliveries!A88</f>
        <v>0</v>
      </c>
      <c r="B1220" s="493">
        <f>+seed_deliveries!B88</f>
        <v>0</v>
      </c>
      <c r="C1220" s="496" t="str">
        <f>+seed_deliveries!C88</f>
        <v/>
      </c>
      <c r="E1220" s="494">
        <f>+'404-ENTREGA_INSUMOS PA'!J109</f>
        <v>0</v>
      </c>
      <c r="F1220" s="495">
        <f>+'404-ENTREGA_INSUMOS PA'!L109</f>
        <v>0</v>
      </c>
      <c r="I1220" s="494" t="e">
        <f>+delivery_events!C$5</f>
        <v>#N/A</v>
      </c>
      <c r="J1220" s="632">
        <f>+delivery_events!B$5</f>
        <v>0</v>
      </c>
      <c r="K1220" s="494">
        <f>+'404-ENTREGA_INSUMOS PA'!U109</f>
        <v>0</v>
      </c>
      <c r="L1220" s="494">
        <f>+'404-ENTREGA_INSUMOS PA'!W109</f>
        <v>0</v>
      </c>
      <c r="M1220" s="495">
        <f>+'404-ENTREGA_INSUMOS PA'!O109</f>
        <v>0</v>
      </c>
      <c r="N1220" s="495">
        <f>+'404-ENTREGA_INSUMOS PA'!T109</f>
        <v>0</v>
      </c>
      <c r="Y1220" s="494">
        <f>+'404-ENTREGA_INSUMOS PA'!AP$3</f>
        <v>0</v>
      </c>
    </row>
    <row r="1221" spans="1:25" hidden="1" x14ac:dyDescent="0.35">
      <c r="A1221" s="493">
        <f>+seed_deliveries!A89</f>
        <v>0</v>
      </c>
      <c r="B1221" s="493">
        <f>+seed_deliveries!B89</f>
        <v>0</v>
      </c>
      <c r="C1221" s="496" t="str">
        <f>+seed_deliveries!C89</f>
        <v/>
      </c>
      <c r="E1221" s="494">
        <f>+'404-ENTREGA_INSUMOS PA'!J110</f>
        <v>0</v>
      </c>
      <c r="F1221" s="495">
        <f>+'404-ENTREGA_INSUMOS PA'!L110</f>
        <v>0</v>
      </c>
      <c r="I1221" s="494" t="e">
        <f>+delivery_events!C$5</f>
        <v>#N/A</v>
      </c>
      <c r="J1221" s="632">
        <f>+delivery_events!B$5</f>
        <v>0</v>
      </c>
      <c r="K1221" s="494">
        <f>+'404-ENTREGA_INSUMOS PA'!U110</f>
        <v>0</v>
      </c>
      <c r="L1221" s="494">
        <f>+'404-ENTREGA_INSUMOS PA'!W110</f>
        <v>0</v>
      </c>
      <c r="M1221" s="495">
        <f>+'404-ENTREGA_INSUMOS PA'!O110</f>
        <v>0</v>
      </c>
      <c r="N1221" s="495">
        <f>+'404-ENTREGA_INSUMOS PA'!T110</f>
        <v>0</v>
      </c>
      <c r="Y1221" s="494">
        <f>+'404-ENTREGA_INSUMOS PA'!AP$3</f>
        <v>0</v>
      </c>
    </row>
    <row r="1222" spans="1:25" hidden="1" x14ac:dyDescent="0.35">
      <c r="A1222" s="493">
        <f>+seed_deliveries!A90</f>
        <v>0</v>
      </c>
      <c r="B1222" s="493">
        <f>+seed_deliveries!B90</f>
        <v>0</v>
      </c>
      <c r="C1222" s="496" t="str">
        <f>+seed_deliveries!C90</f>
        <v/>
      </c>
      <c r="E1222" s="494">
        <f>+'404-ENTREGA_INSUMOS PA'!J111</f>
        <v>0</v>
      </c>
      <c r="F1222" s="495">
        <f>+'404-ENTREGA_INSUMOS PA'!L111</f>
        <v>0</v>
      </c>
      <c r="I1222" s="494" t="e">
        <f>+delivery_events!C$5</f>
        <v>#N/A</v>
      </c>
      <c r="J1222" s="632">
        <f>+delivery_events!B$5</f>
        <v>0</v>
      </c>
      <c r="K1222" s="494">
        <f>+'404-ENTREGA_INSUMOS PA'!U111</f>
        <v>0</v>
      </c>
      <c r="L1222" s="494">
        <f>+'404-ENTREGA_INSUMOS PA'!W111</f>
        <v>0</v>
      </c>
      <c r="M1222" s="495">
        <f>+'404-ENTREGA_INSUMOS PA'!O111</f>
        <v>0</v>
      </c>
      <c r="N1222" s="495">
        <f>+'404-ENTREGA_INSUMOS PA'!T111</f>
        <v>0</v>
      </c>
      <c r="Y1222" s="494">
        <f>+'404-ENTREGA_INSUMOS PA'!AP$3</f>
        <v>0</v>
      </c>
    </row>
    <row r="1223" spans="1:25" hidden="1" x14ac:dyDescent="0.35">
      <c r="A1223" s="493">
        <f>+seed_deliveries!A91</f>
        <v>0</v>
      </c>
      <c r="B1223" s="493">
        <f>+seed_deliveries!B91</f>
        <v>0</v>
      </c>
      <c r="C1223" s="496" t="str">
        <f>+seed_deliveries!C91</f>
        <v/>
      </c>
      <c r="E1223" s="494">
        <f>+'404-ENTREGA_INSUMOS PA'!J112</f>
        <v>0</v>
      </c>
      <c r="F1223" s="495">
        <f>+'404-ENTREGA_INSUMOS PA'!L112</f>
        <v>0</v>
      </c>
      <c r="I1223" s="494" t="e">
        <f>+delivery_events!C$5</f>
        <v>#N/A</v>
      </c>
      <c r="J1223" s="632">
        <f>+delivery_events!B$5</f>
        <v>0</v>
      </c>
      <c r="K1223" s="494">
        <f>+'404-ENTREGA_INSUMOS PA'!U112</f>
        <v>0</v>
      </c>
      <c r="L1223" s="494">
        <f>+'404-ENTREGA_INSUMOS PA'!W112</f>
        <v>0</v>
      </c>
      <c r="M1223" s="495">
        <f>+'404-ENTREGA_INSUMOS PA'!O112</f>
        <v>0</v>
      </c>
      <c r="N1223" s="495">
        <f>+'404-ENTREGA_INSUMOS PA'!T112</f>
        <v>0</v>
      </c>
      <c r="Y1223" s="494">
        <f>+'404-ENTREGA_INSUMOS PA'!AP$3</f>
        <v>0</v>
      </c>
    </row>
    <row r="1224" spans="1:25" hidden="1" x14ac:dyDescent="0.35">
      <c r="A1224" s="493">
        <f>+seed_deliveries!A92</f>
        <v>0</v>
      </c>
      <c r="B1224" s="493">
        <f>+seed_deliveries!B92</f>
        <v>0</v>
      </c>
      <c r="C1224" s="496" t="str">
        <f>+seed_deliveries!C92</f>
        <v/>
      </c>
      <c r="E1224" s="494">
        <f>+'404-ENTREGA_INSUMOS PA'!J113</f>
        <v>0</v>
      </c>
      <c r="F1224" s="495">
        <f>+'404-ENTREGA_INSUMOS PA'!L113</f>
        <v>0</v>
      </c>
      <c r="I1224" s="494" t="e">
        <f>+delivery_events!C$5</f>
        <v>#N/A</v>
      </c>
      <c r="J1224" s="632">
        <f>+delivery_events!B$5</f>
        <v>0</v>
      </c>
      <c r="K1224" s="494">
        <f>+'404-ENTREGA_INSUMOS PA'!U113</f>
        <v>0</v>
      </c>
      <c r="L1224" s="494">
        <f>+'404-ENTREGA_INSUMOS PA'!W113</f>
        <v>0</v>
      </c>
      <c r="M1224" s="495">
        <f>+'404-ENTREGA_INSUMOS PA'!O113</f>
        <v>0</v>
      </c>
      <c r="N1224" s="495">
        <f>+'404-ENTREGA_INSUMOS PA'!T113</f>
        <v>0</v>
      </c>
      <c r="Y1224" s="494">
        <f>+'404-ENTREGA_INSUMOS PA'!AP$3</f>
        <v>0</v>
      </c>
    </row>
    <row r="1225" spans="1:25" hidden="1" x14ac:dyDescent="0.35">
      <c r="A1225" s="493">
        <f>+seed_deliveries!A93</f>
        <v>0</v>
      </c>
      <c r="B1225" s="493">
        <f>+seed_deliveries!B93</f>
        <v>0</v>
      </c>
      <c r="C1225" s="496" t="str">
        <f>+seed_deliveries!C93</f>
        <v/>
      </c>
      <c r="E1225" s="494">
        <f>+'404-ENTREGA_INSUMOS PA'!J114</f>
        <v>0</v>
      </c>
      <c r="F1225" s="495">
        <f>+'404-ENTREGA_INSUMOS PA'!L114</f>
        <v>0</v>
      </c>
      <c r="I1225" s="494" t="e">
        <f>+delivery_events!C$5</f>
        <v>#N/A</v>
      </c>
      <c r="J1225" s="632">
        <f>+delivery_events!B$5</f>
        <v>0</v>
      </c>
      <c r="K1225" s="494">
        <f>+'404-ENTREGA_INSUMOS PA'!U114</f>
        <v>0</v>
      </c>
      <c r="L1225" s="494">
        <f>+'404-ENTREGA_INSUMOS PA'!W114</f>
        <v>0</v>
      </c>
      <c r="M1225" s="495">
        <f>+'404-ENTREGA_INSUMOS PA'!O114</f>
        <v>0</v>
      </c>
      <c r="N1225" s="495">
        <f>+'404-ENTREGA_INSUMOS PA'!T114</f>
        <v>0</v>
      </c>
      <c r="Y1225" s="494">
        <f>+'404-ENTREGA_INSUMOS PA'!AP$3</f>
        <v>0</v>
      </c>
    </row>
    <row r="1226" spans="1:25" hidden="1" x14ac:dyDescent="0.35">
      <c r="A1226" s="493">
        <f>+seed_deliveries!A94</f>
        <v>0</v>
      </c>
      <c r="B1226" s="493">
        <f>+seed_deliveries!B94</f>
        <v>0</v>
      </c>
      <c r="C1226" s="496" t="str">
        <f>+seed_deliveries!C94</f>
        <v/>
      </c>
      <c r="E1226" s="494">
        <f>+'404-ENTREGA_INSUMOS PA'!J115</f>
        <v>0</v>
      </c>
      <c r="F1226" s="495">
        <f>+'404-ENTREGA_INSUMOS PA'!L115</f>
        <v>0</v>
      </c>
      <c r="I1226" s="494" t="e">
        <f>+delivery_events!C$5</f>
        <v>#N/A</v>
      </c>
      <c r="J1226" s="632">
        <f>+delivery_events!B$5</f>
        <v>0</v>
      </c>
      <c r="K1226" s="494">
        <f>+'404-ENTREGA_INSUMOS PA'!U115</f>
        <v>0</v>
      </c>
      <c r="L1226" s="494">
        <f>+'404-ENTREGA_INSUMOS PA'!W115</f>
        <v>0</v>
      </c>
      <c r="M1226" s="495">
        <f>+'404-ENTREGA_INSUMOS PA'!O115</f>
        <v>0</v>
      </c>
      <c r="N1226" s="495">
        <f>+'404-ENTREGA_INSUMOS PA'!T115</f>
        <v>0</v>
      </c>
      <c r="Y1226" s="494">
        <f>+'404-ENTREGA_INSUMOS PA'!AP$3</f>
        <v>0</v>
      </c>
    </row>
    <row r="1227" spans="1:25" hidden="1" x14ac:dyDescent="0.35">
      <c r="A1227" s="493">
        <f>+seed_deliveries!A95</f>
        <v>0</v>
      </c>
      <c r="B1227" s="493">
        <f>+seed_deliveries!B95</f>
        <v>0</v>
      </c>
      <c r="C1227" s="496" t="str">
        <f>+seed_deliveries!C95</f>
        <v/>
      </c>
      <c r="E1227" s="494">
        <f>+'404-ENTREGA_INSUMOS PA'!J116</f>
        <v>0</v>
      </c>
      <c r="F1227" s="495">
        <f>+'404-ENTREGA_INSUMOS PA'!L116</f>
        <v>0</v>
      </c>
      <c r="I1227" s="494" t="e">
        <f>+delivery_events!C$5</f>
        <v>#N/A</v>
      </c>
      <c r="J1227" s="632">
        <f>+delivery_events!B$5</f>
        <v>0</v>
      </c>
      <c r="K1227" s="494">
        <f>+'404-ENTREGA_INSUMOS PA'!U116</f>
        <v>0</v>
      </c>
      <c r="L1227" s="494">
        <f>+'404-ENTREGA_INSUMOS PA'!W116</f>
        <v>0</v>
      </c>
      <c r="M1227" s="495">
        <f>+'404-ENTREGA_INSUMOS PA'!O116</f>
        <v>0</v>
      </c>
      <c r="N1227" s="495">
        <f>+'404-ENTREGA_INSUMOS PA'!T116</f>
        <v>0</v>
      </c>
      <c r="Y1227" s="494">
        <f>+'404-ENTREGA_INSUMOS PA'!AP$3</f>
        <v>0</v>
      </c>
    </row>
    <row r="1228" spans="1:25" hidden="1" x14ac:dyDescent="0.35">
      <c r="A1228" s="493">
        <f>+seed_deliveries!A96</f>
        <v>0</v>
      </c>
      <c r="B1228" s="493">
        <f>+seed_deliveries!B96</f>
        <v>0</v>
      </c>
      <c r="C1228" s="496" t="str">
        <f>+seed_deliveries!C96</f>
        <v/>
      </c>
      <c r="E1228" s="494">
        <f>+'404-ENTREGA_INSUMOS PA'!J117</f>
        <v>0</v>
      </c>
      <c r="F1228" s="495">
        <f>+'404-ENTREGA_INSUMOS PA'!L117</f>
        <v>0</v>
      </c>
      <c r="I1228" s="494" t="e">
        <f>+delivery_events!C$5</f>
        <v>#N/A</v>
      </c>
      <c r="J1228" s="632">
        <f>+delivery_events!B$5</f>
        <v>0</v>
      </c>
      <c r="K1228" s="494">
        <f>+'404-ENTREGA_INSUMOS PA'!U117</f>
        <v>0</v>
      </c>
      <c r="L1228" s="494">
        <f>+'404-ENTREGA_INSUMOS PA'!W117</f>
        <v>0</v>
      </c>
      <c r="M1228" s="495">
        <f>+'404-ENTREGA_INSUMOS PA'!O117</f>
        <v>0</v>
      </c>
      <c r="N1228" s="495">
        <f>+'404-ENTREGA_INSUMOS PA'!T117</f>
        <v>0</v>
      </c>
      <c r="Y1228" s="494">
        <f>+'404-ENTREGA_INSUMOS PA'!AP$3</f>
        <v>0</v>
      </c>
    </row>
    <row r="1229" spans="1:25" hidden="1" x14ac:dyDescent="0.35">
      <c r="A1229" s="493">
        <f>+seed_deliveries!A97</f>
        <v>0</v>
      </c>
      <c r="B1229" s="493">
        <f>+seed_deliveries!B97</f>
        <v>0</v>
      </c>
      <c r="C1229" s="496" t="str">
        <f>+seed_deliveries!C97</f>
        <v/>
      </c>
      <c r="E1229" s="494">
        <f>+'404-ENTREGA_INSUMOS PA'!J118</f>
        <v>0</v>
      </c>
      <c r="F1229" s="495">
        <f>+'404-ENTREGA_INSUMOS PA'!L118</f>
        <v>0</v>
      </c>
      <c r="I1229" s="494" t="e">
        <f>+delivery_events!C$5</f>
        <v>#N/A</v>
      </c>
      <c r="J1229" s="632">
        <f>+delivery_events!B$5</f>
        <v>0</v>
      </c>
      <c r="K1229" s="494">
        <f>+'404-ENTREGA_INSUMOS PA'!U118</f>
        <v>0</v>
      </c>
      <c r="L1229" s="494">
        <f>+'404-ENTREGA_INSUMOS PA'!W118</f>
        <v>0</v>
      </c>
      <c r="M1229" s="495">
        <f>+'404-ENTREGA_INSUMOS PA'!O118</f>
        <v>0</v>
      </c>
      <c r="N1229" s="495">
        <f>+'404-ENTREGA_INSUMOS PA'!T118</f>
        <v>0</v>
      </c>
      <c r="Y1229" s="494">
        <f>+'404-ENTREGA_INSUMOS PA'!AP$3</f>
        <v>0</v>
      </c>
    </row>
    <row r="1230" spans="1:25" hidden="1" x14ac:dyDescent="0.35">
      <c r="A1230" s="493">
        <f>+seed_deliveries!A98</f>
        <v>0</v>
      </c>
      <c r="B1230" s="493">
        <f>+seed_deliveries!B98</f>
        <v>0</v>
      </c>
      <c r="C1230" s="496" t="str">
        <f>+seed_deliveries!C98</f>
        <v/>
      </c>
      <c r="E1230" s="494">
        <f>+'404-ENTREGA_INSUMOS PA'!J119</f>
        <v>0</v>
      </c>
      <c r="F1230" s="495">
        <f>+'404-ENTREGA_INSUMOS PA'!L119</f>
        <v>0</v>
      </c>
      <c r="I1230" s="494" t="e">
        <f>+delivery_events!C$5</f>
        <v>#N/A</v>
      </c>
      <c r="J1230" s="632">
        <f>+delivery_events!B$5</f>
        <v>0</v>
      </c>
      <c r="K1230" s="494">
        <f>+'404-ENTREGA_INSUMOS PA'!U119</f>
        <v>0</v>
      </c>
      <c r="L1230" s="494">
        <f>+'404-ENTREGA_INSUMOS PA'!W119</f>
        <v>0</v>
      </c>
      <c r="M1230" s="495">
        <f>+'404-ENTREGA_INSUMOS PA'!O119</f>
        <v>0</v>
      </c>
      <c r="N1230" s="495">
        <f>+'404-ENTREGA_INSUMOS PA'!T119</f>
        <v>0</v>
      </c>
      <c r="Y1230" s="494">
        <f>+'404-ENTREGA_INSUMOS PA'!AP$3</f>
        <v>0</v>
      </c>
    </row>
    <row r="1231" spans="1:25" hidden="1" x14ac:dyDescent="0.35">
      <c r="A1231" s="493">
        <f>+seed_deliveries!A99</f>
        <v>0</v>
      </c>
      <c r="B1231" s="493">
        <f>+seed_deliveries!B99</f>
        <v>0</v>
      </c>
      <c r="C1231" s="496" t="str">
        <f>+seed_deliveries!C99</f>
        <v/>
      </c>
      <c r="E1231" s="494">
        <f>+'404-ENTREGA_INSUMOS PA'!J120</f>
        <v>0</v>
      </c>
      <c r="F1231" s="495">
        <f>+'404-ENTREGA_INSUMOS PA'!L120</f>
        <v>0</v>
      </c>
      <c r="I1231" s="494" t="e">
        <f>+delivery_events!C$5</f>
        <v>#N/A</v>
      </c>
      <c r="J1231" s="632">
        <f>+delivery_events!B$5</f>
        <v>0</v>
      </c>
      <c r="K1231" s="494">
        <f>+'404-ENTREGA_INSUMOS PA'!U120</f>
        <v>0</v>
      </c>
      <c r="L1231" s="494">
        <f>+'404-ENTREGA_INSUMOS PA'!W120</f>
        <v>0</v>
      </c>
      <c r="M1231" s="495">
        <f>+'404-ENTREGA_INSUMOS PA'!O120</f>
        <v>0</v>
      </c>
      <c r="N1231" s="495">
        <f>+'404-ENTREGA_INSUMOS PA'!T120</f>
        <v>0</v>
      </c>
      <c r="Y1231" s="494">
        <f>+'404-ENTREGA_INSUMOS PA'!AP$3</f>
        <v>0</v>
      </c>
    </row>
    <row r="1232" spans="1:25" hidden="1" x14ac:dyDescent="0.35">
      <c r="A1232" s="493">
        <f>+seed_deliveries!A100</f>
        <v>0</v>
      </c>
      <c r="B1232" s="493">
        <f>+seed_deliveries!B100</f>
        <v>0</v>
      </c>
      <c r="C1232" s="496" t="str">
        <f>+seed_deliveries!C100</f>
        <v/>
      </c>
      <c r="E1232" s="494">
        <f>+'404-ENTREGA_INSUMOS PA'!J121</f>
        <v>0</v>
      </c>
      <c r="F1232" s="495">
        <f>+'404-ENTREGA_INSUMOS PA'!L121</f>
        <v>0</v>
      </c>
      <c r="I1232" s="494" t="e">
        <f>+delivery_events!C$5</f>
        <v>#N/A</v>
      </c>
      <c r="J1232" s="632">
        <f>+delivery_events!B$5</f>
        <v>0</v>
      </c>
      <c r="K1232" s="494">
        <f>+'404-ENTREGA_INSUMOS PA'!U121</f>
        <v>0</v>
      </c>
      <c r="L1232" s="494">
        <f>+'404-ENTREGA_INSUMOS PA'!W121</f>
        <v>0</v>
      </c>
      <c r="M1232" s="495">
        <f>+'404-ENTREGA_INSUMOS PA'!O121</f>
        <v>0</v>
      </c>
      <c r="N1232" s="495">
        <f>+'404-ENTREGA_INSUMOS PA'!T121</f>
        <v>0</v>
      </c>
      <c r="Y1232" s="494">
        <f>+'404-ENTREGA_INSUMOS PA'!AP$3</f>
        <v>0</v>
      </c>
    </row>
    <row r="1233" spans="1:25" hidden="1" x14ac:dyDescent="0.35">
      <c r="A1233" s="493">
        <f>+seed_deliveries!A101</f>
        <v>0</v>
      </c>
      <c r="B1233" s="493">
        <f>+seed_deliveries!B101</f>
        <v>0</v>
      </c>
      <c r="C1233" s="496" t="str">
        <f>+seed_deliveries!C101</f>
        <v/>
      </c>
      <c r="E1233" s="494">
        <f>+'404-ENTREGA_INSUMOS PA'!J122</f>
        <v>0</v>
      </c>
      <c r="F1233" s="495">
        <f>+'404-ENTREGA_INSUMOS PA'!L122</f>
        <v>0</v>
      </c>
      <c r="I1233" s="494" t="e">
        <f>+delivery_events!C$5</f>
        <v>#N/A</v>
      </c>
      <c r="J1233" s="632">
        <f>+delivery_events!B$5</f>
        <v>0</v>
      </c>
      <c r="K1233" s="494">
        <f>+'404-ENTREGA_INSUMOS PA'!U122</f>
        <v>0</v>
      </c>
      <c r="L1233" s="494">
        <f>+'404-ENTREGA_INSUMOS PA'!W122</f>
        <v>0</v>
      </c>
      <c r="M1233" s="495">
        <f>+'404-ENTREGA_INSUMOS PA'!O122</f>
        <v>0</v>
      </c>
      <c r="N1233" s="495">
        <f>+'404-ENTREGA_INSUMOS PA'!T122</f>
        <v>0</v>
      </c>
      <c r="Y1233" s="494">
        <f>+'404-ENTREGA_INSUMOS PA'!AP$3</f>
        <v>0</v>
      </c>
    </row>
    <row r="1234" spans="1:25" hidden="1" x14ac:dyDescent="0.35">
      <c r="A1234" s="493">
        <f>+seed_deliveries!A102</f>
        <v>0</v>
      </c>
      <c r="B1234" s="493">
        <f>+seed_deliveries!B102</f>
        <v>0</v>
      </c>
      <c r="C1234" s="496" t="str">
        <f>+seed_deliveries!C102</f>
        <v/>
      </c>
      <c r="E1234" s="494">
        <f>+'404-ENTREGA_INSUMOS PA'!J123</f>
        <v>0</v>
      </c>
      <c r="F1234" s="495">
        <f>+'404-ENTREGA_INSUMOS PA'!L123</f>
        <v>0</v>
      </c>
      <c r="I1234" s="494" t="e">
        <f>+delivery_events!C$5</f>
        <v>#N/A</v>
      </c>
      <c r="J1234" s="632">
        <f>+delivery_events!B$5</f>
        <v>0</v>
      </c>
      <c r="K1234" s="494">
        <f>+'404-ENTREGA_INSUMOS PA'!U123</f>
        <v>0</v>
      </c>
      <c r="L1234" s="494">
        <f>+'404-ENTREGA_INSUMOS PA'!W123</f>
        <v>0</v>
      </c>
      <c r="M1234" s="495">
        <f>+'404-ENTREGA_INSUMOS PA'!O123</f>
        <v>0</v>
      </c>
      <c r="N1234" s="495">
        <f>+'404-ENTREGA_INSUMOS PA'!T123</f>
        <v>0</v>
      </c>
      <c r="Y1234" s="494">
        <f>+'404-ENTREGA_INSUMOS PA'!AP$3</f>
        <v>0</v>
      </c>
    </row>
    <row r="1235" spans="1:25" hidden="1" x14ac:dyDescent="0.35">
      <c r="A1235" s="493">
        <f>+seed_deliveries!A103</f>
        <v>0</v>
      </c>
      <c r="B1235" s="493">
        <f>+seed_deliveries!B103</f>
        <v>0</v>
      </c>
      <c r="C1235" s="496" t="str">
        <f>+seed_deliveries!C103</f>
        <v/>
      </c>
      <c r="E1235" s="494">
        <f>+'404-ENTREGA_INSUMOS PA'!J124</f>
        <v>0</v>
      </c>
      <c r="F1235" s="495">
        <f>+'404-ENTREGA_INSUMOS PA'!L124</f>
        <v>0</v>
      </c>
      <c r="I1235" s="494" t="e">
        <f>+delivery_events!C$5</f>
        <v>#N/A</v>
      </c>
      <c r="J1235" s="632">
        <f>+delivery_events!B$5</f>
        <v>0</v>
      </c>
      <c r="K1235" s="494">
        <f>+'404-ENTREGA_INSUMOS PA'!U124</f>
        <v>0</v>
      </c>
      <c r="L1235" s="494">
        <f>+'404-ENTREGA_INSUMOS PA'!W124</f>
        <v>0</v>
      </c>
      <c r="M1235" s="495">
        <f>+'404-ENTREGA_INSUMOS PA'!O124</f>
        <v>0</v>
      </c>
      <c r="N1235" s="495">
        <f>+'404-ENTREGA_INSUMOS PA'!T124</f>
        <v>0</v>
      </c>
      <c r="Y1235" s="494">
        <f>+'404-ENTREGA_INSUMOS PA'!AP$3</f>
        <v>0</v>
      </c>
    </row>
    <row r="1236" spans="1:25" hidden="1" x14ac:dyDescent="0.35">
      <c r="A1236" s="493">
        <f>+seed_deliveries!A104</f>
        <v>0</v>
      </c>
      <c r="B1236" s="493">
        <f>+seed_deliveries!B104</f>
        <v>0</v>
      </c>
      <c r="C1236" s="496" t="str">
        <f>+seed_deliveries!C104</f>
        <v/>
      </c>
      <c r="E1236" s="494">
        <f>+'404-ENTREGA_INSUMOS PA'!J125</f>
        <v>0</v>
      </c>
      <c r="F1236" s="495">
        <f>+'404-ENTREGA_INSUMOS PA'!L125</f>
        <v>0</v>
      </c>
      <c r="I1236" s="494" t="e">
        <f>+delivery_events!C$5</f>
        <v>#N/A</v>
      </c>
      <c r="J1236" s="632">
        <f>+delivery_events!B$5</f>
        <v>0</v>
      </c>
      <c r="K1236" s="494">
        <f>+'404-ENTREGA_INSUMOS PA'!U125</f>
        <v>0</v>
      </c>
      <c r="L1236" s="494">
        <f>+'404-ENTREGA_INSUMOS PA'!W125</f>
        <v>0</v>
      </c>
      <c r="M1236" s="495">
        <f>+'404-ENTREGA_INSUMOS PA'!O125</f>
        <v>0</v>
      </c>
      <c r="N1236" s="495">
        <f>+'404-ENTREGA_INSUMOS PA'!T125</f>
        <v>0</v>
      </c>
      <c r="Y1236" s="494">
        <f>+'404-ENTREGA_INSUMOS PA'!AP$3</f>
        <v>0</v>
      </c>
    </row>
    <row r="1237" spans="1:25" hidden="1" x14ac:dyDescent="0.35">
      <c r="A1237" s="493">
        <f>+seed_deliveries!A105</f>
        <v>0</v>
      </c>
      <c r="B1237" s="493">
        <f>+seed_deliveries!B105</f>
        <v>0</v>
      </c>
      <c r="C1237" s="496" t="str">
        <f>+seed_deliveries!C105</f>
        <v/>
      </c>
      <c r="E1237" s="494">
        <f>+'404-ENTREGA_INSUMOS PA'!J126</f>
        <v>0</v>
      </c>
      <c r="F1237" s="495">
        <f>+'404-ENTREGA_INSUMOS PA'!L126</f>
        <v>0</v>
      </c>
      <c r="I1237" s="494" t="e">
        <f>+delivery_events!C$5</f>
        <v>#N/A</v>
      </c>
      <c r="J1237" s="632">
        <f>+delivery_events!B$5</f>
        <v>0</v>
      </c>
      <c r="K1237" s="494">
        <f>+'404-ENTREGA_INSUMOS PA'!U126</f>
        <v>0</v>
      </c>
      <c r="L1237" s="494">
        <f>+'404-ENTREGA_INSUMOS PA'!W126</f>
        <v>0</v>
      </c>
      <c r="M1237" s="495">
        <f>+'404-ENTREGA_INSUMOS PA'!O126</f>
        <v>0</v>
      </c>
      <c r="N1237" s="495">
        <f>+'404-ENTREGA_INSUMOS PA'!T126</f>
        <v>0</v>
      </c>
      <c r="Y1237" s="494">
        <f>+'404-ENTREGA_INSUMOS PA'!AP$3</f>
        <v>0</v>
      </c>
    </row>
    <row r="1238" spans="1:25" hidden="1" x14ac:dyDescent="0.35">
      <c r="A1238" s="493">
        <f>+seed_deliveries!A106</f>
        <v>0</v>
      </c>
      <c r="B1238" s="493">
        <f>+seed_deliveries!B106</f>
        <v>0</v>
      </c>
      <c r="C1238" s="496" t="str">
        <f>+seed_deliveries!C106</f>
        <v/>
      </c>
      <c r="E1238" s="494">
        <f>+'404-ENTREGA_INSUMOS PA'!J127</f>
        <v>0</v>
      </c>
      <c r="F1238" s="495">
        <f>+'404-ENTREGA_INSUMOS PA'!L127</f>
        <v>0</v>
      </c>
      <c r="I1238" s="494" t="e">
        <f>+delivery_events!C$5</f>
        <v>#N/A</v>
      </c>
      <c r="J1238" s="632">
        <f>+delivery_events!B$5</f>
        <v>0</v>
      </c>
      <c r="K1238" s="494">
        <f>+'404-ENTREGA_INSUMOS PA'!U127</f>
        <v>0</v>
      </c>
      <c r="L1238" s="494">
        <f>+'404-ENTREGA_INSUMOS PA'!W127</f>
        <v>0</v>
      </c>
      <c r="M1238" s="495">
        <f>+'404-ENTREGA_INSUMOS PA'!O127</f>
        <v>0</v>
      </c>
      <c r="N1238" s="495">
        <f>+'404-ENTREGA_INSUMOS PA'!T127</f>
        <v>0</v>
      </c>
      <c r="Y1238" s="494">
        <f>+'404-ENTREGA_INSUMOS PA'!AP$3</f>
        <v>0</v>
      </c>
    </row>
    <row r="1239" spans="1:25" hidden="1" x14ac:dyDescent="0.35">
      <c r="A1239" s="493">
        <f>+seed_deliveries!A107</f>
        <v>0</v>
      </c>
      <c r="B1239" s="493">
        <f>+seed_deliveries!B107</f>
        <v>0</v>
      </c>
      <c r="C1239" s="496" t="str">
        <f>+seed_deliveries!C107</f>
        <v/>
      </c>
      <c r="E1239" s="494">
        <f>+'404-ENTREGA_INSUMOS PA'!J128</f>
        <v>0</v>
      </c>
      <c r="F1239" s="495">
        <f>+'404-ENTREGA_INSUMOS PA'!L128</f>
        <v>0</v>
      </c>
      <c r="I1239" s="494" t="e">
        <f>+delivery_events!C$5</f>
        <v>#N/A</v>
      </c>
      <c r="J1239" s="632">
        <f>+delivery_events!B$5</f>
        <v>0</v>
      </c>
      <c r="K1239" s="494">
        <f>+'404-ENTREGA_INSUMOS PA'!U128</f>
        <v>0</v>
      </c>
      <c r="L1239" s="494">
        <f>+'404-ENTREGA_INSUMOS PA'!W128</f>
        <v>0</v>
      </c>
      <c r="M1239" s="495">
        <f>+'404-ENTREGA_INSUMOS PA'!O128</f>
        <v>0</v>
      </c>
      <c r="N1239" s="495">
        <f>+'404-ENTREGA_INSUMOS PA'!T128</f>
        <v>0</v>
      </c>
      <c r="Y1239" s="494">
        <f>+'404-ENTREGA_INSUMOS PA'!AP$3</f>
        <v>0</v>
      </c>
    </row>
    <row r="1240" spans="1:25" hidden="1" x14ac:dyDescent="0.35">
      <c r="A1240" s="493">
        <f>+seed_deliveries!A108</f>
        <v>0</v>
      </c>
      <c r="B1240" s="493">
        <f>+seed_deliveries!B108</f>
        <v>0</v>
      </c>
      <c r="C1240" s="496" t="str">
        <f>+seed_deliveries!C108</f>
        <v/>
      </c>
      <c r="E1240" s="494">
        <f>+'404-ENTREGA_INSUMOS PA'!J129</f>
        <v>0</v>
      </c>
      <c r="F1240" s="495">
        <f>+'404-ENTREGA_INSUMOS PA'!L129</f>
        <v>0</v>
      </c>
      <c r="I1240" s="494" t="e">
        <f>+delivery_events!C$5</f>
        <v>#N/A</v>
      </c>
      <c r="J1240" s="632">
        <f>+delivery_events!B$5</f>
        <v>0</v>
      </c>
      <c r="K1240" s="494">
        <f>+'404-ENTREGA_INSUMOS PA'!U129</f>
        <v>0</v>
      </c>
      <c r="L1240" s="494">
        <f>+'404-ENTREGA_INSUMOS PA'!W129</f>
        <v>0</v>
      </c>
      <c r="M1240" s="495">
        <f>+'404-ENTREGA_INSUMOS PA'!O129</f>
        <v>0</v>
      </c>
      <c r="N1240" s="495">
        <f>+'404-ENTREGA_INSUMOS PA'!T129</f>
        <v>0</v>
      </c>
      <c r="Y1240" s="494">
        <f>+'404-ENTREGA_INSUMOS PA'!AP$3</f>
        <v>0</v>
      </c>
    </row>
    <row r="1241" spans="1:25" hidden="1" x14ac:dyDescent="0.35">
      <c r="A1241" s="493">
        <f>+seed_deliveries!A109</f>
        <v>0</v>
      </c>
      <c r="B1241" s="493">
        <f>+seed_deliveries!B109</f>
        <v>0</v>
      </c>
      <c r="C1241" s="496" t="str">
        <f>+seed_deliveries!C109</f>
        <v/>
      </c>
      <c r="E1241" s="494">
        <f>+'404-ENTREGA_INSUMOS PA'!J130</f>
        <v>0</v>
      </c>
      <c r="F1241" s="495">
        <f>+'404-ENTREGA_INSUMOS PA'!L130</f>
        <v>0</v>
      </c>
      <c r="I1241" s="494" t="e">
        <f>+delivery_events!C$5</f>
        <v>#N/A</v>
      </c>
      <c r="J1241" s="632">
        <f>+delivery_events!B$5</f>
        <v>0</v>
      </c>
      <c r="K1241" s="494">
        <f>+'404-ENTREGA_INSUMOS PA'!U130</f>
        <v>0</v>
      </c>
      <c r="L1241" s="494">
        <f>+'404-ENTREGA_INSUMOS PA'!W130</f>
        <v>0</v>
      </c>
      <c r="M1241" s="495">
        <f>+'404-ENTREGA_INSUMOS PA'!O130</f>
        <v>0</v>
      </c>
      <c r="N1241" s="495">
        <f>+'404-ENTREGA_INSUMOS PA'!T130</f>
        <v>0</v>
      </c>
      <c r="Y1241" s="494">
        <f>+'404-ENTREGA_INSUMOS PA'!AP$3</f>
        <v>0</v>
      </c>
    </row>
    <row r="1242" spans="1:25" hidden="1" x14ac:dyDescent="0.35">
      <c r="A1242" s="493">
        <f>+seed_deliveries!A110</f>
        <v>0</v>
      </c>
      <c r="B1242" s="493">
        <f>+seed_deliveries!B110</f>
        <v>0</v>
      </c>
      <c r="C1242" s="496" t="str">
        <f>+seed_deliveries!C110</f>
        <v/>
      </c>
      <c r="E1242" s="494">
        <f>+'404-ENTREGA_INSUMOS PA'!J131</f>
        <v>0</v>
      </c>
      <c r="F1242" s="495">
        <f>+'404-ENTREGA_INSUMOS PA'!L131</f>
        <v>0</v>
      </c>
      <c r="I1242" s="494" t="e">
        <f>+delivery_events!C$5</f>
        <v>#N/A</v>
      </c>
      <c r="J1242" s="632">
        <f>+delivery_events!B$5</f>
        <v>0</v>
      </c>
      <c r="K1242" s="494">
        <f>+'404-ENTREGA_INSUMOS PA'!U131</f>
        <v>0</v>
      </c>
      <c r="L1242" s="494">
        <f>+'404-ENTREGA_INSUMOS PA'!W131</f>
        <v>0</v>
      </c>
      <c r="M1242" s="495">
        <f>+'404-ENTREGA_INSUMOS PA'!O131</f>
        <v>0</v>
      </c>
      <c r="N1242" s="495">
        <f>+'404-ENTREGA_INSUMOS PA'!T131</f>
        <v>0</v>
      </c>
      <c r="Y1242" s="494">
        <f>+'404-ENTREGA_INSUMOS PA'!AP$3</f>
        <v>0</v>
      </c>
    </row>
    <row r="1243" spans="1:25" hidden="1" x14ac:dyDescent="0.35">
      <c r="A1243" s="493">
        <f>+seed_deliveries!A111</f>
        <v>0</v>
      </c>
      <c r="B1243" s="493">
        <f>+seed_deliveries!B111</f>
        <v>0</v>
      </c>
      <c r="C1243" s="496" t="str">
        <f>+seed_deliveries!C111</f>
        <v/>
      </c>
      <c r="E1243" s="494">
        <f>+'404-ENTREGA_INSUMOS PA'!J132</f>
        <v>0</v>
      </c>
      <c r="F1243" s="495">
        <f>+'404-ENTREGA_INSUMOS PA'!L132</f>
        <v>0</v>
      </c>
      <c r="I1243" s="494" t="e">
        <f>+delivery_events!C$5</f>
        <v>#N/A</v>
      </c>
      <c r="J1243" s="632">
        <f>+delivery_events!B$5</f>
        <v>0</v>
      </c>
      <c r="K1243" s="494">
        <f>+'404-ENTREGA_INSUMOS PA'!U132</f>
        <v>0</v>
      </c>
      <c r="L1243" s="494">
        <f>+'404-ENTREGA_INSUMOS PA'!W132</f>
        <v>0</v>
      </c>
      <c r="M1243" s="495">
        <f>+'404-ENTREGA_INSUMOS PA'!O132</f>
        <v>0</v>
      </c>
      <c r="N1243" s="495">
        <f>+'404-ENTREGA_INSUMOS PA'!T132</f>
        <v>0</v>
      </c>
      <c r="Y1243" s="494">
        <f>+'404-ENTREGA_INSUMOS PA'!AP$3</f>
        <v>0</v>
      </c>
    </row>
    <row r="1244" spans="1:25" hidden="1" x14ac:dyDescent="0.35">
      <c r="A1244" s="493">
        <f>+seed_deliveries!A112</f>
        <v>0</v>
      </c>
      <c r="B1244" s="493">
        <f>+seed_deliveries!B112</f>
        <v>0</v>
      </c>
      <c r="C1244" s="496" t="str">
        <f>+seed_deliveries!C112</f>
        <v/>
      </c>
      <c r="E1244" s="494">
        <f>+'404-ENTREGA_INSUMOS PA'!J133</f>
        <v>0</v>
      </c>
      <c r="F1244" s="495">
        <f>+'404-ENTREGA_INSUMOS PA'!L133</f>
        <v>0</v>
      </c>
      <c r="I1244" s="494" t="e">
        <f>+delivery_events!C$5</f>
        <v>#N/A</v>
      </c>
      <c r="J1244" s="632">
        <f>+delivery_events!B$5</f>
        <v>0</v>
      </c>
      <c r="K1244" s="494">
        <f>+'404-ENTREGA_INSUMOS PA'!U133</f>
        <v>0</v>
      </c>
      <c r="L1244" s="494">
        <f>+'404-ENTREGA_INSUMOS PA'!W133</f>
        <v>0</v>
      </c>
      <c r="M1244" s="495">
        <f>+'404-ENTREGA_INSUMOS PA'!O133</f>
        <v>0</v>
      </c>
      <c r="N1244" s="495">
        <f>+'404-ENTREGA_INSUMOS PA'!T133</f>
        <v>0</v>
      </c>
      <c r="Y1244" s="494">
        <f>+'404-ENTREGA_INSUMOS PA'!AP$3</f>
        <v>0</v>
      </c>
    </row>
    <row r="1245" spans="1:25" hidden="1" x14ac:dyDescent="0.35">
      <c r="A1245" s="493">
        <f>+seed_deliveries!A113</f>
        <v>0</v>
      </c>
      <c r="B1245" s="493">
        <f>+seed_deliveries!B113</f>
        <v>0</v>
      </c>
      <c r="C1245" s="496" t="str">
        <f>+seed_deliveries!C113</f>
        <v/>
      </c>
      <c r="E1245" s="494">
        <f>+'404-ENTREGA_INSUMOS PA'!J134</f>
        <v>0</v>
      </c>
      <c r="F1245" s="495">
        <f>+'404-ENTREGA_INSUMOS PA'!L134</f>
        <v>0</v>
      </c>
      <c r="I1245" s="494" t="e">
        <f>+delivery_events!C$5</f>
        <v>#N/A</v>
      </c>
      <c r="J1245" s="632">
        <f>+delivery_events!B$5</f>
        <v>0</v>
      </c>
      <c r="K1245" s="494">
        <f>+'404-ENTREGA_INSUMOS PA'!U134</f>
        <v>0</v>
      </c>
      <c r="L1245" s="494">
        <f>+'404-ENTREGA_INSUMOS PA'!W134</f>
        <v>0</v>
      </c>
      <c r="M1245" s="495">
        <f>+'404-ENTREGA_INSUMOS PA'!O134</f>
        <v>0</v>
      </c>
      <c r="N1245" s="495">
        <f>+'404-ENTREGA_INSUMOS PA'!T134</f>
        <v>0</v>
      </c>
      <c r="Y1245" s="494">
        <f>+'404-ENTREGA_INSUMOS PA'!AP$3</f>
        <v>0</v>
      </c>
    </row>
    <row r="1246" spans="1:25" hidden="1" x14ac:dyDescent="0.35">
      <c r="A1246" s="493">
        <f>+seed_deliveries!A114</f>
        <v>0</v>
      </c>
      <c r="B1246" s="493">
        <f>+seed_deliveries!B114</f>
        <v>0</v>
      </c>
      <c r="C1246" s="496" t="str">
        <f>+seed_deliveries!C114</f>
        <v/>
      </c>
      <c r="E1246" s="494">
        <f>+'404-ENTREGA_INSUMOS PA'!J135</f>
        <v>0</v>
      </c>
      <c r="F1246" s="495">
        <f>+'404-ENTREGA_INSUMOS PA'!L135</f>
        <v>0</v>
      </c>
      <c r="I1246" s="494" t="e">
        <f>+delivery_events!C$5</f>
        <v>#N/A</v>
      </c>
      <c r="J1246" s="632">
        <f>+delivery_events!B$5</f>
        <v>0</v>
      </c>
      <c r="K1246" s="494">
        <f>+'404-ENTREGA_INSUMOS PA'!U135</f>
        <v>0</v>
      </c>
      <c r="L1246" s="494">
        <f>+'404-ENTREGA_INSUMOS PA'!W135</f>
        <v>0</v>
      </c>
      <c r="M1246" s="495">
        <f>+'404-ENTREGA_INSUMOS PA'!O135</f>
        <v>0</v>
      </c>
      <c r="N1246" s="495">
        <f>+'404-ENTREGA_INSUMOS PA'!T135</f>
        <v>0</v>
      </c>
      <c r="Y1246" s="494">
        <f>+'404-ENTREGA_INSUMOS PA'!AP$3</f>
        <v>0</v>
      </c>
    </row>
    <row r="1247" spans="1:25" hidden="1" x14ac:dyDescent="0.35">
      <c r="A1247" s="493">
        <f>+seed_deliveries!A115</f>
        <v>0</v>
      </c>
      <c r="B1247" s="493">
        <f>+seed_deliveries!B115</f>
        <v>0</v>
      </c>
      <c r="C1247" s="496" t="str">
        <f>+seed_deliveries!C115</f>
        <v/>
      </c>
      <c r="E1247" s="494">
        <f>+'404-ENTREGA_INSUMOS PA'!J136</f>
        <v>0</v>
      </c>
      <c r="F1247" s="495">
        <f>+'404-ENTREGA_INSUMOS PA'!L136</f>
        <v>0</v>
      </c>
      <c r="I1247" s="494" t="e">
        <f>+delivery_events!C$5</f>
        <v>#N/A</v>
      </c>
      <c r="J1247" s="632">
        <f>+delivery_events!B$5</f>
        <v>0</v>
      </c>
      <c r="K1247" s="494">
        <f>+'404-ENTREGA_INSUMOS PA'!U136</f>
        <v>0</v>
      </c>
      <c r="L1247" s="494">
        <f>+'404-ENTREGA_INSUMOS PA'!W136</f>
        <v>0</v>
      </c>
      <c r="M1247" s="495">
        <f>+'404-ENTREGA_INSUMOS PA'!O136</f>
        <v>0</v>
      </c>
      <c r="N1247" s="495">
        <f>+'404-ENTREGA_INSUMOS PA'!T136</f>
        <v>0</v>
      </c>
      <c r="Y1247" s="494">
        <f>+'404-ENTREGA_INSUMOS PA'!AP$3</f>
        <v>0</v>
      </c>
    </row>
    <row r="1248" spans="1:25" hidden="1" x14ac:dyDescent="0.35">
      <c r="A1248" s="493">
        <f>+seed_deliveries!A116</f>
        <v>0</v>
      </c>
      <c r="B1248" s="493">
        <f>+seed_deliveries!B116</f>
        <v>0</v>
      </c>
      <c r="C1248" s="496" t="str">
        <f>+seed_deliveries!C116</f>
        <v/>
      </c>
      <c r="E1248" s="494">
        <f>+'404-ENTREGA_INSUMOS PA'!J137</f>
        <v>0</v>
      </c>
      <c r="F1248" s="495">
        <f>+'404-ENTREGA_INSUMOS PA'!L137</f>
        <v>0</v>
      </c>
      <c r="I1248" s="494" t="e">
        <f>+delivery_events!C$5</f>
        <v>#N/A</v>
      </c>
      <c r="J1248" s="632">
        <f>+delivery_events!B$5</f>
        <v>0</v>
      </c>
      <c r="K1248" s="494">
        <f>+'404-ENTREGA_INSUMOS PA'!U137</f>
        <v>0</v>
      </c>
      <c r="L1248" s="494">
        <f>+'404-ENTREGA_INSUMOS PA'!W137</f>
        <v>0</v>
      </c>
      <c r="M1248" s="495">
        <f>+'404-ENTREGA_INSUMOS PA'!O137</f>
        <v>0</v>
      </c>
      <c r="N1248" s="495">
        <f>+'404-ENTREGA_INSUMOS PA'!T137</f>
        <v>0</v>
      </c>
      <c r="Y1248" s="494">
        <f>+'404-ENTREGA_INSUMOS PA'!AP$3</f>
        <v>0</v>
      </c>
    </row>
    <row r="1249" spans="1:25" hidden="1" x14ac:dyDescent="0.35">
      <c r="A1249" s="493">
        <f>+seed_deliveries!A117</f>
        <v>0</v>
      </c>
      <c r="B1249" s="493">
        <f>+seed_deliveries!B117</f>
        <v>0</v>
      </c>
      <c r="C1249" s="496" t="str">
        <f>+seed_deliveries!C117</f>
        <v/>
      </c>
      <c r="E1249" s="494">
        <f>+'404-ENTREGA_INSUMOS PA'!J138</f>
        <v>0</v>
      </c>
      <c r="F1249" s="495">
        <f>+'404-ENTREGA_INSUMOS PA'!L138</f>
        <v>0</v>
      </c>
      <c r="I1249" s="494" t="e">
        <f>+delivery_events!C$5</f>
        <v>#N/A</v>
      </c>
      <c r="J1249" s="632">
        <f>+delivery_events!B$5</f>
        <v>0</v>
      </c>
      <c r="K1249" s="494">
        <f>+'404-ENTREGA_INSUMOS PA'!U138</f>
        <v>0</v>
      </c>
      <c r="L1249" s="494">
        <f>+'404-ENTREGA_INSUMOS PA'!W138</f>
        <v>0</v>
      </c>
      <c r="M1249" s="495">
        <f>+'404-ENTREGA_INSUMOS PA'!O138</f>
        <v>0</v>
      </c>
      <c r="N1249" s="495">
        <f>+'404-ENTREGA_INSUMOS PA'!T138</f>
        <v>0</v>
      </c>
      <c r="Y1249" s="494">
        <f>+'404-ENTREGA_INSUMOS PA'!AP$3</f>
        <v>0</v>
      </c>
    </row>
    <row r="1250" spans="1:25" hidden="1" x14ac:dyDescent="0.35">
      <c r="A1250" s="493">
        <f>+seed_deliveries!A118</f>
        <v>0</v>
      </c>
      <c r="B1250" s="493">
        <f>+seed_deliveries!B118</f>
        <v>0</v>
      </c>
      <c r="C1250" s="496" t="str">
        <f>+seed_deliveries!C118</f>
        <v/>
      </c>
      <c r="E1250" s="494">
        <f>+'404-ENTREGA_INSUMOS PA'!J139</f>
        <v>0</v>
      </c>
      <c r="F1250" s="495">
        <f>+'404-ENTREGA_INSUMOS PA'!L139</f>
        <v>0</v>
      </c>
      <c r="I1250" s="494" t="e">
        <f>+delivery_events!C$5</f>
        <v>#N/A</v>
      </c>
      <c r="J1250" s="632">
        <f>+delivery_events!B$5</f>
        <v>0</v>
      </c>
      <c r="K1250" s="494">
        <f>+'404-ENTREGA_INSUMOS PA'!U139</f>
        <v>0</v>
      </c>
      <c r="L1250" s="494">
        <f>+'404-ENTREGA_INSUMOS PA'!W139</f>
        <v>0</v>
      </c>
      <c r="M1250" s="495">
        <f>+'404-ENTREGA_INSUMOS PA'!O139</f>
        <v>0</v>
      </c>
      <c r="N1250" s="495">
        <f>+'404-ENTREGA_INSUMOS PA'!T139</f>
        <v>0</v>
      </c>
      <c r="Y1250" s="494">
        <f>+'404-ENTREGA_INSUMOS PA'!AP$3</f>
        <v>0</v>
      </c>
    </row>
    <row r="1251" spans="1:25" hidden="1" x14ac:dyDescent="0.35">
      <c r="A1251" s="493">
        <f>+seed_deliveries!A119</f>
        <v>0</v>
      </c>
      <c r="B1251" s="493">
        <f>+seed_deliveries!B119</f>
        <v>0</v>
      </c>
      <c r="C1251" s="496" t="str">
        <f>+seed_deliveries!C119</f>
        <v/>
      </c>
      <c r="E1251" s="494">
        <f>+'404-ENTREGA_INSUMOS PA'!J140</f>
        <v>0</v>
      </c>
      <c r="F1251" s="495">
        <f>+'404-ENTREGA_INSUMOS PA'!L140</f>
        <v>0</v>
      </c>
      <c r="I1251" s="494" t="e">
        <f>+delivery_events!C$5</f>
        <v>#N/A</v>
      </c>
      <c r="J1251" s="632">
        <f>+delivery_events!B$5</f>
        <v>0</v>
      </c>
      <c r="K1251" s="494">
        <f>+'404-ENTREGA_INSUMOS PA'!U140</f>
        <v>0</v>
      </c>
      <c r="L1251" s="494">
        <f>+'404-ENTREGA_INSUMOS PA'!W140</f>
        <v>0</v>
      </c>
      <c r="M1251" s="495">
        <f>+'404-ENTREGA_INSUMOS PA'!O140</f>
        <v>0</v>
      </c>
      <c r="N1251" s="495">
        <f>+'404-ENTREGA_INSUMOS PA'!T140</f>
        <v>0</v>
      </c>
      <c r="Y1251" s="494">
        <f>+'404-ENTREGA_INSUMOS PA'!AP$3</f>
        <v>0</v>
      </c>
    </row>
    <row r="1252" spans="1:25" hidden="1" x14ac:dyDescent="0.35">
      <c r="A1252" s="493">
        <f>+seed_deliveries!A120</f>
        <v>0</v>
      </c>
      <c r="B1252" s="493">
        <f>+seed_deliveries!B120</f>
        <v>0</v>
      </c>
      <c r="C1252" s="496" t="str">
        <f>+seed_deliveries!C120</f>
        <v/>
      </c>
      <c r="E1252" s="494">
        <f>+'404-ENTREGA_INSUMOS PA'!J141</f>
        <v>0</v>
      </c>
      <c r="F1252" s="495">
        <f>+'404-ENTREGA_INSUMOS PA'!L141</f>
        <v>0</v>
      </c>
      <c r="I1252" s="494" t="e">
        <f>+delivery_events!C$5</f>
        <v>#N/A</v>
      </c>
      <c r="J1252" s="632">
        <f>+delivery_events!B$5</f>
        <v>0</v>
      </c>
      <c r="K1252" s="494">
        <f>+'404-ENTREGA_INSUMOS PA'!U141</f>
        <v>0</v>
      </c>
      <c r="L1252" s="494">
        <f>+'404-ENTREGA_INSUMOS PA'!W141</f>
        <v>0</v>
      </c>
      <c r="M1252" s="495">
        <f>+'404-ENTREGA_INSUMOS PA'!O141</f>
        <v>0</v>
      </c>
      <c r="N1252" s="495">
        <f>+'404-ENTREGA_INSUMOS PA'!T141</f>
        <v>0</v>
      </c>
      <c r="Y1252" s="494">
        <f>+'404-ENTREGA_INSUMOS PA'!AP$3</f>
        <v>0</v>
      </c>
    </row>
    <row r="1253" spans="1:25" hidden="1" x14ac:dyDescent="0.35">
      <c r="A1253" s="493">
        <f>+seed_deliveries!A121</f>
        <v>0</v>
      </c>
      <c r="B1253" s="493">
        <f>+seed_deliveries!B121</f>
        <v>0</v>
      </c>
      <c r="C1253" s="496" t="str">
        <f>+seed_deliveries!C121</f>
        <v/>
      </c>
      <c r="E1253" s="494">
        <f>+'404-ENTREGA_INSUMOS PA'!J142</f>
        <v>0</v>
      </c>
      <c r="F1253" s="495">
        <f>+'404-ENTREGA_INSUMOS PA'!L142</f>
        <v>0</v>
      </c>
      <c r="I1253" s="494" t="e">
        <f>+delivery_events!C$5</f>
        <v>#N/A</v>
      </c>
      <c r="J1253" s="632">
        <f>+delivery_events!B$5</f>
        <v>0</v>
      </c>
      <c r="K1253" s="494">
        <f>+'404-ENTREGA_INSUMOS PA'!U142</f>
        <v>0</v>
      </c>
      <c r="L1253" s="494">
        <f>+'404-ENTREGA_INSUMOS PA'!W142</f>
        <v>0</v>
      </c>
      <c r="M1253" s="495">
        <f>+'404-ENTREGA_INSUMOS PA'!O142</f>
        <v>0</v>
      </c>
      <c r="N1253" s="495">
        <f>+'404-ENTREGA_INSUMOS PA'!T142</f>
        <v>0</v>
      </c>
      <c r="Y1253" s="494">
        <f>+'404-ENTREGA_INSUMOS PA'!AP$3</f>
        <v>0</v>
      </c>
    </row>
    <row r="1254" spans="1:25" hidden="1" x14ac:dyDescent="0.35">
      <c r="A1254" s="493">
        <f>+seed_deliveries!A122</f>
        <v>0</v>
      </c>
      <c r="B1254" s="493">
        <f>+seed_deliveries!B122</f>
        <v>0</v>
      </c>
      <c r="C1254" s="496" t="str">
        <f>+seed_deliveries!C122</f>
        <v/>
      </c>
      <c r="E1254" s="494">
        <f>+'404-ENTREGA_INSUMOS PA'!J143</f>
        <v>0</v>
      </c>
      <c r="F1254" s="495">
        <f>+'404-ENTREGA_INSUMOS PA'!L143</f>
        <v>0</v>
      </c>
      <c r="I1254" s="494" t="e">
        <f>+delivery_events!C$5</f>
        <v>#N/A</v>
      </c>
      <c r="J1254" s="632">
        <f>+delivery_events!B$5</f>
        <v>0</v>
      </c>
      <c r="K1254" s="494">
        <f>+'404-ENTREGA_INSUMOS PA'!U143</f>
        <v>0</v>
      </c>
      <c r="L1254" s="494">
        <f>+'404-ENTREGA_INSUMOS PA'!W143</f>
        <v>0</v>
      </c>
      <c r="M1254" s="495">
        <f>+'404-ENTREGA_INSUMOS PA'!O143</f>
        <v>0</v>
      </c>
      <c r="N1254" s="495">
        <f>+'404-ENTREGA_INSUMOS PA'!T143</f>
        <v>0</v>
      </c>
      <c r="Y1254" s="494">
        <f>+'404-ENTREGA_INSUMOS PA'!AP$3</f>
        <v>0</v>
      </c>
    </row>
    <row r="1255" spans="1:25" hidden="1" x14ac:dyDescent="0.35">
      <c r="A1255" s="493">
        <f>+seed_deliveries!A123</f>
        <v>0</v>
      </c>
      <c r="B1255" s="493">
        <f>+seed_deliveries!B123</f>
        <v>0</v>
      </c>
      <c r="C1255" s="496" t="str">
        <f>+seed_deliveries!C123</f>
        <v/>
      </c>
      <c r="E1255" s="494">
        <f>+'404-ENTREGA_INSUMOS PA'!J144</f>
        <v>0</v>
      </c>
      <c r="F1255" s="495">
        <f>+'404-ENTREGA_INSUMOS PA'!L144</f>
        <v>0</v>
      </c>
      <c r="I1255" s="494" t="e">
        <f>+delivery_events!C$5</f>
        <v>#N/A</v>
      </c>
      <c r="J1255" s="632">
        <f>+delivery_events!B$5</f>
        <v>0</v>
      </c>
      <c r="K1255" s="494">
        <f>+'404-ENTREGA_INSUMOS PA'!U144</f>
        <v>0</v>
      </c>
      <c r="L1255" s="494">
        <f>+'404-ENTREGA_INSUMOS PA'!W144</f>
        <v>0</v>
      </c>
      <c r="M1255" s="495">
        <f>+'404-ENTREGA_INSUMOS PA'!O144</f>
        <v>0</v>
      </c>
      <c r="N1255" s="495">
        <f>+'404-ENTREGA_INSUMOS PA'!T144</f>
        <v>0</v>
      </c>
      <c r="Y1255" s="494">
        <f>+'404-ENTREGA_INSUMOS PA'!AP$3</f>
        <v>0</v>
      </c>
    </row>
    <row r="1256" spans="1:25" hidden="1" x14ac:dyDescent="0.35">
      <c r="A1256" s="493">
        <f>+seed_deliveries!A124</f>
        <v>0</v>
      </c>
      <c r="B1256" s="493">
        <f>+seed_deliveries!B124</f>
        <v>0</v>
      </c>
      <c r="C1256" s="496" t="str">
        <f>+seed_deliveries!C124</f>
        <v/>
      </c>
      <c r="E1256" s="494">
        <f>+'404-ENTREGA_INSUMOS PA'!J145</f>
        <v>0</v>
      </c>
      <c r="F1256" s="495">
        <f>+'404-ENTREGA_INSUMOS PA'!L145</f>
        <v>0</v>
      </c>
      <c r="I1256" s="494" t="e">
        <f>+delivery_events!C$5</f>
        <v>#N/A</v>
      </c>
      <c r="J1256" s="632">
        <f>+delivery_events!B$5</f>
        <v>0</v>
      </c>
      <c r="K1256" s="494">
        <f>+'404-ENTREGA_INSUMOS PA'!U145</f>
        <v>0</v>
      </c>
      <c r="L1256" s="494">
        <f>+'404-ENTREGA_INSUMOS PA'!W145</f>
        <v>0</v>
      </c>
      <c r="M1256" s="495">
        <f>+'404-ENTREGA_INSUMOS PA'!O145</f>
        <v>0</v>
      </c>
      <c r="N1256" s="495">
        <f>+'404-ENTREGA_INSUMOS PA'!T145</f>
        <v>0</v>
      </c>
      <c r="Y1256" s="494">
        <f>+'404-ENTREGA_INSUMOS PA'!AP$3</f>
        <v>0</v>
      </c>
    </row>
    <row r="1257" spans="1:25" hidden="1" x14ac:dyDescent="0.35">
      <c r="A1257" s="493">
        <f>+seed_deliveries!A125</f>
        <v>0</v>
      </c>
      <c r="B1257" s="493">
        <f>+seed_deliveries!B125</f>
        <v>0</v>
      </c>
      <c r="C1257" s="496" t="str">
        <f>+seed_deliveries!C125</f>
        <v/>
      </c>
      <c r="E1257" s="494">
        <f>+'404-ENTREGA_INSUMOS PA'!J146</f>
        <v>0</v>
      </c>
      <c r="F1257" s="495">
        <f>+'404-ENTREGA_INSUMOS PA'!L146</f>
        <v>0</v>
      </c>
      <c r="I1257" s="494" t="e">
        <f>+delivery_events!C$5</f>
        <v>#N/A</v>
      </c>
      <c r="J1257" s="632">
        <f>+delivery_events!B$5</f>
        <v>0</v>
      </c>
      <c r="K1257" s="494">
        <f>+'404-ENTREGA_INSUMOS PA'!U146</f>
        <v>0</v>
      </c>
      <c r="L1257" s="494">
        <f>+'404-ENTREGA_INSUMOS PA'!W146</f>
        <v>0</v>
      </c>
      <c r="M1257" s="495">
        <f>+'404-ENTREGA_INSUMOS PA'!O146</f>
        <v>0</v>
      </c>
      <c r="N1257" s="495">
        <f>+'404-ENTREGA_INSUMOS PA'!T146</f>
        <v>0</v>
      </c>
      <c r="Y1257" s="494">
        <f>+'404-ENTREGA_INSUMOS PA'!AP$3</f>
        <v>0</v>
      </c>
    </row>
    <row r="1258" spans="1:25" hidden="1" x14ac:dyDescent="0.35">
      <c r="A1258" s="493">
        <f>+seed_deliveries!A126</f>
        <v>0</v>
      </c>
      <c r="B1258" s="493">
        <f>+seed_deliveries!B126</f>
        <v>0</v>
      </c>
      <c r="C1258" s="496" t="str">
        <f>+seed_deliveries!C126</f>
        <v/>
      </c>
      <c r="E1258" s="494">
        <f>+'404-ENTREGA_INSUMOS PA'!J147</f>
        <v>0</v>
      </c>
      <c r="F1258" s="495">
        <f>+'404-ENTREGA_INSUMOS PA'!L147</f>
        <v>0</v>
      </c>
      <c r="I1258" s="494" t="e">
        <f>+delivery_events!C$5</f>
        <v>#N/A</v>
      </c>
      <c r="J1258" s="632">
        <f>+delivery_events!B$5</f>
        <v>0</v>
      </c>
      <c r="K1258" s="494">
        <f>+'404-ENTREGA_INSUMOS PA'!U147</f>
        <v>0</v>
      </c>
      <c r="L1258" s="494">
        <f>+'404-ENTREGA_INSUMOS PA'!W147</f>
        <v>0</v>
      </c>
      <c r="M1258" s="495">
        <f>+'404-ENTREGA_INSUMOS PA'!O147</f>
        <v>0</v>
      </c>
      <c r="N1258" s="495">
        <f>+'404-ENTREGA_INSUMOS PA'!T147</f>
        <v>0</v>
      </c>
      <c r="Y1258" s="494">
        <f>+'404-ENTREGA_INSUMOS PA'!AP$3</f>
        <v>0</v>
      </c>
    </row>
    <row r="1259" spans="1:25" hidden="1" x14ac:dyDescent="0.35">
      <c r="A1259" s="493">
        <f>+seed_deliveries!A127</f>
        <v>0</v>
      </c>
      <c r="B1259" s="493">
        <f>+seed_deliveries!B127</f>
        <v>0</v>
      </c>
      <c r="C1259" s="496" t="str">
        <f>+seed_deliveries!C127</f>
        <v/>
      </c>
      <c r="E1259" s="494">
        <f>+'404-ENTREGA_INSUMOS PA'!J148</f>
        <v>0</v>
      </c>
      <c r="F1259" s="495">
        <f>+'404-ENTREGA_INSUMOS PA'!L148</f>
        <v>0</v>
      </c>
      <c r="I1259" s="494" t="e">
        <f>+delivery_events!C$5</f>
        <v>#N/A</v>
      </c>
      <c r="J1259" s="632">
        <f>+delivery_events!B$5</f>
        <v>0</v>
      </c>
      <c r="K1259" s="494">
        <f>+'404-ENTREGA_INSUMOS PA'!U148</f>
        <v>0</v>
      </c>
      <c r="L1259" s="494">
        <f>+'404-ENTREGA_INSUMOS PA'!W148</f>
        <v>0</v>
      </c>
      <c r="M1259" s="495">
        <f>+'404-ENTREGA_INSUMOS PA'!O148</f>
        <v>0</v>
      </c>
      <c r="N1259" s="495">
        <f>+'404-ENTREGA_INSUMOS PA'!T148</f>
        <v>0</v>
      </c>
      <c r="Y1259" s="494">
        <f>+'404-ENTREGA_INSUMOS PA'!AP$3</f>
        <v>0</v>
      </c>
    </row>
    <row r="1260" spans="1:25" hidden="1" x14ac:dyDescent="0.35">
      <c r="A1260" s="493">
        <f>+seed_deliveries!A128</f>
        <v>0</v>
      </c>
      <c r="B1260" s="493">
        <f>+seed_deliveries!B128</f>
        <v>0</v>
      </c>
      <c r="C1260" s="496" t="str">
        <f>+seed_deliveries!C128</f>
        <v/>
      </c>
      <c r="E1260" s="494">
        <f>+'404-ENTREGA_INSUMOS PA'!J149</f>
        <v>0</v>
      </c>
      <c r="F1260" s="495">
        <f>+'404-ENTREGA_INSUMOS PA'!L149</f>
        <v>0</v>
      </c>
      <c r="I1260" s="494" t="e">
        <f>+delivery_events!C$5</f>
        <v>#N/A</v>
      </c>
      <c r="J1260" s="632">
        <f>+delivery_events!B$5</f>
        <v>0</v>
      </c>
      <c r="K1260" s="494">
        <f>+'404-ENTREGA_INSUMOS PA'!U149</f>
        <v>0</v>
      </c>
      <c r="L1260" s="494">
        <f>+'404-ENTREGA_INSUMOS PA'!W149</f>
        <v>0</v>
      </c>
      <c r="M1260" s="495">
        <f>+'404-ENTREGA_INSUMOS PA'!O149</f>
        <v>0</v>
      </c>
      <c r="N1260" s="495">
        <f>+'404-ENTREGA_INSUMOS PA'!T149</f>
        <v>0</v>
      </c>
      <c r="Y1260" s="494">
        <f>+'404-ENTREGA_INSUMOS PA'!AP$3</f>
        <v>0</v>
      </c>
    </row>
    <row r="1261" spans="1:25" hidden="1" x14ac:dyDescent="0.35">
      <c r="A1261" s="493">
        <f>+seed_deliveries!A129</f>
        <v>0</v>
      </c>
      <c r="B1261" s="493">
        <f>+seed_deliveries!B129</f>
        <v>0</v>
      </c>
      <c r="C1261" s="496" t="str">
        <f>+seed_deliveries!C129</f>
        <v/>
      </c>
      <c r="E1261" s="494">
        <f>+'404-ENTREGA_INSUMOS PA'!J150</f>
        <v>0</v>
      </c>
      <c r="F1261" s="495">
        <f>+'404-ENTREGA_INSUMOS PA'!L150</f>
        <v>0</v>
      </c>
      <c r="I1261" s="494" t="e">
        <f>+delivery_events!C$5</f>
        <v>#N/A</v>
      </c>
      <c r="J1261" s="632">
        <f>+delivery_events!B$5</f>
        <v>0</v>
      </c>
      <c r="K1261" s="494">
        <f>+'404-ENTREGA_INSUMOS PA'!U150</f>
        <v>0</v>
      </c>
      <c r="L1261" s="494">
        <f>+'404-ENTREGA_INSUMOS PA'!W150</f>
        <v>0</v>
      </c>
      <c r="M1261" s="495">
        <f>+'404-ENTREGA_INSUMOS PA'!O150</f>
        <v>0</v>
      </c>
      <c r="N1261" s="495">
        <f>+'404-ENTREGA_INSUMOS PA'!T150</f>
        <v>0</v>
      </c>
      <c r="Y1261" s="494">
        <f>+'404-ENTREGA_INSUMOS PA'!AP$3</f>
        <v>0</v>
      </c>
    </row>
    <row r="1262" spans="1:25" hidden="1" x14ac:dyDescent="0.35">
      <c r="A1262" s="493">
        <f>+seed_deliveries!A130</f>
        <v>0</v>
      </c>
      <c r="B1262" s="493">
        <f>+seed_deliveries!B130</f>
        <v>0</v>
      </c>
      <c r="C1262" s="496" t="str">
        <f>+seed_deliveries!C130</f>
        <v/>
      </c>
      <c r="E1262" s="494">
        <f>+'404-ENTREGA_INSUMOS PA'!J151</f>
        <v>0</v>
      </c>
      <c r="F1262" s="495">
        <f>+'404-ENTREGA_INSUMOS PA'!L151</f>
        <v>0</v>
      </c>
      <c r="I1262" s="494" t="e">
        <f>+delivery_events!C$5</f>
        <v>#N/A</v>
      </c>
      <c r="J1262" s="632">
        <f>+delivery_events!B$5</f>
        <v>0</v>
      </c>
      <c r="K1262" s="494">
        <f>+'404-ENTREGA_INSUMOS PA'!U151</f>
        <v>0</v>
      </c>
      <c r="L1262" s="494">
        <f>+'404-ENTREGA_INSUMOS PA'!W151</f>
        <v>0</v>
      </c>
      <c r="M1262" s="495">
        <f>+'404-ENTREGA_INSUMOS PA'!O151</f>
        <v>0</v>
      </c>
      <c r="N1262" s="495">
        <f>+'404-ENTREGA_INSUMOS PA'!T151</f>
        <v>0</v>
      </c>
      <c r="Y1262" s="494">
        <f>+'404-ENTREGA_INSUMOS PA'!AP$3</f>
        <v>0</v>
      </c>
    </row>
    <row r="1263" spans="1:25" hidden="1" x14ac:dyDescent="0.35">
      <c r="A1263" s="493">
        <f>+seed_deliveries!A131</f>
        <v>0</v>
      </c>
      <c r="B1263" s="493">
        <f>+seed_deliveries!B131</f>
        <v>0</v>
      </c>
      <c r="C1263" s="496" t="str">
        <f>+seed_deliveries!C131</f>
        <v/>
      </c>
      <c r="E1263" s="494">
        <f>+'404-ENTREGA_INSUMOS PA'!J152</f>
        <v>0</v>
      </c>
      <c r="F1263" s="495">
        <f>+'404-ENTREGA_INSUMOS PA'!L152</f>
        <v>0</v>
      </c>
      <c r="I1263" s="494" t="e">
        <f>+delivery_events!C$5</f>
        <v>#N/A</v>
      </c>
      <c r="J1263" s="632">
        <f>+delivery_events!B$5</f>
        <v>0</v>
      </c>
      <c r="K1263" s="494">
        <f>+'404-ENTREGA_INSUMOS PA'!U152</f>
        <v>0</v>
      </c>
      <c r="L1263" s="494">
        <f>+'404-ENTREGA_INSUMOS PA'!W152</f>
        <v>0</v>
      </c>
      <c r="M1263" s="495">
        <f>+'404-ENTREGA_INSUMOS PA'!O152</f>
        <v>0</v>
      </c>
      <c r="N1263" s="495">
        <f>+'404-ENTREGA_INSUMOS PA'!T152</f>
        <v>0</v>
      </c>
      <c r="Y1263" s="494">
        <f>+'404-ENTREGA_INSUMOS PA'!AP$3</f>
        <v>0</v>
      </c>
    </row>
    <row r="1264" spans="1:25" hidden="1" x14ac:dyDescent="0.35">
      <c r="A1264" s="493">
        <f>+seed_deliveries!A132</f>
        <v>0</v>
      </c>
      <c r="B1264" s="493">
        <f>+seed_deliveries!B132</f>
        <v>0</v>
      </c>
      <c r="C1264" s="496" t="str">
        <f>+seed_deliveries!C132</f>
        <v/>
      </c>
      <c r="E1264" s="494">
        <f>+'404-ENTREGA_INSUMOS PA'!J153</f>
        <v>0</v>
      </c>
      <c r="F1264" s="495">
        <f>+'404-ENTREGA_INSUMOS PA'!L153</f>
        <v>0</v>
      </c>
      <c r="I1264" s="494" t="e">
        <f>+delivery_events!C$5</f>
        <v>#N/A</v>
      </c>
      <c r="J1264" s="632">
        <f>+delivery_events!B$5</f>
        <v>0</v>
      </c>
      <c r="K1264" s="494">
        <f>+'404-ENTREGA_INSUMOS PA'!U153</f>
        <v>0</v>
      </c>
      <c r="L1264" s="494">
        <f>+'404-ENTREGA_INSUMOS PA'!W153</f>
        <v>0</v>
      </c>
      <c r="M1264" s="495">
        <f>+'404-ENTREGA_INSUMOS PA'!O153</f>
        <v>0</v>
      </c>
      <c r="N1264" s="495">
        <f>+'404-ENTREGA_INSUMOS PA'!T153</f>
        <v>0</v>
      </c>
      <c r="Y1264" s="494">
        <f>+'404-ENTREGA_INSUMOS PA'!AP$3</f>
        <v>0</v>
      </c>
    </row>
    <row r="1265" spans="1:25" hidden="1" x14ac:dyDescent="0.35">
      <c r="A1265" s="493">
        <f>+seed_deliveries!A133</f>
        <v>0</v>
      </c>
      <c r="B1265" s="493">
        <f>+seed_deliveries!B133</f>
        <v>0</v>
      </c>
      <c r="C1265" s="496" t="str">
        <f>+seed_deliveries!C133</f>
        <v/>
      </c>
      <c r="E1265" s="494">
        <f>+'404-ENTREGA_INSUMOS PA'!J154</f>
        <v>0</v>
      </c>
      <c r="F1265" s="495">
        <f>+'404-ENTREGA_INSUMOS PA'!L154</f>
        <v>0</v>
      </c>
      <c r="I1265" s="494" t="e">
        <f>+delivery_events!C$5</f>
        <v>#N/A</v>
      </c>
      <c r="J1265" s="632">
        <f>+delivery_events!B$5</f>
        <v>0</v>
      </c>
      <c r="K1265" s="494">
        <f>+'404-ENTREGA_INSUMOS PA'!U154</f>
        <v>0</v>
      </c>
      <c r="L1265" s="494">
        <f>+'404-ENTREGA_INSUMOS PA'!W154</f>
        <v>0</v>
      </c>
      <c r="M1265" s="495">
        <f>+'404-ENTREGA_INSUMOS PA'!O154</f>
        <v>0</v>
      </c>
      <c r="N1265" s="495">
        <f>+'404-ENTREGA_INSUMOS PA'!T154</f>
        <v>0</v>
      </c>
      <c r="Y1265" s="494">
        <f>+'404-ENTREGA_INSUMOS PA'!AP$3</f>
        <v>0</v>
      </c>
    </row>
    <row r="1266" spans="1:25" hidden="1" x14ac:dyDescent="0.35">
      <c r="A1266" s="493">
        <f>+seed_deliveries!A134</f>
        <v>0</v>
      </c>
      <c r="B1266" s="493">
        <f>+seed_deliveries!B134</f>
        <v>0</v>
      </c>
      <c r="C1266" s="496" t="str">
        <f>+seed_deliveries!C134</f>
        <v/>
      </c>
      <c r="E1266" s="494">
        <f>+'404-ENTREGA_INSUMOS PA'!J155</f>
        <v>0</v>
      </c>
      <c r="F1266" s="495">
        <f>+'404-ENTREGA_INSUMOS PA'!L155</f>
        <v>0</v>
      </c>
      <c r="I1266" s="494" t="e">
        <f>+delivery_events!C$5</f>
        <v>#N/A</v>
      </c>
      <c r="J1266" s="632">
        <f>+delivery_events!B$5</f>
        <v>0</v>
      </c>
      <c r="K1266" s="494">
        <f>+'404-ENTREGA_INSUMOS PA'!U155</f>
        <v>0</v>
      </c>
      <c r="L1266" s="494">
        <f>+'404-ENTREGA_INSUMOS PA'!W155</f>
        <v>0</v>
      </c>
      <c r="M1266" s="495">
        <f>+'404-ENTREGA_INSUMOS PA'!O155</f>
        <v>0</v>
      </c>
      <c r="N1266" s="495">
        <f>+'404-ENTREGA_INSUMOS PA'!T155</f>
        <v>0</v>
      </c>
      <c r="Y1266" s="494">
        <f>+'404-ENTREGA_INSUMOS PA'!AP$3</f>
        <v>0</v>
      </c>
    </row>
    <row r="1267" spans="1:25" hidden="1" x14ac:dyDescent="0.35">
      <c r="A1267" s="493">
        <f>+seed_deliveries!A135</f>
        <v>0</v>
      </c>
      <c r="B1267" s="493">
        <f>+seed_deliveries!B135</f>
        <v>0</v>
      </c>
      <c r="C1267" s="496" t="str">
        <f>+seed_deliveries!C135</f>
        <v/>
      </c>
      <c r="E1267" s="494">
        <f>+'404-ENTREGA_INSUMOS PA'!J156</f>
        <v>0</v>
      </c>
      <c r="F1267" s="495">
        <f>+'404-ENTREGA_INSUMOS PA'!L156</f>
        <v>0</v>
      </c>
      <c r="I1267" s="494" t="e">
        <f>+delivery_events!C$5</f>
        <v>#N/A</v>
      </c>
      <c r="J1267" s="632">
        <f>+delivery_events!B$5</f>
        <v>0</v>
      </c>
      <c r="K1267" s="494">
        <f>+'404-ENTREGA_INSUMOS PA'!U156</f>
        <v>0</v>
      </c>
      <c r="L1267" s="494">
        <f>+'404-ENTREGA_INSUMOS PA'!W156</f>
        <v>0</v>
      </c>
      <c r="M1267" s="495">
        <f>+'404-ENTREGA_INSUMOS PA'!O156</f>
        <v>0</v>
      </c>
      <c r="N1267" s="495">
        <f>+'404-ENTREGA_INSUMOS PA'!T156</f>
        <v>0</v>
      </c>
      <c r="Y1267" s="494">
        <f>+'404-ENTREGA_INSUMOS PA'!AP$3</f>
        <v>0</v>
      </c>
    </row>
    <row r="1268" spans="1:25" hidden="1" x14ac:dyDescent="0.35">
      <c r="A1268" s="493">
        <f>+seed_deliveries!A136</f>
        <v>0</v>
      </c>
      <c r="B1268" s="493">
        <f>+seed_deliveries!B136</f>
        <v>0</v>
      </c>
      <c r="C1268" s="496" t="str">
        <f>+seed_deliveries!C136</f>
        <v/>
      </c>
      <c r="E1268" s="494">
        <f>+'404-ENTREGA_INSUMOS PA'!J157</f>
        <v>0</v>
      </c>
      <c r="F1268" s="495">
        <f>+'404-ENTREGA_INSUMOS PA'!L157</f>
        <v>0</v>
      </c>
      <c r="I1268" s="494" t="e">
        <f>+delivery_events!C$5</f>
        <v>#N/A</v>
      </c>
      <c r="J1268" s="632">
        <f>+delivery_events!B$5</f>
        <v>0</v>
      </c>
      <c r="K1268" s="494">
        <f>+'404-ENTREGA_INSUMOS PA'!U157</f>
        <v>0</v>
      </c>
      <c r="L1268" s="494">
        <f>+'404-ENTREGA_INSUMOS PA'!W157</f>
        <v>0</v>
      </c>
      <c r="M1268" s="495">
        <f>+'404-ENTREGA_INSUMOS PA'!O157</f>
        <v>0</v>
      </c>
      <c r="N1268" s="495">
        <f>+'404-ENTREGA_INSUMOS PA'!T157</f>
        <v>0</v>
      </c>
      <c r="Y1268" s="494">
        <f>+'404-ENTREGA_INSUMOS PA'!AP$3</f>
        <v>0</v>
      </c>
    </row>
    <row r="1269" spans="1:25" hidden="1" x14ac:dyDescent="0.35">
      <c r="A1269" s="493">
        <f>+seed_deliveries!A137</f>
        <v>0</v>
      </c>
      <c r="B1269" s="493">
        <f>+seed_deliveries!B137</f>
        <v>0</v>
      </c>
      <c r="C1269" s="496" t="str">
        <f>+seed_deliveries!C137</f>
        <v/>
      </c>
      <c r="E1269" s="494">
        <f>+'404-ENTREGA_INSUMOS PA'!J158</f>
        <v>0</v>
      </c>
      <c r="F1269" s="495">
        <f>+'404-ENTREGA_INSUMOS PA'!L158</f>
        <v>0</v>
      </c>
      <c r="I1269" s="494" t="e">
        <f>+delivery_events!C$5</f>
        <v>#N/A</v>
      </c>
      <c r="J1269" s="632">
        <f>+delivery_events!B$5</f>
        <v>0</v>
      </c>
      <c r="K1269" s="494">
        <f>+'404-ENTREGA_INSUMOS PA'!U158</f>
        <v>0</v>
      </c>
      <c r="L1269" s="494">
        <f>+'404-ENTREGA_INSUMOS PA'!W158</f>
        <v>0</v>
      </c>
      <c r="M1269" s="495">
        <f>+'404-ENTREGA_INSUMOS PA'!O158</f>
        <v>0</v>
      </c>
      <c r="N1269" s="495">
        <f>+'404-ENTREGA_INSUMOS PA'!T158</f>
        <v>0</v>
      </c>
      <c r="Y1269" s="494">
        <f>+'404-ENTREGA_INSUMOS PA'!AP$3</f>
        <v>0</v>
      </c>
    </row>
    <row r="1270" spans="1:25" hidden="1" x14ac:dyDescent="0.35">
      <c r="A1270" s="493">
        <f>+seed_deliveries!A138</f>
        <v>0</v>
      </c>
      <c r="B1270" s="493">
        <f>+seed_deliveries!B138</f>
        <v>0</v>
      </c>
      <c r="C1270" s="496" t="str">
        <f>+seed_deliveries!C138</f>
        <v/>
      </c>
      <c r="E1270" s="494">
        <f>+'404-ENTREGA_INSUMOS PA'!J159</f>
        <v>0</v>
      </c>
      <c r="F1270" s="495">
        <f>+'404-ENTREGA_INSUMOS PA'!L159</f>
        <v>0</v>
      </c>
      <c r="I1270" s="494" t="e">
        <f>+delivery_events!C$5</f>
        <v>#N/A</v>
      </c>
      <c r="J1270" s="632">
        <f>+delivery_events!B$5</f>
        <v>0</v>
      </c>
      <c r="K1270" s="494">
        <f>+'404-ENTREGA_INSUMOS PA'!U159</f>
        <v>0</v>
      </c>
      <c r="L1270" s="494">
        <f>+'404-ENTREGA_INSUMOS PA'!W159</f>
        <v>0</v>
      </c>
      <c r="M1270" s="495">
        <f>+'404-ENTREGA_INSUMOS PA'!O159</f>
        <v>0</v>
      </c>
      <c r="N1270" s="495">
        <f>+'404-ENTREGA_INSUMOS PA'!T159</f>
        <v>0</v>
      </c>
      <c r="Y1270" s="494">
        <f>+'404-ENTREGA_INSUMOS PA'!AP$3</f>
        <v>0</v>
      </c>
    </row>
    <row r="1271" spans="1:25" hidden="1" x14ac:dyDescent="0.35">
      <c r="A1271" s="493">
        <f>+seed_deliveries!A139</f>
        <v>0</v>
      </c>
      <c r="B1271" s="493">
        <f>+seed_deliveries!B139</f>
        <v>0</v>
      </c>
      <c r="C1271" s="496" t="str">
        <f>+seed_deliveries!C139</f>
        <v/>
      </c>
      <c r="E1271" s="494">
        <f>+'404-ENTREGA_INSUMOS PA'!J160</f>
        <v>0</v>
      </c>
      <c r="F1271" s="495">
        <f>+'404-ENTREGA_INSUMOS PA'!L160</f>
        <v>0</v>
      </c>
      <c r="I1271" s="494" t="e">
        <f>+delivery_events!C$5</f>
        <v>#N/A</v>
      </c>
      <c r="J1271" s="632">
        <f>+delivery_events!B$5</f>
        <v>0</v>
      </c>
      <c r="K1271" s="494">
        <f>+'404-ENTREGA_INSUMOS PA'!U160</f>
        <v>0</v>
      </c>
      <c r="L1271" s="494">
        <f>+'404-ENTREGA_INSUMOS PA'!W160</f>
        <v>0</v>
      </c>
      <c r="M1271" s="495">
        <f>+'404-ENTREGA_INSUMOS PA'!O160</f>
        <v>0</v>
      </c>
      <c r="N1271" s="495">
        <f>+'404-ENTREGA_INSUMOS PA'!T160</f>
        <v>0</v>
      </c>
      <c r="Y1271" s="494">
        <f>+'404-ENTREGA_INSUMOS PA'!AP$3</f>
        <v>0</v>
      </c>
    </row>
    <row r="1272" spans="1:25" hidden="1" x14ac:dyDescent="0.35">
      <c r="A1272" s="493">
        <f>+seed_deliveries!A140</f>
        <v>0</v>
      </c>
      <c r="B1272" s="493">
        <f>+seed_deliveries!B140</f>
        <v>0</v>
      </c>
      <c r="C1272" s="496" t="str">
        <f>+seed_deliveries!C140</f>
        <v/>
      </c>
      <c r="E1272" s="494">
        <f>+'404-ENTREGA_INSUMOS PA'!J161</f>
        <v>0</v>
      </c>
      <c r="F1272" s="495">
        <f>+'404-ENTREGA_INSUMOS PA'!L161</f>
        <v>0</v>
      </c>
      <c r="I1272" s="494" t="e">
        <f>+delivery_events!C$5</f>
        <v>#N/A</v>
      </c>
      <c r="J1272" s="632">
        <f>+delivery_events!B$5</f>
        <v>0</v>
      </c>
      <c r="K1272" s="494">
        <f>+'404-ENTREGA_INSUMOS PA'!U161</f>
        <v>0</v>
      </c>
      <c r="L1272" s="494">
        <f>+'404-ENTREGA_INSUMOS PA'!W161</f>
        <v>0</v>
      </c>
      <c r="M1272" s="495">
        <f>+'404-ENTREGA_INSUMOS PA'!O161</f>
        <v>0</v>
      </c>
      <c r="N1272" s="495">
        <f>+'404-ENTREGA_INSUMOS PA'!T161</f>
        <v>0</v>
      </c>
      <c r="Y1272" s="494">
        <f>+'404-ENTREGA_INSUMOS PA'!AP$3</f>
        <v>0</v>
      </c>
    </row>
    <row r="1273" spans="1:25" hidden="1" x14ac:dyDescent="0.35">
      <c r="A1273" s="493">
        <f>+seed_deliveries!A141</f>
        <v>0</v>
      </c>
      <c r="B1273" s="493">
        <f>+seed_deliveries!B141</f>
        <v>0</v>
      </c>
      <c r="C1273" s="496" t="str">
        <f>+seed_deliveries!C141</f>
        <v/>
      </c>
      <c r="E1273" s="494">
        <f>+'404-ENTREGA_INSUMOS PA'!J162</f>
        <v>0</v>
      </c>
      <c r="F1273" s="495">
        <f>+'404-ENTREGA_INSUMOS PA'!L162</f>
        <v>0</v>
      </c>
      <c r="I1273" s="494" t="e">
        <f>+delivery_events!C$5</f>
        <v>#N/A</v>
      </c>
      <c r="J1273" s="632">
        <f>+delivery_events!B$5</f>
        <v>0</v>
      </c>
      <c r="K1273" s="494">
        <f>+'404-ENTREGA_INSUMOS PA'!U162</f>
        <v>0</v>
      </c>
      <c r="L1273" s="494">
        <f>+'404-ENTREGA_INSUMOS PA'!W162</f>
        <v>0</v>
      </c>
      <c r="M1273" s="495">
        <f>+'404-ENTREGA_INSUMOS PA'!O162</f>
        <v>0</v>
      </c>
      <c r="N1273" s="495">
        <f>+'404-ENTREGA_INSUMOS PA'!T162</f>
        <v>0</v>
      </c>
      <c r="Y1273" s="494">
        <f>+'404-ENTREGA_INSUMOS PA'!AP$3</f>
        <v>0</v>
      </c>
    </row>
    <row r="1274" spans="1:25" hidden="1" x14ac:dyDescent="0.35">
      <c r="A1274" s="493">
        <f>+seed_deliveries!A142</f>
        <v>0</v>
      </c>
      <c r="B1274" s="493">
        <f>+seed_deliveries!B142</f>
        <v>0</v>
      </c>
      <c r="C1274" s="496" t="str">
        <f>+seed_deliveries!C142</f>
        <v/>
      </c>
      <c r="E1274" s="494">
        <f>+'404-ENTREGA_INSUMOS PA'!J163</f>
        <v>0</v>
      </c>
      <c r="F1274" s="495">
        <f>+'404-ENTREGA_INSUMOS PA'!L163</f>
        <v>0</v>
      </c>
      <c r="I1274" s="494" t="e">
        <f>+delivery_events!C$5</f>
        <v>#N/A</v>
      </c>
      <c r="J1274" s="632">
        <f>+delivery_events!B$5</f>
        <v>0</v>
      </c>
      <c r="K1274" s="494">
        <f>+'404-ENTREGA_INSUMOS PA'!U163</f>
        <v>0</v>
      </c>
      <c r="L1274" s="494">
        <f>+'404-ENTREGA_INSUMOS PA'!W163</f>
        <v>0</v>
      </c>
      <c r="M1274" s="495">
        <f>+'404-ENTREGA_INSUMOS PA'!O163</f>
        <v>0</v>
      </c>
      <c r="N1274" s="495">
        <f>+'404-ENTREGA_INSUMOS PA'!T163</f>
        <v>0</v>
      </c>
      <c r="Y1274" s="494">
        <f>+'404-ENTREGA_INSUMOS PA'!AP$3</f>
        <v>0</v>
      </c>
    </row>
    <row r="1275" spans="1:25" hidden="1" x14ac:dyDescent="0.35">
      <c r="A1275" s="493">
        <f>+seed_deliveries!A143</f>
        <v>0</v>
      </c>
      <c r="B1275" s="493">
        <f>+seed_deliveries!B143</f>
        <v>0</v>
      </c>
      <c r="C1275" s="496" t="str">
        <f>+seed_deliveries!C143</f>
        <v/>
      </c>
      <c r="E1275" s="494">
        <f>+'404-ENTREGA_INSUMOS PA'!J164</f>
        <v>0</v>
      </c>
      <c r="F1275" s="495">
        <f>+'404-ENTREGA_INSUMOS PA'!L164</f>
        <v>0</v>
      </c>
      <c r="I1275" s="494" t="e">
        <f>+delivery_events!C$5</f>
        <v>#N/A</v>
      </c>
      <c r="J1275" s="632">
        <f>+delivery_events!B$5</f>
        <v>0</v>
      </c>
      <c r="K1275" s="494">
        <f>+'404-ENTREGA_INSUMOS PA'!U164</f>
        <v>0</v>
      </c>
      <c r="L1275" s="494">
        <f>+'404-ENTREGA_INSUMOS PA'!W164</f>
        <v>0</v>
      </c>
      <c r="M1275" s="495">
        <f>+'404-ENTREGA_INSUMOS PA'!O164</f>
        <v>0</v>
      </c>
      <c r="N1275" s="495">
        <f>+'404-ENTREGA_INSUMOS PA'!T164</f>
        <v>0</v>
      </c>
      <c r="Y1275" s="494">
        <f>+'404-ENTREGA_INSUMOS PA'!AP$3</f>
        <v>0</v>
      </c>
    </row>
    <row r="1276" spans="1:25" hidden="1" x14ac:dyDescent="0.35">
      <c r="A1276" s="493">
        <f>+seed_deliveries!A144</f>
        <v>0</v>
      </c>
      <c r="B1276" s="493">
        <f>+seed_deliveries!B144</f>
        <v>0</v>
      </c>
      <c r="C1276" s="496" t="str">
        <f>+seed_deliveries!C144</f>
        <v/>
      </c>
      <c r="E1276" s="494">
        <f>+'404-ENTREGA_INSUMOS PA'!J165</f>
        <v>0</v>
      </c>
      <c r="F1276" s="495">
        <f>+'404-ENTREGA_INSUMOS PA'!L165</f>
        <v>0</v>
      </c>
      <c r="I1276" s="494" t="e">
        <f>+delivery_events!C$5</f>
        <v>#N/A</v>
      </c>
      <c r="J1276" s="632">
        <f>+delivery_events!B$5</f>
        <v>0</v>
      </c>
      <c r="K1276" s="494">
        <f>+'404-ENTREGA_INSUMOS PA'!U165</f>
        <v>0</v>
      </c>
      <c r="L1276" s="494">
        <f>+'404-ENTREGA_INSUMOS PA'!W165</f>
        <v>0</v>
      </c>
      <c r="M1276" s="495">
        <f>+'404-ENTREGA_INSUMOS PA'!O165</f>
        <v>0</v>
      </c>
      <c r="N1276" s="495">
        <f>+'404-ENTREGA_INSUMOS PA'!T165</f>
        <v>0</v>
      </c>
      <c r="Y1276" s="494">
        <f>+'404-ENTREGA_INSUMOS PA'!AP$3</f>
        <v>0</v>
      </c>
    </row>
    <row r="1277" spans="1:25" hidden="1" x14ac:dyDescent="0.35">
      <c r="A1277" s="493">
        <f>+seed_deliveries!A145</f>
        <v>0</v>
      </c>
      <c r="B1277" s="493">
        <f>+seed_deliveries!B145</f>
        <v>0</v>
      </c>
      <c r="C1277" s="496" t="str">
        <f>+seed_deliveries!C145</f>
        <v/>
      </c>
      <c r="E1277" s="494">
        <f>+'404-ENTREGA_INSUMOS PA'!J166</f>
        <v>0</v>
      </c>
      <c r="F1277" s="495">
        <f>+'404-ENTREGA_INSUMOS PA'!L166</f>
        <v>0</v>
      </c>
      <c r="I1277" s="494" t="e">
        <f>+delivery_events!C$5</f>
        <v>#N/A</v>
      </c>
      <c r="J1277" s="632">
        <f>+delivery_events!B$5</f>
        <v>0</v>
      </c>
      <c r="K1277" s="494">
        <f>+'404-ENTREGA_INSUMOS PA'!U166</f>
        <v>0</v>
      </c>
      <c r="L1277" s="494">
        <f>+'404-ENTREGA_INSUMOS PA'!W166</f>
        <v>0</v>
      </c>
      <c r="M1277" s="495">
        <f>+'404-ENTREGA_INSUMOS PA'!O166</f>
        <v>0</v>
      </c>
      <c r="N1277" s="495">
        <f>+'404-ENTREGA_INSUMOS PA'!T166</f>
        <v>0</v>
      </c>
      <c r="Y1277" s="494">
        <f>+'404-ENTREGA_INSUMOS PA'!AP$3</f>
        <v>0</v>
      </c>
    </row>
    <row r="1278" spans="1:25" hidden="1" x14ac:dyDescent="0.35">
      <c r="A1278" s="493">
        <f>+seed_deliveries!A146</f>
        <v>0</v>
      </c>
      <c r="B1278" s="493">
        <f>+seed_deliveries!B146</f>
        <v>0</v>
      </c>
      <c r="C1278" s="496" t="str">
        <f>+seed_deliveries!C146</f>
        <v/>
      </c>
      <c r="E1278" s="494">
        <f>+'404-ENTREGA_INSUMOS PA'!J167</f>
        <v>0</v>
      </c>
      <c r="F1278" s="495">
        <f>+'404-ENTREGA_INSUMOS PA'!L167</f>
        <v>0</v>
      </c>
      <c r="I1278" s="494" t="e">
        <f>+delivery_events!C$5</f>
        <v>#N/A</v>
      </c>
      <c r="J1278" s="632">
        <f>+delivery_events!B$5</f>
        <v>0</v>
      </c>
      <c r="K1278" s="494">
        <f>+'404-ENTREGA_INSUMOS PA'!U167</f>
        <v>0</v>
      </c>
      <c r="L1278" s="494">
        <f>+'404-ENTREGA_INSUMOS PA'!W167</f>
        <v>0</v>
      </c>
      <c r="M1278" s="495">
        <f>+'404-ENTREGA_INSUMOS PA'!O167</f>
        <v>0</v>
      </c>
      <c r="N1278" s="495">
        <f>+'404-ENTREGA_INSUMOS PA'!T167</f>
        <v>0</v>
      </c>
      <c r="Y1278" s="494">
        <f>+'404-ENTREGA_INSUMOS PA'!AP$3</f>
        <v>0</v>
      </c>
    </row>
    <row r="1279" spans="1:25" hidden="1" x14ac:dyDescent="0.35">
      <c r="A1279" s="493">
        <f>+seed_deliveries!A147</f>
        <v>0</v>
      </c>
      <c r="B1279" s="493">
        <f>+seed_deliveries!B147</f>
        <v>0</v>
      </c>
      <c r="C1279" s="496" t="str">
        <f>+seed_deliveries!C147</f>
        <v/>
      </c>
      <c r="E1279" s="494">
        <f>+'404-ENTREGA_INSUMOS PA'!J168</f>
        <v>0</v>
      </c>
      <c r="F1279" s="495">
        <f>+'404-ENTREGA_INSUMOS PA'!L168</f>
        <v>0</v>
      </c>
      <c r="I1279" s="494" t="e">
        <f>+delivery_events!C$5</f>
        <v>#N/A</v>
      </c>
      <c r="J1279" s="632">
        <f>+delivery_events!B$5</f>
        <v>0</v>
      </c>
      <c r="K1279" s="494">
        <f>+'404-ENTREGA_INSUMOS PA'!U168</f>
        <v>0</v>
      </c>
      <c r="L1279" s="494">
        <f>+'404-ENTREGA_INSUMOS PA'!W168</f>
        <v>0</v>
      </c>
      <c r="M1279" s="495">
        <f>+'404-ENTREGA_INSUMOS PA'!O168</f>
        <v>0</v>
      </c>
      <c r="N1279" s="495">
        <f>+'404-ENTREGA_INSUMOS PA'!T168</f>
        <v>0</v>
      </c>
      <c r="Y1279" s="494">
        <f>+'404-ENTREGA_INSUMOS PA'!AP$3</f>
        <v>0</v>
      </c>
    </row>
    <row r="1280" spans="1:25" hidden="1" x14ac:dyDescent="0.35">
      <c r="A1280" s="493">
        <f>+seed_deliveries!A148</f>
        <v>0</v>
      </c>
      <c r="B1280" s="493">
        <f>+seed_deliveries!B148</f>
        <v>0</v>
      </c>
      <c r="C1280" s="496" t="str">
        <f>+seed_deliveries!C148</f>
        <v/>
      </c>
      <c r="E1280" s="494">
        <f>+'404-ENTREGA_INSUMOS PA'!J169</f>
        <v>0</v>
      </c>
      <c r="F1280" s="495">
        <f>+'404-ENTREGA_INSUMOS PA'!L169</f>
        <v>0</v>
      </c>
      <c r="I1280" s="494" t="e">
        <f>+delivery_events!C$5</f>
        <v>#N/A</v>
      </c>
      <c r="J1280" s="632">
        <f>+delivery_events!B$5</f>
        <v>0</v>
      </c>
      <c r="K1280" s="494">
        <f>+'404-ENTREGA_INSUMOS PA'!U169</f>
        <v>0</v>
      </c>
      <c r="L1280" s="494">
        <f>+'404-ENTREGA_INSUMOS PA'!W169</f>
        <v>0</v>
      </c>
      <c r="M1280" s="495">
        <f>+'404-ENTREGA_INSUMOS PA'!O169</f>
        <v>0</v>
      </c>
      <c r="N1280" s="495">
        <f>+'404-ENTREGA_INSUMOS PA'!T169</f>
        <v>0</v>
      </c>
      <c r="Y1280" s="494">
        <f>+'404-ENTREGA_INSUMOS PA'!AP$3</f>
        <v>0</v>
      </c>
    </row>
    <row r="1281" spans="1:25" hidden="1" x14ac:dyDescent="0.35">
      <c r="A1281" s="493">
        <f>+seed_deliveries!A149</f>
        <v>0</v>
      </c>
      <c r="B1281" s="493">
        <f>+seed_deliveries!B149</f>
        <v>0</v>
      </c>
      <c r="C1281" s="496" t="str">
        <f>+seed_deliveries!C149</f>
        <v/>
      </c>
      <c r="E1281" s="494">
        <f>+'404-ENTREGA_INSUMOS PA'!J170</f>
        <v>0</v>
      </c>
      <c r="F1281" s="495">
        <f>+'404-ENTREGA_INSUMOS PA'!L170</f>
        <v>0</v>
      </c>
      <c r="I1281" s="494" t="e">
        <f>+delivery_events!C$5</f>
        <v>#N/A</v>
      </c>
      <c r="J1281" s="632">
        <f>+delivery_events!B$5</f>
        <v>0</v>
      </c>
      <c r="K1281" s="494">
        <f>+'404-ENTREGA_INSUMOS PA'!U170</f>
        <v>0</v>
      </c>
      <c r="L1281" s="494">
        <f>+'404-ENTREGA_INSUMOS PA'!W170</f>
        <v>0</v>
      </c>
      <c r="M1281" s="495">
        <f>+'404-ENTREGA_INSUMOS PA'!O170</f>
        <v>0</v>
      </c>
      <c r="N1281" s="495">
        <f>+'404-ENTREGA_INSUMOS PA'!T170</f>
        <v>0</v>
      </c>
      <c r="Y1281" s="494">
        <f>+'404-ENTREGA_INSUMOS PA'!AP$3</f>
        <v>0</v>
      </c>
    </row>
    <row r="1282" spans="1:25" hidden="1" x14ac:dyDescent="0.35">
      <c r="A1282" s="493">
        <f>+seed_deliveries!A150</f>
        <v>0</v>
      </c>
      <c r="B1282" s="493">
        <f>+seed_deliveries!B150</f>
        <v>0</v>
      </c>
      <c r="C1282" s="496" t="str">
        <f>+seed_deliveries!C150</f>
        <v/>
      </c>
      <c r="E1282" s="494">
        <f>+'404-ENTREGA_INSUMOS PA'!J171</f>
        <v>0</v>
      </c>
      <c r="F1282" s="495">
        <f>+'404-ENTREGA_INSUMOS PA'!L171</f>
        <v>0</v>
      </c>
      <c r="I1282" s="494" t="e">
        <f>+delivery_events!C$5</f>
        <v>#N/A</v>
      </c>
      <c r="J1282" s="632">
        <f>+delivery_events!B$5</f>
        <v>0</v>
      </c>
      <c r="K1282" s="494">
        <f>+'404-ENTREGA_INSUMOS PA'!U171</f>
        <v>0</v>
      </c>
      <c r="L1282" s="494">
        <f>+'404-ENTREGA_INSUMOS PA'!W171</f>
        <v>0</v>
      </c>
      <c r="M1282" s="495">
        <f>+'404-ENTREGA_INSUMOS PA'!O171</f>
        <v>0</v>
      </c>
      <c r="N1282" s="495">
        <f>+'404-ENTREGA_INSUMOS PA'!T171</f>
        <v>0</v>
      </c>
      <c r="Y1282" s="494">
        <f>+'404-ENTREGA_INSUMOS PA'!AP$3</f>
        <v>0</v>
      </c>
    </row>
    <row r="1283" spans="1:25" hidden="1" x14ac:dyDescent="0.35">
      <c r="A1283" s="493">
        <f>+seed_deliveries!A151</f>
        <v>0</v>
      </c>
      <c r="B1283" s="493">
        <f>+seed_deliveries!B151</f>
        <v>0</v>
      </c>
      <c r="C1283" s="496" t="str">
        <f>+seed_deliveries!C151</f>
        <v/>
      </c>
      <c r="E1283" s="494">
        <f>+'404-ENTREGA_INSUMOS PA'!J172</f>
        <v>0</v>
      </c>
      <c r="F1283" s="495">
        <f>+'404-ENTREGA_INSUMOS PA'!L172</f>
        <v>0</v>
      </c>
      <c r="I1283" s="494" t="e">
        <f>+delivery_events!C$5</f>
        <v>#N/A</v>
      </c>
      <c r="J1283" s="632">
        <f>+delivery_events!B$5</f>
        <v>0</v>
      </c>
      <c r="K1283" s="494">
        <f>+'404-ENTREGA_INSUMOS PA'!U172</f>
        <v>0</v>
      </c>
      <c r="L1283" s="494">
        <f>+'404-ENTREGA_INSUMOS PA'!W172</f>
        <v>0</v>
      </c>
      <c r="M1283" s="495">
        <f>+'404-ENTREGA_INSUMOS PA'!O172</f>
        <v>0</v>
      </c>
      <c r="N1283" s="495">
        <f>+'404-ENTREGA_INSUMOS PA'!T172</f>
        <v>0</v>
      </c>
      <c r="Y1283" s="494">
        <f>+'404-ENTREGA_INSUMOS PA'!AP$3</f>
        <v>0</v>
      </c>
    </row>
    <row r="1284" spans="1:25" hidden="1" x14ac:dyDescent="0.35">
      <c r="A1284" s="493">
        <f>+seed_deliveries!A152</f>
        <v>0</v>
      </c>
      <c r="B1284" s="493">
        <f>+seed_deliveries!B152</f>
        <v>0</v>
      </c>
      <c r="C1284" s="496" t="str">
        <f>+seed_deliveries!C152</f>
        <v/>
      </c>
      <c r="E1284" s="494">
        <f>+'404-ENTREGA_INSUMOS PA'!J173</f>
        <v>0</v>
      </c>
      <c r="F1284" s="495">
        <f>+'404-ENTREGA_INSUMOS PA'!L173</f>
        <v>0</v>
      </c>
      <c r="I1284" s="494" t="e">
        <f>+delivery_events!C$5</f>
        <v>#N/A</v>
      </c>
      <c r="J1284" s="632">
        <f>+delivery_events!B$5</f>
        <v>0</v>
      </c>
      <c r="K1284" s="494">
        <f>+'404-ENTREGA_INSUMOS PA'!U173</f>
        <v>0</v>
      </c>
      <c r="L1284" s="494">
        <f>+'404-ENTREGA_INSUMOS PA'!W173</f>
        <v>0</v>
      </c>
      <c r="M1284" s="495">
        <f>+'404-ENTREGA_INSUMOS PA'!O173</f>
        <v>0</v>
      </c>
      <c r="N1284" s="495">
        <f>+'404-ENTREGA_INSUMOS PA'!T173</f>
        <v>0</v>
      </c>
      <c r="Y1284" s="494">
        <f>+'404-ENTREGA_INSUMOS PA'!AP$3</f>
        <v>0</v>
      </c>
    </row>
    <row r="1285" spans="1:25" hidden="1" x14ac:dyDescent="0.35">
      <c r="A1285" s="493">
        <f>+seed_deliveries!A153</f>
        <v>0</v>
      </c>
      <c r="B1285" s="493">
        <f>+seed_deliveries!B153</f>
        <v>0</v>
      </c>
      <c r="C1285" s="496" t="str">
        <f>+seed_deliveries!C153</f>
        <v/>
      </c>
      <c r="E1285" s="494">
        <f>+'404-ENTREGA_INSUMOS PA'!J174</f>
        <v>0</v>
      </c>
      <c r="F1285" s="495">
        <f>+'404-ENTREGA_INSUMOS PA'!L174</f>
        <v>0</v>
      </c>
      <c r="I1285" s="494" t="e">
        <f>+delivery_events!C$5</f>
        <v>#N/A</v>
      </c>
      <c r="J1285" s="632">
        <f>+delivery_events!B$5</f>
        <v>0</v>
      </c>
      <c r="K1285" s="494">
        <f>+'404-ENTREGA_INSUMOS PA'!U174</f>
        <v>0</v>
      </c>
      <c r="L1285" s="494">
        <f>+'404-ENTREGA_INSUMOS PA'!W174</f>
        <v>0</v>
      </c>
      <c r="M1285" s="495">
        <f>+'404-ENTREGA_INSUMOS PA'!O174</f>
        <v>0</v>
      </c>
      <c r="N1285" s="495">
        <f>+'404-ENTREGA_INSUMOS PA'!T174</f>
        <v>0</v>
      </c>
      <c r="Y1285" s="494">
        <f>+'404-ENTREGA_INSUMOS PA'!AP$3</f>
        <v>0</v>
      </c>
    </row>
    <row r="1286" spans="1:25" hidden="1" x14ac:dyDescent="0.35">
      <c r="A1286" s="493">
        <f>+seed_deliveries!A154</f>
        <v>0</v>
      </c>
      <c r="B1286" s="493">
        <f>+seed_deliveries!B154</f>
        <v>0</v>
      </c>
      <c r="C1286" s="496" t="str">
        <f>+seed_deliveries!C154</f>
        <v/>
      </c>
      <c r="E1286" s="494">
        <f>+'404-ENTREGA_INSUMOS PA'!J175</f>
        <v>0</v>
      </c>
      <c r="F1286" s="495">
        <f>+'404-ENTREGA_INSUMOS PA'!L175</f>
        <v>0</v>
      </c>
      <c r="I1286" s="494" t="e">
        <f>+delivery_events!C$5</f>
        <v>#N/A</v>
      </c>
      <c r="J1286" s="632">
        <f>+delivery_events!B$5</f>
        <v>0</v>
      </c>
      <c r="K1286" s="494">
        <f>+'404-ENTREGA_INSUMOS PA'!U175</f>
        <v>0</v>
      </c>
      <c r="L1286" s="494">
        <f>+'404-ENTREGA_INSUMOS PA'!W175</f>
        <v>0</v>
      </c>
      <c r="M1286" s="495">
        <f>+'404-ENTREGA_INSUMOS PA'!O175</f>
        <v>0</v>
      </c>
      <c r="N1286" s="495">
        <f>+'404-ENTREGA_INSUMOS PA'!T175</f>
        <v>0</v>
      </c>
      <c r="Y1286" s="494">
        <f>+'404-ENTREGA_INSUMOS PA'!AP$3</f>
        <v>0</v>
      </c>
    </row>
    <row r="1287" spans="1:25" hidden="1" x14ac:dyDescent="0.35">
      <c r="A1287" s="493">
        <f>+seed_deliveries!A155</f>
        <v>0</v>
      </c>
      <c r="B1287" s="493">
        <f>+seed_deliveries!B155</f>
        <v>0</v>
      </c>
      <c r="C1287" s="496" t="str">
        <f>+seed_deliveries!C155</f>
        <v/>
      </c>
      <c r="E1287" s="494">
        <f>+'404-ENTREGA_INSUMOS PA'!J176</f>
        <v>0</v>
      </c>
      <c r="F1287" s="495">
        <f>+'404-ENTREGA_INSUMOS PA'!L176</f>
        <v>0</v>
      </c>
      <c r="I1287" s="494" t="e">
        <f>+delivery_events!C$5</f>
        <v>#N/A</v>
      </c>
      <c r="J1287" s="632">
        <f>+delivery_events!B$5</f>
        <v>0</v>
      </c>
      <c r="K1287" s="494">
        <f>+'404-ENTREGA_INSUMOS PA'!U176</f>
        <v>0</v>
      </c>
      <c r="L1287" s="494">
        <f>+'404-ENTREGA_INSUMOS PA'!W176</f>
        <v>0</v>
      </c>
      <c r="M1287" s="495">
        <f>+'404-ENTREGA_INSUMOS PA'!O176</f>
        <v>0</v>
      </c>
      <c r="N1287" s="495">
        <f>+'404-ENTREGA_INSUMOS PA'!T176</f>
        <v>0</v>
      </c>
      <c r="Y1287" s="494">
        <f>+'404-ENTREGA_INSUMOS PA'!AP$3</f>
        <v>0</v>
      </c>
    </row>
    <row r="1288" spans="1:25" hidden="1" x14ac:dyDescent="0.35">
      <c r="A1288" s="493">
        <f>+seed_deliveries!A156</f>
        <v>0</v>
      </c>
      <c r="B1288" s="493">
        <f>+seed_deliveries!B156</f>
        <v>0</v>
      </c>
      <c r="C1288" s="496" t="str">
        <f>+seed_deliveries!C156</f>
        <v/>
      </c>
      <c r="E1288" s="494">
        <f>+'404-ENTREGA_INSUMOS PA'!J177</f>
        <v>0</v>
      </c>
      <c r="F1288" s="495">
        <f>+'404-ENTREGA_INSUMOS PA'!L177</f>
        <v>0</v>
      </c>
      <c r="I1288" s="494" t="e">
        <f>+delivery_events!C$5</f>
        <v>#N/A</v>
      </c>
      <c r="J1288" s="632">
        <f>+delivery_events!B$5</f>
        <v>0</v>
      </c>
      <c r="K1288" s="494">
        <f>+'404-ENTREGA_INSUMOS PA'!U177</f>
        <v>0</v>
      </c>
      <c r="L1288" s="494">
        <f>+'404-ENTREGA_INSUMOS PA'!W177</f>
        <v>0</v>
      </c>
      <c r="M1288" s="495">
        <f>+'404-ENTREGA_INSUMOS PA'!O177</f>
        <v>0</v>
      </c>
      <c r="N1288" s="495">
        <f>+'404-ENTREGA_INSUMOS PA'!T177</f>
        <v>0</v>
      </c>
      <c r="Y1288" s="494">
        <f>+'404-ENTREGA_INSUMOS PA'!AP$3</f>
        <v>0</v>
      </c>
    </row>
    <row r="1289" spans="1:25" hidden="1" x14ac:dyDescent="0.35">
      <c r="A1289" s="493">
        <f>+seed_deliveries!A157</f>
        <v>0</v>
      </c>
      <c r="B1289" s="493">
        <f>+seed_deliveries!B157</f>
        <v>0</v>
      </c>
      <c r="C1289" s="496" t="str">
        <f>+seed_deliveries!C157</f>
        <v/>
      </c>
      <c r="E1289" s="494">
        <f>+'404-ENTREGA_INSUMOS PA'!J178</f>
        <v>0</v>
      </c>
      <c r="F1289" s="495">
        <f>+'404-ENTREGA_INSUMOS PA'!L178</f>
        <v>0</v>
      </c>
      <c r="I1289" s="494" t="e">
        <f>+delivery_events!C$5</f>
        <v>#N/A</v>
      </c>
      <c r="J1289" s="632">
        <f>+delivery_events!B$5</f>
        <v>0</v>
      </c>
      <c r="K1289" s="494">
        <f>+'404-ENTREGA_INSUMOS PA'!U178</f>
        <v>0</v>
      </c>
      <c r="L1289" s="494">
        <f>+'404-ENTREGA_INSUMOS PA'!W178</f>
        <v>0</v>
      </c>
      <c r="M1289" s="495">
        <f>+'404-ENTREGA_INSUMOS PA'!O178</f>
        <v>0</v>
      </c>
      <c r="N1289" s="495">
        <f>+'404-ENTREGA_INSUMOS PA'!T178</f>
        <v>0</v>
      </c>
      <c r="Y1289" s="494">
        <f>+'404-ENTREGA_INSUMOS PA'!AP$3</f>
        <v>0</v>
      </c>
    </row>
    <row r="1290" spans="1:25" hidden="1" x14ac:dyDescent="0.35">
      <c r="A1290" s="493">
        <f>+seed_deliveries!A158</f>
        <v>0</v>
      </c>
      <c r="B1290" s="493">
        <f>+seed_deliveries!B158</f>
        <v>0</v>
      </c>
      <c r="C1290" s="496" t="str">
        <f>+seed_deliveries!C158</f>
        <v/>
      </c>
      <c r="E1290" s="494">
        <f>+'404-ENTREGA_INSUMOS PA'!J179</f>
        <v>0</v>
      </c>
      <c r="F1290" s="495">
        <f>+'404-ENTREGA_INSUMOS PA'!L179</f>
        <v>0</v>
      </c>
      <c r="I1290" s="494" t="e">
        <f>+delivery_events!C$5</f>
        <v>#N/A</v>
      </c>
      <c r="J1290" s="632">
        <f>+delivery_events!B$5</f>
        <v>0</v>
      </c>
      <c r="K1290" s="494">
        <f>+'404-ENTREGA_INSUMOS PA'!U179</f>
        <v>0</v>
      </c>
      <c r="L1290" s="494">
        <f>+'404-ENTREGA_INSUMOS PA'!W179</f>
        <v>0</v>
      </c>
      <c r="M1290" s="495">
        <f>+'404-ENTREGA_INSUMOS PA'!O179</f>
        <v>0</v>
      </c>
      <c r="N1290" s="495">
        <f>+'404-ENTREGA_INSUMOS PA'!T179</f>
        <v>0</v>
      </c>
      <c r="Y1290" s="494">
        <f>+'404-ENTREGA_INSUMOS PA'!AP$3</f>
        <v>0</v>
      </c>
    </row>
    <row r="1291" spans="1:25" hidden="1" x14ac:dyDescent="0.35">
      <c r="A1291" s="493">
        <f>+seed_deliveries!A159</f>
        <v>0</v>
      </c>
      <c r="B1291" s="493">
        <f>+seed_deliveries!B159</f>
        <v>0</v>
      </c>
      <c r="C1291" s="496" t="str">
        <f>+seed_deliveries!C159</f>
        <v/>
      </c>
      <c r="E1291" s="494">
        <f>+'404-ENTREGA_INSUMOS PA'!J180</f>
        <v>0</v>
      </c>
      <c r="F1291" s="495">
        <f>+'404-ENTREGA_INSUMOS PA'!L180</f>
        <v>0</v>
      </c>
      <c r="I1291" s="494" t="e">
        <f>+delivery_events!C$5</f>
        <v>#N/A</v>
      </c>
      <c r="J1291" s="632">
        <f>+delivery_events!B$5</f>
        <v>0</v>
      </c>
      <c r="K1291" s="494">
        <f>+'404-ENTREGA_INSUMOS PA'!U180</f>
        <v>0</v>
      </c>
      <c r="L1291" s="494">
        <f>+'404-ENTREGA_INSUMOS PA'!W180</f>
        <v>0</v>
      </c>
      <c r="M1291" s="495">
        <f>+'404-ENTREGA_INSUMOS PA'!O180</f>
        <v>0</v>
      </c>
      <c r="N1291" s="495">
        <f>+'404-ENTREGA_INSUMOS PA'!T180</f>
        <v>0</v>
      </c>
      <c r="Y1291" s="494">
        <f>+'404-ENTREGA_INSUMOS PA'!AP$3</f>
        <v>0</v>
      </c>
    </row>
    <row r="1292" spans="1:25" hidden="1" x14ac:dyDescent="0.35">
      <c r="A1292" s="493">
        <f>+seed_deliveries!A160</f>
        <v>0</v>
      </c>
      <c r="B1292" s="493">
        <f>+seed_deliveries!B160</f>
        <v>0</v>
      </c>
      <c r="C1292" s="496" t="str">
        <f>+seed_deliveries!C160</f>
        <v/>
      </c>
      <c r="E1292" s="494">
        <f>+'404-ENTREGA_INSUMOS PA'!J181</f>
        <v>0</v>
      </c>
      <c r="F1292" s="495">
        <f>+'404-ENTREGA_INSUMOS PA'!L181</f>
        <v>0</v>
      </c>
      <c r="I1292" s="494" t="e">
        <f>+delivery_events!C$5</f>
        <v>#N/A</v>
      </c>
      <c r="J1292" s="632">
        <f>+delivery_events!B$5</f>
        <v>0</v>
      </c>
      <c r="K1292" s="494">
        <f>+'404-ENTREGA_INSUMOS PA'!U181</f>
        <v>0</v>
      </c>
      <c r="L1292" s="494">
        <f>+'404-ENTREGA_INSUMOS PA'!W181</f>
        <v>0</v>
      </c>
      <c r="M1292" s="495">
        <f>+'404-ENTREGA_INSUMOS PA'!O181</f>
        <v>0</v>
      </c>
      <c r="N1292" s="495">
        <f>+'404-ENTREGA_INSUMOS PA'!T181</f>
        <v>0</v>
      </c>
      <c r="Y1292" s="494">
        <f>+'404-ENTREGA_INSUMOS PA'!AP$3</f>
        <v>0</v>
      </c>
    </row>
    <row r="1293" spans="1:25" hidden="1" x14ac:dyDescent="0.35">
      <c r="A1293" s="493">
        <f>+seed_deliveries!A161</f>
        <v>0</v>
      </c>
      <c r="B1293" s="493">
        <f>+seed_deliveries!B161</f>
        <v>0</v>
      </c>
      <c r="C1293" s="496" t="str">
        <f>+seed_deliveries!C161</f>
        <v/>
      </c>
      <c r="E1293" s="494">
        <f>+'404-ENTREGA_INSUMOS PA'!J182</f>
        <v>0</v>
      </c>
      <c r="F1293" s="495">
        <f>+'404-ENTREGA_INSUMOS PA'!L182</f>
        <v>0</v>
      </c>
      <c r="I1293" s="494" t="e">
        <f>+delivery_events!C$5</f>
        <v>#N/A</v>
      </c>
      <c r="J1293" s="632">
        <f>+delivery_events!B$5</f>
        <v>0</v>
      </c>
      <c r="K1293" s="494">
        <f>+'404-ENTREGA_INSUMOS PA'!U182</f>
        <v>0</v>
      </c>
      <c r="L1293" s="494">
        <f>+'404-ENTREGA_INSUMOS PA'!W182</f>
        <v>0</v>
      </c>
      <c r="M1293" s="495">
        <f>+'404-ENTREGA_INSUMOS PA'!O182</f>
        <v>0</v>
      </c>
      <c r="N1293" s="495">
        <f>+'404-ENTREGA_INSUMOS PA'!T182</f>
        <v>0</v>
      </c>
      <c r="Y1293" s="494">
        <f>+'404-ENTREGA_INSUMOS PA'!AP$3</f>
        <v>0</v>
      </c>
    </row>
    <row r="1294" spans="1:25" hidden="1" x14ac:dyDescent="0.35">
      <c r="A1294" s="493">
        <f>+seed_deliveries!A162</f>
        <v>0</v>
      </c>
      <c r="B1294" s="493">
        <f>+seed_deliveries!B162</f>
        <v>0</v>
      </c>
      <c r="C1294" s="496" t="str">
        <f>+seed_deliveries!C162</f>
        <v/>
      </c>
      <c r="E1294" s="494">
        <f>+'404-ENTREGA_INSUMOS PA'!J183</f>
        <v>0</v>
      </c>
      <c r="F1294" s="495">
        <f>+'404-ENTREGA_INSUMOS PA'!L183</f>
        <v>0</v>
      </c>
      <c r="I1294" s="494" t="e">
        <f>+delivery_events!C$5</f>
        <v>#N/A</v>
      </c>
      <c r="J1294" s="632">
        <f>+delivery_events!B$5</f>
        <v>0</v>
      </c>
      <c r="K1294" s="494">
        <f>+'404-ENTREGA_INSUMOS PA'!U183</f>
        <v>0</v>
      </c>
      <c r="L1294" s="494">
        <f>+'404-ENTREGA_INSUMOS PA'!W183</f>
        <v>0</v>
      </c>
      <c r="M1294" s="495">
        <f>+'404-ENTREGA_INSUMOS PA'!O183</f>
        <v>0</v>
      </c>
      <c r="N1294" s="495">
        <f>+'404-ENTREGA_INSUMOS PA'!T183</f>
        <v>0</v>
      </c>
      <c r="Y1294" s="494">
        <f>+'404-ENTREGA_INSUMOS PA'!AP$3</f>
        <v>0</v>
      </c>
    </row>
    <row r="1295" spans="1:25" hidden="1" x14ac:dyDescent="0.35">
      <c r="A1295" s="493">
        <f>+seed_deliveries!A163</f>
        <v>0</v>
      </c>
      <c r="B1295" s="493">
        <f>+seed_deliveries!B163</f>
        <v>0</v>
      </c>
      <c r="C1295" s="496" t="str">
        <f>+seed_deliveries!C163</f>
        <v/>
      </c>
      <c r="E1295" s="494">
        <f>+'404-ENTREGA_INSUMOS PA'!J184</f>
        <v>0</v>
      </c>
      <c r="F1295" s="495">
        <f>+'404-ENTREGA_INSUMOS PA'!L184</f>
        <v>0</v>
      </c>
      <c r="I1295" s="494" t="e">
        <f>+delivery_events!C$5</f>
        <v>#N/A</v>
      </c>
      <c r="J1295" s="632">
        <f>+delivery_events!B$5</f>
        <v>0</v>
      </c>
      <c r="K1295" s="494">
        <f>+'404-ENTREGA_INSUMOS PA'!U184</f>
        <v>0</v>
      </c>
      <c r="L1295" s="494">
        <f>+'404-ENTREGA_INSUMOS PA'!W184</f>
        <v>0</v>
      </c>
      <c r="M1295" s="495">
        <f>+'404-ENTREGA_INSUMOS PA'!O184</f>
        <v>0</v>
      </c>
      <c r="N1295" s="495">
        <f>+'404-ENTREGA_INSUMOS PA'!T184</f>
        <v>0</v>
      </c>
      <c r="Y1295" s="494">
        <f>+'404-ENTREGA_INSUMOS PA'!AP$3</f>
        <v>0</v>
      </c>
    </row>
    <row r="1296" spans="1:25" hidden="1" x14ac:dyDescent="0.35">
      <c r="A1296" s="493">
        <f>+seed_deliveries!A164</f>
        <v>0</v>
      </c>
      <c r="B1296" s="493">
        <f>+seed_deliveries!B164</f>
        <v>0</v>
      </c>
      <c r="C1296" s="496" t="str">
        <f>+seed_deliveries!C164</f>
        <v/>
      </c>
      <c r="E1296" s="494">
        <f>+'404-ENTREGA_INSUMOS PA'!J185</f>
        <v>0</v>
      </c>
      <c r="F1296" s="495">
        <f>+'404-ENTREGA_INSUMOS PA'!L185</f>
        <v>0</v>
      </c>
      <c r="I1296" s="494" t="e">
        <f>+delivery_events!C$5</f>
        <v>#N/A</v>
      </c>
      <c r="J1296" s="632">
        <f>+delivery_events!B$5</f>
        <v>0</v>
      </c>
      <c r="K1296" s="494">
        <f>+'404-ENTREGA_INSUMOS PA'!U185</f>
        <v>0</v>
      </c>
      <c r="L1296" s="494">
        <f>+'404-ENTREGA_INSUMOS PA'!W185</f>
        <v>0</v>
      </c>
      <c r="M1296" s="495">
        <f>+'404-ENTREGA_INSUMOS PA'!O185</f>
        <v>0</v>
      </c>
      <c r="N1296" s="495">
        <f>+'404-ENTREGA_INSUMOS PA'!T185</f>
        <v>0</v>
      </c>
      <c r="Y1296" s="494">
        <f>+'404-ENTREGA_INSUMOS PA'!AP$3</f>
        <v>0</v>
      </c>
    </row>
    <row r="1297" spans="1:25" hidden="1" x14ac:dyDescent="0.35">
      <c r="A1297" s="493">
        <f>+seed_deliveries!A165</f>
        <v>0</v>
      </c>
      <c r="B1297" s="493">
        <f>+seed_deliveries!B165</f>
        <v>0</v>
      </c>
      <c r="C1297" s="496" t="str">
        <f>+seed_deliveries!C165</f>
        <v/>
      </c>
      <c r="E1297" s="494">
        <f>+'404-ENTREGA_INSUMOS PA'!J186</f>
        <v>0</v>
      </c>
      <c r="F1297" s="495">
        <f>+'404-ENTREGA_INSUMOS PA'!L186</f>
        <v>0</v>
      </c>
      <c r="I1297" s="494" t="e">
        <f>+delivery_events!C$5</f>
        <v>#N/A</v>
      </c>
      <c r="J1297" s="632">
        <f>+delivery_events!B$5</f>
        <v>0</v>
      </c>
      <c r="K1297" s="494">
        <f>+'404-ENTREGA_INSUMOS PA'!U186</f>
        <v>0</v>
      </c>
      <c r="L1297" s="494">
        <f>+'404-ENTREGA_INSUMOS PA'!W186</f>
        <v>0</v>
      </c>
      <c r="M1297" s="495">
        <f>+'404-ENTREGA_INSUMOS PA'!O186</f>
        <v>0</v>
      </c>
      <c r="N1297" s="495">
        <f>+'404-ENTREGA_INSUMOS PA'!T186</f>
        <v>0</v>
      </c>
      <c r="Y1297" s="494">
        <f>+'404-ENTREGA_INSUMOS PA'!AP$3</f>
        <v>0</v>
      </c>
    </row>
    <row r="1298" spans="1:25" hidden="1" x14ac:dyDescent="0.35">
      <c r="A1298" s="493">
        <f>+seed_deliveries!A166</f>
        <v>0</v>
      </c>
      <c r="B1298" s="493">
        <f>+seed_deliveries!B166</f>
        <v>0</v>
      </c>
      <c r="C1298" s="496" t="str">
        <f>+seed_deliveries!C166</f>
        <v/>
      </c>
      <c r="E1298" s="494">
        <f>+'404-ENTREGA_INSUMOS PA'!J187</f>
        <v>0</v>
      </c>
      <c r="F1298" s="495">
        <f>+'404-ENTREGA_INSUMOS PA'!L187</f>
        <v>0</v>
      </c>
      <c r="I1298" s="494" t="e">
        <f>+delivery_events!C$5</f>
        <v>#N/A</v>
      </c>
      <c r="J1298" s="632">
        <f>+delivery_events!B$5</f>
        <v>0</v>
      </c>
      <c r="K1298" s="494">
        <f>+'404-ENTREGA_INSUMOS PA'!U187</f>
        <v>0</v>
      </c>
      <c r="L1298" s="494">
        <f>+'404-ENTREGA_INSUMOS PA'!W187</f>
        <v>0</v>
      </c>
      <c r="M1298" s="495">
        <f>+'404-ENTREGA_INSUMOS PA'!O187</f>
        <v>0</v>
      </c>
      <c r="N1298" s="495">
        <f>+'404-ENTREGA_INSUMOS PA'!T187</f>
        <v>0</v>
      </c>
      <c r="Y1298" s="494">
        <f>+'404-ENTREGA_INSUMOS PA'!AP$3</f>
        <v>0</v>
      </c>
    </row>
    <row r="1299" spans="1:25" hidden="1" x14ac:dyDescent="0.35">
      <c r="A1299" s="493">
        <f>+seed_deliveries!A167</f>
        <v>0</v>
      </c>
      <c r="B1299" s="493">
        <f>+seed_deliveries!B167</f>
        <v>0</v>
      </c>
      <c r="C1299" s="496" t="str">
        <f>+seed_deliveries!C167</f>
        <v/>
      </c>
      <c r="E1299" s="494">
        <f>+'404-ENTREGA_INSUMOS PA'!J188</f>
        <v>0</v>
      </c>
      <c r="F1299" s="495">
        <f>+'404-ENTREGA_INSUMOS PA'!L188</f>
        <v>0</v>
      </c>
      <c r="I1299" s="494" t="e">
        <f>+delivery_events!C$5</f>
        <v>#N/A</v>
      </c>
      <c r="J1299" s="632">
        <f>+delivery_events!B$5</f>
        <v>0</v>
      </c>
      <c r="K1299" s="494">
        <f>+'404-ENTREGA_INSUMOS PA'!U188</f>
        <v>0</v>
      </c>
      <c r="L1299" s="494">
        <f>+'404-ENTREGA_INSUMOS PA'!W188</f>
        <v>0</v>
      </c>
      <c r="M1299" s="495">
        <f>+'404-ENTREGA_INSUMOS PA'!O188</f>
        <v>0</v>
      </c>
      <c r="N1299" s="495">
        <f>+'404-ENTREGA_INSUMOS PA'!T188</f>
        <v>0</v>
      </c>
      <c r="Y1299" s="494">
        <f>+'404-ENTREGA_INSUMOS PA'!AP$3</f>
        <v>0</v>
      </c>
    </row>
    <row r="1300" spans="1:25" hidden="1" x14ac:dyDescent="0.35">
      <c r="A1300" s="493">
        <f>+seed_deliveries!A168</f>
        <v>0</v>
      </c>
      <c r="B1300" s="493">
        <f>+seed_deliveries!B168</f>
        <v>0</v>
      </c>
      <c r="C1300" s="496" t="str">
        <f>+seed_deliveries!C168</f>
        <v/>
      </c>
      <c r="E1300" s="494">
        <f>+'404-ENTREGA_INSUMOS PA'!J189</f>
        <v>0</v>
      </c>
      <c r="F1300" s="495">
        <f>+'404-ENTREGA_INSUMOS PA'!L189</f>
        <v>0</v>
      </c>
      <c r="I1300" s="494" t="e">
        <f>+delivery_events!C$5</f>
        <v>#N/A</v>
      </c>
      <c r="J1300" s="632">
        <f>+delivery_events!B$5</f>
        <v>0</v>
      </c>
      <c r="K1300" s="494">
        <f>+'404-ENTREGA_INSUMOS PA'!U189</f>
        <v>0</v>
      </c>
      <c r="L1300" s="494">
        <f>+'404-ENTREGA_INSUMOS PA'!W189</f>
        <v>0</v>
      </c>
      <c r="M1300" s="495">
        <f>+'404-ENTREGA_INSUMOS PA'!O189</f>
        <v>0</v>
      </c>
      <c r="N1300" s="495">
        <f>+'404-ENTREGA_INSUMOS PA'!T189</f>
        <v>0</v>
      </c>
      <c r="Y1300" s="494">
        <f>+'404-ENTREGA_INSUMOS PA'!AP$3</f>
        <v>0</v>
      </c>
    </row>
    <row r="1301" spans="1:25" hidden="1" x14ac:dyDescent="0.35">
      <c r="A1301" s="493">
        <f>+seed_deliveries!A169</f>
        <v>0</v>
      </c>
      <c r="B1301" s="493">
        <f>+seed_deliveries!B169</f>
        <v>0</v>
      </c>
      <c r="C1301" s="496" t="str">
        <f>+seed_deliveries!C169</f>
        <v/>
      </c>
      <c r="E1301" s="494">
        <f>+'404-ENTREGA_INSUMOS PA'!J190</f>
        <v>0</v>
      </c>
      <c r="F1301" s="495">
        <f>+'404-ENTREGA_INSUMOS PA'!L190</f>
        <v>0</v>
      </c>
      <c r="I1301" s="494" t="e">
        <f>+delivery_events!C$5</f>
        <v>#N/A</v>
      </c>
      <c r="J1301" s="632">
        <f>+delivery_events!B$5</f>
        <v>0</v>
      </c>
      <c r="K1301" s="494">
        <f>+'404-ENTREGA_INSUMOS PA'!U190</f>
        <v>0</v>
      </c>
      <c r="L1301" s="494">
        <f>+'404-ENTREGA_INSUMOS PA'!W190</f>
        <v>0</v>
      </c>
      <c r="M1301" s="495">
        <f>+'404-ENTREGA_INSUMOS PA'!O190</f>
        <v>0</v>
      </c>
      <c r="N1301" s="495">
        <f>+'404-ENTREGA_INSUMOS PA'!T190</f>
        <v>0</v>
      </c>
      <c r="Y1301" s="494">
        <f>+'404-ENTREGA_INSUMOS PA'!AP$3</f>
        <v>0</v>
      </c>
    </row>
    <row r="1302" spans="1:25" hidden="1" x14ac:dyDescent="0.35">
      <c r="A1302" s="493">
        <f>+seed_deliveries!A170</f>
        <v>0</v>
      </c>
      <c r="B1302" s="493">
        <f>+seed_deliveries!B170</f>
        <v>0</v>
      </c>
      <c r="C1302" s="496" t="str">
        <f>+seed_deliveries!C170</f>
        <v/>
      </c>
      <c r="E1302" s="494">
        <f>+'404-ENTREGA_INSUMOS PA'!J191</f>
        <v>0</v>
      </c>
      <c r="F1302" s="495">
        <f>+'404-ENTREGA_INSUMOS PA'!L191</f>
        <v>0</v>
      </c>
      <c r="I1302" s="494" t="e">
        <f>+delivery_events!C$5</f>
        <v>#N/A</v>
      </c>
      <c r="J1302" s="632">
        <f>+delivery_events!B$5</f>
        <v>0</v>
      </c>
      <c r="K1302" s="494">
        <f>+'404-ENTREGA_INSUMOS PA'!U191</f>
        <v>0</v>
      </c>
      <c r="L1302" s="494">
        <f>+'404-ENTREGA_INSUMOS PA'!W191</f>
        <v>0</v>
      </c>
      <c r="M1302" s="495">
        <f>+'404-ENTREGA_INSUMOS PA'!O191</f>
        <v>0</v>
      </c>
      <c r="N1302" s="495">
        <f>+'404-ENTREGA_INSUMOS PA'!T191</f>
        <v>0</v>
      </c>
      <c r="Y1302" s="494">
        <f>+'404-ENTREGA_INSUMOS PA'!AP$3</f>
        <v>0</v>
      </c>
    </row>
    <row r="1303" spans="1:25" hidden="1" x14ac:dyDescent="0.35">
      <c r="A1303" s="493">
        <f>+seed_deliveries!A171</f>
        <v>0</v>
      </c>
      <c r="B1303" s="493">
        <f>+seed_deliveries!B171</f>
        <v>0</v>
      </c>
      <c r="C1303" s="496" t="str">
        <f>+seed_deliveries!C171</f>
        <v/>
      </c>
      <c r="E1303" s="494">
        <f>+'404-ENTREGA_INSUMOS PA'!J192</f>
        <v>0</v>
      </c>
      <c r="F1303" s="495">
        <f>+'404-ENTREGA_INSUMOS PA'!L192</f>
        <v>0</v>
      </c>
      <c r="I1303" s="494" t="e">
        <f>+delivery_events!C$5</f>
        <v>#N/A</v>
      </c>
      <c r="J1303" s="632">
        <f>+delivery_events!B$5</f>
        <v>0</v>
      </c>
      <c r="K1303" s="494">
        <f>+'404-ENTREGA_INSUMOS PA'!U192</f>
        <v>0</v>
      </c>
      <c r="L1303" s="494">
        <f>+'404-ENTREGA_INSUMOS PA'!W192</f>
        <v>0</v>
      </c>
      <c r="M1303" s="495">
        <f>+'404-ENTREGA_INSUMOS PA'!O192</f>
        <v>0</v>
      </c>
      <c r="N1303" s="495">
        <f>+'404-ENTREGA_INSUMOS PA'!T192</f>
        <v>0</v>
      </c>
      <c r="Y1303" s="494">
        <f>+'404-ENTREGA_INSUMOS PA'!AP$3</f>
        <v>0</v>
      </c>
    </row>
    <row r="1304" spans="1:25" hidden="1" x14ac:dyDescent="0.35">
      <c r="A1304" s="493">
        <f>+seed_deliveries!A172</f>
        <v>0</v>
      </c>
      <c r="B1304" s="493">
        <f>+seed_deliveries!B172</f>
        <v>0</v>
      </c>
      <c r="C1304" s="496" t="str">
        <f>+seed_deliveries!C172</f>
        <v/>
      </c>
      <c r="E1304" s="494">
        <f>+'404-ENTREGA_INSUMOS PA'!J193</f>
        <v>0</v>
      </c>
      <c r="F1304" s="495">
        <f>+'404-ENTREGA_INSUMOS PA'!L193</f>
        <v>0</v>
      </c>
      <c r="I1304" s="494" t="e">
        <f>+delivery_events!C$5</f>
        <v>#N/A</v>
      </c>
      <c r="J1304" s="632">
        <f>+delivery_events!B$5</f>
        <v>0</v>
      </c>
      <c r="K1304" s="494">
        <f>+'404-ENTREGA_INSUMOS PA'!U193</f>
        <v>0</v>
      </c>
      <c r="L1304" s="494">
        <f>+'404-ENTREGA_INSUMOS PA'!W193</f>
        <v>0</v>
      </c>
      <c r="M1304" s="495">
        <f>+'404-ENTREGA_INSUMOS PA'!O193</f>
        <v>0</v>
      </c>
      <c r="N1304" s="495">
        <f>+'404-ENTREGA_INSUMOS PA'!T193</f>
        <v>0</v>
      </c>
      <c r="Y1304" s="494">
        <f>+'404-ENTREGA_INSUMOS PA'!AP$3</f>
        <v>0</v>
      </c>
    </row>
    <row r="1305" spans="1:25" hidden="1" x14ac:dyDescent="0.35">
      <c r="A1305" s="493">
        <f>+seed_deliveries!A173</f>
        <v>0</v>
      </c>
      <c r="B1305" s="493">
        <f>+seed_deliveries!B173</f>
        <v>0</v>
      </c>
      <c r="C1305" s="496" t="str">
        <f>+seed_deliveries!C173</f>
        <v/>
      </c>
      <c r="E1305" s="494">
        <f>+'404-ENTREGA_INSUMOS PA'!J194</f>
        <v>0</v>
      </c>
      <c r="F1305" s="495">
        <f>+'404-ENTREGA_INSUMOS PA'!L194</f>
        <v>0</v>
      </c>
      <c r="I1305" s="494" t="e">
        <f>+delivery_events!C$5</f>
        <v>#N/A</v>
      </c>
      <c r="J1305" s="632">
        <f>+delivery_events!B$5</f>
        <v>0</v>
      </c>
      <c r="K1305" s="494">
        <f>+'404-ENTREGA_INSUMOS PA'!U194</f>
        <v>0</v>
      </c>
      <c r="L1305" s="494">
        <f>+'404-ENTREGA_INSUMOS PA'!W194</f>
        <v>0</v>
      </c>
      <c r="M1305" s="495">
        <f>+'404-ENTREGA_INSUMOS PA'!O194</f>
        <v>0</v>
      </c>
      <c r="N1305" s="495">
        <f>+'404-ENTREGA_INSUMOS PA'!T194</f>
        <v>0</v>
      </c>
      <c r="Y1305" s="494">
        <f>+'404-ENTREGA_INSUMOS PA'!AP$3</f>
        <v>0</v>
      </c>
    </row>
    <row r="1306" spans="1:25" hidden="1" x14ac:dyDescent="0.35">
      <c r="A1306" s="493">
        <f>+seed_deliveries!A174</f>
        <v>0</v>
      </c>
      <c r="B1306" s="493">
        <f>+seed_deliveries!B174</f>
        <v>0</v>
      </c>
      <c r="C1306" s="496" t="str">
        <f>+seed_deliveries!C174</f>
        <v/>
      </c>
      <c r="E1306" s="494">
        <f>+'404-ENTREGA_INSUMOS PA'!J195</f>
        <v>0</v>
      </c>
      <c r="F1306" s="495">
        <f>+'404-ENTREGA_INSUMOS PA'!L195</f>
        <v>0</v>
      </c>
      <c r="I1306" s="494" t="e">
        <f>+delivery_events!C$5</f>
        <v>#N/A</v>
      </c>
      <c r="J1306" s="632">
        <f>+delivery_events!B$5</f>
        <v>0</v>
      </c>
      <c r="K1306" s="494">
        <f>+'404-ENTREGA_INSUMOS PA'!U195</f>
        <v>0</v>
      </c>
      <c r="L1306" s="494">
        <f>+'404-ENTREGA_INSUMOS PA'!W195</f>
        <v>0</v>
      </c>
      <c r="M1306" s="495">
        <f>+'404-ENTREGA_INSUMOS PA'!O195</f>
        <v>0</v>
      </c>
      <c r="N1306" s="495">
        <f>+'404-ENTREGA_INSUMOS PA'!T195</f>
        <v>0</v>
      </c>
      <c r="Y1306" s="494">
        <f>+'404-ENTREGA_INSUMOS PA'!AP$3</f>
        <v>0</v>
      </c>
    </row>
    <row r="1307" spans="1:25" hidden="1" x14ac:dyDescent="0.35">
      <c r="A1307" s="493">
        <f>+seed_deliveries!A175</f>
        <v>0</v>
      </c>
      <c r="B1307" s="493">
        <f>+seed_deliveries!B175</f>
        <v>0</v>
      </c>
      <c r="C1307" s="496" t="str">
        <f>+seed_deliveries!C175</f>
        <v/>
      </c>
      <c r="E1307" s="494">
        <f>+'404-ENTREGA_INSUMOS PA'!J196</f>
        <v>0</v>
      </c>
      <c r="F1307" s="495">
        <f>+'404-ENTREGA_INSUMOS PA'!L196</f>
        <v>0</v>
      </c>
      <c r="I1307" s="494" t="e">
        <f>+delivery_events!C$5</f>
        <v>#N/A</v>
      </c>
      <c r="J1307" s="632">
        <f>+delivery_events!B$5</f>
        <v>0</v>
      </c>
      <c r="K1307" s="494">
        <f>+'404-ENTREGA_INSUMOS PA'!U196</f>
        <v>0</v>
      </c>
      <c r="L1307" s="494">
        <f>+'404-ENTREGA_INSUMOS PA'!W196</f>
        <v>0</v>
      </c>
      <c r="M1307" s="495">
        <f>+'404-ENTREGA_INSUMOS PA'!O196</f>
        <v>0</v>
      </c>
      <c r="N1307" s="495">
        <f>+'404-ENTREGA_INSUMOS PA'!T196</f>
        <v>0</v>
      </c>
      <c r="Y1307" s="494">
        <f>+'404-ENTREGA_INSUMOS PA'!AP$3</f>
        <v>0</v>
      </c>
    </row>
    <row r="1308" spans="1:25" hidden="1" x14ac:dyDescent="0.35">
      <c r="A1308" s="493">
        <f>+seed_deliveries!A176</f>
        <v>0</v>
      </c>
      <c r="B1308" s="493">
        <f>+seed_deliveries!B176</f>
        <v>0</v>
      </c>
      <c r="C1308" s="496" t="str">
        <f>+seed_deliveries!C176</f>
        <v/>
      </c>
      <c r="E1308" s="494">
        <f>+'404-ENTREGA_INSUMOS PA'!J197</f>
        <v>0</v>
      </c>
      <c r="F1308" s="495">
        <f>+'404-ENTREGA_INSUMOS PA'!L197</f>
        <v>0</v>
      </c>
      <c r="I1308" s="494" t="e">
        <f>+delivery_events!C$5</f>
        <v>#N/A</v>
      </c>
      <c r="J1308" s="632">
        <f>+delivery_events!B$5</f>
        <v>0</v>
      </c>
      <c r="K1308" s="494">
        <f>+'404-ENTREGA_INSUMOS PA'!U197</f>
        <v>0</v>
      </c>
      <c r="L1308" s="494">
        <f>+'404-ENTREGA_INSUMOS PA'!W197</f>
        <v>0</v>
      </c>
      <c r="M1308" s="495">
        <f>+'404-ENTREGA_INSUMOS PA'!O197</f>
        <v>0</v>
      </c>
      <c r="N1308" s="495">
        <f>+'404-ENTREGA_INSUMOS PA'!T197</f>
        <v>0</v>
      </c>
      <c r="Y1308" s="494">
        <f>+'404-ENTREGA_INSUMOS PA'!AP$3</f>
        <v>0</v>
      </c>
    </row>
    <row r="1309" spans="1:25" hidden="1" x14ac:dyDescent="0.35">
      <c r="A1309" s="493">
        <f>+seed_deliveries!A177</f>
        <v>0</v>
      </c>
      <c r="B1309" s="493">
        <f>+seed_deliveries!B177</f>
        <v>0</v>
      </c>
      <c r="C1309" s="496" t="str">
        <f>+seed_deliveries!C177</f>
        <v/>
      </c>
      <c r="E1309" s="494">
        <f>+'404-ENTREGA_INSUMOS PA'!J198</f>
        <v>0</v>
      </c>
      <c r="F1309" s="495">
        <f>+'404-ENTREGA_INSUMOS PA'!L198</f>
        <v>0</v>
      </c>
      <c r="I1309" s="494" t="e">
        <f>+delivery_events!C$5</f>
        <v>#N/A</v>
      </c>
      <c r="J1309" s="632">
        <f>+delivery_events!B$5</f>
        <v>0</v>
      </c>
      <c r="K1309" s="494">
        <f>+'404-ENTREGA_INSUMOS PA'!U198</f>
        <v>0</v>
      </c>
      <c r="L1309" s="494">
        <f>+'404-ENTREGA_INSUMOS PA'!W198</f>
        <v>0</v>
      </c>
      <c r="M1309" s="495">
        <f>+'404-ENTREGA_INSUMOS PA'!O198</f>
        <v>0</v>
      </c>
      <c r="N1309" s="495">
        <f>+'404-ENTREGA_INSUMOS PA'!T198</f>
        <v>0</v>
      </c>
      <c r="Y1309" s="494">
        <f>+'404-ENTREGA_INSUMOS PA'!AP$3</f>
        <v>0</v>
      </c>
    </row>
    <row r="1310" spans="1:25" hidden="1" x14ac:dyDescent="0.35">
      <c r="A1310" s="493">
        <f>+seed_deliveries!A178</f>
        <v>0</v>
      </c>
      <c r="B1310" s="493">
        <f>+seed_deliveries!B178</f>
        <v>0</v>
      </c>
      <c r="C1310" s="496" t="str">
        <f>+seed_deliveries!C178</f>
        <v/>
      </c>
      <c r="E1310" s="494">
        <f>+'404-ENTREGA_INSUMOS PA'!J199</f>
        <v>0</v>
      </c>
      <c r="F1310" s="495">
        <f>+'404-ENTREGA_INSUMOS PA'!L199</f>
        <v>0</v>
      </c>
      <c r="I1310" s="494" t="e">
        <f>+delivery_events!C$5</f>
        <v>#N/A</v>
      </c>
      <c r="J1310" s="632">
        <f>+delivery_events!B$5</f>
        <v>0</v>
      </c>
      <c r="K1310" s="494">
        <f>+'404-ENTREGA_INSUMOS PA'!U199</f>
        <v>0</v>
      </c>
      <c r="L1310" s="494">
        <f>+'404-ENTREGA_INSUMOS PA'!W199</f>
        <v>0</v>
      </c>
      <c r="M1310" s="495">
        <f>+'404-ENTREGA_INSUMOS PA'!O199</f>
        <v>0</v>
      </c>
      <c r="N1310" s="495">
        <f>+'404-ENTREGA_INSUMOS PA'!T199</f>
        <v>0</v>
      </c>
      <c r="Y1310" s="494">
        <f>+'404-ENTREGA_INSUMOS PA'!AP$3</f>
        <v>0</v>
      </c>
    </row>
    <row r="1311" spans="1:25" hidden="1" x14ac:dyDescent="0.35">
      <c r="A1311" s="493">
        <f>+seed_deliveries!A179</f>
        <v>0</v>
      </c>
      <c r="B1311" s="493">
        <f>+seed_deliveries!B179</f>
        <v>0</v>
      </c>
      <c r="C1311" s="496" t="str">
        <f>+seed_deliveries!C179</f>
        <v/>
      </c>
      <c r="E1311" s="494">
        <f>+'404-ENTREGA_INSUMOS PA'!J200</f>
        <v>0</v>
      </c>
      <c r="F1311" s="495">
        <f>+'404-ENTREGA_INSUMOS PA'!L200</f>
        <v>0</v>
      </c>
      <c r="I1311" s="494" t="e">
        <f>+delivery_events!C$5</f>
        <v>#N/A</v>
      </c>
      <c r="J1311" s="632">
        <f>+delivery_events!B$5</f>
        <v>0</v>
      </c>
      <c r="K1311" s="494">
        <f>+'404-ENTREGA_INSUMOS PA'!U200</f>
        <v>0</v>
      </c>
      <c r="L1311" s="494">
        <f>+'404-ENTREGA_INSUMOS PA'!W200</f>
        <v>0</v>
      </c>
      <c r="M1311" s="495">
        <f>+'404-ENTREGA_INSUMOS PA'!O200</f>
        <v>0</v>
      </c>
      <c r="N1311" s="495">
        <f>+'404-ENTREGA_INSUMOS PA'!T200</f>
        <v>0</v>
      </c>
      <c r="Y1311" s="494">
        <f>+'404-ENTREGA_INSUMOS PA'!AP$3</f>
        <v>0</v>
      </c>
    </row>
    <row r="1312" spans="1:25" hidden="1" x14ac:dyDescent="0.35">
      <c r="A1312" s="493">
        <f>+seed_deliveries!A180</f>
        <v>0</v>
      </c>
      <c r="B1312" s="493">
        <f>+seed_deliveries!B180</f>
        <v>0</v>
      </c>
      <c r="C1312" s="496" t="str">
        <f>+seed_deliveries!C180</f>
        <v/>
      </c>
      <c r="E1312" s="494">
        <f>+'404-ENTREGA_INSUMOS PA'!J201</f>
        <v>0</v>
      </c>
      <c r="F1312" s="495">
        <f>+'404-ENTREGA_INSUMOS PA'!L201</f>
        <v>0</v>
      </c>
      <c r="I1312" s="494" t="e">
        <f>+delivery_events!C$5</f>
        <v>#N/A</v>
      </c>
      <c r="J1312" s="632">
        <f>+delivery_events!B$5</f>
        <v>0</v>
      </c>
      <c r="K1312" s="494">
        <f>+'404-ENTREGA_INSUMOS PA'!U201</f>
        <v>0</v>
      </c>
      <c r="L1312" s="494">
        <f>+'404-ENTREGA_INSUMOS PA'!W201</f>
        <v>0</v>
      </c>
      <c r="M1312" s="495">
        <f>+'404-ENTREGA_INSUMOS PA'!O201</f>
        <v>0</v>
      </c>
      <c r="N1312" s="495">
        <f>+'404-ENTREGA_INSUMOS PA'!T201</f>
        <v>0</v>
      </c>
      <c r="Y1312" s="494">
        <f>+'404-ENTREGA_INSUMOS PA'!AP$3</f>
        <v>0</v>
      </c>
    </row>
    <row r="1313" spans="1:25" hidden="1" x14ac:dyDescent="0.35">
      <c r="A1313" s="493">
        <f>+seed_deliveries!A181</f>
        <v>0</v>
      </c>
      <c r="B1313" s="493">
        <f>+seed_deliveries!B181</f>
        <v>0</v>
      </c>
      <c r="C1313" s="496" t="str">
        <f>+seed_deliveries!C181</f>
        <v/>
      </c>
      <c r="E1313" s="494">
        <f>+'404-ENTREGA_INSUMOS PA'!J202</f>
        <v>0</v>
      </c>
      <c r="F1313" s="495">
        <f>+'404-ENTREGA_INSUMOS PA'!L202</f>
        <v>0</v>
      </c>
      <c r="I1313" s="494" t="e">
        <f>+delivery_events!C$5</f>
        <v>#N/A</v>
      </c>
      <c r="J1313" s="632">
        <f>+delivery_events!B$5</f>
        <v>0</v>
      </c>
      <c r="K1313" s="494">
        <f>+'404-ENTREGA_INSUMOS PA'!U202</f>
        <v>0</v>
      </c>
      <c r="L1313" s="494">
        <f>+'404-ENTREGA_INSUMOS PA'!W202</f>
        <v>0</v>
      </c>
      <c r="M1313" s="495">
        <f>+'404-ENTREGA_INSUMOS PA'!O202</f>
        <v>0</v>
      </c>
      <c r="N1313" s="495">
        <f>+'404-ENTREGA_INSUMOS PA'!T202</f>
        <v>0</v>
      </c>
      <c r="Y1313" s="494">
        <f>+'404-ENTREGA_INSUMOS PA'!AP$3</f>
        <v>0</v>
      </c>
    </row>
    <row r="1314" spans="1:25" hidden="1" x14ac:dyDescent="0.35">
      <c r="A1314" s="493">
        <f>+seed_deliveries!A182</f>
        <v>0</v>
      </c>
      <c r="B1314" s="493">
        <f>+seed_deliveries!B182</f>
        <v>0</v>
      </c>
      <c r="C1314" s="496" t="str">
        <f>+seed_deliveries!C182</f>
        <v/>
      </c>
      <c r="E1314" s="494">
        <f>+'404-ENTREGA_INSUMOS PA'!J203</f>
        <v>0</v>
      </c>
      <c r="F1314" s="495">
        <f>+'404-ENTREGA_INSUMOS PA'!L203</f>
        <v>0</v>
      </c>
      <c r="I1314" s="494" t="e">
        <f>+delivery_events!C$5</f>
        <v>#N/A</v>
      </c>
      <c r="J1314" s="632">
        <f>+delivery_events!B$5</f>
        <v>0</v>
      </c>
      <c r="K1314" s="494">
        <f>+'404-ENTREGA_INSUMOS PA'!U203</f>
        <v>0</v>
      </c>
      <c r="L1314" s="494">
        <f>+'404-ENTREGA_INSUMOS PA'!W203</f>
        <v>0</v>
      </c>
      <c r="M1314" s="495">
        <f>+'404-ENTREGA_INSUMOS PA'!O203</f>
        <v>0</v>
      </c>
      <c r="N1314" s="495">
        <f>+'404-ENTREGA_INSUMOS PA'!T203</f>
        <v>0</v>
      </c>
      <c r="Y1314" s="494">
        <f>+'404-ENTREGA_INSUMOS PA'!AP$3</f>
        <v>0</v>
      </c>
    </row>
    <row r="1315" spans="1:25" hidden="1" x14ac:dyDescent="0.35">
      <c r="A1315" s="493">
        <f>+seed_deliveries!A183</f>
        <v>0</v>
      </c>
      <c r="B1315" s="493">
        <f>+seed_deliveries!B183</f>
        <v>0</v>
      </c>
      <c r="C1315" s="496" t="str">
        <f>+seed_deliveries!C183</f>
        <v/>
      </c>
      <c r="E1315" s="494">
        <f>+'404-ENTREGA_INSUMOS PA'!J204</f>
        <v>0</v>
      </c>
      <c r="F1315" s="495">
        <f>+'404-ENTREGA_INSUMOS PA'!L204</f>
        <v>0</v>
      </c>
      <c r="I1315" s="494" t="e">
        <f>+delivery_events!C$5</f>
        <v>#N/A</v>
      </c>
      <c r="J1315" s="632">
        <f>+delivery_events!B$5</f>
        <v>0</v>
      </c>
      <c r="K1315" s="494">
        <f>+'404-ENTREGA_INSUMOS PA'!U204</f>
        <v>0</v>
      </c>
      <c r="L1315" s="494">
        <f>+'404-ENTREGA_INSUMOS PA'!W204</f>
        <v>0</v>
      </c>
      <c r="M1315" s="495">
        <f>+'404-ENTREGA_INSUMOS PA'!O204</f>
        <v>0</v>
      </c>
      <c r="N1315" s="495">
        <f>+'404-ENTREGA_INSUMOS PA'!T204</f>
        <v>0</v>
      </c>
      <c r="Y1315" s="494">
        <f>+'404-ENTREGA_INSUMOS PA'!AP$3</f>
        <v>0</v>
      </c>
    </row>
    <row r="1316" spans="1:25" hidden="1" x14ac:dyDescent="0.35">
      <c r="A1316" s="493">
        <f>+seed_deliveries!A184</f>
        <v>0</v>
      </c>
      <c r="B1316" s="493">
        <f>+seed_deliveries!B184</f>
        <v>0</v>
      </c>
      <c r="C1316" s="496" t="str">
        <f>+seed_deliveries!C184</f>
        <v/>
      </c>
      <c r="E1316" s="494">
        <f>+'404-ENTREGA_INSUMOS PA'!J205</f>
        <v>0</v>
      </c>
      <c r="F1316" s="495">
        <f>+'404-ENTREGA_INSUMOS PA'!L205</f>
        <v>0</v>
      </c>
      <c r="I1316" s="494" t="e">
        <f>+delivery_events!C$5</f>
        <v>#N/A</v>
      </c>
      <c r="J1316" s="632">
        <f>+delivery_events!B$5</f>
        <v>0</v>
      </c>
      <c r="K1316" s="494">
        <f>+'404-ENTREGA_INSUMOS PA'!U205</f>
        <v>0</v>
      </c>
      <c r="L1316" s="494">
        <f>+'404-ENTREGA_INSUMOS PA'!W205</f>
        <v>0</v>
      </c>
      <c r="M1316" s="495">
        <f>+'404-ENTREGA_INSUMOS PA'!O205</f>
        <v>0</v>
      </c>
      <c r="N1316" s="495">
        <f>+'404-ENTREGA_INSUMOS PA'!T205</f>
        <v>0</v>
      </c>
      <c r="Y1316" s="494">
        <f>+'404-ENTREGA_INSUMOS PA'!AP$3</f>
        <v>0</v>
      </c>
    </row>
    <row r="1317" spans="1:25" hidden="1" x14ac:dyDescent="0.35">
      <c r="A1317" s="493">
        <f>+seed_deliveries!A185</f>
        <v>0</v>
      </c>
      <c r="B1317" s="493">
        <f>+seed_deliveries!B185</f>
        <v>0</v>
      </c>
      <c r="C1317" s="496" t="str">
        <f>+seed_deliveries!C185</f>
        <v/>
      </c>
      <c r="E1317" s="494">
        <f>+'404-ENTREGA_INSUMOS PA'!J206</f>
        <v>0</v>
      </c>
      <c r="F1317" s="495">
        <f>+'404-ENTREGA_INSUMOS PA'!L206</f>
        <v>0</v>
      </c>
      <c r="I1317" s="494" t="e">
        <f>+delivery_events!C$5</f>
        <v>#N/A</v>
      </c>
      <c r="J1317" s="632">
        <f>+delivery_events!B$5</f>
        <v>0</v>
      </c>
      <c r="K1317" s="494">
        <f>+'404-ENTREGA_INSUMOS PA'!U206</f>
        <v>0</v>
      </c>
      <c r="L1317" s="494">
        <f>+'404-ENTREGA_INSUMOS PA'!W206</f>
        <v>0</v>
      </c>
      <c r="M1317" s="495">
        <f>+'404-ENTREGA_INSUMOS PA'!O206</f>
        <v>0</v>
      </c>
      <c r="N1317" s="495">
        <f>+'404-ENTREGA_INSUMOS PA'!T206</f>
        <v>0</v>
      </c>
      <c r="Y1317" s="494">
        <f>+'404-ENTREGA_INSUMOS PA'!AP$3</f>
        <v>0</v>
      </c>
    </row>
    <row r="1318" spans="1:25" hidden="1" x14ac:dyDescent="0.35">
      <c r="A1318" s="493">
        <f>+seed_deliveries!A186</f>
        <v>0</v>
      </c>
      <c r="B1318" s="493">
        <f>+seed_deliveries!B186</f>
        <v>0</v>
      </c>
      <c r="C1318" s="496" t="str">
        <f>+seed_deliveries!C186</f>
        <v/>
      </c>
      <c r="E1318" s="494">
        <f>+'404-ENTREGA_INSUMOS PA'!J207</f>
        <v>0</v>
      </c>
      <c r="F1318" s="495">
        <f>+'404-ENTREGA_INSUMOS PA'!L207</f>
        <v>0</v>
      </c>
      <c r="I1318" s="494" t="e">
        <f>+delivery_events!C$5</f>
        <v>#N/A</v>
      </c>
      <c r="J1318" s="632">
        <f>+delivery_events!B$5</f>
        <v>0</v>
      </c>
      <c r="K1318" s="494">
        <f>+'404-ENTREGA_INSUMOS PA'!U207</f>
        <v>0</v>
      </c>
      <c r="L1318" s="494">
        <f>+'404-ENTREGA_INSUMOS PA'!W207</f>
        <v>0</v>
      </c>
      <c r="M1318" s="495">
        <f>+'404-ENTREGA_INSUMOS PA'!O207</f>
        <v>0</v>
      </c>
      <c r="N1318" s="495">
        <f>+'404-ENTREGA_INSUMOS PA'!T207</f>
        <v>0</v>
      </c>
      <c r="Y1318" s="494">
        <f>+'404-ENTREGA_INSUMOS PA'!AP$3</f>
        <v>0</v>
      </c>
    </row>
    <row r="1319" spans="1:25" hidden="1" x14ac:dyDescent="0.35">
      <c r="A1319" s="493">
        <f>+seed_deliveries!A187</f>
        <v>0</v>
      </c>
      <c r="B1319" s="493">
        <f>+seed_deliveries!B187</f>
        <v>0</v>
      </c>
      <c r="C1319" s="496" t="str">
        <f>+seed_deliveries!C187</f>
        <v/>
      </c>
      <c r="E1319" s="494">
        <f>+'404-ENTREGA_INSUMOS PA'!J208</f>
        <v>0</v>
      </c>
      <c r="F1319" s="495">
        <f>+'404-ENTREGA_INSUMOS PA'!L208</f>
        <v>0</v>
      </c>
      <c r="I1319" s="494" t="e">
        <f>+delivery_events!C$5</f>
        <v>#N/A</v>
      </c>
      <c r="J1319" s="632">
        <f>+delivery_events!B$5</f>
        <v>0</v>
      </c>
      <c r="K1319" s="494">
        <f>+'404-ENTREGA_INSUMOS PA'!U208</f>
        <v>0</v>
      </c>
      <c r="L1319" s="494">
        <f>+'404-ENTREGA_INSUMOS PA'!W208</f>
        <v>0</v>
      </c>
      <c r="M1319" s="495">
        <f>+'404-ENTREGA_INSUMOS PA'!O208</f>
        <v>0</v>
      </c>
      <c r="N1319" s="495">
        <f>+'404-ENTREGA_INSUMOS PA'!T208</f>
        <v>0</v>
      </c>
      <c r="Y1319" s="494">
        <f>+'404-ENTREGA_INSUMOS PA'!AP$3</f>
        <v>0</v>
      </c>
    </row>
    <row r="1320" spans="1:25" hidden="1" x14ac:dyDescent="0.35">
      <c r="A1320" s="493">
        <f>+seed_deliveries!A188</f>
        <v>0</v>
      </c>
      <c r="B1320" s="493">
        <f>+seed_deliveries!B188</f>
        <v>0</v>
      </c>
      <c r="C1320" s="496" t="str">
        <f>+seed_deliveries!C188</f>
        <v/>
      </c>
      <c r="E1320" s="494">
        <f>+'404-ENTREGA_INSUMOS PA'!J209</f>
        <v>0</v>
      </c>
      <c r="F1320" s="495">
        <f>+'404-ENTREGA_INSUMOS PA'!L209</f>
        <v>0</v>
      </c>
      <c r="I1320" s="494" t="e">
        <f>+delivery_events!C$5</f>
        <v>#N/A</v>
      </c>
      <c r="J1320" s="632">
        <f>+delivery_events!B$5</f>
        <v>0</v>
      </c>
      <c r="K1320" s="494">
        <f>+'404-ENTREGA_INSUMOS PA'!U209</f>
        <v>0</v>
      </c>
      <c r="L1320" s="494">
        <f>+'404-ENTREGA_INSUMOS PA'!W209</f>
        <v>0</v>
      </c>
      <c r="M1320" s="495">
        <f>+'404-ENTREGA_INSUMOS PA'!O209</f>
        <v>0</v>
      </c>
      <c r="N1320" s="495">
        <f>+'404-ENTREGA_INSUMOS PA'!T209</f>
        <v>0</v>
      </c>
      <c r="Y1320" s="494">
        <f>+'404-ENTREGA_INSUMOS PA'!AP$3</f>
        <v>0</v>
      </c>
    </row>
    <row r="1321" spans="1:25" hidden="1" x14ac:dyDescent="0.35">
      <c r="A1321" s="493">
        <f>+seed_deliveries!A189</f>
        <v>0</v>
      </c>
      <c r="B1321" s="493">
        <f>+seed_deliveries!B189</f>
        <v>0</v>
      </c>
      <c r="C1321" s="496" t="str">
        <f>+seed_deliveries!C189</f>
        <v/>
      </c>
      <c r="E1321" s="494">
        <f>+'404-ENTREGA_INSUMOS PA'!J210</f>
        <v>0</v>
      </c>
      <c r="F1321" s="495">
        <f>+'404-ENTREGA_INSUMOS PA'!L210</f>
        <v>0</v>
      </c>
      <c r="I1321" s="494" t="e">
        <f>+delivery_events!C$5</f>
        <v>#N/A</v>
      </c>
      <c r="J1321" s="632">
        <f>+delivery_events!B$5</f>
        <v>0</v>
      </c>
      <c r="K1321" s="494">
        <f>+'404-ENTREGA_INSUMOS PA'!U210</f>
        <v>0</v>
      </c>
      <c r="L1321" s="494">
        <f>+'404-ENTREGA_INSUMOS PA'!W210</f>
        <v>0</v>
      </c>
      <c r="M1321" s="495">
        <f>+'404-ENTREGA_INSUMOS PA'!O210</f>
        <v>0</v>
      </c>
      <c r="N1321" s="495">
        <f>+'404-ENTREGA_INSUMOS PA'!T210</f>
        <v>0</v>
      </c>
      <c r="Y1321" s="494">
        <f>+'404-ENTREGA_INSUMOS PA'!AP$3</f>
        <v>0</v>
      </c>
    </row>
    <row r="1322" spans="1:25" hidden="1" x14ac:dyDescent="0.35">
      <c r="A1322" s="493">
        <f>+seed_deliveries!A190</f>
        <v>0</v>
      </c>
      <c r="B1322" s="493">
        <f>+seed_deliveries!B190</f>
        <v>0</v>
      </c>
      <c r="C1322" s="496" t="str">
        <f>+seed_deliveries!C190</f>
        <v/>
      </c>
      <c r="E1322" s="494">
        <f>+'404-ENTREGA_INSUMOS PA'!J211</f>
        <v>0</v>
      </c>
      <c r="F1322" s="495">
        <f>+'404-ENTREGA_INSUMOS PA'!L211</f>
        <v>0</v>
      </c>
      <c r="I1322" s="494" t="e">
        <f>+delivery_events!C$5</f>
        <v>#N/A</v>
      </c>
      <c r="J1322" s="632">
        <f>+delivery_events!B$5</f>
        <v>0</v>
      </c>
      <c r="K1322" s="494">
        <f>+'404-ENTREGA_INSUMOS PA'!U211</f>
        <v>0</v>
      </c>
      <c r="L1322" s="494">
        <f>+'404-ENTREGA_INSUMOS PA'!W211</f>
        <v>0</v>
      </c>
      <c r="M1322" s="495">
        <f>+'404-ENTREGA_INSUMOS PA'!O211</f>
        <v>0</v>
      </c>
      <c r="N1322" s="495">
        <f>+'404-ENTREGA_INSUMOS PA'!T211</f>
        <v>0</v>
      </c>
      <c r="Y1322" s="494">
        <f>+'404-ENTREGA_INSUMOS PA'!AP$3</f>
        <v>0</v>
      </c>
    </row>
    <row r="1323" spans="1:25" hidden="1" x14ac:dyDescent="0.35">
      <c r="A1323" s="493">
        <f>+seed_deliveries!A191</f>
        <v>0</v>
      </c>
      <c r="B1323" s="493">
        <f>+seed_deliveries!B191</f>
        <v>0</v>
      </c>
      <c r="C1323" s="496" t="str">
        <f>+seed_deliveries!C191</f>
        <v/>
      </c>
      <c r="E1323" s="494">
        <f>+'404-ENTREGA_INSUMOS PA'!J212</f>
        <v>0</v>
      </c>
      <c r="F1323" s="495">
        <f>+'404-ENTREGA_INSUMOS PA'!L212</f>
        <v>0</v>
      </c>
      <c r="I1323" s="494" t="e">
        <f>+delivery_events!C$5</f>
        <v>#N/A</v>
      </c>
      <c r="J1323" s="632">
        <f>+delivery_events!B$5</f>
        <v>0</v>
      </c>
      <c r="K1323" s="494">
        <f>+'404-ENTREGA_INSUMOS PA'!U212</f>
        <v>0</v>
      </c>
      <c r="L1323" s="494">
        <f>+'404-ENTREGA_INSUMOS PA'!W212</f>
        <v>0</v>
      </c>
      <c r="M1323" s="495">
        <f>+'404-ENTREGA_INSUMOS PA'!O212</f>
        <v>0</v>
      </c>
      <c r="N1323" s="495">
        <f>+'404-ENTREGA_INSUMOS PA'!T212</f>
        <v>0</v>
      </c>
      <c r="Y1323" s="494">
        <f>+'404-ENTREGA_INSUMOS PA'!AP$3</f>
        <v>0</v>
      </c>
    </row>
    <row r="1324" spans="1:25" hidden="1" x14ac:dyDescent="0.35">
      <c r="A1324" s="493">
        <f>+seed_deliveries!A192</f>
        <v>0</v>
      </c>
      <c r="B1324" s="493">
        <f>+seed_deliveries!B192</f>
        <v>0</v>
      </c>
      <c r="C1324" s="496" t="str">
        <f>+seed_deliveries!C192</f>
        <v/>
      </c>
      <c r="E1324" s="494">
        <f>+'404-ENTREGA_INSUMOS PA'!J213</f>
        <v>0</v>
      </c>
      <c r="F1324" s="495">
        <f>+'404-ENTREGA_INSUMOS PA'!L213</f>
        <v>0</v>
      </c>
      <c r="I1324" s="494" t="e">
        <f>+delivery_events!C$5</f>
        <v>#N/A</v>
      </c>
      <c r="J1324" s="632">
        <f>+delivery_events!B$5</f>
        <v>0</v>
      </c>
      <c r="K1324" s="494">
        <f>+'404-ENTREGA_INSUMOS PA'!U213</f>
        <v>0</v>
      </c>
      <c r="L1324" s="494">
        <f>+'404-ENTREGA_INSUMOS PA'!W213</f>
        <v>0</v>
      </c>
      <c r="M1324" s="495">
        <f>+'404-ENTREGA_INSUMOS PA'!O213</f>
        <v>0</v>
      </c>
      <c r="N1324" s="495">
        <f>+'404-ENTREGA_INSUMOS PA'!T213</f>
        <v>0</v>
      </c>
      <c r="Y1324" s="494">
        <f>+'404-ENTREGA_INSUMOS PA'!AP$3</f>
        <v>0</v>
      </c>
    </row>
    <row r="1325" spans="1:25" hidden="1" x14ac:dyDescent="0.35">
      <c r="A1325" s="493">
        <f>+seed_deliveries!A193</f>
        <v>0</v>
      </c>
      <c r="B1325" s="493">
        <f>+seed_deliveries!B193</f>
        <v>0</v>
      </c>
      <c r="C1325" s="496" t="str">
        <f>+seed_deliveries!C193</f>
        <v/>
      </c>
      <c r="E1325" s="494">
        <f>+'404-ENTREGA_INSUMOS PA'!J214</f>
        <v>0</v>
      </c>
      <c r="F1325" s="495">
        <f>+'404-ENTREGA_INSUMOS PA'!L214</f>
        <v>0</v>
      </c>
      <c r="I1325" s="494" t="e">
        <f>+delivery_events!C$5</f>
        <v>#N/A</v>
      </c>
      <c r="J1325" s="632">
        <f>+delivery_events!B$5</f>
        <v>0</v>
      </c>
      <c r="K1325" s="494">
        <f>+'404-ENTREGA_INSUMOS PA'!U214</f>
        <v>0</v>
      </c>
      <c r="L1325" s="494">
        <f>+'404-ENTREGA_INSUMOS PA'!W214</f>
        <v>0</v>
      </c>
      <c r="M1325" s="495">
        <f>+'404-ENTREGA_INSUMOS PA'!O214</f>
        <v>0</v>
      </c>
      <c r="N1325" s="495">
        <f>+'404-ENTREGA_INSUMOS PA'!T214</f>
        <v>0</v>
      </c>
      <c r="Y1325" s="494">
        <f>+'404-ENTREGA_INSUMOS PA'!AP$3</f>
        <v>0</v>
      </c>
    </row>
    <row r="1326" spans="1:25" hidden="1" x14ac:dyDescent="0.35">
      <c r="A1326" s="493">
        <f>+seed_deliveries!A194</f>
        <v>0</v>
      </c>
      <c r="B1326" s="493">
        <f>+seed_deliveries!B194</f>
        <v>0</v>
      </c>
      <c r="C1326" s="496" t="str">
        <f>+seed_deliveries!C194</f>
        <v/>
      </c>
      <c r="E1326" s="494">
        <f>+'404-ENTREGA_INSUMOS PA'!J215</f>
        <v>0</v>
      </c>
      <c r="F1326" s="495">
        <f>+'404-ENTREGA_INSUMOS PA'!L215</f>
        <v>0</v>
      </c>
      <c r="I1326" s="494" t="e">
        <f>+delivery_events!C$5</f>
        <v>#N/A</v>
      </c>
      <c r="J1326" s="632">
        <f>+delivery_events!B$5</f>
        <v>0</v>
      </c>
      <c r="K1326" s="494">
        <f>+'404-ENTREGA_INSUMOS PA'!U215</f>
        <v>0</v>
      </c>
      <c r="L1326" s="494">
        <f>+'404-ENTREGA_INSUMOS PA'!W215</f>
        <v>0</v>
      </c>
      <c r="M1326" s="495">
        <f>+'404-ENTREGA_INSUMOS PA'!O215</f>
        <v>0</v>
      </c>
      <c r="N1326" s="495">
        <f>+'404-ENTREGA_INSUMOS PA'!T215</f>
        <v>0</v>
      </c>
      <c r="Y1326" s="494">
        <f>+'404-ENTREGA_INSUMOS PA'!AP$3</f>
        <v>0</v>
      </c>
    </row>
    <row r="1327" spans="1:25" hidden="1" x14ac:dyDescent="0.35">
      <c r="A1327" s="493">
        <f>+seed_deliveries!A195</f>
        <v>0</v>
      </c>
      <c r="B1327" s="493">
        <f>+seed_deliveries!B195</f>
        <v>0</v>
      </c>
      <c r="C1327" s="496" t="str">
        <f>+seed_deliveries!C195</f>
        <v/>
      </c>
      <c r="E1327" s="494">
        <f>+'404-ENTREGA_INSUMOS PA'!J216</f>
        <v>0</v>
      </c>
      <c r="F1327" s="495">
        <f>+'404-ENTREGA_INSUMOS PA'!L216</f>
        <v>0</v>
      </c>
      <c r="I1327" s="494" t="e">
        <f>+delivery_events!C$5</f>
        <v>#N/A</v>
      </c>
      <c r="J1327" s="632">
        <f>+delivery_events!B$5</f>
        <v>0</v>
      </c>
      <c r="K1327" s="494">
        <f>+'404-ENTREGA_INSUMOS PA'!U216</f>
        <v>0</v>
      </c>
      <c r="L1327" s="494">
        <f>+'404-ENTREGA_INSUMOS PA'!W216</f>
        <v>0</v>
      </c>
      <c r="M1327" s="495">
        <f>+'404-ENTREGA_INSUMOS PA'!O216</f>
        <v>0</v>
      </c>
      <c r="N1327" s="495">
        <f>+'404-ENTREGA_INSUMOS PA'!T216</f>
        <v>0</v>
      </c>
      <c r="Y1327" s="494">
        <f>+'404-ENTREGA_INSUMOS PA'!AP$3</f>
        <v>0</v>
      </c>
    </row>
    <row r="1328" spans="1:25" hidden="1" x14ac:dyDescent="0.35">
      <c r="A1328" s="493">
        <f>+seed_deliveries!A196</f>
        <v>0</v>
      </c>
      <c r="B1328" s="493">
        <f>+seed_deliveries!B196</f>
        <v>0</v>
      </c>
      <c r="C1328" s="496" t="str">
        <f>+seed_deliveries!C196</f>
        <v/>
      </c>
      <c r="E1328" s="494">
        <f>+'404-ENTREGA_INSUMOS PA'!J217</f>
        <v>0</v>
      </c>
      <c r="F1328" s="495">
        <f>+'404-ENTREGA_INSUMOS PA'!L217</f>
        <v>0</v>
      </c>
      <c r="I1328" s="494" t="e">
        <f>+delivery_events!C$5</f>
        <v>#N/A</v>
      </c>
      <c r="J1328" s="632">
        <f>+delivery_events!B$5</f>
        <v>0</v>
      </c>
      <c r="K1328" s="494">
        <f>+'404-ENTREGA_INSUMOS PA'!U217</f>
        <v>0</v>
      </c>
      <c r="L1328" s="494">
        <f>+'404-ENTREGA_INSUMOS PA'!W217</f>
        <v>0</v>
      </c>
      <c r="M1328" s="495">
        <f>+'404-ENTREGA_INSUMOS PA'!O217</f>
        <v>0</v>
      </c>
      <c r="N1328" s="495">
        <f>+'404-ENTREGA_INSUMOS PA'!T217</f>
        <v>0</v>
      </c>
      <c r="Y1328" s="494">
        <f>+'404-ENTREGA_INSUMOS PA'!AP$3</f>
        <v>0</v>
      </c>
    </row>
    <row r="1329" spans="1:25" hidden="1" x14ac:dyDescent="0.35">
      <c r="A1329" s="493">
        <f>+seed_deliveries!A197</f>
        <v>0</v>
      </c>
      <c r="B1329" s="493">
        <f>+seed_deliveries!B197</f>
        <v>0</v>
      </c>
      <c r="C1329" s="496" t="str">
        <f>+seed_deliveries!C197</f>
        <v/>
      </c>
      <c r="E1329" s="494">
        <f>+'404-ENTREGA_INSUMOS PA'!J218</f>
        <v>0</v>
      </c>
      <c r="F1329" s="495">
        <f>+'404-ENTREGA_INSUMOS PA'!L218</f>
        <v>0</v>
      </c>
      <c r="I1329" s="494" t="e">
        <f>+delivery_events!C$5</f>
        <v>#N/A</v>
      </c>
      <c r="J1329" s="632">
        <f>+delivery_events!B$5</f>
        <v>0</v>
      </c>
      <c r="K1329" s="494">
        <f>+'404-ENTREGA_INSUMOS PA'!U218</f>
        <v>0</v>
      </c>
      <c r="L1329" s="494">
        <f>+'404-ENTREGA_INSUMOS PA'!W218</f>
        <v>0</v>
      </c>
      <c r="M1329" s="495">
        <f>+'404-ENTREGA_INSUMOS PA'!O218</f>
        <v>0</v>
      </c>
      <c r="N1329" s="495">
        <f>+'404-ENTREGA_INSUMOS PA'!T218</f>
        <v>0</v>
      </c>
      <c r="Y1329" s="494">
        <f>+'404-ENTREGA_INSUMOS PA'!AP$3</f>
        <v>0</v>
      </c>
    </row>
    <row r="1330" spans="1:25" hidden="1" x14ac:dyDescent="0.35">
      <c r="A1330" s="493">
        <f>+seed_deliveries!A198</f>
        <v>0</v>
      </c>
      <c r="B1330" s="493">
        <f>+seed_deliveries!B198</f>
        <v>0</v>
      </c>
      <c r="C1330" s="496" t="str">
        <f>+seed_deliveries!C198</f>
        <v/>
      </c>
      <c r="E1330" s="494">
        <f>+'404-ENTREGA_INSUMOS PA'!J219</f>
        <v>0</v>
      </c>
      <c r="F1330" s="495">
        <f>+'404-ENTREGA_INSUMOS PA'!L219</f>
        <v>0</v>
      </c>
      <c r="I1330" s="494" t="e">
        <f>+delivery_events!C$5</f>
        <v>#N/A</v>
      </c>
      <c r="J1330" s="632">
        <f>+delivery_events!B$5</f>
        <v>0</v>
      </c>
      <c r="K1330" s="494">
        <f>+'404-ENTREGA_INSUMOS PA'!U219</f>
        <v>0</v>
      </c>
      <c r="L1330" s="494">
        <f>+'404-ENTREGA_INSUMOS PA'!W219</f>
        <v>0</v>
      </c>
      <c r="M1330" s="495">
        <f>+'404-ENTREGA_INSUMOS PA'!O219</f>
        <v>0</v>
      </c>
      <c r="N1330" s="495">
        <f>+'404-ENTREGA_INSUMOS PA'!T219</f>
        <v>0</v>
      </c>
      <c r="Y1330" s="494">
        <f>+'404-ENTREGA_INSUMOS PA'!AP$3</f>
        <v>0</v>
      </c>
    </row>
    <row r="1331" spans="1:25" hidden="1" x14ac:dyDescent="0.35">
      <c r="A1331" s="493">
        <f>+seed_deliveries!A199</f>
        <v>0</v>
      </c>
      <c r="B1331" s="493">
        <f>+seed_deliveries!B199</f>
        <v>0</v>
      </c>
      <c r="C1331" s="496" t="str">
        <f>+seed_deliveries!C199</f>
        <v/>
      </c>
      <c r="E1331" s="494">
        <f>+'404-ENTREGA_INSUMOS PA'!J220</f>
        <v>0</v>
      </c>
      <c r="F1331" s="495">
        <f>+'404-ENTREGA_INSUMOS PA'!L220</f>
        <v>0</v>
      </c>
      <c r="I1331" s="494" t="e">
        <f>+delivery_events!C$5</f>
        <v>#N/A</v>
      </c>
      <c r="J1331" s="632">
        <f>+delivery_events!B$5</f>
        <v>0</v>
      </c>
      <c r="K1331" s="494">
        <f>+'404-ENTREGA_INSUMOS PA'!U220</f>
        <v>0</v>
      </c>
      <c r="L1331" s="494">
        <f>+'404-ENTREGA_INSUMOS PA'!W220</f>
        <v>0</v>
      </c>
      <c r="M1331" s="495">
        <f>+'404-ENTREGA_INSUMOS PA'!O220</f>
        <v>0</v>
      </c>
      <c r="N1331" s="495">
        <f>+'404-ENTREGA_INSUMOS PA'!T220</f>
        <v>0</v>
      </c>
      <c r="Y1331" s="494">
        <f>+'404-ENTREGA_INSUMOS PA'!AP$3</f>
        <v>0</v>
      </c>
    </row>
    <row r="1332" spans="1:25" hidden="1" x14ac:dyDescent="0.35">
      <c r="A1332" s="493">
        <f>+seed_deliveries!A200</f>
        <v>0</v>
      </c>
      <c r="B1332" s="493">
        <f>+seed_deliveries!B200</f>
        <v>0</v>
      </c>
      <c r="C1332" s="496" t="str">
        <f>+seed_deliveries!C200</f>
        <v/>
      </c>
      <c r="E1332" s="494">
        <f>+'404-ENTREGA_INSUMOS PA'!J221</f>
        <v>0</v>
      </c>
      <c r="F1332" s="495">
        <f>+'404-ENTREGA_INSUMOS PA'!L221</f>
        <v>0</v>
      </c>
      <c r="I1332" s="494" t="e">
        <f>+delivery_events!C$5</f>
        <v>#N/A</v>
      </c>
      <c r="J1332" s="632">
        <f>+delivery_events!B$5</f>
        <v>0</v>
      </c>
      <c r="K1332" s="494">
        <f>+'404-ENTREGA_INSUMOS PA'!U221</f>
        <v>0</v>
      </c>
      <c r="L1332" s="494">
        <f>+'404-ENTREGA_INSUMOS PA'!W221</f>
        <v>0</v>
      </c>
      <c r="M1332" s="495">
        <f>+'404-ENTREGA_INSUMOS PA'!O221</f>
        <v>0</v>
      </c>
      <c r="N1332" s="495">
        <f>+'404-ENTREGA_INSUMOS PA'!T221</f>
        <v>0</v>
      </c>
      <c r="Y1332" s="494">
        <f>+'404-ENTREGA_INSUMOS PA'!AP$3</f>
        <v>0</v>
      </c>
    </row>
    <row r="1333" spans="1:25" hidden="1" x14ac:dyDescent="0.35">
      <c r="A1333" s="493">
        <f>+seed_deliveries!A201</f>
        <v>0</v>
      </c>
      <c r="B1333" s="493">
        <f>+seed_deliveries!B201</f>
        <v>0</v>
      </c>
      <c r="C1333" s="496" t="str">
        <f>+seed_deliveries!C201</f>
        <v/>
      </c>
      <c r="E1333" s="494">
        <f>+'404-ENTREGA_INSUMOS PA'!J222</f>
        <v>0</v>
      </c>
      <c r="F1333" s="495">
        <f>+'404-ENTREGA_INSUMOS PA'!L222</f>
        <v>0</v>
      </c>
      <c r="I1333" s="494" t="e">
        <f>+delivery_events!C$5</f>
        <v>#N/A</v>
      </c>
      <c r="J1333" s="632">
        <f>+delivery_events!B$5</f>
        <v>0</v>
      </c>
      <c r="K1333" s="494">
        <f>+'404-ENTREGA_INSUMOS PA'!U222</f>
        <v>0</v>
      </c>
      <c r="L1333" s="494">
        <f>+'404-ENTREGA_INSUMOS PA'!W222</f>
        <v>0</v>
      </c>
      <c r="M1333" s="495">
        <f>+'404-ENTREGA_INSUMOS PA'!O222</f>
        <v>0</v>
      </c>
      <c r="N1333" s="495">
        <f>+'404-ENTREGA_INSUMOS PA'!T222</f>
        <v>0</v>
      </c>
      <c r="Y1333" s="494">
        <f>+'404-ENTREGA_INSUMOS PA'!AP$3</f>
        <v>0</v>
      </c>
    </row>
    <row r="1334" spans="1:25" hidden="1" x14ac:dyDescent="0.35">
      <c r="A1334" s="493">
        <f>+seed_deliveries!A202</f>
        <v>0</v>
      </c>
      <c r="B1334" s="493">
        <f>+seed_deliveries!B202</f>
        <v>0</v>
      </c>
      <c r="C1334" s="496" t="str">
        <f>+seed_deliveries!C202</f>
        <v/>
      </c>
      <c r="E1334" s="494">
        <f>+'404-ENTREGA_INSUMOS PA'!J223</f>
        <v>0</v>
      </c>
      <c r="F1334" s="495">
        <f>+'404-ENTREGA_INSUMOS PA'!L223</f>
        <v>0</v>
      </c>
      <c r="I1334" s="494" t="e">
        <f>+delivery_events!C$5</f>
        <v>#N/A</v>
      </c>
      <c r="J1334" s="632">
        <f>+delivery_events!B$5</f>
        <v>0</v>
      </c>
      <c r="K1334" s="494">
        <f>+'404-ENTREGA_INSUMOS PA'!U223</f>
        <v>0</v>
      </c>
      <c r="L1334" s="494">
        <f>+'404-ENTREGA_INSUMOS PA'!W223</f>
        <v>0</v>
      </c>
      <c r="M1334" s="495">
        <f>+'404-ENTREGA_INSUMOS PA'!O223</f>
        <v>0</v>
      </c>
      <c r="N1334" s="495">
        <f>+'404-ENTREGA_INSUMOS PA'!T223</f>
        <v>0</v>
      </c>
      <c r="Y1334" s="494">
        <f>+'404-ENTREGA_INSUMOS PA'!AP$3</f>
        <v>0</v>
      </c>
    </row>
    <row r="1335" spans="1:25" hidden="1" x14ac:dyDescent="0.35">
      <c r="A1335" s="493">
        <f>+seed_deliveries!A203</f>
        <v>0</v>
      </c>
      <c r="B1335" s="493">
        <f>+seed_deliveries!B203</f>
        <v>0</v>
      </c>
      <c r="C1335" s="496" t="str">
        <f>+seed_deliveries!C203</f>
        <v/>
      </c>
      <c r="E1335" s="494">
        <f>+'404-ENTREGA_INSUMOS PA'!J224</f>
        <v>0</v>
      </c>
      <c r="F1335" s="495">
        <f>+'404-ENTREGA_INSUMOS PA'!L224</f>
        <v>0</v>
      </c>
      <c r="I1335" s="494" t="e">
        <f>+delivery_events!C$5</f>
        <v>#N/A</v>
      </c>
      <c r="J1335" s="632">
        <f>+delivery_events!B$5</f>
        <v>0</v>
      </c>
      <c r="K1335" s="494">
        <f>+'404-ENTREGA_INSUMOS PA'!U224</f>
        <v>0</v>
      </c>
      <c r="L1335" s="494">
        <f>+'404-ENTREGA_INSUMOS PA'!W224</f>
        <v>0</v>
      </c>
      <c r="M1335" s="495">
        <f>+'404-ENTREGA_INSUMOS PA'!O224</f>
        <v>0</v>
      </c>
      <c r="N1335" s="495">
        <f>+'404-ENTREGA_INSUMOS PA'!T224</f>
        <v>0</v>
      </c>
      <c r="Y1335" s="494">
        <f>+'404-ENTREGA_INSUMOS PA'!AP$3</f>
        <v>0</v>
      </c>
    </row>
    <row r="1336" spans="1:25" hidden="1" x14ac:dyDescent="0.35">
      <c r="A1336" s="493">
        <f>+seed_deliveries!A204</f>
        <v>0</v>
      </c>
      <c r="B1336" s="493">
        <f>+seed_deliveries!B204</f>
        <v>0</v>
      </c>
      <c r="C1336" s="496" t="str">
        <f>+seed_deliveries!C204</f>
        <v/>
      </c>
      <c r="E1336" s="494">
        <f>+'404-ENTREGA_INSUMOS PA'!J225</f>
        <v>0</v>
      </c>
      <c r="F1336" s="495">
        <f>+'404-ENTREGA_INSUMOS PA'!L225</f>
        <v>0</v>
      </c>
      <c r="I1336" s="494" t="e">
        <f>+delivery_events!C$5</f>
        <v>#N/A</v>
      </c>
      <c r="J1336" s="632">
        <f>+delivery_events!B$5</f>
        <v>0</v>
      </c>
      <c r="K1336" s="494">
        <f>+'404-ENTREGA_INSUMOS PA'!U225</f>
        <v>0</v>
      </c>
      <c r="L1336" s="494">
        <f>+'404-ENTREGA_INSUMOS PA'!W225</f>
        <v>0</v>
      </c>
      <c r="M1336" s="495">
        <f>+'404-ENTREGA_INSUMOS PA'!O225</f>
        <v>0</v>
      </c>
      <c r="N1336" s="495">
        <f>+'404-ENTREGA_INSUMOS PA'!T225</f>
        <v>0</v>
      </c>
      <c r="Y1336" s="494">
        <f>+'404-ENTREGA_INSUMOS PA'!AP$3</f>
        <v>0</v>
      </c>
    </row>
    <row r="1337" spans="1:25" hidden="1" x14ac:dyDescent="0.35">
      <c r="A1337" s="493">
        <f>+seed_deliveries!A205</f>
        <v>0</v>
      </c>
      <c r="B1337" s="493">
        <f>+seed_deliveries!B205</f>
        <v>0</v>
      </c>
      <c r="C1337" s="496" t="str">
        <f>+seed_deliveries!C205</f>
        <v/>
      </c>
      <c r="E1337" s="494">
        <f>+'404-ENTREGA_INSUMOS PA'!J226</f>
        <v>0</v>
      </c>
      <c r="F1337" s="495">
        <f>+'404-ENTREGA_INSUMOS PA'!L226</f>
        <v>0</v>
      </c>
      <c r="I1337" s="494" t="e">
        <f>+delivery_events!C$5</f>
        <v>#N/A</v>
      </c>
      <c r="J1337" s="632">
        <f>+delivery_events!B$5</f>
        <v>0</v>
      </c>
      <c r="K1337" s="494">
        <f>+'404-ENTREGA_INSUMOS PA'!U226</f>
        <v>0</v>
      </c>
      <c r="L1337" s="494">
        <f>+'404-ENTREGA_INSUMOS PA'!W226</f>
        <v>0</v>
      </c>
      <c r="M1337" s="495">
        <f>+'404-ENTREGA_INSUMOS PA'!O226</f>
        <v>0</v>
      </c>
      <c r="N1337" s="495">
        <f>+'404-ENTREGA_INSUMOS PA'!T226</f>
        <v>0</v>
      </c>
      <c r="Y1337" s="494">
        <f>+'404-ENTREGA_INSUMOS PA'!AP$3</f>
        <v>0</v>
      </c>
    </row>
    <row r="1338" spans="1:25" hidden="1" x14ac:dyDescent="0.35">
      <c r="A1338" s="493">
        <f>+seed_deliveries!A206</f>
        <v>0</v>
      </c>
      <c r="B1338" s="493">
        <f>+seed_deliveries!B206</f>
        <v>0</v>
      </c>
      <c r="C1338" s="496" t="str">
        <f>+seed_deliveries!C206</f>
        <v/>
      </c>
      <c r="E1338" s="494">
        <f>+'404-ENTREGA_INSUMOS PA'!J227</f>
        <v>0</v>
      </c>
      <c r="F1338" s="495">
        <f>+'404-ENTREGA_INSUMOS PA'!L227</f>
        <v>0</v>
      </c>
      <c r="I1338" s="494" t="e">
        <f>+delivery_events!C$5</f>
        <v>#N/A</v>
      </c>
      <c r="J1338" s="632">
        <f>+delivery_events!B$5</f>
        <v>0</v>
      </c>
      <c r="K1338" s="494">
        <f>+'404-ENTREGA_INSUMOS PA'!U227</f>
        <v>0</v>
      </c>
      <c r="L1338" s="494">
        <f>+'404-ENTREGA_INSUMOS PA'!W227</f>
        <v>0</v>
      </c>
      <c r="M1338" s="495">
        <f>+'404-ENTREGA_INSUMOS PA'!O227</f>
        <v>0</v>
      </c>
      <c r="N1338" s="495">
        <f>+'404-ENTREGA_INSUMOS PA'!T227</f>
        <v>0</v>
      </c>
      <c r="Y1338" s="494">
        <f>+'404-ENTREGA_INSUMOS PA'!AP$3</f>
        <v>0</v>
      </c>
    </row>
    <row r="1339" spans="1:25" hidden="1" x14ac:dyDescent="0.35">
      <c r="A1339" s="493">
        <f>+seed_deliveries!A207</f>
        <v>0</v>
      </c>
      <c r="B1339" s="493">
        <f>+seed_deliveries!B207</f>
        <v>0</v>
      </c>
      <c r="C1339" s="496" t="str">
        <f>+seed_deliveries!C207</f>
        <v/>
      </c>
      <c r="E1339" s="494">
        <f>+'404-ENTREGA_INSUMOS PA'!J228</f>
        <v>0</v>
      </c>
      <c r="F1339" s="495">
        <f>+'404-ENTREGA_INSUMOS PA'!L228</f>
        <v>0</v>
      </c>
      <c r="I1339" s="494" t="e">
        <f>+delivery_events!C$5</f>
        <v>#N/A</v>
      </c>
      <c r="J1339" s="632">
        <f>+delivery_events!B$5</f>
        <v>0</v>
      </c>
      <c r="K1339" s="494">
        <f>+'404-ENTREGA_INSUMOS PA'!U228</f>
        <v>0</v>
      </c>
      <c r="L1339" s="494">
        <f>+'404-ENTREGA_INSUMOS PA'!W228</f>
        <v>0</v>
      </c>
      <c r="M1339" s="495">
        <f>+'404-ENTREGA_INSUMOS PA'!O228</f>
        <v>0</v>
      </c>
      <c r="N1339" s="495">
        <f>+'404-ENTREGA_INSUMOS PA'!T228</f>
        <v>0</v>
      </c>
      <c r="Y1339" s="494">
        <f>+'404-ENTREGA_INSUMOS PA'!AP$3</f>
        <v>0</v>
      </c>
    </row>
    <row r="1340" spans="1:25" hidden="1" x14ac:dyDescent="0.35">
      <c r="A1340" s="493">
        <f>+seed_deliveries!A208</f>
        <v>0</v>
      </c>
      <c r="B1340" s="493">
        <f>+seed_deliveries!B208</f>
        <v>0</v>
      </c>
      <c r="C1340" s="496" t="str">
        <f>+seed_deliveries!C208</f>
        <v/>
      </c>
      <c r="E1340" s="494">
        <f>+'404-ENTREGA_INSUMOS PA'!J229</f>
        <v>0</v>
      </c>
      <c r="F1340" s="495">
        <f>+'404-ENTREGA_INSUMOS PA'!L229</f>
        <v>0</v>
      </c>
      <c r="I1340" s="494" t="e">
        <f>+delivery_events!C$5</f>
        <v>#N/A</v>
      </c>
      <c r="J1340" s="632">
        <f>+delivery_events!B$5</f>
        <v>0</v>
      </c>
      <c r="K1340" s="494">
        <f>+'404-ENTREGA_INSUMOS PA'!U229</f>
        <v>0</v>
      </c>
      <c r="L1340" s="494">
        <f>+'404-ENTREGA_INSUMOS PA'!W229</f>
        <v>0</v>
      </c>
      <c r="M1340" s="495">
        <f>+'404-ENTREGA_INSUMOS PA'!O229</f>
        <v>0</v>
      </c>
      <c r="N1340" s="495">
        <f>+'404-ENTREGA_INSUMOS PA'!T229</f>
        <v>0</v>
      </c>
      <c r="Y1340" s="494">
        <f>+'404-ENTREGA_INSUMOS PA'!AP$3</f>
        <v>0</v>
      </c>
    </row>
    <row r="1341" spans="1:25" hidden="1" x14ac:dyDescent="0.35">
      <c r="A1341" s="493">
        <f>+seed_deliveries!A209</f>
        <v>0</v>
      </c>
      <c r="B1341" s="493">
        <f>+seed_deliveries!B209</f>
        <v>0</v>
      </c>
      <c r="C1341" s="496" t="str">
        <f>+seed_deliveries!C209</f>
        <v/>
      </c>
      <c r="E1341" s="494">
        <f>+'404-ENTREGA_INSUMOS PA'!J230</f>
        <v>0</v>
      </c>
      <c r="F1341" s="495">
        <f>+'404-ENTREGA_INSUMOS PA'!L230</f>
        <v>0</v>
      </c>
      <c r="I1341" s="494" t="e">
        <f>+delivery_events!C$5</f>
        <v>#N/A</v>
      </c>
      <c r="J1341" s="632">
        <f>+delivery_events!B$5</f>
        <v>0</v>
      </c>
      <c r="K1341" s="494">
        <f>+'404-ENTREGA_INSUMOS PA'!U230</f>
        <v>0</v>
      </c>
      <c r="L1341" s="494">
        <f>+'404-ENTREGA_INSUMOS PA'!W230</f>
        <v>0</v>
      </c>
      <c r="M1341" s="495">
        <f>+'404-ENTREGA_INSUMOS PA'!O230</f>
        <v>0</v>
      </c>
      <c r="N1341" s="495">
        <f>+'404-ENTREGA_INSUMOS PA'!T230</f>
        <v>0</v>
      </c>
      <c r="Y1341" s="494">
        <f>+'404-ENTREGA_INSUMOS PA'!AP$3</f>
        <v>0</v>
      </c>
    </row>
    <row r="1342" spans="1:25" hidden="1" x14ac:dyDescent="0.35">
      <c r="A1342" s="493">
        <f>+seed_deliveries!A210</f>
        <v>0</v>
      </c>
      <c r="B1342" s="493">
        <f>+seed_deliveries!B210</f>
        <v>0</v>
      </c>
      <c r="C1342" s="496" t="str">
        <f>+seed_deliveries!C210</f>
        <v/>
      </c>
      <c r="E1342" s="494">
        <f>+'404-ENTREGA_INSUMOS PA'!J231</f>
        <v>0</v>
      </c>
      <c r="F1342" s="495">
        <f>+'404-ENTREGA_INSUMOS PA'!L231</f>
        <v>0</v>
      </c>
      <c r="I1342" s="494" t="e">
        <f>+delivery_events!C$5</f>
        <v>#N/A</v>
      </c>
      <c r="J1342" s="632">
        <f>+delivery_events!B$5</f>
        <v>0</v>
      </c>
      <c r="K1342" s="494">
        <f>+'404-ENTREGA_INSUMOS PA'!U231</f>
        <v>0</v>
      </c>
      <c r="L1342" s="494">
        <f>+'404-ENTREGA_INSUMOS PA'!W231</f>
        <v>0</v>
      </c>
      <c r="M1342" s="495">
        <f>+'404-ENTREGA_INSUMOS PA'!O231</f>
        <v>0</v>
      </c>
      <c r="N1342" s="495">
        <f>+'404-ENTREGA_INSUMOS PA'!T231</f>
        <v>0</v>
      </c>
      <c r="Y1342" s="494">
        <f>+'404-ENTREGA_INSUMOS PA'!AP$3</f>
        <v>0</v>
      </c>
    </row>
    <row r="1343" spans="1:25" hidden="1" x14ac:dyDescent="0.35">
      <c r="A1343" s="493">
        <f>+seed_deliveries!A211</f>
        <v>0</v>
      </c>
      <c r="B1343" s="493">
        <f>+seed_deliveries!B211</f>
        <v>0</v>
      </c>
      <c r="C1343" s="496" t="str">
        <f>+seed_deliveries!C211</f>
        <v/>
      </c>
      <c r="E1343" s="494">
        <f>+'404-ENTREGA_INSUMOS PA'!J232</f>
        <v>0</v>
      </c>
      <c r="F1343" s="495">
        <f>+'404-ENTREGA_INSUMOS PA'!L232</f>
        <v>0</v>
      </c>
      <c r="I1343" s="494" t="e">
        <f>+delivery_events!C$5</f>
        <v>#N/A</v>
      </c>
      <c r="J1343" s="632">
        <f>+delivery_events!B$5</f>
        <v>0</v>
      </c>
      <c r="K1343" s="494">
        <f>+'404-ENTREGA_INSUMOS PA'!U232</f>
        <v>0</v>
      </c>
      <c r="L1343" s="494">
        <f>+'404-ENTREGA_INSUMOS PA'!W232</f>
        <v>0</v>
      </c>
      <c r="M1343" s="495">
        <f>+'404-ENTREGA_INSUMOS PA'!O232</f>
        <v>0</v>
      </c>
      <c r="N1343" s="495">
        <f>+'404-ENTREGA_INSUMOS PA'!T232</f>
        <v>0</v>
      </c>
      <c r="Y1343" s="494">
        <f>+'404-ENTREGA_INSUMOS PA'!AP$3</f>
        <v>0</v>
      </c>
    </row>
    <row r="1344" spans="1:25" hidden="1" x14ac:dyDescent="0.35">
      <c r="A1344" s="493">
        <f>+seed_deliveries!A212</f>
        <v>0</v>
      </c>
      <c r="B1344" s="493">
        <f>+seed_deliveries!B212</f>
        <v>0</v>
      </c>
      <c r="C1344" s="496" t="str">
        <f>+seed_deliveries!C212</f>
        <v/>
      </c>
      <c r="E1344" s="494">
        <f>+'404-ENTREGA_INSUMOS PA'!J233</f>
        <v>0</v>
      </c>
      <c r="F1344" s="495">
        <f>+'404-ENTREGA_INSUMOS PA'!L233</f>
        <v>0</v>
      </c>
      <c r="I1344" s="494" t="e">
        <f>+delivery_events!C$5</f>
        <v>#N/A</v>
      </c>
      <c r="J1344" s="632">
        <f>+delivery_events!B$5</f>
        <v>0</v>
      </c>
      <c r="K1344" s="494">
        <f>+'404-ENTREGA_INSUMOS PA'!U233</f>
        <v>0</v>
      </c>
      <c r="L1344" s="494">
        <f>+'404-ENTREGA_INSUMOS PA'!W233</f>
        <v>0</v>
      </c>
      <c r="M1344" s="495">
        <f>+'404-ENTREGA_INSUMOS PA'!O233</f>
        <v>0</v>
      </c>
      <c r="N1344" s="495">
        <f>+'404-ENTREGA_INSUMOS PA'!T233</f>
        <v>0</v>
      </c>
      <c r="Y1344" s="494">
        <f>+'404-ENTREGA_INSUMOS PA'!AP$3</f>
        <v>0</v>
      </c>
    </row>
    <row r="1345" spans="1:25" hidden="1" x14ac:dyDescent="0.35">
      <c r="A1345" s="493">
        <f>+seed_deliveries!A213</f>
        <v>0</v>
      </c>
      <c r="B1345" s="493">
        <f>+seed_deliveries!B213</f>
        <v>0</v>
      </c>
      <c r="C1345" s="496" t="str">
        <f>+seed_deliveries!C213</f>
        <v/>
      </c>
      <c r="E1345" s="494">
        <f>+'404-ENTREGA_INSUMOS PA'!J234</f>
        <v>0</v>
      </c>
      <c r="F1345" s="495">
        <f>+'404-ENTREGA_INSUMOS PA'!L234</f>
        <v>0</v>
      </c>
      <c r="I1345" s="494" t="e">
        <f>+delivery_events!C$5</f>
        <v>#N/A</v>
      </c>
      <c r="J1345" s="632">
        <f>+delivery_events!B$5</f>
        <v>0</v>
      </c>
      <c r="K1345" s="494">
        <f>+'404-ENTREGA_INSUMOS PA'!U234</f>
        <v>0</v>
      </c>
      <c r="L1345" s="494">
        <f>+'404-ENTREGA_INSUMOS PA'!W234</f>
        <v>0</v>
      </c>
      <c r="M1345" s="495">
        <f>+'404-ENTREGA_INSUMOS PA'!O234</f>
        <v>0</v>
      </c>
      <c r="N1345" s="495">
        <f>+'404-ENTREGA_INSUMOS PA'!T234</f>
        <v>0</v>
      </c>
      <c r="Y1345" s="494">
        <f>+'404-ENTREGA_INSUMOS PA'!AP$3</f>
        <v>0</v>
      </c>
    </row>
    <row r="1346" spans="1:25" hidden="1" x14ac:dyDescent="0.35">
      <c r="A1346" s="493">
        <f>+seed_deliveries!A214</f>
        <v>0</v>
      </c>
      <c r="B1346" s="493">
        <f>+seed_deliveries!B214</f>
        <v>0</v>
      </c>
      <c r="C1346" s="496" t="str">
        <f>+seed_deliveries!C214</f>
        <v/>
      </c>
      <c r="E1346" s="494">
        <f>+'404-ENTREGA_INSUMOS PA'!J235</f>
        <v>0</v>
      </c>
      <c r="F1346" s="495">
        <f>+'404-ENTREGA_INSUMOS PA'!L235</f>
        <v>0</v>
      </c>
      <c r="I1346" s="494" t="e">
        <f>+delivery_events!C$5</f>
        <v>#N/A</v>
      </c>
      <c r="J1346" s="632">
        <f>+delivery_events!B$5</f>
        <v>0</v>
      </c>
      <c r="K1346" s="494">
        <f>+'404-ENTREGA_INSUMOS PA'!U235</f>
        <v>0</v>
      </c>
      <c r="L1346" s="494">
        <f>+'404-ENTREGA_INSUMOS PA'!W235</f>
        <v>0</v>
      </c>
      <c r="M1346" s="495">
        <f>+'404-ENTREGA_INSUMOS PA'!O235</f>
        <v>0</v>
      </c>
      <c r="N1346" s="495">
        <f>+'404-ENTREGA_INSUMOS PA'!T235</f>
        <v>0</v>
      </c>
      <c r="Y1346" s="494">
        <f>+'404-ENTREGA_INSUMOS PA'!AP$3</f>
        <v>0</v>
      </c>
    </row>
    <row r="1347" spans="1:25" hidden="1" x14ac:dyDescent="0.35">
      <c r="A1347" s="493">
        <f>+seed_deliveries!A215</f>
        <v>0</v>
      </c>
      <c r="B1347" s="493">
        <f>+seed_deliveries!B215</f>
        <v>0</v>
      </c>
      <c r="C1347" s="496" t="str">
        <f>+seed_deliveries!C215</f>
        <v/>
      </c>
      <c r="E1347" s="494">
        <f>+'404-ENTREGA_INSUMOS PA'!J236</f>
        <v>0</v>
      </c>
      <c r="F1347" s="495">
        <f>+'404-ENTREGA_INSUMOS PA'!L236</f>
        <v>0</v>
      </c>
      <c r="I1347" s="494" t="e">
        <f>+delivery_events!C$5</f>
        <v>#N/A</v>
      </c>
      <c r="J1347" s="632">
        <f>+delivery_events!B$5</f>
        <v>0</v>
      </c>
      <c r="K1347" s="494">
        <f>+'404-ENTREGA_INSUMOS PA'!U236</f>
        <v>0</v>
      </c>
      <c r="L1347" s="494">
        <f>+'404-ENTREGA_INSUMOS PA'!W236</f>
        <v>0</v>
      </c>
      <c r="M1347" s="495">
        <f>+'404-ENTREGA_INSUMOS PA'!O236</f>
        <v>0</v>
      </c>
      <c r="N1347" s="495">
        <f>+'404-ENTREGA_INSUMOS PA'!T236</f>
        <v>0</v>
      </c>
      <c r="Y1347" s="494">
        <f>+'404-ENTREGA_INSUMOS PA'!AP$3</f>
        <v>0</v>
      </c>
    </row>
    <row r="1348" spans="1:25" hidden="1" x14ac:dyDescent="0.35">
      <c r="A1348" s="493">
        <f>+seed_deliveries!A216</f>
        <v>0</v>
      </c>
      <c r="B1348" s="493">
        <f>+seed_deliveries!B216</f>
        <v>0</v>
      </c>
      <c r="C1348" s="496" t="str">
        <f>+seed_deliveries!C216</f>
        <v/>
      </c>
      <c r="E1348" s="494">
        <f>+'404-ENTREGA_INSUMOS PA'!J237</f>
        <v>0</v>
      </c>
      <c r="F1348" s="495">
        <f>+'404-ENTREGA_INSUMOS PA'!L237</f>
        <v>0</v>
      </c>
      <c r="I1348" s="494" t="e">
        <f>+delivery_events!C$5</f>
        <v>#N/A</v>
      </c>
      <c r="J1348" s="632">
        <f>+delivery_events!B$5</f>
        <v>0</v>
      </c>
      <c r="K1348" s="494">
        <f>+'404-ENTREGA_INSUMOS PA'!U237</f>
        <v>0</v>
      </c>
      <c r="L1348" s="494">
        <f>+'404-ENTREGA_INSUMOS PA'!W237</f>
        <v>0</v>
      </c>
      <c r="M1348" s="495">
        <f>+'404-ENTREGA_INSUMOS PA'!O237</f>
        <v>0</v>
      </c>
      <c r="N1348" s="495">
        <f>+'404-ENTREGA_INSUMOS PA'!T237</f>
        <v>0</v>
      </c>
      <c r="Y1348" s="494">
        <f>+'404-ENTREGA_INSUMOS PA'!AP$3</f>
        <v>0</v>
      </c>
    </row>
    <row r="1349" spans="1:25" hidden="1" x14ac:dyDescent="0.35">
      <c r="A1349" s="493">
        <f>+seed_deliveries!A217</f>
        <v>0</v>
      </c>
      <c r="B1349" s="493">
        <f>+seed_deliveries!B217</f>
        <v>0</v>
      </c>
      <c r="C1349" s="496" t="str">
        <f>+seed_deliveries!C217</f>
        <v/>
      </c>
      <c r="E1349" s="494">
        <f>+'404-ENTREGA_INSUMOS PA'!J238</f>
        <v>0</v>
      </c>
      <c r="F1349" s="495">
        <f>+'404-ENTREGA_INSUMOS PA'!L238</f>
        <v>0</v>
      </c>
      <c r="I1349" s="494" t="e">
        <f>+delivery_events!C$5</f>
        <v>#N/A</v>
      </c>
      <c r="J1349" s="632">
        <f>+delivery_events!B$5</f>
        <v>0</v>
      </c>
      <c r="K1349" s="494">
        <f>+'404-ENTREGA_INSUMOS PA'!U238</f>
        <v>0</v>
      </c>
      <c r="L1349" s="494">
        <f>+'404-ENTREGA_INSUMOS PA'!W238</f>
        <v>0</v>
      </c>
      <c r="M1349" s="495">
        <f>+'404-ENTREGA_INSUMOS PA'!O238</f>
        <v>0</v>
      </c>
      <c r="N1349" s="495">
        <f>+'404-ENTREGA_INSUMOS PA'!T238</f>
        <v>0</v>
      </c>
      <c r="Y1349" s="494">
        <f>+'404-ENTREGA_INSUMOS PA'!AP$3</f>
        <v>0</v>
      </c>
    </row>
    <row r="1350" spans="1:25" hidden="1" x14ac:dyDescent="0.35">
      <c r="A1350" s="493">
        <f>+seed_deliveries!A218</f>
        <v>0</v>
      </c>
      <c r="B1350" s="493">
        <f>+seed_deliveries!B218</f>
        <v>0</v>
      </c>
      <c r="C1350" s="496" t="str">
        <f>+seed_deliveries!C218</f>
        <v/>
      </c>
      <c r="E1350" s="494">
        <f>+'404-ENTREGA_INSUMOS PA'!J239</f>
        <v>0</v>
      </c>
      <c r="F1350" s="495">
        <f>+'404-ENTREGA_INSUMOS PA'!L239</f>
        <v>0</v>
      </c>
      <c r="I1350" s="494" t="e">
        <f>+delivery_events!C$5</f>
        <v>#N/A</v>
      </c>
      <c r="J1350" s="632">
        <f>+delivery_events!B$5</f>
        <v>0</v>
      </c>
      <c r="K1350" s="494">
        <f>+'404-ENTREGA_INSUMOS PA'!U239</f>
        <v>0</v>
      </c>
      <c r="L1350" s="494">
        <f>+'404-ENTREGA_INSUMOS PA'!W239</f>
        <v>0</v>
      </c>
      <c r="M1350" s="495">
        <f>+'404-ENTREGA_INSUMOS PA'!O239</f>
        <v>0</v>
      </c>
      <c r="N1350" s="495">
        <f>+'404-ENTREGA_INSUMOS PA'!T239</f>
        <v>0</v>
      </c>
      <c r="Y1350" s="494">
        <f>+'404-ENTREGA_INSUMOS PA'!AP$3</f>
        <v>0</v>
      </c>
    </row>
    <row r="1351" spans="1:25" hidden="1" x14ac:dyDescent="0.35">
      <c r="A1351" s="493">
        <f>+seed_deliveries!A219</f>
        <v>0</v>
      </c>
      <c r="B1351" s="493">
        <f>+seed_deliveries!B219</f>
        <v>0</v>
      </c>
      <c r="C1351" s="496" t="str">
        <f>+seed_deliveries!C219</f>
        <v/>
      </c>
      <c r="E1351" s="494">
        <f>+'404-ENTREGA_INSUMOS PA'!J240</f>
        <v>0</v>
      </c>
      <c r="F1351" s="495">
        <f>+'404-ENTREGA_INSUMOS PA'!L240</f>
        <v>0</v>
      </c>
      <c r="I1351" s="494" t="e">
        <f>+delivery_events!C$5</f>
        <v>#N/A</v>
      </c>
      <c r="J1351" s="632">
        <f>+delivery_events!B$5</f>
        <v>0</v>
      </c>
      <c r="K1351" s="494">
        <f>+'404-ENTREGA_INSUMOS PA'!U240</f>
        <v>0</v>
      </c>
      <c r="L1351" s="494">
        <f>+'404-ENTREGA_INSUMOS PA'!W240</f>
        <v>0</v>
      </c>
      <c r="M1351" s="495">
        <f>+'404-ENTREGA_INSUMOS PA'!O240</f>
        <v>0</v>
      </c>
      <c r="N1351" s="495">
        <f>+'404-ENTREGA_INSUMOS PA'!T240</f>
        <v>0</v>
      </c>
      <c r="Y1351" s="494">
        <f>+'404-ENTREGA_INSUMOS PA'!AP$3</f>
        <v>0</v>
      </c>
    </row>
    <row r="1352" spans="1:25" hidden="1" x14ac:dyDescent="0.35">
      <c r="A1352" s="493">
        <f>+seed_deliveries!A220</f>
        <v>0</v>
      </c>
      <c r="B1352" s="493">
        <f>+seed_deliveries!B220</f>
        <v>0</v>
      </c>
      <c r="C1352" s="496" t="str">
        <f>+seed_deliveries!C220</f>
        <v/>
      </c>
      <c r="E1352" s="494">
        <f>+'404-ENTREGA_INSUMOS PA'!J241</f>
        <v>0</v>
      </c>
      <c r="F1352" s="495">
        <f>+'404-ENTREGA_INSUMOS PA'!L241</f>
        <v>0</v>
      </c>
      <c r="I1352" s="494" t="e">
        <f>+delivery_events!C$5</f>
        <v>#N/A</v>
      </c>
      <c r="J1352" s="632">
        <f>+delivery_events!B$5</f>
        <v>0</v>
      </c>
      <c r="K1352" s="494">
        <f>+'404-ENTREGA_INSUMOS PA'!U241</f>
        <v>0</v>
      </c>
      <c r="L1352" s="494">
        <f>+'404-ENTREGA_INSUMOS PA'!W241</f>
        <v>0</v>
      </c>
      <c r="M1352" s="495">
        <f>+'404-ENTREGA_INSUMOS PA'!O241</f>
        <v>0</v>
      </c>
      <c r="N1352" s="495">
        <f>+'404-ENTREGA_INSUMOS PA'!T241</f>
        <v>0</v>
      </c>
      <c r="Y1352" s="494">
        <f>+'404-ENTREGA_INSUMOS PA'!AP$3</f>
        <v>0</v>
      </c>
    </row>
    <row r="1353" spans="1:25" hidden="1" x14ac:dyDescent="0.35">
      <c r="A1353" s="493">
        <f>+seed_deliveries!A221</f>
        <v>0</v>
      </c>
      <c r="B1353" s="493">
        <f>+seed_deliveries!B221</f>
        <v>0</v>
      </c>
      <c r="C1353" s="496" t="str">
        <f>+seed_deliveries!C221</f>
        <v/>
      </c>
      <c r="E1353" s="494">
        <f>+'404-ENTREGA_INSUMOS PA'!J242</f>
        <v>0</v>
      </c>
      <c r="F1353" s="495">
        <f>+'404-ENTREGA_INSUMOS PA'!L242</f>
        <v>0</v>
      </c>
      <c r="I1353" s="494" t="e">
        <f>+delivery_events!C$5</f>
        <v>#N/A</v>
      </c>
      <c r="J1353" s="632">
        <f>+delivery_events!B$5</f>
        <v>0</v>
      </c>
      <c r="K1353" s="494">
        <f>+'404-ENTREGA_INSUMOS PA'!U242</f>
        <v>0</v>
      </c>
      <c r="L1353" s="494">
        <f>+'404-ENTREGA_INSUMOS PA'!W242</f>
        <v>0</v>
      </c>
      <c r="M1353" s="495">
        <f>+'404-ENTREGA_INSUMOS PA'!O242</f>
        <v>0</v>
      </c>
      <c r="N1353" s="495">
        <f>+'404-ENTREGA_INSUMOS PA'!T242</f>
        <v>0</v>
      </c>
      <c r="Y1353" s="494">
        <f>+'404-ENTREGA_INSUMOS PA'!AP$3</f>
        <v>0</v>
      </c>
    </row>
    <row r="1354" spans="1:25" hidden="1" x14ac:dyDescent="0.35">
      <c r="A1354" s="493">
        <f>+seed_deliveries!A222</f>
        <v>0</v>
      </c>
      <c r="B1354" s="493">
        <f>+seed_deliveries!B222</f>
        <v>0</v>
      </c>
      <c r="C1354" s="496" t="str">
        <f>+seed_deliveries!C222</f>
        <v/>
      </c>
      <c r="E1354" s="494">
        <f>+'404-ENTREGA_INSUMOS PA'!J243</f>
        <v>0</v>
      </c>
      <c r="F1354" s="495">
        <f>+'404-ENTREGA_INSUMOS PA'!L243</f>
        <v>0</v>
      </c>
      <c r="I1354" s="494" t="e">
        <f>+delivery_events!C$5</f>
        <v>#N/A</v>
      </c>
      <c r="J1354" s="632">
        <f>+delivery_events!B$5</f>
        <v>0</v>
      </c>
      <c r="K1354" s="494">
        <f>+'404-ENTREGA_INSUMOS PA'!U243</f>
        <v>0</v>
      </c>
      <c r="L1354" s="494">
        <f>+'404-ENTREGA_INSUMOS PA'!W243</f>
        <v>0</v>
      </c>
      <c r="M1354" s="495">
        <f>+'404-ENTREGA_INSUMOS PA'!O243</f>
        <v>0</v>
      </c>
      <c r="N1354" s="495">
        <f>+'404-ENTREGA_INSUMOS PA'!T243</f>
        <v>0</v>
      </c>
      <c r="Y1354" s="494">
        <f>+'404-ENTREGA_INSUMOS PA'!AP$3</f>
        <v>0</v>
      </c>
    </row>
    <row r="1355" spans="1:25" hidden="1" x14ac:dyDescent="0.35">
      <c r="A1355" s="493">
        <f>+seed_deliveries!A223</f>
        <v>0</v>
      </c>
      <c r="B1355" s="493">
        <f>+seed_deliveries!B223</f>
        <v>0</v>
      </c>
      <c r="C1355" s="496" t="str">
        <f>+seed_deliveries!C223</f>
        <v/>
      </c>
      <c r="E1355" s="494">
        <f>+'404-ENTREGA_INSUMOS PA'!J244</f>
        <v>0</v>
      </c>
      <c r="F1355" s="495">
        <f>+'404-ENTREGA_INSUMOS PA'!L244</f>
        <v>0</v>
      </c>
      <c r="I1355" s="494" t="e">
        <f>+delivery_events!C$5</f>
        <v>#N/A</v>
      </c>
      <c r="J1355" s="632">
        <f>+delivery_events!B$5</f>
        <v>0</v>
      </c>
      <c r="K1355" s="494">
        <f>+'404-ENTREGA_INSUMOS PA'!U244</f>
        <v>0</v>
      </c>
      <c r="L1355" s="494">
        <f>+'404-ENTREGA_INSUMOS PA'!W244</f>
        <v>0</v>
      </c>
      <c r="M1355" s="495">
        <f>+'404-ENTREGA_INSUMOS PA'!O244</f>
        <v>0</v>
      </c>
      <c r="N1355" s="495">
        <f>+'404-ENTREGA_INSUMOS PA'!T244</f>
        <v>0</v>
      </c>
      <c r="Y1355" s="494">
        <f>+'404-ENTREGA_INSUMOS PA'!AP$3</f>
        <v>0</v>
      </c>
    </row>
    <row r="1356" spans="1:25" hidden="1" x14ac:dyDescent="0.35">
      <c r="A1356" s="493">
        <f>+seed_deliveries!A224</f>
        <v>0</v>
      </c>
      <c r="B1356" s="493">
        <f>+seed_deliveries!B224</f>
        <v>0</v>
      </c>
      <c r="C1356" s="496" t="str">
        <f>+seed_deliveries!C224</f>
        <v/>
      </c>
      <c r="E1356" s="494">
        <f>+'404-ENTREGA_INSUMOS PA'!J245</f>
        <v>0</v>
      </c>
      <c r="F1356" s="495">
        <f>+'404-ENTREGA_INSUMOS PA'!L245</f>
        <v>0</v>
      </c>
      <c r="I1356" s="494" t="e">
        <f>+delivery_events!C$5</f>
        <v>#N/A</v>
      </c>
      <c r="J1356" s="632">
        <f>+delivery_events!B$5</f>
        <v>0</v>
      </c>
      <c r="K1356" s="494">
        <f>+'404-ENTREGA_INSUMOS PA'!U245</f>
        <v>0</v>
      </c>
      <c r="L1356" s="494">
        <f>+'404-ENTREGA_INSUMOS PA'!W245</f>
        <v>0</v>
      </c>
      <c r="M1356" s="495">
        <f>+'404-ENTREGA_INSUMOS PA'!O245</f>
        <v>0</v>
      </c>
      <c r="N1356" s="495">
        <f>+'404-ENTREGA_INSUMOS PA'!T245</f>
        <v>0</v>
      </c>
      <c r="Y1356" s="494">
        <f>+'404-ENTREGA_INSUMOS PA'!AP$3</f>
        <v>0</v>
      </c>
    </row>
    <row r="1357" spans="1:25" hidden="1" x14ac:dyDescent="0.35">
      <c r="A1357" s="493">
        <f>+seed_deliveries!A225</f>
        <v>0</v>
      </c>
      <c r="B1357" s="493">
        <f>+seed_deliveries!B225</f>
        <v>0</v>
      </c>
      <c r="C1357" s="496" t="str">
        <f>+seed_deliveries!C225</f>
        <v/>
      </c>
      <c r="E1357" s="494">
        <f>+'404-ENTREGA_INSUMOS PA'!J246</f>
        <v>0</v>
      </c>
      <c r="F1357" s="495">
        <f>+'404-ENTREGA_INSUMOS PA'!L246</f>
        <v>0</v>
      </c>
      <c r="I1357" s="494" t="e">
        <f>+delivery_events!C$5</f>
        <v>#N/A</v>
      </c>
      <c r="J1357" s="632">
        <f>+delivery_events!B$5</f>
        <v>0</v>
      </c>
      <c r="K1357" s="494">
        <f>+'404-ENTREGA_INSUMOS PA'!U246</f>
        <v>0</v>
      </c>
      <c r="L1357" s="494">
        <f>+'404-ENTREGA_INSUMOS PA'!W246</f>
        <v>0</v>
      </c>
      <c r="M1357" s="495">
        <f>+'404-ENTREGA_INSUMOS PA'!O246</f>
        <v>0</v>
      </c>
      <c r="N1357" s="495">
        <f>+'404-ENTREGA_INSUMOS PA'!T246</f>
        <v>0</v>
      </c>
      <c r="Y1357" s="494">
        <f>+'404-ENTREGA_INSUMOS PA'!AP$3</f>
        <v>0</v>
      </c>
    </row>
    <row r="1358" spans="1:25" hidden="1" x14ac:dyDescent="0.35">
      <c r="A1358" s="493">
        <f>+seed_deliveries!A226</f>
        <v>0</v>
      </c>
      <c r="B1358" s="493">
        <f>+seed_deliveries!B226</f>
        <v>0</v>
      </c>
      <c r="C1358" s="496" t="str">
        <f>+seed_deliveries!C226</f>
        <v/>
      </c>
      <c r="E1358" s="494">
        <f>+'404-ENTREGA_INSUMOS PA'!J247</f>
        <v>0</v>
      </c>
      <c r="F1358" s="495">
        <f>+'404-ENTREGA_INSUMOS PA'!L247</f>
        <v>0</v>
      </c>
      <c r="I1358" s="494" t="e">
        <f>+delivery_events!C$5</f>
        <v>#N/A</v>
      </c>
      <c r="J1358" s="632">
        <f>+delivery_events!B$5</f>
        <v>0</v>
      </c>
      <c r="K1358" s="494">
        <f>+'404-ENTREGA_INSUMOS PA'!U247</f>
        <v>0</v>
      </c>
      <c r="L1358" s="494">
        <f>+'404-ENTREGA_INSUMOS PA'!W247</f>
        <v>0</v>
      </c>
      <c r="M1358" s="495">
        <f>+'404-ENTREGA_INSUMOS PA'!O247</f>
        <v>0</v>
      </c>
      <c r="N1358" s="495">
        <f>+'404-ENTREGA_INSUMOS PA'!T247</f>
        <v>0</v>
      </c>
      <c r="Y1358" s="494">
        <f>+'404-ENTREGA_INSUMOS PA'!AP$3</f>
        <v>0</v>
      </c>
    </row>
    <row r="1359" spans="1:25" hidden="1" x14ac:dyDescent="0.35">
      <c r="A1359" s="493">
        <f>+seed_deliveries!A227</f>
        <v>0</v>
      </c>
      <c r="B1359" s="493">
        <f>+seed_deliveries!B227</f>
        <v>0</v>
      </c>
      <c r="C1359" s="496" t="str">
        <f>+seed_deliveries!C227</f>
        <v/>
      </c>
      <c r="E1359" s="494">
        <f>+'404-ENTREGA_INSUMOS PA'!J248</f>
        <v>0</v>
      </c>
      <c r="F1359" s="495">
        <f>+'404-ENTREGA_INSUMOS PA'!L248</f>
        <v>0</v>
      </c>
      <c r="I1359" s="494" t="e">
        <f>+delivery_events!C$5</f>
        <v>#N/A</v>
      </c>
      <c r="J1359" s="632">
        <f>+delivery_events!B$5</f>
        <v>0</v>
      </c>
      <c r="K1359" s="494">
        <f>+'404-ENTREGA_INSUMOS PA'!U248</f>
        <v>0</v>
      </c>
      <c r="L1359" s="494">
        <f>+'404-ENTREGA_INSUMOS PA'!W248</f>
        <v>0</v>
      </c>
      <c r="M1359" s="495">
        <f>+'404-ENTREGA_INSUMOS PA'!O248</f>
        <v>0</v>
      </c>
      <c r="N1359" s="495">
        <f>+'404-ENTREGA_INSUMOS PA'!T248</f>
        <v>0</v>
      </c>
      <c r="Y1359" s="494">
        <f>+'404-ENTREGA_INSUMOS PA'!AP$3</f>
        <v>0</v>
      </c>
    </row>
    <row r="1360" spans="1:25" hidden="1" x14ac:dyDescent="0.35">
      <c r="A1360" s="493">
        <f>+seed_deliveries!A228</f>
        <v>0</v>
      </c>
      <c r="B1360" s="493">
        <f>+seed_deliveries!B228</f>
        <v>0</v>
      </c>
      <c r="C1360" s="496" t="str">
        <f>+seed_deliveries!C228</f>
        <v/>
      </c>
      <c r="E1360" s="494">
        <f>+'404-ENTREGA_INSUMOS PA'!J249</f>
        <v>0</v>
      </c>
      <c r="F1360" s="495">
        <f>+'404-ENTREGA_INSUMOS PA'!L249</f>
        <v>0</v>
      </c>
      <c r="I1360" s="494" t="e">
        <f>+delivery_events!C$5</f>
        <v>#N/A</v>
      </c>
      <c r="J1360" s="632">
        <f>+delivery_events!B$5</f>
        <v>0</v>
      </c>
      <c r="K1360" s="494">
        <f>+'404-ENTREGA_INSUMOS PA'!U249</f>
        <v>0</v>
      </c>
      <c r="L1360" s="494">
        <f>+'404-ENTREGA_INSUMOS PA'!W249</f>
        <v>0</v>
      </c>
      <c r="M1360" s="495">
        <f>+'404-ENTREGA_INSUMOS PA'!O249</f>
        <v>0</v>
      </c>
      <c r="N1360" s="495">
        <f>+'404-ENTREGA_INSUMOS PA'!T249</f>
        <v>0</v>
      </c>
      <c r="Y1360" s="494">
        <f>+'404-ENTREGA_INSUMOS PA'!AP$3</f>
        <v>0</v>
      </c>
    </row>
    <row r="1361" spans="1:25" hidden="1" x14ac:dyDescent="0.35">
      <c r="A1361" s="493">
        <f>+seed_deliveries!A229</f>
        <v>0</v>
      </c>
      <c r="B1361" s="493">
        <f>+seed_deliveries!B229</f>
        <v>0</v>
      </c>
      <c r="C1361" s="496" t="str">
        <f>+seed_deliveries!C229</f>
        <v/>
      </c>
      <c r="E1361" s="494">
        <f>+'404-ENTREGA_INSUMOS PA'!J250</f>
        <v>0</v>
      </c>
      <c r="F1361" s="495">
        <f>+'404-ENTREGA_INSUMOS PA'!L250</f>
        <v>0</v>
      </c>
      <c r="I1361" s="494" t="e">
        <f>+delivery_events!C$5</f>
        <v>#N/A</v>
      </c>
      <c r="J1361" s="632">
        <f>+delivery_events!B$5</f>
        <v>0</v>
      </c>
      <c r="K1361" s="494">
        <f>+'404-ENTREGA_INSUMOS PA'!U250</f>
        <v>0</v>
      </c>
      <c r="L1361" s="494">
        <f>+'404-ENTREGA_INSUMOS PA'!W250</f>
        <v>0</v>
      </c>
      <c r="M1361" s="495">
        <f>+'404-ENTREGA_INSUMOS PA'!O250</f>
        <v>0</v>
      </c>
      <c r="N1361" s="495">
        <f>+'404-ENTREGA_INSUMOS PA'!T250</f>
        <v>0</v>
      </c>
      <c r="Y1361" s="494">
        <f>+'404-ENTREGA_INSUMOS PA'!AP$3</f>
        <v>0</v>
      </c>
    </row>
    <row r="1362" spans="1:25" hidden="1" x14ac:dyDescent="0.35">
      <c r="A1362" s="493">
        <f>+seed_deliveries!A230</f>
        <v>0</v>
      </c>
      <c r="B1362" s="493">
        <f>+seed_deliveries!B230</f>
        <v>0</v>
      </c>
      <c r="C1362" s="496" t="str">
        <f>+seed_deliveries!C230</f>
        <v/>
      </c>
      <c r="E1362" s="494">
        <f>+'404-ENTREGA_INSUMOS PA'!J251</f>
        <v>0</v>
      </c>
      <c r="F1362" s="495">
        <f>+'404-ENTREGA_INSUMOS PA'!L251</f>
        <v>0</v>
      </c>
      <c r="I1362" s="494" t="e">
        <f>+delivery_events!C$5</f>
        <v>#N/A</v>
      </c>
      <c r="J1362" s="632">
        <f>+delivery_events!B$5</f>
        <v>0</v>
      </c>
      <c r="K1362" s="494">
        <f>+'404-ENTREGA_INSUMOS PA'!U251</f>
        <v>0</v>
      </c>
      <c r="L1362" s="494">
        <f>+'404-ENTREGA_INSUMOS PA'!W251</f>
        <v>0</v>
      </c>
      <c r="M1362" s="495">
        <f>+'404-ENTREGA_INSUMOS PA'!O251</f>
        <v>0</v>
      </c>
      <c r="N1362" s="495">
        <f>+'404-ENTREGA_INSUMOS PA'!T251</f>
        <v>0</v>
      </c>
      <c r="Y1362" s="494">
        <f>+'404-ENTREGA_INSUMOS PA'!AP$3</f>
        <v>0</v>
      </c>
    </row>
    <row r="1363" spans="1:25" hidden="1" x14ac:dyDescent="0.35">
      <c r="A1363" s="493">
        <f>+seed_deliveries!A231</f>
        <v>0</v>
      </c>
      <c r="B1363" s="493">
        <f>+seed_deliveries!B231</f>
        <v>0</v>
      </c>
      <c r="C1363" s="496" t="str">
        <f>+seed_deliveries!C231</f>
        <v/>
      </c>
      <c r="E1363" s="494">
        <f>+'404-ENTREGA_INSUMOS PA'!J252</f>
        <v>0</v>
      </c>
      <c r="F1363" s="495">
        <f>+'404-ENTREGA_INSUMOS PA'!L252</f>
        <v>0</v>
      </c>
      <c r="I1363" s="494" t="e">
        <f>+delivery_events!C$5</f>
        <v>#N/A</v>
      </c>
      <c r="J1363" s="632">
        <f>+delivery_events!B$5</f>
        <v>0</v>
      </c>
      <c r="K1363" s="494">
        <f>+'404-ENTREGA_INSUMOS PA'!U252</f>
        <v>0</v>
      </c>
      <c r="L1363" s="494">
        <f>+'404-ENTREGA_INSUMOS PA'!W252</f>
        <v>0</v>
      </c>
      <c r="M1363" s="495">
        <f>+'404-ENTREGA_INSUMOS PA'!O252</f>
        <v>0</v>
      </c>
      <c r="N1363" s="495">
        <f>+'404-ENTREGA_INSUMOS PA'!T252</f>
        <v>0</v>
      </c>
      <c r="Y1363" s="494">
        <f>+'404-ENTREGA_INSUMOS PA'!AP$3</f>
        <v>0</v>
      </c>
    </row>
    <row r="1364" spans="1:25" hidden="1" x14ac:dyDescent="0.35">
      <c r="A1364" s="493">
        <f>+seed_deliveries!A232</f>
        <v>0</v>
      </c>
      <c r="B1364" s="493">
        <f>+seed_deliveries!B232</f>
        <v>0</v>
      </c>
      <c r="C1364" s="496" t="str">
        <f>+seed_deliveries!C232</f>
        <v/>
      </c>
      <c r="E1364" s="494">
        <f>+'404-ENTREGA_INSUMOS PA'!J253</f>
        <v>0</v>
      </c>
      <c r="F1364" s="495">
        <f>+'404-ENTREGA_INSUMOS PA'!L253</f>
        <v>0</v>
      </c>
      <c r="I1364" s="494" t="e">
        <f>+delivery_events!C$5</f>
        <v>#N/A</v>
      </c>
      <c r="J1364" s="632">
        <f>+delivery_events!B$5</f>
        <v>0</v>
      </c>
      <c r="K1364" s="494">
        <f>+'404-ENTREGA_INSUMOS PA'!U253</f>
        <v>0</v>
      </c>
      <c r="L1364" s="494">
        <f>+'404-ENTREGA_INSUMOS PA'!W253</f>
        <v>0</v>
      </c>
      <c r="M1364" s="495">
        <f>+'404-ENTREGA_INSUMOS PA'!O253</f>
        <v>0</v>
      </c>
      <c r="N1364" s="495">
        <f>+'404-ENTREGA_INSUMOS PA'!T253</f>
        <v>0</v>
      </c>
      <c r="Y1364" s="494">
        <f>+'404-ENTREGA_INSUMOS PA'!AP$3</f>
        <v>0</v>
      </c>
    </row>
    <row r="1365" spans="1:25" hidden="1" x14ac:dyDescent="0.35">
      <c r="A1365" s="493">
        <f>+seed_deliveries!A233</f>
        <v>0</v>
      </c>
      <c r="B1365" s="493">
        <f>+seed_deliveries!B233</f>
        <v>0</v>
      </c>
      <c r="C1365" s="496" t="str">
        <f>+seed_deliveries!C233</f>
        <v/>
      </c>
      <c r="E1365" s="494">
        <f>+'404-ENTREGA_INSUMOS PA'!J254</f>
        <v>0</v>
      </c>
      <c r="F1365" s="495">
        <f>+'404-ENTREGA_INSUMOS PA'!L254</f>
        <v>0</v>
      </c>
      <c r="I1365" s="494" t="e">
        <f>+delivery_events!C$5</f>
        <v>#N/A</v>
      </c>
      <c r="J1365" s="632">
        <f>+delivery_events!B$5</f>
        <v>0</v>
      </c>
      <c r="K1365" s="494">
        <f>+'404-ENTREGA_INSUMOS PA'!U254</f>
        <v>0</v>
      </c>
      <c r="L1365" s="494">
        <f>+'404-ENTREGA_INSUMOS PA'!W254</f>
        <v>0</v>
      </c>
      <c r="M1365" s="495">
        <f>+'404-ENTREGA_INSUMOS PA'!O254</f>
        <v>0</v>
      </c>
      <c r="N1365" s="495">
        <f>+'404-ENTREGA_INSUMOS PA'!T254</f>
        <v>0</v>
      </c>
      <c r="Y1365" s="494">
        <f>+'404-ENTREGA_INSUMOS PA'!AP$3</f>
        <v>0</v>
      </c>
    </row>
    <row r="1366" spans="1:25" hidden="1" x14ac:dyDescent="0.35">
      <c r="A1366" s="493">
        <f>+seed_deliveries!A234</f>
        <v>0</v>
      </c>
      <c r="B1366" s="493">
        <f>+seed_deliveries!B234</f>
        <v>0</v>
      </c>
      <c r="C1366" s="496" t="str">
        <f>+seed_deliveries!C234</f>
        <v/>
      </c>
      <c r="E1366" s="494">
        <f>+'404-ENTREGA_INSUMOS PA'!J255</f>
        <v>0</v>
      </c>
      <c r="F1366" s="495">
        <f>+'404-ENTREGA_INSUMOS PA'!L255</f>
        <v>0</v>
      </c>
      <c r="I1366" s="494" t="e">
        <f>+delivery_events!C$5</f>
        <v>#N/A</v>
      </c>
      <c r="J1366" s="632">
        <f>+delivery_events!B$5</f>
        <v>0</v>
      </c>
      <c r="K1366" s="494">
        <f>+'404-ENTREGA_INSUMOS PA'!U255</f>
        <v>0</v>
      </c>
      <c r="L1366" s="494">
        <f>+'404-ENTREGA_INSUMOS PA'!W255</f>
        <v>0</v>
      </c>
      <c r="M1366" s="495">
        <f>+'404-ENTREGA_INSUMOS PA'!O255</f>
        <v>0</v>
      </c>
      <c r="N1366" s="495">
        <f>+'404-ENTREGA_INSUMOS PA'!T255</f>
        <v>0</v>
      </c>
      <c r="Y1366" s="494">
        <f>+'404-ENTREGA_INSUMOS PA'!AP$3</f>
        <v>0</v>
      </c>
    </row>
    <row r="1367" spans="1:25" hidden="1" x14ac:dyDescent="0.35">
      <c r="A1367" s="493">
        <f>+seed_deliveries!A235</f>
        <v>0</v>
      </c>
      <c r="B1367" s="493">
        <f>+seed_deliveries!B235</f>
        <v>0</v>
      </c>
      <c r="C1367" s="496" t="str">
        <f>+seed_deliveries!C235</f>
        <v/>
      </c>
      <c r="E1367" s="494">
        <f>+'404-ENTREGA_INSUMOS PA'!J256</f>
        <v>0</v>
      </c>
      <c r="F1367" s="495">
        <f>+'404-ENTREGA_INSUMOS PA'!L256</f>
        <v>0</v>
      </c>
      <c r="I1367" s="494" t="e">
        <f>+delivery_events!C$5</f>
        <v>#N/A</v>
      </c>
      <c r="J1367" s="632">
        <f>+delivery_events!B$5</f>
        <v>0</v>
      </c>
      <c r="K1367" s="494">
        <f>+'404-ENTREGA_INSUMOS PA'!U256</f>
        <v>0</v>
      </c>
      <c r="L1367" s="494">
        <f>+'404-ENTREGA_INSUMOS PA'!W256</f>
        <v>0</v>
      </c>
      <c r="M1367" s="495">
        <f>+'404-ENTREGA_INSUMOS PA'!O256</f>
        <v>0</v>
      </c>
      <c r="N1367" s="495">
        <f>+'404-ENTREGA_INSUMOS PA'!T256</f>
        <v>0</v>
      </c>
      <c r="Y1367" s="494">
        <f>+'404-ENTREGA_INSUMOS PA'!AP$3</f>
        <v>0</v>
      </c>
    </row>
    <row r="1368" spans="1:25" hidden="1" x14ac:dyDescent="0.35">
      <c r="A1368" s="493">
        <f>+seed_deliveries!A236</f>
        <v>0</v>
      </c>
      <c r="B1368" s="493">
        <f>+seed_deliveries!B236</f>
        <v>0</v>
      </c>
      <c r="C1368" s="496" t="str">
        <f>+seed_deliveries!C236</f>
        <v/>
      </c>
      <c r="E1368" s="494">
        <f>+'404-ENTREGA_INSUMOS PA'!J257</f>
        <v>0</v>
      </c>
      <c r="F1368" s="495">
        <f>+'404-ENTREGA_INSUMOS PA'!L257</f>
        <v>0</v>
      </c>
      <c r="I1368" s="494" t="e">
        <f>+delivery_events!C$5</f>
        <v>#N/A</v>
      </c>
      <c r="J1368" s="632">
        <f>+delivery_events!B$5</f>
        <v>0</v>
      </c>
      <c r="K1368" s="494">
        <f>+'404-ENTREGA_INSUMOS PA'!U257</f>
        <v>0</v>
      </c>
      <c r="L1368" s="494">
        <f>+'404-ENTREGA_INSUMOS PA'!W257</f>
        <v>0</v>
      </c>
      <c r="M1368" s="495">
        <f>+'404-ENTREGA_INSUMOS PA'!O257</f>
        <v>0</v>
      </c>
      <c r="N1368" s="495">
        <f>+'404-ENTREGA_INSUMOS PA'!T257</f>
        <v>0</v>
      </c>
      <c r="Y1368" s="494">
        <f>+'404-ENTREGA_INSUMOS PA'!AP$3</f>
        <v>0</v>
      </c>
    </row>
    <row r="1369" spans="1:25" hidden="1" x14ac:dyDescent="0.35">
      <c r="A1369" s="493">
        <f>+seed_deliveries!A237</f>
        <v>0</v>
      </c>
      <c r="B1369" s="493">
        <f>+seed_deliveries!B237</f>
        <v>0</v>
      </c>
      <c r="C1369" s="496" t="str">
        <f>+seed_deliveries!C237</f>
        <v/>
      </c>
      <c r="E1369" s="494">
        <f>+'404-ENTREGA_INSUMOS PA'!J258</f>
        <v>0</v>
      </c>
      <c r="F1369" s="495">
        <f>+'404-ENTREGA_INSUMOS PA'!L258</f>
        <v>0</v>
      </c>
      <c r="I1369" s="494" t="e">
        <f>+delivery_events!C$5</f>
        <v>#N/A</v>
      </c>
      <c r="J1369" s="632">
        <f>+delivery_events!B$5</f>
        <v>0</v>
      </c>
      <c r="K1369" s="494">
        <f>+'404-ENTREGA_INSUMOS PA'!U258</f>
        <v>0</v>
      </c>
      <c r="L1369" s="494">
        <f>+'404-ENTREGA_INSUMOS PA'!W258</f>
        <v>0</v>
      </c>
      <c r="M1369" s="495">
        <f>+'404-ENTREGA_INSUMOS PA'!O258</f>
        <v>0</v>
      </c>
      <c r="N1369" s="495">
        <f>+'404-ENTREGA_INSUMOS PA'!T258</f>
        <v>0</v>
      </c>
      <c r="Y1369" s="494">
        <f>+'404-ENTREGA_INSUMOS PA'!AP$3</f>
        <v>0</v>
      </c>
    </row>
    <row r="1370" spans="1:25" hidden="1" x14ac:dyDescent="0.35">
      <c r="A1370" s="493">
        <f>+seed_deliveries!A238</f>
        <v>0</v>
      </c>
      <c r="B1370" s="493">
        <f>+seed_deliveries!B238</f>
        <v>0</v>
      </c>
      <c r="C1370" s="496" t="str">
        <f>+seed_deliveries!C238</f>
        <v/>
      </c>
      <c r="E1370" s="494">
        <f>+'404-ENTREGA_INSUMOS PA'!J259</f>
        <v>0</v>
      </c>
      <c r="F1370" s="495">
        <f>+'404-ENTREGA_INSUMOS PA'!L259</f>
        <v>0</v>
      </c>
      <c r="I1370" s="494" t="e">
        <f>+delivery_events!C$5</f>
        <v>#N/A</v>
      </c>
      <c r="J1370" s="632">
        <f>+delivery_events!B$5</f>
        <v>0</v>
      </c>
      <c r="K1370" s="494">
        <f>+'404-ENTREGA_INSUMOS PA'!U259</f>
        <v>0</v>
      </c>
      <c r="L1370" s="494">
        <f>+'404-ENTREGA_INSUMOS PA'!W259</f>
        <v>0</v>
      </c>
      <c r="M1370" s="495">
        <f>+'404-ENTREGA_INSUMOS PA'!O259</f>
        <v>0</v>
      </c>
      <c r="N1370" s="495">
        <f>+'404-ENTREGA_INSUMOS PA'!T259</f>
        <v>0</v>
      </c>
      <c r="Y1370" s="494">
        <f>+'404-ENTREGA_INSUMOS PA'!AP$3</f>
        <v>0</v>
      </c>
    </row>
    <row r="1371" spans="1:25" hidden="1" x14ac:dyDescent="0.35">
      <c r="A1371" s="493">
        <f>+seed_deliveries!A239</f>
        <v>0</v>
      </c>
      <c r="B1371" s="493">
        <f>+seed_deliveries!B239</f>
        <v>0</v>
      </c>
      <c r="C1371" s="496" t="str">
        <f>+seed_deliveries!C239</f>
        <v/>
      </c>
      <c r="E1371" s="494">
        <f>+'404-ENTREGA_INSUMOS PA'!J260</f>
        <v>0</v>
      </c>
      <c r="F1371" s="495">
        <f>+'404-ENTREGA_INSUMOS PA'!L260</f>
        <v>0</v>
      </c>
      <c r="I1371" s="494" t="e">
        <f>+delivery_events!C$5</f>
        <v>#N/A</v>
      </c>
      <c r="J1371" s="632">
        <f>+delivery_events!B$5</f>
        <v>0</v>
      </c>
      <c r="K1371" s="494">
        <f>+'404-ENTREGA_INSUMOS PA'!U260</f>
        <v>0</v>
      </c>
      <c r="L1371" s="494">
        <f>+'404-ENTREGA_INSUMOS PA'!W260</f>
        <v>0</v>
      </c>
      <c r="M1371" s="495">
        <f>+'404-ENTREGA_INSUMOS PA'!O260</f>
        <v>0</v>
      </c>
      <c r="N1371" s="495">
        <f>+'404-ENTREGA_INSUMOS PA'!T260</f>
        <v>0</v>
      </c>
      <c r="Y1371" s="494">
        <f>+'404-ENTREGA_INSUMOS PA'!AP$3</f>
        <v>0</v>
      </c>
    </row>
    <row r="1372" spans="1:25" hidden="1" x14ac:dyDescent="0.35">
      <c r="A1372" s="493">
        <f>+seed_deliveries!A240</f>
        <v>0</v>
      </c>
      <c r="B1372" s="493">
        <f>+seed_deliveries!B240</f>
        <v>0</v>
      </c>
      <c r="C1372" s="496" t="str">
        <f>+seed_deliveries!C240</f>
        <v/>
      </c>
      <c r="E1372" s="494">
        <f>+'404-ENTREGA_INSUMOS PA'!J261</f>
        <v>0</v>
      </c>
      <c r="F1372" s="495">
        <f>+'404-ENTREGA_INSUMOS PA'!L261</f>
        <v>0</v>
      </c>
      <c r="I1372" s="494" t="e">
        <f>+delivery_events!C$5</f>
        <v>#N/A</v>
      </c>
      <c r="J1372" s="632">
        <f>+delivery_events!B$5</f>
        <v>0</v>
      </c>
      <c r="K1372" s="494">
        <f>+'404-ENTREGA_INSUMOS PA'!U261</f>
        <v>0</v>
      </c>
      <c r="L1372" s="494">
        <f>+'404-ENTREGA_INSUMOS PA'!W261</f>
        <v>0</v>
      </c>
      <c r="M1372" s="495">
        <f>+'404-ENTREGA_INSUMOS PA'!O261</f>
        <v>0</v>
      </c>
      <c r="N1372" s="495">
        <f>+'404-ENTREGA_INSUMOS PA'!T261</f>
        <v>0</v>
      </c>
      <c r="Y1372" s="494">
        <f>+'404-ENTREGA_INSUMOS PA'!AP$3</f>
        <v>0</v>
      </c>
    </row>
    <row r="1373" spans="1:25" hidden="1" x14ac:dyDescent="0.35">
      <c r="A1373" s="493">
        <f>+seed_deliveries!A241</f>
        <v>0</v>
      </c>
      <c r="B1373" s="493">
        <f>+seed_deliveries!B241</f>
        <v>0</v>
      </c>
      <c r="C1373" s="496" t="str">
        <f>+seed_deliveries!C241</f>
        <v/>
      </c>
      <c r="E1373" s="494">
        <f>+'404-ENTREGA_INSUMOS PA'!J262</f>
        <v>0</v>
      </c>
      <c r="F1373" s="495">
        <f>+'404-ENTREGA_INSUMOS PA'!L262</f>
        <v>0</v>
      </c>
      <c r="I1373" s="494" t="e">
        <f>+delivery_events!C$5</f>
        <v>#N/A</v>
      </c>
      <c r="J1373" s="632">
        <f>+delivery_events!B$5</f>
        <v>0</v>
      </c>
      <c r="K1373" s="494">
        <f>+'404-ENTREGA_INSUMOS PA'!U262</f>
        <v>0</v>
      </c>
      <c r="L1373" s="494">
        <f>+'404-ENTREGA_INSUMOS PA'!W262</f>
        <v>0</v>
      </c>
      <c r="M1373" s="495">
        <f>+'404-ENTREGA_INSUMOS PA'!O262</f>
        <v>0</v>
      </c>
      <c r="N1373" s="495">
        <f>+'404-ENTREGA_INSUMOS PA'!T262</f>
        <v>0</v>
      </c>
      <c r="Y1373" s="494">
        <f>+'404-ENTREGA_INSUMOS PA'!AP$3</f>
        <v>0</v>
      </c>
    </row>
    <row r="1374" spans="1:25" hidden="1" x14ac:dyDescent="0.35">
      <c r="A1374" s="493">
        <f>+seed_deliveries!A242</f>
        <v>0</v>
      </c>
      <c r="B1374" s="493">
        <f>+seed_deliveries!B242</f>
        <v>0</v>
      </c>
      <c r="C1374" s="496" t="str">
        <f>+seed_deliveries!C242</f>
        <v/>
      </c>
      <c r="E1374" s="494">
        <f>+'404-ENTREGA_INSUMOS PA'!J263</f>
        <v>0</v>
      </c>
      <c r="F1374" s="495">
        <f>+'404-ENTREGA_INSUMOS PA'!L263</f>
        <v>0</v>
      </c>
      <c r="I1374" s="494" t="e">
        <f>+delivery_events!C$5</f>
        <v>#N/A</v>
      </c>
      <c r="J1374" s="632">
        <f>+delivery_events!B$5</f>
        <v>0</v>
      </c>
      <c r="K1374" s="494">
        <f>+'404-ENTREGA_INSUMOS PA'!U263</f>
        <v>0</v>
      </c>
      <c r="L1374" s="494">
        <f>+'404-ENTREGA_INSUMOS PA'!W263</f>
        <v>0</v>
      </c>
      <c r="M1374" s="495">
        <f>+'404-ENTREGA_INSUMOS PA'!O263</f>
        <v>0</v>
      </c>
      <c r="N1374" s="495">
        <f>+'404-ENTREGA_INSUMOS PA'!T263</f>
        <v>0</v>
      </c>
      <c r="Y1374" s="494">
        <f>+'404-ENTREGA_INSUMOS PA'!AP$3</f>
        <v>0</v>
      </c>
    </row>
    <row r="1375" spans="1:25" hidden="1" x14ac:dyDescent="0.35">
      <c r="A1375" s="493">
        <f>+seed_deliveries!A243</f>
        <v>0</v>
      </c>
      <c r="B1375" s="493">
        <f>+seed_deliveries!B243</f>
        <v>0</v>
      </c>
      <c r="C1375" s="496" t="str">
        <f>+seed_deliveries!C243</f>
        <v/>
      </c>
      <c r="E1375" s="494">
        <f>+'404-ENTREGA_INSUMOS PA'!J264</f>
        <v>0</v>
      </c>
      <c r="F1375" s="495">
        <f>+'404-ENTREGA_INSUMOS PA'!L264</f>
        <v>0</v>
      </c>
      <c r="I1375" s="494" t="e">
        <f>+delivery_events!C$5</f>
        <v>#N/A</v>
      </c>
      <c r="J1375" s="632">
        <f>+delivery_events!B$5</f>
        <v>0</v>
      </c>
      <c r="K1375" s="494">
        <f>+'404-ENTREGA_INSUMOS PA'!U264</f>
        <v>0</v>
      </c>
      <c r="L1375" s="494">
        <f>+'404-ENTREGA_INSUMOS PA'!W264</f>
        <v>0</v>
      </c>
      <c r="M1375" s="495">
        <f>+'404-ENTREGA_INSUMOS PA'!O264</f>
        <v>0</v>
      </c>
      <c r="N1375" s="495">
        <f>+'404-ENTREGA_INSUMOS PA'!T264</f>
        <v>0</v>
      </c>
      <c r="Y1375" s="494">
        <f>+'404-ENTREGA_INSUMOS PA'!AP$3</f>
        <v>0</v>
      </c>
    </row>
    <row r="1376" spans="1:25" hidden="1" x14ac:dyDescent="0.35">
      <c r="A1376" s="493">
        <f>+seed_deliveries!A244</f>
        <v>0</v>
      </c>
      <c r="B1376" s="493">
        <f>+seed_deliveries!B244</f>
        <v>0</v>
      </c>
      <c r="C1376" s="496" t="str">
        <f>+seed_deliveries!C244</f>
        <v/>
      </c>
      <c r="E1376" s="494">
        <f>+'404-ENTREGA_INSUMOS PA'!J265</f>
        <v>0</v>
      </c>
      <c r="F1376" s="495">
        <f>+'404-ENTREGA_INSUMOS PA'!L265</f>
        <v>0</v>
      </c>
      <c r="I1376" s="494" t="e">
        <f>+delivery_events!C$5</f>
        <v>#N/A</v>
      </c>
      <c r="J1376" s="632">
        <f>+delivery_events!B$5</f>
        <v>0</v>
      </c>
      <c r="K1376" s="494">
        <f>+'404-ENTREGA_INSUMOS PA'!U265</f>
        <v>0</v>
      </c>
      <c r="L1376" s="494">
        <f>+'404-ENTREGA_INSUMOS PA'!W265</f>
        <v>0</v>
      </c>
      <c r="M1376" s="495">
        <f>+'404-ENTREGA_INSUMOS PA'!O265</f>
        <v>0</v>
      </c>
      <c r="N1376" s="495">
        <f>+'404-ENTREGA_INSUMOS PA'!T265</f>
        <v>0</v>
      </c>
      <c r="Y1376" s="494">
        <f>+'404-ENTREGA_INSUMOS PA'!AP$3</f>
        <v>0</v>
      </c>
    </row>
    <row r="1377" spans="1:25" hidden="1" x14ac:dyDescent="0.35">
      <c r="A1377" s="493">
        <f>+seed_deliveries!A245</f>
        <v>0</v>
      </c>
      <c r="B1377" s="493">
        <f>+seed_deliveries!B245</f>
        <v>0</v>
      </c>
      <c r="C1377" s="496" t="str">
        <f>+seed_deliveries!C245</f>
        <v/>
      </c>
      <c r="E1377" s="494">
        <f>+'404-ENTREGA_INSUMOS PA'!J266</f>
        <v>0</v>
      </c>
      <c r="F1377" s="495">
        <f>+'404-ENTREGA_INSUMOS PA'!L266</f>
        <v>0</v>
      </c>
      <c r="I1377" s="494" t="e">
        <f>+delivery_events!C$5</f>
        <v>#N/A</v>
      </c>
      <c r="J1377" s="632">
        <f>+delivery_events!B$5</f>
        <v>0</v>
      </c>
      <c r="K1377" s="494">
        <f>+'404-ENTREGA_INSUMOS PA'!U266</f>
        <v>0</v>
      </c>
      <c r="L1377" s="494">
        <f>+'404-ENTREGA_INSUMOS PA'!W266</f>
        <v>0</v>
      </c>
      <c r="M1377" s="495">
        <f>+'404-ENTREGA_INSUMOS PA'!O266</f>
        <v>0</v>
      </c>
      <c r="N1377" s="495">
        <f>+'404-ENTREGA_INSUMOS PA'!T266</f>
        <v>0</v>
      </c>
      <c r="Y1377" s="494">
        <f>+'404-ENTREGA_INSUMOS PA'!AP$3</f>
        <v>0</v>
      </c>
    </row>
    <row r="1378" spans="1:25" hidden="1" x14ac:dyDescent="0.35">
      <c r="A1378" s="493">
        <f>+seed_deliveries!A246</f>
        <v>0</v>
      </c>
      <c r="B1378" s="493">
        <f>+seed_deliveries!B246</f>
        <v>0</v>
      </c>
      <c r="C1378" s="496" t="str">
        <f>+seed_deliveries!C246</f>
        <v/>
      </c>
      <c r="E1378" s="494">
        <f>+'404-ENTREGA_INSUMOS PA'!J267</f>
        <v>0</v>
      </c>
      <c r="F1378" s="495">
        <f>+'404-ENTREGA_INSUMOS PA'!L267</f>
        <v>0</v>
      </c>
      <c r="I1378" s="494" t="e">
        <f>+delivery_events!C$5</f>
        <v>#N/A</v>
      </c>
      <c r="J1378" s="632">
        <f>+delivery_events!B$5</f>
        <v>0</v>
      </c>
      <c r="K1378" s="494">
        <f>+'404-ENTREGA_INSUMOS PA'!U267</f>
        <v>0</v>
      </c>
      <c r="L1378" s="494">
        <f>+'404-ENTREGA_INSUMOS PA'!W267</f>
        <v>0</v>
      </c>
      <c r="M1378" s="495">
        <f>+'404-ENTREGA_INSUMOS PA'!O267</f>
        <v>0</v>
      </c>
      <c r="N1378" s="495">
        <f>+'404-ENTREGA_INSUMOS PA'!T267</f>
        <v>0</v>
      </c>
      <c r="Y1378" s="494">
        <f>+'404-ENTREGA_INSUMOS PA'!AP$3</f>
        <v>0</v>
      </c>
    </row>
    <row r="1379" spans="1:25" hidden="1" x14ac:dyDescent="0.35">
      <c r="A1379" s="493">
        <f>+seed_deliveries!A247</f>
        <v>0</v>
      </c>
      <c r="B1379" s="493">
        <f>+seed_deliveries!B247</f>
        <v>0</v>
      </c>
      <c r="C1379" s="496" t="str">
        <f>+seed_deliveries!C247</f>
        <v/>
      </c>
      <c r="E1379" s="494">
        <f>+'404-ENTREGA_INSUMOS PA'!J268</f>
        <v>0</v>
      </c>
      <c r="F1379" s="495">
        <f>+'404-ENTREGA_INSUMOS PA'!L268</f>
        <v>0</v>
      </c>
      <c r="I1379" s="494" t="e">
        <f>+delivery_events!C$5</f>
        <v>#N/A</v>
      </c>
      <c r="J1379" s="632">
        <f>+delivery_events!B$5</f>
        <v>0</v>
      </c>
      <c r="K1379" s="494">
        <f>+'404-ENTREGA_INSUMOS PA'!U268</f>
        <v>0</v>
      </c>
      <c r="L1379" s="494">
        <f>+'404-ENTREGA_INSUMOS PA'!W268</f>
        <v>0</v>
      </c>
      <c r="M1379" s="495">
        <f>+'404-ENTREGA_INSUMOS PA'!O268</f>
        <v>0</v>
      </c>
      <c r="N1379" s="495">
        <f>+'404-ENTREGA_INSUMOS PA'!T268</f>
        <v>0</v>
      </c>
      <c r="Y1379" s="494">
        <f>+'404-ENTREGA_INSUMOS PA'!AP$3</f>
        <v>0</v>
      </c>
    </row>
    <row r="1380" spans="1:25" hidden="1" x14ac:dyDescent="0.35">
      <c r="A1380" s="493">
        <f>+seed_deliveries!A248</f>
        <v>0</v>
      </c>
      <c r="B1380" s="493">
        <f>+seed_deliveries!B248</f>
        <v>0</v>
      </c>
      <c r="C1380" s="496" t="str">
        <f>+seed_deliveries!C248</f>
        <v/>
      </c>
      <c r="E1380" s="494">
        <f>+'404-ENTREGA_INSUMOS PA'!J269</f>
        <v>0</v>
      </c>
      <c r="F1380" s="495">
        <f>+'404-ENTREGA_INSUMOS PA'!L269</f>
        <v>0</v>
      </c>
      <c r="I1380" s="494" t="e">
        <f>+delivery_events!C$5</f>
        <v>#N/A</v>
      </c>
      <c r="J1380" s="632">
        <f>+delivery_events!B$5</f>
        <v>0</v>
      </c>
      <c r="K1380" s="494">
        <f>+'404-ENTREGA_INSUMOS PA'!U269</f>
        <v>0</v>
      </c>
      <c r="L1380" s="494">
        <f>+'404-ENTREGA_INSUMOS PA'!W269</f>
        <v>0</v>
      </c>
      <c r="M1380" s="495">
        <f>+'404-ENTREGA_INSUMOS PA'!O269</f>
        <v>0</v>
      </c>
      <c r="N1380" s="495">
        <f>+'404-ENTREGA_INSUMOS PA'!T269</f>
        <v>0</v>
      </c>
      <c r="Y1380" s="494">
        <f>+'404-ENTREGA_INSUMOS PA'!AP$3</f>
        <v>0</v>
      </c>
    </row>
    <row r="1381" spans="1:25" hidden="1" x14ac:dyDescent="0.35">
      <c r="A1381" s="493">
        <f>+seed_deliveries!A249</f>
        <v>0</v>
      </c>
      <c r="B1381" s="493">
        <f>+seed_deliveries!B249</f>
        <v>0</v>
      </c>
      <c r="C1381" s="496" t="str">
        <f>+seed_deliveries!C249</f>
        <v/>
      </c>
      <c r="E1381" s="494">
        <f>+'404-ENTREGA_INSUMOS PA'!J270</f>
        <v>0</v>
      </c>
      <c r="F1381" s="495">
        <f>+'404-ENTREGA_INSUMOS PA'!L270</f>
        <v>0</v>
      </c>
      <c r="I1381" s="494" t="e">
        <f>+delivery_events!C$5</f>
        <v>#N/A</v>
      </c>
      <c r="J1381" s="632">
        <f>+delivery_events!B$5</f>
        <v>0</v>
      </c>
      <c r="K1381" s="494">
        <f>+'404-ENTREGA_INSUMOS PA'!U270</f>
        <v>0</v>
      </c>
      <c r="L1381" s="494">
        <f>+'404-ENTREGA_INSUMOS PA'!W270</f>
        <v>0</v>
      </c>
      <c r="M1381" s="495">
        <f>+'404-ENTREGA_INSUMOS PA'!O270</f>
        <v>0</v>
      </c>
      <c r="N1381" s="495">
        <f>+'404-ENTREGA_INSUMOS PA'!T270</f>
        <v>0</v>
      </c>
      <c r="Y1381" s="494">
        <f>+'404-ENTREGA_INSUMOS PA'!AP$3</f>
        <v>0</v>
      </c>
    </row>
    <row r="1382" spans="1:25" hidden="1" x14ac:dyDescent="0.35">
      <c r="A1382" s="493">
        <f>+seed_deliveries!A250</f>
        <v>0</v>
      </c>
      <c r="B1382" s="493">
        <f>+seed_deliveries!B250</f>
        <v>0</v>
      </c>
      <c r="C1382" s="496" t="str">
        <f>+seed_deliveries!C250</f>
        <v/>
      </c>
      <c r="E1382" s="494">
        <f>+'404-ENTREGA_INSUMOS PA'!J271</f>
        <v>0</v>
      </c>
      <c r="F1382" s="495">
        <f>+'404-ENTREGA_INSUMOS PA'!L271</f>
        <v>0</v>
      </c>
      <c r="I1382" s="494" t="e">
        <f>+delivery_events!C$5</f>
        <v>#N/A</v>
      </c>
      <c r="J1382" s="632">
        <f>+delivery_events!B$5</f>
        <v>0</v>
      </c>
      <c r="K1382" s="494">
        <f>+'404-ENTREGA_INSUMOS PA'!U271</f>
        <v>0</v>
      </c>
      <c r="L1382" s="494">
        <f>+'404-ENTREGA_INSUMOS PA'!W271</f>
        <v>0</v>
      </c>
      <c r="M1382" s="495">
        <f>+'404-ENTREGA_INSUMOS PA'!O271</f>
        <v>0</v>
      </c>
      <c r="N1382" s="495">
        <f>+'404-ENTREGA_INSUMOS PA'!T271</f>
        <v>0</v>
      </c>
      <c r="Y1382" s="494">
        <f>+'404-ENTREGA_INSUMOS PA'!AP$3</f>
        <v>0</v>
      </c>
    </row>
    <row r="1383" spans="1:25" hidden="1" x14ac:dyDescent="0.35">
      <c r="A1383" s="493">
        <f>+seed_deliveries!A251</f>
        <v>0</v>
      </c>
      <c r="B1383" s="493">
        <f>+seed_deliveries!B251</f>
        <v>0</v>
      </c>
      <c r="C1383" s="496" t="str">
        <f>+seed_deliveries!C251</f>
        <v/>
      </c>
      <c r="E1383" s="494">
        <f>+'404-ENTREGA_INSUMOS PA'!J272</f>
        <v>0</v>
      </c>
      <c r="F1383" s="495">
        <f>+'404-ENTREGA_INSUMOS PA'!L272</f>
        <v>0</v>
      </c>
      <c r="I1383" s="494" t="e">
        <f>+delivery_events!C$5</f>
        <v>#N/A</v>
      </c>
      <c r="J1383" s="632">
        <f>+delivery_events!B$5</f>
        <v>0</v>
      </c>
      <c r="K1383" s="494">
        <f>+'404-ENTREGA_INSUMOS PA'!U272</f>
        <v>0</v>
      </c>
      <c r="L1383" s="494">
        <f>+'404-ENTREGA_INSUMOS PA'!W272</f>
        <v>0</v>
      </c>
      <c r="M1383" s="495">
        <f>+'404-ENTREGA_INSUMOS PA'!O272</f>
        <v>0</v>
      </c>
      <c r="N1383" s="495">
        <f>+'404-ENTREGA_INSUMOS PA'!T272</f>
        <v>0</v>
      </c>
      <c r="Y1383" s="494">
        <f>+'404-ENTREGA_INSUMOS PA'!AP$3</f>
        <v>0</v>
      </c>
    </row>
    <row r="1384" spans="1:25" hidden="1" x14ac:dyDescent="0.35">
      <c r="A1384" s="493">
        <f>+seed_deliveries!A252</f>
        <v>0</v>
      </c>
      <c r="B1384" s="493">
        <f>+seed_deliveries!B252</f>
        <v>0</v>
      </c>
      <c r="C1384" s="496" t="str">
        <f>+seed_deliveries!C252</f>
        <v/>
      </c>
      <c r="E1384" s="494">
        <f>+'404-ENTREGA_INSUMOS PA'!J273</f>
        <v>0</v>
      </c>
      <c r="F1384" s="495">
        <f>+'404-ENTREGA_INSUMOS PA'!L273</f>
        <v>0</v>
      </c>
      <c r="I1384" s="494" t="e">
        <f>+delivery_events!C$5</f>
        <v>#N/A</v>
      </c>
      <c r="J1384" s="632">
        <f>+delivery_events!B$5</f>
        <v>0</v>
      </c>
      <c r="K1384" s="494">
        <f>+'404-ENTREGA_INSUMOS PA'!U273</f>
        <v>0</v>
      </c>
      <c r="L1384" s="494">
        <f>+'404-ENTREGA_INSUMOS PA'!W273</f>
        <v>0</v>
      </c>
      <c r="M1384" s="495">
        <f>+'404-ENTREGA_INSUMOS PA'!O273</f>
        <v>0</v>
      </c>
      <c r="N1384" s="495">
        <f>+'404-ENTREGA_INSUMOS PA'!T273</f>
        <v>0</v>
      </c>
      <c r="Y1384" s="494">
        <f>+'404-ENTREGA_INSUMOS PA'!AP$3</f>
        <v>0</v>
      </c>
    </row>
    <row r="1385" spans="1:25" hidden="1" x14ac:dyDescent="0.35">
      <c r="A1385" s="493">
        <f>+seed_deliveries!A253</f>
        <v>0</v>
      </c>
      <c r="B1385" s="493">
        <f>+seed_deliveries!B253</f>
        <v>0</v>
      </c>
      <c r="C1385" s="496" t="str">
        <f>+seed_deliveries!C253</f>
        <v/>
      </c>
      <c r="E1385" s="494">
        <f>+'404-ENTREGA_INSUMOS PA'!J274</f>
        <v>0</v>
      </c>
      <c r="F1385" s="495">
        <f>+'404-ENTREGA_INSUMOS PA'!L274</f>
        <v>0</v>
      </c>
      <c r="I1385" s="494" t="e">
        <f>+delivery_events!C$5</f>
        <v>#N/A</v>
      </c>
      <c r="J1385" s="632">
        <f>+delivery_events!B$5</f>
        <v>0</v>
      </c>
      <c r="K1385" s="494">
        <f>+'404-ENTREGA_INSUMOS PA'!U274</f>
        <v>0</v>
      </c>
      <c r="L1385" s="494">
        <f>+'404-ENTREGA_INSUMOS PA'!W274</f>
        <v>0</v>
      </c>
      <c r="M1385" s="495">
        <f>+'404-ENTREGA_INSUMOS PA'!O274</f>
        <v>0</v>
      </c>
      <c r="N1385" s="495">
        <f>+'404-ENTREGA_INSUMOS PA'!T274</f>
        <v>0</v>
      </c>
      <c r="Y1385" s="494">
        <f>+'404-ENTREGA_INSUMOS PA'!AP$3</f>
        <v>0</v>
      </c>
    </row>
    <row r="1386" spans="1:25" hidden="1" x14ac:dyDescent="0.35">
      <c r="A1386" s="493">
        <f>+seed_deliveries!A254</f>
        <v>0</v>
      </c>
      <c r="B1386" s="493">
        <f>+seed_deliveries!B254</f>
        <v>0</v>
      </c>
      <c r="C1386" s="496" t="str">
        <f>+seed_deliveries!C254</f>
        <v/>
      </c>
      <c r="E1386" s="494">
        <f>+'404-ENTREGA_INSUMOS PA'!J275</f>
        <v>0</v>
      </c>
      <c r="F1386" s="495">
        <f>+'404-ENTREGA_INSUMOS PA'!L275</f>
        <v>0</v>
      </c>
      <c r="I1386" s="494" t="e">
        <f>+delivery_events!C$5</f>
        <v>#N/A</v>
      </c>
      <c r="J1386" s="632">
        <f>+delivery_events!B$5</f>
        <v>0</v>
      </c>
      <c r="K1386" s="494">
        <f>+'404-ENTREGA_INSUMOS PA'!U275</f>
        <v>0</v>
      </c>
      <c r="L1386" s="494">
        <f>+'404-ENTREGA_INSUMOS PA'!W275</f>
        <v>0</v>
      </c>
      <c r="M1386" s="495">
        <f>+'404-ENTREGA_INSUMOS PA'!O275</f>
        <v>0</v>
      </c>
      <c r="N1386" s="495">
        <f>+'404-ENTREGA_INSUMOS PA'!T275</f>
        <v>0</v>
      </c>
      <c r="Y1386" s="494">
        <f>+'404-ENTREGA_INSUMOS PA'!AP$3</f>
        <v>0</v>
      </c>
    </row>
    <row r="1387" spans="1:25" hidden="1" x14ac:dyDescent="0.35">
      <c r="A1387" s="493">
        <f>+seed_deliveries!A255</f>
        <v>0</v>
      </c>
      <c r="B1387" s="493">
        <f>+seed_deliveries!B255</f>
        <v>0</v>
      </c>
      <c r="C1387" s="496" t="str">
        <f>+seed_deliveries!C255</f>
        <v/>
      </c>
      <c r="E1387" s="494">
        <f>+'404-ENTREGA_INSUMOS PA'!J276</f>
        <v>0</v>
      </c>
      <c r="F1387" s="495">
        <f>+'404-ENTREGA_INSUMOS PA'!L276</f>
        <v>0</v>
      </c>
      <c r="I1387" s="494" t="e">
        <f>+delivery_events!C$5</f>
        <v>#N/A</v>
      </c>
      <c r="J1387" s="632">
        <f>+delivery_events!B$5</f>
        <v>0</v>
      </c>
      <c r="K1387" s="494">
        <f>+'404-ENTREGA_INSUMOS PA'!U276</f>
        <v>0</v>
      </c>
      <c r="L1387" s="494">
        <f>+'404-ENTREGA_INSUMOS PA'!W276</f>
        <v>0</v>
      </c>
      <c r="M1387" s="495">
        <f>+'404-ENTREGA_INSUMOS PA'!O276</f>
        <v>0</v>
      </c>
      <c r="N1387" s="495">
        <f>+'404-ENTREGA_INSUMOS PA'!T276</f>
        <v>0</v>
      </c>
      <c r="Y1387" s="494">
        <f>+'404-ENTREGA_INSUMOS PA'!AP$3</f>
        <v>0</v>
      </c>
    </row>
    <row r="1388" spans="1:25" hidden="1" x14ac:dyDescent="0.35">
      <c r="A1388" s="493">
        <f>+seed_deliveries!A256</f>
        <v>0</v>
      </c>
      <c r="B1388" s="493">
        <f>+seed_deliveries!B256</f>
        <v>0</v>
      </c>
      <c r="C1388" s="496" t="str">
        <f>+seed_deliveries!C256</f>
        <v/>
      </c>
      <c r="E1388" s="494">
        <f>+'404-ENTREGA_INSUMOS PA'!J277</f>
        <v>0</v>
      </c>
      <c r="F1388" s="495">
        <f>+'404-ENTREGA_INSUMOS PA'!L277</f>
        <v>0</v>
      </c>
      <c r="I1388" s="494" t="e">
        <f>+delivery_events!C$5</f>
        <v>#N/A</v>
      </c>
      <c r="J1388" s="632">
        <f>+delivery_events!B$5</f>
        <v>0</v>
      </c>
      <c r="K1388" s="494">
        <f>+'404-ENTREGA_INSUMOS PA'!U277</f>
        <v>0</v>
      </c>
      <c r="L1388" s="494">
        <f>+'404-ENTREGA_INSUMOS PA'!W277</f>
        <v>0</v>
      </c>
      <c r="M1388" s="495">
        <f>+'404-ENTREGA_INSUMOS PA'!O277</f>
        <v>0</v>
      </c>
      <c r="N1388" s="495">
        <f>+'404-ENTREGA_INSUMOS PA'!T277</f>
        <v>0</v>
      </c>
      <c r="Y1388" s="494">
        <f>+'404-ENTREGA_INSUMOS PA'!AP$3</f>
        <v>0</v>
      </c>
    </row>
    <row r="1389" spans="1:25" hidden="1" x14ac:dyDescent="0.35">
      <c r="A1389" s="493">
        <f>+seed_deliveries!A257</f>
        <v>0</v>
      </c>
      <c r="B1389" s="493">
        <f>+seed_deliveries!B257</f>
        <v>0</v>
      </c>
      <c r="C1389" s="496" t="str">
        <f>+seed_deliveries!C257</f>
        <v/>
      </c>
      <c r="E1389" s="494">
        <f>+'404-ENTREGA_INSUMOS PA'!J278</f>
        <v>0</v>
      </c>
      <c r="F1389" s="495">
        <f>+'404-ENTREGA_INSUMOS PA'!L278</f>
        <v>0</v>
      </c>
      <c r="I1389" s="494" t="e">
        <f>+delivery_events!C$5</f>
        <v>#N/A</v>
      </c>
      <c r="J1389" s="632">
        <f>+delivery_events!B$5</f>
        <v>0</v>
      </c>
      <c r="K1389" s="494">
        <f>+'404-ENTREGA_INSUMOS PA'!U278</f>
        <v>0</v>
      </c>
      <c r="L1389" s="494">
        <f>+'404-ENTREGA_INSUMOS PA'!W278</f>
        <v>0</v>
      </c>
      <c r="M1389" s="495">
        <f>+'404-ENTREGA_INSUMOS PA'!O278</f>
        <v>0</v>
      </c>
      <c r="N1389" s="495">
        <f>+'404-ENTREGA_INSUMOS PA'!T278</f>
        <v>0</v>
      </c>
      <c r="Y1389" s="494">
        <f>+'404-ENTREGA_INSUMOS PA'!AP$3</f>
        <v>0</v>
      </c>
    </row>
    <row r="1390" spans="1:25" hidden="1" x14ac:dyDescent="0.35">
      <c r="A1390" s="493">
        <f>+seed_deliveries!A258</f>
        <v>0</v>
      </c>
      <c r="B1390" s="493">
        <f>+seed_deliveries!B258</f>
        <v>0</v>
      </c>
      <c r="C1390" s="496" t="str">
        <f>+seed_deliveries!C258</f>
        <v/>
      </c>
      <c r="E1390" s="494">
        <f>+'404-ENTREGA_INSUMOS PA'!J279</f>
        <v>0</v>
      </c>
      <c r="F1390" s="495">
        <f>+'404-ENTREGA_INSUMOS PA'!L279</f>
        <v>0</v>
      </c>
      <c r="I1390" s="494" t="e">
        <f>+delivery_events!C$5</f>
        <v>#N/A</v>
      </c>
      <c r="J1390" s="632">
        <f>+delivery_events!B$5</f>
        <v>0</v>
      </c>
      <c r="K1390" s="494">
        <f>+'404-ENTREGA_INSUMOS PA'!U279</f>
        <v>0</v>
      </c>
      <c r="L1390" s="494">
        <f>+'404-ENTREGA_INSUMOS PA'!W279</f>
        <v>0</v>
      </c>
      <c r="M1390" s="495">
        <f>+'404-ENTREGA_INSUMOS PA'!O279</f>
        <v>0</v>
      </c>
      <c r="N1390" s="495">
        <f>+'404-ENTREGA_INSUMOS PA'!T279</f>
        <v>0</v>
      </c>
      <c r="Y1390" s="494">
        <f>+'404-ENTREGA_INSUMOS PA'!AP$3</f>
        <v>0</v>
      </c>
    </row>
    <row r="1391" spans="1:25" hidden="1" x14ac:dyDescent="0.35">
      <c r="A1391" s="493">
        <f>+seed_deliveries!A259</f>
        <v>0</v>
      </c>
      <c r="B1391" s="493">
        <f>+seed_deliveries!B259</f>
        <v>0</v>
      </c>
      <c r="C1391" s="496" t="str">
        <f>+seed_deliveries!C259</f>
        <v/>
      </c>
      <c r="E1391" s="494">
        <f>+'404-ENTREGA_INSUMOS PA'!J280</f>
        <v>0</v>
      </c>
      <c r="F1391" s="495">
        <f>+'404-ENTREGA_INSUMOS PA'!L280</f>
        <v>0</v>
      </c>
      <c r="I1391" s="494" t="e">
        <f>+delivery_events!C$5</f>
        <v>#N/A</v>
      </c>
      <c r="J1391" s="632">
        <f>+delivery_events!B$5</f>
        <v>0</v>
      </c>
      <c r="K1391" s="494">
        <f>+'404-ENTREGA_INSUMOS PA'!U280</f>
        <v>0</v>
      </c>
      <c r="L1391" s="494">
        <f>+'404-ENTREGA_INSUMOS PA'!W280</f>
        <v>0</v>
      </c>
      <c r="M1391" s="495">
        <f>+'404-ENTREGA_INSUMOS PA'!O280</f>
        <v>0</v>
      </c>
      <c r="N1391" s="495">
        <f>+'404-ENTREGA_INSUMOS PA'!T280</f>
        <v>0</v>
      </c>
      <c r="Y1391" s="494">
        <f>+'404-ENTREGA_INSUMOS PA'!AP$3</f>
        <v>0</v>
      </c>
    </row>
    <row r="1392" spans="1:25" hidden="1" x14ac:dyDescent="0.35">
      <c r="A1392" s="493">
        <f>+seed_deliveries!A260</f>
        <v>0</v>
      </c>
      <c r="B1392" s="493">
        <f>+seed_deliveries!B260</f>
        <v>0</v>
      </c>
      <c r="C1392" s="496" t="str">
        <f>+seed_deliveries!C260</f>
        <v/>
      </c>
      <c r="E1392" s="494">
        <f>+'404-ENTREGA_INSUMOS PA'!J281</f>
        <v>0</v>
      </c>
      <c r="F1392" s="495">
        <f>+'404-ENTREGA_INSUMOS PA'!L281</f>
        <v>0</v>
      </c>
      <c r="I1392" s="494" t="e">
        <f>+delivery_events!C$5</f>
        <v>#N/A</v>
      </c>
      <c r="J1392" s="632">
        <f>+delivery_events!B$5</f>
        <v>0</v>
      </c>
      <c r="K1392" s="494">
        <f>+'404-ENTREGA_INSUMOS PA'!U281</f>
        <v>0</v>
      </c>
      <c r="L1392" s="494">
        <f>+'404-ENTREGA_INSUMOS PA'!W281</f>
        <v>0</v>
      </c>
      <c r="M1392" s="495">
        <f>+'404-ENTREGA_INSUMOS PA'!O281</f>
        <v>0</v>
      </c>
      <c r="N1392" s="495">
        <f>+'404-ENTREGA_INSUMOS PA'!T281</f>
        <v>0</v>
      </c>
      <c r="Y1392" s="494">
        <f>+'404-ENTREGA_INSUMOS PA'!AP$3</f>
        <v>0</v>
      </c>
    </row>
    <row r="1393" spans="1:25" hidden="1" x14ac:dyDescent="0.35">
      <c r="A1393" s="493">
        <f>+seed_deliveries!A261</f>
        <v>0</v>
      </c>
      <c r="B1393" s="493">
        <f>+seed_deliveries!B261</f>
        <v>0</v>
      </c>
      <c r="C1393" s="496" t="str">
        <f>+seed_deliveries!C261</f>
        <v/>
      </c>
      <c r="E1393" s="494">
        <f>+'404-ENTREGA_INSUMOS PA'!J282</f>
        <v>0</v>
      </c>
      <c r="F1393" s="495">
        <f>+'404-ENTREGA_INSUMOS PA'!L282</f>
        <v>0</v>
      </c>
      <c r="I1393" s="494" t="e">
        <f>+delivery_events!C$5</f>
        <v>#N/A</v>
      </c>
      <c r="J1393" s="632">
        <f>+delivery_events!B$5</f>
        <v>0</v>
      </c>
      <c r="K1393" s="494">
        <f>+'404-ENTREGA_INSUMOS PA'!U282</f>
        <v>0</v>
      </c>
      <c r="L1393" s="494">
        <f>+'404-ENTREGA_INSUMOS PA'!W282</f>
        <v>0</v>
      </c>
      <c r="M1393" s="495">
        <f>+'404-ENTREGA_INSUMOS PA'!O282</f>
        <v>0</v>
      </c>
      <c r="N1393" s="495">
        <f>+'404-ENTREGA_INSUMOS PA'!T282</f>
        <v>0</v>
      </c>
      <c r="Y1393" s="494">
        <f>+'404-ENTREGA_INSUMOS PA'!AP$3</f>
        <v>0</v>
      </c>
    </row>
    <row r="1394" spans="1:25" hidden="1" x14ac:dyDescent="0.35">
      <c r="A1394" s="493">
        <f>+seed_deliveries!A262</f>
        <v>0</v>
      </c>
      <c r="B1394" s="493">
        <f>+seed_deliveries!B262</f>
        <v>0</v>
      </c>
      <c r="C1394" s="496" t="str">
        <f>+seed_deliveries!C262</f>
        <v/>
      </c>
      <c r="E1394" s="494">
        <f>+'404-ENTREGA_INSUMOS PA'!J283</f>
        <v>0</v>
      </c>
      <c r="F1394" s="495">
        <f>+'404-ENTREGA_INSUMOS PA'!L283</f>
        <v>0</v>
      </c>
      <c r="I1394" s="494" t="e">
        <f>+delivery_events!C$5</f>
        <v>#N/A</v>
      </c>
      <c r="J1394" s="632">
        <f>+delivery_events!B$5</f>
        <v>0</v>
      </c>
      <c r="K1394" s="494">
        <f>+'404-ENTREGA_INSUMOS PA'!U283</f>
        <v>0</v>
      </c>
      <c r="L1394" s="494">
        <f>+'404-ENTREGA_INSUMOS PA'!W283</f>
        <v>0</v>
      </c>
      <c r="M1394" s="495">
        <f>+'404-ENTREGA_INSUMOS PA'!O283</f>
        <v>0</v>
      </c>
      <c r="N1394" s="495">
        <f>+'404-ENTREGA_INSUMOS PA'!T283</f>
        <v>0</v>
      </c>
      <c r="Y1394" s="494">
        <f>+'404-ENTREGA_INSUMOS PA'!AP$3</f>
        <v>0</v>
      </c>
    </row>
    <row r="1395" spans="1:25" hidden="1" x14ac:dyDescent="0.35">
      <c r="A1395" s="493">
        <f>+seed_deliveries!A263</f>
        <v>0</v>
      </c>
      <c r="B1395" s="493">
        <f>+seed_deliveries!B263</f>
        <v>0</v>
      </c>
      <c r="C1395" s="496" t="str">
        <f>+seed_deliveries!C263</f>
        <v/>
      </c>
      <c r="E1395" s="494">
        <f>+'404-ENTREGA_INSUMOS PA'!J284</f>
        <v>0</v>
      </c>
      <c r="F1395" s="495">
        <f>+'404-ENTREGA_INSUMOS PA'!L284</f>
        <v>0</v>
      </c>
      <c r="I1395" s="494" t="e">
        <f>+delivery_events!C$5</f>
        <v>#N/A</v>
      </c>
      <c r="J1395" s="632">
        <f>+delivery_events!B$5</f>
        <v>0</v>
      </c>
      <c r="K1395" s="494">
        <f>+'404-ENTREGA_INSUMOS PA'!U284</f>
        <v>0</v>
      </c>
      <c r="L1395" s="494">
        <f>+'404-ENTREGA_INSUMOS PA'!W284</f>
        <v>0</v>
      </c>
      <c r="M1395" s="495">
        <f>+'404-ENTREGA_INSUMOS PA'!O284</f>
        <v>0</v>
      </c>
      <c r="N1395" s="495">
        <f>+'404-ENTREGA_INSUMOS PA'!T284</f>
        <v>0</v>
      </c>
      <c r="Y1395" s="494">
        <f>+'404-ENTREGA_INSUMOS PA'!AP$3</f>
        <v>0</v>
      </c>
    </row>
    <row r="1396" spans="1:25" hidden="1" x14ac:dyDescent="0.35">
      <c r="A1396" s="493">
        <f>+seed_deliveries!A264</f>
        <v>0</v>
      </c>
      <c r="B1396" s="493">
        <f>+seed_deliveries!B264</f>
        <v>0</v>
      </c>
      <c r="C1396" s="496" t="str">
        <f>+seed_deliveries!C264</f>
        <v/>
      </c>
      <c r="E1396" s="494">
        <f>+'404-ENTREGA_INSUMOS PA'!J285</f>
        <v>0</v>
      </c>
      <c r="F1396" s="495">
        <f>+'404-ENTREGA_INSUMOS PA'!L285</f>
        <v>0</v>
      </c>
      <c r="I1396" s="494" t="e">
        <f>+delivery_events!C$5</f>
        <v>#N/A</v>
      </c>
      <c r="J1396" s="632">
        <f>+delivery_events!B$5</f>
        <v>0</v>
      </c>
      <c r="K1396" s="494">
        <f>+'404-ENTREGA_INSUMOS PA'!U285</f>
        <v>0</v>
      </c>
      <c r="L1396" s="494">
        <f>+'404-ENTREGA_INSUMOS PA'!W285</f>
        <v>0</v>
      </c>
      <c r="M1396" s="495">
        <f>+'404-ENTREGA_INSUMOS PA'!O285</f>
        <v>0</v>
      </c>
      <c r="N1396" s="495">
        <f>+'404-ENTREGA_INSUMOS PA'!T285</f>
        <v>0</v>
      </c>
      <c r="Y1396" s="494">
        <f>+'404-ENTREGA_INSUMOS PA'!AP$3</f>
        <v>0</v>
      </c>
    </row>
    <row r="1397" spans="1:25" hidden="1" x14ac:dyDescent="0.35">
      <c r="A1397" s="493">
        <f>+seed_deliveries!A265</f>
        <v>0</v>
      </c>
      <c r="B1397" s="493">
        <f>+seed_deliveries!B265</f>
        <v>0</v>
      </c>
      <c r="C1397" s="496" t="str">
        <f>+seed_deliveries!C265</f>
        <v/>
      </c>
      <c r="E1397" s="494">
        <f>+'404-ENTREGA_INSUMOS PA'!J286</f>
        <v>0</v>
      </c>
      <c r="F1397" s="495">
        <f>+'404-ENTREGA_INSUMOS PA'!L286</f>
        <v>0</v>
      </c>
      <c r="I1397" s="494" t="e">
        <f>+delivery_events!C$5</f>
        <v>#N/A</v>
      </c>
      <c r="J1397" s="632">
        <f>+delivery_events!B$5</f>
        <v>0</v>
      </c>
      <c r="K1397" s="494">
        <f>+'404-ENTREGA_INSUMOS PA'!U286</f>
        <v>0</v>
      </c>
      <c r="L1397" s="494">
        <f>+'404-ENTREGA_INSUMOS PA'!W286</f>
        <v>0</v>
      </c>
      <c r="M1397" s="495">
        <f>+'404-ENTREGA_INSUMOS PA'!O286</f>
        <v>0</v>
      </c>
      <c r="N1397" s="495">
        <f>+'404-ENTREGA_INSUMOS PA'!T286</f>
        <v>0</v>
      </c>
      <c r="Y1397" s="494">
        <f>+'404-ENTREGA_INSUMOS PA'!AP$3</f>
        <v>0</v>
      </c>
    </row>
    <row r="1398" spans="1:25" hidden="1" x14ac:dyDescent="0.35">
      <c r="A1398" s="493">
        <f>+seed_deliveries!A266</f>
        <v>0</v>
      </c>
      <c r="B1398" s="493">
        <f>+seed_deliveries!B266</f>
        <v>0</v>
      </c>
      <c r="C1398" s="496" t="str">
        <f>+seed_deliveries!C266</f>
        <v/>
      </c>
      <c r="E1398" s="494">
        <f>+'404-ENTREGA_INSUMOS PA'!J287</f>
        <v>0</v>
      </c>
      <c r="F1398" s="495">
        <f>+'404-ENTREGA_INSUMOS PA'!L287</f>
        <v>0</v>
      </c>
      <c r="I1398" s="494" t="e">
        <f>+delivery_events!C$5</f>
        <v>#N/A</v>
      </c>
      <c r="J1398" s="632">
        <f>+delivery_events!B$5</f>
        <v>0</v>
      </c>
      <c r="K1398" s="494">
        <f>+'404-ENTREGA_INSUMOS PA'!U287</f>
        <v>0</v>
      </c>
      <c r="L1398" s="494">
        <f>+'404-ENTREGA_INSUMOS PA'!W287</f>
        <v>0</v>
      </c>
      <c r="M1398" s="495">
        <f>+'404-ENTREGA_INSUMOS PA'!O287</f>
        <v>0</v>
      </c>
      <c r="N1398" s="495">
        <f>+'404-ENTREGA_INSUMOS PA'!T287</f>
        <v>0</v>
      </c>
      <c r="Y1398" s="494">
        <f>+'404-ENTREGA_INSUMOS PA'!AP$3</f>
        <v>0</v>
      </c>
    </row>
    <row r="1399" spans="1:25" hidden="1" x14ac:dyDescent="0.35">
      <c r="A1399" s="493">
        <f>+seed_deliveries!A267</f>
        <v>0</v>
      </c>
      <c r="B1399" s="493">
        <f>+seed_deliveries!B267</f>
        <v>0</v>
      </c>
      <c r="C1399" s="496" t="str">
        <f>+seed_deliveries!C267</f>
        <v/>
      </c>
      <c r="E1399" s="494">
        <f>+'404-ENTREGA_INSUMOS PA'!J288</f>
        <v>0</v>
      </c>
      <c r="F1399" s="495">
        <f>+'404-ENTREGA_INSUMOS PA'!L288</f>
        <v>0</v>
      </c>
      <c r="I1399" s="494" t="e">
        <f>+delivery_events!C$5</f>
        <v>#N/A</v>
      </c>
      <c r="J1399" s="632">
        <f>+delivery_events!B$5</f>
        <v>0</v>
      </c>
      <c r="K1399" s="494">
        <f>+'404-ENTREGA_INSUMOS PA'!U288</f>
        <v>0</v>
      </c>
      <c r="L1399" s="494">
        <f>+'404-ENTREGA_INSUMOS PA'!W288</f>
        <v>0</v>
      </c>
      <c r="M1399" s="495">
        <f>+'404-ENTREGA_INSUMOS PA'!O288</f>
        <v>0</v>
      </c>
      <c r="N1399" s="495">
        <f>+'404-ENTREGA_INSUMOS PA'!T288</f>
        <v>0</v>
      </c>
      <c r="Y1399" s="494">
        <f>+'404-ENTREGA_INSUMOS PA'!AP$3</f>
        <v>0</v>
      </c>
    </row>
    <row r="1400" spans="1:25" hidden="1" x14ac:dyDescent="0.35">
      <c r="A1400" s="493">
        <f>+seed_deliveries!A268</f>
        <v>0</v>
      </c>
      <c r="B1400" s="493">
        <f>+seed_deliveries!B268</f>
        <v>0</v>
      </c>
      <c r="C1400" s="496" t="str">
        <f>+seed_deliveries!C268</f>
        <v/>
      </c>
      <c r="E1400" s="494">
        <f>+'404-ENTREGA_INSUMOS PA'!J289</f>
        <v>0</v>
      </c>
      <c r="F1400" s="495">
        <f>+'404-ENTREGA_INSUMOS PA'!L289</f>
        <v>0</v>
      </c>
      <c r="I1400" s="494" t="e">
        <f>+delivery_events!C$5</f>
        <v>#N/A</v>
      </c>
      <c r="J1400" s="632">
        <f>+delivery_events!B$5</f>
        <v>0</v>
      </c>
      <c r="K1400" s="494">
        <f>+'404-ENTREGA_INSUMOS PA'!U289</f>
        <v>0</v>
      </c>
      <c r="L1400" s="494">
        <f>+'404-ENTREGA_INSUMOS PA'!W289</f>
        <v>0</v>
      </c>
      <c r="M1400" s="495">
        <f>+'404-ENTREGA_INSUMOS PA'!O289</f>
        <v>0</v>
      </c>
      <c r="N1400" s="495">
        <f>+'404-ENTREGA_INSUMOS PA'!T289</f>
        <v>0</v>
      </c>
      <c r="Y1400" s="494">
        <f>+'404-ENTREGA_INSUMOS PA'!AP$3</f>
        <v>0</v>
      </c>
    </row>
    <row r="1401" spans="1:25" hidden="1" x14ac:dyDescent="0.35">
      <c r="A1401" s="493">
        <f>+seed_deliveries!A269</f>
        <v>0</v>
      </c>
      <c r="B1401" s="493">
        <f>+seed_deliveries!B269</f>
        <v>0</v>
      </c>
      <c r="C1401" s="496" t="str">
        <f>+seed_deliveries!C269</f>
        <v/>
      </c>
      <c r="E1401" s="494">
        <f>+'404-ENTREGA_INSUMOS PA'!J290</f>
        <v>0</v>
      </c>
      <c r="F1401" s="495">
        <f>+'404-ENTREGA_INSUMOS PA'!L290</f>
        <v>0</v>
      </c>
      <c r="I1401" s="494" t="e">
        <f>+delivery_events!C$5</f>
        <v>#N/A</v>
      </c>
      <c r="J1401" s="632">
        <f>+delivery_events!B$5</f>
        <v>0</v>
      </c>
      <c r="K1401" s="494">
        <f>+'404-ENTREGA_INSUMOS PA'!U290</f>
        <v>0</v>
      </c>
      <c r="L1401" s="494">
        <f>+'404-ENTREGA_INSUMOS PA'!W290</f>
        <v>0</v>
      </c>
      <c r="M1401" s="495">
        <f>+'404-ENTREGA_INSUMOS PA'!O290</f>
        <v>0</v>
      </c>
      <c r="N1401" s="495">
        <f>+'404-ENTREGA_INSUMOS PA'!T290</f>
        <v>0</v>
      </c>
      <c r="Y1401" s="494">
        <f>+'404-ENTREGA_INSUMOS PA'!AP$3</f>
        <v>0</v>
      </c>
    </row>
    <row r="1402" spans="1:25" hidden="1" x14ac:dyDescent="0.35">
      <c r="A1402" s="493">
        <f>+seed_deliveries!A270</f>
        <v>0</v>
      </c>
      <c r="B1402" s="493">
        <f>+seed_deliveries!B270</f>
        <v>0</v>
      </c>
      <c r="C1402" s="496" t="str">
        <f>+seed_deliveries!C270</f>
        <v/>
      </c>
      <c r="E1402" s="494">
        <f>+'404-ENTREGA_INSUMOS PA'!J291</f>
        <v>0</v>
      </c>
      <c r="F1402" s="495">
        <f>+'404-ENTREGA_INSUMOS PA'!L291</f>
        <v>0</v>
      </c>
      <c r="I1402" s="494" t="e">
        <f>+delivery_events!C$5</f>
        <v>#N/A</v>
      </c>
      <c r="J1402" s="632">
        <f>+delivery_events!B$5</f>
        <v>0</v>
      </c>
      <c r="K1402" s="494">
        <f>+'404-ENTREGA_INSUMOS PA'!U291</f>
        <v>0</v>
      </c>
      <c r="L1402" s="494">
        <f>+'404-ENTREGA_INSUMOS PA'!W291</f>
        <v>0</v>
      </c>
      <c r="M1402" s="495">
        <f>+'404-ENTREGA_INSUMOS PA'!O291</f>
        <v>0</v>
      </c>
      <c r="N1402" s="495">
        <f>+'404-ENTREGA_INSUMOS PA'!T291</f>
        <v>0</v>
      </c>
      <c r="Y1402" s="494">
        <f>+'404-ENTREGA_INSUMOS PA'!AP$3</f>
        <v>0</v>
      </c>
    </row>
    <row r="1403" spans="1:25" hidden="1" x14ac:dyDescent="0.35">
      <c r="A1403" s="493">
        <f>+seed_deliveries!A271</f>
        <v>0</v>
      </c>
      <c r="B1403" s="493">
        <f>+seed_deliveries!B271</f>
        <v>0</v>
      </c>
      <c r="C1403" s="496" t="str">
        <f>+seed_deliveries!C271</f>
        <v/>
      </c>
      <c r="E1403" s="494">
        <f>+'404-ENTREGA_INSUMOS PA'!J292</f>
        <v>0</v>
      </c>
      <c r="F1403" s="495">
        <f>+'404-ENTREGA_INSUMOS PA'!L292</f>
        <v>0</v>
      </c>
      <c r="I1403" s="494" t="e">
        <f>+delivery_events!C$5</f>
        <v>#N/A</v>
      </c>
      <c r="J1403" s="632">
        <f>+delivery_events!B$5</f>
        <v>0</v>
      </c>
      <c r="K1403" s="494">
        <f>+'404-ENTREGA_INSUMOS PA'!U292</f>
        <v>0</v>
      </c>
      <c r="L1403" s="494">
        <f>+'404-ENTREGA_INSUMOS PA'!W292</f>
        <v>0</v>
      </c>
      <c r="M1403" s="495">
        <f>+'404-ENTREGA_INSUMOS PA'!O292</f>
        <v>0</v>
      </c>
      <c r="N1403" s="495">
        <f>+'404-ENTREGA_INSUMOS PA'!T292</f>
        <v>0</v>
      </c>
      <c r="Y1403" s="494">
        <f>+'404-ENTREGA_INSUMOS PA'!AP$3</f>
        <v>0</v>
      </c>
    </row>
    <row r="1404" spans="1:25" hidden="1" x14ac:dyDescent="0.35">
      <c r="A1404" s="493">
        <f>+seed_deliveries!A272</f>
        <v>0</v>
      </c>
      <c r="B1404" s="493">
        <f>+seed_deliveries!B272</f>
        <v>0</v>
      </c>
      <c r="C1404" s="496" t="str">
        <f>+seed_deliveries!C272</f>
        <v/>
      </c>
      <c r="E1404" s="494">
        <f>+'404-ENTREGA_INSUMOS PA'!J293</f>
        <v>0</v>
      </c>
      <c r="F1404" s="495">
        <f>+'404-ENTREGA_INSUMOS PA'!L293</f>
        <v>0</v>
      </c>
      <c r="I1404" s="494" t="e">
        <f>+delivery_events!C$5</f>
        <v>#N/A</v>
      </c>
      <c r="J1404" s="632">
        <f>+delivery_events!B$5</f>
        <v>0</v>
      </c>
      <c r="K1404" s="494">
        <f>+'404-ENTREGA_INSUMOS PA'!U293</f>
        <v>0</v>
      </c>
      <c r="L1404" s="494">
        <f>+'404-ENTREGA_INSUMOS PA'!W293</f>
        <v>0</v>
      </c>
      <c r="M1404" s="495">
        <f>+'404-ENTREGA_INSUMOS PA'!O293</f>
        <v>0</v>
      </c>
      <c r="N1404" s="495">
        <f>+'404-ENTREGA_INSUMOS PA'!T293</f>
        <v>0</v>
      </c>
      <c r="Y1404" s="494">
        <f>+'404-ENTREGA_INSUMOS PA'!AP$3</f>
        <v>0</v>
      </c>
    </row>
    <row r="1405" spans="1:25" hidden="1" x14ac:dyDescent="0.35">
      <c r="A1405" s="493">
        <f>+seed_deliveries!A273</f>
        <v>0</v>
      </c>
      <c r="B1405" s="493">
        <f>+seed_deliveries!B273</f>
        <v>0</v>
      </c>
      <c r="C1405" s="496" t="str">
        <f>+seed_deliveries!C273</f>
        <v/>
      </c>
      <c r="E1405" s="494">
        <f>+'404-ENTREGA_INSUMOS PA'!J294</f>
        <v>0</v>
      </c>
      <c r="F1405" s="495">
        <f>+'404-ENTREGA_INSUMOS PA'!L294</f>
        <v>0</v>
      </c>
      <c r="I1405" s="494" t="e">
        <f>+delivery_events!C$5</f>
        <v>#N/A</v>
      </c>
      <c r="J1405" s="632">
        <f>+delivery_events!B$5</f>
        <v>0</v>
      </c>
      <c r="K1405" s="494">
        <f>+'404-ENTREGA_INSUMOS PA'!U294</f>
        <v>0</v>
      </c>
      <c r="L1405" s="494">
        <f>+'404-ENTREGA_INSUMOS PA'!W294</f>
        <v>0</v>
      </c>
      <c r="M1405" s="495">
        <f>+'404-ENTREGA_INSUMOS PA'!O294</f>
        <v>0</v>
      </c>
      <c r="N1405" s="495">
        <f>+'404-ENTREGA_INSUMOS PA'!T294</f>
        <v>0</v>
      </c>
      <c r="Y1405" s="494">
        <f>+'404-ENTREGA_INSUMOS PA'!AP$3</f>
        <v>0</v>
      </c>
    </row>
    <row r="1406" spans="1:25" hidden="1" x14ac:dyDescent="0.35">
      <c r="A1406" s="493">
        <f>+seed_deliveries!A274</f>
        <v>0</v>
      </c>
      <c r="B1406" s="493">
        <f>+seed_deliveries!B274</f>
        <v>0</v>
      </c>
      <c r="C1406" s="496" t="str">
        <f>+seed_deliveries!C274</f>
        <v/>
      </c>
      <c r="E1406" s="494">
        <f>+'404-ENTREGA_INSUMOS PA'!J295</f>
        <v>0</v>
      </c>
      <c r="F1406" s="495">
        <f>+'404-ENTREGA_INSUMOS PA'!L295</f>
        <v>0</v>
      </c>
      <c r="I1406" s="494" t="e">
        <f>+delivery_events!C$5</f>
        <v>#N/A</v>
      </c>
      <c r="J1406" s="632">
        <f>+delivery_events!B$5</f>
        <v>0</v>
      </c>
      <c r="K1406" s="494">
        <f>+'404-ENTREGA_INSUMOS PA'!U295</f>
        <v>0</v>
      </c>
      <c r="L1406" s="494">
        <f>+'404-ENTREGA_INSUMOS PA'!W295</f>
        <v>0</v>
      </c>
      <c r="M1406" s="495">
        <f>+'404-ENTREGA_INSUMOS PA'!O295</f>
        <v>0</v>
      </c>
      <c r="N1406" s="495">
        <f>+'404-ENTREGA_INSUMOS PA'!T295</f>
        <v>0</v>
      </c>
      <c r="Y1406" s="494">
        <f>+'404-ENTREGA_INSUMOS PA'!AP$3</f>
        <v>0</v>
      </c>
    </row>
    <row r="1407" spans="1:25" hidden="1" x14ac:dyDescent="0.35">
      <c r="A1407" s="493">
        <f>+seed_deliveries!A275</f>
        <v>0</v>
      </c>
      <c r="B1407" s="493">
        <f>+seed_deliveries!B275</f>
        <v>0</v>
      </c>
      <c r="C1407" s="496" t="str">
        <f>+seed_deliveries!C275</f>
        <v/>
      </c>
      <c r="E1407" s="494">
        <f>+'404-ENTREGA_INSUMOS PA'!J296</f>
        <v>0</v>
      </c>
      <c r="F1407" s="495">
        <f>+'404-ENTREGA_INSUMOS PA'!L296</f>
        <v>0</v>
      </c>
      <c r="I1407" s="494" t="e">
        <f>+delivery_events!C$5</f>
        <v>#N/A</v>
      </c>
      <c r="J1407" s="632">
        <f>+delivery_events!B$5</f>
        <v>0</v>
      </c>
      <c r="K1407" s="494">
        <f>+'404-ENTREGA_INSUMOS PA'!U296</f>
        <v>0</v>
      </c>
      <c r="L1407" s="494">
        <f>+'404-ENTREGA_INSUMOS PA'!W296</f>
        <v>0</v>
      </c>
      <c r="M1407" s="495">
        <f>+'404-ENTREGA_INSUMOS PA'!O296</f>
        <v>0</v>
      </c>
      <c r="N1407" s="495">
        <f>+'404-ENTREGA_INSUMOS PA'!T296</f>
        <v>0</v>
      </c>
      <c r="Y1407" s="494">
        <f>+'404-ENTREGA_INSUMOS PA'!AP$3</f>
        <v>0</v>
      </c>
    </row>
    <row r="1408" spans="1:25" hidden="1" x14ac:dyDescent="0.35">
      <c r="A1408" s="493">
        <f>+seed_deliveries!A276</f>
        <v>0</v>
      </c>
      <c r="B1408" s="493">
        <f>+seed_deliveries!B276</f>
        <v>0</v>
      </c>
      <c r="C1408" s="496" t="str">
        <f>+seed_deliveries!C276</f>
        <v/>
      </c>
      <c r="E1408" s="494">
        <f>+'404-ENTREGA_INSUMOS PA'!J297</f>
        <v>0</v>
      </c>
      <c r="F1408" s="495">
        <f>+'404-ENTREGA_INSUMOS PA'!L297</f>
        <v>0</v>
      </c>
      <c r="I1408" s="494" t="e">
        <f>+delivery_events!C$5</f>
        <v>#N/A</v>
      </c>
      <c r="J1408" s="632">
        <f>+delivery_events!B$5</f>
        <v>0</v>
      </c>
      <c r="K1408" s="494">
        <f>+'404-ENTREGA_INSUMOS PA'!U297</f>
        <v>0</v>
      </c>
      <c r="L1408" s="494">
        <f>+'404-ENTREGA_INSUMOS PA'!W297</f>
        <v>0</v>
      </c>
      <c r="M1408" s="495">
        <f>+'404-ENTREGA_INSUMOS PA'!O297</f>
        <v>0</v>
      </c>
      <c r="N1408" s="495">
        <f>+'404-ENTREGA_INSUMOS PA'!T297</f>
        <v>0</v>
      </c>
      <c r="Y1408" s="494">
        <f>+'404-ENTREGA_INSUMOS PA'!AP$3</f>
        <v>0</v>
      </c>
    </row>
    <row r="1409" spans="1:25" hidden="1" x14ac:dyDescent="0.35">
      <c r="A1409" s="493">
        <f>+seed_deliveries!A277</f>
        <v>0</v>
      </c>
      <c r="B1409" s="493">
        <f>+seed_deliveries!B277</f>
        <v>0</v>
      </c>
      <c r="C1409" s="496" t="str">
        <f>+seed_deliveries!C277</f>
        <v/>
      </c>
      <c r="E1409" s="494">
        <f>+'404-ENTREGA_INSUMOS PA'!J298</f>
        <v>0</v>
      </c>
      <c r="F1409" s="495">
        <f>+'404-ENTREGA_INSUMOS PA'!L298</f>
        <v>0</v>
      </c>
      <c r="I1409" s="494" t="e">
        <f>+delivery_events!C$5</f>
        <v>#N/A</v>
      </c>
      <c r="J1409" s="632">
        <f>+delivery_events!B$5</f>
        <v>0</v>
      </c>
      <c r="K1409" s="494">
        <f>+'404-ENTREGA_INSUMOS PA'!U298</f>
        <v>0</v>
      </c>
      <c r="L1409" s="494">
        <f>+'404-ENTREGA_INSUMOS PA'!W298</f>
        <v>0</v>
      </c>
      <c r="M1409" s="495">
        <f>+'404-ENTREGA_INSUMOS PA'!O298</f>
        <v>0</v>
      </c>
      <c r="N1409" s="495">
        <f>+'404-ENTREGA_INSUMOS PA'!T298</f>
        <v>0</v>
      </c>
      <c r="Y1409" s="494">
        <f>+'404-ENTREGA_INSUMOS PA'!AP$3</f>
        <v>0</v>
      </c>
    </row>
    <row r="1410" spans="1:25" hidden="1" x14ac:dyDescent="0.35">
      <c r="A1410" s="493">
        <f>+seed_deliveries!A278</f>
        <v>0</v>
      </c>
      <c r="B1410" s="493">
        <f>+seed_deliveries!B278</f>
        <v>0</v>
      </c>
      <c r="C1410" s="496" t="str">
        <f>+seed_deliveries!C278</f>
        <v/>
      </c>
      <c r="E1410" s="494">
        <f>+'404-ENTREGA_INSUMOS PA'!J299</f>
        <v>0</v>
      </c>
      <c r="F1410" s="495">
        <f>+'404-ENTREGA_INSUMOS PA'!L299</f>
        <v>0</v>
      </c>
      <c r="I1410" s="494" t="e">
        <f>+delivery_events!C$5</f>
        <v>#N/A</v>
      </c>
      <c r="J1410" s="632">
        <f>+delivery_events!B$5</f>
        <v>0</v>
      </c>
      <c r="K1410" s="494">
        <f>+'404-ENTREGA_INSUMOS PA'!U299</f>
        <v>0</v>
      </c>
      <c r="L1410" s="494">
        <f>+'404-ENTREGA_INSUMOS PA'!W299</f>
        <v>0</v>
      </c>
      <c r="M1410" s="495">
        <f>+'404-ENTREGA_INSUMOS PA'!O299</f>
        <v>0</v>
      </c>
      <c r="N1410" s="495">
        <f>+'404-ENTREGA_INSUMOS PA'!T299</f>
        <v>0</v>
      </c>
      <c r="Y1410" s="494">
        <f>+'404-ENTREGA_INSUMOS PA'!AP$3</f>
        <v>0</v>
      </c>
    </row>
    <row r="1411" spans="1:25" hidden="1" x14ac:dyDescent="0.35">
      <c r="A1411" s="493">
        <f>+seed_deliveries!A279</f>
        <v>0</v>
      </c>
      <c r="B1411" s="493">
        <f>+seed_deliveries!B279</f>
        <v>0</v>
      </c>
      <c r="C1411" s="496" t="str">
        <f>+seed_deliveries!C279</f>
        <v/>
      </c>
      <c r="E1411" s="494">
        <f>+'404-ENTREGA_INSUMOS PA'!J300</f>
        <v>0</v>
      </c>
      <c r="F1411" s="495">
        <f>+'404-ENTREGA_INSUMOS PA'!L300</f>
        <v>0</v>
      </c>
      <c r="I1411" s="494" t="e">
        <f>+delivery_events!C$5</f>
        <v>#N/A</v>
      </c>
      <c r="J1411" s="632">
        <f>+delivery_events!B$5</f>
        <v>0</v>
      </c>
      <c r="K1411" s="494">
        <f>+'404-ENTREGA_INSUMOS PA'!U300</f>
        <v>0</v>
      </c>
      <c r="L1411" s="494">
        <f>+'404-ENTREGA_INSUMOS PA'!W300</f>
        <v>0</v>
      </c>
      <c r="M1411" s="495">
        <f>+'404-ENTREGA_INSUMOS PA'!O300</f>
        <v>0</v>
      </c>
      <c r="N1411" s="495">
        <f>+'404-ENTREGA_INSUMOS PA'!T300</f>
        <v>0</v>
      </c>
      <c r="Y1411" s="494">
        <f>+'404-ENTREGA_INSUMOS PA'!AP$3</f>
        <v>0</v>
      </c>
    </row>
    <row r="1412" spans="1:25" hidden="1" x14ac:dyDescent="0.35">
      <c r="A1412" s="493">
        <f>+seed_deliveries!A280</f>
        <v>0</v>
      </c>
      <c r="B1412" s="493">
        <f>+seed_deliveries!B280</f>
        <v>0</v>
      </c>
      <c r="C1412" s="496" t="str">
        <f>+seed_deliveries!C280</f>
        <v/>
      </c>
      <c r="E1412" s="494">
        <f>+'404-ENTREGA_INSUMOS PA'!J301</f>
        <v>0</v>
      </c>
      <c r="F1412" s="495">
        <f>+'404-ENTREGA_INSUMOS PA'!L301</f>
        <v>0</v>
      </c>
      <c r="I1412" s="494" t="e">
        <f>+delivery_events!C$5</f>
        <v>#N/A</v>
      </c>
      <c r="J1412" s="632">
        <f>+delivery_events!B$5</f>
        <v>0</v>
      </c>
      <c r="K1412" s="494">
        <f>+'404-ENTREGA_INSUMOS PA'!U301</f>
        <v>0</v>
      </c>
      <c r="L1412" s="494">
        <f>+'404-ENTREGA_INSUMOS PA'!W301</f>
        <v>0</v>
      </c>
      <c r="M1412" s="495">
        <f>+'404-ENTREGA_INSUMOS PA'!O301</f>
        <v>0</v>
      </c>
      <c r="N1412" s="495">
        <f>+'404-ENTREGA_INSUMOS PA'!T301</f>
        <v>0</v>
      </c>
      <c r="Y1412" s="494">
        <f>+'404-ENTREGA_INSUMOS PA'!AP$3</f>
        <v>0</v>
      </c>
    </row>
    <row r="1413" spans="1:25" hidden="1" x14ac:dyDescent="0.35">
      <c r="A1413" s="493">
        <f>+seed_deliveries!A281</f>
        <v>0</v>
      </c>
      <c r="B1413" s="493">
        <f>+seed_deliveries!B281</f>
        <v>0</v>
      </c>
      <c r="C1413" s="496" t="str">
        <f>+seed_deliveries!C281</f>
        <v/>
      </c>
      <c r="E1413" s="494">
        <f>+'404-ENTREGA_INSUMOS PA'!J302</f>
        <v>0</v>
      </c>
      <c r="F1413" s="495">
        <f>+'404-ENTREGA_INSUMOS PA'!L302</f>
        <v>0</v>
      </c>
      <c r="I1413" s="494" t="e">
        <f>+delivery_events!C$5</f>
        <v>#N/A</v>
      </c>
      <c r="J1413" s="632">
        <f>+delivery_events!B$5</f>
        <v>0</v>
      </c>
      <c r="K1413" s="494">
        <f>+'404-ENTREGA_INSUMOS PA'!U302</f>
        <v>0</v>
      </c>
      <c r="L1413" s="494">
        <f>+'404-ENTREGA_INSUMOS PA'!W302</f>
        <v>0</v>
      </c>
      <c r="M1413" s="495">
        <f>+'404-ENTREGA_INSUMOS PA'!O302</f>
        <v>0</v>
      </c>
      <c r="N1413" s="495">
        <f>+'404-ENTREGA_INSUMOS PA'!T302</f>
        <v>0</v>
      </c>
      <c r="Y1413" s="494">
        <f>+'404-ENTREGA_INSUMOS PA'!AP$3</f>
        <v>0</v>
      </c>
    </row>
    <row r="1414" spans="1:25" hidden="1" x14ac:dyDescent="0.35">
      <c r="A1414" s="493">
        <f>+seed_deliveries!A282</f>
        <v>0</v>
      </c>
      <c r="B1414" s="493">
        <f>+seed_deliveries!B282</f>
        <v>0</v>
      </c>
      <c r="C1414" s="496" t="str">
        <f>+seed_deliveries!C282</f>
        <v/>
      </c>
      <c r="E1414" s="494">
        <f>+'404-ENTREGA_INSUMOS PA'!J303</f>
        <v>0</v>
      </c>
      <c r="F1414" s="495">
        <f>+'404-ENTREGA_INSUMOS PA'!L303</f>
        <v>0</v>
      </c>
      <c r="I1414" s="494" t="e">
        <f>+delivery_events!C$5</f>
        <v>#N/A</v>
      </c>
      <c r="J1414" s="632">
        <f>+delivery_events!B$5</f>
        <v>0</v>
      </c>
      <c r="K1414" s="494">
        <f>+'404-ENTREGA_INSUMOS PA'!U303</f>
        <v>0</v>
      </c>
      <c r="L1414" s="494">
        <f>+'404-ENTREGA_INSUMOS PA'!W303</f>
        <v>0</v>
      </c>
      <c r="M1414" s="495">
        <f>+'404-ENTREGA_INSUMOS PA'!O303</f>
        <v>0</v>
      </c>
      <c r="N1414" s="495">
        <f>+'404-ENTREGA_INSUMOS PA'!T303</f>
        <v>0</v>
      </c>
      <c r="Y1414" s="494">
        <f>+'404-ENTREGA_INSUMOS PA'!AP$3</f>
        <v>0</v>
      </c>
    </row>
    <row r="1415" spans="1:25" hidden="1" x14ac:dyDescent="0.35">
      <c r="A1415" s="493">
        <f>+seed_deliveries!A283</f>
        <v>0</v>
      </c>
      <c r="B1415" s="493">
        <f>+seed_deliveries!B283</f>
        <v>0</v>
      </c>
      <c r="C1415" s="496" t="str">
        <f>+seed_deliveries!C283</f>
        <v/>
      </c>
      <c r="E1415" s="494">
        <f>+'404-ENTREGA_INSUMOS PA'!J304</f>
        <v>0</v>
      </c>
      <c r="F1415" s="495">
        <f>+'404-ENTREGA_INSUMOS PA'!L304</f>
        <v>0</v>
      </c>
      <c r="I1415" s="494" t="e">
        <f>+delivery_events!C$5</f>
        <v>#N/A</v>
      </c>
      <c r="J1415" s="632">
        <f>+delivery_events!B$5</f>
        <v>0</v>
      </c>
      <c r="K1415" s="494">
        <f>+'404-ENTREGA_INSUMOS PA'!U304</f>
        <v>0</v>
      </c>
      <c r="L1415" s="494">
        <f>+'404-ENTREGA_INSUMOS PA'!W304</f>
        <v>0</v>
      </c>
      <c r="M1415" s="495">
        <f>+'404-ENTREGA_INSUMOS PA'!O304</f>
        <v>0</v>
      </c>
      <c r="N1415" s="495">
        <f>+'404-ENTREGA_INSUMOS PA'!T304</f>
        <v>0</v>
      </c>
      <c r="Y1415" s="494">
        <f>+'404-ENTREGA_INSUMOS PA'!AP$3</f>
        <v>0</v>
      </c>
    </row>
    <row r="1416" spans="1:25" hidden="1" x14ac:dyDescent="0.35">
      <c r="A1416" s="493">
        <f>+seed_deliveries!A284</f>
        <v>0</v>
      </c>
      <c r="B1416" s="493">
        <f>+seed_deliveries!B284</f>
        <v>0</v>
      </c>
      <c r="C1416" s="496" t="str">
        <f>+seed_deliveries!C284</f>
        <v/>
      </c>
      <c r="E1416" s="494">
        <f>+'404-ENTREGA_INSUMOS PA'!J305</f>
        <v>0</v>
      </c>
      <c r="F1416" s="495">
        <f>+'404-ENTREGA_INSUMOS PA'!L305</f>
        <v>0</v>
      </c>
      <c r="I1416" s="494" t="e">
        <f>+delivery_events!C$5</f>
        <v>#N/A</v>
      </c>
      <c r="J1416" s="632">
        <f>+delivery_events!B$5</f>
        <v>0</v>
      </c>
      <c r="K1416" s="494">
        <f>+'404-ENTREGA_INSUMOS PA'!U305</f>
        <v>0</v>
      </c>
      <c r="L1416" s="494">
        <f>+'404-ENTREGA_INSUMOS PA'!W305</f>
        <v>0</v>
      </c>
      <c r="M1416" s="495">
        <f>+'404-ENTREGA_INSUMOS PA'!O305</f>
        <v>0</v>
      </c>
      <c r="N1416" s="495">
        <f>+'404-ENTREGA_INSUMOS PA'!T305</f>
        <v>0</v>
      </c>
      <c r="Y1416" s="494">
        <f>+'404-ENTREGA_INSUMOS PA'!AP$3</f>
        <v>0</v>
      </c>
    </row>
    <row r="1417" spans="1:25" hidden="1" x14ac:dyDescent="0.35">
      <c r="A1417" s="493">
        <f>+seed_deliveries!A285</f>
        <v>0</v>
      </c>
      <c r="B1417" s="493">
        <f>+seed_deliveries!B285</f>
        <v>0</v>
      </c>
      <c r="C1417" s="496" t="str">
        <f>+seed_deliveries!C285</f>
        <v/>
      </c>
      <c r="E1417" s="494">
        <f>+'404-ENTREGA_INSUMOS PA'!J306</f>
        <v>0</v>
      </c>
      <c r="F1417" s="495">
        <f>+'404-ENTREGA_INSUMOS PA'!L306</f>
        <v>0</v>
      </c>
      <c r="I1417" s="494" t="e">
        <f>+delivery_events!C$5</f>
        <v>#N/A</v>
      </c>
      <c r="J1417" s="632">
        <f>+delivery_events!B$5</f>
        <v>0</v>
      </c>
      <c r="K1417" s="494">
        <f>+'404-ENTREGA_INSUMOS PA'!U306</f>
        <v>0</v>
      </c>
      <c r="L1417" s="494">
        <f>+'404-ENTREGA_INSUMOS PA'!W306</f>
        <v>0</v>
      </c>
      <c r="M1417" s="495">
        <f>+'404-ENTREGA_INSUMOS PA'!O306</f>
        <v>0</v>
      </c>
      <c r="N1417" s="495">
        <f>+'404-ENTREGA_INSUMOS PA'!T306</f>
        <v>0</v>
      </c>
      <c r="Y1417" s="494">
        <f>+'404-ENTREGA_INSUMOS PA'!AP$3</f>
        <v>0</v>
      </c>
    </row>
    <row r="1418" spans="1:25" hidden="1" x14ac:dyDescent="0.35">
      <c r="A1418" s="493">
        <f>+seed_deliveries!A286</f>
        <v>0</v>
      </c>
      <c r="B1418" s="493">
        <f>+seed_deliveries!B286</f>
        <v>0</v>
      </c>
      <c r="C1418" s="496" t="str">
        <f>+seed_deliveries!C286</f>
        <v/>
      </c>
      <c r="E1418" s="494">
        <f>+'404-ENTREGA_INSUMOS PA'!J307</f>
        <v>0</v>
      </c>
      <c r="F1418" s="495">
        <f>+'404-ENTREGA_INSUMOS PA'!L307</f>
        <v>0</v>
      </c>
      <c r="I1418" s="494" t="e">
        <f>+delivery_events!C$5</f>
        <v>#N/A</v>
      </c>
      <c r="J1418" s="632">
        <f>+delivery_events!B$5</f>
        <v>0</v>
      </c>
      <c r="K1418" s="494">
        <f>+'404-ENTREGA_INSUMOS PA'!U307</f>
        <v>0</v>
      </c>
      <c r="L1418" s="494">
        <f>+'404-ENTREGA_INSUMOS PA'!W307</f>
        <v>0</v>
      </c>
      <c r="M1418" s="495">
        <f>+'404-ENTREGA_INSUMOS PA'!O307</f>
        <v>0</v>
      </c>
      <c r="N1418" s="495">
        <f>+'404-ENTREGA_INSUMOS PA'!T307</f>
        <v>0</v>
      </c>
      <c r="Y1418" s="494">
        <f>+'404-ENTREGA_INSUMOS PA'!AP$3</f>
        <v>0</v>
      </c>
    </row>
    <row r="1419" spans="1:25" hidden="1" x14ac:dyDescent="0.35">
      <c r="A1419" s="493">
        <f>+seed_deliveries!A287</f>
        <v>0</v>
      </c>
      <c r="B1419" s="493">
        <f>+seed_deliveries!B287</f>
        <v>0</v>
      </c>
      <c r="C1419" s="496" t="str">
        <f>+seed_deliveries!C287</f>
        <v/>
      </c>
      <c r="E1419" s="494">
        <f>+'404-ENTREGA_INSUMOS PA'!J308</f>
        <v>0</v>
      </c>
      <c r="F1419" s="495">
        <f>+'404-ENTREGA_INSUMOS PA'!L308</f>
        <v>0</v>
      </c>
      <c r="I1419" s="494" t="e">
        <f>+delivery_events!C$5</f>
        <v>#N/A</v>
      </c>
      <c r="J1419" s="632">
        <f>+delivery_events!B$5</f>
        <v>0</v>
      </c>
      <c r="K1419" s="494">
        <f>+'404-ENTREGA_INSUMOS PA'!U308</f>
        <v>0</v>
      </c>
      <c r="L1419" s="494">
        <f>+'404-ENTREGA_INSUMOS PA'!W308</f>
        <v>0</v>
      </c>
      <c r="M1419" s="495">
        <f>+'404-ENTREGA_INSUMOS PA'!O308</f>
        <v>0</v>
      </c>
      <c r="N1419" s="495">
        <f>+'404-ENTREGA_INSUMOS PA'!T308</f>
        <v>0</v>
      </c>
      <c r="Y1419" s="494">
        <f>+'404-ENTREGA_INSUMOS PA'!AP$3</f>
        <v>0</v>
      </c>
    </row>
    <row r="1420" spans="1:25" hidden="1" x14ac:dyDescent="0.35">
      <c r="A1420" s="493">
        <f>+seed_deliveries!A288</f>
        <v>0</v>
      </c>
      <c r="B1420" s="493">
        <f>+seed_deliveries!B288</f>
        <v>0</v>
      </c>
      <c r="C1420" s="496" t="str">
        <f>+seed_deliveries!C288</f>
        <v/>
      </c>
      <c r="E1420" s="494">
        <f>+'404-ENTREGA_INSUMOS PA'!J309</f>
        <v>0</v>
      </c>
      <c r="F1420" s="495">
        <f>+'404-ENTREGA_INSUMOS PA'!L309</f>
        <v>0</v>
      </c>
      <c r="I1420" s="494" t="e">
        <f>+delivery_events!C$5</f>
        <v>#N/A</v>
      </c>
      <c r="J1420" s="632">
        <f>+delivery_events!B$5</f>
        <v>0</v>
      </c>
      <c r="K1420" s="494">
        <f>+'404-ENTREGA_INSUMOS PA'!U309</f>
        <v>0</v>
      </c>
      <c r="L1420" s="494">
        <f>+'404-ENTREGA_INSUMOS PA'!W309</f>
        <v>0</v>
      </c>
      <c r="M1420" s="495">
        <f>+'404-ENTREGA_INSUMOS PA'!O309</f>
        <v>0</v>
      </c>
      <c r="N1420" s="495">
        <f>+'404-ENTREGA_INSUMOS PA'!T309</f>
        <v>0</v>
      </c>
      <c r="Y1420" s="494">
        <f>+'404-ENTREGA_INSUMOS PA'!AP$3</f>
        <v>0</v>
      </c>
    </row>
    <row r="1421" spans="1:25" hidden="1" x14ac:dyDescent="0.35">
      <c r="A1421" s="493">
        <f>+seed_deliveries!A289</f>
        <v>0</v>
      </c>
      <c r="B1421" s="493">
        <f>+seed_deliveries!B289</f>
        <v>0</v>
      </c>
      <c r="C1421" s="496" t="str">
        <f>+seed_deliveries!C289</f>
        <v/>
      </c>
      <c r="E1421" s="494">
        <f>+'404-ENTREGA_INSUMOS PA'!J310</f>
        <v>0</v>
      </c>
      <c r="F1421" s="495">
        <f>+'404-ENTREGA_INSUMOS PA'!L310</f>
        <v>0</v>
      </c>
      <c r="I1421" s="494" t="e">
        <f>+delivery_events!C$5</f>
        <v>#N/A</v>
      </c>
      <c r="J1421" s="632">
        <f>+delivery_events!B$5</f>
        <v>0</v>
      </c>
      <c r="K1421" s="494">
        <f>+'404-ENTREGA_INSUMOS PA'!U310</f>
        <v>0</v>
      </c>
      <c r="L1421" s="494">
        <f>+'404-ENTREGA_INSUMOS PA'!W310</f>
        <v>0</v>
      </c>
      <c r="M1421" s="495">
        <f>+'404-ENTREGA_INSUMOS PA'!O310</f>
        <v>0</v>
      </c>
      <c r="N1421" s="495">
        <f>+'404-ENTREGA_INSUMOS PA'!T310</f>
        <v>0</v>
      </c>
      <c r="Y1421" s="494">
        <f>+'404-ENTREGA_INSUMOS PA'!AP$3</f>
        <v>0</v>
      </c>
    </row>
    <row r="1422" spans="1:25" hidden="1" x14ac:dyDescent="0.35">
      <c r="A1422" s="493">
        <f>+seed_deliveries!A290</f>
        <v>0</v>
      </c>
      <c r="B1422" s="493">
        <f>+seed_deliveries!B290</f>
        <v>0</v>
      </c>
      <c r="C1422" s="496" t="str">
        <f>+seed_deliveries!C290</f>
        <v/>
      </c>
      <c r="E1422" s="494">
        <f>+'404-ENTREGA_INSUMOS PA'!J311</f>
        <v>0</v>
      </c>
      <c r="F1422" s="495">
        <f>+'404-ENTREGA_INSUMOS PA'!L311</f>
        <v>0</v>
      </c>
      <c r="I1422" s="494" t="e">
        <f>+delivery_events!C$5</f>
        <v>#N/A</v>
      </c>
      <c r="J1422" s="632">
        <f>+delivery_events!B$5</f>
        <v>0</v>
      </c>
      <c r="K1422" s="494">
        <f>+'404-ENTREGA_INSUMOS PA'!U311</f>
        <v>0</v>
      </c>
      <c r="L1422" s="494">
        <f>+'404-ENTREGA_INSUMOS PA'!W311</f>
        <v>0</v>
      </c>
      <c r="M1422" s="495">
        <f>+'404-ENTREGA_INSUMOS PA'!O311</f>
        <v>0</v>
      </c>
      <c r="N1422" s="495">
        <f>+'404-ENTREGA_INSUMOS PA'!T311</f>
        <v>0</v>
      </c>
      <c r="Y1422" s="494">
        <f>+'404-ENTREGA_INSUMOS PA'!AP$3</f>
        <v>0</v>
      </c>
    </row>
    <row r="1423" spans="1:25" hidden="1" x14ac:dyDescent="0.35">
      <c r="A1423" s="493">
        <f>+seed_deliveries!A291</f>
        <v>0</v>
      </c>
      <c r="B1423" s="493">
        <f>+seed_deliveries!B291</f>
        <v>0</v>
      </c>
      <c r="C1423" s="496" t="str">
        <f>+seed_deliveries!C291</f>
        <v/>
      </c>
      <c r="E1423" s="494">
        <f>+'404-ENTREGA_INSUMOS PA'!J312</f>
        <v>0</v>
      </c>
      <c r="F1423" s="495">
        <f>+'404-ENTREGA_INSUMOS PA'!L312</f>
        <v>0</v>
      </c>
      <c r="I1423" s="494" t="e">
        <f>+delivery_events!C$5</f>
        <v>#N/A</v>
      </c>
      <c r="J1423" s="632">
        <f>+delivery_events!B$5</f>
        <v>0</v>
      </c>
      <c r="K1423" s="494">
        <f>+'404-ENTREGA_INSUMOS PA'!U312</f>
        <v>0</v>
      </c>
      <c r="L1423" s="494">
        <f>+'404-ENTREGA_INSUMOS PA'!W312</f>
        <v>0</v>
      </c>
      <c r="M1423" s="495">
        <f>+'404-ENTREGA_INSUMOS PA'!O312</f>
        <v>0</v>
      </c>
      <c r="N1423" s="495">
        <f>+'404-ENTREGA_INSUMOS PA'!T312</f>
        <v>0</v>
      </c>
      <c r="Y1423" s="494">
        <f>+'404-ENTREGA_INSUMOS PA'!AP$3</f>
        <v>0</v>
      </c>
    </row>
    <row r="1424" spans="1:25" hidden="1" x14ac:dyDescent="0.35">
      <c r="A1424" s="493">
        <f>+seed_deliveries!A292</f>
        <v>0</v>
      </c>
      <c r="B1424" s="493">
        <f>+seed_deliveries!B292</f>
        <v>0</v>
      </c>
      <c r="C1424" s="496" t="str">
        <f>+seed_deliveries!C292</f>
        <v/>
      </c>
      <c r="E1424" s="494">
        <f>+'404-ENTREGA_INSUMOS PA'!J313</f>
        <v>0</v>
      </c>
      <c r="F1424" s="495">
        <f>+'404-ENTREGA_INSUMOS PA'!L313</f>
        <v>0</v>
      </c>
      <c r="I1424" s="494" t="e">
        <f>+delivery_events!C$5</f>
        <v>#N/A</v>
      </c>
      <c r="J1424" s="632">
        <f>+delivery_events!B$5</f>
        <v>0</v>
      </c>
      <c r="K1424" s="494">
        <f>+'404-ENTREGA_INSUMOS PA'!U313</f>
        <v>0</v>
      </c>
      <c r="L1424" s="494">
        <f>+'404-ENTREGA_INSUMOS PA'!W313</f>
        <v>0</v>
      </c>
      <c r="M1424" s="495">
        <f>+'404-ENTREGA_INSUMOS PA'!O313</f>
        <v>0</v>
      </c>
      <c r="N1424" s="495">
        <f>+'404-ENTREGA_INSUMOS PA'!T313</f>
        <v>0</v>
      </c>
      <c r="Y1424" s="494">
        <f>+'404-ENTREGA_INSUMOS PA'!AP$3</f>
        <v>0</v>
      </c>
    </row>
    <row r="1425" spans="1:25" hidden="1" x14ac:dyDescent="0.35">
      <c r="A1425" s="493">
        <f>+seed_deliveries!A293</f>
        <v>0</v>
      </c>
      <c r="B1425" s="493">
        <f>+seed_deliveries!B293</f>
        <v>0</v>
      </c>
      <c r="C1425" s="496" t="str">
        <f>+seed_deliveries!C293</f>
        <v/>
      </c>
      <c r="E1425" s="494">
        <f>+'404-ENTREGA_INSUMOS PA'!J314</f>
        <v>0</v>
      </c>
      <c r="F1425" s="495">
        <f>+'404-ENTREGA_INSUMOS PA'!L314</f>
        <v>0</v>
      </c>
      <c r="I1425" s="494" t="e">
        <f>+delivery_events!C$5</f>
        <v>#N/A</v>
      </c>
      <c r="J1425" s="632">
        <f>+delivery_events!B$5</f>
        <v>0</v>
      </c>
      <c r="K1425" s="494">
        <f>+'404-ENTREGA_INSUMOS PA'!U314</f>
        <v>0</v>
      </c>
      <c r="L1425" s="494">
        <f>+'404-ENTREGA_INSUMOS PA'!W314</f>
        <v>0</v>
      </c>
      <c r="M1425" s="495">
        <f>+'404-ENTREGA_INSUMOS PA'!O314</f>
        <v>0</v>
      </c>
      <c r="N1425" s="495">
        <f>+'404-ENTREGA_INSUMOS PA'!T314</f>
        <v>0</v>
      </c>
      <c r="Y1425" s="494">
        <f>+'404-ENTREGA_INSUMOS PA'!AP$3</f>
        <v>0</v>
      </c>
    </row>
    <row r="1426" spans="1:25" hidden="1" x14ac:dyDescent="0.35">
      <c r="A1426" s="493">
        <f>+seed_deliveries!A294</f>
        <v>0</v>
      </c>
      <c r="B1426" s="493">
        <f>+seed_deliveries!B294</f>
        <v>0</v>
      </c>
      <c r="C1426" s="496" t="str">
        <f>+seed_deliveries!C294</f>
        <v/>
      </c>
      <c r="E1426" s="494">
        <f>+'404-ENTREGA_INSUMOS PA'!J315</f>
        <v>0</v>
      </c>
      <c r="F1426" s="495">
        <f>+'404-ENTREGA_INSUMOS PA'!L315</f>
        <v>0</v>
      </c>
      <c r="I1426" s="494" t="e">
        <f>+delivery_events!C$5</f>
        <v>#N/A</v>
      </c>
      <c r="J1426" s="632">
        <f>+delivery_events!B$5</f>
        <v>0</v>
      </c>
      <c r="K1426" s="494">
        <f>+'404-ENTREGA_INSUMOS PA'!U315</f>
        <v>0</v>
      </c>
      <c r="L1426" s="494">
        <f>+'404-ENTREGA_INSUMOS PA'!W315</f>
        <v>0</v>
      </c>
      <c r="M1426" s="495">
        <f>+'404-ENTREGA_INSUMOS PA'!O315</f>
        <v>0</v>
      </c>
      <c r="N1426" s="495">
        <f>+'404-ENTREGA_INSUMOS PA'!T315</f>
        <v>0</v>
      </c>
      <c r="Y1426" s="494">
        <f>+'404-ENTREGA_INSUMOS PA'!AP$3</f>
        <v>0</v>
      </c>
    </row>
    <row r="1427" spans="1:25" hidden="1" x14ac:dyDescent="0.35">
      <c r="A1427" s="493">
        <f>+seed_deliveries!A295</f>
        <v>0</v>
      </c>
      <c r="B1427" s="493">
        <f>+seed_deliveries!B295</f>
        <v>0</v>
      </c>
      <c r="C1427" s="496" t="str">
        <f>+seed_deliveries!C295</f>
        <v/>
      </c>
      <c r="E1427" s="494">
        <f>+'404-ENTREGA_INSUMOS PA'!J316</f>
        <v>0</v>
      </c>
      <c r="F1427" s="495">
        <f>+'404-ENTREGA_INSUMOS PA'!L316</f>
        <v>0</v>
      </c>
      <c r="I1427" s="494" t="e">
        <f>+delivery_events!C$5</f>
        <v>#N/A</v>
      </c>
      <c r="J1427" s="632">
        <f>+delivery_events!B$5</f>
        <v>0</v>
      </c>
      <c r="K1427" s="494">
        <f>+'404-ENTREGA_INSUMOS PA'!U316</f>
        <v>0</v>
      </c>
      <c r="L1427" s="494">
        <f>+'404-ENTREGA_INSUMOS PA'!W316</f>
        <v>0</v>
      </c>
      <c r="M1427" s="495">
        <f>+'404-ENTREGA_INSUMOS PA'!O316</f>
        <v>0</v>
      </c>
      <c r="N1427" s="495">
        <f>+'404-ENTREGA_INSUMOS PA'!T316</f>
        <v>0</v>
      </c>
      <c r="Y1427" s="494">
        <f>+'404-ENTREGA_INSUMOS PA'!AP$3</f>
        <v>0</v>
      </c>
    </row>
    <row r="1428" spans="1:25" hidden="1" x14ac:dyDescent="0.35">
      <c r="A1428" s="493">
        <f>+seed_deliveries!A296</f>
        <v>0</v>
      </c>
      <c r="B1428" s="493">
        <f>+seed_deliveries!B296</f>
        <v>0</v>
      </c>
      <c r="C1428" s="496" t="str">
        <f>+seed_deliveries!C296</f>
        <v/>
      </c>
      <c r="E1428" s="494">
        <f>+'404-ENTREGA_INSUMOS PA'!J317</f>
        <v>0</v>
      </c>
      <c r="F1428" s="495">
        <f>+'404-ENTREGA_INSUMOS PA'!L317</f>
        <v>0</v>
      </c>
      <c r="I1428" s="494" t="e">
        <f>+delivery_events!C$5</f>
        <v>#N/A</v>
      </c>
      <c r="J1428" s="632">
        <f>+delivery_events!B$5</f>
        <v>0</v>
      </c>
      <c r="K1428" s="494">
        <f>+'404-ENTREGA_INSUMOS PA'!U317</f>
        <v>0</v>
      </c>
      <c r="L1428" s="494">
        <f>+'404-ENTREGA_INSUMOS PA'!W317</f>
        <v>0</v>
      </c>
      <c r="M1428" s="495">
        <f>+'404-ENTREGA_INSUMOS PA'!O317</f>
        <v>0</v>
      </c>
      <c r="N1428" s="495">
        <f>+'404-ENTREGA_INSUMOS PA'!T317</f>
        <v>0</v>
      </c>
      <c r="Y1428" s="494">
        <f>+'404-ENTREGA_INSUMOS PA'!AP$3</f>
        <v>0</v>
      </c>
    </row>
    <row r="1429" spans="1:25" hidden="1" x14ac:dyDescent="0.35">
      <c r="A1429" s="493">
        <f>+seed_deliveries!A297</f>
        <v>0</v>
      </c>
      <c r="B1429" s="493">
        <f>+seed_deliveries!B297</f>
        <v>0</v>
      </c>
      <c r="C1429" s="496" t="str">
        <f>+seed_deliveries!C297</f>
        <v/>
      </c>
      <c r="E1429" s="494">
        <f>+'404-ENTREGA_INSUMOS PA'!J318</f>
        <v>0</v>
      </c>
      <c r="F1429" s="495">
        <f>+'404-ENTREGA_INSUMOS PA'!L318</f>
        <v>0</v>
      </c>
      <c r="I1429" s="494" t="e">
        <f>+delivery_events!C$5</f>
        <v>#N/A</v>
      </c>
      <c r="J1429" s="632">
        <f>+delivery_events!B$5</f>
        <v>0</v>
      </c>
      <c r="K1429" s="494">
        <f>+'404-ENTREGA_INSUMOS PA'!U318</f>
        <v>0</v>
      </c>
      <c r="L1429" s="494">
        <f>+'404-ENTREGA_INSUMOS PA'!W318</f>
        <v>0</v>
      </c>
      <c r="M1429" s="495">
        <f>+'404-ENTREGA_INSUMOS PA'!O318</f>
        <v>0</v>
      </c>
      <c r="N1429" s="495">
        <f>+'404-ENTREGA_INSUMOS PA'!T318</f>
        <v>0</v>
      </c>
      <c r="Y1429" s="494">
        <f>+'404-ENTREGA_INSUMOS PA'!AP$3</f>
        <v>0</v>
      </c>
    </row>
    <row r="1430" spans="1:25" hidden="1" x14ac:dyDescent="0.35">
      <c r="A1430" s="493">
        <f>+seed_deliveries!A298</f>
        <v>0</v>
      </c>
      <c r="B1430" s="493">
        <f>+seed_deliveries!B298</f>
        <v>0</v>
      </c>
      <c r="C1430" s="496" t="str">
        <f>+seed_deliveries!C298</f>
        <v/>
      </c>
      <c r="E1430" s="494">
        <f>+'404-ENTREGA_INSUMOS PA'!J319</f>
        <v>0</v>
      </c>
      <c r="F1430" s="495">
        <f>+'404-ENTREGA_INSUMOS PA'!L319</f>
        <v>0</v>
      </c>
      <c r="I1430" s="494" t="e">
        <f>+delivery_events!C$5</f>
        <v>#N/A</v>
      </c>
      <c r="J1430" s="632">
        <f>+delivery_events!B$5</f>
        <v>0</v>
      </c>
      <c r="K1430" s="494">
        <f>+'404-ENTREGA_INSUMOS PA'!U319</f>
        <v>0</v>
      </c>
      <c r="L1430" s="494">
        <f>+'404-ENTREGA_INSUMOS PA'!W319</f>
        <v>0</v>
      </c>
      <c r="M1430" s="495">
        <f>+'404-ENTREGA_INSUMOS PA'!O319</f>
        <v>0</v>
      </c>
      <c r="N1430" s="495">
        <f>+'404-ENTREGA_INSUMOS PA'!T319</f>
        <v>0</v>
      </c>
      <c r="Y1430" s="494">
        <f>+'404-ENTREGA_INSUMOS PA'!AP$3</f>
        <v>0</v>
      </c>
    </row>
    <row r="1431" spans="1:25" hidden="1" x14ac:dyDescent="0.35">
      <c r="A1431" s="493">
        <f>+seed_deliveries!A299</f>
        <v>0</v>
      </c>
      <c r="B1431" s="493">
        <f>+seed_deliveries!B299</f>
        <v>0</v>
      </c>
      <c r="C1431" s="496" t="str">
        <f>+seed_deliveries!C299</f>
        <v/>
      </c>
      <c r="E1431" s="494">
        <f>+'404-ENTREGA_INSUMOS PA'!J320</f>
        <v>0</v>
      </c>
      <c r="F1431" s="495">
        <f>+'404-ENTREGA_INSUMOS PA'!L320</f>
        <v>0</v>
      </c>
      <c r="I1431" s="494" t="e">
        <f>+delivery_events!C$5</f>
        <v>#N/A</v>
      </c>
      <c r="J1431" s="632">
        <f>+delivery_events!B$5</f>
        <v>0</v>
      </c>
      <c r="K1431" s="494">
        <f>+'404-ENTREGA_INSUMOS PA'!U320</f>
        <v>0</v>
      </c>
      <c r="L1431" s="494">
        <f>+'404-ENTREGA_INSUMOS PA'!W320</f>
        <v>0</v>
      </c>
      <c r="M1431" s="495">
        <f>+'404-ENTREGA_INSUMOS PA'!O320</f>
        <v>0</v>
      </c>
      <c r="N1431" s="495">
        <f>+'404-ENTREGA_INSUMOS PA'!T320</f>
        <v>0</v>
      </c>
      <c r="Y1431" s="494">
        <f>+'404-ENTREGA_INSUMOS PA'!AP$3</f>
        <v>0</v>
      </c>
    </row>
    <row r="1432" spans="1:25" hidden="1" x14ac:dyDescent="0.35">
      <c r="A1432" s="493">
        <f>+seed_deliveries!A300</f>
        <v>0</v>
      </c>
      <c r="B1432" s="493">
        <f>+seed_deliveries!B300</f>
        <v>0</v>
      </c>
      <c r="C1432" s="496" t="str">
        <f>+seed_deliveries!C300</f>
        <v/>
      </c>
      <c r="E1432" s="494">
        <f>+'404-ENTREGA_INSUMOS PA'!J321</f>
        <v>0</v>
      </c>
      <c r="F1432" s="495">
        <f>+'404-ENTREGA_INSUMOS PA'!L321</f>
        <v>0</v>
      </c>
      <c r="I1432" s="494" t="e">
        <f>+delivery_events!C$5</f>
        <v>#N/A</v>
      </c>
      <c r="J1432" s="632">
        <f>+delivery_events!B$5</f>
        <v>0</v>
      </c>
      <c r="K1432" s="494">
        <f>+'404-ENTREGA_INSUMOS PA'!U321</f>
        <v>0</v>
      </c>
      <c r="L1432" s="494">
        <f>+'404-ENTREGA_INSUMOS PA'!W321</f>
        <v>0</v>
      </c>
      <c r="M1432" s="495">
        <f>+'404-ENTREGA_INSUMOS PA'!O321</f>
        <v>0</v>
      </c>
      <c r="N1432" s="495">
        <f>+'404-ENTREGA_INSUMOS PA'!T321</f>
        <v>0</v>
      </c>
      <c r="Y1432" s="494">
        <f>+'404-ENTREGA_INSUMOS PA'!AP$3</f>
        <v>0</v>
      </c>
    </row>
    <row r="1433" spans="1:25" hidden="1" x14ac:dyDescent="0.35">
      <c r="A1433" s="493">
        <f>+seed_deliveries!A301</f>
        <v>0</v>
      </c>
      <c r="B1433" s="493">
        <f>+seed_deliveries!B301</f>
        <v>0</v>
      </c>
      <c r="C1433" s="496" t="str">
        <f>+seed_deliveries!C301</f>
        <v/>
      </c>
      <c r="E1433" s="494">
        <f>+'404-ENTREGA_INSUMOS PA'!J322</f>
        <v>0</v>
      </c>
      <c r="F1433" s="495">
        <f>+'404-ENTREGA_INSUMOS PA'!L322</f>
        <v>0</v>
      </c>
      <c r="I1433" s="494" t="e">
        <f>+delivery_events!C$5</f>
        <v>#N/A</v>
      </c>
      <c r="J1433" s="632">
        <f>+delivery_events!B$5</f>
        <v>0</v>
      </c>
      <c r="K1433" s="494">
        <f>+'404-ENTREGA_INSUMOS PA'!U322</f>
        <v>0</v>
      </c>
      <c r="L1433" s="494">
        <f>+'404-ENTREGA_INSUMOS PA'!W322</f>
        <v>0</v>
      </c>
      <c r="M1433" s="495">
        <f>+'404-ENTREGA_INSUMOS PA'!O322</f>
        <v>0</v>
      </c>
      <c r="N1433" s="495">
        <f>+'404-ENTREGA_INSUMOS PA'!T322</f>
        <v>0</v>
      </c>
      <c r="Y1433" s="494">
        <f>+'404-ENTREGA_INSUMOS PA'!AP$3</f>
        <v>0</v>
      </c>
    </row>
    <row r="1434" spans="1:25" hidden="1" x14ac:dyDescent="0.35">
      <c r="A1434" s="493">
        <f>+seed_deliveries!A302</f>
        <v>0</v>
      </c>
      <c r="B1434" s="493">
        <f>+seed_deliveries!B302</f>
        <v>0</v>
      </c>
      <c r="C1434" s="496" t="str">
        <f>+seed_deliveries!C302</f>
        <v/>
      </c>
      <c r="E1434" s="494">
        <f>+'404-ENTREGA_INSUMOS PA'!J323</f>
        <v>0</v>
      </c>
      <c r="F1434" s="495">
        <f>+'404-ENTREGA_INSUMOS PA'!L323</f>
        <v>0</v>
      </c>
      <c r="I1434" s="494" t="e">
        <f>+delivery_events!C$5</f>
        <v>#N/A</v>
      </c>
      <c r="J1434" s="632">
        <f>+delivery_events!B$5</f>
        <v>0</v>
      </c>
      <c r="K1434" s="494">
        <f>+'404-ENTREGA_INSUMOS PA'!U323</f>
        <v>0</v>
      </c>
      <c r="L1434" s="494">
        <f>+'404-ENTREGA_INSUMOS PA'!W323</f>
        <v>0</v>
      </c>
      <c r="M1434" s="495">
        <f>+'404-ENTREGA_INSUMOS PA'!O323</f>
        <v>0</v>
      </c>
      <c r="N1434" s="495">
        <f>+'404-ENTREGA_INSUMOS PA'!T323</f>
        <v>0</v>
      </c>
      <c r="Y1434" s="494">
        <f>+'404-ENTREGA_INSUMOS PA'!AP$3</f>
        <v>0</v>
      </c>
    </row>
    <row r="1435" spans="1:25" hidden="1" x14ac:dyDescent="0.35">
      <c r="A1435" s="493">
        <f>+seed_deliveries!A303</f>
        <v>0</v>
      </c>
      <c r="B1435" s="493">
        <f>+seed_deliveries!B303</f>
        <v>0</v>
      </c>
      <c r="C1435" s="496" t="str">
        <f>+seed_deliveries!C303</f>
        <v/>
      </c>
      <c r="E1435" s="494">
        <f>+'404-ENTREGA_INSUMOS PA'!J324</f>
        <v>0</v>
      </c>
      <c r="F1435" s="495">
        <f>+'404-ENTREGA_INSUMOS PA'!L324</f>
        <v>0</v>
      </c>
      <c r="I1435" s="494" t="e">
        <f>+delivery_events!C$5</f>
        <v>#N/A</v>
      </c>
      <c r="J1435" s="632">
        <f>+delivery_events!B$5</f>
        <v>0</v>
      </c>
      <c r="K1435" s="494">
        <f>+'404-ENTREGA_INSUMOS PA'!U324</f>
        <v>0</v>
      </c>
      <c r="L1435" s="494">
        <f>+'404-ENTREGA_INSUMOS PA'!W324</f>
        <v>0</v>
      </c>
      <c r="M1435" s="495">
        <f>+'404-ENTREGA_INSUMOS PA'!O324</f>
        <v>0</v>
      </c>
      <c r="N1435" s="495">
        <f>+'404-ENTREGA_INSUMOS PA'!T324</f>
        <v>0</v>
      </c>
      <c r="Y1435" s="494">
        <f>+'404-ENTREGA_INSUMOS PA'!AP$3</f>
        <v>0</v>
      </c>
    </row>
    <row r="1436" spans="1:25" hidden="1" x14ac:dyDescent="0.35">
      <c r="A1436" s="493">
        <f>+seed_deliveries!A304</f>
        <v>0</v>
      </c>
      <c r="B1436" s="493">
        <f>+seed_deliveries!B304</f>
        <v>0</v>
      </c>
      <c r="C1436" s="496" t="str">
        <f>+seed_deliveries!C304</f>
        <v/>
      </c>
      <c r="E1436" s="494">
        <f>+'404-ENTREGA_INSUMOS PA'!J325</f>
        <v>0</v>
      </c>
      <c r="F1436" s="495">
        <f>+'404-ENTREGA_INSUMOS PA'!L325</f>
        <v>0</v>
      </c>
      <c r="I1436" s="494" t="e">
        <f>+delivery_events!C$5</f>
        <v>#N/A</v>
      </c>
      <c r="J1436" s="632">
        <f>+delivery_events!B$5</f>
        <v>0</v>
      </c>
      <c r="K1436" s="494">
        <f>+'404-ENTREGA_INSUMOS PA'!U325</f>
        <v>0</v>
      </c>
      <c r="L1436" s="494">
        <f>+'404-ENTREGA_INSUMOS PA'!W325</f>
        <v>0</v>
      </c>
      <c r="M1436" s="495">
        <f>+'404-ENTREGA_INSUMOS PA'!O325</f>
        <v>0</v>
      </c>
      <c r="N1436" s="495">
        <f>+'404-ENTREGA_INSUMOS PA'!T325</f>
        <v>0</v>
      </c>
      <c r="Y1436" s="494">
        <f>+'404-ENTREGA_INSUMOS PA'!AP$3</f>
        <v>0</v>
      </c>
    </row>
    <row r="1437" spans="1:25" hidden="1" x14ac:dyDescent="0.35">
      <c r="A1437" s="493">
        <f>+seed_deliveries!A305</f>
        <v>0</v>
      </c>
      <c r="B1437" s="493">
        <f>+seed_deliveries!B305</f>
        <v>0</v>
      </c>
      <c r="C1437" s="496" t="str">
        <f>+seed_deliveries!C305</f>
        <v/>
      </c>
      <c r="E1437" s="494">
        <f>+'404-ENTREGA_INSUMOS PA'!J326</f>
        <v>0</v>
      </c>
      <c r="F1437" s="495">
        <f>+'404-ENTREGA_INSUMOS PA'!L326</f>
        <v>0</v>
      </c>
      <c r="I1437" s="494" t="e">
        <f>+delivery_events!C$5</f>
        <v>#N/A</v>
      </c>
      <c r="J1437" s="632">
        <f>+delivery_events!B$5</f>
        <v>0</v>
      </c>
      <c r="K1437" s="494">
        <f>+'404-ENTREGA_INSUMOS PA'!U326</f>
        <v>0</v>
      </c>
      <c r="L1437" s="494">
        <f>+'404-ENTREGA_INSUMOS PA'!W326</f>
        <v>0</v>
      </c>
      <c r="M1437" s="495">
        <f>+'404-ENTREGA_INSUMOS PA'!O326</f>
        <v>0</v>
      </c>
      <c r="N1437" s="495">
        <f>+'404-ENTREGA_INSUMOS PA'!T326</f>
        <v>0</v>
      </c>
      <c r="Y1437" s="494">
        <f>+'404-ENTREGA_INSUMOS PA'!AP$3</f>
        <v>0</v>
      </c>
    </row>
    <row r="1438" spans="1:25" hidden="1" x14ac:dyDescent="0.35">
      <c r="A1438" s="493">
        <f>+seed_deliveries!A306</f>
        <v>0</v>
      </c>
      <c r="B1438" s="493">
        <f>+seed_deliveries!B306</f>
        <v>0</v>
      </c>
      <c r="C1438" s="496" t="str">
        <f>+seed_deliveries!C306</f>
        <v/>
      </c>
      <c r="E1438" s="494">
        <f>+'404-ENTREGA_INSUMOS PA'!J327</f>
        <v>0</v>
      </c>
      <c r="F1438" s="495">
        <f>+'404-ENTREGA_INSUMOS PA'!L327</f>
        <v>0</v>
      </c>
      <c r="I1438" s="494" t="e">
        <f>+delivery_events!C$5</f>
        <v>#N/A</v>
      </c>
      <c r="J1438" s="632">
        <f>+delivery_events!B$5</f>
        <v>0</v>
      </c>
      <c r="K1438" s="494">
        <f>+'404-ENTREGA_INSUMOS PA'!U327</f>
        <v>0</v>
      </c>
      <c r="L1438" s="494">
        <f>+'404-ENTREGA_INSUMOS PA'!W327</f>
        <v>0</v>
      </c>
      <c r="M1438" s="495">
        <f>+'404-ENTREGA_INSUMOS PA'!O327</f>
        <v>0</v>
      </c>
      <c r="N1438" s="495">
        <f>+'404-ENTREGA_INSUMOS PA'!T327</f>
        <v>0</v>
      </c>
      <c r="Y1438" s="494">
        <f>+'404-ENTREGA_INSUMOS PA'!AP$3</f>
        <v>0</v>
      </c>
    </row>
    <row r="1439" spans="1:25" hidden="1" x14ac:dyDescent="0.35">
      <c r="A1439" s="493">
        <f>+seed_deliveries!A307</f>
        <v>0</v>
      </c>
      <c r="B1439" s="493">
        <f>+seed_deliveries!B307</f>
        <v>0</v>
      </c>
      <c r="C1439" s="496" t="str">
        <f>+seed_deliveries!C307</f>
        <v/>
      </c>
      <c r="E1439" s="494">
        <f>+'404-ENTREGA_INSUMOS PA'!J328</f>
        <v>0</v>
      </c>
      <c r="F1439" s="495">
        <f>+'404-ENTREGA_INSUMOS PA'!L328</f>
        <v>0</v>
      </c>
      <c r="I1439" s="494" t="e">
        <f>+delivery_events!C$5</f>
        <v>#N/A</v>
      </c>
      <c r="J1439" s="632">
        <f>+delivery_events!B$5</f>
        <v>0</v>
      </c>
      <c r="K1439" s="494">
        <f>+'404-ENTREGA_INSUMOS PA'!U328</f>
        <v>0</v>
      </c>
      <c r="L1439" s="494">
        <f>+'404-ENTREGA_INSUMOS PA'!W328</f>
        <v>0</v>
      </c>
      <c r="M1439" s="495">
        <f>+'404-ENTREGA_INSUMOS PA'!O328</f>
        <v>0</v>
      </c>
      <c r="N1439" s="495">
        <f>+'404-ENTREGA_INSUMOS PA'!T328</f>
        <v>0</v>
      </c>
      <c r="Y1439" s="494">
        <f>+'404-ENTREGA_INSUMOS PA'!AP$3</f>
        <v>0</v>
      </c>
    </row>
    <row r="1440" spans="1:25" hidden="1" x14ac:dyDescent="0.35">
      <c r="A1440" s="493">
        <f>+seed_deliveries!A308</f>
        <v>0</v>
      </c>
      <c r="B1440" s="493">
        <f>+seed_deliveries!B308</f>
        <v>0</v>
      </c>
      <c r="C1440" s="496" t="str">
        <f>+seed_deliveries!C308</f>
        <v/>
      </c>
      <c r="E1440" s="494">
        <f>+'404-ENTREGA_INSUMOS PA'!J329</f>
        <v>0</v>
      </c>
      <c r="F1440" s="495">
        <f>+'404-ENTREGA_INSUMOS PA'!L329</f>
        <v>0</v>
      </c>
      <c r="I1440" s="494" t="e">
        <f>+delivery_events!C$5</f>
        <v>#N/A</v>
      </c>
      <c r="J1440" s="632">
        <f>+delivery_events!B$5</f>
        <v>0</v>
      </c>
      <c r="K1440" s="494">
        <f>+'404-ENTREGA_INSUMOS PA'!U329</f>
        <v>0</v>
      </c>
      <c r="L1440" s="494">
        <f>+'404-ENTREGA_INSUMOS PA'!W329</f>
        <v>0</v>
      </c>
      <c r="M1440" s="495">
        <f>+'404-ENTREGA_INSUMOS PA'!O329</f>
        <v>0</v>
      </c>
      <c r="N1440" s="495">
        <f>+'404-ENTREGA_INSUMOS PA'!T329</f>
        <v>0</v>
      </c>
      <c r="Y1440" s="494">
        <f>+'404-ENTREGA_INSUMOS PA'!AP$3</f>
        <v>0</v>
      </c>
    </row>
    <row r="1441" spans="1:25" hidden="1" x14ac:dyDescent="0.35">
      <c r="A1441" s="493">
        <f>+seed_deliveries!A309</f>
        <v>0</v>
      </c>
      <c r="B1441" s="493">
        <f>+seed_deliveries!B309</f>
        <v>0</v>
      </c>
      <c r="C1441" s="496" t="str">
        <f>+seed_deliveries!C309</f>
        <v/>
      </c>
      <c r="E1441" s="494">
        <f>+'404-ENTREGA_INSUMOS PA'!J330</f>
        <v>0</v>
      </c>
      <c r="F1441" s="495">
        <f>+'404-ENTREGA_INSUMOS PA'!L330</f>
        <v>0</v>
      </c>
      <c r="I1441" s="494" t="e">
        <f>+delivery_events!C$5</f>
        <v>#N/A</v>
      </c>
      <c r="J1441" s="632">
        <f>+delivery_events!B$5</f>
        <v>0</v>
      </c>
      <c r="K1441" s="494">
        <f>+'404-ENTREGA_INSUMOS PA'!U330</f>
        <v>0</v>
      </c>
      <c r="L1441" s="494">
        <f>+'404-ENTREGA_INSUMOS PA'!W330</f>
        <v>0</v>
      </c>
      <c r="M1441" s="495">
        <f>+'404-ENTREGA_INSUMOS PA'!O330</f>
        <v>0</v>
      </c>
      <c r="N1441" s="495">
        <f>+'404-ENTREGA_INSUMOS PA'!T330</f>
        <v>0</v>
      </c>
      <c r="Y1441" s="494">
        <f>+'404-ENTREGA_INSUMOS PA'!AP$3</f>
        <v>0</v>
      </c>
    </row>
    <row r="1442" spans="1:25" hidden="1" x14ac:dyDescent="0.35">
      <c r="A1442" s="493">
        <f>+seed_deliveries!A310</f>
        <v>0</v>
      </c>
      <c r="B1442" s="493">
        <f>+seed_deliveries!B310</f>
        <v>0</v>
      </c>
      <c r="C1442" s="496" t="str">
        <f>+seed_deliveries!C310</f>
        <v/>
      </c>
      <c r="E1442" s="494">
        <f>+'404-ENTREGA_INSUMOS PA'!J331</f>
        <v>0</v>
      </c>
      <c r="F1442" s="495">
        <f>+'404-ENTREGA_INSUMOS PA'!L331</f>
        <v>0</v>
      </c>
      <c r="I1442" s="494" t="e">
        <f>+delivery_events!C$5</f>
        <v>#N/A</v>
      </c>
      <c r="J1442" s="632">
        <f>+delivery_events!B$5</f>
        <v>0</v>
      </c>
      <c r="K1442" s="494">
        <f>+'404-ENTREGA_INSUMOS PA'!U331</f>
        <v>0</v>
      </c>
      <c r="L1442" s="494">
        <f>+'404-ENTREGA_INSUMOS PA'!W331</f>
        <v>0</v>
      </c>
      <c r="M1442" s="495">
        <f>+'404-ENTREGA_INSUMOS PA'!O331</f>
        <v>0</v>
      </c>
      <c r="N1442" s="495">
        <f>+'404-ENTREGA_INSUMOS PA'!T331</f>
        <v>0</v>
      </c>
      <c r="Y1442" s="494">
        <f>+'404-ENTREGA_INSUMOS PA'!AP$3</f>
        <v>0</v>
      </c>
    </row>
    <row r="1443" spans="1:25" hidden="1" x14ac:dyDescent="0.35">
      <c r="A1443" s="493">
        <f>+seed_deliveries!A311</f>
        <v>0</v>
      </c>
      <c r="B1443" s="493">
        <f>+seed_deliveries!B311</f>
        <v>0</v>
      </c>
      <c r="C1443" s="496" t="str">
        <f>+seed_deliveries!C311</f>
        <v/>
      </c>
      <c r="E1443" s="494">
        <f>+'404-ENTREGA_INSUMOS PA'!J332</f>
        <v>0</v>
      </c>
      <c r="F1443" s="495">
        <f>+'404-ENTREGA_INSUMOS PA'!L332</f>
        <v>0</v>
      </c>
      <c r="I1443" s="494" t="e">
        <f>+delivery_events!C$5</f>
        <v>#N/A</v>
      </c>
      <c r="J1443" s="632">
        <f>+delivery_events!B$5</f>
        <v>0</v>
      </c>
      <c r="K1443" s="494">
        <f>+'404-ENTREGA_INSUMOS PA'!U332</f>
        <v>0</v>
      </c>
      <c r="L1443" s="494">
        <f>+'404-ENTREGA_INSUMOS PA'!W332</f>
        <v>0</v>
      </c>
      <c r="M1443" s="495">
        <f>+'404-ENTREGA_INSUMOS PA'!O332</f>
        <v>0</v>
      </c>
      <c r="N1443" s="495">
        <f>+'404-ENTREGA_INSUMOS PA'!T332</f>
        <v>0</v>
      </c>
      <c r="Y1443" s="494">
        <f>+'404-ENTREGA_INSUMOS PA'!AP$3</f>
        <v>0</v>
      </c>
    </row>
    <row r="1444" spans="1:25" hidden="1" x14ac:dyDescent="0.35">
      <c r="A1444" s="493">
        <f>+seed_deliveries!A312</f>
        <v>0</v>
      </c>
      <c r="B1444" s="493">
        <f>+seed_deliveries!B312</f>
        <v>0</v>
      </c>
      <c r="C1444" s="496" t="str">
        <f>+seed_deliveries!C312</f>
        <v/>
      </c>
      <c r="E1444" s="494">
        <f>+'404-ENTREGA_INSUMOS PA'!J333</f>
        <v>0</v>
      </c>
      <c r="F1444" s="495">
        <f>+'404-ENTREGA_INSUMOS PA'!L333</f>
        <v>0</v>
      </c>
      <c r="I1444" s="494" t="e">
        <f>+delivery_events!C$5</f>
        <v>#N/A</v>
      </c>
      <c r="J1444" s="632">
        <f>+delivery_events!B$5</f>
        <v>0</v>
      </c>
      <c r="K1444" s="494">
        <f>+'404-ENTREGA_INSUMOS PA'!U333</f>
        <v>0</v>
      </c>
      <c r="L1444" s="494">
        <f>+'404-ENTREGA_INSUMOS PA'!W333</f>
        <v>0</v>
      </c>
      <c r="M1444" s="495">
        <f>+'404-ENTREGA_INSUMOS PA'!O333</f>
        <v>0</v>
      </c>
      <c r="N1444" s="495">
        <f>+'404-ENTREGA_INSUMOS PA'!T333</f>
        <v>0</v>
      </c>
      <c r="Y1444" s="494">
        <f>+'404-ENTREGA_INSUMOS PA'!AP$3</f>
        <v>0</v>
      </c>
    </row>
    <row r="1445" spans="1:25" hidden="1" x14ac:dyDescent="0.35">
      <c r="A1445" s="493">
        <f>+seed_deliveries!A313</f>
        <v>0</v>
      </c>
      <c r="B1445" s="493">
        <f>+seed_deliveries!B313</f>
        <v>0</v>
      </c>
      <c r="C1445" s="496" t="str">
        <f>+seed_deliveries!C313</f>
        <v/>
      </c>
      <c r="E1445" s="494">
        <f>+'404-ENTREGA_INSUMOS PA'!J334</f>
        <v>0</v>
      </c>
      <c r="F1445" s="495">
        <f>+'404-ENTREGA_INSUMOS PA'!L334</f>
        <v>0</v>
      </c>
      <c r="I1445" s="494" t="e">
        <f>+delivery_events!C$5</f>
        <v>#N/A</v>
      </c>
      <c r="J1445" s="632">
        <f>+delivery_events!B$5</f>
        <v>0</v>
      </c>
      <c r="K1445" s="494">
        <f>+'404-ENTREGA_INSUMOS PA'!U334</f>
        <v>0</v>
      </c>
      <c r="L1445" s="494">
        <f>+'404-ENTREGA_INSUMOS PA'!W334</f>
        <v>0</v>
      </c>
      <c r="M1445" s="495">
        <f>+'404-ENTREGA_INSUMOS PA'!O334</f>
        <v>0</v>
      </c>
      <c r="N1445" s="495">
        <f>+'404-ENTREGA_INSUMOS PA'!T334</f>
        <v>0</v>
      </c>
      <c r="Y1445" s="494">
        <f>+'404-ENTREGA_INSUMOS PA'!AP$3</f>
        <v>0</v>
      </c>
    </row>
    <row r="1446" spans="1:25" hidden="1" x14ac:dyDescent="0.35">
      <c r="A1446" s="493">
        <f>+seed_deliveries!A314</f>
        <v>0</v>
      </c>
      <c r="B1446" s="493">
        <f>+seed_deliveries!B314</f>
        <v>0</v>
      </c>
      <c r="C1446" s="496" t="str">
        <f>+seed_deliveries!C314</f>
        <v/>
      </c>
      <c r="E1446" s="494">
        <f>+'404-ENTREGA_INSUMOS PA'!J335</f>
        <v>0</v>
      </c>
      <c r="F1446" s="495">
        <f>+'404-ENTREGA_INSUMOS PA'!L335</f>
        <v>0</v>
      </c>
      <c r="I1446" s="494" t="e">
        <f>+delivery_events!C$5</f>
        <v>#N/A</v>
      </c>
      <c r="J1446" s="632">
        <f>+delivery_events!B$5</f>
        <v>0</v>
      </c>
      <c r="K1446" s="494">
        <f>+'404-ENTREGA_INSUMOS PA'!U335</f>
        <v>0</v>
      </c>
      <c r="L1446" s="494">
        <f>+'404-ENTREGA_INSUMOS PA'!W335</f>
        <v>0</v>
      </c>
      <c r="M1446" s="495">
        <f>+'404-ENTREGA_INSUMOS PA'!O335</f>
        <v>0</v>
      </c>
      <c r="N1446" s="495">
        <f>+'404-ENTREGA_INSUMOS PA'!T335</f>
        <v>0</v>
      </c>
      <c r="Y1446" s="494">
        <f>+'404-ENTREGA_INSUMOS PA'!AP$3</f>
        <v>0</v>
      </c>
    </row>
    <row r="1447" spans="1:25" hidden="1" x14ac:dyDescent="0.35">
      <c r="A1447" s="493">
        <f>+seed_deliveries!A315</f>
        <v>0</v>
      </c>
      <c r="B1447" s="493">
        <f>+seed_deliveries!B315</f>
        <v>0</v>
      </c>
      <c r="C1447" s="496" t="str">
        <f>+seed_deliveries!C315</f>
        <v/>
      </c>
      <c r="E1447" s="494">
        <f>+'404-ENTREGA_INSUMOS PA'!J336</f>
        <v>0</v>
      </c>
      <c r="F1447" s="495">
        <f>+'404-ENTREGA_INSUMOS PA'!L336</f>
        <v>0</v>
      </c>
      <c r="I1447" s="494" t="e">
        <f>+delivery_events!C$5</f>
        <v>#N/A</v>
      </c>
      <c r="J1447" s="632">
        <f>+delivery_events!B$5</f>
        <v>0</v>
      </c>
      <c r="K1447" s="494">
        <f>+'404-ENTREGA_INSUMOS PA'!U336</f>
        <v>0</v>
      </c>
      <c r="L1447" s="494">
        <f>+'404-ENTREGA_INSUMOS PA'!W336</f>
        <v>0</v>
      </c>
      <c r="M1447" s="495">
        <f>+'404-ENTREGA_INSUMOS PA'!O336</f>
        <v>0</v>
      </c>
      <c r="N1447" s="495">
        <f>+'404-ENTREGA_INSUMOS PA'!T336</f>
        <v>0</v>
      </c>
      <c r="Y1447" s="494">
        <f>+'404-ENTREGA_INSUMOS PA'!AP$3</f>
        <v>0</v>
      </c>
    </row>
    <row r="1448" spans="1:25" hidden="1" x14ac:dyDescent="0.35">
      <c r="A1448" s="493">
        <f>+seed_deliveries!A316</f>
        <v>0</v>
      </c>
      <c r="B1448" s="493">
        <f>+seed_deliveries!B316</f>
        <v>0</v>
      </c>
      <c r="C1448" s="496" t="str">
        <f>+seed_deliveries!C316</f>
        <v/>
      </c>
      <c r="E1448" s="494">
        <f>+'404-ENTREGA_INSUMOS PA'!J337</f>
        <v>0</v>
      </c>
      <c r="F1448" s="495">
        <f>+'404-ENTREGA_INSUMOS PA'!L337</f>
        <v>0</v>
      </c>
      <c r="I1448" s="494" t="e">
        <f>+delivery_events!C$5</f>
        <v>#N/A</v>
      </c>
      <c r="J1448" s="632">
        <f>+delivery_events!B$5</f>
        <v>0</v>
      </c>
      <c r="K1448" s="494">
        <f>+'404-ENTREGA_INSUMOS PA'!U337</f>
        <v>0</v>
      </c>
      <c r="L1448" s="494">
        <f>+'404-ENTREGA_INSUMOS PA'!W337</f>
        <v>0</v>
      </c>
      <c r="M1448" s="495">
        <f>+'404-ENTREGA_INSUMOS PA'!O337</f>
        <v>0</v>
      </c>
      <c r="N1448" s="495">
        <f>+'404-ENTREGA_INSUMOS PA'!T337</f>
        <v>0</v>
      </c>
      <c r="Y1448" s="494">
        <f>+'404-ENTREGA_INSUMOS PA'!AP$3</f>
        <v>0</v>
      </c>
    </row>
    <row r="1449" spans="1:25" hidden="1" x14ac:dyDescent="0.35">
      <c r="A1449" s="493">
        <f>+seed_deliveries!A317</f>
        <v>0</v>
      </c>
      <c r="B1449" s="493">
        <f>+seed_deliveries!B317</f>
        <v>0</v>
      </c>
      <c r="C1449" s="496" t="str">
        <f>+seed_deliveries!C317</f>
        <v/>
      </c>
      <c r="E1449" s="494">
        <f>+'404-ENTREGA_INSUMOS PA'!J338</f>
        <v>0</v>
      </c>
      <c r="F1449" s="495">
        <f>+'404-ENTREGA_INSUMOS PA'!L338</f>
        <v>0</v>
      </c>
      <c r="I1449" s="494" t="e">
        <f>+delivery_events!C$5</f>
        <v>#N/A</v>
      </c>
      <c r="J1449" s="632">
        <f>+delivery_events!B$5</f>
        <v>0</v>
      </c>
      <c r="K1449" s="494">
        <f>+'404-ENTREGA_INSUMOS PA'!U338</f>
        <v>0</v>
      </c>
      <c r="L1449" s="494">
        <f>+'404-ENTREGA_INSUMOS PA'!W338</f>
        <v>0</v>
      </c>
      <c r="M1449" s="495">
        <f>+'404-ENTREGA_INSUMOS PA'!O338</f>
        <v>0</v>
      </c>
      <c r="N1449" s="495">
        <f>+'404-ENTREGA_INSUMOS PA'!T338</f>
        <v>0</v>
      </c>
      <c r="Y1449" s="494">
        <f>+'404-ENTREGA_INSUMOS PA'!AP$3</f>
        <v>0</v>
      </c>
    </row>
    <row r="1450" spans="1:25" hidden="1" x14ac:dyDescent="0.35">
      <c r="A1450" s="493">
        <f>+seed_deliveries!A318</f>
        <v>0</v>
      </c>
      <c r="B1450" s="493">
        <f>+seed_deliveries!B318</f>
        <v>0</v>
      </c>
      <c r="C1450" s="496" t="str">
        <f>+seed_deliveries!C318</f>
        <v/>
      </c>
      <c r="E1450" s="494">
        <f>+'404-ENTREGA_INSUMOS PA'!J339</f>
        <v>0</v>
      </c>
      <c r="F1450" s="495">
        <f>+'404-ENTREGA_INSUMOS PA'!L339</f>
        <v>0</v>
      </c>
      <c r="I1450" s="494" t="e">
        <f>+delivery_events!C$5</f>
        <v>#N/A</v>
      </c>
      <c r="J1450" s="632">
        <f>+delivery_events!B$5</f>
        <v>0</v>
      </c>
      <c r="K1450" s="494">
        <f>+'404-ENTREGA_INSUMOS PA'!U339</f>
        <v>0</v>
      </c>
      <c r="L1450" s="494">
        <f>+'404-ENTREGA_INSUMOS PA'!W339</f>
        <v>0</v>
      </c>
      <c r="M1450" s="495">
        <f>+'404-ENTREGA_INSUMOS PA'!O339</f>
        <v>0</v>
      </c>
      <c r="N1450" s="495">
        <f>+'404-ENTREGA_INSUMOS PA'!T339</f>
        <v>0</v>
      </c>
      <c r="Y1450" s="494">
        <f>+'404-ENTREGA_INSUMOS PA'!AP$3</f>
        <v>0</v>
      </c>
    </row>
    <row r="1451" spans="1:25" hidden="1" x14ac:dyDescent="0.35">
      <c r="A1451" s="493">
        <f>+seed_deliveries!A319</f>
        <v>0</v>
      </c>
      <c r="B1451" s="493">
        <f>+seed_deliveries!B319</f>
        <v>0</v>
      </c>
      <c r="C1451" s="496" t="str">
        <f>+seed_deliveries!C319</f>
        <v/>
      </c>
      <c r="E1451" s="494">
        <f>+'404-ENTREGA_INSUMOS PA'!J340</f>
        <v>0</v>
      </c>
      <c r="F1451" s="495">
        <f>+'404-ENTREGA_INSUMOS PA'!L340</f>
        <v>0</v>
      </c>
      <c r="I1451" s="494" t="e">
        <f>+delivery_events!C$5</f>
        <v>#N/A</v>
      </c>
      <c r="J1451" s="632">
        <f>+delivery_events!B$5</f>
        <v>0</v>
      </c>
      <c r="K1451" s="494">
        <f>+'404-ENTREGA_INSUMOS PA'!U340</f>
        <v>0</v>
      </c>
      <c r="L1451" s="494">
        <f>+'404-ENTREGA_INSUMOS PA'!W340</f>
        <v>0</v>
      </c>
      <c r="M1451" s="495">
        <f>+'404-ENTREGA_INSUMOS PA'!O340</f>
        <v>0</v>
      </c>
      <c r="N1451" s="495">
        <f>+'404-ENTREGA_INSUMOS PA'!T340</f>
        <v>0</v>
      </c>
      <c r="Y1451" s="494">
        <f>+'404-ENTREGA_INSUMOS PA'!AP$3</f>
        <v>0</v>
      </c>
    </row>
    <row r="1452" spans="1:25" hidden="1" x14ac:dyDescent="0.35">
      <c r="A1452" s="493">
        <f>+seed_deliveries!A320</f>
        <v>0</v>
      </c>
      <c r="B1452" s="493">
        <f>+seed_deliveries!B320</f>
        <v>0</v>
      </c>
      <c r="C1452" s="496" t="str">
        <f>+seed_deliveries!C320</f>
        <v/>
      </c>
      <c r="E1452" s="494">
        <f>+'404-ENTREGA_INSUMOS PA'!J341</f>
        <v>0</v>
      </c>
      <c r="F1452" s="495">
        <f>+'404-ENTREGA_INSUMOS PA'!L341</f>
        <v>0</v>
      </c>
      <c r="I1452" s="494" t="e">
        <f>+delivery_events!C$5</f>
        <v>#N/A</v>
      </c>
      <c r="J1452" s="632">
        <f>+delivery_events!B$5</f>
        <v>0</v>
      </c>
      <c r="K1452" s="494">
        <f>+'404-ENTREGA_INSUMOS PA'!U341</f>
        <v>0</v>
      </c>
      <c r="L1452" s="494">
        <f>+'404-ENTREGA_INSUMOS PA'!W341</f>
        <v>0</v>
      </c>
      <c r="M1452" s="495">
        <f>+'404-ENTREGA_INSUMOS PA'!O341</f>
        <v>0</v>
      </c>
      <c r="N1452" s="495">
        <f>+'404-ENTREGA_INSUMOS PA'!T341</f>
        <v>0</v>
      </c>
      <c r="Y1452" s="494">
        <f>+'404-ENTREGA_INSUMOS PA'!AP$3</f>
        <v>0</v>
      </c>
    </row>
    <row r="1453" spans="1:25" hidden="1" x14ac:dyDescent="0.35">
      <c r="A1453" s="493">
        <f>+seed_deliveries!A321</f>
        <v>0</v>
      </c>
      <c r="B1453" s="493">
        <f>+seed_deliveries!B321</f>
        <v>0</v>
      </c>
      <c r="C1453" s="496" t="str">
        <f>+seed_deliveries!C321</f>
        <v/>
      </c>
      <c r="E1453" s="494">
        <f>+'402 - ENTREGA DE SEMENTE'!J342</f>
        <v>0</v>
      </c>
      <c r="F1453" s="495">
        <f>+'404-ENTREGA_INSUMOS PA'!L342</f>
        <v>0</v>
      </c>
      <c r="I1453" s="494" t="e">
        <f>+delivery_events!C$5</f>
        <v>#N/A</v>
      </c>
      <c r="J1453" s="632">
        <f>+delivery_events!B$5</f>
        <v>0</v>
      </c>
      <c r="K1453" s="494">
        <f>+'404-ENTREGA_INSUMOS PA'!U342</f>
        <v>0</v>
      </c>
      <c r="L1453" s="494">
        <f>+'404-ENTREGA_INSUMOS PA'!W342</f>
        <v>0</v>
      </c>
      <c r="M1453" s="495">
        <f>+'404-ENTREGA_INSUMOS PA'!O342</f>
        <v>0</v>
      </c>
      <c r="N1453" s="495">
        <f>+'404-ENTREGA_INSUMOS PA'!T342</f>
        <v>0</v>
      </c>
      <c r="Y1453" s="494">
        <f>+'404-ENTREGA_INSUMOS PA'!AP$3</f>
        <v>0</v>
      </c>
    </row>
    <row r="1454" spans="1:25" hidden="1" x14ac:dyDescent="0.35"/>
    <row r="1455" spans="1:25" hidden="1" x14ac:dyDescent="0.35"/>
    <row r="1456" spans="1:25" hidden="1" x14ac:dyDescent="0.35"/>
    <row r="1457" spans="1:25" hidden="1" x14ac:dyDescent="0.35">
      <c r="A1457" s="493">
        <f>+agrochemicals!A302</f>
        <v>0</v>
      </c>
      <c r="B1457" s="493">
        <f>+agrochemicals!B302</f>
        <v>0</v>
      </c>
      <c r="C1457" s="496" t="e">
        <f>+agrochemicals!C302</f>
        <v>#N/A</v>
      </c>
      <c r="D1457" s="493">
        <f>+'403-ENTREGA_AGROQUIMICOS'!N24</f>
        <v>0</v>
      </c>
      <c r="E1457" s="494">
        <f>+'403-ENTREGA_AGROQUIMICOS'!J24</f>
        <v>0</v>
      </c>
      <c r="F1457" s="495">
        <f>+'403-ENTREGA_AGROQUIMICOS'!L24</f>
        <v>0</v>
      </c>
      <c r="I1457" s="494" t="e">
        <f>+delivery_events!C$7</f>
        <v>#N/A</v>
      </c>
      <c r="K1457" s="494">
        <f>+'403-ENTREGA_AGROQUIMICOS'!Z24</f>
        <v>0</v>
      </c>
      <c r="L1457" s="494">
        <f>+'403-ENTREGA_AGROQUIMICOS'!AC24</f>
        <v>0</v>
      </c>
      <c r="M1457" s="495">
        <f>+'403-ENTREGA_AGROQUIMICOS'!W24</f>
        <v>0</v>
      </c>
      <c r="N1457" s="495">
        <f>+'403-ENTREGA_AGROQUIMICOS'!R24</f>
        <v>0</v>
      </c>
      <c r="V1457" s="493" t="str">
        <f>+delivery_events!D$7</f>
        <v>Agroquímicos</v>
      </c>
      <c r="Y1457" s="494">
        <f>+'403-ENTREGA_AGROQUIMICOS'!AH$3</f>
        <v>0</v>
      </c>
    </row>
    <row r="1458" spans="1:25" hidden="1" x14ac:dyDescent="0.35">
      <c r="A1458" s="493">
        <f>+agrochemicals!A303</f>
        <v>0</v>
      </c>
      <c r="B1458" s="493">
        <f>+agrochemicals!B303</f>
        <v>0</v>
      </c>
      <c r="C1458" s="496" t="e">
        <f>+agrochemicals!C303</f>
        <v>#N/A</v>
      </c>
      <c r="D1458" s="493">
        <f>+'403-ENTREGA_AGROQUIMICOS'!N25</f>
        <v>0</v>
      </c>
      <c r="E1458" s="494">
        <f>+'403-ENTREGA_AGROQUIMICOS'!J25</f>
        <v>0</v>
      </c>
      <c r="F1458" s="495">
        <f>+'403-ENTREGA_AGROQUIMICOS'!L25</f>
        <v>0</v>
      </c>
      <c r="I1458" s="494" t="e">
        <f>+delivery_events!C$7</f>
        <v>#N/A</v>
      </c>
      <c r="K1458" s="494">
        <f>+'403-ENTREGA_AGROQUIMICOS'!Z25</f>
        <v>0</v>
      </c>
      <c r="L1458" s="494">
        <f>+'403-ENTREGA_AGROQUIMICOS'!AC25</f>
        <v>0</v>
      </c>
      <c r="M1458" s="495">
        <f>+'403-ENTREGA_AGROQUIMICOS'!W25</f>
        <v>0</v>
      </c>
      <c r="N1458" s="495">
        <f>+'403-ENTREGA_AGROQUIMICOS'!R25</f>
        <v>0</v>
      </c>
      <c r="V1458" s="493" t="str">
        <f>+delivery_events!D$7</f>
        <v>Agroquímicos</v>
      </c>
      <c r="Y1458" s="494">
        <f>+'403-ENTREGA_AGROQUIMICOS'!AH$3</f>
        <v>0</v>
      </c>
    </row>
    <row r="1459" spans="1:25" hidden="1" x14ac:dyDescent="0.35">
      <c r="A1459" s="493">
        <f>+agrochemicals!A304</f>
        <v>0</v>
      </c>
      <c r="B1459" s="493">
        <f>+agrochemicals!B304</f>
        <v>0</v>
      </c>
      <c r="C1459" s="496" t="e">
        <f>+agrochemicals!C304</f>
        <v>#N/A</v>
      </c>
      <c r="D1459" s="493">
        <f>+'403-ENTREGA_AGROQUIMICOS'!N26</f>
        <v>0</v>
      </c>
      <c r="E1459" s="494">
        <f>+'403-ENTREGA_AGROQUIMICOS'!J26</f>
        <v>0</v>
      </c>
      <c r="F1459" s="495">
        <f>+'403-ENTREGA_AGROQUIMICOS'!L26</f>
        <v>0</v>
      </c>
      <c r="I1459" s="494" t="e">
        <f>+delivery_events!C$7</f>
        <v>#N/A</v>
      </c>
      <c r="K1459" s="494">
        <f>+'403-ENTREGA_AGROQUIMICOS'!Z26</f>
        <v>0</v>
      </c>
      <c r="L1459" s="494">
        <f>+'403-ENTREGA_AGROQUIMICOS'!AC26</f>
        <v>0</v>
      </c>
      <c r="M1459" s="495">
        <f>+'403-ENTREGA_AGROQUIMICOS'!W26</f>
        <v>0</v>
      </c>
      <c r="N1459" s="495">
        <f>+'403-ENTREGA_AGROQUIMICOS'!R26</f>
        <v>0</v>
      </c>
      <c r="V1459" s="493" t="str">
        <f>+delivery_events!D$7</f>
        <v>Agroquímicos</v>
      </c>
      <c r="Y1459" s="494">
        <f>+'403-ENTREGA_AGROQUIMICOS'!AH$3</f>
        <v>0</v>
      </c>
    </row>
    <row r="1460" spans="1:25" hidden="1" x14ac:dyDescent="0.35">
      <c r="A1460" s="493">
        <f>+agrochemicals!A305</f>
        <v>0</v>
      </c>
      <c r="B1460" s="493">
        <f>+agrochemicals!B305</f>
        <v>0</v>
      </c>
      <c r="C1460" s="496" t="e">
        <f>+agrochemicals!C305</f>
        <v>#N/A</v>
      </c>
      <c r="D1460" s="493">
        <f>+'403-ENTREGA_AGROQUIMICOS'!N27</f>
        <v>0</v>
      </c>
      <c r="E1460" s="494">
        <f>+'403-ENTREGA_AGROQUIMICOS'!J27</f>
        <v>0</v>
      </c>
      <c r="F1460" s="495">
        <f>+'403-ENTREGA_AGROQUIMICOS'!L27</f>
        <v>0</v>
      </c>
      <c r="I1460" s="494" t="e">
        <f>+delivery_events!C$7</f>
        <v>#N/A</v>
      </c>
      <c r="K1460" s="494">
        <f>+'403-ENTREGA_AGROQUIMICOS'!Z27</f>
        <v>0</v>
      </c>
      <c r="L1460" s="494">
        <f>+'403-ENTREGA_AGROQUIMICOS'!AC27</f>
        <v>0</v>
      </c>
      <c r="M1460" s="495">
        <f>+'403-ENTREGA_AGROQUIMICOS'!W27</f>
        <v>0</v>
      </c>
      <c r="N1460" s="495">
        <f>+'403-ENTREGA_AGROQUIMICOS'!R27</f>
        <v>0</v>
      </c>
      <c r="V1460" s="493" t="str">
        <f>+delivery_events!D$7</f>
        <v>Agroquímicos</v>
      </c>
      <c r="Y1460" s="494">
        <f>+'403-ENTREGA_AGROQUIMICOS'!AH$3</f>
        <v>0</v>
      </c>
    </row>
    <row r="1461" spans="1:25" hidden="1" x14ac:dyDescent="0.35">
      <c r="A1461" s="493">
        <f>+agrochemicals!A306</f>
        <v>0</v>
      </c>
      <c r="B1461" s="493">
        <f>+agrochemicals!B306</f>
        <v>0</v>
      </c>
      <c r="C1461" s="496" t="e">
        <f>+agrochemicals!C306</f>
        <v>#N/A</v>
      </c>
      <c r="D1461" s="493">
        <f>+'403-ENTREGA_AGROQUIMICOS'!N28</f>
        <v>0</v>
      </c>
      <c r="E1461" s="494">
        <f>+'403-ENTREGA_AGROQUIMICOS'!J28</f>
        <v>0</v>
      </c>
      <c r="F1461" s="495">
        <f>+'403-ENTREGA_AGROQUIMICOS'!L28</f>
        <v>0</v>
      </c>
      <c r="I1461" s="494" t="e">
        <f>+delivery_events!C$7</f>
        <v>#N/A</v>
      </c>
      <c r="K1461" s="494">
        <f>+'403-ENTREGA_AGROQUIMICOS'!Z28</f>
        <v>0</v>
      </c>
      <c r="L1461" s="494">
        <f>+'403-ENTREGA_AGROQUIMICOS'!AC28</f>
        <v>0</v>
      </c>
      <c r="M1461" s="495">
        <f>+'403-ENTREGA_AGROQUIMICOS'!W28</f>
        <v>0</v>
      </c>
      <c r="N1461" s="495">
        <f>+'403-ENTREGA_AGROQUIMICOS'!R28</f>
        <v>0</v>
      </c>
      <c r="V1461" s="493" t="str">
        <f>+delivery_events!D$7</f>
        <v>Agroquímicos</v>
      </c>
      <c r="Y1461" s="494">
        <f>+'403-ENTREGA_AGROQUIMICOS'!AH$3</f>
        <v>0</v>
      </c>
    </row>
    <row r="1462" spans="1:25" hidden="1" x14ac:dyDescent="0.35">
      <c r="A1462" s="493">
        <f>+agrochemicals!A307</f>
        <v>0</v>
      </c>
      <c r="B1462" s="493">
        <f>+agrochemicals!B307</f>
        <v>0</v>
      </c>
      <c r="C1462" s="496" t="e">
        <f>+agrochemicals!C307</f>
        <v>#N/A</v>
      </c>
      <c r="D1462" s="493">
        <f>+'403-ENTREGA_AGROQUIMICOS'!N29</f>
        <v>0</v>
      </c>
      <c r="E1462" s="494">
        <f>+'403-ENTREGA_AGROQUIMICOS'!J29</f>
        <v>0</v>
      </c>
      <c r="F1462" s="495">
        <f>+'403-ENTREGA_AGROQUIMICOS'!L29</f>
        <v>0</v>
      </c>
      <c r="I1462" s="494" t="e">
        <f>+delivery_events!C$7</f>
        <v>#N/A</v>
      </c>
      <c r="K1462" s="494">
        <f>+'403-ENTREGA_AGROQUIMICOS'!Z29</f>
        <v>0</v>
      </c>
      <c r="L1462" s="494">
        <f>+'403-ENTREGA_AGROQUIMICOS'!AC29</f>
        <v>0</v>
      </c>
      <c r="M1462" s="495">
        <f>+'403-ENTREGA_AGROQUIMICOS'!W29</f>
        <v>0</v>
      </c>
      <c r="N1462" s="495">
        <f>+'403-ENTREGA_AGROQUIMICOS'!R29</f>
        <v>0</v>
      </c>
      <c r="V1462" s="493" t="str">
        <f>+delivery_events!D$7</f>
        <v>Agroquímicos</v>
      </c>
      <c r="Y1462" s="494">
        <f>+'403-ENTREGA_AGROQUIMICOS'!AH$3</f>
        <v>0</v>
      </c>
    </row>
    <row r="1463" spans="1:25" hidden="1" x14ac:dyDescent="0.35">
      <c r="A1463" s="493">
        <f>+agrochemicals!A308</f>
        <v>0</v>
      </c>
      <c r="B1463" s="493">
        <f>+agrochemicals!B308</f>
        <v>0</v>
      </c>
      <c r="C1463" s="496" t="e">
        <f>+agrochemicals!C308</f>
        <v>#N/A</v>
      </c>
      <c r="D1463" s="493">
        <f>+'403-ENTREGA_AGROQUIMICOS'!N30</f>
        <v>0</v>
      </c>
      <c r="E1463" s="494">
        <f>+'403-ENTREGA_AGROQUIMICOS'!J30</f>
        <v>0</v>
      </c>
      <c r="F1463" s="495">
        <f>+'403-ENTREGA_AGROQUIMICOS'!L30</f>
        <v>0</v>
      </c>
      <c r="I1463" s="494" t="e">
        <f>+delivery_events!C$7</f>
        <v>#N/A</v>
      </c>
      <c r="K1463" s="494">
        <f>+'403-ENTREGA_AGROQUIMICOS'!Z30</f>
        <v>0</v>
      </c>
      <c r="L1463" s="494">
        <f>+'403-ENTREGA_AGROQUIMICOS'!AC30</f>
        <v>0</v>
      </c>
      <c r="M1463" s="495">
        <f>+'403-ENTREGA_AGROQUIMICOS'!W30</f>
        <v>0</v>
      </c>
      <c r="N1463" s="495">
        <f>+'403-ENTREGA_AGROQUIMICOS'!R30</f>
        <v>0</v>
      </c>
      <c r="V1463" s="493" t="str">
        <f>+delivery_events!D$7</f>
        <v>Agroquímicos</v>
      </c>
      <c r="Y1463" s="494">
        <f>+'403-ENTREGA_AGROQUIMICOS'!AH$3</f>
        <v>0</v>
      </c>
    </row>
    <row r="1464" spans="1:25" hidden="1" x14ac:dyDescent="0.35">
      <c r="A1464" s="493">
        <f>+agrochemicals!A309</f>
        <v>0</v>
      </c>
      <c r="B1464" s="493">
        <f>+agrochemicals!B309</f>
        <v>0</v>
      </c>
      <c r="C1464" s="496" t="e">
        <f>+agrochemicals!C309</f>
        <v>#N/A</v>
      </c>
      <c r="D1464" s="493">
        <f>+'403-ENTREGA_AGROQUIMICOS'!N31</f>
        <v>0</v>
      </c>
      <c r="E1464" s="494">
        <f>+'403-ENTREGA_AGROQUIMICOS'!J31</f>
        <v>0</v>
      </c>
      <c r="F1464" s="495">
        <f>+'403-ENTREGA_AGROQUIMICOS'!L31</f>
        <v>0</v>
      </c>
      <c r="I1464" s="494" t="e">
        <f>+delivery_events!C$7</f>
        <v>#N/A</v>
      </c>
      <c r="K1464" s="494">
        <f>+'403-ENTREGA_AGROQUIMICOS'!Z31</f>
        <v>0</v>
      </c>
      <c r="L1464" s="494">
        <f>+'403-ENTREGA_AGROQUIMICOS'!AC31</f>
        <v>0</v>
      </c>
      <c r="M1464" s="495">
        <f>+'403-ENTREGA_AGROQUIMICOS'!W31</f>
        <v>0</v>
      </c>
      <c r="N1464" s="495">
        <f>+'403-ENTREGA_AGROQUIMICOS'!R31</f>
        <v>0</v>
      </c>
      <c r="V1464" s="493" t="str">
        <f>+delivery_events!D$7</f>
        <v>Agroquímicos</v>
      </c>
      <c r="Y1464" s="494">
        <f>+'403-ENTREGA_AGROQUIMICOS'!AH$3</f>
        <v>0</v>
      </c>
    </row>
    <row r="1465" spans="1:25" hidden="1" x14ac:dyDescent="0.35">
      <c r="A1465" s="493">
        <f>+agrochemicals!A310</f>
        <v>0</v>
      </c>
      <c r="B1465" s="493">
        <f>+agrochemicals!B310</f>
        <v>0</v>
      </c>
      <c r="C1465" s="496" t="e">
        <f>+agrochemicals!C310</f>
        <v>#N/A</v>
      </c>
      <c r="D1465" s="493">
        <f>+'403-ENTREGA_AGROQUIMICOS'!N32</f>
        <v>0</v>
      </c>
      <c r="E1465" s="494">
        <f>+'403-ENTREGA_AGROQUIMICOS'!J32</f>
        <v>0</v>
      </c>
      <c r="F1465" s="495">
        <f>+'403-ENTREGA_AGROQUIMICOS'!L32</f>
        <v>0</v>
      </c>
      <c r="I1465" s="494" t="e">
        <f>+delivery_events!C$7</f>
        <v>#N/A</v>
      </c>
      <c r="K1465" s="494">
        <f>+'403-ENTREGA_AGROQUIMICOS'!Z32</f>
        <v>0</v>
      </c>
      <c r="L1465" s="494">
        <f>+'403-ENTREGA_AGROQUIMICOS'!AC32</f>
        <v>0</v>
      </c>
      <c r="M1465" s="495">
        <f>+'403-ENTREGA_AGROQUIMICOS'!W32</f>
        <v>0</v>
      </c>
      <c r="N1465" s="495">
        <f>+'403-ENTREGA_AGROQUIMICOS'!R32</f>
        <v>0</v>
      </c>
      <c r="V1465" s="493" t="str">
        <f>+delivery_events!D$7</f>
        <v>Agroquímicos</v>
      </c>
      <c r="Y1465" s="494">
        <f>+'403-ENTREGA_AGROQUIMICOS'!AH$3</f>
        <v>0</v>
      </c>
    </row>
    <row r="1466" spans="1:25" hidden="1" x14ac:dyDescent="0.35">
      <c r="A1466" s="493">
        <f>+agrochemicals!A311</f>
        <v>0</v>
      </c>
      <c r="B1466" s="493">
        <f>+agrochemicals!B311</f>
        <v>0</v>
      </c>
      <c r="C1466" s="496" t="e">
        <f>+agrochemicals!C311</f>
        <v>#N/A</v>
      </c>
      <c r="D1466" s="493">
        <f>+'403-ENTREGA_AGROQUIMICOS'!N33</f>
        <v>0</v>
      </c>
      <c r="E1466" s="494">
        <f>+'403-ENTREGA_AGROQUIMICOS'!J33</f>
        <v>0</v>
      </c>
      <c r="F1466" s="495">
        <f>+'403-ENTREGA_AGROQUIMICOS'!L33</f>
        <v>0</v>
      </c>
      <c r="I1466" s="494" t="e">
        <f>+delivery_events!C$7</f>
        <v>#N/A</v>
      </c>
      <c r="K1466" s="494">
        <f>+'403-ENTREGA_AGROQUIMICOS'!Z33</f>
        <v>0</v>
      </c>
      <c r="L1466" s="494">
        <f>+'403-ENTREGA_AGROQUIMICOS'!AC33</f>
        <v>0</v>
      </c>
      <c r="M1466" s="495">
        <f>+'403-ENTREGA_AGROQUIMICOS'!W33</f>
        <v>0</v>
      </c>
      <c r="N1466" s="495">
        <f>+'403-ENTREGA_AGROQUIMICOS'!R33</f>
        <v>0</v>
      </c>
      <c r="V1466" s="493" t="str">
        <f>+delivery_events!D$7</f>
        <v>Agroquímicos</v>
      </c>
      <c r="Y1466" s="494">
        <f>+'403-ENTREGA_AGROQUIMICOS'!AH$3</f>
        <v>0</v>
      </c>
    </row>
    <row r="1467" spans="1:25" hidden="1" x14ac:dyDescent="0.35">
      <c r="A1467" s="493">
        <f>+agrochemicals!A312</f>
        <v>0</v>
      </c>
      <c r="B1467" s="493">
        <f>+agrochemicals!B312</f>
        <v>0</v>
      </c>
      <c r="C1467" s="496" t="e">
        <f>+agrochemicals!C312</f>
        <v>#N/A</v>
      </c>
      <c r="D1467" s="493">
        <f>+'403-ENTREGA_AGROQUIMICOS'!N34</f>
        <v>0</v>
      </c>
      <c r="E1467" s="494">
        <f>+'403-ENTREGA_AGROQUIMICOS'!J34</f>
        <v>0</v>
      </c>
      <c r="F1467" s="495">
        <f>+'403-ENTREGA_AGROQUIMICOS'!L34</f>
        <v>0</v>
      </c>
      <c r="I1467" s="494" t="e">
        <f>+delivery_events!C$7</f>
        <v>#N/A</v>
      </c>
      <c r="K1467" s="494">
        <f>+'403-ENTREGA_AGROQUIMICOS'!Z34</f>
        <v>0</v>
      </c>
      <c r="L1467" s="494">
        <f>+'403-ENTREGA_AGROQUIMICOS'!AC34</f>
        <v>0</v>
      </c>
      <c r="M1467" s="495">
        <f>+'403-ENTREGA_AGROQUIMICOS'!W34</f>
        <v>0</v>
      </c>
      <c r="N1467" s="495">
        <f>+'403-ENTREGA_AGROQUIMICOS'!R34</f>
        <v>0</v>
      </c>
      <c r="V1467" s="493" t="str">
        <f>+delivery_events!D$7</f>
        <v>Agroquímicos</v>
      </c>
      <c r="Y1467" s="494">
        <f>+'403-ENTREGA_AGROQUIMICOS'!AH$3</f>
        <v>0</v>
      </c>
    </row>
    <row r="1468" spans="1:25" hidden="1" x14ac:dyDescent="0.35">
      <c r="A1468" s="493">
        <f>+agrochemicals!A313</f>
        <v>0</v>
      </c>
      <c r="B1468" s="493">
        <f>+agrochemicals!B313</f>
        <v>0</v>
      </c>
      <c r="C1468" s="496" t="e">
        <f>+agrochemicals!C313</f>
        <v>#N/A</v>
      </c>
      <c r="D1468" s="493">
        <f>+'403-ENTREGA_AGROQUIMICOS'!N35</f>
        <v>0</v>
      </c>
      <c r="E1468" s="494">
        <f>+'403-ENTREGA_AGROQUIMICOS'!J35</f>
        <v>0</v>
      </c>
      <c r="F1468" s="495">
        <f>+'403-ENTREGA_AGROQUIMICOS'!L35</f>
        <v>0</v>
      </c>
      <c r="I1468" s="494" t="e">
        <f>+delivery_events!C$7</f>
        <v>#N/A</v>
      </c>
      <c r="K1468" s="494">
        <f>+'403-ENTREGA_AGROQUIMICOS'!Z35</f>
        <v>0</v>
      </c>
      <c r="L1468" s="494">
        <f>+'403-ENTREGA_AGROQUIMICOS'!AC35</f>
        <v>0</v>
      </c>
      <c r="M1468" s="495">
        <f>+'403-ENTREGA_AGROQUIMICOS'!W35</f>
        <v>0</v>
      </c>
      <c r="N1468" s="495">
        <f>+'403-ENTREGA_AGROQUIMICOS'!R35</f>
        <v>0</v>
      </c>
      <c r="V1468" s="493" t="str">
        <f>+delivery_events!D$7</f>
        <v>Agroquímicos</v>
      </c>
      <c r="Y1468" s="494">
        <f>+'403-ENTREGA_AGROQUIMICOS'!AH$3</f>
        <v>0</v>
      </c>
    </row>
    <row r="1469" spans="1:25" hidden="1" x14ac:dyDescent="0.35">
      <c r="A1469" s="493">
        <f>+agrochemicals!A314</f>
        <v>0</v>
      </c>
      <c r="B1469" s="493">
        <f>+agrochemicals!B314</f>
        <v>0</v>
      </c>
      <c r="C1469" s="496" t="e">
        <f>+agrochemicals!C314</f>
        <v>#N/A</v>
      </c>
      <c r="D1469" s="493">
        <f>+'403-ENTREGA_AGROQUIMICOS'!N36</f>
        <v>0</v>
      </c>
      <c r="E1469" s="494">
        <f>+'403-ENTREGA_AGROQUIMICOS'!J36</f>
        <v>0</v>
      </c>
      <c r="F1469" s="495">
        <f>+'403-ENTREGA_AGROQUIMICOS'!L36</f>
        <v>0</v>
      </c>
      <c r="I1469" s="494" t="e">
        <f>+delivery_events!C$7</f>
        <v>#N/A</v>
      </c>
      <c r="K1469" s="494">
        <f>+'403-ENTREGA_AGROQUIMICOS'!Z36</f>
        <v>0</v>
      </c>
      <c r="L1469" s="494">
        <f>+'403-ENTREGA_AGROQUIMICOS'!AC36</f>
        <v>0</v>
      </c>
      <c r="M1469" s="495">
        <f>+'403-ENTREGA_AGROQUIMICOS'!W36</f>
        <v>0</v>
      </c>
      <c r="N1469" s="495">
        <f>+'403-ENTREGA_AGROQUIMICOS'!R36</f>
        <v>0</v>
      </c>
      <c r="V1469" s="493" t="str">
        <f>+delivery_events!D$7</f>
        <v>Agroquímicos</v>
      </c>
      <c r="Y1469" s="494">
        <f>+'403-ENTREGA_AGROQUIMICOS'!AH$3</f>
        <v>0</v>
      </c>
    </row>
    <row r="1470" spans="1:25" hidden="1" x14ac:dyDescent="0.35">
      <c r="A1470" s="493">
        <f>+agrochemicals!A315</f>
        <v>0</v>
      </c>
      <c r="B1470" s="493">
        <f>+agrochemicals!B315</f>
        <v>0</v>
      </c>
      <c r="C1470" s="496" t="e">
        <f>+agrochemicals!C315</f>
        <v>#N/A</v>
      </c>
      <c r="D1470" s="493">
        <f>+'403-ENTREGA_AGROQUIMICOS'!N37</f>
        <v>0</v>
      </c>
      <c r="E1470" s="494">
        <f>+'403-ENTREGA_AGROQUIMICOS'!J37</f>
        <v>0</v>
      </c>
      <c r="F1470" s="495">
        <f>+'403-ENTREGA_AGROQUIMICOS'!L37</f>
        <v>0</v>
      </c>
      <c r="I1470" s="494" t="e">
        <f>+delivery_events!C$7</f>
        <v>#N/A</v>
      </c>
      <c r="K1470" s="494">
        <f>+'403-ENTREGA_AGROQUIMICOS'!Z37</f>
        <v>0</v>
      </c>
      <c r="L1470" s="494">
        <f>+'403-ENTREGA_AGROQUIMICOS'!AC37</f>
        <v>0</v>
      </c>
      <c r="M1470" s="495">
        <f>+'403-ENTREGA_AGROQUIMICOS'!W37</f>
        <v>0</v>
      </c>
      <c r="N1470" s="495">
        <f>+'403-ENTREGA_AGROQUIMICOS'!R37</f>
        <v>0</v>
      </c>
      <c r="V1470" s="493" t="str">
        <f>+delivery_events!D$7</f>
        <v>Agroquímicos</v>
      </c>
      <c r="Y1470" s="494">
        <f>+'403-ENTREGA_AGROQUIMICOS'!AH$3</f>
        <v>0</v>
      </c>
    </row>
    <row r="1471" spans="1:25" hidden="1" x14ac:dyDescent="0.35">
      <c r="A1471" s="493">
        <f>+agrochemicals!A316</f>
        <v>0</v>
      </c>
      <c r="B1471" s="493">
        <f>+agrochemicals!B316</f>
        <v>0</v>
      </c>
      <c r="C1471" s="496" t="e">
        <f>+agrochemicals!C316</f>
        <v>#N/A</v>
      </c>
      <c r="D1471" s="493">
        <f>+'403-ENTREGA_AGROQUIMICOS'!N38</f>
        <v>0</v>
      </c>
      <c r="E1471" s="494">
        <f>+'403-ENTREGA_AGROQUIMICOS'!J38</f>
        <v>0</v>
      </c>
      <c r="F1471" s="495">
        <f>+'403-ENTREGA_AGROQUIMICOS'!L38</f>
        <v>0</v>
      </c>
      <c r="I1471" s="494" t="e">
        <f>+delivery_events!C$7</f>
        <v>#N/A</v>
      </c>
      <c r="K1471" s="494">
        <f>+'403-ENTREGA_AGROQUIMICOS'!Z38</f>
        <v>0</v>
      </c>
      <c r="L1471" s="494">
        <f>+'403-ENTREGA_AGROQUIMICOS'!AC38</f>
        <v>0</v>
      </c>
      <c r="M1471" s="495">
        <f>+'403-ENTREGA_AGROQUIMICOS'!W38</f>
        <v>0</v>
      </c>
      <c r="N1471" s="495">
        <f>+'403-ENTREGA_AGROQUIMICOS'!R38</f>
        <v>0</v>
      </c>
      <c r="V1471" s="493" t="str">
        <f>+delivery_events!D$7</f>
        <v>Agroquímicos</v>
      </c>
      <c r="Y1471" s="494">
        <f>+'403-ENTREGA_AGROQUIMICOS'!AH$3</f>
        <v>0</v>
      </c>
    </row>
    <row r="1472" spans="1:25" hidden="1" x14ac:dyDescent="0.35">
      <c r="A1472" s="493">
        <f>+agrochemicals!A317</f>
        <v>0</v>
      </c>
      <c r="B1472" s="493">
        <f>+agrochemicals!B317</f>
        <v>0</v>
      </c>
      <c r="C1472" s="496" t="e">
        <f>+agrochemicals!C317</f>
        <v>#N/A</v>
      </c>
      <c r="D1472" s="493">
        <f>+'403-ENTREGA_AGROQUIMICOS'!N39</f>
        <v>0</v>
      </c>
      <c r="E1472" s="494">
        <f>+'403-ENTREGA_AGROQUIMICOS'!J39</f>
        <v>0</v>
      </c>
      <c r="F1472" s="495">
        <f>+'403-ENTREGA_AGROQUIMICOS'!L39</f>
        <v>0</v>
      </c>
      <c r="I1472" s="494" t="e">
        <f>+delivery_events!C$7</f>
        <v>#N/A</v>
      </c>
      <c r="K1472" s="494">
        <f>+'403-ENTREGA_AGROQUIMICOS'!Z39</f>
        <v>0</v>
      </c>
      <c r="L1472" s="494">
        <f>+'403-ENTREGA_AGROQUIMICOS'!AC39</f>
        <v>0</v>
      </c>
      <c r="M1472" s="495">
        <f>+'403-ENTREGA_AGROQUIMICOS'!W39</f>
        <v>0</v>
      </c>
      <c r="N1472" s="495">
        <f>+'403-ENTREGA_AGROQUIMICOS'!R39</f>
        <v>0</v>
      </c>
      <c r="V1472" s="493" t="str">
        <f>+delivery_events!D$7</f>
        <v>Agroquímicos</v>
      </c>
      <c r="Y1472" s="494">
        <f>+'403-ENTREGA_AGROQUIMICOS'!AH$3</f>
        <v>0</v>
      </c>
    </row>
    <row r="1473" spans="1:25" hidden="1" x14ac:dyDescent="0.35">
      <c r="A1473" s="493">
        <f>+agrochemicals!A318</f>
        <v>0</v>
      </c>
      <c r="B1473" s="493">
        <f>+agrochemicals!B318</f>
        <v>0</v>
      </c>
      <c r="C1473" s="496" t="e">
        <f>+agrochemicals!C318</f>
        <v>#N/A</v>
      </c>
      <c r="D1473" s="493">
        <f>+'403-ENTREGA_AGROQUIMICOS'!N40</f>
        <v>0</v>
      </c>
      <c r="E1473" s="494">
        <f>+'403-ENTREGA_AGROQUIMICOS'!J40</f>
        <v>0</v>
      </c>
      <c r="F1473" s="495">
        <f>+'403-ENTREGA_AGROQUIMICOS'!L40</f>
        <v>0</v>
      </c>
      <c r="I1473" s="494" t="e">
        <f>+delivery_events!C$7</f>
        <v>#N/A</v>
      </c>
      <c r="K1473" s="494">
        <f>+'403-ENTREGA_AGROQUIMICOS'!Z40</f>
        <v>0</v>
      </c>
      <c r="L1473" s="494">
        <f>+'403-ENTREGA_AGROQUIMICOS'!AC40</f>
        <v>0</v>
      </c>
      <c r="M1473" s="495">
        <f>+'403-ENTREGA_AGROQUIMICOS'!W40</f>
        <v>0</v>
      </c>
      <c r="N1473" s="495">
        <f>+'403-ENTREGA_AGROQUIMICOS'!R40</f>
        <v>0</v>
      </c>
      <c r="V1473" s="493" t="str">
        <f>+delivery_events!D$7</f>
        <v>Agroquímicos</v>
      </c>
      <c r="Y1473" s="494">
        <f>+'403-ENTREGA_AGROQUIMICOS'!AH$3</f>
        <v>0</v>
      </c>
    </row>
    <row r="1474" spans="1:25" hidden="1" x14ac:dyDescent="0.35">
      <c r="A1474" s="493">
        <f>+agrochemicals!A319</f>
        <v>0</v>
      </c>
      <c r="B1474" s="493">
        <f>+agrochemicals!B319</f>
        <v>0</v>
      </c>
      <c r="C1474" s="496" t="e">
        <f>+agrochemicals!C319</f>
        <v>#N/A</v>
      </c>
      <c r="D1474" s="493">
        <f>+'403-ENTREGA_AGROQUIMICOS'!N41</f>
        <v>0</v>
      </c>
      <c r="E1474" s="494">
        <f>+'403-ENTREGA_AGROQUIMICOS'!J41</f>
        <v>0</v>
      </c>
      <c r="F1474" s="495">
        <f>+'403-ENTREGA_AGROQUIMICOS'!L41</f>
        <v>0</v>
      </c>
      <c r="I1474" s="494" t="e">
        <f>+delivery_events!C$7</f>
        <v>#N/A</v>
      </c>
      <c r="K1474" s="494">
        <f>+'403-ENTREGA_AGROQUIMICOS'!Z41</f>
        <v>0</v>
      </c>
      <c r="L1474" s="494">
        <f>+'403-ENTREGA_AGROQUIMICOS'!AC41</f>
        <v>0</v>
      </c>
      <c r="M1474" s="495">
        <f>+'403-ENTREGA_AGROQUIMICOS'!W41</f>
        <v>0</v>
      </c>
      <c r="N1474" s="495">
        <f>+'403-ENTREGA_AGROQUIMICOS'!R41</f>
        <v>0</v>
      </c>
      <c r="V1474" s="493" t="str">
        <f>+delivery_events!D$7</f>
        <v>Agroquímicos</v>
      </c>
      <c r="Y1474" s="494">
        <f>+'403-ENTREGA_AGROQUIMICOS'!AH$3</f>
        <v>0</v>
      </c>
    </row>
    <row r="1475" spans="1:25" hidden="1" x14ac:dyDescent="0.35">
      <c r="A1475" s="493">
        <f>+agrochemicals!A320</f>
        <v>0</v>
      </c>
      <c r="B1475" s="493">
        <f>+agrochemicals!B320</f>
        <v>0</v>
      </c>
      <c r="C1475" s="496" t="e">
        <f>+agrochemicals!C320</f>
        <v>#N/A</v>
      </c>
      <c r="D1475" s="493">
        <f>+'403-ENTREGA_AGROQUIMICOS'!N42</f>
        <v>0</v>
      </c>
      <c r="E1475" s="494">
        <f>+'403-ENTREGA_AGROQUIMICOS'!J42</f>
        <v>0</v>
      </c>
      <c r="F1475" s="495">
        <f>+'403-ENTREGA_AGROQUIMICOS'!L42</f>
        <v>0</v>
      </c>
      <c r="I1475" s="494" t="e">
        <f>+delivery_events!C$7</f>
        <v>#N/A</v>
      </c>
      <c r="K1475" s="494">
        <f>+'403-ENTREGA_AGROQUIMICOS'!Z42</f>
        <v>0</v>
      </c>
      <c r="L1475" s="494">
        <f>+'403-ENTREGA_AGROQUIMICOS'!AC42</f>
        <v>0</v>
      </c>
      <c r="M1475" s="495">
        <f>+'403-ENTREGA_AGROQUIMICOS'!W42</f>
        <v>0</v>
      </c>
      <c r="N1475" s="495">
        <f>+'403-ENTREGA_AGROQUIMICOS'!R42</f>
        <v>0</v>
      </c>
      <c r="V1475" s="493" t="str">
        <f>+delivery_events!D$7</f>
        <v>Agroquímicos</v>
      </c>
      <c r="Y1475" s="494">
        <f>+'403-ENTREGA_AGROQUIMICOS'!AH$3</f>
        <v>0</v>
      </c>
    </row>
    <row r="1476" spans="1:25" hidden="1" x14ac:dyDescent="0.35">
      <c r="A1476" s="493">
        <f>+agrochemicals!A321</f>
        <v>0</v>
      </c>
      <c r="B1476" s="493">
        <f>+agrochemicals!B321</f>
        <v>0</v>
      </c>
      <c r="C1476" s="496" t="e">
        <f>+agrochemicals!C321</f>
        <v>#N/A</v>
      </c>
      <c r="D1476" s="493">
        <f>+'403-ENTREGA_AGROQUIMICOS'!N43</f>
        <v>0</v>
      </c>
      <c r="E1476" s="494">
        <f>+'403-ENTREGA_AGROQUIMICOS'!J43</f>
        <v>0</v>
      </c>
      <c r="F1476" s="495">
        <f>+'403-ENTREGA_AGROQUIMICOS'!L43</f>
        <v>0</v>
      </c>
      <c r="I1476" s="494" t="e">
        <f>+delivery_events!C$7</f>
        <v>#N/A</v>
      </c>
      <c r="K1476" s="494">
        <f>+'403-ENTREGA_AGROQUIMICOS'!Z43</f>
        <v>0</v>
      </c>
      <c r="L1476" s="494">
        <f>+'403-ENTREGA_AGROQUIMICOS'!AC43</f>
        <v>0</v>
      </c>
      <c r="M1476" s="495">
        <f>+'403-ENTREGA_AGROQUIMICOS'!W43</f>
        <v>0</v>
      </c>
      <c r="N1476" s="495">
        <f>+'403-ENTREGA_AGROQUIMICOS'!R43</f>
        <v>0</v>
      </c>
      <c r="V1476" s="493" t="str">
        <f>+delivery_events!D$7</f>
        <v>Agroquímicos</v>
      </c>
      <c r="Y1476" s="494">
        <f>+'403-ENTREGA_AGROQUIMICOS'!AH$3</f>
        <v>0</v>
      </c>
    </row>
    <row r="1477" spans="1:25" hidden="1" x14ac:dyDescent="0.35">
      <c r="A1477" s="493">
        <f>+agrochemicals!A322</f>
        <v>0</v>
      </c>
      <c r="B1477" s="493">
        <f>+agrochemicals!B322</f>
        <v>0</v>
      </c>
      <c r="C1477" s="496" t="e">
        <f>+agrochemicals!C322</f>
        <v>#N/A</v>
      </c>
      <c r="D1477" s="493">
        <f>+'403-ENTREGA_AGROQUIMICOS'!N44</f>
        <v>0</v>
      </c>
      <c r="E1477" s="494">
        <f>+'403-ENTREGA_AGROQUIMICOS'!J44</f>
        <v>0</v>
      </c>
      <c r="F1477" s="495">
        <f>+'403-ENTREGA_AGROQUIMICOS'!L44</f>
        <v>0</v>
      </c>
      <c r="I1477" s="494" t="e">
        <f>+delivery_events!C$7</f>
        <v>#N/A</v>
      </c>
      <c r="K1477" s="494">
        <f>+'403-ENTREGA_AGROQUIMICOS'!Z44</f>
        <v>0</v>
      </c>
      <c r="L1477" s="494">
        <f>+'403-ENTREGA_AGROQUIMICOS'!AC44</f>
        <v>0</v>
      </c>
      <c r="M1477" s="495">
        <f>+'403-ENTREGA_AGROQUIMICOS'!W44</f>
        <v>0</v>
      </c>
      <c r="N1477" s="495">
        <f>+'403-ENTREGA_AGROQUIMICOS'!R44</f>
        <v>0</v>
      </c>
      <c r="V1477" s="493" t="str">
        <f>+delivery_events!D$7</f>
        <v>Agroquímicos</v>
      </c>
      <c r="Y1477" s="494">
        <f>+'403-ENTREGA_AGROQUIMICOS'!AH$3</f>
        <v>0</v>
      </c>
    </row>
    <row r="1478" spans="1:25" hidden="1" x14ac:dyDescent="0.35">
      <c r="A1478" s="493">
        <f>+agrochemicals!A323</f>
        <v>0</v>
      </c>
      <c r="B1478" s="493">
        <f>+agrochemicals!B323</f>
        <v>0</v>
      </c>
      <c r="C1478" s="496" t="e">
        <f>+agrochemicals!C323</f>
        <v>#N/A</v>
      </c>
      <c r="D1478" s="493">
        <f>+'403-ENTREGA_AGROQUIMICOS'!N45</f>
        <v>0</v>
      </c>
      <c r="E1478" s="494">
        <f>+'403-ENTREGA_AGROQUIMICOS'!J45</f>
        <v>0</v>
      </c>
      <c r="F1478" s="495">
        <f>+'403-ENTREGA_AGROQUIMICOS'!L45</f>
        <v>0</v>
      </c>
      <c r="I1478" s="494" t="e">
        <f>+delivery_events!C$7</f>
        <v>#N/A</v>
      </c>
      <c r="K1478" s="494">
        <f>+'403-ENTREGA_AGROQUIMICOS'!Z45</f>
        <v>0</v>
      </c>
      <c r="L1478" s="494">
        <f>+'403-ENTREGA_AGROQUIMICOS'!AC45</f>
        <v>0</v>
      </c>
      <c r="M1478" s="495">
        <f>+'403-ENTREGA_AGROQUIMICOS'!W45</f>
        <v>0</v>
      </c>
      <c r="N1478" s="495">
        <f>+'403-ENTREGA_AGROQUIMICOS'!R45</f>
        <v>0</v>
      </c>
      <c r="V1478" s="493" t="str">
        <f>+delivery_events!D$7</f>
        <v>Agroquímicos</v>
      </c>
      <c r="Y1478" s="494">
        <f>+'403-ENTREGA_AGROQUIMICOS'!AH$3</f>
        <v>0</v>
      </c>
    </row>
    <row r="1479" spans="1:25" hidden="1" x14ac:dyDescent="0.35">
      <c r="A1479" s="493">
        <f>+agrochemicals!A324</f>
        <v>0</v>
      </c>
      <c r="B1479" s="493">
        <f>+agrochemicals!B324</f>
        <v>0</v>
      </c>
      <c r="C1479" s="496" t="e">
        <f>+agrochemicals!C324</f>
        <v>#N/A</v>
      </c>
      <c r="D1479" s="493">
        <f>+'403-ENTREGA_AGROQUIMICOS'!N46</f>
        <v>0</v>
      </c>
      <c r="E1479" s="494">
        <f>+'403-ENTREGA_AGROQUIMICOS'!J46</f>
        <v>0</v>
      </c>
      <c r="F1479" s="495">
        <f>+'403-ENTREGA_AGROQUIMICOS'!L46</f>
        <v>0</v>
      </c>
      <c r="I1479" s="494" t="e">
        <f>+delivery_events!C$7</f>
        <v>#N/A</v>
      </c>
      <c r="K1479" s="494">
        <f>+'403-ENTREGA_AGROQUIMICOS'!Z46</f>
        <v>0</v>
      </c>
      <c r="L1479" s="494">
        <f>+'403-ENTREGA_AGROQUIMICOS'!AC46</f>
        <v>0</v>
      </c>
      <c r="M1479" s="495">
        <f>+'403-ENTREGA_AGROQUIMICOS'!W46</f>
        <v>0</v>
      </c>
      <c r="N1479" s="495">
        <f>+'403-ENTREGA_AGROQUIMICOS'!R46</f>
        <v>0</v>
      </c>
      <c r="V1479" s="493" t="str">
        <f>+delivery_events!D$7</f>
        <v>Agroquímicos</v>
      </c>
      <c r="Y1479" s="494">
        <f>+'403-ENTREGA_AGROQUIMICOS'!AH$3</f>
        <v>0</v>
      </c>
    </row>
    <row r="1480" spans="1:25" hidden="1" x14ac:dyDescent="0.35">
      <c r="A1480" s="493">
        <f>+agrochemicals!A325</f>
        <v>0</v>
      </c>
      <c r="B1480" s="493">
        <f>+agrochemicals!B325</f>
        <v>0</v>
      </c>
      <c r="C1480" s="496" t="e">
        <f>+agrochemicals!C325</f>
        <v>#N/A</v>
      </c>
      <c r="D1480" s="493">
        <f>+'403-ENTREGA_AGROQUIMICOS'!N47</f>
        <v>0</v>
      </c>
      <c r="E1480" s="494">
        <f>+'403-ENTREGA_AGROQUIMICOS'!J47</f>
        <v>0</v>
      </c>
      <c r="F1480" s="495">
        <f>+'403-ENTREGA_AGROQUIMICOS'!L47</f>
        <v>0</v>
      </c>
      <c r="I1480" s="494" t="e">
        <f>+delivery_events!C$7</f>
        <v>#N/A</v>
      </c>
      <c r="K1480" s="494">
        <f>+'403-ENTREGA_AGROQUIMICOS'!Z47</f>
        <v>0</v>
      </c>
      <c r="L1480" s="494">
        <f>+'403-ENTREGA_AGROQUIMICOS'!AC47</f>
        <v>0</v>
      </c>
      <c r="M1480" s="495">
        <f>+'403-ENTREGA_AGROQUIMICOS'!W47</f>
        <v>0</v>
      </c>
      <c r="N1480" s="495">
        <f>+'403-ENTREGA_AGROQUIMICOS'!R47</f>
        <v>0</v>
      </c>
      <c r="V1480" s="493" t="str">
        <f>+delivery_events!D$7</f>
        <v>Agroquímicos</v>
      </c>
      <c r="Y1480" s="494">
        <f>+'403-ENTREGA_AGROQUIMICOS'!AH$3</f>
        <v>0</v>
      </c>
    </row>
    <row r="1481" spans="1:25" hidden="1" x14ac:dyDescent="0.35">
      <c r="A1481" s="493">
        <f>+agrochemicals!A326</f>
        <v>0</v>
      </c>
      <c r="B1481" s="493">
        <f>+agrochemicals!B326</f>
        <v>0</v>
      </c>
      <c r="C1481" s="496" t="e">
        <f>+agrochemicals!C326</f>
        <v>#N/A</v>
      </c>
      <c r="D1481" s="493">
        <f>+'403-ENTREGA_AGROQUIMICOS'!N48</f>
        <v>0</v>
      </c>
      <c r="E1481" s="494">
        <f>+'403-ENTREGA_AGROQUIMICOS'!J48</f>
        <v>0</v>
      </c>
      <c r="F1481" s="495">
        <f>+'403-ENTREGA_AGROQUIMICOS'!L48</f>
        <v>0</v>
      </c>
      <c r="I1481" s="494" t="e">
        <f>+delivery_events!C$7</f>
        <v>#N/A</v>
      </c>
      <c r="K1481" s="494">
        <f>+'403-ENTREGA_AGROQUIMICOS'!Z48</f>
        <v>0</v>
      </c>
      <c r="L1481" s="494">
        <f>+'403-ENTREGA_AGROQUIMICOS'!AC48</f>
        <v>0</v>
      </c>
      <c r="M1481" s="495">
        <f>+'403-ENTREGA_AGROQUIMICOS'!W48</f>
        <v>0</v>
      </c>
      <c r="N1481" s="495">
        <f>+'403-ENTREGA_AGROQUIMICOS'!R48</f>
        <v>0</v>
      </c>
      <c r="V1481" s="493" t="str">
        <f>+delivery_events!D$7</f>
        <v>Agroquímicos</v>
      </c>
      <c r="Y1481" s="494">
        <f>+'403-ENTREGA_AGROQUIMICOS'!AH$3</f>
        <v>0</v>
      </c>
    </row>
    <row r="1482" spans="1:25" hidden="1" x14ac:dyDescent="0.35">
      <c r="A1482" s="493">
        <f>+agrochemicals!A327</f>
        <v>0</v>
      </c>
      <c r="B1482" s="493">
        <f>+agrochemicals!B327</f>
        <v>0</v>
      </c>
      <c r="C1482" s="496" t="e">
        <f>+agrochemicals!C327</f>
        <v>#N/A</v>
      </c>
      <c r="D1482" s="493">
        <f>+'403-ENTREGA_AGROQUIMICOS'!N49</f>
        <v>0</v>
      </c>
      <c r="E1482" s="494">
        <f>+'403-ENTREGA_AGROQUIMICOS'!J49</f>
        <v>0</v>
      </c>
      <c r="F1482" s="495">
        <f>+'403-ENTREGA_AGROQUIMICOS'!L49</f>
        <v>0</v>
      </c>
      <c r="I1482" s="494" t="e">
        <f>+delivery_events!C$7</f>
        <v>#N/A</v>
      </c>
      <c r="K1482" s="494">
        <f>+'403-ENTREGA_AGROQUIMICOS'!Z49</f>
        <v>0</v>
      </c>
      <c r="L1482" s="494">
        <f>+'403-ENTREGA_AGROQUIMICOS'!AC49</f>
        <v>0</v>
      </c>
      <c r="M1482" s="495">
        <f>+'403-ENTREGA_AGROQUIMICOS'!W49</f>
        <v>0</v>
      </c>
      <c r="N1482" s="495">
        <f>+'403-ENTREGA_AGROQUIMICOS'!R49</f>
        <v>0</v>
      </c>
      <c r="V1482" s="493" t="str">
        <f>+delivery_events!D$7</f>
        <v>Agroquímicos</v>
      </c>
      <c r="Y1482" s="494">
        <f>+'403-ENTREGA_AGROQUIMICOS'!AH$3</f>
        <v>0</v>
      </c>
    </row>
    <row r="1483" spans="1:25" hidden="1" x14ac:dyDescent="0.35">
      <c r="A1483" s="493">
        <f>+agrochemicals!A328</f>
        <v>0</v>
      </c>
      <c r="B1483" s="493">
        <f>+agrochemicals!B328</f>
        <v>0</v>
      </c>
      <c r="C1483" s="496" t="e">
        <f>+agrochemicals!C328</f>
        <v>#N/A</v>
      </c>
      <c r="D1483" s="493">
        <f>+'403-ENTREGA_AGROQUIMICOS'!N50</f>
        <v>0</v>
      </c>
      <c r="E1483" s="494">
        <f>+'403-ENTREGA_AGROQUIMICOS'!J50</f>
        <v>0</v>
      </c>
      <c r="F1483" s="495">
        <f>+'403-ENTREGA_AGROQUIMICOS'!L50</f>
        <v>0</v>
      </c>
      <c r="I1483" s="494" t="e">
        <f>+delivery_events!C$7</f>
        <v>#N/A</v>
      </c>
      <c r="K1483" s="494">
        <f>+'403-ENTREGA_AGROQUIMICOS'!Z50</f>
        <v>0</v>
      </c>
      <c r="L1483" s="494">
        <f>+'403-ENTREGA_AGROQUIMICOS'!AC50</f>
        <v>0</v>
      </c>
      <c r="M1483" s="495">
        <f>+'403-ENTREGA_AGROQUIMICOS'!W50</f>
        <v>0</v>
      </c>
      <c r="N1483" s="495">
        <f>+'403-ENTREGA_AGROQUIMICOS'!R50</f>
        <v>0</v>
      </c>
      <c r="V1483" s="493" t="str">
        <f>+delivery_events!D$7</f>
        <v>Agroquímicos</v>
      </c>
      <c r="Y1483" s="494">
        <f>+'403-ENTREGA_AGROQUIMICOS'!AH$3</f>
        <v>0</v>
      </c>
    </row>
    <row r="1484" spans="1:25" hidden="1" x14ac:dyDescent="0.35">
      <c r="A1484" s="493">
        <f>+agrochemicals!A329</f>
        <v>0</v>
      </c>
      <c r="B1484" s="493">
        <f>+agrochemicals!B329</f>
        <v>0</v>
      </c>
      <c r="C1484" s="496" t="e">
        <f>+agrochemicals!C329</f>
        <v>#N/A</v>
      </c>
      <c r="D1484" s="493">
        <f>+'403-ENTREGA_AGROQUIMICOS'!N51</f>
        <v>0</v>
      </c>
      <c r="E1484" s="494">
        <f>+'403-ENTREGA_AGROQUIMICOS'!J51</f>
        <v>0</v>
      </c>
      <c r="F1484" s="495">
        <f>+'403-ENTREGA_AGROQUIMICOS'!L51</f>
        <v>0</v>
      </c>
      <c r="I1484" s="494" t="e">
        <f>+delivery_events!C$7</f>
        <v>#N/A</v>
      </c>
      <c r="K1484" s="494">
        <f>+'403-ENTREGA_AGROQUIMICOS'!Z51</f>
        <v>0</v>
      </c>
      <c r="L1484" s="494">
        <f>+'403-ENTREGA_AGROQUIMICOS'!AC51</f>
        <v>0</v>
      </c>
      <c r="M1484" s="495">
        <f>+'403-ENTREGA_AGROQUIMICOS'!W51</f>
        <v>0</v>
      </c>
      <c r="N1484" s="495">
        <f>+'403-ENTREGA_AGROQUIMICOS'!R51</f>
        <v>0</v>
      </c>
      <c r="V1484" s="493" t="str">
        <f>+delivery_events!D$7</f>
        <v>Agroquímicos</v>
      </c>
      <c r="Y1484" s="494">
        <f>+'403-ENTREGA_AGROQUIMICOS'!AH$3</f>
        <v>0</v>
      </c>
    </row>
    <row r="1485" spans="1:25" hidden="1" x14ac:dyDescent="0.35">
      <c r="A1485" s="493">
        <f>+agrochemicals!A330</f>
        <v>0</v>
      </c>
      <c r="B1485" s="493">
        <f>+agrochemicals!B330</f>
        <v>0</v>
      </c>
      <c r="C1485" s="496" t="e">
        <f>+agrochemicals!C330</f>
        <v>#N/A</v>
      </c>
      <c r="D1485" s="493">
        <f>+'403-ENTREGA_AGROQUIMICOS'!N52</f>
        <v>0</v>
      </c>
      <c r="E1485" s="494">
        <f>+'403-ENTREGA_AGROQUIMICOS'!J52</f>
        <v>0</v>
      </c>
      <c r="F1485" s="495">
        <f>+'403-ENTREGA_AGROQUIMICOS'!L52</f>
        <v>0</v>
      </c>
      <c r="I1485" s="494" t="e">
        <f>+delivery_events!C$7</f>
        <v>#N/A</v>
      </c>
      <c r="K1485" s="494">
        <f>+'403-ENTREGA_AGROQUIMICOS'!Z52</f>
        <v>0</v>
      </c>
      <c r="L1485" s="494">
        <f>+'403-ENTREGA_AGROQUIMICOS'!AC52</f>
        <v>0</v>
      </c>
      <c r="M1485" s="495">
        <f>+'403-ENTREGA_AGROQUIMICOS'!W52</f>
        <v>0</v>
      </c>
      <c r="N1485" s="495">
        <f>+'403-ENTREGA_AGROQUIMICOS'!R52</f>
        <v>0</v>
      </c>
      <c r="V1485" s="493" t="str">
        <f>+delivery_events!D$7</f>
        <v>Agroquímicos</v>
      </c>
      <c r="Y1485" s="494">
        <f>+'403-ENTREGA_AGROQUIMICOS'!AH$3</f>
        <v>0</v>
      </c>
    </row>
    <row r="1486" spans="1:25" hidden="1" x14ac:dyDescent="0.35">
      <c r="A1486" s="493">
        <f>+agrochemicals!A331</f>
        <v>0</v>
      </c>
      <c r="B1486" s="493">
        <f>+agrochemicals!B331</f>
        <v>0</v>
      </c>
      <c r="C1486" s="496" t="e">
        <f>+agrochemicals!C331</f>
        <v>#N/A</v>
      </c>
      <c r="D1486" s="493">
        <f>+'403-ENTREGA_AGROQUIMICOS'!N53</f>
        <v>0</v>
      </c>
      <c r="E1486" s="494">
        <f>+'403-ENTREGA_AGROQUIMICOS'!J53</f>
        <v>0</v>
      </c>
      <c r="F1486" s="495">
        <f>+'403-ENTREGA_AGROQUIMICOS'!L53</f>
        <v>0</v>
      </c>
      <c r="I1486" s="494" t="e">
        <f>+delivery_events!C$7</f>
        <v>#N/A</v>
      </c>
      <c r="K1486" s="494">
        <f>+'403-ENTREGA_AGROQUIMICOS'!Z53</f>
        <v>0</v>
      </c>
      <c r="L1486" s="494">
        <f>+'403-ENTREGA_AGROQUIMICOS'!AC53</f>
        <v>0</v>
      </c>
      <c r="M1486" s="495">
        <f>+'403-ENTREGA_AGROQUIMICOS'!W53</f>
        <v>0</v>
      </c>
      <c r="N1486" s="495">
        <f>+'403-ENTREGA_AGROQUIMICOS'!R53</f>
        <v>0</v>
      </c>
      <c r="V1486" s="493" t="str">
        <f>+delivery_events!D$7</f>
        <v>Agroquímicos</v>
      </c>
      <c r="Y1486" s="494">
        <f>+'403-ENTREGA_AGROQUIMICOS'!AH$3</f>
        <v>0</v>
      </c>
    </row>
    <row r="1487" spans="1:25" hidden="1" x14ac:dyDescent="0.35">
      <c r="A1487" s="493">
        <f>+agrochemicals!A332</f>
        <v>0</v>
      </c>
      <c r="B1487" s="493">
        <f>+agrochemicals!B332</f>
        <v>0</v>
      </c>
      <c r="C1487" s="496" t="e">
        <f>+agrochemicals!C332</f>
        <v>#N/A</v>
      </c>
      <c r="D1487" s="493">
        <f>+'403-ENTREGA_AGROQUIMICOS'!N54</f>
        <v>0</v>
      </c>
      <c r="E1487" s="494">
        <f>+'403-ENTREGA_AGROQUIMICOS'!J54</f>
        <v>0</v>
      </c>
      <c r="F1487" s="495">
        <f>+'403-ENTREGA_AGROQUIMICOS'!L54</f>
        <v>0</v>
      </c>
      <c r="I1487" s="494" t="e">
        <f>+delivery_events!C$7</f>
        <v>#N/A</v>
      </c>
      <c r="K1487" s="494">
        <f>+'403-ENTREGA_AGROQUIMICOS'!Z54</f>
        <v>0</v>
      </c>
      <c r="L1487" s="494">
        <f>+'403-ENTREGA_AGROQUIMICOS'!AC54</f>
        <v>0</v>
      </c>
      <c r="M1487" s="495">
        <f>+'403-ENTREGA_AGROQUIMICOS'!W54</f>
        <v>0</v>
      </c>
      <c r="N1487" s="495">
        <f>+'403-ENTREGA_AGROQUIMICOS'!R54</f>
        <v>0</v>
      </c>
      <c r="V1487" s="493" t="str">
        <f>+delivery_events!D$7</f>
        <v>Agroquímicos</v>
      </c>
      <c r="Y1487" s="494">
        <f>+'403-ENTREGA_AGROQUIMICOS'!AH$3</f>
        <v>0</v>
      </c>
    </row>
    <row r="1488" spans="1:25" hidden="1" x14ac:dyDescent="0.35">
      <c r="A1488" s="493">
        <f>+agrochemicals!A333</f>
        <v>0</v>
      </c>
      <c r="B1488" s="493">
        <f>+agrochemicals!B333</f>
        <v>0</v>
      </c>
      <c r="C1488" s="496" t="e">
        <f>+agrochemicals!C333</f>
        <v>#N/A</v>
      </c>
      <c r="D1488" s="493">
        <f>+'403-ENTREGA_AGROQUIMICOS'!N55</f>
        <v>0</v>
      </c>
      <c r="E1488" s="494">
        <f>+'403-ENTREGA_AGROQUIMICOS'!J55</f>
        <v>0</v>
      </c>
      <c r="F1488" s="495">
        <f>+'403-ENTREGA_AGROQUIMICOS'!L55</f>
        <v>0</v>
      </c>
      <c r="I1488" s="494" t="e">
        <f>+delivery_events!C$7</f>
        <v>#N/A</v>
      </c>
      <c r="K1488" s="494">
        <f>+'403-ENTREGA_AGROQUIMICOS'!Z55</f>
        <v>0</v>
      </c>
      <c r="L1488" s="494">
        <f>+'403-ENTREGA_AGROQUIMICOS'!AC55</f>
        <v>0</v>
      </c>
      <c r="M1488" s="495">
        <f>+'403-ENTREGA_AGROQUIMICOS'!W55</f>
        <v>0</v>
      </c>
      <c r="N1488" s="495">
        <f>+'403-ENTREGA_AGROQUIMICOS'!R55</f>
        <v>0</v>
      </c>
      <c r="V1488" s="493" t="str">
        <f>+delivery_events!D$7</f>
        <v>Agroquímicos</v>
      </c>
      <c r="Y1488" s="494">
        <f>+'403-ENTREGA_AGROQUIMICOS'!AH$3</f>
        <v>0</v>
      </c>
    </row>
    <row r="1489" spans="1:25" hidden="1" x14ac:dyDescent="0.35">
      <c r="A1489" s="493">
        <f>+agrochemicals!A334</f>
        <v>0</v>
      </c>
      <c r="B1489" s="493">
        <f>+agrochemicals!B334</f>
        <v>0</v>
      </c>
      <c r="C1489" s="496" t="e">
        <f>+agrochemicals!C334</f>
        <v>#N/A</v>
      </c>
      <c r="D1489" s="493">
        <f>+'403-ENTREGA_AGROQUIMICOS'!N56</f>
        <v>0</v>
      </c>
      <c r="E1489" s="494">
        <f>+'403-ENTREGA_AGROQUIMICOS'!J56</f>
        <v>0</v>
      </c>
      <c r="F1489" s="495">
        <f>+'403-ENTREGA_AGROQUIMICOS'!L56</f>
        <v>0</v>
      </c>
      <c r="I1489" s="494" t="e">
        <f>+delivery_events!C$7</f>
        <v>#N/A</v>
      </c>
      <c r="K1489" s="494">
        <f>+'403-ENTREGA_AGROQUIMICOS'!Z56</f>
        <v>0</v>
      </c>
      <c r="L1489" s="494">
        <f>+'403-ENTREGA_AGROQUIMICOS'!AC56</f>
        <v>0</v>
      </c>
      <c r="M1489" s="495">
        <f>+'403-ENTREGA_AGROQUIMICOS'!W56</f>
        <v>0</v>
      </c>
      <c r="N1489" s="495">
        <f>+'403-ENTREGA_AGROQUIMICOS'!R56</f>
        <v>0</v>
      </c>
      <c r="V1489" s="493" t="str">
        <f>+delivery_events!D$7</f>
        <v>Agroquímicos</v>
      </c>
      <c r="Y1489" s="494">
        <f>+'403-ENTREGA_AGROQUIMICOS'!AH$3</f>
        <v>0</v>
      </c>
    </row>
    <row r="1490" spans="1:25" hidden="1" x14ac:dyDescent="0.35">
      <c r="A1490" s="493">
        <f>+agrochemicals!A335</f>
        <v>0</v>
      </c>
      <c r="B1490" s="493">
        <f>+agrochemicals!B335</f>
        <v>0</v>
      </c>
      <c r="C1490" s="496" t="e">
        <f>+agrochemicals!C335</f>
        <v>#N/A</v>
      </c>
      <c r="D1490" s="493">
        <f>+'403-ENTREGA_AGROQUIMICOS'!N57</f>
        <v>0</v>
      </c>
      <c r="E1490" s="494">
        <f>+'403-ENTREGA_AGROQUIMICOS'!J57</f>
        <v>0</v>
      </c>
      <c r="F1490" s="495">
        <f>+'403-ENTREGA_AGROQUIMICOS'!L57</f>
        <v>0</v>
      </c>
      <c r="I1490" s="494" t="e">
        <f>+delivery_events!C$7</f>
        <v>#N/A</v>
      </c>
      <c r="K1490" s="494">
        <f>+'403-ENTREGA_AGROQUIMICOS'!Z57</f>
        <v>0</v>
      </c>
      <c r="L1490" s="494">
        <f>+'403-ENTREGA_AGROQUIMICOS'!AC57</f>
        <v>0</v>
      </c>
      <c r="M1490" s="495">
        <f>+'403-ENTREGA_AGROQUIMICOS'!W57</f>
        <v>0</v>
      </c>
      <c r="N1490" s="495">
        <f>+'403-ENTREGA_AGROQUIMICOS'!R57</f>
        <v>0</v>
      </c>
      <c r="V1490" s="493" t="str">
        <f>+delivery_events!D$7</f>
        <v>Agroquímicos</v>
      </c>
      <c r="Y1490" s="494">
        <f>+'403-ENTREGA_AGROQUIMICOS'!AH$3</f>
        <v>0</v>
      </c>
    </row>
    <row r="1491" spans="1:25" hidden="1" x14ac:dyDescent="0.35">
      <c r="A1491" s="493">
        <f>+agrochemicals!A336</f>
        <v>0</v>
      </c>
      <c r="B1491" s="493">
        <f>+agrochemicals!B336</f>
        <v>0</v>
      </c>
      <c r="C1491" s="496" t="e">
        <f>+agrochemicals!C336</f>
        <v>#N/A</v>
      </c>
      <c r="D1491" s="493">
        <f>+'403-ENTREGA_AGROQUIMICOS'!N58</f>
        <v>0</v>
      </c>
      <c r="E1491" s="494">
        <f>+'403-ENTREGA_AGROQUIMICOS'!J58</f>
        <v>0</v>
      </c>
      <c r="F1491" s="495">
        <f>+'403-ENTREGA_AGROQUIMICOS'!L58</f>
        <v>0</v>
      </c>
      <c r="I1491" s="494" t="e">
        <f>+delivery_events!C$7</f>
        <v>#N/A</v>
      </c>
      <c r="K1491" s="494">
        <f>+'403-ENTREGA_AGROQUIMICOS'!Z58</f>
        <v>0</v>
      </c>
      <c r="L1491" s="494">
        <f>+'403-ENTREGA_AGROQUIMICOS'!AC58</f>
        <v>0</v>
      </c>
      <c r="M1491" s="495">
        <f>+'403-ENTREGA_AGROQUIMICOS'!W58</f>
        <v>0</v>
      </c>
      <c r="N1491" s="495">
        <f>+'403-ENTREGA_AGROQUIMICOS'!R58</f>
        <v>0</v>
      </c>
      <c r="V1491" s="493" t="str">
        <f>+delivery_events!D$7</f>
        <v>Agroquímicos</v>
      </c>
      <c r="Y1491" s="494">
        <f>+'403-ENTREGA_AGROQUIMICOS'!AH$3</f>
        <v>0</v>
      </c>
    </row>
    <row r="1492" spans="1:25" hidden="1" x14ac:dyDescent="0.35">
      <c r="A1492" s="493">
        <f>+agrochemicals!A337</f>
        <v>0</v>
      </c>
      <c r="B1492" s="493">
        <f>+agrochemicals!B337</f>
        <v>0</v>
      </c>
      <c r="C1492" s="496" t="e">
        <f>+agrochemicals!C337</f>
        <v>#N/A</v>
      </c>
      <c r="D1492" s="493">
        <f>+'403-ENTREGA_AGROQUIMICOS'!N59</f>
        <v>0</v>
      </c>
      <c r="E1492" s="494">
        <f>+'403-ENTREGA_AGROQUIMICOS'!J59</f>
        <v>0</v>
      </c>
      <c r="F1492" s="495">
        <f>+'403-ENTREGA_AGROQUIMICOS'!L59</f>
        <v>0</v>
      </c>
      <c r="I1492" s="494" t="e">
        <f>+delivery_events!C$7</f>
        <v>#N/A</v>
      </c>
      <c r="K1492" s="494">
        <f>+'403-ENTREGA_AGROQUIMICOS'!Z59</f>
        <v>0</v>
      </c>
      <c r="L1492" s="494">
        <f>+'403-ENTREGA_AGROQUIMICOS'!AC59</f>
        <v>0</v>
      </c>
      <c r="M1492" s="495">
        <f>+'403-ENTREGA_AGROQUIMICOS'!W59</f>
        <v>0</v>
      </c>
      <c r="N1492" s="495">
        <f>+'403-ENTREGA_AGROQUIMICOS'!R59</f>
        <v>0</v>
      </c>
      <c r="V1492" s="493" t="str">
        <f>+delivery_events!D$7</f>
        <v>Agroquímicos</v>
      </c>
      <c r="Y1492" s="494">
        <f>+'403-ENTREGA_AGROQUIMICOS'!AH$3</f>
        <v>0</v>
      </c>
    </row>
    <row r="1493" spans="1:25" hidden="1" x14ac:dyDescent="0.35">
      <c r="A1493" s="493">
        <f>+agrochemicals!A338</f>
        <v>0</v>
      </c>
      <c r="B1493" s="493">
        <f>+agrochemicals!B338</f>
        <v>0</v>
      </c>
      <c r="C1493" s="496" t="e">
        <f>+agrochemicals!C338</f>
        <v>#N/A</v>
      </c>
      <c r="D1493" s="493">
        <f>+'403-ENTREGA_AGROQUIMICOS'!N60</f>
        <v>0</v>
      </c>
      <c r="E1493" s="494">
        <f>+'403-ENTREGA_AGROQUIMICOS'!J60</f>
        <v>0</v>
      </c>
      <c r="F1493" s="495">
        <f>+'403-ENTREGA_AGROQUIMICOS'!L60</f>
        <v>0</v>
      </c>
      <c r="I1493" s="494" t="e">
        <f>+delivery_events!C$7</f>
        <v>#N/A</v>
      </c>
      <c r="K1493" s="494">
        <f>+'403-ENTREGA_AGROQUIMICOS'!Z60</f>
        <v>0</v>
      </c>
      <c r="L1493" s="494">
        <f>+'403-ENTREGA_AGROQUIMICOS'!AC60</f>
        <v>0</v>
      </c>
      <c r="M1493" s="495">
        <f>+'403-ENTREGA_AGROQUIMICOS'!W60</f>
        <v>0</v>
      </c>
      <c r="N1493" s="495">
        <f>+'403-ENTREGA_AGROQUIMICOS'!R60</f>
        <v>0</v>
      </c>
      <c r="V1493" s="493" t="str">
        <f>+delivery_events!D$7</f>
        <v>Agroquímicos</v>
      </c>
      <c r="Y1493" s="494">
        <f>+'403-ENTREGA_AGROQUIMICOS'!AH$3</f>
        <v>0</v>
      </c>
    </row>
    <row r="1494" spans="1:25" hidden="1" x14ac:dyDescent="0.35">
      <c r="A1494" s="493">
        <f>+agrochemicals!A339</f>
        <v>0</v>
      </c>
      <c r="B1494" s="493">
        <f>+agrochemicals!B339</f>
        <v>0</v>
      </c>
      <c r="C1494" s="496" t="e">
        <f>+agrochemicals!C339</f>
        <v>#N/A</v>
      </c>
      <c r="D1494" s="493">
        <f>+'403-ENTREGA_AGROQUIMICOS'!N61</f>
        <v>0</v>
      </c>
      <c r="E1494" s="494">
        <f>+'403-ENTREGA_AGROQUIMICOS'!J61</f>
        <v>0</v>
      </c>
      <c r="F1494" s="495">
        <f>+'403-ENTREGA_AGROQUIMICOS'!L61</f>
        <v>0</v>
      </c>
      <c r="I1494" s="494" t="e">
        <f>+delivery_events!C$7</f>
        <v>#N/A</v>
      </c>
      <c r="K1494" s="494">
        <f>+'403-ENTREGA_AGROQUIMICOS'!Z61</f>
        <v>0</v>
      </c>
      <c r="L1494" s="494">
        <f>+'403-ENTREGA_AGROQUIMICOS'!AC61</f>
        <v>0</v>
      </c>
      <c r="M1494" s="495">
        <f>+'403-ENTREGA_AGROQUIMICOS'!W61</f>
        <v>0</v>
      </c>
      <c r="N1494" s="495">
        <f>+'403-ENTREGA_AGROQUIMICOS'!R61</f>
        <v>0</v>
      </c>
      <c r="V1494" s="493" t="str">
        <f>+delivery_events!D$7</f>
        <v>Agroquímicos</v>
      </c>
      <c r="Y1494" s="494">
        <f>+'403-ENTREGA_AGROQUIMICOS'!AH$3</f>
        <v>0</v>
      </c>
    </row>
    <row r="1495" spans="1:25" hidden="1" x14ac:dyDescent="0.35">
      <c r="A1495" s="493">
        <f>+agrochemicals!A340</f>
        <v>0</v>
      </c>
      <c r="B1495" s="493">
        <f>+agrochemicals!B340</f>
        <v>0</v>
      </c>
      <c r="C1495" s="496" t="e">
        <f>+agrochemicals!C340</f>
        <v>#N/A</v>
      </c>
      <c r="D1495" s="493">
        <f>+'403-ENTREGA_AGROQUIMICOS'!N62</f>
        <v>0</v>
      </c>
      <c r="E1495" s="494">
        <f>+'403-ENTREGA_AGROQUIMICOS'!J62</f>
        <v>0</v>
      </c>
      <c r="F1495" s="495">
        <f>+'403-ENTREGA_AGROQUIMICOS'!L62</f>
        <v>0</v>
      </c>
      <c r="I1495" s="494" t="e">
        <f>+delivery_events!C$7</f>
        <v>#N/A</v>
      </c>
      <c r="K1495" s="494">
        <f>+'403-ENTREGA_AGROQUIMICOS'!Z62</f>
        <v>0</v>
      </c>
      <c r="L1495" s="494">
        <f>+'403-ENTREGA_AGROQUIMICOS'!AC62</f>
        <v>0</v>
      </c>
      <c r="M1495" s="495">
        <f>+'403-ENTREGA_AGROQUIMICOS'!W62</f>
        <v>0</v>
      </c>
      <c r="N1495" s="495">
        <f>+'403-ENTREGA_AGROQUIMICOS'!R62</f>
        <v>0</v>
      </c>
      <c r="V1495" s="493" t="str">
        <f>+delivery_events!D$7</f>
        <v>Agroquímicos</v>
      </c>
      <c r="Y1495" s="494">
        <f>+'403-ENTREGA_AGROQUIMICOS'!AH$3</f>
        <v>0</v>
      </c>
    </row>
    <row r="1496" spans="1:25" hidden="1" x14ac:dyDescent="0.35">
      <c r="A1496" s="493">
        <f>+agrochemicals!A341</f>
        <v>0</v>
      </c>
      <c r="B1496" s="493">
        <f>+agrochemicals!B341</f>
        <v>0</v>
      </c>
      <c r="C1496" s="496" t="e">
        <f>+agrochemicals!C341</f>
        <v>#N/A</v>
      </c>
      <c r="D1496" s="493">
        <f>+'403-ENTREGA_AGROQUIMICOS'!N63</f>
        <v>0</v>
      </c>
      <c r="E1496" s="494">
        <f>+'403-ENTREGA_AGROQUIMICOS'!J63</f>
        <v>0</v>
      </c>
      <c r="F1496" s="495">
        <f>+'403-ENTREGA_AGROQUIMICOS'!L63</f>
        <v>0</v>
      </c>
      <c r="I1496" s="494" t="e">
        <f>+delivery_events!C$7</f>
        <v>#N/A</v>
      </c>
      <c r="K1496" s="494">
        <f>+'403-ENTREGA_AGROQUIMICOS'!Z63</f>
        <v>0</v>
      </c>
      <c r="L1496" s="494">
        <f>+'403-ENTREGA_AGROQUIMICOS'!AC63</f>
        <v>0</v>
      </c>
      <c r="M1496" s="495">
        <f>+'403-ENTREGA_AGROQUIMICOS'!W63</f>
        <v>0</v>
      </c>
      <c r="N1496" s="495">
        <f>+'403-ENTREGA_AGROQUIMICOS'!R63</f>
        <v>0</v>
      </c>
      <c r="V1496" s="493" t="str">
        <f>+delivery_events!D$7</f>
        <v>Agroquímicos</v>
      </c>
      <c r="Y1496" s="494">
        <f>+'403-ENTREGA_AGROQUIMICOS'!AH$3</f>
        <v>0</v>
      </c>
    </row>
    <row r="1497" spans="1:25" hidden="1" x14ac:dyDescent="0.35">
      <c r="A1497" s="493">
        <f>+agrochemicals!A342</f>
        <v>0</v>
      </c>
      <c r="B1497" s="493">
        <f>+agrochemicals!B342</f>
        <v>0</v>
      </c>
      <c r="C1497" s="496" t="e">
        <f>+agrochemicals!C342</f>
        <v>#N/A</v>
      </c>
      <c r="D1497" s="493">
        <f>+'403-ENTREGA_AGROQUIMICOS'!N64</f>
        <v>0</v>
      </c>
      <c r="E1497" s="494">
        <f>+'403-ENTREGA_AGROQUIMICOS'!J64</f>
        <v>0</v>
      </c>
      <c r="F1497" s="495">
        <f>+'403-ENTREGA_AGROQUIMICOS'!L64</f>
        <v>0</v>
      </c>
      <c r="I1497" s="494" t="e">
        <f>+delivery_events!C$7</f>
        <v>#N/A</v>
      </c>
      <c r="K1497" s="494">
        <f>+'403-ENTREGA_AGROQUIMICOS'!Z64</f>
        <v>0</v>
      </c>
      <c r="L1497" s="494">
        <f>+'403-ENTREGA_AGROQUIMICOS'!AC64</f>
        <v>0</v>
      </c>
      <c r="M1497" s="495">
        <f>+'403-ENTREGA_AGROQUIMICOS'!W64</f>
        <v>0</v>
      </c>
      <c r="N1497" s="495">
        <f>+'403-ENTREGA_AGROQUIMICOS'!R64</f>
        <v>0</v>
      </c>
      <c r="V1497" s="493" t="str">
        <f>+delivery_events!D$7</f>
        <v>Agroquímicos</v>
      </c>
      <c r="Y1497" s="494">
        <f>+'403-ENTREGA_AGROQUIMICOS'!AH$3</f>
        <v>0</v>
      </c>
    </row>
    <row r="1498" spans="1:25" hidden="1" x14ac:dyDescent="0.35">
      <c r="A1498" s="493">
        <f>+agrochemicals!A343</f>
        <v>0</v>
      </c>
      <c r="B1498" s="493">
        <f>+agrochemicals!B343</f>
        <v>0</v>
      </c>
      <c r="C1498" s="496" t="e">
        <f>+agrochemicals!C343</f>
        <v>#N/A</v>
      </c>
      <c r="D1498" s="493">
        <f>+'403-ENTREGA_AGROQUIMICOS'!N65</f>
        <v>0</v>
      </c>
      <c r="E1498" s="494">
        <f>+'403-ENTREGA_AGROQUIMICOS'!J65</f>
        <v>0</v>
      </c>
      <c r="F1498" s="495">
        <f>+'403-ENTREGA_AGROQUIMICOS'!L65</f>
        <v>0</v>
      </c>
      <c r="I1498" s="494" t="e">
        <f>+delivery_events!C$7</f>
        <v>#N/A</v>
      </c>
      <c r="K1498" s="494">
        <f>+'403-ENTREGA_AGROQUIMICOS'!Z65</f>
        <v>0</v>
      </c>
      <c r="L1498" s="494">
        <f>+'403-ENTREGA_AGROQUIMICOS'!AC65</f>
        <v>0</v>
      </c>
      <c r="M1498" s="495">
        <f>+'403-ENTREGA_AGROQUIMICOS'!W65</f>
        <v>0</v>
      </c>
      <c r="N1498" s="495">
        <f>+'403-ENTREGA_AGROQUIMICOS'!R65</f>
        <v>0</v>
      </c>
      <c r="V1498" s="493" t="str">
        <f>+delivery_events!D$7</f>
        <v>Agroquímicos</v>
      </c>
      <c r="Y1498" s="494">
        <f>+'403-ENTREGA_AGROQUIMICOS'!AH$3</f>
        <v>0</v>
      </c>
    </row>
    <row r="1499" spans="1:25" hidden="1" x14ac:dyDescent="0.35">
      <c r="A1499" s="493">
        <f>+agrochemicals!A344</f>
        <v>0</v>
      </c>
      <c r="B1499" s="493">
        <f>+agrochemicals!B344</f>
        <v>0</v>
      </c>
      <c r="C1499" s="496" t="e">
        <f>+agrochemicals!C344</f>
        <v>#N/A</v>
      </c>
      <c r="D1499" s="493">
        <f>+'403-ENTREGA_AGROQUIMICOS'!N66</f>
        <v>0</v>
      </c>
      <c r="E1499" s="494">
        <f>+'403-ENTREGA_AGROQUIMICOS'!J66</f>
        <v>0</v>
      </c>
      <c r="F1499" s="495">
        <f>+'403-ENTREGA_AGROQUIMICOS'!L66</f>
        <v>0</v>
      </c>
      <c r="I1499" s="494" t="e">
        <f>+delivery_events!C$7</f>
        <v>#N/A</v>
      </c>
      <c r="K1499" s="494">
        <f>+'403-ENTREGA_AGROQUIMICOS'!Z66</f>
        <v>0</v>
      </c>
      <c r="L1499" s="494">
        <f>+'403-ENTREGA_AGROQUIMICOS'!AC66</f>
        <v>0</v>
      </c>
      <c r="M1499" s="495">
        <f>+'403-ENTREGA_AGROQUIMICOS'!W66</f>
        <v>0</v>
      </c>
      <c r="N1499" s="495">
        <f>+'403-ENTREGA_AGROQUIMICOS'!R66</f>
        <v>0</v>
      </c>
      <c r="V1499" s="493" t="str">
        <f>+delivery_events!D$7</f>
        <v>Agroquímicos</v>
      </c>
      <c r="Y1499" s="494">
        <f>+'403-ENTREGA_AGROQUIMICOS'!AH$3</f>
        <v>0</v>
      </c>
    </row>
    <row r="1500" spans="1:25" hidden="1" x14ac:dyDescent="0.35">
      <c r="A1500" s="493">
        <f>+agrochemicals!A345</f>
        <v>0</v>
      </c>
      <c r="B1500" s="493">
        <f>+agrochemicals!B345</f>
        <v>0</v>
      </c>
      <c r="C1500" s="496" t="e">
        <f>+agrochemicals!C345</f>
        <v>#N/A</v>
      </c>
      <c r="D1500" s="493">
        <f>+'403-ENTREGA_AGROQUIMICOS'!N67</f>
        <v>0</v>
      </c>
      <c r="E1500" s="494">
        <f>+'403-ENTREGA_AGROQUIMICOS'!J67</f>
        <v>0</v>
      </c>
      <c r="F1500" s="495">
        <f>+'403-ENTREGA_AGROQUIMICOS'!L67</f>
        <v>0</v>
      </c>
      <c r="I1500" s="494" t="e">
        <f>+delivery_events!C$7</f>
        <v>#N/A</v>
      </c>
      <c r="K1500" s="494">
        <f>+'403-ENTREGA_AGROQUIMICOS'!Z67</f>
        <v>0</v>
      </c>
      <c r="L1500" s="494">
        <f>+'403-ENTREGA_AGROQUIMICOS'!AC67</f>
        <v>0</v>
      </c>
      <c r="M1500" s="495">
        <f>+'403-ENTREGA_AGROQUIMICOS'!W67</f>
        <v>0</v>
      </c>
      <c r="N1500" s="495">
        <f>+'403-ENTREGA_AGROQUIMICOS'!R67</f>
        <v>0</v>
      </c>
      <c r="V1500" s="493" t="str">
        <f>+delivery_events!D$7</f>
        <v>Agroquímicos</v>
      </c>
      <c r="Y1500" s="494">
        <f>+'403-ENTREGA_AGROQUIMICOS'!AH$3</f>
        <v>0</v>
      </c>
    </row>
    <row r="1501" spans="1:25" hidden="1" x14ac:dyDescent="0.35">
      <c r="A1501" s="493">
        <f>+agrochemicals!A346</f>
        <v>0</v>
      </c>
      <c r="B1501" s="493">
        <f>+agrochemicals!B346</f>
        <v>0</v>
      </c>
      <c r="C1501" s="496" t="e">
        <f>+agrochemicals!C346</f>
        <v>#N/A</v>
      </c>
      <c r="D1501" s="493">
        <f>+'403-ENTREGA_AGROQUIMICOS'!N68</f>
        <v>0</v>
      </c>
      <c r="E1501" s="494">
        <f>+'403-ENTREGA_AGROQUIMICOS'!J68</f>
        <v>0</v>
      </c>
      <c r="F1501" s="495">
        <f>+'403-ENTREGA_AGROQUIMICOS'!L68</f>
        <v>0</v>
      </c>
      <c r="I1501" s="494" t="e">
        <f>+delivery_events!C$7</f>
        <v>#N/A</v>
      </c>
      <c r="K1501" s="494">
        <f>+'403-ENTREGA_AGROQUIMICOS'!Z68</f>
        <v>0</v>
      </c>
      <c r="L1501" s="494">
        <f>+'403-ENTREGA_AGROQUIMICOS'!AC68</f>
        <v>0</v>
      </c>
      <c r="M1501" s="495">
        <f>+'403-ENTREGA_AGROQUIMICOS'!W68</f>
        <v>0</v>
      </c>
      <c r="N1501" s="495">
        <f>+'403-ENTREGA_AGROQUIMICOS'!R68</f>
        <v>0</v>
      </c>
      <c r="V1501" s="493" t="str">
        <f>+delivery_events!D$7</f>
        <v>Agroquímicos</v>
      </c>
      <c r="Y1501" s="494">
        <f>+'403-ENTREGA_AGROQUIMICOS'!AH$3</f>
        <v>0</v>
      </c>
    </row>
    <row r="1502" spans="1:25" hidden="1" x14ac:dyDescent="0.35">
      <c r="A1502" s="493">
        <f>+agrochemicals!A347</f>
        <v>0</v>
      </c>
      <c r="B1502" s="493">
        <f>+agrochemicals!B347</f>
        <v>0</v>
      </c>
      <c r="C1502" s="496" t="e">
        <f>+agrochemicals!C347</f>
        <v>#N/A</v>
      </c>
      <c r="D1502" s="493">
        <f>+'403-ENTREGA_AGROQUIMICOS'!N69</f>
        <v>0</v>
      </c>
      <c r="E1502" s="494">
        <f>+'403-ENTREGA_AGROQUIMICOS'!J69</f>
        <v>0</v>
      </c>
      <c r="F1502" s="495">
        <f>+'403-ENTREGA_AGROQUIMICOS'!L69</f>
        <v>0</v>
      </c>
      <c r="I1502" s="494" t="e">
        <f>+delivery_events!C$7</f>
        <v>#N/A</v>
      </c>
      <c r="K1502" s="494">
        <f>+'403-ENTREGA_AGROQUIMICOS'!Z69</f>
        <v>0</v>
      </c>
      <c r="L1502" s="494">
        <f>+'403-ENTREGA_AGROQUIMICOS'!AC69</f>
        <v>0</v>
      </c>
      <c r="M1502" s="495">
        <f>+'403-ENTREGA_AGROQUIMICOS'!W69</f>
        <v>0</v>
      </c>
      <c r="N1502" s="495">
        <f>+'403-ENTREGA_AGROQUIMICOS'!R69</f>
        <v>0</v>
      </c>
      <c r="V1502" s="493" t="str">
        <f>+delivery_events!D$7</f>
        <v>Agroquímicos</v>
      </c>
      <c r="Y1502" s="494">
        <f>+'403-ENTREGA_AGROQUIMICOS'!AH$3</f>
        <v>0</v>
      </c>
    </row>
    <row r="1503" spans="1:25" hidden="1" x14ac:dyDescent="0.35">
      <c r="A1503" s="493">
        <f>+agrochemicals!A348</f>
        <v>0</v>
      </c>
      <c r="B1503" s="493">
        <f>+agrochemicals!B348</f>
        <v>0</v>
      </c>
      <c r="C1503" s="496" t="e">
        <f>+agrochemicals!C348</f>
        <v>#N/A</v>
      </c>
      <c r="D1503" s="493">
        <f>+'403-ENTREGA_AGROQUIMICOS'!N70</f>
        <v>0</v>
      </c>
      <c r="E1503" s="494">
        <f>+'403-ENTREGA_AGROQUIMICOS'!J70</f>
        <v>0</v>
      </c>
      <c r="F1503" s="495">
        <f>+'403-ENTREGA_AGROQUIMICOS'!L70</f>
        <v>0</v>
      </c>
      <c r="I1503" s="494" t="e">
        <f>+delivery_events!C$7</f>
        <v>#N/A</v>
      </c>
      <c r="K1503" s="494">
        <f>+'403-ENTREGA_AGROQUIMICOS'!Z70</f>
        <v>0</v>
      </c>
      <c r="L1503" s="494">
        <f>+'403-ENTREGA_AGROQUIMICOS'!AC70</f>
        <v>0</v>
      </c>
      <c r="M1503" s="495">
        <f>+'403-ENTREGA_AGROQUIMICOS'!W70</f>
        <v>0</v>
      </c>
      <c r="N1503" s="495">
        <f>+'403-ENTREGA_AGROQUIMICOS'!R70</f>
        <v>0</v>
      </c>
      <c r="V1503" s="493" t="str">
        <f>+delivery_events!D$7</f>
        <v>Agroquímicos</v>
      </c>
      <c r="Y1503" s="494">
        <f>+'403-ENTREGA_AGROQUIMICOS'!AH$3</f>
        <v>0</v>
      </c>
    </row>
    <row r="1504" spans="1:25" hidden="1" x14ac:dyDescent="0.35">
      <c r="A1504" s="493">
        <f>+agrochemicals!A349</f>
        <v>0</v>
      </c>
      <c r="B1504" s="493">
        <f>+agrochemicals!B349</f>
        <v>0</v>
      </c>
      <c r="C1504" s="496" t="e">
        <f>+agrochemicals!C349</f>
        <v>#N/A</v>
      </c>
      <c r="D1504" s="493">
        <f>+'403-ENTREGA_AGROQUIMICOS'!N71</f>
        <v>0</v>
      </c>
      <c r="E1504" s="494">
        <f>+'403-ENTREGA_AGROQUIMICOS'!J71</f>
        <v>0</v>
      </c>
      <c r="F1504" s="495">
        <f>+'403-ENTREGA_AGROQUIMICOS'!L71</f>
        <v>0</v>
      </c>
      <c r="I1504" s="494" t="e">
        <f>+delivery_events!C$7</f>
        <v>#N/A</v>
      </c>
      <c r="K1504" s="494">
        <f>+'403-ENTREGA_AGROQUIMICOS'!Z71</f>
        <v>0</v>
      </c>
      <c r="L1504" s="494">
        <f>+'403-ENTREGA_AGROQUIMICOS'!AC71</f>
        <v>0</v>
      </c>
      <c r="M1504" s="495">
        <f>+'403-ENTREGA_AGROQUIMICOS'!W71</f>
        <v>0</v>
      </c>
      <c r="N1504" s="495">
        <f>+'403-ENTREGA_AGROQUIMICOS'!R71</f>
        <v>0</v>
      </c>
      <c r="V1504" s="493" t="str">
        <f>+delivery_events!D$7</f>
        <v>Agroquímicos</v>
      </c>
      <c r="Y1504" s="494">
        <f>+'403-ENTREGA_AGROQUIMICOS'!AH$3</f>
        <v>0</v>
      </c>
    </row>
    <row r="1505" spans="1:25" hidden="1" x14ac:dyDescent="0.35">
      <c r="A1505" s="493">
        <f>+agrochemicals!A350</f>
        <v>0</v>
      </c>
      <c r="B1505" s="493">
        <f>+agrochemicals!B350</f>
        <v>0</v>
      </c>
      <c r="C1505" s="496" t="e">
        <f>+agrochemicals!C350</f>
        <v>#N/A</v>
      </c>
      <c r="D1505" s="493">
        <f>+'403-ENTREGA_AGROQUIMICOS'!N72</f>
        <v>0</v>
      </c>
      <c r="E1505" s="494">
        <f>+'403-ENTREGA_AGROQUIMICOS'!J72</f>
        <v>0</v>
      </c>
      <c r="F1505" s="495">
        <f>+'403-ENTREGA_AGROQUIMICOS'!L72</f>
        <v>0</v>
      </c>
      <c r="I1505" s="494" t="e">
        <f>+delivery_events!C$7</f>
        <v>#N/A</v>
      </c>
      <c r="K1505" s="494">
        <f>+'403-ENTREGA_AGROQUIMICOS'!Z72</f>
        <v>0</v>
      </c>
      <c r="L1505" s="494">
        <f>+'403-ENTREGA_AGROQUIMICOS'!AC72</f>
        <v>0</v>
      </c>
      <c r="M1505" s="495">
        <f>+'403-ENTREGA_AGROQUIMICOS'!W72</f>
        <v>0</v>
      </c>
      <c r="N1505" s="495">
        <f>+'403-ENTREGA_AGROQUIMICOS'!R72</f>
        <v>0</v>
      </c>
      <c r="V1505" s="493" t="str">
        <f>+delivery_events!D$7</f>
        <v>Agroquímicos</v>
      </c>
      <c r="Y1505" s="494">
        <f>+'403-ENTREGA_AGROQUIMICOS'!AH$3</f>
        <v>0</v>
      </c>
    </row>
    <row r="1506" spans="1:25" hidden="1" x14ac:dyDescent="0.35">
      <c r="A1506" s="493">
        <f>+agrochemicals!A351</f>
        <v>0</v>
      </c>
      <c r="B1506" s="493">
        <f>+agrochemicals!B351</f>
        <v>0</v>
      </c>
      <c r="C1506" s="496" t="e">
        <f>+agrochemicals!C351</f>
        <v>#N/A</v>
      </c>
      <c r="D1506" s="493">
        <f>+'403-ENTREGA_AGROQUIMICOS'!N73</f>
        <v>0</v>
      </c>
      <c r="E1506" s="494">
        <f>+'403-ENTREGA_AGROQUIMICOS'!J73</f>
        <v>0</v>
      </c>
      <c r="F1506" s="495">
        <f>+'403-ENTREGA_AGROQUIMICOS'!L73</f>
        <v>0</v>
      </c>
      <c r="I1506" s="494" t="e">
        <f>+delivery_events!C$7</f>
        <v>#N/A</v>
      </c>
      <c r="K1506" s="494">
        <f>+'403-ENTREGA_AGROQUIMICOS'!Z73</f>
        <v>0</v>
      </c>
      <c r="L1506" s="494">
        <f>+'403-ENTREGA_AGROQUIMICOS'!AC73</f>
        <v>0</v>
      </c>
      <c r="M1506" s="495">
        <f>+'403-ENTREGA_AGROQUIMICOS'!W73</f>
        <v>0</v>
      </c>
      <c r="N1506" s="495">
        <f>+'403-ENTREGA_AGROQUIMICOS'!R73</f>
        <v>0</v>
      </c>
      <c r="V1506" s="493" t="str">
        <f>+delivery_events!D$7</f>
        <v>Agroquímicos</v>
      </c>
      <c r="Y1506" s="494">
        <f>+'403-ENTREGA_AGROQUIMICOS'!AH$3</f>
        <v>0</v>
      </c>
    </row>
    <row r="1507" spans="1:25" hidden="1" x14ac:dyDescent="0.35">
      <c r="A1507" s="493">
        <f>+agrochemicals!A352</f>
        <v>0</v>
      </c>
      <c r="B1507" s="493">
        <f>+agrochemicals!B352</f>
        <v>0</v>
      </c>
      <c r="C1507" s="496" t="e">
        <f>+agrochemicals!C352</f>
        <v>#N/A</v>
      </c>
      <c r="D1507" s="493">
        <f>+'403-ENTREGA_AGROQUIMICOS'!N74</f>
        <v>0</v>
      </c>
      <c r="E1507" s="494">
        <f>+'403-ENTREGA_AGROQUIMICOS'!J74</f>
        <v>0</v>
      </c>
      <c r="F1507" s="495">
        <f>+'403-ENTREGA_AGROQUIMICOS'!L74</f>
        <v>0</v>
      </c>
      <c r="I1507" s="494" t="e">
        <f>+delivery_events!C$7</f>
        <v>#N/A</v>
      </c>
      <c r="K1507" s="494">
        <f>+'403-ENTREGA_AGROQUIMICOS'!Z74</f>
        <v>0</v>
      </c>
      <c r="L1507" s="494">
        <f>+'403-ENTREGA_AGROQUIMICOS'!AC74</f>
        <v>0</v>
      </c>
      <c r="M1507" s="495">
        <f>+'403-ENTREGA_AGROQUIMICOS'!W74</f>
        <v>0</v>
      </c>
      <c r="N1507" s="495">
        <f>+'403-ENTREGA_AGROQUIMICOS'!R74</f>
        <v>0</v>
      </c>
      <c r="V1507" s="493" t="str">
        <f>+delivery_events!D$7</f>
        <v>Agroquímicos</v>
      </c>
      <c r="Y1507" s="494">
        <f>+'403-ENTREGA_AGROQUIMICOS'!AH$3</f>
        <v>0</v>
      </c>
    </row>
    <row r="1508" spans="1:25" hidden="1" x14ac:dyDescent="0.35">
      <c r="A1508" s="493">
        <f>+agrochemicals!A353</f>
        <v>0</v>
      </c>
      <c r="B1508" s="493">
        <f>+agrochemicals!B353</f>
        <v>0</v>
      </c>
      <c r="C1508" s="496" t="e">
        <f>+agrochemicals!C353</f>
        <v>#N/A</v>
      </c>
      <c r="D1508" s="493">
        <f>+'403-ENTREGA_AGROQUIMICOS'!N75</f>
        <v>0</v>
      </c>
      <c r="E1508" s="494">
        <f>+'403-ENTREGA_AGROQUIMICOS'!J75</f>
        <v>0</v>
      </c>
      <c r="F1508" s="495">
        <f>+'403-ENTREGA_AGROQUIMICOS'!L75</f>
        <v>0</v>
      </c>
      <c r="I1508" s="494" t="e">
        <f>+delivery_events!C$7</f>
        <v>#N/A</v>
      </c>
      <c r="K1508" s="494">
        <f>+'403-ENTREGA_AGROQUIMICOS'!Z75</f>
        <v>0</v>
      </c>
      <c r="L1508" s="494">
        <f>+'403-ENTREGA_AGROQUIMICOS'!AC75</f>
        <v>0</v>
      </c>
      <c r="M1508" s="495">
        <f>+'403-ENTREGA_AGROQUIMICOS'!W75</f>
        <v>0</v>
      </c>
      <c r="N1508" s="495">
        <f>+'403-ENTREGA_AGROQUIMICOS'!R75</f>
        <v>0</v>
      </c>
      <c r="V1508" s="493" t="str">
        <f>+delivery_events!D$7</f>
        <v>Agroquímicos</v>
      </c>
      <c r="Y1508" s="494">
        <f>+'403-ENTREGA_AGROQUIMICOS'!AH$3</f>
        <v>0</v>
      </c>
    </row>
    <row r="1509" spans="1:25" hidden="1" x14ac:dyDescent="0.35">
      <c r="A1509" s="493">
        <f>+agrochemicals!A354</f>
        <v>0</v>
      </c>
      <c r="B1509" s="493">
        <f>+agrochemicals!B354</f>
        <v>0</v>
      </c>
      <c r="C1509" s="496" t="e">
        <f>+agrochemicals!C354</f>
        <v>#N/A</v>
      </c>
      <c r="D1509" s="493">
        <f>+'403-ENTREGA_AGROQUIMICOS'!N76</f>
        <v>0</v>
      </c>
      <c r="E1509" s="494">
        <f>+'403-ENTREGA_AGROQUIMICOS'!J76</f>
        <v>0</v>
      </c>
      <c r="F1509" s="495">
        <f>+'403-ENTREGA_AGROQUIMICOS'!L76</f>
        <v>0</v>
      </c>
      <c r="I1509" s="494" t="e">
        <f>+delivery_events!C$7</f>
        <v>#N/A</v>
      </c>
      <c r="K1509" s="494">
        <f>+'403-ENTREGA_AGROQUIMICOS'!Z76</f>
        <v>0</v>
      </c>
      <c r="L1509" s="494">
        <f>+'403-ENTREGA_AGROQUIMICOS'!AC76</f>
        <v>0</v>
      </c>
      <c r="M1509" s="495">
        <f>+'403-ENTREGA_AGROQUIMICOS'!W76</f>
        <v>0</v>
      </c>
      <c r="N1509" s="495">
        <f>+'403-ENTREGA_AGROQUIMICOS'!R76</f>
        <v>0</v>
      </c>
      <c r="V1509" s="493" t="str">
        <f>+delivery_events!D$7</f>
        <v>Agroquímicos</v>
      </c>
      <c r="Y1509" s="494">
        <f>+'403-ENTREGA_AGROQUIMICOS'!AH$3</f>
        <v>0</v>
      </c>
    </row>
    <row r="1510" spans="1:25" hidden="1" x14ac:dyDescent="0.35">
      <c r="A1510" s="493">
        <f>+agrochemicals!A355</f>
        <v>0</v>
      </c>
      <c r="B1510" s="493">
        <f>+agrochemicals!B355</f>
        <v>0</v>
      </c>
      <c r="C1510" s="496" t="e">
        <f>+agrochemicals!C355</f>
        <v>#N/A</v>
      </c>
      <c r="D1510" s="493">
        <f>+'403-ENTREGA_AGROQUIMICOS'!N77</f>
        <v>0</v>
      </c>
      <c r="E1510" s="494">
        <f>+'403-ENTREGA_AGROQUIMICOS'!J77</f>
        <v>0</v>
      </c>
      <c r="F1510" s="495">
        <f>+'403-ENTREGA_AGROQUIMICOS'!L77</f>
        <v>0</v>
      </c>
      <c r="I1510" s="494" t="e">
        <f>+delivery_events!C$7</f>
        <v>#N/A</v>
      </c>
      <c r="K1510" s="494">
        <f>+'403-ENTREGA_AGROQUIMICOS'!Z77</f>
        <v>0</v>
      </c>
      <c r="L1510" s="494">
        <f>+'403-ENTREGA_AGROQUIMICOS'!AC77</f>
        <v>0</v>
      </c>
      <c r="M1510" s="495">
        <f>+'403-ENTREGA_AGROQUIMICOS'!W77</f>
        <v>0</v>
      </c>
      <c r="N1510" s="495">
        <f>+'403-ENTREGA_AGROQUIMICOS'!R77</f>
        <v>0</v>
      </c>
      <c r="V1510" s="493" t="str">
        <f>+delivery_events!D$7</f>
        <v>Agroquímicos</v>
      </c>
      <c r="Y1510" s="494">
        <f>+'403-ENTREGA_AGROQUIMICOS'!AH$3</f>
        <v>0</v>
      </c>
    </row>
    <row r="1511" spans="1:25" hidden="1" x14ac:dyDescent="0.35">
      <c r="A1511" s="493">
        <f>+agrochemicals!A356</f>
        <v>0</v>
      </c>
      <c r="B1511" s="493">
        <f>+agrochemicals!B356</f>
        <v>0</v>
      </c>
      <c r="C1511" s="496" t="e">
        <f>+agrochemicals!C356</f>
        <v>#N/A</v>
      </c>
      <c r="D1511" s="493">
        <f>+'403-ENTREGA_AGROQUIMICOS'!N78</f>
        <v>0</v>
      </c>
      <c r="E1511" s="494">
        <f>+'403-ENTREGA_AGROQUIMICOS'!J78</f>
        <v>0</v>
      </c>
      <c r="F1511" s="495">
        <f>+'403-ENTREGA_AGROQUIMICOS'!L78</f>
        <v>0</v>
      </c>
      <c r="I1511" s="494" t="e">
        <f>+delivery_events!C$7</f>
        <v>#N/A</v>
      </c>
      <c r="K1511" s="494">
        <f>+'403-ENTREGA_AGROQUIMICOS'!Z78</f>
        <v>0</v>
      </c>
      <c r="L1511" s="494">
        <f>+'403-ENTREGA_AGROQUIMICOS'!AC78</f>
        <v>0</v>
      </c>
      <c r="M1511" s="495">
        <f>+'403-ENTREGA_AGROQUIMICOS'!W78</f>
        <v>0</v>
      </c>
      <c r="N1511" s="495">
        <f>+'403-ENTREGA_AGROQUIMICOS'!R78</f>
        <v>0</v>
      </c>
      <c r="V1511" s="493" t="str">
        <f>+delivery_events!D$7</f>
        <v>Agroquímicos</v>
      </c>
      <c r="Y1511" s="494">
        <f>+'403-ENTREGA_AGROQUIMICOS'!AH$3</f>
        <v>0</v>
      </c>
    </row>
    <row r="1512" spans="1:25" hidden="1" x14ac:dyDescent="0.35">
      <c r="A1512" s="493">
        <f>+agrochemicals!A357</f>
        <v>0</v>
      </c>
      <c r="B1512" s="493">
        <f>+agrochemicals!B357</f>
        <v>0</v>
      </c>
      <c r="C1512" s="496" t="e">
        <f>+agrochemicals!C357</f>
        <v>#N/A</v>
      </c>
      <c r="D1512" s="493">
        <f>+'403-ENTREGA_AGROQUIMICOS'!N79</f>
        <v>0</v>
      </c>
      <c r="E1512" s="494">
        <f>+'403-ENTREGA_AGROQUIMICOS'!J79</f>
        <v>0</v>
      </c>
      <c r="F1512" s="495">
        <f>+'403-ENTREGA_AGROQUIMICOS'!L79</f>
        <v>0</v>
      </c>
      <c r="I1512" s="494" t="e">
        <f>+delivery_events!C$7</f>
        <v>#N/A</v>
      </c>
      <c r="K1512" s="494">
        <f>+'403-ENTREGA_AGROQUIMICOS'!Z79</f>
        <v>0</v>
      </c>
      <c r="L1512" s="494">
        <f>+'403-ENTREGA_AGROQUIMICOS'!AC79</f>
        <v>0</v>
      </c>
      <c r="M1512" s="495">
        <f>+'403-ENTREGA_AGROQUIMICOS'!W79</f>
        <v>0</v>
      </c>
      <c r="N1512" s="495">
        <f>+'403-ENTREGA_AGROQUIMICOS'!R79</f>
        <v>0</v>
      </c>
      <c r="V1512" s="493" t="str">
        <f>+delivery_events!D$7</f>
        <v>Agroquímicos</v>
      </c>
      <c r="Y1512" s="494">
        <f>+'403-ENTREGA_AGROQUIMICOS'!AH$3</f>
        <v>0</v>
      </c>
    </row>
    <row r="1513" spans="1:25" hidden="1" x14ac:dyDescent="0.35">
      <c r="A1513" s="493">
        <f>+agrochemicals!A358</f>
        <v>0</v>
      </c>
      <c r="B1513" s="493">
        <f>+agrochemicals!B358</f>
        <v>0</v>
      </c>
      <c r="C1513" s="496" t="e">
        <f>+agrochemicals!C358</f>
        <v>#N/A</v>
      </c>
      <c r="D1513" s="493">
        <f>+'403-ENTREGA_AGROQUIMICOS'!N80</f>
        <v>0</v>
      </c>
      <c r="E1513" s="494">
        <f>+'403-ENTREGA_AGROQUIMICOS'!J80</f>
        <v>0</v>
      </c>
      <c r="F1513" s="495">
        <f>+'403-ENTREGA_AGROQUIMICOS'!L80</f>
        <v>0</v>
      </c>
      <c r="I1513" s="494" t="e">
        <f>+delivery_events!C$7</f>
        <v>#N/A</v>
      </c>
      <c r="K1513" s="494">
        <f>+'403-ENTREGA_AGROQUIMICOS'!Z80</f>
        <v>0</v>
      </c>
      <c r="L1513" s="494">
        <f>+'403-ENTREGA_AGROQUIMICOS'!AC80</f>
        <v>0</v>
      </c>
      <c r="M1513" s="495">
        <f>+'403-ENTREGA_AGROQUIMICOS'!W80</f>
        <v>0</v>
      </c>
      <c r="N1513" s="495">
        <f>+'403-ENTREGA_AGROQUIMICOS'!R80</f>
        <v>0</v>
      </c>
      <c r="V1513" s="493" t="str">
        <f>+delivery_events!D$7</f>
        <v>Agroquímicos</v>
      </c>
      <c r="Y1513" s="494">
        <f>+'403-ENTREGA_AGROQUIMICOS'!AH$3</f>
        <v>0</v>
      </c>
    </row>
    <row r="1514" spans="1:25" hidden="1" x14ac:dyDescent="0.35">
      <c r="A1514" s="493">
        <f>+agrochemicals!A359</f>
        <v>0</v>
      </c>
      <c r="B1514" s="493">
        <f>+agrochemicals!B359</f>
        <v>0</v>
      </c>
      <c r="C1514" s="496" t="e">
        <f>+agrochemicals!C359</f>
        <v>#N/A</v>
      </c>
      <c r="D1514" s="493">
        <f>+'403-ENTREGA_AGROQUIMICOS'!N81</f>
        <v>0</v>
      </c>
      <c r="E1514" s="494">
        <f>+'403-ENTREGA_AGROQUIMICOS'!J81</f>
        <v>0</v>
      </c>
      <c r="F1514" s="495">
        <f>+'403-ENTREGA_AGROQUIMICOS'!L81</f>
        <v>0</v>
      </c>
      <c r="I1514" s="494" t="e">
        <f>+delivery_events!C$7</f>
        <v>#N/A</v>
      </c>
      <c r="K1514" s="494">
        <f>+'403-ENTREGA_AGROQUIMICOS'!Z81</f>
        <v>0</v>
      </c>
      <c r="L1514" s="494">
        <f>+'403-ENTREGA_AGROQUIMICOS'!AC81</f>
        <v>0</v>
      </c>
      <c r="M1514" s="495">
        <f>+'403-ENTREGA_AGROQUIMICOS'!W81</f>
        <v>0</v>
      </c>
      <c r="N1514" s="495">
        <f>+'403-ENTREGA_AGROQUIMICOS'!R81</f>
        <v>0</v>
      </c>
      <c r="V1514" s="493" t="str">
        <f>+delivery_events!D$7</f>
        <v>Agroquímicos</v>
      </c>
      <c r="Y1514" s="494">
        <f>+'403-ENTREGA_AGROQUIMICOS'!AH$3</f>
        <v>0</v>
      </c>
    </row>
    <row r="1515" spans="1:25" hidden="1" x14ac:dyDescent="0.35">
      <c r="A1515" s="493">
        <f>+agrochemicals!A360</f>
        <v>0</v>
      </c>
      <c r="B1515" s="493">
        <f>+agrochemicals!B360</f>
        <v>0</v>
      </c>
      <c r="C1515" s="496" t="e">
        <f>+agrochemicals!C360</f>
        <v>#N/A</v>
      </c>
      <c r="D1515" s="493">
        <f>+'403-ENTREGA_AGROQUIMICOS'!N82</f>
        <v>0</v>
      </c>
      <c r="E1515" s="494">
        <f>+'403-ENTREGA_AGROQUIMICOS'!J82</f>
        <v>0</v>
      </c>
      <c r="F1515" s="495">
        <f>+'403-ENTREGA_AGROQUIMICOS'!L82</f>
        <v>0</v>
      </c>
      <c r="I1515" s="494" t="e">
        <f>+delivery_events!C$7</f>
        <v>#N/A</v>
      </c>
      <c r="K1515" s="494">
        <f>+'403-ENTREGA_AGROQUIMICOS'!Z82</f>
        <v>0</v>
      </c>
      <c r="L1515" s="494">
        <f>+'403-ENTREGA_AGROQUIMICOS'!AC82</f>
        <v>0</v>
      </c>
      <c r="M1515" s="495">
        <f>+'403-ENTREGA_AGROQUIMICOS'!W82</f>
        <v>0</v>
      </c>
      <c r="N1515" s="495">
        <f>+'403-ENTREGA_AGROQUIMICOS'!R82</f>
        <v>0</v>
      </c>
      <c r="V1515" s="493" t="str">
        <f>+delivery_events!D$7</f>
        <v>Agroquímicos</v>
      </c>
      <c r="Y1515" s="494">
        <f>+'403-ENTREGA_AGROQUIMICOS'!AH$3</f>
        <v>0</v>
      </c>
    </row>
    <row r="1516" spans="1:25" hidden="1" x14ac:dyDescent="0.35">
      <c r="A1516" s="493">
        <f>+agrochemicals!A361</f>
        <v>0</v>
      </c>
      <c r="B1516" s="493">
        <f>+agrochemicals!B361</f>
        <v>0</v>
      </c>
      <c r="C1516" s="496" t="e">
        <f>+agrochemicals!C361</f>
        <v>#N/A</v>
      </c>
      <c r="D1516" s="493">
        <f>+'403-ENTREGA_AGROQUIMICOS'!N83</f>
        <v>0</v>
      </c>
      <c r="E1516" s="494">
        <f>+'403-ENTREGA_AGROQUIMICOS'!J83</f>
        <v>0</v>
      </c>
      <c r="F1516" s="495">
        <f>+'403-ENTREGA_AGROQUIMICOS'!L83</f>
        <v>0</v>
      </c>
      <c r="I1516" s="494" t="e">
        <f>+delivery_events!C$7</f>
        <v>#N/A</v>
      </c>
      <c r="K1516" s="494">
        <f>+'403-ENTREGA_AGROQUIMICOS'!Z83</f>
        <v>0</v>
      </c>
      <c r="L1516" s="494">
        <f>+'403-ENTREGA_AGROQUIMICOS'!AC83</f>
        <v>0</v>
      </c>
      <c r="M1516" s="495">
        <f>+'403-ENTREGA_AGROQUIMICOS'!W83</f>
        <v>0</v>
      </c>
      <c r="N1516" s="495">
        <f>+'403-ENTREGA_AGROQUIMICOS'!R83</f>
        <v>0</v>
      </c>
      <c r="V1516" s="493" t="str">
        <f>+delivery_events!D$7</f>
        <v>Agroquímicos</v>
      </c>
      <c r="Y1516" s="494">
        <f>+'403-ENTREGA_AGROQUIMICOS'!AH$3</f>
        <v>0</v>
      </c>
    </row>
    <row r="1517" spans="1:25" hidden="1" x14ac:dyDescent="0.35">
      <c r="A1517" s="493">
        <f>+agrochemicals!A362</f>
        <v>0</v>
      </c>
      <c r="B1517" s="493">
        <f>+agrochemicals!B362</f>
        <v>0</v>
      </c>
      <c r="C1517" s="496" t="e">
        <f>+agrochemicals!C362</f>
        <v>#N/A</v>
      </c>
      <c r="D1517" s="493">
        <f>+'403-ENTREGA_AGROQUIMICOS'!N84</f>
        <v>0</v>
      </c>
      <c r="E1517" s="494">
        <f>+'403-ENTREGA_AGROQUIMICOS'!J84</f>
        <v>0</v>
      </c>
      <c r="F1517" s="495">
        <f>+'403-ENTREGA_AGROQUIMICOS'!L84</f>
        <v>0</v>
      </c>
      <c r="I1517" s="494" t="e">
        <f>+delivery_events!C$7</f>
        <v>#N/A</v>
      </c>
      <c r="K1517" s="494">
        <f>+'403-ENTREGA_AGROQUIMICOS'!Z84</f>
        <v>0</v>
      </c>
      <c r="L1517" s="494">
        <f>+'403-ENTREGA_AGROQUIMICOS'!AC84</f>
        <v>0</v>
      </c>
      <c r="M1517" s="495">
        <f>+'403-ENTREGA_AGROQUIMICOS'!W84</f>
        <v>0</v>
      </c>
      <c r="N1517" s="495">
        <f>+'403-ENTREGA_AGROQUIMICOS'!R84</f>
        <v>0</v>
      </c>
      <c r="V1517" s="493" t="str">
        <f>+delivery_events!D$7</f>
        <v>Agroquímicos</v>
      </c>
      <c r="Y1517" s="494">
        <f>+'403-ENTREGA_AGROQUIMICOS'!AH$3</f>
        <v>0</v>
      </c>
    </row>
    <row r="1518" spans="1:25" hidden="1" x14ac:dyDescent="0.35">
      <c r="A1518" s="493">
        <f>+agrochemicals!A363</f>
        <v>0</v>
      </c>
      <c r="B1518" s="493">
        <f>+agrochemicals!B363</f>
        <v>0</v>
      </c>
      <c r="C1518" s="496" t="e">
        <f>+agrochemicals!C363</f>
        <v>#N/A</v>
      </c>
      <c r="D1518" s="493">
        <f>+'403-ENTREGA_AGROQUIMICOS'!N85</f>
        <v>0</v>
      </c>
      <c r="E1518" s="494">
        <f>+'403-ENTREGA_AGROQUIMICOS'!J85</f>
        <v>0</v>
      </c>
      <c r="F1518" s="495">
        <f>+'403-ENTREGA_AGROQUIMICOS'!L85</f>
        <v>0</v>
      </c>
      <c r="I1518" s="494" t="e">
        <f>+delivery_events!C$7</f>
        <v>#N/A</v>
      </c>
      <c r="K1518" s="494">
        <f>+'403-ENTREGA_AGROQUIMICOS'!Z85</f>
        <v>0</v>
      </c>
      <c r="L1518" s="494">
        <f>+'403-ENTREGA_AGROQUIMICOS'!AC85</f>
        <v>0</v>
      </c>
      <c r="M1518" s="495">
        <f>+'403-ENTREGA_AGROQUIMICOS'!W85</f>
        <v>0</v>
      </c>
      <c r="N1518" s="495">
        <f>+'403-ENTREGA_AGROQUIMICOS'!R85</f>
        <v>0</v>
      </c>
      <c r="V1518" s="493" t="str">
        <f>+delivery_events!D$7</f>
        <v>Agroquímicos</v>
      </c>
      <c r="Y1518" s="494">
        <f>+'403-ENTREGA_AGROQUIMICOS'!AH$3</f>
        <v>0</v>
      </c>
    </row>
    <row r="1519" spans="1:25" hidden="1" x14ac:dyDescent="0.35">
      <c r="A1519" s="493">
        <f>+agrochemicals!A364</f>
        <v>0</v>
      </c>
      <c r="B1519" s="493">
        <f>+agrochemicals!B364</f>
        <v>0</v>
      </c>
      <c r="C1519" s="496" t="e">
        <f>+agrochemicals!C364</f>
        <v>#N/A</v>
      </c>
      <c r="D1519" s="493">
        <f>+'403-ENTREGA_AGROQUIMICOS'!N86</f>
        <v>0</v>
      </c>
      <c r="E1519" s="494">
        <f>+'403-ENTREGA_AGROQUIMICOS'!J86</f>
        <v>0</v>
      </c>
      <c r="F1519" s="495">
        <f>+'403-ENTREGA_AGROQUIMICOS'!L86</f>
        <v>0</v>
      </c>
      <c r="I1519" s="494" t="e">
        <f>+delivery_events!C$7</f>
        <v>#N/A</v>
      </c>
      <c r="K1519" s="494">
        <f>+'403-ENTREGA_AGROQUIMICOS'!Z86</f>
        <v>0</v>
      </c>
      <c r="L1519" s="494">
        <f>+'403-ENTREGA_AGROQUIMICOS'!AC86</f>
        <v>0</v>
      </c>
      <c r="M1519" s="495">
        <f>+'403-ENTREGA_AGROQUIMICOS'!W86</f>
        <v>0</v>
      </c>
      <c r="N1519" s="495">
        <f>+'403-ENTREGA_AGROQUIMICOS'!R86</f>
        <v>0</v>
      </c>
      <c r="V1519" s="493" t="str">
        <f>+delivery_events!D$7</f>
        <v>Agroquímicos</v>
      </c>
      <c r="Y1519" s="494">
        <f>+'403-ENTREGA_AGROQUIMICOS'!AH$3</f>
        <v>0</v>
      </c>
    </row>
    <row r="1520" spans="1:25" hidden="1" x14ac:dyDescent="0.35">
      <c r="A1520" s="493">
        <f>+agrochemicals!A365</f>
        <v>0</v>
      </c>
      <c r="B1520" s="493">
        <f>+agrochemicals!B365</f>
        <v>0</v>
      </c>
      <c r="C1520" s="496" t="e">
        <f>+agrochemicals!C365</f>
        <v>#N/A</v>
      </c>
      <c r="D1520" s="493">
        <f>+'403-ENTREGA_AGROQUIMICOS'!N87</f>
        <v>0</v>
      </c>
      <c r="E1520" s="494">
        <f>+'403-ENTREGA_AGROQUIMICOS'!J87</f>
        <v>0</v>
      </c>
      <c r="F1520" s="495">
        <f>+'403-ENTREGA_AGROQUIMICOS'!L87</f>
        <v>0</v>
      </c>
      <c r="I1520" s="494" t="e">
        <f>+delivery_events!C$7</f>
        <v>#N/A</v>
      </c>
      <c r="K1520" s="494">
        <f>+'403-ENTREGA_AGROQUIMICOS'!Z87</f>
        <v>0</v>
      </c>
      <c r="L1520" s="494">
        <f>+'403-ENTREGA_AGROQUIMICOS'!AC87</f>
        <v>0</v>
      </c>
      <c r="M1520" s="495">
        <f>+'403-ENTREGA_AGROQUIMICOS'!W87</f>
        <v>0</v>
      </c>
      <c r="N1520" s="495">
        <f>+'403-ENTREGA_AGROQUIMICOS'!R87</f>
        <v>0</v>
      </c>
      <c r="V1520" s="493" t="str">
        <f>+delivery_events!D$7</f>
        <v>Agroquímicos</v>
      </c>
      <c r="Y1520" s="494">
        <f>+'403-ENTREGA_AGROQUIMICOS'!AH$3</f>
        <v>0</v>
      </c>
    </row>
    <row r="1521" spans="1:25" hidden="1" x14ac:dyDescent="0.35">
      <c r="A1521" s="493">
        <f>+agrochemicals!A366</f>
        <v>0</v>
      </c>
      <c r="B1521" s="493">
        <f>+agrochemicals!B366</f>
        <v>0</v>
      </c>
      <c r="C1521" s="496" t="e">
        <f>+agrochemicals!C366</f>
        <v>#N/A</v>
      </c>
      <c r="D1521" s="493">
        <f>+'403-ENTREGA_AGROQUIMICOS'!N88</f>
        <v>0</v>
      </c>
      <c r="E1521" s="494">
        <f>+'403-ENTREGA_AGROQUIMICOS'!J88</f>
        <v>0</v>
      </c>
      <c r="F1521" s="495">
        <f>+'403-ENTREGA_AGROQUIMICOS'!L88</f>
        <v>0</v>
      </c>
      <c r="I1521" s="494" t="e">
        <f>+delivery_events!C$7</f>
        <v>#N/A</v>
      </c>
      <c r="K1521" s="494">
        <f>+'403-ENTREGA_AGROQUIMICOS'!Z88</f>
        <v>0</v>
      </c>
      <c r="L1521" s="494">
        <f>+'403-ENTREGA_AGROQUIMICOS'!AC88</f>
        <v>0</v>
      </c>
      <c r="M1521" s="495">
        <f>+'403-ENTREGA_AGROQUIMICOS'!W88</f>
        <v>0</v>
      </c>
      <c r="N1521" s="495">
        <f>+'403-ENTREGA_AGROQUIMICOS'!R88</f>
        <v>0</v>
      </c>
      <c r="V1521" s="493" t="str">
        <f>+delivery_events!D$7</f>
        <v>Agroquímicos</v>
      </c>
      <c r="Y1521" s="494">
        <f>+'403-ENTREGA_AGROQUIMICOS'!AH$3</f>
        <v>0</v>
      </c>
    </row>
    <row r="1522" spans="1:25" hidden="1" x14ac:dyDescent="0.35">
      <c r="A1522" s="493">
        <f>+agrochemicals!A367</f>
        <v>0</v>
      </c>
      <c r="B1522" s="493">
        <f>+agrochemicals!B367</f>
        <v>0</v>
      </c>
      <c r="C1522" s="496" t="e">
        <f>+agrochemicals!C367</f>
        <v>#N/A</v>
      </c>
      <c r="D1522" s="493">
        <f>+'403-ENTREGA_AGROQUIMICOS'!N89</f>
        <v>0</v>
      </c>
      <c r="E1522" s="494">
        <f>+'403-ENTREGA_AGROQUIMICOS'!J89</f>
        <v>0</v>
      </c>
      <c r="F1522" s="495">
        <f>+'403-ENTREGA_AGROQUIMICOS'!L89</f>
        <v>0</v>
      </c>
      <c r="I1522" s="494" t="e">
        <f>+delivery_events!C$7</f>
        <v>#N/A</v>
      </c>
      <c r="K1522" s="494">
        <f>+'403-ENTREGA_AGROQUIMICOS'!Z89</f>
        <v>0</v>
      </c>
      <c r="L1522" s="494">
        <f>+'403-ENTREGA_AGROQUIMICOS'!AC89</f>
        <v>0</v>
      </c>
      <c r="M1522" s="495">
        <f>+'403-ENTREGA_AGROQUIMICOS'!W89</f>
        <v>0</v>
      </c>
      <c r="N1522" s="495">
        <f>+'403-ENTREGA_AGROQUIMICOS'!R89</f>
        <v>0</v>
      </c>
      <c r="V1522" s="493" t="str">
        <f>+delivery_events!D$7</f>
        <v>Agroquímicos</v>
      </c>
      <c r="Y1522" s="494">
        <f>+'403-ENTREGA_AGROQUIMICOS'!AH$3</f>
        <v>0</v>
      </c>
    </row>
    <row r="1523" spans="1:25" hidden="1" x14ac:dyDescent="0.35">
      <c r="A1523" s="493">
        <f>+agrochemicals!A368</f>
        <v>0</v>
      </c>
      <c r="B1523" s="493">
        <f>+agrochemicals!B368</f>
        <v>0</v>
      </c>
      <c r="C1523" s="496" t="e">
        <f>+agrochemicals!C368</f>
        <v>#N/A</v>
      </c>
      <c r="D1523" s="493">
        <f>+'403-ENTREGA_AGROQUIMICOS'!N90</f>
        <v>0</v>
      </c>
      <c r="E1523" s="494">
        <f>+'403-ENTREGA_AGROQUIMICOS'!J90</f>
        <v>0</v>
      </c>
      <c r="F1523" s="495">
        <f>+'403-ENTREGA_AGROQUIMICOS'!L90</f>
        <v>0</v>
      </c>
      <c r="I1523" s="494" t="e">
        <f>+delivery_events!C$7</f>
        <v>#N/A</v>
      </c>
      <c r="K1523" s="494">
        <f>+'403-ENTREGA_AGROQUIMICOS'!Z90</f>
        <v>0</v>
      </c>
      <c r="L1523" s="494">
        <f>+'403-ENTREGA_AGROQUIMICOS'!AC90</f>
        <v>0</v>
      </c>
      <c r="M1523" s="495">
        <f>+'403-ENTREGA_AGROQUIMICOS'!W90</f>
        <v>0</v>
      </c>
      <c r="N1523" s="495">
        <f>+'403-ENTREGA_AGROQUIMICOS'!R90</f>
        <v>0</v>
      </c>
      <c r="V1523" s="493" t="str">
        <f>+delivery_events!D$7</f>
        <v>Agroquímicos</v>
      </c>
      <c r="Y1523" s="494">
        <f>+'403-ENTREGA_AGROQUIMICOS'!AH$3</f>
        <v>0</v>
      </c>
    </row>
    <row r="1524" spans="1:25" hidden="1" x14ac:dyDescent="0.35">
      <c r="A1524" s="493">
        <f>+agrochemicals!A369</f>
        <v>0</v>
      </c>
      <c r="B1524" s="493">
        <f>+agrochemicals!B369</f>
        <v>0</v>
      </c>
      <c r="C1524" s="496" t="e">
        <f>+agrochemicals!C369</f>
        <v>#N/A</v>
      </c>
      <c r="D1524" s="493">
        <f>+'403-ENTREGA_AGROQUIMICOS'!N91</f>
        <v>0</v>
      </c>
      <c r="E1524" s="494">
        <f>+'403-ENTREGA_AGROQUIMICOS'!J91</f>
        <v>0</v>
      </c>
      <c r="F1524" s="495">
        <f>+'403-ENTREGA_AGROQUIMICOS'!L91</f>
        <v>0</v>
      </c>
      <c r="I1524" s="494" t="e">
        <f>+delivery_events!C$7</f>
        <v>#N/A</v>
      </c>
      <c r="K1524" s="494">
        <f>+'403-ENTREGA_AGROQUIMICOS'!Z91</f>
        <v>0</v>
      </c>
      <c r="L1524" s="494">
        <f>+'403-ENTREGA_AGROQUIMICOS'!AC91</f>
        <v>0</v>
      </c>
      <c r="M1524" s="495">
        <f>+'403-ENTREGA_AGROQUIMICOS'!W91</f>
        <v>0</v>
      </c>
      <c r="N1524" s="495">
        <f>+'403-ENTREGA_AGROQUIMICOS'!R91</f>
        <v>0</v>
      </c>
      <c r="V1524" s="493" t="str">
        <f>+delivery_events!D$7</f>
        <v>Agroquímicos</v>
      </c>
      <c r="Y1524" s="494">
        <f>+'403-ENTREGA_AGROQUIMICOS'!AH$3</f>
        <v>0</v>
      </c>
    </row>
    <row r="1525" spans="1:25" hidden="1" x14ac:dyDescent="0.35">
      <c r="A1525" s="493">
        <f>+agrochemicals!A370</f>
        <v>0</v>
      </c>
      <c r="B1525" s="493">
        <f>+agrochemicals!B370</f>
        <v>0</v>
      </c>
      <c r="C1525" s="496" t="e">
        <f>+agrochemicals!C370</f>
        <v>#N/A</v>
      </c>
      <c r="D1525" s="493">
        <f>+'403-ENTREGA_AGROQUIMICOS'!N92</f>
        <v>0</v>
      </c>
      <c r="E1525" s="494">
        <f>+'403-ENTREGA_AGROQUIMICOS'!J92</f>
        <v>0</v>
      </c>
      <c r="F1525" s="495">
        <f>+'403-ENTREGA_AGROQUIMICOS'!L92</f>
        <v>0</v>
      </c>
      <c r="I1525" s="494" t="e">
        <f>+delivery_events!C$7</f>
        <v>#N/A</v>
      </c>
      <c r="K1525" s="494">
        <f>+'403-ENTREGA_AGROQUIMICOS'!Z92</f>
        <v>0</v>
      </c>
      <c r="L1525" s="494">
        <f>+'403-ENTREGA_AGROQUIMICOS'!AC92</f>
        <v>0</v>
      </c>
      <c r="M1525" s="495">
        <f>+'403-ENTREGA_AGROQUIMICOS'!W92</f>
        <v>0</v>
      </c>
      <c r="N1525" s="495">
        <f>+'403-ENTREGA_AGROQUIMICOS'!R92</f>
        <v>0</v>
      </c>
      <c r="V1525" s="493" t="str">
        <f>+delivery_events!D$7</f>
        <v>Agroquímicos</v>
      </c>
      <c r="Y1525" s="494">
        <f>+'403-ENTREGA_AGROQUIMICOS'!AH$3</f>
        <v>0</v>
      </c>
    </row>
    <row r="1526" spans="1:25" hidden="1" x14ac:dyDescent="0.35">
      <c r="A1526" s="493">
        <f>+agrochemicals!A371</f>
        <v>0</v>
      </c>
      <c r="B1526" s="493">
        <f>+agrochemicals!B371</f>
        <v>0</v>
      </c>
      <c r="C1526" s="496" t="e">
        <f>+agrochemicals!C371</f>
        <v>#N/A</v>
      </c>
      <c r="D1526" s="493">
        <f>+'403-ENTREGA_AGROQUIMICOS'!N93</f>
        <v>0</v>
      </c>
      <c r="E1526" s="494">
        <f>+'403-ENTREGA_AGROQUIMICOS'!J93</f>
        <v>0</v>
      </c>
      <c r="F1526" s="495">
        <f>+'403-ENTREGA_AGROQUIMICOS'!L93</f>
        <v>0</v>
      </c>
      <c r="I1526" s="494" t="e">
        <f>+delivery_events!C$7</f>
        <v>#N/A</v>
      </c>
      <c r="K1526" s="494">
        <f>+'403-ENTREGA_AGROQUIMICOS'!Z93</f>
        <v>0</v>
      </c>
      <c r="L1526" s="494">
        <f>+'403-ENTREGA_AGROQUIMICOS'!AC93</f>
        <v>0</v>
      </c>
      <c r="M1526" s="495">
        <f>+'403-ENTREGA_AGROQUIMICOS'!W93</f>
        <v>0</v>
      </c>
      <c r="N1526" s="495">
        <f>+'403-ENTREGA_AGROQUIMICOS'!R93</f>
        <v>0</v>
      </c>
      <c r="V1526" s="493" t="str">
        <f>+delivery_events!D$7</f>
        <v>Agroquímicos</v>
      </c>
      <c r="Y1526" s="494">
        <f>+'403-ENTREGA_AGROQUIMICOS'!AH$3</f>
        <v>0</v>
      </c>
    </row>
    <row r="1527" spans="1:25" hidden="1" x14ac:dyDescent="0.35">
      <c r="A1527" s="493">
        <f>+agrochemicals!A372</f>
        <v>0</v>
      </c>
      <c r="B1527" s="493">
        <f>+agrochemicals!B372</f>
        <v>0</v>
      </c>
      <c r="C1527" s="496" t="e">
        <f>+agrochemicals!C372</f>
        <v>#N/A</v>
      </c>
      <c r="D1527" s="493">
        <f>+'403-ENTREGA_AGROQUIMICOS'!N94</f>
        <v>0</v>
      </c>
      <c r="E1527" s="494">
        <f>+'403-ENTREGA_AGROQUIMICOS'!J94</f>
        <v>0</v>
      </c>
      <c r="F1527" s="495">
        <f>+'403-ENTREGA_AGROQUIMICOS'!L94</f>
        <v>0</v>
      </c>
      <c r="I1527" s="494" t="e">
        <f>+delivery_events!C$7</f>
        <v>#N/A</v>
      </c>
      <c r="K1527" s="494">
        <f>+'403-ENTREGA_AGROQUIMICOS'!Z94</f>
        <v>0</v>
      </c>
      <c r="L1527" s="494">
        <f>+'403-ENTREGA_AGROQUIMICOS'!AC94</f>
        <v>0</v>
      </c>
      <c r="M1527" s="495">
        <f>+'403-ENTREGA_AGROQUIMICOS'!W94</f>
        <v>0</v>
      </c>
      <c r="N1527" s="495">
        <f>+'403-ENTREGA_AGROQUIMICOS'!R94</f>
        <v>0</v>
      </c>
      <c r="V1527" s="493" t="str">
        <f>+delivery_events!D$7</f>
        <v>Agroquímicos</v>
      </c>
      <c r="Y1527" s="494">
        <f>+'403-ENTREGA_AGROQUIMICOS'!AH$3</f>
        <v>0</v>
      </c>
    </row>
    <row r="1528" spans="1:25" hidden="1" x14ac:dyDescent="0.35">
      <c r="A1528" s="493">
        <f>+agrochemicals!A373</f>
        <v>0</v>
      </c>
      <c r="B1528" s="493">
        <f>+agrochemicals!B373</f>
        <v>0</v>
      </c>
      <c r="C1528" s="496" t="e">
        <f>+agrochemicals!C373</f>
        <v>#N/A</v>
      </c>
      <c r="D1528" s="493">
        <f>+'403-ENTREGA_AGROQUIMICOS'!N95</f>
        <v>0</v>
      </c>
      <c r="E1528" s="494">
        <f>+'403-ENTREGA_AGROQUIMICOS'!J95</f>
        <v>0</v>
      </c>
      <c r="F1528" s="495">
        <f>+'403-ENTREGA_AGROQUIMICOS'!L95</f>
        <v>0</v>
      </c>
      <c r="I1528" s="494" t="e">
        <f>+delivery_events!C$7</f>
        <v>#N/A</v>
      </c>
      <c r="K1528" s="494">
        <f>+'403-ENTREGA_AGROQUIMICOS'!Z95</f>
        <v>0</v>
      </c>
      <c r="L1528" s="494">
        <f>+'403-ENTREGA_AGROQUIMICOS'!AC95</f>
        <v>0</v>
      </c>
      <c r="M1528" s="495">
        <f>+'403-ENTREGA_AGROQUIMICOS'!W95</f>
        <v>0</v>
      </c>
      <c r="N1528" s="495">
        <f>+'403-ENTREGA_AGROQUIMICOS'!R95</f>
        <v>0</v>
      </c>
      <c r="V1528" s="493" t="str">
        <f>+delivery_events!D$7</f>
        <v>Agroquímicos</v>
      </c>
      <c r="Y1528" s="494">
        <f>+'403-ENTREGA_AGROQUIMICOS'!AH$3</f>
        <v>0</v>
      </c>
    </row>
    <row r="1529" spans="1:25" hidden="1" x14ac:dyDescent="0.35">
      <c r="A1529" s="493">
        <f>+agrochemicals!A374</f>
        <v>0</v>
      </c>
      <c r="B1529" s="493">
        <f>+agrochemicals!B374</f>
        <v>0</v>
      </c>
      <c r="C1529" s="496" t="e">
        <f>+agrochemicals!C374</f>
        <v>#N/A</v>
      </c>
      <c r="D1529" s="493">
        <f>+'403-ENTREGA_AGROQUIMICOS'!N96</f>
        <v>0</v>
      </c>
      <c r="E1529" s="494">
        <f>+'403-ENTREGA_AGROQUIMICOS'!J96</f>
        <v>0</v>
      </c>
      <c r="F1529" s="495">
        <f>+'403-ENTREGA_AGROQUIMICOS'!L96</f>
        <v>0</v>
      </c>
      <c r="I1529" s="494" t="e">
        <f>+delivery_events!C$7</f>
        <v>#N/A</v>
      </c>
      <c r="K1529" s="494">
        <f>+'403-ENTREGA_AGROQUIMICOS'!Z96</f>
        <v>0</v>
      </c>
      <c r="L1529" s="494">
        <f>+'403-ENTREGA_AGROQUIMICOS'!AC96</f>
        <v>0</v>
      </c>
      <c r="M1529" s="495">
        <f>+'403-ENTREGA_AGROQUIMICOS'!W96</f>
        <v>0</v>
      </c>
      <c r="N1529" s="495">
        <f>+'403-ENTREGA_AGROQUIMICOS'!R96</f>
        <v>0</v>
      </c>
      <c r="V1529" s="493" t="str">
        <f>+delivery_events!D$7</f>
        <v>Agroquímicos</v>
      </c>
      <c r="Y1529" s="494">
        <f>+'403-ENTREGA_AGROQUIMICOS'!AH$3</f>
        <v>0</v>
      </c>
    </row>
    <row r="1530" spans="1:25" hidden="1" x14ac:dyDescent="0.35">
      <c r="A1530" s="493">
        <f>+agrochemicals!A375</f>
        <v>0</v>
      </c>
      <c r="B1530" s="493">
        <f>+agrochemicals!B375</f>
        <v>0</v>
      </c>
      <c r="C1530" s="496" t="e">
        <f>+agrochemicals!C375</f>
        <v>#N/A</v>
      </c>
      <c r="D1530" s="493">
        <f>+'403-ENTREGA_AGROQUIMICOS'!N97</f>
        <v>0</v>
      </c>
      <c r="E1530" s="494">
        <f>+'403-ENTREGA_AGROQUIMICOS'!J97</f>
        <v>0</v>
      </c>
      <c r="F1530" s="495">
        <f>+'403-ENTREGA_AGROQUIMICOS'!L97</f>
        <v>0</v>
      </c>
      <c r="I1530" s="494" t="e">
        <f>+delivery_events!C$7</f>
        <v>#N/A</v>
      </c>
      <c r="K1530" s="494">
        <f>+'403-ENTREGA_AGROQUIMICOS'!Z97</f>
        <v>0</v>
      </c>
      <c r="L1530" s="494">
        <f>+'403-ENTREGA_AGROQUIMICOS'!AC97</f>
        <v>0</v>
      </c>
      <c r="M1530" s="495">
        <f>+'403-ENTREGA_AGROQUIMICOS'!W97</f>
        <v>0</v>
      </c>
      <c r="N1530" s="495">
        <f>+'403-ENTREGA_AGROQUIMICOS'!R97</f>
        <v>0</v>
      </c>
      <c r="V1530" s="493" t="str">
        <f>+delivery_events!D$7</f>
        <v>Agroquímicos</v>
      </c>
      <c r="Y1530" s="494">
        <f>+'403-ENTREGA_AGROQUIMICOS'!AH$3</f>
        <v>0</v>
      </c>
    </row>
    <row r="1531" spans="1:25" hidden="1" x14ac:dyDescent="0.35">
      <c r="A1531" s="493">
        <f>+agrochemicals!A376</f>
        <v>0</v>
      </c>
      <c r="B1531" s="493">
        <f>+agrochemicals!B376</f>
        <v>0</v>
      </c>
      <c r="C1531" s="496" t="e">
        <f>+agrochemicals!C376</f>
        <v>#N/A</v>
      </c>
      <c r="D1531" s="493">
        <f>+'403-ENTREGA_AGROQUIMICOS'!N98</f>
        <v>0</v>
      </c>
      <c r="E1531" s="494">
        <f>+'403-ENTREGA_AGROQUIMICOS'!J98</f>
        <v>0</v>
      </c>
      <c r="F1531" s="495">
        <f>+'403-ENTREGA_AGROQUIMICOS'!L98</f>
        <v>0</v>
      </c>
      <c r="I1531" s="494" t="e">
        <f>+delivery_events!C$7</f>
        <v>#N/A</v>
      </c>
      <c r="K1531" s="494">
        <f>+'403-ENTREGA_AGROQUIMICOS'!Z98</f>
        <v>0</v>
      </c>
      <c r="L1531" s="494">
        <f>+'403-ENTREGA_AGROQUIMICOS'!AC98</f>
        <v>0</v>
      </c>
      <c r="M1531" s="495">
        <f>+'403-ENTREGA_AGROQUIMICOS'!W98</f>
        <v>0</v>
      </c>
      <c r="N1531" s="495">
        <f>+'403-ENTREGA_AGROQUIMICOS'!R98</f>
        <v>0</v>
      </c>
      <c r="V1531" s="493" t="str">
        <f>+delivery_events!D$7</f>
        <v>Agroquímicos</v>
      </c>
      <c r="Y1531" s="494">
        <f>+'403-ENTREGA_AGROQUIMICOS'!AH$3</f>
        <v>0</v>
      </c>
    </row>
    <row r="1532" spans="1:25" hidden="1" x14ac:dyDescent="0.35">
      <c r="A1532" s="493">
        <f>+agrochemicals!A377</f>
        <v>0</v>
      </c>
      <c r="B1532" s="493">
        <f>+agrochemicals!B377</f>
        <v>0</v>
      </c>
      <c r="C1532" s="496" t="e">
        <f>+agrochemicals!C377</f>
        <v>#N/A</v>
      </c>
      <c r="D1532" s="493">
        <f>+'403-ENTREGA_AGROQUIMICOS'!N99</f>
        <v>0</v>
      </c>
      <c r="E1532" s="494">
        <f>+'403-ENTREGA_AGROQUIMICOS'!J99</f>
        <v>0</v>
      </c>
      <c r="F1532" s="495">
        <f>+'403-ENTREGA_AGROQUIMICOS'!L99</f>
        <v>0</v>
      </c>
      <c r="I1532" s="494" t="e">
        <f>+delivery_events!C$7</f>
        <v>#N/A</v>
      </c>
      <c r="K1532" s="494">
        <f>+'403-ENTREGA_AGROQUIMICOS'!Z99</f>
        <v>0</v>
      </c>
      <c r="L1532" s="494">
        <f>+'403-ENTREGA_AGROQUIMICOS'!AC99</f>
        <v>0</v>
      </c>
      <c r="M1532" s="495">
        <f>+'403-ENTREGA_AGROQUIMICOS'!W99</f>
        <v>0</v>
      </c>
      <c r="N1532" s="495">
        <f>+'403-ENTREGA_AGROQUIMICOS'!R99</f>
        <v>0</v>
      </c>
      <c r="V1532" s="493" t="str">
        <f>+delivery_events!D$7</f>
        <v>Agroquímicos</v>
      </c>
      <c r="Y1532" s="494">
        <f>+'403-ENTREGA_AGROQUIMICOS'!AH$3</f>
        <v>0</v>
      </c>
    </row>
    <row r="1533" spans="1:25" hidden="1" x14ac:dyDescent="0.35">
      <c r="A1533" s="493">
        <f>+agrochemicals!A378</f>
        <v>0</v>
      </c>
      <c r="B1533" s="493">
        <f>+agrochemicals!B378</f>
        <v>0</v>
      </c>
      <c r="C1533" s="496" t="e">
        <f>+agrochemicals!C378</f>
        <v>#N/A</v>
      </c>
      <c r="D1533" s="493">
        <f>+'403-ENTREGA_AGROQUIMICOS'!N100</f>
        <v>0</v>
      </c>
      <c r="E1533" s="494">
        <f>+'403-ENTREGA_AGROQUIMICOS'!J100</f>
        <v>0</v>
      </c>
      <c r="F1533" s="495">
        <f>+'403-ENTREGA_AGROQUIMICOS'!L100</f>
        <v>0</v>
      </c>
      <c r="I1533" s="494" t="e">
        <f>+delivery_events!C$7</f>
        <v>#N/A</v>
      </c>
      <c r="K1533" s="494">
        <f>+'403-ENTREGA_AGROQUIMICOS'!Z100</f>
        <v>0</v>
      </c>
      <c r="L1533" s="494">
        <f>+'403-ENTREGA_AGROQUIMICOS'!AC100</f>
        <v>0</v>
      </c>
      <c r="M1533" s="495">
        <f>+'403-ENTREGA_AGROQUIMICOS'!W100</f>
        <v>0</v>
      </c>
      <c r="N1533" s="495">
        <f>+'403-ENTREGA_AGROQUIMICOS'!R100</f>
        <v>0</v>
      </c>
      <c r="V1533" s="493" t="str">
        <f>+delivery_events!D$7</f>
        <v>Agroquímicos</v>
      </c>
      <c r="Y1533" s="494">
        <f>+'403-ENTREGA_AGROQUIMICOS'!AH$3</f>
        <v>0</v>
      </c>
    </row>
    <row r="1534" spans="1:25" hidden="1" x14ac:dyDescent="0.35">
      <c r="A1534" s="493">
        <f>+agrochemicals!A379</f>
        <v>0</v>
      </c>
      <c r="B1534" s="493">
        <f>+agrochemicals!B379</f>
        <v>0</v>
      </c>
      <c r="C1534" s="496" t="e">
        <f>+agrochemicals!C379</f>
        <v>#N/A</v>
      </c>
      <c r="D1534" s="493">
        <f>+'403-ENTREGA_AGROQUIMICOS'!N101</f>
        <v>0</v>
      </c>
      <c r="E1534" s="494">
        <f>+'403-ENTREGA_AGROQUIMICOS'!J101</f>
        <v>0</v>
      </c>
      <c r="F1534" s="495">
        <f>+'403-ENTREGA_AGROQUIMICOS'!L101</f>
        <v>0</v>
      </c>
      <c r="I1534" s="494" t="e">
        <f>+delivery_events!C$7</f>
        <v>#N/A</v>
      </c>
      <c r="K1534" s="494">
        <f>+'403-ENTREGA_AGROQUIMICOS'!Z101</f>
        <v>0</v>
      </c>
      <c r="L1534" s="494">
        <f>+'403-ENTREGA_AGROQUIMICOS'!AC101</f>
        <v>0</v>
      </c>
      <c r="M1534" s="495">
        <f>+'403-ENTREGA_AGROQUIMICOS'!W101</f>
        <v>0</v>
      </c>
      <c r="N1534" s="495">
        <f>+'403-ENTREGA_AGROQUIMICOS'!R101</f>
        <v>0</v>
      </c>
      <c r="V1534" s="493" t="str">
        <f>+delivery_events!D$7</f>
        <v>Agroquímicos</v>
      </c>
      <c r="Y1534" s="494">
        <f>+'403-ENTREGA_AGROQUIMICOS'!AH$3</f>
        <v>0</v>
      </c>
    </row>
    <row r="1535" spans="1:25" hidden="1" x14ac:dyDescent="0.35">
      <c r="A1535" s="493">
        <f>+agrochemicals!A380</f>
        <v>0</v>
      </c>
      <c r="B1535" s="493">
        <f>+agrochemicals!B380</f>
        <v>0</v>
      </c>
      <c r="C1535" s="496" t="e">
        <f>+agrochemicals!C380</f>
        <v>#N/A</v>
      </c>
      <c r="D1535" s="493">
        <f>+'403-ENTREGA_AGROQUIMICOS'!N102</f>
        <v>0</v>
      </c>
      <c r="E1535" s="494">
        <f>+'403-ENTREGA_AGROQUIMICOS'!J102</f>
        <v>0</v>
      </c>
      <c r="F1535" s="495">
        <f>+'403-ENTREGA_AGROQUIMICOS'!L102</f>
        <v>0</v>
      </c>
      <c r="I1535" s="494" t="e">
        <f>+delivery_events!C$7</f>
        <v>#N/A</v>
      </c>
      <c r="K1535" s="494">
        <f>+'403-ENTREGA_AGROQUIMICOS'!Z102</f>
        <v>0</v>
      </c>
      <c r="L1535" s="494">
        <f>+'403-ENTREGA_AGROQUIMICOS'!AC102</f>
        <v>0</v>
      </c>
      <c r="M1535" s="495">
        <f>+'403-ENTREGA_AGROQUIMICOS'!W102</f>
        <v>0</v>
      </c>
      <c r="N1535" s="495">
        <f>+'403-ENTREGA_AGROQUIMICOS'!R102</f>
        <v>0</v>
      </c>
      <c r="V1535" s="493" t="str">
        <f>+delivery_events!D$7</f>
        <v>Agroquímicos</v>
      </c>
      <c r="Y1535" s="494">
        <f>+'403-ENTREGA_AGROQUIMICOS'!AH$3</f>
        <v>0</v>
      </c>
    </row>
    <row r="1536" spans="1:25" hidden="1" x14ac:dyDescent="0.35">
      <c r="A1536" s="493">
        <f>+agrochemicals!A381</f>
        <v>0</v>
      </c>
      <c r="B1536" s="493">
        <f>+agrochemicals!B381</f>
        <v>0</v>
      </c>
      <c r="C1536" s="496" t="e">
        <f>+agrochemicals!C381</f>
        <v>#N/A</v>
      </c>
      <c r="D1536" s="493">
        <f>+'403-ENTREGA_AGROQUIMICOS'!N103</f>
        <v>0</v>
      </c>
      <c r="E1536" s="494">
        <f>+'403-ENTREGA_AGROQUIMICOS'!J103</f>
        <v>0</v>
      </c>
      <c r="F1536" s="495">
        <f>+'403-ENTREGA_AGROQUIMICOS'!L103</f>
        <v>0</v>
      </c>
      <c r="I1536" s="494" t="e">
        <f>+delivery_events!C$7</f>
        <v>#N/A</v>
      </c>
      <c r="K1536" s="494">
        <f>+'403-ENTREGA_AGROQUIMICOS'!Z103</f>
        <v>0</v>
      </c>
      <c r="L1536" s="494">
        <f>+'403-ENTREGA_AGROQUIMICOS'!AC103</f>
        <v>0</v>
      </c>
      <c r="M1536" s="495">
        <f>+'403-ENTREGA_AGROQUIMICOS'!W103</f>
        <v>0</v>
      </c>
      <c r="N1536" s="495">
        <f>+'403-ENTREGA_AGROQUIMICOS'!R103</f>
        <v>0</v>
      </c>
      <c r="V1536" s="493" t="str">
        <f>+delivery_events!D$7</f>
        <v>Agroquímicos</v>
      </c>
      <c r="Y1536" s="494">
        <f>+'403-ENTREGA_AGROQUIMICOS'!AH$3</f>
        <v>0</v>
      </c>
    </row>
    <row r="1537" spans="1:25" hidden="1" x14ac:dyDescent="0.35">
      <c r="A1537" s="493">
        <f>+agrochemicals!A382</f>
        <v>0</v>
      </c>
      <c r="B1537" s="493">
        <f>+agrochemicals!B382</f>
        <v>0</v>
      </c>
      <c r="C1537" s="496" t="e">
        <f>+agrochemicals!C382</f>
        <v>#N/A</v>
      </c>
      <c r="D1537" s="493">
        <f>+'403-ENTREGA_AGROQUIMICOS'!N104</f>
        <v>0</v>
      </c>
      <c r="E1537" s="494">
        <f>+'403-ENTREGA_AGROQUIMICOS'!J104</f>
        <v>0</v>
      </c>
      <c r="F1537" s="495">
        <f>+'403-ENTREGA_AGROQUIMICOS'!L104</f>
        <v>0</v>
      </c>
      <c r="I1537" s="494" t="e">
        <f>+delivery_events!C$7</f>
        <v>#N/A</v>
      </c>
      <c r="K1537" s="494">
        <f>+'403-ENTREGA_AGROQUIMICOS'!Z104</f>
        <v>0</v>
      </c>
      <c r="L1537" s="494">
        <f>+'403-ENTREGA_AGROQUIMICOS'!AC104</f>
        <v>0</v>
      </c>
      <c r="M1537" s="495">
        <f>+'403-ENTREGA_AGROQUIMICOS'!W104</f>
        <v>0</v>
      </c>
      <c r="N1537" s="495">
        <f>+'403-ENTREGA_AGROQUIMICOS'!R104</f>
        <v>0</v>
      </c>
      <c r="V1537" s="493" t="str">
        <f>+delivery_events!D$7</f>
        <v>Agroquímicos</v>
      </c>
      <c r="Y1537" s="494">
        <f>+'403-ENTREGA_AGROQUIMICOS'!AH$3</f>
        <v>0</v>
      </c>
    </row>
    <row r="1538" spans="1:25" hidden="1" x14ac:dyDescent="0.35">
      <c r="A1538" s="493">
        <f>+agrochemicals!A383</f>
        <v>0</v>
      </c>
      <c r="B1538" s="493">
        <f>+agrochemicals!B383</f>
        <v>0</v>
      </c>
      <c r="C1538" s="496" t="e">
        <f>+agrochemicals!C383</f>
        <v>#N/A</v>
      </c>
      <c r="D1538" s="493">
        <f>+'403-ENTREGA_AGROQUIMICOS'!N105</f>
        <v>0</v>
      </c>
      <c r="E1538" s="494">
        <f>+'403-ENTREGA_AGROQUIMICOS'!J105</f>
        <v>0</v>
      </c>
      <c r="F1538" s="495">
        <f>+'403-ENTREGA_AGROQUIMICOS'!L105</f>
        <v>0</v>
      </c>
      <c r="I1538" s="494" t="e">
        <f>+delivery_events!C$7</f>
        <v>#N/A</v>
      </c>
      <c r="K1538" s="494">
        <f>+'403-ENTREGA_AGROQUIMICOS'!Z105</f>
        <v>0</v>
      </c>
      <c r="L1538" s="494">
        <f>+'403-ENTREGA_AGROQUIMICOS'!AC105</f>
        <v>0</v>
      </c>
      <c r="M1538" s="495">
        <f>+'403-ENTREGA_AGROQUIMICOS'!W105</f>
        <v>0</v>
      </c>
      <c r="N1538" s="495">
        <f>+'403-ENTREGA_AGROQUIMICOS'!R105</f>
        <v>0</v>
      </c>
      <c r="V1538" s="493" t="str">
        <f>+delivery_events!D$7</f>
        <v>Agroquímicos</v>
      </c>
      <c r="Y1538" s="494">
        <f>+'403-ENTREGA_AGROQUIMICOS'!AH$3</f>
        <v>0</v>
      </c>
    </row>
    <row r="1539" spans="1:25" hidden="1" x14ac:dyDescent="0.35">
      <c r="A1539" s="493">
        <f>+agrochemicals!A384</f>
        <v>0</v>
      </c>
      <c r="B1539" s="493">
        <f>+agrochemicals!B384</f>
        <v>0</v>
      </c>
      <c r="C1539" s="496" t="e">
        <f>+agrochemicals!C384</f>
        <v>#N/A</v>
      </c>
      <c r="D1539" s="493">
        <f>+'403-ENTREGA_AGROQUIMICOS'!N106</f>
        <v>0</v>
      </c>
      <c r="E1539" s="494">
        <f>+'403-ENTREGA_AGROQUIMICOS'!J106</f>
        <v>0</v>
      </c>
      <c r="F1539" s="495">
        <f>+'403-ENTREGA_AGROQUIMICOS'!L106</f>
        <v>0</v>
      </c>
      <c r="I1539" s="494" t="e">
        <f>+delivery_events!C$7</f>
        <v>#N/A</v>
      </c>
      <c r="K1539" s="494">
        <f>+'403-ENTREGA_AGROQUIMICOS'!Z106</f>
        <v>0</v>
      </c>
      <c r="L1539" s="494">
        <f>+'403-ENTREGA_AGROQUIMICOS'!AC106</f>
        <v>0</v>
      </c>
      <c r="M1539" s="495">
        <f>+'403-ENTREGA_AGROQUIMICOS'!W106</f>
        <v>0</v>
      </c>
      <c r="N1539" s="495">
        <f>+'403-ENTREGA_AGROQUIMICOS'!R106</f>
        <v>0</v>
      </c>
      <c r="V1539" s="493" t="str">
        <f>+delivery_events!D$7</f>
        <v>Agroquímicos</v>
      </c>
      <c r="Y1539" s="494">
        <f>+'403-ENTREGA_AGROQUIMICOS'!AH$3</f>
        <v>0</v>
      </c>
    </row>
    <row r="1540" spans="1:25" hidden="1" x14ac:dyDescent="0.35">
      <c r="A1540" s="493">
        <f>+agrochemicals!A385</f>
        <v>0</v>
      </c>
      <c r="B1540" s="493">
        <f>+agrochemicals!B385</f>
        <v>0</v>
      </c>
      <c r="C1540" s="496" t="e">
        <f>+agrochemicals!C385</f>
        <v>#N/A</v>
      </c>
      <c r="D1540" s="493">
        <f>+'403-ENTREGA_AGROQUIMICOS'!N107</f>
        <v>0</v>
      </c>
      <c r="E1540" s="494">
        <f>+'403-ENTREGA_AGROQUIMICOS'!J107</f>
        <v>0</v>
      </c>
      <c r="F1540" s="495">
        <f>+'403-ENTREGA_AGROQUIMICOS'!L107</f>
        <v>0</v>
      </c>
      <c r="I1540" s="494" t="e">
        <f>+delivery_events!C$7</f>
        <v>#N/A</v>
      </c>
      <c r="K1540" s="494">
        <f>+'403-ENTREGA_AGROQUIMICOS'!Z107</f>
        <v>0</v>
      </c>
      <c r="L1540" s="494">
        <f>+'403-ENTREGA_AGROQUIMICOS'!AC107</f>
        <v>0</v>
      </c>
      <c r="M1540" s="495">
        <f>+'403-ENTREGA_AGROQUIMICOS'!W107</f>
        <v>0</v>
      </c>
      <c r="N1540" s="495">
        <f>+'403-ENTREGA_AGROQUIMICOS'!R107</f>
        <v>0</v>
      </c>
      <c r="V1540" s="493" t="str">
        <f>+delivery_events!D$7</f>
        <v>Agroquímicos</v>
      </c>
      <c r="Y1540" s="494">
        <f>+'403-ENTREGA_AGROQUIMICOS'!AH$3</f>
        <v>0</v>
      </c>
    </row>
    <row r="1541" spans="1:25" hidden="1" x14ac:dyDescent="0.35">
      <c r="A1541" s="493">
        <f>+agrochemicals!A386</f>
        <v>0</v>
      </c>
      <c r="B1541" s="493">
        <f>+agrochemicals!B386</f>
        <v>0</v>
      </c>
      <c r="C1541" s="496" t="e">
        <f>+agrochemicals!C386</f>
        <v>#N/A</v>
      </c>
      <c r="D1541" s="493">
        <f>+'403-ENTREGA_AGROQUIMICOS'!N108</f>
        <v>0</v>
      </c>
      <c r="E1541" s="494">
        <f>+'403-ENTREGA_AGROQUIMICOS'!J108</f>
        <v>0</v>
      </c>
      <c r="F1541" s="495">
        <f>+'403-ENTREGA_AGROQUIMICOS'!L108</f>
        <v>0</v>
      </c>
      <c r="I1541" s="494" t="e">
        <f>+delivery_events!C$7</f>
        <v>#N/A</v>
      </c>
      <c r="K1541" s="494">
        <f>+'403-ENTREGA_AGROQUIMICOS'!Z108</f>
        <v>0</v>
      </c>
      <c r="L1541" s="494">
        <f>+'403-ENTREGA_AGROQUIMICOS'!AC108</f>
        <v>0</v>
      </c>
      <c r="M1541" s="495">
        <f>+'403-ENTREGA_AGROQUIMICOS'!W108</f>
        <v>0</v>
      </c>
      <c r="N1541" s="495">
        <f>+'403-ENTREGA_AGROQUIMICOS'!R108</f>
        <v>0</v>
      </c>
      <c r="V1541" s="493" t="str">
        <f>+delivery_events!D$7</f>
        <v>Agroquímicos</v>
      </c>
      <c r="Y1541" s="494">
        <f>+'403-ENTREGA_AGROQUIMICOS'!AH$3</f>
        <v>0</v>
      </c>
    </row>
    <row r="1542" spans="1:25" hidden="1" x14ac:dyDescent="0.35">
      <c r="A1542" s="493">
        <f>+agrochemicals!A387</f>
        <v>0</v>
      </c>
      <c r="B1542" s="493">
        <f>+agrochemicals!B387</f>
        <v>0</v>
      </c>
      <c r="C1542" s="496" t="e">
        <f>+agrochemicals!C387</f>
        <v>#N/A</v>
      </c>
      <c r="D1542" s="493">
        <f>+'403-ENTREGA_AGROQUIMICOS'!N109</f>
        <v>0</v>
      </c>
      <c r="E1542" s="494">
        <f>+'403-ENTREGA_AGROQUIMICOS'!J109</f>
        <v>0</v>
      </c>
      <c r="F1542" s="495">
        <f>+'403-ENTREGA_AGROQUIMICOS'!L109</f>
        <v>0</v>
      </c>
      <c r="I1542" s="494" t="e">
        <f>+delivery_events!C$7</f>
        <v>#N/A</v>
      </c>
      <c r="K1542" s="494">
        <f>+'403-ENTREGA_AGROQUIMICOS'!Z109</f>
        <v>0</v>
      </c>
      <c r="L1542" s="494">
        <f>+'403-ENTREGA_AGROQUIMICOS'!AC109</f>
        <v>0</v>
      </c>
      <c r="M1542" s="495">
        <f>+'403-ENTREGA_AGROQUIMICOS'!W109</f>
        <v>0</v>
      </c>
      <c r="N1542" s="495">
        <f>+'403-ENTREGA_AGROQUIMICOS'!R109</f>
        <v>0</v>
      </c>
      <c r="V1542" s="493" t="str">
        <f>+delivery_events!D$7</f>
        <v>Agroquímicos</v>
      </c>
      <c r="Y1542" s="494">
        <f>+'403-ENTREGA_AGROQUIMICOS'!AH$3</f>
        <v>0</v>
      </c>
    </row>
    <row r="1543" spans="1:25" hidden="1" x14ac:dyDescent="0.35">
      <c r="A1543" s="493">
        <f>+agrochemicals!A388</f>
        <v>0</v>
      </c>
      <c r="B1543" s="493">
        <f>+agrochemicals!B388</f>
        <v>0</v>
      </c>
      <c r="C1543" s="496" t="e">
        <f>+agrochemicals!C388</f>
        <v>#N/A</v>
      </c>
      <c r="D1543" s="493">
        <f>+'403-ENTREGA_AGROQUIMICOS'!N110</f>
        <v>0</v>
      </c>
      <c r="E1543" s="494">
        <f>+'403-ENTREGA_AGROQUIMICOS'!J110</f>
        <v>0</v>
      </c>
      <c r="F1543" s="495">
        <f>+'403-ENTREGA_AGROQUIMICOS'!L110</f>
        <v>0</v>
      </c>
      <c r="I1543" s="494" t="e">
        <f>+delivery_events!C$7</f>
        <v>#N/A</v>
      </c>
      <c r="K1543" s="494">
        <f>+'403-ENTREGA_AGROQUIMICOS'!Z110</f>
        <v>0</v>
      </c>
      <c r="L1543" s="494">
        <f>+'403-ENTREGA_AGROQUIMICOS'!AC110</f>
        <v>0</v>
      </c>
      <c r="M1543" s="495">
        <f>+'403-ENTREGA_AGROQUIMICOS'!W110</f>
        <v>0</v>
      </c>
      <c r="N1543" s="495">
        <f>+'403-ENTREGA_AGROQUIMICOS'!R110</f>
        <v>0</v>
      </c>
      <c r="V1543" s="493" t="str">
        <f>+delivery_events!D$7</f>
        <v>Agroquímicos</v>
      </c>
      <c r="Y1543" s="494">
        <f>+'403-ENTREGA_AGROQUIMICOS'!AH$3</f>
        <v>0</v>
      </c>
    </row>
    <row r="1544" spans="1:25" hidden="1" x14ac:dyDescent="0.35">
      <c r="A1544" s="493">
        <f>+agrochemicals!A389</f>
        <v>0</v>
      </c>
      <c r="B1544" s="493">
        <f>+agrochemicals!B389</f>
        <v>0</v>
      </c>
      <c r="C1544" s="496" t="e">
        <f>+agrochemicals!C389</f>
        <v>#N/A</v>
      </c>
      <c r="D1544" s="493">
        <f>+'403-ENTREGA_AGROQUIMICOS'!N111</f>
        <v>0</v>
      </c>
      <c r="E1544" s="494">
        <f>+'403-ENTREGA_AGROQUIMICOS'!J111</f>
        <v>0</v>
      </c>
      <c r="F1544" s="495">
        <f>+'403-ENTREGA_AGROQUIMICOS'!L111</f>
        <v>0</v>
      </c>
      <c r="I1544" s="494" t="e">
        <f>+delivery_events!C$7</f>
        <v>#N/A</v>
      </c>
      <c r="K1544" s="494">
        <f>+'403-ENTREGA_AGROQUIMICOS'!Z111</f>
        <v>0</v>
      </c>
      <c r="L1544" s="494">
        <f>+'403-ENTREGA_AGROQUIMICOS'!AC111</f>
        <v>0</v>
      </c>
      <c r="M1544" s="495">
        <f>+'403-ENTREGA_AGROQUIMICOS'!W111</f>
        <v>0</v>
      </c>
      <c r="N1544" s="495">
        <f>+'403-ENTREGA_AGROQUIMICOS'!R111</f>
        <v>0</v>
      </c>
      <c r="V1544" s="493" t="str">
        <f>+delivery_events!D$7</f>
        <v>Agroquímicos</v>
      </c>
      <c r="Y1544" s="494">
        <f>+'403-ENTREGA_AGROQUIMICOS'!AH$3</f>
        <v>0</v>
      </c>
    </row>
    <row r="1545" spans="1:25" hidden="1" x14ac:dyDescent="0.35">
      <c r="A1545" s="493">
        <f>+agrochemicals!A390</f>
        <v>0</v>
      </c>
      <c r="B1545" s="493">
        <f>+agrochemicals!B390</f>
        <v>0</v>
      </c>
      <c r="C1545" s="496" t="e">
        <f>+agrochemicals!C390</f>
        <v>#N/A</v>
      </c>
      <c r="D1545" s="493">
        <f>+'403-ENTREGA_AGROQUIMICOS'!N112</f>
        <v>0</v>
      </c>
      <c r="E1545" s="494">
        <f>+'403-ENTREGA_AGROQUIMICOS'!J112</f>
        <v>0</v>
      </c>
      <c r="F1545" s="495">
        <f>+'403-ENTREGA_AGROQUIMICOS'!L112</f>
        <v>0</v>
      </c>
      <c r="I1545" s="494" t="e">
        <f>+delivery_events!C$7</f>
        <v>#N/A</v>
      </c>
      <c r="K1545" s="494">
        <f>+'403-ENTREGA_AGROQUIMICOS'!Z112</f>
        <v>0</v>
      </c>
      <c r="L1545" s="494">
        <f>+'403-ENTREGA_AGROQUIMICOS'!AC112</f>
        <v>0</v>
      </c>
      <c r="M1545" s="495">
        <f>+'403-ENTREGA_AGROQUIMICOS'!W112</f>
        <v>0</v>
      </c>
      <c r="N1545" s="495">
        <f>+'403-ENTREGA_AGROQUIMICOS'!R112</f>
        <v>0</v>
      </c>
      <c r="V1545" s="493" t="str">
        <f>+delivery_events!D$7</f>
        <v>Agroquímicos</v>
      </c>
      <c r="Y1545" s="494">
        <f>+'403-ENTREGA_AGROQUIMICOS'!AH$3</f>
        <v>0</v>
      </c>
    </row>
    <row r="1546" spans="1:25" hidden="1" x14ac:dyDescent="0.35">
      <c r="A1546" s="493">
        <f>+agrochemicals!A391</f>
        <v>0</v>
      </c>
      <c r="B1546" s="493">
        <f>+agrochemicals!B391</f>
        <v>0</v>
      </c>
      <c r="C1546" s="496" t="e">
        <f>+agrochemicals!C391</f>
        <v>#N/A</v>
      </c>
      <c r="D1546" s="493">
        <f>+'403-ENTREGA_AGROQUIMICOS'!N113</f>
        <v>0</v>
      </c>
      <c r="E1546" s="494">
        <f>+'403-ENTREGA_AGROQUIMICOS'!J113</f>
        <v>0</v>
      </c>
      <c r="F1546" s="495">
        <f>+'403-ENTREGA_AGROQUIMICOS'!L113</f>
        <v>0</v>
      </c>
      <c r="I1546" s="494" t="e">
        <f>+delivery_events!C$7</f>
        <v>#N/A</v>
      </c>
      <c r="K1546" s="494">
        <f>+'403-ENTREGA_AGROQUIMICOS'!Z113</f>
        <v>0</v>
      </c>
      <c r="L1546" s="494">
        <f>+'403-ENTREGA_AGROQUIMICOS'!AC113</f>
        <v>0</v>
      </c>
      <c r="M1546" s="495">
        <f>+'403-ENTREGA_AGROQUIMICOS'!W113</f>
        <v>0</v>
      </c>
      <c r="N1546" s="495">
        <f>+'403-ENTREGA_AGROQUIMICOS'!R113</f>
        <v>0</v>
      </c>
      <c r="V1546" s="493" t="str">
        <f>+delivery_events!D$7</f>
        <v>Agroquímicos</v>
      </c>
      <c r="Y1546" s="494">
        <f>+'403-ENTREGA_AGROQUIMICOS'!AH$3</f>
        <v>0</v>
      </c>
    </row>
    <row r="1547" spans="1:25" hidden="1" x14ac:dyDescent="0.35">
      <c r="A1547" s="493">
        <f>+agrochemicals!A392</f>
        <v>0</v>
      </c>
      <c r="B1547" s="493">
        <f>+agrochemicals!B392</f>
        <v>0</v>
      </c>
      <c r="C1547" s="496" t="e">
        <f>+agrochemicals!C392</f>
        <v>#N/A</v>
      </c>
      <c r="D1547" s="493">
        <f>+'403-ENTREGA_AGROQUIMICOS'!N114</f>
        <v>0</v>
      </c>
      <c r="E1547" s="494">
        <f>+'403-ENTREGA_AGROQUIMICOS'!J114</f>
        <v>0</v>
      </c>
      <c r="F1547" s="495">
        <f>+'403-ENTREGA_AGROQUIMICOS'!L114</f>
        <v>0</v>
      </c>
      <c r="I1547" s="494" t="e">
        <f>+delivery_events!C$7</f>
        <v>#N/A</v>
      </c>
      <c r="K1547" s="494">
        <f>+'403-ENTREGA_AGROQUIMICOS'!Z114</f>
        <v>0</v>
      </c>
      <c r="L1547" s="494">
        <f>+'403-ENTREGA_AGROQUIMICOS'!AC114</f>
        <v>0</v>
      </c>
      <c r="M1547" s="495">
        <f>+'403-ENTREGA_AGROQUIMICOS'!W114</f>
        <v>0</v>
      </c>
      <c r="N1547" s="495">
        <f>+'403-ENTREGA_AGROQUIMICOS'!R114</f>
        <v>0</v>
      </c>
      <c r="V1547" s="493" t="str">
        <f>+delivery_events!D$7</f>
        <v>Agroquímicos</v>
      </c>
      <c r="Y1547" s="494">
        <f>+'403-ENTREGA_AGROQUIMICOS'!AH$3</f>
        <v>0</v>
      </c>
    </row>
    <row r="1548" spans="1:25" hidden="1" x14ac:dyDescent="0.35">
      <c r="A1548" s="493">
        <f>+agrochemicals!A393</f>
        <v>0</v>
      </c>
      <c r="B1548" s="493">
        <f>+agrochemicals!B393</f>
        <v>0</v>
      </c>
      <c r="C1548" s="496" t="e">
        <f>+agrochemicals!C393</f>
        <v>#N/A</v>
      </c>
      <c r="D1548" s="493">
        <f>+'403-ENTREGA_AGROQUIMICOS'!N115</f>
        <v>0</v>
      </c>
      <c r="E1548" s="494">
        <f>+'403-ENTREGA_AGROQUIMICOS'!J115</f>
        <v>0</v>
      </c>
      <c r="F1548" s="495">
        <f>+'403-ENTREGA_AGROQUIMICOS'!L115</f>
        <v>0</v>
      </c>
      <c r="I1548" s="494" t="e">
        <f>+delivery_events!C$7</f>
        <v>#N/A</v>
      </c>
      <c r="K1548" s="494">
        <f>+'403-ENTREGA_AGROQUIMICOS'!Z115</f>
        <v>0</v>
      </c>
      <c r="L1548" s="494">
        <f>+'403-ENTREGA_AGROQUIMICOS'!AC115</f>
        <v>0</v>
      </c>
      <c r="M1548" s="495">
        <f>+'403-ENTREGA_AGROQUIMICOS'!W115</f>
        <v>0</v>
      </c>
      <c r="N1548" s="495">
        <f>+'403-ENTREGA_AGROQUIMICOS'!R115</f>
        <v>0</v>
      </c>
      <c r="V1548" s="493" t="str">
        <f>+delivery_events!D$7</f>
        <v>Agroquímicos</v>
      </c>
      <c r="Y1548" s="494">
        <f>+'403-ENTREGA_AGROQUIMICOS'!AH$3</f>
        <v>0</v>
      </c>
    </row>
    <row r="1549" spans="1:25" hidden="1" x14ac:dyDescent="0.35">
      <c r="A1549" s="493">
        <f>+agrochemicals!A394</f>
        <v>0</v>
      </c>
      <c r="B1549" s="493">
        <f>+agrochemicals!B394</f>
        <v>0</v>
      </c>
      <c r="C1549" s="496" t="e">
        <f>+agrochemicals!C394</f>
        <v>#N/A</v>
      </c>
      <c r="D1549" s="493">
        <f>+'403-ENTREGA_AGROQUIMICOS'!N116</f>
        <v>0</v>
      </c>
      <c r="E1549" s="494">
        <f>+'403-ENTREGA_AGROQUIMICOS'!J116</f>
        <v>0</v>
      </c>
      <c r="F1549" s="495">
        <f>+'403-ENTREGA_AGROQUIMICOS'!L116</f>
        <v>0</v>
      </c>
      <c r="I1549" s="494" t="e">
        <f>+delivery_events!C$7</f>
        <v>#N/A</v>
      </c>
      <c r="K1549" s="494">
        <f>+'403-ENTREGA_AGROQUIMICOS'!Z116</f>
        <v>0</v>
      </c>
      <c r="L1549" s="494">
        <f>+'403-ENTREGA_AGROQUIMICOS'!AC116</f>
        <v>0</v>
      </c>
      <c r="M1549" s="495">
        <f>+'403-ENTREGA_AGROQUIMICOS'!W116</f>
        <v>0</v>
      </c>
      <c r="N1549" s="495">
        <f>+'403-ENTREGA_AGROQUIMICOS'!R116</f>
        <v>0</v>
      </c>
      <c r="V1549" s="493" t="str">
        <f>+delivery_events!D$7</f>
        <v>Agroquímicos</v>
      </c>
      <c r="Y1549" s="494">
        <f>+'403-ENTREGA_AGROQUIMICOS'!AH$3</f>
        <v>0</v>
      </c>
    </row>
    <row r="1550" spans="1:25" hidden="1" x14ac:dyDescent="0.35">
      <c r="A1550" s="493">
        <f>+agrochemicals!A395</f>
        <v>0</v>
      </c>
      <c r="B1550" s="493">
        <f>+agrochemicals!B395</f>
        <v>0</v>
      </c>
      <c r="C1550" s="496" t="e">
        <f>+agrochemicals!C395</f>
        <v>#N/A</v>
      </c>
      <c r="D1550" s="493">
        <f>+'403-ENTREGA_AGROQUIMICOS'!N117</f>
        <v>0</v>
      </c>
      <c r="E1550" s="494">
        <f>+'403-ENTREGA_AGROQUIMICOS'!J117</f>
        <v>0</v>
      </c>
      <c r="F1550" s="495">
        <f>+'403-ENTREGA_AGROQUIMICOS'!L117</f>
        <v>0</v>
      </c>
      <c r="I1550" s="494" t="e">
        <f>+delivery_events!C$7</f>
        <v>#N/A</v>
      </c>
      <c r="K1550" s="494">
        <f>+'403-ENTREGA_AGROQUIMICOS'!Z117</f>
        <v>0</v>
      </c>
      <c r="L1550" s="494">
        <f>+'403-ENTREGA_AGROQUIMICOS'!AC117</f>
        <v>0</v>
      </c>
      <c r="M1550" s="495">
        <f>+'403-ENTREGA_AGROQUIMICOS'!W117</f>
        <v>0</v>
      </c>
      <c r="N1550" s="495">
        <f>+'403-ENTREGA_AGROQUIMICOS'!R117</f>
        <v>0</v>
      </c>
      <c r="V1550" s="493" t="str">
        <f>+delivery_events!D$7</f>
        <v>Agroquímicos</v>
      </c>
      <c r="Y1550" s="494">
        <f>+'403-ENTREGA_AGROQUIMICOS'!AH$3</f>
        <v>0</v>
      </c>
    </row>
    <row r="1551" spans="1:25" hidden="1" x14ac:dyDescent="0.35">
      <c r="A1551" s="493">
        <f>+agrochemicals!A396</f>
        <v>0</v>
      </c>
      <c r="B1551" s="493">
        <f>+agrochemicals!B396</f>
        <v>0</v>
      </c>
      <c r="C1551" s="496" t="e">
        <f>+agrochemicals!C396</f>
        <v>#N/A</v>
      </c>
      <c r="D1551" s="493">
        <f>+'403-ENTREGA_AGROQUIMICOS'!N118</f>
        <v>0</v>
      </c>
      <c r="E1551" s="494">
        <f>+'403-ENTREGA_AGROQUIMICOS'!J118</f>
        <v>0</v>
      </c>
      <c r="F1551" s="495">
        <f>+'403-ENTREGA_AGROQUIMICOS'!L118</f>
        <v>0</v>
      </c>
      <c r="I1551" s="494" t="e">
        <f>+delivery_events!C$7</f>
        <v>#N/A</v>
      </c>
      <c r="K1551" s="494">
        <f>+'403-ENTREGA_AGROQUIMICOS'!Z118</f>
        <v>0</v>
      </c>
      <c r="L1551" s="494">
        <f>+'403-ENTREGA_AGROQUIMICOS'!AC118</f>
        <v>0</v>
      </c>
      <c r="M1551" s="495">
        <f>+'403-ENTREGA_AGROQUIMICOS'!W118</f>
        <v>0</v>
      </c>
      <c r="N1551" s="495">
        <f>+'403-ENTREGA_AGROQUIMICOS'!R118</f>
        <v>0</v>
      </c>
      <c r="V1551" s="493" t="str">
        <f>+delivery_events!D$7</f>
        <v>Agroquímicos</v>
      </c>
      <c r="Y1551" s="494">
        <f>+'403-ENTREGA_AGROQUIMICOS'!AH$3</f>
        <v>0</v>
      </c>
    </row>
    <row r="1552" spans="1:25" hidden="1" x14ac:dyDescent="0.35">
      <c r="A1552" s="493">
        <f>+agrochemicals!A397</f>
        <v>0</v>
      </c>
      <c r="B1552" s="493">
        <f>+agrochemicals!B397</f>
        <v>0</v>
      </c>
      <c r="C1552" s="496" t="e">
        <f>+agrochemicals!C397</f>
        <v>#N/A</v>
      </c>
      <c r="D1552" s="493">
        <f>+'403-ENTREGA_AGROQUIMICOS'!N119</f>
        <v>0</v>
      </c>
      <c r="E1552" s="494">
        <f>+'403-ENTREGA_AGROQUIMICOS'!J119</f>
        <v>0</v>
      </c>
      <c r="F1552" s="495">
        <f>+'403-ENTREGA_AGROQUIMICOS'!L119</f>
        <v>0</v>
      </c>
      <c r="I1552" s="494" t="e">
        <f>+delivery_events!C$7</f>
        <v>#N/A</v>
      </c>
      <c r="K1552" s="494">
        <f>+'403-ENTREGA_AGROQUIMICOS'!Z119</f>
        <v>0</v>
      </c>
      <c r="L1552" s="494">
        <f>+'403-ENTREGA_AGROQUIMICOS'!AC119</f>
        <v>0</v>
      </c>
      <c r="M1552" s="495">
        <f>+'403-ENTREGA_AGROQUIMICOS'!W119</f>
        <v>0</v>
      </c>
      <c r="N1552" s="495">
        <f>+'403-ENTREGA_AGROQUIMICOS'!R119</f>
        <v>0</v>
      </c>
      <c r="V1552" s="493" t="str">
        <f>+delivery_events!D$7</f>
        <v>Agroquímicos</v>
      </c>
      <c r="Y1552" s="494">
        <f>+'403-ENTREGA_AGROQUIMICOS'!AH$3</f>
        <v>0</v>
      </c>
    </row>
    <row r="1553" spans="1:25" hidden="1" x14ac:dyDescent="0.35">
      <c r="A1553" s="493">
        <f>+agrochemicals!A398</f>
        <v>0</v>
      </c>
      <c r="B1553" s="493">
        <f>+agrochemicals!B398</f>
        <v>0</v>
      </c>
      <c r="C1553" s="496" t="e">
        <f>+agrochemicals!C398</f>
        <v>#N/A</v>
      </c>
      <c r="D1553" s="493">
        <f>+'403-ENTREGA_AGROQUIMICOS'!N120</f>
        <v>0</v>
      </c>
      <c r="E1553" s="494">
        <f>+'403-ENTREGA_AGROQUIMICOS'!J120</f>
        <v>0</v>
      </c>
      <c r="F1553" s="495">
        <f>+'403-ENTREGA_AGROQUIMICOS'!L120</f>
        <v>0</v>
      </c>
      <c r="I1553" s="494" t="e">
        <f>+delivery_events!C$7</f>
        <v>#N/A</v>
      </c>
      <c r="K1553" s="494">
        <f>+'403-ENTREGA_AGROQUIMICOS'!Z120</f>
        <v>0</v>
      </c>
      <c r="L1553" s="494">
        <f>+'403-ENTREGA_AGROQUIMICOS'!AC120</f>
        <v>0</v>
      </c>
      <c r="M1553" s="495">
        <f>+'403-ENTREGA_AGROQUIMICOS'!W120</f>
        <v>0</v>
      </c>
      <c r="N1553" s="495">
        <f>+'403-ENTREGA_AGROQUIMICOS'!R120</f>
        <v>0</v>
      </c>
      <c r="V1553" s="493" t="str">
        <f>+delivery_events!D$7</f>
        <v>Agroquímicos</v>
      </c>
      <c r="Y1553" s="494">
        <f>+'403-ENTREGA_AGROQUIMICOS'!AH$3</f>
        <v>0</v>
      </c>
    </row>
    <row r="1554" spans="1:25" hidden="1" x14ac:dyDescent="0.35">
      <c r="A1554" s="493">
        <f>+agrochemicals!A399</f>
        <v>0</v>
      </c>
      <c r="B1554" s="493">
        <f>+agrochemicals!B399</f>
        <v>0</v>
      </c>
      <c r="C1554" s="496" t="e">
        <f>+agrochemicals!C399</f>
        <v>#N/A</v>
      </c>
      <c r="D1554" s="493">
        <f>+'403-ENTREGA_AGROQUIMICOS'!N121</f>
        <v>0</v>
      </c>
      <c r="E1554" s="494">
        <f>+'403-ENTREGA_AGROQUIMICOS'!J121</f>
        <v>0</v>
      </c>
      <c r="F1554" s="495">
        <f>+'403-ENTREGA_AGROQUIMICOS'!L121</f>
        <v>0</v>
      </c>
      <c r="I1554" s="494" t="e">
        <f>+delivery_events!C$7</f>
        <v>#N/A</v>
      </c>
      <c r="K1554" s="494">
        <f>+'403-ENTREGA_AGROQUIMICOS'!Z121</f>
        <v>0</v>
      </c>
      <c r="L1554" s="494">
        <f>+'403-ENTREGA_AGROQUIMICOS'!AC121</f>
        <v>0</v>
      </c>
      <c r="M1554" s="495">
        <f>+'403-ENTREGA_AGROQUIMICOS'!W121</f>
        <v>0</v>
      </c>
      <c r="N1554" s="495">
        <f>+'403-ENTREGA_AGROQUIMICOS'!R121</f>
        <v>0</v>
      </c>
      <c r="V1554" s="493" t="str">
        <f>+delivery_events!D$7</f>
        <v>Agroquímicos</v>
      </c>
      <c r="Y1554" s="494">
        <f>+'403-ENTREGA_AGROQUIMICOS'!AH$3</f>
        <v>0</v>
      </c>
    </row>
    <row r="1555" spans="1:25" hidden="1" x14ac:dyDescent="0.35">
      <c r="A1555" s="493">
        <f>+agrochemicals!A400</f>
        <v>0</v>
      </c>
      <c r="B1555" s="493">
        <f>+agrochemicals!B400</f>
        <v>0</v>
      </c>
      <c r="C1555" s="496" t="e">
        <f>+agrochemicals!C400</f>
        <v>#N/A</v>
      </c>
      <c r="D1555" s="493">
        <f>+'403-ENTREGA_AGROQUIMICOS'!N122</f>
        <v>0</v>
      </c>
      <c r="E1555" s="494">
        <f>+'403-ENTREGA_AGROQUIMICOS'!J122</f>
        <v>0</v>
      </c>
      <c r="F1555" s="495">
        <f>+'403-ENTREGA_AGROQUIMICOS'!L122</f>
        <v>0</v>
      </c>
      <c r="I1555" s="494" t="e">
        <f>+delivery_events!C$7</f>
        <v>#N/A</v>
      </c>
      <c r="K1555" s="494">
        <f>+'403-ENTREGA_AGROQUIMICOS'!Z122</f>
        <v>0</v>
      </c>
      <c r="L1555" s="494">
        <f>+'403-ENTREGA_AGROQUIMICOS'!AC122</f>
        <v>0</v>
      </c>
      <c r="M1555" s="495">
        <f>+'403-ENTREGA_AGROQUIMICOS'!W122</f>
        <v>0</v>
      </c>
      <c r="N1555" s="495">
        <f>+'403-ENTREGA_AGROQUIMICOS'!R122</f>
        <v>0</v>
      </c>
      <c r="V1555" s="493" t="str">
        <f>+delivery_events!D$7</f>
        <v>Agroquímicos</v>
      </c>
      <c r="Y1555" s="494">
        <f>+'403-ENTREGA_AGROQUIMICOS'!AH$3</f>
        <v>0</v>
      </c>
    </row>
    <row r="1556" spans="1:25" hidden="1" x14ac:dyDescent="0.35">
      <c r="A1556" s="493">
        <f>+agrochemicals!A401</f>
        <v>0</v>
      </c>
      <c r="B1556" s="493">
        <f>+agrochemicals!B401</f>
        <v>0</v>
      </c>
      <c r="C1556" s="496" t="e">
        <f>+agrochemicals!C401</f>
        <v>#N/A</v>
      </c>
      <c r="D1556" s="493">
        <f>+'403-ENTREGA_AGROQUIMICOS'!N123</f>
        <v>0</v>
      </c>
      <c r="E1556" s="494">
        <f>+'403-ENTREGA_AGROQUIMICOS'!J123</f>
        <v>0</v>
      </c>
      <c r="F1556" s="495">
        <f>+'403-ENTREGA_AGROQUIMICOS'!L123</f>
        <v>0</v>
      </c>
      <c r="I1556" s="494" t="e">
        <f>+delivery_events!C$7</f>
        <v>#N/A</v>
      </c>
      <c r="K1556" s="494">
        <f>+'403-ENTREGA_AGROQUIMICOS'!Z123</f>
        <v>0</v>
      </c>
      <c r="L1556" s="494">
        <f>+'403-ENTREGA_AGROQUIMICOS'!AC123</f>
        <v>0</v>
      </c>
      <c r="M1556" s="495">
        <f>+'403-ENTREGA_AGROQUIMICOS'!W123</f>
        <v>0</v>
      </c>
      <c r="N1556" s="495">
        <f>+'403-ENTREGA_AGROQUIMICOS'!R123</f>
        <v>0</v>
      </c>
      <c r="V1556" s="493" t="str">
        <f>+delivery_events!D$7</f>
        <v>Agroquímicos</v>
      </c>
      <c r="Y1556" s="494">
        <f>+'403-ENTREGA_AGROQUIMICOS'!AH$3</f>
        <v>0</v>
      </c>
    </row>
    <row r="1557" spans="1:25" hidden="1" x14ac:dyDescent="0.35">
      <c r="A1557" s="493">
        <f>+agrochemicals!A402</f>
        <v>0</v>
      </c>
      <c r="B1557" s="493">
        <f>+agrochemicals!B402</f>
        <v>0</v>
      </c>
      <c r="C1557" s="496" t="e">
        <f>+agrochemicals!C402</f>
        <v>#N/A</v>
      </c>
      <c r="D1557" s="493">
        <f>+'403-ENTREGA_AGROQUIMICOS'!N124</f>
        <v>0</v>
      </c>
      <c r="E1557" s="494">
        <f>+'403-ENTREGA_AGROQUIMICOS'!J124</f>
        <v>0</v>
      </c>
      <c r="F1557" s="495">
        <f>+'403-ENTREGA_AGROQUIMICOS'!L124</f>
        <v>0</v>
      </c>
      <c r="I1557" s="494" t="e">
        <f>+delivery_events!C$7</f>
        <v>#N/A</v>
      </c>
      <c r="K1557" s="494">
        <f>+'403-ENTREGA_AGROQUIMICOS'!Z124</f>
        <v>0</v>
      </c>
      <c r="L1557" s="494">
        <f>+'403-ENTREGA_AGROQUIMICOS'!AC124</f>
        <v>0</v>
      </c>
      <c r="M1557" s="495">
        <f>+'403-ENTREGA_AGROQUIMICOS'!W124</f>
        <v>0</v>
      </c>
      <c r="N1557" s="495">
        <f>+'403-ENTREGA_AGROQUIMICOS'!R124</f>
        <v>0</v>
      </c>
      <c r="V1557" s="493" t="str">
        <f>+delivery_events!D$7</f>
        <v>Agroquímicos</v>
      </c>
      <c r="Y1557" s="494">
        <f>+'403-ENTREGA_AGROQUIMICOS'!AH$3</f>
        <v>0</v>
      </c>
    </row>
    <row r="1558" spans="1:25" hidden="1" x14ac:dyDescent="0.35">
      <c r="A1558" s="493">
        <f>+agrochemicals!A403</f>
        <v>0</v>
      </c>
      <c r="B1558" s="493">
        <f>+agrochemicals!B403</f>
        <v>0</v>
      </c>
      <c r="C1558" s="496" t="e">
        <f>+agrochemicals!C403</f>
        <v>#N/A</v>
      </c>
      <c r="D1558" s="493">
        <f>+'403-ENTREGA_AGROQUIMICOS'!N125</f>
        <v>0</v>
      </c>
      <c r="E1558" s="494">
        <f>+'403-ENTREGA_AGROQUIMICOS'!J125</f>
        <v>0</v>
      </c>
      <c r="F1558" s="495">
        <f>+'403-ENTREGA_AGROQUIMICOS'!L125</f>
        <v>0</v>
      </c>
      <c r="I1558" s="494" t="e">
        <f>+delivery_events!C$7</f>
        <v>#N/A</v>
      </c>
      <c r="K1558" s="494">
        <f>+'403-ENTREGA_AGROQUIMICOS'!Z125</f>
        <v>0</v>
      </c>
      <c r="L1558" s="494">
        <f>+'403-ENTREGA_AGROQUIMICOS'!AC125</f>
        <v>0</v>
      </c>
      <c r="M1558" s="495">
        <f>+'403-ENTREGA_AGROQUIMICOS'!W125</f>
        <v>0</v>
      </c>
      <c r="N1558" s="495">
        <f>+'403-ENTREGA_AGROQUIMICOS'!R125</f>
        <v>0</v>
      </c>
      <c r="V1558" s="493" t="str">
        <f>+delivery_events!D$7</f>
        <v>Agroquímicos</v>
      </c>
      <c r="Y1558" s="494">
        <f>+'403-ENTREGA_AGROQUIMICOS'!AH$3</f>
        <v>0</v>
      </c>
    </row>
    <row r="1559" spans="1:25" hidden="1" x14ac:dyDescent="0.35">
      <c r="A1559" s="493">
        <f>+agrochemicals!A404</f>
        <v>0</v>
      </c>
      <c r="B1559" s="493">
        <f>+agrochemicals!B404</f>
        <v>0</v>
      </c>
      <c r="C1559" s="496" t="e">
        <f>+agrochemicals!C404</f>
        <v>#N/A</v>
      </c>
      <c r="D1559" s="493">
        <f>+'403-ENTREGA_AGROQUIMICOS'!N126</f>
        <v>0</v>
      </c>
      <c r="E1559" s="494">
        <f>+'403-ENTREGA_AGROQUIMICOS'!J126</f>
        <v>0</v>
      </c>
      <c r="F1559" s="495">
        <f>+'403-ENTREGA_AGROQUIMICOS'!L126</f>
        <v>0</v>
      </c>
      <c r="I1559" s="494" t="e">
        <f>+delivery_events!C$7</f>
        <v>#N/A</v>
      </c>
      <c r="K1559" s="494">
        <f>+'403-ENTREGA_AGROQUIMICOS'!Z126</f>
        <v>0</v>
      </c>
      <c r="L1559" s="494">
        <f>+'403-ENTREGA_AGROQUIMICOS'!AC126</f>
        <v>0</v>
      </c>
      <c r="M1559" s="495">
        <f>+'403-ENTREGA_AGROQUIMICOS'!W126</f>
        <v>0</v>
      </c>
      <c r="N1559" s="495">
        <f>+'403-ENTREGA_AGROQUIMICOS'!R126</f>
        <v>0</v>
      </c>
      <c r="V1559" s="493" t="str">
        <f>+delivery_events!D$7</f>
        <v>Agroquímicos</v>
      </c>
      <c r="Y1559" s="494">
        <f>+'403-ENTREGA_AGROQUIMICOS'!AH$3</f>
        <v>0</v>
      </c>
    </row>
    <row r="1560" spans="1:25" hidden="1" x14ac:dyDescent="0.35">
      <c r="A1560" s="493">
        <f>+agrochemicals!A405</f>
        <v>0</v>
      </c>
      <c r="B1560" s="493">
        <f>+agrochemicals!B405</f>
        <v>0</v>
      </c>
      <c r="C1560" s="496" t="e">
        <f>+agrochemicals!C405</f>
        <v>#N/A</v>
      </c>
      <c r="D1560" s="493">
        <f>+'403-ENTREGA_AGROQUIMICOS'!N127</f>
        <v>0</v>
      </c>
      <c r="E1560" s="494">
        <f>+'403-ENTREGA_AGROQUIMICOS'!J127</f>
        <v>0</v>
      </c>
      <c r="F1560" s="495">
        <f>+'403-ENTREGA_AGROQUIMICOS'!L127</f>
        <v>0</v>
      </c>
      <c r="I1560" s="494" t="e">
        <f>+delivery_events!C$7</f>
        <v>#N/A</v>
      </c>
      <c r="K1560" s="494">
        <f>+'403-ENTREGA_AGROQUIMICOS'!Z127</f>
        <v>0</v>
      </c>
      <c r="L1560" s="494">
        <f>+'403-ENTREGA_AGROQUIMICOS'!AC127</f>
        <v>0</v>
      </c>
      <c r="M1560" s="495">
        <f>+'403-ENTREGA_AGROQUIMICOS'!W127</f>
        <v>0</v>
      </c>
      <c r="N1560" s="495">
        <f>+'403-ENTREGA_AGROQUIMICOS'!R127</f>
        <v>0</v>
      </c>
      <c r="V1560" s="493" t="str">
        <f>+delivery_events!D$7</f>
        <v>Agroquímicos</v>
      </c>
      <c r="Y1560" s="494">
        <f>+'403-ENTREGA_AGROQUIMICOS'!AH$3</f>
        <v>0</v>
      </c>
    </row>
    <row r="1561" spans="1:25" hidden="1" x14ac:dyDescent="0.35">
      <c r="A1561" s="493">
        <f>+agrochemicals!A406</f>
        <v>0</v>
      </c>
      <c r="B1561" s="493">
        <f>+agrochemicals!B406</f>
        <v>0</v>
      </c>
      <c r="C1561" s="496" t="e">
        <f>+agrochemicals!C406</f>
        <v>#N/A</v>
      </c>
      <c r="D1561" s="493">
        <f>+'403-ENTREGA_AGROQUIMICOS'!N128</f>
        <v>0</v>
      </c>
      <c r="E1561" s="494">
        <f>+'403-ENTREGA_AGROQUIMICOS'!J128</f>
        <v>0</v>
      </c>
      <c r="F1561" s="495">
        <f>+'403-ENTREGA_AGROQUIMICOS'!L128</f>
        <v>0</v>
      </c>
      <c r="I1561" s="494" t="e">
        <f>+delivery_events!C$7</f>
        <v>#N/A</v>
      </c>
      <c r="K1561" s="494">
        <f>+'403-ENTREGA_AGROQUIMICOS'!Z128</f>
        <v>0</v>
      </c>
      <c r="L1561" s="494">
        <f>+'403-ENTREGA_AGROQUIMICOS'!AC128</f>
        <v>0</v>
      </c>
      <c r="M1561" s="495">
        <f>+'403-ENTREGA_AGROQUIMICOS'!W128</f>
        <v>0</v>
      </c>
      <c r="N1561" s="495">
        <f>+'403-ENTREGA_AGROQUIMICOS'!R128</f>
        <v>0</v>
      </c>
      <c r="V1561" s="493" t="str">
        <f>+delivery_events!D$7</f>
        <v>Agroquímicos</v>
      </c>
      <c r="Y1561" s="494">
        <f>+'403-ENTREGA_AGROQUIMICOS'!AH$3</f>
        <v>0</v>
      </c>
    </row>
    <row r="1562" spans="1:25" hidden="1" x14ac:dyDescent="0.35">
      <c r="A1562" s="493">
        <f>+agrochemicals!A407</f>
        <v>0</v>
      </c>
      <c r="B1562" s="493">
        <f>+agrochemicals!B407</f>
        <v>0</v>
      </c>
      <c r="C1562" s="496" t="e">
        <f>+agrochemicals!C407</f>
        <v>#N/A</v>
      </c>
      <c r="D1562" s="493">
        <f>+'403-ENTREGA_AGROQUIMICOS'!N129</f>
        <v>0</v>
      </c>
      <c r="E1562" s="494">
        <f>+'403-ENTREGA_AGROQUIMICOS'!J129</f>
        <v>0</v>
      </c>
      <c r="F1562" s="495">
        <f>+'403-ENTREGA_AGROQUIMICOS'!L129</f>
        <v>0</v>
      </c>
      <c r="I1562" s="494" t="e">
        <f>+delivery_events!C$7</f>
        <v>#N/A</v>
      </c>
      <c r="K1562" s="494">
        <f>+'403-ENTREGA_AGROQUIMICOS'!Z129</f>
        <v>0</v>
      </c>
      <c r="L1562" s="494">
        <f>+'403-ENTREGA_AGROQUIMICOS'!AC129</f>
        <v>0</v>
      </c>
      <c r="M1562" s="495">
        <f>+'403-ENTREGA_AGROQUIMICOS'!W129</f>
        <v>0</v>
      </c>
      <c r="N1562" s="495">
        <f>+'403-ENTREGA_AGROQUIMICOS'!R129</f>
        <v>0</v>
      </c>
      <c r="V1562" s="493" t="str">
        <f>+delivery_events!D$7</f>
        <v>Agroquímicos</v>
      </c>
      <c r="Y1562" s="494">
        <f>+'403-ENTREGA_AGROQUIMICOS'!AH$3</f>
        <v>0</v>
      </c>
    </row>
    <row r="1563" spans="1:25" hidden="1" x14ac:dyDescent="0.35">
      <c r="A1563" s="493">
        <f>+agrochemicals!A408</f>
        <v>0</v>
      </c>
      <c r="B1563" s="493">
        <f>+agrochemicals!B408</f>
        <v>0</v>
      </c>
      <c r="C1563" s="496" t="e">
        <f>+agrochemicals!C408</f>
        <v>#N/A</v>
      </c>
      <c r="D1563" s="493">
        <f>+'403-ENTREGA_AGROQUIMICOS'!N130</f>
        <v>0</v>
      </c>
      <c r="E1563" s="494">
        <f>+'403-ENTREGA_AGROQUIMICOS'!J130</f>
        <v>0</v>
      </c>
      <c r="F1563" s="495">
        <f>+'403-ENTREGA_AGROQUIMICOS'!L130</f>
        <v>0</v>
      </c>
      <c r="I1563" s="494" t="e">
        <f>+delivery_events!C$7</f>
        <v>#N/A</v>
      </c>
      <c r="K1563" s="494">
        <f>+'403-ENTREGA_AGROQUIMICOS'!Z130</f>
        <v>0</v>
      </c>
      <c r="L1563" s="494">
        <f>+'403-ENTREGA_AGROQUIMICOS'!AC130</f>
        <v>0</v>
      </c>
      <c r="M1563" s="495">
        <f>+'403-ENTREGA_AGROQUIMICOS'!W130</f>
        <v>0</v>
      </c>
      <c r="N1563" s="495">
        <f>+'403-ENTREGA_AGROQUIMICOS'!R130</f>
        <v>0</v>
      </c>
      <c r="V1563" s="493" t="str">
        <f>+delivery_events!D$7</f>
        <v>Agroquímicos</v>
      </c>
      <c r="Y1563" s="494">
        <f>+'403-ENTREGA_AGROQUIMICOS'!AH$3</f>
        <v>0</v>
      </c>
    </row>
    <row r="1564" spans="1:25" hidden="1" x14ac:dyDescent="0.35">
      <c r="A1564" s="493">
        <f>+agrochemicals!A409</f>
        <v>0</v>
      </c>
      <c r="B1564" s="493">
        <f>+agrochemicals!B409</f>
        <v>0</v>
      </c>
      <c r="C1564" s="496" t="e">
        <f>+agrochemicals!C409</f>
        <v>#N/A</v>
      </c>
      <c r="D1564" s="493">
        <f>+'403-ENTREGA_AGROQUIMICOS'!N131</f>
        <v>0</v>
      </c>
      <c r="E1564" s="494">
        <f>+'403-ENTREGA_AGROQUIMICOS'!J131</f>
        <v>0</v>
      </c>
      <c r="F1564" s="495">
        <f>+'403-ENTREGA_AGROQUIMICOS'!L131</f>
        <v>0</v>
      </c>
      <c r="I1564" s="494" t="e">
        <f>+delivery_events!C$7</f>
        <v>#N/A</v>
      </c>
      <c r="K1564" s="494">
        <f>+'403-ENTREGA_AGROQUIMICOS'!Z131</f>
        <v>0</v>
      </c>
      <c r="L1564" s="494">
        <f>+'403-ENTREGA_AGROQUIMICOS'!AC131</f>
        <v>0</v>
      </c>
      <c r="M1564" s="495">
        <f>+'403-ENTREGA_AGROQUIMICOS'!W131</f>
        <v>0</v>
      </c>
      <c r="N1564" s="495">
        <f>+'403-ENTREGA_AGROQUIMICOS'!R131</f>
        <v>0</v>
      </c>
      <c r="V1564" s="493" t="str">
        <f>+delivery_events!D$7</f>
        <v>Agroquímicos</v>
      </c>
      <c r="Y1564" s="494">
        <f>+'403-ENTREGA_AGROQUIMICOS'!AH$3</f>
        <v>0</v>
      </c>
    </row>
    <row r="1565" spans="1:25" hidden="1" x14ac:dyDescent="0.35">
      <c r="A1565" s="493">
        <f>+agrochemicals!A410</f>
        <v>0</v>
      </c>
      <c r="B1565" s="493">
        <f>+agrochemicals!B410</f>
        <v>0</v>
      </c>
      <c r="C1565" s="496" t="e">
        <f>+agrochemicals!C410</f>
        <v>#N/A</v>
      </c>
      <c r="D1565" s="493">
        <f>+'403-ENTREGA_AGROQUIMICOS'!N132</f>
        <v>0</v>
      </c>
      <c r="E1565" s="494">
        <f>+'403-ENTREGA_AGROQUIMICOS'!J132</f>
        <v>0</v>
      </c>
      <c r="F1565" s="495">
        <f>+'403-ENTREGA_AGROQUIMICOS'!L132</f>
        <v>0</v>
      </c>
      <c r="I1565" s="494" t="e">
        <f>+delivery_events!C$7</f>
        <v>#N/A</v>
      </c>
      <c r="K1565" s="494">
        <f>+'403-ENTREGA_AGROQUIMICOS'!Z132</f>
        <v>0</v>
      </c>
      <c r="L1565" s="494">
        <f>+'403-ENTREGA_AGROQUIMICOS'!AC132</f>
        <v>0</v>
      </c>
      <c r="M1565" s="495">
        <f>+'403-ENTREGA_AGROQUIMICOS'!W132</f>
        <v>0</v>
      </c>
      <c r="N1565" s="495">
        <f>+'403-ENTREGA_AGROQUIMICOS'!R132</f>
        <v>0</v>
      </c>
      <c r="V1565" s="493" t="str">
        <f>+delivery_events!D$7</f>
        <v>Agroquímicos</v>
      </c>
      <c r="Y1565" s="494">
        <f>+'403-ENTREGA_AGROQUIMICOS'!AH$3</f>
        <v>0</v>
      </c>
    </row>
    <row r="1566" spans="1:25" hidden="1" x14ac:dyDescent="0.35">
      <c r="A1566" s="493">
        <f>+agrochemicals!A411</f>
        <v>0</v>
      </c>
      <c r="B1566" s="493">
        <f>+agrochemicals!B411</f>
        <v>0</v>
      </c>
      <c r="C1566" s="496" t="e">
        <f>+agrochemicals!C411</f>
        <v>#N/A</v>
      </c>
      <c r="D1566" s="493">
        <f>+'403-ENTREGA_AGROQUIMICOS'!N133</f>
        <v>0</v>
      </c>
      <c r="E1566" s="494">
        <f>+'403-ENTREGA_AGROQUIMICOS'!J133</f>
        <v>0</v>
      </c>
      <c r="F1566" s="495">
        <f>+'403-ENTREGA_AGROQUIMICOS'!L133</f>
        <v>0</v>
      </c>
      <c r="I1566" s="494" t="e">
        <f>+delivery_events!C$7</f>
        <v>#N/A</v>
      </c>
      <c r="K1566" s="494">
        <f>+'403-ENTREGA_AGROQUIMICOS'!Z133</f>
        <v>0</v>
      </c>
      <c r="L1566" s="494">
        <f>+'403-ENTREGA_AGROQUIMICOS'!AC133</f>
        <v>0</v>
      </c>
      <c r="M1566" s="495">
        <f>+'403-ENTREGA_AGROQUIMICOS'!W133</f>
        <v>0</v>
      </c>
      <c r="N1566" s="495">
        <f>+'403-ENTREGA_AGROQUIMICOS'!R133</f>
        <v>0</v>
      </c>
      <c r="V1566" s="493" t="str">
        <f>+delivery_events!D$7</f>
        <v>Agroquímicos</v>
      </c>
      <c r="Y1566" s="494">
        <f>+'403-ENTREGA_AGROQUIMICOS'!AH$3</f>
        <v>0</v>
      </c>
    </row>
    <row r="1567" spans="1:25" hidden="1" x14ac:dyDescent="0.35">
      <c r="A1567" s="493">
        <f>+agrochemicals!A412</f>
        <v>0</v>
      </c>
      <c r="B1567" s="493">
        <f>+agrochemicals!B412</f>
        <v>0</v>
      </c>
      <c r="C1567" s="496" t="e">
        <f>+agrochemicals!C412</f>
        <v>#N/A</v>
      </c>
      <c r="D1567" s="493">
        <f>+'403-ENTREGA_AGROQUIMICOS'!N134</f>
        <v>0</v>
      </c>
      <c r="E1567" s="494">
        <f>+'403-ENTREGA_AGROQUIMICOS'!J134</f>
        <v>0</v>
      </c>
      <c r="F1567" s="495">
        <f>+'403-ENTREGA_AGROQUIMICOS'!L134</f>
        <v>0</v>
      </c>
      <c r="I1567" s="494" t="e">
        <f>+delivery_events!C$7</f>
        <v>#N/A</v>
      </c>
      <c r="K1567" s="494">
        <f>+'403-ENTREGA_AGROQUIMICOS'!Z134</f>
        <v>0</v>
      </c>
      <c r="L1567" s="494">
        <f>+'403-ENTREGA_AGROQUIMICOS'!AC134</f>
        <v>0</v>
      </c>
      <c r="M1567" s="495">
        <f>+'403-ENTREGA_AGROQUIMICOS'!W134</f>
        <v>0</v>
      </c>
      <c r="N1567" s="495">
        <f>+'403-ENTREGA_AGROQUIMICOS'!R134</f>
        <v>0</v>
      </c>
      <c r="V1567" s="493" t="str">
        <f>+delivery_events!D$7</f>
        <v>Agroquímicos</v>
      </c>
      <c r="Y1567" s="494">
        <f>+'403-ENTREGA_AGROQUIMICOS'!AH$3</f>
        <v>0</v>
      </c>
    </row>
    <row r="1568" spans="1:25" hidden="1" x14ac:dyDescent="0.35">
      <c r="A1568" s="493">
        <f>+agrochemicals!A413</f>
        <v>0</v>
      </c>
      <c r="B1568" s="493">
        <f>+agrochemicals!B413</f>
        <v>0</v>
      </c>
      <c r="C1568" s="496" t="e">
        <f>+agrochemicals!C413</f>
        <v>#N/A</v>
      </c>
      <c r="D1568" s="493">
        <f>+'403-ENTREGA_AGROQUIMICOS'!N135</f>
        <v>0</v>
      </c>
      <c r="E1568" s="494">
        <f>+'403-ENTREGA_AGROQUIMICOS'!J135</f>
        <v>0</v>
      </c>
      <c r="F1568" s="495">
        <f>+'403-ENTREGA_AGROQUIMICOS'!L135</f>
        <v>0</v>
      </c>
      <c r="I1568" s="494" t="e">
        <f>+delivery_events!C$7</f>
        <v>#N/A</v>
      </c>
      <c r="K1568" s="494">
        <f>+'403-ENTREGA_AGROQUIMICOS'!Z135</f>
        <v>0</v>
      </c>
      <c r="L1568" s="494">
        <f>+'403-ENTREGA_AGROQUIMICOS'!AC135</f>
        <v>0</v>
      </c>
      <c r="M1568" s="495">
        <f>+'403-ENTREGA_AGROQUIMICOS'!W135</f>
        <v>0</v>
      </c>
      <c r="N1568" s="495">
        <f>+'403-ENTREGA_AGROQUIMICOS'!R135</f>
        <v>0</v>
      </c>
      <c r="V1568" s="493" t="str">
        <f>+delivery_events!D$7</f>
        <v>Agroquímicos</v>
      </c>
      <c r="Y1568" s="494">
        <f>+'403-ENTREGA_AGROQUIMICOS'!AH$3</f>
        <v>0</v>
      </c>
    </row>
    <row r="1569" spans="1:25" hidden="1" x14ac:dyDescent="0.35">
      <c r="A1569" s="493">
        <f>+agrochemicals!A414</f>
        <v>0</v>
      </c>
      <c r="B1569" s="493">
        <f>+agrochemicals!B414</f>
        <v>0</v>
      </c>
      <c r="C1569" s="496" t="e">
        <f>+agrochemicals!C414</f>
        <v>#N/A</v>
      </c>
      <c r="D1569" s="493">
        <f>+'403-ENTREGA_AGROQUIMICOS'!N136</f>
        <v>0</v>
      </c>
      <c r="E1569" s="494">
        <f>+'403-ENTREGA_AGROQUIMICOS'!J136</f>
        <v>0</v>
      </c>
      <c r="F1569" s="495">
        <f>+'403-ENTREGA_AGROQUIMICOS'!L136</f>
        <v>0</v>
      </c>
      <c r="I1569" s="494" t="e">
        <f>+delivery_events!C$7</f>
        <v>#N/A</v>
      </c>
      <c r="K1569" s="494">
        <f>+'403-ENTREGA_AGROQUIMICOS'!Z136</f>
        <v>0</v>
      </c>
      <c r="L1569" s="494">
        <f>+'403-ENTREGA_AGROQUIMICOS'!AC136</f>
        <v>0</v>
      </c>
      <c r="M1569" s="495">
        <f>+'403-ENTREGA_AGROQUIMICOS'!W136</f>
        <v>0</v>
      </c>
      <c r="N1569" s="495">
        <f>+'403-ENTREGA_AGROQUIMICOS'!R136</f>
        <v>0</v>
      </c>
      <c r="V1569" s="493" t="str">
        <f>+delivery_events!D$7</f>
        <v>Agroquímicos</v>
      </c>
      <c r="Y1569" s="494">
        <f>+'403-ENTREGA_AGROQUIMICOS'!AH$3</f>
        <v>0</v>
      </c>
    </row>
    <row r="1570" spans="1:25" hidden="1" x14ac:dyDescent="0.35">
      <c r="A1570" s="493">
        <f>+agrochemicals!A415</f>
        <v>0</v>
      </c>
      <c r="B1570" s="493">
        <f>+agrochemicals!B415</f>
        <v>0</v>
      </c>
      <c r="C1570" s="496" t="e">
        <f>+agrochemicals!C415</f>
        <v>#N/A</v>
      </c>
      <c r="D1570" s="493">
        <f>+'403-ENTREGA_AGROQUIMICOS'!N137</f>
        <v>0</v>
      </c>
      <c r="E1570" s="494">
        <f>+'403-ENTREGA_AGROQUIMICOS'!J137</f>
        <v>0</v>
      </c>
      <c r="F1570" s="495">
        <f>+'403-ENTREGA_AGROQUIMICOS'!L137</f>
        <v>0</v>
      </c>
      <c r="I1570" s="494" t="e">
        <f>+delivery_events!C$7</f>
        <v>#N/A</v>
      </c>
      <c r="K1570" s="494">
        <f>+'403-ENTREGA_AGROQUIMICOS'!Z137</f>
        <v>0</v>
      </c>
      <c r="L1570" s="494">
        <f>+'403-ENTREGA_AGROQUIMICOS'!AC137</f>
        <v>0</v>
      </c>
      <c r="M1570" s="495">
        <f>+'403-ENTREGA_AGROQUIMICOS'!W137</f>
        <v>0</v>
      </c>
      <c r="N1570" s="495">
        <f>+'403-ENTREGA_AGROQUIMICOS'!R137</f>
        <v>0</v>
      </c>
      <c r="V1570" s="493" t="str">
        <f>+delivery_events!D$7</f>
        <v>Agroquímicos</v>
      </c>
      <c r="Y1570" s="494">
        <f>+'403-ENTREGA_AGROQUIMICOS'!AH$3</f>
        <v>0</v>
      </c>
    </row>
    <row r="1571" spans="1:25" hidden="1" x14ac:dyDescent="0.35">
      <c r="A1571" s="493">
        <f>+agrochemicals!A416</f>
        <v>0</v>
      </c>
      <c r="B1571" s="493">
        <f>+agrochemicals!B416</f>
        <v>0</v>
      </c>
      <c r="C1571" s="496" t="e">
        <f>+agrochemicals!C416</f>
        <v>#N/A</v>
      </c>
      <c r="D1571" s="493">
        <f>+'403-ENTREGA_AGROQUIMICOS'!N138</f>
        <v>0</v>
      </c>
      <c r="E1571" s="494">
        <f>+'403-ENTREGA_AGROQUIMICOS'!J138</f>
        <v>0</v>
      </c>
      <c r="F1571" s="495">
        <f>+'403-ENTREGA_AGROQUIMICOS'!L138</f>
        <v>0</v>
      </c>
      <c r="I1571" s="494" t="e">
        <f>+delivery_events!C$7</f>
        <v>#N/A</v>
      </c>
      <c r="K1571" s="494">
        <f>+'403-ENTREGA_AGROQUIMICOS'!Z138</f>
        <v>0</v>
      </c>
      <c r="L1571" s="494">
        <f>+'403-ENTREGA_AGROQUIMICOS'!AC138</f>
        <v>0</v>
      </c>
      <c r="M1571" s="495">
        <f>+'403-ENTREGA_AGROQUIMICOS'!W138</f>
        <v>0</v>
      </c>
      <c r="N1571" s="495">
        <f>+'403-ENTREGA_AGROQUIMICOS'!R138</f>
        <v>0</v>
      </c>
      <c r="V1571" s="493" t="str">
        <f>+delivery_events!D$7</f>
        <v>Agroquímicos</v>
      </c>
      <c r="Y1571" s="494">
        <f>+'403-ENTREGA_AGROQUIMICOS'!AH$3</f>
        <v>0</v>
      </c>
    </row>
    <row r="1572" spans="1:25" hidden="1" x14ac:dyDescent="0.35">
      <c r="A1572" s="493">
        <f>+agrochemicals!A417</f>
        <v>0</v>
      </c>
      <c r="B1572" s="493">
        <f>+agrochemicals!B417</f>
        <v>0</v>
      </c>
      <c r="C1572" s="496" t="e">
        <f>+agrochemicals!C417</f>
        <v>#N/A</v>
      </c>
      <c r="D1572" s="493">
        <f>+'403-ENTREGA_AGROQUIMICOS'!N139</f>
        <v>0</v>
      </c>
      <c r="E1572" s="494">
        <f>+'403-ENTREGA_AGROQUIMICOS'!J139</f>
        <v>0</v>
      </c>
      <c r="F1572" s="495">
        <f>+'403-ENTREGA_AGROQUIMICOS'!L139</f>
        <v>0</v>
      </c>
      <c r="I1572" s="494" t="e">
        <f>+delivery_events!C$7</f>
        <v>#N/A</v>
      </c>
      <c r="K1572" s="494">
        <f>+'403-ENTREGA_AGROQUIMICOS'!Z139</f>
        <v>0</v>
      </c>
      <c r="L1572" s="494">
        <f>+'403-ENTREGA_AGROQUIMICOS'!AC139</f>
        <v>0</v>
      </c>
      <c r="M1572" s="495">
        <f>+'403-ENTREGA_AGROQUIMICOS'!W139</f>
        <v>0</v>
      </c>
      <c r="N1572" s="495">
        <f>+'403-ENTREGA_AGROQUIMICOS'!R139</f>
        <v>0</v>
      </c>
      <c r="V1572" s="493" t="str">
        <f>+delivery_events!D$7</f>
        <v>Agroquímicos</v>
      </c>
      <c r="Y1572" s="494">
        <f>+'403-ENTREGA_AGROQUIMICOS'!AH$3</f>
        <v>0</v>
      </c>
    </row>
    <row r="1573" spans="1:25" hidden="1" x14ac:dyDescent="0.35">
      <c r="A1573" s="493">
        <f>+agrochemicals!A418</f>
        <v>0</v>
      </c>
      <c r="B1573" s="493">
        <f>+agrochemicals!B418</f>
        <v>0</v>
      </c>
      <c r="C1573" s="496" t="e">
        <f>+agrochemicals!C418</f>
        <v>#N/A</v>
      </c>
      <c r="D1573" s="493">
        <f>+'403-ENTREGA_AGROQUIMICOS'!N140</f>
        <v>0</v>
      </c>
      <c r="E1573" s="494">
        <f>+'403-ENTREGA_AGROQUIMICOS'!J140</f>
        <v>0</v>
      </c>
      <c r="F1573" s="495">
        <f>+'403-ENTREGA_AGROQUIMICOS'!L140</f>
        <v>0</v>
      </c>
      <c r="I1573" s="494" t="e">
        <f>+delivery_events!C$7</f>
        <v>#N/A</v>
      </c>
      <c r="K1573" s="494">
        <f>+'403-ENTREGA_AGROQUIMICOS'!Z140</f>
        <v>0</v>
      </c>
      <c r="L1573" s="494">
        <f>+'403-ENTREGA_AGROQUIMICOS'!AC140</f>
        <v>0</v>
      </c>
      <c r="M1573" s="495">
        <f>+'403-ENTREGA_AGROQUIMICOS'!W140</f>
        <v>0</v>
      </c>
      <c r="N1573" s="495">
        <f>+'403-ENTREGA_AGROQUIMICOS'!R140</f>
        <v>0</v>
      </c>
      <c r="V1573" s="493" t="str">
        <f>+delivery_events!D$7</f>
        <v>Agroquímicos</v>
      </c>
      <c r="Y1573" s="494">
        <f>+'403-ENTREGA_AGROQUIMICOS'!AH$3</f>
        <v>0</v>
      </c>
    </row>
    <row r="1574" spans="1:25" hidden="1" x14ac:dyDescent="0.35">
      <c r="A1574" s="493">
        <f>+agrochemicals!A419</f>
        <v>0</v>
      </c>
      <c r="B1574" s="493">
        <f>+agrochemicals!B419</f>
        <v>0</v>
      </c>
      <c r="C1574" s="496" t="e">
        <f>+agrochemicals!C419</f>
        <v>#N/A</v>
      </c>
      <c r="D1574" s="493">
        <f>+'403-ENTREGA_AGROQUIMICOS'!N141</f>
        <v>0</v>
      </c>
      <c r="E1574" s="494">
        <f>+'403-ENTREGA_AGROQUIMICOS'!J141</f>
        <v>0</v>
      </c>
      <c r="F1574" s="495">
        <f>+'403-ENTREGA_AGROQUIMICOS'!L141</f>
        <v>0</v>
      </c>
      <c r="I1574" s="494" t="e">
        <f>+delivery_events!C$7</f>
        <v>#N/A</v>
      </c>
      <c r="K1574" s="494">
        <f>+'403-ENTREGA_AGROQUIMICOS'!Z141</f>
        <v>0</v>
      </c>
      <c r="L1574" s="494">
        <f>+'403-ENTREGA_AGROQUIMICOS'!AC141</f>
        <v>0</v>
      </c>
      <c r="M1574" s="495">
        <f>+'403-ENTREGA_AGROQUIMICOS'!W141</f>
        <v>0</v>
      </c>
      <c r="N1574" s="495">
        <f>+'403-ENTREGA_AGROQUIMICOS'!R141</f>
        <v>0</v>
      </c>
      <c r="V1574" s="493" t="str">
        <f>+delivery_events!D$7</f>
        <v>Agroquímicos</v>
      </c>
      <c r="Y1574" s="494">
        <f>+'403-ENTREGA_AGROQUIMICOS'!AH$3</f>
        <v>0</v>
      </c>
    </row>
    <row r="1575" spans="1:25" hidden="1" x14ac:dyDescent="0.35">
      <c r="A1575" s="493">
        <f>+agrochemicals!A420</f>
        <v>0</v>
      </c>
      <c r="B1575" s="493">
        <f>+agrochemicals!B420</f>
        <v>0</v>
      </c>
      <c r="C1575" s="496" t="e">
        <f>+agrochemicals!C420</f>
        <v>#N/A</v>
      </c>
      <c r="D1575" s="493">
        <f>+'403-ENTREGA_AGROQUIMICOS'!N142</f>
        <v>0</v>
      </c>
      <c r="E1575" s="494">
        <f>+'403-ENTREGA_AGROQUIMICOS'!J142</f>
        <v>0</v>
      </c>
      <c r="F1575" s="495">
        <f>+'403-ENTREGA_AGROQUIMICOS'!L142</f>
        <v>0</v>
      </c>
      <c r="I1575" s="494" t="e">
        <f>+delivery_events!C$7</f>
        <v>#N/A</v>
      </c>
      <c r="K1575" s="494">
        <f>+'403-ENTREGA_AGROQUIMICOS'!Z142</f>
        <v>0</v>
      </c>
      <c r="L1575" s="494">
        <f>+'403-ENTREGA_AGROQUIMICOS'!AC142</f>
        <v>0</v>
      </c>
      <c r="M1575" s="495">
        <f>+'403-ENTREGA_AGROQUIMICOS'!W142</f>
        <v>0</v>
      </c>
      <c r="N1575" s="495">
        <f>+'403-ENTREGA_AGROQUIMICOS'!R142</f>
        <v>0</v>
      </c>
      <c r="V1575" s="493" t="str">
        <f>+delivery_events!D$7</f>
        <v>Agroquímicos</v>
      </c>
      <c r="Y1575" s="494">
        <f>+'403-ENTREGA_AGROQUIMICOS'!AH$3</f>
        <v>0</v>
      </c>
    </row>
    <row r="1576" spans="1:25" hidden="1" x14ac:dyDescent="0.35">
      <c r="A1576" s="493">
        <f>+agrochemicals!A421</f>
        <v>0</v>
      </c>
      <c r="B1576" s="493">
        <f>+agrochemicals!B421</f>
        <v>0</v>
      </c>
      <c r="C1576" s="496" t="e">
        <f>+agrochemicals!C421</f>
        <v>#N/A</v>
      </c>
      <c r="D1576" s="493">
        <f>+'403-ENTREGA_AGROQUIMICOS'!N143</f>
        <v>0</v>
      </c>
      <c r="E1576" s="494">
        <f>+'403-ENTREGA_AGROQUIMICOS'!J143</f>
        <v>0</v>
      </c>
      <c r="F1576" s="495">
        <f>+'403-ENTREGA_AGROQUIMICOS'!L143</f>
        <v>0</v>
      </c>
      <c r="I1576" s="494" t="e">
        <f>+delivery_events!C$7</f>
        <v>#N/A</v>
      </c>
      <c r="K1576" s="494">
        <f>+'403-ENTREGA_AGROQUIMICOS'!Z143</f>
        <v>0</v>
      </c>
      <c r="L1576" s="494">
        <f>+'403-ENTREGA_AGROQUIMICOS'!AC143</f>
        <v>0</v>
      </c>
      <c r="M1576" s="495">
        <f>+'403-ENTREGA_AGROQUIMICOS'!W143</f>
        <v>0</v>
      </c>
      <c r="N1576" s="495">
        <f>+'403-ENTREGA_AGROQUIMICOS'!R143</f>
        <v>0</v>
      </c>
      <c r="V1576" s="493" t="str">
        <f>+delivery_events!D$7</f>
        <v>Agroquímicos</v>
      </c>
      <c r="Y1576" s="494">
        <f>+'403-ENTREGA_AGROQUIMICOS'!AH$3</f>
        <v>0</v>
      </c>
    </row>
    <row r="1577" spans="1:25" hidden="1" x14ac:dyDescent="0.35">
      <c r="A1577" s="493">
        <f>+agrochemicals!A422</f>
        <v>0</v>
      </c>
      <c r="B1577" s="493">
        <f>+agrochemicals!B422</f>
        <v>0</v>
      </c>
      <c r="C1577" s="496" t="e">
        <f>+agrochemicals!C422</f>
        <v>#N/A</v>
      </c>
      <c r="D1577" s="493">
        <f>+'403-ENTREGA_AGROQUIMICOS'!N144</f>
        <v>0</v>
      </c>
      <c r="E1577" s="494">
        <f>+'403-ENTREGA_AGROQUIMICOS'!J144</f>
        <v>0</v>
      </c>
      <c r="F1577" s="495">
        <f>+'403-ENTREGA_AGROQUIMICOS'!L144</f>
        <v>0</v>
      </c>
      <c r="I1577" s="494" t="e">
        <f>+delivery_events!C$7</f>
        <v>#N/A</v>
      </c>
      <c r="K1577" s="494">
        <f>+'403-ENTREGA_AGROQUIMICOS'!Z144</f>
        <v>0</v>
      </c>
      <c r="L1577" s="494">
        <f>+'403-ENTREGA_AGROQUIMICOS'!AC144</f>
        <v>0</v>
      </c>
      <c r="M1577" s="495">
        <f>+'403-ENTREGA_AGROQUIMICOS'!W144</f>
        <v>0</v>
      </c>
      <c r="N1577" s="495">
        <f>+'403-ENTREGA_AGROQUIMICOS'!R144</f>
        <v>0</v>
      </c>
      <c r="V1577" s="493" t="str">
        <f>+delivery_events!D$7</f>
        <v>Agroquímicos</v>
      </c>
      <c r="Y1577" s="494">
        <f>+'403-ENTREGA_AGROQUIMICOS'!AH$3</f>
        <v>0</v>
      </c>
    </row>
    <row r="1578" spans="1:25" hidden="1" x14ac:dyDescent="0.35">
      <c r="A1578" s="493">
        <f>+agrochemicals!A423</f>
        <v>0</v>
      </c>
      <c r="B1578" s="493">
        <f>+agrochemicals!B423</f>
        <v>0</v>
      </c>
      <c r="C1578" s="496" t="e">
        <f>+agrochemicals!C423</f>
        <v>#N/A</v>
      </c>
      <c r="D1578" s="493">
        <f>+'403-ENTREGA_AGROQUIMICOS'!N145</f>
        <v>0</v>
      </c>
      <c r="E1578" s="494">
        <f>+'403-ENTREGA_AGROQUIMICOS'!J145</f>
        <v>0</v>
      </c>
      <c r="F1578" s="495">
        <f>+'403-ENTREGA_AGROQUIMICOS'!L145</f>
        <v>0</v>
      </c>
      <c r="I1578" s="494" t="e">
        <f>+delivery_events!C$7</f>
        <v>#N/A</v>
      </c>
      <c r="K1578" s="494">
        <f>+'403-ENTREGA_AGROQUIMICOS'!Z145</f>
        <v>0</v>
      </c>
      <c r="L1578" s="494">
        <f>+'403-ENTREGA_AGROQUIMICOS'!AC145</f>
        <v>0</v>
      </c>
      <c r="M1578" s="495">
        <f>+'403-ENTREGA_AGROQUIMICOS'!W145</f>
        <v>0</v>
      </c>
      <c r="N1578" s="495">
        <f>+'403-ENTREGA_AGROQUIMICOS'!R145</f>
        <v>0</v>
      </c>
      <c r="V1578" s="493" t="str">
        <f>+delivery_events!D$7</f>
        <v>Agroquímicos</v>
      </c>
      <c r="Y1578" s="494">
        <f>+'403-ENTREGA_AGROQUIMICOS'!AH$3</f>
        <v>0</v>
      </c>
    </row>
    <row r="1579" spans="1:25" hidden="1" x14ac:dyDescent="0.35">
      <c r="A1579" s="493">
        <f>+agrochemicals!A424</f>
        <v>0</v>
      </c>
      <c r="B1579" s="493">
        <f>+agrochemicals!B424</f>
        <v>0</v>
      </c>
      <c r="C1579" s="496" t="e">
        <f>+agrochemicals!C424</f>
        <v>#N/A</v>
      </c>
      <c r="D1579" s="493">
        <f>+'403-ENTREGA_AGROQUIMICOS'!N146</f>
        <v>0</v>
      </c>
      <c r="E1579" s="494">
        <f>+'403-ENTREGA_AGROQUIMICOS'!J146</f>
        <v>0</v>
      </c>
      <c r="F1579" s="495">
        <f>+'403-ENTREGA_AGROQUIMICOS'!L146</f>
        <v>0</v>
      </c>
      <c r="I1579" s="494" t="e">
        <f>+delivery_events!C$7</f>
        <v>#N/A</v>
      </c>
      <c r="K1579" s="494">
        <f>+'403-ENTREGA_AGROQUIMICOS'!Z146</f>
        <v>0</v>
      </c>
      <c r="L1579" s="494">
        <f>+'403-ENTREGA_AGROQUIMICOS'!AC146</f>
        <v>0</v>
      </c>
      <c r="M1579" s="495">
        <f>+'403-ENTREGA_AGROQUIMICOS'!W146</f>
        <v>0</v>
      </c>
      <c r="N1579" s="495">
        <f>+'403-ENTREGA_AGROQUIMICOS'!R146</f>
        <v>0</v>
      </c>
      <c r="V1579" s="493" t="str">
        <f>+delivery_events!D$7</f>
        <v>Agroquímicos</v>
      </c>
      <c r="Y1579" s="494">
        <f>+'403-ENTREGA_AGROQUIMICOS'!AH$3</f>
        <v>0</v>
      </c>
    </row>
    <row r="1580" spans="1:25" hidden="1" x14ac:dyDescent="0.35">
      <c r="A1580" s="493">
        <f>+agrochemicals!A425</f>
        <v>0</v>
      </c>
      <c r="B1580" s="493">
        <f>+agrochemicals!B425</f>
        <v>0</v>
      </c>
      <c r="C1580" s="496" t="e">
        <f>+agrochemicals!C425</f>
        <v>#N/A</v>
      </c>
      <c r="D1580" s="493">
        <f>+'403-ENTREGA_AGROQUIMICOS'!N147</f>
        <v>0</v>
      </c>
      <c r="E1580" s="494">
        <f>+'403-ENTREGA_AGROQUIMICOS'!J147</f>
        <v>0</v>
      </c>
      <c r="F1580" s="495">
        <f>+'403-ENTREGA_AGROQUIMICOS'!L147</f>
        <v>0</v>
      </c>
      <c r="I1580" s="494" t="e">
        <f>+delivery_events!C$7</f>
        <v>#N/A</v>
      </c>
      <c r="K1580" s="494">
        <f>+'403-ENTREGA_AGROQUIMICOS'!Z147</f>
        <v>0</v>
      </c>
      <c r="L1580" s="494">
        <f>+'403-ENTREGA_AGROQUIMICOS'!AC147</f>
        <v>0</v>
      </c>
      <c r="M1580" s="495">
        <f>+'403-ENTREGA_AGROQUIMICOS'!W147</f>
        <v>0</v>
      </c>
      <c r="N1580" s="495">
        <f>+'403-ENTREGA_AGROQUIMICOS'!R147</f>
        <v>0</v>
      </c>
      <c r="V1580" s="493" t="str">
        <f>+delivery_events!D$7</f>
        <v>Agroquímicos</v>
      </c>
      <c r="Y1580" s="494">
        <f>+'403-ENTREGA_AGROQUIMICOS'!AH$3</f>
        <v>0</v>
      </c>
    </row>
    <row r="1581" spans="1:25" hidden="1" x14ac:dyDescent="0.35">
      <c r="A1581" s="493">
        <f>+agrochemicals!A426</f>
        <v>0</v>
      </c>
      <c r="B1581" s="493">
        <f>+agrochemicals!B426</f>
        <v>0</v>
      </c>
      <c r="C1581" s="496" t="e">
        <f>+agrochemicals!C426</f>
        <v>#N/A</v>
      </c>
      <c r="D1581" s="493">
        <f>+'403-ENTREGA_AGROQUIMICOS'!N148</f>
        <v>0</v>
      </c>
      <c r="E1581" s="494">
        <f>+'403-ENTREGA_AGROQUIMICOS'!J148</f>
        <v>0</v>
      </c>
      <c r="F1581" s="495">
        <f>+'403-ENTREGA_AGROQUIMICOS'!L148</f>
        <v>0</v>
      </c>
      <c r="I1581" s="494" t="e">
        <f>+delivery_events!C$7</f>
        <v>#N/A</v>
      </c>
      <c r="K1581" s="494">
        <f>+'403-ENTREGA_AGROQUIMICOS'!Z148</f>
        <v>0</v>
      </c>
      <c r="L1581" s="494">
        <f>+'403-ENTREGA_AGROQUIMICOS'!AC148</f>
        <v>0</v>
      </c>
      <c r="M1581" s="495">
        <f>+'403-ENTREGA_AGROQUIMICOS'!W148</f>
        <v>0</v>
      </c>
      <c r="N1581" s="495">
        <f>+'403-ENTREGA_AGROQUIMICOS'!R148</f>
        <v>0</v>
      </c>
      <c r="V1581" s="493" t="str">
        <f>+delivery_events!D$7</f>
        <v>Agroquímicos</v>
      </c>
      <c r="Y1581" s="494">
        <f>+'403-ENTREGA_AGROQUIMICOS'!AH$3</f>
        <v>0</v>
      </c>
    </row>
    <row r="1582" spans="1:25" hidden="1" x14ac:dyDescent="0.35">
      <c r="A1582" s="493">
        <f>+agrochemicals!A427</f>
        <v>0</v>
      </c>
      <c r="B1582" s="493">
        <f>+agrochemicals!B427</f>
        <v>0</v>
      </c>
      <c r="C1582" s="496" t="e">
        <f>+agrochemicals!C427</f>
        <v>#N/A</v>
      </c>
      <c r="D1582" s="493">
        <f>+'403-ENTREGA_AGROQUIMICOS'!N149</f>
        <v>0</v>
      </c>
      <c r="E1582" s="494">
        <f>+'403-ENTREGA_AGROQUIMICOS'!J149</f>
        <v>0</v>
      </c>
      <c r="F1582" s="495">
        <f>+'403-ENTREGA_AGROQUIMICOS'!L149</f>
        <v>0</v>
      </c>
      <c r="I1582" s="494" t="e">
        <f>+delivery_events!C$7</f>
        <v>#N/A</v>
      </c>
      <c r="K1582" s="494">
        <f>+'403-ENTREGA_AGROQUIMICOS'!Z149</f>
        <v>0</v>
      </c>
      <c r="L1582" s="494">
        <f>+'403-ENTREGA_AGROQUIMICOS'!AC149</f>
        <v>0</v>
      </c>
      <c r="M1582" s="495">
        <f>+'403-ENTREGA_AGROQUIMICOS'!W149</f>
        <v>0</v>
      </c>
      <c r="N1582" s="495">
        <f>+'403-ENTREGA_AGROQUIMICOS'!R149</f>
        <v>0</v>
      </c>
      <c r="V1582" s="493" t="str">
        <f>+delivery_events!D$7</f>
        <v>Agroquímicos</v>
      </c>
      <c r="Y1582" s="494">
        <f>+'403-ENTREGA_AGROQUIMICOS'!AH$3</f>
        <v>0</v>
      </c>
    </row>
    <row r="1583" spans="1:25" hidden="1" x14ac:dyDescent="0.35">
      <c r="A1583" s="493">
        <f>+agrochemicals!A428</f>
        <v>0</v>
      </c>
      <c r="B1583" s="493">
        <f>+agrochemicals!B428</f>
        <v>0</v>
      </c>
      <c r="C1583" s="496" t="e">
        <f>+agrochemicals!C428</f>
        <v>#N/A</v>
      </c>
      <c r="D1583" s="493">
        <f>+'403-ENTREGA_AGROQUIMICOS'!N150</f>
        <v>0</v>
      </c>
      <c r="E1583" s="494">
        <f>+'403-ENTREGA_AGROQUIMICOS'!J150</f>
        <v>0</v>
      </c>
      <c r="F1583" s="495">
        <f>+'403-ENTREGA_AGROQUIMICOS'!L150</f>
        <v>0</v>
      </c>
      <c r="I1583" s="494" t="e">
        <f>+delivery_events!C$7</f>
        <v>#N/A</v>
      </c>
      <c r="K1583" s="494">
        <f>+'403-ENTREGA_AGROQUIMICOS'!Z150</f>
        <v>0</v>
      </c>
      <c r="L1583" s="494">
        <f>+'403-ENTREGA_AGROQUIMICOS'!AC150</f>
        <v>0</v>
      </c>
      <c r="M1583" s="495">
        <f>+'403-ENTREGA_AGROQUIMICOS'!W150</f>
        <v>0</v>
      </c>
      <c r="N1583" s="495">
        <f>+'403-ENTREGA_AGROQUIMICOS'!R150</f>
        <v>0</v>
      </c>
      <c r="V1583" s="493" t="str">
        <f>+delivery_events!D$7</f>
        <v>Agroquímicos</v>
      </c>
      <c r="Y1583" s="494">
        <f>+'403-ENTREGA_AGROQUIMICOS'!AH$3</f>
        <v>0</v>
      </c>
    </row>
    <row r="1584" spans="1:25" hidden="1" x14ac:dyDescent="0.35">
      <c r="A1584" s="493">
        <f>+agrochemicals!A429</f>
        <v>0</v>
      </c>
      <c r="B1584" s="493">
        <f>+agrochemicals!B429</f>
        <v>0</v>
      </c>
      <c r="C1584" s="496" t="e">
        <f>+agrochemicals!C429</f>
        <v>#N/A</v>
      </c>
      <c r="D1584" s="493">
        <f>+'403-ENTREGA_AGROQUIMICOS'!N151</f>
        <v>0</v>
      </c>
      <c r="E1584" s="494">
        <f>+'403-ENTREGA_AGROQUIMICOS'!J151</f>
        <v>0</v>
      </c>
      <c r="F1584" s="495">
        <f>+'403-ENTREGA_AGROQUIMICOS'!L151</f>
        <v>0</v>
      </c>
      <c r="I1584" s="494" t="e">
        <f>+delivery_events!C$7</f>
        <v>#N/A</v>
      </c>
      <c r="K1584" s="494">
        <f>+'403-ENTREGA_AGROQUIMICOS'!Z151</f>
        <v>0</v>
      </c>
      <c r="L1584" s="494">
        <f>+'403-ENTREGA_AGROQUIMICOS'!AC151</f>
        <v>0</v>
      </c>
      <c r="M1584" s="495">
        <f>+'403-ENTREGA_AGROQUIMICOS'!W151</f>
        <v>0</v>
      </c>
      <c r="N1584" s="495">
        <f>+'403-ENTREGA_AGROQUIMICOS'!R151</f>
        <v>0</v>
      </c>
      <c r="V1584" s="493" t="str">
        <f>+delivery_events!D$7</f>
        <v>Agroquímicos</v>
      </c>
      <c r="Y1584" s="494">
        <f>+'403-ENTREGA_AGROQUIMICOS'!AH$3</f>
        <v>0</v>
      </c>
    </row>
    <row r="1585" spans="1:25" hidden="1" x14ac:dyDescent="0.35">
      <c r="A1585" s="493">
        <f>+agrochemicals!A430</f>
        <v>0</v>
      </c>
      <c r="B1585" s="493">
        <f>+agrochemicals!B430</f>
        <v>0</v>
      </c>
      <c r="C1585" s="496" t="e">
        <f>+agrochemicals!C430</f>
        <v>#N/A</v>
      </c>
      <c r="D1585" s="493">
        <f>+'403-ENTREGA_AGROQUIMICOS'!N152</f>
        <v>0</v>
      </c>
      <c r="E1585" s="494">
        <f>+'403-ENTREGA_AGROQUIMICOS'!J152</f>
        <v>0</v>
      </c>
      <c r="F1585" s="495">
        <f>+'403-ENTREGA_AGROQUIMICOS'!L152</f>
        <v>0</v>
      </c>
      <c r="I1585" s="494" t="e">
        <f>+delivery_events!C$7</f>
        <v>#N/A</v>
      </c>
      <c r="K1585" s="494">
        <f>+'403-ENTREGA_AGROQUIMICOS'!Z152</f>
        <v>0</v>
      </c>
      <c r="L1585" s="494">
        <f>+'403-ENTREGA_AGROQUIMICOS'!AC152</f>
        <v>0</v>
      </c>
      <c r="M1585" s="495">
        <f>+'403-ENTREGA_AGROQUIMICOS'!W152</f>
        <v>0</v>
      </c>
      <c r="N1585" s="495">
        <f>+'403-ENTREGA_AGROQUIMICOS'!R152</f>
        <v>0</v>
      </c>
      <c r="V1585" s="493" t="str">
        <f>+delivery_events!D$7</f>
        <v>Agroquímicos</v>
      </c>
      <c r="Y1585" s="494">
        <f>+'403-ENTREGA_AGROQUIMICOS'!AH$3</f>
        <v>0</v>
      </c>
    </row>
    <row r="1586" spans="1:25" hidden="1" x14ac:dyDescent="0.35"/>
    <row r="1587" spans="1:25" hidden="1" x14ac:dyDescent="0.35"/>
    <row r="1588" spans="1:25" hidden="1" x14ac:dyDescent="0.35"/>
    <row r="1589" spans="1:25" hidden="1" x14ac:dyDescent="0.35"/>
    <row r="1590" spans="1:25" hidden="1" x14ac:dyDescent="0.35"/>
    <row r="1591" spans="1:25" hidden="1" x14ac:dyDescent="0.35"/>
    <row r="1592" spans="1:25" hidden="1" x14ac:dyDescent="0.35"/>
    <row r="1593" spans="1:25" hidden="1" x14ac:dyDescent="0.35"/>
    <row r="1594" spans="1:25" hidden="1" x14ac:dyDescent="0.35"/>
    <row r="1595" spans="1:25" hidden="1" x14ac:dyDescent="0.35"/>
    <row r="1596" spans="1:25" hidden="1" x14ac:dyDescent="0.35"/>
    <row r="1597" spans="1:25" hidden="1" x14ac:dyDescent="0.35"/>
    <row r="1598" spans="1:25" hidden="1" x14ac:dyDescent="0.35"/>
    <row r="1599" spans="1:25" hidden="1" x14ac:dyDescent="0.35"/>
    <row r="1600" spans="1:25" hidden="1" x14ac:dyDescent="0.35"/>
    <row r="1601" hidden="1" x14ac:dyDescent="0.35"/>
    <row r="1602" hidden="1" x14ac:dyDescent="0.35"/>
    <row r="1603" hidden="1" x14ac:dyDescent="0.35"/>
    <row r="1604" hidden="1" x14ac:dyDescent="0.35"/>
    <row r="1605" hidden="1" x14ac:dyDescent="0.35"/>
    <row r="1606" hidden="1" x14ac:dyDescent="0.35"/>
    <row r="1607" hidden="1" x14ac:dyDescent="0.35"/>
    <row r="1608" hidden="1" x14ac:dyDescent="0.35"/>
    <row r="1609" hidden="1" x14ac:dyDescent="0.35"/>
    <row r="1610" hidden="1" x14ac:dyDescent="0.35"/>
    <row r="1611" hidden="1" x14ac:dyDescent="0.35"/>
    <row r="1612" hidden="1" x14ac:dyDescent="0.35"/>
    <row r="1613" hidden="1" x14ac:dyDescent="0.35"/>
    <row r="1614" hidden="1" x14ac:dyDescent="0.35"/>
    <row r="1615" hidden="1" x14ac:dyDescent="0.35"/>
    <row r="1616" hidden="1" x14ac:dyDescent="0.35"/>
    <row r="1617" spans="1:27" hidden="1" x14ac:dyDescent="0.35"/>
    <row r="1618" spans="1:27" hidden="1" x14ac:dyDescent="0.35"/>
    <row r="1619" spans="1:27" hidden="1" x14ac:dyDescent="0.35"/>
    <row r="1620" spans="1:27" hidden="1" x14ac:dyDescent="0.35"/>
    <row r="1621" spans="1:27" hidden="1" x14ac:dyDescent="0.35"/>
    <row r="1622" spans="1:27" hidden="1" x14ac:dyDescent="0.35">
      <c r="A1622" s="493" t="s">
        <v>3188</v>
      </c>
      <c r="B1622" s="493" t="s">
        <v>3188</v>
      </c>
      <c r="C1622" s="496" t="s">
        <v>3190</v>
      </c>
      <c r="D1622" s="493" t="s">
        <v>3188</v>
      </c>
      <c r="E1622" s="494" t="s">
        <v>3188</v>
      </c>
      <c r="F1622" s="494" t="s">
        <v>3190</v>
      </c>
      <c r="G1622" s="494" t="s">
        <v>3188</v>
      </c>
      <c r="H1622" s="494" t="s">
        <v>3188</v>
      </c>
      <c r="I1622" s="494" t="s">
        <v>3190</v>
      </c>
      <c r="J1622" s="632" t="s">
        <v>3189</v>
      </c>
      <c r="K1622" s="494" t="s">
        <v>3188</v>
      </c>
      <c r="L1622" s="494" t="s">
        <v>3188</v>
      </c>
      <c r="M1622" s="495" t="s">
        <v>3188</v>
      </c>
      <c r="N1622" s="494" t="s">
        <v>3188</v>
      </c>
      <c r="O1622" s="494" t="s">
        <v>3188</v>
      </c>
      <c r="P1622" s="494" t="s">
        <v>3188</v>
      </c>
      <c r="Q1622" s="494" t="s">
        <v>3188</v>
      </c>
      <c r="R1622" s="494" t="s">
        <v>3188</v>
      </c>
      <c r="S1622" s="494" t="s">
        <v>3188</v>
      </c>
      <c r="T1622" s="494" t="s">
        <v>3190</v>
      </c>
      <c r="U1622" s="494" t="s">
        <v>3190</v>
      </c>
      <c r="V1622" s="494" t="s">
        <v>3188</v>
      </c>
      <c r="W1622" s="494" t="s">
        <v>3188</v>
      </c>
      <c r="X1622" s="494" t="s">
        <v>3188</v>
      </c>
      <c r="Y1622" s="494" t="s">
        <v>3190</v>
      </c>
      <c r="Z1622" s="494" t="s">
        <v>3188</v>
      </c>
      <c r="AA1622" s="494" t="s">
        <v>3188</v>
      </c>
    </row>
    <row r="1623" spans="1:27" hidden="1" x14ac:dyDescent="0.35"/>
    <row r="1624" spans="1:27" hidden="1" x14ac:dyDescent="0.35"/>
    <row r="1625" spans="1:27" hidden="1" x14ac:dyDescent="0.35"/>
    <row r="1626" spans="1:27" hidden="1" x14ac:dyDescent="0.35">
      <c r="A1626" s="493" t="str">
        <f>"c('"&amp;_xlfn.TEXTJOIN("', '",,1622:1622)&amp;"')"</f>
        <v>c('text', 'text', 'numeric', 'text', 'text', 'numeric', 'text', 'text', 'numeric', 'date', 'text', 'text', 'text', 'text', 'text', 'text', 'text', 'text', 'text', 'numeric', 'numeric', 'text', 'text', 'text', 'numeric', 'text', 'text')</v>
      </c>
    </row>
    <row r="1627" spans="1:27" hidden="1" x14ac:dyDescent="0.35"/>
    <row r="1628" spans="1:27" hidden="1" x14ac:dyDescent="0.35"/>
    <row r="1629" spans="1:27" hidden="1" x14ac:dyDescent="0.35"/>
    <row r="1630" spans="1:27" hidden="1" x14ac:dyDescent="0.35"/>
    <row r="1631" spans="1:27" x14ac:dyDescent="0.35">
      <c r="A1631" s="662">
        <f>+'409-VACINAÇÃO OBRIGATORIA'!C1451</f>
        <v>0</v>
      </c>
      <c r="B1631" s="662">
        <f>+'409-VACINAÇÃO OBRIGATORIA'!G1451</f>
        <v>0</v>
      </c>
      <c r="C1631" s="663" t="e">
        <f>IFERROR(IFERROR(VLOOKUP('409-VACINAÇÃO OBRIGATORIA'!AH$23,localidades,2,FALSE),VLOOKUP('409-VACINAÇÃO OBRIGATORIA'!AQ$6,localidades,2,FALSE)),VLOOKUP('409-VACINAÇÃO OBRIGATORIA'!AQ$5,district_codes,2,FALSE))</f>
        <v>#N/A</v>
      </c>
      <c r="D1631" s="662">
        <f>+'409-VACINAÇÃO OBRIGATORIA'!AP1451</f>
        <v>0</v>
      </c>
      <c r="E1631" s="664">
        <f>+'409-VACINAÇÃO OBRIGATORIA'!L1451</f>
        <v>0</v>
      </c>
      <c r="F1631" s="665">
        <f>+'409-VACINAÇÃO OBRIGATORIA'!N1451</f>
        <v>0</v>
      </c>
      <c r="G1631" s="664"/>
      <c r="H1631" s="664" t="s">
        <v>3127</v>
      </c>
      <c r="I1631" s="664" t="e">
        <f>IFERROR(VLOOKUP('409-VACINAÇÃO OBRIGATORIA'!AQ$6,localidades,2,FALSE),VLOOKUP('409-VACINAÇÃO OBRIGATORIA'!AQ$5,district_codes,2,FALSE))</f>
        <v>#N/A</v>
      </c>
      <c r="J1631" s="666">
        <f>+'409-VACINAÇÃO OBRIGATORIA'!AW$11</f>
        <v>0</v>
      </c>
      <c r="K1631" s="664">
        <f>+'409-VACINAÇÃO OBRIGATORIA'!AD1451</f>
        <v>0</v>
      </c>
      <c r="L1631" s="664">
        <f>+'409-VACINAÇÃO OBRIGATORIA'!AG1451</f>
        <v>0</v>
      </c>
      <c r="M1631" s="665">
        <f>+'409-VACINAÇÃO OBRIGATORIA'!V1451</f>
        <v>0</v>
      </c>
      <c r="N1631" s="665"/>
      <c r="O1631" s="665"/>
      <c r="P1631" s="665"/>
      <c r="Q1631" s="665"/>
      <c r="R1631" s="665"/>
      <c r="S1631" s="665"/>
      <c r="T1631" s="662"/>
      <c r="U1631" s="662"/>
      <c r="V1631" s="662" t="str">
        <f>+H1631</f>
        <v>Vacinação Obrigatória</v>
      </c>
      <c r="W1631" s="662"/>
      <c r="X1631" s="662"/>
      <c r="Y1631" s="664">
        <f>+'409-VACINAÇÃO OBRIGATORIA'!$AQ$3</f>
        <v>0</v>
      </c>
      <c r="Z1631" s="662">
        <f>+'409-VACINAÇÃO OBRIGATORIA'!A$11</f>
        <v>0</v>
      </c>
      <c r="AA1631" s="662">
        <f>+'409-VACINAÇÃO OBRIGATORIA'!F$11</f>
        <v>0</v>
      </c>
    </row>
    <row r="1632" spans="1:27" x14ac:dyDescent="0.35">
      <c r="A1632" s="662"/>
      <c r="B1632" s="662"/>
      <c r="C1632" s="663"/>
      <c r="D1632" s="662"/>
      <c r="E1632" s="664"/>
      <c r="F1632" s="665"/>
      <c r="G1632" s="664"/>
      <c r="H1632" s="664"/>
      <c r="I1632" s="664"/>
      <c r="J1632" s="666"/>
      <c r="K1632" s="664"/>
      <c r="L1632" s="664"/>
      <c r="M1632" s="665"/>
      <c r="N1632" s="665"/>
      <c r="O1632" s="665"/>
      <c r="P1632" s="665"/>
      <c r="Q1632" s="665"/>
      <c r="R1632" s="665"/>
      <c r="S1632" s="665"/>
      <c r="T1632" s="662"/>
      <c r="U1632" s="662"/>
      <c r="V1632" s="662"/>
      <c r="W1632" s="662"/>
      <c r="X1632" s="662"/>
      <c r="Y1632" s="664"/>
      <c r="Z1632" s="662"/>
      <c r="AA1632" s="662"/>
    </row>
    <row r="1633" spans="1:27" x14ac:dyDescent="0.35">
      <c r="A1633" s="662"/>
      <c r="B1633" s="662"/>
      <c r="C1633" s="663"/>
      <c r="D1633" s="662"/>
      <c r="E1633" s="664"/>
      <c r="F1633" s="665"/>
      <c r="G1633" s="664"/>
      <c r="H1633" s="664"/>
      <c r="I1633" s="664"/>
      <c r="J1633" s="666"/>
      <c r="K1633" s="664"/>
      <c r="L1633" s="664"/>
      <c r="M1633" s="665"/>
      <c r="N1633" s="665"/>
      <c r="O1633" s="665"/>
      <c r="P1633" s="665"/>
      <c r="Q1633" s="665"/>
      <c r="R1633" s="665"/>
      <c r="S1633" s="665"/>
      <c r="T1633" s="662"/>
      <c r="U1633" s="662"/>
      <c r="V1633" s="662"/>
      <c r="W1633" s="662"/>
      <c r="X1633" s="662"/>
      <c r="Y1633" s="664"/>
      <c r="Z1633" s="662"/>
      <c r="AA1633" s="662"/>
    </row>
    <row r="1634" spans="1:27" x14ac:dyDescent="0.35">
      <c r="A1634" s="662"/>
      <c r="B1634" s="662"/>
      <c r="C1634" s="663"/>
      <c r="D1634" s="662"/>
      <c r="E1634" s="664"/>
      <c r="F1634" s="665"/>
      <c r="G1634" s="664"/>
      <c r="H1634" s="664"/>
      <c r="I1634" s="664"/>
      <c r="J1634" s="666"/>
      <c r="K1634" s="664"/>
      <c r="L1634" s="664"/>
      <c r="M1634" s="665"/>
      <c r="N1634" s="665"/>
      <c r="O1634" s="665"/>
      <c r="P1634" s="665"/>
      <c r="Q1634" s="665"/>
      <c r="R1634" s="665"/>
      <c r="S1634" s="665"/>
      <c r="T1634" s="662"/>
      <c r="U1634" s="662"/>
      <c r="V1634" s="662"/>
      <c r="W1634" s="662"/>
      <c r="X1634" s="662"/>
      <c r="Y1634" s="664"/>
      <c r="Z1634" s="662"/>
      <c r="AA1634" s="662"/>
    </row>
  </sheetData>
  <autoFilter ref="A1:AA1585" xr:uid="{DA868E24-0E65-44DA-9B31-B87F3E1C6118}"/>
  <phoneticPr fontId="18" type="noConversion"/>
  <conditionalFormatting sqref="A1:A1048576">
    <cfRule type="duplicateValues" dxfId="13" priority="1"/>
  </conditionalFormatting>
  <conditionalFormatting sqref="A1:XFD1048576">
    <cfRule type="cellIs" dxfId="12" priority="2" operator="equal">
      <formula>0</formula>
    </cfRule>
  </conditionalFormatting>
  <pageMargins left="0.7" right="0.7" top="0.75" bottom="0.75" header="0.3" footer="0.3"/>
  <pageSetup paperSize="9" orientation="portrait" r:id="rId1"/>
  <ignoredErrors>
    <ignoredError xmlns:x16r3="http://schemas.microsoft.com/office/spreadsheetml/2018/08/main" sqref="J5:J34" x16r3:misleadingForma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37A328-CBDE-4914-BF0D-42F826438CA7}">
  <sheetPr codeName="Sheet1">
    <tabColor rgb="FF00B050"/>
  </sheetPr>
  <dimension ref="A1:R109"/>
  <sheetViews>
    <sheetView showGridLines="0" zoomScaleNormal="100" workbookViewId="0">
      <selection activeCell="V23" sqref="V23:AF24"/>
    </sheetView>
  </sheetViews>
  <sheetFormatPr defaultColWidth="9.19921875" defaultRowHeight="13.5" x14ac:dyDescent="0.35"/>
  <cols>
    <col min="1" max="1" width="13.73046875" style="494" customWidth="1"/>
    <col min="2" max="2" width="15.59765625" style="494" customWidth="1"/>
    <col min="3" max="3" width="9.86328125" style="494" customWidth="1"/>
    <col min="4" max="4" width="21.3984375" style="496" customWidth="1"/>
    <col min="5" max="5" width="7.796875" style="494" bestFit="1" customWidth="1"/>
    <col min="6" max="9" width="7.796875" style="494" customWidth="1"/>
    <col min="10" max="10" width="22.265625" style="494" customWidth="1"/>
    <col min="11" max="11" width="8.53125" style="494" bestFit="1" customWidth="1"/>
    <col min="12" max="12" width="11" style="494" bestFit="1" customWidth="1"/>
    <col min="13" max="13" width="12.3984375" style="494" bestFit="1" customWidth="1"/>
    <col min="14" max="18" width="19.33203125" style="494" customWidth="1"/>
    <col min="19" max="16384" width="9.19921875" style="494"/>
  </cols>
  <sheetData>
    <row r="1" spans="1:18" s="634" customFormat="1" x14ac:dyDescent="0.35">
      <c r="A1" s="502" t="s">
        <v>1870</v>
      </c>
      <c r="B1" s="502" t="s">
        <v>1871</v>
      </c>
      <c r="C1" s="502" t="s">
        <v>2523</v>
      </c>
      <c r="D1" s="504" t="s">
        <v>1912</v>
      </c>
      <c r="E1" s="502" t="s">
        <v>1862</v>
      </c>
      <c r="F1" s="502" t="s">
        <v>1863</v>
      </c>
      <c r="G1" s="502" t="s">
        <v>1864</v>
      </c>
      <c r="H1" s="502" t="s">
        <v>1214</v>
      </c>
      <c r="I1" s="502" t="s">
        <v>1869</v>
      </c>
      <c r="J1" s="502" t="s">
        <v>2590</v>
      </c>
      <c r="K1" s="642" t="s">
        <v>2096</v>
      </c>
      <c r="L1" s="642" t="s">
        <v>3177</v>
      </c>
      <c r="M1" s="642" t="s">
        <v>3176</v>
      </c>
      <c r="N1" s="643" t="s">
        <v>3128</v>
      </c>
      <c r="O1" s="643" t="s">
        <v>3129</v>
      </c>
      <c r="P1" s="643" t="s">
        <v>3138</v>
      </c>
      <c r="Q1" s="643" t="s">
        <v>3139</v>
      </c>
      <c r="R1" s="643" t="s">
        <v>3140</v>
      </c>
    </row>
    <row r="2" spans="1:18" x14ac:dyDescent="0.35">
      <c r="D2" s="496" t="s">
        <v>3124</v>
      </c>
    </row>
    <row r="3" spans="1:18" x14ac:dyDescent="0.35">
      <c r="A3" s="494">
        <f>+'408-NEWCASTLE'!C40</f>
        <v>0</v>
      </c>
      <c r="B3" s="494">
        <f>+'408-NEWCASTLE'!H40</f>
        <v>0</v>
      </c>
      <c r="C3" s="632">
        <f>+delivery_events!B$9</f>
        <v>0</v>
      </c>
      <c r="D3" s="496" t="e">
        <f>IFERROR(VLOOKUP(+'408-NEWCASTLE'!AP$8,localidades,2,FALSE),VLOOKUP('408-NEWCASTLE'!AP$5,district_codes,2,FALSE))</f>
        <v>#N/A</v>
      </c>
      <c r="E3" s="494" t="e">
        <f>+delivery_events!C$9</f>
        <v>#N/A</v>
      </c>
      <c r="F3" s="494">
        <f>+'408-NEWCASTLE'!M40</f>
        <v>0</v>
      </c>
      <c r="G3" s="494">
        <f>+'408-NEWCASTLE'!O40</f>
        <v>0</v>
      </c>
      <c r="H3" s="494">
        <f>'408-NEWCASTLE'!AP$6</f>
        <v>0</v>
      </c>
      <c r="I3" s="494">
        <f>IF('408-NEWCASTLE'!W$40=0,'408-NEWCASTLE'!AP$6,'408-NEWCASTLE'!W$40)</f>
        <v>0</v>
      </c>
      <c r="J3" s="494" t="str">
        <f>+delivery_events!D$9</f>
        <v>Vacinação contra a Newcastle</v>
      </c>
      <c r="K3" s="494">
        <f>+'408-NEWCASTLE'!$AP$3</f>
        <v>0</v>
      </c>
      <c r="L3" s="494">
        <f>+'408-NEWCASTLE'!$A$28</f>
        <v>0</v>
      </c>
      <c r="M3" s="494">
        <f>+'408-NEWCASTLE'!$G$28</f>
        <v>0</v>
      </c>
      <c r="N3" s="494">
        <f>+'408-NEWCASTLE'!AU40</f>
        <v>0</v>
      </c>
      <c r="O3" s="494">
        <f>+'408-NEWCASTLE'!AX40</f>
        <v>0</v>
      </c>
      <c r="P3" s="494">
        <f>+'408-NEWCASTLE'!BB40</f>
        <v>0</v>
      </c>
      <c r="Q3" s="494">
        <f>+'408-NEWCASTLE'!BD40</f>
        <v>0</v>
      </c>
      <c r="R3" s="494">
        <f>+'408-NEWCASTLE'!BI40</f>
        <v>0</v>
      </c>
    </row>
    <row r="4" spans="1:18" hidden="1" x14ac:dyDescent="0.35">
      <c r="A4" s="494">
        <f>+'408-NEWCASTLE'!C41</f>
        <v>0</v>
      </c>
      <c r="B4" s="494">
        <f>+'408-NEWCASTLE'!H41</f>
        <v>0</v>
      </c>
      <c r="C4" s="632">
        <f>+delivery_events!B$9</f>
        <v>0</v>
      </c>
      <c r="D4" s="496" t="e">
        <f>IFERROR(VLOOKUP(+'408-NEWCASTLE'!AP$8,localidades,2,FALSE),VLOOKUP('408-NEWCASTLE'!AP$5,district_codes,2,FALSE))</f>
        <v>#N/A</v>
      </c>
      <c r="E4" s="494" t="e">
        <f>+delivery_events!C$9</f>
        <v>#N/A</v>
      </c>
      <c r="F4" s="494">
        <f>+'408-NEWCASTLE'!M41</f>
        <v>0</v>
      </c>
      <c r="G4" s="494">
        <f>+'408-NEWCASTLE'!O41</f>
        <v>0</v>
      </c>
      <c r="H4" s="494">
        <f>'408-NEWCASTLE'!AP$6</f>
        <v>0</v>
      </c>
      <c r="I4" s="494">
        <f>IF('408-NEWCASTLE'!W$40=0,'408-NEWCASTLE'!AP$6,'408-NEWCASTLE'!W$40)</f>
        <v>0</v>
      </c>
      <c r="J4" s="494" t="str">
        <f>+delivery_events!D$9</f>
        <v>Vacinação contra a Newcastle</v>
      </c>
      <c r="K4" s="494">
        <f>+'408-NEWCASTLE'!$AP$3</f>
        <v>0</v>
      </c>
      <c r="L4" s="494">
        <f>+'408-NEWCASTLE'!$A$28</f>
        <v>0</v>
      </c>
      <c r="M4" s="494">
        <f>+'408-NEWCASTLE'!$G$28</f>
        <v>0</v>
      </c>
      <c r="N4" s="494">
        <f>+'408-NEWCASTLE'!AU41</f>
        <v>0</v>
      </c>
      <c r="O4" s="494">
        <f>+'408-NEWCASTLE'!AX41</f>
        <v>0</v>
      </c>
      <c r="P4" s="494">
        <f>+'408-NEWCASTLE'!BB41</f>
        <v>0</v>
      </c>
      <c r="Q4" s="494">
        <f>+'408-NEWCASTLE'!BD41</f>
        <v>0</v>
      </c>
      <c r="R4" s="494">
        <f>+'408-NEWCASTLE'!BI41</f>
        <v>0</v>
      </c>
    </row>
    <row r="5" spans="1:18" hidden="1" x14ac:dyDescent="0.35">
      <c r="A5" s="494">
        <f>+'408-NEWCASTLE'!C42</f>
        <v>0</v>
      </c>
      <c r="B5" s="494">
        <f>+'408-NEWCASTLE'!H42</f>
        <v>0</v>
      </c>
      <c r="C5" s="632">
        <f>+delivery_events!B$9</f>
        <v>0</v>
      </c>
      <c r="D5" s="496" t="e">
        <f>IFERROR(VLOOKUP(+'408-NEWCASTLE'!AP$8,localidades,2,FALSE),VLOOKUP('408-NEWCASTLE'!AP$5,district_codes,2,FALSE))</f>
        <v>#N/A</v>
      </c>
      <c r="E5" s="494" t="e">
        <f>+delivery_events!C$9</f>
        <v>#N/A</v>
      </c>
      <c r="F5" s="494">
        <f>+'408-NEWCASTLE'!M42</f>
        <v>0</v>
      </c>
      <c r="G5" s="494">
        <f>+'408-NEWCASTLE'!O42</f>
        <v>0</v>
      </c>
      <c r="H5" s="494">
        <f>'408-NEWCASTLE'!AP$6</f>
        <v>0</v>
      </c>
      <c r="I5" s="494">
        <f>IF('408-NEWCASTLE'!W$40=0,'408-NEWCASTLE'!AP$6,'408-NEWCASTLE'!W$40)</f>
        <v>0</v>
      </c>
      <c r="J5" s="494" t="str">
        <f>+delivery_events!D$9</f>
        <v>Vacinação contra a Newcastle</v>
      </c>
      <c r="K5" s="494">
        <f>+'408-NEWCASTLE'!$AP$3</f>
        <v>0</v>
      </c>
      <c r="L5" s="494">
        <f>+'408-NEWCASTLE'!$A$28</f>
        <v>0</v>
      </c>
      <c r="M5" s="494">
        <f>+'408-NEWCASTLE'!$G$28</f>
        <v>0</v>
      </c>
      <c r="N5" s="494">
        <f>+'408-NEWCASTLE'!AU42</f>
        <v>0</v>
      </c>
      <c r="O5" s="494">
        <f>+'408-NEWCASTLE'!AX42</f>
        <v>0</v>
      </c>
      <c r="P5" s="494">
        <f>+'408-NEWCASTLE'!BB42</f>
        <v>0</v>
      </c>
      <c r="Q5" s="494">
        <f>+'408-NEWCASTLE'!BD42</f>
        <v>0</v>
      </c>
      <c r="R5" s="494">
        <f>+'408-NEWCASTLE'!BI42</f>
        <v>0</v>
      </c>
    </row>
    <row r="6" spans="1:18" hidden="1" x14ac:dyDescent="0.35">
      <c r="A6" s="494">
        <f>+'408-NEWCASTLE'!C43</f>
        <v>0</v>
      </c>
      <c r="B6" s="494">
        <f>+'408-NEWCASTLE'!H43</f>
        <v>0</v>
      </c>
      <c r="C6" s="632">
        <f>+delivery_events!B$9</f>
        <v>0</v>
      </c>
      <c r="D6" s="496" t="e">
        <f>IFERROR(VLOOKUP(+'408-NEWCASTLE'!AP$8,localidades,2,FALSE),VLOOKUP('408-NEWCASTLE'!AP$5,district_codes,2,FALSE))</f>
        <v>#N/A</v>
      </c>
      <c r="E6" s="494" t="e">
        <f>+delivery_events!C$9</f>
        <v>#N/A</v>
      </c>
      <c r="F6" s="494">
        <f>+'408-NEWCASTLE'!M43</f>
        <v>0</v>
      </c>
      <c r="G6" s="494">
        <f>+'408-NEWCASTLE'!O43</f>
        <v>0</v>
      </c>
      <c r="H6" s="494">
        <f>'408-NEWCASTLE'!AP$6</f>
        <v>0</v>
      </c>
      <c r="I6" s="494">
        <f>IF('408-NEWCASTLE'!W$40=0,'408-NEWCASTLE'!AP$6,'408-NEWCASTLE'!W$40)</f>
        <v>0</v>
      </c>
      <c r="J6" s="494" t="str">
        <f>+delivery_events!D$9</f>
        <v>Vacinação contra a Newcastle</v>
      </c>
      <c r="K6" s="494">
        <f>+'408-NEWCASTLE'!$AP$3</f>
        <v>0</v>
      </c>
      <c r="L6" s="494">
        <f>+'408-NEWCASTLE'!$A$28</f>
        <v>0</v>
      </c>
      <c r="M6" s="494">
        <f>+'408-NEWCASTLE'!$G$28</f>
        <v>0</v>
      </c>
      <c r="N6" s="494">
        <f>+'408-NEWCASTLE'!AU43</f>
        <v>0</v>
      </c>
      <c r="O6" s="494">
        <f>+'408-NEWCASTLE'!AX43</f>
        <v>0</v>
      </c>
      <c r="P6" s="494">
        <f>+'408-NEWCASTLE'!BB43</f>
        <v>0</v>
      </c>
      <c r="Q6" s="494">
        <f>+'408-NEWCASTLE'!BD43</f>
        <v>0</v>
      </c>
      <c r="R6" s="494">
        <f>+'408-NEWCASTLE'!BI43</f>
        <v>0</v>
      </c>
    </row>
    <row r="7" spans="1:18" hidden="1" x14ac:dyDescent="0.35">
      <c r="A7" s="494">
        <f>+'408-NEWCASTLE'!C44</f>
        <v>0</v>
      </c>
      <c r="B7" s="494">
        <f>+'408-NEWCASTLE'!H44</f>
        <v>0</v>
      </c>
      <c r="C7" s="632">
        <f>+delivery_events!B$9</f>
        <v>0</v>
      </c>
      <c r="D7" s="496" t="e">
        <f>IFERROR(VLOOKUP(+'408-NEWCASTLE'!AP$8,localidades,2,FALSE),VLOOKUP('408-NEWCASTLE'!AP$5,district_codes,2,FALSE))</f>
        <v>#N/A</v>
      </c>
      <c r="E7" s="494" t="e">
        <f>+delivery_events!C$9</f>
        <v>#N/A</v>
      </c>
      <c r="F7" s="494">
        <f>+'408-NEWCASTLE'!M44</f>
        <v>0</v>
      </c>
      <c r="G7" s="494">
        <f>+'408-NEWCASTLE'!O44</f>
        <v>0</v>
      </c>
      <c r="H7" s="494">
        <f>'408-NEWCASTLE'!AP$6</f>
        <v>0</v>
      </c>
      <c r="I7" s="494">
        <f>IF('408-NEWCASTLE'!W$40=0,'408-NEWCASTLE'!AP$6,'408-NEWCASTLE'!W$40)</f>
        <v>0</v>
      </c>
      <c r="J7" s="494" t="str">
        <f>+delivery_events!D$9</f>
        <v>Vacinação contra a Newcastle</v>
      </c>
      <c r="K7" s="494">
        <f>+'408-NEWCASTLE'!$AP$3</f>
        <v>0</v>
      </c>
      <c r="L7" s="494">
        <f>+'408-NEWCASTLE'!$A$28</f>
        <v>0</v>
      </c>
      <c r="M7" s="494">
        <f>+'408-NEWCASTLE'!$G$28</f>
        <v>0</v>
      </c>
      <c r="N7" s="494">
        <f>+'408-NEWCASTLE'!AU44</f>
        <v>0</v>
      </c>
      <c r="O7" s="494">
        <f>+'408-NEWCASTLE'!AX44</f>
        <v>0</v>
      </c>
      <c r="P7" s="494">
        <f>+'408-NEWCASTLE'!BB44</f>
        <v>0</v>
      </c>
      <c r="Q7" s="494">
        <f>+'408-NEWCASTLE'!BD44</f>
        <v>0</v>
      </c>
      <c r="R7" s="494">
        <f>+'408-NEWCASTLE'!BI44</f>
        <v>0</v>
      </c>
    </row>
    <row r="8" spans="1:18" hidden="1" x14ac:dyDescent="0.35">
      <c r="A8" s="494">
        <f>+'408-NEWCASTLE'!C45</f>
        <v>0</v>
      </c>
      <c r="B8" s="494">
        <f>+'408-NEWCASTLE'!H45</f>
        <v>0</v>
      </c>
      <c r="C8" s="632">
        <f>+delivery_events!B$9</f>
        <v>0</v>
      </c>
      <c r="D8" s="496" t="e">
        <f>IFERROR(VLOOKUP(+'408-NEWCASTLE'!AP$8,localidades,2,FALSE),VLOOKUP('408-NEWCASTLE'!AP$5,district_codes,2,FALSE))</f>
        <v>#N/A</v>
      </c>
      <c r="E8" s="494" t="e">
        <f>+delivery_events!C$9</f>
        <v>#N/A</v>
      </c>
      <c r="F8" s="494">
        <f>+'408-NEWCASTLE'!M45</f>
        <v>0</v>
      </c>
      <c r="G8" s="494">
        <f>+'408-NEWCASTLE'!O45</f>
        <v>0</v>
      </c>
      <c r="H8" s="494">
        <f>'408-NEWCASTLE'!AP$6</f>
        <v>0</v>
      </c>
      <c r="I8" s="494">
        <f>IF('408-NEWCASTLE'!W$40=0,'408-NEWCASTLE'!AP$6,'408-NEWCASTLE'!W$40)</f>
        <v>0</v>
      </c>
      <c r="J8" s="494" t="str">
        <f>+delivery_events!D$9</f>
        <v>Vacinação contra a Newcastle</v>
      </c>
      <c r="K8" s="494">
        <f>+'408-NEWCASTLE'!$AP$3</f>
        <v>0</v>
      </c>
      <c r="L8" s="494">
        <f>+'408-NEWCASTLE'!$A$28</f>
        <v>0</v>
      </c>
      <c r="M8" s="494">
        <f>+'408-NEWCASTLE'!$G$28</f>
        <v>0</v>
      </c>
      <c r="N8" s="494">
        <f>+'408-NEWCASTLE'!AU45</f>
        <v>0</v>
      </c>
      <c r="O8" s="494">
        <f>+'408-NEWCASTLE'!AX45</f>
        <v>0</v>
      </c>
      <c r="P8" s="494">
        <f>+'408-NEWCASTLE'!BB45</f>
        <v>0</v>
      </c>
      <c r="Q8" s="494">
        <f>+'408-NEWCASTLE'!BD45</f>
        <v>0</v>
      </c>
      <c r="R8" s="494">
        <f>+'408-NEWCASTLE'!BI45</f>
        <v>0</v>
      </c>
    </row>
    <row r="9" spans="1:18" hidden="1" x14ac:dyDescent="0.35">
      <c r="A9" s="494">
        <f>+'408-NEWCASTLE'!C46</f>
        <v>0</v>
      </c>
      <c r="B9" s="494">
        <f>+'408-NEWCASTLE'!H46</f>
        <v>0</v>
      </c>
      <c r="C9" s="632">
        <f>+delivery_events!B$9</f>
        <v>0</v>
      </c>
      <c r="D9" s="496" t="e">
        <f>IFERROR(VLOOKUP(+'408-NEWCASTLE'!AP$8,localidades,2,FALSE),VLOOKUP('408-NEWCASTLE'!AP$5,district_codes,2,FALSE))</f>
        <v>#N/A</v>
      </c>
      <c r="E9" s="494" t="e">
        <f>+delivery_events!C$9</f>
        <v>#N/A</v>
      </c>
      <c r="F9" s="494">
        <f>+'408-NEWCASTLE'!M46</f>
        <v>0</v>
      </c>
      <c r="G9" s="494">
        <f>+'408-NEWCASTLE'!O46</f>
        <v>0</v>
      </c>
      <c r="H9" s="494">
        <f>'408-NEWCASTLE'!AP$6</f>
        <v>0</v>
      </c>
      <c r="I9" s="494">
        <f>IF('408-NEWCASTLE'!W$40=0,'408-NEWCASTLE'!AP$6,'408-NEWCASTLE'!W$40)</f>
        <v>0</v>
      </c>
      <c r="J9" s="494" t="str">
        <f>+delivery_events!D$9</f>
        <v>Vacinação contra a Newcastle</v>
      </c>
      <c r="K9" s="494">
        <f>+'408-NEWCASTLE'!$AP$3</f>
        <v>0</v>
      </c>
      <c r="L9" s="494">
        <f>+'408-NEWCASTLE'!$A$28</f>
        <v>0</v>
      </c>
      <c r="M9" s="494">
        <f>+'408-NEWCASTLE'!$G$28</f>
        <v>0</v>
      </c>
      <c r="N9" s="494">
        <f>+'408-NEWCASTLE'!AU46</f>
        <v>0</v>
      </c>
      <c r="O9" s="494">
        <f>+'408-NEWCASTLE'!AX46</f>
        <v>0</v>
      </c>
      <c r="P9" s="494">
        <f>+'408-NEWCASTLE'!BB46</f>
        <v>0</v>
      </c>
      <c r="Q9" s="494">
        <f>+'408-NEWCASTLE'!BD46</f>
        <v>0</v>
      </c>
      <c r="R9" s="494">
        <f>+'408-NEWCASTLE'!BI46</f>
        <v>0</v>
      </c>
    </row>
    <row r="10" spans="1:18" hidden="1" x14ac:dyDescent="0.35">
      <c r="A10" s="494">
        <f>+'408-NEWCASTLE'!C47</f>
        <v>0</v>
      </c>
      <c r="B10" s="494">
        <f>+'408-NEWCASTLE'!H47</f>
        <v>0</v>
      </c>
      <c r="C10" s="632">
        <f>+delivery_events!B$9</f>
        <v>0</v>
      </c>
      <c r="D10" s="496" t="e">
        <f>IFERROR(VLOOKUP(+'408-NEWCASTLE'!AP$8,localidades,2,FALSE),VLOOKUP('408-NEWCASTLE'!AP$5,district_codes,2,FALSE))</f>
        <v>#N/A</v>
      </c>
      <c r="E10" s="494" t="e">
        <f>+delivery_events!C$9</f>
        <v>#N/A</v>
      </c>
      <c r="F10" s="494">
        <f>+'408-NEWCASTLE'!M47</f>
        <v>0</v>
      </c>
      <c r="G10" s="494">
        <f>+'408-NEWCASTLE'!O47</f>
        <v>0</v>
      </c>
      <c r="H10" s="494">
        <f>'408-NEWCASTLE'!AP$6</f>
        <v>0</v>
      </c>
      <c r="I10" s="494">
        <f>IF('408-NEWCASTLE'!W$40=0,'408-NEWCASTLE'!AP$6,'408-NEWCASTLE'!W$40)</f>
        <v>0</v>
      </c>
      <c r="J10" s="494" t="str">
        <f>+delivery_events!D$9</f>
        <v>Vacinação contra a Newcastle</v>
      </c>
      <c r="K10" s="494">
        <f>+'408-NEWCASTLE'!$AP$3</f>
        <v>0</v>
      </c>
      <c r="L10" s="494">
        <f>+'408-NEWCASTLE'!$A$28</f>
        <v>0</v>
      </c>
      <c r="M10" s="494">
        <f>+'408-NEWCASTLE'!$G$28</f>
        <v>0</v>
      </c>
      <c r="N10" s="494">
        <f>+'408-NEWCASTLE'!AU47</f>
        <v>0</v>
      </c>
      <c r="O10" s="494">
        <f>+'408-NEWCASTLE'!AX47</f>
        <v>0</v>
      </c>
      <c r="P10" s="494">
        <f>+'408-NEWCASTLE'!BB47</f>
        <v>0</v>
      </c>
      <c r="Q10" s="494">
        <f>+'408-NEWCASTLE'!BD47</f>
        <v>0</v>
      </c>
      <c r="R10" s="494">
        <f>+'408-NEWCASTLE'!BI47</f>
        <v>0</v>
      </c>
    </row>
    <row r="11" spans="1:18" hidden="1" x14ac:dyDescent="0.35">
      <c r="A11" s="494">
        <f>+'408-NEWCASTLE'!C48</f>
        <v>0</v>
      </c>
      <c r="B11" s="494">
        <f>+'408-NEWCASTLE'!H48</f>
        <v>0</v>
      </c>
      <c r="C11" s="632">
        <f>+delivery_events!B$9</f>
        <v>0</v>
      </c>
      <c r="D11" s="496" t="e">
        <f>IFERROR(VLOOKUP(+'408-NEWCASTLE'!AP$8,localidades,2,FALSE),VLOOKUP('408-NEWCASTLE'!AP$5,district_codes,2,FALSE))</f>
        <v>#N/A</v>
      </c>
      <c r="E11" s="494" t="e">
        <f>+delivery_events!C$9</f>
        <v>#N/A</v>
      </c>
      <c r="F11" s="494">
        <f>+'408-NEWCASTLE'!M48</f>
        <v>0</v>
      </c>
      <c r="G11" s="494">
        <f>+'408-NEWCASTLE'!O48</f>
        <v>0</v>
      </c>
      <c r="H11" s="494">
        <f>'408-NEWCASTLE'!AP$6</f>
        <v>0</v>
      </c>
      <c r="I11" s="494">
        <f>IF('408-NEWCASTLE'!W$40=0,'408-NEWCASTLE'!AP$6,'408-NEWCASTLE'!W$40)</f>
        <v>0</v>
      </c>
      <c r="J11" s="494" t="str">
        <f>+delivery_events!D$9</f>
        <v>Vacinação contra a Newcastle</v>
      </c>
      <c r="K11" s="494">
        <f>+'408-NEWCASTLE'!$AP$3</f>
        <v>0</v>
      </c>
      <c r="L11" s="494">
        <f>+'408-NEWCASTLE'!$A$28</f>
        <v>0</v>
      </c>
      <c r="M11" s="494">
        <f>+'408-NEWCASTLE'!$G$28</f>
        <v>0</v>
      </c>
      <c r="N11" s="494">
        <f>+'408-NEWCASTLE'!AU48</f>
        <v>0</v>
      </c>
      <c r="O11" s="494">
        <f>+'408-NEWCASTLE'!AX48</f>
        <v>0</v>
      </c>
      <c r="P11" s="494">
        <f>+'408-NEWCASTLE'!BB48</f>
        <v>0</v>
      </c>
      <c r="Q11" s="494">
        <f>+'408-NEWCASTLE'!BD48</f>
        <v>0</v>
      </c>
      <c r="R11" s="494">
        <f>+'408-NEWCASTLE'!BI48</f>
        <v>0</v>
      </c>
    </row>
    <row r="12" spans="1:18" hidden="1" x14ac:dyDescent="0.35">
      <c r="A12" s="494">
        <f>+'408-NEWCASTLE'!C49</f>
        <v>0</v>
      </c>
      <c r="B12" s="494">
        <f>+'408-NEWCASTLE'!H49</f>
        <v>0</v>
      </c>
      <c r="C12" s="632">
        <f>+delivery_events!B$9</f>
        <v>0</v>
      </c>
      <c r="D12" s="496" t="e">
        <f>IFERROR(VLOOKUP(+'408-NEWCASTLE'!AP$8,localidades,2,FALSE),VLOOKUP('408-NEWCASTLE'!AP$5,district_codes,2,FALSE))</f>
        <v>#N/A</v>
      </c>
      <c r="E12" s="494" t="e">
        <f>+delivery_events!C$9</f>
        <v>#N/A</v>
      </c>
      <c r="F12" s="494">
        <f>+'408-NEWCASTLE'!M49</f>
        <v>0</v>
      </c>
      <c r="G12" s="494">
        <f>+'408-NEWCASTLE'!O49</f>
        <v>0</v>
      </c>
      <c r="H12" s="494">
        <f>'408-NEWCASTLE'!AP$6</f>
        <v>0</v>
      </c>
      <c r="I12" s="494">
        <f>IF('408-NEWCASTLE'!W$40=0,'408-NEWCASTLE'!AP$6,'408-NEWCASTLE'!W$40)</f>
        <v>0</v>
      </c>
      <c r="J12" s="494" t="str">
        <f>+delivery_events!D$9</f>
        <v>Vacinação contra a Newcastle</v>
      </c>
      <c r="K12" s="494">
        <f>+'408-NEWCASTLE'!$AP$3</f>
        <v>0</v>
      </c>
      <c r="L12" s="494">
        <f>+'408-NEWCASTLE'!$A$28</f>
        <v>0</v>
      </c>
      <c r="M12" s="494">
        <f>+'408-NEWCASTLE'!$G$28</f>
        <v>0</v>
      </c>
      <c r="N12" s="494">
        <f>+'408-NEWCASTLE'!AU49</f>
        <v>0</v>
      </c>
      <c r="O12" s="494">
        <f>+'408-NEWCASTLE'!AX49</f>
        <v>0</v>
      </c>
      <c r="P12" s="494">
        <f>+'408-NEWCASTLE'!BB49</f>
        <v>0</v>
      </c>
      <c r="Q12" s="494">
        <f>+'408-NEWCASTLE'!BD49</f>
        <v>0</v>
      </c>
      <c r="R12" s="494">
        <f>+'408-NEWCASTLE'!BI49</f>
        <v>0</v>
      </c>
    </row>
    <row r="13" spans="1:18" hidden="1" x14ac:dyDescent="0.35">
      <c r="A13" s="494">
        <f>+'408-NEWCASTLE'!C50</f>
        <v>0</v>
      </c>
      <c r="B13" s="494">
        <f>+'408-NEWCASTLE'!H50</f>
        <v>0</v>
      </c>
      <c r="C13" s="632">
        <f>+delivery_events!B$9</f>
        <v>0</v>
      </c>
      <c r="D13" s="496" t="e">
        <f>IFERROR(VLOOKUP(+'408-NEWCASTLE'!AP$8,localidades,2,FALSE),VLOOKUP('408-NEWCASTLE'!AP$5,district_codes,2,FALSE))</f>
        <v>#N/A</v>
      </c>
      <c r="E13" s="494" t="e">
        <f>+delivery_events!C$9</f>
        <v>#N/A</v>
      </c>
      <c r="F13" s="494">
        <f>+'408-NEWCASTLE'!M50</f>
        <v>0</v>
      </c>
      <c r="G13" s="494">
        <f>+'408-NEWCASTLE'!O50</f>
        <v>0</v>
      </c>
      <c r="H13" s="494">
        <f>'408-NEWCASTLE'!AP$6</f>
        <v>0</v>
      </c>
      <c r="I13" s="494">
        <f>IF('408-NEWCASTLE'!W$40=0,'408-NEWCASTLE'!AP$6,'408-NEWCASTLE'!W$40)</f>
        <v>0</v>
      </c>
      <c r="J13" s="494" t="str">
        <f>+delivery_events!D$9</f>
        <v>Vacinação contra a Newcastle</v>
      </c>
      <c r="K13" s="494">
        <f>+'408-NEWCASTLE'!$AP$3</f>
        <v>0</v>
      </c>
      <c r="L13" s="494">
        <f>+'408-NEWCASTLE'!$A$28</f>
        <v>0</v>
      </c>
      <c r="M13" s="494">
        <f>+'408-NEWCASTLE'!$G$28</f>
        <v>0</v>
      </c>
      <c r="N13" s="494">
        <f>+'408-NEWCASTLE'!AU50</f>
        <v>0</v>
      </c>
      <c r="O13" s="494">
        <f>+'408-NEWCASTLE'!AX50</f>
        <v>0</v>
      </c>
      <c r="P13" s="494">
        <f>+'408-NEWCASTLE'!BB50</f>
        <v>0</v>
      </c>
      <c r="Q13" s="494">
        <f>+'408-NEWCASTLE'!BD50</f>
        <v>0</v>
      </c>
      <c r="R13" s="494">
        <f>+'408-NEWCASTLE'!BI50</f>
        <v>0</v>
      </c>
    </row>
    <row r="14" spans="1:18" hidden="1" x14ac:dyDescent="0.35">
      <c r="A14" s="494">
        <f>+'408-NEWCASTLE'!C51</f>
        <v>0</v>
      </c>
      <c r="B14" s="494">
        <f>+'408-NEWCASTLE'!H51</f>
        <v>0</v>
      </c>
      <c r="C14" s="632">
        <f>+delivery_events!B$9</f>
        <v>0</v>
      </c>
      <c r="D14" s="496" t="e">
        <f>IFERROR(VLOOKUP(+'408-NEWCASTLE'!AP$8,localidades,2,FALSE),VLOOKUP('408-NEWCASTLE'!AP$5,district_codes,2,FALSE))</f>
        <v>#N/A</v>
      </c>
      <c r="E14" s="494" t="e">
        <f>+delivery_events!C$9</f>
        <v>#N/A</v>
      </c>
      <c r="F14" s="494">
        <f>+'408-NEWCASTLE'!M51</f>
        <v>0</v>
      </c>
      <c r="G14" s="494">
        <f>+'408-NEWCASTLE'!O51</f>
        <v>0</v>
      </c>
      <c r="H14" s="494">
        <f>'408-NEWCASTLE'!AP$6</f>
        <v>0</v>
      </c>
      <c r="I14" s="494">
        <f>IF('408-NEWCASTLE'!W$40=0,'408-NEWCASTLE'!AP$6,'408-NEWCASTLE'!W$40)</f>
        <v>0</v>
      </c>
      <c r="J14" s="494" t="str">
        <f>+delivery_events!D$9</f>
        <v>Vacinação contra a Newcastle</v>
      </c>
      <c r="K14" s="494">
        <f>+'408-NEWCASTLE'!$AP$3</f>
        <v>0</v>
      </c>
      <c r="L14" s="494">
        <f>+'408-NEWCASTLE'!$A$28</f>
        <v>0</v>
      </c>
      <c r="M14" s="494">
        <f>+'408-NEWCASTLE'!$G$28</f>
        <v>0</v>
      </c>
      <c r="N14" s="494">
        <f>+'408-NEWCASTLE'!AU51</f>
        <v>0</v>
      </c>
      <c r="O14" s="494">
        <f>+'408-NEWCASTLE'!AX51</f>
        <v>0</v>
      </c>
      <c r="P14" s="494">
        <f>+'408-NEWCASTLE'!BB51</f>
        <v>0</v>
      </c>
      <c r="Q14" s="494">
        <f>+'408-NEWCASTLE'!BD51</f>
        <v>0</v>
      </c>
      <c r="R14" s="494">
        <f>+'408-NEWCASTLE'!BI51</f>
        <v>0</v>
      </c>
    </row>
    <row r="15" spans="1:18" hidden="1" x14ac:dyDescent="0.35">
      <c r="A15" s="494">
        <f>+'408-NEWCASTLE'!C52</f>
        <v>0</v>
      </c>
      <c r="B15" s="494">
        <f>+'408-NEWCASTLE'!H52</f>
        <v>0</v>
      </c>
      <c r="C15" s="632">
        <f>+delivery_events!B$9</f>
        <v>0</v>
      </c>
      <c r="D15" s="496" t="e">
        <f>IFERROR(VLOOKUP(+'408-NEWCASTLE'!AP$8,localidades,2,FALSE),VLOOKUP('408-NEWCASTLE'!AP$5,district_codes,2,FALSE))</f>
        <v>#N/A</v>
      </c>
      <c r="E15" s="494" t="e">
        <f>+delivery_events!C$9</f>
        <v>#N/A</v>
      </c>
      <c r="F15" s="494">
        <f>+'408-NEWCASTLE'!M52</f>
        <v>0</v>
      </c>
      <c r="G15" s="494">
        <f>+'408-NEWCASTLE'!O52</f>
        <v>0</v>
      </c>
      <c r="H15" s="494">
        <f>'408-NEWCASTLE'!AP$6</f>
        <v>0</v>
      </c>
      <c r="I15" s="494">
        <f>IF('408-NEWCASTLE'!W$40=0,'408-NEWCASTLE'!AP$6,'408-NEWCASTLE'!W$40)</f>
        <v>0</v>
      </c>
      <c r="J15" s="494" t="str">
        <f>+delivery_events!D$9</f>
        <v>Vacinação contra a Newcastle</v>
      </c>
      <c r="K15" s="494">
        <f>+'408-NEWCASTLE'!$AP$3</f>
        <v>0</v>
      </c>
      <c r="L15" s="494">
        <f>+'408-NEWCASTLE'!$A$28</f>
        <v>0</v>
      </c>
      <c r="M15" s="494">
        <f>+'408-NEWCASTLE'!$G$28</f>
        <v>0</v>
      </c>
      <c r="N15" s="494">
        <f>+'408-NEWCASTLE'!AU52</f>
        <v>0</v>
      </c>
      <c r="O15" s="494">
        <f>+'408-NEWCASTLE'!AX52</f>
        <v>0</v>
      </c>
      <c r="P15" s="494">
        <f>+'408-NEWCASTLE'!BB52</f>
        <v>0</v>
      </c>
      <c r="Q15" s="494">
        <f>+'408-NEWCASTLE'!BD52</f>
        <v>0</v>
      </c>
      <c r="R15" s="494">
        <f>+'408-NEWCASTLE'!BI52</f>
        <v>0</v>
      </c>
    </row>
    <row r="16" spans="1:18" hidden="1" x14ac:dyDescent="0.35">
      <c r="A16" s="494">
        <f>+'408-NEWCASTLE'!C53</f>
        <v>0</v>
      </c>
      <c r="B16" s="494">
        <f>+'408-NEWCASTLE'!H53</f>
        <v>0</v>
      </c>
      <c r="C16" s="632">
        <f>+delivery_events!B$9</f>
        <v>0</v>
      </c>
      <c r="D16" s="496" t="e">
        <f>IFERROR(VLOOKUP(+'408-NEWCASTLE'!AP$8,localidades,2,FALSE),VLOOKUP('408-NEWCASTLE'!AP$5,district_codes,2,FALSE))</f>
        <v>#N/A</v>
      </c>
      <c r="E16" s="494" t="e">
        <f>+delivery_events!C$9</f>
        <v>#N/A</v>
      </c>
      <c r="F16" s="494">
        <f>+'408-NEWCASTLE'!M53</f>
        <v>0</v>
      </c>
      <c r="G16" s="494">
        <f>+'408-NEWCASTLE'!O53</f>
        <v>0</v>
      </c>
      <c r="H16" s="494">
        <f>'408-NEWCASTLE'!AP$6</f>
        <v>0</v>
      </c>
      <c r="I16" s="494">
        <f>IF('408-NEWCASTLE'!W$40=0,'408-NEWCASTLE'!AP$6,'408-NEWCASTLE'!W$40)</f>
        <v>0</v>
      </c>
      <c r="J16" s="494" t="str">
        <f>+delivery_events!D$9</f>
        <v>Vacinação contra a Newcastle</v>
      </c>
      <c r="K16" s="494">
        <f>+'408-NEWCASTLE'!$AP$3</f>
        <v>0</v>
      </c>
      <c r="L16" s="494">
        <f>+'408-NEWCASTLE'!$A$28</f>
        <v>0</v>
      </c>
      <c r="M16" s="494">
        <f>+'408-NEWCASTLE'!$G$28</f>
        <v>0</v>
      </c>
      <c r="N16" s="494">
        <f>+'408-NEWCASTLE'!AU53</f>
        <v>0</v>
      </c>
      <c r="O16" s="494">
        <f>+'408-NEWCASTLE'!AX53</f>
        <v>0</v>
      </c>
      <c r="P16" s="494">
        <f>+'408-NEWCASTLE'!BB53</f>
        <v>0</v>
      </c>
      <c r="Q16" s="494">
        <f>+'408-NEWCASTLE'!BD53</f>
        <v>0</v>
      </c>
      <c r="R16" s="494">
        <f>+'408-NEWCASTLE'!BI53</f>
        <v>0</v>
      </c>
    </row>
    <row r="17" spans="1:18" hidden="1" x14ac:dyDescent="0.35">
      <c r="A17" s="494">
        <f>+'408-NEWCASTLE'!C54</f>
        <v>0</v>
      </c>
      <c r="B17" s="494">
        <f>+'408-NEWCASTLE'!H54</f>
        <v>0</v>
      </c>
      <c r="C17" s="632">
        <f>+delivery_events!B$9</f>
        <v>0</v>
      </c>
      <c r="D17" s="496" t="e">
        <f>IFERROR(VLOOKUP(+'408-NEWCASTLE'!AP$8,localidades,2,FALSE),VLOOKUP('408-NEWCASTLE'!AP$5,district_codes,2,FALSE))</f>
        <v>#N/A</v>
      </c>
      <c r="E17" s="494" t="e">
        <f>+delivery_events!C$9</f>
        <v>#N/A</v>
      </c>
      <c r="F17" s="494">
        <f>+'408-NEWCASTLE'!M54</f>
        <v>0</v>
      </c>
      <c r="G17" s="494">
        <f>+'408-NEWCASTLE'!O54</f>
        <v>0</v>
      </c>
      <c r="H17" s="494">
        <f>'408-NEWCASTLE'!AP$6</f>
        <v>0</v>
      </c>
      <c r="I17" s="494">
        <f>IF('408-NEWCASTLE'!W$40=0,'408-NEWCASTLE'!AP$6,'408-NEWCASTLE'!W$40)</f>
        <v>0</v>
      </c>
      <c r="J17" s="494" t="str">
        <f>+delivery_events!D$9</f>
        <v>Vacinação contra a Newcastle</v>
      </c>
      <c r="K17" s="494">
        <f>+'408-NEWCASTLE'!$AP$3</f>
        <v>0</v>
      </c>
      <c r="L17" s="494">
        <f>+'408-NEWCASTLE'!$A$28</f>
        <v>0</v>
      </c>
      <c r="M17" s="494">
        <f>+'408-NEWCASTLE'!$G$28</f>
        <v>0</v>
      </c>
      <c r="N17" s="494">
        <f>+'408-NEWCASTLE'!AU54</f>
        <v>0</v>
      </c>
      <c r="O17" s="494">
        <f>+'408-NEWCASTLE'!AX54</f>
        <v>0</v>
      </c>
      <c r="P17" s="494">
        <f>+'408-NEWCASTLE'!BB54</f>
        <v>0</v>
      </c>
      <c r="Q17" s="494">
        <f>+'408-NEWCASTLE'!BD54</f>
        <v>0</v>
      </c>
      <c r="R17" s="494">
        <f>+'408-NEWCASTLE'!BI54</f>
        <v>0</v>
      </c>
    </row>
    <row r="18" spans="1:18" hidden="1" x14ac:dyDescent="0.35">
      <c r="A18" s="494">
        <f>+'408-NEWCASTLE'!C55</f>
        <v>0</v>
      </c>
      <c r="B18" s="494">
        <f>+'408-NEWCASTLE'!H55</f>
        <v>0</v>
      </c>
      <c r="C18" s="632">
        <f>+delivery_events!B$9</f>
        <v>0</v>
      </c>
      <c r="D18" s="496" t="e">
        <f>IFERROR(VLOOKUP(+'408-NEWCASTLE'!AP$8,localidades,2,FALSE),VLOOKUP('408-NEWCASTLE'!AP$5,district_codes,2,FALSE))</f>
        <v>#N/A</v>
      </c>
      <c r="E18" s="494" t="e">
        <f>+delivery_events!C$9</f>
        <v>#N/A</v>
      </c>
      <c r="F18" s="494">
        <f>+'408-NEWCASTLE'!M55</f>
        <v>0</v>
      </c>
      <c r="G18" s="494">
        <f>+'408-NEWCASTLE'!O55</f>
        <v>0</v>
      </c>
      <c r="H18" s="494">
        <f>'408-NEWCASTLE'!AP$6</f>
        <v>0</v>
      </c>
      <c r="I18" s="494">
        <f>IF('408-NEWCASTLE'!W$40=0,'408-NEWCASTLE'!AP$6,'408-NEWCASTLE'!W$40)</f>
        <v>0</v>
      </c>
      <c r="J18" s="494" t="str">
        <f>+delivery_events!D$9</f>
        <v>Vacinação contra a Newcastle</v>
      </c>
      <c r="K18" s="494">
        <f>+'408-NEWCASTLE'!$AP$3</f>
        <v>0</v>
      </c>
      <c r="L18" s="494">
        <f>+'408-NEWCASTLE'!$A$28</f>
        <v>0</v>
      </c>
      <c r="M18" s="494">
        <f>+'408-NEWCASTLE'!$G$28</f>
        <v>0</v>
      </c>
      <c r="N18" s="494">
        <f>+'408-NEWCASTLE'!AU55</f>
        <v>0</v>
      </c>
      <c r="O18" s="494">
        <f>+'408-NEWCASTLE'!AX55</f>
        <v>0</v>
      </c>
      <c r="P18" s="494">
        <f>+'408-NEWCASTLE'!BB55</f>
        <v>0</v>
      </c>
      <c r="Q18" s="494">
        <f>+'408-NEWCASTLE'!BD55</f>
        <v>0</v>
      </c>
      <c r="R18" s="494">
        <f>+'408-NEWCASTLE'!BI55</f>
        <v>0</v>
      </c>
    </row>
    <row r="19" spans="1:18" hidden="1" x14ac:dyDescent="0.35">
      <c r="A19" s="494">
        <f>+'408-NEWCASTLE'!C56</f>
        <v>0</v>
      </c>
      <c r="B19" s="494">
        <f>+'408-NEWCASTLE'!H56</f>
        <v>0</v>
      </c>
      <c r="C19" s="632">
        <f>+delivery_events!B$9</f>
        <v>0</v>
      </c>
      <c r="D19" s="496" t="e">
        <f>IFERROR(VLOOKUP(+'408-NEWCASTLE'!AP$8,localidades,2,FALSE),VLOOKUP('408-NEWCASTLE'!AP$5,district_codes,2,FALSE))</f>
        <v>#N/A</v>
      </c>
      <c r="E19" s="494" t="e">
        <f>+delivery_events!C$9</f>
        <v>#N/A</v>
      </c>
      <c r="F19" s="494">
        <f>+'408-NEWCASTLE'!M56</f>
        <v>0</v>
      </c>
      <c r="G19" s="494">
        <f>+'408-NEWCASTLE'!O56</f>
        <v>0</v>
      </c>
      <c r="H19" s="494">
        <f>'408-NEWCASTLE'!AP$6</f>
        <v>0</v>
      </c>
      <c r="I19" s="494">
        <f>IF('408-NEWCASTLE'!W$40=0,'408-NEWCASTLE'!AP$6,'408-NEWCASTLE'!W$40)</f>
        <v>0</v>
      </c>
      <c r="J19" s="494" t="str">
        <f>+delivery_events!D$9</f>
        <v>Vacinação contra a Newcastle</v>
      </c>
      <c r="K19" s="494">
        <f>+'408-NEWCASTLE'!$AP$3</f>
        <v>0</v>
      </c>
      <c r="L19" s="494">
        <f>+'408-NEWCASTLE'!$A$28</f>
        <v>0</v>
      </c>
      <c r="M19" s="494">
        <f>+'408-NEWCASTLE'!$G$28</f>
        <v>0</v>
      </c>
      <c r="N19" s="494">
        <f>+'408-NEWCASTLE'!AU56</f>
        <v>0</v>
      </c>
      <c r="O19" s="494">
        <f>+'408-NEWCASTLE'!AX56</f>
        <v>0</v>
      </c>
      <c r="P19" s="494">
        <f>+'408-NEWCASTLE'!BB56</f>
        <v>0</v>
      </c>
      <c r="Q19" s="494">
        <f>+'408-NEWCASTLE'!BD56</f>
        <v>0</v>
      </c>
      <c r="R19" s="494">
        <f>+'408-NEWCASTLE'!BI56</f>
        <v>0</v>
      </c>
    </row>
    <row r="20" spans="1:18" hidden="1" x14ac:dyDescent="0.35">
      <c r="A20" s="494">
        <f>+'408-NEWCASTLE'!C57</f>
        <v>0</v>
      </c>
      <c r="B20" s="494">
        <f>+'408-NEWCASTLE'!H57</f>
        <v>0</v>
      </c>
      <c r="C20" s="632">
        <f>+delivery_events!B$9</f>
        <v>0</v>
      </c>
      <c r="D20" s="496" t="e">
        <f>IFERROR(VLOOKUP(+'408-NEWCASTLE'!AP$8,localidades,2,FALSE),VLOOKUP('408-NEWCASTLE'!AP$5,district_codes,2,FALSE))</f>
        <v>#N/A</v>
      </c>
      <c r="E20" s="494" t="e">
        <f>+delivery_events!C$9</f>
        <v>#N/A</v>
      </c>
      <c r="F20" s="494">
        <f>+'408-NEWCASTLE'!M57</f>
        <v>0</v>
      </c>
      <c r="G20" s="494">
        <f>+'408-NEWCASTLE'!O57</f>
        <v>0</v>
      </c>
      <c r="H20" s="494">
        <f>'408-NEWCASTLE'!AP$6</f>
        <v>0</v>
      </c>
      <c r="I20" s="494">
        <f>IF('408-NEWCASTLE'!W$40=0,'408-NEWCASTLE'!AP$6,'408-NEWCASTLE'!W$40)</f>
        <v>0</v>
      </c>
      <c r="J20" s="494" t="str">
        <f>+delivery_events!D$9</f>
        <v>Vacinação contra a Newcastle</v>
      </c>
      <c r="K20" s="494">
        <f>+'408-NEWCASTLE'!$AP$3</f>
        <v>0</v>
      </c>
      <c r="L20" s="494">
        <f>+'408-NEWCASTLE'!$A$28</f>
        <v>0</v>
      </c>
      <c r="M20" s="494">
        <f>+'408-NEWCASTLE'!$G$28</f>
        <v>0</v>
      </c>
      <c r="N20" s="494">
        <f>+'408-NEWCASTLE'!AU57</f>
        <v>0</v>
      </c>
      <c r="O20" s="494">
        <f>+'408-NEWCASTLE'!AX57</f>
        <v>0</v>
      </c>
      <c r="P20" s="494">
        <f>+'408-NEWCASTLE'!BB57</f>
        <v>0</v>
      </c>
      <c r="Q20" s="494">
        <f>+'408-NEWCASTLE'!BD57</f>
        <v>0</v>
      </c>
      <c r="R20" s="494">
        <f>+'408-NEWCASTLE'!BI57</f>
        <v>0</v>
      </c>
    </row>
    <row r="21" spans="1:18" hidden="1" x14ac:dyDescent="0.35">
      <c r="A21" s="494">
        <f>+'408-NEWCASTLE'!C58</f>
        <v>0</v>
      </c>
      <c r="B21" s="494">
        <f>+'408-NEWCASTLE'!H58</f>
        <v>0</v>
      </c>
      <c r="C21" s="632">
        <f>+delivery_events!B$9</f>
        <v>0</v>
      </c>
      <c r="D21" s="496" t="e">
        <f>IFERROR(VLOOKUP(+'408-NEWCASTLE'!AP$8,localidades,2,FALSE),VLOOKUP('408-NEWCASTLE'!AP$5,district_codes,2,FALSE))</f>
        <v>#N/A</v>
      </c>
      <c r="E21" s="494" t="e">
        <f>+delivery_events!C$9</f>
        <v>#N/A</v>
      </c>
      <c r="F21" s="494">
        <f>+'408-NEWCASTLE'!M58</f>
        <v>0</v>
      </c>
      <c r="G21" s="494">
        <f>+'408-NEWCASTLE'!O58</f>
        <v>0</v>
      </c>
      <c r="H21" s="494">
        <f>'408-NEWCASTLE'!AP$6</f>
        <v>0</v>
      </c>
      <c r="I21" s="494">
        <f>IF('408-NEWCASTLE'!W$40=0,'408-NEWCASTLE'!AP$6,'408-NEWCASTLE'!W$40)</f>
        <v>0</v>
      </c>
      <c r="J21" s="494" t="str">
        <f>+delivery_events!D$9</f>
        <v>Vacinação contra a Newcastle</v>
      </c>
      <c r="K21" s="494">
        <f>+'408-NEWCASTLE'!$AP$3</f>
        <v>0</v>
      </c>
      <c r="L21" s="494">
        <f>+'408-NEWCASTLE'!$A$28</f>
        <v>0</v>
      </c>
      <c r="M21" s="494">
        <f>+'408-NEWCASTLE'!$G$28</f>
        <v>0</v>
      </c>
      <c r="N21" s="494">
        <f>+'408-NEWCASTLE'!AU58</f>
        <v>0</v>
      </c>
      <c r="O21" s="494">
        <f>+'408-NEWCASTLE'!AX58</f>
        <v>0</v>
      </c>
      <c r="P21" s="494">
        <f>+'408-NEWCASTLE'!BB58</f>
        <v>0</v>
      </c>
      <c r="Q21" s="494">
        <f>+'408-NEWCASTLE'!BD58</f>
        <v>0</v>
      </c>
      <c r="R21" s="494">
        <f>+'408-NEWCASTLE'!BI58</f>
        <v>0</v>
      </c>
    </row>
    <row r="22" spans="1:18" hidden="1" x14ac:dyDescent="0.35">
      <c r="A22" s="494">
        <f>+'408-NEWCASTLE'!C59</f>
        <v>0</v>
      </c>
      <c r="B22" s="494">
        <f>+'408-NEWCASTLE'!H59</f>
        <v>0</v>
      </c>
      <c r="C22" s="632">
        <f>+delivery_events!B$9</f>
        <v>0</v>
      </c>
      <c r="D22" s="496" t="e">
        <f>IFERROR(VLOOKUP(+'408-NEWCASTLE'!AP$8,localidades,2,FALSE),VLOOKUP('408-NEWCASTLE'!AP$5,district_codes,2,FALSE))</f>
        <v>#N/A</v>
      </c>
      <c r="E22" s="494" t="e">
        <f>+delivery_events!C$9</f>
        <v>#N/A</v>
      </c>
      <c r="F22" s="494">
        <f>+'408-NEWCASTLE'!M59</f>
        <v>0</v>
      </c>
      <c r="G22" s="494">
        <f>+'408-NEWCASTLE'!O59</f>
        <v>0</v>
      </c>
      <c r="H22" s="494">
        <f>'408-NEWCASTLE'!AP$6</f>
        <v>0</v>
      </c>
      <c r="I22" s="494">
        <f>IF('408-NEWCASTLE'!W$40=0,'408-NEWCASTLE'!AP$6,'408-NEWCASTLE'!W$40)</f>
        <v>0</v>
      </c>
      <c r="J22" s="494" t="str">
        <f>+delivery_events!D$9</f>
        <v>Vacinação contra a Newcastle</v>
      </c>
      <c r="K22" s="494">
        <f>+'408-NEWCASTLE'!$AP$3</f>
        <v>0</v>
      </c>
      <c r="L22" s="494">
        <f>+'408-NEWCASTLE'!$A$28</f>
        <v>0</v>
      </c>
      <c r="M22" s="494">
        <f>+'408-NEWCASTLE'!$G$28</f>
        <v>0</v>
      </c>
      <c r="N22" s="494">
        <f>+'408-NEWCASTLE'!AU59</f>
        <v>0</v>
      </c>
      <c r="O22" s="494">
        <f>+'408-NEWCASTLE'!AX59</f>
        <v>0</v>
      </c>
      <c r="P22" s="494">
        <f>+'408-NEWCASTLE'!BB59</f>
        <v>0</v>
      </c>
      <c r="Q22" s="494">
        <f>+'408-NEWCASTLE'!BD59</f>
        <v>0</v>
      </c>
      <c r="R22" s="494">
        <f>+'408-NEWCASTLE'!BI59</f>
        <v>0</v>
      </c>
    </row>
    <row r="23" spans="1:18" hidden="1" x14ac:dyDescent="0.35">
      <c r="A23" s="494">
        <f>+'408-NEWCASTLE'!C60</f>
        <v>0</v>
      </c>
      <c r="B23" s="494">
        <f>+'408-NEWCASTLE'!H60</f>
        <v>0</v>
      </c>
      <c r="C23" s="632">
        <f>+delivery_events!B$9</f>
        <v>0</v>
      </c>
      <c r="D23" s="496" t="e">
        <f>IFERROR(VLOOKUP(+'408-NEWCASTLE'!AP$8,localidades,2,FALSE),VLOOKUP('408-NEWCASTLE'!AP$5,district_codes,2,FALSE))</f>
        <v>#N/A</v>
      </c>
      <c r="E23" s="494" t="e">
        <f>+delivery_events!C$9</f>
        <v>#N/A</v>
      </c>
      <c r="F23" s="494">
        <f>+'408-NEWCASTLE'!M60</f>
        <v>0</v>
      </c>
      <c r="G23" s="494">
        <f>+'408-NEWCASTLE'!O60</f>
        <v>0</v>
      </c>
      <c r="H23" s="494">
        <f>'408-NEWCASTLE'!AP$6</f>
        <v>0</v>
      </c>
      <c r="I23" s="494">
        <f>IF('408-NEWCASTLE'!W$40=0,'408-NEWCASTLE'!AP$6,'408-NEWCASTLE'!W$40)</f>
        <v>0</v>
      </c>
      <c r="J23" s="494" t="str">
        <f>+delivery_events!D$9</f>
        <v>Vacinação contra a Newcastle</v>
      </c>
      <c r="K23" s="494">
        <f>+'408-NEWCASTLE'!$AP$3</f>
        <v>0</v>
      </c>
      <c r="L23" s="494">
        <f>+'408-NEWCASTLE'!$A$28</f>
        <v>0</v>
      </c>
      <c r="M23" s="494">
        <f>+'408-NEWCASTLE'!$G$28</f>
        <v>0</v>
      </c>
      <c r="N23" s="494">
        <f>+'408-NEWCASTLE'!AU60</f>
        <v>0</v>
      </c>
      <c r="O23" s="494">
        <f>+'408-NEWCASTLE'!AX60</f>
        <v>0</v>
      </c>
      <c r="P23" s="494">
        <f>+'408-NEWCASTLE'!BB60</f>
        <v>0</v>
      </c>
      <c r="Q23" s="494">
        <f>+'408-NEWCASTLE'!BD60</f>
        <v>0</v>
      </c>
      <c r="R23" s="494">
        <f>+'408-NEWCASTLE'!BI60</f>
        <v>0</v>
      </c>
    </row>
    <row r="24" spans="1:18" hidden="1" x14ac:dyDescent="0.35">
      <c r="A24" s="494">
        <f>+'408-NEWCASTLE'!C61</f>
        <v>0</v>
      </c>
      <c r="B24" s="494">
        <f>+'408-NEWCASTLE'!H61</f>
        <v>0</v>
      </c>
      <c r="C24" s="632">
        <f>+delivery_events!B$9</f>
        <v>0</v>
      </c>
      <c r="D24" s="496" t="e">
        <f>IFERROR(VLOOKUP(+'408-NEWCASTLE'!AP$8,localidades,2,FALSE),VLOOKUP('408-NEWCASTLE'!AP$5,district_codes,2,FALSE))</f>
        <v>#N/A</v>
      </c>
      <c r="E24" s="494" t="e">
        <f>+delivery_events!C$9</f>
        <v>#N/A</v>
      </c>
      <c r="F24" s="494">
        <f>+'408-NEWCASTLE'!M61</f>
        <v>0</v>
      </c>
      <c r="G24" s="494">
        <f>+'408-NEWCASTLE'!O61</f>
        <v>0</v>
      </c>
      <c r="H24" s="494">
        <f>'408-NEWCASTLE'!AP$6</f>
        <v>0</v>
      </c>
      <c r="I24" s="494">
        <f>IF('408-NEWCASTLE'!W$40=0,'408-NEWCASTLE'!AP$6,'408-NEWCASTLE'!W$40)</f>
        <v>0</v>
      </c>
      <c r="J24" s="494" t="str">
        <f>+delivery_events!D$9</f>
        <v>Vacinação contra a Newcastle</v>
      </c>
      <c r="K24" s="494">
        <f>+'408-NEWCASTLE'!$AP$3</f>
        <v>0</v>
      </c>
      <c r="L24" s="494">
        <f>+'408-NEWCASTLE'!$A$28</f>
        <v>0</v>
      </c>
      <c r="M24" s="494">
        <f>+'408-NEWCASTLE'!$G$28</f>
        <v>0</v>
      </c>
      <c r="N24" s="494">
        <f>+'408-NEWCASTLE'!AU61</f>
        <v>0</v>
      </c>
      <c r="O24" s="494">
        <f>+'408-NEWCASTLE'!AX61</f>
        <v>0</v>
      </c>
      <c r="P24" s="494">
        <f>+'408-NEWCASTLE'!BB61</f>
        <v>0</v>
      </c>
      <c r="Q24" s="494">
        <f>+'408-NEWCASTLE'!BD61</f>
        <v>0</v>
      </c>
      <c r="R24" s="494">
        <f>+'408-NEWCASTLE'!BI61</f>
        <v>0</v>
      </c>
    </row>
    <row r="25" spans="1:18" hidden="1" x14ac:dyDescent="0.35">
      <c r="A25" s="494">
        <f>+'408-NEWCASTLE'!C62</f>
        <v>0</v>
      </c>
      <c r="B25" s="494">
        <f>+'408-NEWCASTLE'!H62</f>
        <v>0</v>
      </c>
      <c r="C25" s="632">
        <f>+delivery_events!B$9</f>
        <v>0</v>
      </c>
      <c r="D25" s="496" t="e">
        <f>IFERROR(VLOOKUP(+'408-NEWCASTLE'!AP$8,localidades,2,FALSE),VLOOKUP('408-NEWCASTLE'!AP$5,district_codes,2,FALSE))</f>
        <v>#N/A</v>
      </c>
      <c r="E25" s="494" t="e">
        <f>+delivery_events!C$9</f>
        <v>#N/A</v>
      </c>
      <c r="F25" s="494">
        <f>+'408-NEWCASTLE'!M62</f>
        <v>0</v>
      </c>
      <c r="G25" s="494">
        <f>+'408-NEWCASTLE'!O62</f>
        <v>0</v>
      </c>
      <c r="H25" s="494">
        <f>'408-NEWCASTLE'!AP$6</f>
        <v>0</v>
      </c>
      <c r="I25" s="494">
        <f>IF('408-NEWCASTLE'!W$40=0,'408-NEWCASTLE'!AP$6,'408-NEWCASTLE'!W$40)</f>
        <v>0</v>
      </c>
      <c r="J25" s="494" t="str">
        <f>+delivery_events!D$9</f>
        <v>Vacinação contra a Newcastle</v>
      </c>
      <c r="K25" s="494">
        <f>+'408-NEWCASTLE'!$AP$3</f>
        <v>0</v>
      </c>
      <c r="L25" s="494">
        <f>+'408-NEWCASTLE'!$A$28</f>
        <v>0</v>
      </c>
      <c r="M25" s="494">
        <f>+'408-NEWCASTLE'!$G$28</f>
        <v>0</v>
      </c>
      <c r="N25" s="494">
        <f>+'408-NEWCASTLE'!AU62</f>
        <v>0</v>
      </c>
      <c r="O25" s="494">
        <f>+'408-NEWCASTLE'!AX62</f>
        <v>0</v>
      </c>
      <c r="P25" s="494">
        <f>+'408-NEWCASTLE'!BB62</f>
        <v>0</v>
      </c>
      <c r="Q25" s="494">
        <f>+'408-NEWCASTLE'!BD62</f>
        <v>0</v>
      </c>
      <c r="R25" s="494">
        <f>+'408-NEWCASTLE'!BI62</f>
        <v>0</v>
      </c>
    </row>
    <row r="26" spans="1:18" hidden="1" x14ac:dyDescent="0.35">
      <c r="A26" s="494">
        <f>+'408-NEWCASTLE'!C63</f>
        <v>0</v>
      </c>
      <c r="B26" s="494">
        <f>+'408-NEWCASTLE'!H63</f>
        <v>0</v>
      </c>
      <c r="C26" s="632">
        <f>+delivery_events!B$9</f>
        <v>0</v>
      </c>
      <c r="D26" s="496" t="e">
        <f>IFERROR(VLOOKUP(+'408-NEWCASTLE'!AP$8,localidades,2,FALSE),VLOOKUP('408-NEWCASTLE'!AP$5,district_codes,2,FALSE))</f>
        <v>#N/A</v>
      </c>
      <c r="E26" s="494" t="e">
        <f>+delivery_events!C$9</f>
        <v>#N/A</v>
      </c>
      <c r="F26" s="494">
        <f>+'408-NEWCASTLE'!M63</f>
        <v>0</v>
      </c>
      <c r="G26" s="494">
        <f>+'408-NEWCASTLE'!O63</f>
        <v>0</v>
      </c>
      <c r="H26" s="494">
        <f>'408-NEWCASTLE'!AP$6</f>
        <v>0</v>
      </c>
      <c r="I26" s="494">
        <f>IF('408-NEWCASTLE'!W$40=0,'408-NEWCASTLE'!AP$6,'408-NEWCASTLE'!W$40)</f>
        <v>0</v>
      </c>
      <c r="J26" s="494" t="str">
        <f>+delivery_events!D$9</f>
        <v>Vacinação contra a Newcastle</v>
      </c>
      <c r="K26" s="494">
        <f>+'408-NEWCASTLE'!$AP$3</f>
        <v>0</v>
      </c>
      <c r="L26" s="494">
        <f>+'408-NEWCASTLE'!$A$28</f>
        <v>0</v>
      </c>
      <c r="M26" s="494">
        <f>+'408-NEWCASTLE'!$G$28</f>
        <v>0</v>
      </c>
      <c r="N26" s="494">
        <f>+'408-NEWCASTLE'!AU63</f>
        <v>0</v>
      </c>
      <c r="O26" s="494">
        <f>+'408-NEWCASTLE'!AX63</f>
        <v>0</v>
      </c>
      <c r="P26" s="494">
        <f>+'408-NEWCASTLE'!BB63</f>
        <v>0</v>
      </c>
      <c r="Q26" s="494">
        <f>+'408-NEWCASTLE'!BD63</f>
        <v>0</v>
      </c>
      <c r="R26" s="494">
        <f>+'408-NEWCASTLE'!BI63</f>
        <v>0</v>
      </c>
    </row>
    <row r="27" spans="1:18" hidden="1" x14ac:dyDescent="0.35">
      <c r="A27" s="494">
        <f>+'408-NEWCASTLE'!C64</f>
        <v>0</v>
      </c>
      <c r="B27" s="494">
        <f>+'408-NEWCASTLE'!H64</f>
        <v>0</v>
      </c>
      <c r="C27" s="632">
        <f>+delivery_events!B$9</f>
        <v>0</v>
      </c>
      <c r="D27" s="496" t="e">
        <f>IFERROR(VLOOKUP(+'408-NEWCASTLE'!AP$8,localidades,2,FALSE),VLOOKUP('408-NEWCASTLE'!AP$5,district_codes,2,FALSE))</f>
        <v>#N/A</v>
      </c>
      <c r="E27" s="494" t="e">
        <f>+delivery_events!C$9</f>
        <v>#N/A</v>
      </c>
      <c r="F27" s="494">
        <f>+'408-NEWCASTLE'!M64</f>
        <v>0</v>
      </c>
      <c r="G27" s="494">
        <f>+'408-NEWCASTLE'!O64</f>
        <v>0</v>
      </c>
      <c r="H27" s="494">
        <f>'408-NEWCASTLE'!AP$6</f>
        <v>0</v>
      </c>
      <c r="I27" s="494">
        <f>IF('408-NEWCASTLE'!W$40=0,'408-NEWCASTLE'!AP$6,'408-NEWCASTLE'!W$40)</f>
        <v>0</v>
      </c>
      <c r="J27" s="494" t="str">
        <f>+delivery_events!D$9</f>
        <v>Vacinação contra a Newcastle</v>
      </c>
      <c r="K27" s="494">
        <f>+'408-NEWCASTLE'!$AP$3</f>
        <v>0</v>
      </c>
      <c r="L27" s="494">
        <f>+'408-NEWCASTLE'!$A$28</f>
        <v>0</v>
      </c>
      <c r="M27" s="494">
        <f>+'408-NEWCASTLE'!$G$28</f>
        <v>0</v>
      </c>
      <c r="N27" s="494">
        <f>+'408-NEWCASTLE'!AU64</f>
        <v>0</v>
      </c>
      <c r="O27" s="494">
        <f>+'408-NEWCASTLE'!AX64</f>
        <v>0</v>
      </c>
      <c r="P27" s="494">
        <f>+'408-NEWCASTLE'!BB64</f>
        <v>0</v>
      </c>
      <c r="Q27" s="494">
        <f>+'408-NEWCASTLE'!BD64</f>
        <v>0</v>
      </c>
      <c r="R27" s="494">
        <f>+'408-NEWCASTLE'!BI64</f>
        <v>0</v>
      </c>
    </row>
    <row r="28" spans="1:18" hidden="1" x14ac:dyDescent="0.35">
      <c r="A28" s="494">
        <f>+'408-NEWCASTLE'!C65</f>
        <v>0</v>
      </c>
      <c r="B28" s="494">
        <f>+'408-NEWCASTLE'!H65</f>
        <v>0</v>
      </c>
      <c r="C28" s="632">
        <f>+delivery_events!B$9</f>
        <v>0</v>
      </c>
      <c r="D28" s="496" t="e">
        <f>IFERROR(VLOOKUP(+'408-NEWCASTLE'!AP$8,localidades,2,FALSE),VLOOKUP('408-NEWCASTLE'!AP$5,district_codes,2,FALSE))</f>
        <v>#N/A</v>
      </c>
      <c r="E28" s="494" t="e">
        <f>+delivery_events!C$9</f>
        <v>#N/A</v>
      </c>
      <c r="F28" s="494">
        <f>+'408-NEWCASTLE'!M65</f>
        <v>0</v>
      </c>
      <c r="G28" s="494">
        <f>+'408-NEWCASTLE'!O65</f>
        <v>0</v>
      </c>
      <c r="H28" s="494">
        <f>'408-NEWCASTLE'!AP$6</f>
        <v>0</v>
      </c>
      <c r="I28" s="494">
        <f>IF('408-NEWCASTLE'!W$40=0,'408-NEWCASTLE'!AP$6,'408-NEWCASTLE'!W$40)</f>
        <v>0</v>
      </c>
      <c r="J28" s="494" t="str">
        <f>+delivery_events!D$9</f>
        <v>Vacinação contra a Newcastle</v>
      </c>
      <c r="K28" s="494">
        <f>+'408-NEWCASTLE'!$AP$3</f>
        <v>0</v>
      </c>
      <c r="L28" s="494">
        <f>+'408-NEWCASTLE'!$A$28</f>
        <v>0</v>
      </c>
      <c r="M28" s="494">
        <f>+'408-NEWCASTLE'!$G$28</f>
        <v>0</v>
      </c>
      <c r="N28" s="494">
        <f>+'408-NEWCASTLE'!AU65</f>
        <v>0</v>
      </c>
      <c r="O28" s="494">
        <f>+'408-NEWCASTLE'!AX65</f>
        <v>0</v>
      </c>
      <c r="P28" s="494">
        <f>+'408-NEWCASTLE'!BB65</f>
        <v>0</v>
      </c>
      <c r="Q28" s="494">
        <f>+'408-NEWCASTLE'!BD65</f>
        <v>0</v>
      </c>
      <c r="R28" s="494">
        <f>+'408-NEWCASTLE'!BI65</f>
        <v>0</v>
      </c>
    </row>
    <row r="29" spans="1:18" hidden="1" x14ac:dyDescent="0.35">
      <c r="A29" s="494">
        <f>+'408-NEWCASTLE'!C66</f>
        <v>0</v>
      </c>
      <c r="B29" s="494">
        <f>+'408-NEWCASTLE'!H66</f>
        <v>0</v>
      </c>
      <c r="C29" s="632">
        <f>+delivery_events!B$9</f>
        <v>0</v>
      </c>
      <c r="D29" s="496" t="e">
        <f>IFERROR(VLOOKUP(+'408-NEWCASTLE'!AP$8,localidades,2,FALSE),VLOOKUP('408-NEWCASTLE'!AP$5,district_codes,2,FALSE))</f>
        <v>#N/A</v>
      </c>
      <c r="E29" s="494" t="e">
        <f>+delivery_events!C$9</f>
        <v>#N/A</v>
      </c>
      <c r="F29" s="494">
        <f>+'408-NEWCASTLE'!M66</f>
        <v>0</v>
      </c>
      <c r="G29" s="494">
        <f>+'408-NEWCASTLE'!O66</f>
        <v>0</v>
      </c>
      <c r="H29" s="494">
        <f>'408-NEWCASTLE'!AP$6</f>
        <v>0</v>
      </c>
      <c r="I29" s="494">
        <f>IF('408-NEWCASTLE'!W$40=0,'408-NEWCASTLE'!AP$6,'408-NEWCASTLE'!W$40)</f>
        <v>0</v>
      </c>
      <c r="J29" s="494" t="str">
        <f>+delivery_events!D$9</f>
        <v>Vacinação contra a Newcastle</v>
      </c>
      <c r="K29" s="494">
        <f>+'408-NEWCASTLE'!$AP$3</f>
        <v>0</v>
      </c>
      <c r="L29" s="494">
        <f>+'408-NEWCASTLE'!$A$28</f>
        <v>0</v>
      </c>
      <c r="M29" s="494">
        <f>+'408-NEWCASTLE'!$G$28</f>
        <v>0</v>
      </c>
      <c r="N29" s="494">
        <f>+'408-NEWCASTLE'!AU66</f>
        <v>0</v>
      </c>
      <c r="O29" s="494">
        <f>+'408-NEWCASTLE'!AX66</f>
        <v>0</v>
      </c>
      <c r="P29" s="494">
        <f>+'408-NEWCASTLE'!BB66</f>
        <v>0</v>
      </c>
      <c r="Q29" s="494">
        <f>+'408-NEWCASTLE'!BD66</f>
        <v>0</v>
      </c>
      <c r="R29" s="494">
        <f>+'408-NEWCASTLE'!BI66</f>
        <v>0</v>
      </c>
    </row>
    <row r="30" spans="1:18" hidden="1" x14ac:dyDescent="0.35">
      <c r="A30" s="494">
        <f>+'408-NEWCASTLE'!C67</f>
        <v>0</v>
      </c>
      <c r="B30" s="494">
        <f>+'408-NEWCASTLE'!H67</f>
        <v>0</v>
      </c>
      <c r="C30" s="632">
        <f>+delivery_events!B$9</f>
        <v>0</v>
      </c>
      <c r="D30" s="496" t="e">
        <f>IFERROR(VLOOKUP(+'408-NEWCASTLE'!AP$8,localidades,2,FALSE),VLOOKUP('408-NEWCASTLE'!AP$5,district_codes,2,FALSE))</f>
        <v>#N/A</v>
      </c>
      <c r="E30" s="494" t="e">
        <f>+delivery_events!C$9</f>
        <v>#N/A</v>
      </c>
      <c r="F30" s="494">
        <f>+'408-NEWCASTLE'!M67</f>
        <v>0</v>
      </c>
      <c r="G30" s="494">
        <f>+'408-NEWCASTLE'!O67</f>
        <v>0</v>
      </c>
      <c r="H30" s="494">
        <f>'408-NEWCASTLE'!AP$6</f>
        <v>0</v>
      </c>
      <c r="I30" s="494">
        <f>IF('408-NEWCASTLE'!W$40=0,'408-NEWCASTLE'!AP$6,'408-NEWCASTLE'!W$40)</f>
        <v>0</v>
      </c>
      <c r="J30" s="494" t="str">
        <f>+delivery_events!D$9</f>
        <v>Vacinação contra a Newcastle</v>
      </c>
      <c r="K30" s="494">
        <f>+'408-NEWCASTLE'!$AP$3</f>
        <v>0</v>
      </c>
      <c r="L30" s="494">
        <f>+'408-NEWCASTLE'!$A$28</f>
        <v>0</v>
      </c>
      <c r="M30" s="494">
        <f>+'408-NEWCASTLE'!$G$28</f>
        <v>0</v>
      </c>
      <c r="N30" s="494">
        <f>+'408-NEWCASTLE'!AU67</f>
        <v>0</v>
      </c>
      <c r="O30" s="494">
        <f>+'408-NEWCASTLE'!AX67</f>
        <v>0</v>
      </c>
      <c r="P30" s="494">
        <f>+'408-NEWCASTLE'!BB67</f>
        <v>0</v>
      </c>
      <c r="Q30" s="494">
        <f>+'408-NEWCASTLE'!BD67</f>
        <v>0</v>
      </c>
      <c r="R30" s="494">
        <f>+'408-NEWCASTLE'!BI67</f>
        <v>0</v>
      </c>
    </row>
    <row r="31" spans="1:18" hidden="1" x14ac:dyDescent="0.35">
      <c r="A31" s="494">
        <f>+'408-NEWCASTLE'!C68</f>
        <v>0</v>
      </c>
      <c r="B31" s="494">
        <f>+'408-NEWCASTLE'!H68</f>
        <v>0</v>
      </c>
      <c r="C31" s="632">
        <f>+delivery_events!B$9</f>
        <v>0</v>
      </c>
      <c r="D31" s="496" t="e">
        <f>IFERROR(VLOOKUP(+'408-NEWCASTLE'!AP$8,localidades,2,FALSE),VLOOKUP('408-NEWCASTLE'!AP$5,district_codes,2,FALSE))</f>
        <v>#N/A</v>
      </c>
      <c r="E31" s="494" t="e">
        <f>+delivery_events!C$9</f>
        <v>#N/A</v>
      </c>
      <c r="F31" s="494">
        <f>+'408-NEWCASTLE'!M68</f>
        <v>0</v>
      </c>
      <c r="G31" s="494">
        <f>+'408-NEWCASTLE'!O68</f>
        <v>0</v>
      </c>
      <c r="H31" s="494">
        <f>'408-NEWCASTLE'!AP$6</f>
        <v>0</v>
      </c>
      <c r="I31" s="494">
        <f>IF('408-NEWCASTLE'!W$40=0,'408-NEWCASTLE'!AP$6,'408-NEWCASTLE'!W$40)</f>
        <v>0</v>
      </c>
      <c r="J31" s="494" t="str">
        <f>+delivery_events!D$9</f>
        <v>Vacinação contra a Newcastle</v>
      </c>
      <c r="K31" s="494">
        <f>+'408-NEWCASTLE'!$AP$3</f>
        <v>0</v>
      </c>
      <c r="L31" s="494">
        <f>+'408-NEWCASTLE'!$A$28</f>
        <v>0</v>
      </c>
      <c r="M31" s="494">
        <f>+'408-NEWCASTLE'!$G$28</f>
        <v>0</v>
      </c>
      <c r="N31" s="494">
        <f>+'408-NEWCASTLE'!AU68</f>
        <v>0</v>
      </c>
      <c r="O31" s="494">
        <f>+'408-NEWCASTLE'!AX68</f>
        <v>0</v>
      </c>
      <c r="P31" s="494">
        <f>+'408-NEWCASTLE'!BB68</f>
        <v>0</v>
      </c>
      <c r="Q31" s="494">
        <f>+'408-NEWCASTLE'!BD68</f>
        <v>0</v>
      </c>
      <c r="R31" s="494">
        <f>+'408-NEWCASTLE'!BI68</f>
        <v>0</v>
      </c>
    </row>
    <row r="32" spans="1:18" hidden="1" x14ac:dyDescent="0.35">
      <c r="A32" s="494">
        <f>+'408-NEWCASTLE'!C69</f>
        <v>0</v>
      </c>
      <c r="B32" s="494">
        <f>+'408-NEWCASTLE'!H69</f>
        <v>0</v>
      </c>
      <c r="C32" s="632">
        <f>+delivery_events!B$9</f>
        <v>0</v>
      </c>
      <c r="D32" s="496" t="e">
        <f>IFERROR(VLOOKUP(+'408-NEWCASTLE'!AP$8,localidades,2,FALSE),VLOOKUP('408-NEWCASTLE'!AP$5,district_codes,2,FALSE))</f>
        <v>#N/A</v>
      </c>
      <c r="E32" s="494" t="e">
        <f>+delivery_events!C$9</f>
        <v>#N/A</v>
      </c>
      <c r="F32" s="494">
        <f>+'408-NEWCASTLE'!M69</f>
        <v>0</v>
      </c>
      <c r="G32" s="494">
        <f>+'408-NEWCASTLE'!O69</f>
        <v>0</v>
      </c>
      <c r="H32" s="494">
        <f>'408-NEWCASTLE'!AP$6</f>
        <v>0</v>
      </c>
      <c r="I32" s="494">
        <f>IF('408-NEWCASTLE'!W$40=0,'408-NEWCASTLE'!AP$6,'408-NEWCASTLE'!W$40)</f>
        <v>0</v>
      </c>
      <c r="J32" s="494" t="str">
        <f>+delivery_events!D$9</f>
        <v>Vacinação contra a Newcastle</v>
      </c>
      <c r="K32" s="494">
        <f>+'408-NEWCASTLE'!$AP$3</f>
        <v>0</v>
      </c>
      <c r="L32" s="494">
        <f>+'408-NEWCASTLE'!$A$28</f>
        <v>0</v>
      </c>
      <c r="M32" s="494">
        <f>+'408-NEWCASTLE'!$G$28</f>
        <v>0</v>
      </c>
      <c r="N32" s="494">
        <f>+'408-NEWCASTLE'!AU69</f>
        <v>0</v>
      </c>
      <c r="O32" s="494">
        <f>+'408-NEWCASTLE'!AX69</f>
        <v>0</v>
      </c>
      <c r="P32" s="494">
        <f>+'408-NEWCASTLE'!BB69</f>
        <v>0</v>
      </c>
      <c r="Q32" s="494">
        <f>+'408-NEWCASTLE'!BD69</f>
        <v>0</v>
      </c>
      <c r="R32" s="494">
        <f>+'408-NEWCASTLE'!BI69</f>
        <v>0</v>
      </c>
    </row>
    <row r="33" spans="1:18" hidden="1" x14ac:dyDescent="0.35">
      <c r="A33" s="494">
        <f>+'408-NEWCASTLE'!C70</f>
        <v>0</v>
      </c>
      <c r="B33" s="494">
        <f>+'408-NEWCASTLE'!H70</f>
        <v>0</v>
      </c>
      <c r="C33" s="632">
        <f>+delivery_events!B$9</f>
        <v>0</v>
      </c>
      <c r="D33" s="496" t="e">
        <f>IFERROR(VLOOKUP(+'408-NEWCASTLE'!AP$8,localidades,2,FALSE),VLOOKUP('408-NEWCASTLE'!AP$5,district_codes,2,FALSE))</f>
        <v>#N/A</v>
      </c>
      <c r="E33" s="494" t="e">
        <f>+delivery_events!C$9</f>
        <v>#N/A</v>
      </c>
      <c r="F33" s="494">
        <f>+'408-NEWCASTLE'!M70</f>
        <v>0</v>
      </c>
      <c r="G33" s="494">
        <f>+'408-NEWCASTLE'!O70</f>
        <v>0</v>
      </c>
      <c r="H33" s="494">
        <f>'408-NEWCASTLE'!AP$6</f>
        <v>0</v>
      </c>
      <c r="I33" s="494">
        <f>IF('408-NEWCASTLE'!W$40=0,'408-NEWCASTLE'!AP$6,'408-NEWCASTLE'!W$40)</f>
        <v>0</v>
      </c>
      <c r="J33" s="494" t="str">
        <f>+delivery_events!D$9</f>
        <v>Vacinação contra a Newcastle</v>
      </c>
      <c r="K33" s="494">
        <f>+'408-NEWCASTLE'!$AP$3</f>
        <v>0</v>
      </c>
      <c r="L33" s="494">
        <f>+'408-NEWCASTLE'!$A$28</f>
        <v>0</v>
      </c>
      <c r="M33" s="494">
        <f>+'408-NEWCASTLE'!$G$28</f>
        <v>0</v>
      </c>
      <c r="N33" s="494">
        <f>+'408-NEWCASTLE'!AU70</f>
        <v>0</v>
      </c>
      <c r="O33" s="494">
        <f>+'408-NEWCASTLE'!AX70</f>
        <v>0</v>
      </c>
      <c r="P33" s="494">
        <f>+'408-NEWCASTLE'!BB70</f>
        <v>0</v>
      </c>
      <c r="Q33" s="494">
        <f>+'408-NEWCASTLE'!BD70</f>
        <v>0</v>
      </c>
      <c r="R33" s="494">
        <f>+'408-NEWCASTLE'!BI70</f>
        <v>0</v>
      </c>
    </row>
    <row r="34" spans="1:18" hidden="1" x14ac:dyDescent="0.35">
      <c r="A34" s="494">
        <f>+'408-NEWCASTLE'!C71</f>
        <v>0</v>
      </c>
      <c r="B34" s="494">
        <f>+'408-NEWCASTLE'!H71</f>
        <v>0</v>
      </c>
      <c r="C34" s="632">
        <f>+delivery_events!B$9</f>
        <v>0</v>
      </c>
      <c r="D34" s="496" t="e">
        <f>IFERROR(VLOOKUP(+'408-NEWCASTLE'!AP$8,localidades,2,FALSE),VLOOKUP('408-NEWCASTLE'!AP$5,district_codes,2,FALSE))</f>
        <v>#N/A</v>
      </c>
      <c r="E34" s="494" t="e">
        <f>+delivery_events!C$9</f>
        <v>#N/A</v>
      </c>
      <c r="F34" s="494">
        <f>+'408-NEWCASTLE'!M71</f>
        <v>0</v>
      </c>
      <c r="G34" s="494">
        <f>+'408-NEWCASTLE'!O71</f>
        <v>0</v>
      </c>
      <c r="H34" s="494">
        <f>'408-NEWCASTLE'!AP$6</f>
        <v>0</v>
      </c>
      <c r="I34" s="494">
        <f>IF('408-NEWCASTLE'!W$40=0,'408-NEWCASTLE'!AP$6,'408-NEWCASTLE'!W$40)</f>
        <v>0</v>
      </c>
      <c r="J34" s="494" t="str">
        <f>+delivery_events!D$9</f>
        <v>Vacinação contra a Newcastle</v>
      </c>
      <c r="K34" s="494">
        <f>+'408-NEWCASTLE'!$AP$3</f>
        <v>0</v>
      </c>
      <c r="L34" s="494">
        <f>+'408-NEWCASTLE'!$A$28</f>
        <v>0</v>
      </c>
      <c r="M34" s="494">
        <f>+'408-NEWCASTLE'!$G$28</f>
        <v>0</v>
      </c>
      <c r="N34" s="494">
        <f>+'408-NEWCASTLE'!AU71</f>
        <v>0</v>
      </c>
      <c r="O34" s="494">
        <f>+'408-NEWCASTLE'!AX71</f>
        <v>0</v>
      </c>
      <c r="P34" s="494">
        <f>+'408-NEWCASTLE'!BB71</f>
        <v>0</v>
      </c>
      <c r="Q34" s="494">
        <f>+'408-NEWCASTLE'!BD71</f>
        <v>0</v>
      </c>
      <c r="R34" s="494">
        <f>+'408-NEWCASTLE'!BI71</f>
        <v>0</v>
      </c>
    </row>
    <row r="35" spans="1:18" hidden="1" x14ac:dyDescent="0.35">
      <c r="A35" s="494">
        <f>+'408-NEWCASTLE'!C72</f>
        <v>0</v>
      </c>
      <c r="B35" s="494">
        <f>+'408-NEWCASTLE'!H72</f>
        <v>0</v>
      </c>
      <c r="C35" s="632">
        <f>+delivery_events!B$9</f>
        <v>0</v>
      </c>
      <c r="D35" s="496" t="e">
        <f>IFERROR(VLOOKUP(+'408-NEWCASTLE'!AP$8,localidades,2,FALSE),VLOOKUP('408-NEWCASTLE'!AP$5,district_codes,2,FALSE))</f>
        <v>#N/A</v>
      </c>
      <c r="E35" s="494" t="e">
        <f>+delivery_events!C$9</f>
        <v>#N/A</v>
      </c>
      <c r="F35" s="494">
        <f>+'408-NEWCASTLE'!M72</f>
        <v>0</v>
      </c>
      <c r="G35" s="494">
        <f>+'408-NEWCASTLE'!O72</f>
        <v>0</v>
      </c>
      <c r="H35" s="494">
        <f>'408-NEWCASTLE'!AP$6</f>
        <v>0</v>
      </c>
      <c r="I35" s="494">
        <f>IF('408-NEWCASTLE'!W$40=0,'408-NEWCASTLE'!AP$6,'408-NEWCASTLE'!W$40)</f>
        <v>0</v>
      </c>
      <c r="J35" s="494" t="str">
        <f>+delivery_events!D$9</f>
        <v>Vacinação contra a Newcastle</v>
      </c>
      <c r="K35" s="494">
        <f>+'408-NEWCASTLE'!$AP$3</f>
        <v>0</v>
      </c>
      <c r="L35" s="494">
        <f>+'408-NEWCASTLE'!$A$28</f>
        <v>0</v>
      </c>
      <c r="M35" s="494">
        <f>+'408-NEWCASTLE'!$G$28</f>
        <v>0</v>
      </c>
      <c r="N35" s="494">
        <f>+'408-NEWCASTLE'!AU72</f>
        <v>0</v>
      </c>
      <c r="O35" s="494">
        <f>+'408-NEWCASTLE'!AX72</f>
        <v>0</v>
      </c>
      <c r="P35" s="494">
        <f>+'408-NEWCASTLE'!BB72</f>
        <v>0</v>
      </c>
      <c r="Q35" s="494">
        <f>+'408-NEWCASTLE'!BD72</f>
        <v>0</v>
      </c>
      <c r="R35" s="494">
        <f>+'408-NEWCASTLE'!BI72</f>
        <v>0</v>
      </c>
    </row>
    <row r="36" spans="1:18" hidden="1" x14ac:dyDescent="0.35">
      <c r="A36" s="494">
        <f>+'408-NEWCASTLE'!C73</f>
        <v>0</v>
      </c>
      <c r="B36" s="494">
        <f>+'408-NEWCASTLE'!H73</f>
        <v>0</v>
      </c>
      <c r="C36" s="632">
        <f>+delivery_events!B$9</f>
        <v>0</v>
      </c>
      <c r="D36" s="496" t="e">
        <f>IFERROR(VLOOKUP(+'408-NEWCASTLE'!AP$8,localidades,2,FALSE),VLOOKUP('408-NEWCASTLE'!AP$5,district_codes,2,FALSE))</f>
        <v>#N/A</v>
      </c>
      <c r="E36" s="494" t="e">
        <f>+delivery_events!C$9</f>
        <v>#N/A</v>
      </c>
      <c r="F36" s="494">
        <f>+'408-NEWCASTLE'!M73</f>
        <v>0</v>
      </c>
      <c r="G36" s="494">
        <f>+'408-NEWCASTLE'!O73</f>
        <v>0</v>
      </c>
      <c r="H36" s="494">
        <f>'408-NEWCASTLE'!AP$6</f>
        <v>0</v>
      </c>
      <c r="I36" s="494">
        <f>IF('408-NEWCASTLE'!W$40=0,'408-NEWCASTLE'!AP$6,'408-NEWCASTLE'!W$40)</f>
        <v>0</v>
      </c>
      <c r="J36" s="494" t="str">
        <f>+delivery_events!D$9</f>
        <v>Vacinação contra a Newcastle</v>
      </c>
      <c r="K36" s="494">
        <f>+'408-NEWCASTLE'!$AP$3</f>
        <v>0</v>
      </c>
      <c r="L36" s="494">
        <f>+'408-NEWCASTLE'!$A$28</f>
        <v>0</v>
      </c>
      <c r="M36" s="494">
        <f>+'408-NEWCASTLE'!$G$28</f>
        <v>0</v>
      </c>
      <c r="N36" s="494">
        <f>+'408-NEWCASTLE'!AU73</f>
        <v>0</v>
      </c>
      <c r="O36" s="494">
        <f>+'408-NEWCASTLE'!AX73</f>
        <v>0</v>
      </c>
      <c r="P36" s="494">
        <f>+'408-NEWCASTLE'!BB73</f>
        <v>0</v>
      </c>
      <c r="Q36" s="494">
        <f>+'408-NEWCASTLE'!BD73</f>
        <v>0</v>
      </c>
      <c r="R36" s="494">
        <f>+'408-NEWCASTLE'!BI73</f>
        <v>0</v>
      </c>
    </row>
    <row r="37" spans="1:18" hidden="1" x14ac:dyDescent="0.35">
      <c r="A37" s="494">
        <f>+'408-NEWCASTLE'!C74</f>
        <v>0</v>
      </c>
      <c r="B37" s="494">
        <f>+'408-NEWCASTLE'!H74</f>
        <v>0</v>
      </c>
      <c r="C37" s="632">
        <f>+delivery_events!B$9</f>
        <v>0</v>
      </c>
      <c r="D37" s="496" t="e">
        <f>IFERROR(VLOOKUP(+'408-NEWCASTLE'!AP$8,localidades,2,FALSE),VLOOKUP('408-NEWCASTLE'!AP$5,district_codes,2,FALSE))</f>
        <v>#N/A</v>
      </c>
      <c r="E37" s="494" t="e">
        <f>+delivery_events!C$9</f>
        <v>#N/A</v>
      </c>
      <c r="F37" s="494">
        <f>+'408-NEWCASTLE'!M74</f>
        <v>0</v>
      </c>
      <c r="G37" s="494">
        <f>+'408-NEWCASTLE'!O74</f>
        <v>0</v>
      </c>
      <c r="H37" s="494">
        <f>'408-NEWCASTLE'!AP$6</f>
        <v>0</v>
      </c>
      <c r="I37" s="494">
        <f>IF('408-NEWCASTLE'!W$40=0,'408-NEWCASTLE'!AP$6,'408-NEWCASTLE'!W$40)</f>
        <v>0</v>
      </c>
      <c r="J37" s="494" t="str">
        <f>+delivery_events!D$9</f>
        <v>Vacinação contra a Newcastle</v>
      </c>
      <c r="K37" s="494">
        <f>+'408-NEWCASTLE'!$AP$3</f>
        <v>0</v>
      </c>
      <c r="L37" s="494">
        <f>+'408-NEWCASTLE'!$A$28</f>
        <v>0</v>
      </c>
      <c r="M37" s="494">
        <f>+'408-NEWCASTLE'!$G$28</f>
        <v>0</v>
      </c>
      <c r="N37" s="494">
        <f>+'408-NEWCASTLE'!AU74</f>
        <v>0</v>
      </c>
      <c r="O37" s="494">
        <f>+'408-NEWCASTLE'!AX74</f>
        <v>0</v>
      </c>
      <c r="P37" s="494">
        <f>+'408-NEWCASTLE'!BB74</f>
        <v>0</v>
      </c>
      <c r="Q37" s="494">
        <f>+'408-NEWCASTLE'!BD74</f>
        <v>0</v>
      </c>
      <c r="R37" s="494">
        <f>+'408-NEWCASTLE'!BI74</f>
        <v>0</v>
      </c>
    </row>
    <row r="38" spans="1:18" hidden="1" x14ac:dyDescent="0.35">
      <c r="A38" s="494">
        <f>+'408-NEWCASTLE'!C75</f>
        <v>0</v>
      </c>
      <c r="B38" s="494">
        <f>+'408-NEWCASTLE'!H75</f>
        <v>0</v>
      </c>
      <c r="C38" s="632">
        <f>+delivery_events!B$9</f>
        <v>0</v>
      </c>
      <c r="D38" s="496" t="e">
        <f>IFERROR(VLOOKUP(+'408-NEWCASTLE'!AP$8,localidades,2,FALSE),VLOOKUP('408-NEWCASTLE'!AP$5,district_codes,2,FALSE))</f>
        <v>#N/A</v>
      </c>
      <c r="E38" s="494" t="e">
        <f>+delivery_events!C$9</f>
        <v>#N/A</v>
      </c>
      <c r="F38" s="494">
        <f>+'408-NEWCASTLE'!M75</f>
        <v>0</v>
      </c>
      <c r="G38" s="494">
        <f>+'408-NEWCASTLE'!O75</f>
        <v>0</v>
      </c>
      <c r="H38" s="494">
        <f>'408-NEWCASTLE'!AP$6</f>
        <v>0</v>
      </c>
      <c r="I38" s="494">
        <f>IF('408-NEWCASTLE'!W$40=0,'408-NEWCASTLE'!AP$6,'408-NEWCASTLE'!W$40)</f>
        <v>0</v>
      </c>
      <c r="J38" s="494" t="str">
        <f>+delivery_events!D$9</f>
        <v>Vacinação contra a Newcastle</v>
      </c>
      <c r="K38" s="494">
        <f>+'408-NEWCASTLE'!$AP$3</f>
        <v>0</v>
      </c>
      <c r="L38" s="494">
        <f>+'408-NEWCASTLE'!$A$28</f>
        <v>0</v>
      </c>
      <c r="M38" s="494">
        <f>+'408-NEWCASTLE'!$G$28</f>
        <v>0</v>
      </c>
      <c r="N38" s="494">
        <f>+'408-NEWCASTLE'!AU75</f>
        <v>0</v>
      </c>
      <c r="O38" s="494">
        <f>+'408-NEWCASTLE'!AX75</f>
        <v>0</v>
      </c>
      <c r="P38" s="494">
        <f>+'408-NEWCASTLE'!BB75</f>
        <v>0</v>
      </c>
      <c r="Q38" s="494">
        <f>+'408-NEWCASTLE'!BD75</f>
        <v>0</v>
      </c>
      <c r="R38" s="494">
        <f>+'408-NEWCASTLE'!BI75</f>
        <v>0</v>
      </c>
    </row>
    <row r="39" spans="1:18" hidden="1" x14ac:dyDescent="0.35">
      <c r="A39" s="494">
        <f>+'408-NEWCASTLE'!C76</f>
        <v>0</v>
      </c>
      <c r="B39" s="494">
        <f>+'408-NEWCASTLE'!H76</f>
        <v>0</v>
      </c>
      <c r="C39" s="632">
        <f>+delivery_events!B$9</f>
        <v>0</v>
      </c>
      <c r="D39" s="496" t="e">
        <f>IFERROR(VLOOKUP(+'408-NEWCASTLE'!AP$8,localidades,2,FALSE),VLOOKUP('408-NEWCASTLE'!AP$5,district_codes,2,FALSE))</f>
        <v>#N/A</v>
      </c>
      <c r="E39" s="494" t="e">
        <f>+delivery_events!C$9</f>
        <v>#N/A</v>
      </c>
      <c r="F39" s="494">
        <f>+'408-NEWCASTLE'!M76</f>
        <v>0</v>
      </c>
      <c r="G39" s="494">
        <f>+'408-NEWCASTLE'!O76</f>
        <v>0</v>
      </c>
      <c r="H39" s="494">
        <f>'408-NEWCASTLE'!AP$6</f>
        <v>0</v>
      </c>
      <c r="I39" s="494">
        <f>IF('408-NEWCASTLE'!W$40=0,'408-NEWCASTLE'!AP$6,'408-NEWCASTLE'!W$40)</f>
        <v>0</v>
      </c>
      <c r="J39" s="494" t="str">
        <f>+delivery_events!D$9</f>
        <v>Vacinação contra a Newcastle</v>
      </c>
      <c r="K39" s="494">
        <f>+'408-NEWCASTLE'!$AP$3</f>
        <v>0</v>
      </c>
      <c r="L39" s="494">
        <f>+'408-NEWCASTLE'!$A$28</f>
        <v>0</v>
      </c>
      <c r="M39" s="494">
        <f>+'408-NEWCASTLE'!$G$28</f>
        <v>0</v>
      </c>
      <c r="N39" s="494">
        <f>+'408-NEWCASTLE'!AU76</f>
        <v>0</v>
      </c>
      <c r="O39" s="494">
        <f>+'408-NEWCASTLE'!AX76</f>
        <v>0</v>
      </c>
      <c r="P39" s="494">
        <f>+'408-NEWCASTLE'!BB76</f>
        <v>0</v>
      </c>
      <c r="Q39" s="494">
        <f>+'408-NEWCASTLE'!BD76</f>
        <v>0</v>
      </c>
      <c r="R39" s="494">
        <f>+'408-NEWCASTLE'!BI76</f>
        <v>0</v>
      </c>
    </row>
    <row r="40" spans="1:18" hidden="1" x14ac:dyDescent="0.35">
      <c r="A40" s="494">
        <f>+'408-NEWCASTLE'!C77</f>
        <v>0</v>
      </c>
      <c r="B40" s="494">
        <f>+'408-NEWCASTLE'!H77</f>
        <v>0</v>
      </c>
      <c r="C40" s="632">
        <f>+delivery_events!B$9</f>
        <v>0</v>
      </c>
      <c r="D40" s="496" t="e">
        <f>IFERROR(VLOOKUP(+'408-NEWCASTLE'!AP$8,localidades,2,FALSE),VLOOKUP('408-NEWCASTLE'!AP$5,district_codes,2,FALSE))</f>
        <v>#N/A</v>
      </c>
      <c r="E40" s="494" t="e">
        <f>+delivery_events!C$9</f>
        <v>#N/A</v>
      </c>
      <c r="F40" s="494">
        <f>+'408-NEWCASTLE'!M77</f>
        <v>0</v>
      </c>
      <c r="G40" s="494">
        <f>+'408-NEWCASTLE'!O77</f>
        <v>0</v>
      </c>
      <c r="H40" s="494">
        <f>'408-NEWCASTLE'!AP$6</f>
        <v>0</v>
      </c>
      <c r="I40" s="494">
        <f>IF('408-NEWCASTLE'!W$40=0,'408-NEWCASTLE'!AP$6,'408-NEWCASTLE'!W$40)</f>
        <v>0</v>
      </c>
      <c r="J40" s="494" t="str">
        <f>+delivery_events!D$9</f>
        <v>Vacinação contra a Newcastle</v>
      </c>
      <c r="K40" s="494">
        <f>+'408-NEWCASTLE'!$AP$3</f>
        <v>0</v>
      </c>
      <c r="L40" s="494">
        <f>+'408-NEWCASTLE'!$A$28</f>
        <v>0</v>
      </c>
      <c r="M40" s="494">
        <f>+'408-NEWCASTLE'!$G$28</f>
        <v>0</v>
      </c>
      <c r="N40" s="494">
        <f>+'408-NEWCASTLE'!AU77</f>
        <v>0</v>
      </c>
      <c r="O40" s="494">
        <f>+'408-NEWCASTLE'!AX77</f>
        <v>0</v>
      </c>
      <c r="P40" s="494">
        <f>+'408-NEWCASTLE'!BB77</f>
        <v>0</v>
      </c>
      <c r="Q40" s="494">
        <f>+'408-NEWCASTLE'!BD77</f>
        <v>0</v>
      </c>
      <c r="R40" s="494">
        <f>+'408-NEWCASTLE'!BI77</f>
        <v>0</v>
      </c>
    </row>
    <row r="41" spans="1:18" hidden="1" x14ac:dyDescent="0.35">
      <c r="A41" s="494">
        <f>+'408-NEWCASTLE'!C78</f>
        <v>0</v>
      </c>
      <c r="B41" s="494">
        <f>+'408-NEWCASTLE'!H78</f>
        <v>0</v>
      </c>
      <c r="C41" s="632">
        <f>+delivery_events!B$9</f>
        <v>0</v>
      </c>
      <c r="D41" s="496" t="e">
        <f>IFERROR(VLOOKUP(+'408-NEWCASTLE'!AP$8,localidades,2,FALSE),VLOOKUP('408-NEWCASTLE'!AP$5,district_codes,2,FALSE))</f>
        <v>#N/A</v>
      </c>
      <c r="E41" s="494" t="e">
        <f>+delivery_events!C$9</f>
        <v>#N/A</v>
      </c>
      <c r="F41" s="494">
        <f>+'408-NEWCASTLE'!M78</f>
        <v>0</v>
      </c>
      <c r="G41" s="494">
        <f>+'408-NEWCASTLE'!O78</f>
        <v>0</v>
      </c>
      <c r="H41" s="494">
        <f>'408-NEWCASTLE'!AP$6</f>
        <v>0</v>
      </c>
      <c r="I41" s="494">
        <f>IF('408-NEWCASTLE'!W$40=0,'408-NEWCASTLE'!AP$6,'408-NEWCASTLE'!W$40)</f>
        <v>0</v>
      </c>
      <c r="J41" s="494" t="str">
        <f>+delivery_events!D$9</f>
        <v>Vacinação contra a Newcastle</v>
      </c>
      <c r="K41" s="494">
        <f>+'408-NEWCASTLE'!$AP$3</f>
        <v>0</v>
      </c>
      <c r="L41" s="494">
        <f>+'408-NEWCASTLE'!$A$28</f>
        <v>0</v>
      </c>
      <c r="M41" s="494">
        <f>+'408-NEWCASTLE'!$G$28</f>
        <v>0</v>
      </c>
      <c r="N41" s="494">
        <f>+'408-NEWCASTLE'!AU78</f>
        <v>0</v>
      </c>
      <c r="O41" s="494">
        <f>+'408-NEWCASTLE'!AX78</f>
        <v>0</v>
      </c>
      <c r="P41" s="494">
        <f>+'408-NEWCASTLE'!BB78</f>
        <v>0</v>
      </c>
      <c r="Q41" s="494">
        <f>+'408-NEWCASTLE'!BD78</f>
        <v>0</v>
      </c>
      <c r="R41" s="494">
        <f>+'408-NEWCASTLE'!BI78</f>
        <v>0</v>
      </c>
    </row>
    <row r="42" spans="1:18" hidden="1" x14ac:dyDescent="0.35">
      <c r="A42" s="494">
        <f>+'408-NEWCASTLE'!C79</f>
        <v>0</v>
      </c>
      <c r="B42" s="494">
        <f>+'408-NEWCASTLE'!H79</f>
        <v>0</v>
      </c>
      <c r="C42" s="632">
        <f>+delivery_events!B$9</f>
        <v>0</v>
      </c>
      <c r="D42" s="496" t="e">
        <f>IFERROR(VLOOKUP(+'408-NEWCASTLE'!AP$8,localidades,2,FALSE),VLOOKUP('408-NEWCASTLE'!AP$5,district_codes,2,FALSE))</f>
        <v>#N/A</v>
      </c>
      <c r="E42" s="494" t="e">
        <f>+delivery_events!C$9</f>
        <v>#N/A</v>
      </c>
      <c r="F42" s="494">
        <f>+'408-NEWCASTLE'!M79</f>
        <v>0</v>
      </c>
      <c r="G42" s="494">
        <f>+'408-NEWCASTLE'!O79</f>
        <v>0</v>
      </c>
      <c r="H42" s="494">
        <f>'408-NEWCASTLE'!AP$6</f>
        <v>0</v>
      </c>
      <c r="I42" s="494">
        <f>IF('408-NEWCASTLE'!W$40=0,'408-NEWCASTLE'!AP$6,'408-NEWCASTLE'!W$40)</f>
        <v>0</v>
      </c>
      <c r="J42" s="494" t="str">
        <f>+delivery_events!D$9</f>
        <v>Vacinação contra a Newcastle</v>
      </c>
      <c r="K42" s="494">
        <f>+'408-NEWCASTLE'!$AP$3</f>
        <v>0</v>
      </c>
      <c r="L42" s="494">
        <f>+'408-NEWCASTLE'!$A$28</f>
        <v>0</v>
      </c>
      <c r="M42" s="494">
        <f>+'408-NEWCASTLE'!$G$28</f>
        <v>0</v>
      </c>
      <c r="N42" s="494">
        <f>+'408-NEWCASTLE'!AU79</f>
        <v>0</v>
      </c>
      <c r="O42" s="494">
        <f>+'408-NEWCASTLE'!AX79</f>
        <v>0</v>
      </c>
      <c r="P42" s="494">
        <f>+'408-NEWCASTLE'!BB79</f>
        <v>0</v>
      </c>
      <c r="Q42" s="494">
        <f>+'408-NEWCASTLE'!BD79</f>
        <v>0</v>
      </c>
      <c r="R42" s="494">
        <f>+'408-NEWCASTLE'!BI79</f>
        <v>0</v>
      </c>
    </row>
    <row r="43" spans="1:18" hidden="1" x14ac:dyDescent="0.35">
      <c r="A43" s="494">
        <f>+'408-NEWCASTLE'!C80</f>
        <v>0</v>
      </c>
      <c r="B43" s="494">
        <f>+'408-NEWCASTLE'!H80</f>
        <v>0</v>
      </c>
      <c r="C43" s="632">
        <f>+delivery_events!B$9</f>
        <v>0</v>
      </c>
      <c r="D43" s="496" t="e">
        <f>IFERROR(VLOOKUP(+'408-NEWCASTLE'!AP$8,localidades,2,FALSE),VLOOKUP('408-NEWCASTLE'!AP$5,district_codes,2,FALSE))</f>
        <v>#N/A</v>
      </c>
      <c r="E43" s="494" t="e">
        <f>+delivery_events!C$9</f>
        <v>#N/A</v>
      </c>
      <c r="F43" s="494">
        <f>+'408-NEWCASTLE'!M80</f>
        <v>0</v>
      </c>
      <c r="G43" s="494">
        <f>+'408-NEWCASTLE'!O80</f>
        <v>0</v>
      </c>
      <c r="H43" s="494">
        <f>'408-NEWCASTLE'!AP$6</f>
        <v>0</v>
      </c>
      <c r="I43" s="494">
        <f>IF('408-NEWCASTLE'!W$40=0,'408-NEWCASTLE'!AP$6,'408-NEWCASTLE'!W$40)</f>
        <v>0</v>
      </c>
      <c r="J43" s="494" t="str">
        <f>+delivery_events!D$9</f>
        <v>Vacinação contra a Newcastle</v>
      </c>
      <c r="K43" s="494">
        <f>+'408-NEWCASTLE'!$AP$3</f>
        <v>0</v>
      </c>
      <c r="L43" s="494">
        <f>+'408-NEWCASTLE'!$A$28</f>
        <v>0</v>
      </c>
      <c r="M43" s="494">
        <f>+'408-NEWCASTLE'!$G$28</f>
        <v>0</v>
      </c>
      <c r="N43" s="494">
        <f>+'408-NEWCASTLE'!AU80</f>
        <v>0</v>
      </c>
      <c r="O43" s="494">
        <f>+'408-NEWCASTLE'!AX80</f>
        <v>0</v>
      </c>
      <c r="P43" s="494">
        <f>+'408-NEWCASTLE'!BB80</f>
        <v>0</v>
      </c>
      <c r="Q43" s="494">
        <f>+'408-NEWCASTLE'!BD80</f>
        <v>0</v>
      </c>
      <c r="R43" s="494">
        <f>+'408-NEWCASTLE'!BI80</f>
        <v>0</v>
      </c>
    </row>
    <row r="44" spans="1:18" hidden="1" x14ac:dyDescent="0.35">
      <c r="A44" s="494">
        <f>+'408-NEWCASTLE'!C81</f>
        <v>0</v>
      </c>
      <c r="B44" s="494">
        <f>+'408-NEWCASTLE'!H81</f>
        <v>0</v>
      </c>
      <c r="C44" s="632">
        <f>+delivery_events!B$9</f>
        <v>0</v>
      </c>
      <c r="D44" s="496" t="e">
        <f>IFERROR(VLOOKUP(+'408-NEWCASTLE'!AP$8,localidades,2,FALSE),VLOOKUP('408-NEWCASTLE'!AP$5,district_codes,2,FALSE))</f>
        <v>#N/A</v>
      </c>
      <c r="E44" s="494" t="e">
        <f>+delivery_events!C$9</f>
        <v>#N/A</v>
      </c>
      <c r="F44" s="494">
        <f>+'408-NEWCASTLE'!M81</f>
        <v>0</v>
      </c>
      <c r="G44" s="494">
        <f>+'408-NEWCASTLE'!O81</f>
        <v>0</v>
      </c>
      <c r="H44" s="494">
        <f>'408-NEWCASTLE'!AP$6</f>
        <v>0</v>
      </c>
      <c r="I44" s="494">
        <f>IF('408-NEWCASTLE'!W$40=0,'408-NEWCASTLE'!AP$6,'408-NEWCASTLE'!W$40)</f>
        <v>0</v>
      </c>
      <c r="J44" s="494" t="str">
        <f>+delivery_events!D$9</f>
        <v>Vacinação contra a Newcastle</v>
      </c>
      <c r="K44" s="494">
        <f>+'408-NEWCASTLE'!$AP$3</f>
        <v>0</v>
      </c>
      <c r="L44" s="494">
        <f>+'408-NEWCASTLE'!$A$28</f>
        <v>0</v>
      </c>
      <c r="M44" s="494">
        <f>+'408-NEWCASTLE'!$G$28</f>
        <v>0</v>
      </c>
      <c r="N44" s="494">
        <f>+'408-NEWCASTLE'!AU81</f>
        <v>0</v>
      </c>
      <c r="O44" s="494">
        <f>+'408-NEWCASTLE'!AX81</f>
        <v>0</v>
      </c>
      <c r="P44" s="494">
        <f>+'408-NEWCASTLE'!BB81</f>
        <v>0</v>
      </c>
      <c r="Q44" s="494">
        <f>+'408-NEWCASTLE'!BD81</f>
        <v>0</v>
      </c>
      <c r="R44" s="494">
        <f>+'408-NEWCASTLE'!BI81</f>
        <v>0</v>
      </c>
    </row>
    <row r="45" spans="1:18" hidden="1" x14ac:dyDescent="0.35">
      <c r="A45" s="494">
        <f>+'408-NEWCASTLE'!C82</f>
        <v>0</v>
      </c>
      <c r="B45" s="494">
        <f>+'408-NEWCASTLE'!H82</f>
        <v>0</v>
      </c>
      <c r="C45" s="632">
        <f>+delivery_events!B$9</f>
        <v>0</v>
      </c>
      <c r="D45" s="496" t="e">
        <f>IFERROR(VLOOKUP(+'408-NEWCASTLE'!AP$8,localidades,2,FALSE),VLOOKUP('408-NEWCASTLE'!AP$5,district_codes,2,FALSE))</f>
        <v>#N/A</v>
      </c>
      <c r="E45" s="494" t="e">
        <f>+delivery_events!C$9</f>
        <v>#N/A</v>
      </c>
      <c r="F45" s="494">
        <f>+'408-NEWCASTLE'!M82</f>
        <v>0</v>
      </c>
      <c r="G45" s="494">
        <f>+'408-NEWCASTLE'!O82</f>
        <v>0</v>
      </c>
      <c r="H45" s="494">
        <f>'408-NEWCASTLE'!AP$6</f>
        <v>0</v>
      </c>
      <c r="I45" s="494">
        <f>IF('408-NEWCASTLE'!W$40=0,'408-NEWCASTLE'!AP$6,'408-NEWCASTLE'!W$40)</f>
        <v>0</v>
      </c>
      <c r="J45" s="494" t="str">
        <f>+delivery_events!D$9</f>
        <v>Vacinação contra a Newcastle</v>
      </c>
      <c r="K45" s="494">
        <f>+'408-NEWCASTLE'!$AP$3</f>
        <v>0</v>
      </c>
      <c r="L45" s="494">
        <f>+'408-NEWCASTLE'!$A$28</f>
        <v>0</v>
      </c>
      <c r="M45" s="494">
        <f>+'408-NEWCASTLE'!$G$28</f>
        <v>0</v>
      </c>
      <c r="N45" s="494">
        <f>+'408-NEWCASTLE'!AU82</f>
        <v>0</v>
      </c>
      <c r="O45" s="494">
        <f>+'408-NEWCASTLE'!AX82</f>
        <v>0</v>
      </c>
      <c r="P45" s="494">
        <f>+'408-NEWCASTLE'!BB82</f>
        <v>0</v>
      </c>
      <c r="Q45" s="494">
        <f>+'408-NEWCASTLE'!BD82</f>
        <v>0</v>
      </c>
      <c r="R45" s="494">
        <f>+'408-NEWCASTLE'!BI82</f>
        <v>0</v>
      </c>
    </row>
    <row r="46" spans="1:18" hidden="1" x14ac:dyDescent="0.35">
      <c r="A46" s="494">
        <f>+'408-NEWCASTLE'!C83</f>
        <v>0</v>
      </c>
      <c r="B46" s="494">
        <f>+'408-NEWCASTLE'!H83</f>
        <v>0</v>
      </c>
      <c r="C46" s="632">
        <f>+delivery_events!B$9</f>
        <v>0</v>
      </c>
      <c r="D46" s="496" t="e">
        <f>IFERROR(VLOOKUP(+'408-NEWCASTLE'!AP$8,localidades,2,FALSE),VLOOKUP('408-NEWCASTLE'!AP$5,district_codes,2,FALSE))</f>
        <v>#N/A</v>
      </c>
      <c r="E46" s="494" t="e">
        <f>+delivery_events!C$9</f>
        <v>#N/A</v>
      </c>
      <c r="F46" s="494">
        <f>+'408-NEWCASTLE'!M83</f>
        <v>0</v>
      </c>
      <c r="G46" s="494">
        <f>+'408-NEWCASTLE'!O83</f>
        <v>0</v>
      </c>
      <c r="H46" s="494">
        <f>'408-NEWCASTLE'!AP$6</f>
        <v>0</v>
      </c>
      <c r="I46" s="494">
        <f>IF('408-NEWCASTLE'!W$40=0,'408-NEWCASTLE'!AP$6,'408-NEWCASTLE'!W$40)</f>
        <v>0</v>
      </c>
      <c r="J46" s="494" t="str">
        <f>+delivery_events!D$9</f>
        <v>Vacinação contra a Newcastle</v>
      </c>
      <c r="K46" s="494">
        <f>+'408-NEWCASTLE'!$AP$3</f>
        <v>0</v>
      </c>
      <c r="L46" s="494">
        <f>+'408-NEWCASTLE'!$A$28</f>
        <v>0</v>
      </c>
      <c r="M46" s="494">
        <f>+'408-NEWCASTLE'!$G$28</f>
        <v>0</v>
      </c>
      <c r="N46" s="494">
        <f>+'408-NEWCASTLE'!AU83</f>
        <v>0</v>
      </c>
      <c r="O46" s="494">
        <f>+'408-NEWCASTLE'!AX83</f>
        <v>0</v>
      </c>
      <c r="P46" s="494">
        <f>+'408-NEWCASTLE'!BB83</f>
        <v>0</v>
      </c>
      <c r="Q46" s="494">
        <f>+'408-NEWCASTLE'!BD83</f>
        <v>0</v>
      </c>
      <c r="R46" s="494">
        <f>+'408-NEWCASTLE'!BI83</f>
        <v>0</v>
      </c>
    </row>
    <row r="47" spans="1:18" hidden="1" x14ac:dyDescent="0.35">
      <c r="A47" s="494">
        <f>+'408-NEWCASTLE'!C84</f>
        <v>0</v>
      </c>
      <c r="B47" s="494">
        <f>+'408-NEWCASTLE'!H84</f>
        <v>0</v>
      </c>
      <c r="C47" s="632">
        <f>+delivery_events!B$9</f>
        <v>0</v>
      </c>
      <c r="D47" s="496" t="e">
        <f>IFERROR(VLOOKUP(+'408-NEWCASTLE'!AP$8,localidades,2,FALSE),VLOOKUP('408-NEWCASTLE'!AP$5,district_codes,2,FALSE))</f>
        <v>#N/A</v>
      </c>
      <c r="E47" s="494" t="e">
        <f>+delivery_events!C$9</f>
        <v>#N/A</v>
      </c>
      <c r="F47" s="494">
        <f>+'408-NEWCASTLE'!M84</f>
        <v>0</v>
      </c>
      <c r="G47" s="494">
        <f>+'408-NEWCASTLE'!O84</f>
        <v>0</v>
      </c>
      <c r="H47" s="494">
        <f>'408-NEWCASTLE'!AP$6</f>
        <v>0</v>
      </c>
      <c r="I47" s="494">
        <f>IF('408-NEWCASTLE'!W$40=0,'408-NEWCASTLE'!AP$6,'408-NEWCASTLE'!W$40)</f>
        <v>0</v>
      </c>
      <c r="J47" s="494" t="str">
        <f>+delivery_events!D$9</f>
        <v>Vacinação contra a Newcastle</v>
      </c>
      <c r="K47" s="494">
        <f>+'408-NEWCASTLE'!$AP$3</f>
        <v>0</v>
      </c>
      <c r="L47" s="494">
        <f>+'408-NEWCASTLE'!$A$28</f>
        <v>0</v>
      </c>
      <c r="M47" s="494">
        <f>+'408-NEWCASTLE'!$G$28</f>
        <v>0</v>
      </c>
      <c r="N47" s="494">
        <f>+'408-NEWCASTLE'!AU84</f>
        <v>0</v>
      </c>
      <c r="O47" s="494">
        <f>+'408-NEWCASTLE'!AX84</f>
        <v>0</v>
      </c>
      <c r="P47" s="494">
        <f>+'408-NEWCASTLE'!BB84</f>
        <v>0</v>
      </c>
      <c r="Q47" s="494">
        <f>+'408-NEWCASTLE'!BD84</f>
        <v>0</v>
      </c>
      <c r="R47" s="494">
        <f>+'408-NEWCASTLE'!BI84</f>
        <v>0</v>
      </c>
    </row>
    <row r="48" spans="1:18" hidden="1" x14ac:dyDescent="0.35">
      <c r="A48" s="494">
        <f>+'408-NEWCASTLE'!C85</f>
        <v>0</v>
      </c>
      <c r="B48" s="494">
        <f>+'408-NEWCASTLE'!H85</f>
        <v>0</v>
      </c>
      <c r="C48" s="632">
        <f>+delivery_events!B$9</f>
        <v>0</v>
      </c>
      <c r="D48" s="496" t="e">
        <f>IFERROR(VLOOKUP(+'408-NEWCASTLE'!AP$8,localidades,2,FALSE),VLOOKUP('408-NEWCASTLE'!AP$5,district_codes,2,FALSE))</f>
        <v>#N/A</v>
      </c>
      <c r="E48" s="494" t="e">
        <f>+delivery_events!C$9</f>
        <v>#N/A</v>
      </c>
      <c r="F48" s="494">
        <f>+'408-NEWCASTLE'!M85</f>
        <v>0</v>
      </c>
      <c r="G48" s="494">
        <f>+'408-NEWCASTLE'!O85</f>
        <v>0</v>
      </c>
      <c r="H48" s="494">
        <f>'408-NEWCASTLE'!AP$6</f>
        <v>0</v>
      </c>
      <c r="I48" s="494">
        <f>IF('408-NEWCASTLE'!W$40=0,'408-NEWCASTLE'!AP$6,'408-NEWCASTLE'!W$40)</f>
        <v>0</v>
      </c>
      <c r="J48" s="494" t="str">
        <f>+delivery_events!D$9</f>
        <v>Vacinação contra a Newcastle</v>
      </c>
      <c r="K48" s="494">
        <f>+'408-NEWCASTLE'!$AP$3</f>
        <v>0</v>
      </c>
      <c r="L48" s="494">
        <f>+'408-NEWCASTLE'!$A$28</f>
        <v>0</v>
      </c>
      <c r="M48" s="494">
        <f>+'408-NEWCASTLE'!$G$28</f>
        <v>0</v>
      </c>
      <c r="N48" s="494">
        <f>+'408-NEWCASTLE'!AU85</f>
        <v>0</v>
      </c>
      <c r="O48" s="494">
        <f>+'408-NEWCASTLE'!AX85</f>
        <v>0</v>
      </c>
      <c r="P48" s="494">
        <f>+'408-NEWCASTLE'!BB85</f>
        <v>0</v>
      </c>
      <c r="Q48" s="494">
        <f>+'408-NEWCASTLE'!BD85</f>
        <v>0</v>
      </c>
      <c r="R48" s="494">
        <f>+'408-NEWCASTLE'!BI85</f>
        <v>0</v>
      </c>
    </row>
    <row r="49" spans="1:18" hidden="1" x14ac:dyDescent="0.35">
      <c r="A49" s="494">
        <f>+'408-NEWCASTLE'!C86</f>
        <v>0</v>
      </c>
      <c r="B49" s="494">
        <f>+'408-NEWCASTLE'!H86</f>
        <v>0</v>
      </c>
      <c r="C49" s="632">
        <f>+delivery_events!B$9</f>
        <v>0</v>
      </c>
      <c r="D49" s="496" t="e">
        <f>IFERROR(VLOOKUP(+'408-NEWCASTLE'!AP$8,localidades,2,FALSE),VLOOKUP('408-NEWCASTLE'!AP$5,district_codes,2,FALSE))</f>
        <v>#N/A</v>
      </c>
      <c r="E49" s="494" t="e">
        <f>+delivery_events!C$9</f>
        <v>#N/A</v>
      </c>
      <c r="F49" s="494">
        <f>+'408-NEWCASTLE'!M86</f>
        <v>0</v>
      </c>
      <c r="G49" s="494">
        <f>+'408-NEWCASTLE'!O86</f>
        <v>0</v>
      </c>
      <c r="H49" s="494">
        <f>'408-NEWCASTLE'!AP$6</f>
        <v>0</v>
      </c>
      <c r="I49" s="494">
        <f>IF('408-NEWCASTLE'!W$40=0,'408-NEWCASTLE'!AP$6,'408-NEWCASTLE'!W$40)</f>
        <v>0</v>
      </c>
      <c r="J49" s="494" t="str">
        <f>+delivery_events!D$9</f>
        <v>Vacinação contra a Newcastle</v>
      </c>
      <c r="K49" s="494">
        <f>+'408-NEWCASTLE'!$AP$3</f>
        <v>0</v>
      </c>
      <c r="L49" s="494">
        <f>+'408-NEWCASTLE'!$A$28</f>
        <v>0</v>
      </c>
      <c r="M49" s="494">
        <f>+'408-NEWCASTLE'!$G$28</f>
        <v>0</v>
      </c>
      <c r="N49" s="494">
        <f>+'408-NEWCASTLE'!AU86</f>
        <v>0</v>
      </c>
      <c r="O49" s="494">
        <f>+'408-NEWCASTLE'!AX86</f>
        <v>0</v>
      </c>
      <c r="P49" s="494">
        <f>+'408-NEWCASTLE'!BB86</f>
        <v>0</v>
      </c>
      <c r="Q49" s="494">
        <f>+'408-NEWCASTLE'!BD86</f>
        <v>0</v>
      </c>
      <c r="R49" s="494">
        <f>+'408-NEWCASTLE'!BI86</f>
        <v>0</v>
      </c>
    </row>
    <row r="50" spans="1:18" hidden="1" x14ac:dyDescent="0.35">
      <c r="A50" s="494">
        <f>+'408-NEWCASTLE'!C87</f>
        <v>0</v>
      </c>
      <c r="B50" s="494">
        <f>+'408-NEWCASTLE'!H87</f>
        <v>0</v>
      </c>
      <c r="C50" s="632">
        <f>+delivery_events!B$9</f>
        <v>0</v>
      </c>
      <c r="D50" s="496" t="e">
        <f>IFERROR(VLOOKUP(+'408-NEWCASTLE'!AP$8,localidades,2,FALSE),VLOOKUP('408-NEWCASTLE'!AP$5,district_codes,2,FALSE))</f>
        <v>#N/A</v>
      </c>
      <c r="E50" s="494" t="e">
        <f>+delivery_events!C$9</f>
        <v>#N/A</v>
      </c>
      <c r="F50" s="494">
        <f>+'408-NEWCASTLE'!M87</f>
        <v>0</v>
      </c>
      <c r="G50" s="494">
        <f>+'408-NEWCASTLE'!O87</f>
        <v>0</v>
      </c>
      <c r="H50" s="494">
        <f>'408-NEWCASTLE'!AP$6</f>
        <v>0</v>
      </c>
      <c r="I50" s="494">
        <f>IF('408-NEWCASTLE'!W$40=0,'408-NEWCASTLE'!AP$6,'408-NEWCASTLE'!W$40)</f>
        <v>0</v>
      </c>
      <c r="J50" s="494" t="str">
        <f>+delivery_events!D$9</f>
        <v>Vacinação contra a Newcastle</v>
      </c>
      <c r="K50" s="494">
        <f>+'408-NEWCASTLE'!$AP$3</f>
        <v>0</v>
      </c>
      <c r="L50" s="494">
        <f>+'408-NEWCASTLE'!$A$28</f>
        <v>0</v>
      </c>
      <c r="M50" s="494">
        <f>+'408-NEWCASTLE'!$G$28</f>
        <v>0</v>
      </c>
      <c r="N50" s="494">
        <f>+'408-NEWCASTLE'!AU87</f>
        <v>0</v>
      </c>
      <c r="O50" s="494">
        <f>+'408-NEWCASTLE'!AX87</f>
        <v>0</v>
      </c>
      <c r="P50" s="494">
        <f>+'408-NEWCASTLE'!BB87</f>
        <v>0</v>
      </c>
      <c r="Q50" s="494">
        <f>+'408-NEWCASTLE'!BD87</f>
        <v>0</v>
      </c>
      <c r="R50" s="494">
        <f>+'408-NEWCASTLE'!BI87</f>
        <v>0</v>
      </c>
    </row>
    <row r="51" spans="1:18" hidden="1" x14ac:dyDescent="0.35">
      <c r="A51" s="494">
        <f>+'408-NEWCASTLE'!C88</f>
        <v>0</v>
      </c>
      <c r="B51" s="494">
        <f>+'408-NEWCASTLE'!H88</f>
        <v>0</v>
      </c>
      <c r="C51" s="632">
        <f>+delivery_events!B$9</f>
        <v>0</v>
      </c>
      <c r="D51" s="496" t="e">
        <f>IFERROR(VLOOKUP(+'408-NEWCASTLE'!AP$8,localidades,2,FALSE),VLOOKUP('408-NEWCASTLE'!AP$5,district_codes,2,FALSE))</f>
        <v>#N/A</v>
      </c>
      <c r="E51" s="494" t="e">
        <f>+delivery_events!C$9</f>
        <v>#N/A</v>
      </c>
      <c r="F51" s="494">
        <f>+'408-NEWCASTLE'!M88</f>
        <v>0</v>
      </c>
      <c r="G51" s="494">
        <f>+'408-NEWCASTLE'!O88</f>
        <v>0</v>
      </c>
      <c r="H51" s="494">
        <f>'408-NEWCASTLE'!AP$6</f>
        <v>0</v>
      </c>
      <c r="I51" s="494">
        <f>IF('408-NEWCASTLE'!W$40=0,'408-NEWCASTLE'!AP$6,'408-NEWCASTLE'!W$40)</f>
        <v>0</v>
      </c>
      <c r="J51" s="494" t="str">
        <f>+delivery_events!D$9</f>
        <v>Vacinação contra a Newcastle</v>
      </c>
      <c r="K51" s="494">
        <f>+'408-NEWCASTLE'!$AP$3</f>
        <v>0</v>
      </c>
      <c r="L51" s="494">
        <f>+'408-NEWCASTLE'!$A$28</f>
        <v>0</v>
      </c>
      <c r="M51" s="494">
        <f>+'408-NEWCASTLE'!$G$28</f>
        <v>0</v>
      </c>
      <c r="N51" s="494">
        <f>+'408-NEWCASTLE'!AU88</f>
        <v>0</v>
      </c>
      <c r="O51" s="494">
        <f>+'408-NEWCASTLE'!AX88</f>
        <v>0</v>
      </c>
      <c r="P51" s="494">
        <f>+'408-NEWCASTLE'!BB88</f>
        <v>0</v>
      </c>
      <c r="Q51" s="494">
        <f>+'408-NEWCASTLE'!BD88</f>
        <v>0</v>
      </c>
      <c r="R51" s="494">
        <f>+'408-NEWCASTLE'!BI88</f>
        <v>0</v>
      </c>
    </row>
    <row r="52" spans="1:18" hidden="1" x14ac:dyDescent="0.35">
      <c r="A52" s="494">
        <f>+'408-NEWCASTLE'!C89</f>
        <v>0</v>
      </c>
      <c r="B52" s="494">
        <f>+'408-NEWCASTLE'!H89</f>
        <v>0</v>
      </c>
      <c r="C52" s="632">
        <f>+delivery_events!B$9</f>
        <v>0</v>
      </c>
      <c r="D52" s="496" t="e">
        <f>IFERROR(VLOOKUP(+'408-NEWCASTLE'!AP$8,localidades,2,FALSE),VLOOKUP('408-NEWCASTLE'!AP$5,district_codes,2,FALSE))</f>
        <v>#N/A</v>
      </c>
      <c r="E52" s="494" t="e">
        <f>+delivery_events!C$9</f>
        <v>#N/A</v>
      </c>
      <c r="F52" s="494">
        <f>+'408-NEWCASTLE'!M89</f>
        <v>0</v>
      </c>
      <c r="G52" s="494">
        <f>+'408-NEWCASTLE'!O89</f>
        <v>0</v>
      </c>
      <c r="H52" s="494">
        <f>'408-NEWCASTLE'!AP$6</f>
        <v>0</v>
      </c>
      <c r="I52" s="494">
        <f>IF('408-NEWCASTLE'!W$40=0,'408-NEWCASTLE'!AP$6,'408-NEWCASTLE'!W$40)</f>
        <v>0</v>
      </c>
      <c r="J52" s="494" t="str">
        <f>+delivery_events!D$9</f>
        <v>Vacinação contra a Newcastle</v>
      </c>
      <c r="K52" s="494">
        <f>+'408-NEWCASTLE'!$AP$3</f>
        <v>0</v>
      </c>
      <c r="L52" s="494">
        <f>+'408-NEWCASTLE'!$A$28</f>
        <v>0</v>
      </c>
      <c r="M52" s="494">
        <f>+'408-NEWCASTLE'!$G$28</f>
        <v>0</v>
      </c>
      <c r="N52" s="494">
        <f>+'408-NEWCASTLE'!AU89</f>
        <v>0</v>
      </c>
      <c r="O52" s="494">
        <f>+'408-NEWCASTLE'!AX89</f>
        <v>0</v>
      </c>
      <c r="P52" s="494">
        <f>+'408-NEWCASTLE'!BB89</f>
        <v>0</v>
      </c>
      <c r="Q52" s="494">
        <f>+'408-NEWCASTLE'!BD89</f>
        <v>0</v>
      </c>
      <c r="R52" s="494">
        <f>+'408-NEWCASTLE'!BI89</f>
        <v>0</v>
      </c>
    </row>
    <row r="53" spans="1:18" hidden="1" x14ac:dyDescent="0.35">
      <c r="A53" s="494">
        <f>+'408-NEWCASTLE'!C90</f>
        <v>0</v>
      </c>
      <c r="B53" s="494">
        <f>+'408-NEWCASTLE'!H90</f>
        <v>0</v>
      </c>
      <c r="C53" s="632">
        <f>+delivery_events!B$9</f>
        <v>0</v>
      </c>
      <c r="D53" s="496" t="e">
        <f>IFERROR(VLOOKUP(+'408-NEWCASTLE'!AP$8,localidades,2,FALSE),VLOOKUP('408-NEWCASTLE'!AP$5,district_codes,2,FALSE))</f>
        <v>#N/A</v>
      </c>
      <c r="E53" s="494" t="e">
        <f>+delivery_events!C$9</f>
        <v>#N/A</v>
      </c>
      <c r="F53" s="494">
        <f>+'408-NEWCASTLE'!M90</f>
        <v>0</v>
      </c>
      <c r="G53" s="494">
        <f>+'408-NEWCASTLE'!O90</f>
        <v>0</v>
      </c>
      <c r="H53" s="494">
        <f>'408-NEWCASTLE'!AP$6</f>
        <v>0</v>
      </c>
      <c r="I53" s="494">
        <f>IF('408-NEWCASTLE'!W$40=0,'408-NEWCASTLE'!AP$6,'408-NEWCASTLE'!W$40)</f>
        <v>0</v>
      </c>
      <c r="J53" s="494" t="str">
        <f>+delivery_events!D$9</f>
        <v>Vacinação contra a Newcastle</v>
      </c>
      <c r="K53" s="494">
        <f>+'408-NEWCASTLE'!$AP$3</f>
        <v>0</v>
      </c>
      <c r="L53" s="494">
        <f>+'408-NEWCASTLE'!$A$28</f>
        <v>0</v>
      </c>
      <c r="M53" s="494">
        <f>+'408-NEWCASTLE'!$G$28</f>
        <v>0</v>
      </c>
      <c r="N53" s="494">
        <f>+'408-NEWCASTLE'!AU90</f>
        <v>0</v>
      </c>
      <c r="O53" s="494">
        <f>+'408-NEWCASTLE'!AX90</f>
        <v>0</v>
      </c>
      <c r="P53" s="494">
        <f>+'408-NEWCASTLE'!BB90</f>
        <v>0</v>
      </c>
      <c r="Q53" s="494">
        <f>+'408-NEWCASTLE'!BD90</f>
        <v>0</v>
      </c>
      <c r="R53" s="494">
        <f>+'408-NEWCASTLE'!BI90</f>
        <v>0</v>
      </c>
    </row>
    <row r="54" spans="1:18" hidden="1" x14ac:dyDescent="0.35">
      <c r="A54" s="494">
        <f>+'408-NEWCASTLE'!C91</f>
        <v>0</v>
      </c>
      <c r="B54" s="494">
        <f>+'408-NEWCASTLE'!H91</f>
        <v>0</v>
      </c>
      <c r="C54" s="632">
        <f>+delivery_events!B$9</f>
        <v>0</v>
      </c>
      <c r="D54" s="496" t="e">
        <f>IFERROR(VLOOKUP(+'408-NEWCASTLE'!AP$8,localidades,2,FALSE),VLOOKUP('408-NEWCASTLE'!AP$5,district_codes,2,FALSE))</f>
        <v>#N/A</v>
      </c>
      <c r="E54" s="494" t="e">
        <f>+delivery_events!C$9</f>
        <v>#N/A</v>
      </c>
      <c r="F54" s="494">
        <f>+'408-NEWCASTLE'!M91</f>
        <v>0</v>
      </c>
      <c r="G54" s="494">
        <f>+'408-NEWCASTLE'!O91</f>
        <v>0</v>
      </c>
      <c r="H54" s="494">
        <f>'408-NEWCASTLE'!AP$6</f>
        <v>0</v>
      </c>
      <c r="I54" s="494">
        <f>IF('408-NEWCASTLE'!W$40=0,'408-NEWCASTLE'!AP$6,'408-NEWCASTLE'!W$40)</f>
        <v>0</v>
      </c>
      <c r="J54" s="494" t="str">
        <f>+delivery_events!D$9</f>
        <v>Vacinação contra a Newcastle</v>
      </c>
      <c r="K54" s="494">
        <f>+'408-NEWCASTLE'!$AP$3</f>
        <v>0</v>
      </c>
      <c r="L54" s="494">
        <f>+'408-NEWCASTLE'!$A$28</f>
        <v>0</v>
      </c>
      <c r="M54" s="494">
        <f>+'408-NEWCASTLE'!$G$28</f>
        <v>0</v>
      </c>
      <c r="N54" s="494">
        <f>+'408-NEWCASTLE'!AU91</f>
        <v>0</v>
      </c>
      <c r="O54" s="494">
        <f>+'408-NEWCASTLE'!AX91</f>
        <v>0</v>
      </c>
      <c r="P54" s="494">
        <f>+'408-NEWCASTLE'!BB91</f>
        <v>0</v>
      </c>
      <c r="Q54" s="494">
        <f>+'408-NEWCASTLE'!BD91</f>
        <v>0</v>
      </c>
      <c r="R54" s="494">
        <f>+'408-NEWCASTLE'!BI91</f>
        <v>0</v>
      </c>
    </row>
    <row r="55" spans="1:18" hidden="1" x14ac:dyDescent="0.35">
      <c r="A55" s="494">
        <f>+'408-NEWCASTLE'!C92</f>
        <v>0</v>
      </c>
      <c r="B55" s="494">
        <f>+'408-NEWCASTLE'!H92</f>
        <v>0</v>
      </c>
      <c r="C55" s="632">
        <f>+delivery_events!B$9</f>
        <v>0</v>
      </c>
      <c r="D55" s="496" t="e">
        <f>IFERROR(VLOOKUP(+'408-NEWCASTLE'!AP$8,localidades,2,FALSE),VLOOKUP('408-NEWCASTLE'!AP$5,district_codes,2,FALSE))</f>
        <v>#N/A</v>
      </c>
      <c r="E55" s="494" t="e">
        <f>+delivery_events!C$9</f>
        <v>#N/A</v>
      </c>
      <c r="F55" s="494">
        <f>+'408-NEWCASTLE'!M92</f>
        <v>0</v>
      </c>
      <c r="G55" s="494">
        <f>+'408-NEWCASTLE'!O92</f>
        <v>0</v>
      </c>
      <c r="H55" s="494">
        <f>'408-NEWCASTLE'!AP$6</f>
        <v>0</v>
      </c>
      <c r="I55" s="494">
        <f>IF('408-NEWCASTLE'!W$40=0,'408-NEWCASTLE'!AP$6,'408-NEWCASTLE'!W$40)</f>
        <v>0</v>
      </c>
      <c r="J55" s="494" t="str">
        <f>+delivery_events!D$9</f>
        <v>Vacinação contra a Newcastle</v>
      </c>
      <c r="K55" s="494">
        <f>+'408-NEWCASTLE'!$AP$3</f>
        <v>0</v>
      </c>
      <c r="L55" s="494">
        <f>+'408-NEWCASTLE'!$A$28</f>
        <v>0</v>
      </c>
      <c r="M55" s="494">
        <f>+'408-NEWCASTLE'!$G$28</f>
        <v>0</v>
      </c>
      <c r="N55" s="494">
        <f>+'408-NEWCASTLE'!AU92</f>
        <v>0</v>
      </c>
      <c r="O55" s="494">
        <f>+'408-NEWCASTLE'!AX92</f>
        <v>0</v>
      </c>
      <c r="P55" s="494">
        <f>+'408-NEWCASTLE'!BB92</f>
        <v>0</v>
      </c>
      <c r="Q55" s="494">
        <f>+'408-NEWCASTLE'!BD92</f>
        <v>0</v>
      </c>
      <c r="R55" s="494">
        <f>+'408-NEWCASTLE'!BI92</f>
        <v>0</v>
      </c>
    </row>
    <row r="56" spans="1:18" hidden="1" x14ac:dyDescent="0.35">
      <c r="A56" s="494">
        <f>+'408-NEWCASTLE'!C93</f>
        <v>0</v>
      </c>
      <c r="B56" s="494">
        <f>+'408-NEWCASTLE'!H93</f>
        <v>0</v>
      </c>
      <c r="C56" s="632">
        <f>+delivery_events!B$9</f>
        <v>0</v>
      </c>
      <c r="D56" s="496" t="e">
        <f>IFERROR(VLOOKUP(+'408-NEWCASTLE'!AP$8,localidades,2,FALSE),VLOOKUP('408-NEWCASTLE'!AP$5,district_codes,2,FALSE))</f>
        <v>#N/A</v>
      </c>
      <c r="E56" s="494" t="e">
        <f>+delivery_events!C$9</f>
        <v>#N/A</v>
      </c>
      <c r="F56" s="494">
        <f>+'408-NEWCASTLE'!M93</f>
        <v>0</v>
      </c>
      <c r="G56" s="494">
        <f>+'408-NEWCASTLE'!O93</f>
        <v>0</v>
      </c>
      <c r="H56" s="494">
        <f>'408-NEWCASTLE'!AP$6</f>
        <v>0</v>
      </c>
      <c r="I56" s="494">
        <f>IF('408-NEWCASTLE'!W$40=0,'408-NEWCASTLE'!AP$6,'408-NEWCASTLE'!W$40)</f>
        <v>0</v>
      </c>
      <c r="J56" s="494" t="str">
        <f>+delivery_events!D$9</f>
        <v>Vacinação contra a Newcastle</v>
      </c>
      <c r="K56" s="494">
        <f>+'408-NEWCASTLE'!$AP$3</f>
        <v>0</v>
      </c>
      <c r="L56" s="494">
        <f>+'408-NEWCASTLE'!$A$28</f>
        <v>0</v>
      </c>
      <c r="M56" s="494">
        <f>+'408-NEWCASTLE'!$G$28</f>
        <v>0</v>
      </c>
      <c r="N56" s="494">
        <f>+'408-NEWCASTLE'!AU93</f>
        <v>0</v>
      </c>
      <c r="O56" s="494">
        <f>+'408-NEWCASTLE'!AX93</f>
        <v>0</v>
      </c>
      <c r="P56" s="494">
        <f>+'408-NEWCASTLE'!BB93</f>
        <v>0</v>
      </c>
      <c r="Q56" s="494">
        <f>+'408-NEWCASTLE'!BD93</f>
        <v>0</v>
      </c>
      <c r="R56" s="494">
        <f>+'408-NEWCASTLE'!BI93</f>
        <v>0</v>
      </c>
    </row>
    <row r="57" spans="1:18" hidden="1" x14ac:dyDescent="0.35">
      <c r="A57" s="494">
        <f>+'408-NEWCASTLE'!C94</f>
        <v>0</v>
      </c>
      <c r="B57" s="494">
        <f>+'408-NEWCASTLE'!H94</f>
        <v>0</v>
      </c>
      <c r="C57" s="632">
        <f>+delivery_events!B$9</f>
        <v>0</v>
      </c>
      <c r="D57" s="496" t="e">
        <f>IFERROR(VLOOKUP(+'408-NEWCASTLE'!AP$8,localidades,2,FALSE),VLOOKUP('408-NEWCASTLE'!AP$5,district_codes,2,FALSE))</f>
        <v>#N/A</v>
      </c>
      <c r="E57" s="494" t="e">
        <f>+delivery_events!C$9</f>
        <v>#N/A</v>
      </c>
      <c r="F57" s="494">
        <f>+'408-NEWCASTLE'!M94</f>
        <v>0</v>
      </c>
      <c r="G57" s="494">
        <f>+'408-NEWCASTLE'!O94</f>
        <v>0</v>
      </c>
      <c r="H57" s="494">
        <f>'408-NEWCASTLE'!AP$6</f>
        <v>0</v>
      </c>
      <c r="I57" s="494">
        <f>IF('408-NEWCASTLE'!W$40=0,'408-NEWCASTLE'!AP$6,'408-NEWCASTLE'!W$40)</f>
        <v>0</v>
      </c>
      <c r="J57" s="494" t="str">
        <f>+delivery_events!D$9</f>
        <v>Vacinação contra a Newcastle</v>
      </c>
      <c r="K57" s="494">
        <f>+'408-NEWCASTLE'!$AP$3</f>
        <v>0</v>
      </c>
      <c r="L57" s="494">
        <f>+'408-NEWCASTLE'!$A$28</f>
        <v>0</v>
      </c>
      <c r="M57" s="494">
        <f>+'408-NEWCASTLE'!$G$28</f>
        <v>0</v>
      </c>
      <c r="N57" s="494">
        <f>+'408-NEWCASTLE'!AU94</f>
        <v>0</v>
      </c>
      <c r="O57" s="494">
        <f>+'408-NEWCASTLE'!AX94</f>
        <v>0</v>
      </c>
      <c r="P57" s="494">
        <f>+'408-NEWCASTLE'!BB94</f>
        <v>0</v>
      </c>
      <c r="Q57" s="494">
        <f>+'408-NEWCASTLE'!BD94</f>
        <v>0</v>
      </c>
      <c r="R57" s="494">
        <f>+'408-NEWCASTLE'!BI94</f>
        <v>0</v>
      </c>
    </row>
    <row r="58" spans="1:18" hidden="1" x14ac:dyDescent="0.35">
      <c r="A58" s="494">
        <f>+'408-NEWCASTLE'!C95</f>
        <v>0</v>
      </c>
      <c r="B58" s="494">
        <f>+'408-NEWCASTLE'!H95</f>
        <v>0</v>
      </c>
      <c r="C58" s="632">
        <f>+delivery_events!B$9</f>
        <v>0</v>
      </c>
      <c r="D58" s="496" t="e">
        <f>IFERROR(VLOOKUP(+'408-NEWCASTLE'!AP$8,localidades,2,FALSE),VLOOKUP('408-NEWCASTLE'!AP$5,district_codes,2,FALSE))</f>
        <v>#N/A</v>
      </c>
      <c r="E58" s="494" t="e">
        <f>+delivery_events!C$9</f>
        <v>#N/A</v>
      </c>
      <c r="F58" s="494">
        <f>+'408-NEWCASTLE'!M95</f>
        <v>0</v>
      </c>
      <c r="G58" s="494">
        <f>+'408-NEWCASTLE'!O95</f>
        <v>0</v>
      </c>
      <c r="H58" s="494">
        <f>'408-NEWCASTLE'!AP$6</f>
        <v>0</v>
      </c>
      <c r="I58" s="494">
        <f>IF('408-NEWCASTLE'!W$40=0,'408-NEWCASTLE'!AP$6,'408-NEWCASTLE'!W$40)</f>
        <v>0</v>
      </c>
      <c r="J58" s="494" t="str">
        <f>+delivery_events!D$9</f>
        <v>Vacinação contra a Newcastle</v>
      </c>
      <c r="K58" s="494">
        <f>+'408-NEWCASTLE'!$AP$3</f>
        <v>0</v>
      </c>
      <c r="L58" s="494">
        <f>+'408-NEWCASTLE'!$A$28</f>
        <v>0</v>
      </c>
      <c r="M58" s="494">
        <f>+'408-NEWCASTLE'!$G$28</f>
        <v>0</v>
      </c>
      <c r="N58" s="494">
        <f>+'408-NEWCASTLE'!AU95</f>
        <v>0</v>
      </c>
      <c r="O58" s="494">
        <f>+'408-NEWCASTLE'!AX95</f>
        <v>0</v>
      </c>
      <c r="P58" s="494">
        <f>+'408-NEWCASTLE'!BB95</f>
        <v>0</v>
      </c>
      <c r="Q58" s="494">
        <f>+'408-NEWCASTLE'!BD95</f>
        <v>0</v>
      </c>
      <c r="R58" s="494">
        <f>+'408-NEWCASTLE'!BI95</f>
        <v>0</v>
      </c>
    </row>
    <row r="59" spans="1:18" hidden="1" x14ac:dyDescent="0.35">
      <c r="A59" s="494">
        <f>+'408-NEWCASTLE'!C96</f>
        <v>0</v>
      </c>
      <c r="B59" s="494">
        <f>+'408-NEWCASTLE'!H96</f>
        <v>0</v>
      </c>
      <c r="C59" s="632">
        <f>+delivery_events!B$9</f>
        <v>0</v>
      </c>
      <c r="D59" s="496" t="e">
        <f>IFERROR(VLOOKUP(+'408-NEWCASTLE'!AP$8,localidades,2,FALSE),VLOOKUP('408-NEWCASTLE'!AP$5,district_codes,2,FALSE))</f>
        <v>#N/A</v>
      </c>
      <c r="E59" s="494" t="e">
        <f>+delivery_events!C$9</f>
        <v>#N/A</v>
      </c>
      <c r="F59" s="494">
        <f>+'408-NEWCASTLE'!M96</f>
        <v>0</v>
      </c>
      <c r="G59" s="494">
        <f>+'408-NEWCASTLE'!O96</f>
        <v>0</v>
      </c>
      <c r="H59" s="494">
        <f>'408-NEWCASTLE'!AP$6</f>
        <v>0</v>
      </c>
      <c r="I59" s="494">
        <f>IF('408-NEWCASTLE'!W$40=0,'408-NEWCASTLE'!AP$6,'408-NEWCASTLE'!W$40)</f>
        <v>0</v>
      </c>
      <c r="J59" s="494" t="str">
        <f>+delivery_events!D$9</f>
        <v>Vacinação contra a Newcastle</v>
      </c>
      <c r="K59" s="494">
        <f>+'408-NEWCASTLE'!$AP$3</f>
        <v>0</v>
      </c>
      <c r="L59" s="494">
        <f>+'408-NEWCASTLE'!$A$28</f>
        <v>0</v>
      </c>
      <c r="M59" s="494">
        <f>+'408-NEWCASTLE'!$G$28</f>
        <v>0</v>
      </c>
      <c r="N59" s="494">
        <f>+'408-NEWCASTLE'!AU96</f>
        <v>0</v>
      </c>
      <c r="O59" s="494">
        <f>+'408-NEWCASTLE'!AX96</f>
        <v>0</v>
      </c>
      <c r="P59" s="494">
        <f>+'408-NEWCASTLE'!BB96</f>
        <v>0</v>
      </c>
      <c r="Q59" s="494">
        <f>+'408-NEWCASTLE'!BD96</f>
        <v>0</v>
      </c>
      <c r="R59" s="494">
        <f>+'408-NEWCASTLE'!BI96</f>
        <v>0</v>
      </c>
    </row>
    <row r="60" spans="1:18" hidden="1" x14ac:dyDescent="0.35">
      <c r="A60" s="494">
        <f>+'408-NEWCASTLE'!C97</f>
        <v>0</v>
      </c>
      <c r="B60" s="494">
        <f>+'408-NEWCASTLE'!H97</f>
        <v>0</v>
      </c>
      <c r="C60" s="632">
        <f>+delivery_events!B$9</f>
        <v>0</v>
      </c>
      <c r="D60" s="496" t="e">
        <f>IFERROR(VLOOKUP(+'408-NEWCASTLE'!AP$8,localidades,2,FALSE),VLOOKUP('408-NEWCASTLE'!AP$5,district_codes,2,FALSE))</f>
        <v>#N/A</v>
      </c>
      <c r="E60" s="494" t="e">
        <f>+delivery_events!C$9</f>
        <v>#N/A</v>
      </c>
      <c r="F60" s="494">
        <f>+'408-NEWCASTLE'!M97</f>
        <v>0</v>
      </c>
      <c r="G60" s="494">
        <f>+'408-NEWCASTLE'!O97</f>
        <v>0</v>
      </c>
      <c r="H60" s="494">
        <f>'408-NEWCASTLE'!AP$6</f>
        <v>0</v>
      </c>
      <c r="I60" s="494">
        <f>IF('408-NEWCASTLE'!W$40=0,'408-NEWCASTLE'!AP$6,'408-NEWCASTLE'!W$40)</f>
        <v>0</v>
      </c>
      <c r="J60" s="494" t="str">
        <f>+delivery_events!D$9</f>
        <v>Vacinação contra a Newcastle</v>
      </c>
      <c r="K60" s="494">
        <f>+'408-NEWCASTLE'!$AP$3</f>
        <v>0</v>
      </c>
      <c r="L60" s="494">
        <f>+'408-NEWCASTLE'!$A$28</f>
        <v>0</v>
      </c>
      <c r="M60" s="494">
        <f>+'408-NEWCASTLE'!$G$28</f>
        <v>0</v>
      </c>
      <c r="N60" s="494">
        <f>+'408-NEWCASTLE'!AU97</f>
        <v>0</v>
      </c>
      <c r="O60" s="494">
        <f>+'408-NEWCASTLE'!AX97</f>
        <v>0</v>
      </c>
      <c r="P60" s="494">
        <f>+'408-NEWCASTLE'!BB97</f>
        <v>0</v>
      </c>
      <c r="Q60" s="494">
        <f>+'408-NEWCASTLE'!BD97</f>
        <v>0</v>
      </c>
      <c r="R60" s="494">
        <f>+'408-NEWCASTLE'!BI97</f>
        <v>0</v>
      </c>
    </row>
    <row r="61" spans="1:18" hidden="1" x14ac:dyDescent="0.35">
      <c r="A61" s="494">
        <f>+'408-NEWCASTLE'!C98</f>
        <v>0</v>
      </c>
      <c r="B61" s="494">
        <f>+'408-NEWCASTLE'!H98</f>
        <v>0</v>
      </c>
      <c r="C61" s="632">
        <f>+delivery_events!B$9</f>
        <v>0</v>
      </c>
      <c r="D61" s="496" t="e">
        <f>IFERROR(VLOOKUP(+'408-NEWCASTLE'!AP$8,localidades,2,FALSE),VLOOKUP('408-NEWCASTLE'!AP$5,district_codes,2,FALSE))</f>
        <v>#N/A</v>
      </c>
      <c r="E61" s="494" t="e">
        <f>+delivery_events!C$9</f>
        <v>#N/A</v>
      </c>
      <c r="F61" s="494">
        <f>+'408-NEWCASTLE'!M98</f>
        <v>0</v>
      </c>
      <c r="G61" s="494">
        <f>+'408-NEWCASTLE'!O98</f>
        <v>0</v>
      </c>
      <c r="H61" s="494">
        <f>'408-NEWCASTLE'!AP$6</f>
        <v>0</v>
      </c>
      <c r="I61" s="494">
        <f>IF('408-NEWCASTLE'!W$40=0,'408-NEWCASTLE'!AP$6,'408-NEWCASTLE'!W$40)</f>
        <v>0</v>
      </c>
      <c r="J61" s="494" t="str">
        <f>+delivery_events!D$9</f>
        <v>Vacinação contra a Newcastle</v>
      </c>
      <c r="K61" s="494">
        <f>+'408-NEWCASTLE'!$AP$3</f>
        <v>0</v>
      </c>
      <c r="L61" s="494">
        <f>+'408-NEWCASTLE'!$A$28</f>
        <v>0</v>
      </c>
      <c r="M61" s="494">
        <f>+'408-NEWCASTLE'!$G$28</f>
        <v>0</v>
      </c>
      <c r="N61" s="494">
        <f>+'408-NEWCASTLE'!AU98</f>
        <v>0</v>
      </c>
      <c r="O61" s="494">
        <f>+'408-NEWCASTLE'!AX98</f>
        <v>0</v>
      </c>
      <c r="P61" s="494">
        <f>+'408-NEWCASTLE'!BB98</f>
        <v>0</v>
      </c>
      <c r="Q61" s="494">
        <f>+'408-NEWCASTLE'!BD98</f>
        <v>0</v>
      </c>
      <c r="R61" s="494">
        <f>+'408-NEWCASTLE'!BI98</f>
        <v>0</v>
      </c>
    </row>
    <row r="62" spans="1:18" hidden="1" x14ac:dyDescent="0.35">
      <c r="A62" s="494">
        <f>+'408-NEWCASTLE'!C99</f>
        <v>0</v>
      </c>
      <c r="B62" s="494">
        <f>+'408-NEWCASTLE'!H99</f>
        <v>0</v>
      </c>
      <c r="C62" s="632">
        <f>+delivery_events!B$9</f>
        <v>0</v>
      </c>
      <c r="D62" s="496" t="e">
        <f>IFERROR(VLOOKUP(+'408-NEWCASTLE'!AP$8,localidades,2,FALSE),VLOOKUP('408-NEWCASTLE'!AP$5,district_codes,2,FALSE))</f>
        <v>#N/A</v>
      </c>
      <c r="E62" s="494" t="e">
        <f>+delivery_events!C$9</f>
        <v>#N/A</v>
      </c>
      <c r="F62" s="494">
        <f>+'408-NEWCASTLE'!M99</f>
        <v>0</v>
      </c>
      <c r="G62" s="494">
        <f>+'408-NEWCASTLE'!O99</f>
        <v>0</v>
      </c>
      <c r="H62" s="494">
        <f>'408-NEWCASTLE'!AP$6</f>
        <v>0</v>
      </c>
      <c r="I62" s="494">
        <f>IF('408-NEWCASTLE'!W$40=0,'408-NEWCASTLE'!AP$6,'408-NEWCASTLE'!W$40)</f>
        <v>0</v>
      </c>
      <c r="J62" s="494" t="str">
        <f>+delivery_events!D$9</f>
        <v>Vacinação contra a Newcastle</v>
      </c>
      <c r="K62" s="494">
        <f>+'408-NEWCASTLE'!$AP$3</f>
        <v>0</v>
      </c>
      <c r="L62" s="494">
        <f>+'408-NEWCASTLE'!$A$28</f>
        <v>0</v>
      </c>
      <c r="M62" s="494">
        <f>+'408-NEWCASTLE'!$G$28</f>
        <v>0</v>
      </c>
      <c r="N62" s="494">
        <f>+'408-NEWCASTLE'!AU99</f>
        <v>0</v>
      </c>
      <c r="O62" s="494">
        <f>+'408-NEWCASTLE'!AX99</f>
        <v>0</v>
      </c>
      <c r="P62" s="494">
        <f>+'408-NEWCASTLE'!BB99</f>
        <v>0</v>
      </c>
      <c r="Q62" s="494">
        <f>+'408-NEWCASTLE'!BD99</f>
        <v>0</v>
      </c>
      <c r="R62" s="494">
        <f>+'408-NEWCASTLE'!BI99</f>
        <v>0</v>
      </c>
    </row>
    <row r="63" spans="1:18" hidden="1" x14ac:dyDescent="0.35">
      <c r="A63" s="494">
        <f>+'408-NEWCASTLE'!C100</f>
        <v>0</v>
      </c>
      <c r="B63" s="494">
        <f>+'408-NEWCASTLE'!H100</f>
        <v>0</v>
      </c>
      <c r="C63" s="632">
        <f>+delivery_events!B$9</f>
        <v>0</v>
      </c>
      <c r="D63" s="496" t="e">
        <f>IFERROR(VLOOKUP(+'408-NEWCASTLE'!AP$8,localidades,2,FALSE),VLOOKUP('408-NEWCASTLE'!AP$5,district_codes,2,FALSE))</f>
        <v>#N/A</v>
      </c>
      <c r="E63" s="494" t="e">
        <f>+delivery_events!C$9</f>
        <v>#N/A</v>
      </c>
      <c r="F63" s="494">
        <f>+'408-NEWCASTLE'!M100</f>
        <v>0</v>
      </c>
      <c r="G63" s="494">
        <f>+'408-NEWCASTLE'!O100</f>
        <v>0</v>
      </c>
      <c r="H63" s="494">
        <f>'408-NEWCASTLE'!AP$6</f>
        <v>0</v>
      </c>
      <c r="I63" s="494">
        <f>IF('408-NEWCASTLE'!W$40=0,'408-NEWCASTLE'!AP$6,'408-NEWCASTLE'!W$40)</f>
        <v>0</v>
      </c>
      <c r="J63" s="494" t="str">
        <f>+delivery_events!D$9</f>
        <v>Vacinação contra a Newcastle</v>
      </c>
      <c r="K63" s="494">
        <f>+'408-NEWCASTLE'!$AP$3</f>
        <v>0</v>
      </c>
      <c r="L63" s="494">
        <f>+'408-NEWCASTLE'!$A$28</f>
        <v>0</v>
      </c>
      <c r="M63" s="494">
        <f>+'408-NEWCASTLE'!$G$28</f>
        <v>0</v>
      </c>
      <c r="N63" s="494">
        <f>+'408-NEWCASTLE'!AU100</f>
        <v>0</v>
      </c>
      <c r="O63" s="494">
        <f>+'408-NEWCASTLE'!AX100</f>
        <v>0</v>
      </c>
      <c r="P63" s="494">
        <f>+'408-NEWCASTLE'!BB100</f>
        <v>0</v>
      </c>
      <c r="Q63" s="494">
        <f>+'408-NEWCASTLE'!BD100</f>
        <v>0</v>
      </c>
      <c r="R63" s="494">
        <f>+'408-NEWCASTLE'!BI100</f>
        <v>0</v>
      </c>
    </row>
    <row r="64" spans="1:18" hidden="1" x14ac:dyDescent="0.35">
      <c r="A64" s="494">
        <f>+'408-NEWCASTLE'!C101</f>
        <v>0</v>
      </c>
      <c r="B64" s="494">
        <f>+'408-NEWCASTLE'!H101</f>
        <v>0</v>
      </c>
      <c r="C64" s="632">
        <f>+delivery_events!B$9</f>
        <v>0</v>
      </c>
      <c r="D64" s="496" t="e">
        <f>IFERROR(VLOOKUP(+'408-NEWCASTLE'!AP$8,localidades,2,FALSE),VLOOKUP('408-NEWCASTLE'!AP$5,district_codes,2,FALSE))</f>
        <v>#N/A</v>
      </c>
      <c r="E64" s="494" t="e">
        <f>+delivery_events!C$9</f>
        <v>#N/A</v>
      </c>
      <c r="F64" s="494">
        <f>+'408-NEWCASTLE'!M101</f>
        <v>0</v>
      </c>
      <c r="G64" s="494">
        <f>+'408-NEWCASTLE'!O101</f>
        <v>0</v>
      </c>
      <c r="H64" s="494">
        <f>'408-NEWCASTLE'!AP$6</f>
        <v>0</v>
      </c>
      <c r="I64" s="494">
        <f>IF('408-NEWCASTLE'!W$40=0,'408-NEWCASTLE'!AP$6,'408-NEWCASTLE'!W$40)</f>
        <v>0</v>
      </c>
      <c r="J64" s="494" t="str">
        <f>+delivery_events!D$9</f>
        <v>Vacinação contra a Newcastle</v>
      </c>
      <c r="K64" s="494">
        <f>+'408-NEWCASTLE'!$AP$3</f>
        <v>0</v>
      </c>
      <c r="L64" s="494">
        <f>+'408-NEWCASTLE'!$A$28</f>
        <v>0</v>
      </c>
      <c r="M64" s="494">
        <f>+'408-NEWCASTLE'!$G$28</f>
        <v>0</v>
      </c>
      <c r="N64" s="494">
        <f>+'408-NEWCASTLE'!AU101</f>
        <v>0</v>
      </c>
      <c r="O64" s="494">
        <f>+'408-NEWCASTLE'!AX101</f>
        <v>0</v>
      </c>
      <c r="P64" s="494">
        <f>+'408-NEWCASTLE'!BB101</f>
        <v>0</v>
      </c>
      <c r="Q64" s="494">
        <f>+'408-NEWCASTLE'!BD101</f>
        <v>0</v>
      </c>
      <c r="R64" s="494">
        <f>+'408-NEWCASTLE'!BI101</f>
        <v>0</v>
      </c>
    </row>
    <row r="65" spans="1:18" hidden="1" x14ac:dyDescent="0.35">
      <c r="A65" s="494">
        <f>+'408-NEWCASTLE'!C102</f>
        <v>0</v>
      </c>
      <c r="B65" s="494">
        <f>+'408-NEWCASTLE'!H102</f>
        <v>0</v>
      </c>
      <c r="C65" s="632">
        <f>+delivery_events!B$9</f>
        <v>0</v>
      </c>
      <c r="D65" s="496" t="e">
        <f>IFERROR(VLOOKUP(+'408-NEWCASTLE'!AP$8,localidades,2,FALSE),VLOOKUP('408-NEWCASTLE'!AP$5,district_codes,2,FALSE))</f>
        <v>#N/A</v>
      </c>
      <c r="E65" s="494" t="e">
        <f>+delivery_events!C$9</f>
        <v>#N/A</v>
      </c>
      <c r="F65" s="494">
        <f>+'408-NEWCASTLE'!M102</f>
        <v>0</v>
      </c>
      <c r="G65" s="494">
        <f>+'408-NEWCASTLE'!O102</f>
        <v>0</v>
      </c>
      <c r="H65" s="494">
        <f>'408-NEWCASTLE'!AP$6</f>
        <v>0</v>
      </c>
      <c r="I65" s="494">
        <f>IF('408-NEWCASTLE'!W$40=0,'408-NEWCASTLE'!AP$6,'408-NEWCASTLE'!W$40)</f>
        <v>0</v>
      </c>
      <c r="J65" s="494" t="str">
        <f>+delivery_events!D$9</f>
        <v>Vacinação contra a Newcastle</v>
      </c>
      <c r="K65" s="494">
        <f>+'408-NEWCASTLE'!$AP$3</f>
        <v>0</v>
      </c>
      <c r="L65" s="494">
        <f>+'408-NEWCASTLE'!$A$28</f>
        <v>0</v>
      </c>
      <c r="M65" s="494">
        <f>+'408-NEWCASTLE'!$G$28</f>
        <v>0</v>
      </c>
      <c r="N65" s="494">
        <f>+'408-NEWCASTLE'!AU102</f>
        <v>0</v>
      </c>
      <c r="O65" s="494">
        <f>+'408-NEWCASTLE'!AX102</f>
        <v>0</v>
      </c>
      <c r="P65" s="494">
        <f>+'408-NEWCASTLE'!BB102</f>
        <v>0</v>
      </c>
      <c r="Q65" s="494">
        <f>+'408-NEWCASTLE'!BD102</f>
        <v>0</v>
      </c>
      <c r="R65" s="494">
        <f>+'408-NEWCASTLE'!BI102</f>
        <v>0</v>
      </c>
    </row>
    <row r="66" spans="1:18" hidden="1" x14ac:dyDescent="0.35">
      <c r="A66" s="494">
        <f>+'408-NEWCASTLE'!C103</f>
        <v>0</v>
      </c>
      <c r="B66" s="494">
        <f>+'408-NEWCASTLE'!H103</f>
        <v>0</v>
      </c>
      <c r="C66" s="632">
        <f>+delivery_events!B$9</f>
        <v>0</v>
      </c>
      <c r="D66" s="496" t="e">
        <f>IFERROR(VLOOKUP(+'408-NEWCASTLE'!AP$8,localidades,2,FALSE),VLOOKUP('408-NEWCASTLE'!AP$5,district_codes,2,FALSE))</f>
        <v>#N/A</v>
      </c>
      <c r="E66" s="494" t="e">
        <f>+delivery_events!C$9</f>
        <v>#N/A</v>
      </c>
      <c r="F66" s="494">
        <f>+'408-NEWCASTLE'!M103</f>
        <v>0</v>
      </c>
      <c r="G66" s="494">
        <f>+'408-NEWCASTLE'!O103</f>
        <v>0</v>
      </c>
      <c r="H66" s="494">
        <f>'408-NEWCASTLE'!AP$6</f>
        <v>0</v>
      </c>
      <c r="I66" s="494">
        <f>IF('408-NEWCASTLE'!W$40=0,'408-NEWCASTLE'!AP$6,'408-NEWCASTLE'!W$40)</f>
        <v>0</v>
      </c>
      <c r="J66" s="494" t="str">
        <f>+delivery_events!D$9</f>
        <v>Vacinação contra a Newcastle</v>
      </c>
      <c r="K66" s="494">
        <f>+'408-NEWCASTLE'!$AP$3</f>
        <v>0</v>
      </c>
      <c r="L66" s="494">
        <f>+'408-NEWCASTLE'!$A$28</f>
        <v>0</v>
      </c>
      <c r="M66" s="494">
        <f>+'408-NEWCASTLE'!$G$28</f>
        <v>0</v>
      </c>
      <c r="N66" s="494">
        <f>+'408-NEWCASTLE'!AU103</f>
        <v>0</v>
      </c>
      <c r="O66" s="494">
        <f>+'408-NEWCASTLE'!AX103</f>
        <v>0</v>
      </c>
      <c r="P66" s="494">
        <f>+'408-NEWCASTLE'!BB103</f>
        <v>0</v>
      </c>
      <c r="Q66" s="494">
        <f>+'408-NEWCASTLE'!BD103</f>
        <v>0</v>
      </c>
      <c r="R66" s="494">
        <f>+'408-NEWCASTLE'!BI103</f>
        <v>0</v>
      </c>
    </row>
    <row r="67" spans="1:18" hidden="1" x14ac:dyDescent="0.35">
      <c r="A67" s="494">
        <f>+'408-NEWCASTLE'!C104</f>
        <v>0</v>
      </c>
      <c r="B67" s="494">
        <f>+'408-NEWCASTLE'!H104</f>
        <v>0</v>
      </c>
      <c r="C67" s="632">
        <f>+delivery_events!B$9</f>
        <v>0</v>
      </c>
      <c r="D67" s="496" t="e">
        <f>IFERROR(VLOOKUP(+'408-NEWCASTLE'!AP$8,localidades,2,FALSE),VLOOKUP('408-NEWCASTLE'!AP$5,district_codes,2,FALSE))</f>
        <v>#N/A</v>
      </c>
      <c r="E67" s="494" t="e">
        <f>+delivery_events!C$9</f>
        <v>#N/A</v>
      </c>
      <c r="F67" s="494">
        <f>+'408-NEWCASTLE'!M104</f>
        <v>0</v>
      </c>
      <c r="G67" s="494">
        <f>+'408-NEWCASTLE'!O104</f>
        <v>0</v>
      </c>
      <c r="H67" s="494">
        <f>'408-NEWCASTLE'!AP$6</f>
        <v>0</v>
      </c>
      <c r="I67" s="494">
        <f>IF('408-NEWCASTLE'!W$40=0,'408-NEWCASTLE'!AP$6,'408-NEWCASTLE'!W$40)</f>
        <v>0</v>
      </c>
      <c r="J67" s="494" t="str">
        <f>+delivery_events!D$9</f>
        <v>Vacinação contra a Newcastle</v>
      </c>
      <c r="K67" s="494">
        <f>+'408-NEWCASTLE'!$AP$3</f>
        <v>0</v>
      </c>
      <c r="L67" s="494">
        <f>+'408-NEWCASTLE'!$A$28</f>
        <v>0</v>
      </c>
      <c r="M67" s="494">
        <f>+'408-NEWCASTLE'!$G$28</f>
        <v>0</v>
      </c>
      <c r="N67" s="494">
        <f>+'408-NEWCASTLE'!AU104</f>
        <v>0</v>
      </c>
      <c r="O67" s="494">
        <f>+'408-NEWCASTLE'!AX104</f>
        <v>0</v>
      </c>
      <c r="P67" s="494">
        <f>+'408-NEWCASTLE'!BB104</f>
        <v>0</v>
      </c>
      <c r="Q67" s="494">
        <f>+'408-NEWCASTLE'!BD104</f>
        <v>0</v>
      </c>
      <c r="R67" s="494">
        <f>+'408-NEWCASTLE'!BI104</f>
        <v>0</v>
      </c>
    </row>
    <row r="68" spans="1:18" hidden="1" x14ac:dyDescent="0.35">
      <c r="A68" s="494">
        <f>+'408-NEWCASTLE'!C105</f>
        <v>0</v>
      </c>
      <c r="B68" s="494">
        <f>+'408-NEWCASTLE'!H105</f>
        <v>0</v>
      </c>
      <c r="C68" s="632">
        <f>+delivery_events!B$9</f>
        <v>0</v>
      </c>
      <c r="D68" s="496" t="e">
        <f>IFERROR(VLOOKUP(+'408-NEWCASTLE'!AP$8,localidades,2,FALSE),VLOOKUP('408-NEWCASTLE'!AP$5,district_codes,2,FALSE))</f>
        <v>#N/A</v>
      </c>
      <c r="E68" s="494" t="e">
        <f>+delivery_events!C$9</f>
        <v>#N/A</v>
      </c>
      <c r="F68" s="494">
        <f>+'408-NEWCASTLE'!M105</f>
        <v>0</v>
      </c>
      <c r="G68" s="494">
        <f>+'408-NEWCASTLE'!O105</f>
        <v>0</v>
      </c>
      <c r="H68" s="494">
        <f>'408-NEWCASTLE'!AP$6</f>
        <v>0</v>
      </c>
      <c r="I68" s="494">
        <f>IF('408-NEWCASTLE'!W$40=0,'408-NEWCASTLE'!AP$6,'408-NEWCASTLE'!W$40)</f>
        <v>0</v>
      </c>
      <c r="J68" s="494" t="str">
        <f>+delivery_events!D$9</f>
        <v>Vacinação contra a Newcastle</v>
      </c>
      <c r="K68" s="494">
        <f>+'408-NEWCASTLE'!$AP$3</f>
        <v>0</v>
      </c>
      <c r="L68" s="494">
        <f>+'408-NEWCASTLE'!$A$28</f>
        <v>0</v>
      </c>
      <c r="M68" s="494">
        <f>+'408-NEWCASTLE'!$G$28</f>
        <v>0</v>
      </c>
      <c r="N68" s="494">
        <f>+'408-NEWCASTLE'!AU105</f>
        <v>0</v>
      </c>
      <c r="O68" s="494">
        <f>+'408-NEWCASTLE'!AX105</f>
        <v>0</v>
      </c>
      <c r="P68" s="494">
        <f>+'408-NEWCASTLE'!BB105</f>
        <v>0</v>
      </c>
      <c r="Q68" s="494">
        <f>+'408-NEWCASTLE'!BD105</f>
        <v>0</v>
      </c>
      <c r="R68" s="494">
        <f>+'408-NEWCASTLE'!BI105</f>
        <v>0</v>
      </c>
    </row>
    <row r="69" spans="1:18" hidden="1" x14ac:dyDescent="0.35">
      <c r="A69" s="494">
        <f>+'408-NEWCASTLE'!C106</f>
        <v>0</v>
      </c>
      <c r="B69" s="494">
        <f>+'408-NEWCASTLE'!H106</f>
        <v>0</v>
      </c>
      <c r="C69" s="632">
        <f>+delivery_events!B$9</f>
        <v>0</v>
      </c>
      <c r="D69" s="496" t="e">
        <f>IFERROR(VLOOKUP(+'408-NEWCASTLE'!AP$8,localidades,2,FALSE),VLOOKUP('408-NEWCASTLE'!AP$5,district_codes,2,FALSE))</f>
        <v>#N/A</v>
      </c>
      <c r="E69" s="494" t="e">
        <f>+delivery_events!C$9</f>
        <v>#N/A</v>
      </c>
      <c r="F69" s="494">
        <f>+'408-NEWCASTLE'!M106</f>
        <v>0</v>
      </c>
      <c r="G69" s="494">
        <f>+'408-NEWCASTLE'!O106</f>
        <v>0</v>
      </c>
      <c r="H69" s="494">
        <f>'408-NEWCASTLE'!AP$6</f>
        <v>0</v>
      </c>
      <c r="I69" s="494">
        <f>IF('408-NEWCASTLE'!W$40=0,'408-NEWCASTLE'!AP$6,'408-NEWCASTLE'!W$40)</f>
        <v>0</v>
      </c>
      <c r="J69" s="494" t="str">
        <f>+delivery_events!D$9</f>
        <v>Vacinação contra a Newcastle</v>
      </c>
      <c r="K69" s="494">
        <f>+'408-NEWCASTLE'!$AP$3</f>
        <v>0</v>
      </c>
      <c r="L69" s="494">
        <f>+'408-NEWCASTLE'!$A$28</f>
        <v>0</v>
      </c>
      <c r="M69" s="494">
        <f>+'408-NEWCASTLE'!$G$28</f>
        <v>0</v>
      </c>
      <c r="N69" s="494">
        <f>+'408-NEWCASTLE'!AU106</f>
        <v>0</v>
      </c>
      <c r="O69" s="494">
        <f>+'408-NEWCASTLE'!AX106</f>
        <v>0</v>
      </c>
      <c r="P69" s="494">
        <f>+'408-NEWCASTLE'!BB106</f>
        <v>0</v>
      </c>
      <c r="Q69" s="494">
        <f>+'408-NEWCASTLE'!BD106</f>
        <v>0</v>
      </c>
      <c r="R69" s="494">
        <f>+'408-NEWCASTLE'!BI106</f>
        <v>0</v>
      </c>
    </row>
    <row r="70" spans="1:18" hidden="1" x14ac:dyDescent="0.35">
      <c r="A70" s="494">
        <f>+'408-NEWCASTLE'!C107</f>
        <v>0</v>
      </c>
      <c r="B70" s="494">
        <f>+'408-NEWCASTLE'!H107</f>
        <v>0</v>
      </c>
      <c r="C70" s="632">
        <f>+delivery_events!B$9</f>
        <v>0</v>
      </c>
      <c r="D70" s="496" t="e">
        <f>IFERROR(VLOOKUP(+'408-NEWCASTLE'!AP$8,localidades,2,FALSE),VLOOKUP('408-NEWCASTLE'!AP$5,district_codes,2,FALSE))</f>
        <v>#N/A</v>
      </c>
      <c r="E70" s="494" t="e">
        <f>+delivery_events!C$9</f>
        <v>#N/A</v>
      </c>
      <c r="F70" s="494">
        <f>+'408-NEWCASTLE'!M107</f>
        <v>0</v>
      </c>
      <c r="G70" s="494">
        <f>+'408-NEWCASTLE'!O107</f>
        <v>0</v>
      </c>
      <c r="H70" s="494">
        <f>'408-NEWCASTLE'!AP$6</f>
        <v>0</v>
      </c>
      <c r="I70" s="494">
        <f>IF('408-NEWCASTLE'!W$40=0,'408-NEWCASTLE'!AP$6,'408-NEWCASTLE'!W$40)</f>
        <v>0</v>
      </c>
      <c r="J70" s="494" t="str">
        <f>+delivery_events!D$9</f>
        <v>Vacinação contra a Newcastle</v>
      </c>
      <c r="K70" s="494">
        <f>+'408-NEWCASTLE'!$AP$3</f>
        <v>0</v>
      </c>
      <c r="L70" s="494">
        <f>+'408-NEWCASTLE'!$A$28</f>
        <v>0</v>
      </c>
      <c r="M70" s="494">
        <f>+'408-NEWCASTLE'!$G$28</f>
        <v>0</v>
      </c>
      <c r="N70" s="494">
        <f>+'408-NEWCASTLE'!AU107</f>
        <v>0</v>
      </c>
      <c r="O70" s="494">
        <f>+'408-NEWCASTLE'!AX107</f>
        <v>0</v>
      </c>
      <c r="P70" s="494">
        <f>+'408-NEWCASTLE'!BB107</f>
        <v>0</v>
      </c>
      <c r="Q70" s="494">
        <f>+'408-NEWCASTLE'!BD107</f>
        <v>0</v>
      </c>
      <c r="R70" s="494">
        <f>+'408-NEWCASTLE'!BI107</f>
        <v>0</v>
      </c>
    </row>
    <row r="71" spans="1:18" hidden="1" x14ac:dyDescent="0.35">
      <c r="A71" s="494">
        <f>+'408-NEWCASTLE'!C108</f>
        <v>0</v>
      </c>
      <c r="B71" s="494">
        <f>+'408-NEWCASTLE'!H108</f>
        <v>0</v>
      </c>
      <c r="C71" s="632">
        <f>+delivery_events!B$9</f>
        <v>0</v>
      </c>
      <c r="D71" s="496" t="e">
        <f>IFERROR(VLOOKUP(+'408-NEWCASTLE'!AP$8,localidades,2,FALSE),VLOOKUP('408-NEWCASTLE'!AP$5,district_codes,2,FALSE))</f>
        <v>#N/A</v>
      </c>
      <c r="E71" s="494" t="e">
        <f>+delivery_events!C$9</f>
        <v>#N/A</v>
      </c>
      <c r="F71" s="494">
        <f>+'408-NEWCASTLE'!M108</f>
        <v>0</v>
      </c>
      <c r="G71" s="494">
        <f>+'408-NEWCASTLE'!O108</f>
        <v>0</v>
      </c>
      <c r="H71" s="494">
        <f>'408-NEWCASTLE'!AP$6</f>
        <v>0</v>
      </c>
      <c r="I71" s="494">
        <f>IF('408-NEWCASTLE'!W$40=0,'408-NEWCASTLE'!AP$6,'408-NEWCASTLE'!W$40)</f>
        <v>0</v>
      </c>
      <c r="J71" s="494" t="str">
        <f>+delivery_events!D$9</f>
        <v>Vacinação contra a Newcastle</v>
      </c>
      <c r="K71" s="494">
        <f>+'408-NEWCASTLE'!$AP$3</f>
        <v>0</v>
      </c>
      <c r="L71" s="494">
        <f>+'408-NEWCASTLE'!$A$28</f>
        <v>0</v>
      </c>
      <c r="M71" s="494">
        <f>+'408-NEWCASTLE'!$G$28</f>
        <v>0</v>
      </c>
      <c r="N71" s="494">
        <f>+'408-NEWCASTLE'!AU108</f>
        <v>0</v>
      </c>
      <c r="O71" s="494">
        <f>+'408-NEWCASTLE'!AX108</f>
        <v>0</v>
      </c>
      <c r="P71" s="494">
        <f>+'408-NEWCASTLE'!BB108</f>
        <v>0</v>
      </c>
      <c r="Q71" s="494">
        <f>+'408-NEWCASTLE'!BD108</f>
        <v>0</v>
      </c>
      <c r="R71" s="494">
        <f>+'408-NEWCASTLE'!BI108</f>
        <v>0</v>
      </c>
    </row>
    <row r="72" spans="1:18" hidden="1" x14ac:dyDescent="0.35">
      <c r="A72" s="494">
        <f>+'408-NEWCASTLE'!C109</f>
        <v>0</v>
      </c>
      <c r="B72" s="494">
        <f>+'408-NEWCASTLE'!H109</f>
        <v>0</v>
      </c>
      <c r="C72" s="632">
        <f>+delivery_events!B$9</f>
        <v>0</v>
      </c>
      <c r="D72" s="496" t="e">
        <f>IFERROR(VLOOKUP(+'408-NEWCASTLE'!AP$8,localidades,2,FALSE),VLOOKUP('408-NEWCASTLE'!AP$5,district_codes,2,FALSE))</f>
        <v>#N/A</v>
      </c>
      <c r="E72" s="494" t="e">
        <f>+delivery_events!C$9</f>
        <v>#N/A</v>
      </c>
      <c r="F72" s="494">
        <f>+'408-NEWCASTLE'!M109</f>
        <v>0</v>
      </c>
      <c r="G72" s="494">
        <f>+'408-NEWCASTLE'!O109</f>
        <v>0</v>
      </c>
      <c r="H72" s="494">
        <f>'408-NEWCASTLE'!AP$6</f>
        <v>0</v>
      </c>
      <c r="I72" s="494">
        <f>IF('408-NEWCASTLE'!W$40=0,'408-NEWCASTLE'!AP$6,'408-NEWCASTLE'!W$40)</f>
        <v>0</v>
      </c>
      <c r="J72" s="494" t="str">
        <f>+delivery_events!D$9</f>
        <v>Vacinação contra a Newcastle</v>
      </c>
      <c r="K72" s="494">
        <f>+'408-NEWCASTLE'!$AP$3</f>
        <v>0</v>
      </c>
      <c r="L72" s="494">
        <f>+'408-NEWCASTLE'!$A$28</f>
        <v>0</v>
      </c>
      <c r="M72" s="494">
        <f>+'408-NEWCASTLE'!$G$28</f>
        <v>0</v>
      </c>
      <c r="N72" s="494">
        <f>+'408-NEWCASTLE'!AU109</f>
        <v>0</v>
      </c>
      <c r="O72" s="494">
        <f>+'408-NEWCASTLE'!AX109</f>
        <v>0</v>
      </c>
      <c r="P72" s="494">
        <f>+'408-NEWCASTLE'!BB109</f>
        <v>0</v>
      </c>
      <c r="Q72" s="494">
        <f>+'408-NEWCASTLE'!BD109</f>
        <v>0</v>
      </c>
      <c r="R72" s="494">
        <f>+'408-NEWCASTLE'!BI109</f>
        <v>0</v>
      </c>
    </row>
    <row r="73" spans="1:18" hidden="1" x14ac:dyDescent="0.35">
      <c r="A73" s="494">
        <f>+'408-NEWCASTLE'!C110</f>
        <v>0</v>
      </c>
      <c r="B73" s="494">
        <f>+'408-NEWCASTLE'!H110</f>
        <v>0</v>
      </c>
      <c r="C73" s="632">
        <f>+delivery_events!B$9</f>
        <v>0</v>
      </c>
      <c r="D73" s="496" t="e">
        <f>IFERROR(VLOOKUP(+'408-NEWCASTLE'!AP$8,localidades,2,FALSE),VLOOKUP('408-NEWCASTLE'!AP$5,district_codes,2,FALSE))</f>
        <v>#N/A</v>
      </c>
      <c r="E73" s="494" t="e">
        <f>+delivery_events!C$9</f>
        <v>#N/A</v>
      </c>
      <c r="F73" s="494">
        <f>+'408-NEWCASTLE'!M110</f>
        <v>0</v>
      </c>
      <c r="G73" s="494">
        <f>+'408-NEWCASTLE'!O110</f>
        <v>0</v>
      </c>
      <c r="H73" s="494">
        <f>'408-NEWCASTLE'!AP$6</f>
        <v>0</v>
      </c>
      <c r="I73" s="494">
        <f>IF('408-NEWCASTLE'!W$40=0,'408-NEWCASTLE'!AP$6,'408-NEWCASTLE'!W$40)</f>
        <v>0</v>
      </c>
      <c r="J73" s="494" t="str">
        <f>+delivery_events!D$9</f>
        <v>Vacinação contra a Newcastle</v>
      </c>
      <c r="K73" s="494">
        <f>+'408-NEWCASTLE'!$AP$3</f>
        <v>0</v>
      </c>
      <c r="L73" s="494">
        <f>+'408-NEWCASTLE'!$A$28</f>
        <v>0</v>
      </c>
      <c r="M73" s="494">
        <f>+'408-NEWCASTLE'!$G$28</f>
        <v>0</v>
      </c>
      <c r="N73" s="494">
        <f>+'408-NEWCASTLE'!AU110</f>
        <v>0</v>
      </c>
      <c r="O73" s="494">
        <f>+'408-NEWCASTLE'!AX110</f>
        <v>0</v>
      </c>
      <c r="P73" s="494">
        <f>+'408-NEWCASTLE'!BB110</f>
        <v>0</v>
      </c>
      <c r="Q73" s="494">
        <f>+'408-NEWCASTLE'!BD110</f>
        <v>0</v>
      </c>
      <c r="R73" s="494">
        <f>+'408-NEWCASTLE'!BI110</f>
        <v>0</v>
      </c>
    </row>
    <row r="74" spans="1:18" hidden="1" x14ac:dyDescent="0.35">
      <c r="A74" s="494">
        <f>+'408-NEWCASTLE'!C111</f>
        <v>0</v>
      </c>
      <c r="B74" s="494">
        <f>+'408-NEWCASTLE'!H111</f>
        <v>0</v>
      </c>
      <c r="C74" s="632">
        <f>+delivery_events!B$9</f>
        <v>0</v>
      </c>
      <c r="D74" s="496" t="e">
        <f>IFERROR(VLOOKUP(+'408-NEWCASTLE'!AP$8,localidades,2,FALSE),VLOOKUP('408-NEWCASTLE'!AP$5,district_codes,2,FALSE))</f>
        <v>#N/A</v>
      </c>
      <c r="E74" s="494" t="e">
        <f>+delivery_events!C$9</f>
        <v>#N/A</v>
      </c>
      <c r="F74" s="494">
        <f>+'408-NEWCASTLE'!M111</f>
        <v>0</v>
      </c>
      <c r="G74" s="494">
        <f>+'408-NEWCASTLE'!O111</f>
        <v>0</v>
      </c>
      <c r="H74" s="494">
        <f>'408-NEWCASTLE'!AP$6</f>
        <v>0</v>
      </c>
      <c r="I74" s="494">
        <f>IF('408-NEWCASTLE'!W$40=0,'408-NEWCASTLE'!AP$6,'408-NEWCASTLE'!W$40)</f>
        <v>0</v>
      </c>
      <c r="J74" s="494" t="str">
        <f>+delivery_events!D$9</f>
        <v>Vacinação contra a Newcastle</v>
      </c>
      <c r="K74" s="494">
        <f>+'408-NEWCASTLE'!$AP$3</f>
        <v>0</v>
      </c>
      <c r="L74" s="494">
        <f>+'408-NEWCASTLE'!$A$28</f>
        <v>0</v>
      </c>
      <c r="M74" s="494">
        <f>+'408-NEWCASTLE'!$G$28</f>
        <v>0</v>
      </c>
      <c r="N74" s="494">
        <f>+'408-NEWCASTLE'!AU111</f>
        <v>0</v>
      </c>
      <c r="O74" s="494">
        <f>+'408-NEWCASTLE'!AX111</f>
        <v>0</v>
      </c>
      <c r="P74" s="494">
        <f>+'408-NEWCASTLE'!BB111</f>
        <v>0</v>
      </c>
      <c r="Q74" s="494">
        <f>+'408-NEWCASTLE'!BD111</f>
        <v>0</v>
      </c>
      <c r="R74" s="494">
        <f>+'408-NEWCASTLE'!BI111</f>
        <v>0</v>
      </c>
    </row>
    <row r="75" spans="1:18" hidden="1" x14ac:dyDescent="0.35">
      <c r="A75" s="494">
        <f>+'408-NEWCASTLE'!C112</f>
        <v>0</v>
      </c>
      <c r="B75" s="494">
        <f>+'408-NEWCASTLE'!H112</f>
        <v>0</v>
      </c>
      <c r="C75" s="632">
        <f>+delivery_events!B$9</f>
        <v>0</v>
      </c>
      <c r="D75" s="496" t="e">
        <f>IFERROR(VLOOKUP(+'408-NEWCASTLE'!AP$8,localidades,2,FALSE),VLOOKUP('408-NEWCASTLE'!AP$5,district_codes,2,FALSE))</f>
        <v>#N/A</v>
      </c>
      <c r="E75" s="494" t="e">
        <f>+delivery_events!C$9</f>
        <v>#N/A</v>
      </c>
      <c r="F75" s="494">
        <f>+'408-NEWCASTLE'!M112</f>
        <v>0</v>
      </c>
      <c r="G75" s="494">
        <f>+'408-NEWCASTLE'!O112</f>
        <v>0</v>
      </c>
      <c r="H75" s="494">
        <f>'408-NEWCASTLE'!AP$6</f>
        <v>0</v>
      </c>
      <c r="I75" s="494">
        <f>IF('408-NEWCASTLE'!W$40=0,'408-NEWCASTLE'!AP$6,'408-NEWCASTLE'!W$40)</f>
        <v>0</v>
      </c>
      <c r="J75" s="494" t="str">
        <f>+delivery_events!D$9</f>
        <v>Vacinação contra a Newcastle</v>
      </c>
      <c r="K75" s="494">
        <f>+'408-NEWCASTLE'!$AP$3</f>
        <v>0</v>
      </c>
      <c r="L75" s="494">
        <f>+'408-NEWCASTLE'!$A$28</f>
        <v>0</v>
      </c>
      <c r="M75" s="494">
        <f>+'408-NEWCASTLE'!$G$28</f>
        <v>0</v>
      </c>
      <c r="N75" s="494">
        <f>+'408-NEWCASTLE'!AU112</f>
        <v>0</v>
      </c>
      <c r="O75" s="494">
        <f>+'408-NEWCASTLE'!AX112</f>
        <v>0</v>
      </c>
      <c r="P75" s="494">
        <f>+'408-NEWCASTLE'!BB112</f>
        <v>0</v>
      </c>
      <c r="Q75" s="494">
        <f>+'408-NEWCASTLE'!BD112</f>
        <v>0</v>
      </c>
      <c r="R75" s="494">
        <f>+'408-NEWCASTLE'!BI112</f>
        <v>0</v>
      </c>
    </row>
    <row r="76" spans="1:18" hidden="1" x14ac:dyDescent="0.35">
      <c r="A76" s="494">
        <f>+'408-NEWCASTLE'!C113</f>
        <v>0</v>
      </c>
      <c r="B76" s="494">
        <f>+'408-NEWCASTLE'!H113</f>
        <v>0</v>
      </c>
      <c r="C76" s="632">
        <f>+delivery_events!B$9</f>
        <v>0</v>
      </c>
      <c r="D76" s="496" t="e">
        <f>IFERROR(VLOOKUP(+'408-NEWCASTLE'!AP$8,localidades,2,FALSE),VLOOKUP('408-NEWCASTLE'!AP$5,district_codes,2,FALSE))</f>
        <v>#N/A</v>
      </c>
      <c r="E76" s="494" t="e">
        <f>+delivery_events!C$9</f>
        <v>#N/A</v>
      </c>
      <c r="F76" s="494">
        <f>+'408-NEWCASTLE'!M113</f>
        <v>0</v>
      </c>
      <c r="G76" s="494">
        <f>+'408-NEWCASTLE'!O113</f>
        <v>0</v>
      </c>
      <c r="H76" s="494">
        <f>'408-NEWCASTLE'!AP$6</f>
        <v>0</v>
      </c>
      <c r="I76" s="494">
        <f>IF('408-NEWCASTLE'!W$40=0,'408-NEWCASTLE'!AP$6,'408-NEWCASTLE'!W$40)</f>
        <v>0</v>
      </c>
      <c r="J76" s="494" t="str">
        <f>+delivery_events!D$9</f>
        <v>Vacinação contra a Newcastle</v>
      </c>
      <c r="K76" s="494">
        <f>+'408-NEWCASTLE'!$AP$3</f>
        <v>0</v>
      </c>
      <c r="L76" s="494">
        <f>+'408-NEWCASTLE'!$A$28</f>
        <v>0</v>
      </c>
      <c r="M76" s="494">
        <f>+'408-NEWCASTLE'!$G$28</f>
        <v>0</v>
      </c>
      <c r="N76" s="494">
        <f>+'408-NEWCASTLE'!AU113</f>
        <v>0</v>
      </c>
      <c r="O76" s="494">
        <f>+'408-NEWCASTLE'!AX113</f>
        <v>0</v>
      </c>
      <c r="P76" s="494">
        <f>+'408-NEWCASTLE'!BB113</f>
        <v>0</v>
      </c>
      <c r="Q76" s="494">
        <f>+'408-NEWCASTLE'!BD113</f>
        <v>0</v>
      </c>
      <c r="R76" s="494">
        <f>+'408-NEWCASTLE'!BI113</f>
        <v>0</v>
      </c>
    </row>
    <row r="77" spans="1:18" hidden="1" x14ac:dyDescent="0.35">
      <c r="A77" s="494">
        <f>+'408-NEWCASTLE'!C114</f>
        <v>0</v>
      </c>
      <c r="B77" s="494">
        <f>+'408-NEWCASTLE'!H114</f>
        <v>0</v>
      </c>
      <c r="C77" s="632">
        <f>+delivery_events!B$9</f>
        <v>0</v>
      </c>
      <c r="D77" s="496" t="e">
        <f>IFERROR(VLOOKUP(+'408-NEWCASTLE'!AP$8,localidades,2,FALSE),VLOOKUP('408-NEWCASTLE'!AP$5,district_codes,2,FALSE))</f>
        <v>#N/A</v>
      </c>
      <c r="E77" s="494" t="e">
        <f>+delivery_events!C$9</f>
        <v>#N/A</v>
      </c>
      <c r="F77" s="494">
        <f>+'408-NEWCASTLE'!M114</f>
        <v>0</v>
      </c>
      <c r="G77" s="494">
        <f>+'408-NEWCASTLE'!O114</f>
        <v>0</v>
      </c>
      <c r="H77" s="494">
        <f>'408-NEWCASTLE'!AP$6</f>
        <v>0</v>
      </c>
      <c r="I77" s="494">
        <f>IF('408-NEWCASTLE'!W$40=0,'408-NEWCASTLE'!AP$6,'408-NEWCASTLE'!W$40)</f>
        <v>0</v>
      </c>
      <c r="J77" s="494" t="str">
        <f>+delivery_events!D$9</f>
        <v>Vacinação contra a Newcastle</v>
      </c>
      <c r="K77" s="494">
        <f>+'408-NEWCASTLE'!$AP$3</f>
        <v>0</v>
      </c>
      <c r="L77" s="494">
        <f>+'408-NEWCASTLE'!$A$28</f>
        <v>0</v>
      </c>
      <c r="M77" s="494">
        <f>+'408-NEWCASTLE'!$G$28</f>
        <v>0</v>
      </c>
      <c r="N77" s="494">
        <f>+'408-NEWCASTLE'!AU114</f>
        <v>0</v>
      </c>
      <c r="O77" s="494">
        <f>+'408-NEWCASTLE'!AX114</f>
        <v>0</v>
      </c>
      <c r="P77" s="494">
        <f>+'408-NEWCASTLE'!BB114</f>
        <v>0</v>
      </c>
      <c r="Q77" s="494">
        <f>+'408-NEWCASTLE'!BD114</f>
        <v>0</v>
      </c>
      <c r="R77" s="494">
        <f>+'408-NEWCASTLE'!BI114</f>
        <v>0</v>
      </c>
    </row>
    <row r="78" spans="1:18" hidden="1" x14ac:dyDescent="0.35">
      <c r="A78" s="494">
        <f>+'408-NEWCASTLE'!C115</f>
        <v>0</v>
      </c>
      <c r="B78" s="494">
        <f>+'408-NEWCASTLE'!H115</f>
        <v>0</v>
      </c>
      <c r="C78" s="632">
        <f>+delivery_events!B$9</f>
        <v>0</v>
      </c>
      <c r="D78" s="496" t="e">
        <f>IFERROR(VLOOKUP(+'408-NEWCASTLE'!AP$8,localidades,2,FALSE),VLOOKUP('408-NEWCASTLE'!AP$5,district_codes,2,FALSE))</f>
        <v>#N/A</v>
      </c>
      <c r="E78" s="494" t="e">
        <f>+delivery_events!C$9</f>
        <v>#N/A</v>
      </c>
      <c r="F78" s="494">
        <f>+'408-NEWCASTLE'!M115</f>
        <v>0</v>
      </c>
      <c r="G78" s="494">
        <f>+'408-NEWCASTLE'!O115</f>
        <v>0</v>
      </c>
      <c r="H78" s="494">
        <f>'408-NEWCASTLE'!AP$6</f>
        <v>0</v>
      </c>
      <c r="I78" s="494">
        <f>IF('408-NEWCASTLE'!W$40=0,'408-NEWCASTLE'!AP$6,'408-NEWCASTLE'!W$40)</f>
        <v>0</v>
      </c>
      <c r="J78" s="494" t="str">
        <f>+delivery_events!D$9</f>
        <v>Vacinação contra a Newcastle</v>
      </c>
      <c r="K78" s="494">
        <f>+'408-NEWCASTLE'!$AP$3</f>
        <v>0</v>
      </c>
      <c r="L78" s="494">
        <f>+'408-NEWCASTLE'!$A$28</f>
        <v>0</v>
      </c>
      <c r="M78" s="494">
        <f>+'408-NEWCASTLE'!$G$28</f>
        <v>0</v>
      </c>
      <c r="N78" s="494">
        <f>+'408-NEWCASTLE'!AU115</f>
        <v>0</v>
      </c>
      <c r="O78" s="494">
        <f>+'408-NEWCASTLE'!AX115</f>
        <v>0</v>
      </c>
      <c r="P78" s="494">
        <f>+'408-NEWCASTLE'!BB115</f>
        <v>0</v>
      </c>
      <c r="Q78" s="494">
        <f>+'408-NEWCASTLE'!BD115</f>
        <v>0</v>
      </c>
      <c r="R78" s="494">
        <f>+'408-NEWCASTLE'!BI115</f>
        <v>0</v>
      </c>
    </row>
    <row r="79" spans="1:18" hidden="1" x14ac:dyDescent="0.35">
      <c r="A79" s="494">
        <f>+'408-NEWCASTLE'!C116</f>
        <v>0</v>
      </c>
      <c r="B79" s="494">
        <f>+'408-NEWCASTLE'!H116</f>
        <v>0</v>
      </c>
      <c r="C79" s="632">
        <f>+delivery_events!B$9</f>
        <v>0</v>
      </c>
      <c r="D79" s="496" t="e">
        <f>IFERROR(VLOOKUP(+'408-NEWCASTLE'!AP$8,localidades,2,FALSE),VLOOKUP('408-NEWCASTLE'!AP$5,district_codes,2,FALSE))</f>
        <v>#N/A</v>
      </c>
      <c r="E79" s="494" t="e">
        <f>+delivery_events!C$9</f>
        <v>#N/A</v>
      </c>
      <c r="F79" s="494">
        <f>+'408-NEWCASTLE'!M116</f>
        <v>0</v>
      </c>
      <c r="G79" s="494">
        <f>+'408-NEWCASTLE'!O116</f>
        <v>0</v>
      </c>
      <c r="H79" s="494">
        <f>'408-NEWCASTLE'!AP$6</f>
        <v>0</v>
      </c>
      <c r="I79" s="494">
        <f>IF('408-NEWCASTLE'!W$40=0,'408-NEWCASTLE'!AP$6,'408-NEWCASTLE'!W$40)</f>
        <v>0</v>
      </c>
      <c r="J79" s="494" t="str">
        <f>+delivery_events!D$9</f>
        <v>Vacinação contra a Newcastle</v>
      </c>
      <c r="K79" s="494">
        <f>+'408-NEWCASTLE'!$AP$3</f>
        <v>0</v>
      </c>
      <c r="L79" s="494">
        <f>+'408-NEWCASTLE'!$A$28</f>
        <v>0</v>
      </c>
      <c r="M79" s="494">
        <f>+'408-NEWCASTLE'!$G$28</f>
        <v>0</v>
      </c>
      <c r="N79" s="494">
        <f>+'408-NEWCASTLE'!AU116</f>
        <v>0</v>
      </c>
      <c r="O79" s="494">
        <f>+'408-NEWCASTLE'!AX116</f>
        <v>0</v>
      </c>
      <c r="P79" s="494">
        <f>+'408-NEWCASTLE'!BB116</f>
        <v>0</v>
      </c>
      <c r="Q79" s="494">
        <f>+'408-NEWCASTLE'!BD116</f>
        <v>0</v>
      </c>
      <c r="R79" s="494">
        <f>+'408-NEWCASTLE'!BI116</f>
        <v>0</v>
      </c>
    </row>
    <row r="80" spans="1:18" hidden="1" x14ac:dyDescent="0.35">
      <c r="A80" s="494">
        <f>+'408-NEWCASTLE'!C117</f>
        <v>0</v>
      </c>
      <c r="B80" s="494">
        <f>+'408-NEWCASTLE'!H117</f>
        <v>0</v>
      </c>
      <c r="C80" s="632">
        <f>+delivery_events!B$9</f>
        <v>0</v>
      </c>
      <c r="D80" s="496" t="e">
        <f>IFERROR(VLOOKUP(+'408-NEWCASTLE'!AP$8,localidades,2,FALSE),VLOOKUP('408-NEWCASTLE'!AP$5,district_codes,2,FALSE))</f>
        <v>#N/A</v>
      </c>
      <c r="E80" s="494" t="e">
        <f>+delivery_events!C$9</f>
        <v>#N/A</v>
      </c>
      <c r="F80" s="494">
        <f>+'408-NEWCASTLE'!M117</f>
        <v>0</v>
      </c>
      <c r="G80" s="494">
        <f>+'408-NEWCASTLE'!O117</f>
        <v>0</v>
      </c>
      <c r="H80" s="494">
        <f>'408-NEWCASTLE'!AP$6</f>
        <v>0</v>
      </c>
      <c r="I80" s="494">
        <f>IF('408-NEWCASTLE'!W$40=0,'408-NEWCASTLE'!AP$6,'408-NEWCASTLE'!W$40)</f>
        <v>0</v>
      </c>
      <c r="J80" s="494" t="str">
        <f>+delivery_events!D$9</f>
        <v>Vacinação contra a Newcastle</v>
      </c>
      <c r="K80" s="494">
        <f>+'408-NEWCASTLE'!$AP$3</f>
        <v>0</v>
      </c>
      <c r="L80" s="494">
        <f>+'408-NEWCASTLE'!$A$28</f>
        <v>0</v>
      </c>
      <c r="M80" s="494">
        <f>+'408-NEWCASTLE'!$G$28</f>
        <v>0</v>
      </c>
      <c r="N80" s="494">
        <f>+'408-NEWCASTLE'!AU117</f>
        <v>0</v>
      </c>
      <c r="O80" s="494">
        <f>+'408-NEWCASTLE'!AX117</f>
        <v>0</v>
      </c>
      <c r="P80" s="494">
        <f>+'408-NEWCASTLE'!BB117</f>
        <v>0</v>
      </c>
      <c r="Q80" s="494">
        <f>+'408-NEWCASTLE'!BD117</f>
        <v>0</v>
      </c>
      <c r="R80" s="494">
        <f>+'408-NEWCASTLE'!BI117</f>
        <v>0</v>
      </c>
    </row>
    <row r="81" spans="1:18" hidden="1" x14ac:dyDescent="0.35">
      <c r="A81" s="494">
        <f>+'408-NEWCASTLE'!C118</f>
        <v>0</v>
      </c>
      <c r="B81" s="494">
        <f>+'408-NEWCASTLE'!H118</f>
        <v>0</v>
      </c>
      <c r="C81" s="632">
        <f>+delivery_events!B$9</f>
        <v>0</v>
      </c>
      <c r="D81" s="496" t="e">
        <f>IFERROR(VLOOKUP(+'408-NEWCASTLE'!AP$8,localidades,2,FALSE),VLOOKUP('408-NEWCASTLE'!AP$5,district_codes,2,FALSE))</f>
        <v>#N/A</v>
      </c>
      <c r="E81" s="494" t="e">
        <f>+delivery_events!C$9</f>
        <v>#N/A</v>
      </c>
      <c r="F81" s="494">
        <f>+'408-NEWCASTLE'!M118</f>
        <v>0</v>
      </c>
      <c r="G81" s="494">
        <f>+'408-NEWCASTLE'!O118</f>
        <v>0</v>
      </c>
      <c r="H81" s="494">
        <f>'408-NEWCASTLE'!AP$6</f>
        <v>0</v>
      </c>
      <c r="I81" s="494">
        <f>IF('408-NEWCASTLE'!W$40=0,'408-NEWCASTLE'!AP$6,'408-NEWCASTLE'!W$40)</f>
        <v>0</v>
      </c>
      <c r="J81" s="494" t="str">
        <f>+delivery_events!D$9</f>
        <v>Vacinação contra a Newcastle</v>
      </c>
      <c r="K81" s="494">
        <f>+'408-NEWCASTLE'!$AP$3</f>
        <v>0</v>
      </c>
      <c r="L81" s="494">
        <f>+'408-NEWCASTLE'!$A$28</f>
        <v>0</v>
      </c>
      <c r="M81" s="494">
        <f>+'408-NEWCASTLE'!$G$28</f>
        <v>0</v>
      </c>
      <c r="N81" s="494">
        <f>+'408-NEWCASTLE'!AU118</f>
        <v>0</v>
      </c>
      <c r="O81" s="494">
        <f>+'408-NEWCASTLE'!AX118</f>
        <v>0</v>
      </c>
      <c r="P81" s="494">
        <f>+'408-NEWCASTLE'!BB118</f>
        <v>0</v>
      </c>
      <c r="Q81" s="494">
        <f>+'408-NEWCASTLE'!BD118</f>
        <v>0</v>
      </c>
      <c r="R81" s="494">
        <f>+'408-NEWCASTLE'!BI118</f>
        <v>0</v>
      </c>
    </row>
    <row r="82" spans="1:18" hidden="1" x14ac:dyDescent="0.35">
      <c r="A82" s="494">
        <f>+'408-NEWCASTLE'!C119</f>
        <v>0</v>
      </c>
      <c r="B82" s="494">
        <f>+'408-NEWCASTLE'!H119</f>
        <v>0</v>
      </c>
      <c r="C82" s="632">
        <f>+delivery_events!B$9</f>
        <v>0</v>
      </c>
      <c r="D82" s="496" t="e">
        <f>IFERROR(VLOOKUP(+'408-NEWCASTLE'!AP$8,localidades,2,FALSE),VLOOKUP('408-NEWCASTLE'!AP$5,district_codes,2,FALSE))</f>
        <v>#N/A</v>
      </c>
      <c r="E82" s="494" t="e">
        <f>+delivery_events!C$9</f>
        <v>#N/A</v>
      </c>
      <c r="F82" s="494">
        <f>+'408-NEWCASTLE'!M119</f>
        <v>0</v>
      </c>
      <c r="G82" s="494">
        <f>+'408-NEWCASTLE'!O119</f>
        <v>0</v>
      </c>
      <c r="H82" s="494">
        <f>'408-NEWCASTLE'!AP$6</f>
        <v>0</v>
      </c>
      <c r="I82" s="494">
        <f>IF('408-NEWCASTLE'!W$40=0,'408-NEWCASTLE'!AP$6,'408-NEWCASTLE'!W$40)</f>
        <v>0</v>
      </c>
      <c r="J82" s="494" t="str">
        <f>+delivery_events!D$9</f>
        <v>Vacinação contra a Newcastle</v>
      </c>
      <c r="K82" s="494">
        <f>+'408-NEWCASTLE'!$AP$3</f>
        <v>0</v>
      </c>
      <c r="L82" s="494">
        <f>+'408-NEWCASTLE'!$A$28</f>
        <v>0</v>
      </c>
      <c r="M82" s="494">
        <f>+'408-NEWCASTLE'!$G$28</f>
        <v>0</v>
      </c>
      <c r="N82" s="494">
        <f>+'408-NEWCASTLE'!AU119</f>
        <v>0</v>
      </c>
      <c r="O82" s="494">
        <f>+'408-NEWCASTLE'!AX119</f>
        <v>0</v>
      </c>
      <c r="P82" s="494">
        <f>+'408-NEWCASTLE'!BB119</f>
        <v>0</v>
      </c>
      <c r="Q82" s="494">
        <f>+'408-NEWCASTLE'!BD119</f>
        <v>0</v>
      </c>
      <c r="R82" s="494">
        <f>+'408-NEWCASTLE'!BI119</f>
        <v>0</v>
      </c>
    </row>
    <row r="83" spans="1:18" hidden="1" x14ac:dyDescent="0.35">
      <c r="A83" s="494">
        <f>+'408-NEWCASTLE'!C120</f>
        <v>0</v>
      </c>
      <c r="B83" s="494">
        <f>+'408-NEWCASTLE'!H120</f>
        <v>0</v>
      </c>
      <c r="C83" s="632">
        <f>+delivery_events!B$9</f>
        <v>0</v>
      </c>
      <c r="D83" s="496" t="e">
        <f>IFERROR(VLOOKUP(+'408-NEWCASTLE'!AP$8,localidades,2,FALSE),VLOOKUP('408-NEWCASTLE'!AP$5,district_codes,2,FALSE))</f>
        <v>#N/A</v>
      </c>
      <c r="E83" s="494" t="e">
        <f>+delivery_events!C$9</f>
        <v>#N/A</v>
      </c>
      <c r="F83" s="494">
        <f>+'408-NEWCASTLE'!M120</f>
        <v>0</v>
      </c>
      <c r="G83" s="494">
        <f>+'408-NEWCASTLE'!O120</f>
        <v>0</v>
      </c>
      <c r="H83" s="494">
        <f>'408-NEWCASTLE'!AP$6</f>
        <v>0</v>
      </c>
      <c r="I83" s="494">
        <f>IF('408-NEWCASTLE'!W$40=0,'408-NEWCASTLE'!AP$6,'408-NEWCASTLE'!W$40)</f>
        <v>0</v>
      </c>
      <c r="J83" s="494" t="str">
        <f>+delivery_events!D$9</f>
        <v>Vacinação contra a Newcastle</v>
      </c>
      <c r="K83" s="494">
        <f>+'408-NEWCASTLE'!$AP$3</f>
        <v>0</v>
      </c>
      <c r="L83" s="494">
        <f>+'408-NEWCASTLE'!$A$28</f>
        <v>0</v>
      </c>
      <c r="M83" s="494">
        <f>+'408-NEWCASTLE'!$G$28</f>
        <v>0</v>
      </c>
      <c r="N83" s="494">
        <f>+'408-NEWCASTLE'!AU120</f>
        <v>0</v>
      </c>
      <c r="O83" s="494">
        <f>+'408-NEWCASTLE'!AX120</f>
        <v>0</v>
      </c>
      <c r="P83" s="494">
        <f>+'408-NEWCASTLE'!BB120</f>
        <v>0</v>
      </c>
      <c r="Q83" s="494">
        <f>+'408-NEWCASTLE'!BD120</f>
        <v>0</v>
      </c>
      <c r="R83" s="494">
        <f>+'408-NEWCASTLE'!BI120</f>
        <v>0</v>
      </c>
    </row>
    <row r="84" spans="1:18" hidden="1" x14ac:dyDescent="0.35">
      <c r="A84" s="494">
        <f>+'408-NEWCASTLE'!C121</f>
        <v>0</v>
      </c>
      <c r="B84" s="494">
        <f>+'408-NEWCASTLE'!H121</f>
        <v>0</v>
      </c>
      <c r="C84" s="632">
        <f>+delivery_events!B$9</f>
        <v>0</v>
      </c>
      <c r="D84" s="496" t="e">
        <f>IFERROR(VLOOKUP(+'408-NEWCASTLE'!AP$8,localidades,2,FALSE),VLOOKUP('408-NEWCASTLE'!AP$5,district_codes,2,FALSE))</f>
        <v>#N/A</v>
      </c>
      <c r="E84" s="494" t="e">
        <f>+delivery_events!C$9</f>
        <v>#N/A</v>
      </c>
      <c r="F84" s="494">
        <f>+'408-NEWCASTLE'!M121</f>
        <v>0</v>
      </c>
      <c r="G84" s="494">
        <f>+'408-NEWCASTLE'!O121</f>
        <v>0</v>
      </c>
      <c r="H84" s="494">
        <f>'408-NEWCASTLE'!AP$6</f>
        <v>0</v>
      </c>
      <c r="I84" s="494">
        <f>IF('408-NEWCASTLE'!W$40=0,'408-NEWCASTLE'!AP$6,'408-NEWCASTLE'!W$40)</f>
        <v>0</v>
      </c>
      <c r="J84" s="494" t="str">
        <f>+delivery_events!D$9</f>
        <v>Vacinação contra a Newcastle</v>
      </c>
      <c r="K84" s="494">
        <f>+'408-NEWCASTLE'!$AP$3</f>
        <v>0</v>
      </c>
      <c r="L84" s="494">
        <f>+'408-NEWCASTLE'!$A$28</f>
        <v>0</v>
      </c>
      <c r="M84" s="494">
        <f>+'408-NEWCASTLE'!$G$28</f>
        <v>0</v>
      </c>
      <c r="N84" s="494">
        <f>+'408-NEWCASTLE'!AU121</f>
        <v>0</v>
      </c>
      <c r="O84" s="494">
        <f>+'408-NEWCASTLE'!AX121</f>
        <v>0</v>
      </c>
      <c r="P84" s="494">
        <f>+'408-NEWCASTLE'!BB121</f>
        <v>0</v>
      </c>
      <c r="Q84" s="494">
        <f>+'408-NEWCASTLE'!BD121</f>
        <v>0</v>
      </c>
      <c r="R84" s="494">
        <f>+'408-NEWCASTLE'!BI121</f>
        <v>0</v>
      </c>
    </row>
    <row r="85" spans="1:18" hidden="1" x14ac:dyDescent="0.35">
      <c r="A85" s="494">
        <f>+'408-NEWCASTLE'!C122</f>
        <v>0</v>
      </c>
      <c r="B85" s="494">
        <f>+'408-NEWCASTLE'!H122</f>
        <v>0</v>
      </c>
      <c r="C85" s="632">
        <f>+delivery_events!B$9</f>
        <v>0</v>
      </c>
      <c r="D85" s="496" t="e">
        <f>IFERROR(VLOOKUP(+'408-NEWCASTLE'!AP$8,localidades,2,FALSE),VLOOKUP('408-NEWCASTLE'!AP$5,district_codes,2,FALSE))</f>
        <v>#N/A</v>
      </c>
      <c r="E85" s="494" t="e">
        <f>+delivery_events!C$9</f>
        <v>#N/A</v>
      </c>
      <c r="F85" s="494">
        <f>+'408-NEWCASTLE'!M122</f>
        <v>0</v>
      </c>
      <c r="G85" s="494">
        <f>+'408-NEWCASTLE'!O122</f>
        <v>0</v>
      </c>
      <c r="H85" s="494">
        <f>'408-NEWCASTLE'!AP$6</f>
        <v>0</v>
      </c>
      <c r="I85" s="494">
        <f>IF('408-NEWCASTLE'!W$40=0,'408-NEWCASTLE'!AP$6,'408-NEWCASTLE'!W$40)</f>
        <v>0</v>
      </c>
      <c r="J85" s="494" t="str">
        <f>+delivery_events!D$9</f>
        <v>Vacinação contra a Newcastle</v>
      </c>
      <c r="K85" s="494">
        <f>+'408-NEWCASTLE'!$AP$3</f>
        <v>0</v>
      </c>
      <c r="L85" s="494">
        <f>+'408-NEWCASTLE'!$A$28</f>
        <v>0</v>
      </c>
      <c r="M85" s="494">
        <f>+'408-NEWCASTLE'!$G$28</f>
        <v>0</v>
      </c>
      <c r="N85" s="494">
        <f>+'408-NEWCASTLE'!AU122</f>
        <v>0</v>
      </c>
      <c r="O85" s="494">
        <f>+'408-NEWCASTLE'!AX122</f>
        <v>0</v>
      </c>
      <c r="P85" s="494">
        <f>+'408-NEWCASTLE'!BB122</f>
        <v>0</v>
      </c>
      <c r="Q85" s="494">
        <f>+'408-NEWCASTLE'!BD122</f>
        <v>0</v>
      </c>
      <c r="R85" s="494">
        <f>+'408-NEWCASTLE'!BI122</f>
        <v>0</v>
      </c>
    </row>
    <row r="86" spans="1:18" hidden="1" x14ac:dyDescent="0.35">
      <c r="A86" s="494">
        <f>+'408-NEWCASTLE'!C123</f>
        <v>0</v>
      </c>
      <c r="B86" s="494">
        <f>+'408-NEWCASTLE'!H123</f>
        <v>0</v>
      </c>
      <c r="C86" s="632">
        <f>+delivery_events!B$9</f>
        <v>0</v>
      </c>
      <c r="D86" s="496" t="e">
        <f>IFERROR(VLOOKUP(+'408-NEWCASTLE'!AP$8,localidades,2,FALSE),VLOOKUP('408-NEWCASTLE'!AP$5,district_codes,2,FALSE))</f>
        <v>#N/A</v>
      </c>
      <c r="E86" s="494" t="e">
        <f>+delivery_events!C$9</f>
        <v>#N/A</v>
      </c>
      <c r="F86" s="494">
        <f>+'408-NEWCASTLE'!M123</f>
        <v>0</v>
      </c>
      <c r="G86" s="494">
        <f>+'408-NEWCASTLE'!O123</f>
        <v>0</v>
      </c>
      <c r="H86" s="494">
        <f>'408-NEWCASTLE'!AP$6</f>
        <v>0</v>
      </c>
      <c r="I86" s="494">
        <f>IF('408-NEWCASTLE'!W$40=0,'408-NEWCASTLE'!AP$6,'408-NEWCASTLE'!W$40)</f>
        <v>0</v>
      </c>
      <c r="J86" s="494" t="str">
        <f>+delivery_events!D$9</f>
        <v>Vacinação contra a Newcastle</v>
      </c>
      <c r="K86" s="494">
        <f>+'408-NEWCASTLE'!$AP$3</f>
        <v>0</v>
      </c>
      <c r="L86" s="494">
        <f>+'408-NEWCASTLE'!$A$28</f>
        <v>0</v>
      </c>
      <c r="M86" s="494">
        <f>+'408-NEWCASTLE'!$G$28</f>
        <v>0</v>
      </c>
      <c r="N86" s="494">
        <f>+'408-NEWCASTLE'!AU123</f>
        <v>0</v>
      </c>
      <c r="O86" s="494">
        <f>+'408-NEWCASTLE'!AX123</f>
        <v>0</v>
      </c>
      <c r="P86" s="494">
        <f>+'408-NEWCASTLE'!BB123</f>
        <v>0</v>
      </c>
      <c r="Q86" s="494">
        <f>+'408-NEWCASTLE'!BD123</f>
        <v>0</v>
      </c>
      <c r="R86" s="494">
        <f>+'408-NEWCASTLE'!BI123</f>
        <v>0</v>
      </c>
    </row>
    <row r="87" spans="1:18" hidden="1" x14ac:dyDescent="0.35">
      <c r="A87" s="494">
        <f>+'408-NEWCASTLE'!C124</f>
        <v>0</v>
      </c>
      <c r="B87" s="494">
        <f>+'408-NEWCASTLE'!H124</f>
        <v>0</v>
      </c>
      <c r="C87" s="632">
        <f>+delivery_events!B$9</f>
        <v>0</v>
      </c>
      <c r="D87" s="496" t="e">
        <f>IFERROR(VLOOKUP(+'408-NEWCASTLE'!AP$8,localidades,2,FALSE),VLOOKUP('408-NEWCASTLE'!AP$5,district_codes,2,FALSE))</f>
        <v>#N/A</v>
      </c>
      <c r="E87" s="494" t="e">
        <f>+delivery_events!C$9</f>
        <v>#N/A</v>
      </c>
      <c r="F87" s="494">
        <f>+'408-NEWCASTLE'!M124</f>
        <v>0</v>
      </c>
      <c r="G87" s="494">
        <f>+'408-NEWCASTLE'!O124</f>
        <v>0</v>
      </c>
      <c r="H87" s="494">
        <f>'408-NEWCASTLE'!AP$6</f>
        <v>0</v>
      </c>
      <c r="I87" s="494">
        <f>IF('408-NEWCASTLE'!W$40=0,'408-NEWCASTLE'!AP$6,'408-NEWCASTLE'!W$40)</f>
        <v>0</v>
      </c>
      <c r="J87" s="494" t="str">
        <f>+delivery_events!D$9</f>
        <v>Vacinação contra a Newcastle</v>
      </c>
      <c r="K87" s="494">
        <f>+'408-NEWCASTLE'!$AP$3</f>
        <v>0</v>
      </c>
      <c r="L87" s="494">
        <f>+'408-NEWCASTLE'!$A$28</f>
        <v>0</v>
      </c>
      <c r="M87" s="494">
        <f>+'408-NEWCASTLE'!$G$28</f>
        <v>0</v>
      </c>
      <c r="N87" s="494">
        <f>+'408-NEWCASTLE'!AU124</f>
        <v>0</v>
      </c>
      <c r="O87" s="494">
        <f>+'408-NEWCASTLE'!AX124</f>
        <v>0</v>
      </c>
      <c r="P87" s="494">
        <f>+'408-NEWCASTLE'!BB124</f>
        <v>0</v>
      </c>
      <c r="Q87" s="494">
        <f>+'408-NEWCASTLE'!BD124</f>
        <v>0</v>
      </c>
      <c r="R87" s="494">
        <f>+'408-NEWCASTLE'!BI124</f>
        <v>0</v>
      </c>
    </row>
    <row r="88" spans="1:18" hidden="1" x14ac:dyDescent="0.35">
      <c r="A88" s="494">
        <f>+'408-NEWCASTLE'!C125</f>
        <v>0</v>
      </c>
      <c r="B88" s="494">
        <f>+'408-NEWCASTLE'!H125</f>
        <v>0</v>
      </c>
      <c r="C88" s="632">
        <f>+delivery_events!B$9</f>
        <v>0</v>
      </c>
      <c r="D88" s="496" t="e">
        <f>IFERROR(VLOOKUP(+'408-NEWCASTLE'!AP$8,localidades,2,FALSE),VLOOKUP('408-NEWCASTLE'!AP$5,district_codes,2,FALSE))</f>
        <v>#N/A</v>
      </c>
      <c r="E88" s="494" t="e">
        <f>+delivery_events!C$9</f>
        <v>#N/A</v>
      </c>
      <c r="F88" s="494">
        <f>+'408-NEWCASTLE'!M125</f>
        <v>0</v>
      </c>
      <c r="G88" s="494">
        <f>+'408-NEWCASTLE'!O125</f>
        <v>0</v>
      </c>
      <c r="H88" s="494">
        <f>'408-NEWCASTLE'!AP$6</f>
        <v>0</v>
      </c>
      <c r="I88" s="494">
        <f>IF('408-NEWCASTLE'!W$40=0,'408-NEWCASTLE'!AP$6,'408-NEWCASTLE'!W$40)</f>
        <v>0</v>
      </c>
      <c r="J88" s="494" t="str">
        <f>+delivery_events!D$9</f>
        <v>Vacinação contra a Newcastle</v>
      </c>
      <c r="K88" s="494">
        <f>+'408-NEWCASTLE'!$AP$3</f>
        <v>0</v>
      </c>
      <c r="L88" s="494">
        <f>+'408-NEWCASTLE'!$A$28</f>
        <v>0</v>
      </c>
      <c r="M88" s="494">
        <f>+'408-NEWCASTLE'!$G$28</f>
        <v>0</v>
      </c>
      <c r="N88" s="494">
        <f>+'408-NEWCASTLE'!AU125</f>
        <v>0</v>
      </c>
      <c r="O88" s="494">
        <f>+'408-NEWCASTLE'!AX125</f>
        <v>0</v>
      </c>
      <c r="P88" s="494">
        <f>+'408-NEWCASTLE'!BB125</f>
        <v>0</v>
      </c>
      <c r="Q88" s="494">
        <f>+'408-NEWCASTLE'!BD125</f>
        <v>0</v>
      </c>
      <c r="R88" s="494">
        <f>+'408-NEWCASTLE'!BI125</f>
        <v>0</v>
      </c>
    </row>
    <row r="89" spans="1:18" hidden="1" x14ac:dyDescent="0.35">
      <c r="A89" s="494">
        <f>+'408-NEWCASTLE'!C126</f>
        <v>0</v>
      </c>
      <c r="B89" s="494">
        <f>+'408-NEWCASTLE'!H126</f>
        <v>0</v>
      </c>
      <c r="C89" s="632">
        <f>+delivery_events!B$9</f>
        <v>0</v>
      </c>
      <c r="D89" s="496" t="e">
        <f>IFERROR(VLOOKUP(+'408-NEWCASTLE'!AP$8,localidades,2,FALSE),VLOOKUP('408-NEWCASTLE'!AP$5,district_codes,2,FALSE))</f>
        <v>#N/A</v>
      </c>
      <c r="E89" s="494" t="e">
        <f>+delivery_events!C$9</f>
        <v>#N/A</v>
      </c>
      <c r="F89" s="494">
        <f>+'408-NEWCASTLE'!M126</f>
        <v>0</v>
      </c>
      <c r="G89" s="494">
        <f>+'408-NEWCASTLE'!O126</f>
        <v>0</v>
      </c>
      <c r="H89" s="494">
        <f>'408-NEWCASTLE'!AP$6</f>
        <v>0</v>
      </c>
      <c r="I89" s="494">
        <f>IF('408-NEWCASTLE'!W$40=0,'408-NEWCASTLE'!AP$6,'408-NEWCASTLE'!W$40)</f>
        <v>0</v>
      </c>
      <c r="J89" s="494" t="str">
        <f>+delivery_events!D$9</f>
        <v>Vacinação contra a Newcastle</v>
      </c>
      <c r="K89" s="494">
        <f>+'408-NEWCASTLE'!$AP$3</f>
        <v>0</v>
      </c>
      <c r="L89" s="494">
        <f>+'408-NEWCASTLE'!$A$28</f>
        <v>0</v>
      </c>
      <c r="M89" s="494">
        <f>+'408-NEWCASTLE'!$G$28</f>
        <v>0</v>
      </c>
      <c r="N89" s="494">
        <f>+'408-NEWCASTLE'!AU126</f>
        <v>0</v>
      </c>
      <c r="O89" s="494">
        <f>+'408-NEWCASTLE'!AX126</f>
        <v>0</v>
      </c>
      <c r="P89" s="494">
        <f>+'408-NEWCASTLE'!BB126</f>
        <v>0</v>
      </c>
      <c r="Q89" s="494">
        <f>+'408-NEWCASTLE'!BD126</f>
        <v>0</v>
      </c>
      <c r="R89" s="494">
        <f>+'408-NEWCASTLE'!BI126</f>
        <v>0</v>
      </c>
    </row>
    <row r="90" spans="1:18" hidden="1" x14ac:dyDescent="0.35">
      <c r="A90" s="494">
        <f>+'408-NEWCASTLE'!C127</f>
        <v>0</v>
      </c>
      <c r="B90" s="494">
        <f>+'408-NEWCASTLE'!H127</f>
        <v>0</v>
      </c>
      <c r="C90" s="632">
        <f>+delivery_events!B$9</f>
        <v>0</v>
      </c>
      <c r="D90" s="496" t="e">
        <f>IFERROR(VLOOKUP(+'408-NEWCASTLE'!AP$8,localidades,2,FALSE),VLOOKUP('408-NEWCASTLE'!AP$5,district_codes,2,FALSE))</f>
        <v>#N/A</v>
      </c>
      <c r="E90" s="494" t="e">
        <f>+delivery_events!C$9</f>
        <v>#N/A</v>
      </c>
      <c r="F90" s="494">
        <f>+'408-NEWCASTLE'!M127</f>
        <v>0</v>
      </c>
      <c r="G90" s="494">
        <f>+'408-NEWCASTLE'!O127</f>
        <v>0</v>
      </c>
      <c r="H90" s="494">
        <f>'408-NEWCASTLE'!AP$6</f>
        <v>0</v>
      </c>
      <c r="I90" s="494">
        <f>IF('408-NEWCASTLE'!W$40=0,'408-NEWCASTLE'!AP$6,'408-NEWCASTLE'!W$40)</f>
        <v>0</v>
      </c>
      <c r="J90" s="494" t="str">
        <f>+delivery_events!D$9</f>
        <v>Vacinação contra a Newcastle</v>
      </c>
      <c r="K90" s="494">
        <f>+'408-NEWCASTLE'!$AP$3</f>
        <v>0</v>
      </c>
      <c r="L90" s="494">
        <f>+'408-NEWCASTLE'!$A$28</f>
        <v>0</v>
      </c>
      <c r="M90" s="494">
        <f>+'408-NEWCASTLE'!$G$28</f>
        <v>0</v>
      </c>
      <c r="N90" s="494">
        <f>+'408-NEWCASTLE'!AU127</f>
        <v>0</v>
      </c>
      <c r="O90" s="494">
        <f>+'408-NEWCASTLE'!AX127</f>
        <v>0</v>
      </c>
      <c r="P90" s="494">
        <f>+'408-NEWCASTLE'!BB127</f>
        <v>0</v>
      </c>
      <c r="Q90" s="494">
        <f>+'408-NEWCASTLE'!BD127</f>
        <v>0</v>
      </c>
      <c r="R90" s="494">
        <f>+'408-NEWCASTLE'!BI127</f>
        <v>0</v>
      </c>
    </row>
    <row r="91" spans="1:18" hidden="1" x14ac:dyDescent="0.35">
      <c r="A91" s="494">
        <f>+'408-NEWCASTLE'!C128</f>
        <v>0</v>
      </c>
      <c r="B91" s="494">
        <f>+'408-NEWCASTLE'!H128</f>
        <v>0</v>
      </c>
      <c r="C91" s="632">
        <f>+delivery_events!B$9</f>
        <v>0</v>
      </c>
      <c r="D91" s="496" t="e">
        <f>IFERROR(VLOOKUP(+'408-NEWCASTLE'!AP$8,localidades,2,FALSE),VLOOKUP('408-NEWCASTLE'!AP$5,district_codes,2,FALSE))</f>
        <v>#N/A</v>
      </c>
      <c r="E91" s="494" t="e">
        <f>+delivery_events!C$9</f>
        <v>#N/A</v>
      </c>
      <c r="F91" s="494">
        <f>+'408-NEWCASTLE'!M128</f>
        <v>0</v>
      </c>
      <c r="G91" s="494">
        <f>+'408-NEWCASTLE'!O128</f>
        <v>0</v>
      </c>
      <c r="H91" s="494">
        <f>'408-NEWCASTLE'!AP$6</f>
        <v>0</v>
      </c>
      <c r="I91" s="494">
        <f>IF('408-NEWCASTLE'!W$40=0,'408-NEWCASTLE'!AP$6,'408-NEWCASTLE'!W$40)</f>
        <v>0</v>
      </c>
      <c r="J91" s="494" t="str">
        <f>+delivery_events!D$9</f>
        <v>Vacinação contra a Newcastle</v>
      </c>
      <c r="K91" s="494">
        <f>+'408-NEWCASTLE'!$AP$3</f>
        <v>0</v>
      </c>
      <c r="L91" s="494">
        <f>+'408-NEWCASTLE'!$A$28</f>
        <v>0</v>
      </c>
      <c r="M91" s="494">
        <f>+'408-NEWCASTLE'!$G$28</f>
        <v>0</v>
      </c>
      <c r="N91" s="494">
        <f>+'408-NEWCASTLE'!AU128</f>
        <v>0</v>
      </c>
      <c r="O91" s="494">
        <f>+'408-NEWCASTLE'!AX128</f>
        <v>0</v>
      </c>
      <c r="P91" s="494">
        <f>+'408-NEWCASTLE'!BB128</f>
        <v>0</v>
      </c>
      <c r="Q91" s="494">
        <f>+'408-NEWCASTLE'!BD128</f>
        <v>0</v>
      </c>
      <c r="R91" s="494">
        <f>+'408-NEWCASTLE'!BI128</f>
        <v>0</v>
      </c>
    </row>
    <row r="92" spans="1:18" hidden="1" x14ac:dyDescent="0.35">
      <c r="A92" s="494">
        <f>+'408-NEWCASTLE'!C129</f>
        <v>0</v>
      </c>
      <c r="B92" s="494">
        <f>+'408-NEWCASTLE'!H129</f>
        <v>0</v>
      </c>
      <c r="C92" s="632">
        <f>+delivery_events!B$9</f>
        <v>0</v>
      </c>
      <c r="D92" s="496" t="e">
        <f>IFERROR(VLOOKUP(+'408-NEWCASTLE'!AP$8,localidades,2,FALSE),VLOOKUP('408-NEWCASTLE'!AP$5,district_codes,2,FALSE))</f>
        <v>#N/A</v>
      </c>
      <c r="E92" s="494" t="e">
        <f>+delivery_events!C$9</f>
        <v>#N/A</v>
      </c>
      <c r="F92" s="494">
        <f>+'408-NEWCASTLE'!M129</f>
        <v>0</v>
      </c>
      <c r="G92" s="494">
        <f>+'408-NEWCASTLE'!O129</f>
        <v>0</v>
      </c>
      <c r="H92" s="494">
        <f>'408-NEWCASTLE'!AP$6</f>
        <v>0</v>
      </c>
      <c r="I92" s="494">
        <f>IF('408-NEWCASTLE'!W$40=0,'408-NEWCASTLE'!AP$6,'408-NEWCASTLE'!W$40)</f>
        <v>0</v>
      </c>
      <c r="J92" s="494" t="str">
        <f>+delivery_events!D$9</f>
        <v>Vacinação contra a Newcastle</v>
      </c>
      <c r="K92" s="494">
        <f>+'408-NEWCASTLE'!$AP$3</f>
        <v>0</v>
      </c>
      <c r="L92" s="494">
        <f>+'408-NEWCASTLE'!$A$28</f>
        <v>0</v>
      </c>
      <c r="M92" s="494">
        <f>+'408-NEWCASTLE'!$G$28</f>
        <v>0</v>
      </c>
      <c r="N92" s="494">
        <f>+'408-NEWCASTLE'!AU129</f>
        <v>0</v>
      </c>
      <c r="O92" s="494">
        <f>+'408-NEWCASTLE'!AX129</f>
        <v>0</v>
      </c>
      <c r="P92" s="494">
        <f>+'408-NEWCASTLE'!BB129</f>
        <v>0</v>
      </c>
      <c r="Q92" s="494">
        <f>+'408-NEWCASTLE'!BD129</f>
        <v>0</v>
      </c>
      <c r="R92" s="494">
        <f>+'408-NEWCASTLE'!BI129</f>
        <v>0</v>
      </c>
    </row>
    <row r="93" spans="1:18" hidden="1" x14ac:dyDescent="0.35">
      <c r="A93" s="494">
        <f>+'408-NEWCASTLE'!C130</f>
        <v>0</v>
      </c>
      <c r="B93" s="494">
        <f>+'408-NEWCASTLE'!H130</f>
        <v>0</v>
      </c>
      <c r="C93" s="632">
        <f>+delivery_events!B$9</f>
        <v>0</v>
      </c>
      <c r="D93" s="496" t="e">
        <f>IFERROR(VLOOKUP(+'408-NEWCASTLE'!AP$8,localidades,2,FALSE),VLOOKUP('408-NEWCASTLE'!AP$5,district_codes,2,FALSE))</f>
        <v>#N/A</v>
      </c>
      <c r="E93" s="494" t="e">
        <f>+delivery_events!C$9</f>
        <v>#N/A</v>
      </c>
      <c r="F93" s="494">
        <f>+'408-NEWCASTLE'!M130</f>
        <v>0</v>
      </c>
      <c r="G93" s="494">
        <f>+'408-NEWCASTLE'!O130</f>
        <v>0</v>
      </c>
      <c r="H93" s="494">
        <f>'408-NEWCASTLE'!AP$6</f>
        <v>0</v>
      </c>
      <c r="I93" s="494">
        <f>IF('408-NEWCASTLE'!W$40=0,'408-NEWCASTLE'!AP$6,'408-NEWCASTLE'!W$40)</f>
        <v>0</v>
      </c>
      <c r="J93" s="494" t="str">
        <f>+delivery_events!D$9</f>
        <v>Vacinação contra a Newcastle</v>
      </c>
      <c r="K93" s="494">
        <f>+'408-NEWCASTLE'!$AP$3</f>
        <v>0</v>
      </c>
      <c r="L93" s="494">
        <f>+'408-NEWCASTLE'!$A$28</f>
        <v>0</v>
      </c>
      <c r="M93" s="494">
        <f>+'408-NEWCASTLE'!$G$28</f>
        <v>0</v>
      </c>
      <c r="N93" s="494">
        <f>+'408-NEWCASTLE'!AU130</f>
        <v>0</v>
      </c>
      <c r="O93" s="494">
        <f>+'408-NEWCASTLE'!AX130</f>
        <v>0</v>
      </c>
      <c r="P93" s="494">
        <f>+'408-NEWCASTLE'!BB130</f>
        <v>0</v>
      </c>
      <c r="Q93" s="494">
        <f>+'408-NEWCASTLE'!BD130</f>
        <v>0</v>
      </c>
      <c r="R93" s="494">
        <f>+'408-NEWCASTLE'!BI130</f>
        <v>0</v>
      </c>
    </row>
    <row r="94" spans="1:18" hidden="1" x14ac:dyDescent="0.35">
      <c r="A94" s="494">
        <f>+'408-NEWCASTLE'!C131</f>
        <v>0</v>
      </c>
      <c r="B94" s="494">
        <f>+'408-NEWCASTLE'!H131</f>
        <v>0</v>
      </c>
      <c r="C94" s="632">
        <f>+delivery_events!B$9</f>
        <v>0</v>
      </c>
      <c r="D94" s="496" t="e">
        <f>IFERROR(VLOOKUP(+'408-NEWCASTLE'!AP$8,localidades,2,FALSE),VLOOKUP('408-NEWCASTLE'!AP$5,district_codes,2,FALSE))</f>
        <v>#N/A</v>
      </c>
      <c r="E94" s="494" t="e">
        <f>+delivery_events!C$9</f>
        <v>#N/A</v>
      </c>
      <c r="F94" s="494">
        <f>+'408-NEWCASTLE'!M131</f>
        <v>0</v>
      </c>
      <c r="G94" s="494">
        <f>+'408-NEWCASTLE'!O131</f>
        <v>0</v>
      </c>
      <c r="H94" s="494">
        <f>'408-NEWCASTLE'!AP$6</f>
        <v>0</v>
      </c>
      <c r="I94" s="494">
        <f>IF('408-NEWCASTLE'!W$40=0,'408-NEWCASTLE'!AP$6,'408-NEWCASTLE'!W$40)</f>
        <v>0</v>
      </c>
      <c r="J94" s="494" t="str">
        <f>+delivery_events!D$9</f>
        <v>Vacinação contra a Newcastle</v>
      </c>
      <c r="K94" s="494">
        <f>+'408-NEWCASTLE'!$AP$3</f>
        <v>0</v>
      </c>
      <c r="L94" s="494">
        <f>+'408-NEWCASTLE'!$A$28</f>
        <v>0</v>
      </c>
      <c r="M94" s="494">
        <f>+'408-NEWCASTLE'!$G$28</f>
        <v>0</v>
      </c>
      <c r="N94" s="494">
        <f>+'408-NEWCASTLE'!AU131</f>
        <v>0</v>
      </c>
      <c r="O94" s="494">
        <f>+'408-NEWCASTLE'!AX131</f>
        <v>0</v>
      </c>
      <c r="P94" s="494">
        <f>+'408-NEWCASTLE'!BB131</f>
        <v>0</v>
      </c>
      <c r="Q94" s="494">
        <f>+'408-NEWCASTLE'!BD131</f>
        <v>0</v>
      </c>
      <c r="R94" s="494">
        <f>+'408-NEWCASTLE'!BI131</f>
        <v>0</v>
      </c>
    </row>
    <row r="95" spans="1:18" hidden="1" x14ac:dyDescent="0.35">
      <c r="A95" s="494">
        <f>+'408-NEWCASTLE'!C132</f>
        <v>0</v>
      </c>
      <c r="B95" s="494">
        <f>+'408-NEWCASTLE'!H132</f>
        <v>0</v>
      </c>
      <c r="C95" s="632">
        <f>+delivery_events!B$9</f>
        <v>0</v>
      </c>
      <c r="D95" s="496" t="e">
        <f>IFERROR(VLOOKUP(+'408-NEWCASTLE'!AP$8,localidades,2,FALSE),VLOOKUP('408-NEWCASTLE'!AP$5,district_codes,2,FALSE))</f>
        <v>#N/A</v>
      </c>
      <c r="E95" s="494" t="e">
        <f>+delivery_events!C$9</f>
        <v>#N/A</v>
      </c>
      <c r="F95" s="494">
        <f>+'408-NEWCASTLE'!M132</f>
        <v>0</v>
      </c>
      <c r="G95" s="494">
        <f>+'408-NEWCASTLE'!O132</f>
        <v>0</v>
      </c>
      <c r="H95" s="494">
        <f>'408-NEWCASTLE'!AP$6</f>
        <v>0</v>
      </c>
      <c r="I95" s="494">
        <f>IF('408-NEWCASTLE'!W$40=0,'408-NEWCASTLE'!AP$6,'408-NEWCASTLE'!W$40)</f>
        <v>0</v>
      </c>
      <c r="J95" s="494" t="str">
        <f>+delivery_events!D$9</f>
        <v>Vacinação contra a Newcastle</v>
      </c>
      <c r="K95" s="494">
        <f>+'408-NEWCASTLE'!$AP$3</f>
        <v>0</v>
      </c>
      <c r="L95" s="494">
        <f>+'408-NEWCASTLE'!$A$28</f>
        <v>0</v>
      </c>
      <c r="M95" s="494">
        <f>+'408-NEWCASTLE'!$G$28</f>
        <v>0</v>
      </c>
      <c r="N95" s="494">
        <f>+'408-NEWCASTLE'!AU132</f>
        <v>0</v>
      </c>
      <c r="O95" s="494">
        <f>+'408-NEWCASTLE'!AX132</f>
        <v>0</v>
      </c>
      <c r="P95" s="494">
        <f>+'408-NEWCASTLE'!BB132</f>
        <v>0</v>
      </c>
      <c r="Q95" s="494">
        <f>+'408-NEWCASTLE'!BD132</f>
        <v>0</v>
      </c>
      <c r="R95" s="494">
        <f>+'408-NEWCASTLE'!BI132</f>
        <v>0</v>
      </c>
    </row>
    <row r="96" spans="1:18" hidden="1" x14ac:dyDescent="0.35">
      <c r="A96" s="494">
        <f>+'408-NEWCASTLE'!C133</f>
        <v>0</v>
      </c>
      <c r="B96" s="494">
        <f>+'408-NEWCASTLE'!H133</f>
        <v>0</v>
      </c>
      <c r="C96" s="632">
        <f>+delivery_events!B$9</f>
        <v>0</v>
      </c>
      <c r="D96" s="496" t="e">
        <f>IFERROR(VLOOKUP(+'408-NEWCASTLE'!AP$8,localidades,2,FALSE),VLOOKUP('408-NEWCASTLE'!AP$5,district_codes,2,FALSE))</f>
        <v>#N/A</v>
      </c>
      <c r="E96" s="494" t="e">
        <f>+delivery_events!C$9</f>
        <v>#N/A</v>
      </c>
      <c r="F96" s="494">
        <f>+'408-NEWCASTLE'!M133</f>
        <v>0</v>
      </c>
      <c r="G96" s="494">
        <f>+'408-NEWCASTLE'!O133</f>
        <v>0</v>
      </c>
      <c r="H96" s="494">
        <f>'408-NEWCASTLE'!AP$6</f>
        <v>0</v>
      </c>
      <c r="I96" s="494">
        <f>IF('408-NEWCASTLE'!W$40=0,'408-NEWCASTLE'!AP$6,'408-NEWCASTLE'!W$40)</f>
        <v>0</v>
      </c>
      <c r="J96" s="494" t="str">
        <f>+delivery_events!D$9</f>
        <v>Vacinação contra a Newcastle</v>
      </c>
      <c r="K96" s="494">
        <f>+'408-NEWCASTLE'!$AP$3</f>
        <v>0</v>
      </c>
      <c r="L96" s="494">
        <f>+'408-NEWCASTLE'!$A$28</f>
        <v>0</v>
      </c>
      <c r="M96" s="494">
        <f>+'408-NEWCASTLE'!$G$28</f>
        <v>0</v>
      </c>
      <c r="N96" s="494">
        <f>+'408-NEWCASTLE'!AU133</f>
        <v>0</v>
      </c>
      <c r="O96" s="494">
        <f>+'408-NEWCASTLE'!AX133</f>
        <v>0</v>
      </c>
      <c r="P96" s="494">
        <f>+'408-NEWCASTLE'!BB133</f>
        <v>0</v>
      </c>
      <c r="Q96" s="494">
        <f>+'408-NEWCASTLE'!BD133</f>
        <v>0</v>
      </c>
      <c r="R96" s="494">
        <f>+'408-NEWCASTLE'!BI133</f>
        <v>0</v>
      </c>
    </row>
    <row r="97" spans="1:18" hidden="1" x14ac:dyDescent="0.35">
      <c r="A97" s="494">
        <f>+'408-NEWCASTLE'!C134</f>
        <v>0</v>
      </c>
      <c r="B97" s="494">
        <f>+'408-NEWCASTLE'!H134</f>
        <v>0</v>
      </c>
      <c r="C97" s="632">
        <f>+delivery_events!B$9</f>
        <v>0</v>
      </c>
      <c r="D97" s="496" t="e">
        <f>IFERROR(VLOOKUP(+'408-NEWCASTLE'!AP$8,localidades,2,FALSE),VLOOKUP('408-NEWCASTLE'!AP$5,district_codes,2,FALSE))</f>
        <v>#N/A</v>
      </c>
      <c r="E97" s="494" t="e">
        <f>+delivery_events!C$9</f>
        <v>#N/A</v>
      </c>
      <c r="F97" s="494">
        <f>+'408-NEWCASTLE'!M134</f>
        <v>0</v>
      </c>
      <c r="G97" s="494">
        <f>+'408-NEWCASTLE'!O134</f>
        <v>0</v>
      </c>
      <c r="H97" s="494">
        <f>'408-NEWCASTLE'!AP$6</f>
        <v>0</v>
      </c>
      <c r="I97" s="494">
        <f>IF('408-NEWCASTLE'!W$40=0,'408-NEWCASTLE'!AP$6,'408-NEWCASTLE'!W$40)</f>
        <v>0</v>
      </c>
      <c r="J97" s="494" t="str">
        <f>+delivery_events!D$9</f>
        <v>Vacinação contra a Newcastle</v>
      </c>
      <c r="K97" s="494">
        <f>+'408-NEWCASTLE'!$AP$3</f>
        <v>0</v>
      </c>
      <c r="L97" s="494">
        <f>+'408-NEWCASTLE'!$A$28</f>
        <v>0</v>
      </c>
      <c r="M97" s="494">
        <f>+'408-NEWCASTLE'!$G$28</f>
        <v>0</v>
      </c>
      <c r="N97" s="494">
        <f>+'408-NEWCASTLE'!AU134</f>
        <v>0</v>
      </c>
      <c r="O97" s="494">
        <f>+'408-NEWCASTLE'!AX134</f>
        <v>0</v>
      </c>
      <c r="P97" s="494">
        <f>+'408-NEWCASTLE'!BB134</f>
        <v>0</v>
      </c>
      <c r="Q97" s="494">
        <f>+'408-NEWCASTLE'!BD134</f>
        <v>0</v>
      </c>
      <c r="R97" s="494">
        <f>+'408-NEWCASTLE'!BI134</f>
        <v>0</v>
      </c>
    </row>
    <row r="98" spans="1:18" hidden="1" x14ac:dyDescent="0.35">
      <c r="A98" s="494">
        <f>+'408-NEWCASTLE'!C135</f>
        <v>0</v>
      </c>
      <c r="B98" s="494">
        <f>+'408-NEWCASTLE'!H135</f>
        <v>0</v>
      </c>
      <c r="C98" s="632">
        <f>+delivery_events!B$9</f>
        <v>0</v>
      </c>
      <c r="D98" s="496" t="e">
        <f>IFERROR(VLOOKUP(+'408-NEWCASTLE'!AP$8,localidades,2,FALSE),VLOOKUP('408-NEWCASTLE'!AP$5,district_codes,2,FALSE))</f>
        <v>#N/A</v>
      </c>
      <c r="E98" s="494" t="e">
        <f>+delivery_events!C$9</f>
        <v>#N/A</v>
      </c>
      <c r="F98" s="494">
        <f>+'408-NEWCASTLE'!M135</f>
        <v>0</v>
      </c>
      <c r="G98" s="494">
        <f>+'408-NEWCASTLE'!O135</f>
        <v>0</v>
      </c>
      <c r="H98" s="494">
        <f>'408-NEWCASTLE'!AP$6</f>
        <v>0</v>
      </c>
      <c r="I98" s="494">
        <f>IF('408-NEWCASTLE'!W$40=0,'408-NEWCASTLE'!AP$6,'408-NEWCASTLE'!W$40)</f>
        <v>0</v>
      </c>
      <c r="J98" s="494" t="str">
        <f>+delivery_events!D$9</f>
        <v>Vacinação contra a Newcastle</v>
      </c>
      <c r="K98" s="494">
        <f>+'408-NEWCASTLE'!$AP$3</f>
        <v>0</v>
      </c>
      <c r="L98" s="494">
        <f>+'408-NEWCASTLE'!$A$28</f>
        <v>0</v>
      </c>
      <c r="M98" s="494">
        <f>+'408-NEWCASTLE'!$G$28</f>
        <v>0</v>
      </c>
      <c r="N98" s="494">
        <f>+'408-NEWCASTLE'!AU135</f>
        <v>0</v>
      </c>
      <c r="O98" s="494">
        <f>+'408-NEWCASTLE'!AX135</f>
        <v>0</v>
      </c>
      <c r="P98" s="494">
        <f>+'408-NEWCASTLE'!BB135</f>
        <v>0</v>
      </c>
      <c r="Q98" s="494">
        <f>+'408-NEWCASTLE'!BD135</f>
        <v>0</v>
      </c>
      <c r="R98" s="494">
        <f>+'408-NEWCASTLE'!BI135</f>
        <v>0</v>
      </c>
    </row>
    <row r="99" spans="1:18" hidden="1" x14ac:dyDescent="0.35">
      <c r="A99" s="494">
        <f>+'408-NEWCASTLE'!C136</f>
        <v>0</v>
      </c>
      <c r="B99" s="494">
        <f>+'408-NEWCASTLE'!H136</f>
        <v>0</v>
      </c>
      <c r="C99" s="632">
        <f>+delivery_events!B$9</f>
        <v>0</v>
      </c>
      <c r="D99" s="496" t="e">
        <f>IFERROR(VLOOKUP(+'408-NEWCASTLE'!AP$8,localidades,2,FALSE),VLOOKUP('408-NEWCASTLE'!AP$5,district_codes,2,FALSE))</f>
        <v>#N/A</v>
      </c>
      <c r="E99" s="494" t="e">
        <f>+delivery_events!C$9</f>
        <v>#N/A</v>
      </c>
      <c r="F99" s="494">
        <f>+'408-NEWCASTLE'!M136</f>
        <v>0</v>
      </c>
      <c r="G99" s="494">
        <f>+'408-NEWCASTLE'!O136</f>
        <v>0</v>
      </c>
      <c r="H99" s="494">
        <f>'408-NEWCASTLE'!AP$6</f>
        <v>0</v>
      </c>
      <c r="I99" s="494">
        <f>IF('408-NEWCASTLE'!W$40=0,'408-NEWCASTLE'!AP$6,'408-NEWCASTLE'!W$40)</f>
        <v>0</v>
      </c>
      <c r="J99" s="494" t="str">
        <f>+delivery_events!D$9</f>
        <v>Vacinação contra a Newcastle</v>
      </c>
      <c r="K99" s="494">
        <f>+'408-NEWCASTLE'!$AP$3</f>
        <v>0</v>
      </c>
      <c r="L99" s="494">
        <f>+'408-NEWCASTLE'!$A$28</f>
        <v>0</v>
      </c>
      <c r="M99" s="494">
        <f>+'408-NEWCASTLE'!$G$28</f>
        <v>0</v>
      </c>
      <c r="N99" s="494">
        <f>+'408-NEWCASTLE'!AU136</f>
        <v>0</v>
      </c>
      <c r="O99" s="494">
        <f>+'408-NEWCASTLE'!AX136</f>
        <v>0</v>
      </c>
      <c r="P99" s="494">
        <f>+'408-NEWCASTLE'!BB136</f>
        <v>0</v>
      </c>
      <c r="Q99" s="494">
        <f>+'408-NEWCASTLE'!BD136</f>
        <v>0</v>
      </c>
      <c r="R99" s="494">
        <f>+'408-NEWCASTLE'!BI136</f>
        <v>0</v>
      </c>
    </row>
    <row r="100" spans="1:18" hidden="1" x14ac:dyDescent="0.35">
      <c r="A100" s="494">
        <f>+'408-NEWCASTLE'!C137</f>
        <v>0</v>
      </c>
      <c r="B100" s="494">
        <f>+'408-NEWCASTLE'!H137</f>
        <v>0</v>
      </c>
      <c r="C100" s="632">
        <f>+delivery_events!B$9</f>
        <v>0</v>
      </c>
      <c r="D100" s="496" t="e">
        <f>IFERROR(VLOOKUP(+'408-NEWCASTLE'!AP$8,localidades,2,FALSE),VLOOKUP('408-NEWCASTLE'!AP$5,district_codes,2,FALSE))</f>
        <v>#N/A</v>
      </c>
      <c r="E100" s="494" t="e">
        <f>+delivery_events!C$9</f>
        <v>#N/A</v>
      </c>
      <c r="F100" s="494">
        <f>+'408-NEWCASTLE'!M137</f>
        <v>0</v>
      </c>
      <c r="G100" s="494">
        <f>+'408-NEWCASTLE'!O137</f>
        <v>0</v>
      </c>
      <c r="H100" s="494">
        <f>'408-NEWCASTLE'!AP$6</f>
        <v>0</v>
      </c>
      <c r="I100" s="494">
        <f>IF('408-NEWCASTLE'!W$40=0,'408-NEWCASTLE'!AP$6,'408-NEWCASTLE'!W$40)</f>
        <v>0</v>
      </c>
      <c r="J100" s="494" t="str">
        <f>+delivery_events!D$9</f>
        <v>Vacinação contra a Newcastle</v>
      </c>
      <c r="K100" s="494">
        <f>+'408-NEWCASTLE'!$AP$3</f>
        <v>0</v>
      </c>
      <c r="L100" s="494">
        <f>+'408-NEWCASTLE'!$A$28</f>
        <v>0</v>
      </c>
      <c r="M100" s="494">
        <f>+'408-NEWCASTLE'!$G$28</f>
        <v>0</v>
      </c>
      <c r="N100" s="494">
        <f>+'408-NEWCASTLE'!AU137</f>
        <v>0</v>
      </c>
      <c r="O100" s="494">
        <f>+'408-NEWCASTLE'!AX137</f>
        <v>0</v>
      </c>
      <c r="P100" s="494">
        <f>+'408-NEWCASTLE'!BB137</f>
        <v>0</v>
      </c>
      <c r="Q100" s="494">
        <f>+'408-NEWCASTLE'!BD137</f>
        <v>0</v>
      </c>
      <c r="R100" s="494">
        <f>+'408-NEWCASTLE'!BI137</f>
        <v>0</v>
      </c>
    </row>
    <row r="101" spans="1:18" hidden="1" x14ac:dyDescent="0.35">
      <c r="A101" s="494">
        <f>+'408-NEWCASTLE'!C138</f>
        <v>0</v>
      </c>
      <c r="B101" s="494">
        <f>+'408-NEWCASTLE'!H138</f>
        <v>0</v>
      </c>
      <c r="C101" s="632">
        <f>+delivery_events!B$9</f>
        <v>0</v>
      </c>
      <c r="D101" s="496" t="e">
        <f>IFERROR(VLOOKUP(+'408-NEWCASTLE'!AP$8,localidades,2,FALSE),VLOOKUP('408-NEWCASTLE'!AP$5,district_codes,2,FALSE))</f>
        <v>#N/A</v>
      </c>
      <c r="E101" s="494" t="e">
        <f>+delivery_events!C$9</f>
        <v>#N/A</v>
      </c>
      <c r="F101" s="494">
        <f>+'408-NEWCASTLE'!M138</f>
        <v>0</v>
      </c>
      <c r="G101" s="494">
        <f>+'408-NEWCASTLE'!O138</f>
        <v>0</v>
      </c>
      <c r="H101" s="494">
        <f>'408-NEWCASTLE'!AP$6</f>
        <v>0</v>
      </c>
      <c r="I101" s="494">
        <f>IF('408-NEWCASTLE'!W$40=0,'408-NEWCASTLE'!AP$6,'408-NEWCASTLE'!W$40)</f>
        <v>0</v>
      </c>
      <c r="J101" s="494" t="str">
        <f>+delivery_events!D$9</f>
        <v>Vacinação contra a Newcastle</v>
      </c>
      <c r="K101" s="494">
        <f>+'408-NEWCASTLE'!$AP$3</f>
        <v>0</v>
      </c>
      <c r="L101" s="494">
        <f>+'408-NEWCASTLE'!$A$28</f>
        <v>0</v>
      </c>
      <c r="M101" s="494">
        <f>+'408-NEWCASTLE'!$G$28</f>
        <v>0</v>
      </c>
      <c r="N101" s="494">
        <f>+'408-NEWCASTLE'!AU138</f>
        <v>0</v>
      </c>
      <c r="O101" s="494">
        <f>+'408-NEWCASTLE'!AX138</f>
        <v>0</v>
      </c>
      <c r="P101" s="494">
        <f>+'408-NEWCASTLE'!BB138</f>
        <v>0</v>
      </c>
      <c r="Q101" s="494">
        <f>+'408-NEWCASTLE'!BD138</f>
        <v>0</v>
      </c>
      <c r="R101" s="494">
        <f>+'408-NEWCASTLE'!BI138</f>
        <v>0</v>
      </c>
    </row>
    <row r="102" spans="1:18" hidden="1" x14ac:dyDescent="0.35">
      <c r="A102" s="494">
        <f>+'408-NEWCASTLE'!C139</f>
        <v>0</v>
      </c>
      <c r="B102" s="494">
        <f>+'408-NEWCASTLE'!H139</f>
        <v>0</v>
      </c>
      <c r="C102" s="632">
        <f>+delivery_events!B$9</f>
        <v>0</v>
      </c>
      <c r="D102" s="496" t="e">
        <f>IFERROR(VLOOKUP(+'408-NEWCASTLE'!AP$8,localidades,2,FALSE),VLOOKUP('408-NEWCASTLE'!AP$5,district_codes,2,FALSE))</f>
        <v>#N/A</v>
      </c>
      <c r="E102" s="494" t="e">
        <f>+delivery_events!C$9</f>
        <v>#N/A</v>
      </c>
      <c r="F102" s="494">
        <f>+'408-NEWCASTLE'!M139</f>
        <v>0</v>
      </c>
      <c r="G102" s="494">
        <f>+'408-NEWCASTLE'!O139</f>
        <v>0</v>
      </c>
      <c r="H102" s="494">
        <f>'408-NEWCASTLE'!AP$6</f>
        <v>0</v>
      </c>
      <c r="I102" s="494">
        <f>IF('408-NEWCASTLE'!W$40=0,'408-NEWCASTLE'!AP$6,'408-NEWCASTLE'!W$40)</f>
        <v>0</v>
      </c>
      <c r="J102" s="494" t="str">
        <f>+delivery_events!D$9</f>
        <v>Vacinação contra a Newcastle</v>
      </c>
      <c r="K102" s="494">
        <f>+'408-NEWCASTLE'!$AP$3</f>
        <v>0</v>
      </c>
      <c r="L102" s="494">
        <f>+'408-NEWCASTLE'!$A$28</f>
        <v>0</v>
      </c>
      <c r="M102" s="494">
        <f>+'408-NEWCASTLE'!$G$28</f>
        <v>0</v>
      </c>
      <c r="N102" s="494">
        <f>+'408-NEWCASTLE'!AU139</f>
        <v>0</v>
      </c>
      <c r="O102" s="494">
        <f>+'408-NEWCASTLE'!AX139</f>
        <v>0</v>
      </c>
      <c r="P102" s="494">
        <f>+'408-NEWCASTLE'!BB139</f>
        <v>0</v>
      </c>
      <c r="Q102" s="494">
        <f>+'408-NEWCASTLE'!BD139</f>
        <v>0</v>
      </c>
      <c r="R102" s="494">
        <f>+'408-NEWCASTLE'!BI139</f>
        <v>0</v>
      </c>
    </row>
    <row r="103" spans="1:18" hidden="1" x14ac:dyDescent="0.35">
      <c r="A103" s="494">
        <f>+'408-NEWCASTLE'!C140</f>
        <v>0</v>
      </c>
      <c r="B103" s="494">
        <f>+'408-NEWCASTLE'!H140</f>
        <v>0</v>
      </c>
      <c r="C103" s="632">
        <f>+delivery_events!B$9</f>
        <v>0</v>
      </c>
      <c r="D103" s="496" t="e">
        <f>IFERROR(VLOOKUP(+'408-NEWCASTLE'!AP$8,localidades,2,FALSE),VLOOKUP('408-NEWCASTLE'!AP$5,district_codes,2,FALSE))</f>
        <v>#N/A</v>
      </c>
      <c r="E103" s="494" t="e">
        <f>+delivery_events!C$9</f>
        <v>#N/A</v>
      </c>
      <c r="F103" s="494">
        <f>+'408-NEWCASTLE'!M140</f>
        <v>0</v>
      </c>
      <c r="G103" s="494">
        <f>+'408-NEWCASTLE'!O140</f>
        <v>0</v>
      </c>
      <c r="H103" s="494">
        <f>'408-NEWCASTLE'!AP$6</f>
        <v>0</v>
      </c>
      <c r="I103" s="494">
        <f>IF('408-NEWCASTLE'!W$40=0,'408-NEWCASTLE'!AP$6,'408-NEWCASTLE'!W$40)</f>
        <v>0</v>
      </c>
      <c r="J103" s="494" t="str">
        <f>+delivery_events!D$9</f>
        <v>Vacinação contra a Newcastle</v>
      </c>
      <c r="K103" s="494">
        <f>+'408-NEWCASTLE'!$AP$3</f>
        <v>0</v>
      </c>
      <c r="L103" s="494">
        <f>+'408-NEWCASTLE'!$A$28</f>
        <v>0</v>
      </c>
      <c r="M103" s="494">
        <f>+'408-NEWCASTLE'!$G$28</f>
        <v>0</v>
      </c>
      <c r="N103" s="494">
        <f>+'408-NEWCASTLE'!AU140</f>
        <v>0</v>
      </c>
      <c r="O103" s="494">
        <f>+'408-NEWCASTLE'!AX140</f>
        <v>0</v>
      </c>
      <c r="P103" s="494">
        <f>+'408-NEWCASTLE'!BB140</f>
        <v>0</v>
      </c>
      <c r="Q103" s="494">
        <f>+'408-NEWCASTLE'!BD140</f>
        <v>0</v>
      </c>
      <c r="R103" s="494">
        <f>+'408-NEWCASTLE'!BI140</f>
        <v>0</v>
      </c>
    </row>
    <row r="105" spans="1:18" x14ac:dyDescent="0.35">
      <c r="A105" s="494" t="s">
        <v>3188</v>
      </c>
      <c r="B105" s="494" t="s">
        <v>3188</v>
      </c>
      <c r="C105" s="494" t="s">
        <v>3189</v>
      </c>
      <c r="D105" s="496" t="s">
        <v>3190</v>
      </c>
      <c r="E105" s="494" t="s">
        <v>3190</v>
      </c>
      <c r="F105" s="494" t="s">
        <v>3188</v>
      </c>
      <c r="G105" s="494" t="s">
        <v>3190</v>
      </c>
      <c r="H105" s="494" t="s">
        <v>3188</v>
      </c>
      <c r="I105" s="494" t="s">
        <v>3188</v>
      </c>
      <c r="J105" s="494" t="s">
        <v>3188</v>
      </c>
      <c r="K105" s="494" t="s">
        <v>3190</v>
      </c>
      <c r="L105" s="494" t="s">
        <v>3188</v>
      </c>
      <c r="M105" s="494" t="s">
        <v>3188</v>
      </c>
      <c r="N105" s="494" t="s">
        <v>3190</v>
      </c>
      <c r="O105" s="494" t="s">
        <v>3190</v>
      </c>
      <c r="P105" s="494" t="s">
        <v>3190</v>
      </c>
      <c r="Q105" s="494" t="s">
        <v>3190</v>
      </c>
      <c r="R105" s="494" t="s">
        <v>3190</v>
      </c>
    </row>
    <row r="109" spans="1:18" x14ac:dyDescent="0.35">
      <c r="D109" s="496" t="str">
        <f>"c('"&amp;_xlfn.TEXTJOIN("', '",,105:105)&amp;"')"</f>
        <v>c('text', 'text', 'date', 'numeric', 'numeric', 'text', 'numeric', 'text', 'text', 'text', 'numeric', 'text', 'text', 'numeric', 'numeric', 'numeric', 'numeric', 'numeric')</v>
      </c>
    </row>
  </sheetData>
  <autoFilter ref="A1:E103" xr:uid="{DA868E24-0E65-44DA-9B31-B87F3E1C6118}"/>
  <conditionalFormatting sqref="A1:XFD1048576">
    <cfRule type="cellIs" dxfId="11" priority="1" operator="equal">
      <formula>0</formula>
    </cfRule>
  </conditionalFormatting>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D5876-345D-4F3C-8017-7807E7B3C5A5}">
  <sheetPr codeName="Sheet2">
    <tabColor rgb="FF00B050"/>
  </sheetPr>
  <dimension ref="A1:X204"/>
  <sheetViews>
    <sheetView showGridLines="0" topLeftCell="A190" zoomScaleNormal="100" workbookViewId="0">
      <selection activeCell="AK23" sqref="A23:AW24"/>
    </sheetView>
  </sheetViews>
  <sheetFormatPr defaultColWidth="9.19921875" defaultRowHeight="13.5" x14ac:dyDescent="0.35"/>
  <cols>
    <col min="1" max="1" width="7.19921875" style="496" bestFit="1" customWidth="1"/>
    <col min="2" max="2" width="8.59765625" style="496" bestFit="1" customWidth="1"/>
    <col min="3" max="3" width="12.06640625" style="496" customWidth="1"/>
    <col min="4" max="4" width="13.06640625" style="496" bestFit="1" customWidth="1"/>
    <col min="5" max="5" width="10" style="496" bestFit="1" customWidth="1"/>
    <col min="6" max="6" width="7.796875" style="496" customWidth="1"/>
    <col min="7" max="7" width="9.46484375" style="496" customWidth="1"/>
    <col min="8" max="8" width="13.59765625" style="496" customWidth="1"/>
    <col min="9" max="9" width="11.265625" style="496" customWidth="1"/>
    <col min="10" max="10" width="12.6640625" style="496" customWidth="1"/>
    <col min="11" max="11" width="11.53125" style="579" customWidth="1"/>
    <col min="12" max="12" width="12.6640625" style="579" customWidth="1"/>
    <col min="13" max="13" width="7.6640625" style="496" bestFit="1" customWidth="1"/>
    <col min="14" max="14" width="11.9296875" style="496" customWidth="1"/>
    <col min="15" max="15" width="12.86328125" style="496" customWidth="1"/>
    <col min="16" max="16" width="18.86328125" style="496" customWidth="1"/>
    <col min="17" max="17" width="14.3984375" style="496" customWidth="1"/>
    <col min="18" max="18" width="17.3984375" style="496" bestFit="1" customWidth="1"/>
    <col min="19" max="19" width="19.3984375" style="496" bestFit="1" customWidth="1"/>
    <col min="20" max="20" width="10.1328125" style="496" bestFit="1" customWidth="1"/>
    <col min="21" max="21" width="15.59765625" style="496" bestFit="1" customWidth="1"/>
    <col min="22" max="22" width="8.265625" style="496" bestFit="1" customWidth="1"/>
    <col min="23" max="23" width="6.796875" style="496" bestFit="1" customWidth="1"/>
    <col min="24" max="24" width="6.33203125" style="496" bestFit="1" customWidth="1"/>
    <col min="25" max="26" width="9.19921875" style="496"/>
    <col min="27" max="27" width="63.06640625" style="496" bestFit="1" customWidth="1"/>
    <col min="28" max="16384" width="9.19921875" style="496"/>
  </cols>
  <sheetData>
    <row r="1" spans="1:24" s="577" customFormat="1" x14ac:dyDescent="0.35">
      <c r="A1" s="582" t="s">
        <v>1870</v>
      </c>
      <c r="B1" s="582" t="s">
        <v>1871</v>
      </c>
      <c r="C1" s="582" t="s">
        <v>1912</v>
      </c>
      <c r="D1" s="582" t="s">
        <v>2523</v>
      </c>
      <c r="E1" s="582" t="s">
        <v>1862</v>
      </c>
      <c r="F1" s="582" t="s">
        <v>1863</v>
      </c>
      <c r="G1" s="582" t="s">
        <v>1864</v>
      </c>
      <c r="H1" s="582" t="s">
        <v>1869</v>
      </c>
      <c r="I1" s="582" t="s">
        <v>1214</v>
      </c>
      <c r="J1" s="582" t="s">
        <v>2096</v>
      </c>
      <c r="K1" s="583" t="s">
        <v>3177</v>
      </c>
      <c r="L1" s="583" t="s">
        <v>3176</v>
      </c>
      <c r="M1" s="582" t="s">
        <v>2574</v>
      </c>
      <c r="N1" s="582" t="s">
        <v>1866</v>
      </c>
      <c r="O1" s="582" t="s">
        <v>1867</v>
      </c>
      <c r="P1" s="582" t="s">
        <v>2590</v>
      </c>
      <c r="Q1" s="584" t="s">
        <v>3130</v>
      </c>
      <c r="R1" s="596" t="s">
        <v>3131</v>
      </c>
      <c r="S1" s="596" t="s">
        <v>3132</v>
      </c>
      <c r="T1" s="596" t="s">
        <v>3133</v>
      </c>
      <c r="U1" s="596" t="s">
        <v>3134</v>
      </c>
      <c r="V1" s="596" t="s">
        <v>3135</v>
      </c>
      <c r="W1" s="596" t="s">
        <v>3136</v>
      </c>
      <c r="X1" s="596" t="s">
        <v>3137</v>
      </c>
    </row>
    <row r="2" spans="1:24" x14ac:dyDescent="0.35">
      <c r="A2" s="580"/>
      <c r="B2" s="580"/>
      <c r="C2" s="580" t="s">
        <v>3126</v>
      </c>
      <c r="D2" s="580"/>
      <c r="E2" s="580"/>
      <c r="F2" s="580"/>
      <c r="G2" s="580"/>
      <c r="H2" s="580"/>
      <c r="I2" s="580"/>
      <c r="J2" s="580"/>
      <c r="K2" s="581"/>
      <c r="L2" s="581"/>
      <c r="M2" s="580"/>
      <c r="N2" s="580"/>
      <c r="O2" s="580"/>
      <c r="P2" s="580"/>
      <c r="Q2" s="580"/>
      <c r="R2" s="580"/>
      <c r="S2" s="580"/>
      <c r="T2" s="580"/>
      <c r="U2" s="580"/>
      <c r="V2" s="580"/>
      <c r="W2" s="580"/>
      <c r="X2" s="580"/>
    </row>
    <row r="3" spans="1:24" x14ac:dyDescent="0.35">
      <c r="A3" s="500">
        <f>+'409-VACINAÇÃO OBRIGATORIA'!C23</f>
        <v>0</v>
      </c>
      <c r="B3" s="500">
        <f>+'409-VACINAÇÃO OBRIGATORIA'!G23</f>
        <v>0</v>
      </c>
      <c r="C3" s="500" t="e">
        <f>IFERROR(IFERROR(VLOOKUP('409-VACINAÇÃO OBRIGATORIA'!AH$23,localidades,2,FALSE),VLOOKUP('409-VACINAÇÃO OBRIGATORIA'!AQ$6,localidades,2,FALSE)),VLOOKUP('409-VACINAÇÃO OBRIGATORIA'!AQ$5,district_codes,2,FALSE))</f>
        <v>#N/A</v>
      </c>
      <c r="D3" s="578">
        <f>+delivery_events!B$8</f>
        <v>0</v>
      </c>
      <c r="E3" s="500" t="e">
        <f>IFERROR(VLOOKUP('409-VACINAÇÃO OBRIGATORIA'!AQ$6,localidades,2,FALSE),VLOOKUP('409-VACINAÇÃO OBRIGATORIA'!AQ$5,district_codes,2,FALSE))</f>
        <v>#N/A</v>
      </c>
      <c r="F3" s="500">
        <f>+'409-VACINAÇÃO OBRIGATORIA'!L23</f>
        <v>0</v>
      </c>
      <c r="G3" s="500">
        <f>+'409-VACINAÇÃO OBRIGATORIA'!N23</f>
        <v>0</v>
      </c>
      <c r="H3" s="500">
        <f>IF(IF('409-VACINAÇÃO OBRIGATORIA'!AP23=0,'409-VACINAÇÃO OBRIGATORIA'!AH23,'409-VACINAÇÃO OBRIGATORIA'!AP23)=0,'409-VACINAÇÃO OBRIGATORIA'!AQ$6,IF('409-VACINAÇÃO OBRIGATORIA'!AP23=0,'409-VACINAÇÃO OBRIGATORIA'!AH23,'409-VACINAÇÃO OBRIGATORIA'!AP23))</f>
        <v>0</v>
      </c>
      <c r="I3" s="500">
        <f>IF('409-VACINAÇÃO OBRIGATORIA'!AH23=0,'409-VACINAÇÃO OBRIGATORIA'!AQ$6,'409-VACINAÇÃO OBRIGATORIA'!AH23)</f>
        <v>0</v>
      </c>
      <c r="J3" s="500">
        <f>+'409-VACINAÇÃO OBRIGATORIA'!$AQ$3</f>
        <v>0</v>
      </c>
      <c r="K3" s="578">
        <f>+'409-VACINAÇÃO OBRIGATORIA'!$A$11</f>
        <v>0</v>
      </c>
      <c r="L3" s="578">
        <f>+'409-VACINAÇÃO OBRIGATORIA'!$F$11</f>
        <v>0</v>
      </c>
      <c r="M3" s="500"/>
      <c r="N3" s="500"/>
      <c r="O3" s="500"/>
      <c r="P3" s="500" t="str">
        <f>delivery_events!D$8</f>
        <v>Vacinação Obrigatória</v>
      </c>
      <c r="Q3" s="500" t="str">
        <f>+'409-VACINAÇÃO OBRIGATORIA'!AU23</f>
        <v>ARROLADOS</v>
      </c>
      <c r="R3" s="500">
        <f>+'409-VACINAÇÃO OBRIGATORIA'!AX23</f>
        <v>0</v>
      </c>
      <c r="S3" s="500">
        <f>+'409-VACINAÇÃO OBRIGATORIA'!AZ23</f>
        <v>0</v>
      </c>
      <c r="T3" s="500">
        <f>+'409-VACINAÇÃO OBRIGATORIA'!BB23</f>
        <v>0</v>
      </c>
      <c r="U3" s="500">
        <f>+'409-VACINAÇÃO OBRIGATORIA'!BD23</f>
        <v>0</v>
      </c>
      <c r="V3" s="500">
        <f>+'409-VACINAÇÃO OBRIGATORIA'!BF23</f>
        <v>0</v>
      </c>
      <c r="W3" s="500">
        <f>+'409-VACINAÇÃO OBRIGATORIA'!BH23</f>
        <v>0</v>
      </c>
      <c r="X3" s="500">
        <f>+'409-VACINAÇÃO OBRIGATORIA'!BI23</f>
        <v>0</v>
      </c>
    </row>
    <row r="4" spans="1:24" x14ac:dyDescent="0.35">
      <c r="A4" s="500">
        <f>IF(AND('409-VACINAÇÃO OBRIGATORIA'!C23=0,SUM($R4:$X4)&gt;0),'409-VACINAÇÃO OBRIGATORIA'!C22,'409-VACINAÇÃO OBRIGATORIA'!C23)</f>
        <v>0</v>
      </c>
      <c r="B4" s="500">
        <f>IF(AND(+'409-VACINAÇÃO OBRIGATORIA'!G23=0,SUM($R4:$X4)&gt;0),+'409-VACINAÇÃO OBRIGATORIA'!G22,+'409-VACINAÇÃO OBRIGATORIA'!G23)</f>
        <v>0</v>
      </c>
      <c r="C4" s="500" t="e">
        <f>IFERROR(IFERROR(VLOOKUP('409-VACINAÇÃO OBRIGATORIA'!AH$23,localidades,2,FALSE),VLOOKUP('409-VACINAÇÃO OBRIGATORIA'!AQ$6,localidades,2,FALSE)),VLOOKUP('409-VACINAÇÃO OBRIGATORIA'!AQ$5,district_codes,2,FALSE))</f>
        <v>#N/A</v>
      </c>
      <c r="D4" s="578">
        <f>+delivery_events!B$8</f>
        <v>0</v>
      </c>
      <c r="E4" s="500" t="e">
        <f>IFERROR(VLOOKUP('409-VACINAÇÃO OBRIGATORIA'!AQ$6,localidades,2,FALSE),VLOOKUP('409-VACINAÇÃO OBRIGATORIA'!AQ$5,district_codes,2,FALSE))</f>
        <v>#N/A</v>
      </c>
      <c r="F4" s="500">
        <f>+'409-VACINAÇÃO OBRIGATORIA'!L24</f>
        <v>0</v>
      </c>
      <c r="G4" s="500">
        <f>+'409-VACINAÇÃO OBRIGATORIA'!N24</f>
        <v>0</v>
      </c>
      <c r="H4" s="500">
        <f>IF(IF('409-VACINAÇÃO OBRIGATORIA'!AP24=0,'409-VACINAÇÃO OBRIGATORIA'!AH24,'409-VACINAÇÃO OBRIGATORIA'!AP24)=0,'409-VACINAÇÃO OBRIGATORIA'!AQ$6,IF('409-VACINAÇÃO OBRIGATORIA'!AP24=0,'409-VACINAÇÃO OBRIGATORIA'!AH24,'409-VACINAÇÃO OBRIGATORIA'!AP24))</f>
        <v>0</v>
      </c>
      <c r="I4" s="500">
        <f>IF('409-VACINAÇÃO OBRIGATORIA'!AH24=0,'409-VACINAÇÃO OBRIGATORIA'!AQ$6,'409-VACINAÇÃO OBRIGATORIA'!AH24)</f>
        <v>0</v>
      </c>
      <c r="J4" s="500">
        <f>+'409-VACINAÇÃO OBRIGATORIA'!$AQ$3</f>
        <v>0</v>
      </c>
      <c r="K4" s="578">
        <f>+'409-VACINAÇÃO OBRIGATORIA'!$A$11</f>
        <v>0</v>
      </c>
      <c r="L4" s="578">
        <f>+'409-VACINAÇÃO OBRIGATORIA'!$F$11</f>
        <v>0</v>
      </c>
      <c r="M4" s="500"/>
      <c r="N4" s="500"/>
      <c r="O4" s="500"/>
      <c r="P4" s="500" t="str">
        <f>delivery_events!D$8</f>
        <v>Vacinação Obrigatória</v>
      </c>
      <c r="Q4" s="500" t="str">
        <f>+'409-VACINAÇÃO OBRIGATORIA'!AU24</f>
        <v>VACINADOS</v>
      </c>
      <c r="R4" s="500">
        <f>+'409-VACINAÇÃO OBRIGATORIA'!AX24</f>
        <v>0</v>
      </c>
      <c r="S4" s="500">
        <f>+'409-VACINAÇÃO OBRIGATORIA'!AZ24</f>
        <v>0</v>
      </c>
      <c r="T4" s="500">
        <f>+'409-VACINAÇÃO OBRIGATORIA'!BB24</f>
        <v>0</v>
      </c>
      <c r="U4" s="500">
        <f>+'409-VACINAÇÃO OBRIGATORIA'!BD24</f>
        <v>0</v>
      </c>
      <c r="V4" s="500">
        <f>+'409-VACINAÇÃO OBRIGATORIA'!BF24</f>
        <v>0</v>
      </c>
      <c r="W4" s="500">
        <f>+'409-VACINAÇÃO OBRIGATORIA'!BH24</f>
        <v>0</v>
      </c>
      <c r="X4" s="500">
        <f>+'409-VACINAÇÃO OBRIGATORIA'!BI24</f>
        <v>0</v>
      </c>
    </row>
    <row r="5" spans="1:24" x14ac:dyDescent="0.35">
      <c r="A5" s="500">
        <f>IF(AND('409-VACINAÇÃO OBRIGATORIA'!C24=0,SUM($R5:$X5)&gt;0),'409-VACINAÇÃO OBRIGATORIA'!C23,'409-VACINAÇÃO OBRIGATORIA'!C24)</f>
        <v>0</v>
      </c>
      <c r="B5" s="500">
        <f>IF(AND(+'409-VACINAÇÃO OBRIGATORIA'!G24=0,SUM($R5:$X5)&gt;0),+'409-VACINAÇÃO OBRIGATORIA'!G23,+'409-VACINAÇÃO OBRIGATORIA'!G24)</f>
        <v>0</v>
      </c>
      <c r="C5" s="500" t="e">
        <f>IFERROR(IFERROR(VLOOKUP('409-VACINAÇÃO OBRIGATORIA'!AH$23,localidades,2,FALSE),VLOOKUP('409-VACINAÇÃO OBRIGATORIA'!AQ$6,localidades,2,FALSE)),VLOOKUP('409-VACINAÇÃO OBRIGATORIA'!AQ$5,district_codes,2,FALSE))</f>
        <v>#N/A</v>
      </c>
      <c r="D5" s="578">
        <f>+delivery_events!B$8</f>
        <v>0</v>
      </c>
      <c r="E5" s="500" t="e">
        <f>IFERROR(VLOOKUP('409-VACINAÇÃO OBRIGATORIA'!AQ$6,localidades,2,FALSE),VLOOKUP('409-VACINAÇÃO OBRIGATORIA'!AQ$5,district_codes,2,FALSE))</f>
        <v>#N/A</v>
      </c>
      <c r="F5" s="500">
        <f>+'409-VACINAÇÃO OBRIGATORIA'!L25</f>
        <v>0</v>
      </c>
      <c r="G5" s="500">
        <f>+'409-VACINAÇÃO OBRIGATORIA'!N25</f>
        <v>0</v>
      </c>
      <c r="H5" s="500">
        <f>IF(IF('409-VACINAÇÃO OBRIGATORIA'!AP25=0,'409-VACINAÇÃO OBRIGATORIA'!AH25,'409-VACINAÇÃO OBRIGATORIA'!AP25)=0,'409-VACINAÇÃO OBRIGATORIA'!AQ$6,IF('409-VACINAÇÃO OBRIGATORIA'!AP25=0,'409-VACINAÇÃO OBRIGATORIA'!AH25,'409-VACINAÇÃO OBRIGATORIA'!AP25))</f>
        <v>0</v>
      </c>
      <c r="I5" s="500">
        <f>IF('409-VACINAÇÃO OBRIGATORIA'!AH25=0,'409-VACINAÇÃO OBRIGATORIA'!AQ$6,'409-VACINAÇÃO OBRIGATORIA'!AH25)</f>
        <v>0</v>
      </c>
      <c r="J5" s="500">
        <f>+'409-VACINAÇÃO OBRIGATORIA'!$AQ$3</f>
        <v>0</v>
      </c>
      <c r="K5" s="578">
        <f>+'409-VACINAÇÃO OBRIGATORIA'!$A$11</f>
        <v>0</v>
      </c>
      <c r="L5" s="578">
        <f>+'409-VACINAÇÃO OBRIGATORIA'!$F$11</f>
        <v>0</v>
      </c>
      <c r="M5" s="500"/>
      <c r="N5" s="500"/>
      <c r="O5" s="500"/>
      <c r="P5" s="500" t="str">
        <f>delivery_events!D$8</f>
        <v>Vacinação Obrigatória</v>
      </c>
      <c r="Q5" s="500" t="str">
        <f>+'409-VACINAÇÃO OBRIGATORIA'!AU25</f>
        <v>ARROLADOS</v>
      </c>
      <c r="R5" s="500">
        <f>+'409-VACINAÇÃO OBRIGATORIA'!AX25</f>
        <v>0</v>
      </c>
      <c r="S5" s="500">
        <f>+'409-VACINAÇÃO OBRIGATORIA'!AZ25</f>
        <v>0</v>
      </c>
      <c r="T5" s="500">
        <f>+'409-VACINAÇÃO OBRIGATORIA'!BB25</f>
        <v>0</v>
      </c>
      <c r="U5" s="500">
        <f>+'409-VACINAÇÃO OBRIGATORIA'!BD25</f>
        <v>0</v>
      </c>
      <c r="V5" s="500">
        <f>+'409-VACINAÇÃO OBRIGATORIA'!BF25</f>
        <v>0</v>
      </c>
      <c r="W5" s="500">
        <f>+'409-VACINAÇÃO OBRIGATORIA'!BH25</f>
        <v>0</v>
      </c>
      <c r="X5" s="500">
        <f>+'409-VACINAÇÃO OBRIGATORIA'!BI25</f>
        <v>0</v>
      </c>
    </row>
    <row r="6" spans="1:24" x14ac:dyDescent="0.35">
      <c r="A6" s="500">
        <f>IF(AND('409-VACINAÇÃO OBRIGATORIA'!C25=0,SUM($R6:$X6)&gt;0),'409-VACINAÇÃO OBRIGATORIA'!C24,'409-VACINAÇÃO OBRIGATORIA'!C25)</f>
        <v>0</v>
      </c>
      <c r="B6" s="500">
        <f>IF(AND(+'409-VACINAÇÃO OBRIGATORIA'!G25=0,SUM($R6:$X6)&gt;0),+'409-VACINAÇÃO OBRIGATORIA'!G24,+'409-VACINAÇÃO OBRIGATORIA'!G25)</f>
        <v>0</v>
      </c>
      <c r="C6" s="500" t="e">
        <f>IFERROR(IFERROR(VLOOKUP('409-VACINAÇÃO OBRIGATORIA'!AH$23,localidades,2,FALSE),VLOOKUP('409-VACINAÇÃO OBRIGATORIA'!AQ$6,localidades,2,FALSE)),VLOOKUP('409-VACINAÇÃO OBRIGATORIA'!AQ$5,district_codes,2,FALSE))</f>
        <v>#N/A</v>
      </c>
      <c r="D6" s="578">
        <f>+delivery_events!B$8</f>
        <v>0</v>
      </c>
      <c r="E6" s="500" t="e">
        <f>IFERROR(VLOOKUP('409-VACINAÇÃO OBRIGATORIA'!AQ$6,localidades,2,FALSE),VLOOKUP('409-VACINAÇÃO OBRIGATORIA'!AQ$5,district_codes,2,FALSE))</f>
        <v>#N/A</v>
      </c>
      <c r="F6" s="500">
        <f>+'409-VACINAÇÃO OBRIGATORIA'!L26</f>
        <v>0</v>
      </c>
      <c r="G6" s="500">
        <f>+'409-VACINAÇÃO OBRIGATORIA'!N26</f>
        <v>0</v>
      </c>
      <c r="H6" s="500">
        <f>IF(IF('409-VACINAÇÃO OBRIGATORIA'!AP26=0,'409-VACINAÇÃO OBRIGATORIA'!AH26,'409-VACINAÇÃO OBRIGATORIA'!AP26)=0,'409-VACINAÇÃO OBRIGATORIA'!AQ$6,IF('409-VACINAÇÃO OBRIGATORIA'!AP26=0,'409-VACINAÇÃO OBRIGATORIA'!AH26,'409-VACINAÇÃO OBRIGATORIA'!AP26))</f>
        <v>0</v>
      </c>
      <c r="I6" s="500">
        <f>IF('409-VACINAÇÃO OBRIGATORIA'!AH26=0,'409-VACINAÇÃO OBRIGATORIA'!AQ$6,'409-VACINAÇÃO OBRIGATORIA'!AH26)</f>
        <v>0</v>
      </c>
      <c r="J6" s="500">
        <f>+'409-VACINAÇÃO OBRIGATORIA'!$AQ$3</f>
        <v>0</v>
      </c>
      <c r="K6" s="578">
        <f>+'409-VACINAÇÃO OBRIGATORIA'!$A$11</f>
        <v>0</v>
      </c>
      <c r="L6" s="578">
        <f>+'409-VACINAÇÃO OBRIGATORIA'!$F$11</f>
        <v>0</v>
      </c>
      <c r="M6" s="500"/>
      <c r="N6" s="500"/>
      <c r="O6" s="500"/>
      <c r="P6" s="500" t="str">
        <f>delivery_events!D$8</f>
        <v>Vacinação Obrigatória</v>
      </c>
      <c r="Q6" s="500" t="str">
        <f>+'409-VACINAÇÃO OBRIGATORIA'!AU26</f>
        <v>VACINADOS</v>
      </c>
      <c r="R6" s="500">
        <f>+'409-VACINAÇÃO OBRIGATORIA'!AX26</f>
        <v>0</v>
      </c>
      <c r="S6" s="500">
        <f>+'409-VACINAÇÃO OBRIGATORIA'!AZ26</f>
        <v>0</v>
      </c>
      <c r="T6" s="500">
        <f>+'409-VACINAÇÃO OBRIGATORIA'!BB26</f>
        <v>0</v>
      </c>
      <c r="U6" s="500">
        <f>+'409-VACINAÇÃO OBRIGATORIA'!BD26</f>
        <v>0</v>
      </c>
      <c r="V6" s="500">
        <f>+'409-VACINAÇÃO OBRIGATORIA'!BF26</f>
        <v>0</v>
      </c>
      <c r="W6" s="500">
        <f>+'409-VACINAÇÃO OBRIGATORIA'!BH26</f>
        <v>0</v>
      </c>
      <c r="X6" s="500">
        <f>+'409-VACINAÇÃO OBRIGATORIA'!BI26</f>
        <v>0</v>
      </c>
    </row>
    <row r="7" spans="1:24" x14ac:dyDescent="0.35">
      <c r="A7" s="500">
        <f>IF(AND('409-VACINAÇÃO OBRIGATORIA'!C26=0,SUM($R7:$X7)&gt;0),'409-VACINAÇÃO OBRIGATORIA'!C25,'409-VACINAÇÃO OBRIGATORIA'!C26)</f>
        <v>0</v>
      </c>
      <c r="B7" s="500">
        <f>IF(AND(+'409-VACINAÇÃO OBRIGATORIA'!G26=0,SUM($R7:$X7)&gt;0),+'409-VACINAÇÃO OBRIGATORIA'!G25,+'409-VACINAÇÃO OBRIGATORIA'!G26)</f>
        <v>0</v>
      </c>
      <c r="C7" s="500" t="e">
        <f>IFERROR(IFERROR(VLOOKUP('409-VACINAÇÃO OBRIGATORIA'!AH$23,localidades,2,FALSE),VLOOKUP('409-VACINAÇÃO OBRIGATORIA'!AQ$6,localidades,2,FALSE)),VLOOKUP('409-VACINAÇÃO OBRIGATORIA'!AQ$5,district_codes,2,FALSE))</f>
        <v>#N/A</v>
      </c>
      <c r="D7" s="578">
        <f>+delivery_events!B$8</f>
        <v>0</v>
      </c>
      <c r="E7" s="500" t="e">
        <f>IFERROR(VLOOKUP('409-VACINAÇÃO OBRIGATORIA'!AQ$6,localidades,2,FALSE),VLOOKUP('409-VACINAÇÃO OBRIGATORIA'!AQ$5,district_codes,2,FALSE))</f>
        <v>#N/A</v>
      </c>
      <c r="F7" s="500">
        <f>+'409-VACINAÇÃO OBRIGATORIA'!L27</f>
        <v>0</v>
      </c>
      <c r="G7" s="500">
        <f>+'409-VACINAÇÃO OBRIGATORIA'!N27</f>
        <v>0</v>
      </c>
      <c r="H7" s="500">
        <f>IF(IF('409-VACINAÇÃO OBRIGATORIA'!AP27=0,'409-VACINAÇÃO OBRIGATORIA'!AH27,'409-VACINAÇÃO OBRIGATORIA'!AP27)=0,'409-VACINAÇÃO OBRIGATORIA'!AQ$6,IF('409-VACINAÇÃO OBRIGATORIA'!AP27=0,'409-VACINAÇÃO OBRIGATORIA'!AH27,'409-VACINAÇÃO OBRIGATORIA'!AP27))</f>
        <v>0</v>
      </c>
      <c r="I7" s="500">
        <f>IF('409-VACINAÇÃO OBRIGATORIA'!AH27=0,'409-VACINAÇÃO OBRIGATORIA'!AQ$6,'409-VACINAÇÃO OBRIGATORIA'!AH27)</f>
        <v>0</v>
      </c>
      <c r="J7" s="500">
        <f>+'409-VACINAÇÃO OBRIGATORIA'!$AQ$3</f>
        <v>0</v>
      </c>
      <c r="K7" s="578">
        <f>+'409-VACINAÇÃO OBRIGATORIA'!$A$11</f>
        <v>0</v>
      </c>
      <c r="L7" s="578">
        <f>+'409-VACINAÇÃO OBRIGATORIA'!$F$11</f>
        <v>0</v>
      </c>
      <c r="M7" s="500"/>
      <c r="N7" s="500"/>
      <c r="O7" s="500"/>
      <c r="P7" s="500" t="str">
        <f>delivery_events!D$8</f>
        <v>Vacinação Obrigatória</v>
      </c>
      <c r="Q7" s="500" t="str">
        <f>+'409-VACINAÇÃO OBRIGATORIA'!AU27</f>
        <v>ARROLADOS</v>
      </c>
      <c r="R7" s="500">
        <f>+'409-VACINAÇÃO OBRIGATORIA'!AX27</f>
        <v>0</v>
      </c>
      <c r="S7" s="500">
        <f>+'409-VACINAÇÃO OBRIGATORIA'!AZ27</f>
        <v>0</v>
      </c>
      <c r="T7" s="500">
        <f>+'409-VACINAÇÃO OBRIGATORIA'!BB27</f>
        <v>0</v>
      </c>
      <c r="U7" s="500">
        <f>+'409-VACINAÇÃO OBRIGATORIA'!BD27</f>
        <v>0</v>
      </c>
      <c r="V7" s="500">
        <f>+'409-VACINAÇÃO OBRIGATORIA'!BF27</f>
        <v>0</v>
      </c>
      <c r="W7" s="500">
        <f>+'409-VACINAÇÃO OBRIGATORIA'!BH27</f>
        <v>0</v>
      </c>
      <c r="X7" s="500">
        <f>+'409-VACINAÇÃO OBRIGATORIA'!BI27</f>
        <v>0</v>
      </c>
    </row>
    <row r="8" spans="1:24" x14ac:dyDescent="0.35">
      <c r="A8" s="500">
        <f>IF(AND('409-VACINAÇÃO OBRIGATORIA'!C27=0,SUM($R8:$X8)&gt;0),'409-VACINAÇÃO OBRIGATORIA'!C26,'409-VACINAÇÃO OBRIGATORIA'!C27)</f>
        <v>0</v>
      </c>
      <c r="B8" s="500">
        <f>IF(AND(+'409-VACINAÇÃO OBRIGATORIA'!G27=0,SUM($R8:$X8)&gt;0),+'409-VACINAÇÃO OBRIGATORIA'!G26,+'409-VACINAÇÃO OBRIGATORIA'!G27)</f>
        <v>0</v>
      </c>
      <c r="C8" s="500" t="e">
        <f>IFERROR(IFERROR(VLOOKUP('409-VACINAÇÃO OBRIGATORIA'!AH$23,localidades,2,FALSE),VLOOKUP('409-VACINAÇÃO OBRIGATORIA'!AQ$6,localidades,2,FALSE)),VLOOKUP('409-VACINAÇÃO OBRIGATORIA'!AQ$5,district_codes,2,FALSE))</f>
        <v>#N/A</v>
      </c>
      <c r="D8" s="578">
        <f>+delivery_events!B$8</f>
        <v>0</v>
      </c>
      <c r="E8" s="500" t="e">
        <f>IFERROR(VLOOKUP('409-VACINAÇÃO OBRIGATORIA'!AQ$6,localidades,2,FALSE),VLOOKUP('409-VACINAÇÃO OBRIGATORIA'!AQ$5,district_codes,2,FALSE))</f>
        <v>#N/A</v>
      </c>
      <c r="F8" s="500">
        <f>+'409-VACINAÇÃO OBRIGATORIA'!L28</f>
        <v>0</v>
      </c>
      <c r="G8" s="500">
        <f>+'409-VACINAÇÃO OBRIGATORIA'!N28</f>
        <v>0</v>
      </c>
      <c r="H8" s="500">
        <f>IF(IF('409-VACINAÇÃO OBRIGATORIA'!AP28=0,'409-VACINAÇÃO OBRIGATORIA'!AH28,'409-VACINAÇÃO OBRIGATORIA'!AP28)=0,'409-VACINAÇÃO OBRIGATORIA'!AQ$6,IF('409-VACINAÇÃO OBRIGATORIA'!AP28=0,'409-VACINAÇÃO OBRIGATORIA'!AH28,'409-VACINAÇÃO OBRIGATORIA'!AP28))</f>
        <v>0</v>
      </c>
      <c r="I8" s="500">
        <f>IF('409-VACINAÇÃO OBRIGATORIA'!AH28=0,'409-VACINAÇÃO OBRIGATORIA'!AQ$6,'409-VACINAÇÃO OBRIGATORIA'!AH28)</f>
        <v>0</v>
      </c>
      <c r="J8" s="500">
        <f>+'409-VACINAÇÃO OBRIGATORIA'!$AQ$3</f>
        <v>0</v>
      </c>
      <c r="K8" s="578">
        <f>+'409-VACINAÇÃO OBRIGATORIA'!$A$11</f>
        <v>0</v>
      </c>
      <c r="L8" s="578">
        <f>+'409-VACINAÇÃO OBRIGATORIA'!$F$11</f>
        <v>0</v>
      </c>
      <c r="M8" s="500"/>
      <c r="N8" s="500"/>
      <c r="O8" s="500"/>
      <c r="P8" s="500" t="str">
        <f>delivery_events!D$8</f>
        <v>Vacinação Obrigatória</v>
      </c>
      <c r="Q8" s="500" t="str">
        <f>+'409-VACINAÇÃO OBRIGATORIA'!AU28</f>
        <v>VACINADOS</v>
      </c>
      <c r="R8" s="500">
        <f>+'409-VACINAÇÃO OBRIGATORIA'!AX28</f>
        <v>0</v>
      </c>
      <c r="S8" s="500">
        <f>+'409-VACINAÇÃO OBRIGATORIA'!AZ28</f>
        <v>0</v>
      </c>
      <c r="T8" s="500">
        <f>+'409-VACINAÇÃO OBRIGATORIA'!BB28</f>
        <v>0</v>
      </c>
      <c r="U8" s="500">
        <f>+'409-VACINAÇÃO OBRIGATORIA'!BD28</f>
        <v>0</v>
      </c>
      <c r="V8" s="500">
        <f>+'409-VACINAÇÃO OBRIGATORIA'!BF28</f>
        <v>0</v>
      </c>
      <c r="W8" s="500">
        <f>+'409-VACINAÇÃO OBRIGATORIA'!BH28</f>
        <v>0</v>
      </c>
      <c r="X8" s="500">
        <f>+'409-VACINAÇÃO OBRIGATORIA'!BI28</f>
        <v>0</v>
      </c>
    </row>
    <row r="9" spans="1:24" x14ac:dyDescent="0.35">
      <c r="A9" s="500">
        <f>IF(AND('409-VACINAÇÃO OBRIGATORIA'!C28=0,SUM($R9:$X9)&gt;0),'409-VACINAÇÃO OBRIGATORIA'!C27,'409-VACINAÇÃO OBRIGATORIA'!C28)</f>
        <v>0</v>
      </c>
      <c r="B9" s="500">
        <f>IF(AND(+'409-VACINAÇÃO OBRIGATORIA'!G28=0,SUM($R9:$X9)&gt;0),+'409-VACINAÇÃO OBRIGATORIA'!G27,+'409-VACINAÇÃO OBRIGATORIA'!G28)</f>
        <v>0</v>
      </c>
      <c r="C9" s="500" t="e">
        <f>IFERROR(IFERROR(VLOOKUP('409-VACINAÇÃO OBRIGATORIA'!AH$23,localidades,2,FALSE),VLOOKUP('409-VACINAÇÃO OBRIGATORIA'!AQ$6,localidades,2,FALSE)),VLOOKUP('409-VACINAÇÃO OBRIGATORIA'!AQ$5,district_codes,2,FALSE))</f>
        <v>#N/A</v>
      </c>
      <c r="D9" s="578">
        <f>+delivery_events!B$8</f>
        <v>0</v>
      </c>
      <c r="E9" s="500" t="e">
        <f>IFERROR(VLOOKUP('409-VACINAÇÃO OBRIGATORIA'!AQ$6,localidades,2,FALSE),VLOOKUP('409-VACINAÇÃO OBRIGATORIA'!AQ$5,district_codes,2,FALSE))</f>
        <v>#N/A</v>
      </c>
      <c r="F9" s="500">
        <f>+'409-VACINAÇÃO OBRIGATORIA'!L29</f>
        <v>0</v>
      </c>
      <c r="G9" s="500">
        <f>+'409-VACINAÇÃO OBRIGATORIA'!N29</f>
        <v>0</v>
      </c>
      <c r="H9" s="500">
        <f>IF(IF('409-VACINAÇÃO OBRIGATORIA'!AP29=0,'409-VACINAÇÃO OBRIGATORIA'!AH29,'409-VACINAÇÃO OBRIGATORIA'!AP29)=0,'409-VACINAÇÃO OBRIGATORIA'!AQ$6,IF('409-VACINAÇÃO OBRIGATORIA'!AP29=0,'409-VACINAÇÃO OBRIGATORIA'!AH29,'409-VACINAÇÃO OBRIGATORIA'!AP29))</f>
        <v>0</v>
      </c>
      <c r="I9" s="500">
        <f>IF('409-VACINAÇÃO OBRIGATORIA'!AH29=0,'409-VACINAÇÃO OBRIGATORIA'!AQ$6,'409-VACINAÇÃO OBRIGATORIA'!AH29)</f>
        <v>0</v>
      </c>
      <c r="J9" s="500">
        <f>+'409-VACINAÇÃO OBRIGATORIA'!$AQ$3</f>
        <v>0</v>
      </c>
      <c r="K9" s="578">
        <f>+'409-VACINAÇÃO OBRIGATORIA'!$A$11</f>
        <v>0</v>
      </c>
      <c r="L9" s="578">
        <f>+'409-VACINAÇÃO OBRIGATORIA'!$F$11</f>
        <v>0</v>
      </c>
      <c r="M9" s="500"/>
      <c r="N9" s="500"/>
      <c r="O9" s="500"/>
      <c r="P9" s="500" t="str">
        <f>delivery_events!D$8</f>
        <v>Vacinação Obrigatória</v>
      </c>
      <c r="Q9" s="500" t="str">
        <f>+'409-VACINAÇÃO OBRIGATORIA'!AU29</f>
        <v>ARROLADOS</v>
      </c>
      <c r="R9" s="500">
        <f>+'409-VACINAÇÃO OBRIGATORIA'!AX29</f>
        <v>0</v>
      </c>
      <c r="S9" s="500">
        <f>+'409-VACINAÇÃO OBRIGATORIA'!AZ29</f>
        <v>0</v>
      </c>
      <c r="T9" s="500">
        <f>+'409-VACINAÇÃO OBRIGATORIA'!BB29</f>
        <v>0</v>
      </c>
      <c r="U9" s="500">
        <f>+'409-VACINAÇÃO OBRIGATORIA'!BD29</f>
        <v>0</v>
      </c>
      <c r="V9" s="500">
        <f>+'409-VACINAÇÃO OBRIGATORIA'!BF29</f>
        <v>0</v>
      </c>
      <c r="W9" s="500">
        <f>+'409-VACINAÇÃO OBRIGATORIA'!BH29</f>
        <v>0</v>
      </c>
      <c r="X9" s="500">
        <f>+'409-VACINAÇÃO OBRIGATORIA'!BI29</f>
        <v>0</v>
      </c>
    </row>
    <row r="10" spans="1:24" x14ac:dyDescent="0.35">
      <c r="A10" s="500">
        <f>IF(AND('409-VACINAÇÃO OBRIGATORIA'!C29=0,SUM($R10:$X10)&gt;0),'409-VACINAÇÃO OBRIGATORIA'!C28,'409-VACINAÇÃO OBRIGATORIA'!C29)</f>
        <v>0</v>
      </c>
      <c r="B10" s="500">
        <f>IF(AND(+'409-VACINAÇÃO OBRIGATORIA'!G29=0,SUM($R10:$X10)&gt;0),+'409-VACINAÇÃO OBRIGATORIA'!G28,+'409-VACINAÇÃO OBRIGATORIA'!G29)</f>
        <v>0</v>
      </c>
      <c r="C10" s="500" t="e">
        <f>IFERROR(IFERROR(VLOOKUP('409-VACINAÇÃO OBRIGATORIA'!AH$23,localidades,2,FALSE),VLOOKUP('409-VACINAÇÃO OBRIGATORIA'!AQ$6,localidades,2,FALSE)),VLOOKUP('409-VACINAÇÃO OBRIGATORIA'!AQ$5,district_codes,2,FALSE))</f>
        <v>#N/A</v>
      </c>
      <c r="D10" s="578">
        <f>+delivery_events!B$8</f>
        <v>0</v>
      </c>
      <c r="E10" s="500" t="e">
        <f>IFERROR(VLOOKUP('409-VACINAÇÃO OBRIGATORIA'!AQ$6,localidades,2,FALSE),VLOOKUP('409-VACINAÇÃO OBRIGATORIA'!AQ$5,district_codes,2,FALSE))</f>
        <v>#N/A</v>
      </c>
      <c r="F10" s="500">
        <f>+'409-VACINAÇÃO OBRIGATORIA'!L30</f>
        <v>0</v>
      </c>
      <c r="G10" s="500">
        <f>+'409-VACINAÇÃO OBRIGATORIA'!N30</f>
        <v>0</v>
      </c>
      <c r="H10" s="500">
        <f>IF(IF('409-VACINAÇÃO OBRIGATORIA'!AP30=0,'409-VACINAÇÃO OBRIGATORIA'!AH30,'409-VACINAÇÃO OBRIGATORIA'!AP30)=0,'409-VACINAÇÃO OBRIGATORIA'!AQ$6,IF('409-VACINAÇÃO OBRIGATORIA'!AP30=0,'409-VACINAÇÃO OBRIGATORIA'!AH30,'409-VACINAÇÃO OBRIGATORIA'!AP30))</f>
        <v>0</v>
      </c>
      <c r="I10" s="500">
        <f>IF('409-VACINAÇÃO OBRIGATORIA'!AH30=0,'409-VACINAÇÃO OBRIGATORIA'!AQ$6,'409-VACINAÇÃO OBRIGATORIA'!AH30)</f>
        <v>0</v>
      </c>
      <c r="J10" s="500">
        <f>+'409-VACINAÇÃO OBRIGATORIA'!$AQ$3</f>
        <v>0</v>
      </c>
      <c r="K10" s="578">
        <f>+'409-VACINAÇÃO OBRIGATORIA'!$A$11</f>
        <v>0</v>
      </c>
      <c r="L10" s="578">
        <f>+'409-VACINAÇÃO OBRIGATORIA'!$F$11</f>
        <v>0</v>
      </c>
      <c r="M10" s="500"/>
      <c r="N10" s="500"/>
      <c r="O10" s="500"/>
      <c r="P10" s="500" t="str">
        <f>delivery_events!D$8</f>
        <v>Vacinação Obrigatória</v>
      </c>
      <c r="Q10" s="500" t="str">
        <f>+'409-VACINAÇÃO OBRIGATORIA'!AU30</f>
        <v>VACINADOS</v>
      </c>
      <c r="R10" s="500">
        <f>+'409-VACINAÇÃO OBRIGATORIA'!AX30</f>
        <v>0</v>
      </c>
      <c r="S10" s="500">
        <f>+'409-VACINAÇÃO OBRIGATORIA'!AZ30</f>
        <v>0</v>
      </c>
      <c r="T10" s="500">
        <f>+'409-VACINAÇÃO OBRIGATORIA'!BB30</f>
        <v>0</v>
      </c>
      <c r="U10" s="500">
        <f>+'409-VACINAÇÃO OBRIGATORIA'!BD30</f>
        <v>0</v>
      </c>
      <c r="V10" s="500">
        <f>+'409-VACINAÇÃO OBRIGATORIA'!BF30</f>
        <v>0</v>
      </c>
      <c r="W10" s="500">
        <f>+'409-VACINAÇÃO OBRIGATORIA'!BH30</f>
        <v>0</v>
      </c>
      <c r="X10" s="500">
        <f>+'409-VACINAÇÃO OBRIGATORIA'!BI30</f>
        <v>0</v>
      </c>
    </row>
    <row r="11" spans="1:24" x14ac:dyDescent="0.35">
      <c r="A11" s="500">
        <f>IF(AND('409-VACINAÇÃO OBRIGATORIA'!C30=0,SUM($R11:$X11)&gt;0),'409-VACINAÇÃO OBRIGATORIA'!C29,'409-VACINAÇÃO OBRIGATORIA'!C30)</f>
        <v>0</v>
      </c>
      <c r="B11" s="500">
        <f>IF(AND(+'409-VACINAÇÃO OBRIGATORIA'!G30=0,SUM($R11:$X11)&gt;0),+'409-VACINAÇÃO OBRIGATORIA'!G29,+'409-VACINAÇÃO OBRIGATORIA'!G30)</f>
        <v>0</v>
      </c>
      <c r="C11" s="500" t="e">
        <f>IFERROR(IFERROR(VLOOKUP('409-VACINAÇÃO OBRIGATORIA'!AH$23,localidades,2,FALSE),VLOOKUP('409-VACINAÇÃO OBRIGATORIA'!AQ$6,localidades,2,FALSE)),VLOOKUP('409-VACINAÇÃO OBRIGATORIA'!AQ$5,district_codes,2,FALSE))</f>
        <v>#N/A</v>
      </c>
      <c r="D11" s="578">
        <f>+delivery_events!B$8</f>
        <v>0</v>
      </c>
      <c r="E11" s="500" t="e">
        <f>IFERROR(VLOOKUP('409-VACINAÇÃO OBRIGATORIA'!AQ$6,localidades,2,FALSE),VLOOKUP('409-VACINAÇÃO OBRIGATORIA'!AQ$5,district_codes,2,FALSE))</f>
        <v>#N/A</v>
      </c>
      <c r="F11" s="500">
        <f>+'409-VACINAÇÃO OBRIGATORIA'!L31</f>
        <v>0</v>
      </c>
      <c r="G11" s="500">
        <f>+'409-VACINAÇÃO OBRIGATORIA'!N31</f>
        <v>0</v>
      </c>
      <c r="H11" s="500">
        <f>IF(IF('409-VACINAÇÃO OBRIGATORIA'!AP31=0,'409-VACINAÇÃO OBRIGATORIA'!AH31,'409-VACINAÇÃO OBRIGATORIA'!AP31)=0,'409-VACINAÇÃO OBRIGATORIA'!AQ$6,IF('409-VACINAÇÃO OBRIGATORIA'!AP31=0,'409-VACINAÇÃO OBRIGATORIA'!AH31,'409-VACINAÇÃO OBRIGATORIA'!AP31))</f>
        <v>0</v>
      </c>
      <c r="I11" s="500">
        <f>IF('409-VACINAÇÃO OBRIGATORIA'!AH31=0,'409-VACINAÇÃO OBRIGATORIA'!AQ$6,'409-VACINAÇÃO OBRIGATORIA'!AH31)</f>
        <v>0</v>
      </c>
      <c r="J11" s="500">
        <f>+'409-VACINAÇÃO OBRIGATORIA'!$AQ$3</f>
        <v>0</v>
      </c>
      <c r="K11" s="578">
        <f>+'409-VACINAÇÃO OBRIGATORIA'!$A$11</f>
        <v>0</v>
      </c>
      <c r="L11" s="578">
        <f>+'409-VACINAÇÃO OBRIGATORIA'!$F$11</f>
        <v>0</v>
      </c>
      <c r="M11" s="500"/>
      <c r="N11" s="500"/>
      <c r="O11" s="500"/>
      <c r="P11" s="500" t="str">
        <f>delivery_events!D$8</f>
        <v>Vacinação Obrigatória</v>
      </c>
      <c r="Q11" s="500" t="str">
        <f>+'409-VACINAÇÃO OBRIGATORIA'!AU31</f>
        <v>ARROLADOS</v>
      </c>
      <c r="R11" s="500">
        <f>+'409-VACINAÇÃO OBRIGATORIA'!AX31</f>
        <v>0</v>
      </c>
      <c r="S11" s="500">
        <f>+'409-VACINAÇÃO OBRIGATORIA'!AZ31</f>
        <v>0</v>
      </c>
      <c r="T11" s="500">
        <f>+'409-VACINAÇÃO OBRIGATORIA'!BB31</f>
        <v>0</v>
      </c>
      <c r="U11" s="500">
        <f>+'409-VACINAÇÃO OBRIGATORIA'!BD31</f>
        <v>0</v>
      </c>
      <c r="V11" s="500">
        <f>+'409-VACINAÇÃO OBRIGATORIA'!BF31</f>
        <v>0</v>
      </c>
      <c r="W11" s="500">
        <f>+'409-VACINAÇÃO OBRIGATORIA'!BH31</f>
        <v>0</v>
      </c>
      <c r="X11" s="500">
        <f>+'409-VACINAÇÃO OBRIGATORIA'!BI31</f>
        <v>0</v>
      </c>
    </row>
    <row r="12" spans="1:24" x14ac:dyDescent="0.35">
      <c r="A12" s="500">
        <f>IF(AND('409-VACINAÇÃO OBRIGATORIA'!C31=0,SUM($R12:$X12)&gt;0),'409-VACINAÇÃO OBRIGATORIA'!C30,'409-VACINAÇÃO OBRIGATORIA'!C31)</f>
        <v>0</v>
      </c>
      <c r="B12" s="500">
        <f>IF(AND(+'409-VACINAÇÃO OBRIGATORIA'!G31=0,SUM($R12:$X12)&gt;0),+'409-VACINAÇÃO OBRIGATORIA'!G30,+'409-VACINAÇÃO OBRIGATORIA'!G31)</f>
        <v>0</v>
      </c>
      <c r="C12" s="500" t="e">
        <f>IFERROR(IFERROR(VLOOKUP('409-VACINAÇÃO OBRIGATORIA'!AH$23,localidades,2,FALSE),VLOOKUP('409-VACINAÇÃO OBRIGATORIA'!AQ$6,localidades,2,FALSE)),VLOOKUP('409-VACINAÇÃO OBRIGATORIA'!AQ$5,district_codes,2,FALSE))</f>
        <v>#N/A</v>
      </c>
      <c r="D12" s="578">
        <f>+delivery_events!B$8</f>
        <v>0</v>
      </c>
      <c r="E12" s="500" t="e">
        <f>IFERROR(VLOOKUP('409-VACINAÇÃO OBRIGATORIA'!AQ$6,localidades,2,FALSE),VLOOKUP('409-VACINAÇÃO OBRIGATORIA'!AQ$5,district_codes,2,FALSE))</f>
        <v>#N/A</v>
      </c>
      <c r="F12" s="500">
        <f>+'409-VACINAÇÃO OBRIGATORIA'!L32</f>
        <v>0</v>
      </c>
      <c r="G12" s="500">
        <f>+'409-VACINAÇÃO OBRIGATORIA'!N32</f>
        <v>0</v>
      </c>
      <c r="H12" s="500">
        <f>IF(IF('409-VACINAÇÃO OBRIGATORIA'!AP32=0,'409-VACINAÇÃO OBRIGATORIA'!AH32,'409-VACINAÇÃO OBRIGATORIA'!AP32)=0,'409-VACINAÇÃO OBRIGATORIA'!AQ$6,IF('409-VACINAÇÃO OBRIGATORIA'!AP32=0,'409-VACINAÇÃO OBRIGATORIA'!AH32,'409-VACINAÇÃO OBRIGATORIA'!AP32))</f>
        <v>0</v>
      </c>
      <c r="I12" s="500">
        <f>IF('409-VACINAÇÃO OBRIGATORIA'!AH32=0,'409-VACINAÇÃO OBRIGATORIA'!AQ$6,'409-VACINAÇÃO OBRIGATORIA'!AH32)</f>
        <v>0</v>
      </c>
      <c r="J12" s="500">
        <f>+'409-VACINAÇÃO OBRIGATORIA'!$AQ$3</f>
        <v>0</v>
      </c>
      <c r="K12" s="578">
        <f>+'409-VACINAÇÃO OBRIGATORIA'!$A$11</f>
        <v>0</v>
      </c>
      <c r="L12" s="578">
        <f>+'409-VACINAÇÃO OBRIGATORIA'!$F$11</f>
        <v>0</v>
      </c>
      <c r="M12" s="500"/>
      <c r="N12" s="500"/>
      <c r="O12" s="500"/>
      <c r="P12" s="500" t="str">
        <f>delivery_events!D$8</f>
        <v>Vacinação Obrigatória</v>
      </c>
      <c r="Q12" s="500" t="str">
        <f>+'409-VACINAÇÃO OBRIGATORIA'!AU32</f>
        <v>VACINADOS</v>
      </c>
      <c r="R12" s="500">
        <f>+'409-VACINAÇÃO OBRIGATORIA'!AX32</f>
        <v>0</v>
      </c>
      <c r="S12" s="500">
        <f>+'409-VACINAÇÃO OBRIGATORIA'!AZ32</f>
        <v>0</v>
      </c>
      <c r="T12" s="500">
        <f>+'409-VACINAÇÃO OBRIGATORIA'!BB32</f>
        <v>0</v>
      </c>
      <c r="U12" s="500">
        <f>+'409-VACINAÇÃO OBRIGATORIA'!BD32</f>
        <v>0</v>
      </c>
      <c r="V12" s="500">
        <f>+'409-VACINAÇÃO OBRIGATORIA'!BF32</f>
        <v>0</v>
      </c>
      <c r="W12" s="500">
        <f>+'409-VACINAÇÃO OBRIGATORIA'!BH32</f>
        <v>0</v>
      </c>
      <c r="X12" s="500">
        <f>+'409-VACINAÇÃO OBRIGATORIA'!BI32</f>
        <v>0</v>
      </c>
    </row>
    <row r="13" spans="1:24" x14ac:dyDescent="0.35">
      <c r="A13" s="500">
        <f>IF(AND('409-VACINAÇÃO OBRIGATORIA'!C32=0,SUM($R13:$X13)&gt;0),'409-VACINAÇÃO OBRIGATORIA'!C31,'409-VACINAÇÃO OBRIGATORIA'!C32)</f>
        <v>0</v>
      </c>
      <c r="B13" s="500">
        <f>IF(AND(+'409-VACINAÇÃO OBRIGATORIA'!G32=0,SUM($R13:$X13)&gt;0),+'409-VACINAÇÃO OBRIGATORIA'!G31,+'409-VACINAÇÃO OBRIGATORIA'!G32)</f>
        <v>0</v>
      </c>
      <c r="C13" s="500" t="e">
        <f>IFERROR(IFERROR(VLOOKUP('409-VACINAÇÃO OBRIGATORIA'!AH$23,localidades,2,FALSE),VLOOKUP('409-VACINAÇÃO OBRIGATORIA'!AQ$6,localidades,2,FALSE)),VLOOKUP('409-VACINAÇÃO OBRIGATORIA'!AQ$5,district_codes,2,FALSE))</f>
        <v>#N/A</v>
      </c>
      <c r="D13" s="578">
        <f>+delivery_events!B$8</f>
        <v>0</v>
      </c>
      <c r="E13" s="500" t="e">
        <f>IFERROR(VLOOKUP('409-VACINAÇÃO OBRIGATORIA'!AQ$6,localidades,2,FALSE),VLOOKUP('409-VACINAÇÃO OBRIGATORIA'!AQ$5,district_codes,2,FALSE))</f>
        <v>#N/A</v>
      </c>
      <c r="F13" s="500">
        <f>+'409-VACINAÇÃO OBRIGATORIA'!L33</f>
        <v>0</v>
      </c>
      <c r="G13" s="500">
        <f>+'409-VACINAÇÃO OBRIGATORIA'!N33</f>
        <v>0</v>
      </c>
      <c r="H13" s="500">
        <f>IF(IF('409-VACINAÇÃO OBRIGATORIA'!AP33=0,'409-VACINAÇÃO OBRIGATORIA'!AH33,'409-VACINAÇÃO OBRIGATORIA'!AP33)=0,'409-VACINAÇÃO OBRIGATORIA'!AQ$6,IF('409-VACINAÇÃO OBRIGATORIA'!AP33=0,'409-VACINAÇÃO OBRIGATORIA'!AH33,'409-VACINAÇÃO OBRIGATORIA'!AP33))</f>
        <v>0</v>
      </c>
      <c r="I13" s="500">
        <f>IF('409-VACINAÇÃO OBRIGATORIA'!AH33=0,'409-VACINAÇÃO OBRIGATORIA'!AQ$6,'409-VACINAÇÃO OBRIGATORIA'!AH33)</f>
        <v>0</v>
      </c>
      <c r="J13" s="500">
        <f>+'409-VACINAÇÃO OBRIGATORIA'!$AQ$3</f>
        <v>0</v>
      </c>
      <c r="K13" s="578">
        <f>+'409-VACINAÇÃO OBRIGATORIA'!$A$11</f>
        <v>0</v>
      </c>
      <c r="L13" s="578">
        <f>+'409-VACINAÇÃO OBRIGATORIA'!$F$11</f>
        <v>0</v>
      </c>
      <c r="M13" s="500"/>
      <c r="N13" s="500"/>
      <c r="O13" s="500"/>
      <c r="P13" s="500" t="str">
        <f>delivery_events!D$8</f>
        <v>Vacinação Obrigatória</v>
      </c>
      <c r="Q13" s="500" t="str">
        <f>+'409-VACINAÇÃO OBRIGATORIA'!AU33</f>
        <v>ARROLADOS</v>
      </c>
      <c r="R13" s="500">
        <f>+'409-VACINAÇÃO OBRIGATORIA'!AX33</f>
        <v>0</v>
      </c>
      <c r="S13" s="500">
        <f>+'409-VACINAÇÃO OBRIGATORIA'!AZ33</f>
        <v>0</v>
      </c>
      <c r="T13" s="500">
        <f>+'409-VACINAÇÃO OBRIGATORIA'!BB33</f>
        <v>0</v>
      </c>
      <c r="U13" s="500">
        <f>+'409-VACINAÇÃO OBRIGATORIA'!BD33</f>
        <v>0</v>
      </c>
      <c r="V13" s="500">
        <f>+'409-VACINAÇÃO OBRIGATORIA'!BF33</f>
        <v>0</v>
      </c>
      <c r="W13" s="500">
        <f>+'409-VACINAÇÃO OBRIGATORIA'!BH33</f>
        <v>0</v>
      </c>
      <c r="X13" s="500">
        <f>+'409-VACINAÇÃO OBRIGATORIA'!BI33</f>
        <v>0</v>
      </c>
    </row>
    <row r="14" spans="1:24" x14ac:dyDescent="0.35">
      <c r="A14" s="500">
        <f>IF(AND('409-VACINAÇÃO OBRIGATORIA'!C33=0,SUM($R14:$X14)&gt;0),'409-VACINAÇÃO OBRIGATORIA'!C32,'409-VACINAÇÃO OBRIGATORIA'!C33)</f>
        <v>0</v>
      </c>
      <c r="B14" s="500">
        <f>IF(AND(+'409-VACINAÇÃO OBRIGATORIA'!G33=0,SUM($R14:$X14)&gt;0),+'409-VACINAÇÃO OBRIGATORIA'!G32,+'409-VACINAÇÃO OBRIGATORIA'!G33)</f>
        <v>0</v>
      </c>
      <c r="C14" s="500" t="e">
        <f>IFERROR(IFERROR(VLOOKUP('409-VACINAÇÃO OBRIGATORIA'!AH$23,localidades,2,FALSE),VLOOKUP('409-VACINAÇÃO OBRIGATORIA'!AQ$6,localidades,2,FALSE)),VLOOKUP('409-VACINAÇÃO OBRIGATORIA'!AQ$5,district_codes,2,FALSE))</f>
        <v>#N/A</v>
      </c>
      <c r="D14" s="578">
        <f>+delivery_events!B$8</f>
        <v>0</v>
      </c>
      <c r="E14" s="500" t="e">
        <f>IFERROR(VLOOKUP('409-VACINAÇÃO OBRIGATORIA'!AQ$6,localidades,2,FALSE),VLOOKUP('409-VACINAÇÃO OBRIGATORIA'!AQ$5,district_codes,2,FALSE))</f>
        <v>#N/A</v>
      </c>
      <c r="F14" s="500">
        <f>+'409-VACINAÇÃO OBRIGATORIA'!L34</f>
        <v>0</v>
      </c>
      <c r="G14" s="500">
        <f>+'409-VACINAÇÃO OBRIGATORIA'!N34</f>
        <v>0</v>
      </c>
      <c r="H14" s="500">
        <f>IF(IF('409-VACINAÇÃO OBRIGATORIA'!AP34=0,'409-VACINAÇÃO OBRIGATORIA'!AH34,'409-VACINAÇÃO OBRIGATORIA'!AP34)=0,'409-VACINAÇÃO OBRIGATORIA'!AQ$6,IF('409-VACINAÇÃO OBRIGATORIA'!AP34=0,'409-VACINAÇÃO OBRIGATORIA'!AH34,'409-VACINAÇÃO OBRIGATORIA'!AP34))</f>
        <v>0</v>
      </c>
      <c r="I14" s="500">
        <f>IF('409-VACINAÇÃO OBRIGATORIA'!AH34=0,'409-VACINAÇÃO OBRIGATORIA'!AQ$6,'409-VACINAÇÃO OBRIGATORIA'!AH34)</f>
        <v>0</v>
      </c>
      <c r="J14" s="500">
        <f>+'409-VACINAÇÃO OBRIGATORIA'!$AQ$3</f>
        <v>0</v>
      </c>
      <c r="K14" s="578">
        <f>+'409-VACINAÇÃO OBRIGATORIA'!$A$11</f>
        <v>0</v>
      </c>
      <c r="L14" s="578">
        <f>+'409-VACINAÇÃO OBRIGATORIA'!$F$11</f>
        <v>0</v>
      </c>
      <c r="M14" s="500"/>
      <c r="N14" s="500"/>
      <c r="O14" s="500"/>
      <c r="P14" s="500" t="str">
        <f>delivery_events!D$8</f>
        <v>Vacinação Obrigatória</v>
      </c>
      <c r="Q14" s="500" t="str">
        <f>+'409-VACINAÇÃO OBRIGATORIA'!AU34</f>
        <v>VACINADOS</v>
      </c>
      <c r="R14" s="500">
        <f>+'409-VACINAÇÃO OBRIGATORIA'!AX34</f>
        <v>0</v>
      </c>
      <c r="S14" s="500">
        <f>+'409-VACINAÇÃO OBRIGATORIA'!AZ34</f>
        <v>0</v>
      </c>
      <c r="T14" s="500">
        <f>+'409-VACINAÇÃO OBRIGATORIA'!BB34</f>
        <v>0</v>
      </c>
      <c r="U14" s="500">
        <f>+'409-VACINAÇÃO OBRIGATORIA'!BD34</f>
        <v>0</v>
      </c>
      <c r="V14" s="500">
        <f>+'409-VACINAÇÃO OBRIGATORIA'!BF34</f>
        <v>0</v>
      </c>
      <c r="W14" s="500">
        <f>+'409-VACINAÇÃO OBRIGATORIA'!BH34</f>
        <v>0</v>
      </c>
      <c r="X14" s="500">
        <f>+'409-VACINAÇÃO OBRIGATORIA'!BI34</f>
        <v>0</v>
      </c>
    </row>
    <row r="15" spans="1:24" x14ac:dyDescent="0.35">
      <c r="A15" s="500">
        <f>IF(AND('409-VACINAÇÃO OBRIGATORIA'!C34=0,SUM($R15:$X15)&gt;0),'409-VACINAÇÃO OBRIGATORIA'!C33,'409-VACINAÇÃO OBRIGATORIA'!C34)</f>
        <v>0</v>
      </c>
      <c r="B15" s="500">
        <f>IF(AND(+'409-VACINAÇÃO OBRIGATORIA'!G34=0,SUM($R15:$X15)&gt;0),+'409-VACINAÇÃO OBRIGATORIA'!G33,+'409-VACINAÇÃO OBRIGATORIA'!G34)</f>
        <v>0</v>
      </c>
      <c r="C15" s="500" t="e">
        <f>IFERROR(IFERROR(VLOOKUP('409-VACINAÇÃO OBRIGATORIA'!AH$23,localidades,2,FALSE),VLOOKUP('409-VACINAÇÃO OBRIGATORIA'!AQ$6,localidades,2,FALSE)),VLOOKUP('409-VACINAÇÃO OBRIGATORIA'!AQ$5,district_codes,2,FALSE))</f>
        <v>#N/A</v>
      </c>
      <c r="D15" s="578">
        <f>+delivery_events!B$8</f>
        <v>0</v>
      </c>
      <c r="E15" s="500" t="e">
        <f>IFERROR(VLOOKUP('409-VACINAÇÃO OBRIGATORIA'!AQ$6,localidades,2,FALSE),VLOOKUP('409-VACINAÇÃO OBRIGATORIA'!AQ$5,district_codes,2,FALSE))</f>
        <v>#N/A</v>
      </c>
      <c r="F15" s="500">
        <f>+'409-VACINAÇÃO OBRIGATORIA'!L35</f>
        <v>0</v>
      </c>
      <c r="G15" s="500">
        <f>+'409-VACINAÇÃO OBRIGATORIA'!N35</f>
        <v>0</v>
      </c>
      <c r="H15" s="500">
        <f>IF(IF('409-VACINAÇÃO OBRIGATORIA'!AP35=0,'409-VACINAÇÃO OBRIGATORIA'!AH35,'409-VACINAÇÃO OBRIGATORIA'!AP35)=0,'409-VACINAÇÃO OBRIGATORIA'!AQ$6,IF('409-VACINAÇÃO OBRIGATORIA'!AP35=0,'409-VACINAÇÃO OBRIGATORIA'!AH35,'409-VACINAÇÃO OBRIGATORIA'!AP35))</f>
        <v>0</v>
      </c>
      <c r="I15" s="500">
        <f>IF('409-VACINAÇÃO OBRIGATORIA'!AH35=0,'409-VACINAÇÃO OBRIGATORIA'!AQ$6,'409-VACINAÇÃO OBRIGATORIA'!AH35)</f>
        <v>0</v>
      </c>
      <c r="J15" s="500">
        <f>+'409-VACINAÇÃO OBRIGATORIA'!$AQ$3</f>
        <v>0</v>
      </c>
      <c r="K15" s="578">
        <f>+'409-VACINAÇÃO OBRIGATORIA'!$A$11</f>
        <v>0</v>
      </c>
      <c r="L15" s="578">
        <f>+'409-VACINAÇÃO OBRIGATORIA'!$F$11</f>
        <v>0</v>
      </c>
      <c r="M15" s="500"/>
      <c r="N15" s="500"/>
      <c r="O15" s="500"/>
      <c r="P15" s="500" t="str">
        <f>delivery_events!D$8</f>
        <v>Vacinação Obrigatória</v>
      </c>
      <c r="Q15" s="500" t="str">
        <f>+'409-VACINAÇÃO OBRIGATORIA'!AU35</f>
        <v>ARROLADOS</v>
      </c>
      <c r="R15" s="500">
        <f>+'409-VACINAÇÃO OBRIGATORIA'!AX35</f>
        <v>0</v>
      </c>
      <c r="S15" s="500">
        <f>+'409-VACINAÇÃO OBRIGATORIA'!AZ35</f>
        <v>0</v>
      </c>
      <c r="T15" s="500">
        <f>+'409-VACINAÇÃO OBRIGATORIA'!BB35</f>
        <v>0</v>
      </c>
      <c r="U15" s="500">
        <f>+'409-VACINAÇÃO OBRIGATORIA'!BD35</f>
        <v>0</v>
      </c>
      <c r="V15" s="500">
        <f>+'409-VACINAÇÃO OBRIGATORIA'!BF35</f>
        <v>0</v>
      </c>
      <c r="W15" s="500">
        <f>+'409-VACINAÇÃO OBRIGATORIA'!BH35</f>
        <v>0</v>
      </c>
      <c r="X15" s="500">
        <f>+'409-VACINAÇÃO OBRIGATORIA'!BI35</f>
        <v>0</v>
      </c>
    </row>
    <row r="16" spans="1:24" x14ac:dyDescent="0.35">
      <c r="A16" s="500">
        <f>IF(AND('409-VACINAÇÃO OBRIGATORIA'!C35=0,SUM($R16:$X16)&gt;0),'409-VACINAÇÃO OBRIGATORIA'!C34,'409-VACINAÇÃO OBRIGATORIA'!C35)</f>
        <v>0</v>
      </c>
      <c r="B16" s="500">
        <f>IF(AND(+'409-VACINAÇÃO OBRIGATORIA'!G35=0,SUM($R16:$X16)&gt;0),+'409-VACINAÇÃO OBRIGATORIA'!G34,+'409-VACINAÇÃO OBRIGATORIA'!G35)</f>
        <v>0</v>
      </c>
      <c r="C16" s="500" t="e">
        <f>IFERROR(IFERROR(VLOOKUP('409-VACINAÇÃO OBRIGATORIA'!AH$23,localidades,2,FALSE),VLOOKUP('409-VACINAÇÃO OBRIGATORIA'!AQ$6,localidades,2,FALSE)),VLOOKUP('409-VACINAÇÃO OBRIGATORIA'!AQ$5,district_codes,2,FALSE))</f>
        <v>#N/A</v>
      </c>
      <c r="D16" s="578">
        <f>+delivery_events!B$8</f>
        <v>0</v>
      </c>
      <c r="E16" s="500" t="e">
        <f>IFERROR(VLOOKUP('409-VACINAÇÃO OBRIGATORIA'!AQ$6,localidades,2,FALSE),VLOOKUP('409-VACINAÇÃO OBRIGATORIA'!AQ$5,district_codes,2,FALSE))</f>
        <v>#N/A</v>
      </c>
      <c r="F16" s="500">
        <f>+'409-VACINAÇÃO OBRIGATORIA'!L36</f>
        <v>0</v>
      </c>
      <c r="G16" s="500">
        <f>+'409-VACINAÇÃO OBRIGATORIA'!N36</f>
        <v>0</v>
      </c>
      <c r="H16" s="500">
        <f>IF(IF('409-VACINAÇÃO OBRIGATORIA'!AP36=0,'409-VACINAÇÃO OBRIGATORIA'!AH36,'409-VACINAÇÃO OBRIGATORIA'!AP36)=0,'409-VACINAÇÃO OBRIGATORIA'!AQ$6,IF('409-VACINAÇÃO OBRIGATORIA'!AP36=0,'409-VACINAÇÃO OBRIGATORIA'!AH36,'409-VACINAÇÃO OBRIGATORIA'!AP36))</f>
        <v>0</v>
      </c>
      <c r="I16" s="500">
        <f>IF('409-VACINAÇÃO OBRIGATORIA'!AH36=0,'409-VACINAÇÃO OBRIGATORIA'!AQ$6,'409-VACINAÇÃO OBRIGATORIA'!AH36)</f>
        <v>0</v>
      </c>
      <c r="J16" s="500">
        <f>+'409-VACINAÇÃO OBRIGATORIA'!$AQ$3</f>
        <v>0</v>
      </c>
      <c r="K16" s="578">
        <f>+'409-VACINAÇÃO OBRIGATORIA'!$A$11</f>
        <v>0</v>
      </c>
      <c r="L16" s="578">
        <f>+'409-VACINAÇÃO OBRIGATORIA'!$F$11</f>
        <v>0</v>
      </c>
      <c r="M16" s="500"/>
      <c r="N16" s="500"/>
      <c r="O16" s="500"/>
      <c r="P16" s="500" t="str">
        <f>delivery_events!D$8</f>
        <v>Vacinação Obrigatória</v>
      </c>
      <c r="Q16" s="500" t="str">
        <f>+'409-VACINAÇÃO OBRIGATORIA'!AU36</f>
        <v>VACINADOS</v>
      </c>
      <c r="R16" s="500">
        <f>+'409-VACINAÇÃO OBRIGATORIA'!AX36</f>
        <v>0</v>
      </c>
      <c r="S16" s="500">
        <f>+'409-VACINAÇÃO OBRIGATORIA'!AZ36</f>
        <v>0</v>
      </c>
      <c r="T16" s="500">
        <f>+'409-VACINAÇÃO OBRIGATORIA'!BB36</f>
        <v>0</v>
      </c>
      <c r="U16" s="500">
        <f>+'409-VACINAÇÃO OBRIGATORIA'!BD36</f>
        <v>0</v>
      </c>
      <c r="V16" s="500">
        <f>+'409-VACINAÇÃO OBRIGATORIA'!BF36</f>
        <v>0</v>
      </c>
      <c r="W16" s="500">
        <f>+'409-VACINAÇÃO OBRIGATORIA'!BH36</f>
        <v>0</v>
      </c>
      <c r="X16" s="500">
        <f>+'409-VACINAÇÃO OBRIGATORIA'!BI36</f>
        <v>0</v>
      </c>
    </row>
    <row r="17" spans="1:24" x14ac:dyDescent="0.35">
      <c r="A17" s="500">
        <f>IF(AND('409-VACINAÇÃO OBRIGATORIA'!C36=0,SUM($R17:$X17)&gt;0),'409-VACINAÇÃO OBRIGATORIA'!C35,'409-VACINAÇÃO OBRIGATORIA'!C36)</f>
        <v>0</v>
      </c>
      <c r="B17" s="500">
        <f>IF(AND(+'409-VACINAÇÃO OBRIGATORIA'!G36=0,SUM($R17:$X17)&gt;0),+'409-VACINAÇÃO OBRIGATORIA'!G35,+'409-VACINAÇÃO OBRIGATORIA'!G36)</f>
        <v>0</v>
      </c>
      <c r="C17" s="500" t="e">
        <f>IFERROR(IFERROR(VLOOKUP('409-VACINAÇÃO OBRIGATORIA'!AH$23,localidades,2,FALSE),VLOOKUP('409-VACINAÇÃO OBRIGATORIA'!AQ$6,localidades,2,FALSE)),VLOOKUP('409-VACINAÇÃO OBRIGATORIA'!AQ$5,district_codes,2,FALSE))</f>
        <v>#N/A</v>
      </c>
      <c r="D17" s="578">
        <f>+delivery_events!B$8</f>
        <v>0</v>
      </c>
      <c r="E17" s="500" t="e">
        <f>IFERROR(VLOOKUP('409-VACINAÇÃO OBRIGATORIA'!AQ$6,localidades,2,FALSE),VLOOKUP('409-VACINAÇÃO OBRIGATORIA'!AQ$5,district_codes,2,FALSE))</f>
        <v>#N/A</v>
      </c>
      <c r="F17" s="500">
        <f>+'409-VACINAÇÃO OBRIGATORIA'!L37</f>
        <v>0</v>
      </c>
      <c r="G17" s="500">
        <f>+'409-VACINAÇÃO OBRIGATORIA'!N37</f>
        <v>0</v>
      </c>
      <c r="H17" s="500">
        <f>IF(IF('409-VACINAÇÃO OBRIGATORIA'!AP37=0,'409-VACINAÇÃO OBRIGATORIA'!AH37,'409-VACINAÇÃO OBRIGATORIA'!AP37)=0,'409-VACINAÇÃO OBRIGATORIA'!AQ$6,IF('409-VACINAÇÃO OBRIGATORIA'!AP37=0,'409-VACINAÇÃO OBRIGATORIA'!AH37,'409-VACINAÇÃO OBRIGATORIA'!AP37))</f>
        <v>0</v>
      </c>
      <c r="I17" s="500">
        <f>IF('409-VACINAÇÃO OBRIGATORIA'!AH37=0,'409-VACINAÇÃO OBRIGATORIA'!AQ$6,'409-VACINAÇÃO OBRIGATORIA'!AH37)</f>
        <v>0</v>
      </c>
      <c r="J17" s="500">
        <f>+'409-VACINAÇÃO OBRIGATORIA'!$AQ$3</f>
        <v>0</v>
      </c>
      <c r="K17" s="578">
        <f>+'409-VACINAÇÃO OBRIGATORIA'!$A$11</f>
        <v>0</v>
      </c>
      <c r="L17" s="578">
        <f>+'409-VACINAÇÃO OBRIGATORIA'!$F$11</f>
        <v>0</v>
      </c>
      <c r="M17" s="500"/>
      <c r="N17" s="500"/>
      <c r="O17" s="500"/>
      <c r="P17" s="500" t="str">
        <f>delivery_events!D$8</f>
        <v>Vacinação Obrigatória</v>
      </c>
      <c r="Q17" s="500" t="str">
        <f>+'409-VACINAÇÃO OBRIGATORIA'!AU37</f>
        <v>ARROLADOS</v>
      </c>
      <c r="R17" s="500">
        <f>+'409-VACINAÇÃO OBRIGATORIA'!AX37</f>
        <v>0</v>
      </c>
      <c r="S17" s="500">
        <f>+'409-VACINAÇÃO OBRIGATORIA'!AZ37</f>
        <v>0</v>
      </c>
      <c r="T17" s="500">
        <f>+'409-VACINAÇÃO OBRIGATORIA'!BB37</f>
        <v>0</v>
      </c>
      <c r="U17" s="500">
        <f>+'409-VACINAÇÃO OBRIGATORIA'!BD37</f>
        <v>0</v>
      </c>
      <c r="V17" s="500">
        <f>+'409-VACINAÇÃO OBRIGATORIA'!BF37</f>
        <v>0</v>
      </c>
      <c r="W17" s="500">
        <f>+'409-VACINAÇÃO OBRIGATORIA'!BH37</f>
        <v>0</v>
      </c>
      <c r="X17" s="500">
        <f>+'409-VACINAÇÃO OBRIGATORIA'!BI37</f>
        <v>0</v>
      </c>
    </row>
    <row r="18" spans="1:24" x14ac:dyDescent="0.35">
      <c r="A18" s="500">
        <f>IF(AND('409-VACINAÇÃO OBRIGATORIA'!C37=0,SUM($R18:$X18)&gt;0),'409-VACINAÇÃO OBRIGATORIA'!C36,'409-VACINAÇÃO OBRIGATORIA'!C37)</f>
        <v>0</v>
      </c>
      <c r="B18" s="500">
        <f>IF(AND(+'409-VACINAÇÃO OBRIGATORIA'!G37=0,SUM($R18:$X18)&gt;0),+'409-VACINAÇÃO OBRIGATORIA'!G36,+'409-VACINAÇÃO OBRIGATORIA'!G37)</f>
        <v>0</v>
      </c>
      <c r="C18" s="500" t="e">
        <f>IFERROR(IFERROR(VLOOKUP('409-VACINAÇÃO OBRIGATORIA'!AH$23,localidades,2,FALSE),VLOOKUP('409-VACINAÇÃO OBRIGATORIA'!AQ$6,localidades,2,FALSE)),VLOOKUP('409-VACINAÇÃO OBRIGATORIA'!AQ$5,district_codes,2,FALSE))</f>
        <v>#N/A</v>
      </c>
      <c r="D18" s="578">
        <f>+delivery_events!B$8</f>
        <v>0</v>
      </c>
      <c r="E18" s="500" t="e">
        <f>IFERROR(VLOOKUP('409-VACINAÇÃO OBRIGATORIA'!AQ$6,localidades,2,FALSE),VLOOKUP('409-VACINAÇÃO OBRIGATORIA'!AQ$5,district_codes,2,FALSE))</f>
        <v>#N/A</v>
      </c>
      <c r="F18" s="500">
        <f>+'409-VACINAÇÃO OBRIGATORIA'!L38</f>
        <v>0</v>
      </c>
      <c r="G18" s="500">
        <f>+'409-VACINAÇÃO OBRIGATORIA'!N38</f>
        <v>0</v>
      </c>
      <c r="H18" s="500">
        <f>IF(IF('409-VACINAÇÃO OBRIGATORIA'!AP38=0,'409-VACINAÇÃO OBRIGATORIA'!AH38,'409-VACINAÇÃO OBRIGATORIA'!AP38)=0,'409-VACINAÇÃO OBRIGATORIA'!AQ$6,IF('409-VACINAÇÃO OBRIGATORIA'!AP38=0,'409-VACINAÇÃO OBRIGATORIA'!AH38,'409-VACINAÇÃO OBRIGATORIA'!AP38))</f>
        <v>0</v>
      </c>
      <c r="I18" s="500">
        <f>IF('409-VACINAÇÃO OBRIGATORIA'!AH38=0,'409-VACINAÇÃO OBRIGATORIA'!AQ$6,'409-VACINAÇÃO OBRIGATORIA'!AH38)</f>
        <v>0</v>
      </c>
      <c r="J18" s="500">
        <f>+'409-VACINAÇÃO OBRIGATORIA'!$AQ$3</f>
        <v>0</v>
      </c>
      <c r="K18" s="578">
        <f>+'409-VACINAÇÃO OBRIGATORIA'!$A$11</f>
        <v>0</v>
      </c>
      <c r="L18" s="578">
        <f>+'409-VACINAÇÃO OBRIGATORIA'!$F$11</f>
        <v>0</v>
      </c>
      <c r="M18" s="500"/>
      <c r="N18" s="500"/>
      <c r="O18" s="500"/>
      <c r="P18" s="500" t="str">
        <f>delivery_events!D$8</f>
        <v>Vacinação Obrigatória</v>
      </c>
      <c r="Q18" s="500" t="str">
        <f>+'409-VACINAÇÃO OBRIGATORIA'!AU38</f>
        <v>VACINADOS</v>
      </c>
      <c r="R18" s="500">
        <f>+'409-VACINAÇÃO OBRIGATORIA'!AX38</f>
        <v>0</v>
      </c>
      <c r="S18" s="500">
        <f>+'409-VACINAÇÃO OBRIGATORIA'!AZ38</f>
        <v>0</v>
      </c>
      <c r="T18" s="500">
        <f>+'409-VACINAÇÃO OBRIGATORIA'!BB38</f>
        <v>0</v>
      </c>
      <c r="U18" s="500">
        <f>+'409-VACINAÇÃO OBRIGATORIA'!BD38</f>
        <v>0</v>
      </c>
      <c r="V18" s="500">
        <f>+'409-VACINAÇÃO OBRIGATORIA'!BF38</f>
        <v>0</v>
      </c>
      <c r="W18" s="500">
        <f>+'409-VACINAÇÃO OBRIGATORIA'!BH38</f>
        <v>0</v>
      </c>
      <c r="X18" s="500">
        <f>+'409-VACINAÇÃO OBRIGATORIA'!BI38</f>
        <v>0</v>
      </c>
    </row>
    <row r="19" spans="1:24" x14ac:dyDescent="0.35">
      <c r="A19" s="500">
        <f>IF(AND('409-VACINAÇÃO OBRIGATORIA'!C38=0,SUM($R19:$X19)&gt;0),'409-VACINAÇÃO OBRIGATORIA'!C37,'409-VACINAÇÃO OBRIGATORIA'!C38)</f>
        <v>0</v>
      </c>
      <c r="B19" s="500">
        <f>IF(AND(+'409-VACINAÇÃO OBRIGATORIA'!G38=0,SUM($R19:$X19)&gt;0),+'409-VACINAÇÃO OBRIGATORIA'!G37,+'409-VACINAÇÃO OBRIGATORIA'!G38)</f>
        <v>0</v>
      </c>
      <c r="C19" s="500" t="e">
        <f>IFERROR(IFERROR(VLOOKUP('409-VACINAÇÃO OBRIGATORIA'!AH$23,localidades,2,FALSE),VLOOKUP('409-VACINAÇÃO OBRIGATORIA'!AQ$6,localidades,2,FALSE)),VLOOKUP('409-VACINAÇÃO OBRIGATORIA'!AQ$5,district_codes,2,FALSE))</f>
        <v>#N/A</v>
      </c>
      <c r="D19" s="578">
        <f>+delivery_events!B$8</f>
        <v>0</v>
      </c>
      <c r="E19" s="500" t="e">
        <f>IFERROR(VLOOKUP('409-VACINAÇÃO OBRIGATORIA'!AQ$6,localidades,2,FALSE),VLOOKUP('409-VACINAÇÃO OBRIGATORIA'!AQ$5,district_codes,2,FALSE))</f>
        <v>#N/A</v>
      </c>
      <c r="F19" s="500">
        <f>+'409-VACINAÇÃO OBRIGATORIA'!L39</f>
        <v>0</v>
      </c>
      <c r="G19" s="500">
        <f>+'409-VACINAÇÃO OBRIGATORIA'!N39</f>
        <v>0</v>
      </c>
      <c r="H19" s="500">
        <f>IF(IF('409-VACINAÇÃO OBRIGATORIA'!AP39=0,'409-VACINAÇÃO OBRIGATORIA'!AH39,'409-VACINAÇÃO OBRIGATORIA'!AP39)=0,'409-VACINAÇÃO OBRIGATORIA'!AQ$6,IF('409-VACINAÇÃO OBRIGATORIA'!AP39=0,'409-VACINAÇÃO OBRIGATORIA'!AH39,'409-VACINAÇÃO OBRIGATORIA'!AP39))</f>
        <v>0</v>
      </c>
      <c r="I19" s="500">
        <f>IF('409-VACINAÇÃO OBRIGATORIA'!AH39=0,'409-VACINAÇÃO OBRIGATORIA'!AQ$6,'409-VACINAÇÃO OBRIGATORIA'!AH39)</f>
        <v>0</v>
      </c>
      <c r="J19" s="500">
        <f>+'409-VACINAÇÃO OBRIGATORIA'!$AQ$3</f>
        <v>0</v>
      </c>
      <c r="K19" s="578">
        <f>+'409-VACINAÇÃO OBRIGATORIA'!$A$11</f>
        <v>0</v>
      </c>
      <c r="L19" s="578">
        <f>+'409-VACINAÇÃO OBRIGATORIA'!$F$11</f>
        <v>0</v>
      </c>
      <c r="M19" s="500"/>
      <c r="N19" s="500"/>
      <c r="O19" s="500"/>
      <c r="P19" s="500" t="str">
        <f>delivery_events!D$8</f>
        <v>Vacinação Obrigatória</v>
      </c>
      <c r="Q19" s="500" t="str">
        <f>+'409-VACINAÇÃO OBRIGATORIA'!AU39</f>
        <v>ARROLADOS</v>
      </c>
      <c r="R19" s="500">
        <f>+'409-VACINAÇÃO OBRIGATORIA'!AX39</f>
        <v>0</v>
      </c>
      <c r="S19" s="500">
        <f>+'409-VACINAÇÃO OBRIGATORIA'!AZ39</f>
        <v>0</v>
      </c>
      <c r="T19" s="500">
        <f>+'409-VACINAÇÃO OBRIGATORIA'!BB39</f>
        <v>0</v>
      </c>
      <c r="U19" s="500">
        <f>+'409-VACINAÇÃO OBRIGATORIA'!BD39</f>
        <v>0</v>
      </c>
      <c r="V19" s="500">
        <f>+'409-VACINAÇÃO OBRIGATORIA'!BF39</f>
        <v>0</v>
      </c>
      <c r="W19" s="500">
        <f>+'409-VACINAÇÃO OBRIGATORIA'!BH39</f>
        <v>0</v>
      </c>
      <c r="X19" s="500">
        <f>+'409-VACINAÇÃO OBRIGATORIA'!BI39</f>
        <v>0</v>
      </c>
    </row>
    <row r="20" spans="1:24" x14ac:dyDescent="0.35">
      <c r="A20" s="500">
        <f>IF(AND('409-VACINAÇÃO OBRIGATORIA'!C39=0,SUM($R20:$X20)&gt;0),'409-VACINAÇÃO OBRIGATORIA'!C38,'409-VACINAÇÃO OBRIGATORIA'!C39)</f>
        <v>0</v>
      </c>
      <c r="B20" s="500">
        <f>IF(AND(+'409-VACINAÇÃO OBRIGATORIA'!G39=0,SUM($R20:$X20)&gt;0),+'409-VACINAÇÃO OBRIGATORIA'!G38,+'409-VACINAÇÃO OBRIGATORIA'!G39)</f>
        <v>0</v>
      </c>
      <c r="C20" s="500" t="e">
        <f>IFERROR(IFERROR(VLOOKUP('409-VACINAÇÃO OBRIGATORIA'!AH$23,localidades,2,FALSE),VLOOKUP('409-VACINAÇÃO OBRIGATORIA'!AQ$6,localidades,2,FALSE)),VLOOKUP('409-VACINAÇÃO OBRIGATORIA'!AQ$5,district_codes,2,FALSE))</f>
        <v>#N/A</v>
      </c>
      <c r="D20" s="578">
        <f>+delivery_events!B$8</f>
        <v>0</v>
      </c>
      <c r="E20" s="500" t="e">
        <f>IFERROR(VLOOKUP('409-VACINAÇÃO OBRIGATORIA'!AQ$6,localidades,2,FALSE),VLOOKUP('409-VACINAÇÃO OBRIGATORIA'!AQ$5,district_codes,2,FALSE))</f>
        <v>#N/A</v>
      </c>
      <c r="F20" s="500">
        <f>+'409-VACINAÇÃO OBRIGATORIA'!L40</f>
        <v>0</v>
      </c>
      <c r="G20" s="500">
        <f>+'409-VACINAÇÃO OBRIGATORIA'!N40</f>
        <v>0</v>
      </c>
      <c r="H20" s="500">
        <f>IF(IF('409-VACINAÇÃO OBRIGATORIA'!AP40=0,'409-VACINAÇÃO OBRIGATORIA'!AH40,'409-VACINAÇÃO OBRIGATORIA'!AP40)=0,'409-VACINAÇÃO OBRIGATORIA'!AQ$6,IF('409-VACINAÇÃO OBRIGATORIA'!AP40=0,'409-VACINAÇÃO OBRIGATORIA'!AH40,'409-VACINAÇÃO OBRIGATORIA'!AP40))</f>
        <v>0</v>
      </c>
      <c r="I20" s="500">
        <f>IF('409-VACINAÇÃO OBRIGATORIA'!AH40=0,'409-VACINAÇÃO OBRIGATORIA'!AQ$6,'409-VACINAÇÃO OBRIGATORIA'!AH40)</f>
        <v>0</v>
      </c>
      <c r="J20" s="500">
        <f>+'409-VACINAÇÃO OBRIGATORIA'!$AQ$3</f>
        <v>0</v>
      </c>
      <c r="K20" s="578">
        <f>+'409-VACINAÇÃO OBRIGATORIA'!$A$11</f>
        <v>0</v>
      </c>
      <c r="L20" s="578">
        <f>+'409-VACINAÇÃO OBRIGATORIA'!$F$11</f>
        <v>0</v>
      </c>
      <c r="M20" s="500"/>
      <c r="N20" s="500"/>
      <c r="O20" s="500"/>
      <c r="P20" s="500" t="str">
        <f>delivery_events!D$8</f>
        <v>Vacinação Obrigatória</v>
      </c>
      <c r="Q20" s="500" t="str">
        <f>+'409-VACINAÇÃO OBRIGATORIA'!AU40</f>
        <v>VACINADOS</v>
      </c>
      <c r="R20" s="500">
        <f>+'409-VACINAÇÃO OBRIGATORIA'!AX40</f>
        <v>0</v>
      </c>
      <c r="S20" s="500">
        <f>+'409-VACINAÇÃO OBRIGATORIA'!AZ40</f>
        <v>0</v>
      </c>
      <c r="T20" s="500">
        <f>+'409-VACINAÇÃO OBRIGATORIA'!BB40</f>
        <v>0</v>
      </c>
      <c r="U20" s="500">
        <f>+'409-VACINAÇÃO OBRIGATORIA'!BD40</f>
        <v>0</v>
      </c>
      <c r="V20" s="500">
        <f>+'409-VACINAÇÃO OBRIGATORIA'!BF40</f>
        <v>0</v>
      </c>
      <c r="W20" s="500">
        <f>+'409-VACINAÇÃO OBRIGATORIA'!BH40</f>
        <v>0</v>
      </c>
      <c r="X20" s="500">
        <f>+'409-VACINAÇÃO OBRIGATORIA'!BI40</f>
        <v>0</v>
      </c>
    </row>
    <row r="21" spans="1:24" x14ac:dyDescent="0.35">
      <c r="A21" s="500">
        <f>IF(AND('409-VACINAÇÃO OBRIGATORIA'!C40=0,SUM($R21:$X21)&gt;0),'409-VACINAÇÃO OBRIGATORIA'!C39,'409-VACINAÇÃO OBRIGATORIA'!C40)</f>
        <v>0</v>
      </c>
      <c r="B21" s="500">
        <f>IF(AND(+'409-VACINAÇÃO OBRIGATORIA'!G40=0,SUM($R21:$X21)&gt;0),+'409-VACINAÇÃO OBRIGATORIA'!G39,+'409-VACINAÇÃO OBRIGATORIA'!G40)</f>
        <v>0</v>
      </c>
      <c r="C21" s="500" t="e">
        <f>IFERROR(IFERROR(VLOOKUP('409-VACINAÇÃO OBRIGATORIA'!AH$23,localidades,2,FALSE),VLOOKUP('409-VACINAÇÃO OBRIGATORIA'!AQ$6,localidades,2,FALSE)),VLOOKUP('409-VACINAÇÃO OBRIGATORIA'!AQ$5,district_codes,2,FALSE))</f>
        <v>#N/A</v>
      </c>
      <c r="D21" s="578">
        <f>+delivery_events!B$8</f>
        <v>0</v>
      </c>
      <c r="E21" s="500" t="e">
        <f>IFERROR(VLOOKUP('409-VACINAÇÃO OBRIGATORIA'!AQ$6,localidades,2,FALSE),VLOOKUP('409-VACINAÇÃO OBRIGATORIA'!AQ$5,district_codes,2,FALSE))</f>
        <v>#N/A</v>
      </c>
      <c r="F21" s="500">
        <f>+'409-VACINAÇÃO OBRIGATORIA'!L41</f>
        <v>0</v>
      </c>
      <c r="G21" s="500">
        <f>+'409-VACINAÇÃO OBRIGATORIA'!N41</f>
        <v>0</v>
      </c>
      <c r="H21" s="500">
        <f>IF(IF('409-VACINAÇÃO OBRIGATORIA'!AP41=0,'409-VACINAÇÃO OBRIGATORIA'!AH41,'409-VACINAÇÃO OBRIGATORIA'!AP41)=0,'409-VACINAÇÃO OBRIGATORIA'!AQ$6,IF('409-VACINAÇÃO OBRIGATORIA'!AP41=0,'409-VACINAÇÃO OBRIGATORIA'!AH41,'409-VACINAÇÃO OBRIGATORIA'!AP41))</f>
        <v>0</v>
      </c>
      <c r="I21" s="500">
        <f>IF('409-VACINAÇÃO OBRIGATORIA'!AH41=0,'409-VACINAÇÃO OBRIGATORIA'!AQ$6,'409-VACINAÇÃO OBRIGATORIA'!AH41)</f>
        <v>0</v>
      </c>
      <c r="J21" s="500">
        <f>+'409-VACINAÇÃO OBRIGATORIA'!$AQ$3</f>
        <v>0</v>
      </c>
      <c r="K21" s="578">
        <f>+'409-VACINAÇÃO OBRIGATORIA'!$A$11</f>
        <v>0</v>
      </c>
      <c r="L21" s="578">
        <f>+'409-VACINAÇÃO OBRIGATORIA'!$F$11</f>
        <v>0</v>
      </c>
      <c r="M21" s="500"/>
      <c r="N21" s="500"/>
      <c r="O21" s="500"/>
      <c r="P21" s="500" t="str">
        <f>delivery_events!D$8</f>
        <v>Vacinação Obrigatória</v>
      </c>
      <c r="Q21" s="500" t="str">
        <f>+'409-VACINAÇÃO OBRIGATORIA'!AU41</f>
        <v>ARROLADOS</v>
      </c>
      <c r="R21" s="500">
        <f>+'409-VACINAÇÃO OBRIGATORIA'!AX41</f>
        <v>0</v>
      </c>
      <c r="S21" s="500">
        <f>+'409-VACINAÇÃO OBRIGATORIA'!AZ41</f>
        <v>0</v>
      </c>
      <c r="T21" s="500">
        <f>+'409-VACINAÇÃO OBRIGATORIA'!BB41</f>
        <v>0</v>
      </c>
      <c r="U21" s="500">
        <f>+'409-VACINAÇÃO OBRIGATORIA'!BD41</f>
        <v>0</v>
      </c>
      <c r="V21" s="500">
        <f>+'409-VACINAÇÃO OBRIGATORIA'!BF41</f>
        <v>0</v>
      </c>
      <c r="W21" s="500">
        <f>+'409-VACINAÇÃO OBRIGATORIA'!BH41</f>
        <v>0</v>
      </c>
      <c r="X21" s="500">
        <f>+'409-VACINAÇÃO OBRIGATORIA'!BI41</f>
        <v>0</v>
      </c>
    </row>
    <row r="22" spans="1:24" x14ac:dyDescent="0.35">
      <c r="A22" s="500">
        <f>IF(AND('409-VACINAÇÃO OBRIGATORIA'!C41=0,SUM($R22:$X22)&gt;0),'409-VACINAÇÃO OBRIGATORIA'!C40,'409-VACINAÇÃO OBRIGATORIA'!C41)</f>
        <v>0</v>
      </c>
      <c r="B22" s="500">
        <f>IF(AND(+'409-VACINAÇÃO OBRIGATORIA'!G41=0,SUM($R22:$X22)&gt;0),+'409-VACINAÇÃO OBRIGATORIA'!G40,+'409-VACINAÇÃO OBRIGATORIA'!G41)</f>
        <v>0</v>
      </c>
      <c r="C22" s="500" t="e">
        <f>IFERROR(IFERROR(VLOOKUP('409-VACINAÇÃO OBRIGATORIA'!AH$23,localidades,2,FALSE),VLOOKUP('409-VACINAÇÃO OBRIGATORIA'!AQ$6,localidades,2,FALSE)),VLOOKUP('409-VACINAÇÃO OBRIGATORIA'!AQ$5,district_codes,2,FALSE))</f>
        <v>#N/A</v>
      </c>
      <c r="D22" s="578">
        <f>+delivery_events!B$8</f>
        <v>0</v>
      </c>
      <c r="E22" s="500" t="e">
        <f>IFERROR(VLOOKUP('409-VACINAÇÃO OBRIGATORIA'!AQ$6,localidades,2,FALSE),VLOOKUP('409-VACINAÇÃO OBRIGATORIA'!AQ$5,district_codes,2,FALSE))</f>
        <v>#N/A</v>
      </c>
      <c r="F22" s="500">
        <f>+'409-VACINAÇÃO OBRIGATORIA'!L42</f>
        <v>0</v>
      </c>
      <c r="G22" s="500">
        <f>+'409-VACINAÇÃO OBRIGATORIA'!N42</f>
        <v>0</v>
      </c>
      <c r="H22" s="500">
        <f>IF(IF('409-VACINAÇÃO OBRIGATORIA'!AP42=0,'409-VACINAÇÃO OBRIGATORIA'!AH42,'409-VACINAÇÃO OBRIGATORIA'!AP42)=0,'409-VACINAÇÃO OBRIGATORIA'!AQ$6,IF('409-VACINAÇÃO OBRIGATORIA'!AP42=0,'409-VACINAÇÃO OBRIGATORIA'!AH42,'409-VACINAÇÃO OBRIGATORIA'!AP42))</f>
        <v>0</v>
      </c>
      <c r="I22" s="500">
        <f>IF('409-VACINAÇÃO OBRIGATORIA'!AH42=0,'409-VACINAÇÃO OBRIGATORIA'!AQ$6,'409-VACINAÇÃO OBRIGATORIA'!AH42)</f>
        <v>0</v>
      </c>
      <c r="J22" s="500">
        <f>+'409-VACINAÇÃO OBRIGATORIA'!$AQ$3</f>
        <v>0</v>
      </c>
      <c r="K22" s="578">
        <f>+'409-VACINAÇÃO OBRIGATORIA'!$A$11</f>
        <v>0</v>
      </c>
      <c r="L22" s="578">
        <f>+'409-VACINAÇÃO OBRIGATORIA'!$F$11</f>
        <v>0</v>
      </c>
      <c r="M22" s="500"/>
      <c r="N22" s="500"/>
      <c r="O22" s="500"/>
      <c r="P22" s="500" t="str">
        <f>delivery_events!D$8</f>
        <v>Vacinação Obrigatória</v>
      </c>
      <c r="Q22" s="500" t="str">
        <f>+'409-VACINAÇÃO OBRIGATORIA'!AU42</f>
        <v>VACINADOS</v>
      </c>
      <c r="R22" s="500">
        <f>+'409-VACINAÇÃO OBRIGATORIA'!AX42</f>
        <v>0</v>
      </c>
      <c r="S22" s="500">
        <f>+'409-VACINAÇÃO OBRIGATORIA'!AZ42</f>
        <v>0</v>
      </c>
      <c r="T22" s="500">
        <f>+'409-VACINAÇÃO OBRIGATORIA'!BB42</f>
        <v>0</v>
      </c>
      <c r="U22" s="500">
        <f>+'409-VACINAÇÃO OBRIGATORIA'!BD42</f>
        <v>0</v>
      </c>
      <c r="V22" s="500">
        <f>+'409-VACINAÇÃO OBRIGATORIA'!BF42</f>
        <v>0</v>
      </c>
      <c r="W22" s="500">
        <f>+'409-VACINAÇÃO OBRIGATORIA'!BH42</f>
        <v>0</v>
      </c>
      <c r="X22" s="500">
        <f>+'409-VACINAÇÃO OBRIGATORIA'!BI42</f>
        <v>0</v>
      </c>
    </row>
    <row r="23" spans="1:24" x14ac:dyDescent="0.35">
      <c r="A23" s="500">
        <f>IF(AND('409-VACINAÇÃO OBRIGATORIA'!C42=0,SUM($R23:$X23)&gt;0),'409-VACINAÇÃO OBRIGATORIA'!C41,'409-VACINAÇÃO OBRIGATORIA'!C42)</f>
        <v>0</v>
      </c>
      <c r="B23" s="500">
        <f>IF(AND(+'409-VACINAÇÃO OBRIGATORIA'!G42=0,SUM($R23:$X23)&gt;0),+'409-VACINAÇÃO OBRIGATORIA'!G41,+'409-VACINAÇÃO OBRIGATORIA'!G42)</f>
        <v>0</v>
      </c>
      <c r="C23" s="500" t="e">
        <f>IFERROR(IFERROR(VLOOKUP('409-VACINAÇÃO OBRIGATORIA'!AH$23,localidades,2,FALSE),VLOOKUP('409-VACINAÇÃO OBRIGATORIA'!AQ$6,localidades,2,FALSE)),VLOOKUP('409-VACINAÇÃO OBRIGATORIA'!AQ$5,district_codes,2,FALSE))</f>
        <v>#N/A</v>
      </c>
      <c r="D23" s="578">
        <f>+delivery_events!B$8</f>
        <v>0</v>
      </c>
      <c r="E23" s="500" t="e">
        <f>IFERROR(VLOOKUP('409-VACINAÇÃO OBRIGATORIA'!AQ$6,localidades,2,FALSE),VLOOKUP('409-VACINAÇÃO OBRIGATORIA'!AQ$5,district_codes,2,FALSE))</f>
        <v>#N/A</v>
      </c>
      <c r="F23" s="500">
        <f>+'409-VACINAÇÃO OBRIGATORIA'!L43</f>
        <v>0</v>
      </c>
      <c r="G23" s="500">
        <f>+'409-VACINAÇÃO OBRIGATORIA'!N43</f>
        <v>0</v>
      </c>
      <c r="H23" s="500">
        <f>IF(IF('409-VACINAÇÃO OBRIGATORIA'!AP43=0,'409-VACINAÇÃO OBRIGATORIA'!AH43,'409-VACINAÇÃO OBRIGATORIA'!AP43)=0,'409-VACINAÇÃO OBRIGATORIA'!AQ$6,IF('409-VACINAÇÃO OBRIGATORIA'!AP43=0,'409-VACINAÇÃO OBRIGATORIA'!AH43,'409-VACINAÇÃO OBRIGATORIA'!AP43))</f>
        <v>0</v>
      </c>
      <c r="I23" s="500">
        <f>IF('409-VACINAÇÃO OBRIGATORIA'!AH43=0,'409-VACINAÇÃO OBRIGATORIA'!AQ$6,'409-VACINAÇÃO OBRIGATORIA'!AH43)</f>
        <v>0</v>
      </c>
      <c r="J23" s="500">
        <f>+'409-VACINAÇÃO OBRIGATORIA'!$AQ$3</f>
        <v>0</v>
      </c>
      <c r="K23" s="578">
        <f>+'409-VACINAÇÃO OBRIGATORIA'!$A$11</f>
        <v>0</v>
      </c>
      <c r="L23" s="578">
        <f>+'409-VACINAÇÃO OBRIGATORIA'!$F$11</f>
        <v>0</v>
      </c>
      <c r="M23" s="500"/>
      <c r="N23" s="500"/>
      <c r="O23" s="500"/>
      <c r="P23" s="500" t="str">
        <f>delivery_events!D$8</f>
        <v>Vacinação Obrigatória</v>
      </c>
      <c r="Q23" s="500" t="str">
        <f>+'409-VACINAÇÃO OBRIGATORIA'!AU43</f>
        <v>ARROLADOS</v>
      </c>
      <c r="R23" s="500">
        <f>+'409-VACINAÇÃO OBRIGATORIA'!AX43</f>
        <v>0</v>
      </c>
      <c r="S23" s="500">
        <f>+'409-VACINAÇÃO OBRIGATORIA'!AZ43</f>
        <v>0</v>
      </c>
      <c r="T23" s="500">
        <f>+'409-VACINAÇÃO OBRIGATORIA'!BB43</f>
        <v>0</v>
      </c>
      <c r="U23" s="500">
        <f>+'409-VACINAÇÃO OBRIGATORIA'!BD43</f>
        <v>0</v>
      </c>
      <c r="V23" s="500">
        <f>+'409-VACINAÇÃO OBRIGATORIA'!BF43</f>
        <v>0</v>
      </c>
      <c r="W23" s="500">
        <f>+'409-VACINAÇÃO OBRIGATORIA'!BH43</f>
        <v>0</v>
      </c>
      <c r="X23" s="500">
        <f>+'409-VACINAÇÃO OBRIGATORIA'!BI43</f>
        <v>0</v>
      </c>
    </row>
    <row r="24" spans="1:24" x14ac:dyDescent="0.35">
      <c r="A24" s="500">
        <f>IF(AND('409-VACINAÇÃO OBRIGATORIA'!C43=0,SUM($R24:$X24)&gt;0),'409-VACINAÇÃO OBRIGATORIA'!C42,'409-VACINAÇÃO OBRIGATORIA'!C43)</f>
        <v>0</v>
      </c>
      <c r="B24" s="500">
        <f>IF(AND(+'409-VACINAÇÃO OBRIGATORIA'!G43=0,SUM($R24:$X24)&gt;0),+'409-VACINAÇÃO OBRIGATORIA'!G42,+'409-VACINAÇÃO OBRIGATORIA'!G43)</f>
        <v>0</v>
      </c>
      <c r="C24" s="500" t="e">
        <f>IFERROR(IFERROR(VLOOKUP('409-VACINAÇÃO OBRIGATORIA'!AH$23,localidades,2,FALSE),VLOOKUP('409-VACINAÇÃO OBRIGATORIA'!AQ$6,localidades,2,FALSE)),VLOOKUP('409-VACINAÇÃO OBRIGATORIA'!AQ$5,district_codes,2,FALSE))</f>
        <v>#N/A</v>
      </c>
      <c r="D24" s="578">
        <f>+delivery_events!B$8</f>
        <v>0</v>
      </c>
      <c r="E24" s="500" t="e">
        <f>IFERROR(VLOOKUP('409-VACINAÇÃO OBRIGATORIA'!AQ$6,localidades,2,FALSE),VLOOKUP('409-VACINAÇÃO OBRIGATORIA'!AQ$5,district_codes,2,FALSE))</f>
        <v>#N/A</v>
      </c>
      <c r="F24" s="500">
        <f>+'409-VACINAÇÃO OBRIGATORIA'!L44</f>
        <v>0</v>
      </c>
      <c r="G24" s="500">
        <f>+'409-VACINAÇÃO OBRIGATORIA'!N44</f>
        <v>0</v>
      </c>
      <c r="H24" s="500">
        <f>IF(IF('409-VACINAÇÃO OBRIGATORIA'!AP44=0,'409-VACINAÇÃO OBRIGATORIA'!AH44,'409-VACINAÇÃO OBRIGATORIA'!AP44)=0,'409-VACINAÇÃO OBRIGATORIA'!AQ$6,IF('409-VACINAÇÃO OBRIGATORIA'!AP44=0,'409-VACINAÇÃO OBRIGATORIA'!AH44,'409-VACINAÇÃO OBRIGATORIA'!AP44))</f>
        <v>0</v>
      </c>
      <c r="I24" s="500">
        <f>IF('409-VACINAÇÃO OBRIGATORIA'!AH44=0,'409-VACINAÇÃO OBRIGATORIA'!AQ$6,'409-VACINAÇÃO OBRIGATORIA'!AH44)</f>
        <v>0</v>
      </c>
      <c r="J24" s="500">
        <f>+'409-VACINAÇÃO OBRIGATORIA'!$AQ$3</f>
        <v>0</v>
      </c>
      <c r="K24" s="578">
        <f>+'409-VACINAÇÃO OBRIGATORIA'!$A$11</f>
        <v>0</v>
      </c>
      <c r="L24" s="578">
        <f>+'409-VACINAÇÃO OBRIGATORIA'!$F$11</f>
        <v>0</v>
      </c>
      <c r="M24" s="500"/>
      <c r="N24" s="500"/>
      <c r="O24" s="500"/>
      <c r="P24" s="500" t="str">
        <f>delivery_events!D$8</f>
        <v>Vacinação Obrigatória</v>
      </c>
      <c r="Q24" s="500" t="str">
        <f>+'409-VACINAÇÃO OBRIGATORIA'!AU44</f>
        <v>VACINADOS</v>
      </c>
      <c r="R24" s="500">
        <f>+'409-VACINAÇÃO OBRIGATORIA'!AX44</f>
        <v>0</v>
      </c>
      <c r="S24" s="500">
        <f>+'409-VACINAÇÃO OBRIGATORIA'!AZ44</f>
        <v>0</v>
      </c>
      <c r="T24" s="500">
        <f>+'409-VACINAÇÃO OBRIGATORIA'!BB44</f>
        <v>0</v>
      </c>
      <c r="U24" s="500">
        <f>+'409-VACINAÇÃO OBRIGATORIA'!BD44</f>
        <v>0</v>
      </c>
      <c r="V24" s="500">
        <f>+'409-VACINAÇÃO OBRIGATORIA'!BF44</f>
        <v>0</v>
      </c>
      <c r="W24" s="500">
        <f>+'409-VACINAÇÃO OBRIGATORIA'!BH44</f>
        <v>0</v>
      </c>
      <c r="X24" s="500">
        <f>+'409-VACINAÇÃO OBRIGATORIA'!BI44</f>
        <v>0</v>
      </c>
    </row>
    <row r="25" spans="1:24" x14ac:dyDescent="0.35">
      <c r="A25" s="500">
        <f>IF(AND('409-VACINAÇÃO OBRIGATORIA'!C44=0,SUM($R25:$X25)&gt;0),'409-VACINAÇÃO OBRIGATORIA'!C43,'409-VACINAÇÃO OBRIGATORIA'!C44)</f>
        <v>0</v>
      </c>
      <c r="B25" s="500">
        <f>IF(AND(+'409-VACINAÇÃO OBRIGATORIA'!G44=0,SUM($R25:$X25)&gt;0),+'409-VACINAÇÃO OBRIGATORIA'!G43,+'409-VACINAÇÃO OBRIGATORIA'!G44)</f>
        <v>0</v>
      </c>
      <c r="C25" s="500" t="e">
        <f>IFERROR(IFERROR(VLOOKUP('409-VACINAÇÃO OBRIGATORIA'!AH$23,localidades,2,FALSE),VLOOKUP('409-VACINAÇÃO OBRIGATORIA'!AQ$6,localidades,2,FALSE)),VLOOKUP('409-VACINAÇÃO OBRIGATORIA'!AQ$5,district_codes,2,FALSE))</f>
        <v>#N/A</v>
      </c>
      <c r="D25" s="578">
        <f>+delivery_events!B$8</f>
        <v>0</v>
      </c>
      <c r="E25" s="500" t="e">
        <f>IFERROR(VLOOKUP('409-VACINAÇÃO OBRIGATORIA'!AQ$6,localidades,2,FALSE),VLOOKUP('409-VACINAÇÃO OBRIGATORIA'!AQ$5,district_codes,2,FALSE))</f>
        <v>#N/A</v>
      </c>
      <c r="F25" s="500">
        <f>+'409-VACINAÇÃO OBRIGATORIA'!L45</f>
        <v>0</v>
      </c>
      <c r="G25" s="500">
        <f>+'409-VACINAÇÃO OBRIGATORIA'!N45</f>
        <v>0</v>
      </c>
      <c r="H25" s="500">
        <f>IF(IF('409-VACINAÇÃO OBRIGATORIA'!AP45=0,'409-VACINAÇÃO OBRIGATORIA'!AH45,'409-VACINAÇÃO OBRIGATORIA'!AP45)=0,'409-VACINAÇÃO OBRIGATORIA'!AQ$6,IF('409-VACINAÇÃO OBRIGATORIA'!AP45=0,'409-VACINAÇÃO OBRIGATORIA'!AH45,'409-VACINAÇÃO OBRIGATORIA'!AP45))</f>
        <v>0</v>
      </c>
      <c r="I25" s="500">
        <f>IF('409-VACINAÇÃO OBRIGATORIA'!AH45=0,'409-VACINAÇÃO OBRIGATORIA'!AQ$6,'409-VACINAÇÃO OBRIGATORIA'!AH45)</f>
        <v>0</v>
      </c>
      <c r="J25" s="500">
        <f>+'409-VACINAÇÃO OBRIGATORIA'!$AQ$3</f>
        <v>0</v>
      </c>
      <c r="K25" s="578">
        <f>+'409-VACINAÇÃO OBRIGATORIA'!$A$11</f>
        <v>0</v>
      </c>
      <c r="L25" s="578">
        <f>+'409-VACINAÇÃO OBRIGATORIA'!$F$11</f>
        <v>0</v>
      </c>
      <c r="M25" s="500"/>
      <c r="N25" s="500"/>
      <c r="O25" s="500"/>
      <c r="P25" s="500" t="str">
        <f>delivery_events!D$8</f>
        <v>Vacinação Obrigatória</v>
      </c>
      <c r="Q25" s="500" t="str">
        <f>+'409-VACINAÇÃO OBRIGATORIA'!AU45</f>
        <v>ARROLADOS</v>
      </c>
      <c r="R25" s="500">
        <f>+'409-VACINAÇÃO OBRIGATORIA'!AX45</f>
        <v>0</v>
      </c>
      <c r="S25" s="500">
        <f>+'409-VACINAÇÃO OBRIGATORIA'!AZ45</f>
        <v>0</v>
      </c>
      <c r="T25" s="500">
        <f>+'409-VACINAÇÃO OBRIGATORIA'!BB45</f>
        <v>0</v>
      </c>
      <c r="U25" s="500">
        <f>+'409-VACINAÇÃO OBRIGATORIA'!BD45</f>
        <v>0</v>
      </c>
      <c r="V25" s="500">
        <f>+'409-VACINAÇÃO OBRIGATORIA'!BF45</f>
        <v>0</v>
      </c>
      <c r="W25" s="500">
        <f>+'409-VACINAÇÃO OBRIGATORIA'!BH45</f>
        <v>0</v>
      </c>
      <c r="X25" s="500">
        <f>+'409-VACINAÇÃO OBRIGATORIA'!BI45</f>
        <v>0</v>
      </c>
    </row>
    <row r="26" spans="1:24" x14ac:dyDescent="0.35">
      <c r="A26" s="500">
        <f>IF(AND('409-VACINAÇÃO OBRIGATORIA'!C45=0,SUM($R26:$X26)&gt;0),'409-VACINAÇÃO OBRIGATORIA'!C44,'409-VACINAÇÃO OBRIGATORIA'!C45)</f>
        <v>0</v>
      </c>
      <c r="B26" s="500">
        <f>IF(AND(+'409-VACINAÇÃO OBRIGATORIA'!G45=0,SUM($R26:$X26)&gt;0),+'409-VACINAÇÃO OBRIGATORIA'!G44,+'409-VACINAÇÃO OBRIGATORIA'!G45)</f>
        <v>0</v>
      </c>
      <c r="C26" s="500" t="e">
        <f>IFERROR(IFERROR(VLOOKUP('409-VACINAÇÃO OBRIGATORIA'!AH$23,localidades,2,FALSE),VLOOKUP('409-VACINAÇÃO OBRIGATORIA'!AQ$6,localidades,2,FALSE)),VLOOKUP('409-VACINAÇÃO OBRIGATORIA'!AQ$5,district_codes,2,FALSE))</f>
        <v>#N/A</v>
      </c>
      <c r="D26" s="578">
        <f>+delivery_events!B$8</f>
        <v>0</v>
      </c>
      <c r="E26" s="500" t="e">
        <f>IFERROR(VLOOKUP('409-VACINAÇÃO OBRIGATORIA'!AQ$6,localidades,2,FALSE),VLOOKUP('409-VACINAÇÃO OBRIGATORIA'!AQ$5,district_codes,2,FALSE))</f>
        <v>#N/A</v>
      </c>
      <c r="F26" s="500">
        <f>+'409-VACINAÇÃO OBRIGATORIA'!L46</f>
        <v>0</v>
      </c>
      <c r="G26" s="500">
        <f>+'409-VACINAÇÃO OBRIGATORIA'!N46</f>
        <v>0</v>
      </c>
      <c r="H26" s="500">
        <f>IF(IF('409-VACINAÇÃO OBRIGATORIA'!AP46=0,'409-VACINAÇÃO OBRIGATORIA'!AH46,'409-VACINAÇÃO OBRIGATORIA'!AP46)=0,'409-VACINAÇÃO OBRIGATORIA'!AQ$6,IF('409-VACINAÇÃO OBRIGATORIA'!AP46=0,'409-VACINAÇÃO OBRIGATORIA'!AH46,'409-VACINAÇÃO OBRIGATORIA'!AP46))</f>
        <v>0</v>
      </c>
      <c r="I26" s="500">
        <f>IF('409-VACINAÇÃO OBRIGATORIA'!AH46=0,'409-VACINAÇÃO OBRIGATORIA'!AQ$6,'409-VACINAÇÃO OBRIGATORIA'!AH46)</f>
        <v>0</v>
      </c>
      <c r="J26" s="500">
        <f>+'409-VACINAÇÃO OBRIGATORIA'!$AQ$3</f>
        <v>0</v>
      </c>
      <c r="K26" s="578">
        <f>+'409-VACINAÇÃO OBRIGATORIA'!$A$11</f>
        <v>0</v>
      </c>
      <c r="L26" s="578">
        <f>+'409-VACINAÇÃO OBRIGATORIA'!$F$11</f>
        <v>0</v>
      </c>
      <c r="M26" s="500"/>
      <c r="N26" s="500"/>
      <c r="O26" s="500"/>
      <c r="P26" s="500" t="str">
        <f>delivery_events!D$8</f>
        <v>Vacinação Obrigatória</v>
      </c>
      <c r="Q26" s="500" t="str">
        <f>+'409-VACINAÇÃO OBRIGATORIA'!AU46</f>
        <v>VACINADOS</v>
      </c>
      <c r="R26" s="500">
        <f>+'409-VACINAÇÃO OBRIGATORIA'!AX46</f>
        <v>0</v>
      </c>
      <c r="S26" s="500">
        <f>+'409-VACINAÇÃO OBRIGATORIA'!AZ46</f>
        <v>0</v>
      </c>
      <c r="T26" s="500">
        <f>+'409-VACINAÇÃO OBRIGATORIA'!BB46</f>
        <v>0</v>
      </c>
      <c r="U26" s="500">
        <f>+'409-VACINAÇÃO OBRIGATORIA'!BD46</f>
        <v>0</v>
      </c>
      <c r="V26" s="500">
        <f>+'409-VACINAÇÃO OBRIGATORIA'!BF46</f>
        <v>0</v>
      </c>
      <c r="W26" s="500">
        <f>+'409-VACINAÇÃO OBRIGATORIA'!BH46</f>
        <v>0</v>
      </c>
      <c r="X26" s="500">
        <f>+'409-VACINAÇÃO OBRIGATORIA'!BI46</f>
        <v>0</v>
      </c>
    </row>
    <row r="27" spans="1:24" x14ac:dyDescent="0.35">
      <c r="A27" s="500">
        <f>IF(AND('409-VACINAÇÃO OBRIGATORIA'!C46=0,SUM($R27:$X27)&gt;0),'409-VACINAÇÃO OBRIGATORIA'!C45,'409-VACINAÇÃO OBRIGATORIA'!C46)</f>
        <v>0</v>
      </c>
      <c r="B27" s="500">
        <f>IF(AND(+'409-VACINAÇÃO OBRIGATORIA'!G46=0,SUM($R27:$X27)&gt;0),+'409-VACINAÇÃO OBRIGATORIA'!G45,+'409-VACINAÇÃO OBRIGATORIA'!G46)</f>
        <v>0</v>
      </c>
      <c r="C27" s="500" t="e">
        <f>IFERROR(IFERROR(VLOOKUP('409-VACINAÇÃO OBRIGATORIA'!AH$23,localidades,2,FALSE),VLOOKUP('409-VACINAÇÃO OBRIGATORIA'!AQ$6,localidades,2,FALSE)),VLOOKUP('409-VACINAÇÃO OBRIGATORIA'!AQ$5,district_codes,2,FALSE))</f>
        <v>#N/A</v>
      </c>
      <c r="D27" s="578">
        <f>+delivery_events!B$8</f>
        <v>0</v>
      </c>
      <c r="E27" s="500" t="e">
        <f>IFERROR(VLOOKUP('409-VACINAÇÃO OBRIGATORIA'!AQ$6,localidades,2,FALSE),VLOOKUP('409-VACINAÇÃO OBRIGATORIA'!AQ$5,district_codes,2,FALSE))</f>
        <v>#N/A</v>
      </c>
      <c r="F27" s="500">
        <f>+'409-VACINAÇÃO OBRIGATORIA'!L47</f>
        <v>0</v>
      </c>
      <c r="G27" s="500">
        <f>+'409-VACINAÇÃO OBRIGATORIA'!N47</f>
        <v>0</v>
      </c>
      <c r="H27" s="500">
        <f>IF(IF('409-VACINAÇÃO OBRIGATORIA'!AP47=0,'409-VACINAÇÃO OBRIGATORIA'!AH47,'409-VACINAÇÃO OBRIGATORIA'!AP47)=0,'409-VACINAÇÃO OBRIGATORIA'!AQ$6,IF('409-VACINAÇÃO OBRIGATORIA'!AP47=0,'409-VACINAÇÃO OBRIGATORIA'!AH47,'409-VACINAÇÃO OBRIGATORIA'!AP47))</f>
        <v>0</v>
      </c>
      <c r="I27" s="500">
        <f>IF('409-VACINAÇÃO OBRIGATORIA'!AH47=0,'409-VACINAÇÃO OBRIGATORIA'!AQ$6,'409-VACINAÇÃO OBRIGATORIA'!AH47)</f>
        <v>0</v>
      </c>
      <c r="J27" s="500">
        <f>+'409-VACINAÇÃO OBRIGATORIA'!$AQ$3</f>
        <v>0</v>
      </c>
      <c r="K27" s="578">
        <f>+'409-VACINAÇÃO OBRIGATORIA'!$A$11</f>
        <v>0</v>
      </c>
      <c r="L27" s="578">
        <f>+'409-VACINAÇÃO OBRIGATORIA'!$F$11</f>
        <v>0</v>
      </c>
      <c r="M27" s="500"/>
      <c r="N27" s="500"/>
      <c r="O27" s="500"/>
      <c r="P27" s="500" t="str">
        <f>delivery_events!D$8</f>
        <v>Vacinação Obrigatória</v>
      </c>
      <c r="Q27" s="500" t="str">
        <f>+'409-VACINAÇÃO OBRIGATORIA'!AU47</f>
        <v>ARROLADOS</v>
      </c>
      <c r="R27" s="500">
        <f>+'409-VACINAÇÃO OBRIGATORIA'!AX47</f>
        <v>0</v>
      </c>
      <c r="S27" s="500">
        <f>+'409-VACINAÇÃO OBRIGATORIA'!AZ47</f>
        <v>0</v>
      </c>
      <c r="T27" s="500">
        <f>+'409-VACINAÇÃO OBRIGATORIA'!BB47</f>
        <v>0</v>
      </c>
      <c r="U27" s="500">
        <f>+'409-VACINAÇÃO OBRIGATORIA'!BD47</f>
        <v>0</v>
      </c>
      <c r="V27" s="500">
        <f>+'409-VACINAÇÃO OBRIGATORIA'!BF47</f>
        <v>0</v>
      </c>
      <c r="W27" s="500">
        <f>+'409-VACINAÇÃO OBRIGATORIA'!BH47</f>
        <v>0</v>
      </c>
      <c r="X27" s="500">
        <f>+'409-VACINAÇÃO OBRIGATORIA'!BI47</f>
        <v>0</v>
      </c>
    </row>
    <row r="28" spans="1:24" x14ac:dyDescent="0.35">
      <c r="A28" s="500">
        <f>IF(AND('409-VACINAÇÃO OBRIGATORIA'!C47=0,SUM($R28:$X28)&gt;0),'409-VACINAÇÃO OBRIGATORIA'!C46,'409-VACINAÇÃO OBRIGATORIA'!C47)</f>
        <v>0</v>
      </c>
      <c r="B28" s="500">
        <f>IF(AND(+'409-VACINAÇÃO OBRIGATORIA'!G47=0,SUM($R28:$X28)&gt;0),+'409-VACINAÇÃO OBRIGATORIA'!G46,+'409-VACINAÇÃO OBRIGATORIA'!G47)</f>
        <v>0</v>
      </c>
      <c r="C28" s="500" t="e">
        <f>IFERROR(IFERROR(VLOOKUP('409-VACINAÇÃO OBRIGATORIA'!AH$23,localidades,2,FALSE),VLOOKUP('409-VACINAÇÃO OBRIGATORIA'!AQ$6,localidades,2,FALSE)),VLOOKUP('409-VACINAÇÃO OBRIGATORIA'!AQ$5,district_codes,2,FALSE))</f>
        <v>#N/A</v>
      </c>
      <c r="D28" s="578">
        <f>+delivery_events!B$8</f>
        <v>0</v>
      </c>
      <c r="E28" s="500" t="e">
        <f>IFERROR(VLOOKUP('409-VACINAÇÃO OBRIGATORIA'!AQ$6,localidades,2,FALSE),VLOOKUP('409-VACINAÇÃO OBRIGATORIA'!AQ$5,district_codes,2,FALSE))</f>
        <v>#N/A</v>
      </c>
      <c r="F28" s="500">
        <f>+'409-VACINAÇÃO OBRIGATORIA'!L48</f>
        <v>0</v>
      </c>
      <c r="G28" s="500">
        <f>+'409-VACINAÇÃO OBRIGATORIA'!N48</f>
        <v>0</v>
      </c>
      <c r="H28" s="500">
        <f>IF(IF('409-VACINAÇÃO OBRIGATORIA'!AP48=0,'409-VACINAÇÃO OBRIGATORIA'!AH48,'409-VACINAÇÃO OBRIGATORIA'!AP48)=0,'409-VACINAÇÃO OBRIGATORIA'!AQ$6,IF('409-VACINAÇÃO OBRIGATORIA'!AP48=0,'409-VACINAÇÃO OBRIGATORIA'!AH48,'409-VACINAÇÃO OBRIGATORIA'!AP48))</f>
        <v>0</v>
      </c>
      <c r="I28" s="500">
        <f>IF('409-VACINAÇÃO OBRIGATORIA'!AH48=0,'409-VACINAÇÃO OBRIGATORIA'!AQ$6,'409-VACINAÇÃO OBRIGATORIA'!AH48)</f>
        <v>0</v>
      </c>
      <c r="J28" s="500">
        <f>+'409-VACINAÇÃO OBRIGATORIA'!$AQ$3</f>
        <v>0</v>
      </c>
      <c r="K28" s="578">
        <f>+'409-VACINAÇÃO OBRIGATORIA'!$A$11</f>
        <v>0</v>
      </c>
      <c r="L28" s="578">
        <f>+'409-VACINAÇÃO OBRIGATORIA'!$F$11</f>
        <v>0</v>
      </c>
      <c r="M28" s="500"/>
      <c r="N28" s="500"/>
      <c r="O28" s="500"/>
      <c r="P28" s="500" t="str">
        <f>delivery_events!D$8</f>
        <v>Vacinação Obrigatória</v>
      </c>
      <c r="Q28" s="500" t="str">
        <f>+'409-VACINAÇÃO OBRIGATORIA'!AU48</f>
        <v>VACINADOS</v>
      </c>
      <c r="R28" s="500">
        <f>+'409-VACINAÇÃO OBRIGATORIA'!AX48</f>
        <v>0</v>
      </c>
      <c r="S28" s="500">
        <f>+'409-VACINAÇÃO OBRIGATORIA'!AZ48</f>
        <v>0</v>
      </c>
      <c r="T28" s="500">
        <f>+'409-VACINAÇÃO OBRIGATORIA'!BB48</f>
        <v>0</v>
      </c>
      <c r="U28" s="500">
        <f>+'409-VACINAÇÃO OBRIGATORIA'!BD48</f>
        <v>0</v>
      </c>
      <c r="V28" s="500">
        <f>+'409-VACINAÇÃO OBRIGATORIA'!BF48</f>
        <v>0</v>
      </c>
      <c r="W28" s="500">
        <f>+'409-VACINAÇÃO OBRIGATORIA'!BH48</f>
        <v>0</v>
      </c>
      <c r="X28" s="500">
        <f>+'409-VACINAÇÃO OBRIGATORIA'!BI48</f>
        <v>0</v>
      </c>
    </row>
    <row r="29" spans="1:24" x14ac:dyDescent="0.35">
      <c r="A29" s="500">
        <f>IF(AND('409-VACINAÇÃO OBRIGATORIA'!C48=0,SUM($R29:$X29)&gt;0),'409-VACINAÇÃO OBRIGATORIA'!C47,'409-VACINAÇÃO OBRIGATORIA'!C48)</f>
        <v>0</v>
      </c>
      <c r="B29" s="500">
        <f>IF(AND(+'409-VACINAÇÃO OBRIGATORIA'!G48=0,SUM($R29:$X29)&gt;0),+'409-VACINAÇÃO OBRIGATORIA'!G47,+'409-VACINAÇÃO OBRIGATORIA'!G48)</f>
        <v>0</v>
      </c>
      <c r="C29" s="500" t="e">
        <f>IFERROR(IFERROR(VLOOKUP('409-VACINAÇÃO OBRIGATORIA'!AH$23,localidades,2,FALSE),VLOOKUP('409-VACINAÇÃO OBRIGATORIA'!AQ$6,localidades,2,FALSE)),VLOOKUP('409-VACINAÇÃO OBRIGATORIA'!AQ$5,district_codes,2,FALSE))</f>
        <v>#N/A</v>
      </c>
      <c r="D29" s="578">
        <f>+delivery_events!B$8</f>
        <v>0</v>
      </c>
      <c r="E29" s="500" t="e">
        <f>IFERROR(VLOOKUP('409-VACINAÇÃO OBRIGATORIA'!AQ$6,localidades,2,FALSE),VLOOKUP('409-VACINAÇÃO OBRIGATORIA'!AQ$5,district_codes,2,FALSE))</f>
        <v>#N/A</v>
      </c>
      <c r="F29" s="500">
        <f>+'409-VACINAÇÃO OBRIGATORIA'!L49</f>
        <v>0</v>
      </c>
      <c r="G29" s="500">
        <f>+'409-VACINAÇÃO OBRIGATORIA'!N49</f>
        <v>0</v>
      </c>
      <c r="H29" s="500">
        <f>IF(IF('409-VACINAÇÃO OBRIGATORIA'!AP49=0,'409-VACINAÇÃO OBRIGATORIA'!AH49,'409-VACINAÇÃO OBRIGATORIA'!AP49)=0,'409-VACINAÇÃO OBRIGATORIA'!AQ$6,IF('409-VACINAÇÃO OBRIGATORIA'!AP49=0,'409-VACINAÇÃO OBRIGATORIA'!AH49,'409-VACINAÇÃO OBRIGATORIA'!AP49))</f>
        <v>0</v>
      </c>
      <c r="I29" s="500">
        <f>IF('409-VACINAÇÃO OBRIGATORIA'!AH49=0,'409-VACINAÇÃO OBRIGATORIA'!AQ$6,'409-VACINAÇÃO OBRIGATORIA'!AH49)</f>
        <v>0</v>
      </c>
      <c r="J29" s="500">
        <f>+'409-VACINAÇÃO OBRIGATORIA'!$AQ$3</f>
        <v>0</v>
      </c>
      <c r="K29" s="578">
        <f>+'409-VACINAÇÃO OBRIGATORIA'!$A$11</f>
        <v>0</v>
      </c>
      <c r="L29" s="578">
        <f>+'409-VACINAÇÃO OBRIGATORIA'!$F$11</f>
        <v>0</v>
      </c>
      <c r="M29" s="500"/>
      <c r="N29" s="500"/>
      <c r="O29" s="500"/>
      <c r="P29" s="500" t="str">
        <f>delivery_events!D$8</f>
        <v>Vacinação Obrigatória</v>
      </c>
      <c r="Q29" s="500" t="str">
        <f>+'409-VACINAÇÃO OBRIGATORIA'!AU49</f>
        <v>ARROLADOS</v>
      </c>
      <c r="R29" s="500">
        <f>+'409-VACINAÇÃO OBRIGATORIA'!AX49</f>
        <v>0</v>
      </c>
      <c r="S29" s="500">
        <f>+'409-VACINAÇÃO OBRIGATORIA'!AZ49</f>
        <v>0</v>
      </c>
      <c r="T29" s="500">
        <f>+'409-VACINAÇÃO OBRIGATORIA'!BB49</f>
        <v>0</v>
      </c>
      <c r="U29" s="500">
        <f>+'409-VACINAÇÃO OBRIGATORIA'!BD49</f>
        <v>0</v>
      </c>
      <c r="V29" s="500">
        <f>+'409-VACINAÇÃO OBRIGATORIA'!BF49</f>
        <v>0</v>
      </c>
      <c r="W29" s="500">
        <f>+'409-VACINAÇÃO OBRIGATORIA'!BH49</f>
        <v>0</v>
      </c>
      <c r="X29" s="500">
        <f>+'409-VACINAÇÃO OBRIGATORIA'!BI49</f>
        <v>0</v>
      </c>
    </row>
    <row r="30" spans="1:24" x14ac:dyDescent="0.35">
      <c r="A30" s="500">
        <f>IF(AND('409-VACINAÇÃO OBRIGATORIA'!C49=0,SUM($R30:$X30)&gt;0),'409-VACINAÇÃO OBRIGATORIA'!C48,'409-VACINAÇÃO OBRIGATORIA'!C49)</f>
        <v>0</v>
      </c>
      <c r="B30" s="500">
        <f>IF(AND(+'409-VACINAÇÃO OBRIGATORIA'!G49=0,SUM($R30:$X30)&gt;0),+'409-VACINAÇÃO OBRIGATORIA'!G48,+'409-VACINAÇÃO OBRIGATORIA'!G49)</f>
        <v>0</v>
      </c>
      <c r="C30" s="500" t="e">
        <f>IFERROR(IFERROR(VLOOKUP('409-VACINAÇÃO OBRIGATORIA'!AH$23,localidades,2,FALSE),VLOOKUP('409-VACINAÇÃO OBRIGATORIA'!AQ$6,localidades,2,FALSE)),VLOOKUP('409-VACINAÇÃO OBRIGATORIA'!AQ$5,district_codes,2,FALSE))</f>
        <v>#N/A</v>
      </c>
      <c r="D30" s="578">
        <f>+delivery_events!B$8</f>
        <v>0</v>
      </c>
      <c r="E30" s="500" t="e">
        <f>IFERROR(VLOOKUP('409-VACINAÇÃO OBRIGATORIA'!AQ$6,localidades,2,FALSE),VLOOKUP('409-VACINAÇÃO OBRIGATORIA'!AQ$5,district_codes,2,FALSE))</f>
        <v>#N/A</v>
      </c>
      <c r="F30" s="500">
        <f>+'409-VACINAÇÃO OBRIGATORIA'!L50</f>
        <v>0</v>
      </c>
      <c r="G30" s="500">
        <f>+'409-VACINAÇÃO OBRIGATORIA'!N50</f>
        <v>0</v>
      </c>
      <c r="H30" s="500">
        <f>IF(IF('409-VACINAÇÃO OBRIGATORIA'!AP50=0,'409-VACINAÇÃO OBRIGATORIA'!AH50,'409-VACINAÇÃO OBRIGATORIA'!AP50)=0,'409-VACINAÇÃO OBRIGATORIA'!AQ$6,IF('409-VACINAÇÃO OBRIGATORIA'!AP50=0,'409-VACINAÇÃO OBRIGATORIA'!AH50,'409-VACINAÇÃO OBRIGATORIA'!AP50))</f>
        <v>0</v>
      </c>
      <c r="I30" s="500">
        <f>IF('409-VACINAÇÃO OBRIGATORIA'!AH50=0,'409-VACINAÇÃO OBRIGATORIA'!AQ$6,'409-VACINAÇÃO OBRIGATORIA'!AH50)</f>
        <v>0</v>
      </c>
      <c r="J30" s="500">
        <f>+'409-VACINAÇÃO OBRIGATORIA'!$AQ$3</f>
        <v>0</v>
      </c>
      <c r="K30" s="578">
        <f>+'409-VACINAÇÃO OBRIGATORIA'!$A$11</f>
        <v>0</v>
      </c>
      <c r="L30" s="578">
        <f>+'409-VACINAÇÃO OBRIGATORIA'!$F$11</f>
        <v>0</v>
      </c>
      <c r="M30" s="500"/>
      <c r="N30" s="500"/>
      <c r="O30" s="500"/>
      <c r="P30" s="500" t="str">
        <f>delivery_events!D$8</f>
        <v>Vacinação Obrigatória</v>
      </c>
      <c r="Q30" s="500" t="str">
        <f>+'409-VACINAÇÃO OBRIGATORIA'!AU50</f>
        <v>VACINADOS</v>
      </c>
      <c r="R30" s="500">
        <f>+'409-VACINAÇÃO OBRIGATORIA'!AX50</f>
        <v>0</v>
      </c>
      <c r="S30" s="500">
        <f>+'409-VACINAÇÃO OBRIGATORIA'!AZ50</f>
        <v>0</v>
      </c>
      <c r="T30" s="500">
        <f>+'409-VACINAÇÃO OBRIGATORIA'!BB50</f>
        <v>0</v>
      </c>
      <c r="U30" s="500">
        <f>+'409-VACINAÇÃO OBRIGATORIA'!BD50</f>
        <v>0</v>
      </c>
      <c r="V30" s="500">
        <f>+'409-VACINAÇÃO OBRIGATORIA'!BF50</f>
        <v>0</v>
      </c>
      <c r="W30" s="500">
        <f>+'409-VACINAÇÃO OBRIGATORIA'!BH50</f>
        <v>0</v>
      </c>
      <c r="X30" s="500">
        <f>+'409-VACINAÇÃO OBRIGATORIA'!BI50</f>
        <v>0</v>
      </c>
    </row>
    <row r="31" spans="1:24" x14ac:dyDescent="0.35">
      <c r="A31" s="500">
        <f>IF(AND('409-VACINAÇÃO OBRIGATORIA'!C50=0,SUM($R31:$X31)&gt;0),'409-VACINAÇÃO OBRIGATORIA'!C49,'409-VACINAÇÃO OBRIGATORIA'!C50)</f>
        <v>0</v>
      </c>
      <c r="B31" s="500">
        <f>IF(AND(+'409-VACINAÇÃO OBRIGATORIA'!G50=0,SUM($R31:$X31)&gt;0),+'409-VACINAÇÃO OBRIGATORIA'!G49,+'409-VACINAÇÃO OBRIGATORIA'!G50)</f>
        <v>0</v>
      </c>
      <c r="C31" s="500" t="e">
        <f>IFERROR(IFERROR(VLOOKUP('409-VACINAÇÃO OBRIGATORIA'!AH$23,localidades,2,FALSE),VLOOKUP('409-VACINAÇÃO OBRIGATORIA'!AQ$6,localidades,2,FALSE)),VLOOKUP('409-VACINAÇÃO OBRIGATORIA'!AQ$5,district_codes,2,FALSE))</f>
        <v>#N/A</v>
      </c>
      <c r="D31" s="578">
        <f>+delivery_events!B$8</f>
        <v>0</v>
      </c>
      <c r="E31" s="500" t="e">
        <f>IFERROR(VLOOKUP('409-VACINAÇÃO OBRIGATORIA'!AQ$6,localidades,2,FALSE),VLOOKUP('409-VACINAÇÃO OBRIGATORIA'!AQ$5,district_codes,2,FALSE))</f>
        <v>#N/A</v>
      </c>
      <c r="F31" s="500">
        <f>+'409-VACINAÇÃO OBRIGATORIA'!L51</f>
        <v>0</v>
      </c>
      <c r="G31" s="500">
        <f>+'409-VACINAÇÃO OBRIGATORIA'!N51</f>
        <v>0</v>
      </c>
      <c r="H31" s="500">
        <f>IF(IF('409-VACINAÇÃO OBRIGATORIA'!AP51=0,'409-VACINAÇÃO OBRIGATORIA'!AH51,'409-VACINAÇÃO OBRIGATORIA'!AP51)=0,'409-VACINAÇÃO OBRIGATORIA'!AQ$6,IF('409-VACINAÇÃO OBRIGATORIA'!AP51=0,'409-VACINAÇÃO OBRIGATORIA'!AH51,'409-VACINAÇÃO OBRIGATORIA'!AP51))</f>
        <v>0</v>
      </c>
      <c r="I31" s="500">
        <f>IF('409-VACINAÇÃO OBRIGATORIA'!AH51=0,'409-VACINAÇÃO OBRIGATORIA'!AQ$6,'409-VACINAÇÃO OBRIGATORIA'!AH51)</f>
        <v>0</v>
      </c>
      <c r="J31" s="500">
        <f>+'409-VACINAÇÃO OBRIGATORIA'!$AQ$3</f>
        <v>0</v>
      </c>
      <c r="K31" s="578">
        <f>+'409-VACINAÇÃO OBRIGATORIA'!$A$11</f>
        <v>0</v>
      </c>
      <c r="L31" s="578">
        <f>+'409-VACINAÇÃO OBRIGATORIA'!$F$11</f>
        <v>0</v>
      </c>
      <c r="M31" s="500"/>
      <c r="N31" s="500"/>
      <c r="O31" s="500"/>
      <c r="P31" s="500" t="str">
        <f>delivery_events!D$8</f>
        <v>Vacinação Obrigatória</v>
      </c>
      <c r="Q31" s="500" t="str">
        <f>+'409-VACINAÇÃO OBRIGATORIA'!AU51</f>
        <v>ARROLADOS</v>
      </c>
      <c r="R31" s="500">
        <f>+'409-VACINAÇÃO OBRIGATORIA'!AX51</f>
        <v>0</v>
      </c>
      <c r="S31" s="500">
        <f>+'409-VACINAÇÃO OBRIGATORIA'!AZ51</f>
        <v>0</v>
      </c>
      <c r="T31" s="500">
        <f>+'409-VACINAÇÃO OBRIGATORIA'!BB51</f>
        <v>0</v>
      </c>
      <c r="U31" s="500">
        <f>+'409-VACINAÇÃO OBRIGATORIA'!BD51</f>
        <v>0</v>
      </c>
      <c r="V31" s="500">
        <f>+'409-VACINAÇÃO OBRIGATORIA'!BF51</f>
        <v>0</v>
      </c>
      <c r="W31" s="500">
        <f>+'409-VACINAÇÃO OBRIGATORIA'!BH51</f>
        <v>0</v>
      </c>
      <c r="X31" s="500">
        <f>+'409-VACINAÇÃO OBRIGATORIA'!BI51</f>
        <v>0</v>
      </c>
    </row>
    <row r="32" spans="1:24" x14ac:dyDescent="0.35">
      <c r="A32" s="500">
        <f>IF(AND('409-VACINAÇÃO OBRIGATORIA'!C51=0,SUM($R32:$X32)&gt;0),'409-VACINAÇÃO OBRIGATORIA'!C50,'409-VACINAÇÃO OBRIGATORIA'!C51)</f>
        <v>0</v>
      </c>
      <c r="B32" s="500">
        <f>IF(AND(+'409-VACINAÇÃO OBRIGATORIA'!G51=0,SUM($R32:$X32)&gt;0),+'409-VACINAÇÃO OBRIGATORIA'!G50,+'409-VACINAÇÃO OBRIGATORIA'!G51)</f>
        <v>0</v>
      </c>
      <c r="C32" s="500" t="e">
        <f>IFERROR(IFERROR(VLOOKUP('409-VACINAÇÃO OBRIGATORIA'!AH$23,localidades,2,FALSE),VLOOKUP('409-VACINAÇÃO OBRIGATORIA'!AQ$6,localidades,2,FALSE)),VLOOKUP('409-VACINAÇÃO OBRIGATORIA'!AQ$5,district_codes,2,FALSE))</f>
        <v>#N/A</v>
      </c>
      <c r="D32" s="578">
        <f>+delivery_events!B$8</f>
        <v>0</v>
      </c>
      <c r="E32" s="500" t="e">
        <f>IFERROR(VLOOKUP('409-VACINAÇÃO OBRIGATORIA'!AQ$6,localidades,2,FALSE),VLOOKUP('409-VACINAÇÃO OBRIGATORIA'!AQ$5,district_codes,2,FALSE))</f>
        <v>#N/A</v>
      </c>
      <c r="F32" s="500">
        <f>+'409-VACINAÇÃO OBRIGATORIA'!L52</f>
        <v>0</v>
      </c>
      <c r="G32" s="500">
        <f>+'409-VACINAÇÃO OBRIGATORIA'!N52</f>
        <v>0</v>
      </c>
      <c r="H32" s="500">
        <f>IF(IF('409-VACINAÇÃO OBRIGATORIA'!AP52=0,'409-VACINAÇÃO OBRIGATORIA'!AH52,'409-VACINAÇÃO OBRIGATORIA'!AP52)=0,'409-VACINAÇÃO OBRIGATORIA'!AQ$6,IF('409-VACINAÇÃO OBRIGATORIA'!AP52=0,'409-VACINAÇÃO OBRIGATORIA'!AH52,'409-VACINAÇÃO OBRIGATORIA'!AP52))</f>
        <v>0</v>
      </c>
      <c r="I32" s="500">
        <f>IF('409-VACINAÇÃO OBRIGATORIA'!AH52=0,'409-VACINAÇÃO OBRIGATORIA'!AQ$6,'409-VACINAÇÃO OBRIGATORIA'!AH52)</f>
        <v>0</v>
      </c>
      <c r="J32" s="500">
        <f>+'409-VACINAÇÃO OBRIGATORIA'!$AQ$3</f>
        <v>0</v>
      </c>
      <c r="K32" s="578">
        <f>+'409-VACINAÇÃO OBRIGATORIA'!$A$11</f>
        <v>0</v>
      </c>
      <c r="L32" s="578">
        <f>+'409-VACINAÇÃO OBRIGATORIA'!$F$11</f>
        <v>0</v>
      </c>
      <c r="M32" s="500"/>
      <c r="N32" s="500"/>
      <c r="O32" s="500"/>
      <c r="P32" s="500" t="str">
        <f>delivery_events!D$8</f>
        <v>Vacinação Obrigatória</v>
      </c>
      <c r="Q32" s="500" t="str">
        <f>+'409-VACINAÇÃO OBRIGATORIA'!AU52</f>
        <v>VACINADOS</v>
      </c>
      <c r="R32" s="500">
        <f>+'409-VACINAÇÃO OBRIGATORIA'!AX52</f>
        <v>0</v>
      </c>
      <c r="S32" s="500">
        <f>+'409-VACINAÇÃO OBRIGATORIA'!AZ52</f>
        <v>0</v>
      </c>
      <c r="T32" s="500">
        <f>+'409-VACINAÇÃO OBRIGATORIA'!BB52</f>
        <v>0</v>
      </c>
      <c r="U32" s="500">
        <f>+'409-VACINAÇÃO OBRIGATORIA'!BD52</f>
        <v>0</v>
      </c>
      <c r="V32" s="500">
        <f>+'409-VACINAÇÃO OBRIGATORIA'!BF52</f>
        <v>0</v>
      </c>
      <c r="W32" s="500">
        <f>+'409-VACINAÇÃO OBRIGATORIA'!BH52</f>
        <v>0</v>
      </c>
      <c r="X32" s="500">
        <f>+'409-VACINAÇÃO OBRIGATORIA'!BI52</f>
        <v>0</v>
      </c>
    </row>
    <row r="33" spans="1:24" x14ac:dyDescent="0.35">
      <c r="A33" s="500">
        <f>IF(AND('409-VACINAÇÃO OBRIGATORIA'!C52=0,SUM($R33:$X33)&gt;0),'409-VACINAÇÃO OBRIGATORIA'!C51,'409-VACINAÇÃO OBRIGATORIA'!C52)</f>
        <v>0</v>
      </c>
      <c r="B33" s="500">
        <f>IF(AND(+'409-VACINAÇÃO OBRIGATORIA'!G52=0,SUM($R33:$X33)&gt;0),+'409-VACINAÇÃO OBRIGATORIA'!G51,+'409-VACINAÇÃO OBRIGATORIA'!G52)</f>
        <v>0</v>
      </c>
      <c r="C33" s="500" t="e">
        <f>IFERROR(IFERROR(VLOOKUP('409-VACINAÇÃO OBRIGATORIA'!AH$23,localidades,2,FALSE),VLOOKUP('409-VACINAÇÃO OBRIGATORIA'!AQ$6,localidades,2,FALSE)),VLOOKUP('409-VACINAÇÃO OBRIGATORIA'!AQ$5,district_codes,2,FALSE))</f>
        <v>#N/A</v>
      </c>
      <c r="D33" s="578">
        <f>+delivery_events!B$8</f>
        <v>0</v>
      </c>
      <c r="E33" s="500" t="e">
        <f>IFERROR(VLOOKUP('409-VACINAÇÃO OBRIGATORIA'!AQ$6,localidades,2,FALSE),VLOOKUP('409-VACINAÇÃO OBRIGATORIA'!AQ$5,district_codes,2,FALSE))</f>
        <v>#N/A</v>
      </c>
      <c r="F33" s="500">
        <f>+'409-VACINAÇÃO OBRIGATORIA'!L53</f>
        <v>0</v>
      </c>
      <c r="G33" s="500">
        <f>+'409-VACINAÇÃO OBRIGATORIA'!N53</f>
        <v>0</v>
      </c>
      <c r="H33" s="500">
        <f>IF(IF('409-VACINAÇÃO OBRIGATORIA'!AP53=0,'409-VACINAÇÃO OBRIGATORIA'!AH53,'409-VACINAÇÃO OBRIGATORIA'!AP53)=0,'409-VACINAÇÃO OBRIGATORIA'!AQ$6,IF('409-VACINAÇÃO OBRIGATORIA'!AP53=0,'409-VACINAÇÃO OBRIGATORIA'!AH53,'409-VACINAÇÃO OBRIGATORIA'!AP53))</f>
        <v>0</v>
      </c>
      <c r="I33" s="500">
        <f>IF('409-VACINAÇÃO OBRIGATORIA'!AH53=0,'409-VACINAÇÃO OBRIGATORIA'!AQ$6,'409-VACINAÇÃO OBRIGATORIA'!AH53)</f>
        <v>0</v>
      </c>
      <c r="J33" s="500">
        <f>+'409-VACINAÇÃO OBRIGATORIA'!$AQ$3</f>
        <v>0</v>
      </c>
      <c r="K33" s="578">
        <f>+'409-VACINAÇÃO OBRIGATORIA'!$A$11</f>
        <v>0</v>
      </c>
      <c r="L33" s="578">
        <f>+'409-VACINAÇÃO OBRIGATORIA'!$F$11</f>
        <v>0</v>
      </c>
      <c r="M33" s="500"/>
      <c r="N33" s="500"/>
      <c r="O33" s="500"/>
      <c r="P33" s="500" t="str">
        <f>delivery_events!D$8</f>
        <v>Vacinação Obrigatória</v>
      </c>
      <c r="Q33" s="500" t="str">
        <f>+'409-VACINAÇÃO OBRIGATORIA'!AU53</f>
        <v>ARROLADOS</v>
      </c>
      <c r="R33" s="500">
        <f>+'409-VACINAÇÃO OBRIGATORIA'!AX53</f>
        <v>0</v>
      </c>
      <c r="S33" s="500">
        <f>+'409-VACINAÇÃO OBRIGATORIA'!AZ53</f>
        <v>0</v>
      </c>
      <c r="T33" s="500">
        <f>+'409-VACINAÇÃO OBRIGATORIA'!BB53</f>
        <v>0</v>
      </c>
      <c r="U33" s="500">
        <f>+'409-VACINAÇÃO OBRIGATORIA'!BD53</f>
        <v>0</v>
      </c>
      <c r="V33" s="500">
        <f>+'409-VACINAÇÃO OBRIGATORIA'!BF53</f>
        <v>0</v>
      </c>
      <c r="W33" s="500">
        <f>+'409-VACINAÇÃO OBRIGATORIA'!BH53</f>
        <v>0</v>
      </c>
      <c r="X33" s="500">
        <f>+'409-VACINAÇÃO OBRIGATORIA'!BI53</f>
        <v>0</v>
      </c>
    </row>
    <row r="34" spans="1:24" x14ac:dyDescent="0.35">
      <c r="A34" s="500">
        <f>IF(AND('409-VACINAÇÃO OBRIGATORIA'!C53=0,SUM($R34:$X34)&gt;0),'409-VACINAÇÃO OBRIGATORIA'!C52,'409-VACINAÇÃO OBRIGATORIA'!C53)</f>
        <v>0</v>
      </c>
      <c r="B34" s="500">
        <f>IF(AND(+'409-VACINAÇÃO OBRIGATORIA'!G53=0,SUM($R34:$X34)&gt;0),+'409-VACINAÇÃO OBRIGATORIA'!G52,+'409-VACINAÇÃO OBRIGATORIA'!G53)</f>
        <v>0</v>
      </c>
      <c r="C34" s="500" t="e">
        <f>IFERROR(IFERROR(VLOOKUP('409-VACINAÇÃO OBRIGATORIA'!AH$23,localidades,2,FALSE),VLOOKUP('409-VACINAÇÃO OBRIGATORIA'!AQ$6,localidades,2,FALSE)),VLOOKUP('409-VACINAÇÃO OBRIGATORIA'!AQ$5,district_codes,2,FALSE))</f>
        <v>#N/A</v>
      </c>
      <c r="D34" s="578">
        <f>+delivery_events!B$8</f>
        <v>0</v>
      </c>
      <c r="E34" s="500" t="e">
        <f>IFERROR(VLOOKUP('409-VACINAÇÃO OBRIGATORIA'!AQ$6,localidades,2,FALSE),VLOOKUP('409-VACINAÇÃO OBRIGATORIA'!AQ$5,district_codes,2,FALSE))</f>
        <v>#N/A</v>
      </c>
      <c r="F34" s="500">
        <f>+'409-VACINAÇÃO OBRIGATORIA'!L54</f>
        <v>0</v>
      </c>
      <c r="G34" s="500">
        <f>+'409-VACINAÇÃO OBRIGATORIA'!N54</f>
        <v>0</v>
      </c>
      <c r="H34" s="500">
        <f>IF(IF('409-VACINAÇÃO OBRIGATORIA'!AP54=0,'409-VACINAÇÃO OBRIGATORIA'!AH54,'409-VACINAÇÃO OBRIGATORIA'!AP54)=0,'409-VACINAÇÃO OBRIGATORIA'!AQ$6,IF('409-VACINAÇÃO OBRIGATORIA'!AP54=0,'409-VACINAÇÃO OBRIGATORIA'!AH54,'409-VACINAÇÃO OBRIGATORIA'!AP54))</f>
        <v>0</v>
      </c>
      <c r="I34" s="500">
        <f>IF('409-VACINAÇÃO OBRIGATORIA'!AH54=0,'409-VACINAÇÃO OBRIGATORIA'!AQ$6,'409-VACINAÇÃO OBRIGATORIA'!AH54)</f>
        <v>0</v>
      </c>
      <c r="J34" s="500">
        <f>+'409-VACINAÇÃO OBRIGATORIA'!$AQ$3</f>
        <v>0</v>
      </c>
      <c r="K34" s="578">
        <f>+'409-VACINAÇÃO OBRIGATORIA'!$A$11</f>
        <v>0</v>
      </c>
      <c r="L34" s="578">
        <f>+'409-VACINAÇÃO OBRIGATORIA'!$F$11</f>
        <v>0</v>
      </c>
      <c r="M34" s="500"/>
      <c r="N34" s="500"/>
      <c r="O34" s="500"/>
      <c r="P34" s="500" t="str">
        <f>delivery_events!D$8</f>
        <v>Vacinação Obrigatória</v>
      </c>
      <c r="Q34" s="500" t="str">
        <f>+'409-VACINAÇÃO OBRIGATORIA'!AU54</f>
        <v>VACINADOS</v>
      </c>
      <c r="R34" s="500">
        <f>+'409-VACINAÇÃO OBRIGATORIA'!AX54</f>
        <v>0</v>
      </c>
      <c r="S34" s="500">
        <f>+'409-VACINAÇÃO OBRIGATORIA'!AZ54</f>
        <v>0</v>
      </c>
      <c r="T34" s="500">
        <f>+'409-VACINAÇÃO OBRIGATORIA'!BB54</f>
        <v>0</v>
      </c>
      <c r="U34" s="500">
        <f>+'409-VACINAÇÃO OBRIGATORIA'!BD54</f>
        <v>0</v>
      </c>
      <c r="V34" s="500">
        <f>+'409-VACINAÇÃO OBRIGATORIA'!BF54</f>
        <v>0</v>
      </c>
      <c r="W34" s="500">
        <f>+'409-VACINAÇÃO OBRIGATORIA'!BH54</f>
        <v>0</v>
      </c>
      <c r="X34" s="500">
        <f>+'409-VACINAÇÃO OBRIGATORIA'!BI54</f>
        <v>0</v>
      </c>
    </row>
    <row r="35" spans="1:24" x14ac:dyDescent="0.35">
      <c r="A35" s="500">
        <f>IF(AND('409-VACINAÇÃO OBRIGATORIA'!C54=0,SUM($R35:$X35)&gt;0),'409-VACINAÇÃO OBRIGATORIA'!C53,'409-VACINAÇÃO OBRIGATORIA'!C54)</f>
        <v>0</v>
      </c>
      <c r="B35" s="500">
        <f>IF(AND(+'409-VACINAÇÃO OBRIGATORIA'!G54=0,SUM($R35:$X35)&gt;0),+'409-VACINAÇÃO OBRIGATORIA'!G53,+'409-VACINAÇÃO OBRIGATORIA'!G54)</f>
        <v>0</v>
      </c>
      <c r="C35" s="500" t="e">
        <f>IFERROR(IFERROR(VLOOKUP('409-VACINAÇÃO OBRIGATORIA'!AH$23,localidades,2,FALSE),VLOOKUP('409-VACINAÇÃO OBRIGATORIA'!AQ$6,localidades,2,FALSE)),VLOOKUP('409-VACINAÇÃO OBRIGATORIA'!AQ$5,district_codes,2,FALSE))</f>
        <v>#N/A</v>
      </c>
      <c r="D35" s="578">
        <f>+delivery_events!B$8</f>
        <v>0</v>
      </c>
      <c r="E35" s="500" t="e">
        <f>IFERROR(VLOOKUP('409-VACINAÇÃO OBRIGATORIA'!AQ$6,localidades,2,FALSE),VLOOKUP('409-VACINAÇÃO OBRIGATORIA'!AQ$5,district_codes,2,FALSE))</f>
        <v>#N/A</v>
      </c>
      <c r="F35" s="500">
        <f>+'409-VACINAÇÃO OBRIGATORIA'!L55</f>
        <v>0</v>
      </c>
      <c r="G35" s="500">
        <f>+'409-VACINAÇÃO OBRIGATORIA'!N55</f>
        <v>0</v>
      </c>
      <c r="H35" s="500">
        <f>IF(IF('409-VACINAÇÃO OBRIGATORIA'!AP55=0,'409-VACINAÇÃO OBRIGATORIA'!AH55,'409-VACINAÇÃO OBRIGATORIA'!AP55)=0,'409-VACINAÇÃO OBRIGATORIA'!AQ$6,IF('409-VACINAÇÃO OBRIGATORIA'!AP55=0,'409-VACINAÇÃO OBRIGATORIA'!AH55,'409-VACINAÇÃO OBRIGATORIA'!AP55))</f>
        <v>0</v>
      </c>
      <c r="I35" s="500">
        <f>IF('409-VACINAÇÃO OBRIGATORIA'!AH55=0,'409-VACINAÇÃO OBRIGATORIA'!AQ$6,'409-VACINAÇÃO OBRIGATORIA'!AH55)</f>
        <v>0</v>
      </c>
      <c r="J35" s="500">
        <f>+'409-VACINAÇÃO OBRIGATORIA'!$AQ$3</f>
        <v>0</v>
      </c>
      <c r="K35" s="578">
        <f>+'409-VACINAÇÃO OBRIGATORIA'!$A$11</f>
        <v>0</v>
      </c>
      <c r="L35" s="578">
        <f>+'409-VACINAÇÃO OBRIGATORIA'!$F$11</f>
        <v>0</v>
      </c>
      <c r="M35" s="500"/>
      <c r="N35" s="500"/>
      <c r="O35" s="500"/>
      <c r="P35" s="500" t="str">
        <f>delivery_events!D$8</f>
        <v>Vacinação Obrigatória</v>
      </c>
      <c r="Q35" s="500" t="str">
        <f>+'409-VACINAÇÃO OBRIGATORIA'!AU55</f>
        <v>ARROLADOS</v>
      </c>
      <c r="R35" s="500">
        <f>+'409-VACINAÇÃO OBRIGATORIA'!AX55</f>
        <v>0</v>
      </c>
      <c r="S35" s="500">
        <f>+'409-VACINAÇÃO OBRIGATORIA'!AZ55</f>
        <v>0</v>
      </c>
      <c r="T35" s="500">
        <f>+'409-VACINAÇÃO OBRIGATORIA'!BB55</f>
        <v>0</v>
      </c>
      <c r="U35" s="500">
        <f>+'409-VACINAÇÃO OBRIGATORIA'!BD55</f>
        <v>0</v>
      </c>
      <c r="V35" s="500">
        <f>+'409-VACINAÇÃO OBRIGATORIA'!BF55</f>
        <v>0</v>
      </c>
      <c r="W35" s="500">
        <f>+'409-VACINAÇÃO OBRIGATORIA'!BH55</f>
        <v>0</v>
      </c>
      <c r="X35" s="500">
        <f>+'409-VACINAÇÃO OBRIGATORIA'!BI55</f>
        <v>0</v>
      </c>
    </row>
    <row r="36" spans="1:24" x14ac:dyDescent="0.35">
      <c r="A36" s="500">
        <f>IF(AND('409-VACINAÇÃO OBRIGATORIA'!C55=0,SUM($R36:$X36)&gt;0),'409-VACINAÇÃO OBRIGATORIA'!C54,'409-VACINAÇÃO OBRIGATORIA'!C55)</f>
        <v>0</v>
      </c>
      <c r="B36" s="500">
        <f>IF(AND(+'409-VACINAÇÃO OBRIGATORIA'!G55=0,SUM($R36:$X36)&gt;0),+'409-VACINAÇÃO OBRIGATORIA'!G54,+'409-VACINAÇÃO OBRIGATORIA'!G55)</f>
        <v>0</v>
      </c>
      <c r="C36" s="500" t="e">
        <f>IFERROR(IFERROR(VLOOKUP('409-VACINAÇÃO OBRIGATORIA'!AH$23,localidades,2,FALSE),VLOOKUP('409-VACINAÇÃO OBRIGATORIA'!AQ$6,localidades,2,FALSE)),VLOOKUP('409-VACINAÇÃO OBRIGATORIA'!AQ$5,district_codes,2,FALSE))</f>
        <v>#N/A</v>
      </c>
      <c r="D36" s="578">
        <f>+delivery_events!B$8</f>
        <v>0</v>
      </c>
      <c r="E36" s="500" t="e">
        <f>IFERROR(VLOOKUP('409-VACINAÇÃO OBRIGATORIA'!AQ$6,localidades,2,FALSE),VLOOKUP('409-VACINAÇÃO OBRIGATORIA'!AQ$5,district_codes,2,FALSE))</f>
        <v>#N/A</v>
      </c>
      <c r="F36" s="500">
        <f>+'409-VACINAÇÃO OBRIGATORIA'!L56</f>
        <v>0</v>
      </c>
      <c r="G36" s="500">
        <f>+'409-VACINAÇÃO OBRIGATORIA'!N56</f>
        <v>0</v>
      </c>
      <c r="H36" s="500">
        <f>IF(IF('409-VACINAÇÃO OBRIGATORIA'!AP56=0,'409-VACINAÇÃO OBRIGATORIA'!AH56,'409-VACINAÇÃO OBRIGATORIA'!AP56)=0,'409-VACINAÇÃO OBRIGATORIA'!AQ$6,IF('409-VACINAÇÃO OBRIGATORIA'!AP56=0,'409-VACINAÇÃO OBRIGATORIA'!AH56,'409-VACINAÇÃO OBRIGATORIA'!AP56))</f>
        <v>0</v>
      </c>
      <c r="I36" s="500">
        <f>IF('409-VACINAÇÃO OBRIGATORIA'!AH56=0,'409-VACINAÇÃO OBRIGATORIA'!AQ$6,'409-VACINAÇÃO OBRIGATORIA'!AH56)</f>
        <v>0</v>
      </c>
      <c r="J36" s="500">
        <f>+'409-VACINAÇÃO OBRIGATORIA'!$AQ$3</f>
        <v>0</v>
      </c>
      <c r="K36" s="578">
        <f>+'409-VACINAÇÃO OBRIGATORIA'!$A$11</f>
        <v>0</v>
      </c>
      <c r="L36" s="578">
        <f>+'409-VACINAÇÃO OBRIGATORIA'!$F$11</f>
        <v>0</v>
      </c>
      <c r="M36" s="500"/>
      <c r="N36" s="500"/>
      <c r="O36" s="500"/>
      <c r="P36" s="500" t="str">
        <f>delivery_events!D$8</f>
        <v>Vacinação Obrigatória</v>
      </c>
      <c r="Q36" s="500" t="str">
        <f>+'409-VACINAÇÃO OBRIGATORIA'!AU56</f>
        <v>VACINADOS</v>
      </c>
      <c r="R36" s="500">
        <f>+'409-VACINAÇÃO OBRIGATORIA'!AX56</f>
        <v>0</v>
      </c>
      <c r="S36" s="500">
        <f>+'409-VACINAÇÃO OBRIGATORIA'!AZ56</f>
        <v>0</v>
      </c>
      <c r="T36" s="500">
        <f>+'409-VACINAÇÃO OBRIGATORIA'!BB56</f>
        <v>0</v>
      </c>
      <c r="U36" s="500">
        <f>+'409-VACINAÇÃO OBRIGATORIA'!BD56</f>
        <v>0</v>
      </c>
      <c r="V36" s="500">
        <f>+'409-VACINAÇÃO OBRIGATORIA'!BF56</f>
        <v>0</v>
      </c>
      <c r="W36" s="500">
        <f>+'409-VACINAÇÃO OBRIGATORIA'!BH56</f>
        <v>0</v>
      </c>
      <c r="X36" s="500">
        <f>+'409-VACINAÇÃO OBRIGATORIA'!BI56</f>
        <v>0</v>
      </c>
    </row>
    <row r="37" spans="1:24" x14ac:dyDescent="0.35">
      <c r="A37" s="500">
        <f>IF(AND('409-VACINAÇÃO OBRIGATORIA'!C56=0,SUM($R37:$X37)&gt;0),'409-VACINAÇÃO OBRIGATORIA'!C55,'409-VACINAÇÃO OBRIGATORIA'!C56)</f>
        <v>0</v>
      </c>
      <c r="B37" s="500">
        <f>IF(AND(+'409-VACINAÇÃO OBRIGATORIA'!G56=0,SUM($R37:$X37)&gt;0),+'409-VACINAÇÃO OBRIGATORIA'!G55,+'409-VACINAÇÃO OBRIGATORIA'!G56)</f>
        <v>0</v>
      </c>
      <c r="C37" s="500" t="e">
        <f>IFERROR(IFERROR(VLOOKUP('409-VACINAÇÃO OBRIGATORIA'!AH$23,localidades,2,FALSE),VLOOKUP('409-VACINAÇÃO OBRIGATORIA'!AQ$6,localidades,2,FALSE)),VLOOKUP('409-VACINAÇÃO OBRIGATORIA'!AQ$5,district_codes,2,FALSE))</f>
        <v>#N/A</v>
      </c>
      <c r="D37" s="578">
        <f>+delivery_events!B$8</f>
        <v>0</v>
      </c>
      <c r="E37" s="500" t="e">
        <f>IFERROR(VLOOKUP('409-VACINAÇÃO OBRIGATORIA'!AQ$6,localidades,2,FALSE),VLOOKUP('409-VACINAÇÃO OBRIGATORIA'!AQ$5,district_codes,2,FALSE))</f>
        <v>#N/A</v>
      </c>
      <c r="F37" s="500">
        <f>+'409-VACINAÇÃO OBRIGATORIA'!L57</f>
        <v>0</v>
      </c>
      <c r="G37" s="500">
        <f>+'409-VACINAÇÃO OBRIGATORIA'!N57</f>
        <v>0</v>
      </c>
      <c r="H37" s="500">
        <f>IF(IF('409-VACINAÇÃO OBRIGATORIA'!AP57=0,'409-VACINAÇÃO OBRIGATORIA'!AH57,'409-VACINAÇÃO OBRIGATORIA'!AP57)=0,'409-VACINAÇÃO OBRIGATORIA'!AQ$6,IF('409-VACINAÇÃO OBRIGATORIA'!AP57=0,'409-VACINAÇÃO OBRIGATORIA'!AH57,'409-VACINAÇÃO OBRIGATORIA'!AP57))</f>
        <v>0</v>
      </c>
      <c r="I37" s="500">
        <f>IF('409-VACINAÇÃO OBRIGATORIA'!AH57=0,'409-VACINAÇÃO OBRIGATORIA'!AQ$6,'409-VACINAÇÃO OBRIGATORIA'!AH57)</f>
        <v>0</v>
      </c>
      <c r="J37" s="500">
        <f>+'409-VACINAÇÃO OBRIGATORIA'!$AQ$3</f>
        <v>0</v>
      </c>
      <c r="K37" s="578">
        <f>+'409-VACINAÇÃO OBRIGATORIA'!$A$11</f>
        <v>0</v>
      </c>
      <c r="L37" s="578">
        <f>+'409-VACINAÇÃO OBRIGATORIA'!$F$11</f>
        <v>0</v>
      </c>
      <c r="M37" s="500"/>
      <c r="N37" s="500"/>
      <c r="O37" s="500"/>
      <c r="P37" s="500" t="str">
        <f>delivery_events!D$8</f>
        <v>Vacinação Obrigatória</v>
      </c>
      <c r="Q37" s="500" t="str">
        <f>+'409-VACINAÇÃO OBRIGATORIA'!AU57</f>
        <v>ARROLADOS</v>
      </c>
      <c r="R37" s="500">
        <f>+'409-VACINAÇÃO OBRIGATORIA'!AX57</f>
        <v>0</v>
      </c>
      <c r="S37" s="500">
        <f>+'409-VACINAÇÃO OBRIGATORIA'!AZ57</f>
        <v>0</v>
      </c>
      <c r="T37" s="500">
        <f>+'409-VACINAÇÃO OBRIGATORIA'!BB57</f>
        <v>0</v>
      </c>
      <c r="U37" s="500">
        <f>+'409-VACINAÇÃO OBRIGATORIA'!BD57</f>
        <v>0</v>
      </c>
      <c r="V37" s="500">
        <f>+'409-VACINAÇÃO OBRIGATORIA'!BF57</f>
        <v>0</v>
      </c>
      <c r="W37" s="500">
        <f>+'409-VACINAÇÃO OBRIGATORIA'!BH57</f>
        <v>0</v>
      </c>
      <c r="X37" s="500">
        <f>+'409-VACINAÇÃO OBRIGATORIA'!BI57</f>
        <v>0</v>
      </c>
    </row>
    <row r="38" spans="1:24" x14ac:dyDescent="0.35">
      <c r="A38" s="500">
        <f>IF(AND('409-VACINAÇÃO OBRIGATORIA'!C57=0,SUM($R38:$X38)&gt;0),'409-VACINAÇÃO OBRIGATORIA'!C56,'409-VACINAÇÃO OBRIGATORIA'!C57)</f>
        <v>0</v>
      </c>
      <c r="B38" s="500">
        <f>IF(AND(+'409-VACINAÇÃO OBRIGATORIA'!G57=0,SUM($R38:$X38)&gt;0),+'409-VACINAÇÃO OBRIGATORIA'!G56,+'409-VACINAÇÃO OBRIGATORIA'!G57)</f>
        <v>0</v>
      </c>
      <c r="C38" s="500" t="e">
        <f>IFERROR(IFERROR(VLOOKUP('409-VACINAÇÃO OBRIGATORIA'!AH$23,localidades,2,FALSE),VLOOKUP('409-VACINAÇÃO OBRIGATORIA'!AQ$6,localidades,2,FALSE)),VLOOKUP('409-VACINAÇÃO OBRIGATORIA'!AQ$5,district_codes,2,FALSE))</f>
        <v>#N/A</v>
      </c>
      <c r="D38" s="578">
        <f>+delivery_events!B$8</f>
        <v>0</v>
      </c>
      <c r="E38" s="500" t="e">
        <f>IFERROR(VLOOKUP('409-VACINAÇÃO OBRIGATORIA'!AQ$6,localidades,2,FALSE),VLOOKUP('409-VACINAÇÃO OBRIGATORIA'!AQ$5,district_codes,2,FALSE))</f>
        <v>#N/A</v>
      </c>
      <c r="F38" s="500">
        <f>+'409-VACINAÇÃO OBRIGATORIA'!L58</f>
        <v>0</v>
      </c>
      <c r="G38" s="500">
        <f>+'409-VACINAÇÃO OBRIGATORIA'!N58</f>
        <v>0</v>
      </c>
      <c r="H38" s="500">
        <f>IF(IF('409-VACINAÇÃO OBRIGATORIA'!AP58=0,'409-VACINAÇÃO OBRIGATORIA'!AH58,'409-VACINAÇÃO OBRIGATORIA'!AP58)=0,'409-VACINAÇÃO OBRIGATORIA'!AQ$6,IF('409-VACINAÇÃO OBRIGATORIA'!AP58=0,'409-VACINAÇÃO OBRIGATORIA'!AH58,'409-VACINAÇÃO OBRIGATORIA'!AP58))</f>
        <v>0</v>
      </c>
      <c r="I38" s="500">
        <f>IF('409-VACINAÇÃO OBRIGATORIA'!AH58=0,'409-VACINAÇÃO OBRIGATORIA'!AQ$6,'409-VACINAÇÃO OBRIGATORIA'!AH58)</f>
        <v>0</v>
      </c>
      <c r="J38" s="500">
        <f>+'409-VACINAÇÃO OBRIGATORIA'!$AQ$3</f>
        <v>0</v>
      </c>
      <c r="K38" s="578">
        <f>+'409-VACINAÇÃO OBRIGATORIA'!$A$11</f>
        <v>0</v>
      </c>
      <c r="L38" s="578">
        <f>+'409-VACINAÇÃO OBRIGATORIA'!$F$11</f>
        <v>0</v>
      </c>
      <c r="M38" s="500"/>
      <c r="N38" s="500"/>
      <c r="O38" s="500"/>
      <c r="P38" s="500" t="str">
        <f>delivery_events!D$8</f>
        <v>Vacinação Obrigatória</v>
      </c>
      <c r="Q38" s="500" t="str">
        <f>+'409-VACINAÇÃO OBRIGATORIA'!AU58</f>
        <v>VACINADOS</v>
      </c>
      <c r="R38" s="500">
        <f>+'409-VACINAÇÃO OBRIGATORIA'!AX58</f>
        <v>0</v>
      </c>
      <c r="S38" s="500">
        <f>+'409-VACINAÇÃO OBRIGATORIA'!AZ58</f>
        <v>0</v>
      </c>
      <c r="T38" s="500">
        <f>+'409-VACINAÇÃO OBRIGATORIA'!BB58</f>
        <v>0</v>
      </c>
      <c r="U38" s="500">
        <f>+'409-VACINAÇÃO OBRIGATORIA'!BD58</f>
        <v>0</v>
      </c>
      <c r="V38" s="500">
        <f>+'409-VACINAÇÃO OBRIGATORIA'!BF58</f>
        <v>0</v>
      </c>
      <c r="W38" s="500">
        <f>+'409-VACINAÇÃO OBRIGATORIA'!BH58</f>
        <v>0</v>
      </c>
      <c r="X38" s="500">
        <f>+'409-VACINAÇÃO OBRIGATORIA'!BI58</f>
        <v>0</v>
      </c>
    </row>
    <row r="39" spans="1:24" x14ac:dyDescent="0.35">
      <c r="A39" s="500">
        <f>IF(AND('409-VACINAÇÃO OBRIGATORIA'!C58=0,SUM($R39:$X39)&gt;0),'409-VACINAÇÃO OBRIGATORIA'!C57,'409-VACINAÇÃO OBRIGATORIA'!C58)</f>
        <v>0</v>
      </c>
      <c r="B39" s="500">
        <f>IF(AND(+'409-VACINAÇÃO OBRIGATORIA'!G58=0,SUM($R39:$X39)&gt;0),+'409-VACINAÇÃO OBRIGATORIA'!G57,+'409-VACINAÇÃO OBRIGATORIA'!G58)</f>
        <v>0</v>
      </c>
      <c r="C39" s="500" t="e">
        <f>IFERROR(IFERROR(VLOOKUP('409-VACINAÇÃO OBRIGATORIA'!AH$23,localidades,2,FALSE),VLOOKUP('409-VACINAÇÃO OBRIGATORIA'!AQ$6,localidades,2,FALSE)),VLOOKUP('409-VACINAÇÃO OBRIGATORIA'!AQ$5,district_codes,2,FALSE))</f>
        <v>#N/A</v>
      </c>
      <c r="D39" s="578">
        <f>+delivery_events!B$8</f>
        <v>0</v>
      </c>
      <c r="E39" s="500" t="e">
        <f>IFERROR(VLOOKUP('409-VACINAÇÃO OBRIGATORIA'!AQ$6,localidades,2,FALSE),VLOOKUP('409-VACINAÇÃO OBRIGATORIA'!AQ$5,district_codes,2,FALSE))</f>
        <v>#N/A</v>
      </c>
      <c r="F39" s="500">
        <f>+'409-VACINAÇÃO OBRIGATORIA'!L59</f>
        <v>0</v>
      </c>
      <c r="G39" s="500">
        <f>+'409-VACINAÇÃO OBRIGATORIA'!N59</f>
        <v>0</v>
      </c>
      <c r="H39" s="500">
        <f>IF(IF('409-VACINAÇÃO OBRIGATORIA'!AP59=0,'409-VACINAÇÃO OBRIGATORIA'!AH59,'409-VACINAÇÃO OBRIGATORIA'!AP59)=0,'409-VACINAÇÃO OBRIGATORIA'!AQ$6,IF('409-VACINAÇÃO OBRIGATORIA'!AP59=0,'409-VACINAÇÃO OBRIGATORIA'!AH59,'409-VACINAÇÃO OBRIGATORIA'!AP59))</f>
        <v>0</v>
      </c>
      <c r="I39" s="500">
        <f>IF('409-VACINAÇÃO OBRIGATORIA'!AH59=0,'409-VACINAÇÃO OBRIGATORIA'!AQ$6,'409-VACINAÇÃO OBRIGATORIA'!AH59)</f>
        <v>0</v>
      </c>
      <c r="J39" s="500">
        <f>+'409-VACINAÇÃO OBRIGATORIA'!$AQ$3</f>
        <v>0</v>
      </c>
      <c r="K39" s="578">
        <f>+'409-VACINAÇÃO OBRIGATORIA'!$A$11</f>
        <v>0</v>
      </c>
      <c r="L39" s="578">
        <f>+'409-VACINAÇÃO OBRIGATORIA'!$F$11</f>
        <v>0</v>
      </c>
      <c r="M39" s="500"/>
      <c r="N39" s="500"/>
      <c r="O39" s="500"/>
      <c r="P39" s="500" t="str">
        <f>delivery_events!D$8</f>
        <v>Vacinação Obrigatória</v>
      </c>
      <c r="Q39" s="500" t="str">
        <f>+'409-VACINAÇÃO OBRIGATORIA'!AU59</f>
        <v>ARROLADOS</v>
      </c>
      <c r="R39" s="500">
        <f>+'409-VACINAÇÃO OBRIGATORIA'!AX59</f>
        <v>0</v>
      </c>
      <c r="S39" s="500">
        <f>+'409-VACINAÇÃO OBRIGATORIA'!AZ59</f>
        <v>0</v>
      </c>
      <c r="T39" s="500">
        <f>+'409-VACINAÇÃO OBRIGATORIA'!BB59</f>
        <v>0</v>
      </c>
      <c r="U39" s="500">
        <f>+'409-VACINAÇÃO OBRIGATORIA'!BD59</f>
        <v>0</v>
      </c>
      <c r="V39" s="500">
        <f>+'409-VACINAÇÃO OBRIGATORIA'!BF59</f>
        <v>0</v>
      </c>
      <c r="W39" s="500">
        <f>+'409-VACINAÇÃO OBRIGATORIA'!BH59</f>
        <v>0</v>
      </c>
      <c r="X39" s="500">
        <f>+'409-VACINAÇÃO OBRIGATORIA'!BI59</f>
        <v>0</v>
      </c>
    </row>
    <row r="40" spans="1:24" x14ac:dyDescent="0.35">
      <c r="A40" s="500">
        <f>IF(AND('409-VACINAÇÃO OBRIGATORIA'!C59=0,SUM($R40:$X40)&gt;0),'409-VACINAÇÃO OBRIGATORIA'!C58,'409-VACINAÇÃO OBRIGATORIA'!C59)</f>
        <v>0</v>
      </c>
      <c r="B40" s="500">
        <f>IF(AND(+'409-VACINAÇÃO OBRIGATORIA'!G59=0,SUM($R40:$X40)&gt;0),+'409-VACINAÇÃO OBRIGATORIA'!G58,+'409-VACINAÇÃO OBRIGATORIA'!G59)</f>
        <v>0</v>
      </c>
      <c r="C40" s="500" t="e">
        <f>IFERROR(IFERROR(VLOOKUP('409-VACINAÇÃO OBRIGATORIA'!AH$23,localidades,2,FALSE),VLOOKUP('409-VACINAÇÃO OBRIGATORIA'!AQ$6,localidades,2,FALSE)),VLOOKUP('409-VACINAÇÃO OBRIGATORIA'!AQ$5,district_codes,2,FALSE))</f>
        <v>#N/A</v>
      </c>
      <c r="D40" s="578">
        <f>+delivery_events!B$8</f>
        <v>0</v>
      </c>
      <c r="E40" s="500" t="e">
        <f>IFERROR(VLOOKUP('409-VACINAÇÃO OBRIGATORIA'!AQ$6,localidades,2,FALSE),VLOOKUP('409-VACINAÇÃO OBRIGATORIA'!AQ$5,district_codes,2,FALSE))</f>
        <v>#N/A</v>
      </c>
      <c r="F40" s="500">
        <f>+'409-VACINAÇÃO OBRIGATORIA'!L60</f>
        <v>0</v>
      </c>
      <c r="G40" s="500">
        <f>+'409-VACINAÇÃO OBRIGATORIA'!N60</f>
        <v>0</v>
      </c>
      <c r="H40" s="500">
        <f>IF(IF('409-VACINAÇÃO OBRIGATORIA'!AP60=0,'409-VACINAÇÃO OBRIGATORIA'!AH60,'409-VACINAÇÃO OBRIGATORIA'!AP60)=0,'409-VACINAÇÃO OBRIGATORIA'!AQ$6,IF('409-VACINAÇÃO OBRIGATORIA'!AP60=0,'409-VACINAÇÃO OBRIGATORIA'!AH60,'409-VACINAÇÃO OBRIGATORIA'!AP60))</f>
        <v>0</v>
      </c>
      <c r="I40" s="500">
        <f>IF('409-VACINAÇÃO OBRIGATORIA'!AH60=0,'409-VACINAÇÃO OBRIGATORIA'!AQ$6,'409-VACINAÇÃO OBRIGATORIA'!AH60)</f>
        <v>0</v>
      </c>
      <c r="J40" s="500">
        <f>+'409-VACINAÇÃO OBRIGATORIA'!$AQ$3</f>
        <v>0</v>
      </c>
      <c r="K40" s="578">
        <f>+'409-VACINAÇÃO OBRIGATORIA'!$A$11</f>
        <v>0</v>
      </c>
      <c r="L40" s="578">
        <f>+'409-VACINAÇÃO OBRIGATORIA'!$F$11</f>
        <v>0</v>
      </c>
      <c r="M40" s="500"/>
      <c r="N40" s="500"/>
      <c r="O40" s="500"/>
      <c r="P40" s="500" t="str">
        <f>delivery_events!D$8</f>
        <v>Vacinação Obrigatória</v>
      </c>
      <c r="Q40" s="500" t="str">
        <f>+'409-VACINAÇÃO OBRIGATORIA'!AU60</f>
        <v>VACINADOS</v>
      </c>
      <c r="R40" s="500">
        <f>+'409-VACINAÇÃO OBRIGATORIA'!AX60</f>
        <v>0</v>
      </c>
      <c r="S40" s="500">
        <f>+'409-VACINAÇÃO OBRIGATORIA'!AZ60</f>
        <v>0</v>
      </c>
      <c r="T40" s="500">
        <f>+'409-VACINAÇÃO OBRIGATORIA'!BB60</f>
        <v>0</v>
      </c>
      <c r="U40" s="500">
        <f>+'409-VACINAÇÃO OBRIGATORIA'!BD60</f>
        <v>0</v>
      </c>
      <c r="V40" s="500">
        <f>+'409-VACINAÇÃO OBRIGATORIA'!BF60</f>
        <v>0</v>
      </c>
      <c r="W40" s="500">
        <f>+'409-VACINAÇÃO OBRIGATORIA'!BH60</f>
        <v>0</v>
      </c>
      <c r="X40" s="500">
        <f>+'409-VACINAÇÃO OBRIGATORIA'!BI60</f>
        <v>0</v>
      </c>
    </row>
    <row r="41" spans="1:24" x14ac:dyDescent="0.35">
      <c r="A41" s="500">
        <f>IF(AND('409-VACINAÇÃO OBRIGATORIA'!C60=0,SUM($R41:$X41)&gt;0),'409-VACINAÇÃO OBRIGATORIA'!C59,'409-VACINAÇÃO OBRIGATORIA'!C60)</f>
        <v>0</v>
      </c>
      <c r="B41" s="500">
        <f>IF(AND(+'409-VACINAÇÃO OBRIGATORIA'!G60=0,SUM($R41:$X41)&gt;0),+'409-VACINAÇÃO OBRIGATORIA'!G59,+'409-VACINAÇÃO OBRIGATORIA'!G60)</f>
        <v>0</v>
      </c>
      <c r="C41" s="500" t="e">
        <f>IFERROR(IFERROR(VLOOKUP('409-VACINAÇÃO OBRIGATORIA'!AH$23,localidades,2,FALSE),VLOOKUP('409-VACINAÇÃO OBRIGATORIA'!AQ$6,localidades,2,FALSE)),VLOOKUP('409-VACINAÇÃO OBRIGATORIA'!AQ$5,district_codes,2,FALSE))</f>
        <v>#N/A</v>
      </c>
      <c r="D41" s="578">
        <f>+delivery_events!B$8</f>
        <v>0</v>
      </c>
      <c r="E41" s="500" t="e">
        <f>IFERROR(VLOOKUP('409-VACINAÇÃO OBRIGATORIA'!AQ$6,localidades,2,FALSE),VLOOKUP('409-VACINAÇÃO OBRIGATORIA'!AQ$5,district_codes,2,FALSE))</f>
        <v>#N/A</v>
      </c>
      <c r="F41" s="500">
        <f>+'409-VACINAÇÃO OBRIGATORIA'!L61</f>
        <v>0</v>
      </c>
      <c r="G41" s="500">
        <f>+'409-VACINAÇÃO OBRIGATORIA'!N61</f>
        <v>0</v>
      </c>
      <c r="H41" s="500">
        <f>IF(IF('409-VACINAÇÃO OBRIGATORIA'!AP61=0,'409-VACINAÇÃO OBRIGATORIA'!AH61,'409-VACINAÇÃO OBRIGATORIA'!AP61)=0,'409-VACINAÇÃO OBRIGATORIA'!AQ$6,IF('409-VACINAÇÃO OBRIGATORIA'!AP61=0,'409-VACINAÇÃO OBRIGATORIA'!AH61,'409-VACINAÇÃO OBRIGATORIA'!AP61))</f>
        <v>0</v>
      </c>
      <c r="I41" s="500">
        <f>IF('409-VACINAÇÃO OBRIGATORIA'!AH61=0,'409-VACINAÇÃO OBRIGATORIA'!AQ$6,'409-VACINAÇÃO OBRIGATORIA'!AH61)</f>
        <v>0</v>
      </c>
      <c r="J41" s="500">
        <f>+'409-VACINAÇÃO OBRIGATORIA'!$AQ$3</f>
        <v>0</v>
      </c>
      <c r="K41" s="578">
        <f>+'409-VACINAÇÃO OBRIGATORIA'!$A$11</f>
        <v>0</v>
      </c>
      <c r="L41" s="578">
        <f>+'409-VACINAÇÃO OBRIGATORIA'!$F$11</f>
        <v>0</v>
      </c>
      <c r="M41" s="500"/>
      <c r="N41" s="500"/>
      <c r="O41" s="500"/>
      <c r="P41" s="500" t="str">
        <f>delivery_events!D$8</f>
        <v>Vacinação Obrigatória</v>
      </c>
      <c r="Q41" s="500" t="str">
        <f>+'409-VACINAÇÃO OBRIGATORIA'!AU61</f>
        <v>ARROLADOS</v>
      </c>
      <c r="R41" s="500">
        <f>+'409-VACINAÇÃO OBRIGATORIA'!AX61</f>
        <v>0</v>
      </c>
      <c r="S41" s="500">
        <f>+'409-VACINAÇÃO OBRIGATORIA'!AZ61</f>
        <v>0</v>
      </c>
      <c r="T41" s="500">
        <f>+'409-VACINAÇÃO OBRIGATORIA'!BB61</f>
        <v>0</v>
      </c>
      <c r="U41" s="500">
        <f>+'409-VACINAÇÃO OBRIGATORIA'!BD61</f>
        <v>0</v>
      </c>
      <c r="V41" s="500">
        <f>+'409-VACINAÇÃO OBRIGATORIA'!BF61</f>
        <v>0</v>
      </c>
      <c r="W41" s="500">
        <f>+'409-VACINAÇÃO OBRIGATORIA'!BH61</f>
        <v>0</v>
      </c>
      <c r="X41" s="500">
        <f>+'409-VACINAÇÃO OBRIGATORIA'!BI61</f>
        <v>0</v>
      </c>
    </row>
    <row r="42" spans="1:24" x14ac:dyDescent="0.35">
      <c r="A42" s="500">
        <f>IF(AND('409-VACINAÇÃO OBRIGATORIA'!C61=0,SUM($R42:$X42)&gt;0),'409-VACINAÇÃO OBRIGATORIA'!C60,'409-VACINAÇÃO OBRIGATORIA'!C61)</f>
        <v>0</v>
      </c>
      <c r="B42" s="500">
        <f>IF(AND(+'409-VACINAÇÃO OBRIGATORIA'!G61=0,SUM($R42:$X42)&gt;0),+'409-VACINAÇÃO OBRIGATORIA'!G60,+'409-VACINAÇÃO OBRIGATORIA'!G61)</f>
        <v>0</v>
      </c>
      <c r="C42" s="500" t="e">
        <f>IFERROR(IFERROR(VLOOKUP('409-VACINAÇÃO OBRIGATORIA'!AH$23,localidades,2,FALSE),VLOOKUP('409-VACINAÇÃO OBRIGATORIA'!AQ$6,localidades,2,FALSE)),VLOOKUP('409-VACINAÇÃO OBRIGATORIA'!AQ$5,district_codes,2,FALSE))</f>
        <v>#N/A</v>
      </c>
      <c r="D42" s="578">
        <f>+delivery_events!B$8</f>
        <v>0</v>
      </c>
      <c r="E42" s="500" t="e">
        <f>IFERROR(VLOOKUP('409-VACINAÇÃO OBRIGATORIA'!AQ$6,localidades,2,FALSE),VLOOKUP('409-VACINAÇÃO OBRIGATORIA'!AQ$5,district_codes,2,FALSE))</f>
        <v>#N/A</v>
      </c>
      <c r="F42" s="500">
        <f>+'409-VACINAÇÃO OBRIGATORIA'!L62</f>
        <v>0</v>
      </c>
      <c r="G42" s="500">
        <f>+'409-VACINAÇÃO OBRIGATORIA'!N62</f>
        <v>0</v>
      </c>
      <c r="H42" s="500">
        <f>IF(IF('409-VACINAÇÃO OBRIGATORIA'!AP62=0,'409-VACINAÇÃO OBRIGATORIA'!AH62,'409-VACINAÇÃO OBRIGATORIA'!AP62)=0,'409-VACINAÇÃO OBRIGATORIA'!AQ$6,IF('409-VACINAÇÃO OBRIGATORIA'!AP62=0,'409-VACINAÇÃO OBRIGATORIA'!AH62,'409-VACINAÇÃO OBRIGATORIA'!AP62))</f>
        <v>0</v>
      </c>
      <c r="I42" s="500">
        <f>IF('409-VACINAÇÃO OBRIGATORIA'!AH62=0,'409-VACINAÇÃO OBRIGATORIA'!AQ$6,'409-VACINAÇÃO OBRIGATORIA'!AH62)</f>
        <v>0</v>
      </c>
      <c r="J42" s="500">
        <f>+'409-VACINAÇÃO OBRIGATORIA'!$AQ$3</f>
        <v>0</v>
      </c>
      <c r="K42" s="578">
        <f>+'409-VACINAÇÃO OBRIGATORIA'!$A$11</f>
        <v>0</v>
      </c>
      <c r="L42" s="578">
        <f>+'409-VACINAÇÃO OBRIGATORIA'!$F$11</f>
        <v>0</v>
      </c>
      <c r="M42" s="500"/>
      <c r="N42" s="500"/>
      <c r="O42" s="500"/>
      <c r="P42" s="500" t="str">
        <f>delivery_events!D$8</f>
        <v>Vacinação Obrigatória</v>
      </c>
      <c r="Q42" s="500" t="str">
        <f>+'409-VACINAÇÃO OBRIGATORIA'!AU62</f>
        <v>VACINADOS</v>
      </c>
      <c r="R42" s="500">
        <f>+'409-VACINAÇÃO OBRIGATORIA'!AX62</f>
        <v>0</v>
      </c>
      <c r="S42" s="500">
        <f>+'409-VACINAÇÃO OBRIGATORIA'!AZ62</f>
        <v>0</v>
      </c>
      <c r="T42" s="500">
        <f>+'409-VACINAÇÃO OBRIGATORIA'!BB62</f>
        <v>0</v>
      </c>
      <c r="U42" s="500">
        <f>+'409-VACINAÇÃO OBRIGATORIA'!BD62</f>
        <v>0</v>
      </c>
      <c r="V42" s="500">
        <f>+'409-VACINAÇÃO OBRIGATORIA'!BF62</f>
        <v>0</v>
      </c>
      <c r="W42" s="500">
        <f>+'409-VACINAÇÃO OBRIGATORIA'!BH62</f>
        <v>0</v>
      </c>
      <c r="X42" s="500">
        <f>+'409-VACINAÇÃO OBRIGATORIA'!BI62</f>
        <v>0</v>
      </c>
    </row>
    <row r="43" spans="1:24" x14ac:dyDescent="0.35">
      <c r="A43" s="500">
        <f>IF(AND('409-VACINAÇÃO OBRIGATORIA'!C62=0,SUM($R43:$X43)&gt;0),'409-VACINAÇÃO OBRIGATORIA'!C61,'409-VACINAÇÃO OBRIGATORIA'!C62)</f>
        <v>0</v>
      </c>
      <c r="B43" s="500">
        <f>IF(AND(+'409-VACINAÇÃO OBRIGATORIA'!G62=0,SUM($R43:$X43)&gt;0),+'409-VACINAÇÃO OBRIGATORIA'!G61,+'409-VACINAÇÃO OBRIGATORIA'!G62)</f>
        <v>0</v>
      </c>
      <c r="C43" s="500" t="e">
        <f>IFERROR(IFERROR(VLOOKUP('409-VACINAÇÃO OBRIGATORIA'!AH$23,localidades,2,FALSE),VLOOKUP('409-VACINAÇÃO OBRIGATORIA'!AQ$6,localidades,2,FALSE)),VLOOKUP('409-VACINAÇÃO OBRIGATORIA'!AQ$5,district_codes,2,FALSE))</f>
        <v>#N/A</v>
      </c>
      <c r="D43" s="578">
        <f>+delivery_events!B$8</f>
        <v>0</v>
      </c>
      <c r="E43" s="500" t="e">
        <f>IFERROR(VLOOKUP('409-VACINAÇÃO OBRIGATORIA'!AQ$6,localidades,2,FALSE),VLOOKUP('409-VACINAÇÃO OBRIGATORIA'!AQ$5,district_codes,2,FALSE))</f>
        <v>#N/A</v>
      </c>
      <c r="F43" s="500">
        <f>+'409-VACINAÇÃO OBRIGATORIA'!L63</f>
        <v>0</v>
      </c>
      <c r="G43" s="500">
        <f>+'409-VACINAÇÃO OBRIGATORIA'!N63</f>
        <v>0</v>
      </c>
      <c r="H43" s="500">
        <f>IF(IF('409-VACINAÇÃO OBRIGATORIA'!AP63=0,'409-VACINAÇÃO OBRIGATORIA'!AH63,'409-VACINAÇÃO OBRIGATORIA'!AP63)=0,'409-VACINAÇÃO OBRIGATORIA'!AQ$6,IF('409-VACINAÇÃO OBRIGATORIA'!AP63=0,'409-VACINAÇÃO OBRIGATORIA'!AH63,'409-VACINAÇÃO OBRIGATORIA'!AP63))</f>
        <v>0</v>
      </c>
      <c r="I43" s="500">
        <f>IF('409-VACINAÇÃO OBRIGATORIA'!AH63=0,'409-VACINAÇÃO OBRIGATORIA'!AQ$6,'409-VACINAÇÃO OBRIGATORIA'!AH63)</f>
        <v>0</v>
      </c>
      <c r="J43" s="500">
        <f>+'409-VACINAÇÃO OBRIGATORIA'!$AQ$3</f>
        <v>0</v>
      </c>
      <c r="K43" s="578">
        <f>+'409-VACINAÇÃO OBRIGATORIA'!$A$11</f>
        <v>0</v>
      </c>
      <c r="L43" s="578">
        <f>+'409-VACINAÇÃO OBRIGATORIA'!$F$11</f>
        <v>0</v>
      </c>
      <c r="M43" s="500"/>
      <c r="N43" s="500"/>
      <c r="O43" s="500"/>
      <c r="P43" s="500" t="str">
        <f>delivery_events!D$8</f>
        <v>Vacinação Obrigatória</v>
      </c>
      <c r="Q43" s="500" t="str">
        <f>+'409-VACINAÇÃO OBRIGATORIA'!AU63</f>
        <v>ARROLADOS</v>
      </c>
      <c r="R43" s="500">
        <f>+'409-VACINAÇÃO OBRIGATORIA'!AX63</f>
        <v>0</v>
      </c>
      <c r="S43" s="500">
        <f>+'409-VACINAÇÃO OBRIGATORIA'!AZ63</f>
        <v>0</v>
      </c>
      <c r="T43" s="500">
        <f>+'409-VACINAÇÃO OBRIGATORIA'!BB63</f>
        <v>0</v>
      </c>
      <c r="U43" s="500">
        <f>+'409-VACINAÇÃO OBRIGATORIA'!BD63</f>
        <v>0</v>
      </c>
      <c r="V43" s="500">
        <f>+'409-VACINAÇÃO OBRIGATORIA'!BF63</f>
        <v>0</v>
      </c>
      <c r="W43" s="500">
        <f>+'409-VACINAÇÃO OBRIGATORIA'!BH63</f>
        <v>0</v>
      </c>
      <c r="X43" s="500">
        <f>+'409-VACINAÇÃO OBRIGATORIA'!BI63</f>
        <v>0</v>
      </c>
    </row>
    <row r="44" spans="1:24" x14ac:dyDescent="0.35">
      <c r="A44" s="500">
        <f>IF(AND('409-VACINAÇÃO OBRIGATORIA'!C63=0,SUM($R44:$X44)&gt;0),'409-VACINAÇÃO OBRIGATORIA'!C62,'409-VACINAÇÃO OBRIGATORIA'!C63)</f>
        <v>0</v>
      </c>
      <c r="B44" s="500">
        <f>IF(AND(+'409-VACINAÇÃO OBRIGATORIA'!G63=0,SUM($R44:$X44)&gt;0),+'409-VACINAÇÃO OBRIGATORIA'!G62,+'409-VACINAÇÃO OBRIGATORIA'!G63)</f>
        <v>0</v>
      </c>
      <c r="C44" s="500" t="e">
        <f>IFERROR(IFERROR(VLOOKUP('409-VACINAÇÃO OBRIGATORIA'!AH$23,localidades,2,FALSE),VLOOKUP('409-VACINAÇÃO OBRIGATORIA'!AQ$6,localidades,2,FALSE)),VLOOKUP('409-VACINAÇÃO OBRIGATORIA'!AQ$5,district_codes,2,FALSE))</f>
        <v>#N/A</v>
      </c>
      <c r="D44" s="578">
        <f>+delivery_events!B$8</f>
        <v>0</v>
      </c>
      <c r="E44" s="500" t="e">
        <f>IFERROR(VLOOKUP('409-VACINAÇÃO OBRIGATORIA'!AQ$6,localidades,2,FALSE),VLOOKUP('409-VACINAÇÃO OBRIGATORIA'!AQ$5,district_codes,2,FALSE))</f>
        <v>#N/A</v>
      </c>
      <c r="F44" s="500">
        <f>+'409-VACINAÇÃO OBRIGATORIA'!L64</f>
        <v>0</v>
      </c>
      <c r="G44" s="500">
        <f>+'409-VACINAÇÃO OBRIGATORIA'!N64</f>
        <v>0</v>
      </c>
      <c r="H44" s="500">
        <f>IF(IF('409-VACINAÇÃO OBRIGATORIA'!AP64=0,'409-VACINAÇÃO OBRIGATORIA'!AH64,'409-VACINAÇÃO OBRIGATORIA'!AP64)=0,'409-VACINAÇÃO OBRIGATORIA'!AQ$6,IF('409-VACINAÇÃO OBRIGATORIA'!AP64=0,'409-VACINAÇÃO OBRIGATORIA'!AH64,'409-VACINAÇÃO OBRIGATORIA'!AP64))</f>
        <v>0</v>
      </c>
      <c r="I44" s="500">
        <f>IF('409-VACINAÇÃO OBRIGATORIA'!AH64=0,'409-VACINAÇÃO OBRIGATORIA'!AQ$6,'409-VACINAÇÃO OBRIGATORIA'!AH64)</f>
        <v>0</v>
      </c>
      <c r="J44" s="500">
        <f>+'409-VACINAÇÃO OBRIGATORIA'!$AQ$3</f>
        <v>0</v>
      </c>
      <c r="K44" s="578">
        <f>+'409-VACINAÇÃO OBRIGATORIA'!$A$11</f>
        <v>0</v>
      </c>
      <c r="L44" s="578">
        <f>+'409-VACINAÇÃO OBRIGATORIA'!$F$11</f>
        <v>0</v>
      </c>
      <c r="M44" s="500"/>
      <c r="N44" s="500"/>
      <c r="O44" s="500"/>
      <c r="P44" s="500" t="str">
        <f>delivery_events!D$8</f>
        <v>Vacinação Obrigatória</v>
      </c>
      <c r="Q44" s="500" t="str">
        <f>+'409-VACINAÇÃO OBRIGATORIA'!AU64</f>
        <v>VACINADOS</v>
      </c>
      <c r="R44" s="500">
        <f>+'409-VACINAÇÃO OBRIGATORIA'!AX64</f>
        <v>0</v>
      </c>
      <c r="S44" s="500">
        <f>+'409-VACINAÇÃO OBRIGATORIA'!AZ64</f>
        <v>0</v>
      </c>
      <c r="T44" s="500">
        <f>+'409-VACINAÇÃO OBRIGATORIA'!BB64</f>
        <v>0</v>
      </c>
      <c r="U44" s="500">
        <f>+'409-VACINAÇÃO OBRIGATORIA'!BD64</f>
        <v>0</v>
      </c>
      <c r="V44" s="500">
        <f>+'409-VACINAÇÃO OBRIGATORIA'!BF64</f>
        <v>0</v>
      </c>
      <c r="W44" s="500">
        <f>+'409-VACINAÇÃO OBRIGATORIA'!BH64</f>
        <v>0</v>
      </c>
      <c r="X44" s="500">
        <f>+'409-VACINAÇÃO OBRIGATORIA'!BI64</f>
        <v>0</v>
      </c>
    </row>
    <row r="45" spans="1:24" x14ac:dyDescent="0.35">
      <c r="A45" s="500">
        <f>IF(AND('409-VACINAÇÃO OBRIGATORIA'!C64=0,SUM($R45:$X45)&gt;0),'409-VACINAÇÃO OBRIGATORIA'!C63,'409-VACINAÇÃO OBRIGATORIA'!C64)</f>
        <v>0</v>
      </c>
      <c r="B45" s="500">
        <f>IF(AND(+'409-VACINAÇÃO OBRIGATORIA'!G64=0,SUM($R45:$X45)&gt;0),+'409-VACINAÇÃO OBRIGATORIA'!G63,+'409-VACINAÇÃO OBRIGATORIA'!G64)</f>
        <v>0</v>
      </c>
      <c r="C45" s="500" t="e">
        <f>IFERROR(IFERROR(VLOOKUP('409-VACINAÇÃO OBRIGATORIA'!AH$23,localidades,2,FALSE),VLOOKUP('409-VACINAÇÃO OBRIGATORIA'!AQ$6,localidades,2,FALSE)),VLOOKUP('409-VACINAÇÃO OBRIGATORIA'!AQ$5,district_codes,2,FALSE))</f>
        <v>#N/A</v>
      </c>
      <c r="D45" s="578">
        <f>+delivery_events!B$8</f>
        <v>0</v>
      </c>
      <c r="E45" s="500" t="e">
        <f>IFERROR(VLOOKUP('409-VACINAÇÃO OBRIGATORIA'!AQ$6,localidades,2,FALSE),VLOOKUP('409-VACINAÇÃO OBRIGATORIA'!AQ$5,district_codes,2,FALSE))</f>
        <v>#N/A</v>
      </c>
      <c r="F45" s="500">
        <f>+'409-VACINAÇÃO OBRIGATORIA'!L65</f>
        <v>0</v>
      </c>
      <c r="G45" s="500">
        <f>+'409-VACINAÇÃO OBRIGATORIA'!N65</f>
        <v>0</v>
      </c>
      <c r="H45" s="500">
        <f>IF(IF('409-VACINAÇÃO OBRIGATORIA'!AP65=0,'409-VACINAÇÃO OBRIGATORIA'!AH65,'409-VACINAÇÃO OBRIGATORIA'!AP65)=0,'409-VACINAÇÃO OBRIGATORIA'!AQ$6,IF('409-VACINAÇÃO OBRIGATORIA'!AP65=0,'409-VACINAÇÃO OBRIGATORIA'!AH65,'409-VACINAÇÃO OBRIGATORIA'!AP65))</f>
        <v>0</v>
      </c>
      <c r="I45" s="500">
        <f>IF('409-VACINAÇÃO OBRIGATORIA'!AH65=0,'409-VACINAÇÃO OBRIGATORIA'!AQ$6,'409-VACINAÇÃO OBRIGATORIA'!AH65)</f>
        <v>0</v>
      </c>
      <c r="J45" s="500">
        <f>+'409-VACINAÇÃO OBRIGATORIA'!$AQ$3</f>
        <v>0</v>
      </c>
      <c r="K45" s="578">
        <f>+'409-VACINAÇÃO OBRIGATORIA'!$A$11</f>
        <v>0</v>
      </c>
      <c r="L45" s="578">
        <f>+'409-VACINAÇÃO OBRIGATORIA'!$F$11</f>
        <v>0</v>
      </c>
      <c r="M45" s="500"/>
      <c r="N45" s="500"/>
      <c r="O45" s="500"/>
      <c r="P45" s="500" t="str">
        <f>delivery_events!D$8</f>
        <v>Vacinação Obrigatória</v>
      </c>
      <c r="Q45" s="500" t="str">
        <f>+'409-VACINAÇÃO OBRIGATORIA'!AU65</f>
        <v>ARROLADOS</v>
      </c>
      <c r="R45" s="500">
        <f>+'409-VACINAÇÃO OBRIGATORIA'!AX65</f>
        <v>0</v>
      </c>
      <c r="S45" s="500">
        <f>+'409-VACINAÇÃO OBRIGATORIA'!AZ65</f>
        <v>0</v>
      </c>
      <c r="T45" s="500">
        <f>+'409-VACINAÇÃO OBRIGATORIA'!BB65</f>
        <v>0</v>
      </c>
      <c r="U45" s="500">
        <f>+'409-VACINAÇÃO OBRIGATORIA'!BD65</f>
        <v>0</v>
      </c>
      <c r="V45" s="500">
        <f>+'409-VACINAÇÃO OBRIGATORIA'!BF65</f>
        <v>0</v>
      </c>
      <c r="W45" s="500">
        <f>+'409-VACINAÇÃO OBRIGATORIA'!BH65</f>
        <v>0</v>
      </c>
      <c r="X45" s="500">
        <f>+'409-VACINAÇÃO OBRIGATORIA'!BI65</f>
        <v>0</v>
      </c>
    </row>
    <row r="46" spans="1:24" x14ac:dyDescent="0.35">
      <c r="A46" s="500">
        <f>IF(AND('409-VACINAÇÃO OBRIGATORIA'!C65=0,SUM($R46:$X46)&gt;0),'409-VACINAÇÃO OBRIGATORIA'!C64,'409-VACINAÇÃO OBRIGATORIA'!C65)</f>
        <v>0</v>
      </c>
      <c r="B46" s="500">
        <f>IF(AND(+'409-VACINAÇÃO OBRIGATORIA'!G65=0,SUM($R46:$X46)&gt;0),+'409-VACINAÇÃO OBRIGATORIA'!G64,+'409-VACINAÇÃO OBRIGATORIA'!G65)</f>
        <v>0</v>
      </c>
      <c r="C46" s="500" t="e">
        <f>IFERROR(IFERROR(VLOOKUP('409-VACINAÇÃO OBRIGATORIA'!AH$23,localidades,2,FALSE),VLOOKUP('409-VACINAÇÃO OBRIGATORIA'!AQ$6,localidades,2,FALSE)),VLOOKUP('409-VACINAÇÃO OBRIGATORIA'!AQ$5,district_codes,2,FALSE))</f>
        <v>#N/A</v>
      </c>
      <c r="D46" s="578">
        <f>+delivery_events!B$8</f>
        <v>0</v>
      </c>
      <c r="E46" s="500" t="e">
        <f>IFERROR(VLOOKUP('409-VACINAÇÃO OBRIGATORIA'!AQ$6,localidades,2,FALSE),VLOOKUP('409-VACINAÇÃO OBRIGATORIA'!AQ$5,district_codes,2,FALSE))</f>
        <v>#N/A</v>
      </c>
      <c r="F46" s="500">
        <f>+'409-VACINAÇÃO OBRIGATORIA'!L66</f>
        <v>0</v>
      </c>
      <c r="G46" s="500">
        <f>+'409-VACINAÇÃO OBRIGATORIA'!N66</f>
        <v>0</v>
      </c>
      <c r="H46" s="500">
        <f>IF(IF('409-VACINAÇÃO OBRIGATORIA'!AP66=0,'409-VACINAÇÃO OBRIGATORIA'!AH66,'409-VACINAÇÃO OBRIGATORIA'!AP66)=0,'409-VACINAÇÃO OBRIGATORIA'!AQ$6,IF('409-VACINAÇÃO OBRIGATORIA'!AP66=0,'409-VACINAÇÃO OBRIGATORIA'!AH66,'409-VACINAÇÃO OBRIGATORIA'!AP66))</f>
        <v>0</v>
      </c>
      <c r="I46" s="500">
        <f>IF('409-VACINAÇÃO OBRIGATORIA'!AH66=0,'409-VACINAÇÃO OBRIGATORIA'!AQ$6,'409-VACINAÇÃO OBRIGATORIA'!AH66)</f>
        <v>0</v>
      </c>
      <c r="J46" s="500">
        <f>+'409-VACINAÇÃO OBRIGATORIA'!$AQ$3</f>
        <v>0</v>
      </c>
      <c r="K46" s="578">
        <f>+'409-VACINAÇÃO OBRIGATORIA'!$A$11</f>
        <v>0</v>
      </c>
      <c r="L46" s="578">
        <f>+'409-VACINAÇÃO OBRIGATORIA'!$F$11</f>
        <v>0</v>
      </c>
      <c r="M46" s="500"/>
      <c r="N46" s="500"/>
      <c r="O46" s="500"/>
      <c r="P46" s="500" t="str">
        <f>delivery_events!D$8</f>
        <v>Vacinação Obrigatória</v>
      </c>
      <c r="Q46" s="500" t="str">
        <f>+'409-VACINAÇÃO OBRIGATORIA'!AU66</f>
        <v>VACINADOS</v>
      </c>
      <c r="R46" s="500">
        <f>+'409-VACINAÇÃO OBRIGATORIA'!AX66</f>
        <v>0</v>
      </c>
      <c r="S46" s="500">
        <f>+'409-VACINAÇÃO OBRIGATORIA'!AZ66</f>
        <v>0</v>
      </c>
      <c r="T46" s="500">
        <f>+'409-VACINAÇÃO OBRIGATORIA'!BB66</f>
        <v>0</v>
      </c>
      <c r="U46" s="500">
        <f>+'409-VACINAÇÃO OBRIGATORIA'!BD66</f>
        <v>0</v>
      </c>
      <c r="V46" s="500">
        <f>+'409-VACINAÇÃO OBRIGATORIA'!BF66</f>
        <v>0</v>
      </c>
      <c r="W46" s="500">
        <f>+'409-VACINAÇÃO OBRIGATORIA'!BH66</f>
        <v>0</v>
      </c>
      <c r="X46" s="500">
        <f>+'409-VACINAÇÃO OBRIGATORIA'!BI66</f>
        <v>0</v>
      </c>
    </row>
    <row r="47" spans="1:24" x14ac:dyDescent="0.35">
      <c r="A47" s="500">
        <f>IF(AND('409-VACINAÇÃO OBRIGATORIA'!C66=0,SUM($R47:$X47)&gt;0),'409-VACINAÇÃO OBRIGATORIA'!C65,'409-VACINAÇÃO OBRIGATORIA'!C66)</f>
        <v>0</v>
      </c>
      <c r="B47" s="500">
        <f>IF(AND(+'409-VACINAÇÃO OBRIGATORIA'!G66=0,SUM($R47:$X47)&gt;0),+'409-VACINAÇÃO OBRIGATORIA'!G65,+'409-VACINAÇÃO OBRIGATORIA'!G66)</f>
        <v>0</v>
      </c>
      <c r="C47" s="500" t="e">
        <f>IFERROR(IFERROR(VLOOKUP('409-VACINAÇÃO OBRIGATORIA'!AH$23,localidades,2,FALSE),VLOOKUP('409-VACINAÇÃO OBRIGATORIA'!AQ$6,localidades,2,FALSE)),VLOOKUP('409-VACINAÇÃO OBRIGATORIA'!AQ$5,district_codes,2,FALSE))</f>
        <v>#N/A</v>
      </c>
      <c r="D47" s="578">
        <f>+delivery_events!B$8</f>
        <v>0</v>
      </c>
      <c r="E47" s="500" t="e">
        <f>IFERROR(VLOOKUP('409-VACINAÇÃO OBRIGATORIA'!AQ$6,localidades,2,FALSE),VLOOKUP('409-VACINAÇÃO OBRIGATORIA'!AQ$5,district_codes,2,FALSE))</f>
        <v>#N/A</v>
      </c>
      <c r="F47" s="500">
        <f>+'409-VACINAÇÃO OBRIGATORIA'!L67</f>
        <v>0</v>
      </c>
      <c r="G47" s="500">
        <f>+'409-VACINAÇÃO OBRIGATORIA'!N67</f>
        <v>0</v>
      </c>
      <c r="H47" s="500">
        <f>IF(IF('409-VACINAÇÃO OBRIGATORIA'!AP67=0,'409-VACINAÇÃO OBRIGATORIA'!AH67,'409-VACINAÇÃO OBRIGATORIA'!AP67)=0,'409-VACINAÇÃO OBRIGATORIA'!AQ$6,IF('409-VACINAÇÃO OBRIGATORIA'!AP67=0,'409-VACINAÇÃO OBRIGATORIA'!AH67,'409-VACINAÇÃO OBRIGATORIA'!AP67))</f>
        <v>0</v>
      </c>
      <c r="I47" s="500">
        <f>IF('409-VACINAÇÃO OBRIGATORIA'!AH67=0,'409-VACINAÇÃO OBRIGATORIA'!AQ$6,'409-VACINAÇÃO OBRIGATORIA'!AH67)</f>
        <v>0</v>
      </c>
      <c r="J47" s="500">
        <f>+'409-VACINAÇÃO OBRIGATORIA'!$AQ$3</f>
        <v>0</v>
      </c>
      <c r="K47" s="578">
        <f>+'409-VACINAÇÃO OBRIGATORIA'!$A$11</f>
        <v>0</v>
      </c>
      <c r="L47" s="578">
        <f>+'409-VACINAÇÃO OBRIGATORIA'!$F$11</f>
        <v>0</v>
      </c>
      <c r="M47" s="500"/>
      <c r="N47" s="500"/>
      <c r="O47" s="500"/>
      <c r="P47" s="500" t="str">
        <f>delivery_events!D$8</f>
        <v>Vacinação Obrigatória</v>
      </c>
      <c r="Q47" s="500" t="str">
        <f>+'409-VACINAÇÃO OBRIGATORIA'!AU67</f>
        <v>ARROLADOS</v>
      </c>
      <c r="R47" s="500">
        <f>+'409-VACINAÇÃO OBRIGATORIA'!AX67</f>
        <v>0</v>
      </c>
      <c r="S47" s="500">
        <f>+'409-VACINAÇÃO OBRIGATORIA'!AZ67</f>
        <v>0</v>
      </c>
      <c r="T47" s="500">
        <f>+'409-VACINAÇÃO OBRIGATORIA'!BB67</f>
        <v>0</v>
      </c>
      <c r="U47" s="500">
        <f>+'409-VACINAÇÃO OBRIGATORIA'!BD67</f>
        <v>0</v>
      </c>
      <c r="V47" s="500">
        <f>+'409-VACINAÇÃO OBRIGATORIA'!BF67</f>
        <v>0</v>
      </c>
      <c r="W47" s="500">
        <f>+'409-VACINAÇÃO OBRIGATORIA'!BH67</f>
        <v>0</v>
      </c>
      <c r="X47" s="500">
        <f>+'409-VACINAÇÃO OBRIGATORIA'!BI67</f>
        <v>0</v>
      </c>
    </row>
    <row r="48" spans="1:24" x14ac:dyDescent="0.35">
      <c r="A48" s="500">
        <f>IF(AND('409-VACINAÇÃO OBRIGATORIA'!C67=0,SUM($R48:$X48)&gt;0),'409-VACINAÇÃO OBRIGATORIA'!C66,'409-VACINAÇÃO OBRIGATORIA'!C67)</f>
        <v>0</v>
      </c>
      <c r="B48" s="500">
        <f>IF(AND(+'409-VACINAÇÃO OBRIGATORIA'!G67=0,SUM($R48:$X48)&gt;0),+'409-VACINAÇÃO OBRIGATORIA'!G66,+'409-VACINAÇÃO OBRIGATORIA'!G67)</f>
        <v>0</v>
      </c>
      <c r="C48" s="500" t="e">
        <f>IFERROR(IFERROR(VLOOKUP('409-VACINAÇÃO OBRIGATORIA'!AH$23,localidades,2,FALSE),VLOOKUP('409-VACINAÇÃO OBRIGATORIA'!AQ$6,localidades,2,FALSE)),VLOOKUP('409-VACINAÇÃO OBRIGATORIA'!AQ$5,district_codes,2,FALSE))</f>
        <v>#N/A</v>
      </c>
      <c r="D48" s="578">
        <f>+delivery_events!B$8</f>
        <v>0</v>
      </c>
      <c r="E48" s="500" t="e">
        <f>IFERROR(VLOOKUP('409-VACINAÇÃO OBRIGATORIA'!AQ$6,localidades,2,FALSE),VLOOKUP('409-VACINAÇÃO OBRIGATORIA'!AQ$5,district_codes,2,FALSE))</f>
        <v>#N/A</v>
      </c>
      <c r="F48" s="500">
        <f>+'409-VACINAÇÃO OBRIGATORIA'!L68</f>
        <v>0</v>
      </c>
      <c r="G48" s="500">
        <f>+'409-VACINAÇÃO OBRIGATORIA'!N68</f>
        <v>0</v>
      </c>
      <c r="H48" s="500">
        <f>IF(IF('409-VACINAÇÃO OBRIGATORIA'!AP68=0,'409-VACINAÇÃO OBRIGATORIA'!AH68,'409-VACINAÇÃO OBRIGATORIA'!AP68)=0,'409-VACINAÇÃO OBRIGATORIA'!AQ$6,IF('409-VACINAÇÃO OBRIGATORIA'!AP68=0,'409-VACINAÇÃO OBRIGATORIA'!AH68,'409-VACINAÇÃO OBRIGATORIA'!AP68))</f>
        <v>0</v>
      </c>
      <c r="I48" s="500">
        <f>IF('409-VACINAÇÃO OBRIGATORIA'!AH68=0,'409-VACINAÇÃO OBRIGATORIA'!AQ$6,'409-VACINAÇÃO OBRIGATORIA'!AH68)</f>
        <v>0</v>
      </c>
      <c r="J48" s="500">
        <f>+'409-VACINAÇÃO OBRIGATORIA'!$AQ$3</f>
        <v>0</v>
      </c>
      <c r="K48" s="578">
        <f>+'409-VACINAÇÃO OBRIGATORIA'!$A$11</f>
        <v>0</v>
      </c>
      <c r="L48" s="578">
        <f>+'409-VACINAÇÃO OBRIGATORIA'!$F$11</f>
        <v>0</v>
      </c>
      <c r="M48" s="500"/>
      <c r="N48" s="500"/>
      <c r="O48" s="500"/>
      <c r="P48" s="500" t="str">
        <f>delivery_events!D$8</f>
        <v>Vacinação Obrigatória</v>
      </c>
      <c r="Q48" s="500" t="str">
        <f>+'409-VACINAÇÃO OBRIGATORIA'!AU68</f>
        <v>VACINADOS</v>
      </c>
      <c r="R48" s="500">
        <f>+'409-VACINAÇÃO OBRIGATORIA'!AX68</f>
        <v>0</v>
      </c>
      <c r="S48" s="500">
        <f>+'409-VACINAÇÃO OBRIGATORIA'!AZ68</f>
        <v>0</v>
      </c>
      <c r="T48" s="500">
        <f>+'409-VACINAÇÃO OBRIGATORIA'!BB68</f>
        <v>0</v>
      </c>
      <c r="U48" s="500">
        <f>+'409-VACINAÇÃO OBRIGATORIA'!BD68</f>
        <v>0</v>
      </c>
      <c r="V48" s="500">
        <f>+'409-VACINAÇÃO OBRIGATORIA'!BF68</f>
        <v>0</v>
      </c>
      <c r="W48" s="500">
        <f>+'409-VACINAÇÃO OBRIGATORIA'!BH68</f>
        <v>0</v>
      </c>
      <c r="X48" s="500">
        <f>+'409-VACINAÇÃO OBRIGATORIA'!BI68</f>
        <v>0</v>
      </c>
    </row>
    <row r="49" spans="1:24" x14ac:dyDescent="0.35">
      <c r="A49" s="500">
        <f>IF(AND('409-VACINAÇÃO OBRIGATORIA'!C68=0,SUM($R49:$X49)&gt;0),'409-VACINAÇÃO OBRIGATORIA'!C67,'409-VACINAÇÃO OBRIGATORIA'!C68)</f>
        <v>0</v>
      </c>
      <c r="B49" s="500">
        <f>IF(AND(+'409-VACINAÇÃO OBRIGATORIA'!G68=0,SUM($R49:$X49)&gt;0),+'409-VACINAÇÃO OBRIGATORIA'!G67,+'409-VACINAÇÃO OBRIGATORIA'!G68)</f>
        <v>0</v>
      </c>
      <c r="C49" s="500" t="e">
        <f>IFERROR(IFERROR(VLOOKUP('409-VACINAÇÃO OBRIGATORIA'!AH$23,localidades,2,FALSE),VLOOKUP('409-VACINAÇÃO OBRIGATORIA'!AQ$6,localidades,2,FALSE)),VLOOKUP('409-VACINAÇÃO OBRIGATORIA'!AQ$5,district_codes,2,FALSE))</f>
        <v>#N/A</v>
      </c>
      <c r="D49" s="578">
        <f>+delivery_events!B$8</f>
        <v>0</v>
      </c>
      <c r="E49" s="500" t="e">
        <f>IFERROR(VLOOKUP('409-VACINAÇÃO OBRIGATORIA'!AQ$6,localidades,2,FALSE),VLOOKUP('409-VACINAÇÃO OBRIGATORIA'!AQ$5,district_codes,2,FALSE))</f>
        <v>#N/A</v>
      </c>
      <c r="F49" s="500">
        <f>+'409-VACINAÇÃO OBRIGATORIA'!L69</f>
        <v>0</v>
      </c>
      <c r="G49" s="500">
        <f>+'409-VACINAÇÃO OBRIGATORIA'!N69</f>
        <v>0</v>
      </c>
      <c r="H49" s="500">
        <f>IF(IF('409-VACINAÇÃO OBRIGATORIA'!AP69=0,'409-VACINAÇÃO OBRIGATORIA'!AH69,'409-VACINAÇÃO OBRIGATORIA'!AP69)=0,'409-VACINAÇÃO OBRIGATORIA'!AQ$6,IF('409-VACINAÇÃO OBRIGATORIA'!AP69=0,'409-VACINAÇÃO OBRIGATORIA'!AH69,'409-VACINAÇÃO OBRIGATORIA'!AP69))</f>
        <v>0</v>
      </c>
      <c r="I49" s="500">
        <f>IF('409-VACINAÇÃO OBRIGATORIA'!AH69=0,'409-VACINAÇÃO OBRIGATORIA'!AQ$6,'409-VACINAÇÃO OBRIGATORIA'!AH69)</f>
        <v>0</v>
      </c>
      <c r="J49" s="500">
        <f>+'409-VACINAÇÃO OBRIGATORIA'!$AQ$3</f>
        <v>0</v>
      </c>
      <c r="K49" s="578">
        <f>+'409-VACINAÇÃO OBRIGATORIA'!$A$11</f>
        <v>0</v>
      </c>
      <c r="L49" s="578">
        <f>+'409-VACINAÇÃO OBRIGATORIA'!$F$11</f>
        <v>0</v>
      </c>
      <c r="M49" s="500"/>
      <c r="N49" s="500"/>
      <c r="O49" s="500"/>
      <c r="P49" s="500" t="str">
        <f>delivery_events!D$8</f>
        <v>Vacinação Obrigatória</v>
      </c>
      <c r="Q49" s="500" t="str">
        <f>+'409-VACINAÇÃO OBRIGATORIA'!AU69</f>
        <v>ARROLADOS</v>
      </c>
      <c r="R49" s="500">
        <f>+'409-VACINAÇÃO OBRIGATORIA'!AX69</f>
        <v>0</v>
      </c>
      <c r="S49" s="500">
        <f>+'409-VACINAÇÃO OBRIGATORIA'!AZ69</f>
        <v>0</v>
      </c>
      <c r="T49" s="500">
        <f>+'409-VACINAÇÃO OBRIGATORIA'!BB69</f>
        <v>0</v>
      </c>
      <c r="U49" s="500">
        <f>+'409-VACINAÇÃO OBRIGATORIA'!BD69</f>
        <v>0</v>
      </c>
      <c r="V49" s="500">
        <f>+'409-VACINAÇÃO OBRIGATORIA'!BF69</f>
        <v>0</v>
      </c>
      <c r="W49" s="500">
        <f>+'409-VACINAÇÃO OBRIGATORIA'!BH69</f>
        <v>0</v>
      </c>
      <c r="X49" s="500">
        <f>+'409-VACINAÇÃO OBRIGATORIA'!BI69</f>
        <v>0</v>
      </c>
    </row>
    <row r="50" spans="1:24" x14ac:dyDescent="0.35">
      <c r="A50" s="500">
        <f>IF(AND('409-VACINAÇÃO OBRIGATORIA'!C69=0,SUM($R50:$X50)&gt;0),'409-VACINAÇÃO OBRIGATORIA'!C68,'409-VACINAÇÃO OBRIGATORIA'!C69)</f>
        <v>0</v>
      </c>
      <c r="B50" s="500">
        <f>IF(AND(+'409-VACINAÇÃO OBRIGATORIA'!G69=0,SUM($R50:$X50)&gt;0),+'409-VACINAÇÃO OBRIGATORIA'!G68,+'409-VACINAÇÃO OBRIGATORIA'!G69)</f>
        <v>0</v>
      </c>
      <c r="C50" s="500" t="e">
        <f>IFERROR(IFERROR(VLOOKUP('409-VACINAÇÃO OBRIGATORIA'!AH$23,localidades,2,FALSE),VLOOKUP('409-VACINAÇÃO OBRIGATORIA'!AQ$6,localidades,2,FALSE)),VLOOKUP('409-VACINAÇÃO OBRIGATORIA'!AQ$5,district_codes,2,FALSE))</f>
        <v>#N/A</v>
      </c>
      <c r="D50" s="578">
        <f>+delivery_events!B$8</f>
        <v>0</v>
      </c>
      <c r="E50" s="500" t="e">
        <f>IFERROR(VLOOKUP('409-VACINAÇÃO OBRIGATORIA'!AQ$6,localidades,2,FALSE),VLOOKUP('409-VACINAÇÃO OBRIGATORIA'!AQ$5,district_codes,2,FALSE))</f>
        <v>#N/A</v>
      </c>
      <c r="F50" s="500">
        <f>+'409-VACINAÇÃO OBRIGATORIA'!L70</f>
        <v>0</v>
      </c>
      <c r="G50" s="500">
        <f>+'409-VACINAÇÃO OBRIGATORIA'!N70</f>
        <v>0</v>
      </c>
      <c r="H50" s="500">
        <f>IF(IF('409-VACINAÇÃO OBRIGATORIA'!AP70=0,'409-VACINAÇÃO OBRIGATORIA'!AH70,'409-VACINAÇÃO OBRIGATORIA'!AP70)=0,'409-VACINAÇÃO OBRIGATORIA'!AQ$6,IF('409-VACINAÇÃO OBRIGATORIA'!AP70=0,'409-VACINAÇÃO OBRIGATORIA'!AH70,'409-VACINAÇÃO OBRIGATORIA'!AP70))</f>
        <v>0</v>
      </c>
      <c r="I50" s="500">
        <f>IF('409-VACINAÇÃO OBRIGATORIA'!AH70=0,'409-VACINAÇÃO OBRIGATORIA'!AQ$6,'409-VACINAÇÃO OBRIGATORIA'!AH70)</f>
        <v>0</v>
      </c>
      <c r="J50" s="500">
        <f>+'409-VACINAÇÃO OBRIGATORIA'!$AQ$3</f>
        <v>0</v>
      </c>
      <c r="K50" s="578">
        <f>+'409-VACINAÇÃO OBRIGATORIA'!$A$11</f>
        <v>0</v>
      </c>
      <c r="L50" s="578">
        <f>+'409-VACINAÇÃO OBRIGATORIA'!$F$11</f>
        <v>0</v>
      </c>
      <c r="M50" s="500"/>
      <c r="N50" s="500"/>
      <c r="O50" s="500"/>
      <c r="P50" s="500" t="str">
        <f>delivery_events!D$8</f>
        <v>Vacinação Obrigatória</v>
      </c>
      <c r="Q50" s="500" t="str">
        <f>+'409-VACINAÇÃO OBRIGATORIA'!AU70</f>
        <v>VACINADOS</v>
      </c>
      <c r="R50" s="500">
        <f>+'409-VACINAÇÃO OBRIGATORIA'!AX70</f>
        <v>0</v>
      </c>
      <c r="S50" s="500">
        <f>+'409-VACINAÇÃO OBRIGATORIA'!AZ70</f>
        <v>0</v>
      </c>
      <c r="T50" s="500">
        <f>+'409-VACINAÇÃO OBRIGATORIA'!BB70</f>
        <v>0</v>
      </c>
      <c r="U50" s="500">
        <f>+'409-VACINAÇÃO OBRIGATORIA'!BD70</f>
        <v>0</v>
      </c>
      <c r="V50" s="500">
        <f>+'409-VACINAÇÃO OBRIGATORIA'!BF70</f>
        <v>0</v>
      </c>
      <c r="W50" s="500">
        <f>+'409-VACINAÇÃO OBRIGATORIA'!BH70</f>
        <v>0</v>
      </c>
      <c r="X50" s="500">
        <f>+'409-VACINAÇÃO OBRIGATORIA'!BI70</f>
        <v>0</v>
      </c>
    </row>
    <row r="51" spans="1:24" x14ac:dyDescent="0.35">
      <c r="A51" s="500">
        <f>IF(AND('409-VACINAÇÃO OBRIGATORIA'!C70=0,SUM($R51:$X51)&gt;0),'409-VACINAÇÃO OBRIGATORIA'!C69,'409-VACINAÇÃO OBRIGATORIA'!C70)</f>
        <v>0</v>
      </c>
      <c r="B51" s="500">
        <f>IF(AND(+'409-VACINAÇÃO OBRIGATORIA'!G70=0,SUM($R51:$X51)&gt;0),+'409-VACINAÇÃO OBRIGATORIA'!G69,+'409-VACINAÇÃO OBRIGATORIA'!G70)</f>
        <v>0</v>
      </c>
      <c r="C51" s="500" t="e">
        <f>IFERROR(IFERROR(VLOOKUP('409-VACINAÇÃO OBRIGATORIA'!AH$23,localidades,2,FALSE),VLOOKUP('409-VACINAÇÃO OBRIGATORIA'!AQ$6,localidades,2,FALSE)),VLOOKUP('409-VACINAÇÃO OBRIGATORIA'!AQ$5,district_codes,2,FALSE))</f>
        <v>#N/A</v>
      </c>
      <c r="D51" s="578">
        <f>+delivery_events!B$8</f>
        <v>0</v>
      </c>
      <c r="E51" s="500" t="e">
        <f>IFERROR(VLOOKUP('409-VACINAÇÃO OBRIGATORIA'!AQ$6,localidades,2,FALSE),VLOOKUP('409-VACINAÇÃO OBRIGATORIA'!AQ$5,district_codes,2,FALSE))</f>
        <v>#N/A</v>
      </c>
      <c r="F51" s="500">
        <f>+'409-VACINAÇÃO OBRIGATORIA'!L71</f>
        <v>0</v>
      </c>
      <c r="G51" s="500">
        <f>+'409-VACINAÇÃO OBRIGATORIA'!N71</f>
        <v>0</v>
      </c>
      <c r="H51" s="500">
        <f>IF(IF('409-VACINAÇÃO OBRIGATORIA'!AP71=0,'409-VACINAÇÃO OBRIGATORIA'!AH71,'409-VACINAÇÃO OBRIGATORIA'!AP71)=0,'409-VACINAÇÃO OBRIGATORIA'!AQ$6,IF('409-VACINAÇÃO OBRIGATORIA'!AP71=0,'409-VACINAÇÃO OBRIGATORIA'!AH71,'409-VACINAÇÃO OBRIGATORIA'!AP71))</f>
        <v>0</v>
      </c>
      <c r="I51" s="500">
        <f>IF('409-VACINAÇÃO OBRIGATORIA'!AH71=0,'409-VACINAÇÃO OBRIGATORIA'!AQ$6,'409-VACINAÇÃO OBRIGATORIA'!AH71)</f>
        <v>0</v>
      </c>
      <c r="J51" s="500">
        <f>+'409-VACINAÇÃO OBRIGATORIA'!$AQ$3</f>
        <v>0</v>
      </c>
      <c r="K51" s="578">
        <f>+'409-VACINAÇÃO OBRIGATORIA'!$A$11</f>
        <v>0</v>
      </c>
      <c r="L51" s="578">
        <f>+'409-VACINAÇÃO OBRIGATORIA'!$F$11</f>
        <v>0</v>
      </c>
      <c r="M51" s="500"/>
      <c r="N51" s="500"/>
      <c r="O51" s="500"/>
      <c r="P51" s="500" t="str">
        <f>delivery_events!D$8</f>
        <v>Vacinação Obrigatória</v>
      </c>
      <c r="Q51" s="500" t="str">
        <f>+'409-VACINAÇÃO OBRIGATORIA'!AU71</f>
        <v>ARROLADOS</v>
      </c>
      <c r="R51" s="500">
        <f>+'409-VACINAÇÃO OBRIGATORIA'!AX71</f>
        <v>0</v>
      </c>
      <c r="S51" s="500">
        <f>+'409-VACINAÇÃO OBRIGATORIA'!AZ71</f>
        <v>0</v>
      </c>
      <c r="T51" s="500">
        <f>+'409-VACINAÇÃO OBRIGATORIA'!BB71</f>
        <v>0</v>
      </c>
      <c r="U51" s="500">
        <f>+'409-VACINAÇÃO OBRIGATORIA'!BD71</f>
        <v>0</v>
      </c>
      <c r="V51" s="500">
        <f>+'409-VACINAÇÃO OBRIGATORIA'!BF71</f>
        <v>0</v>
      </c>
      <c r="W51" s="500">
        <f>+'409-VACINAÇÃO OBRIGATORIA'!BH71</f>
        <v>0</v>
      </c>
      <c r="X51" s="500">
        <f>+'409-VACINAÇÃO OBRIGATORIA'!BI71</f>
        <v>0</v>
      </c>
    </row>
    <row r="52" spans="1:24" x14ac:dyDescent="0.35">
      <c r="A52" s="500">
        <f>IF(AND('409-VACINAÇÃO OBRIGATORIA'!C71=0,SUM($R52:$X52)&gt;0),'409-VACINAÇÃO OBRIGATORIA'!C70,'409-VACINAÇÃO OBRIGATORIA'!C71)</f>
        <v>0</v>
      </c>
      <c r="B52" s="500">
        <f>IF(AND(+'409-VACINAÇÃO OBRIGATORIA'!G71=0,SUM($R52:$X52)&gt;0),+'409-VACINAÇÃO OBRIGATORIA'!G70,+'409-VACINAÇÃO OBRIGATORIA'!G71)</f>
        <v>0</v>
      </c>
      <c r="C52" s="500" t="e">
        <f>IFERROR(IFERROR(VLOOKUP('409-VACINAÇÃO OBRIGATORIA'!AH$23,localidades,2,FALSE),VLOOKUP('409-VACINAÇÃO OBRIGATORIA'!AQ$6,localidades,2,FALSE)),VLOOKUP('409-VACINAÇÃO OBRIGATORIA'!AQ$5,district_codes,2,FALSE))</f>
        <v>#N/A</v>
      </c>
      <c r="D52" s="578">
        <f>+delivery_events!B$8</f>
        <v>0</v>
      </c>
      <c r="E52" s="500" t="e">
        <f>IFERROR(VLOOKUP('409-VACINAÇÃO OBRIGATORIA'!AQ$6,localidades,2,FALSE),VLOOKUP('409-VACINAÇÃO OBRIGATORIA'!AQ$5,district_codes,2,FALSE))</f>
        <v>#N/A</v>
      </c>
      <c r="F52" s="500">
        <f>+'409-VACINAÇÃO OBRIGATORIA'!L72</f>
        <v>0</v>
      </c>
      <c r="G52" s="500">
        <f>+'409-VACINAÇÃO OBRIGATORIA'!N72</f>
        <v>0</v>
      </c>
      <c r="H52" s="500">
        <f>IF(IF('409-VACINAÇÃO OBRIGATORIA'!AP72=0,'409-VACINAÇÃO OBRIGATORIA'!AH72,'409-VACINAÇÃO OBRIGATORIA'!AP72)=0,'409-VACINAÇÃO OBRIGATORIA'!AQ$6,IF('409-VACINAÇÃO OBRIGATORIA'!AP72=0,'409-VACINAÇÃO OBRIGATORIA'!AH72,'409-VACINAÇÃO OBRIGATORIA'!AP72))</f>
        <v>0</v>
      </c>
      <c r="I52" s="500">
        <f>IF('409-VACINAÇÃO OBRIGATORIA'!AH72=0,'409-VACINAÇÃO OBRIGATORIA'!AQ$6,'409-VACINAÇÃO OBRIGATORIA'!AH72)</f>
        <v>0</v>
      </c>
      <c r="J52" s="500">
        <f>+'409-VACINAÇÃO OBRIGATORIA'!$AQ$3</f>
        <v>0</v>
      </c>
      <c r="K52" s="578">
        <f>+'409-VACINAÇÃO OBRIGATORIA'!$A$11</f>
        <v>0</v>
      </c>
      <c r="L52" s="578">
        <f>+'409-VACINAÇÃO OBRIGATORIA'!$F$11</f>
        <v>0</v>
      </c>
      <c r="M52" s="500"/>
      <c r="N52" s="500"/>
      <c r="O52" s="500"/>
      <c r="P52" s="500" t="str">
        <f>delivery_events!D$8</f>
        <v>Vacinação Obrigatória</v>
      </c>
      <c r="Q52" s="500" t="str">
        <f>+'409-VACINAÇÃO OBRIGATORIA'!AU72</f>
        <v>VACINADOS</v>
      </c>
      <c r="R52" s="500">
        <f>+'409-VACINAÇÃO OBRIGATORIA'!AX72</f>
        <v>0</v>
      </c>
      <c r="S52" s="500">
        <f>+'409-VACINAÇÃO OBRIGATORIA'!AZ72</f>
        <v>0</v>
      </c>
      <c r="T52" s="500">
        <f>+'409-VACINAÇÃO OBRIGATORIA'!BB72</f>
        <v>0</v>
      </c>
      <c r="U52" s="500">
        <f>+'409-VACINAÇÃO OBRIGATORIA'!BD72</f>
        <v>0</v>
      </c>
      <c r="V52" s="500">
        <f>+'409-VACINAÇÃO OBRIGATORIA'!BF72</f>
        <v>0</v>
      </c>
      <c r="W52" s="500">
        <f>+'409-VACINAÇÃO OBRIGATORIA'!BH72</f>
        <v>0</v>
      </c>
      <c r="X52" s="500">
        <f>+'409-VACINAÇÃO OBRIGATORIA'!BI72</f>
        <v>0</v>
      </c>
    </row>
    <row r="53" spans="1:24" x14ac:dyDescent="0.35">
      <c r="A53" s="500">
        <f>IF(AND('409-VACINAÇÃO OBRIGATORIA'!C72=0,SUM($R53:$X53)&gt;0),'409-VACINAÇÃO OBRIGATORIA'!C71,'409-VACINAÇÃO OBRIGATORIA'!C72)</f>
        <v>0</v>
      </c>
      <c r="B53" s="500">
        <f>IF(AND(+'409-VACINAÇÃO OBRIGATORIA'!G72=0,SUM($R53:$X53)&gt;0),+'409-VACINAÇÃO OBRIGATORIA'!G71,+'409-VACINAÇÃO OBRIGATORIA'!G72)</f>
        <v>0</v>
      </c>
      <c r="C53" s="500" t="e">
        <f>IFERROR(IFERROR(VLOOKUP('409-VACINAÇÃO OBRIGATORIA'!AH$23,localidades,2,FALSE),VLOOKUP('409-VACINAÇÃO OBRIGATORIA'!AQ$6,localidades,2,FALSE)),VLOOKUP('409-VACINAÇÃO OBRIGATORIA'!AQ$5,district_codes,2,FALSE))</f>
        <v>#N/A</v>
      </c>
      <c r="D53" s="578">
        <f>+delivery_events!B$8</f>
        <v>0</v>
      </c>
      <c r="E53" s="500" t="e">
        <f>IFERROR(VLOOKUP('409-VACINAÇÃO OBRIGATORIA'!AQ$6,localidades,2,FALSE),VLOOKUP('409-VACINAÇÃO OBRIGATORIA'!AQ$5,district_codes,2,FALSE))</f>
        <v>#N/A</v>
      </c>
      <c r="F53" s="500">
        <f>+'409-VACINAÇÃO OBRIGATORIA'!L73</f>
        <v>0</v>
      </c>
      <c r="G53" s="500">
        <f>+'409-VACINAÇÃO OBRIGATORIA'!N73</f>
        <v>0</v>
      </c>
      <c r="H53" s="500">
        <f>IF(IF('409-VACINAÇÃO OBRIGATORIA'!AP73=0,'409-VACINAÇÃO OBRIGATORIA'!AH73,'409-VACINAÇÃO OBRIGATORIA'!AP73)=0,'409-VACINAÇÃO OBRIGATORIA'!AQ$6,IF('409-VACINAÇÃO OBRIGATORIA'!AP73=0,'409-VACINAÇÃO OBRIGATORIA'!AH73,'409-VACINAÇÃO OBRIGATORIA'!AP73))</f>
        <v>0</v>
      </c>
      <c r="I53" s="500">
        <f>IF('409-VACINAÇÃO OBRIGATORIA'!AH73=0,'409-VACINAÇÃO OBRIGATORIA'!AQ$6,'409-VACINAÇÃO OBRIGATORIA'!AH73)</f>
        <v>0</v>
      </c>
      <c r="J53" s="500">
        <f>+'409-VACINAÇÃO OBRIGATORIA'!$AQ$3</f>
        <v>0</v>
      </c>
      <c r="K53" s="578">
        <f>+'409-VACINAÇÃO OBRIGATORIA'!$A$11</f>
        <v>0</v>
      </c>
      <c r="L53" s="578">
        <f>+'409-VACINAÇÃO OBRIGATORIA'!$F$11</f>
        <v>0</v>
      </c>
      <c r="M53" s="500"/>
      <c r="N53" s="500"/>
      <c r="O53" s="500"/>
      <c r="P53" s="500" t="str">
        <f>delivery_events!D$8</f>
        <v>Vacinação Obrigatória</v>
      </c>
      <c r="Q53" s="500" t="str">
        <f>+'409-VACINAÇÃO OBRIGATORIA'!AU73</f>
        <v>ARROLADOS</v>
      </c>
      <c r="R53" s="500">
        <f>+'409-VACINAÇÃO OBRIGATORIA'!AX73</f>
        <v>0</v>
      </c>
      <c r="S53" s="500">
        <f>+'409-VACINAÇÃO OBRIGATORIA'!AZ73</f>
        <v>0</v>
      </c>
      <c r="T53" s="500">
        <f>+'409-VACINAÇÃO OBRIGATORIA'!BB73</f>
        <v>0</v>
      </c>
      <c r="U53" s="500">
        <f>+'409-VACINAÇÃO OBRIGATORIA'!BD73</f>
        <v>0</v>
      </c>
      <c r="V53" s="500">
        <f>+'409-VACINAÇÃO OBRIGATORIA'!BF73</f>
        <v>0</v>
      </c>
      <c r="W53" s="500">
        <f>+'409-VACINAÇÃO OBRIGATORIA'!BH73</f>
        <v>0</v>
      </c>
      <c r="X53" s="500">
        <f>+'409-VACINAÇÃO OBRIGATORIA'!BI73</f>
        <v>0</v>
      </c>
    </row>
    <row r="54" spans="1:24" x14ac:dyDescent="0.35">
      <c r="A54" s="500">
        <f>IF(AND('409-VACINAÇÃO OBRIGATORIA'!C73=0,SUM($R54:$X54)&gt;0),'409-VACINAÇÃO OBRIGATORIA'!C72,'409-VACINAÇÃO OBRIGATORIA'!C73)</f>
        <v>0</v>
      </c>
      <c r="B54" s="500">
        <f>IF(AND(+'409-VACINAÇÃO OBRIGATORIA'!G73=0,SUM($R54:$X54)&gt;0),+'409-VACINAÇÃO OBRIGATORIA'!G72,+'409-VACINAÇÃO OBRIGATORIA'!G73)</f>
        <v>0</v>
      </c>
      <c r="C54" s="500" t="e">
        <f>IFERROR(IFERROR(VLOOKUP('409-VACINAÇÃO OBRIGATORIA'!AH$23,localidades,2,FALSE),VLOOKUP('409-VACINAÇÃO OBRIGATORIA'!AQ$6,localidades,2,FALSE)),VLOOKUP('409-VACINAÇÃO OBRIGATORIA'!AQ$5,district_codes,2,FALSE))</f>
        <v>#N/A</v>
      </c>
      <c r="D54" s="578">
        <f>+delivery_events!B$8</f>
        <v>0</v>
      </c>
      <c r="E54" s="500" t="e">
        <f>IFERROR(VLOOKUP('409-VACINAÇÃO OBRIGATORIA'!AQ$6,localidades,2,FALSE),VLOOKUP('409-VACINAÇÃO OBRIGATORIA'!AQ$5,district_codes,2,FALSE))</f>
        <v>#N/A</v>
      </c>
      <c r="F54" s="500">
        <f>+'409-VACINAÇÃO OBRIGATORIA'!L74</f>
        <v>0</v>
      </c>
      <c r="G54" s="500">
        <f>+'409-VACINAÇÃO OBRIGATORIA'!N74</f>
        <v>0</v>
      </c>
      <c r="H54" s="500">
        <f>IF(IF('409-VACINAÇÃO OBRIGATORIA'!AP74=0,'409-VACINAÇÃO OBRIGATORIA'!AH74,'409-VACINAÇÃO OBRIGATORIA'!AP74)=0,'409-VACINAÇÃO OBRIGATORIA'!AQ$6,IF('409-VACINAÇÃO OBRIGATORIA'!AP74=0,'409-VACINAÇÃO OBRIGATORIA'!AH74,'409-VACINAÇÃO OBRIGATORIA'!AP74))</f>
        <v>0</v>
      </c>
      <c r="I54" s="500">
        <f>IF('409-VACINAÇÃO OBRIGATORIA'!AH74=0,'409-VACINAÇÃO OBRIGATORIA'!AQ$6,'409-VACINAÇÃO OBRIGATORIA'!AH74)</f>
        <v>0</v>
      </c>
      <c r="J54" s="500">
        <f>+'409-VACINAÇÃO OBRIGATORIA'!$AQ$3</f>
        <v>0</v>
      </c>
      <c r="K54" s="578">
        <f>+'409-VACINAÇÃO OBRIGATORIA'!$A$11</f>
        <v>0</v>
      </c>
      <c r="L54" s="578">
        <f>+'409-VACINAÇÃO OBRIGATORIA'!$F$11</f>
        <v>0</v>
      </c>
      <c r="M54" s="500"/>
      <c r="N54" s="500"/>
      <c r="O54" s="500"/>
      <c r="P54" s="500" t="str">
        <f>delivery_events!D$8</f>
        <v>Vacinação Obrigatória</v>
      </c>
      <c r="Q54" s="500" t="str">
        <f>+'409-VACINAÇÃO OBRIGATORIA'!AU74</f>
        <v>VACINADOS</v>
      </c>
      <c r="R54" s="500">
        <f>+'409-VACINAÇÃO OBRIGATORIA'!AX74</f>
        <v>0</v>
      </c>
      <c r="S54" s="500">
        <f>+'409-VACINAÇÃO OBRIGATORIA'!AZ74</f>
        <v>0</v>
      </c>
      <c r="T54" s="500">
        <f>+'409-VACINAÇÃO OBRIGATORIA'!BB74</f>
        <v>0</v>
      </c>
      <c r="U54" s="500">
        <f>+'409-VACINAÇÃO OBRIGATORIA'!BD74</f>
        <v>0</v>
      </c>
      <c r="V54" s="500">
        <f>+'409-VACINAÇÃO OBRIGATORIA'!BF74</f>
        <v>0</v>
      </c>
      <c r="W54" s="500">
        <f>+'409-VACINAÇÃO OBRIGATORIA'!BH74</f>
        <v>0</v>
      </c>
      <c r="X54" s="500">
        <f>+'409-VACINAÇÃO OBRIGATORIA'!BI74</f>
        <v>0</v>
      </c>
    </row>
    <row r="55" spans="1:24" x14ac:dyDescent="0.35">
      <c r="A55" s="500">
        <f>IF(AND('409-VACINAÇÃO OBRIGATORIA'!C74=0,SUM($R55:$X55)&gt;0),'409-VACINAÇÃO OBRIGATORIA'!C73,'409-VACINAÇÃO OBRIGATORIA'!C74)</f>
        <v>0</v>
      </c>
      <c r="B55" s="500">
        <f>IF(AND(+'409-VACINAÇÃO OBRIGATORIA'!G74=0,SUM($R55:$X55)&gt;0),+'409-VACINAÇÃO OBRIGATORIA'!G73,+'409-VACINAÇÃO OBRIGATORIA'!G74)</f>
        <v>0</v>
      </c>
      <c r="C55" s="500" t="e">
        <f>IFERROR(IFERROR(VLOOKUP('409-VACINAÇÃO OBRIGATORIA'!AH$23,localidades,2,FALSE),VLOOKUP('409-VACINAÇÃO OBRIGATORIA'!AQ$6,localidades,2,FALSE)),VLOOKUP('409-VACINAÇÃO OBRIGATORIA'!AQ$5,district_codes,2,FALSE))</f>
        <v>#N/A</v>
      </c>
      <c r="D55" s="578">
        <f>+delivery_events!B$8</f>
        <v>0</v>
      </c>
      <c r="E55" s="500" t="e">
        <f>IFERROR(VLOOKUP('409-VACINAÇÃO OBRIGATORIA'!AQ$6,localidades,2,FALSE),VLOOKUP('409-VACINAÇÃO OBRIGATORIA'!AQ$5,district_codes,2,FALSE))</f>
        <v>#N/A</v>
      </c>
      <c r="F55" s="500">
        <f>+'409-VACINAÇÃO OBRIGATORIA'!L75</f>
        <v>0</v>
      </c>
      <c r="G55" s="500">
        <f>+'409-VACINAÇÃO OBRIGATORIA'!N75</f>
        <v>0</v>
      </c>
      <c r="H55" s="500">
        <f>IF(IF('409-VACINAÇÃO OBRIGATORIA'!AP75=0,'409-VACINAÇÃO OBRIGATORIA'!AH75,'409-VACINAÇÃO OBRIGATORIA'!AP75)=0,'409-VACINAÇÃO OBRIGATORIA'!AQ$6,IF('409-VACINAÇÃO OBRIGATORIA'!AP75=0,'409-VACINAÇÃO OBRIGATORIA'!AH75,'409-VACINAÇÃO OBRIGATORIA'!AP75))</f>
        <v>0</v>
      </c>
      <c r="I55" s="500">
        <f>IF('409-VACINAÇÃO OBRIGATORIA'!AH75=0,'409-VACINAÇÃO OBRIGATORIA'!AQ$6,'409-VACINAÇÃO OBRIGATORIA'!AH75)</f>
        <v>0</v>
      </c>
      <c r="J55" s="500">
        <f>+'409-VACINAÇÃO OBRIGATORIA'!$AQ$3</f>
        <v>0</v>
      </c>
      <c r="K55" s="578">
        <f>+'409-VACINAÇÃO OBRIGATORIA'!$A$11</f>
        <v>0</v>
      </c>
      <c r="L55" s="578">
        <f>+'409-VACINAÇÃO OBRIGATORIA'!$F$11</f>
        <v>0</v>
      </c>
      <c r="M55" s="500"/>
      <c r="N55" s="500"/>
      <c r="O55" s="500"/>
      <c r="P55" s="500" t="str">
        <f>delivery_events!D$8</f>
        <v>Vacinação Obrigatória</v>
      </c>
      <c r="Q55" s="500" t="str">
        <f>+'409-VACINAÇÃO OBRIGATORIA'!AU75</f>
        <v>ARROLADOS</v>
      </c>
      <c r="R55" s="500">
        <f>+'409-VACINAÇÃO OBRIGATORIA'!AX75</f>
        <v>0</v>
      </c>
      <c r="S55" s="500">
        <f>+'409-VACINAÇÃO OBRIGATORIA'!AZ75</f>
        <v>0</v>
      </c>
      <c r="T55" s="500">
        <f>+'409-VACINAÇÃO OBRIGATORIA'!BB75</f>
        <v>0</v>
      </c>
      <c r="U55" s="500">
        <f>+'409-VACINAÇÃO OBRIGATORIA'!BD75</f>
        <v>0</v>
      </c>
      <c r="V55" s="500">
        <f>+'409-VACINAÇÃO OBRIGATORIA'!BF75</f>
        <v>0</v>
      </c>
      <c r="W55" s="500">
        <f>+'409-VACINAÇÃO OBRIGATORIA'!BH75</f>
        <v>0</v>
      </c>
      <c r="X55" s="500">
        <f>+'409-VACINAÇÃO OBRIGATORIA'!BI75</f>
        <v>0</v>
      </c>
    </row>
    <row r="56" spans="1:24" x14ac:dyDescent="0.35">
      <c r="A56" s="500">
        <f>IF(AND('409-VACINAÇÃO OBRIGATORIA'!C75=0,SUM($R56:$X56)&gt;0),'409-VACINAÇÃO OBRIGATORIA'!C74,'409-VACINAÇÃO OBRIGATORIA'!C75)</f>
        <v>0</v>
      </c>
      <c r="B56" s="500">
        <f>IF(AND(+'409-VACINAÇÃO OBRIGATORIA'!G75=0,SUM($R56:$X56)&gt;0),+'409-VACINAÇÃO OBRIGATORIA'!G74,+'409-VACINAÇÃO OBRIGATORIA'!G75)</f>
        <v>0</v>
      </c>
      <c r="C56" s="500" t="e">
        <f>IFERROR(IFERROR(VLOOKUP('409-VACINAÇÃO OBRIGATORIA'!AH$23,localidades,2,FALSE),VLOOKUP('409-VACINAÇÃO OBRIGATORIA'!AQ$6,localidades,2,FALSE)),VLOOKUP('409-VACINAÇÃO OBRIGATORIA'!AQ$5,district_codes,2,FALSE))</f>
        <v>#N/A</v>
      </c>
      <c r="D56" s="578">
        <f>+delivery_events!B$8</f>
        <v>0</v>
      </c>
      <c r="E56" s="500" t="e">
        <f>IFERROR(VLOOKUP('409-VACINAÇÃO OBRIGATORIA'!AQ$6,localidades,2,FALSE),VLOOKUP('409-VACINAÇÃO OBRIGATORIA'!AQ$5,district_codes,2,FALSE))</f>
        <v>#N/A</v>
      </c>
      <c r="F56" s="500">
        <f>+'409-VACINAÇÃO OBRIGATORIA'!L76</f>
        <v>0</v>
      </c>
      <c r="G56" s="500">
        <f>+'409-VACINAÇÃO OBRIGATORIA'!N76</f>
        <v>0</v>
      </c>
      <c r="H56" s="500">
        <f>IF(IF('409-VACINAÇÃO OBRIGATORIA'!AP76=0,'409-VACINAÇÃO OBRIGATORIA'!AH76,'409-VACINAÇÃO OBRIGATORIA'!AP76)=0,'409-VACINAÇÃO OBRIGATORIA'!AQ$6,IF('409-VACINAÇÃO OBRIGATORIA'!AP76=0,'409-VACINAÇÃO OBRIGATORIA'!AH76,'409-VACINAÇÃO OBRIGATORIA'!AP76))</f>
        <v>0</v>
      </c>
      <c r="I56" s="500">
        <f>IF('409-VACINAÇÃO OBRIGATORIA'!AH76=0,'409-VACINAÇÃO OBRIGATORIA'!AQ$6,'409-VACINAÇÃO OBRIGATORIA'!AH76)</f>
        <v>0</v>
      </c>
      <c r="J56" s="500">
        <f>+'409-VACINAÇÃO OBRIGATORIA'!$AQ$3</f>
        <v>0</v>
      </c>
      <c r="K56" s="578">
        <f>+'409-VACINAÇÃO OBRIGATORIA'!$A$11</f>
        <v>0</v>
      </c>
      <c r="L56" s="578">
        <f>+'409-VACINAÇÃO OBRIGATORIA'!$F$11</f>
        <v>0</v>
      </c>
      <c r="M56" s="500"/>
      <c r="N56" s="500"/>
      <c r="O56" s="500"/>
      <c r="P56" s="500" t="str">
        <f>delivery_events!D$8</f>
        <v>Vacinação Obrigatória</v>
      </c>
      <c r="Q56" s="500" t="str">
        <f>+'409-VACINAÇÃO OBRIGATORIA'!AU76</f>
        <v>VACINADOS</v>
      </c>
      <c r="R56" s="500">
        <f>+'409-VACINAÇÃO OBRIGATORIA'!AX76</f>
        <v>0</v>
      </c>
      <c r="S56" s="500">
        <f>+'409-VACINAÇÃO OBRIGATORIA'!AZ76</f>
        <v>0</v>
      </c>
      <c r="T56" s="500">
        <f>+'409-VACINAÇÃO OBRIGATORIA'!BB76</f>
        <v>0</v>
      </c>
      <c r="U56" s="500">
        <f>+'409-VACINAÇÃO OBRIGATORIA'!BD76</f>
        <v>0</v>
      </c>
      <c r="V56" s="500">
        <f>+'409-VACINAÇÃO OBRIGATORIA'!BF76</f>
        <v>0</v>
      </c>
      <c r="W56" s="500">
        <f>+'409-VACINAÇÃO OBRIGATORIA'!BH76</f>
        <v>0</v>
      </c>
      <c r="X56" s="500">
        <f>+'409-VACINAÇÃO OBRIGATORIA'!BI76</f>
        <v>0</v>
      </c>
    </row>
    <row r="57" spans="1:24" x14ac:dyDescent="0.35">
      <c r="A57" s="500">
        <f>IF(AND('409-VACINAÇÃO OBRIGATORIA'!C76=0,SUM($R57:$X57)&gt;0),'409-VACINAÇÃO OBRIGATORIA'!C75,'409-VACINAÇÃO OBRIGATORIA'!C76)</f>
        <v>0</v>
      </c>
      <c r="B57" s="500">
        <f>IF(AND(+'409-VACINAÇÃO OBRIGATORIA'!G76=0,SUM($R57:$X57)&gt;0),+'409-VACINAÇÃO OBRIGATORIA'!G75,+'409-VACINAÇÃO OBRIGATORIA'!G76)</f>
        <v>0</v>
      </c>
      <c r="C57" s="500" t="e">
        <f>IFERROR(IFERROR(VLOOKUP('409-VACINAÇÃO OBRIGATORIA'!AH$23,localidades,2,FALSE),VLOOKUP('409-VACINAÇÃO OBRIGATORIA'!AQ$6,localidades,2,FALSE)),VLOOKUP('409-VACINAÇÃO OBRIGATORIA'!AQ$5,district_codes,2,FALSE))</f>
        <v>#N/A</v>
      </c>
      <c r="D57" s="578">
        <f>+delivery_events!B$8</f>
        <v>0</v>
      </c>
      <c r="E57" s="500" t="e">
        <f>IFERROR(VLOOKUP('409-VACINAÇÃO OBRIGATORIA'!AQ$6,localidades,2,FALSE),VLOOKUP('409-VACINAÇÃO OBRIGATORIA'!AQ$5,district_codes,2,FALSE))</f>
        <v>#N/A</v>
      </c>
      <c r="F57" s="500">
        <f>+'409-VACINAÇÃO OBRIGATORIA'!L77</f>
        <v>0</v>
      </c>
      <c r="G57" s="500">
        <f>+'409-VACINAÇÃO OBRIGATORIA'!N77</f>
        <v>0</v>
      </c>
      <c r="H57" s="500">
        <f>IF(IF('409-VACINAÇÃO OBRIGATORIA'!AP77=0,'409-VACINAÇÃO OBRIGATORIA'!AH77,'409-VACINAÇÃO OBRIGATORIA'!AP77)=0,'409-VACINAÇÃO OBRIGATORIA'!AQ$6,IF('409-VACINAÇÃO OBRIGATORIA'!AP77=0,'409-VACINAÇÃO OBRIGATORIA'!AH77,'409-VACINAÇÃO OBRIGATORIA'!AP77))</f>
        <v>0</v>
      </c>
      <c r="I57" s="500">
        <f>IF('409-VACINAÇÃO OBRIGATORIA'!AH77=0,'409-VACINAÇÃO OBRIGATORIA'!AQ$6,'409-VACINAÇÃO OBRIGATORIA'!AH77)</f>
        <v>0</v>
      </c>
      <c r="J57" s="500">
        <f>+'409-VACINAÇÃO OBRIGATORIA'!$AQ$3</f>
        <v>0</v>
      </c>
      <c r="K57" s="578">
        <f>+'409-VACINAÇÃO OBRIGATORIA'!$A$11</f>
        <v>0</v>
      </c>
      <c r="L57" s="578">
        <f>+'409-VACINAÇÃO OBRIGATORIA'!$F$11</f>
        <v>0</v>
      </c>
      <c r="M57" s="500"/>
      <c r="N57" s="500"/>
      <c r="O57" s="500"/>
      <c r="P57" s="500" t="str">
        <f>delivery_events!D$8</f>
        <v>Vacinação Obrigatória</v>
      </c>
      <c r="Q57" s="500" t="str">
        <f>+'409-VACINAÇÃO OBRIGATORIA'!AU77</f>
        <v>ARROLADOS</v>
      </c>
      <c r="R57" s="500">
        <f>+'409-VACINAÇÃO OBRIGATORIA'!AX77</f>
        <v>0</v>
      </c>
      <c r="S57" s="500">
        <f>+'409-VACINAÇÃO OBRIGATORIA'!AZ77</f>
        <v>0</v>
      </c>
      <c r="T57" s="500">
        <f>+'409-VACINAÇÃO OBRIGATORIA'!BB77</f>
        <v>0</v>
      </c>
      <c r="U57" s="500">
        <f>+'409-VACINAÇÃO OBRIGATORIA'!BD77</f>
        <v>0</v>
      </c>
      <c r="V57" s="500">
        <f>+'409-VACINAÇÃO OBRIGATORIA'!BF77</f>
        <v>0</v>
      </c>
      <c r="W57" s="500">
        <f>+'409-VACINAÇÃO OBRIGATORIA'!BH77</f>
        <v>0</v>
      </c>
      <c r="X57" s="500">
        <f>+'409-VACINAÇÃO OBRIGATORIA'!BI77</f>
        <v>0</v>
      </c>
    </row>
    <row r="58" spans="1:24" x14ac:dyDescent="0.35">
      <c r="A58" s="500">
        <f>IF(AND('409-VACINAÇÃO OBRIGATORIA'!C77=0,SUM($R58:$X58)&gt;0),'409-VACINAÇÃO OBRIGATORIA'!C76,'409-VACINAÇÃO OBRIGATORIA'!C77)</f>
        <v>0</v>
      </c>
      <c r="B58" s="500">
        <f>IF(AND(+'409-VACINAÇÃO OBRIGATORIA'!G77=0,SUM($R58:$X58)&gt;0),+'409-VACINAÇÃO OBRIGATORIA'!G76,+'409-VACINAÇÃO OBRIGATORIA'!G77)</f>
        <v>0</v>
      </c>
      <c r="C58" s="500" t="e">
        <f>IFERROR(IFERROR(VLOOKUP('409-VACINAÇÃO OBRIGATORIA'!AH$23,localidades,2,FALSE),VLOOKUP('409-VACINAÇÃO OBRIGATORIA'!AQ$6,localidades,2,FALSE)),VLOOKUP('409-VACINAÇÃO OBRIGATORIA'!AQ$5,district_codes,2,FALSE))</f>
        <v>#N/A</v>
      </c>
      <c r="D58" s="578">
        <f>+delivery_events!B$8</f>
        <v>0</v>
      </c>
      <c r="E58" s="500" t="e">
        <f>IFERROR(VLOOKUP('409-VACINAÇÃO OBRIGATORIA'!AQ$6,localidades,2,FALSE),VLOOKUP('409-VACINAÇÃO OBRIGATORIA'!AQ$5,district_codes,2,FALSE))</f>
        <v>#N/A</v>
      </c>
      <c r="F58" s="500">
        <f>+'409-VACINAÇÃO OBRIGATORIA'!L78</f>
        <v>0</v>
      </c>
      <c r="G58" s="500">
        <f>+'409-VACINAÇÃO OBRIGATORIA'!N78</f>
        <v>0</v>
      </c>
      <c r="H58" s="500">
        <f>IF(IF('409-VACINAÇÃO OBRIGATORIA'!AP78=0,'409-VACINAÇÃO OBRIGATORIA'!AH78,'409-VACINAÇÃO OBRIGATORIA'!AP78)=0,'409-VACINAÇÃO OBRIGATORIA'!AQ$6,IF('409-VACINAÇÃO OBRIGATORIA'!AP78=0,'409-VACINAÇÃO OBRIGATORIA'!AH78,'409-VACINAÇÃO OBRIGATORIA'!AP78))</f>
        <v>0</v>
      </c>
      <c r="I58" s="500">
        <f>IF('409-VACINAÇÃO OBRIGATORIA'!AH78=0,'409-VACINAÇÃO OBRIGATORIA'!AQ$6,'409-VACINAÇÃO OBRIGATORIA'!AH78)</f>
        <v>0</v>
      </c>
      <c r="J58" s="500">
        <f>+'409-VACINAÇÃO OBRIGATORIA'!$AQ$3</f>
        <v>0</v>
      </c>
      <c r="K58" s="578">
        <f>+'409-VACINAÇÃO OBRIGATORIA'!$A$11</f>
        <v>0</v>
      </c>
      <c r="L58" s="578">
        <f>+'409-VACINAÇÃO OBRIGATORIA'!$F$11</f>
        <v>0</v>
      </c>
      <c r="M58" s="500"/>
      <c r="N58" s="500"/>
      <c r="O58" s="500"/>
      <c r="P58" s="500" t="str">
        <f>delivery_events!D$8</f>
        <v>Vacinação Obrigatória</v>
      </c>
      <c r="Q58" s="500" t="str">
        <f>+'409-VACINAÇÃO OBRIGATORIA'!AU78</f>
        <v>VACINADOS</v>
      </c>
      <c r="R58" s="500">
        <f>+'409-VACINAÇÃO OBRIGATORIA'!AX78</f>
        <v>0</v>
      </c>
      <c r="S58" s="500">
        <f>+'409-VACINAÇÃO OBRIGATORIA'!AZ78</f>
        <v>0</v>
      </c>
      <c r="T58" s="500">
        <f>+'409-VACINAÇÃO OBRIGATORIA'!BB78</f>
        <v>0</v>
      </c>
      <c r="U58" s="500">
        <f>+'409-VACINAÇÃO OBRIGATORIA'!BD78</f>
        <v>0</v>
      </c>
      <c r="V58" s="500">
        <f>+'409-VACINAÇÃO OBRIGATORIA'!BF78</f>
        <v>0</v>
      </c>
      <c r="W58" s="500">
        <f>+'409-VACINAÇÃO OBRIGATORIA'!BH78</f>
        <v>0</v>
      </c>
      <c r="X58" s="500">
        <f>+'409-VACINAÇÃO OBRIGATORIA'!BI78</f>
        <v>0</v>
      </c>
    </row>
    <row r="59" spans="1:24" x14ac:dyDescent="0.35">
      <c r="A59" s="500">
        <f>IF(AND('409-VACINAÇÃO OBRIGATORIA'!C78=0,SUM($R59:$X59)&gt;0),'409-VACINAÇÃO OBRIGATORIA'!C77,'409-VACINAÇÃO OBRIGATORIA'!C78)</f>
        <v>0</v>
      </c>
      <c r="B59" s="500">
        <f>IF(AND(+'409-VACINAÇÃO OBRIGATORIA'!G78=0,SUM($R59:$X59)&gt;0),+'409-VACINAÇÃO OBRIGATORIA'!G77,+'409-VACINAÇÃO OBRIGATORIA'!G78)</f>
        <v>0</v>
      </c>
      <c r="C59" s="500" t="e">
        <f>IFERROR(IFERROR(VLOOKUP('409-VACINAÇÃO OBRIGATORIA'!AH$23,localidades,2,FALSE),VLOOKUP('409-VACINAÇÃO OBRIGATORIA'!AQ$6,localidades,2,FALSE)),VLOOKUP('409-VACINAÇÃO OBRIGATORIA'!AQ$5,district_codes,2,FALSE))</f>
        <v>#N/A</v>
      </c>
      <c r="D59" s="578">
        <f>+delivery_events!B$8</f>
        <v>0</v>
      </c>
      <c r="E59" s="500" t="e">
        <f>IFERROR(VLOOKUP('409-VACINAÇÃO OBRIGATORIA'!AQ$6,localidades,2,FALSE),VLOOKUP('409-VACINAÇÃO OBRIGATORIA'!AQ$5,district_codes,2,FALSE))</f>
        <v>#N/A</v>
      </c>
      <c r="F59" s="500">
        <f>+'409-VACINAÇÃO OBRIGATORIA'!L79</f>
        <v>0</v>
      </c>
      <c r="G59" s="500">
        <f>+'409-VACINAÇÃO OBRIGATORIA'!N79</f>
        <v>0</v>
      </c>
      <c r="H59" s="500">
        <f>IF(IF('409-VACINAÇÃO OBRIGATORIA'!AP79=0,'409-VACINAÇÃO OBRIGATORIA'!AH79,'409-VACINAÇÃO OBRIGATORIA'!AP79)=0,'409-VACINAÇÃO OBRIGATORIA'!AQ$6,IF('409-VACINAÇÃO OBRIGATORIA'!AP79=0,'409-VACINAÇÃO OBRIGATORIA'!AH79,'409-VACINAÇÃO OBRIGATORIA'!AP79))</f>
        <v>0</v>
      </c>
      <c r="I59" s="500">
        <f>IF('409-VACINAÇÃO OBRIGATORIA'!AH79=0,'409-VACINAÇÃO OBRIGATORIA'!AQ$6,'409-VACINAÇÃO OBRIGATORIA'!AH79)</f>
        <v>0</v>
      </c>
      <c r="J59" s="500">
        <f>+'409-VACINAÇÃO OBRIGATORIA'!$AQ$3</f>
        <v>0</v>
      </c>
      <c r="K59" s="578">
        <f>+'409-VACINAÇÃO OBRIGATORIA'!$A$11</f>
        <v>0</v>
      </c>
      <c r="L59" s="578">
        <f>+'409-VACINAÇÃO OBRIGATORIA'!$F$11</f>
        <v>0</v>
      </c>
      <c r="M59" s="500"/>
      <c r="N59" s="500"/>
      <c r="O59" s="500"/>
      <c r="P59" s="500" t="str">
        <f>delivery_events!D$8</f>
        <v>Vacinação Obrigatória</v>
      </c>
      <c r="Q59" s="500" t="str">
        <f>+'409-VACINAÇÃO OBRIGATORIA'!AU79</f>
        <v>ARROLADOS</v>
      </c>
      <c r="R59" s="500">
        <f>+'409-VACINAÇÃO OBRIGATORIA'!AX79</f>
        <v>0</v>
      </c>
      <c r="S59" s="500">
        <f>+'409-VACINAÇÃO OBRIGATORIA'!AZ79</f>
        <v>0</v>
      </c>
      <c r="T59" s="500">
        <f>+'409-VACINAÇÃO OBRIGATORIA'!BB79</f>
        <v>0</v>
      </c>
      <c r="U59" s="500">
        <f>+'409-VACINAÇÃO OBRIGATORIA'!BD79</f>
        <v>0</v>
      </c>
      <c r="V59" s="500">
        <f>+'409-VACINAÇÃO OBRIGATORIA'!BF79</f>
        <v>0</v>
      </c>
      <c r="W59" s="500">
        <f>+'409-VACINAÇÃO OBRIGATORIA'!BH79</f>
        <v>0</v>
      </c>
      <c r="X59" s="500">
        <f>+'409-VACINAÇÃO OBRIGATORIA'!BI79</f>
        <v>0</v>
      </c>
    </row>
    <row r="60" spans="1:24" x14ac:dyDescent="0.35">
      <c r="A60" s="500">
        <f>IF(AND('409-VACINAÇÃO OBRIGATORIA'!C79=0,SUM($R60:$X60)&gt;0),'409-VACINAÇÃO OBRIGATORIA'!C78,'409-VACINAÇÃO OBRIGATORIA'!C79)</f>
        <v>0</v>
      </c>
      <c r="B60" s="500">
        <f>IF(AND(+'409-VACINAÇÃO OBRIGATORIA'!G79=0,SUM($R60:$X60)&gt;0),+'409-VACINAÇÃO OBRIGATORIA'!G78,+'409-VACINAÇÃO OBRIGATORIA'!G79)</f>
        <v>0</v>
      </c>
      <c r="C60" s="500" t="e">
        <f>IFERROR(IFERROR(VLOOKUP('409-VACINAÇÃO OBRIGATORIA'!AH$23,localidades,2,FALSE),VLOOKUP('409-VACINAÇÃO OBRIGATORIA'!AQ$6,localidades,2,FALSE)),VLOOKUP('409-VACINAÇÃO OBRIGATORIA'!AQ$5,district_codes,2,FALSE))</f>
        <v>#N/A</v>
      </c>
      <c r="D60" s="578">
        <f>+delivery_events!B$8</f>
        <v>0</v>
      </c>
      <c r="E60" s="500" t="e">
        <f>IFERROR(VLOOKUP('409-VACINAÇÃO OBRIGATORIA'!AQ$6,localidades,2,FALSE),VLOOKUP('409-VACINAÇÃO OBRIGATORIA'!AQ$5,district_codes,2,FALSE))</f>
        <v>#N/A</v>
      </c>
      <c r="F60" s="500">
        <f>+'409-VACINAÇÃO OBRIGATORIA'!L80</f>
        <v>0</v>
      </c>
      <c r="G60" s="500">
        <f>+'409-VACINAÇÃO OBRIGATORIA'!N80</f>
        <v>0</v>
      </c>
      <c r="H60" s="500">
        <f>IF(IF('409-VACINAÇÃO OBRIGATORIA'!AP80=0,'409-VACINAÇÃO OBRIGATORIA'!AH80,'409-VACINAÇÃO OBRIGATORIA'!AP80)=0,'409-VACINAÇÃO OBRIGATORIA'!AQ$6,IF('409-VACINAÇÃO OBRIGATORIA'!AP80=0,'409-VACINAÇÃO OBRIGATORIA'!AH80,'409-VACINAÇÃO OBRIGATORIA'!AP80))</f>
        <v>0</v>
      </c>
      <c r="I60" s="500">
        <f>IF('409-VACINAÇÃO OBRIGATORIA'!AH80=0,'409-VACINAÇÃO OBRIGATORIA'!AQ$6,'409-VACINAÇÃO OBRIGATORIA'!AH80)</f>
        <v>0</v>
      </c>
      <c r="J60" s="500">
        <f>+'409-VACINAÇÃO OBRIGATORIA'!$AQ$3</f>
        <v>0</v>
      </c>
      <c r="K60" s="578">
        <f>+'409-VACINAÇÃO OBRIGATORIA'!$A$11</f>
        <v>0</v>
      </c>
      <c r="L60" s="578">
        <f>+'409-VACINAÇÃO OBRIGATORIA'!$F$11</f>
        <v>0</v>
      </c>
      <c r="M60" s="500"/>
      <c r="N60" s="500"/>
      <c r="O60" s="500"/>
      <c r="P60" s="500" t="str">
        <f>delivery_events!D$8</f>
        <v>Vacinação Obrigatória</v>
      </c>
      <c r="Q60" s="500" t="str">
        <f>+'409-VACINAÇÃO OBRIGATORIA'!AU80</f>
        <v>VACINADOS</v>
      </c>
      <c r="R60" s="500">
        <f>+'409-VACINAÇÃO OBRIGATORIA'!AX80</f>
        <v>0</v>
      </c>
      <c r="S60" s="500">
        <f>+'409-VACINAÇÃO OBRIGATORIA'!AZ80</f>
        <v>0</v>
      </c>
      <c r="T60" s="500">
        <f>+'409-VACINAÇÃO OBRIGATORIA'!BB80</f>
        <v>0</v>
      </c>
      <c r="U60" s="500">
        <f>+'409-VACINAÇÃO OBRIGATORIA'!BD80</f>
        <v>0</v>
      </c>
      <c r="V60" s="500">
        <f>+'409-VACINAÇÃO OBRIGATORIA'!BF80</f>
        <v>0</v>
      </c>
      <c r="W60" s="500">
        <f>+'409-VACINAÇÃO OBRIGATORIA'!BH80</f>
        <v>0</v>
      </c>
      <c r="X60" s="500">
        <f>+'409-VACINAÇÃO OBRIGATORIA'!BI80</f>
        <v>0</v>
      </c>
    </row>
    <row r="61" spans="1:24" x14ac:dyDescent="0.35">
      <c r="A61" s="500">
        <f>IF(AND('409-VACINAÇÃO OBRIGATORIA'!C80=0,SUM($R61:$X61)&gt;0),'409-VACINAÇÃO OBRIGATORIA'!C79,'409-VACINAÇÃO OBRIGATORIA'!C80)</f>
        <v>0</v>
      </c>
      <c r="B61" s="500">
        <f>IF(AND(+'409-VACINAÇÃO OBRIGATORIA'!G80=0,SUM($R61:$X61)&gt;0),+'409-VACINAÇÃO OBRIGATORIA'!G79,+'409-VACINAÇÃO OBRIGATORIA'!G80)</f>
        <v>0</v>
      </c>
      <c r="C61" s="500" t="e">
        <f>IFERROR(IFERROR(VLOOKUP('409-VACINAÇÃO OBRIGATORIA'!AH$23,localidades,2,FALSE),VLOOKUP('409-VACINAÇÃO OBRIGATORIA'!AQ$6,localidades,2,FALSE)),VLOOKUP('409-VACINAÇÃO OBRIGATORIA'!AQ$5,district_codes,2,FALSE))</f>
        <v>#N/A</v>
      </c>
      <c r="D61" s="578">
        <f>+delivery_events!B$8</f>
        <v>0</v>
      </c>
      <c r="E61" s="500" t="e">
        <f>IFERROR(VLOOKUP('409-VACINAÇÃO OBRIGATORIA'!AQ$6,localidades,2,FALSE),VLOOKUP('409-VACINAÇÃO OBRIGATORIA'!AQ$5,district_codes,2,FALSE))</f>
        <v>#N/A</v>
      </c>
      <c r="F61" s="500">
        <f>+'409-VACINAÇÃO OBRIGATORIA'!L81</f>
        <v>0</v>
      </c>
      <c r="G61" s="500">
        <f>+'409-VACINAÇÃO OBRIGATORIA'!N81</f>
        <v>0</v>
      </c>
      <c r="H61" s="500">
        <f>IF(IF('409-VACINAÇÃO OBRIGATORIA'!AP81=0,'409-VACINAÇÃO OBRIGATORIA'!AH81,'409-VACINAÇÃO OBRIGATORIA'!AP81)=0,'409-VACINAÇÃO OBRIGATORIA'!AQ$6,IF('409-VACINAÇÃO OBRIGATORIA'!AP81=0,'409-VACINAÇÃO OBRIGATORIA'!AH81,'409-VACINAÇÃO OBRIGATORIA'!AP81))</f>
        <v>0</v>
      </c>
      <c r="I61" s="500">
        <f>IF('409-VACINAÇÃO OBRIGATORIA'!AH81=0,'409-VACINAÇÃO OBRIGATORIA'!AQ$6,'409-VACINAÇÃO OBRIGATORIA'!AH81)</f>
        <v>0</v>
      </c>
      <c r="J61" s="500">
        <f>+'409-VACINAÇÃO OBRIGATORIA'!$AQ$3</f>
        <v>0</v>
      </c>
      <c r="K61" s="578">
        <f>+'409-VACINAÇÃO OBRIGATORIA'!$A$11</f>
        <v>0</v>
      </c>
      <c r="L61" s="578">
        <f>+'409-VACINAÇÃO OBRIGATORIA'!$F$11</f>
        <v>0</v>
      </c>
      <c r="M61" s="500"/>
      <c r="N61" s="500"/>
      <c r="O61" s="500"/>
      <c r="P61" s="500" t="str">
        <f>delivery_events!D$8</f>
        <v>Vacinação Obrigatória</v>
      </c>
      <c r="Q61" s="500" t="str">
        <f>+'409-VACINAÇÃO OBRIGATORIA'!AU81</f>
        <v>ARROLADOS</v>
      </c>
      <c r="R61" s="500">
        <f>+'409-VACINAÇÃO OBRIGATORIA'!AX81</f>
        <v>0</v>
      </c>
      <c r="S61" s="500">
        <f>+'409-VACINAÇÃO OBRIGATORIA'!AZ81</f>
        <v>0</v>
      </c>
      <c r="T61" s="500">
        <f>+'409-VACINAÇÃO OBRIGATORIA'!BB81</f>
        <v>0</v>
      </c>
      <c r="U61" s="500">
        <f>+'409-VACINAÇÃO OBRIGATORIA'!BD81</f>
        <v>0</v>
      </c>
      <c r="V61" s="500">
        <f>+'409-VACINAÇÃO OBRIGATORIA'!BF81</f>
        <v>0</v>
      </c>
      <c r="W61" s="500">
        <f>+'409-VACINAÇÃO OBRIGATORIA'!BH81</f>
        <v>0</v>
      </c>
      <c r="X61" s="500">
        <f>+'409-VACINAÇÃO OBRIGATORIA'!BI81</f>
        <v>0</v>
      </c>
    </row>
    <row r="62" spans="1:24" x14ac:dyDescent="0.35">
      <c r="A62" s="500">
        <f>IF(AND('409-VACINAÇÃO OBRIGATORIA'!C81=0,SUM($R62:$X62)&gt;0),'409-VACINAÇÃO OBRIGATORIA'!C80,'409-VACINAÇÃO OBRIGATORIA'!C81)</f>
        <v>0</v>
      </c>
      <c r="B62" s="500">
        <f>IF(AND(+'409-VACINAÇÃO OBRIGATORIA'!G81=0,SUM($R62:$X62)&gt;0),+'409-VACINAÇÃO OBRIGATORIA'!G80,+'409-VACINAÇÃO OBRIGATORIA'!G81)</f>
        <v>0</v>
      </c>
      <c r="C62" s="500" t="e">
        <f>IFERROR(IFERROR(VLOOKUP('409-VACINAÇÃO OBRIGATORIA'!AH$23,localidades,2,FALSE),VLOOKUP('409-VACINAÇÃO OBRIGATORIA'!AQ$6,localidades,2,FALSE)),VLOOKUP('409-VACINAÇÃO OBRIGATORIA'!AQ$5,district_codes,2,FALSE))</f>
        <v>#N/A</v>
      </c>
      <c r="D62" s="578">
        <f>+delivery_events!B$8</f>
        <v>0</v>
      </c>
      <c r="E62" s="500" t="e">
        <f>IFERROR(VLOOKUP('409-VACINAÇÃO OBRIGATORIA'!AQ$6,localidades,2,FALSE),VLOOKUP('409-VACINAÇÃO OBRIGATORIA'!AQ$5,district_codes,2,FALSE))</f>
        <v>#N/A</v>
      </c>
      <c r="F62" s="500">
        <f>+'409-VACINAÇÃO OBRIGATORIA'!L82</f>
        <v>0</v>
      </c>
      <c r="G62" s="500">
        <f>+'409-VACINAÇÃO OBRIGATORIA'!N82</f>
        <v>0</v>
      </c>
      <c r="H62" s="500">
        <f>IF(IF('409-VACINAÇÃO OBRIGATORIA'!AP82=0,'409-VACINAÇÃO OBRIGATORIA'!AH82,'409-VACINAÇÃO OBRIGATORIA'!AP82)=0,'409-VACINAÇÃO OBRIGATORIA'!AQ$6,IF('409-VACINAÇÃO OBRIGATORIA'!AP82=0,'409-VACINAÇÃO OBRIGATORIA'!AH82,'409-VACINAÇÃO OBRIGATORIA'!AP82))</f>
        <v>0</v>
      </c>
      <c r="I62" s="500">
        <f>IF('409-VACINAÇÃO OBRIGATORIA'!AH82=0,'409-VACINAÇÃO OBRIGATORIA'!AQ$6,'409-VACINAÇÃO OBRIGATORIA'!AH82)</f>
        <v>0</v>
      </c>
      <c r="J62" s="500">
        <f>+'409-VACINAÇÃO OBRIGATORIA'!$AQ$3</f>
        <v>0</v>
      </c>
      <c r="K62" s="578">
        <f>+'409-VACINAÇÃO OBRIGATORIA'!$A$11</f>
        <v>0</v>
      </c>
      <c r="L62" s="578">
        <f>+'409-VACINAÇÃO OBRIGATORIA'!$F$11</f>
        <v>0</v>
      </c>
      <c r="M62" s="500"/>
      <c r="N62" s="500"/>
      <c r="O62" s="500"/>
      <c r="P62" s="500" t="str">
        <f>delivery_events!D$8</f>
        <v>Vacinação Obrigatória</v>
      </c>
      <c r="Q62" s="500" t="str">
        <f>+'409-VACINAÇÃO OBRIGATORIA'!AU82</f>
        <v>VACINADOS</v>
      </c>
      <c r="R62" s="500">
        <f>+'409-VACINAÇÃO OBRIGATORIA'!AX82</f>
        <v>0</v>
      </c>
      <c r="S62" s="500">
        <f>+'409-VACINAÇÃO OBRIGATORIA'!AZ82</f>
        <v>0</v>
      </c>
      <c r="T62" s="500">
        <f>+'409-VACINAÇÃO OBRIGATORIA'!BB82</f>
        <v>0</v>
      </c>
      <c r="U62" s="500">
        <f>+'409-VACINAÇÃO OBRIGATORIA'!BD82</f>
        <v>0</v>
      </c>
      <c r="V62" s="500">
        <f>+'409-VACINAÇÃO OBRIGATORIA'!BF82</f>
        <v>0</v>
      </c>
      <c r="W62" s="500">
        <f>+'409-VACINAÇÃO OBRIGATORIA'!BH82</f>
        <v>0</v>
      </c>
      <c r="X62" s="500">
        <f>+'409-VACINAÇÃO OBRIGATORIA'!BI82</f>
        <v>0</v>
      </c>
    </row>
    <row r="63" spans="1:24" x14ac:dyDescent="0.35">
      <c r="A63" s="500">
        <f>IF(AND('409-VACINAÇÃO OBRIGATORIA'!C82=0,SUM($R63:$X63)&gt;0),'409-VACINAÇÃO OBRIGATORIA'!C81,'409-VACINAÇÃO OBRIGATORIA'!C82)</f>
        <v>0</v>
      </c>
      <c r="B63" s="500">
        <f>IF(AND(+'409-VACINAÇÃO OBRIGATORIA'!G82=0,SUM($R63:$X63)&gt;0),+'409-VACINAÇÃO OBRIGATORIA'!G81,+'409-VACINAÇÃO OBRIGATORIA'!G82)</f>
        <v>0</v>
      </c>
      <c r="C63" s="500" t="e">
        <f>IFERROR(IFERROR(VLOOKUP('409-VACINAÇÃO OBRIGATORIA'!AH$23,localidades,2,FALSE),VLOOKUP('409-VACINAÇÃO OBRIGATORIA'!AQ$6,localidades,2,FALSE)),VLOOKUP('409-VACINAÇÃO OBRIGATORIA'!AQ$5,district_codes,2,FALSE))</f>
        <v>#N/A</v>
      </c>
      <c r="D63" s="578">
        <f>+delivery_events!B$8</f>
        <v>0</v>
      </c>
      <c r="E63" s="500" t="e">
        <f>IFERROR(VLOOKUP('409-VACINAÇÃO OBRIGATORIA'!AQ$6,localidades,2,FALSE),VLOOKUP('409-VACINAÇÃO OBRIGATORIA'!AQ$5,district_codes,2,FALSE))</f>
        <v>#N/A</v>
      </c>
      <c r="F63" s="500">
        <f>+'409-VACINAÇÃO OBRIGATORIA'!L83</f>
        <v>0</v>
      </c>
      <c r="G63" s="500">
        <f>+'409-VACINAÇÃO OBRIGATORIA'!N83</f>
        <v>0</v>
      </c>
      <c r="H63" s="500">
        <f>IF(IF('409-VACINAÇÃO OBRIGATORIA'!AP83=0,'409-VACINAÇÃO OBRIGATORIA'!AH83,'409-VACINAÇÃO OBRIGATORIA'!AP83)=0,'409-VACINAÇÃO OBRIGATORIA'!AQ$6,IF('409-VACINAÇÃO OBRIGATORIA'!AP83=0,'409-VACINAÇÃO OBRIGATORIA'!AH83,'409-VACINAÇÃO OBRIGATORIA'!AP83))</f>
        <v>0</v>
      </c>
      <c r="I63" s="500">
        <f>IF('409-VACINAÇÃO OBRIGATORIA'!AH83=0,'409-VACINAÇÃO OBRIGATORIA'!AQ$6,'409-VACINAÇÃO OBRIGATORIA'!AH83)</f>
        <v>0</v>
      </c>
      <c r="J63" s="500">
        <f>+'409-VACINAÇÃO OBRIGATORIA'!$AQ$3</f>
        <v>0</v>
      </c>
      <c r="K63" s="578">
        <f>+'409-VACINAÇÃO OBRIGATORIA'!$A$11</f>
        <v>0</v>
      </c>
      <c r="L63" s="578">
        <f>+'409-VACINAÇÃO OBRIGATORIA'!$F$11</f>
        <v>0</v>
      </c>
      <c r="M63" s="500"/>
      <c r="N63" s="500"/>
      <c r="O63" s="500"/>
      <c r="P63" s="500" t="str">
        <f>delivery_events!D$8</f>
        <v>Vacinação Obrigatória</v>
      </c>
      <c r="Q63" s="500" t="str">
        <f>+'409-VACINAÇÃO OBRIGATORIA'!AU83</f>
        <v>ARROLADOS</v>
      </c>
      <c r="R63" s="500">
        <f>+'409-VACINAÇÃO OBRIGATORIA'!AX83</f>
        <v>0</v>
      </c>
      <c r="S63" s="500">
        <f>+'409-VACINAÇÃO OBRIGATORIA'!AZ83</f>
        <v>0</v>
      </c>
      <c r="T63" s="500">
        <f>+'409-VACINAÇÃO OBRIGATORIA'!BB83</f>
        <v>0</v>
      </c>
      <c r="U63" s="500">
        <f>+'409-VACINAÇÃO OBRIGATORIA'!BD83</f>
        <v>0</v>
      </c>
      <c r="V63" s="500">
        <f>+'409-VACINAÇÃO OBRIGATORIA'!BF83</f>
        <v>0</v>
      </c>
      <c r="W63" s="500">
        <f>+'409-VACINAÇÃO OBRIGATORIA'!BH83</f>
        <v>0</v>
      </c>
      <c r="X63" s="500">
        <f>+'409-VACINAÇÃO OBRIGATORIA'!BI83</f>
        <v>0</v>
      </c>
    </row>
    <row r="64" spans="1:24" x14ac:dyDescent="0.35">
      <c r="A64" s="500">
        <f>IF(AND('409-VACINAÇÃO OBRIGATORIA'!C83=0,SUM($R64:$X64)&gt;0),'409-VACINAÇÃO OBRIGATORIA'!C82,'409-VACINAÇÃO OBRIGATORIA'!C83)</f>
        <v>0</v>
      </c>
      <c r="B64" s="500">
        <f>IF(AND(+'409-VACINAÇÃO OBRIGATORIA'!G83=0,SUM($R64:$X64)&gt;0),+'409-VACINAÇÃO OBRIGATORIA'!G82,+'409-VACINAÇÃO OBRIGATORIA'!G83)</f>
        <v>0</v>
      </c>
      <c r="C64" s="500" t="e">
        <f>IFERROR(IFERROR(VLOOKUP('409-VACINAÇÃO OBRIGATORIA'!AH$23,localidades,2,FALSE),VLOOKUP('409-VACINAÇÃO OBRIGATORIA'!AQ$6,localidades,2,FALSE)),VLOOKUP('409-VACINAÇÃO OBRIGATORIA'!AQ$5,district_codes,2,FALSE))</f>
        <v>#N/A</v>
      </c>
      <c r="D64" s="578">
        <f>+delivery_events!B$8</f>
        <v>0</v>
      </c>
      <c r="E64" s="500" t="e">
        <f>IFERROR(VLOOKUP('409-VACINAÇÃO OBRIGATORIA'!AQ$6,localidades,2,FALSE),VLOOKUP('409-VACINAÇÃO OBRIGATORIA'!AQ$5,district_codes,2,FALSE))</f>
        <v>#N/A</v>
      </c>
      <c r="F64" s="500">
        <f>+'409-VACINAÇÃO OBRIGATORIA'!L84</f>
        <v>0</v>
      </c>
      <c r="G64" s="500">
        <f>+'409-VACINAÇÃO OBRIGATORIA'!N84</f>
        <v>0</v>
      </c>
      <c r="H64" s="500">
        <f>IF(IF('409-VACINAÇÃO OBRIGATORIA'!AP84=0,'409-VACINAÇÃO OBRIGATORIA'!AH84,'409-VACINAÇÃO OBRIGATORIA'!AP84)=0,'409-VACINAÇÃO OBRIGATORIA'!AQ$6,IF('409-VACINAÇÃO OBRIGATORIA'!AP84=0,'409-VACINAÇÃO OBRIGATORIA'!AH84,'409-VACINAÇÃO OBRIGATORIA'!AP84))</f>
        <v>0</v>
      </c>
      <c r="I64" s="500">
        <f>IF('409-VACINAÇÃO OBRIGATORIA'!AH84=0,'409-VACINAÇÃO OBRIGATORIA'!AQ$6,'409-VACINAÇÃO OBRIGATORIA'!AH84)</f>
        <v>0</v>
      </c>
      <c r="J64" s="500">
        <f>+'409-VACINAÇÃO OBRIGATORIA'!$AQ$3</f>
        <v>0</v>
      </c>
      <c r="K64" s="578">
        <f>+'409-VACINAÇÃO OBRIGATORIA'!$A$11</f>
        <v>0</v>
      </c>
      <c r="L64" s="578">
        <f>+'409-VACINAÇÃO OBRIGATORIA'!$F$11</f>
        <v>0</v>
      </c>
      <c r="M64" s="500"/>
      <c r="N64" s="500"/>
      <c r="O64" s="500"/>
      <c r="P64" s="500" t="str">
        <f>delivery_events!D$8</f>
        <v>Vacinação Obrigatória</v>
      </c>
      <c r="Q64" s="500" t="str">
        <f>+'409-VACINAÇÃO OBRIGATORIA'!AU84</f>
        <v>VACINADOS</v>
      </c>
      <c r="R64" s="500">
        <f>+'409-VACINAÇÃO OBRIGATORIA'!AX84</f>
        <v>0</v>
      </c>
      <c r="S64" s="500">
        <f>+'409-VACINAÇÃO OBRIGATORIA'!AZ84</f>
        <v>0</v>
      </c>
      <c r="T64" s="500">
        <f>+'409-VACINAÇÃO OBRIGATORIA'!BB84</f>
        <v>0</v>
      </c>
      <c r="U64" s="500">
        <f>+'409-VACINAÇÃO OBRIGATORIA'!BD84</f>
        <v>0</v>
      </c>
      <c r="V64" s="500">
        <f>+'409-VACINAÇÃO OBRIGATORIA'!BF84</f>
        <v>0</v>
      </c>
      <c r="W64" s="500">
        <f>+'409-VACINAÇÃO OBRIGATORIA'!BH84</f>
        <v>0</v>
      </c>
      <c r="X64" s="500">
        <f>+'409-VACINAÇÃO OBRIGATORIA'!BI84</f>
        <v>0</v>
      </c>
    </row>
    <row r="65" spans="1:24" x14ac:dyDescent="0.35">
      <c r="A65" s="500">
        <f>IF(AND('409-VACINAÇÃO OBRIGATORIA'!C84=0,SUM($R65:$X65)&gt;0),'409-VACINAÇÃO OBRIGATORIA'!C83,'409-VACINAÇÃO OBRIGATORIA'!C84)</f>
        <v>0</v>
      </c>
      <c r="B65" s="500">
        <f>IF(AND(+'409-VACINAÇÃO OBRIGATORIA'!G84=0,SUM($R65:$X65)&gt;0),+'409-VACINAÇÃO OBRIGATORIA'!G83,+'409-VACINAÇÃO OBRIGATORIA'!G84)</f>
        <v>0</v>
      </c>
      <c r="C65" s="500" t="e">
        <f>IFERROR(IFERROR(VLOOKUP('409-VACINAÇÃO OBRIGATORIA'!AH$23,localidades,2,FALSE),VLOOKUP('409-VACINAÇÃO OBRIGATORIA'!AQ$6,localidades,2,FALSE)),VLOOKUP('409-VACINAÇÃO OBRIGATORIA'!AQ$5,district_codes,2,FALSE))</f>
        <v>#N/A</v>
      </c>
      <c r="D65" s="578">
        <f>+delivery_events!B$8</f>
        <v>0</v>
      </c>
      <c r="E65" s="500" t="e">
        <f>IFERROR(VLOOKUP('409-VACINAÇÃO OBRIGATORIA'!AQ$6,localidades,2,FALSE),VLOOKUP('409-VACINAÇÃO OBRIGATORIA'!AQ$5,district_codes,2,FALSE))</f>
        <v>#N/A</v>
      </c>
      <c r="F65" s="500">
        <f>+'409-VACINAÇÃO OBRIGATORIA'!L85</f>
        <v>0</v>
      </c>
      <c r="G65" s="500">
        <f>+'409-VACINAÇÃO OBRIGATORIA'!N85</f>
        <v>0</v>
      </c>
      <c r="H65" s="500">
        <f>IF(IF('409-VACINAÇÃO OBRIGATORIA'!AP85=0,'409-VACINAÇÃO OBRIGATORIA'!AH85,'409-VACINAÇÃO OBRIGATORIA'!AP85)=0,'409-VACINAÇÃO OBRIGATORIA'!AQ$6,IF('409-VACINAÇÃO OBRIGATORIA'!AP85=0,'409-VACINAÇÃO OBRIGATORIA'!AH85,'409-VACINAÇÃO OBRIGATORIA'!AP85))</f>
        <v>0</v>
      </c>
      <c r="I65" s="500">
        <f>IF('409-VACINAÇÃO OBRIGATORIA'!AH85=0,'409-VACINAÇÃO OBRIGATORIA'!AQ$6,'409-VACINAÇÃO OBRIGATORIA'!AH85)</f>
        <v>0</v>
      </c>
      <c r="J65" s="500">
        <f>+'409-VACINAÇÃO OBRIGATORIA'!$AQ$3</f>
        <v>0</v>
      </c>
      <c r="K65" s="578">
        <f>+'409-VACINAÇÃO OBRIGATORIA'!$A$11</f>
        <v>0</v>
      </c>
      <c r="L65" s="578">
        <f>+'409-VACINAÇÃO OBRIGATORIA'!$F$11</f>
        <v>0</v>
      </c>
      <c r="M65" s="500"/>
      <c r="N65" s="500"/>
      <c r="O65" s="500"/>
      <c r="P65" s="500" t="str">
        <f>delivery_events!D$8</f>
        <v>Vacinação Obrigatória</v>
      </c>
      <c r="Q65" s="500" t="str">
        <f>+'409-VACINAÇÃO OBRIGATORIA'!AU85</f>
        <v>ARROLADOS</v>
      </c>
      <c r="R65" s="500">
        <f>+'409-VACINAÇÃO OBRIGATORIA'!AX85</f>
        <v>0</v>
      </c>
      <c r="S65" s="500">
        <f>+'409-VACINAÇÃO OBRIGATORIA'!AZ85</f>
        <v>0</v>
      </c>
      <c r="T65" s="500">
        <f>+'409-VACINAÇÃO OBRIGATORIA'!BB85</f>
        <v>0</v>
      </c>
      <c r="U65" s="500">
        <f>+'409-VACINAÇÃO OBRIGATORIA'!BD85</f>
        <v>0</v>
      </c>
      <c r="V65" s="500">
        <f>+'409-VACINAÇÃO OBRIGATORIA'!BF85</f>
        <v>0</v>
      </c>
      <c r="W65" s="500">
        <f>+'409-VACINAÇÃO OBRIGATORIA'!BH85</f>
        <v>0</v>
      </c>
      <c r="X65" s="500">
        <f>+'409-VACINAÇÃO OBRIGATORIA'!BI85</f>
        <v>0</v>
      </c>
    </row>
    <row r="66" spans="1:24" x14ac:dyDescent="0.35">
      <c r="A66" s="500">
        <f>IF(AND('409-VACINAÇÃO OBRIGATORIA'!C85=0,SUM($R66:$X66)&gt;0),'409-VACINAÇÃO OBRIGATORIA'!C84,'409-VACINAÇÃO OBRIGATORIA'!C85)</f>
        <v>0</v>
      </c>
      <c r="B66" s="500">
        <f>IF(AND(+'409-VACINAÇÃO OBRIGATORIA'!G85=0,SUM($R66:$X66)&gt;0),+'409-VACINAÇÃO OBRIGATORIA'!G84,+'409-VACINAÇÃO OBRIGATORIA'!G85)</f>
        <v>0</v>
      </c>
      <c r="C66" s="500" t="e">
        <f>IFERROR(IFERROR(VLOOKUP('409-VACINAÇÃO OBRIGATORIA'!AH$23,localidades,2,FALSE),VLOOKUP('409-VACINAÇÃO OBRIGATORIA'!AQ$6,localidades,2,FALSE)),VLOOKUP('409-VACINAÇÃO OBRIGATORIA'!AQ$5,district_codes,2,FALSE))</f>
        <v>#N/A</v>
      </c>
      <c r="D66" s="578">
        <f>+delivery_events!B$8</f>
        <v>0</v>
      </c>
      <c r="E66" s="500" t="e">
        <f>IFERROR(VLOOKUP('409-VACINAÇÃO OBRIGATORIA'!AQ$6,localidades,2,FALSE),VLOOKUP('409-VACINAÇÃO OBRIGATORIA'!AQ$5,district_codes,2,FALSE))</f>
        <v>#N/A</v>
      </c>
      <c r="F66" s="500">
        <f>+'409-VACINAÇÃO OBRIGATORIA'!L86</f>
        <v>0</v>
      </c>
      <c r="G66" s="500">
        <f>+'409-VACINAÇÃO OBRIGATORIA'!N86</f>
        <v>0</v>
      </c>
      <c r="H66" s="500">
        <f>IF(IF('409-VACINAÇÃO OBRIGATORIA'!AP86=0,'409-VACINAÇÃO OBRIGATORIA'!AH86,'409-VACINAÇÃO OBRIGATORIA'!AP86)=0,'409-VACINAÇÃO OBRIGATORIA'!AQ$6,IF('409-VACINAÇÃO OBRIGATORIA'!AP86=0,'409-VACINAÇÃO OBRIGATORIA'!AH86,'409-VACINAÇÃO OBRIGATORIA'!AP86))</f>
        <v>0</v>
      </c>
      <c r="I66" s="500">
        <f>IF('409-VACINAÇÃO OBRIGATORIA'!AH86=0,'409-VACINAÇÃO OBRIGATORIA'!AQ$6,'409-VACINAÇÃO OBRIGATORIA'!AH86)</f>
        <v>0</v>
      </c>
      <c r="J66" s="500">
        <f>+'409-VACINAÇÃO OBRIGATORIA'!$AQ$3</f>
        <v>0</v>
      </c>
      <c r="K66" s="578">
        <f>+'409-VACINAÇÃO OBRIGATORIA'!$A$11</f>
        <v>0</v>
      </c>
      <c r="L66" s="578">
        <f>+'409-VACINAÇÃO OBRIGATORIA'!$F$11</f>
        <v>0</v>
      </c>
      <c r="M66" s="500"/>
      <c r="N66" s="500"/>
      <c r="O66" s="500"/>
      <c r="P66" s="500" t="str">
        <f>delivery_events!D$8</f>
        <v>Vacinação Obrigatória</v>
      </c>
      <c r="Q66" s="500" t="str">
        <f>+'409-VACINAÇÃO OBRIGATORIA'!AU86</f>
        <v>VACINADOS</v>
      </c>
      <c r="R66" s="500">
        <f>+'409-VACINAÇÃO OBRIGATORIA'!AX86</f>
        <v>0</v>
      </c>
      <c r="S66" s="500">
        <f>+'409-VACINAÇÃO OBRIGATORIA'!AZ86</f>
        <v>0</v>
      </c>
      <c r="T66" s="500">
        <f>+'409-VACINAÇÃO OBRIGATORIA'!BB86</f>
        <v>0</v>
      </c>
      <c r="U66" s="500">
        <f>+'409-VACINAÇÃO OBRIGATORIA'!BD86</f>
        <v>0</v>
      </c>
      <c r="V66" s="500">
        <f>+'409-VACINAÇÃO OBRIGATORIA'!BF86</f>
        <v>0</v>
      </c>
      <c r="W66" s="500">
        <f>+'409-VACINAÇÃO OBRIGATORIA'!BH86</f>
        <v>0</v>
      </c>
      <c r="X66" s="500">
        <f>+'409-VACINAÇÃO OBRIGATORIA'!BI86</f>
        <v>0</v>
      </c>
    </row>
    <row r="67" spans="1:24" x14ac:dyDescent="0.35">
      <c r="A67" s="500">
        <f>IF(AND('409-VACINAÇÃO OBRIGATORIA'!C86=0,SUM($R67:$X67)&gt;0),'409-VACINAÇÃO OBRIGATORIA'!C85,'409-VACINAÇÃO OBRIGATORIA'!C86)</f>
        <v>0</v>
      </c>
      <c r="B67" s="500">
        <f>IF(AND(+'409-VACINAÇÃO OBRIGATORIA'!G86=0,SUM($R67:$X67)&gt;0),+'409-VACINAÇÃO OBRIGATORIA'!G85,+'409-VACINAÇÃO OBRIGATORIA'!G86)</f>
        <v>0</v>
      </c>
      <c r="C67" s="500" t="e">
        <f>IFERROR(IFERROR(VLOOKUP('409-VACINAÇÃO OBRIGATORIA'!AH$23,localidades,2,FALSE),VLOOKUP('409-VACINAÇÃO OBRIGATORIA'!AQ$6,localidades,2,FALSE)),VLOOKUP('409-VACINAÇÃO OBRIGATORIA'!AQ$5,district_codes,2,FALSE))</f>
        <v>#N/A</v>
      </c>
      <c r="D67" s="578">
        <f>+delivery_events!B$8</f>
        <v>0</v>
      </c>
      <c r="E67" s="500" t="e">
        <f>IFERROR(VLOOKUP('409-VACINAÇÃO OBRIGATORIA'!AQ$6,localidades,2,FALSE),VLOOKUP('409-VACINAÇÃO OBRIGATORIA'!AQ$5,district_codes,2,FALSE))</f>
        <v>#N/A</v>
      </c>
      <c r="F67" s="500">
        <f>+'409-VACINAÇÃO OBRIGATORIA'!L87</f>
        <v>0</v>
      </c>
      <c r="G67" s="500">
        <f>+'409-VACINAÇÃO OBRIGATORIA'!N87</f>
        <v>0</v>
      </c>
      <c r="H67" s="500">
        <f>IF(IF('409-VACINAÇÃO OBRIGATORIA'!AP87=0,'409-VACINAÇÃO OBRIGATORIA'!AH87,'409-VACINAÇÃO OBRIGATORIA'!AP87)=0,'409-VACINAÇÃO OBRIGATORIA'!AQ$6,IF('409-VACINAÇÃO OBRIGATORIA'!AP87=0,'409-VACINAÇÃO OBRIGATORIA'!AH87,'409-VACINAÇÃO OBRIGATORIA'!AP87))</f>
        <v>0</v>
      </c>
      <c r="I67" s="500">
        <f>IF('409-VACINAÇÃO OBRIGATORIA'!AH87=0,'409-VACINAÇÃO OBRIGATORIA'!AQ$6,'409-VACINAÇÃO OBRIGATORIA'!AH87)</f>
        <v>0</v>
      </c>
      <c r="J67" s="500">
        <f>+'409-VACINAÇÃO OBRIGATORIA'!$AQ$3</f>
        <v>0</v>
      </c>
      <c r="K67" s="578">
        <f>+'409-VACINAÇÃO OBRIGATORIA'!$A$11</f>
        <v>0</v>
      </c>
      <c r="L67" s="578">
        <f>+'409-VACINAÇÃO OBRIGATORIA'!$F$11</f>
        <v>0</v>
      </c>
      <c r="M67" s="500"/>
      <c r="N67" s="500"/>
      <c r="O67" s="500"/>
      <c r="P67" s="500" t="str">
        <f>delivery_events!D$8</f>
        <v>Vacinação Obrigatória</v>
      </c>
      <c r="Q67" s="500" t="str">
        <f>+'409-VACINAÇÃO OBRIGATORIA'!AU87</f>
        <v>ARROLADOS</v>
      </c>
      <c r="R67" s="500">
        <f>+'409-VACINAÇÃO OBRIGATORIA'!AX87</f>
        <v>0</v>
      </c>
      <c r="S67" s="500">
        <f>+'409-VACINAÇÃO OBRIGATORIA'!AZ87</f>
        <v>0</v>
      </c>
      <c r="T67" s="500">
        <f>+'409-VACINAÇÃO OBRIGATORIA'!BB87</f>
        <v>0</v>
      </c>
      <c r="U67" s="500">
        <f>+'409-VACINAÇÃO OBRIGATORIA'!BD87</f>
        <v>0</v>
      </c>
      <c r="V67" s="500">
        <f>+'409-VACINAÇÃO OBRIGATORIA'!BF87</f>
        <v>0</v>
      </c>
      <c r="W67" s="500">
        <f>+'409-VACINAÇÃO OBRIGATORIA'!BH87</f>
        <v>0</v>
      </c>
      <c r="X67" s="500">
        <f>+'409-VACINAÇÃO OBRIGATORIA'!BI87</f>
        <v>0</v>
      </c>
    </row>
    <row r="68" spans="1:24" x14ac:dyDescent="0.35">
      <c r="A68" s="500">
        <f>IF(AND('409-VACINAÇÃO OBRIGATORIA'!C87=0,SUM($R68:$X68)&gt;0),'409-VACINAÇÃO OBRIGATORIA'!C86,'409-VACINAÇÃO OBRIGATORIA'!C87)</f>
        <v>0</v>
      </c>
      <c r="B68" s="500">
        <f>IF(AND(+'409-VACINAÇÃO OBRIGATORIA'!G87=0,SUM($R68:$X68)&gt;0),+'409-VACINAÇÃO OBRIGATORIA'!G86,+'409-VACINAÇÃO OBRIGATORIA'!G87)</f>
        <v>0</v>
      </c>
      <c r="C68" s="500" t="e">
        <f>IFERROR(IFERROR(VLOOKUP('409-VACINAÇÃO OBRIGATORIA'!AH$23,localidades,2,FALSE),VLOOKUP('409-VACINAÇÃO OBRIGATORIA'!AQ$6,localidades,2,FALSE)),VLOOKUP('409-VACINAÇÃO OBRIGATORIA'!AQ$5,district_codes,2,FALSE))</f>
        <v>#N/A</v>
      </c>
      <c r="D68" s="578">
        <f>+delivery_events!B$8</f>
        <v>0</v>
      </c>
      <c r="E68" s="500" t="e">
        <f>IFERROR(VLOOKUP('409-VACINAÇÃO OBRIGATORIA'!AQ$6,localidades,2,FALSE),VLOOKUP('409-VACINAÇÃO OBRIGATORIA'!AQ$5,district_codes,2,FALSE))</f>
        <v>#N/A</v>
      </c>
      <c r="F68" s="500">
        <f>+'409-VACINAÇÃO OBRIGATORIA'!L88</f>
        <v>0</v>
      </c>
      <c r="G68" s="500">
        <f>+'409-VACINAÇÃO OBRIGATORIA'!N88</f>
        <v>0</v>
      </c>
      <c r="H68" s="500">
        <f>IF(IF('409-VACINAÇÃO OBRIGATORIA'!AP88=0,'409-VACINAÇÃO OBRIGATORIA'!AH88,'409-VACINAÇÃO OBRIGATORIA'!AP88)=0,'409-VACINAÇÃO OBRIGATORIA'!AQ$6,IF('409-VACINAÇÃO OBRIGATORIA'!AP88=0,'409-VACINAÇÃO OBRIGATORIA'!AH88,'409-VACINAÇÃO OBRIGATORIA'!AP88))</f>
        <v>0</v>
      </c>
      <c r="I68" s="500">
        <f>IF('409-VACINAÇÃO OBRIGATORIA'!AH88=0,'409-VACINAÇÃO OBRIGATORIA'!AQ$6,'409-VACINAÇÃO OBRIGATORIA'!AH88)</f>
        <v>0</v>
      </c>
      <c r="J68" s="500">
        <f>+'409-VACINAÇÃO OBRIGATORIA'!$AQ$3</f>
        <v>0</v>
      </c>
      <c r="K68" s="578">
        <f>+'409-VACINAÇÃO OBRIGATORIA'!$A$11</f>
        <v>0</v>
      </c>
      <c r="L68" s="578">
        <f>+'409-VACINAÇÃO OBRIGATORIA'!$F$11</f>
        <v>0</v>
      </c>
      <c r="M68" s="500"/>
      <c r="N68" s="500"/>
      <c r="O68" s="500"/>
      <c r="P68" s="500" t="str">
        <f>delivery_events!D$8</f>
        <v>Vacinação Obrigatória</v>
      </c>
      <c r="Q68" s="500" t="str">
        <f>+'409-VACINAÇÃO OBRIGATORIA'!AU88</f>
        <v>VACINADOS</v>
      </c>
      <c r="R68" s="500">
        <f>+'409-VACINAÇÃO OBRIGATORIA'!AX88</f>
        <v>0</v>
      </c>
      <c r="S68" s="500">
        <f>+'409-VACINAÇÃO OBRIGATORIA'!AZ88</f>
        <v>0</v>
      </c>
      <c r="T68" s="500">
        <f>+'409-VACINAÇÃO OBRIGATORIA'!BB88</f>
        <v>0</v>
      </c>
      <c r="U68" s="500">
        <f>+'409-VACINAÇÃO OBRIGATORIA'!BD88</f>
        <v>0</v>
      </c>
      <c r="V68" s="500">
        <f>+'409-VACINAÇÃO OBRIGATORIA'!BF88</f>
        <v>0</v>
      </c>
      <c r="W68" s="500">
        <f>+'409-VACINAÇÃO OBRIGATORIA'!BH88</f>
        <v>0</v>
      </c>
      <c r="X68" s="500">
        <f>+'409-VACINAÇÃO OBRIGATORIA'!BI88</f>
        <v>0</v>
      </c>
    </row>
    <row r="69" spans="1:24" x14ac:dyDescent="0.35">
      <c r="A69" s="500">
        <f>IF(AND('409-VACINAÇÃO OBRIGATORIA'!C88=0,SUM($R69:$X69)&gt;0),'409-VACINAÇÃO OBRIGATORIA'!C87,'409-VACINAÇÃO OBRIGATORIA'!C88)</f>
        <v>0</v>
      </c>
      <c r="B69" s="500">
        <f>IF(AND(+'409-VACINAÇÃO OBRIGATORIA'!G88=0,SUM($R69:$X69)&gt;0),+'409-VACINAÇÃO OBRIGATORIA'!G87,+'409-VACINAÇÃO OBRIGATORIA'!G88)</f>
        <v>0</v>
      </c>
      <c r="C69" s="500" t="e">
        <f>IFERROR(IFERROR(VLOOKUP('409-VACINAÇÃO OBRIGATORIA'!AH$23,localidades,2,FALSE),VLOOKUP('409-VACINAÇÃO OBRIGATORIA'!AQ$6,localidades,2,FALSE)),VLOOKUP('409-VACINAÇÃO OBRIGATORIA'!AQ$5,district_codes,2,FALSE))</f>
        <v>#N/A</v>
      </c>
      <c r="D69" s="578">
        <f>+delivery_events!B$8</f>
        <v>0</v>
      </c>
      <c r="E69" s="500" t="e">
        <f>IFERROR(VLOOKUP('409-VACINAÇÃO OBRIGATORIA'!AQ$6,localidades,2,FALSE),VLOOKUP('409-VACINAÇÃO OBRIGATORIA'!AQ$5,district_codes,2,FALSE))</f>
        <v>#N/A</v>
      </c>
      <c r="F69" s="500">
        <f>+'409-VACINAÇÃO OBRIGATORIA'!L89</f>
        <v>0</v>
      </c>
      <c r="G69" s="500">
        <f>+'409-VACINAÇÃO OBRIGATORIA'!N89</f>
        <v>0</v>
      </c>
      <c r="H69" s="500">
        <f>IF(IF('409-VACINAÇÃO OBRIGATORIA'!AP89=0,'409-VACINAÇÃO OBRIGATORIA'!AH89,'409-VACINAÇÃO OBRIGATORIA'!AP89)=0,'409-VACINAÇÃO OBRIGATORIA'!AQ$6,IF('409-VACINAÇÃO OBRIGATORIA'!AP89=0,'409-VACINAÇÃO OBRIGATORIA'!AH89,'409-VACINAÇÃO OBRIGATORIA'!AP89))</f>
        <v>0</v>
      </c>
      <c r="I69" s="500">
        <f>IF('409-VACINAÇÃO OBRIGATORIA'!AH89=0,'409-VACINAÇÃO OBRIGATORIA'!AQ$6,'409-VACINAÇÃO OBRIGATORIA'!AH89)</f>
        <v>0</v>
      </c>
      <c r="J69" s="500">
        <f>+'409-VACINAÇÃO OBRIGATORIA'!$AQ$3</f>
        <v>0</v>
      </c>
      <c r="K69" s="578">
        <f>+'409-VACINAÇÃO OBRIGATORIA'!$A$11</f>
        <v>0</v>
      </c>
      <c r="L69" s="578">
        <f>+'409-VACINAÇÃO OBRIGATORIA'!$F$11</f>
        <v>0</v>
      </c>
      <c r="M69" s="500"/>
      <c r="N69" s="500"/>
      <c r="O69" s="500"/>
      <c r="P69" s="500" t="str">
        <f>delivery_events!D$8</f>
        <v>Vacinação Obrigatória</v>
      </c>
      <c r="Q69" s="500" t="str">
        <f>+'409-VACINAÇÃO OBRIGATORIA'!AU89</f>
        <v>ARROLADOS</v>
      </c>
      <c r="R69" s="500">
        <f>+'409-VACINAÇÃO OBRIGATORIA'!AX89</f>
        <v>0</v>
      </c>
      <c r="S69" s="500">
        <f>+'409-VACINAÇÃO OBRIGATORIA'!AZ89</f>
        <v>0</v>
      </c>
      <c r="T69" s="500">
        <f>+'409-VACINAÇÃO OBRIGATORIA'!BB89</f>
        <v>0</v>
      </c>
      <c r="U69" s="500">
        <f>+'409-VACINAÇÃO OBRIGATORIA'!BD89</f>
        <v>0</v>
      </c>
      <c r="V69" s="500">
        <f>+'409-VACINAÇÃO OBRIGATORIA'!BF89</f>
        <v>0</v>
      </c>
      <c r="W69" s="500">
        <f>+'409-VACINAÇÃO OBRIGATORIA'!BH89</f>
        <v>0</v>
      </c>
      <c r="X69" s="500">
        <f>+'409-VACINAÇÃO OBRIGATORIA'!BI89</f>
        <v>0</v>
      </c>
    </row>
    <row r="70" spans="1:24" x14ac:dyDescent="0.35">
      <c r="A70" s="500">
        <f>IF(AND('409-VACINAÇÃO OBRIGATORIA'!C89=0,SUM($R70:$X70)&gt;0),'409-VACINAÇÃO OBRIGATORIA'!C88,'409-VACINAÇÃO OBRIGATORIA'!C89)</f>
        <v>0</v>
      </c>
      <c r="B70" s="500">
        <f>IF(AND(+'409-VACINAÇÃO OBRIGATORIA'!G89=0,SUM($R70:$X70)&gt;0),+'409-VACINAÇÃO OBRIGATORIA'!G88,+'409-VACINAÇÃO OBRIGATORIA'!G89)</f>
        <v>0</v>
      </c>
      <c r="C70" s="500" t="e">
        <f>IFERROR(IFERROR(VLOOKUP('409-VACINAÇÃO OBRIGATORIA'!AH$23,localidades,2,FALSE),VLOOKUP('409-VACINAÇÃO OBRIGATORIA'!AQ$6,localidades,2,FALSE)),VLOOKUP('409-VACINAÇÃO OBRIGATORIA'!AQ$5,district_codes,2,FALSE))</f>
        <v>#N/A</v>
      </c>
      <c r="D70" s="578">
        <f>+delivery_events!B$8</f>
        <v>0</v>
      </c>
      <c r="E70" s="500" t="e">
        <f>IFERROR(VLOOKUP('409-VACINAÇÃO OBRIGATORIA'!AQ$6,localidades,2,FALSE),VLOOKUP('409-VACINAÇÃO OBRIGATORIA'!AQ$5,district_codes,2,FALSE))</f>
        <v>#N/A</v>
      </c>
      <c r="F70" s="500">
        <f>+'409-VACINAÇÃO OBRIGATORIA'!L90</f>
        <v>0</v>
      </c>
      <c r="G70" s="500">
        <f>+'409-VACINAÇÃO OBRIGATORIA'!N90</f>
        <v>0</v>
      </c>
      <c r="H70" s="500">
        <f>IF(IF('409-VACINAÇÃO OBRIGATORIA'!AP90=0,'409-VACINAÇÃO OBRIGATORIA'!AH90,'409-VACINAÇÃO OBRIGATORIA'!AP90)=0,'409-VACINAÇÃO OBRIGATORIA'!AQ$6,IF('409-VACINAÇÃO OBRIGATORIA'!AP90=0,'409-VACINAÇÃO OBRIGATORIA'!AH90,'409-VACINAÇÃO OBRIGATORIA'!AP90))</f>
        <v>0</v>
      </c>
      <c r="I70" s="500">
        <f>IF('409-VACINAÇÃO OBRIGATORIA'!AH90=0,'409-VACINAÇÃO OBRIGATORIA'!AQ$6,'409-VACINAÇÃO OBRIGATORIA'!AH90)</f>
        <v>0</v>
      </c>
      <c r="J70" s="500">
        <f>+'409-VACINAÇÃO OBRIGATORIA'!$AQ$3</f>
        <v>0</v>
      </c>
      <c r="K70" s="578">
        <f>+'409-VACINAÇÃO OBRIGATORIA'!$A$11</f>
        <v>0</v>
      </c>
      <c r="L70" s="578">
        <f>+'409-VACINAÇÃO OBRIGATORIA'!$F$11</f>
        <v>0</v>
      </c>
      <c r="M70" s="500"/>
      <c r="N70" s="500"/>
      <c r="O70" s="500"/>
      <c r="P70" s="500" t="str">
        <f>delivery_events!D$8</f>
        <v>Vacinação Obrigatória</v>
      </c>
      <c r="Q70" s="500" t="str">
        <f>+'409-VACINAÇÃO OBRIGATORIA'!AU90</f>
        <v>VACINADOS</v>
      </c>
      <c r="R70" s="500">
        <f>+'409-VACINAÇÃO OBRIGATORIA'!AX90</f>
        <v>0</v>
      </c>
      <c r="S70" s="500">
        <f>+'409-VACINAÇÃO OBRIGATORIA'!AZ90</f>
        <v>0</v>
      </c>
      <c r="T70" s="500">
        <f>+'409-VACINAÇÃO OBRIGATORIA'!BB90</f>
        <v>0</v>
      </c>
      <c r="U70" s="500">
        <f>+'409-VACINAÇÃO OBRIGATORIA'!BD90</f>
        <v>0</v>
      </c>
      <c r="V70" s="500">
        <f>+'409-VACINAÇÃO OBRIGATORIA'!BF90</f>
        <v>0</v>
      </c>
      <c r="W70" s="500">
        <f>+'409-VACINAÇÃO OBRIGATORIA'!BH90</f>
        <v>0</v>
      </c>
      <c r="X70" s="500">
        <f>+'409-VACINAÇÃO OBRIGATORIA'!BI90</f>
        <v>0</v>
      </c>
    </row>
    <row r="71" spans="1:24" x14ac:dyDescent="0.35">
      <c r="A71" s="500">
        <f>IF(AND('409-VACINAÇÃO OBRIGATORIA'!C90=0,SUM($R71:$X71)&gt;0),'409-VACINAÇÃO OBRIGATORIA'!C89,'409-VACINAÇÃO OBRIGATORIA'!C90)</f>
        <v>0</v>
      </c>
      <c r="B71" s="500">
        <f>IF(AND(+'409-VACINAÇÃO OBRIGATORIA'!G90=0,SUM($R71:$X71)&gt;0),+'409-VACINAÇÃO OBRIGATORIA'!G89,+'409-VACINAÇÃO OBRIGATORIA'!G90)</f>
        <v>0</v>
      </c>
      <c r="C71" s="500" t="e">
        <f>IFERROR(IFERROR(VLOOKUP('409-VACINAÇÃO OBRIGATORIA'!AH$23,localidades,2,FALSE),VLOOKUP('409-VACINAÇÃO OBRIGATORIA'!AQ$6,localidades,2,FALSE)),VLOOKUP('409-VACINAÇÃO OBRIGATORIA'!AQ$5,district_codes,2,FALSE))</f>
        <v>#N/A</v>
      </c>
      <c r="D71" s="578">
        <f>+delivery_events!B$8</f>
        <v>0</v>
      </c>
      <c r="E71" s="500" t="e">
        <f>IFERROR(VLOOKUP('409-VACINAÇÃO OBRIGATORIA'!AQ$6,localidades,2,FALSE),VLOOKUP('409-VACINAÇÃO OBRIGATORIA'!AQ$5,district_codes,2,FALSE))</f>
        <v>#N/A</v>
      </c>
      <c r="F71" s="500">
        <f>+'409-VACINAÇÃO OBRIGATORIA'!L91</f>
        <v>0</v>
      </c>
      <c r="G71" s="500">
        <f>+'409-VACINAÇÃO OBRIGATORIA'!N91</f>
        <v>0</v>
      </c>
      <c r="H71" s="500">
        <f>IF(IF('409-VACINAÇÃO OBRIGATORIA'!AP91=0,'409-VACINAÇÃO OBRIGATORIA'!AH91,'409-VACINAÇÃO OBRIGATORIA'!AP91)=0,'409-VACINAÇÃO OBRIGATORIA'!AQ$6,IF('409-VACINAÇÃO OBRIGATORIA'!AP91=0,'409-VACINAÇÃO OBRIGATORIA'!AH91,'409-VACINAÇÃO OBRIGATORIA'!AP91))</f>
        <v>0</v>
      </c>
      <c r="I71" s="500">
        <f>IF('409-VACINAÇÃO OBRIGATORIA'!AH91=0,'409-VACINAÇÃO OBRIGATORIA'!AQ$6,'409-VACINAÇÃO OBRIGATORIA'!AH91)</f>
        <v>0</v>
      </c>
      <c r="J71" s="500">
        <f>+'409-VACINAÇÃO OBRIGATORIA'!$AQ$3</f>
        <v>0</v>
      </c>
      <c r="K71" s="578">
        <f>+'409-VACINAÇÃO OBRIGATORIA'!$A$11</f>
        <v>0</v>
      </c>
      <c r="L71" s="578">
        <f>+'409-VACINAÇÃO OBRIGATORIA'!$F$11</f>
        <v>0</v>
      </c>
      <c r="M71" s="500"/>
      <c r="N71" s="500"/>
      <c r="O71" s="500"/>
      <c r="P71" s="500" t="str">
        <f>delivery_events!D$8</f>
        <v>Vacinação Obrigatória</v>
      </c>
      <c r="Q71" s="500" t="str">
        <f>+'409-VACINAÇÃO OBRIGATORIA'!AU91</f>
        <v>ARROLADOS</v>
      </c>
      <c r="R71" s="500">
        <f>+'409-VACINAÇÃO OBRIGATORIA'!AX91</f>
        <v>0</v>
      </c>
      <c r="S71" s="500">
        <f>+'409-VACINAÇÃO OBRIGATORIA'!AZ91</f>
        <v>0</v>
      </c>
      <c r="T71" s="500">
        <f>+'409-VACINAÇÃO OBRIGATORIA'!BB91</f>
        <v>0</v>
      </c>
      <c r="U71" s="500">
        <f>+'409-VACINAÇÃO OBRIGATORIA'!BD91</f>
        <v>0</v>
      </c>
      <c r="V71" s="500">
        <f>+'409-VACINAÇÃO OBRIGATORIA'!BF91</f>
        <v>0</v>
      </c>
      <c r="W71" s="500">
        <f>+'409-VACINAÇÃO OBRIGATORIA'!BH91</f>
        <v>0</v>
      </c>
      <c r="X71" s="500">
        <f>+'409-VACINAÇÃO OBRIGATORIA'!BI91</f>
        <v>0</v>
      </c>
    </row>
    <row r="72" spans="1:24" x14ac:dyDescent="0.35">
      <c r="A72" s="500">
        <f>IF(AND('409-VACINAÇÃO OBRIGATORIA'!C91=0,SUM($R72:$X72)&gt;0),'409-VACINAÇÃO OBRIGATORIA'!C90,'409-VACINAÇÃO OBRIGATORIA'!C91)</f>
        <v>0</v>
      </c>
      <c r="B72" s="500">
        <f>IF(AND(+'409-VACINAÇÃO OBRIGATORIA'!G91=0,SUM($R72:$X72)&gt;0),+'409-VACINAÇÃO OBRIGATORIA'!G90,+'409-VACINAÇÃO OBRIGATORIA'!G91)</f>
        <v>0</v>
      </c>
      <c r="C72" s="500" t="e">
        <f>IFERROR(IFERROR(VLOOKUP('409-VACINAÇÃO OBRIGATORIA'!AH$23,localidades,2,FALSE),VLOOKUP('409-VACINAÇÃO OBRIGATORIA'!AQ$6,localidades,2,FALSE)),VLOOKUP('409-VACINAÇÃO OBRIGATORIA'!AQ$5,district_codes,2,FALSE))</f>
        <v>#N/A</v>
      </c>
      <c r="D72" s="578">
        <f>+delivery_events!B$8</f>
        <v>0</v>
      </c>
      <c r="E72" s="500" t="e">
        <f>IFERROR(VLOOKUP('409-VACINAÇÃO OBRIGATORIA'!AQ$6,localidades,2,FALSE),VLOOKUP('409-VACINAÇÃO OBRIGATORIA'!AQ$5,district_codes,2,FALSE))</f>
        <v>#N/A</v>
      </c>
      <c r="F72" s="500">
        <f>+'409-VACINAÇÃO OBRIGATORIA'!L92</f>
        <v>0</v>
      </c>
      <c r="G72" s="500">
        <f>+'409-VACINAÇÃO OBRIGATORIA'!N92</f>
        <v>0</v>
      </c>
      <c r="H72" s="500">
        <f>IF(IF('409-VACINAÇÃO OBRIGATORIA'!AP92=0,'409-VACINAÇÃO OBRIGATORIA'!AH92,'409-VACINAÇÃO OBRIGATORIA'!AP92)=0,'409-VACINAÇÃO OBRIGATORIA'!AQ$6,IF('409-VACINAÇÃO OBRIGATORIA'!AP92=0,'409-VACINAÇÃO OBRIGATORIA'!AH92,'409-VACINAÇÃO OBRIGATORIA'!AP92))</f>
        <v>0</v>
      </c>
      <c r="I72" s="500">
        <f>IF('409-VACINAÇÃO OBRIGATORIA'!AH92=0,'409-VACINAÇÃO OBRIGATORIA'!AQ$6,'409-VACINAÇÃO OBRIGATORIA'!AH92)</f>
        <v>0</v>
      </c>
      <c r="J72" s="500">
        <f>+'409-VACINAÇÃO OBRIGATORIA'!$AQ$3</f>
        <v>0</v>
      </c>
      <c r="K72" s="578">
        <f>+'409-VACINAÇÃO OBRIGATORIA'!$A$11</f>
        <v>0</v>
      </c>
      <c r="L72" s="578">
        <f>+'409-VACINAÇÃO OBRIGATORIA'!$F$11</f>
        <v>0</v>
      </c>
      <c r="M72" s="500"/>
      <c r="N72" s="500"/>
      <c r="O72" s="500"/>
      <c r="P72" s="500" t="str">
        <f>delivery_events!D$8</f>
        <v>Vacinação Obrigatória</v>
      </c>
      <c r="Q72" s="500" t="str">
        <f>+'409-VACINAÇÃO OBRIGATORIA'!AU92</f>
        <v>VACINADOS</v>
      </c>
      <c r="R72" s="500">
        <f>+'409-VACINAÇÃO OBRIGATORIA'!AX92</f>
        <v>0</v>
      </c>
      <c r="S72" s="500">
        <f>+'409-VACINAÇÃO OBRIGATORIA'!AZ92</f>
        <v>0</v>
      </c>
      <c r="T72" s="500">
        <f>+'409-VACINAÇÃO OBRIGATORIA'!BB92</f>
        <v>0</v>
      </c>
      <c r="U72" s="500">
        <f>+'409-VACINAÇÃO OBRIGATORIA'!BD92</f>
        <v>0</v>
      </c>
      <c r="V72" s="500">
        <f>+'409-VACINAÇÃO OBRIGATORIA'!BF92</f>
        <v>0</v>
      </c>
      <c r="W72" s="500">
        <f>+'409-VACINAÇÃO OBRIGATORIA'!BH92</f>
        <v>0</v>
      </c>
      <c r="X72" s="500">
        <f>+'409-VACINAÇÃO OBRIGATORIA'!BI92</f>
        <v>0</v>
      </c>
    </row>
    <row r="73" spans="1:24" x14ac:dyDescent="0.35">
      <c r="A73" s="500">
        <f>IF(AND('409-VACINAÇÃO OBRIGATORIA'!C92=0,SUM($R73:$X73)&gt;0),'409-VACINAÇÃO OBRIGATORIA'!C91,'409-VACINAÇÃO OBRIGATORIA'!C92)</f>
        <v>0</v>
      </c>
      <c r="B73" s="500">
        <f>IF(AND(+'409-VACINAÇÃO OBRIGATORIA'!G92=0,SUM($R73:$X73)&gt;0),+'409-VACINAÇÃO OBRIGATORIA'!G91,+'409-VACINAÇÃO OBRIGATORIA'!G92)</f>
        <v>0</v>
      </c>
      <c r="C73" s="500" t="e">
        <f>IFERROR(IFERROR(VLOOKUP('409-VACINAÇÃO OBRIGATORIA'!AH$23,localidades,2,FALSE),VLOOKUP('409-VACINAÇÃO OBRIGATORIA'!AQ$6,localidades,2,FALSE)),VLOOKUP('409-VACINAÇÃO OBRIGATORIA'!AQ$5,district_codes,2,FALSE))</f>
        <v>#N/A</v>
      </c>
      <c r="D73" s="578">
        <f>+delivery_events!B$8</f>
        <v>0</v>
      </c>
      <c r="E73" s="500" t="e">
        <f>IFERROR(VLOOKUP('409-VACINAÇÃO OBRIGATORIA'!AQ$6,localidades,2,FALSE),VLOOKUP('409-VACINAÇÃO OBRIGATORIA'!AQ$5,district_codes,2,FALSE))</f>
        <v>#N/A</v>
      </c>
      <c r="F73" s="500">
        <f>+'409-VACINAÇÃO OBRIGATORIA'!L93</f>
        <v>0</v>
      </c>
      <c r="G73" s="500">
        <f>+'409-VACINAÇÃO OBRIGATORIA'!N93</f>
        <v>0</v>
      </c>
      <c r="H73" s="500">
        <f>IF(IF('409-VACINAÇÃO OBRIGATORIA'!AP93=0,'409-VACINAÇÃO OBRIGATORIA'!AH93,'409-VACINAÇÃO OBRIGATORIA'!AP93)=0,'409-VACINAÇÃO OBRIGATORIA'!AQ$6,IF('409-VACINAÇÃO OBRIGATORIA'!AP93=0,'409-VACINAÇÃO OBRIGATORIA'!AH93,'409-VACINAÇÃO OBRIGATORIA'!AP93))</f>
        <v>0</v>
      </c>
      <c r="I73" s="500">
        <f>IF('409-VACINAÇÃO OBRIGATORIA'!AH93=0,'409-VACINAÇÃO OBRIGATORIA'!AQ$6,'409-VACINAÇÃO OBRIGATORIA'!AH93)</f>
        <v>0</v>
      </c>
      <c r="J73" s="500">
        <f>+'409-VACINAÇÃO OBRIGATORIA'!$AQ$3</f>
        <v>0</v>
      </c>
      <c r="K73" s="578">
        <f>+'409-VACINAÇÃO OBRIGATORIA'!$A$11</f>
        <v>0</v>
      </c>
      <c r="L73" s="578">
        <f>+'409-VACINAÇÃO OBRIGATORIA'!$F$11</f>
        <v>0</v>
      </c>
      <c r="M73" s="500"/>
      <c r="N73" s="500"/>
      <c r="O73" s="500"/>
      <c r="P73" s="500" t="str">
        <f>delivery_events!D$8</f>
        <v>Vacinação Obrigatória</v>
      </c>
      <c r="Q73" s="500" t="str">
        <f>+'409-VACINAÇÃO OBRIGATORIA'!AU93</f>
        <v>ARROLADOS</v>
      </c>
      <c r="R73" s="500">
        <f>+'409-VACINAÇÃO OBRIGATORIA'!AX93</f>
        <v>0</v>
      </c>
      <c r="S73" s="500">
        <f>+'409-VACINAÇÃO OBRIGATORIA'!AZ93</f>
        <v>0</v>
      </c>
      <c r="T73" s="500">
        <f>+'409-VACINAÇÃO OBRIGATORIA'!BB93</f>
        <v>0</v>
      </c>
      <c r="U73" s="500">
        <f>+'409-VACINAÇÃO OBRIGATORIA'!BD93</f>
        <v>0</v>
      </c>
      <c r="V73" s="500">
        <f>+'409-VACINAÇÃO OBRIGATORIA'!BF93</f>
        <v>0</v>
      </c>
      <c r="W73" s="500">
        <f>+'409-VACINAÇÃO OBRIGATORIA'!BH93</f>
        <v>0</v>
      </c>
      <c r="X73" s="500">
        <f>+'409-VACINAÇÃO OBRIGATORIA'!BI93</f>
        <v>0</v>
      </c>
    </row>
    <row r="74" spans="1:24" x14ac:dyDescent="0.35">
      <c r="A74" s="500">
        <f>IF(AND('409-VACINAÇÃO OBRIGATORIA'!C93=0,SUM($R74:$X74)&gt;0),'409-VACINAÇÃO OBRIGATORIA'!C92,'409-VACINAÇÃO OBRIGATORIA'!C93)</f>
        <v>0</v>
      </c>
      <c r="B74" s="500">
        <f>IF(AND(+'409-VACINAÇÃO OBRIGATORIA'!G93=0,SUM($R74:$X74)&gt;0),+'409-VACINAÇÃO OBRIGATORIA'!G92,+'409-VACINAÇÃO OBRIGATORIA'!G93)</f>
        <v>0</v>
      </c>
      <c r="C74" s="500" t="e">
        <f>IFERROR(IFERROR(VLOOKUP('409-VACINAÇÃO OBRIGATORIA'!AH$23,localidades,2,FALSE),VLOOKUP('409-VACINAÇÃO OBRIGATORIA'!AQ$6,localidades,2,FALSE)),VLOOKUP('409-VACINAÇÃO OBRIGATORIA'!AQ$5,district_codes,2,FALSE))</f>
        <v>#N/A</v>
      </c>
      <c r="D74" s="578">
        <f>+delivery_events!B$8</f>
        <v>0</v>
      </c>
      <c r="E74" s="500" t="e">
        <f>IFERROR(VLOOKUP('409-VACINAÇÃO OBRIGATORIA'!AQ$6,localidades,2,FALSE),VLOOKUP('409-VACINAÇÃO OBRIGATORIA'!AQ$5,district_codes,2,FALSE))</f>
        <v>#N/A</v>
      </c>
      <c r="F74" s="500">
        <f>+'409-VACINAÇÃO OBRIGATORIA'!L94</f>
        <v>0</v>
      </c>
      <c r="G74" s="500">
        <f>+'409-VACINAÇÃO OBRIGATORIA'!N94</f>
        <v>0</v>
      </c>
      <c r="H74" s="500">
        <f>IF(IF('409-VACINAÇÃO OBRIGATORIA'!AP94=0,'409-VACINAÇÃO OBRIGATORIA'!AH94,'409-VACINAÇÃO OBRIGATORIA'!AP94)=0,'409-VACINAÇÃO OBRIGATORIA'!AQ$6,IF('409-VACINAÇÃO OBRIGATORIA'!AP94=0,'409-VACINAÇÃO OBRIGATORIA'!AH94,'409-VACINAÇÃO OBRIGATORIA'!AP94))</f>
        <v>0</v>
      </c>
      <c r="I74" s="500">
        <f>IF('409-VACINAÇÃO OBRIGATORIA'!AH94=0,'409-VACINAÇÃO OBRIGATORIA'!AQ$6,'409-VACINAÇÃO OBRIGATORIA'!AH94)</f>
        <v>0</v>
      </c>
      <c r="J74" s="500">
        <f>+'409-VACINAÇÃO OBRIGATORIA'!$AQ$3</f>
        <v>0</v>
      </c>
      <c r="K74" s="578">
        <f>+'409-VACINAÇÃO OBRIGATORIA'!$A$11</f>
        <v>0</v>
      </c>
      <c r="L74" s="578">
        <f>+'409-VACINAÇÃO OBRIGATORIA'!$F$11</f>
        <v>0</v>
      </c>
      <c r="M74" s="500"/>
      <c r="N74" s="500"/>
      <c r="O74" s="500"/>
      <c r="P74" s="500" t="str">
        <f>delivery_events!D$8</f>
        <v>Vacinação Obrigatória</v>
      </c>
      <c r="Q74" s="500" t="str">
        <f>+'409-VACINAÇÃO OBRIGATORIA'!AU94</f>
        <v>VACINADOS</v>
      </c>
      <c r="R74" s="500">
        <f>+'409-VACINAÇÃO OBRIGATORIA'!AX94</f>
        <v>0</v>
      </c>
      <c r="S74" s="500">
        <f>+'409-VACINAÇÃO OBRIGATORIA'!AZ94</f>
        <v>0</v>
      </c>
      <c r="T74" s="500">
        <f>+'409-VACINAÇÃO OBRIGATORIA'!BB94</f>
        <v>0</v>
      </c>
      <c r="U74" s="500">
        <f>+'409-VACINAÇÃO OBRIGATORIA'!BD94</f>
        <v>0</v>
      </c>
      <c r="V74" s="500">
        <f>+'409-VACINAÇÃO OBRIGATORIA'!BF94</f>
        <v>0</v>
      </c>
      <c r="W74" s="500">
        <f>+'409-VACINAÇÃO OBRIGATORIA'!BH94</f>
        <v>0</v>
      </c>
      <c r="X74" s="500">
        <f>+'409-VACINAÇÃO OBRIGATORIA'!BI94</f>
        <v>0</v>
      </c>
    </row>
    <row r="75" spans="1:24" x14ac:dyDescent="0.35">
      <c r="A75" s="500">
        <f>IF(AND('409-VACINAÇÃO OBRIGATORIA'!C94=0,SUM($R75:$X75)&gt;0),'409-VACINAÇÃO OBRIGATORIA'!C93,'409-VACINAÇÃO OBRIGATORIA'!C94)</f>
        <v>0</v>
      </c>
      <c r="B75" s="500">
        <f>IF(AND(+'409-VACINAÇÃO OBRIGATORIA'!G94=0,SUM($R75:$X75)&gt;0),+'409-VACINAÇÃO OBRIGATORIA'!G93,+'409-VACINAÇÃO OBRIGATORIA'!G94)</f>
        <v>0</v>
      </c>
      <c r="C75" s="500" t="e">
        <f>IFERROR(IFERROR(VLOOKUP('409-VACINAÇÃO OBRIGATORIA'!AH$23,localidades,2,FALSE),VLOOKUP('409-VACINAÇÃO OBRIGATORIA'!AQ$6,localidades,2,FALSE)),VLOOKUP('409-VACINAÇÃO OBRIGATORIA'!AQ$5,district_codes,2,FALSE))</f>
        <v>#N/A</v>
      </c>
      <c r="D75" s="578">
        <f>+delivery_events!B$8</f>
        <v>0</v>
      </c>
      <c r="E75" s="500" t="e">
        <f>IFERROR(VLOOKUP('409-VACINAÇÃO OBRIGATORIA'!AQ$6,localidades,2,FALSE),VLOOKUP('409-VACINAÇÃO OBRIGATORIA'!AQ$5,district_codes,2,FALSE))</f>
        <v>#N/A</v>
      </c>
      <c r="F75" s="500">
        <f>+'409-VACINAÇÃO OBRIGATORIA'!L95</f>
        <v>0</v>
      </c>
      <c r="G75" s="500">
        <f>+'409-VACINAÇÃO OBRIGATORIA'!N95</f>
        <v>0</v>
      </c>
      <c r="H75" s="500">
        <f>IF(IF('409-VACINAÇÃO OBRIGATORIA'!AP95=0,'409-VACINAÇÃO OBRIGATORIA'!AH95,'409-VACINAÇÃO OBRIGATORIA'!AP95)=0,'409-VACINAÇÃO OBRIGATORIA'!AQ$6,IF('409-VACINAÇÃO OBRIGATORIA'!AP95=0,'409-VACINAÇÃO OBRIGATORIA'!AH95,'409-VACINAÇÃO OBRIGATORIA'!AP95))</f>
        <v>0</v>
      </c>
      <c r="I75" s="500">
        <f>IF('409-VACINAÇÃO OBRIGATORIA'!AH95=0,'409-VACINAÇÃO OBRIGATORIA'!AQ$6,'409-VACINAÇÃO OBRIGATORIA'!AH95)</f>
        <v>0</v>
      </c>
      <c r="J75" s="500">
        <f>+'409-VACINAÇÃO OBRIGATORIA'!$AQ$3</f>
        <v>0</v>
      </c>
      <c r="K75" s="578">
        <f>+'409-VACINAÇÃO OBRIGATORIA'!$A$11</f>
        <v>0</v>
      </c>
      <c r="L75" s="578">
        <f>+'409-VACINAÇÃO OBRIGATORIA'!$F$11</f>
        <v>0</v>
      </c>
      <c r="M75" s="500"/>
      <c r="N75" s="500"/>
      <c r="O75" s="500"/>
      <c r="P75" s="500" t="str">
        <f>delivery_events!D$8</f>
        <v>Vacinação Obrigatória</v>
      </c>
      <c r="Q75" s="500" t="str">
        <f>+'409-VACINAÇÃO OBRIGATORIA'!AU95</f>
        <v>ARROLADOS</v>
      </c>
      <c r="R75" s="500">
        <f>+'409-VACINAÇÃO OBRIGATORIA'!AX95</f>
        <v>0</v>
      </c>
      <c r="S75" s="500">
        <f>+'409-VACINAÇÃO OBRIGATORIA'!AZ95</f>
        <v>0</v>
      </c>
      <c r="T75" s="500">
        <f>+'409-VACINAÇÃO OBRIGATORIA'!BB95</f>
        <v>0</v>
      </c>
      <c r="U75" s="500">
        <f>+'409-VACINAÇÃO OBRIGATORIA'!BD95</f>
        <v>0</v>
      </c>
      <c r="V75" s="500">
        <f>+'409-VACINAÇÃO OBRIGATORIA'!BF95</f>
        <v>0</v>
      </c>
      <c r="W75" s="500">
        <f>+'409-VACINAÇÃO OBRIGATORIA'!BH95</f>
        <v>0</v>
      </c>
      <c r="X75" s="500">
        <f>+'409-VACINAÇÃO OBRIGATORIA'!BI95</f>
        <v>0</v>
      </c>
    </row>
    <row r="76" spans="1:24" x14ac:dyDescent="0.35">
      <c r="A76" s="500">
        <f>IF(AND('409-VACINAÇÃO OBRIGATORIA'!C95=0,SUM($R76:$X76)&gt;0),'409-VACINAÇÃO OBRIGATORIA'!C94,'409-VACINAÇÃO OBRIGATORIA'!C95)</f>
        <v>0</v>
      </c>
      <c r="B76" s="500">
        <f>IF(AND(+'409-VACINAÇÃO OBRIGATORIA'!G95=0,SUM($R76:$X76)&gt;0),+'409-VACINAÇÃO OBRIGATORIA'!G94,+'409-VACINAÇÃO OBRIGATORIA'!G95)</f>
        <v>0</v>
      </c>
      <c r="C76" s="500" t="e">
        <f>IFERROR(IFERROR(VLOOKUP('409-VACINAÇÃO OBRIGATORIA'!AH$23,localidades,2,FALSE),VLOOKUP('409-VACINAÇÃO OBRIGATORIA'!AQ$6,localidades,2,FALSE)),VLOOKUP('409-VACINAÇÃO OBRIGATORIA'!AQ$5,district_codes,2,FALSE))</f>
        <v>#N/A</v>
      </c>
      <c r="D76" s="578">
        <f>+delivery_events!B$8</f>
        <v>0</v>
      </c>
      <c r="E76" s="500" t="e">
        <f>IFERROR(VLOOKUP('409-VACINAÇÃO OBRIGATORIA'!AQ$6,localidades,2,FALSE),VLOOKUP('409-VACINAÇÃO OBRIGATORIA'!AQ$5,district_codes,2,FALSE))</f>
        <v>#N/A</v>
      </c>
      <c r="F76" s="500">
        <f>+'409-VACINAÇÃO OBRIGATORIA'!L96</f>
        <v>0</v>
      </c>
      <c r="G76" s="500">
        <f>+'409-VACINAÇÃO OBRIGATORIA'!N96</f>
        <v>0</v>
      </c>
      <c r="H76" s="500">
        <f>IF(IF('409-VACINAÇÃO OBRIGATORIA'!AP96=0,'409-VACINAÇÃO OBRIGATORIA'!AH96,'409-VACINAÇÃO OBRIGATORIA'!AP96)=0,'409-VACINAÇÃO OBRIGATORIA'!AQ$6,IF('409-VACINAÇÃO OBRIGATORIA'!AP96=0,'409-VACINAÇÃO OBRIGATORIA'!AH96,'409-VACINAÇÃO OBRIGATORIA'!AP96))</f>
        <v>0</v>
      </c>
      <c r="I76" s="500">
        <f>IF('409-VACINAÇÃO OBRIGATORIA'!AH96=0,'409-VACINAÇÃO OBRIGATORIA'!AQ$6,'409-VACINAÇÃO OBRIGATORIA'!AH96)</f>
        <v>0</v>
      </c>
      <c r="J76" s="500">
        <f>+'409-VACINAÇÃO OBRIGATORIA'!$AQ$3</f>
        <v>0</v>
      </c>
      <c r="K76" s="578">
        <f>+'409-VACINAÇÃO OBRIGATORIA'!$A$11</f>
        <v>0</v>
      </c>
      <c r="L76" s="578">
        <f>+'409-VACINAÇÃO OBRIGATORIA'!$F$11</f>
        <v>0</v>
      </c>
      <c r="M76" s="500"/>
      <c r="N76" s="500"/>
      <c r="O76" s="500"/>
      <c r="P76" s="500" t="str">
        <f>delivery_events!D$8</f>
        <v>Vacinação Obrigatória</v>
      </c>
      <c r="Q76" s="500" t="str">
        <f>+'409-VACINAÇÃO OBRIGATORIA'!AU96</f>
        <v>VACINADOS</v>
      </c>
      <c r="R76" s="500">
        <f>+'409-VACINAÇÃO OBRIGATORIA'!AX96</f>
        <v>0</v>
      </c>
      <c r="S76" s="500">
        <f>+'409-VACINAÇÃO OBRIGATORIA'!AZ96</f>
        <v>0</v>
      </c>
      <c r="T76" s="500">
        <f>+'409-VACINAÇÃO OBRIGATORIA'!BB96</f>
        <v>0</v>
      </c>
      <c r="U76" s="500">
        <f>+'409-VACINAÇÃO OBRIGATORIA'!BD96</f>
        <v>0</v>
      </c>
      <c r="V76" s="500">
        <f>+'409-VACINAÇÃO OBRIGATORIA'!BF96</f>
        <v>0</v>
      </c>
      <c r="W76" s="500">
        <f>+'409-VACINAÇÃO OBRIGATORIA'!BH96</f>
        <v>0</v>
      </c>
      <c r="X76" s="500">
        <f>+'409-VACINAÇÃO OBRIGATORIA'!BI96</f>
        <v>0</v>
      </c>
    </row>
    <row r="77" spans="1:24" x14ac:dyDescent="0.35">
      <c r="A77" s="500">
        <f>IF(AND('409-VACINAÇÃO OBRIGATORIA'!C96=0,SUM($R77:$X77)&gt;0),'409-VACINAÇÃO OBRIGATORIA'!C95,'409-VACINAÇÃO OBRIGATORIA'!C96)</f>
        <v>0</v>
      </c>
      <c r="B77" s="500">
        <f>IF(AND(+'409-VACINAÇÃO OBRIGATORIA'!G96=0,SUM($R77:$X77)&gt;0),+'409-VACINAÇÃO OBRIGATORIA'!G95,+'409-VACINAÇÃO OBRIGATORIA'!G96)</f>
        <v>0</v>
      </c>
      <c r="C77" s="500" t="e">
        <f>IFERROR(IFERROR(VLOOKUP('409-VACINAÇÃO OBRIGATORIA'!AH$23,localidades,2,FALSE),VLOOKUP('409-VACINAÇÃO OBRIGATORIA'!AQ$6,localidades,2,FALSE)),VLOOKUP('409-VACINAÇÃO OBRIGATORIA'!AQ$5,district_codes,2,FALSE))</f>
        <v>#N/A</v>
      </c>
      <c r="D77" s="578">
        <f>+delivery_events!B$8</f>
        <v>0</v>
      </c>
      <c r="E77" s="500" t="e">
        <f>IFERROR(VLOOKUP('409-VACINAÇÃO OBRIGATORIA'!AQ$6,localidades,2,FALSE),VLOOKUP('409-VACINAÇÃO OBRIGATORIA'!AQ$5,district_codes,2,FALSE))</f>
        <v>#N/A</v>
      </c>
      <c r="F77" s="500">
        <f>+'409-VACINAÇÃO OBRIGATORIA'!L97</f>
        <v>0</v>
      </c>
      <c r="G77" s="500">
        <f>+'409-VACINAÇÃO OBRIGATORIA'!N97</f>
        <v>0</v>
      </c>
      <c r="H77" s="500">
        <f>IF(IF('409-VACINAÇÃO OBRIGATORIA'!AP97=0,'409-VACINAÇÃO OBRIGATORIA'!AH97,'409-VACINAÇÃO OBRIGATORIA'!AP97)=0,'409-VACINAÇÃO OBRIGATORIA'!AQ$6,IF('409-VACINAÇÃO OBRIGATORIA'!AP97=0,'409-VACINAÇÃO OBRIGATORIA'!AH97,'409-VACINAÇÃO OBRIGATORIA'!AP97))</f>
        <v>0</v>
      </c>
      <c r="I77" s="500">
        <f>IF('409-VACINAÇÃO OBRIGATORIA'!AH97=0,'409-VACINAÇÃO OBRIGATORIA'!AQ$6,'409-VACINAÇÃO OBRIGATORIA'!AH97)</f>
        <v>0</v>
      </c>
      <c r="J77" s="500">
        <f>+'409-VACINAÇÃO OBRIGATORIA'!$AQ$3</f>
        <v>0</v>
      </c>
      <c r="K77" s="578">
        <f>+'409-VACINAÇÃO OBRIGATORIA'!$A$11</f>
        <v>0</v>
      </c>
      <c r="L77" s="578">
        <f>+'409-VACINAÇÃO OBRIGATORIA'!$F$11</f>
        <v>0</v>
      </c>
      <c r="M77" s="500"/>
      <c r="N77" s="500"/>
      <c r="O77" s="500"/>
      <c r="P77" s="500" t="str">
        <f>delivery_events!D$8</f>
        <v>Vacinação Obrigatória</v>
      </c>
      <c r="Q77" s="500" t="str">
        <f>+'409-VACINAÇÃO OBRIGATORIA'!AU97</f>
        <v>ARROLADOS</v>
      </c>
      <c r="R77" s="500">
        <f>+'409-VACINAÇÃO OBRIGATORIA'!AX97</f>
        <v>0</v>
      </c>
      <c r="S77" s="500">
        <f>+'409-VACINAÇÃO OBRIGATORIA'!AZ97</f>
        <v>0</v>
      </c>
      <c r="T77" s="500">
        <f>+'409-VACINAÇÃO OBRIGATORIA'!BB97</f>
        <v>0</v>
      </c>
      <c r="U77" s="500">
        <f>+'409-VACINAÇÃO OBRIGATORIA'!BD97</f>
        <v>0</v>
      </c>
      <c r="V77" s="500">
        <f>+'409-VACINAÇÃO OBRIGATORIA'!BF97</f>
        <v>0</v>
      </c>
      <c r="W77" s="500">
        <f>+'409-VACINAÇÃO OBRIGATORIA'!BH97</f>
        <v>0</v>
      </c>
      <c r="X77" s="500">
        <f>+'409-VACINAÇÃO OBRIGATORIA'!BI97</f>
        <v>0</v>
      </c>
    </row>
    <row r="78" spans="1:24" x14ac:dyDescent="0.35">
      <c r="A78" s="500">
        <f>IF(AND('409-VACINAÇÃO OBRIGATORIA'!C97=0,SUM($R78:$X78)&gt;0),'409-VACINAÇÃO OBRIGATORIA'!C96,'409-VACINAÇÃO OBRIGATORIA'!C97)</f>
        <v>0</v>
      </c>
      <c r="B78" s="500">
        <f>IF(AND(+'409-VACINAÇÃO OBRIGATORIA'!G97=0,SUM($R78:$X78)&gt;0),+'409-VACINAÇÃO OBRIGATORIA'!G96,+'409-VACINAÇÃO OBRIGATORIA'!G97)</f>
        <v>0</v>
      </c>
      <c r="C78" s="500" t="e">
        <f>IFERROR(IFERROR(VLOOKUP('409-VACINAÇÃO OBRIGATORIA'!AH$23,localidades,2,FALSE),VLOOKUP('409-VACINAÇÃO OBRIGATORIA'!AQ$6,localidades,2,FALSE)),VLOOKUP('409-VACINAÇÃO OBRIGATORIA'!AQ$5,district_codes,2,FALSE))</f>
        <v>#N/A</v>
      </c>
      <c r="D78" s="578">
        <f>+delivery_events!B$8</f>
        <v>0</v>
      </c>
      <c r="E78" s="500" t="e">
        <f>IFERROR(VLOOKUP('409-VACINAÇÃO OBRIGATORIA'!AQ$6,localidades,2,FALSE),VLOOKUP('409-VACINAÇÃO OBRIGATORIA'!AQ$5,district_codes,2,FALSE))</f>
        <v>#N/A</v>
      </c>
      <c r="F78" s="500">
        <f>+'409-VACINAÇÃO OBRIGATORIA'!L98</f>
        <v>0</v>
      </c>
      <c r="G78" s="500">
        <f>+'409-VACINAÇÃO OBRIGATORIA'!N98</f>
        <v>0</v>
      </c>
      <c r="H78" s="500">
        <f>IF(IF('409-VACINAÇÃO OBRIGATORIA'!AP98=0,'409-VACINAÇÃO OBRIGATORIA'!AH98,'409-VACINAÇÃO OBRIGATORIA'!AP98)=0,'409-VACINAÇÃO OBRIGATORIA'!AQ$6,IF('409-VACINAÇÃO OBRIGATORIA'!AP98=0,'409-VACINAÇÃO OBRIGATORIA'!AH98,'409-VACINAÇÃO OBRIGATORIA'!AP98))</f>
        <v>0</v>
      </c>
      <c r="I78" s="500">
        <f>IF('409-VACINAÇÃO OBRIGATORIA'!AH98=0,'409-VACINAÇÃO OBRIGATORIA'!AQ$6,'409-VACINAÇÃO OBRIGATORIA'!AH98)</f>
        <v>0</v>
      </c>
      <c r="J78" s="500">
        <f>+'409-VACINAÇÃO OBRIGATORIA'!$AQ$3</f>
        <v>0</v>
      </c>
      <c r="K78" s="578">
        <f>+'409-VACINAÇÃO OBRIGATORIA'!$A$11</f>
        <v>0</v>
      </c>
      <c r="L78" s="578">
        <f>+'409-VACINAÇÃO OBRIGATORIA'!$F$11</f>
        <v>0</v>
      </c>
      <c r="M78" s="500"/>
      <c r="N78" s="500"/>
      <c r="O78" s="500"/>
      <c r="P78" s="500" t="str">
        <f>delivery_events!D$8</f>
        <v>Vacinação Obrigatória</v>
      </c>
      <c r="Q78" s="500" t="str">
        <f>+'409-VACINAÇÃO OBRIGATORIA'!AU98</f>
        <v>VACINADOS</v>
      </c>
      <c r="R78" s="500">
        <f>+'409-VACINAÇÃO OBRIGATORIA'!AX98</f>
        <v>0</v>
      </c>
      <c r="S78" s="500">
        <f>+'409-VACINAÇÃO OBRIGATORIA'!AZ98</f>
        <v>0</v>
      </c>
      <c r="T78" s="500">
        <f>+'409-VACINAÇÃO OBRIGATORIA'!BB98</f>
        <v>0</v>
      </c>
      <c r="U78" s="500">
        <f>+'409-VACINAÇÃO OBRIGATORIA'!BD98</f>
        <v>0</v>
      </c>
      <c r="V78" s="500">
        <f>+'409-VACINAÇÃO OBRIGATORIA'!BF98</f>
        <v>0</v>
      </c>
      <c r="W78" s="500">
        <f>+'409-VACINAÇÃO OBRIGATORIA'!BH98</f>
        <v>0</v>
      </c>
      <c r="X78" s="500">
        <f>+'409-VACINAÇÃO OBRIGATORIA'!BI98</f>
        <v>0</v>
      </c>
    </row>
    <row r="79" spans="1:24" x14ac:dyDescent="0.35">
      <c r="A79" s="500">
        <f>IF(AND('409-VACINAÇÃO OBRIGATORIA'!C98=0,SUM($R79:$X79)&gt;0),'409-VACINAÇÃO OBRIGATORIA'!C97,'409-VACINAÇÃO OBRIGATORIA'!C98)</f>
        <v>0</v>
      </c>
      <c r="B79" s="500">
        <f>IF(AND(+'409-VACINAÇÃO OBRIGATORIA'!G98=0,SUM($R79:$X79)&gt;0),+'409-VACINAÇÃO OBRIGATORIA'!G97,+'409-VACINAÇÃO OBRIGATORIA'!G98)</f>
        <v>0</v>
      </c>
      <c r="C79" s="500" t="e">
        <f>IFERROR(IFERROR(VLOOKUP('409-VACINAÇÃO OBRIGATORIA'!AH$23,localidades,2,FALSE),VLOOKUP('409-VACINAÇÃO OBRIGATORIA'!AQ$6,localidades,2,FALSE)),VLOOKUP('409-VACINAÇÃO OBRIGATORIA'!AQ$5,district_codes,2,FALSE))</f>
        <v>#N/A</v>
      </c>
      <c r="D79" s="578">
        <f>+delivery_events!B$8</f>
        <v>0</v>
      </c>
      <c r="E79" s="500" t="e">
        <f>IFERROR(VLOOKUP('409-VACINAÇÃO OBRIGATORIA'!AQ$6,localidades,2,FALSE),VLOOKUP('409-VACINAÇÃO OBRIGATORIA'!AQ$5,district_codes,2,FALSE))</f>
        <v>#N/A</v>
      </c>
      <c r="F79" s="500">
        <f>+'409-VACINAÇÃO OBRIGATORIA'!L99</f>
        <v>0</v>
      </c>
      <c r="G79" s="500">
        <f>+'409-VACINAÇÃO OBRIGATORIA'!N99</f>
        <v>0</v>
      </c>
      <c r="H79" s="500">
        <f>IF(IF('409-VACINAÇÃO OBRIGATORIA'!AP99=0,'409-VACINAÇÃO OBRIGATORIA'!AH99,'409-VACINAÇÃO OBRIGATORIA'!AP99)=0,'409-VACINAÇÃO OBRIGATORIA'!AQ$6,IF('409-VACINAÇÃO OBRIGATORIA'!AP99=0,'409-VACINAÇÃO OBRIGATORIA'!AH99,'409-VACINAÇÃO OBRIGATORIA'!AP99))</f>
        <v>0</v>
      </c>
      <c r="I79" s="500">
        <f>IF('409-VACINAÇÃO OBRIGATORIA'!AH99=0,'409-VACINAÇÃO OBRIGATORIA'!AQ$6,'409-VACINAÇÃO OBRIGATORIA'!AH99)</f>
        <v>0</v>
      </c>
      <c r="J79" s="500">
        <f>+'409-VACINAÇÃO OBRIGATORIA'!$AQ$3</f>
        <v>0</v>
      </c>
      <c r="K79" s="578">
        <f>+'409-VACINAÇÃO OBRIGATORIA'!$A$11</f>
        <v>0</v>
      </c>
      <c r="L79" s="578">
        <f>+'409-VACINAÇÃO OBRIGATORIA'!$F$11</f>
        <v>0</v>
      </c>
      <c r="M79" s="500"/>
      <c r="N79" s="500"/>
      <c r="O79" s="500"/>
      <c r="P79" s="500" t="str">
        <f>delivery_events!D$8</f>
        <v>Vacinação Obrigatória</v>
      </c>
      <c r="Q79" s="500" t="str">
        <f>+'409-VACINAÇÃO OBRIGATORIA'!AU99</f>
        <v>ARROLADOS</v>
      </c>
      <c r="R79" s="500">
        <f>+'409-VACINAÇÃO OBRIGATORIA'!AX99</f>
        <v>0</v>
      </c>
      <c r="S79" s="500">
        <f>+'409-VACINAÇÃO OBRIGATORIA'!AZ99</f>
        <v>0</v>
      </c>
      <c r="T79" s="500">
        <f>+'409-VACINAÇÃO OBRIGATORIA'!BB99</f>
        <v>0</v>
      </c>
      <c r="U79" s="500">
        <f>+'409-VACINAÇÃO OBRIGATORIA'!BD99</f>
        <v>0</v>
      </c>
      <c r="V79" s="500">
        <f>+'409-VACINAÇÃO OBRIGATORIA'!BF99</f>
        <v>0</v>
      </c>
      <c r="W79" s="500">
        <f>+'409-VACINAÇÃO OBRIGATORIA'!BH99</f>
        <v>0</v>
      </c>
      <c r="X79" s="500">
        <f>+'409-VACINAÇÃO OBRIGATORIA'!BI99</f>
        <v>0</v>
      </c>
    </row>
    <row r="80" spans="1:24" x14ac:dyDescent="0.35">
      <c r="A80" s="500">
        <f>IF(AND('409-VACINAÇÃO OBRIGATORIA'!C99=0,SUM($R80:$X80)&gt;0),'409-VACINAÇÃO OBRIGATORIA'!C98,'409-VACINAÇÃO OBRIGATORIA'!C99)</f>
        <v>0</v>
      </c>
      <c r="B80" s="500">
        <f>IF(AND(+'409-VACINAÇÃO OBRIGATORIA'!G99=0,SUM($R80:$X80)&gt;0),+'409-VACINAÇÃO OBRIGATORIA'!G98,+'409-VACINAÇÃO OBRIGATORIA'!G99)</f>
        <v>0</v>
      </c>
      <c r="C80" s="500" t="e">
        <f>IFERROR(IFERROR(VLOOKUP('409-VACINAÇÃO OBRIGATORIA'!AH$23,localidades,2,FALSE),VLOOKUP('409-VACINAÇÃO OBRIGATORIA'!AQ$6,localidades,2,FALSE)),VLOOKUP('409-VACINAÇÃO OBRIGATORIA'!AQ$5,district_codes,2,FALSE))</f>
        <v>#N/A</v>
      </c>
      <c r="D80" s="578">
        <f>+delivery_events!B$8</f>
        <v>0</v>
      </c>
      <c r="E80" s="500" t="e">
        <f>IFERROR(VLOOKUP('409-VACINAÇÃO OBRIGATORIA'!AQ$6,localidades,2,FALSE),VLOOKUP('409-VACINAÇÃO OBRIGATORIA'!AQ$5,district_codes,2,FALSE))</f>
        <v>#N/A</v>
      </c>
      <c r="F80" s="500">
        <f>+'409-VACINAÇÃO OBRIGATORIA'!L100</f>
        <v>0</v>
      </c>
      <c r="G80" s="500">
        <f>+'409-VACINAÇÃO OBRIGATORIA'!N100</f>
        <v>0</v>
      </c>
      <c r="H80" s="500">
        <f>IF(IF('409-VACINAÇÃO OBRIGATORIA'!AP100=0,'409-VACINAÇÃO OBRIGATORIA'!AH100,'409-VACINAÇÃO OBRIGATORIA'!AP100)=0,'409-VACINAÇÃO OBRIGATORIA'!AQ$6,IF('409-VACINAÇÃO OBRIGATORIA'!AP100=0,'409-VACINAÇÃO OBRIGATORIA'!AH100,'409-VACINAÇÃO OBRIGATORIA'!AP100))</f>
        <v>0</v>
      </c>
      <c r="I80" s="500">
        <f>IF('409-VACINAÇÃO OBRIGATORIA'!AH100=0,'409-VACINAÇÃO OBRIGATORIA'!AQ$6,'409-VACINAÇÃO OBRIGATORIA'!AH100)</f>
        <v>0</v>
      </c>
      <c r="J80" s="500">
        <f>+'409-VACINAÇÃO OBRIGATORIA'!$AQ$3</f>
        <v>0</v>
      </c>
      <c r="K80" s="578">
        <f>+'409-VACINAÇÃO OBRIGATORIA'!$A$11</f>
        <v>0</v>
      </c>
      <c r="L80" s="578">
        <f>+'409-VACINAÇÃO OBRIGATORIA'!$F$11</f>
        <v>0</v>
      </c>
      <c r="M80" s="500"/>
      <c r="N80" s="500"/>
      <c r="O80" s="500"/>
      <c r="P80" s="500" t="str">
        <f>delivery_events!D$8</f>
        <v>Vacinação Obrigatória</v>
      </c>
      <c r="Q80" s="500" t="str">
        <f>+'409-VACINAÇÃO OBRIGATORIA'!AU100</f>
        <v>VACINADOS</v>
      </c>
      <c r="R80" s="500">
        <f>+'409-VACINAÇÃO OBRIGATORIA'!AX100</f>
        <v>0</v>
      </c>
      <c r="S80" s="500">
        <f>+'409-VACINAÇÃO OBRIGATORIA'!AZ100</f>
        <v>0</v>
      </c>
      <c r="T80" s="500">
        <f>+'409-VACINAÇÃO OBRIGATORIA'!BB100</f>
        <v>0</v>
      </c>
      <c r="U80" s="500">
        <f>+'409-VACINAÇÃO OBRIGATORIA'!BD100</f>
        <v>0</v>
      </c>
      <c r="V80" s="500">
        <f>+'409-VACINAÇÃO OBRIGATORIA'!BF100</f>
        <v>0</v>
      </c>
      <c r="W80" s="500">
        <f>+'409-VACINAÇÃO OBRIGATORIA'!BH100</f>
        <v>0</v>
      </c>
      <c r="X80" s="500">
        <f>+'409-VACINAÇÃO OBRIGATORIA'!BI100</f>
        <v>0</v>
      </c>
    </row>
    <row r="81" spans="1:24" x14ac:dyDescent="0.35">
      <c r="A81" s="500">
        <f>IF(AND('409-VACINAÇÃO OBRIGATORIA'!C100=0,SUM($R81:$X81)&gt;0),'409-VACINAÇÃO OBRIGATORIA'!C99,'409-VACINAÇÃO OBRIGATORIA'!C100)</f>
        <v>0</v>
      </c>
      <c r="B81" s="500">
        <f>IF(AND(+'409-VACINAÇÃO OBRIGATORIA'!G100=0,SUM($R81:$X81)&gt;0),+'409-VACINAÇÃO OBRIGATORIA'!G99,+'409-VACINAÇÃO OBRIGATORIA'!G100)</f>
        <v>0</v>
      </c>
      <c r="C81" s="500" t="e">
        <f>IFERROR(IFERROR(VLOOKUP('409-VACINAÇÃO OBRIGATORIA'!AH$23,localidades,2,FALSE),VLOOKUP('409-VACINAÇÃO OBRIGATORIA'!AQ$6,localidades,2,FALSE)),VLOOKUP('409-VACINAÇÃO OBRIGATORIA'!AQ$5,district_codes,2,FALSE))</f>
        <v>#N/A</v>
      </c>
      <c r="D81" s="578">
        <f>+delivery_events!B$8</f>
        <v>0</v>
      </c>
      <c r="E81" s="500" t="e">
        <f>IFERROR(VLOOKUP('409-VACINAÇÃO OBRIGATORIA'!AQ$6,localidades,2,FALSE),VLOOKUP('409-VACINAÇÃO OBRIGATORIA'!AQ$5,district_codes,2,FALSE))</f>
        <v>#N/A</v>
      </c>
      <c r="F81" s="500">
        <f>+'409-VACINAÇÃO OBRIGATORIA'!L101</f>
        <v>0</v>
      </c>
      <c r="G81" s="500">
        <f>+'409-VACINAÇÃO OBRIGATORIA'!N101</f>
        <v>0</v>
      </c>
      <c r="H81" s="500">
        <f>IF(IF('409-VACINAÇÃO OBRIGATORIA'!AP101=0,'409-VACINAÇÃO OBRIGATORIA'!AH101,'409-VACINAÇÃO OBRIGATORIA'!AP101)=0,'409-VACINAÇÃO OBRIGATORIA'!AQ$6,IF('409-VACINAÇÃO OBRIGATORIA'!AP101=0,'409-VACINAÇÃO OBRIGATORIA'!AH101,'409-VACINAÇÃO OBRIGATORIA'!AP101))</f>
        <v>0</v>
      </c>
      <c r="I81" s="500">
        <f>IF('409-VACINAÇÃO OBRIGATORIA'!AH101=0,'409-VACINAÇÃO OBRIGATORIA'!AQ$6,'409-VACINAÇÃO OBRIGATORIA'!AH101)</f>
        <v>0</v>
      </c>
      <c r="J81" s="500">
        <f>+'409-VACINAÇÃO OBRIGATORIA'!$AQ$3</f>
        <v>0</v>
      </c>
      <c r="K81" s="578">
        <f>+'409-VACINAÇÃO OBRIGATORIA'!$A$11</f>
        <v>0</v>
      </c>
      <c r="L81" s="578">
        <f>+'409-VACINAÇÃO OBRIGATORIA'!$F$11</f>
        <v>0</v>
      </c>
      <c r="M81" s="500"/>
      <c r="N81" s="500"/>
      <c r="O81" s="500"/>
      <c r="P81" s="500" t="str">
        <f>delivery_events!D$8</f>
        <v>Vacinação Obrigatória</v>
      </c>
      <c r="Q81" s="500" t="str">
        <f>+'409-VACINAÇÃO OBRIGATORIA'!AU101</f>
        <v>ARROLADOS</v>
      </c>
      <c r="R81" s="500">
        <f>+'409-VACINAÇÃO OBRIGATORIA'!AX101</f>
        <v>0</v>
      </c>
      <c r="S81" s="500">
        <f>+'409-VACINAÇÃO OBRIGATORIA'!AZ101</f>
        <v>0</v>
      </c>
      <c r="T81" s="500">
        <f>+'409-VACINAÇÃO OBRIGATORIA'!BB101</f>
        <v>0</v>
      </c>
      <c r="U81" s="500">
        <f>+'409-VACINAÇÃO OBRIGATORIA'!BD101</f>
        <v>0</v>
      </c>
      <c r="V81" s="500">
        <f>+'409-VACINAÇÃO OBRIGATORIA'!BF101</f>
        <v>0</v>
      </c>
      <c r="W81" s="500">
        <f>+'409-VACINAÇÃO OBRIGATORIA'!BH101</f>
        <v>0</v>
      </c>
      <c r="X81" s="500">
        <f>+'409-VACINAÇÃO OBRIGATORIA'!BI101</f>
        <v>0</v>
      </c>
    </row>
    <row r="82" spans="1:24" x14ac:dyDescent="0.35">
      <c r="A82" s="500">
        <f>IF(AND('409-VACINAÇÃO OBRIGATORIA'!C101=0,SUM($R82:$X82)&gt;0),'409-VACINAÇÃO OBRIGATORIA'!C100,'409-VACINAÇÃO OBRIGATORIA'!C101)</f>
        <v>0</v>
      </c>
      <c r="B82" s="500">
        <f>IF(AND(+'409-VACINAÇÃO OBRIGATORIA'!G101=0,SUM($R82:$X82)&gt;0),+'409-VACINAÇÃO OBRIGATORIA'!G100,+'409-VACINAÇÃO OBRIGATORIA'!G101)</f>
        <v>0</v>
      </c>
      <c r="C82" s="500" t="e">
        <f>IFERROR(IFERROR(VLOOKUP('409-VACINAÇÃO OBRIGATORIA'!AH$23,localidades,2,FALSE),VLOOKUP('409-VACINAÇÃO OBRIGATORIA'!AQ$6,localidades,2,FALSE)),VLOOKUP('409-VACINAÇÃO OBRIGATORIA'!AQ$5,district_codes,2,FALSE))</f>
        <v>#N/A</v>
      </c>
      <c r="D82" s="578">
        <f>+delivery_events!B$8</f>
        <v>0</v>
      </c>
      <c r="E82" s="500" t="e">
        <f>IFERROR(VLOOKUP('409-VACINAÇÃO OBRIGATORIA'!AQ$6,localidades,2,FALSE),VLOOKUP('409-VACINAÇÃO OBRIGATORIA'!AQ$5,district_codes,2,FALSE))</f>
        <v>#N/A</v>
      </c>
      <c r="F82" s="500">
        <f>+'409-VACINAÇÃO OBRIGATORIA'!L102</f>
        <v>0</v>
      </c>
      <c r="G82" s="500">
        <f>+'409-VACINAÇÃO OBRIGATORIA'!N102</f>
        <v>0</v>
      </c>
      <c r="H82" s="500">
        <f>IF(IF('409-VACINAÇÃO OBRIGATORIA'!AP102=0,'409-VACINAÇÃO OBRIGATORIA'!AH102,'409-VACINAÇÃO OBRIGATORIA'!AP102)=0,'409-VACINAÇÃO OBRIGATORIA'!AQ$6,IF('409-VACINAÇÃO OBRIGATORIA'!AP102=0,'409-VACINAÇÃO OBRIGATORIA'!AH102,'409-VACINAÇÃO OBRIGATORIA'!AP102))</f>
        <v>0</v>
      </c>
      <c r="I82" s="500">
        <f>IF('409-VACINAÇÃO OBRIGATORIA'!AH102=0,'409-VACINAÇÃO OBRIGATORIA'!AQ$6,'409-VACINAÇÃO OBRIGATORIA'!AH102)</f>
        <v>0</v>
      </c>
      <c r="J82" s="500">
        <f>+'409-VACINAÇÃO OBRIGATORIA'!$AQ$3</f>
        <v>0</v>
      </c>
      <c r="K82" s="578">
        <f>+'409-VACINAÇÃO OBRIGATORIA'!$A$11</f>
        <v>0</v>
      </c>
      <c r="L82" s="578">
        <f>+'409-VACINAÇÃO OBRIGATORIA'!$F$11</f>
        <v>0</v>
      </c>
      <c r="M82" s="500"/>
      <c r="N82" s="500"/>
      <c r="O82" s="500"/>
      <c r="P82" s="500" t="str">
        <f>delivery_events!D$8</f>
        <v>Vacinação Obrigatória</v>
      </c>
      <c r="Q82" s="500" t="str">
        <f>+'409-VACINAÇÃO OBRIGATORIA'!AU102</f>
        <v>VACINADOS</v>
      </c>
      <c r="R82" s="500">
        <f>+'409-VACINAÇÃO OBRIGATORIA'!AX102</f>
        <v>0</v>
      </c>
      <c r="S82" s="500">
        <f>+'409-VACINAÇÃO OBRIGATORIA'!AZ102</f>
        <v>0</v>
      </c>
      <c r="T82" s="500">
        <f>+'409-VACINAÇÃO OBRIGATORIA'!BB102</f>
        <v>0</v>
      </c>
      <c r="U82" s="500">
        <f>+'409-VACINAÇÃO OBRIGATORIA'!BD102</f>
        <v>0</v>
      </c>
      <c r="V82" s="500">
        <f>+'409-VACINAÇÃO OBRIGATORIA'!BF102</f>
        <v>0</v>
      </c>
      <c r="W82" s="500">
        <f>+'409-VACINAÇÃO OBRIGATORIA'!BH102</f>
        <v>0</v>
      </c>
      <c r="X82" s="500">
        <f>+'409-VACINAÇÃO OBRIGATORIA'!BI102</f>
        <v>0</v>
      </c>
    </row>
    <row r="83" spans="1:24" x14ac:dyDescent="0.35">
      <c r="A83" s="500">
        <f>IF(AND('409-VACINAÇÃO OBRIGATORIA'!C102=0,SUM($R83:$X83)&gt;0),'409-VACINAÇÃO OBRIGATORIA'!C101,'409-VACINAÇÃO OBRIGATORIA'!C102)</f>
        <v>0</v>
      </c>
      <c r="B83" s="500">
        <f>IF(AND(+'409-VACINAÇÃO OBRIGATORIA'!G102=0,SUM($R83:$X83)&gt;0),+'409-VACINAÇÃO OBRIGATORIA'!G101,+'409-VACINAÇÃO OBRIGATORIA'!G102)</f>
        <v>0</v>
      </c>
      <c r="C83" s="500" t="e">
        <f>IFERROR(IFERROR(VLOOKUP('409-VACINAÇÃO OBRIGATORIA'!AH$23,localidades,2,FALSE),VLOOKUP('409-VACINAÇÃO OBRIGATORIA'!AQ$6,localidades,2,FALSE)),VLOOKUP('409-VACINAÇÃO OBRIGATORIA'!AQ$5,district_codes,2,FALSE))</f>
        <v>#N/A</v>
      </c>
      <c r="D83" s="578">
        <f>+delivery_events!B$8</f>
        <v>0</v>
      </c>
      <c r="E83" s="500" t="e">
        <f>IFERROR(VLOOKUP('409-VACINAÇÃO OBRIGATORIA'!AQ$6,localidades,2,FALSE),VLOOKUP('409-VACINAÇÃO OBRIGATORIA'!AQ$5,district_codes,2,FALSE))</f>
        <v>#N/A</v>
      </c>
      <c r="F83" s="500">
        <f>+'409-VACINAÇÃO OBRIGATORIA'!L103</f>
        <v>0</v>
      </c>
      <c r="G83" s="500">
        <f>+'409-VACINAÇÃO OBRIGATORIA'!N103</f>
        <v>0</v>
      </c>
      <c r="H83" s="500">
        <f>IF(IF('409-VACINAÇÃO OBRIGATORIA'!AP103=0,'409-VACINAÇÃO OBRIGATORIA'!AH103,'409-VACINAÇÃO OBRIGATORIA'!AP103)=0,'409-VACINAÇÃO OBRIGATORIA'!AQ$6,IF('409-VACINAÇÃO OBRIGATORIA'!AP103=0,'409-VACINAÇÃO OBRIGATORIA'!AH103,'409-VACINAÇÃO OBRIGATORIA'!AP103))</f>
        <v>0</v>
      </c>
      <c r="I83" s="500">
        <f>IF('409-VACINAÇÃO OBRIGATORIA'!AH103=0,'409-VACINAÇÃO OBRIGATORIA'!AQ$6,'409-VACINAÇÃO OBRIGATORIA'!AH103)</f>
        <v>0</v>
      </c>
      <c r="J83" s="500">
        <f>+'409-VACINAÇÃO OBRIGATORIA'!$AQ$3</f>
        <v>0</v>
      </c>
      <c r="K83" s="578">
        <f>+'409-VACINAÇÃO OBRIGATORIA'!$A$11</f>
        <v>0</v>
      </c>
      <c r="L83" s="578">
        <f>+'409-VACINAÇÃO OBRIGATORIA'!$F$11</f>
        <v>0</v>
      </c>
      <c r="M83" s="500"/>
      <c r="N83" s="500"/>
      <c r="O83" s="500"/>
      <c r="P83" s="500" t="str">
        <f>delivery_events!D$8</f>
        <v>Vacinação Obrigatória</v>
      </c>
      <c r="Q83" s="500" t="str">
        <f>+'409-VACINAÇÃO OBRIGATORIA'!AU103</f>
        <v>ARROLADOS</v>
      </c>
      <c r="R83" s="500">
        <f>+'409-VACINAÇÃO OBRIGATORIA'!AX103</f>
        <v>0</v>
      </c>
      <c r="S83" s="500">
        <f>+'409-VACINAÇÃO OBRIGATORIA'!AZ103</f>
        <v>0</v>
      </c>
      <c r="T83" s="500">
        <f>+'409-VACINAÇÃO OBRIGATORIA'!BB103</f>
        <v>0</v>
      </c>
      <c r="U83" s="500">
        <f>+'409-VACINAÇÃO OBRIGATORIA'!BD103</f>
        <v>0</v>
      </c>
      <c r="V83" s="500">
        <f>+'409-VACINAÇÃO OBRIGATORIA'!BF103</f>
        <v>0</v>
      </c>
      <c r="W83" s="500">
        <f>+'409-VACINAÇÃO OBRIGATORIA'!BH103</f>
        <v>0</v>
      </c>
      <c r="X83" s="500">
        <f>+'409-VACINAÇÃO OBRIGATORIA'!BI103</f>
        <v>0</v>
      </c>
    </row>
    <row r="84" spans="1:24" x14ac:dyDescent="0.35">
      <c r="A84" s="500">
        <f>IF(AND('409-VACINAÇÃO OBRIGATORIA'!C103=0,SUM($R84:$X84)&gt;0),'409-VACINAÇÃO OBRIGATORIA'!C102,'409-VACINAÇÃO OBRIGATORIA'!C103)</f>
        <v>0</v>
      </c>
      <c r="B84" s="500">
        <f>IF(AND(+'409-VACINAÇÃO OBRIGATORIA'!G103=0,SUM($R84:$X84)&gt;0),+'409-VACINAÇÃO OBRIGATORIA'!G102,+'409-VACINAÇÃO OBRIGATORIA'!G103)</f>
        <v>0</v>
      </c>
      <c r="C84" s="500" t="e">
        <f>IFERROR(IFERROR(VLOOKUP('409-VACINAÇÃO OBRIGATORIA'!AH$23,localidades,2,FALSE),VLOOKUP('409-VACINAÇÃO OBRIGATORIA'!AQ$6,localidades,2,FALSE)),VLOOKUP('409-VACINAÇÃO OBRIGATORIA'!AQ$5,district_codes,2,FALSE))</f>
        <v>#N/A</v>
      </c>
      <c r="D84" s="578">
        <f>+delivery_events!B$8</f>
        <v>0</v>
      </c>
      <c r="E84" s="500" t="e">
        <f>IFERROR(VLOOKUP('409-VACINAÇÃO OBRIGATORIA'!AQ$6,localidades,2,FALSE),VLOOKUP('409-VACINAÇÃO OBRIGATORIA'!AQ$5,district_codes,2,FALSE))</f>
        <v>#N/A</v>
      </c>
      <c r="F84" s="500">
        <f>+'409-VACINAÇÃO OBRIGATORIA'!L104</f>
        <v>0</v>
      </c>
      <c r="G84" s="500">
        <f>+'409-VACINAÇÃO OBRIGATORIA'!N104</f>
        <v>0</v>
      </c>
      <c r="H84" s="500">
        <f>IF(IF('409-VACINAÇÃO OBRIGATORIA'!AP104=0,'409-VACINAÇÃO OBRIGATORIA'!AH104,'409-VACINAÇÃO OBRIGATORIA'!AP104)=0,'409-VACINAÇÃO OBRIGATORIA'!AQ$6,IF('409-VACINAÇÃO OBRIGATORIA'!AP104=0,'409-VACINAÇÃO OBRIGATORIA'!AH104,'409-VACINAÇÃO OBRIGATORIA'!AP104))</f>
        <v>0</v>
      </c>
      <c r="I84" s="500">
        <f>IF('409-VACINAÇÃO OBRIGATORIA'!AH104=0,'409-VACINAÇÃO OBRIGATORIA'!AQ$6,'409-VACINAÇÃO OBRIGATORIA'!AH104)</f>
        <v>0</v>
      </c>
      <c r="J84" s="500">
        <f>+'409-VACINAÇÃO OBRIGATORIA'!$AQ$3</f>
        <v>0</v>
      </c>
      <c r="K84" s="578">
        <f>+'409-VACINAÇÃO OBRIGATORIA'!$A$11</f>
        <v>0</v>
      </c>
      <c r="L84" s="578">
        <f>+'409-VACINAÇÃO OBRIGATORIA'!$F$11</f>
        <v>0</v>
      </c>
      <c r="M84" s="500"/>
      <c r="N84" s="500"/>
      <c r="O84" s="500"/>
      <c r="P84" s="500" t="str">
        <f>delivery_events!D$8</f>
        <v>Vacinação Obrigatória</v>
      </c>
      <c r="Q84" s="500" t="str">
        <f>+'409-VACINAÇÃO OBRIGATORIA'!AU104</f>
        <v>VACINADOS</v>
      </c>
      <c r="R84" s="500">
        <f>+'409-VACINAÇÃO OBRIGATORIA'!AX104</f>
        <v>0</v>
      </c>
      <c r="S84" s="500">
        <f>+'409-VACINAÇÃO OBRIGATORIA'!AZ104</f>
        <v>0</v>
      </c>
      <c r="T84" s="500">
        <f>+'409-VACINAÇÃO OBRIGATORIA'!BB104</f>
        <v>0</v>
      </c>
      <c r="U84" s="500">
        <f>+'409-VACINAÇÃO OBRIGATORIA'!BD104</f>
        <v>0</v>
      </c>
      <c r="V84" s="500">
        <f>+'409-VACINAÇÃO OBRIGATORIA'!BF104</f>
        <v>0</v>
      </c>
      <c r="W84" s="500">
        <f>+'409-VACINAÇÃO OBRIGATORIA'!BH104</f>
        <v>0</v>
      </c>
      <c r="X84" s="500">
        <f>+'409-VACINAÇÃO OBRIGATORIA'!BI104</f>
        <v>0</v>
      </c>
    </row>
    <row r="85" spans="1:24" x14ac:dyDescent="0.35">
      <c r="A85" s="500">
        <f>IF(AND('409-VACINAÇÃO OBRIGATORIA'!C104=0,SUM($R85:$X85)&gt;0),'409-VACINAÇÃO OBRIGATORIA'!C103,'409-VACINAÇÃO OBRIGATORIA'!C104)</f>
        <v>0</v>
      </c>
      <c r="B85" s="500">
        <f>IF(AND(+'409-VACINAÇÃO OBRIGATORIA'!G104=0,SUM($R85:$X85)&gt;0),+'409-VACINAÇÃO OBRIGATORIA'!G103,+'409-VACINAÇÃO OBRIGATORIA'!G104)</f>
        <v>0</v>
      </c>
      <c r="C85" s="500" t="e">
        <f>IFERROR(IFERROR(VLOOKUP('409-VACINAÇÃO OBRIGATORIA'!AH$23,localidades,2,FALSE),VLOOKUP('409-VACINAÇÃO OBRIGATORIA'!AQ$6,localidades,2,FALSE)),VLOOKUP('409-VACINAÇÃO OBRIGATORIA'!AQ$5,district_codes,2,FALSE))</f>
        <v>#N/A</v>
      </c>
      <c r="D85" s="578">
        <f>+delivery_events!B$8</f>
        <v>0</v>
      </c>
      <c r="E85" s="500" t="e">
        <f>IFERROR(VLOOKUP('409-VACINAÇÃO OBRIGATORIA'!AQ$6,localidades,2,FALSE),VLOOKUP('409-VACINAÇÃO OBRIGATORIA'!AQ$5,district_codes,2,FALSE))</f>
        <v>#N/A</v>
      </c>
      <c r="F85" s="500">
        <f>+'409-VACINAÇÃO OBRIGATORIA'!L105</f>
        <v>0</v>
      </c>
      <c r="G85" s="500">
        <f>+'409-VACINAÇÃO OBRIGATORIA'!N105</f>
        <v>0</v>
      </c>
      <c r="H85" s="500">
        <f>IF(IF('409-VACINAÇÃO OBRIGATORIA'!AP105=0,'409-VACINAÇÃO OBRIGATORIA'!AH105,'409-VACINAÇÃO OBRIGATORIA'!AP105)=0,'409-VACINAÇÃO OBRIGATORIA'!AQ$6,IF('409-VACINAÇÃO OBRIGATORIA'!AP105=0,'409-VACINAÇÃO OBRIGATORIA'!AH105,'409-VACINAÇÃO OBRIGATORIA'!AP105))</f>
        <v>0</v>
      </c>
      <c r="I85" s="500">
        <f>IF('409-VACINAÇÃO OBRIGATORIA'!AH105=0,'409-VACINAÇÃO OBRIGATORIA'!AQ$6,'409-VACINAÇÃO OBRIGATORIA'!AH105)</f>
        <v>0</v>
      </c>
      <c r="J85" s="500">
        <f>+'409-VACINAÇÃO OBRIGATORIA'!$AQ$3</f>
        <v>0</v>
      </c>
      <c r="K85" s="578">
        <f>+'409-VACINAÇÃO OBRIGATORIA'!$A$11</f>
        <v>0</v>
      </c>
      <c r="L85" s="578">
        <f>+'409-VACINAÇÃO OBRIGATORIA'!$F$11</f>
        <v>0</v>
      </c>
      <c r="M85" s="500"/>
      <c r="N85" s="500"/>
      <c r="O85" s="500"/>
      <c r="P85" s="500" t="str">
        <f>delivery_events!D$8</f>
        <v>Vacinação Obrigatória</v>
      </c>
      <c r="Q85" s="500" t="str">
        <f>+'409-VACINAÇÃO OBRIGATORIA'!AU105</f>
        <v>ARROLADOS</v>
      </c>
      <c r="R85" s="500">
        <f>+'409-VACINAÇÃO OBRIGATORIA'!AX105</f>
        <v>0</v>
      </c>
      <c r="S85" s="500">
        <f>+'409-VACINAÇÃO OBRIGATORIA'!AZ105</f>
        <v>0</v>
      </c>
      <c r="T85" s="500">
        <f>+'409-VACINAÇÃO OBRIGATORIA'!BB105</f>
        <v>0</v>
      </c>
      <c r="U85" s="500">
        <f>+'409-VACINAÇÃO OBRIGATORIA'!BD105</f>
        <v>0</v>
      </c>
      <c r="V85" s="500">
        <f>+'409-VACINAÇÃO OBRIGATORIA'!BF105</f>
        <v>0</v>
      </c>
      <c r="W85" s="500">
        <f>+'409-VACINAÇÃO OBRIGATORIA'!BH105</f>
        <v>0</v>
      </c>
      <c r="X85" s="500">
        <f>+'409-VACINAÇÃO OBRIGATORIA'!BI105</f>
        <v>0</v>
      </c>
    </row>
    <row r="86" spans="1:24" x14ac:dyDescent="0.35">
      <c r="A86" s="500">
        <f>IF(AND('409-VACINAÇÃO OBRIGATORIA'!C105=0,SUM($R86:$X86)&gt;0),'409-VACINAÇÃO OBRIGATORIA'!C104,'409-VACINAÇÃO OBRIGATORIA'!C105)</f>
        <v>0</v>
      </c>
      <c r="B86" s="500">
        <f>IF(AND(+'409-VACINAÇÃO OBRIGATORIA'!G105=0,SUM($R86:$X86)&gt;0),+'409-VACINAÇÃO OBRIGATORIA'!G104,+'409-VACINAÇÃO OBRIGATORIA'!G105)</f>
        <v>0</v>
      </c>
      <c r="C86" s="500" t="e">
        <f>IFERROR(IFERROR(VLOOKUP('409-VACINAÇÃO OBRIGATORIA'!AH$23,localidades,2,FALSE),VLOOKUP('409-VACINAÇÃO OBRIGATORIA'!AQ$6,localidades,2,FALSE)),VLOOKUP('409-VACINAÇÃO OBRIGATORIA'!AQ$5,district_codes,2,FALSE))</f>
        <v>#N/A</v>
      </c>
      <c r="D86" s="578">
        <f>+delivery_events!B$8</f>
        <v>0</v>
      </c>
      <c r="E86" s="500" t="e">
        <f>IFERROR(VLOOKUP('409-VACINAÇÃO OBRIGATORIA'!AQ$6,localidades,2,FALSE),VLOOKUP('409-VACINAÇÃO OBRIGATORIA'!AQ$5,district_codes,2,FALSE))</f>
        <v>#N/A</v>
      </c>
      <c r="F86" s="500">
        <f>+'409-VACINAÇÃO OBRIGATORIA'!L106</f>
        <v>0</v>
      </c>
      <c r="G86" s="500">
        <f>+'409-VACINAÇÃO OBRIGATORIA'!N106</f>
        <v>0</v>
      </c>
      <c r="H86" s="500">
        <f>IF(IF('409-VACINAÇÃO OBRIGATORIA'!AP106=0,'409-VACINAÇÃO OBRIGATORIA'!AH106,'409-VACINAÇÃO OBRIGATORIA'!AP106)=0,'409-VACINAÇÃO OBRIGATORIA'!AQ$6,IF('409-VACINAÇÃO OBRIGATORIA'!AP106=0,'409-VACINAÇÃO OBRIGATORIA'!AH106,'409-VACINAÇÃO OBRIGATORIA'!AP106))</f>
        <v>0</v>
      </c>
      <c r="I86" s="500">
        <f>IF('409-VACINAÇÃO OBRIGATORIA'!AH106=0,'409-VACINAÇÃO OBRIGATORIA'!AQ$6,'409-VACINAÇÃO OBRIGATORIA'!AH106)</f>
        <v>0</v>
      </c>
      <c r="J86" s="500">
        <f>+'409-VACINAÇÃO OBRIGATORIA'!$AQ$3</f>
        <v>0</v>
      </c>
      <c r="K86" s="578">
        <f>+'409-VACINAÇÃO OBRIGATORIA'!$A$11</f>
        <v>0</v>
      </c>
      <c r="L86" s="578">
        <f>+'409-VACINAÇÃO OBRIGATORIA'!$F$11</f>
        <v>0</v>
      </c>
      <c r="M86" s="500"/>
      <c r="N86" s="500"/>
      <c r="O86" s="500"/>
      <c r="P86" s="500" t="str">
        <f>delivery_events!D$8</f>
        <v>Vacinação Obrigatória</v>
      </c>
      <c r="Q86" s="500" t="str">
        <f>+'409-VACINAÇÃO OBRIGATORIA'!AU106</f>
        <v>VACINADOS</v>
      </c>
      <c r="R86" s="500">
        <f>+'409-VACINAÇÃO OBRIGATORIA'!AX106</f>
        <v>0</v>
      </c>
      <c r="S86" s="500">
        <f>+'409-VACINAÇÃO OBRIGATORIA'!AZ106</f>
        <v>0</v>
      </c>
      <c r="T86" s="500">
        <f>+'409-VACINAÇÃO OBRIGATORIA'!BB106</f>
        <v>0</v>
      </c>
      <c r="U86" s="500">
        <f>+'409-VACINAÇÃO OBRIGATORIA'!BD106</f>
        <v>0</v>
      </c>
      <c r="V86" s="500">
        <f>+'409-VACINAÇÃO OBRIGATORIA'!BF106</f>
        <v>0</v>
      </c>
      <c r="W86" s="500">
        <f>+'409-VACINAÇÃO OBRIGATORIA'!BH106</f>
        <v>0</v>
      </c>
      <c r="X86" s="500">
        <f>+'409-VACINAÇÃO OBRIGATORIA'!BI106</f>
        <v>0</v>
      </c>
    </row>
    <row r="87" spans="1:24" x14ac:dyDescent="0.35">
      <c r="A87" s="500">
        <f>IF(AND('409-VACINAÇÃO OBRIGATORIA'!C106=0,SUM($R87:$X87)&gt;0),'409-VACINAÇÃO OBRIGATORIA'!C105,'409-VACINAÇÃO OBRIGATORIA'!C106)</f>
        <v>0</v>
      </c>
      <c r="B87" s="500">
        <f>IF(AND(+'409-VACINAÇÃO OBRIGATORIA'!G106=0,SUM($R87:$X87)&gt;0),+'409-VACINAÇÃO OBRIGATORIA'!G105,+'409-VACINAÇÃO OBRIGATORIA'!G106)</f>
        <v>0</v>
      </c>
      <c r="C87" s="500" t="e">
        <f>IFERROR(IFERROR(VLOOKUP('409-VACINAÇÃO OBRIGATORIA'!AH$23,localidades,2,FALSE),VLOOKUP('409-VACINAÇÃO OBRIGATORIA'!AQ$6,localidades,2,FALSE)),VLOOKUP('409-VACINAÇÃO OBRIGATORIA'!AQ$5,district_codes,2,FALSE))</f>
        <v>#N/A</v>
      </c>
      <c r="D87" s="578">
        <f>+delivery_events!B$8</f>
        <v>0</v>
      </c>
      <c r="E87" s="500" t="e">
        <f>IFERROR(VLOOKUP('409-VACINAÇÃO OBRIGATORIA'!AQ$6,localidades,2,FALSE),VLOOKUP('409-VACINAÇÃO OBRIGATORIA'!AQ$5,district_codes,2,FALSE))</f>
        <v>#N/A</v>
      </c>
      <c r="F87" s="500">
        <f>+'409-VACINAÇÃO OBRIGATORIA'!L107</f>
        <v>0</v>
      </c>
      <c r="G87" s="500">
        <f>+'409-VACINAÇÃO OBRIGATORIA'!N107</f>
        <v>0</v>
      </c>
      <c r="H87" s="500">
        <f>IF(IF('409-VACINAÇÃO OBRIGATORIA'!AP107=0,'409-VACINAÇÃO OBRIGATORIA'!AH107,'409-VACINAÇÃO OBRIGATORIA'!AP107)=0,'409-VACINAÇÃO OBRIGATORIA'!AQ$6,IF('409-VACINAÇÃO OBRIGATORIA'!AP107=0,'409-VACINAÇÃO OBRIGATORIA'!AH107,'409-VACINAÇÃO OBRIGATORIA'!AP107))</f>
        <v>0</v>
      </c>
      <c r="I87" s="500">
        <f>IF('409-VACINAÇÃO OBRIGATORIA'!AH107=0,'409-VACINAÇÃO OBRIGATORIA'!AQ$6,'409-VACINAÇÃO OBRIGATORIA'!AH107)</f>
        <v>0</v>
      </c>
      <c r="J87" s="500">
        <f>+'409-VACINAÇÃO OBRIGATORIA'!$AQ$3</f>
        <v>0</v>
      </c>
      <c r="K87" s="578">
        <f>+'409-VACINAÇÃO OBRIGATORIA'!$A$11</f>
        <v>0</v>
      </c>
      <c r="L87" s="578">
        <f>+'409-VACINAÇÃO OBRIGATORIA'!$F$11</f>
        <v>0</v>
      </c>
      <c r="M87" s="500"/>
      <c r="N87" s="500"/>
      <c r="O87" s="500"/>
      <c r="P87" s="500" t="str">
        <f>delivery_events!D$8</f>
        <v>Vacinação Obrigatória</v>
      </c>
      <c r="Q87" s="500" t="str">
        <f>+'409-VACINAÇÃO OBRIGATORIA'!AU107</f>
        <v>ARROLADOS</v>
      </c>
      <c r="R87" s="500">
        <f>+'409-VACINAÇÃO OBRIGATORIA'!AX107</f>
        <v>0</v>
      </c>
      <c r="S87" s="500">
        <f>+'409-VACINAÇÃO OBRIGATORIA'!AZ107</f>
        <v>0</v>
      </c>
      <c r="T87" s="500">
        <f>+'409-VACINAÇÃO OBRIGATORIA'!BB107</f>
        <v>0</v>
      </c>
      <c r="U87" s="500">
        <f>+'409-VACINAÇÃO OBRIGATORIA'!BD107</f>
        <v>0</v>
      </c>
      <c r="V87" s="500">
        <f>+'409-VACINAÇÃO OBRIGATORIA'!BF107</f>
        <v>0</v>
      </c>
      <c r="W87" s="500">
        <f>+'409-VACINAÇÃO OBRIGATORIA'!BH107</f>
        <v>0</v>
      </c>
      <c r="X87" s="500">
        <f>+'409-VACINAÇÃO OBRIGATORIA'!BI107</f>
        <v>0</v>
      </c>
    </row>
    <row r="88" spans="1:24" x14ac:dyDescent="0.35">
      <c r="A88" s="500">
        <f>IF(AND('409-VACINAÇÃO OBRIGATORIA'!C107=0,SUM($R88:$X88)&gt;0),'409-VACINAÇÃO OBRIGATORIA'!C106,'409-VACINAÇÃO OBRIGATORIA'!C107)</f>
        <v>0</v>
      </c>
      <c r="B88" s="500">
        <f>IF(AND(+'409-VACINAÇÃO OBRIGATORIA'!G107=0,SUM($R88:$X88)&gt;0),+'409-VACINAÇÃO OBRIGATORIA'!G106,+'409-VACINAÇÃO OBRIGATORIA'!G107)</f>
        <v>0</v>
      </c>
      <c r="C88" s="500" t="e">
        <f>IFERROR(IFERROR(VLOOKUP('409-VACINAÇÃO OBRIGATORIA'!AH$23,localidades,2,FALSE),VLOOKUP('409-VACINAÇÃO OBRIGATORIA'!AQ$6,localidades,2,FALSE)),VLOOKUP('409-VACINAÇÃO OBRIGATORIA'!AQ$5,district_codes,2,FALSE))</f>
        <v>#N/A</v>
      </c>
      <c r="D88" s="578">
        <f>+delivery_events!B$8</f>
        <v>0</v>
      </c>
      <c r="E88" s="500" t="e">
        <f>IFERROR(VLOOKUP('409-VACINAÇÃO OBRIGATORIA'!AQ$6,localidades,2,FALSE),VLOOKUP('409-VACINAÇÃO OBRIGATORIA'!AQ$5,district_codes,2,FALSE))</f>
        <v>#N/A</v>
      </c>
      <c r="F88" s="500">
        <f>+'409-VACINAÇÃO OBRIGATORIA'!L108</f>
        <v>0</v>
      </c>
      <c r="G88" s="500">
        <f>+'409-VACINAÇÃO OBRIGATORIA'!N108</f>
        <v>0</v>
      </c>
      <c r="H88" s="500">
        <f>IF(IF('409-VACINAÇÃO OBRIGATORIA'!AP108=0,'409-VACINAÇÃO OBRIGATORIA'!AH108,'409-VACINAÇÃO OBRIGATORIA'!AP108)=0,'409-VACINAÇÃO OBRIGATORIA'!AQ$6,IF('409-VACINAÇÃO OBRIGATORIA'!AP108=0,'409-VACINAÇÃO OBRIGATORIA'!AH108,'409-VACINAÇÃO OBRIGATORIA'!AP108))</f>
        <v>0</v>
      </c>
      <c r="I88" s="500">
        <f>IF('409-VACINAÇÃO OBRIGATORIA'!AH108=0,'409-VACINAÇÃO OBRIGATORIA'!AQ$6,'409-VACINAÇÃO OBRIGATORIA'!AH108)</f>
        <v>0</v>
      </c>
      <c r="J88" s="500">
        <f>+'409-VACINAÇÃO OBRIGATORIA'!$AQ$3</f>
        <v>0</v>
      </c>
      <c r="K88" s="578">
        <f>+'409-VACINAÇÃO OBRIGATORIA'!$A$11</f>
        <v>0</v>
      </c>
      <c r="L88" s="578">
        <f>+'409-VACINAÇÃO OBRIGATORIA'!$F$11</f>
        <v>0</v>
      </c>
      <c r="M88" s="500"/>
      <c r="N88" s="500"/>
      <c r="O88" s="500"/>
      <c r="P88" s="500" t="str">
        <f>delivery_events!D$8</f>
        <v>Vacinação Obrigatória</v>
      </c>
      <c r="Q88" s="500" t="str">
        <f>+'409-VACINAÇÃO OBRIGATORIA'!AU108</f>
        <v>VACINADOS</v>
      </c>
      <c r="R88" s="500">
        <f>+'409-VACINAÇÃO OBRIGATORIA'!AX108</f>
        <v>0</v>
      </c>
      <c r="S88" s="500">
        <f>+'409-VACINAÇÃO OBRIGATORIA'!AZ108</f>
        <v>0</v>
      </c>
      <c r="T88" s="500">
        <f>+'409-VACINAÇÃO OBRIGATORIA'!BB108</f>
        <v>0</v>
      </c>
      <c r="U88" s="500">
        <f>+'409-VACINAÇÃO OBRIGATORIA'!BD108</f>
        <v>0</v>
      </c>
      <c r="V88" s="500">
        <f>+'409-VACINAÇÃO OBRIGATORIA'!BF108</f>
        <v>0</v>
      </c>
      <c r="W88" s="500">
        <f>+'409-VACINAÇÃO OBRIGATORIA'!BH108</f>
        <v>0</v>
      </c>
      <c r="X88" s="500">
        <f>+'409-VACINAÇÃO OBRIGATORIA'!BI108</f>
        <v>0</v>
      </c>
    </row>
    <row r="89" spans="1:24" x14ac:dyDescent="0.35">
      <c r="A89" s="500">
        <f>IF(AND('409-VACINAÇÃO OBRIGATORIA'!C108=0,SUM($R89:$X89)&gt;0),'409-VACINAÇÃO OBRIGATORIA'!C107,'409-VACINAÇÃO OBRIGATORIA'!C108)</f>
        <v>0</v>
      </c>
      <c r="B89" s="500">
        <f>IF(AND(+'409-VACINAÇÃO OBRIGATORIA'!G108=0,SUM($R89:$X89)&gt;0),+'409-VACINAÇÃO OBRIGATORIA'!G107,+'409-VACINAÇÃO OBRIGATORIA'!G108)</f>
        <v>0</v>
      </c>
      <c r="C89" s="500" t="e">
        <f>IFERROR(IFERROR(VLOOKUP('409-VACINAÇÃO OBRIGATORIA'!AH$23,localidades,2,FALSE),VLOOKUP('409-VACINAÇÃO OBRIGATORIA'!AQ$6,localidades,2,FALSE)),VLOOKUP('409-VACINAÇÃO OBRIGATORIA'!AQ$5,district_codes,2,FALSE))</f>
        <v>#N/A</v>
      </c>
      <c r="D89" s="578">
        <f>+delivery_events!B$8</f>
        <v>0</v>
      </c>
      <c r="E89" s="500" t="e">
        <f>IFERROR(VLOOKUP('409-VACINAÇÃO OBRIGATORIA'!AQ$6,localidades,2,FALSE),VLOOKUP('409-VACINAÇÃO OBRIGATORIA'!AQ$5,district_codes,2,FALSE))</f>
        <v>#N/A</v>
      </c>
      <c r="F89" s="500">
        <f>+'409-VACINAÇÃO OBRIGATORIA'!L109</f>
        <v>0</v>
      </c>
      <c r="G89" s="500">
        <f>+'409-VACINAÇÃO OBRIGATORIA'!N109</f>
        <v>0</v>
      </c>
      <c r="H89" s="500">
        <f>IF(IF('409-VACINAÇÃO OBRIGATORIA'!AP109=0,'409-VACINAÇÃO OBRIGATORIA'!AH109,'409-VACINAÇÃO OBRIGATORIA'!AP109)=0,'409-VACINAÇÃO OBRIGATORIA'!AQ$6,IF('409-VACINAÇÃO OBRIGATORIA'!AP109=0,'409-VACINAÇÃO OBRIGATORIA'!AH109,'409-VACINAÇÃO OBRIGATORIA'!AP109))</f>
        <v>0</v>
      </c>
      <c r="I89" s="500">
        <f>IF('409-VACINAÇÃO OBRIGATORIA'!AH109=0,'409-VACINAÇÃO OBRIGATORIA'!AQ$6,'409-VACINAÇÃO OBRIGATORIA'!AH109)</f>
        <v>0</v>
      </c>
      <c r="J89" s="500">
        <f>+'409-VACINAÇÃO OBRIGATORIA'!$AQ$3</f>
        <v>0</v>
      </c>
      <c r="K89" s="578">
        <f>+'409-VACINAÇÃO OBRIGATORIA'!$A$11</f>
        <v>0</v>
      </c>
      <c r="L89" s="578">
        <f>+'409-VACINAÇÃO OBRIGATORIA'!$F$11</f>
        <v>0</v>
      </c>
      <c r="M89" s="500"/>
      <c r="N89" s="500"/>
      <c r="O89" s="500"/>
      <c r="P89" s="500" t="str">
        <f>delivery_events!D$8</f>
        <v>Vacinação Obrigatória</v>
      </c>
      <c r="Q89" s="500" t="str">
        <f>+'409-VACINAÇÃO OBRIGATORIA'!AU109</f>
        <v>ARROLADOS</v>
      </c>
      <c r="R89" s="500">
        <f>+'409-VACINAÇÃO OBRIGATORIA'!AX109</f>
        <v>0</v>
      </c>
      <c r="S89" s="500">
        <f>+'409-VACINAÇÃO OBRIGATORIA'!AZ109</f>
        <v>0</v>
      </c>
      <c r="T89" s="500">
        <f>+'409-VACINAÇÃO OBRIGATORIA'!BB109</f>
        <v>0</v>
      </c>
      <c r="U89" s="500">
        <f>+'409-VACINAÇÃO OBRIGATORIA'!BD109</f>
        <v>0</v>
      </c>
      <c r="V89" s="500">
        <f>+'409-VACINAÇÃO OBRIGATORIA'!BF109</f>
        <v>0</v>
      </c>
      <c r="W89" s="500">
        <f>+'409-VACINAÇÃO OBRIGATORIA'!BH109</f>
        <v>0</v>
      </c>
      <c r="X89" s="500">
        <f>+'409-VACINAÇÃO OBRIGATORIA'!BI109</f>
        <v>0</v>
      </c>
    </row>
    <row r="90" spans="1:24" x14ac:dyDescent="0.35">
      <c r="A90" s="500">
        <f>IF(AND('409-VACINAÇÃO OBRIGATORIA'!C109=0,SUM($R90:$X90)&gt;0),'409-VACINAÇÃO OBRIGATORIA'!C108,'409-VACINAÇÃO OBRIGATORIA'!C109)</f>
        <v>0</v>
      </c>
      <c r="B90" s="500">
        <f>IF(AND(+'409-VACINAÇÃO OBRIGATORIA'!G109=0,SUM($R90:$X90)&gt;0),+'409-VACINAÇÃO OBRIGATORIA'!G108,+'409-VACINAÇÃO OBRIGATORIA'!G109)</f>
        <v>0</v>
      </c>
      <c r="C90" s="500" t="e">
        <f>IFERROR(IFERROR(VLOOKUP('409-VACINAÇÃO OBRIGATORIA'!AH$23,localidades,2,FALSE),VLOOKUP('409-VACINAÇÃO OBRIGATORIA'!AQ$6,localidades,2,FALSE)),VLOOKUP('409-VACINAÇÃO OBRIGATORIA'!AQ$5,district_codes,2,FALSE))</f>
        <v>#N/A</v>
      </c>
      <c r="D90" s="578">
        <f>+delivery_events!B$8</f>
        <v>0</v>
      </c>
      <c r="E90" s="500" t="e">
        <f>IFERROR(VLOOKUP('409-VACINAÇÃO OBRIGATORIA'!AQ$6,localidades,2,FALSE),VLOOKUP('409-VACINAÇÃO OBRIGATORIA'!AQ$5,district_codes,2,FALSE))</f>
        <v>#N/A</v>
      </c>
      <c r="F90" s="500">
        <f>+'409-VACINAÇÃO OBRIGATORIA'!L110</f>
        <v>0</v>
      </c>
      <c r="G90" s="500">
        <f>+'409-VACINAÇÃO OBRIGATORIA'!N110</f>
        <v>0</v>
      </c>
      <c r="H90" s="500">
        <f>IF(IF('409-VACINAÇÃO OBRIGATORIA'!AP110=0,'409-VACINAÇÃO OBRIGATORIA'!AH110,'409-VACINAÇÃO OBRIGATORIA'!AP110)=0,'409-VACINAÇÃO OBRIGATORIA'!AQ$6,IF('409-VACINAÇÃO OBRIGATORIA'!AP110=0,'409-VACINAÇÃO OBRIGATORIA'!AH110,'409-VACINAÇÃO OBRIGATORIA'!AP110))</f>
        <v>0</v>
      </c>
      <c r="I90" s="500">
        <f>IF('409-VACINAÇÃO OBRIGATORIA'!AH110=0,'409-VACINAÇÃO OBRIGATORIA'!AQ$6,'409-VACINAÇÃO OBRIGATORIA'!AH110)</f>
        <v>0</v>
      </c>
      <c r="J90" s="500">
        <f>+'409-VACINAÇÃO OBRIGATORIA'!$AQ$3</f>
        <v>0</v>
      </c>
      <c r="K90" s="578">
        <f>+'409-VACINAÇÃO OBRIGATORIA'!$A$11</f>
        <v>0</v>
      </c>
      <c r="L90" s="578">
        <f>+'409-VACINAÇÃO OBRIGATORIA'!$F$11</f>
        <v>0</v>
      </c>
      <c r="M90" s="500"/>
      <c r="N90" s="500"/>
      <c r="O90" s="500"/>
      <c r="P90" s="500" t="str">
        <f>delivery_events!D$8</f>
        <v>Vacinação Obrigatória</v>
      </c>
      <c r="Q90" s="500" t="str">
        <f>+'409-VACINAÇÃO OBRIGATORIA'!AU110</f>
        <v>VACINADOS</v>
      </c>
      <c r="R90" s="500">
        <f>+'409-VACINAÇÃO OBRIGATORIA'!AX110</f>
        <v>0</v>
      </c>
      <c r="S90" s="500">
        <f>+'409-VACINAÇÃO OBRIGATORIA'!AZ110</f>
        <v>0</v>
      </c>
      <c r="T90" s="500">
        <f>+'409-VACINAÇÃO OBRIGATORIA'!BB110</f>
        <v>0</v>
      </c>
      <c r="U90" s="500">
        <f>+'409-VACINAÇÃO OBRIGATORIA'!BD110</f>
        <v>0</v>
      </c>
      <c r="V90" s="500">
        <f>+'409-VACINAÇÃO OBRIGATORIA'!BF110</f>
        <v>0</v>
      </c>
      <c r="W90" s="500">
        <f>+'409-VACINAÇÃO OBRIGATORIA'!BH110</f>
        <v>0</v>
      </c>
      <c r="X90" s="500">
        <f>+'409-VACINAÇÃO OBRIGATORIA'!BI110</f>
        <v>0</v>
      </c>
    </row>
    <row r="91" spans="1:24" x14ac:dyDescent="0.35">
      <c r="A91" s="500">
        <f>IF(AND('409-VACINAÇÃO OBRIGATORIA'!C110=0,SUM($R91:$X91)&gt;0),'409-VACINAÇÃO OBRIGATORIA'!C109,'409-VACINAÇÃO OBRIGATORIA'!C110)</f>
        <v>0</v>
      </c>
      <c r="B91" s="500">
        <f>IF(AND(+'409-VACINAÇÃO OBRIGATORIA'!G110=0,SUM($R91:$X91)&gt;0),+'409-VACINAÇÃO OBRIGATORIA'!G109,+'409-VACINAÇÃO OBRIGATORIA'!G110)</f>
        <v>0</v>
      </c>
      <c r="C91" s="500" t="e">
        <f>IFERROR(IFERROR(VLOOKUP('409-VACINAÇÃO OBRIGATORIA'!AH$23,localidades,2,FALSE),VLOOKUP('409-VACINAÇÃO OBRIGATORIA'!AQ$6,localidades,2,FALSE)),VLOOKUP('409-VACINAÇÃO OBRIGATORIA'!AQ$5,district_codes,2,FALSE))</f>
        <v>#N/A</v>
      </c>
      <c r="D91" s="578">
        <f>+delivery_events!B$8</f>
        <v>0</v>
      </c>
      <c r="E91" s="500" t="e">
        <f>IFERROR(VLOOKUP('409-VACINAÇÃO OBRIGATORIA'!AQ$6,localidades,2,FALSE),VLOOKUP('409-VACINAÇÃO OBRIGATORIA'!AQ$5,district_codes,2,FALSE))</f>
        <v>#N/A</v>
      </c>
      <c r="F91" s="500">
        <f>+'409-VACINAÇÃO OBRIGATORIA'!L111</f>
        <v>0</v>
      </c>
      <c r="G91" s="500">
        <f>+'409-VACINAÇÃO OBRIGATORIA'!N111</f>
        <v>0</v>
      </c>
      <c r="H91" s="500">
        <f>IF(IF('409-VACINAÇÃO OBRIGATORIA'!AP111=0,'409-VACINAÇÃO OBRIGATORIA'!AH111,'409-VACINAÇÃO OBRIGATORIA'!AP111)=0,'409-VACINAÇÃO OBRIGATORIA'!AQ$6,IF('409-VACINAÇÃO OBRIGATORIA'!AP111=0,'409-VACINAÇÃO OBRIGATORIA'!AH111,'409-VACINAÇÃO OBRIGATORIA'!AP111))</f>
        <v>0</v>
      </c>
      <c r="I91" s="500">
        <f>IF('409-VACINAÇÃO OBRIGATORIA'!AH111=0,'409-VACINAÇÃO OBRIGATORIA'!AQ$6,'409-VACINAÇÃO OBRIGATORIA'!AH111)</f>
        <v>0</v>
      </c>
      <c r="J91" s="500">
        <f>+'409-VACINAÇÃO OBRIGATORIA'!$AQ$3</f>
        <v>0</v>
      </c>
      <c r="K91" s="578">
        <f>+'409-VACINAÇÃO OBRIGATORIA'!$A$11</f>
        <v>0</v>
      </c>
      <c r="L91" s="578">
        <f>+'409-VACINAÇÃO OBRIGATORIA'!$F$11</f>
        <v>0</v>
      </c>
      <c r="M91" s="500"/>
      <c r="N91" s="500"/>
      <c r="O91" s="500"/>
      <c r="P91" s="500" t="str">
        <f>delivery_events!D$8</f>
        <v>Vacinação Obrigatória</v>
      </c>
      <c r="Q91" s="500" t="str">
        <f>+'409-VACINAÇÃO OBRIGATORIA'!AU111</f>
        <v>ARROLADOS</v>
      </c>
      <c r="R91" s="500">
        <f>+'409-VACINAÇÃO OBRIGATORIA'!AX111</f>
        <v>0</v>
      </c>
      <c r="S91" s="500">
        <f>+'409-VACINAÇÃO OBRIGATORIA'!AZ111</f>
        <v>0</v>
      </c>
      <c r="T91" s="500">
        <f>+'409-VACINAÇÃO OBRIGATORIA'!BB111</f>
        <v>0</v>
      </c>
      <c r="U91" s="500">
        <f>+'409-VACINAÇÃO OBRIGATORIA'!BD111</f>
        <v>0</v>
      </c>
      <c r="V91" s="500">
        <f>+'409-VACINAÇÃO OBRIGATORIA'!BF111</f>
        <v>0</v>
      </c>
      <c r="W91" s="500">
        <f>+'409-VACINAÇÃO OBRIGATORIA'!BH111</f>
        <v>0</v>
      </c>
      <c r="X91" s="500">
        <f>+'409-VACINAÇÃO OBRIGATORIA'!BI111</f>
        <v>0</v>
      </c>
    </row>
    <row r="92" spans="1:24" x14ac:dyDescent="0.35">
      <c r="A92" s="500">
        <f>IF(AND('409-VACINAÇÃO OBRIGATORIA'!C111=0,SUM($R92:$X92)&gt;0),'409-VACINAÇÃO OBRIGATORIA'!C110,'409-VACINAÇÃO OBRIGATORIA'!C111)</f>
        <v>0</v>
      </c>
      <c r="B92" s="500">
        <f>IF(AND(+'409-VACINAÇÃO OBRIGATORIA'!G111=0,SUM($R92:$X92)&gt;0),+'409-VACINAÇÃO OBRIGATORIA'!G110,+'409-VACINAÇÃO OBRIGATORIA'!G111)</f>
        <v>0</v>
      </c>
      <c r="C92" s="500" t="e">
        <f>IFERROR(IFERROR(VLOOKUP('409-VACINAÇÃO OBRIGATORIA'!AH$23,localidades,2,FALSE),VLOOKUP('409-VACINAÇÃO OBRIGATORIA'!AQ$6,localidades,2,FALSE)),VLOOKUP('409-VACINAÇÃO OBRIGATORIA'!AQ$5,district_codes,2,FALSE))</f>
        <v>#N/A</v>
      </c>
      <c r="D92" s="578">
        <f>+delivery_events!B$8</f>
        <v>0</v>
      </c>
      <c r="E92" s="500" t="e">
        <f>IFERROR(VLOOKUP('409-VACINAÇÃO OBRIGATORIA'!AQ$6,localidades,2,FALSE),VLOOKUP('409-VACINAÇÃO OBRIGATORIA'!AQ$5,district_codes,2,FALSE))</f>
        <v>#N/A</v>
      </c>
      <c r="F92" s="500">
        <f>+'409-VACINAÇÃO OBRIGATORIA'!L112</f>
        <v>0</v>
      </c>
      <c r="G92" s="500">
        <f>+'409-VACINAÇÃO OBRIGATORIA'!N112</f>
        <v>0</v>
      </c>
      <c r="H92" s="500">
        <f>IF(IF('409-VACINAÇÃO OBRIGATORIA'!AP112=0,'409-VACINAÇÃO OBRIGATORIA'!AH112,'409-VACINAÇÃO OBRIGATORIA'!AP112)=0,'409-VACINAÇÃO OBRIGATORIA'!AQ$6,IF('409-VACINAÇÃO OBRIGATORIA'!AP112=0,'409-VACINAÇÃO OBRIGATORIA'!AH112,'409-VACINAÇÃO OBRIGATORIA'!AP112))</f>
        <v>0</v>
      </c>
      <c r="I92" s="500">
        <f>IF('409-VACINAÇÃO OBRIGATORIA'!AH112=0,'409-VACINAÇÃO OBRIGATORIA'!AQ$6,'409-VACINAÇÃO OBRIGATORIA'!AH112)</f>
        <v>0</v>
      </c>
      <c r="J92" s="500">
        <f>+'409-VACINAÇÃO OBRIGATORIA'!$AQ$3</f>
        <v>0</v>
      </c>
      <c r="K92" s="578">
        <f>+'409-VACINAÇÃO OBRIGATORIA'!$A$11</f>
        <v>0</v>
      </c>
      <c r="L92" s="578">
        <f>+'409-VACINAÇÃO OBRIGATORIA'!$F$11</f>
        <v>0</v>
      </c>
      <c r="M92" s="500"/>
      <c r="N92" s="500"/>
      <c r="O92" s="500"/>
      <c r="P92" s="500" t="str">
        <f>delivery_events!D$8</f>
        <v>Vacinação Obrigatória</v>
      </c>
      <c r="Q92" s="500" t="str">
        <f>+'409-VACINAÇÃO OBRIGATORIA'!AU112</f>
        <v>VACINADOS</v>
      </c>
      <c r="R92" s="500">
        <f>+'409-VACINAÇÃO OBRIGATORIA'!AX112</f>
        <v>0</v>
      </c>
      <c r="S92" s="500">
        <f>+'409-VACINAÇÃO OBRIGATORIA'!AZ112</f>
        <v>0</v>
      </c>
      <c r="T92" s="500">
        <f>+'409-VACINAÇÃO OBRIGATORIA'!BB112</f>
        <v>0</v>
      </c>
      <c r="U92" s="500">
        <f>+'409-VACINAÇÃO OBRIGATORIA'!BD112</f>
        <v>0</v>
      </c>
      <c r="V92" s="500">
        <f>+'409-VACINAÇÃO OBRIGATORIA'!BF112</f>
        <v>0</v>
      </c>
      <c r="W92" s="500">
        <f>+'409-VACINAÇÃO OBRIGATORIA'!BH112</f>
        <v>0</v>
      </c>
      <c r="X92" s="500">
        <f>+'409-VACINAÇÃO OBRIGATORIA'!BI112</f>
        <v>0</v>
      </c>
    </row>
    <row r="93" spans="1:24" x14ac:dyDescent="0.35">
      <c r="A93" s="500">
        <f>IF(AND('409-VACINAÇÃO OBRIGATORIA'!C112=0,SUM($R93:$X93)&gt;0),'409-VACINAÇÃO OBRIGATORIA'!C111,'409-VACINAÇÃO OBRIGATORIA'!C112)</f>
        <v>0</v>
      </c>
      <c r="B93" s="500">
        <f>IF(AND(+'409-VACINAÇÃO OBRIGATORIA'!G112=0,SUM($R93:$X93)&gt;0),+'409-VACINAÇÃO OBRIGATORIA'!G111,+'409-VACINAÇÃO OBRIGATORIA'!G112)</f>
        <v>0</v>
      </c>
      <c r="C93" s="500" t="e">
        <f>IFERROR(IFERROR(VLOOKUP('409-VACINAÇÃO OBRIGATORIA'!AH$23,localidades,2,FALSE),VLOOKUP('409-VACINAÇÃO OBRIGATORIA'!AQ$6,localidades,2,FALSE)),VLOOKUP('409-VACINAÇÃO OBRIGATORIA'!AQ$5,district_codes,2,FALSE))</f>
        <v>#N/A</v>
      </c>
      <c r="D93" s="578">
        <f>+delivery_events!B$8</f>
        <v>0</v>
      </c>
      <c r="E93" s="500" t="e">
        <f>IFERROR(VLOOKUP('409-VACINAÇÃO OBRIGATORIA'!AQ$6,localidades,2,FALSE),VLOOKUP('409-VACINAÇÃO OBRIGATORIA'!AQ$5,district_codes,2,FALSE))</f>
        <v>#N/A</v>
      </c>
      <c r="F93" s="500">
        <f>+'409-VACINAÇÃO OBRIGATORIA'!L113</f>
        <v>0</v>
      </c>
      <c r="G93" s="500">
        <f>+'409-VACINAÇÃO OBRIGATORIA'!N113</f>
        <v>0</v>
      </c>
      <c r="H93" s="500">
        <f>IF(IF('409-VACINAÇÃO OBRIGATORIA'!AP113=0,'409-VACINAÇÃO OBRIGATORIA'!AH113,'409-VACINAÇÃO OBRIGATORIA'!AP113)=0,'409-VACINAÇÃO OBRIGATORIA'!AQ$6,IF('409-VACINAÇÃO OBRIGATORIA'!AP113=0,'409-VACINAÇÃO OBRIGATORIA'!AH113,'409-VACINAÇÃO OBRIGATORIA'!AP113))</f>
        <v>0</v>
      </c>
      <c r="I93" s="500">
        <f>IF('409-VACINAÇÃO OBRIGATORIA'!AH113=0,'409-VACINAÇÃO OBRIGATORIA'!AQ$6,'409-VACINAÇÃO OBRIGATORIA'!AH113)</f>
        <v>0</v>
      </c>
      <c r="J93" s="500">
        <f>+'409-VACINAÇÃO OBRIGATORIA'!$AQ$3</f>
        <v>0</v>
      </c>
      <c r="K93" s="578">
        <f>+'409-VACINAÇÃO OBRIGATORIA'!$A$11</f>
        <v>0</v>
      </c>
      <c r="L93" s="578">
        <f>+'409-VACINAÇÃO OBRIGATORIA'!$F$11</f>
        <v>0</v>
      </c>
      <c r="M93" s="500"/>
      <c r="N93" s="500"/>
      <c r="O93" s="500"/>
      <c r="P93" s="500" t="str">
        <f>delivery_events!D$8</f>
        <v>Vacinação Obrigatória</v>
      </c>
      <c r="Q93" s="500" t="str">
        <f>+'409-VACINAÇÃO OBRIGATORIA'!AU113</f>
        <v>ARROLADOS</v>
      </c>
      <c r="R93" s="500">
        <f>+'409-VACINAÇÃO OBRIGATORIA'!AX113</f>
        <v>0</v>
      </c>
      <c r="S93" s="500">
        <f>+'409-VACINAÇÃO OBRIGATORIA'!AZ113</f>
        <v>0</v>
      </c>
      <c r="T93" s="500">
        <f>+'409-VACINAÇÃO OBRIGATORIA'!BB113</f>
        <v>0</v>
      </c>
      <c r="U93" s="500">
        <f>+'409-VACINAÇÃO OBRIGATORIA'!BD113</f>
        <v>0</v>
      </c>
      <c r="V93" s="500">
        <f>+'409-VACINAÇÃO OBRIGATORIA'!BF113</f>
        <v>0</v>
      </c>
      <c r="W93" s="500">
        <f>+'409-VACINAÇÃO OBRIGATORIA'!BH113</f>
        <v>0</v>
      </c>
      <c r="X93" s="500">
        <f>+'409-VACINAÇÃO OBRIGATORIA'!BI113</f>
        <v>0</v>
      </c>
    </row>
    <row r="94" spans="1:24" x14ac:dyDescent="0.35">
      <c r="A94" s="500">
        <f>IF(AND('409-VACINAÇÃO OBRIGATORIA'!C113=0,SUM($R94:$X94)&gt;0),'409-VACINAÇÃO OBRIGATORIA'!C112,'409-VACINAÇÃO OBRIGATORIA'!C113)</f>
        <v>0</v>
      </c>
      <c r="B94" s="500">
        <f>IF(AND(+'409-VACINAÇÃO OBRIGATORIA'!G113=0,SUM($R94:$X94)&gt;0),+'409-VACINAÇÃO OBRIGATORIA'!G112,+'409-VACINAÇÃO OBRIGATORIA'!G113)</f>
        <v>0</v>
      </c>
      <c r="C94" s="500" t="e">
        <f>IFERROR(IFERROR(VLOOKUP('409-VACINAÇÃO OBRIGATORIA'!AH$23,localidades,2,FALSE),VLOOKUP('409-VACINAÇÃO OBRIGATORIA'!AQ$6,localidades,2,FALSE)),VLOOKUP('409-VACINAÇÃO OBRIGATORIA'!AQ$5,district_codes,2,FALSE))</f>
        <v>#N/A</v>
      </c>
      <c r="D94" s="578">
        <f>+delivery_events!B$8</f>
        <v>0</v>
      </c>
      <c r="E94" s="500" t="e">
        <f>IFERROR(VLOOKUP('409-VACINAÇÃO OBRIGATORIA'!AQ$6,localidades,2,FALSE),VLOOKUP('409-VACINAÇÃO OBRIGATORIA'!AQ$5,district_codes,2,FALSE))</f>
        <v>#N/A</v>
      </c>
      <c r="F94" s="500">
        <f>+'409-VACINAÇÃO OBRIGATORIA'!L114</f>
        <v>0</v>
      </c>
      <c r="G94" s="500">
        <f>+'409-VACINAÇÃO OBRIGATORIA'!N114</f>
        <v>0</v>
      </c>
      <c r="H94" s="500">
        <f>IF(IF('409-VACINAÇÃO OBRIGATORIA'!AP114=0,'409-VACINAÇÃO OBRIGATORIA'!AH114,'409-VACINAÇÃO OBRIGATORIA'!AP114)=0,'409-VACINAÇÃO OBRIGATORIA'!AQ$6,IF('409-VACINAÇÃO OBRIGATORIA'!AP114=0,'409-VACINAÇÃO OBRIGATORIA'!AH114,'409-VACINAÇÃO OBRIGATORIA'!AP114))</f>
        <v>0</v>
      </c>
      <c r="I94" s="500">
        <f>IF('409-VACINAÇÃO OBRIGATORIA'!AH114=0,'409-VACINAÇÃO OBRIGATORIA'!AQ$6,'409-VACINAÇÃO OBRIGATORIA'!AH114)</f>
        <v>0</v>
      </c>
      <c r="J94" s="500">
        <f>+'409-VACINAÇÃO OBRIGATORIA'!$AQ$3</f>
        <v>0</v>
      </c>
      <c r="K94" s="578">
        <f>+'409-VACINAÇÃO OBRIGATORIA'!$A$11</f>
        <v>0</v>
      </c>
      <c r="L94" s="578">
        <f>+'409-VACINAÇÃO OBRIGATORIA'!$F$11</f>
        <v>0</v>
      </c>
      <c r="M94" s="500"/>
      <c r="N94" s="500"/>
      <c r="O94" s="500"/>
      <c r="P94" s="500" t="str">
        <f>delivery_events!D$8</f>
        <v>Vacinação Obrigatória</v>
      </c>
      <c r="Q94" s="500" t="str">
        <f>+'409-VACINAÇÃO OBRIGATORIA'!AU114</f>
        <v>VACINADOS</v>
      </c>
      <c r="R94" s="500">
        <f>+'409-VACINAÇÃO OBRIGATORIA'!AX114</f>
        <v>0</v>
      </c>
      <c r="S94" s="500">
        <f>+'409-VACINAÇÃO OBRIGATORIA'!AZ114</f>
        <v>0</v>
      </c>
      <c r="T94" s="500">
        <f>+'409-VACINAÇÃO OBRIGATORIA'!BB114</f>
        <v>0</v>
      </c>
      <c r="U94" s="500">
        <f>+'409-VACINAÇÃO OBRIGATORIA'!BD114</f>
        <v>0</v>
      </c>
      <c r="V94" s="500">
        <f>+'409-VACINAÇÃO OBRIGATORIA'!BF114</f>
        <v>0</v>
      </c>
      <c r="W94" s="500">
        <f>+'409-VACINAÇÃO OBRIGATORIA'!BH114</f>
        <v>0</v>
      </c>
      <c r="X94" s="500">
        <f>+'409-VACINAÇÃO OBRIGATORIA'!BI114</f>
        <v>0</v>
      </c>
    </row>
    <row r="95" spans="1:24" x14ac:dyDescent="0.35">
      <c r="A95" s="500">
        <f>IF(AND('409-VACINAÇÃO OBRIGATORIA'!C114=0,SUM($R95:$X95)&gt;0),'409-VACINAÇÃO OBRIGATORIA'!C113,'409-VACINAÇÃO OBRIGATORIA'!C114)</f>
        <v>0</v>
      </c>
      <c r="B95" s="500">
        <f>IF(AND(+'409-VACINAÇÃO OBRIGATORIA'!G114=0,SUM($R95:$X95)&gt;0),+'409-VACINAÇÃO OBRIGATORIA'!G113,+'409-VACINAÇÃO OBRIGATORIA'!G114)</f>
        <v>0</v>
      </c>
      <c r="C95" s="500" t="e">
        <f>IFERROR(IFERROR(VLOOKUP('409-VACINAÇÃO OBRIGATORIA'!AH$23,localidades,2,FALSE),VLOOKUP('409-VACINAÇÃO OBRIGATORIA'!AQ$6,localidades,2,FALSE)),VLOOKUP('409-VACINAÇÃO OBRIGATORIA'!AQ$5,district_codes,2,FALSE))</f>
        <v>#N/A</v>
      </c>
      <c r="D95" s="578">
        <f>+delivery_events!B$8</f>
        <v>0</v>
      </c>
      <c r="E95" s="500" t="e">
        <f>IFERROR(VLOOKUP('409-VACINAÇÃO OBRIGATORIA'!AQ$6,localidades,2,FALSE),VLOOKUP('409-VACINAÇÃO OBRIGATORIA'!AQ$5,district_codes,2,FALSE))</f>
        <v>#N/A</v>
      </c>
      <c r="F95" s="500">
        <f>+'409-VACINAÇÃO OBRIGATORIA'!L115</f>
        <v>0</v>
      </c>
      <c r="G95" s="500">
        <f>+'409-VACINAÇÃO OBRIGATORIA'!N115</f>
        <v>0</v>
      </c>
      <c r="H95" s="500">
        <f>IF(IF('409-VACINAÇÃO OBRIGATORIA'!AP115=0,'409-VACINAÇÃO OBRIGATORIA'!AH115,'409-VACINAÇÃO OBRIGATORIA'!AP115)=0,'409-VACINAÇÃO OBRIGATORIA'!AQ$6,IF('409-VACINAÇÃO OBRIGATORIA'!AP115=0,'409-VACINAÇÃO OBRIGATORIA'!AH115,'409-VACINAÇÃO OBRIGATORIA'!AP115))</f>
        <v>0</v>
      </c>
      <c r="I95" s="500">
        <f>IF('409-VACINAÇÃO OBRIGATORIA'!AH115=0,'409-VACINAÇÃO OBRIGATORIA'!AQ$6,'409-VACINAÇÃO OBRIGATORIA'!AH115)</f>
        <v>0</v>
      </c>
      <c r="J95" s="500">
        <f>+'409-VACINAÇÃO OBRIGATORIA'!$AQ$3</f>
        <v>0</v>
      </c>
      <c r="K95" s="578">
        <f>+'409-VACINAÇÃO OBRIGATORIA'!$A$11</f>
        <v>0</v>
      </c>
      <c r="L95" s="578">
        <f>+'409-VACINAÇÃO OBRIGATORIA'!$F$11</f>
        <v>0</v>
      </c>
      <c r="M95" s="500"/>
      <c r="N95" s="500"/>
      <c r="O95" s="500"/>
      <c r="P95" s="500" t="str">
        <f>delivery_events!D$8</f>
        <v>Vacinação Obrigatória</v>
      </c>
      <c r="Q95" s="500" t="str">
        <f>+'409-VACINAÇÃO OBRIGATORIA'!AU115</f>
        <v>ARROLADOS</v>
      </c>
      <c r="R95" s="500">
        <f>+'409-VACINAÇÃO OBRIGATORIA'!AX115</f>
        <v>0</v>
      </c>
      <c r="S95" s="500">
        <f>+'409-VACINAÇÃO OBRIGATORIA'!AZ115</f>
        <v>0</v>
      </c>
      <c r="T95" s="500">
        <f>+'409-VACINAÇÃO OBRIGATORIA'!BB115</f>
        <v>0</v>
      </c>
      <c r="U95" s="500">
        <f>+'409-VACINAÇÃO OBRIGATORIA'!BD115</f>
        <v>0</v>
      </c>
      <c r="V95" s="500">
        <f>+'409-VACINAÇÃO OBRIGATORIA'!BF115</f>
        <v>0</v>
      </c>
      <c r="W95" s="500">
        <f>+'409-VACINAÇÃO OBRIGATORIA'!BH115</f>
        <v>0</v>
      </c>
      <c r="X95" s="500">
        <f>+'409-VACINAÇÃO OBRIGATORIA'!BI115</f>
        <v>0</v>
      </c>
    </row>
    <row r="96" spans="1:24" x14ac:dyDescent="0.35">
      <c r="A96" s="500">
        <f>IF(AND('409-VACINAÇÃO OBRIGATORIA'!C115=0,SUM($R96:$X96)&gt;0),'409-VACINAÇÃO OBRIGATORIA'!C114,'409-VACINAÇÃO OBRIGATORIA'!C115)</f>
        <v>0</v>
      </c>
      <c r="B96" s="500">
        <f>IF(AND(+'409-VACINAÇÃO OBRIGATORIA'!G115=0,SUM($R96:$X96)&gt;0),+'409-VACINAÇÃO OBRIGATORIA'!G114,+'409-VACINAÇÃO OBRIGATORIA'!G115)</f>
        <v>0</v>
      </c>
      <c r="C96" s="500" t="e">
        <f>IFERROR(IFERROR(VLOOKUP('409-VACINAÇÃO OBRIGATORIA'!AH$23,localidades,2,FALSE),VLOOKUP('409-VACINAÇÃO OBRIGATORIA'!AQ$6,localidades,2,FALSE)),VLOOKUP('409-VACINAÇÃO OBRIGATORIA'!AQ$5,district_codes,2,FALSE))</f>
        <v>#N/A</v>
      </c>
      <c r="D96" s="578">
        <f>+delivery_events!B$8</f>
        <v>0</v>
      </c>
      <c r="E96" s="500" t="e">
        <f>IFERROR(VLOOKUP('409-VACINAÇÃO OBRIGATORIA'!AQ$6,localidades,2,FALSE),VLOOKUP('409-VACINAÇÃO OBRIGATORIA'!AQ$5,district_codes,2,FALSE))</f>
        <v>#N/A</v>
      </c>
      <c r="F96" s="500">
        <f>+'409-VACINAÇÃO OBRIGATORIA'!L116</f>
        <v>0</v>
      </c>
      <c r="G96" s="500">
        <f>+'409-VACINAÇÃO OBRIGATORIA'!N116</f>
        <v>0</v>
      </c>
      <c r="H96" s="500">
        <f>IF(IF('409-VACINAÇÃO OBRIGATORIA'!AP116=0,'409-VACINAÇÃO OBRIGATORIA'!AH116,'409-VACINAÇÃO OBRIGATORIA'!AP116)=0,'409-VACINAÇÃO OBRIGATORIA'!AQ$6,IF('409-VACINAÇÃO OBRIGATORIA'!AP116=0,'409-VACINAÇÃO OBRIGATORIA'!AH116,'409-VACINAÇÃO OBRIGATORIA'!AP116))</f>
        <v>0</v>
      </c>
      <c r="I96" s="500">
        <f>IF('409-VACINAÇÃO OBRIGATORIA'!AH116=0,'409-VACINAÇÃO OBRIGATORIA'!AQ$6,'409-VACINAÇÃO OBRIGATORIA'!AH116)</f>
        <v>0</v>
      </c>
      <c r="J96" s="500">
        <f>+'409-VACINAÇÃO OBRIGATORIA'!$AQ$3</f>
        <v>0</v>
      </c>
      <c r="K96" s="578">
        <f>+'409-VACINAÇÃO OBRIGATORIA'!$A$11</f>
        <v>0</v>
      </c>
      <c r="L96" s="578">
        <f>+'409-VACINAÇÃO OBRIGATORIA'!$F$11</f>
        <v>0</v>
      </c>
      <c r="M96" s="500"/>
      <c r="N96" s="500"/>
      <c r="O96" s="500"/>
      <c r="P96" s="500" t="str">
        <f>delivery_events!D$8</f>
        <v>Vacinação Obrigatória</v>
      </c>
      <c r="Q96" s="500" t="str">
        <f>+'409-VACINAÇÃO OBRIGATORIA'!AU116</f>
        <v>VACINADOS</v>
      </c>
      <c r="R96" s="500">
        <f>+'409-VACINAÇÃO OBRIGATORIA'!AX116</f>
        <v>0</v>
      </c>
      <c r="S96" s="500">
        <f>+'409-VACINAÇÃO OBRIGATORIA'!AZ116</f>
        <v>0</v>
      </c>
      <c r="T96" s="500">
        <f>+'409-VACINAÇÃO OBRIGATORIA'!BB116</f>
        <v>0</v>
      </c>
      <c r="U96" s="500">
        <f>+'409-VACINAÇÃO OBRIGATORIA'!BD116</f>
        <v>0</v>
      </c>
      <c r="V96" s="500">
        <f>+'409-VACINAÇÃO OBRIGATORIA'!BF116</f>
        <v>0</v>
      </c>
      <c r="W96" s="500">
        <f>+'409-VACINAÇÃO OBRIGATORIA'!BH116</f>
        <v>0</v>
      </c>
      <c r="X96" s="500">
        <f>+'409-VACINAÇÃO OBRIGATORIA'!BI116</f>
        <v>0</v>
      </c>
    </row>
    <row r="97" spans="1:24" x14ac:dyDescent="0.35">
      <c r="A97" s="500">
        <f>IF(AND('409-VACINAÇÃO OBRIGATORIA'!C116=0,SUM($R97:$X97)&gt;0),'409-VACINAÇÃO OBRIGATORIA'!C115,'409-VACINAÇÃO OBRIGATORIA'!C116)</f>
        <v>0</v>
      </c>
      <c r="B97" s="500">
        <f>IF(AND(+'409-VACINAÇÃO OBRIGATORIA'!G116=0,SUM($R97:$X97)&gt;0),+'409-VACINAÇÃO OBRIGATORIA'!G115,+'409-VACINAÇÃO OBRIGATORIA'!G116)</f>
        <v>0</v>
      </c>
      <c r="C97" s="500" t="e">
        <f>IFERROR(IFERROR(VLOOKUP('409-VACINAÇÃO OBRIGATORIA'!AH$23,localidades,2,FALSE),VLOOKUP('409-VACINAÇÃO OBRIGATORIA'!AQ$6,localidades,2,FALSE)),VLOOKUP('409-VACINAÇÃO OBRIGATORIA'!AQ$5,district_codes,2,FALSE))</f>
        <v>#N/A</v>
      </c>
      <c r="D97" s="578">
        <f>+delivery_events!B$8</f>
        <v>0</v>
      </c>
      <c r="E97" s="500" t="e">
        <f>IFERROR(VLOOKUP('409-VACINAÇÃO OBRIGATORIA'!AQ$6,localidades,2,FALSE),VLOOKUP('409-VACINAÇÃO OBRIGATORIA'!AQ$5,district_codes,2,FALSE))</f>
        <v>#N/A</v>
      </c>
      <c r="F97" s="500">
        <f>+'409-VACINAÇÃO OBRIGATORIA'!L117</f>
        <v>0</v>
      </c>
      <c r="G97" s="500">
        <f>+'409-VACINAÇÃO OBRIGATORIA'!N117</f>
        <v>0</v>
      </c>
      <c r="H97" s="500">
        <f>IF(IF('409-VACINAÇÃO OBRIGATORIA'!AP117=0,'409-VACINAÇÃO OBRIGATORIA'!AH117,'409-VACINAÇÃO OBRIGATORIA'!AP117)=0,'409-VACINAÇÃO OBRIGATORIA'!AQ$6,IF('409-VACINAÇÃO OBRIGATORIA'!AP117=0,'409-VACINAÇÃO OBRIGATORIA'!AH117,'409-VACINAÇÃO OBRIGATORIA'!AP117))</f>
        <v>0</v>
      </c>
      <c r="I97" s="500">
        <f>IF('409-VACINAÇÃO OBRIGATORIA'!AH117=0,'409-VACINAÇÃO OBRIGATORIA'!AQ$6,'409-VACINAÇÃO OBRIGATORIA'!AH117)</f>
        <v>0</v>
      </c>
      <c r="J97" s="500">
        <f>+'409-VACINAÇÃO OBRIGATORIA'!$AQ$3</f>
        <v>0</v>
      </c>
      <c r="K97" s="578">
        <f>+'409-VACINAÇÃO OBRIGATORIA'!$A$11</f>
        <v>0</v>
      </c>
      <c r="L97" s="578">
        <f>+'409-VACINAÇÃO OBRIGATORIA'!$F$11</f>
        <v>0</v>
      </c>
      <c r="M97" s="500"/>
      <c r="N97" s="500"/>
      <c r="O97" s="500"/>
      <c r="P97" s="500" t="str">
        <f>delivery_events!D$8</f>
        <v>Vacinação Obrigatória</v>
      </c>
      <c r="Q97" s="500" t="str">
        <f>+'409-VACINAÇÃO OBRIGATORIA'!AU117</f>
        <v>ARROLADOS</v>
      </c>
      <c r="R97" s="500">
        <f>+'409-VACINAÇÃO OBRIGATORIA'!AX117</f>
        <v>0</v>
      </c>
      <c r="S97" s="500">
        <f>+'409-VACINAÇÃO OBRIGATORIA'!AZ117</f>
        <v>0</v>
      </c>
      <c r="T97" s="500">
        <f>+'409-VACINAÇÃO OBRIGATORIA'!BB117</f>
        <v>0</v>
      </c>
      <c r="U97" s="500">
        <f>+'409-VACINAÇÃO OBRIGATORIA'!BD117</f>
        <v>0</v>
      </c>
      <c r="V97" s="500">
        <f>+'409-VACINAÇÃO OBRIGATORIA'!BF117</f>
        <v>0</v>
      </c>
      <c r="W97" s="500">
        <f>+'409-VACINAÇÃO OBRIGATORIA'!BH117</f>
        <v>0</v>
      </c>
      <c r="X97" s="500">
        <f>+'409-VACINAÇÃO OBRIGATORIA'!BI117</f>
        <v>0</v>
      </c>
    </row>
    <row r="98" spans="1:24" x14ac:dyDescent="0.35">
      <c r="A98" s="500">
        <f>IF(AND('409-VACINAÇÃO OBRIGATORIA'!C117=0,SUM($R98:$X98)&gt;0),'409-VACINAÇÃO OBRIGATORIA'!C116,'409-VACINAÇÃO OBRIGATORIA'!C117)</f>
        <v>0</v>
      </c>
      <c r="B98" s="500">
        <f>IF(AND(+'409-VACINAÇÃO OBRIGATORIA'!G117=0,SUM($R98:$X98)&gt;0),+'409-VACINAÇÃO OBRIGATORIA'!G116,+'409-VACINAÇÃO OBRIGATORIA'!G117)</f>
        <v>0</v>
      </c>
      <c r="C98" s="500" t="e">
        <f>IFERROR(IFERROR(VLOOKUP('409-VACINAÇÃO OBRIGATORIA'!AH$23,localidades,2,FALSE),VLOOKUP('409-VACINAÇÃO OBRIGATORIA'!AQ$6,localidades,2,FALSE)),VLOOKUP('409-VACINAÇÃO OBRIGATORIA'!AQ$5,district_codes,2,FALSE))</f>
        <v>#N/A</v>
      </c>
      <c r="D98" s="578">
        <f>+delivery_events!B$8</f>
        <v>0</v>
      </c>
      <c r="E98" s="500" t="e">
        <f>IFERROR(VLOOKUP('409-VACINAÇÃO OBRIGATORIA'!AQ$6,localidades,2,FALSE),VLOOKUP('409-VACINAÇÃO OBRIGATORIA'!AQ$5,district_codes,2,FALSE))</f>
        <v>#N/A</v>
      </c>
      <c r="F98" s="500">
        <f>+'409-VACINAÇÃO OBRIGATORIA'!L118</f>
        <v>0</v>
      </c>
      <c r="G98" s="500">
        <f>+'409-VACINAÇÃO OBRIGATORIA'!N118</f>
        <v>0</v>
      </c>
      <c r="H98" s="500">
        <f>IF(IF('409-VACINAÇÃO OBRIGATORIA'!AP118=0,'409-VACINAÇÃO OBRIGATORIA'!AH118,'409-VACINAÇÃO OBRIGATORIA'!AP118)=0,'409-VACINAÇÃO OBRIGATORIA'!AQ$6,IF('409-VACINAÇÃO OBRIGATORIA'!AP118=0,'409-VACINAÇÃO OBRIGATORIA'!AH118,'409-VACINAÇÃO OBRIGATORIA'!AP118))</f>
        <v>0</v>
      </c>
      <c r="I98" s="500">
        <f>IF('409-VACINAÇÃO OBRIGATORIA'!AH118=0,'409-VACINAÇÃO OBRIGATORIA'!AQ$6,'409-VACINAÇÃO OBRIGATORIA'!AH118)</f>
        <v>0</v>
      </c>
      <c r="J98" s="500">
        <f>+'409-VACINAÇÃO OBRIGATORIA'!$AQ$3</f>
        <v>0</v>
      </c>
      <c r="K98" s="578">
        <f>+'409-VACINAÇÃO OBRIGATORIA'!$A$11</f>
        <v>0</v>
      </c>
      <c r="L98" s="578">
        <f>+'409-VACINAÇÃO OBRIGATORIA'!$F$11</f>
        <v>0</v>
      </c>
      <c r="M98" s="500"/>
      <c r="N98" s="500"/>
      <c r="O98" s="500"/>
      <c r="P98" s="500" t="str">
        <f>delivery_events!D$8</f>
        <v>Vacinação Obrigatória</v>
      </c>
      <c r="Q98" s="500" t="str">
        <f>+'409-VACINAÇÃO OBRIGATORIA'!AU118</f>
        <v>VACINADOS</v>
      </c>
      <c r="R98" s="500">
        <f>+'409-VACINAÇÃO OBRIGATORIA'!AX118</f>
        <v>0</v>
      </c>
      <c r="S98" s="500">
        <f>+'409-VACINAÇÃO OBRIGATORIA'!AZ118</f>
        <v>0</v>
      </c>
      <c r="T98" s="500">
        <f>+'409-VACINAÇÃO OBRIGATORIA'!BB118</f>
        <v>0</v>
      </c>
      <c r="U98" s="500">
        <f>+'409-VACINAÇÃO OBRIGATORIA'!BD118</f>
        <v>0</v>
      </c>
      <c r="V98" s="500">
        <f>+'409-VACINAÇÃO OBRIGATORIA'!BF118</f>
        <v>0</v>
      </c>
      <c r="W98" s="500">
        <f>+'409-VACINAÇÃO OBRIGATORIA'!BH118</f>
        <v>0</v>
      </c>
      <c r="X98" s="500">
        <f>+'409-VACINAÇÃO OBRIGATORIA'!BI118</f>
        <v>0</v>
      </c>
    </row>
    <row r="99" spans="1:24" x14ac:dyDescent="0.35">
      <c r="A99" s="500">
        <f>IF(AND('409-VACINAÇÃO OBRIGATORIA'!C118=0,SUM($R99:$X99)&gt;0),'409-VACINAÇÃO OBRIGATORIA'!C117,'409-VACINAÇÃO OBRIGATORIA'!C118)</f>
        <v>0</v>
      </c>
      <c r="B99" s="500">
        <f>IF(AND(+'409-VACINAÇÃO OBRIGATORIA'!G118=0,SUM($R99:$X99)&gt;0),+'409-VACINAÇÃO OBRIGATORIA'!G117,+'409-VACINAÇÃO OBRIGATORIA'!G118)</f>
        <v>0</v>
      </c>
      <c r="C99" s="500" t="e">
        <f>IFERROR(IFERROR(VLOOKUP('409-VACINAÇÃO OBRIGATORIA'!AH$23,localidades,2,FALSE),VLOOKUP('409-VACINAÇÃO OBRIGATORIA'!AQ$6,localidades,2,FALSE)),VLOOKUP('409-VACINAÇÃO OBRIGATORIA'!AQ$5,district_codes,2,FALSE))</f>
        <v>#N/A</v>
      </c>
      <c r="D99" s="578">
        <f>+delivery_events!B$8</f>
        <v>0</v>
      </c>
      <c r="E99" s="500" t="e">
        <f>IFERROR(VLOOKUP('409-VACINAÇÃO OBRIGATORIA'!AQ$6,localidades,2,FALSE),VLOOKUP('409-VACINAÇÃO OBRIGATORIA'!AQ$5,district_codes,2,FALSE))</f>
        <v>#N/A</v>
      </c>
      <c r="F99" s="500">
        <f>+'409-VACINAÇÃO OBRIGATORIA'!L119</f>
        <v>0</v>
      </c>
      <c r="G99" s="500">
        <f>+'409-VACINAÇÃO OBRIGATORIA'!N119</f>
        <v>0</v>
      </c>
      <c r="H99" s="500">
        <f>IF(IF('409-VACINAÇÃO OBRIGATORIA'!AP119=0,'409-VACINAÇÃO OBRIGATORIA'!AH119,'409-VACINAÇÃO OBRIGATORIA'!AP119)=0,'409-VACINAÇÃO OBRIGATORIA'!AQ$6,IF('409-VACINAÇÃO OBRIGATORIA'!AP119=0,'409-VACINAÇÃO OBRIGATORIA'!AH119,'409-VACINAÇÃO OBRIGATORIA'!AP119))</f>
        <v>0</v>
      </c>
      <c r="I99" s="500">
        <f>IF('409-VACINAÇÃO OBRIGATORIA'!AH119=0,'409-VACINAÇÃO OBRIGATORIA'!AQ$6,'409-VACINAÇÃO OBRIGATORIA'!AH119)</f>
        <v>0</v>
      </c>
      <c r="J99" s="500">
        <f>+'409-VACINAÇÃO OBRIGATORIA'!$AQ$3</f>
        <v>0</v>
      </c>
      <c r="K99" s="578">
        <f>+'409-VACINAÇÃO OBRIGATORIA'!$A$11</f>
        <v>0</v>
      </c>
      <c r="L99" s="578">
        <f>+'409-VACINAÇÃO OBRIGATORIA'!$F$11</f>
        <v>0</v>
      </c>
      <c r="M99" s="500"/>
      <c r="N99" s="500"/>
      <c r="O99" s="500"/>
      <c r="P99" s="500" t="str">
        <f>delivery_events!D$8</f>
        <v>Vacinação Obrigatória</v>
      </c>
      <c r="Q99" s="500" t="str">
        <f>+'409-VACINAÇÃO OBRIGATORIA'!AU119</f>
        <v>ARROLADOS</v>
      </c>
      <c r="R99" s="500">
        <f>+'409-VACINAÇÃO OBRIGATORIA'!AX119</f>
        <v>0</v>
      </c>
      <c r="S99" s="500">
        <f>+'409-VACINAÇÃO OBRIGATORIA'!AZ119</f>
        <v>0</v>
      </c>
      <c r="T99" s="500">
        <f>+'409-VACINAÇÃO OBRIGATORIA'!BB119</f>
        <v>0</v>
      </c>
      <c r="U99" s="500">
        <f>+'409-VACINAÇÃO OBRIGATORIA'!BD119</f>
        <v>0</v>
      </c>
      <c r="V99" s="500">
        <f>+'409-VACINAÇÃO OBRIGATORIA'!BF119</f>
        <v>0</v>
      </c>
      <c r="W99" s="500">
        <f>+'409-VACINAÇÃO OBRIGATORIA'!BH119</f>
        <v>0</v>
      </c>
      <c r="X99" s="500">
        <f>+'409-VACINAÇÃO OBRIGATORIA'!BI119</f>
        <v>0</v>
      </c>
    </row>
    <row r="100" spans="1:24" x14ac:dyDescent="0.35">
      <c r="A100" s="500">
        <f>IF(AND('409-VACINAÇÃO OBRIGATORIA'!C119=0,SUM($R100:$X100)&gt;0),'409-VACINAÇÃO OBRIGATORIA'!C118,'409-VACINAÇÃO OBRIGATORIA'!C119)</f>
        <v>0</v>
      </c>
      <c r="B100" s="500">
        <f>IF(AND(+'409-VACINAÇÃO OBRIGATORIA'!G119=0,SUM($R100:$X100)&gt;0),+'409-VACINAÇÃO OBRIGATORIA'!G118,+'409-VACINAÇÃO OBRIGATORIA'!G119)</f>
        <v>0</v>
      </c>
      <c r="C100" s="500" t="e">
        <f>IFERROR(IFERROR(VLOOKUP('409-VACINAÇÃO OBRIGATORIA'!AH$23,localidades,2,FALSE),VLOOKUP('409-VACINAÇÃO OBRIGATORIA'!AQ$6,localidades,2,FALSE)),VLOOKUP('409-VACINAÇÃO OBRIGATORIA'!AQ$5,district_codes,2,FALSE))</f>
        <v>#N/A</v>
      </c>
      <c r="D100" s="578">
        <f>+delivery_events!B$8</f>
        <v>0</v>
      </c>
      <c r="E100" s="500" t="e">
        <f>IFERROR(VLOOKUP('409-VACINAÇÃO OBRIGATORIA'!AQ$6,localidades,2,FALSE),VLOOKUP('409-VACINAÇÃO OBRIGATORIA'!AQ$5,district_codes,2,FALSE))</f>
        <v>#N/A</v>
      </c>
      <c r="F100" s="500">
        <f>+'409-VACINAÇÃO OBRIGATORIA'!L120</f>
        <v>0</v>
      </c>
      <c r="G100" s="500">
        <f>+'409-VACINAÇÃO OBRIGATORIA'!N120</f>
        <v>0</v>
      </c>
      <c r="H100" s="500">
        <f>IF(IF('409-VACINAÇÃO OBRIGATORIA'!AP120=0,'409-VACINAÇÃO OBRIGATORIA'!AH120,'409-VACINAÇÃO OBRIGATORIA'!AP120)=0,'409-VACINAÇÃO OBRIGATORIA'!AQ$6,IF('409-VACINAÇÃO OBRIGATORIA'!AP120=0,'409-VACINAÇÃO OBRIGATORIA'!AH120,'409-VACINAÇÃO OBRIGATORIA'!AP120))</f>
        <v>0</v>
      </c>
      <c r="I100" s="500">
        <f>IF('409-VACINAÇÃO OBRIGATORIA'!AH120=0,'409-VACINAÇÃO OBRIGATORIA'!AQ$6,'409-VACINAÇÃO OBRIGATORIA'!AH120)</f>
        <v>0</v>
      </c>
      <c r="J100" s="500">
        <f>+'409-VACINAÇÃO OBRIGATORIA'!$AQ$3</f>
        <v>0</v>
      </c>
      <c r="K100" s="578">
        <f>+'409-VACINAÇÃO OBRIGATORIA'!$A$11</f>
        <v>0</v>
      </c>
      <c r="L100" s="578">
        <f>+'409-VACINAÇÃO OBRIGATORIA'!$F$11</f>
        <v>0</v>
      </c>
      <c r="M100" s="500"/>
      <c r="N100" s="500"/>
      <c r="O100" s="500"/>
      <c r="P100" s="500" t="str">
        <f>delivery_events!D$8</f>
        <v>Vacinação Obrigatória</v>
      </c>
      <c r="Q100" s="500" t="str">
        <f>+'409-VACINAÇÃO OBRIGATORIA'!AU120</f>
        <v>VACINADOS</v>
      </c>
      <c r="R100" s="500">
        <f>+'409-VACINAÇÃO OBRIGATORIA'!AX120</f>
        <v>0</v>
      </c>
      <c r="S100" s="500">
        <f>+'409-VACINAÇÃO OBRIGATORIA'!AZ120</f>
        <v>0</v>
      </c>
      <c r="T100" s="500">
        <f>+'409-VACINAÇÃO OBRIGATORIA'!BB120</f>
        <v>0</v>
      </c>
      <c r="U100" s="500">
        <f>+'409-VACINAÇÃO OBRIGATORIA'!BD120</f>
        <v>0</v>
      </c>
      <c r="V100" s="500">
        <f>+'409-VACINAÇÃO OBRIGATORIA'!BF120</f>
        <v>0</v>
      </c>
      <c r="W100" s="500">
        <f>+'409-VACINAÇÃO OBRIGATORIA'!BH120</f>
        <v>0</v>
      </c>
      <c r="X100" s="500">
        <f>+'409-VACINAÇÃO OBRIGATORIA'!BI120</f>
        <v>0</v>
      </c>
    </row>
    <row r="101" spans="1:24" x14ac:dyDescent="0.35">
      <c r="A101" s="500">
        <f>IF(AND('409-VACINAÇÃO OBRIGATORIA'!C120=0,SUM($R101:$X101)&gt;0),'409-VACINAÇÃO OBRIGATORIA'!C119,'409-VACINAÇÃO OBRIGATORIA'!C120)</f>
        <v>0</v>
      </c>
      <c r="B101" s="500">
        <f>IF(AND(+'409-VACINAÇÃO OBRIGATORIA'!G120=0,SUM($R101:$X101)&gt;0),+'409-VACINAÇÃO OBRIGATORIA'!G119,+'409-VACINAÇÃO OBRIGATORIA'!G120)</f>
        <v>0</v>
      </c>
      <c r="C101" s="500" t="e">
        <f>IFERROR(IFERROR(VLOOKUP('409-VACINAÇÃO OBRIGATORIA'!AH$23,localidades,2,FALSE),VLOOKUP('409-VACINAÇÃO OBRIGATORIA'!AQ$6,localidades,2,FALSE)),VLOOKUP('409-VACINAÇÃO OBRIGATORIA'!AQ$5,district_codes,2,FALSE))</f>
        <v>#N/A</v>
      </c>
      <c r="D101" s="578">
        <f>+delivery_events!B$8</f>
        <v>0</v>
      </c>
      <c r="E101" s="500" t="e">
        <f>IFERROR(VLOOKUP('409-VACINAÇÃO OBRIGATORIA'!AQ$6,localidades,2,FALSE),VLOOKUP('409-VACINAÇÃO OBRIGATORIA'!AQ$5,district_codes,2,FALSE))</f>
        <v>#N/A</v>
      </c>
      <c r="F101" s="500">
        <f>+'409-VACINAÇÃO OBRIGATORIA'!L121</f>
        <v>0</v>
      </c>
      <c r="G101" s="500">
        <f>+'409-VACINAÇÃO OBRIGATORIA'!N121</f>
        <v>0</v>
      </c>
      <c r="H101" s="500">
        <f>IF(IF('409-VACINAÇÃO OBRIGATORIA'!AP121=0,'409-VACINAÇÃO OBRIGATORIA'!AH121,'409-VACINAÇÃO OBRIGATORIA'!AP121)=0,'409-VACINAÇÃO OBRIGATORIA'!AQ$6,IF('409-VACINAÇÃO OBRIGATORIA'!AP121=0,'409-VACINAÇÃO OBRIGATORIA'!AH121,'409-VACINAÇÃO OBRIGATORIA'!AP121))</f>
        <v>0</v>
      </c>
      <c r="I101" s="500">
        <f>IF('409-VACINAÇÃO OBRIGATORIA'!AH121=0,'409-VACINAÇÃO OBRIGATORIA'!AQ$6,'409-VACINAÇÃO OBRIGATORIA'!AH121)</f>
        <v>0</v>
      </c>
      <c r="J101" s="500">
        <f>+'409-VACINAÇÃO OBRIGATORIA'!$AQ$3</f>
        <v>0</v>
      </c>
      <c r="K101" s="578">
        <f>+'409-VACINAÇÃO OBRIGATORIA'!$A$11</f>
        <v>0</v>
      </c>
      <c r="L101" s="578">
        <f>+'409-VACINAÇÃO OBRIGATORIA'!$F$11</f>
        <v>0</v>
      </c>
      <c r="M101" s="500"/>
      <c r="N101" s="500"/>
      <c r="O101" s="500"/>
      <c r="P101" s="500" t="str">
        <f>delivery_events!D$8</f>
        <v>Vacinação Obrigatória</v>
      </c>
      <c r="Q101" s="500" t="str">
        <f>+'409-VACINAÇÃO OBRIGATORIA'!AU121</f>
        <v>ARROLADOS</v>
      </c>
      <c r="R101" s="500">
        <f>+'409-VACINAÇÃO OBRIGATORIA'!AX121</f>
        <v>0</v>
      </c>
      <c r="S101" s="500">
        <f>+'409-VACINAÇÃO OBRIGATORIA'!AZ121</f>
        <v>0</v>
      </c>
      <c r="T101" s="500">
        <f>+'409-VACINAÇÃO OBRIGATORIA'!BB121</f>
        <v>0</v>
      </c>
      <c r="U101" s="500">
        <f>+'409-VACINAÇÃO OBRIGATORIA'!BD121</f>
        <v>0</v>
      </c>
      <c r="V101" s="500">
        <f>+'409-VACINAÇÃO OBRIGATORIA'!BF121</f>
        <v>0</v>
      </c>
      <c r="W101" s="500">
        <f>+'409-VACINAÇÃO OBRIGATORIA'!BH121</f>
        <v>0</v>
      </c>
      <c r="X101" s="500">
        <f>+'409-VACINAÇÃO OBRIGATORIA'!BI121</f>
        <v>0</v>
      </c>
    </row>
    <row r="102" spans="1:24" x14ac:dyDescent="0.35">
      <c r="A102" s="500">
        <f>IF(AND('409-VACINAÇÃO OBRIGATORIA'!C121=0,SUM($R102:$X102)&gt;0),'409-VACINAÇÃO OBRIGATORIA'!C120,'409-VACINAÇÃO OBRIGATORIA'!C121)</f>
        <v>0</v>
      </c>
      <c r="B102" s="500">
        <f>IF(AND(+'409-VACINAÇÃO OBRIGATORIA'!G121=0,SUM($R102:$X102)&gt;0),+'409-VACINAÇÃO OBRIGATORIA'!G120,+'409-VACINAÇÃO OBRIGATORIA'!G121)</f>
        <v>0</v>
      </c>
      <c r="C102" s="500" t="e">
        <f>IFERROR(IFERROR(VLOOKUP('409-VACINAÇÃO OBRIGATORIA'!AH$23,localidades,2,FALSE),VLOOKUP('409-VACINAÇÃO OBRIGATORIA'!AQ$6,localidades,2,FALSE)),VLOOKUP('409-VACINAÇÃO OBRIGATORIA'!AQ$5,district_codes,2,FALSE))</f>
        <v>#N/A</v>
      </c>
      <c r="D102" s="578">
        <f>+delivery_events!B$8</f>
        <v>0</v>
      </c>
      <c r="E102" s="500" t="e">
        <f>IFERROR(VLOOKUP('409-VACINAÇÃO OBRIGATORIA'!AQ$6,localidades,2,FALSE),VLOOKUP('409-VACINAÇÃO OBRIGATORIA'!AQ$5,district_codes,2,FALSE))</f>
        <v>#N/A</v>
      </c>
      <c r="F102" s="500">
        <f>+'409-VACINAÇÃO OBRIGATORIA'!L122</f>
        <v>0</v>
      </c>
      <c r="G102" s="500">
        <f>+'409-VACINAÇÃO OBRIGATORIA'!N122</f>
        <v>0</v>
      </c>
      <c r="H102" s="500">
        <f>IF(IF('409-VACINAÇÃO OBRIGATORIA'!AP122=0,'409-VACINAÇÃO OBRIGATORIA'!AH122,'409-VACINAÇÃO OBRIGATORIA'!AP122)=0,'409-VACINAÇÃO OBRIGATORIA'!AQ$6,IF('409-VACINAÇÃO OBRIGATORIA'!AP122=0,'409-VACINAÇÃO OBRIGATORIA'!AH122,'409-VACINAÇÃO OBRIGATORIA'!AP122))</f>
        <v>0</v>
      </c>
      <c r="I102" s="500">
        <f>IF('409-VACINAÇÃO OBRIGATORIA'!AH122=0,'409-VACINAÇÃO OBRIGATORIA'!AQ$6,'409-VACINAÇÃO OBRIGATORIA'!AH122)</f>
        <v>0</v>
      </c>
      <c r="J102" s="500">
        <f>+'409-VACINAÇÃO OBRIGATORIA'!$AQ$3</f>
        <v>0</v>
      </c>
      <c r="K102" s="578">
        <f>+'409-VACINAÇÃO OBRIGATORIA'!$A$11</f>
        <v>0</v>
      </c>
      <c r="L102" s="578">
        <f>+'409-VACINAÇÃO OBRIGATORIA'!$F$11</f>
        <v>0</v>
      </c>
      <c r="M102" s="500"/>
      <c r="N102" s="500"/>
      <c r="O102" s="500"/>
      <c r="P102" s="500" t="str">
        <f>delivery_events!D$8</f>
        <v>Vacinação Obrigatória</v>
      </c>
      <c r="Q102" s="500" t="str">
        <f>+'409-VACINAÇÃO OBRIGATORIA'!AU122</f>
        <v>VACINADOS</v>
      </c>
      <c r="R102" s="500">
        <f>+'409-VACINAÇÃO OBRIGATORIA'!AX122</f>
        <v>0</v>
      </c>
      <c r="S102" s="500">
        <f>+'409-VACINAÇÃO OBRIGATORIA'!AZ122</f>
        <v>0</v>
      </c>
      <c r="T102" s="500">
        <f>+'409-VACINAÇÃO OBRIGATORIA'!BB122</f>
        <v>0</v>
      </c>
      <c r="U102" s="500">
        <f>+'409-VACINAÇÃO OBRIGATORIA'!BD122</f>
        <v>0</v>
      </c>
      <c r="V102" s="500">
        <f>+'409-VACINAÇÃO OBRIGATORIA'!BF122</f>
        <v>0</v>
      </c>
      <c r="W102" s="500">
        <f>+'409-VACINAÇÃO OBRIGATORIA'!BH122</f>
        <v>0</v>
      </c>
      <c r="X102" s="500">
        <f>+'409-VACINAÇÃO OBRIGATORIA'!BI122</f>
        <v>0</v>
      </c>
    </row>
    <row r="103" spans="1:24" x14ac:dyDescent="0.35">
      <c r="A103" s="500">
        <f>IF(AND('409-VACINAÇÃO OBRIGATORIA'!C122=0,SUM($R103:$X103)&gt;0),'409-VACINAÇÃO OBRIGATORIA'!C121,'409-VACINAÇÃO OBRIGATORIA'!C122)</f>
        <v>0</v>
      </c>
      <c r="B103" s="500">
        <f>IF(AND(+'409-VACINAÇÃO OBRIGATORIA'!G122=0,SUM($R103:$X103)&gt;0),+'409-VACINAÇÃO OBRIGATORIA'!G121,+'409-VACINAÇÃO OBRIGATORIA'!G122)</f>
        <v>0</v>
      </c>
      <c r="C103" s="500" t="e">
        <f>IFERROR(IFERROR(VLOOKUP('409-VACINAÇÃO OBRIGATORIA'!AH$23,localidades,2,FALSE),VLOOKUP('409-VACINAÇÃO OBRIGATORIA'!AQ$6,localidades,2,FALSE)),VLOOKUP('409-VACINAÇÃO OBRIGATORIA'!AQ$5,district_codes,2,FALSE))</f>
        <v>#N/A</v>
      </c>
      <c r="D103" s="578">
        <f>+delivery_events!B$8</f>
        <v>0</v>
      </c>
      <c r="E103" s="500" t="e">
        <f>IFERROR(VLOOKUP('409-VACINAÇÃO OBRIGATORIA'!AQ$6,localidades,2,FALSE),VLOOKUP('409-VACINAÇÃO OBRIGATORIA'!AQ$5,district_codes,2,FALSE))</f>
        <v>#N/A</v>
      </c>
      <c r="F103" s="500">
        <f>+'409-VACINAÇÃO OBRIGATORIA'!L123</f>
        <v>0</v>
      </c>
      <c r="G103" s="500">
        <f>+'409-VACINAÇÃO OBRIGATORIA'!N123</f>
        <v>0</v>
      </c>
      <c r="H103" s="500">
        <f>IF(IF('409-VACINAÇÃO OBRIGATORIA'!AP123=0,'409-VACINAÇÃO OBRIGATORIA'!AH123,'409-VACINAÇÃO OBRIGATORIA'!AP123)=0,'409-VACINAÇÃO OBRIGATORIA'!AQ$6,IF('409-VACINAÇÃO OBRIGATORIA'!AP123=0,'409-VACINAÇÃO OBRIGATORIA'!AH123,'409-VACINAÇÃO OBRIGATORIA'!AP123))</f>
        <v>0</v>
      </c>
      <c r="I103" s="500">
        <f>IF('409-VACINAÇÃO OBRIGATORIA'!AH123=0,'409-VACINAÇÃO OBRIGATORIA'!AQ$6,'409-VACINAÇÃO OBRIGATORIA'!AH123)</f>
        <v>0</v>
      </c>
      <c r="J103" s="500">
        <f>+'409-VACINAÇÃO OBRIGATORIA'!$AQ$3</f>
        <v>0</v>
      </c>
      <c r="K103" s="578">
        <f>+'409-VACINAÇÃO OBRIGATORIA'!$A$11</f>
        <v>0</v>
      </c>
      <c r="L103" s="578">
        <f>+'409-VACINAÇÃO OBRIGATORIA'!$F$11</f>
        <v>0</v>
      </c>
      <c r="M103" s="500"/>
      <c r="N103" s="500"/>
      <c r="O103" s="500"/>
      <c r="P103" s="500" t="str">
        <f>delivery_events!D$8</f>
        <v>Vacinação Obrigatória</v>
      </c>
      <c r="Q103" s="500" t="str">
        <f>+'409-VACINAÇÃO OBRIGATORIA'!AU123</f>
        <v>ARROLADOS</v>
      </c>
      <c r="R103" s="500">
        <f>+'409-VACINAÇÃO OBRIGATORIA'!AX123</f>
        <v>0</v>
      </c>
      <c r="S103" s="500">
        <f>+'409-VACINAÇÃO OBRIGATORIA'!AZ123</f>
        <v>0</v>
      </c>
      <c r="T103" s="500">
        <f>+'409-VACINAÇÃO OBRIGATORIA'!BB123</f>
        <v>0</v>
      </c>
      <c r="U103" s="500">
        <f>+'409-VACINAÇÃO OBRIGATORIA'!BD123</f>
        <v>0</v>
      </c>
      <c r="V103" s="500">
        <f>+'409-VACINAÇÃO OBRIGATORIA'!BF123</f>
        <v>0</v>
      </c>
      <c r="W103" s="500">
        <f>+'409-VACINAÇÃO OBRIGATORIA'!BH123</f>
        <v>0</v>
      </c>
      <c r="X103" s="500">
        <f>+'409-VACINAÇÃO OBRIGATORIA'!BI123</f>
        <v>0</v>
      </c>
    </row>
    <row r="104" spans="1:24" x14ac:dyDescent="0.35">
      <c r="A104" s="500">
        <f>IF(AND('409-VACINAÇÃO OBRIGATORIA'!C123=0,SUM($R104:$X104)&gt;0),'409-VACINAÇÃO OBRIGATORIA'!C122,'409-VACINAÇÃO OBRIGATORIA'!C123)</f>
        <v>0</v>
      </c>
      <c r="B104" s="500">
        <f>IF(AND(+'409-VACINAÇÃO OBRIGATORIA'!G123=0,SUM($R104:$X104)&gt;0),+'409-VACINAÇÃO OBRIGATORIA'!G122,+'409-VACINAÇÃO OBRIGATORIA'!G123)</f>
        <v>0</v>
      </c>
      <c r="C104" s="500" t="e">
        <f>IFERROR(IFERROR(VLOOKUP('409-VACINAÇÃO OBRIGATORIA'!AH$23,localidades,2,FALSE),VLOOKUP('409-VACINAÇÃO OBRIGATORIA'!AQ$6,localidades,2,FALSE)),VLOOKUP('409-VACINAÇÃO OBRIGATORIA'!AQ$5,district_codes,2,FALSE))</f>
        <v>#N/A</v>
      </c>
      <c r="D104" s="578">
        <f>+delivery_events!B$8</f>
        <v>0</v>
      </c>
      <c r="E104" s="500" t="e">
        <f>IFERROR(VLOOKUP('409-VACINAÇÃO OBRIGATORIA'!AQ$6,localidades,2,FALSE),VLOOKUP('409-VACINAÇÃO OBRIGATORIA'!AQ$5,district_codes,2,FALSE))</f>
        <v>#N/A</v>
      </c>
      <c r="F104" s="500">
        <f>+'409-VACINAÇÃO OBRIGATORIA'!L124</f>
        <v>0</v>
      </c>
      <c r="G104" s="500">
        <f>+'409-VACINAÇÃO OBRIGATORIA'!N124</f>
        <v>0</v>
      </c>
      <c r="H104" s="500">
        <f>IF(IF('409-VACINAÇÃO OBRIGATORIA'!AP124=0,'409-VACINAÇÃO OBRIGATORIA'!AH124,'409-VACINAÇÃO OBRIGATORIA'!AP124)=0,'409-VACINAÇÃO OBRIGATORIA'!AQ$6,IF('409-VACINAÇÃO OBRIGATORIA'!AP124=0,'409-VACINAÇÃO OBRIGATORIA'!AH124,'409-VACINAÇÃO OBRIGATORIA'!AP124))</f>
        <v>0</v>
      </c>
      <c r="I104" s="500">
        <f>IF('409-VACINAÇÃO OBRIGATORIA'!AH124=0,'409-VACINAÇÃO OBRIGATORIA'!AQ$6,'409-VACINAÇÃO OBRIGATORIA'!AH124)</f>
        <v>0</v>
      </c>
      <c r="J104" s="500">
        <f>+'409-VACINAÇÃO OBRIGATORIA'!$AQ$3</f>
        <v>0</v>
      </c>
      <c r="K104" s="578">
        <f>+'409-VACINAÇÃO OBRIGATORIA'!$A$11</f>
        <v>0</v>
      </c>
      <c r="L104" s="578">
        <f>+'409-VACINAÇÃO OBRIGATORIA'!$F$11</f>
        <v>0</v>
      </c>
      <c r="M104" s="500"/>
      <c r="N104" s="500"/>
      <c r="O104" s="500"/>
      <c r="P104" s="500" t="str">
        <f>delivery_events!D$8</f>
        <v>Vacinação Obrigatória</v>
      </c>
      <c r="Q104" s="500" t="str">
        <f>+'409-VACINAÇÃO OBRIGATORIA'!AU124</f>
        <v>VACINADOS</v>
      </c>
      <c r="R104" s="500">
        <f>+'409-VACINAÇÃO OBRIGATORIA'!AX124</f>
        <v>0</v>
      </c>
      <c r="S104" s="500">
        <f>+'409-VACINAÇÃO OBRIGATORIA'!AZ124</f>
        <v>0</v>
      </c>
      <c r="T104" s="500">
        <f>+'409-VACINAÇÃO OBRIGATORIA'!BB124</f>
        <v>0</v>
      </c>
      <c r="U104" s="500">
        <f>+'409-VACINAÇÃO OBRIGATORIA'!BD124</f>
        <v>0</v>
      </c>
      <c r="V104" s="500">
        <f>+'409-VACINAÇÃO OBRIGATORIA'!BF124</f>
        <v>0</v>
      </c>
      <c r="W104" s="500">
        <f>+'409-VACINAÇÃO OBRIGATORIA'!BH124</f>
        <v>0</v>
      </c>
      <c r="X104" s="500">
        <f>+'409-VACINAÇÃO OBRIGATORIA'!BI124</f>
        <v>0</v>
      </c>
    </row>
    <row r="105" spans="1:24" x14ac:dyDescent="0.35">
      <c r="A105" s="500">
        <f>IF(AND('409-VACINAÇÃO OBRIGATORIA'!C124=0,SUM($R105:$X105)&gt;0),'409-VACINAÇÃO OBRIGATORIA'!C123,'409-VACINAÇÃO OBRIGATORIA'!C124)</f>
        <v>0</v>
      </c>
      <c r="B105" s="500">
        <f>IF(AND(+'409-VACINAÇÃO OBRIGATORIA'!G124=0,SUM($R105:$X105)&gt;0),+'409-VACINAÇÃO OBRIGATORIA'!G123,+'409-VACINAÇÃO OBRIGATORIA'!G124)</f>
        <v>0</v>
      </c>
      <c r="C105" s="500" t="e">
        <f>IFERROR(IFERROR(VLOOKUP('409-VACINAÇÃO OBRIGATORIA'!AH$23,localidades,2,FALSE),VLOOKUP('409-VACINAÇÃO OBRIGATORIA'!AQ$6,localidades,2,FALSE)),VLOOKUP('409-VACINAÇÃO OBRIGATORIA'!AQ$5,district_codes,2,FALSE))</f>
        <v>#N/A</v>
      </c>
      <c r="D105" s="578">
        <f>+delivery_events!B$8</f>
        <v>0</v>
      </c>
      <c r="E105" s="500" t="e">
        <f>IFERROR(VLOOKUP('409-VACINAÇÃO OBRIGATORIA'!AQ$6,localidades,2,FALSE),VLOOKUP('409-VACINAÇÃO OBRIGATORIA'!AQ$5,district_codes,2,FALSE))</f>
        <v>#N/A</v>
      </c>
      <c r="F105" s="500">
        <f>+'409-VACINAÇÃO OBRIGATORIA'!L125</f>
        <v>0</v>
      </c>
      <c r="G105" s="500">
        <f>+'409-VACINAÇÃO OBRIGATORIA'!N125</f>
        <v>0</v>
      </c>
      <c r="H105" s="500">
        <f>IF(IF('409-VACINAÇÃO OBRIGATORIA'!AP125=0,'409-VACINAÇÃO OBRIGATORIA'!AH125,'409-VACINAÇÃO OBRIGATORIA'!AP125)=0,'409-VACINAÇÃO OBRIGATORIA'!AQ$6,IF('409-VACINAÇÃO OBRIGATORIA'!AP125=0,'409-VACINAÇÃO OBRIGATORIA'!AH125,'409-VACINAÇÃO OBRIGATORIA'!AP125))</f>
        <v>0</v>
      </c>
      <c r="I105" s="500">
        <f>IF('409-VACINAÇÃO OBRIGATORIA'!AH125=0,'409-VACINAÇÃO OBRIGATORIA'!AQ$6,'409-VACINAÇÃO OBRIGATORIA'!AH125)</f>
        <v>0</v>
      </c>
      <c r="J105" s="500">
        <f>+'409-VACINAÇÃO OBRIGATORIA'!$AQ$3</f>
        <v>0</v>
      </c>
      <c r="K105" s="578">
        <f>+'409-VACINAÇÃO OBRIGATORIA'!$A$11</f>
        <v>0</v>
      </c>
      <c r="L105" s="578">
        <f>+'409-VACINAÇÃO OBRIGATORIA'!$F$11</f>
        <v>0</v>
      </c>
      <c r="M105" s="500"/>
      <c r="N105" s="500"/>
      <c r="O105" s="500"/>
      <c r="P105" s="500" t="str">
        <f>delivery_events!D$8</f>
        <v>Vacinação Obrigatória</v>
      </c>
      <c r="Q105" s="500" t="str">
        <f>+'409-VACINAÇÃO OBRIGATORIA'!AU125</f>
        <v>ARROLADOS</v>
      </c>
      <c r="R105" s="500">
        <f>+'409-VACINAÇÃO OBRIGATORIA'!AX125</f>
        <v>0</v>
      </c>
      <c r="S105" s="500">
        <f>+'409-VACINAÇÃO OBRIGATORIA'!AZ125</f>
        <v>0</v>
      </c>
      <c r="T105" s="500">
        <f>+'409-VACINAÇÃO OBRIGATORIA'!BB125</f>
        <v>0</v>
      </c>
      <c r="U105" s="500">
        <f>+'409-VACINAÇÃO OBRIGATORIA'!BD125</f>
        <v>0</v>
      </c>
      <c r="V105" s="500">
        <f>+'409-VACINAÇÃO OBRIGATORIA'!BF125</f>
        <v>0</v>
      </c>
      <c r="W105" s="500">
        <f>+'409-VACINAÇÃO OBRIGATORIA'!BH125</f>
        <v>0</v>
      </c>
      <c r="X105" s="500">
        <f>+'409-VACINAÇÃO OBRIGATORIA'!BI125</f>
        <v>0</v>
      </c>
    </row>
    <row r="106" spans="1:24" x14ac:dyDescent="0.35">
      <c r="A106" s="500">
        <f>IF(AND('409-VACINAÇÃO OBRIGATORIA'!C125=0,SUM($R106:$X106)&gt;0),'409-VACINAÇÃO OBRIGATORIA'!C124,'409-VACINAÇÃO OBRIGATORIA'!C125)</f>
        <v>0</v>
      </c>
      <c r="B106" s="500">
        <f>IF(AND(+'409-VACINAÇÃO OBRIGATORIA'!G125=0,SUM($R106:$X106)&gt;0),+'409-VACINAÇÃO OBRIGATORIA'!G124,+'409-VACINAÇÃO OBRIGATORIA'!G125)</f>
        <v>0</v>
      </c>
      <c r="C106" s="500" t="e">
        <f>IFERROR(IFERROR(VLOOKUP('409-VACINAÇÃO OBRIGATORIA'!AH$23,localidades,2,FALSE),VLOOKUP('409-VACINAÇÃO OBRIGATORIA'!AQ$6,localidades,2,FALSE)),VLOOKUP('409-VACINAÇÃO OBRIGATORIA'!AQ$5,district_codes,2,FALSE))</f>
        <v>#N/A</v>
      </c>
      <c r="D106" s="578">
        <f>+delivery_events!B$8</f>
        <v>0</v>
      </c>
      <c r="E106" s="500" t="e">
        <f>IFERROR(VLOOKUP('409-VACINAÇÃO OBRIGATORIA'!AQ$6,localidades,2,FALSE),VLOOKUP('409-VACINAÇÃO OBRIGATORIA'!AQ$5,district_codes,2,FALSE))</f>
        <v>#N/A</v>
      </c>
      <c r="F106" s="500">
        <f>+'409-VACINAÇÃO OBRIGATORIA'!L126</f>
        <v>0</v>
      </c>
      <c r="G106" s="500">
        <f>+'409-VACINAÇÃO OBRIGATORIA'!N126</f>
        <v>0</v>
      </c>
      <c r="H106" s="500">
        <f>IF(IF('409-VACINAÇÃO OBRIGATORIA'!AP126=0,'409-VACINAÇÃO OBRIGATORIA'!AH126,'409-VACINAÇÃO OBRIGATORIA'!AP126)=0,'409-VACINAÇÃO OBRIGATORIA'!AQ$6,IF('409-VACINAÇÃO OBRIGATORIA'!AP126=0,'409-VACINAÇÃO OBRIGATORIA'!AH126,'409-VACINAÇÃO OBRIGATORIA'!AP126))</f>
        <v>0</v>
      </c>
      <c r="I106" s="500">
        <f>IF('409-VACINAÇÃO OBRIGATORIA'!AH126=0,'409-VACINAÇÃO OBRIGATORIA'!AQ$6,'409-VACINAÇÃO OBRIGATORIA'!AH126)</f>
        <v>0</v>
      </c>
      <c r="J106" s="500">
        <f>+'409-VACINAÇÃO OBRIGATORIA'!$AQ$3</f>
        <v>0</v>
      </c>
      <c r="K106" s="578">
        <f>+'409-VACINAÇÃO OBRIGATORIA'!$A$11</f>
        <v>0</v>
      </c>
      <c r="L106" s="578">
        <f>+'409-VACINAÇÃO OBRIGATORIA'!$F$11</f>
        <v>0</v>
      </c>
      <c r="M106" s="500"/>
      <c r="N106" s="500"/>
      <c r="O106" s="500"/>
      <c r="P106" s="500" t="str">
        <f>delivery_events!D$8</f>
        <v>Vacinação Obrigatória</v>
      </c>
      <c r="Q106" s="500" t="str">
        <f>+'409-VACINAÇÃO OBRIGATORIA'!AU126</f>
        <v>VACINADOS</v>
      </c>
      <c r="R106" s="500">
        <f>+'409-VACINAÇÃO OBRIGATORIA'!AX126</f>
        <v>0</v>
      </c>
      <c r="S106" s="500">
        <f>+'409-VACINAÇÃO OBRIGATORIA'!AZ126</f>
        <v>0</v>
      </c>
      <c r="T106" s="500">
        <f>+'409-VACINAÇÃO OBRIGATORIA'!BB126</f>
        <v>0</v>
      </c>
      <c r="U106" s="500">
        <f>+'409-VACINAÇÃO OBRIGATORIA'!BD126</f>
        <v>0</v>
      </c>
      <c r="V106" s="500">
        <f>+'409-VACINAÇÃO OBRIGATORIA'!BF126</f>
        <v>0</v>
      </c>
      <c r="W106" s="500">
        <f>+'409-VACINAÇÃO OBRIGATORIA'!BH126</f>
        <v>0</v>
      </c>
      <c r="X106" s="500">
        <f>+'409-VACINAÇÃO OBRIGATORIA'!BI126</f>
        <v>0</v>
      </c>
    </row>
    <row r="107" spans="1:24" x14ac:dyDescent="0.35">
      <c r="A107" s="500">
        <f>IF(AND('409-VACINAÇÃO OBRIGATORIA'!C126=0,SUM($R107:$X107)&gt;0),'409-VACINAÇÃO OBRIGATORIA'!C125,'409-VACINAÇÃO OBRIGATORIA'!C126)</f>
        <v>0</v>
      </c>
      <c r="B107" s="500">
        <f>IF(AND(+'409-VACINAÇÃO OBRIGATORIA'!G126=0,SUM($R107:$X107)&gt;0),+'409-VACINAÇÃO OBRIGATORIA'!G125,+'409-VACINAÇÃO OBRIGATORIA'!G126)</f>
        <v>0</v>
      </c>
      <c r="C107" s="500" t="e">
        <f>IFERROR(IFERROR(VLOOKUP('409-VACINAÇÃO OBRIGATORIA'!AH$23,localidades,2,FALSE),VLOOKUP('409-VACINAÇÃO OBRIGATORIA'!AQ$6,localidades,2,FALSE)),VLOOKUP('409-VACINAÇÃO OBRIGATORIA'!AQ$5,district_codes,2,FALSE))</f>
        <v>#N/A</v>
      </c>
      <c r="D107" s="578">
        <f>+delivery_events!B$8</f>
        <v>0</v>
      </c>
      <c r="E107" s="500" t="e">
        <f>IFERROR(VLOOKUP('409-VACINAÇÃO OBRIGATORIA'!AQ$6,localidades,2,FALSE),VLOOKUP('409-VACINAÇÃO OBRIGATORIA'!AQ$5,district_codes,2,FALSE))</f>
        <v>#N/A</v>
      </c>
      <c r="F107" s="500">
        <f>+'409-VACINAÇÃO OBRIGATORIA'!L127</f>
        <v>0</v>
      </c>
      <c r="G107" s="500">
        <f>+'409-VACINAÇÃO OBRIGATORIA'!N127</f>
        <v>0</v>
      </c>
      <c r="H107" s="500">
        <f>IF(IF('409-VACINAÇÃO OBRIGATORIA'!AP127=0,'409-VACINAÇÃO OBRIGATORIA'!AH127,'409-VACINAÇÃO OBRIGATORIA'!AP127)=0,'409-VACINAÇÃO OBRIGATORIA'!AQ$6,IF('409-VACINAÇÃO OBRIGATORIA'!AP127=0,'409-VACINAÇÃO OBRIGATORIA'!AH127,'409-VACINAÇÃO OBRIGATORIA'!AP127))</f>
        <v>0</v>
      </c>
      <c r="I107" s="500">
        <f>IF('409-VACINAÇÃO OBRIGATORIA'!AH127=0,'409-VACINAÇÃO OBRIGATORIA'!AQ$6,'409-VACINAÇÃO OBRIGATORIA'!AH127)</f>
        <v>0</v>
      </c>
      <c r="J107" s="500">
        <f>+'409-VACINAÇÃO OBRIGATORIA'!$AQ$3</f>
        <v>0</v>
      </c>
      <c r="K107" s="578">
        <f>+'409-VACINAÇÃO OBRIGATORIA'!$A$11</f>
        <v>0</v>
      </c>
      <c r="L107" s="578">
        <f>+'409-VACINAÇÃO OBRIGATORIA'!$F$11</f>
        <v>0</v>
      </c>
      <c r="M107" s="500"/>
      <c r="N107" s="500"/>
      <c r="O107" s="500"/>
      <c r="P107" s="500" t="str">
        <f>delivery_events!D$8</f>
        <v>Vacinação Obrigatória</v>
      </c>
      <c r="Q107" s="500" t="str">
        <f>+'409-VACINAÇÃO OBRIGATORIA'!AU127</f>
        <v>ARROLADOS</v>
      </c>
      <c r="R107" s="500">
        <f>+'409-VACINAÇÃO OBRIGATORIA'!AX127</f>
        <v>0</v>
      </c>
      <c r="S107" s="500">
        <f>+'409-VACINAÇÃO OBRIGATORIA'!AZ127</f>
        <v>0</v>
      </c>
      <c r="T107" s="500">
        <f>+'409-VACINAÇÃO OBRIGATORIA'!BB127</f>
        <v>0</v>
      </c>
      <c r="U107" s="500">
        <f>+'409-VACINAÇÃO OBRIGATORIA'!BD127</f>
        <v>0</v>
      </c>
      <c r="V107" s="500">
        <f>+'409-VACINAÇÃO OBRIGATORIA'!BF127</f>
        <v>0</v>
      </c>
      <c r="W107" s="500">
        <f>+'409-VACINAÇÃO OBRIGATORIA'!BH127</f>
        <v>0</v>
      </c>
      <c r="X107" s="500">
        <f>+'409-VACINAÇÃO OBRIGATORIA'!BI127</f>
        <v>0</v>
      </c>
    </row>
    <row r="108" spans="1:24" x14ac:dyDescent="0.35">
      <c r="A108" s="500">
        <f>IF(AND('409-VACINAÇÃO OBRIGATORIA'!C127=0,SUM($R108:$X108)&gt;0),'409-VACINAÇÃO OBRIGATORIA'!C126,'409-VACINAÇÃO OBRIGATORIA'!C127)</f>
        <v>0</v>
      </c>
      <c r="B108" s="500">
        <f>IF(AND(+'409-VACINAÇÃO OBRIGATORIA'!G127=0,SUM($R108:$X108)&gt;0),+'409-VACINAÇÃO OBRIGATORIA'!G126,+'409-VACINAÇÃO OBRIGATORIA'!G127)</f>
        <v>0</v>
      </c>
      <c r="C108" s="500" t="e">
        <f>IFERROR(IFERROR(VLOOKUP('409-VACINAÇÃO OBRIGATORIA'!AH$23,localidades,2,FALSE),VLOOKUP('409-VACINAÇÃO OBRIGATORIA'!AQ$6,localidades,2,FALSE)),VLOOKUP('409-VACINAÇÃO OBRIGATORIA'!AQ$5,district_codes,2,FALSE))</f>
        <v>#N/A</v>
      </c>
      <c r="D108" s="578">
        <f>+delivery_events!B$8</f>
        <v>0</v>
      </c>
      <c r="E108" s="500" t="e">
        <f>IFERROR(VLOOKUP('409-VACINAÇÃO OBRIGATORIA'!AQ$6,localidades,2,FALSE),VLOOKUP('409-VACINAÇÃO OBRIGATORIA'!AQ$5,district_codes,2,FALSE))</f>
        <v>#N/A</v>
      </c>
      <c r="F108" s="500">
        <f>+'409-VACINAÇÃO OBRIGATORIA'!L128</f>
        <v>0</v>
      </c>
      <c r="G108" s="500">
        <f>+'409-VACINAÇÃO OBRIGATORIA'!N128</f>
        <v>0</v>
      </c>
      <c r="H108" s="500">
        <f>IF(IF('409-VACINAÇÃO OBRIGATORIA'!AP128=0,'409-VACINAÇÃO OBRIGATORIA'!AH128,'409-VACINAÇÃO OBRIGATORIA'!AP128)=0,'409-VACINAÇÃO OBRIGATORIA'!AQ$6,IF('409-VACINAÇÃO OBRIGATORIA'!AP128=0,'409-VACINAÇÃO OBRIGATORIA'!AH128,'409-VACINAÇÃO OBRIGATORIA'!AP128))</f>
        <v>0</v>
      </c>
      <c r="I108" s="500">
        <f>IF('409-VACINAÇÃO OBRIGATORIA'!AH128=0,'409-VACINAÇÃO OBRIGATORIA'!AQ$6,'409-VACINAÇÃO OBRIGATORIA'!AH128)</f>
        <v>0</v>
      </c>
      <c r="J108" s="500">
        <f>+'409-VACINAÇÃO OBRIGATORIA'!$AQ$3</f>
        <v>0</v>
      </c>
      <c r="K108" s="578">
        <f>+'409-VACINAÇÃO OBRIGATORIA'!$A$11</f>
        <v>0</v>
      </c>
      <c r="L108" s="578">
        <f>+'409-VACINAÇÃO OBRIGATORIA'!$F$11</f>
        <v>0</v>
      </c>
      <c r="M108" s="500"/>
      <c r="N108" s="500"/>
      <c r="O108" s="500"/>
      <c r="P108" s="500" t="str">
        <f>delivery_events!D$8</f>
        <v>Vacinação Obrigatória</v>
      </c>
      <c r="Q108" s="500" t="str">
        <f>+'409-VACINAÇÃO OBRIGATORIA'!AU128</f>
        <v>VACINADOS</v>
      </c>
      <c r="R108" s="500">
        <f>+'409-VACINAÇÃO OBRIGATORIA'!AX128</f>
        <v>0</v>
      </c>
      <c r="S108" s="500">
        <f>+'409-VACINAÇÃO OBRIGATORIA'!AZ128</f>
        <v>0</v>
      </c>
      <c r="T108" s="500">
        <f>+'409-VACINAÇÃO OBRIGATORIA'!BB128</f>
        <v>0</v>
      </c>
      <c r="U108" s="500">
        <f>+'409-VACINAÇÃO OBRIGATORIA'!BD128</f>
        <v>0</v>
      </c>
      <c r="V108" s="500">
        <f>+'409-VACINAÇÃO OBRIGATORIA'!BF128</f>
        <v>0</v>
      </c>
      <c r="W108" s="500">
        <f>+'409-VACINAÇÃO OBRIGATORIA'!BH128</f>
        <v>0</v>
      </c>
      <c r="X108" s="500">
        <f>+'409-VACINAÇÃO OBRIGATORIA'!BI128</f>
        <v>0</v>
      </c>
    </row>
    <row r="109" spans="1:24" x14ac:dyDescent="0.35">
      <c r="A109" s="500">
        <f>IF(AND('409-VACINAÇÃO OBRIGATORIA'!C128=0,SUM($R109:$X109)&gt;0),'409-VACINAÇÃO OBRIGATORIA'!C127,'409-VACINAÇÃO OBRIGATORIA'!C128)</f>
        <v>0</v>
      </c>
      <c r="B109" s="500">
        <f>IF(AND(+'409-VACINAÇÃO OBRIGATORIA'!G128=0,SUM($R109:$X109)&gt;0),+'409-VACINAÇÃO OBRIGATORIA'!G127,+'409-VACINAÇÃO OBRIGATORIA'!G128)</f>
        <v>0</v>
      </c>
      <c r="C109" s="500" t="e">
        <f>IFERROR(IFERROR(VLOOKUP('409-VACINAÇÃO OBRIGATORIA'!AH$23,localidades,2,FALSE),VLOOKUP('409-VACINAÇÃO OBRIGATORIA'!AQ$6,localidades,2,FALSE)),VLOOKUP('409-VACINAÇÃO OBRIGATORIA'!AQ$5,district_codes,2,FALSE))</f>
        <v>#N/A</v>
      </c>
      <c r="D109" s="578">
        <f>+delivery_events!B$8</f>
        <v>0</v>
      </c>
      <c r="E109" s="500" t="e">
        <f>IFERROR(VLOOKUP('409-VACINAÇÃO OBRIGATORIA'!AQ$6,localidades,2,FALSE),VLOOKUP('409-VACINAÇÃO OBRIGATORIA'!AQ$5,district_codes,2,FALSE))</f>
        <v>#N/A</v>
      </c>
      <c r="F109" s="500">
        <f>+'409-VACINAÇÃO OBRIGATORIA'!L129</f>
        <v>0</v>
      </c>
      <c r="G109" s="500">
        <f>+'409-VACINAÇÃO OBRIGATORIA'!N129</f>
        <v>0</v>
      </c>
      <c r="H109" s="500">
        <f>IF(IF('409-VACINAÇÃO OBRIGATORIA'!AP129=0,'409-VACINAÇÃO OBRIGATORIA'!AH129,'409-VACINAÇÃO OBRIGATORIA'!AP129)=0,'409-VACINAÇÃO OBRIGATORIA'!AQ$6,IF('409-VACINAÇÃO OBRIGATORIA'!AP129=0,'409-VACINAÇÃO OBRIGATORIA'!AH129,'409-VACINAÇÃO OBRIGATORIA'!AP129))</f>
        <v>0</v>
      </c>
      <c r="I109" s="500">
        <f>IF('409-VACINAÇÃO OBRIGATORIA'!AH129=0,'409-VACINAÇÃO OBRIGATORIA'!AQ$6,'409-VACINAÇÃO OBRIGATORIA'!AH129)</f>
        <v>0</v>
      </c>
      <c r="J109" s="500">
        <f>+'409-VACINAÇÃO OBRIGATORIA'!$AQ$3</f>
        <v>0</v>
      </c>
      <c r="K109" s="578">
        <f>+'409-VACINAÇÃO OBRIGATORIA'!$A$11</f>
        <v>0</v>
      </c>
      <c r="L109" s="578">
        <f>+'409-VACINAÇÃO OBRIGATORIA'!$F$11</f>
        <v>0</v>
      </c>
      <c r="M109" s="500"/>
      <c r="N109" s="500"/>
      <c r="O109" s="500"/>
      <c r="P109" s="500" t="str">
        <f>delivery_events!D$8</f>
        <v>Vacinação Obrigatória</v>
      </c>
      <c r="Q109" s="500" t="str">
        <f>+'409-VACINAÇÃO OBRIGATORIA'!AU129</f>
        <v>ARROLADOS</v>
      </c>
      <c r="R109" s="500">
        <f>+'409-VACINAÇÃO OBRIGATORIA'!AX129</f>
        <v>0</v>
      </c>
      <c r="S109" s="500">
        <f>+'409-VACINAÇÃO OBRIGATORIA'!AZ129</f>
        <v>0</v>
      </c>
      <c r="T109" s="500">
        <f>+'409-VACINAÇÃO OBRIGATORIA'!BB129</f>
        <v>0</v>
      </c>
      <c r="U109" s="500">
        <f>+'409-VACINAÇÃO OBRIGATORIA'!BD129</f>
        <v>0</v>
      </c>
      <c r="V109" s="500">
        <f>+'409-VACINAÇÃO OBRIGATORIA'!BF129</f>
        <v>0</v>
      </c>
      <c r="W109" s="500">
        <f>+'409-VACINAÇÃO OBRIGATORIA'!BH129</f>
        <v>0</v>
      </c>
      <c r="X109" s="500">
        <f>+'409-VACINAÇÃO OBRIGATORIA'!BI129</f>
        <v>0</v>
      </c>
    </row>
    <row r="110" spans="1:24" x14ac:dyDescent="0.35">
      <c r="A110" s="500">
        <f>IF(AND('409-VACINAÇÃO OBRIGATORIA'!C129=0,SUM($R110:$X110)&gt;0),'409-VACINAÇÃO OBRIGATORIA'!C128,'409-VACINAÇÃO OBRIGATORIA'!C129)</f>
        <v>0</v>
      </c>
      <c r="B110" s="500">
        <f>IF(AND(+'409-VACINAÇÃO OBRIGATORIA'!G129=0,SUM($R110:$X110)&gt;0),+'409-VACINAÇÃO OBRIGATORIA'!G128,+'409-VACINAÇÃO OBRIGATORIA'!G129)</f>
        <v>0</v>
      </c>
      <c r="C110" s="500" t="e">
        <f>IFERROR(IFERROR(VLOOKUP('409-VACINAÇÃO OBRIGATORIA'!AH$23,localidades,2,FALSE),VLOOKUP('409-VACINAÇÃO OBRIGATORIA'!AQ$6,localidades,2,FALSE)),VLOOKUP('409-VACINAÇÃO OBRIGATORIA'!AQ$5,district_codes,2,FALSE))</f>
        <v>#N/A</v>
      </c>
      <c r="D110" s="578">
        <f>+delivery_events!B$8</f>
        <v>0</v>
      </c>
      <c r="E110" s="500" t="e">
        <f>IFERROR(VLOOKUP('409-VACINAÇÃO OBRIGATORIA'!AQ$6,localidades,2,FALSE),VLOOKUP('409-VACINAÇÃO OBRIGATORIA'!AQ$5,district_codes,2,FALSE))</f>
        <v>#N/A</v>
      </c>
      <c r="F110" s="500">
        <f>+'409-VACINAÇÃO OBRIGATORIA'!L130</f>
        <v>0</v>
      </c>
      <c r="G110" s="500">
        <f>+'409-VACINAÇÃO OBRIGATORIA'!N130</f>
        <v>0</v>
      </c>
      <c r="H110" s="500">
        <f>IF(IF('409-VACINAÇÃO OBRIGATORIA'!AP130=0,'409-VACINAÇÃO OBRIGATORIA'!AH130,'409-VACINAÇÃO OBRIGATORIA'!AP130)=0,'409-VACINAÇÃO OBRIGATORIA'!AQ$6,IF('409-VACINAÇÃO OBRIGATORIA'!AP130=0,'409-VACINAÇÃO OBRIGATORIA'!AH130,'409-VACINAÇÃO OBRIGATORIA'!AP130))</f>
        <v>0</v>
      </c>
      <c r="I110" s="500">
        <f>IF('409-VACINAÇÃO OBRIGATORIA'!AH130=0,'409-VACINAÇÃO OBRIGATORIA'!AQ$6,'409-VACINAÇÃO OBRIGATORIA'!AH130)</f>
        <v>0</v>
      </c>
      <c r="J110" s="500">
        <f>+'409-VACINAÇÃO OBRIGATORIA'!$AQ$3</f>
        <v>0</v>
      </c>
      <c r="K110" s="578">
        <f>+'409-VACINAÇÃO OBRIGATORIA'!$A$11</f>
        <v>0</v>
      </c>
      <c r="L110" s="578">
        <f>+'409-VACINAÇÃO OBRIGATORIA'!$F$11</f>
        <v>0</v>
      </c>
      <c r="M110" s="500"/>
      <c r="N110" s="500"/>
      <c r="O110" s="500"/>
      <c r="P110" s="500" t="str">
        <f>delivery_events!D$8</f>
        <v>Vacinação Obrigatória</v>
      </c>
      <c r="Q110" s="500" t="str">
        <f>+'409-VACINAÇÃO OBRIGATORIA'!AU130</f>
        <v>VACINADOS</v>
      </c>
      <c r="R110" s="500">
        <f>+'409-VACINAÇÃO OBRIGATORIA'!AX130</f>
        <v>0</v>
      </c>
      <c r="S110" s="500">
        <f>+'409-VACINAÇÃO OBRIGATORIA'!AZ130</f>
        <v>0</v>
      </c>
      <c r="T110" s="500">
        <f>+'409-VACINAÇÃO OBRIGATORIA'!BB130</f>
        <v>0</v>
      </c>
      <c r="U110" s="500">
        <f>+'409-VACINAÇÃO OBRIGATORIA'!BD130</f>
        <v>0</v>
      </c>
      <c r="V110" s="500">
        <f>+'409-VACINAÇÃO OBRIGATORIA'!BF130</f>
        <v>0</v>
      </c>
      <c r="W110" s="500">
        <f>+'409-VACINAÇÃO OBRIGATORIA'!BH130</f>
        <v>0</v>
      </c>
      <c r="X110" s="500">
        <f>+'409-VACINAÇÃO OBRIGATORIA'!BI130</f>
        <v>0</v>
      </c>
    </row>
    <row r="111" spans="1:24" x14ac:dyDescent="0.35">
      <c r="A111" s="500">
        <f>IF(AND('409-VACINAÇÃO OBRIGATORIA'!C130=0,SUM($R111:$X111)&gt;0),'409-VACINAÇÃO OBRIGATORIA'!C129,'409-VACINAÇÃO OBRIGATORIA'!C130)</f>
        <v>0</v>
      </c>
      <c r="B111" s="500">
        <f>IF(AND(+'409-VACINAÇÃO OBRIGATORIA'!G130=0,SUM($R111:$X111)&gt;0),+'409-VACINAÇÃO OBRIGATORIA'!G129,+'409-VACINAÇÃO OBRIGATORIA'!G130)</f>
        <v>0</v>
      </c>
      <c r="C111" s="500" t="e">
        <f>IFERROR(IFERROR(VLOOKUP('409-VACINAÇÃO OBRIGATORIA'!AH$23,localidades,2,FALSE),VLOOKUP('409-VACINAÇÃO OBRIGATORIA'!AQ$6,localidades,2,FALSE)),VLOOKUP('409-VACINAÇÃO OBRIGATORIA'!AQ$5,district_codes,2,FALSE))</f>
        <v>#N/A</v>
      </c>
      <c r="D111" s="578">
        <f>+delivery_events!B$8</f>
        <v>0</v>
      </c>
      <c r="E111" s="500" t="e">
        <f>IFERROR(VLOOKUP('409-VACINAÇÃO OBRIGATORIA'!AQ$6,localidades,2,FALSE),VLOOKUP('409-VACINAÇÃO OBRIGATORIA'!AQ$5,district_codes,2,FALSE))</f>
        <v>#N/A</v>
      </c>
      <c r="F111" s="500">
        <f>+'409-VACINAÇÃO OBRIGATORIA'!L131</f>
        <v>0</v>
      </c>
      <c r="G111" s="500">
        <f>+'409-VACINAÇÃO OBRIGATORIA'!N131</f>
        <v>0</v>
      </c>
      <c r="H111" s="500">
        <f>IF(IF('409-VACINAÇÃO OBRIGATORIA'!AP131=0,'409-VACINAÇÃO OBRIGATORIA'!AH131,'409-VACINAÇÃO OBRIGATORIA'!AP131)=0,'409-VACINAÇÃO OBRIGATORIA'!AQ$6,IF('409-VACINAÇÃO OBRIGATORIA'!AP131=0,'409-VACINAÇÃO OBRIGATORIA'!AH131,'409-VACINAÇÃO OBRIGATORIA'!AP131))</f>
        <v>0</v>
      </c>
      <c r="I111" s="500">
        <f>IF('409-VACINAÇÃO OBRIGATORIA'!AH131=0,'409-VACINAÇÃO OBRIGATORIA'!AQ$6,'409-VACINAÇÃO OBRIGATORIA'!AH131)</f>
        <v>0</v>
      </c>
      <c r="J111" s="500">
        <f>+'409-VACINAÇÃO OBRIGATORIA'!$AQ$3</f>
        <v>0</v>
      </c>
      <c r="K111" s="578">
        <f>+'409-VACINAÇÃO OBRIGATORIA'!$A$11</f>
        <v>0</v>
      </c>
      <c r="L111" s="578">
        <f>+'409-VACINAÇÃO OBRIGATORIA'!$F$11</f>
        <v>0</v>
      </c>
      <c r="M111" s="500"/>
      <c r="N111" s="500"/>
      <c r="O111" s="500"/>
      <c r="P111" s="500" t="str">
        <f>delivery_events!D$8</f>
        <v>Vacinação Obrigatória</v>
      </c>
      <c r="Q111" s="500" t="str">
        <f>+'409-VACINAÇÃO OBRIGATORIA'!AU131</f>
        <v>ARROLADOS</v>
      </c>
      <c r="R111" s="500">
        <f>+'409-VACINAÇÃO OBRIGATORIA'!AX131</f>
        <v>0</v>
      </c>
      <c r="S111" s="500">
        <f>+'409-VACINAÇÃO OBRIGATORIA'!AZ131</f>
        <v>0</v>
      </c>
      <c r="T111" s="500">
        <f>+'409-VACINAÇÃO OBRIGATORIA'!BB131</f>
        <v>0</v>
      </c>
      <c r="U111" s="500">
        <f>+'409-VACINAÇÃO OBRIGATORIA'!BD131</f>
        <v>0</v>
      </c>
      <c r="V111" s="500">
        <f>+'409-VACINAÇÃO OBRIGATORIA'!BF131</f>
        <v>0</v>
      </c>
      <c r="W111" s="500">
        <f>+'409-VACINAÇÃO OBRIGATORIA'!BH131</f>
        <v>0</v>
      </c>
      <c r="X111" s="500">
        <f>+'409-VACINAÇÃO OBRIGATORIA'!BI131</f>
        <v>0</v>
      </c>
    </row>
    <row r="112" spans="1:24" x14ac:dyDescent="0.35">
      <c r="A112" s="500">
        <f>IF(AND('409-VACINAÇÃO OBRIGATORIA'!C131=0,SUM($R112:$X112)&gt;0),'409-VACINAÇÃO OBRIGATORIA'!C130,'409-VACINAÇÃO OBRIGATORIA'!C131)</f>
        <v>0</v>
      </c>
      <c r="B112" s="500">
        <f>IF(AND(+'409-VACINAÇÃO OBRIGATORIA'!G131=0,SUM($R112:$X112)&gt;0),+'409-VACINAÇÃO OBRIGATORIA'!G130,+'409-VACINAÇÃO OBRIGATORIA'!G131)</f>
        <v>0</v>
      </c>
      <c r="C112" s="500" t="e">
        <f>IFERROR(IFERROR(VLOOKUP('409-VACINAÇÃO OBRIGATORIA'!AH$23,localidades,2,FALSE),VLOOKUP('409-VACINAÇÃO OBRIGATORIA'!AQ$6,localidades,2,FALSE)),VLOOKUP('409-VACINAÇÃO OBRIGATORIA'!AQ$5,district_codes,2,FALSE))</f>
        <v>#N/A</v>
      </c>
      <c r="D112" s="578">
        <f>+delivery_events!B$8</f>
        <v>0</v>
      </c>
      <c r="E112" s="500" t="e">
        <f>IFERROR(VLOOKUP('409-VACINAÇÃO OBRIGATORIA'!AQ$6,localidades,2,FALSE),VLOOKUP('409-VACINAÇÃO OBRIGATORIA'!AQ$5,district_codes,2,FALSE))</f>
        <v>#N/A</v>
      </c>
      <c r="F112" s="500">
        <f>+'409-VACINAÇÃO OBRIGATORIA'!L132</f>
        <v>0</v>
      </c>
      <c r="G112" s="500">
        <f>+'409-VACINAÇÃO OBRIGATORIA'!N132</f>
        <v>0</v>
      </c>
      <c r="H112" s="500">
        <f>IF(IF('409-VACINAÇÃO OBRIGATORIA'!AP132=0,'409-VACINAÇÃO OBRIGATORIA'!AH132,'409-VACINAÇÃO OBRIGATORIA'!AP132)=0,'409-VACINAÇÃO OBRIGATORIA'!AQ$6,IF('409-VACINAÇÃO OBRIGATORIA'!AP132=0,'409-VACINAÇÃO OBRIGATORIA'!AH132,'409-VACINAÇÃO OBRIGATORIA'!AP132))</f>
        <v>0</v>
      </c>
      <c r="I112" s="500">
        <f>IF('409-VACINAÇÃO OBRIGATORIA'!AH132=0,'409-VACINAÇÃO OBRIGATORIA'!AQ$6,'409-VACINAÇÃO OBRIGATORIA'!AH132)</f>
        <v>0</v>
      </c>
      <c r="J112" s="500">
        <f>+'409-VACINAÇÃO OBRIGATORIA'!$AQ$3</f>
        <v>0</v>
      </c>
      <c r="K112" s="578">
        <f>+'409-VACINAÇÃO OBRIGATORIA'!$A$11</f>
        <v>0</v>
      </c>
      <c r="L112" s="578">
        <f>+'409-VACINAÇÃO OBRIGATORIA'!$F$11</f>
        <v>0</v>
      </c>
      <c r="M112" s="500"/>
      <c r="N112" s="500"/>
      <c r="O112" s="500"/>
      <c r="P112" s="500" t="str">
        <f>delivery_events!D$8</f>
        <v>Vacinação Obrigatória</v>
      </c>
      <c r="Q112" s="500" t="str">
        <f>+'409-VACINAÇÃO OBRIGATORIA'!AU132</f>
        <v>VACINADOS</v>
      </c>
      <c r="R112" s="500">
        <f>+'409-VACINAÇÃO OBRIGATORIA'!AX132</f>
        <v>0</v>
      </c>
      <c r="S112" s="500">
        <f>+'409-VACINAÇÃO OBRIGATORIA'!AZ132</f>
        <v>0</v>
      </c>
      <c r="T112" s="500">
        <f>+'409-VACINAÇÃO OBRIGATORIA'!BB132</f>
        <v>0</v>
      </c>
      <c r="U112" s="500">
        <f>+'409-VACINAÇÃO OBRIGATORIA'!BD132</f>
        <v>0</v>
      </c>
      <c r="V112" s="500">
        <f>+'409-VACINAÇÃO OBRIGATORIA'!BF132</f>
        <v>0</v>
      </c>
      <c r="W112" s="500">
        <f>+'409-VACINAÇÃO OBRIGATORIA'!BH132</f>
        <v>0</v>
      </c>
      <c r="X112" s="500">
        <f>+'409-VACINAÇÃO OBRIGATORIA'!BI132</f>
        <v>0</v>
      </c>
    </row>
    <row r="113" spans="1:24" x14ac:dyDescent="0.35">
      <c r="A113" s="500">
        <f>IF(AND('409-VACINAÇÃO OBRIGATORIA'!C132=0,SUM($R113:$X113)&gt;0),'409-VACINAÇÃO OBRIGATORIA'!C131,'409-VACINAÇÃO OBRIGATORIA'!C132)</f>
        <v>0</v>
      </c>
      <c r="B113" s="500">
        <f>IF(AND(+'409-VACINAÇÃO OBRIGATORIA'!G132=0,SUM($R113:$X113)&gt;0),+'409-VACINAÇÃO OBRIGATORIA'!G131,+'409-VACINAÇÃO OBRIGATORIA'!G132)</f>
        <v>0</v>
      </c>
      <c r="C113" s="500" t="e">
        <f>IFERROR(IFERROR(VLOOKUP('409-VACINAÇÃO OBRIGATORIA'!AH$23,localidades,2,FALSE),VLOOKUP('409-VACINAÇÃO OBRIGATORIA'!AQ$6,localidades,2,FALSE)),VLOOKUP('409-VACINAÇÃO OBRIGATORIA'!AQ$5,district_codes,2,FALSE))</f>
        <v>#N/A</v>
      </c>
      <c r="D113" s="578">
        <f>+delivery_events!B$8</f>
        <v>0</v>
      </c>
      <c r="E113" s="500" t="e">
        <f>IFERROR(VLOOKUP('409-VACINAÇÃO OBRIGATORIA'!AQ$6,localidades,2,FALSE),VLOOKUP('409-VACINAÇÃO OBRIGATORIA'!AQ$5,district_codes,2,FALSE))</f>
        <v>#N/A</v>
      </c>
      <c r="F113" s="500">
        <f>+'409-VACINAÇÃO OBRIGATORIA'!L133</f>
        <v>0</v>
      </c>
      <c r="G113" s="500">
        <f>+'409-VACINAÇÃO OBRIGATORIA'!N133</f>
        <v>0</v>
      </c>
      <c r="H113" s="500">
        <f>IF(IF('409-VACINAÇÃO OBRIGATORIA'!AP133=0,'409-VACINAÇÃO OBRIGATORIA'!AH133,'409-VACINAÇÃO OBRIGATORIA'!AP133)=0,'409-VACINAÇÃO OBRIGATORIA'!AQ$6,IF('409-VACINAÇÃO OBRIGATORIA'!AP133=0,'409-VACINAÇÃO OBRIGATORIA'!AH133,'409-VACINAÇÃO OBRIGATORIA'!AP133))</f>
        <v>0</v>
      </c>
      <c r="I113" s="500">
        <f>IF('409-VACINAÇÃO OBRIGATORIA'!AH133=0,'409-VACINAÇÃO OBRIGATORIA'!AQ$6,'409-VACINAÇÃO OBRIGATORIA'!AH133)</f>
        <v>0</v>
      </c>
      <c r="J113" s="500">
        <f>+'409-VACINAÇÃO OBRIGATORIA'!$AQ$3</f>
        <v>0</v>
      </c>
      <c r="K113" s="578">
        <f>+'409-VACINAÇÃO OBRIGATORIA'!$A$11</f>
        <v>0</v>
      </c>
      <c r="L113" s="578">
        <f>+'409-VACINAÇÃO OBRIGATORIA'!$F$11</f>
        <v>0</v>
      </c>
      <c r="M113" s="500"/>
      <c r="N113" s="500"/>
      <c r="O113" s="500"/>
      <c r="P113" s="500" t="str">
        <f>delivery_events!D$8</f>
        <v>Vacinação Obrigatória</v>
      </c>
      <c r="Q113" s="500" t="str">
        <f>+'409-VACINAÇÃO OBRIGATORIA'!AU133</f>
        <v>ARROLADOS</v>
      </c>
      <c r="R113" s="500">
        <f>+'409-VACINAÇÃO OBRIGATORIA'!AX133</f>
        <v>0</v>
      </c>
      <c r="S113" s="500">
        <f>+'409-VACINAÇÃO OBRIGATORIA'!AZ133</f>
        <v>0</v>
      </c>
      <c r="T113" s="500">
        <f>+'409-VACINAÇÃO OBRIGATORIA'!BB133</f>
        <v>0</v>
      </c>
      <c r="U113" s="500">
        <f>+'409-VACINAÇÃO OBRIGATORIA'!BD133</f>
        <v>0</v>
      </c>
      <c r="V113" s="500">
        <f>+'409-VACINAÇÃO OBRIGATORIA'!BF133</f>
        <v>0</v>
      </c>
      <c r="W113" s="500">
        <f>+'409-VACINAÇÃO OBRIGATORIA'!BH133</f>
        <v>0</v>
      </c>
      <c r="X113" s="500">
        <f>+'409-VACINAÇÃO OBRIGATORIA'!BI133</f>
        <v>0</v>
      </c>
    </row>
    <row r="114" spans="1:24" x14ac:dyDescent="0.35">
      <c r="A114" s="500">
        <f>IF(AND('409-VACINAÇÃO OBRIGATORIA'!C133=0,SUM($R114:$X114)&gt;0),'409-VACINAÇÃO OBRIGATORIA'!C132,'409-VACINAÇÃO OBRIGATORIA'!C133)</f>
        <v>0</v>
      </c>
      <c r="B114" s="500">
        <f>IF(AND(+'409-VACINAÇÃO OBRIGATORIA'!G133=0,SUM($R114:$X114)&gt;0),+'409-VACINAÇÃO OBRIGATORIA'!G132,+'409-VACINAÇÃO OBRIGATORIA'!G133)</f>
        <v>0</v>
      </c>
      <c r="C114" s="500" t="e">
        <f>IFERROR(IFERROR(VLOOKUP('409-VACINAÇÃO OBRIGATORIA'!AH$23,localidades,2,FALSE),VLOOKUP('409-VACINAÇÃO OBRIGATORIA'!AQ$6,localidades,2,FALSE)),VLOOKUP('409-VACINAÇÃO OBRIGATORIA'!AQ$5,district_codes,2,FALSE))</f>
        <v>#N/A</v>
      </c>
      <c r="D114" s="578">
        <f>+delivery_events!B$8</f>
        <v>0</v>
      </c>
      <c r="E114" s="500" t="e">
        <f>IFERROR(VLOOKUP('409-VACINAÇÃO OBRIGATORIA'!AQ$6,localidades,2,FALSE),VLOOKUP('409-VACINAÇÃO OBRIGATORIA'!AQ$5,district_codes,2,FALSE))</f>
        <v>#N/A</v>
      </c>
      <c r="F114" s="500">
        <f>+'409-VACINAÇÃO OBRIGATORIA'!L134</f>
        <v>0</v>
      </c>
      <c r="G114" s="500">
        <f>+'409-VACINAÇÃO OBRIGATORIA'!N134</f>
        <v>0</v>
      </c>
      <c r="H114" s="500">
        <f>IF(IF('409-VACINAÇÃO OBRIGATORIA'!AP134=0,'409-VACINAÇÃO OBRIGATORIA'!AH134,'409-VACINAÇÃO OBRIGATORIA'!AP134)=0,'409-VACINAÇÃO OBRIGATORIA'!AQ$6,IF('409-VACINAÇÃO OBRIGATORIA'!AP134=0,'409-VACINAÇÃO OBRIGATORIA'!AH134,'409-VACINAÇÃO OBRIGATORIA'!AP134))</f>
        <v>0</v>
      </c>
      <c r="I114" s="500">
        <f>IF('409-VACINAÇÃO OBRIGATORIA'!AH134=0,'409-VACINAÇÃO OBRIGATORIA'!AQ$6,'409-VACINAÇÃO OBRIGATORIA'!AH134)</f>
        <v>0</v>
      </c>
      <c r="J114" s="500">
        <f>+'409-VACINAÇÃO OBRIGATORIA'!$AQ$3</f>
        <v>0</v>
      </c>
      <c r="K114" s="578">
        <f>+'409-VACINAÇÃO OBRIGATORIA'!$A$11</f>
        <v>0</v>
      </c>
      <c r="L114" s="578">
        <f>+'409-VACINAÇÃO OBRIGATORIA'!$F$11</f>
        <v>0</v>
      </c>
      <c r="M114" s="500"/>
      <c r="N114" s="500"/>
      <c r="O114" s="500"/>
      <c r="P114" s="500" t="str">
        <f>delivery_events!D$8</f>
        <v>Vacinação Obrigatória</v>
      </c>
      <c r="Q114" s="500" t="str">
        <f>+'409-VACINAÇÃO OBRIGATORIA'!AU134</f>
        <v>VACINADOS</v>
      </c>
      <c r="R114" s="500">
        <f>+'409-VACINAÇÃO OBRIGATORIA'!AX134</f>
        <v>0</v>
      </c>
      <c r="S114" s="500">
        <f>+'409-VACINAÇÃO OBRIGATORIA'!AZ134</f>
        <v>0</v>
      </c>
      <c r="T114" s="500">
        <f>+'409-VACINAÇÃO OBRIGATORIA'!BB134</f>
        <v>0</v>
      </c>
      <c r="U114" s="500">
        <f>+'409-VACINAÇÃO OBRIGATORIA'!BD134</f>
        <v>0</v>
      </c>
      <c r="V114" s="500">
        <f>+'409-VACINAÇÃO OBRIGATORIA'!BF134</f>
        <v>0</v>
      </c>
      <c r="W114" s="500">
        <f>+'409-VACINAÇÃO OBRIGATORIA'!BH134</f>
        <v>0</v>
      </c>
      <c r="X114" s="500">
        <f>+'409-VACINAÇÃO OBRIGATORIA'!BI134</f>
        <v>0</v>
      </c>
    </row>
    <row r="115" spans="1:24" x14ac:dyDescent="0.35">
      <c r="A115" s="500">
        <f>IF(AND('409-VACINAÇÃO OBRIGATORIA'!C134=0,SUM($R115:$X115)&gt;0),'409-VACINAÇÃO OBRIGATORIA'!C133,'409-VACINAÇÃO OBRIGATORIA'!C134)</f>
        <v>0</v>
      </c>
      <c r="B115" s="500">
        <f>IF(AND(+'409-VACINAÇÃO OBRIGATORIA'!G134=0,SUM($R115:$X115)&gt;0),+'409-VACINAÇÃO OBRIGATORIA'!G133,+'409-VACINAÇÃO OBRIGATORIA'!G134)</f>
        <v>0</v>
      </c>
      <c r="C115" s="500" t="e">
        <f>IFERROR(IFERROR(VLOOKUP('409-VACINAÇÃO OBRIGATORIA'!AH$23,localidades,2,FALSE),VLOOKUP('409-VACINAÇÃO OBRIGATORIA'!AQ$6,localidades,2,FALSE)),VLOOKUP('409-VACINAÇÃO OBRIGATORIA'!AQ$5,district_codes,2,FALSE))</f>
        <v>#N/A</v>
      </c>
      <c r="D115" s="578">
        <f>+delivery_events!B$8</f>
        <v>0</v>
      </c>
      <c r="E115" s="500" t="e">
        <f>IFERROR(VLOOKUP('409-VACINAÇÃO OBRIGATORIA'!AQ$6,localidades,2,FALSE),VLOOKUP('409-VACINAÇÃO OBRIGATORIA'!AQ$5,district_codes,2,FALSE))</f>
        <v>#N/A</v>
      </c>
      <c r="F115" s="500">
        <f>+'409-VACINAÇÃO OBRIGATORIA'!L135</f>
        <v>0</v>
      </c>
      <c r="G115" s="500">
        <f>+'409-VACINAÇÃO OBRIGATORIA'!N135</f>
        <v>0</v>
      </c>
      <c r="H115" s="500">
        <f>IF(IF('409-VACINAÇÃO OBRIGATORIA'!AP135=0,'409-VACINAÇÃO OBRIGATORIA'!AH135,'409-VACINAÇÃO OBRIGATORIA'!AP135)=0,'409-VACINAÇÃO OBRIGATORIA'!AQ$6,IF('409-VACINAÇÃO OBRIGATORIA'!AP135=0,'409-VACINAÇÃO OBRIGATORIA'!AH135,'409-VACINAÇÃO OBRIGATORIA'!AP135))</f>
        <v>0</v>
      </c>
      <c r="I115" s="500">
        <f>IF('409-VACINAÇÃO OBRIGATORIA'!AH135=0,'409-VACINAÇÃO OBRIGATORIA'!AQ$6,'409-VACINAÇÃO OBRIGATORIA'!AH135)</f>
        <v>0</v>
      </c>
      <c r="J115" s="500">
        <f>+'409-VACINAÇÃO OBRIGATORIA'!$AQ$3</f>
        <v>0</v>
      </c>
      <c r="K115" s="578">
        <f>+'409-VACINAÇÃO OBRIGATORIA'!$A$11</f>
        <v>0</v>
      </c>
      <c r="L115" s="578">
        <f>+'409-VACINAÇÃO OBRIGATORIA'!$F$11</f>
        <v>0</v>
      </c>
      <c r="M115" s="500"/>
      <c r="N115" s="500"/>
      <c r="O115" s="500"/>
      <c r="P115" s="500" t="str">
        <f>delivery_events!D$8</f>
        <v>Vacinação Obrigatória</v>
      </c>
      <c r="Q115" s="500" t="str">
        <f>+'409-VACINAÇÃO OBRIGATORIA'!AU135</f>
        <v>ARROLADOS</v>
      </c>
      <c r="R115" s="500">
        <f>+'409-VACINAÇÃO OBRIGATORIA'!AX135</f>
        <v>0</v>
      </c>
      <c r="S115" s="500">
        <f>+'409-VACINAÇÃO OBRIGATORIA'!AZ135</f>
        <v>0</v>
      </c>
      <c r="T115" s="500">
        <f>+'409-VACINAÇÃO OBRIGATORIA'!BB135</f>
        <v>0</v>
      </c>
      <c r="U115" s="500">
        <f>+'409-VACINAÇÃO OBRIGATORIA'!BD135</f>
        <v>0</v>
      </c>
      <c r="V115" s="500">
        <f>+'409-VACINAÇÃO OBRIGATORIA'!BF135</f>
        <v>0</v>
      </c>
      <c r="W115" s="500">
        <f>+'409-VACINAÇÃO OBRIGATORIA'!BH135</f>
        <v>0</v>
      </c>
      <c r="X115" s="500">
        <f>+'409-VACINAÇÃO OBRIGATORIA'!BI135</f>
        <v>0</v>
      </c>
    </row>
    <row r="116" spans="1:24" x14ac:dyDescent="0.35">
      <c r="A116" s="500">
        <f>IF(AND('409-VACINAÇÃO OBRIGATORIA'!C135=0,SUM($R116:$X116)&gt;0),'409-VACINAÇÃO OBRIGATORIA'!C134,'409-VACINAÇÃO OBRIGATORIA'!C135)</f>
        <v>0</v>
      </c>
      <c r="B116" s="500">
        <f>IF(AND(+'409-VACINAÇÃO OBRIGATORIA'!G135=0,SUM($R116:$X116)&gt;0),+'409-VACINAÇÃO OBRIGATORIA'!G134,+'409-VACINAÇÃO OBRIGATORIA'!G135)</f>
        <v>0</v>
      </c>
      <c r="C116" s="500" t="e">
        <f>IFERROR(IFERROR(VLOOKUP('409-VACINAÇÃO OBRIGATORIA'!AH$23,localidades,2,FALSE),VLOOKUP('409-VACINAÇÃO OBRIGATORIA'!AQ$6,localidades,2,FALSE)),VLOOKUP('409-VACINAÇÃO OBRIGATORIA'!AQ$5,district_codes,2,FALSE))</f>
        <v>#N/A</v>
      </c>
      <c r="D116" s="578">
        <f>+delivery_events!B$8</f>
        <v>0</v>
      </c>
      <c r="E116" s="500" t="e">
        <f>IFERROR(VLOOKUP('409-VACINAÇÃO OBRIGATORIA'!AQ$6,localidades,2,FALSE),VLOOKUP('409-VACINAÇÃO OBRIGATORIA'!AQ$5,district_codes,2,FALSE))</f>
        <v>#N/A</v>
      </c>
      <c r="F116" s="500">
        <f>+'409-VACINAÇÃO OBRIGATORIA'!L136</f>
        <v>0</v>
      </c>
      <c r="G116" s="500">
        <f>+'409-VACINAÇÃO OBRIGATORIA'!N136</f>
        <v>0</v>
      </c>
      <c r="H116" s="500">
        <f>IF(IF('409-VACINAÇÃO OBRIGATORIA'!AP136=0,'409-VACINAÇÃO OBRIGATORIA'!AH136,'409-VACINAÇÃO OBRIGATORIA'!AP136)=0,'409-VACINAÇÃO OBRIGATORIA'!AQ$6,IF('409-VACINAÇÃO OBRIGATORIA'!AP136=0,'409-VACINAÇÃO OBRIGATORIA'!AH136,'409-VACINAÇÃO OBRIGATORIA'!AP136))</f>
        <v>0</v>
      </c>
      <c r="I116" s="500">
        <f>IF('409-VACINAÇÃO OBRIGATORIA'!AH136=0,'409-VACINAÇÃO OBRIGATORIA'!AQ$6,'409-VACINAÇÃO OBRIGATORIA'!AH136)</f>
        <v>0</v>
      </c>
      <c r="J116" s="500">
        <f>+'409-VACINAÇÃO OBRIGATORIA'!$AQ$3</f>
        <v>0</v>
      </c>
      <c r="K116" s="578">
        <f>+'409-VACINAÇÃO OBRIGATORIA'!$A$11</f>
        <v>0</v>
      </c>
      <c r="L116" s="578">
        <f>+'409-VACINAÇÃO OBRIGATORIA'!$F$11</f>
        <v>0</v>
      </c>
      <c r="M116" s="500"/>
      <c r="N116" s="500"/>
      <c r="O116" s="500"/>
      <c r="P116" s="500" t="str">
        <f>delivery_events!D$8</f>
        <v>Vacinação Obrigatória</v>
      </c>
      <c r="Q116" s="500" t="str">
        <f>+'409-VACINAÇÃO OBRIGATORIA'!AU136</f>
        <v>VACINADOS</v>
      </c>
      <c r="R116" s="500">
        <f>+'409-VACINAÇÃO OBRIGATORIA'!AX136</f>
        <v>0</v>
      </c>
      <c r="S116" s="500">
        <f>+'409-VACINAÇÃO OBRIGATORIA'!AZ136</f>
        <v>0</v>
      </c>
      <c r="T116" s="500">
        <f>+'409-VACINAÇÃO OBRIGATORIA'!BB136</f>
        <v>0</v>
      </c>
      <c r="U116" s="500">
        <f>+'409-VACINAÇÃO OBRIGATORIA'!BD136</f>
        <v>0</v>
      </c>
      <c r="V116" s="500">
        <f>+'409-VACINAÇÃO OBRIGATORIA'!BF136</f>
        <v>0</v>
      </c>
      <c r="W116" s="500">
        <f>+'409-VACINAÇÃO OBRIGATORIA'!BH136</f>
        <v>0</v>
      </c>
      <c r="X116" s="500">
        <f>+'409-VACINAÇÃO OBRIGATORIA'!BI136</f>
        <v>0</v>
      </c>
    </row>
    <row r="117" spans="1:24" x14ac:dyDescent="0.35">
      <c r="A117" s="500">
        <f>IF(AND('409-VACINAÇÃO OBRIGATORIA'!C136=0,SUM($R117:$X117)&gt;0),'409-VACINAÇÃO OBRIGATORIA'!C135,'409-VACINAÇÃO OBRIGATORIA'!C136)</f>
        <v>0</v>
      </c>
      <c r="B117" s="500">
        <f>IF(AND(+'409-VACINAÇÃO OBRIGATORIA'!G136=0,SUM($R117:$X117)&gt;0),+'409-VACINAÇÃO OBRIGATORIA'!G135,+'409-VACINAÇÃO OBRIGATORIA'!G136)</f>
        <v>0</v>
      </c>
      <c r="C117" s="500" t="e">
        <f>IFERROR(IFERROR(VLOOKUP('409-VACINAÇÃO OBRIGATORIA'!AH$23,localidades,2,FALSE),VLOOKUP('409-VACINAÇÃO OBRIGATORIA'!AQ$6,localidades,2,FALSE)),VLOOKUP('409-VACINAÇÃO OBRIGATORIA'!AQ$5,district_codes,2,FALSE))</f>
        <v>#N/A</v>
      </c>
      <c r="D117" s="578">
        <f>+delivery_events!B$8</f>
        <v>0</v>
      </c>
      <c r="E117" s="500" t="e">
        <f>IFERROR(VLOOKUP('409-VACINAÇÃO OBRIGATORIA'!AQ$6,localidades,2,FALSE),VLOOKUP('409-VACINAÇÃO OBRIGATORIA'!AQ$5,district_codes,2,FALSE))</f>
        <v>#N/A</v>
      </c>
      <c r="F117" s="500">
        <f>+'409-VACINAÇÃO OBRIGATORIA'!L137</f>
        <v>0</v>
      </c>
      <c r="G117" s="500">
        <f>+'409-VACINAÇÃO OBRIGATORIA'!N137</f>
        <v>0</v>
      </c>
      <c r="H117" s="500">
        <f>IF(IF('409-VACINAÇÃO OBRIGATORIA'!AP137=0,'409-VACINAÇÃO OBRIGATORIA'!AH137,'409-VACINAÇÃO OBRIGATORIA'!AP137)=0,'409-VACINAÇÃO OBRIGATORIA'!AQ$6,IF('409-VACINAÇÃO OBRIGATORIA'!AP137=0,'409-VACINAÇÃO OBRIGATORIA'!AH137,'409-VACINAÇÃO OBRIGATORIA'!AP137))</f>
        <v>0</v>
      </c>
      <c r="I117" s="500">
        <f>IF('409-VACINAÇÃO OBRIGATORIA'!AH137=0,'409-VACINAÇÃO OBRIGATORIA'!AQ$6,'409-VACINAÇÃO OBRIGATORIA'!AH137)</f>
        <v>0</v>
      </c>
      <c r="J117" s="500">
        <f>+'409-VACINAÇÃO OBRIGATORIA'!$AQ$3</f>
        <v>0</v>
      </c>
      <c r="K117" s="578">
        <f>+'409-VACINAÇÃO OBRIGATORIA'!$A$11</f>
        <v>0</v>
      </c>
      <c r="L117" s="578">
        <f>+'409-VACINAÇÃO OBRIGATORIA'!$F$11</f>
        <v>0</v>
      </c>
      <c r="M117" s="500"/>
      <c r="N117" s="500"/>
      <c r="O117" s="500"/>
      <c r="P117" s="500" t="str">
        <f>delivery_events!D$8</f>
        <v>Vacinação Obrigatória</v>
      </c>
      <c r="Q117" s="500" t="str">
        <f>+'409-VACINAÇÃO OBRIGATORIA'!AU137</f>
        <v>ARROLADOS</v>
      </c>
      <c r="R117" s="500">
        <f>+'409-VACINAÇÃO OBRIGATORIA'!AX137</f>
        <v>0</v>
      </c>
      <c r="S117" s="500">
        <f>+'409-VACINAÇÃO OBRIGATORIA'!AZ137</f>
        <v>0</v>
      </c>
      <c r="T117" s="500">
        <f>+'409-VACINAÇÃO OBRIGATORIA'!BB137</f>
        <v>0</v>
      </c>
      <c r="U117" s="500">
        <f>+'409-VACINAÇÃO OBRIGATORIA'!BD137</f>
        <v>0</v>
      </c>
      <c r="V117" s="500">
        <f>+'409-VACINAÇÃO OBRIGATORIA'!BF137</f>
        <v>0</v>
      </c>
      <c r="W117" s="500">
        <f>+'409-VACINAÇÃO OBRIGATORIA'!BH137</f>
        <v>0</v>
      </c>
      <c r="X117" s="500">
        <f>+'409-VACINAÇÃO OBRIGATORIA'!BI137</f>
        <v>0</v>
      </c>
    </row>
    <row r="118" spans="1:24" x14ac:dyDescent="0.35">
      <c r="A118" s="500">
        <f>IF(AND('409-VACINAÇÃO OBRIGATORIA'!C137=0,SUM($R118:$X118)&gt;0),'409-VACINAÇÃO OBRIGATORIA'!C136,'409-VACINAÇÃO OBRIGATORIA'!C137)</f>
        <v>0</v>
      </c>
      <c r="B118" s="500">
        <f>IF(AND(+'409-VACINAÇÃO OBRIGATORIA'!G137=0,SUM($R118:$X118)&gt;0),+'409-VACINAÇÃO OBRIGATORIA'!G136,+'409-VACINAÇÃO OBRIGATORIA'!G137)</f>
        <v>0</v>
      </c>
      <c r="C118" s="500" t="e">
        <f>IFERROR(IFERROR(VLOOKUP('409-VACINAÇÃO OBRIGATORIA'!AH$23,localidades,2,FALSE),VLOOKUP('409-VACINAÇÃO OBRIGATORIA'!AQ$6,localidades,2,FALSE)),VLOOKUP('409-VACINAÇÃO OBRIGATORIA'!AQ$5,district_codes,2,FALSE))</f>
        <v>#N/A</v>
      </c>
      <c r="D118" s="578">
        <f>+delivery_events!B$8</f>
        <v>0</v>
      </c>
      <c r="E118" s="500" t="e">
        <f>IFERROR(VLOOKUP('409-VACINAÇÃO OBRIGATORIA'!AQ$6,localidades,2,FALSE),VLOOKUP('409-VACINAÇÃO OBRIGATORIA'!AQ$5,district_codes,2,FALSE))</f>
        <v>#N/A</v>
      </c>
      <c r="F118" s="500">
        <f>+'409-VACINAÇÃO OBRIGATORIA'!L138</f>
        <v>0</v>
      </c>
      <c r="G118" s="500">
        <f>+'409-VACINAÇÃO OBRIGATORIA'!N138</f>
        <v>0</v>
      </c>
      <c r="H118" s="500">
        <f>IF(IF('409-VACINAÇÃO OBRIGATORIA'!AP138=0,'409-VACINAÇÃO OBRIGATORIA'!AH138,'409-VACINAÇÃO OBRIGATORIA'!AP138)=0,'409-VACINAÇÃO OBRIGATORIA'!AQ$6,IF('409-VACINAÇÃO OBRIGATORIA'!AP138=0,'409-VACINAÇÃO OBRIGATORIA'!AH138,'409-VACINAÇÃO OBRIGATORIA'!AP138))</f>
        <v>0</v>
      </c>
      <c r="I118" s="500">
        <f>IF('409-VACINAÇÃO OBRIGATORIA'!AH138=0,'409-VACINAÇÃO OBRIGATORIA'!AQ$6,'409-VACINAÇÃO OBRIGATORIA'!AH138)</f>
        <v>0</v>
      </c>
      <c r="J118" s="500">
        <f>+'409-VACINAÇÃO OBRIGATORIA'!$AQ$3</f>
        <v>0</v>
      </c>
      <c r="K118" s="578">
        <f>+'409-VACINAÇÃO OBRIGATORIA'!$A$11</f>
        <v>0</v>
      </c>
      <c r="L118" s="578">
        <f>+'409-VACINAÇÃO OBRIGATORIA'!$F$11</f>
        <v>0</v>
      </c>
      <c r="M118" s="500"/>
      <c r="N118" s="500"/>
      <c r="O118" s="500"/>
      <c r="P118" s="500" t="str">
        <f>delivery_events!D$8</f>
        <v>Vacinação Obrigatória</v>
      </c>
      <c r="Q118" s="500" t="str">
        <f>+'409-VACINAÇÃO OBRIGATORIA'!AU138</f>
        <v>VACINADOS</v>
      </c>
      <c r="R118" s="500">
        <f>+'409-VACINAÇÃO OBRIGATORIA'!AX138</f>
        <v>0</v>
      </c>
      <c r="S118" s="500">
        <f>+'409-VACINAÇÃO OBRIGATORIA'!AZ138</f>
        <v>0</v>
      </c>
      <c r="T118" s="500">
        <f>+'409-VACINAÇÃO OBRIGATORIA'!BB138</f>
        <v>0</v>
      </c>
      <c r="U118" s="500">
        <f>+'409-VACINAÇÃO OBRIGATORIA'!BD138</f>
        <v>0</v>
      </c>
      <c r="V118" s="500">
        <f>+'409-VACINAÇÃO OBRIGATORIA'!BF138</f>
        <v>0</v>
      </c>
      <c r="W118" s="500">
        <f>+'409-VACINAÇÃO OBRIGATORIA'!BH138</f>
        <v>0</v>
      </c>
      <c r="X118" s="500">
        <f>+'409-VACINAÇÃO OBRIGATORIA'!BI138</f>
        <v>0</v>
      </c>
    </row>
    <row r="119" spans="1:24" x14ac:dyDescent="0.35">
      <c r="A119" s="500">
        <f>IF(AND('409-VACINAÇÃO OBRIGATORIA'!C138=0,SUM($R119:$X119)&gt;0),'409-VACINAÇÃO OBRIGATORIA'!C137,'409-VACINAÇÃO OBRIGATORIA'!C138)</f>
        <v>0</v>
      </c>
      <c r="B119" s="500">
        <f>IF(AND(+'409-VACINAÇÃO OBRIGATORIA'!G138=0,SUM($R119:$X119)&gt;0),+'409-VACINAÇÃO OBRIGATORIA'!G137,+'409-VACINAÇÃO OBRIGATORIA'!G138)</f>
        <v>0</v>
      </c>
      <c r="C119" s="500" t="e">
        <f>IFERROR(IFERROR(VLOOKUP('409-VACINAÇÃO OBRIGATORIA'!AH$23,localidades,2,FALSE),VLOOKUP('409-VACINAÇÃO OBRIGATORIA'!AQ$6,localidades,2,FALSE)),VLOOKUP('409-VACINAÇÃO OBRIGATORIA'!AQ$5,district_codes,2,FALSE))</f>
        <v>#N/A</v>
      </c>
      <c r="D119" s="578">
        <f>+delivery_events!B$8</f>
        <v>0</v>
      </c>
      <c r="E119" s="500" t="e">
        <f>IFERROR(VLOOKUP('409-VACINAÇÃO OBRIGATORIA'!AQ$6,localidades,2,FALSE),VLOOKUP('409-VACINAÇÃO OBRIGATORIA'!AQ$5,district_codes,2,FALSE))</f>
        <v>#N/A</v>
      </c>
      <c r="F119" s="500">
        <f>+'409-VACINAÇÃO OBRIGATORIA'!L139</f>
        <v>0</v>
      </c>
      <c r="G119" s="500">
        <f>+'409-VACINAÇÃO OBRIGATORIA'!N139</f>
        <v>0</v>
      </c>
      <c r="H119" s="500">
        <f>IF(IF('409-VACINAÇÃO OBRIGATORIA'!AP139=0,'409-VACINAÇÃO OBRIGATORIA'!AH139,'409-VACINAÇÃO OBRIGATORIA'!AP139)=0,'409-VACINAÇÃO OBRIGATORIA'!AQ$6,IF('409-VACINAÇÃO OBRIGATORIA'!AP139=0,'409-VACINAÇÃO OBRIGATORIA'!AH139,'409-VACINAÇÃO OBRIGATORIA'!AP139))</f>
        <v>0</v>
      </c>
      <c r="I119" s="500">
        <f>IF('409-VACINAÇÃO OBRIGATORIA'!AH139=0,'409-VACINAÇÃO OBRIGATORIA'!AQ$6,'409-VACINAÇÃO OBRIGATORIA'!AH139)</f>
        <v>0</v>
      </c>
      <c r="J119" s="500">
        <f>+'409-VACINAÇÃO OBRIGATORIA'!$AQ$3</f>
        <v>0</v>
      </c>
      <c r="K119" s="578">
        <f>+'409-VACINAÇÃO OBRIGATORIA'!$A$11</f>
        <v>0</v>
      </c>
      <c r="L119" s="578">
        <f>+'409-VACINAÇÃO OBRIGATORIA'!$F$11</f>
        <v>0</v>
      </c>
      <c r="M119" s="500"/>
      <c r="N119" s="500"/>
      <c r="O119" s="500"/>
      <c r="P119" s="500" t="str">
        <f>delivery_events!D$8</f>
        <v>Vacinação Obrigatória</v>
      </c>
      <c r="Q119" s="500" t="str">
        <f>+'409-VACINAÇÃO OBRIGATORIA'!AU139</f>
        <v>ARROLADOS</v>
      </c>
      <c r="R119" s="500">
        <f>+'409-VACINAÇÃO OBRIGATORIA'!AX139</f>
        <v>0</v>
      </c>
      <c r="S119" s="500">
        <f>+'409-VACINAÇÃO OBRIGATORIA'!AZ139</f>
        <v>0</v>
      </c>
      <c r="T119" s="500">
        <f>+'409-VACINAÇÃO OBRIGATORIA'!BB139</f>
        <v>0</v>
      </c>
      <c r="U119" s="500">
        <f>+'409-VACINAÇÃO OBRIGATORIA'!BD139</f>
        <v>0</v>
      </c>
      <c r="V119" s="500">
        <f>+'409-VACINAÇÃO OBRIGATORIA'!BF139</f>
        <v>0</v>
      </c>
      <c r="W119" s="500">
        <f>+'409-VACINAÇÃO OBRIGATORIA'!BH139</f>
        <v>0</v>
      </c>
      <c r="X119" s="500">
        <f>+'409-VACINAÇÃO OBRIGATORIA'!BI139</f>
        <v>0</v>
      </c>
    </row>
    <row r="120" spans="1:24" x14ac:dyDescent="0.35">
      <c r="A120" s="500">
        <f>IF(AND('409-VACINAÇÃO OBRIGATORIA'!C139=0,SUM($R120:$X120)&gt;0),'409-VACINAÇÃO OBRIGATORIA'!C138,'409-VACINAÇÃO OBRIGATORIA'!C139)</f>
        <v>0</v>
      </c>
      <c r="B120" s="500">
        <f>IF(AND(+'409-VACINAÇÃO OBRIGATORIA'!G139=0,SUM($R120:$X120)&gt;0),+'409-VACINAÇÃO OBRIGATORIA'!G138,+'409-VACINAÇÃO OBRIGATORIA'!G139)</f>
        <v>0</v>
      </c>
      <c r="C120" s="500" t="e">
        <f>IFERROR(IFERROR(VLOOKUP('409-VACINAÇÃO OBRIGATORIA'!AH$23,localidades,2,FALSE),VLOOKUP('409-VACINAÇÃO OBRIGATORIA'!AQ$6,localidades,2,FALSE)),VLOOKUP('409-VACINAÇÃO OBRIGATORIA'!AQ$5,district_codes,2,FALSE))</f>
        <v>#N/A</v>
      </c>
      <c r="D120" s="578">
        <f>+delivery_events!B$8</f>
        <v>0</v>
      </c>
      <c r="E120" s="500" t="e">
        <f>IFERROR(VLOOKUP('409-VACINAÇÃO OBRIGATORIA'!AQ$6,localidades,2,FALSE),VLOOKUP('409-VACINAÇÃO OBRIGATORIA'!AQ$5,district_codes,2,FALSE))</f>
        <v>#N/A</v>
      </c>
      <c r="F120" s="500">
        <f>+'409-VACINAÇÃO OBRIGATORIA'!L140</f>
        <v>0</v>
      </c>
      <c r="G120" s="500">
        <f>+'409-VACINAÇÃO OBRIGATORIA'!N140</f>
        <v>0</v>
      </c>
      <c r="H120" s="500">
        <f>IF(IF('409-VACINAÇÃO OBRIGATORIA'!AP140=0,'409-VACINAÇÃO OBRIGATORIA'!AH140,'409-VACINAÇÃO OBRIGATORIA'!AP140)=0,'409-VACINAÇÃO OBRIGATORIA'!AQ$6,IF('409-VACINAÇÃO OBRIGATORIA'!AP140=0,'409-VACINAÇÃO OBRIGATORIA'!AH140,'409-VACINAÇÃO OBRIGATORIA'!AP140))</f>
        <v>0</v>
      </c>
      <c r="I120" s="500">
        <f>IF('409-VACINAÇÃO OBRIGATORIA'!AH140=0,'409-VACINAÇÃO OBRIGATORIA'!AQ$6,'409-VACINAÇÃO OBRIGATORIA'!AH140)</f>
        <v>0</v>
      </c>
      <c r="J120" s="500">
        <f>+'409-VACINAÇÃO OBRIGATORIA'!$AQ$3</f>
        <v>0</v>
      </c>
      <c r="K120" s="578">
        <f>+'409-VACINAÇÃO OBRIGATORIA'!$A$11</f>
        <v>0</v>
      </c>
      <c r="L120" s="578">
        <f>+'409-VACINAÇÃO OBRIGATORIA'!$F$11</f>
        <v>0</v>
      </c>
      <c r="M120" s="500"/>
      <c r="N120" s="500"/>
      <c r="O120" s="500"/>
      <c r="P120" s="500" t="str">
        <f>delivery_events!D$8</f>
        <v>Vacinação Obrigatória</v>
      </c>
      <c r="Q120" s="500" t="str">
        <f>+'409-VACINAÇÃO OBRIGATORIA'!AU140</f>
        <v>VACINADOS</v>
      </c>
      <c r="R120" s="500">
        <f>+'409-VACINAÇÃO OBRIGATORIA'!AX140</f>
        <v>0</v>
      </c>
      <c r="S120" s="500">
        <f>+'409-VACINAÇÃO OBRIGATORIA'!AZ140</f>
        <v>0</v>
      </c>
      <c r="T120" s="500">
        <f>+'409-VACINAÇÃO OBRIGATORIA'!BB140</f>
        <v>0</v>
      </c>
      <c r="U120" s="500">
        <f>+'409-VACINAÇÃO OBRIGATORIA'!BD140</f>
        <v>0</v>
      </c>
      <c r="V120" s="500">
        <f>+'409-VACINAÇÃO OBRIGATORIA'!BF140</f>
        <v>0</v>
      </c>
      <c r="W120" s="500">
        <f>+'409-VACINAÇÃO OBRIGATORIA'!BH140</f>
        <v>0</v>
      </c>
      <c r="X120" s="500">
        <f>+'409-VACINAÇÃO OBRIGATORIA'!BI140</f>
        <v>0</v>
      </c>
    </row>
    <row r="121" spans="1:24" x14ac:dyDescent="0.35">
      <c r="A121" s="500">
        <f>IF(AND('409-VACINAÇÃO OBRIGATORIA'!C140=0,SUM($R121:$X121)&gt;0),'409-VACINAÇÃO OBRIGATORIA'!C139,'409-VACINAÇÃO OBRIGATORIA'!C140)</f>
        <v>0</v>
      </c>
      <c r="B121" s="500">
        <f>IF(AND(+'409-VACINAÇÃO OBRIGATORIA'!G140=0,SUM($R121:$X121)&gt;0),+'409-VACINAÇÃO OBRIGATORIA'!G139,+'409-VACINAÇÃO OBRIGATORIA'!G140)</f>
        <v>0</v>
      </c>
      <c r="C121" s="500" t="e">
        <f>IFERROR(IFERROR(VLOOKUP('409-VACINAÇÃO OBRIGATORIA'!AH$23,localidades,2,FALSE),VLOOKUP('409-VACINAÇÃO OBRIGATORIA'!AQ$6,localidades,2,FALSE)),VLOOKUP('409-VACINAÇÃO OBRIGATORIA'!AQ$5,district_codes,2,FALSE))</f>
        <v>#N/A</v>
      </c>
      <c r="D121" s="578">
        <f>+delivery_events!B$8</f>
        <v>0</v>
      </c>
      <c r="E121" s="500" t="e">
        <f>IFERROR(VLOOKUP('409-VACINAÇÃO OBRIGATORIA'!AQ$6,localidades,2,FALSE),VLOOKUP('409-VACINAÇÃO OBRIGATORIA'!AQ$5,district_codes,2,FALSE))</f>
        <v>#N/A</v>
      </c>
      <c r="F121" s="500">
        <f>+'409-VACINAÇÃO OBRIGATORIA'!L141</f>
        <v>0</v>
      </c>
      <c r="G121" s="500">
        <f>+'409-VACINAÇÃO OBRIGATORIA'!N141</f>
        <v>0</v>
      </c>
      <c r="H121" s="500">
        <f>IF(IF('409-VACINAÇÃO OBRIGATORIA'!AP141=0,'409-VACINAÇÃO OBRIGATORIA'!AH141,'409-VACINAÇÃO OBRIGATORIA'!AP141)=0,'409-VACINAÇÃO OBRIGATORIA'!AQ$6,IF('409-VACINAÇÃO OBRIGATORIA'!AP141=0,'409-VACINAÇÃO OBRIGATORIA'!AH141,'409-VACINAÇÃO OBRIGATORIA'!AP141))</f>
        <v>0</v>
      </c>
      <c r="I121" s="500">
        <f>IF('409-VACINAÇÃO OBRIGATORIA'!AH141=0,'409-VACINAÇÃO OBRIGATORIA'!AQ$6,'409-VACINAÇÃO OBRIGATORIA'!AH141)</f>
        <v>0</v>
      </c>
      <c r="J121" s="500">
        <f>+'409-VACINAÇÃO OBRIGATORIA'!$AQ$3</f>
        <v>0</v>
      </c>
      <c r="K121" s="578">
        <f>+'409-VACINAÇÃO OBRIGATORIA'!$A$11</f>
        <v>0</v>
      </c>
      <c r="L121" s="578">
        <f>+'409-VACINAÇÃO OBRIGATORIA'!$F$11</f>
        <v>0</v>
      </c>
      <c r="M121" s="500"/>
      <c r="N121" s="500"/>
      <c r="O121" s="500"/>
      <c r="P121" s="500" t="str">
        <f>delivery_events!D$8</f>
        <v>Vacinação Obrigatória</v>
      </c>
      <c r="Q121" s="500" t="str">
        <f>+'409-VACINAÇÃO OBRIGATORIA'!AU141</f>
        <v>ARROLADOS</v>
      </c>
      <c r="R121" s="500">
        <f>+'409-VACINAÇÃO OBRIGATORIA'!AX141</f>
        <v>0</v>
      </c>
      <c r="S121" s="500">
        <f>+'409-VACINAÇÃO OBRIGATORIA'!AZ141</f>
        <v>0</v>
      </c>
      <c r="T121" s="500">
        <f>+'409-VACINAÇÃO OBRIGATORIA'!BB141</f>
        <v>0</v>
      </c>
      <c r="U121" s="500">
        <f>+'409-VACINAÇÃO OBRIGATORIA'!BD141</f>
        <v>0</v>
      </c>
      <c r="V121" s="500">
        <f>+'409-VACINAÇÃO OBRIGATORIA'!BF141</f>
        <v>0</v>
      </c>
      <c r="W121" s="500">
        <f>+'409-VACINAÇÃO OBRIGATORIA'!BH141</f>
        <v>0</v>
      </c>
      <c r="X121" s="500">
        <f>+'409-VACINAÇÃO OBRIGATORIA'!BI141</f>
        <v>0</v>
      </c>
    </row>
    <row r="122" spans="1:24" x14ac:dyDescent="0.35">
      <c r="A122" s="500">
        <f>IF(AND('409-VACINAÇÃO OBRIGATORIA'!C141=0,SUM($R122:$X122)&gt;0),'409-VACINAÇÃO OBRIGATORIA'!C140,'409-VACINAÇÃO OBRIGATORIA'!C141)</f>
        <v>0</v>
      </c>
      <c r="B122" s="500">
        <f>IF(AND(+'409-VACINAÇÃO OBRIGATORIA'!G141=0,SUM($R122:$X122)&gt;0),+'409-VACINAÇÃO OBRIGATORIA'!G140,+'409-VACINAÇÃO OBRIGATORIA'!G141)</f>
        <v>0</v>
      </c>
      <c r="C122" s="500" t="e">
        <f>IFERROR(IFERROR(VLOOKUP('409-VACINAÇÃO OBRIGATORIA'!AH$23,localidades,2,FALSE),VLOOKUP('409-VACINAÇÃO OBRIGATORIA'!AQ$6,localidades,2,FALSE)),VLOOKUP('409-VACINAÇÃO OBRIGATORIA'!AQ$5,district_codes,2,FALSE))</f>
        <v>#N/A</v>
      </c>
      <c r="D122" s="578">
        <f>+delivery_events!B$8</f>
        <v>0</v>
      </c>
      <c r="E122" s="500" t="e">
        <f>IFERROR(VLOOKUP('409-VACINAÇÃO OBRIGATORIA'!AQ$6,localidades,2,FALSE),VLOOKUP('409-VACINAÇÃO OBRIGATORIA'!AQ$5,district_codes,2,FALSE))</f>
        <v>#N/A</v>
      </c>
      <c r="F122" s="500">
        <f>+'409-VACINAÇÃO OBRIGATORIA'!L142</f>
        <v>0</v>
      </c>
      <c r="G122" s="500">
        <f>+'409-VACINAÇÃO OBRIGATORIA'!N142</f>
        <v>0</v>
      </c>
      <c r="H122" s="500">
        <f>IF(IF('409-VACINAÇÃO OBRIGATORIA'!AP142=0,'409-VACINAÇÃO OBRIGATORIA'!AH142,'409-VACINAÇÃO OBRIGATORIA'!AP142)=0,'409-VACINAÇÃO OBRIGATORIA'!AQ$6,IF('409-VACINAÇÃO OBRIGATORIA'!AP142=0,'409-VACINAÇÃO OBRIGATORIA'!AH142,'409-VACINAÇÃO OBRIGATORIA'!AP142))</f>
        <v>0</v>
      </c>
      <c r="I122" s="500">
        <f>IF('409-VACINAÇÃO OBRIGATORIA'!AH142=0,'409-VACINAÇÃO OBRIGATORIA'!AQ$6,'409-VACINAÇÃO OBRIGATORIA'!AH142)</f>
        <v>0</v>
      </c>
      <c r="J122" s="500">
        <f>+'409-VACINAÇÃO OBRIGATORIA'!$AQ$3</f>
        <v>0</v>
      </c>
      <c r="K122" s="578">
        <f>+'409-VACINAÇÃO OBRIGATORIA'!$A$11</f>
        <v>0</v>
      </c>
      <c r="L122" s="578">
        <f>+'409-VACINAÇÃO OBRIGATORIA'!$F$11</f>
        <v>0</v>
      </c>
      <c r="M122" s="500"/>
      <c r="N122" s="500"/>
      <c r="O122" s="500"/>
      <c r="P122" s="500" t="str">
        <f>delivery_events!D$8</f>
        <v>Vacinação Obrigatória</v>
      </c>
      <c r="Q122" s="500" t="str">
        <f>+'409-VACINAÇÃO OBRIGATORIA'!AU142</f>
        <v>VACINADOS</v>
      </c>
      <c r="R122" s="500">
        <f>+'409-VACINAÇÃO OBRIGATORIA'!AX142</f>
        <v>0</v>
      </c>
      <c r="S122" s="500">
        <f>+'409-VACINAÇÃO OBRIGATORIA'!AZ142</f>
        <v>0</v>
      </c>
      <c r="T122" s="500">
        <f>+'409-VACINAÇÃO OBRIGATORIA'!BB142</f>
        <v>0</v>
      </c>
      <c r="U122" s="500">
        <f>+'409-VACINAÇÃO OBRIGATORIA'!BD142</f>
        <v>0</v>
      </c>
      <c r="V122" s="500">
        <f>+'409-VACINAÇÃO OBRIGATORIA'!BF142</f>
        <v>0</v>
      </c>
      <c r="W122" s="500">
        <f>+'409-VACINAÇÃO OBRIGATORIA'!BH142</f>
        <v>0</v>
      </c>
      <c r="X122" s="500">
        <f>+'409-VACINAÇÃO OBRIGATORIA'!BI142</f>
        <v>0</v>
      </c>
    </row>
    <row r="123" spans="1:24" x14ac:dyDescent="0.35">
      <c r="A123" s="500">
        <f>IF(AND('409-VACINAÇÃO OBRIGATORIA'!C142=0,SUM($R123:$X123)&gt;0),'409-VACINAÇÃO OBRIGATORIA'!C141,'409-VACINAÇÃO OBRIGATORIA'!C142)</f>
        <v>0</v>
      </c>
      <c r="B123" s="500">
        <f>IF(AND(+'409-VACINAÇÃO OBRIGATORIA'!G142=0,SUM($R123:$X123)&gt;0),+'409-VACINAÇÃO OBRIGATORIA'!G141,+'409-VACINAÇÃO OBRIGATORIA'!G142)</f>
        <v>0</v>
      </c>
      <c r="C123" s="500" t="e">
        <f>IFERROR(IFERROR(VLOOKUP('409-VACINAÇÃO OBRIGATORIA'!AH$23,localidades,2,FALSE),VLOOKUP('409-VACINAÇÃO OBRIGATORIA'!AQ$6,localidades,2,FALSE)),VLOOKUP('409-VACINAÇÃO OBRIGATORIA'!AQ$5,district_codes,2,FALSE))</f>
        <v>#N/A</v>
      </c>
      <c r="D123" s="578">
        <f>+delivery_events!B$8</f>
        <v>0</v>
      </c>
      <c r="E123" s="500" t="e">
        <f>IFERROR(VLOOKUP('409-VACINAÇÃO OBRIGATORIA'!AQ$6,localidades,2,FALSE),VLOOKUP('409-VACINAÇÃO OBRIGATORIA'!AQ$5,district_codes,2,FALSE))</f>
        <v>#N/A</v>
      </c>
      <c r="F123" s="500">
        <f>+'409-VACINAÇÃO OBRIGATORIA'!L143</f>
        <v>0</v>
      </c>
      <c r="G123" s="500">
        <f>+'409-VACINAÇÃO OBRIGATORIA'!N143</f>
        <v>0</v>
      </c>
      <c r="H123" s="500">
        <f>IF(IF('409-VACINAÇÃO OBRIGATORIA'!AP143=0,'409-VACINAÇÃO OBRIGATORIA'!AH143,'409-VACINAÇÃO OBRIGATORIA'!AP143)=0,'409-VACINAÇÃO OBRIGATORIA'!AQ$6,IF('409-VACINAÇÃO OBRIGATORIA'!AP143=0,'409-VACINAÇÃO OBRIGATORIA'!AH143,'409-VACINAÇÃO OBRIGATORIA'!AP143))</f>
        <v>0</v>
      </c>
      <c r="I123" s="500">
        <f>IF('409-VACINAÇÃO OBRIGATORIA'!AH143=0,'409-VACINAÇÃO OBRIGATORIA'!AQ$6,'409-VACINAÇÃO OBRIGATORIA'!AH143)</f>
        <v>0</v>
      </c>
      <c r="J123" s="500">
        <f>+'409-VACINAÇÃO OBRIGATORIA'!$AQ$3</f>
        <v>0</v>
      </c>
      <c r="K123" s="578">
        <f>+'409-VACINAÇÃO OBRIGATORIA'!$A$11</f>
        <v>0</v>
      </c>
      <c r="L123" s="578">
        <f>+'409-VACINAÇÃO OBRIGATORIA'!$F$11</f>
        <v>0</v>
      </c>
      <c r="M123" s="500"/>
      <c r="N123" s="500"/>
      <c r="O123" s="500"/>
      <c r="P123" s="500" t="str">
        <f>delivery_events!D$8</f>
        <v>Vacinação Obrigatória</v>
      </c>
      <c r="Q123" s="500" t="str">
        <f>+'409-VACINAÇÃO OBRIGATORIA'!AU143</f>
        <v>ARROLADOS</v>
      </c>
      <c r="R123" s="500">
        <f>+'409-VACINAÇÃO OBRIGATORIA'!AX143</f>
        <v>0</v>
      </c>
      <c r="S123" s="500">
        <f>+'409-VACINAÇÃO OBRIGATORIA'!AZ143</f>
        <v>0</v>
      </c>
      <c r="T123" s="500">
        <f>+'409-VACINAÇÃO OBRIGATORIA'!BB143</f>
        <v>0</v>
      </c>
      <c r="U123" s="500">
        <f>+'409-VACINAÇÃO OBRIGATORIA'!BD143</f>
        <v>0</v>
      </c>
      <c r="V123" s="500">
        <f>+'409-VACINAÇÃO OBRIGATORIA'!BF143</f>
        <v>0</v>
      </c>
      <c r="W123" s="500">
        <f>+'409-VACINAÇÃO OBRIGATORIA'!BH143</f>
        <v>0</v>
      </c>
      <c r="X123" s="500">
        <f>+'409-VACINAÇÃO OBRIGATORIA'!BI143</f>
        <v>0</v>
      </c>
    </row>
    <row r="124" spans="1:24" x14ac:dyDescent="0.35">
      <c r="A124" s="500">
        <f>IF(AND('409-VACINAÇÃO OBRIGATORIA'!C143=0,SUM($R124:$X124)&gt;0),'409-VACINAÇÃO OBRIGATORIA'!C142,'409-VACINAÇÃO OBRIGATORIA'!C143)</f>
        <v>0</v>
      </c>
      <c r="B124" s="500">
        <f>IF(AND(+'409-VACINAÇÃO OBRIGATORIA'!G143=0,SUM($R124:$X124)&gt;0),+'409-VACINAÇÃO OBRIGATORIA'!G142,+'409-VACINAÇÃO OBRIGATORIA'!G143)</f>
        <v>0</v>
      </c>
      <c r="C124" s="500" t="e">
        <f>IFERROR(IFERROR(VLOOKUP('409-VACINAÇÃO OBRIGATORIA'!AH$23,localidades,2,FALSE),VLOOKUP('409-VACINAÇÃO OBRIGATORIA'!AQ$6,localidades,2,FALSE)),VLOOKUP('409-VACINAÇÃO OBRIGATORIA'!AQ$5,district_codes,2,FALSE))</f>
        <v>#N/A</v>
      </c>
      <c r="D124" s="578">
        <f>+delivery_events!B$8</f>
        <v>0</v>
      </c>
      <c r="E124" s="500" t="e">
        <f>IFERROR(VLOOKUP('409-VACINAÇÃO OBRIGATORIA'!AQ$6,localidades,2,FALSE),VLOOKUP('409-VACINAÇÃO OBRIGATORIA'!AQ$5,district_codes,2,FALSE))</f>
        <v>#N/A</v>
      </c>
      <c r="F124" s="500">
        <f>+'409-VACINAÇÃO OBRIGATORIA'!L144</f>
        <v>0</v>
      </c>
      <c r="G124" s="500">
        <f>+'409-VACINAÇÃO OBRIGATORIA'!N144</f>
        <v>0</v>
      </c>
      <c r="H124" s="500">
        <f>IF(IF('409-VACINAÇÃO OBRIGATORIA'!AP144=0,'409-VACINAÇÃO OBRIGATORIA'!AH144,'409-VACINAÇÃO OBRIGATORIA'!AP144)=0,'409-VACINAÇÃO OBRIGATORIA'!AQ$6,IF('409-VACINAÇÃO OBRIGATORIA'!AP144=0,'409-VACINAÇÃO OBRIGATORIA'!AH144,'409-VACINAÇÃO OBRIGATORIA'!AP144))</f>
        <v>0</v>
      </c>
      <c r="I124" s="500">
        <f>IF('409-VACINAÇÃO OBRIGATORIA'!AH144=0,'409-VACINAÇÃO OBRIGATORIA'!AQ$6,'409-VACINAÇÃO OBRIGATORIA'!AH144)</f>
        <v>0</v>
      </c>
      <c r="J124" s="500">
        <f>+'409-VACINAÇÃO OBRIGATORIA'!$AQ$3</f>
        <v>0</v>
      </c>
      <c r="K124" s="578">
        <f>+'409-VACINAÇÃO OBRIGATORIA'!$A$11</f>
        <v>0</v>
      </c>
      <c r="L124" s="578">
        <f>+'409-VACINAÇÃO OBRIGATORIA'!$F$11</f>
        <v>0</v>
      </c>
      <c r="M124" s="500"/>
      <c r="N124" s="500"/>
      <c r="O124" s="500"/>
      <c r="P124" s="500" t="str">
        <f>delivery_events!D$8</f>
        <v>Vacinação Obrigatória</v>
      </c>
      <c r="Q124" s="500" t="str">
        <f>+'409-VACINAÇÃO OBRIGATORIA'!AU144</f>
        <v>VACINADOS</v>
      </c>
      <c r="R124" s="500">
        <f>+'409-VACINAÇÃO OBRIGATORIA'!AX144</f>
        <v>0</v>
      </c>
      <c r="S124" s="500">
        <f>+'409-VACINAÇÃO OBRIGATORIA'!AZ144</f>
        <v>0</v>
      </c>
      <c r="T124" s="500">
        <f>+'409-VACINAÇÃO OBRIGATORIA'!BB144</f>
        <v>0</v>
      </c>
      <c r="U124" s="500">
        <f>+'409-VACINAÇÃO OBRIGATORIA'!BD144</f>
        <v>0</v>
      </c>
      <c r="V124" s="500">
        <f>+'409-VACINAÇÃO OBRIGATORIA'!BF144</f>
        <v>0</v>
      </c>
      <c r="W124" s="500">
        <f>+'409-VACINAÇÃO OBRIGATORIA'!BH144</f>
        <v>0</v>
      </c>
      <c r="X124" s="500">
        <f>+'409-VACINAÇÃO OBRIGATORIA'!BI144</f>
        <v>0</v>
      </c>
    </row>
    <row r="125" spans="1:24" x14ac:dyDescent="0.35">
      <c r="A125" s="500">
        <f>IF(AND('409-VACINAÇÃO OBRIGATORIA'!C144=0,SUM($R125:$X125)&gt;0),'409-VACINAÇÃO OBRIGATORIA'!C143,'409-VACINAÇÃO OBRIGATORIA'!C144)</f>
        <v>0</v>
      </c>
      <c r="B125" s="500">
        <f>IF(AND(+'409-VACINAÇÃO OBRIGATORIA'!G144=0,SUM($R125:$X125)&gt;0),+'409-VACINAÇÃO OBRIGATORIA'!G143,+'409-VACINAÇÃO OBRIGATORIA'!G144)</f>
        <v>0</v>
      </c>
      <c r="C125" s="500" t="e">
        <f>IFERROR(IFERROR(VLOOKUP('409-VACINAÇÃO OBRIGATORIA'!AH$23,localidades,2,FALSE),VLOOKUP('409-VACINAÇÃO OBRIGATORIA'!AQ$6,localidades,2,FALSE)),VLOOKUP('409-VACINAÇÃO OBRIGATORIA'!AQ$5,district_codes,2,FALSE))</f>
        <v>#N/A</v>
      </c>
      <c r="D125" s="578">
        <f>+delivery_events!B$8</f>
        <v>0</v>
      </c>
      <c r="E125" s="500" t="e">
        <f>IFERROR(VLOOKUP('409-VACINAÇÃO OBRIGATORIA'!AQ$6,localidades,2,FALSE),VLOOKUP('409-VACINAÇÃO OBRIGATORIA'!AQ$5,district_codes,2,FALSE))</f>
        <v>#N/A</v>
      </c>
      <c r="F125" s="500">
        <f>+'409-VACINAÇÃO OBRIGATORIA'!L145</f>
        <v>0</v>
      </c>
      <c r="G125" s="500">
        <f>+'409-VACINAÇÃO OBRIGATORIA'!N145</f>
        <v>0</v>
      </c>
      <c r="H125" s="500">
        <f>IF(IF('409-VACINAÇÃO OBRIGATORIA'!AP145=0,'409-VACINAÇÃO OBRIGATORIA'!AH145,'409-VACINAÇÃO OBRIGATORIA'!AP145)=0,'409-VACINAÇÃO OBRIGATORIA'!AQ$6,IF('409-VACINAÇÃO OBRIGATORIA'!AP145=0,'409-VACINAÇÃO OBRIGATORIA'!AH145,'409-VACINAÇÃO OBRIGATORIA'!AP145))</f>
        <v>0</v>
      </c>
      <c r="I125" s="500">
        <f>IF('409-VACINAÇÃO OBRIGATORIA'!AH145=0,'409-VACINAÇÃO OBRIGATORIA'!AQ$6,'409-VACINAÇÃO OBRIGATORIA'!AH145)</f>
        <v>0</v>
      </c>
      <c r="J125" s="500">
        <f>+'409-VACINAÇÃO OBRIGATORIA'!$AQ$3</f>
        <v>0</v>
      </c>
      <c r="K125" s="578">
        <f>+'409-VACINAÇÃO OBRIGATORIA'!$A$11</f>
        <v>0</v>
      </c>
      <c r="L125" s="578">
        <f>+'409-VACINAÇÃO OBRIGATORIA'!$F$11</f>
        <v>0</v>
      </c>
      <c r="M125" s="500"/>
      <c r="N125" s="500"/>
      <c r="O125" s="500"/>
      <c r="P125" s="500" t="str">
        <f>delivery_events!D$8</f>
        <v>Vacinação Obrigatória</v>
      </c>
      <c r="Q125" s="500" t="str">
        <f>+'409-VACINAÇÃO OBRIGATORIA'!AU145</f>
        <v>ARROLADOS</v>
      </c>
      <c r="R125" s="500">
        <f>+'409-VACINAÇÃO OBRIGATORIA'!AX145</f>
        <v>0</v>
      </c>
      <c r="S125" s="500">
        <f>+'409-VACINAÇÃO OBRIGATORIA'!AZ145</f>
        <v>0</v>
      </c>
      <c r="T125" s="500">
        <f>+'409-VACINAÇÃO OBRIGATORIA'!BB145</f>
        <v>0</v>
      </c>
      <c r="U125" s="500">
        <f>+'409-VACINAÇÃO OBRIGATORIA'!BD145</f>
        <v>0</v>
      </c>
      <c r="V125" s="500">
        <f>+'409-VACINAÇÃO OBRIGATORIA'!BF145</f>
        <v>0</v>
      </c>
      <c r="W125" s="500">
        <f>+'409-VACINAÇÃO OBRIGATORIA'!BH145</f>
        <v>0</v>
      </c>
      <c r="X125" s="500">
        <f>+'409-VACINAÇÃO OBRIGATORIA'!BI145</f>
        <v>0</v>
      </c>
    </row>
    <row r="126" spans="1:24" x14ac:dyDescent="0.35">
      <c r="A126" s="500">
        <f>IF(AND('409-VACINAÇÃO OBRIGATORIA'!C145=0,SUM($R126:$X126)&gt;0),'409-VACINAÇÃO OBRIGATORIA'!C144,'409-VACINAÇÃO OBRIGATORIA'!C145)</f>
        <v>0</v>
      </c>
      <c r="B126" s="500">
        <f>IF(AND(+'409-VACINAÇÃO OBRIGATORIA'!G145=0,SUM($R126:$X126)&gt;0),+'409-VACINAÇÃO OBRIGATORIA'!G144,+'409-VACINAÇÃO OBRIGATORIA'!G145)</f>
        <v>0</v>
      </c>
      <c r="C126" s="500" t="e">
        <f>IFERROR(IFERROR(VLOOKUP('409-VACINAÇÃO OBRIGATORIA'!AH$23,localidades,2,FALSE),VLOOKUP('409-VACINAÇÃO OBRIGATORIA'!AQ$6,localidades,2,FALSE)),VLOOKUP('409-VACINAÇÃO OBRIGATORIA'!AQ$5,district_codes,2,FALSE))</f>
        <v>#N/A</v>
      </c>
      <c r="D126" s="578">
        <f>+delivery_events!B$8</f>
        <v>0</v>
      </c>
      <c r="E126" s="500" t="e">
        <f>IFERROR(VLOOKUP('409-VACINAÇÃO OBRIGATORIA'!AQ$6,localidades,2,FALSE),VLOOKUP('409-VACINAÇÃO OBRIGATORIA'!AQ$5,district_codes,2,FALSE))</f>
        <v>#N/A</v>
      </c>
      <c r="F126" s="500">
        <f>+'409-VACINAÇÃO OBRIGATORIA'!L146</f>
        <v>0</v>
      </c>
      <c r="G126" s="500">
        <f>+'409-VACINAÇÃO OBRIGATORIA'!N146</f>
        <v>0</v>
      </c>
      <c r="H126" s="500">
        <f>IF(IF('409-VACINAÇÃO OBRIGATORIA'!AP146=0,'409-VACINAÇÃO OBRIGATORIA'!AH146,'409-VACINAÇÃO OBRIGATORIA'!AP146)=0,'409-VACINAÇÃO OBRIGATORIA'!AQ$6,IF('409-VACINAÇÃO OBRIGATORIA'!AP146=0,'409-VACINAÇÃO OBRIGATORIA'!AH146,'409-VACINAÇÃO OBRIGATORIA'!AP146))</f>
        <v>0</v>
      </c>
      <c r="I126" s="500">
        <f>IF('409-VACINAÇÃO OBRIGATORIA'!AH146=0,'409-VACINAÇÃO OBRIGATORIA'!AQ$6,'409-VACINAÇÃO OBRIGATORIA'!AH146)</f>
        <v>0</v>
      </c>
      <c r="J126" s="500">
        <f>+'409-VACINAÇÃO OBRIGATORIA'!$AQ$3</f>
        <v>0</v>
      </c>
      <c r="K126" s="578">
        <f>+'409-VACINAÇÃO OBRIGATORIA'!$A$11</f>
        <v>0</v>
      </c>
      <c r="L126" s="578">
        <f>+'409-VACINAÇÃO OBRIGATORIA'!$F$11</f>
        <v>0</v>
      </c>
      <c r="M126" s="500"/>
      <c r="N126" s="500"/>
      <c r="O126" s="500"/>
      <c r="P126" s="500" t="str">
        <f>delivery_events!D$8</f>
        <v>Vacinação Obrigatória</v>
      </c>
      <c r="Q126" s="500" t="str">
        <f>+'409-VACINAÇÃO OBRIGATORIA'!AU146</f>
        <v>VACINADOS</v>
      </c>
      <c r="R126" s="500">
        <f>+'409-VACINAÇÃO OBRIGATORIA'!AX146</f>
        <v>0</v>
      </c>
      <c r="S126" s="500">
        <f>+'409-VACINAÇÃO OBRIGATORIA'!AZ146</f>
        <v>0</v>
      </c>
      <c r="T126" s="500">
        <f>+'409-VACINAÇÃO OBRIGATORIA'!BB146</f>
        <v>0</v>
      </c>
      <c r="U126" s="500">
        <f>+'409-VACINAÇÃO OBRIGATORIA'!BD146</f>
        <v>0</v>
      </c>
      <c r="V126" s="500">
        <f>+'409-VACINAÇÃO OBRIGATORIA'!BF146</f>
        <v>0</v>
      </c>
      <c r="W126" s="500">
        <f>+'409-VACINAÇÃO OBRIGATORIA'!BH146</f>
        <v>0</v>
      </c>
      <c r="X126" s="500">
        <f>+'409-VACINAÇÃO OBRIGATORIA'!BI146</f>
        <v>0</v>
      </c>
    </row>
    <row r="127" spans="1:24" x14ac:dyDescent="0.35">
      <c r="A127" s="500">
        <f>IF(AND('409-VACINAÇÃO OBRIGATORIA'!C146=0,SUM($R127:$X127)&gt;0),'409-VACINAÇÃO OBRIGATORIA'!C145,'409-VACINAÇÃO OBRIGATORIA'!C146)</f>
        <v>0</v>
      </c>
      <c r="B127" s="500">
        <f>IF(AND(+'409-VACINAÇÃO OBRIGATORIA'!G146=0,SUM($R127:$X127)&gt;0),+'409-VACINAÇÃO OBRIGATORIA'!G145,+'409-VACINAÇÃO OBRIGATORIA'!G146)</f>
        <v>0</v>
      </c>
      <c r="C127" s="500" t="e">
        <f>IFERROR(IFERROR(VLOOKUP('409-VACINAÇÃO OBRIGATORIA'!AH$23,localidades,2,FALSE),VLOOKUP('409-VACINAÇÃO OBRIGATORIA'!AQ$6,localidades,2,FALSE)),VLOOKUP('409-VACINAÇÃO OBRIGATORIA'!AQ$5,district_codes,2,FALSE))</f>
        <v>#N/A</v>
      </c>
      <c r="D127" s="578">
        <f>+delivery_events!B$8</f>
        <v>0</v>
      </c>
      <c r="E127" s="500" t="e">
        <f>IFERROR(VLOOKUP('409-VACINAÇÃO OBRIGATORIA'!AQ$6,localidades,2,FALSE),VLOOKUP('409-VACINAÇÃO OBRIGATORIA'!AQ$5,district_codes,2,FALSE))</f>
        <v>#N/A</v>
      </c>
      <c r="F127" s="500">
        <f>+'409-VACINAÇÃO OBRIGATORIA'!L147</f>
        <v>0</v>
      </c>
      <c r="G127" s="500">
        <f>+'409-VACINAÇÃO OBRIGATORIA'!N147</f>
        <v>0</v>
      </c>
      <c r="H127" s="500">
        <f>IF(IF('409-VACINAÇÃO OBRIGATORIA'!AP147=0,'409-VACINAÇÃO OBRIGATORIA'!AH147,'409-VACINAÇÃO OBRIGATORIA'!AP147)=0,'409-VACINAÇÃO OBRIGATORIA'!AQ$6,IF('409-VACINAÇÃO OBRIGATORIA'!AP147=0,'409-VACINAÇÃO OBRIGATORIA'!AH147,'409-VACINAÇÃO OBRIGATORIA'!AP147))</f>
        <v>0</v>
      </c>
      <c r="I127" s="500">
        <f>IF('409-VACINAÇÃO OBRIGATORIA'!AH147=0,'409-VACINAÇÃO OBRIGATORIA'!AQ$6,'409-VACINAÇÃO OBRIGATORIA'!AH147)</f>
        <v>0</v>
      </c>
      <c r="J127" s="500">
        <f>+'409-VACINAÇÃO OBRIGATORIA'!$AQ$3</f>
        <v>0</v>
      </c>
      <c r="K127" s="578">
        <f>+'409-VACINAÇÃO OBRIGATORIA'!$A$11</f>
        <v>0</v>
      </c>
      <c r="L127" s="578">
        <f>+'409-VACINAÇÃO OBRIGATORIA'!$F$11</f>
        <v>0</v>
      </c>
      <c r="M127" s="500"/>
      <c r="N127" s="500"/>
      <c r="O127" s="500"/>
      <c r="P127" s="500" t="str">
        <f>delivery_events!D$8</f>
        <v>Vacinação Obrigatória</v>
      </c>
      <c r="Q127" s="500" t="str">
        <f>+'409-VACINAÇÃO OBRIGATORIA'!AU147</f>
        <v>ARROLADOS</v>
      </c>
      <c r="R127" s="500">
        <f>+'409-VACINAÇÃO OBRIGATORIA'!AX147</f>
        <v>0</v>
      </c>
      <c r="S127" s="500">
        <f>+'409-VACINAÇÃO OBRIGATORIA'!AZ147</f>
        <v>0</v>
      </c>
      <c r="T127" s="500">
        <f>+'409-VACINAÇÃO OBRIGATORIA'!BB147</f>
        <v>0</v>
      </c>
      <c r="U127" s="500">
        <f>+'409-VACINAÇÃO OBRIGATORIA'!BD147</f>
        <v>0</v>
      </c>
      <c r="V127" s="500">
        <f>+'409-VACINAÇÃO OBRIGATORIA'!BF147</f>
        <v>0</v>
      </c>
      <c r="W127" s="500">
        <f>+'409-VACINAÇÃO OBRIGATORIA'!BH147</f>
        <v>0</v>
      </c>
      <c r="X127" s="500">
        <f>+'409-VACINAÇÃO OBRIGATORIA'!BI147</f>
        <v>0</v>
      </c>
    </row>
    <row r="128" spans="1:24" x14ac:dyDescent="0.35">
      <c r="A128" s="500">
        <f>IF(AND('409-VACINAÇÃO OBRIGATORIA'!C147=0,SUM($R128:$X128)&gt;0),'409-VACINAÇÃO OBRIGATORIA'!C146,'409-VACINAÇÃO OBRIGATORIA'!C147)</f>
        <v>0</v>
      </c>
      <c r="B128" s="500">
        <f>IF(AND(+'409-VACINAÇÃO OBRIGATORIA'!G147=0,SUM($R128:$X128)&gt;0),+'409-VACINAÇÃO OBRIGATORIA'!G146,+'409-VACINAÇÃO OBRIGATORIA'!G147)</f>
        <v>0</v>
      </c>
      <c r="C128" s="500" t="e">
        <f>IFERROR(IFERROR(VLOOKUP('409-VACINAÇÃO OBRIGATORIA'!AH$23,localidades,2,FALSE),VLOOKUP('409-VACINAÇÃO OBRIGATORIA'!AQ$6,localidades,2,FALSE)),VLOOKUP('409-VACINAÇÃO OBRIGATORIA'!AQ$5,district_codes,2,FALSE))</f>
        <v>#N/A</v>
      </c>
      <c r="D128" s="578">
        <f>+delivery_events!B$8</f>
        <v>0</v>
      </c>
      <c r="E128" s="500" t="e">
        <f>IFERROR(VLOOKUP('409-VACINAÇÃO OBRIGATORIA'!AQ$6,localidades,2,FALSE),VLOOKUP('409-VACINAÇÃO OBRIGATORIA'!AQ$5,district_codes,2,FALSE))</f>
        <v>#N/A</v>
      </c>
      <c r="F128" s="500">
        <f>+'409-VACINAÇÃO OBRIGATORIA'!L148</f>
        <v>0</v>
      </c>
      <c r="G128" s="500">
        <f>+'409-VACINAÇÃO OBRIGATORIA'!N148</f>
        <v>0</v>
      </c>
      <c r="H128" s="500">
        <f>IF(IF('409-VACINAÇÃO OBRIGATORIA'!AP148=0,'409-VACINAÇÃO OBRIGATORIA'!AH148,'409-VACINAÇÃO OBRIGATORIA'!AP148)=0,'409-VACINAÇÃO OBRIGATORIA'!AQ$6,IF('409-VACINAÇÃO OBRIGATORIA'!AP148=0,'409-VACINAÇÃO OBRIGATORIA'!AH148,'409-VACINAÇÃO OBRIGATORIA'!AP148))</f>
        <v>0</v>
      </c>
      <c r="I128" s="500">
        <f>IF('409-VACINAÇÃO OBRIGATORIA'!AH148=0,'409-VACINAÇÃO OBRIGATORIA'!AQ$6,'409-VACINAÇÃO OBRIGATORIA'!AH148)</f>
        <v>0</v>
      </c>
      <c r="J128" s="500">
        <f>+'409-VACINAÇÃO OBRIGATORIA'!$AQ$3</f>
        <v>0</v>
      </c>
      <c r="K128" s="578">
        <f>+'409-VACINAÇÃO OBRIGATORIA'!$A$11</f>
        <v>0</v>
      </c>
      <c r="L128" s="578">
        <f>+'409-VACINAÇÃO OBRIGATORIA'!$F$11</f>
        <v>0</v>
      </c>
      <c r="M128" s="500"/>
      <c r="N128" s="500"/>
      <c r="O128" s="500"/>
      <c r="P128" s="500" t="str">
        <f>delivery_events!D$8</f>
        <v>Vacinação Obrigatória</v>
      </c>
      <c r="Q128" s="500" t="str">
        <f>+'409-VACINAÇÃO OBRIGATORIA'!AU148</f>
        <v>VACINADOS</v>
      </c>
      <c r="R128" s="500">
        <f>+'409-VACINAÇÃO OBRIGATORIA'!AX148</f>
        <v>0</v>
      </c>
      <c r="S128" s="500">
        <f>+'409-VACINAÇÃO OBRIGATORIA'!AZ148</f>
        <v>0</v>
      </c>
      <c r="T128" s="500">
        <f>+'409-VACINAÇÃO OBRIGATORIA'!BB148</f>
        <v>0</v>
      </c>
      <c r="U128" s="500">
        <f>+'409-VACINAÇÃO OBRIGATORIA'!BD148</f>
        <v>0</v>
      </c>
      <c r="V128" s="500">
        <f>+'409-VACINAÇÃO OBRIGATORIA'!BF148</f>
        <v>0</v>
      </c>
      <c r="W128" s="500">
        <f>+'409-VACINAÇÃO OBRIGATORIA'!BH148</f>
        <v>0</v>
      </c>
      <c r="X128" s="500">
        <f>+'409-VACINAÇÃO OBRIGATORIA'!BI148</f>
        <v>0</v>
      </c>
    </row>
    <row r="129" spans="1:24" x14ac:dyDescent="0.35">
      <c r="A129" s="500">
        <f>IF(AND('409-VACINAÇÃO OBRIGATORIA'!C148=0,SUM($R129:$X129)&gt;0),'409-VACINAÇÃO OBRIGATORIA'!C147,'409-VACINAÇÃO OBRIGATORIA'!C148)</f>
        <v>0</v>
      </c>
      <c r="B129" s="500">
        <f>IF(AND(+'409-VACINAÇÃO OBRIGATORIA'!G148=0,SUM($R129:$X129)&gt;0),+'409-VACINAÇÃO OBRIGATORIA'!G147,+'409-VACINAÇÃO OBRIGATORIA'!G148)</f>
        <v>0</v>
      </c>
      <c r="C129" s="500" t="e">
        <f>IFERROR(IFERROR(VLOOKUP('409-VACINAÇÃO OBRIGATORIA'!AH$23,localidades,2,FALSE),VLOOKUP('409-VACINAÇÃO OBRIGATORIA'!AQ$6,localidades,2,FALSE)),VLOOKUP('409-VACINAÇÃO OBRIGATORIA'!AQ$5,district_codes,2,FALSE))</f>
        <v>#N/A</v>
      </c>
      <c r="D129" s="578">
        <f>+delivery_events!B$8</f>
        <v>0</v>
      </c>
      <c r="E129" s="500" t="e">
        <f>IFERROR(VLOOKUP('409-VACINAÇÃO OBRIGATORIA'!AQ$6,localidades,2,FALSE),VLOOKUP('409-VACINAÇÃO OBRIGATORIA'!AQ$5,district_codes,2,FALSE))</f>
        <v>#N/A</v>
      </c>
      <c r="F129" s="500">
        <f>+'409-VACINAÇÃO OBRIGATORIA'!L149</f>
        <v>0</v>
      </c>
      <c r="G129" s="500">
        <f>+'409-VACINAÇÃO OBRIGATORIA'!N149</f>
        <v>0</v>
      </c>
      <c r="H129" s="500">
        <f>IF(IF('409-VACINAÇÃO OBRIGATORIA'!AP149=0,'409-VACINAÇÃO OBRIGATORIA'!AH149,'409-VACINAÇÃO OBRIGATORIA'!AP149)=0,'409-VACINAÇÃO OBRIGATORIA'!AQ$6,IF('409-VACINAÇÃO OBRIGATORIA'!AP149=0,'409-VACINAÇÃO OBRIGATORIA'!AH149,'409-VACINAÇÃO OBRIGATORIA'!AP149))</f>
        <v>0</v>
      </c>
      <c r="I129" s="500">
        <f>IF('409-VACINAÇÃO OBRIGATORIA'!AH149=0,'409-VACINAÇÃO OBRIGATORIA'!AQ$6,'409-VACINAÇÃO OBRIGATORIA'!AH149)</f>
        <v>0</v>
      </c>
      <c r="J129" s="500">
        <f>+'409-VACINAÇÃO OBRIGATORIA'!$AQ$3</f>
        <v>0</v>
      </c>
      <c r="K129" s="578">
        <f>+'409-VACINAÇÃO OBRIGATORIA'!$A$11</f>
        <v>0</v>
      </c>
      <c r="L129" s="578">
        <f>+'409-VACINAÇÃO OBRIGATORIA'!$F$11</f>
        <v>0</v>
      </c>
      <c r="M129" s="500"/>
      <c r="N129" s="500"/>
      <c r="O129" s="500"/>
      <c r="P129" s="500" t="str">
        <f>delivery_events!D$8</f>
        <v>Vacinação Obrigatória</v>
      </c>
      <c r="Q129" s="500" t="str">
        <f>+'409-VACINAÇÃO OBRIGATORIA'!AU149</f>
        <v>ARROLADOS</v>
      </c>
      <c r="R129" s="500">
        <f>+'409-VACINAÇÃO OBRIGATORIA'!AX149</f>
        <v>0</v>
      </c>
      <c r="S129" s="500">
        <f>+'409-VACINAÇÃO OBRIGATORIA'!AZ149</f>
        <v>0</v>
      </c>
      <c r="T129" s="500">
        <f>+'409-VACINAÇÃO OBRIGATORIA'!BB149</f>
        <v>0</v>
      </c>
      <c r="U129" s="500">
        <f>+'409-VACINAÇÃO OBRIGATORIA'!BD149</f>
        <v>0</v>
      </c>
      <c r="V129" s="500">
        <f>+'409-VACINAÇÃO OBRIGATORIA'!BF149</f>
        <v>0</v>
      </c>
      <c r="W129" s="500">
        <f>+'409-VACINAÇÃO OBRIGATORIA'!BH149</f>
        <v>0</v>
      </c>
      <c r="X129" s="500">
        <f>+'409-VACINAÇÃO OBRIGATORIA'!BI149</f>
        <v>0</v>
      </c>
    </row>
    <row r="130" spans="1:24" x14ac:dyDescent="0.35">
      <c r="A130" s="500">
        <f>IF(AND('409-VACINAÇÃO OBRIGATORIA'!C149=0,SUM($R130:$X130)&gt;0),'409-VACINAÇÃO OBRIGATORIA'!C148,'409-VACINAÇÃO OBRIGATORIA'!C149)</f>
        <v>0</v>
      </c>
      <c r="B130" s="500">
        <f>IF(AND(+'409-VACINAÇÃO OBRIGATORIA'!G149=0,SUM($R130:$X130)&gt;0),+'409-VACINAÇÃO OBRIGATORIA'!G148,+'409-VACINAÇÃO OBRIGATORIA'!G149)</f>
        <v>0</v>
      </c>
      <c r="C130" s="500" t="e">
        <f>IFERROR(IFERROR(VLOOKUP('409-VACINAÇÃO OBRIGATORIA'!AH$23,localidades,2,FALSE),VLOOKUP('409-VACINAÇÃO OBRIGATORIA'!AQ$6,localidades,2,FALSE)),VLOOKUP('409-VACINAÇÃO OBRIGATORIA'!AQ$5,district_codes,2,FALSE))</f>
        <v>#N/A</v>
      </c>
      <c r="D130" s="578">
        <f>+delivery_events!B$8</f>
        <v>0</v>
      </c>
      <c r="E130" s="500" t="e">
        <f>IFERROR(VLOOKUP('409-VACINAÇÃO OBRIGATORIA'!AQ$6,localidades,2,FALSE),VLOOKUP('409-VACINAÇÃO OBRIGATORIA'!AQ$5,district_codes,2,FALSE))</f>
        <v>#N/A</v>
      </c>
      <c r="F130" s="500">
        <f>+'409-VACINAÇÃO OBRIGATORIA'!L150</f>
        <v>0</v>
      </c>
      <c r="G130" s="500">
        <f>+'409-VACINAÇÃO OBRIGATORIA'!N150</f>
        <v>0</v>
      </c>
      <c r="H130" s="500">
        <f>IF(IF('409-VACINAÇÃO OBRIGATORIA'!AP150=0,'409-VACINAÇÃO OBRIGATORIA'!AH150,'409-VACINAÇÃO OBRIGATORIA'!AP150)=0,'409-VACINAÇÃO OBRIGATORIA'!AQ$6,IF('409-VACINAÇÃO OBRIGATORIA'!AP150=0,'409-VACINAÇÃO OBRIGATORIA'!AH150,'409-VACINAÇÃO OBRIGATORIA'!AP150))</f>
        <v>0</v>
      </c>
      <c r="I130" s="500">
        <f>IF('409-VACINAÇÃO OBRIGATORIA'!AH150=0,'409-VACINAÇÃO OBRIGATORIA'!AQ$6,'409-VACINAÇÃO OBRIGATORIA'!AH150)</f>
        <v>0</v>
      </c>
      <c r="J130" s="500">
        <f>+'409-VACINAÇÃO OBRIGATORIA'!$AQ$3</f>
        <v>0</v>
      </c>
      <c r="K130" s="578">
        <f>+'409-VACINAÇÃO OBRIGATORIA'!$A$11</f>
        <v>0</v>
      </c>
      <c r="L130" s="578">
        <f>+'409-VACINAÇÃO OBRIGATORIA'!$F$11</f>
        <v>0</v>
      </c>
      <c r="M130" s="500"/>
      <c r="N130" s="500"/>
      <c r="O130" s="500"/>
      <c r="P130" s="500" t="str">
        <f>delivery_events!D$8</f>
        <v>Vacinação Obrigatória</v>
      </c>
      <c r="Q130" s="500" t="str">
        <f>+'409-VACINAÇÃO OBRIGATORIA'!AU150</f>
        <v>VACINADOS</v>
      </c>
      <c r="R130" s="500">
        <f>+'409-VACINAÇÃO OBRIGATORIA'!AX150</f>
        <v>0</v>
      </c>
      <c r="S130" s="500">
        <f>+'409-VACINAÇÃO OBRIGATORIA'!AZ150</f>
        <v>0</v>
      </c>
      <c r="T130" s="500">
        <f>+'409-VACINAÇÃO OBRIGATORIA'!BB150</f>
        <v>0</v>
      </c>
      <c r="U130" s="500">
        <f>+'409-VACINAÇÃO OBRIGATORIA'!BD150</f>
        <v>0</v>
      </c>
      <c r="V130" s="500">
        <f>+'409-VACINAÇÃO OBRIGATORIA'!BF150</f>
        <v>0</v>
      </c>
      <c r="W130" s="500">
        <f>+'409-VACINAÇÃO OBRIGATORIA'!BH150</f>
        <v>0</v>
      </c>
      <c r="X130" s="500">
        <f>+'409-VACINAÇÃO OBRIGATORIA'!BI150</f>
        <v>0</v>
      </c>
    </row>
    <row r="131" spans="1:24" x14ac:dyDescent="0.35">
      <c r="A131" s="500">
        <f>IF(AND('409-VACINAÇÃO OBRIGATORIA'!C150=0,SUM($R131:$X131)&gt;0),'409-VACINAÇÃO OBRIGATORIA'!C149,'409-VACINAÇÃO OBRIGATORIA'!C150)</f>
        <v>0</v>
      </c>
      <c r="B131" s="500">
        <f>IF(AND(+'409-VACINAÇÃO OBRIGATORIA'!G150=0,SUM($R131:$X131)&gt;0),+'409-VACINAÇÃO OBRIGATORIA'!G149,+'409-VACINAÇÃO OBRIGATORIA'!G150)</f>
        <v>0</v>
      </c>
      <c r="C131" s="500" t="e">
        <f>IFERROR(IFERROR(VLOOKUP('409-VACINAÇÃO OBRIGATORIA'!AH$23,localidades,2,FALSE),VLOOKUP('409-VACINAÇÃO OBRIGATORIA'!AQ$6,localidades,2,FALSE)),VLOOKUP('409-VACINAÇÃO OBRIGATORIA'!AQ$5,district_codes,2,FALSE))</f>
        <v>#N/A</v>
      </c>
      <c r="D131" s="578">
        <f>+delivery_events!B$8</f>
        <v>0</v>
      </c>
      <c r="E131" s="500" t="e">
        <f>IFERROR(VLOOKUP('409-VACINAÇÃO OBRIGATORIA'!AQ$6,localidades,2,FALSE),VLOOKUP('409-VACINAÇÃO OBRIGATORIA'!AQ$5,district_codes,2,FALSE))</f>
        <v>#N/A</v>
      </c>
      <c r="F131" s="500">
        <f>+'409-VACINAÇÃO OBRIGATORIA'!L151</f>
        <v>0</v>
      </c>
      <c r="G131" s="500">
        <f>+'409-VACINAÇÃO OBRIGATORIA'!N151</f>
        <v>0</v>
      </c>
      <c r="H131" s="500">
        <f>IF(IF('409-VACINAÇÃO OBRIGATORIA'!AP151=0,'409-VACINAÇÃO OBRIGATORIA'!AH151,'409-VACINAÇÃO OBRIGATORIA'!AP151)=0,'409-VACINAÇÃO OBRIGATORIA'!AQ$6,IF('409-VACINAÇÃO OBRIGATORIA'!AP151=0,'409-VACINAÇÃO OBRIGATORIA'!AH151,'409-VACINAÇÃO OBRIGATORIA'!AP151))</f>
        <v>0</v>
      </c>
      <c r="I131" s="500">
        <f>IF('409-VACINAÇÃO OBRIGATORIA'!AH151=0,'409-VACINAÇÃO OBRIGATORIA'!AQ$6,'409-VACINAÇÃO OBRIGATORIA'!AH151)</f>
        <v>0</v>
      </c>
      <c r="J131" s="500">
        <f>+'409-VACINAÇÃO OBRIGATORIA'!$AQ$3</f>
        <v>0</v>
      </c>
      <c r="K131" s="578">
        <f>+'409-VACINAÇÃO OBRIGATORIA'!$A$11</f>
        <v>0</v>
      </c>
      <c r="L131" s="578">
        <f>+'409-VACINAÇÃO OBRIGATORIA'!$F$11</f>
        <v>0</v>
      </c>
      <c r="M131" s="500"/>
      <c r="N131" s="500"/>
      <c r="O131" s="500"/>
      <c r="P131" s="500" t="str">
        <f>delivery_events!D$8</f>
        <v>Vacinação Obrigatória</v>
      </c>
      <c r="Q131" s="500" t="str">
        <f>+'409-VACINAÇÃO OBRIGATORIA'!AU151</f>
        <v>ARROLADOS</v>
      </c>
      <c r="R131" s="500">
        <f>+'409-VACINAÇÃO OBRIGATORIA'!AX151</f>
        <v>0</v>
      </c>
      <c r="S131" s="500">
        <f>+'409-VACINAÇÃO OBRIGATORIA'!AZ151</f>
        <v>0</v>
      </c>
      <c r="T131" s="500">
        <f>+'409-VACINAÇÃO OBRIGATORIA'!BB151</f>
        <v>0</v>
      </c>
      <c r="U131" s="500">
        <f>+'409-VACINAÇÃO OBRIGATORIA'!BD151</f>
        <v>0</v>
      </c>
      <c r="V131" s="500">
        <f>+'409-VACINAÇÃO OBRIGATORIA'!BF151</f>
        <v>0</v>
      </c>
      <c r="W131" s="500">
        <f>+'409-VACINAÇÃO OBRIGATORIA'!BH151</f>
        <v>0</v>
      </c>
      <c r="X131" s="500">
        <f>+'409-VACINAÇÃO OBRIGATORIA'!BI151</f>
        <v>0</v>
      </c>
    </row>
    <row r="132" spans="1:24" x14ac:dyDescent="0.35">
      <c r="A132" s="500">
        <f>IF(AND('409-VACINAÇÃO OBRIGATORIA'!C151=0,SUM($R132:$X132)&gt;0),'409-VACINAÇÃO OBRIGATORIA'!C150,'409-VACINAÇÃO OBRIGATORIA'!C151)</f>
        <v>0</v>
      </c>
      <c r="B132" s="500">
        <f>IF(AND(+'409-VACINAÇÃO OBRIGATORIA'!G151=0,SUM($R132:$X132)&gt;0),+'409-VACINAÇÃO OBRIGATORIA'!G150,+'409-VACINAÇÃO OBRIGATORIA'!G151)</f>
        <v>0</v>
      </c>
      <c r="C132" s="500" t="e">
        <f>IFERROR(IFERROR(VLOOKUP('409-VACINAÇÃO OBRIGATORIA'!AH$23,localidades,2,FALSE),VLOOKUP('409-VACINAÇÃO OBRIGATORIA'!AQ$6,localidades,2,FALSE)),VLOOKUP('409-VACINAÇÃO OBRIGATORIA'!AQ$5,district_codes,2,FALSE))</f>
        <v>#N/A</v>
      </c>
      <c r="D132" s="578">
        <f>+delivery_events!B$8</f>
        <v>0</v>
      </c>
      <c r="E132" s="500" t="e">
        <f>IFERROR(VLOOKUP('409-VACINAÇÃO OBRIGATORIA'!AQ$6,localidades,2,FALSE),VLOOKUP('409-VACINAÇÃO OBRIGATORIA'!AQ$5,district_codes,2,FALSE))</f>
        <v>#N/A</v>
      </c>
      <c r="F132" s="500">
        <f>+'409-VACINAÇÃO OBRIGATORIA'!L152</f>
        <v>0</v>
      </c>
      <c r="G132" s="500">
        <f>+'409-VACINAÇÃO OBRIGATORIA'!N152</f>
        <v>0</v>
      </c>
      <c r="H132" s="500">
        <f>IF(IF('409-VACINAÇÃO OBRIGATORIA'!AP152=0,'409-VACINAÇÃO OBRIGATORIA'!AH152,'409-VACINAÇÃO OBRIGATORIA'!AP152)=0,'409-VACINAÇÃO OBRIGATORIA'!AQ$6,IF('409-VACINAÇÃO OBRIGATORIA'!AP152=0,'409-VACINAÇÃO OBRIGATORIA'!AH152,'409-VACINAÇÃO OBRIGATORIA'!AP152))</f>
        <v>0</v>
      </c>
      <c r="I132" s="500">
        <f>IF('409-VACINAÇÃO OBRIGATORIA'!AH152=0,'409-VACINAÇÃO OBRIGATORIA'!AQ$6,'409-VACINAÇÃO OBRIGATORIA'!AH152)</f>
        <v>0</v>
      </c>
      <c r="J132" s="500">
        <f>+'409-VACINAÇÃO OBRIGATORIA'!$AQ$3</f>
        <v>0</v>
      </c>
      <c r="K132" s="578">
        <f>+'409-VACINAÇÃO OBRIGATORIA'!$A$11</f>
        <v>0</v>
      </c>
      <c r="L132" s="578">
        <f>+'409-VACINAÇÃO OBRIGATORIA'!$F$11</f>
        <v>0</v>
      </c>
      <c r="M132" s="500"/>
      <c r="N132" s="500"/>
      <c r="O132" s="500"/>
      <c r="P132" s="500" t="str">
        <f>delivery_events!D$8</f>
        <v>Vacinação Obrigatória</v>
      </c>
      <c r="Q132" s="500" t="str">
        <f>+'409-VACINAÇÃO OBRIGATORIA'!AU152</f>
        <v>VACINADOS</v>
      </c>
      <c r="R132" s="500">
        <f>+'409-VACINAÇÃO OBRIGATORIA'!AX152</f>
        <v>0</v>
      </c>
      <c r="S132" s="500">
        <f>+'409-VACINAÇÃO OBRIGATORIA'!AZ152</f>
        <v>0</v>
      </c>
      <c r="T132" s="500">
        <f>+'409-VACINAÇÃO OBRIGATORIA'!BB152</f>
        <v>0</v>
      </c>
      <c r="U132" s="500">
        <f>+'409-VACINAÇÃO OBRIGATORIA'!BD152</f>
        <v>0</v>
      </c>
      <c r="V132" s="500">
        <f>+'409-VACINAÇÃO OBRIGATORIA'!BF152</f>
        <v>0</v>
      </c>
      <c r="W132" s="500">
        <f>+'409-VACINAÇÃO OBRIGATORIA'!BH152</f>
        <v>0</v>
      </c>
      <c r="X132" s="500">
        <f>+'409-VACINAÇÃO OBRIGATORIA'!BI152</f>
        <v>0</v>
      </c>
    </row>
    <row r="133" spans="1:24" x14ac:dyDescent="0.35">
      <c r="A133" s="500">
        <f>IF(AND('409-VACINAÇÃO OBRIGATORIA'!C152=0,SUM($R133:$X133)&gt;0),'409-VACINAÇÃO OBRIGATORIA'!C151,'409-VACINAÇÃO OBRIGATORIA'!C152)</f>
        <v>0</v>
      </c>
      <c r="B133" s="500">
        <f>IF(AND(+'409-VACINAÇÃO OBRIGATORIA'!G152=0,SUM($R133:$X133)&gt;0),+'409-VACINAÇÃO OBRIGATORIA'!G151,+'409-VACINAÇÃO OBRIGATORIA'!G152)</f>
        <v>0</v>
      </c>
      <c r="C133" s="500" t="e">
        <f>IFERROR(IFERROR(VLOOKUP('409-VACINAÇÃO OBRIGATORIA'!AH$23,localidades,2,FALSE),VLOOKUP('409-VACINAÇÃO OBRIGATORIA'!AQ$6,localidades,2,FALSE)),VLOOKUP('409-VACINAÇÃO OBRIGATORIA'!AQ$5,district_codes,2,FALSE))</f>
        <v>#N/A</v>
      </c>
      <c r="D133" s="578">
        <f>+delivery_events!B$8</f>
        <v>0</v>
      </c>
      <c r="E133" s="500" t="e">
        <f>IFERROR(VLOOKUP('409-VACINAÇÃO OBRIGATORIA'!AQ$6,localidades,2,FALSE),VLOOKUP('409-VACINAÇÃO OBRIGATORIA'!AQ$5,district_codes,2,FALSE))</f>
        <v>#N/A</v>
      </c>
      <c r="F133" s="500">
        <f>+'409-VACINAÇÃO OBRIGATORIA'!L153</f>
        <v>0</v>
      </c>
      <c r="G133" s="500">
        <f>+'409-VACINAÇÃO OBRIGATORIA'!N153</f>
        <v>0</v>
      </c>
      <c r="H133" s="500">
        <f>IF(IF('409-VACINAÇÃO OBRIGATORIA'!AP153=0,'409-VACINAÇÃO OBRIGATORIA'!AH153,'409-VACINAÇÃO OBRIGATORIA'!AP153)=0,'409-VACINAÇÃO OBRIGATORIA'!AQ$6,IF('409-VACINAÇÃO OBRIGATORIA'!AP153=0,'409-VACINAÇÃO OBRIGATORIA'!AH153,'409-VACINAÇÃO OBRIGATORIA'!AP153))</f>
        <v>0</v>
      </c>
      <c r="I133" s="500">
        <f>IF('409-VACINAÇÃO OBRIGATORIA'!AH153=0,'409-VACINAÇÃO OBRIGATORIA'!AQ$6,'409-VACINAÇÃO OBRIGATORIA'!AH153)</f>
        <v>0</v>
      </c>
      <c r="J133" s="500">
        <f>+'409-VACINAÇÃO OBRIGATORIA'!$AQ$3</f>
        <v>0</v>
      </c>
      <c r="K133" s="578">
        <f>+'409-VACINAÇÃO OBRIGATORIA'!$A$11</f>
        <v>0</v>
      </c>
      <c r="L133" s="578">
        <f>+'409-VACINAÇÃO OBRIGATORIA'!$F$11</f>
        <v>0</v>
      </c>
      <c r="M133" s="500"/>
      <c r="N133" s="500"/>
      <c r="O133" s="500"/>
      <c r="P133" s="500" t="str">
        <f>delivery_events!D$8</f>
        <v>Vacinação Obrigatória</v>
      </c>
      <c r="Q133" s="500" t="str">
        <f>+'409-VACINAÇÃO OBRIGATORIA'!AU153</f>
        <v>ARROLADOS</v>
      </c>
      <c r="R133" s="500">
        <f>+'409-VACINAÇÃO OBRIGATORIA'!AX153</f>
        <v>0</v>
      </c>
      <c r="S133" s="500">
        <f>+'409-VACINAÇÃO OBRIGATORIA'!AZ153</f>
        <v>0</v>
      </c>
      <c r="T133" s="500">
        <f>+'409-VACINAÇÃO OBRIGATORIA'!BB153</f>
        <v>0</v>
      </c>
      <c r="U133" s="500">
        <f>+'409-VACINAÇÃO OBRIGATORIA'!BD153</f>
        <v>0</v>
      </c>
      <c r="V133" s="500">
        <f>+'409-VACINAÇÃO OBRIGATORIA'!BF153</f>
        <v>0</v>
      </c>
      <c r="W133" s="500">
        <f>+'409-VACINAÇÃO OBRIGATORIA'!BH153</f>
        <v>0</v>
      </c>
      <c r="X133" s="500">
        <f>+'409-VACINAÇÃO OBRIGATORIA'!BI153</f>
        <v>0</v>
      </c>
    </row>
    <row r="134" spans="1:24" x14ac:dyDescent="0.35">
      <c r="A134" s="500">
        <f>IF(AND('409-VACINAÇÃO OBRIGATORIA'!C153=0,SUM($R134:$X134)&gt;0),'409-VACINAÇÃO OBRIGATORIA'!C152,'409-VACINAÇÃO OBRIGATORIA'!C153)</f>
        <v>0</v>
      </c>
      <c r="B134" s="500">
        <f>IF(AND(+'409-VACINAÇÃO OBRIGATORIA'!G153=0,SUM($R134:$X134)&gt;0),+'409-VACINAÇÃO OBRIGATORIA'!G152,+'409-VACINAÇÃO OBRIGATORIA'!G153)</f>
        <v>0</v>
      </c>
      <c r="C134" s="500" t="e">
        <f>IFERROR(IFERROR(VLOOKUP('409-VACINAÇÃO OBRIGATORIA'!AH$23,localidades,2,FALSE),VLOOKUP('409-VACINAÇÃO OBRIGATORIA'!AQ$6,localidades,2,FALSE)),VLOOKUP('409-VACINAÇÃO OBRIGATORIA'!AQ$5,district_codes,2,FALSE))</f>
        <v>#N/A</v>
      </c>
      <c r="D134" s="578">
        <f>+delivery_events!B$8</f>
        <v>0</v>
      </c>
      <c r="E134" s="500" t="e">
        <f>IFERROR(VLOOKUP('409-VACINAÇÃO OBRIGATORIA'!AQ$6,localidades,2,FALSE),VLOOKUP('409-VACINAÇÃO OBRIGATORIA'!AQ$5,district_codes,2,FALSE))</f>
        <v>#N/A</v>
      </c>
      <c r="F134" s="500">
        <f>+'409-VACINAÇÃO OBRIGATORIA'!L154</f>
        <v>0</v>
      </c>
      <c r="G134" s="500">
        <f>+'409-VACINAÇÃO OBRIGATORIA'!N154</f>
        <v>0</v>
      </c>
      <c r="H134" s="500">
        <f>IF(IF('409-VACINAÇÃO OBRIGATORIA'!AP154=0,'409-VACINAÇÃO OBRIGATORIA'!AH154,'409-VACINAÇÃO OBRIGATORIA'!AP154)=0,'409-VACINAÇÃO OBRIGATORIA'!AQ$6,IF('409-VACINAÇÃO OBRIGATORIA'!AP154=0,'409-VACINAÇÃO OBRIGATORIA'!AH154,'409-VACINAÇÃO OBRIGATORIA'!AP154))</f>
        <v>0</v>
      </c>
      <c r="I134" s="500">
        <f>IF('409-VACINAÇÃO OBRIGATORIA'!AH154=0,'409-VACINAÇÃO OBRIGATORIA'!AQ$6,'409-VACINAÇÃO OBRIGATORIA'!AH154)</f>
        <v>0</v>
      </c>
      <c r="J134" s="500">
        <f>+'409-VACINAÇÃO OBRIGATORIA'!$AQ$3</f>
        <v>0</v>
      </c>
      <c r="K134" s="578">
        <f>+'409-VACINAÇÃO OBRIGATORIA'!$A$11</f>
        <v>0</v>
      </c>
      <c r="L134" s="578">
        <f>+'409-VACINAÇÃO OBRIGATORIA'!$F$11</f>
        <v>0</v>
      </c>
      <c r="M134" s="500"/>
      <c r="N134" s="500"/>
      <c r="O134" s="500"/>
      <c r="P134" s="500" t="str">
        <f>delivery_events!D$8</f>
        <v>Vacinação Obrigatória</v>
      </c>
      <c r="Q134" s="500" t="str">
        <f>+'409-VACINAÇÃO OBRIGATORIA'!AU154</f>
        <v>VACINADOS</v>
      </c>
      <c r="R134" s="500">
        <f>+'409-VACINAÇÃO OBRIGATORIA'!AX154</f>
        <v>0</v>
      </c>
      <c r="S134" s="500">
        <f>+'409-VACINAÇÃO OBRIGATORIA'!AZ154</f>
        <v>0</v>
      </c>
      <c r="T134" s="500">
        <f>+'409-VACINAÇÃO OBRIGATORIA'!BB154</f>
        <v>0</v>
      </c>
      <c r="U134" s="500">
        <f>+'409-VACINAÇÃO OBRIGATORIA'!BD154</f>
        <v>0</v>
      </c>
      <c r="V134" s="500">
        <f>+'409-VACINAÇÃO OBRIGATORIA'!BF154</f>
        <v>0</v>
      </c>
      <c r="W134" s="500">
        <f>+'409-VACINAÇÃO OBRIGATORIA'!BH154</f>
        <v>0</v>
      </c>
      <c r="X134" s="500">
        <f>+'409-VACINAÇÃO OBRIGATORIA'!BI154</f>
        <v>0</v>
      </c>
    </row>
    <row r="135" spans="1:24" x14ac:dyDescent="0.35">
      <c r="A135" s="500">
        <f>IF(AND('409-VACINAÇÃO OBRIGATORIA'!C154=0,SUM($R135:$X135)&gt;0),'409-VACINAÇÃO OBRIGATORIA'!C153,'409-VACINAÇÃO OBRIGATORIA'!C154)</f>
        <v>0</v>
      </c>
      <c r="B135" s="500">
        <f>IF(AND(+'409-VACINAÇÃO OBRIGATORIA'!G154=0,SUM($R135:$X135)&gt;0),+'409-VACINAÇÃO OBRIGATORIA'!G153,+'409-VACINAÇÃO OBRIGATORIA'!G154)</f>
        <v>0</v>
      </c>
      <c r="C135" s="500" t="e">
        <f>IFERROR(IFERROR(VLOOKUP('409-VACINAÇÃO OBRIGATORIA'!AH$23,localidades,2,FALSE),VLOOKUP('409-VACINAÇÃO OBRIGATORIA'!AQ$6,localidades,2,FALSE)),VLOOKUP('409-VACINAÇÃO OBRIGATORIA'!AQ$5,district_codes,2,FALSE))</f>
        <v>#N/A</v>
      </c>
      <c r="D135" s="578">
        <f>+delivery_events!B$8</f>
        <v>0</v>
      </c>
      <c r="E135" s="500" t="e">
        <f>IFERROR(VLOOKUP('409-VACINAÇÃO OBRIGATORIA'!AQ$6,localidades,2,FALSE),VLOOKUP('409-VACINAÇÃO OBRIGATORIA'!AQ$5,district_codes,2,FALSE))</f>
        <v>#N/A</v>
      </c>
      <c r="F135" s="500">
        <f>+'409-VACINAÇÃO OBRIGATORIA'!L155</f>
        <v>0</v>
      </c>
      <c r="G135" s="500">
        <f>+'409-VACINAÇÃO OBRIGATORIA'!N155</f>
        <v>0</v>
      </c>
      <c r="H135" s="500">
        <f>IF(IF('409-VACINAÇÃO OBRIGATORIA'!AP155=0,'409-VACINAÇÃO OBRIGATORIA'!AH155,'409-VACINAÇÃO OBRIGATORIA'!AP155)=0,'409-VACINAÇÃO OBRIGATORIA'!AQ$6,IF('409-VACINAÇÃO OBRIGATORIA'!AP155=0,'409-VACINAÇÃO OBRIGATORIA'!AH155,'409-VACINAÇÃO OBRIGATORIA'!AP155))</f>
        <v>0</v>
      </c>
      <c r="I135" s="500">
        <f>IF('409-VACINAÇÃO OBRIGATORIA'!AH155=0,'409-VACINAÇÃO OBRIGATORIA'!AQ$6,'409-VACINAÇÃO OBRIGATORIA'!AH155)</f>
        <v>0</v>
      </c>
      <c r="J135" s="500">
        <f>+'409-VACINAÇÃO OBRIGATORIA'!$AQ$3</f>
        <v>0</v>
      </c>
      <c r="K135" s="578">
        <f>+'409-VACINAÇÃO OBRIGATORIA'!$A$11</f>
        <v>0</v>
      </c>
      <c r="L135" s="578">
        <f>+'409-VACINAÇÃO OBRIGATORIA'!$F$11</f>
        <v>0</v>
      </c>
      <c r="M135" s="500"/>
      <c r="N135" s="500"/>
      <c r="O135" s="500"/>
      <c r="P135" s="500" t="str">
        <f>delivery_events!D$8</f>
        <v>Vacinação Obrigatória</v>
      </c>
      <c r="Q135" s="500" t="str">
        <f>+'409-VACINAÇÃO OBRIGATORIA'!AU155</f>
        <v>ARROLADOS</v>
      </c>
      <c r="R135" s="500">
        <f>+'409-VACINAÇÃO OBRIGATORIA'!AX155</f>
        <v>0</v>
      </c>
      <c r="S135" s="500">
        <f>+'409-VACINAÇÃO OBRIGATORIA'!AZ155</f>
        <v>0</v>
      </c>
      <c r="T135" s="500">
        <f>+'409-VACINAÇÃO OBRIGATORIA'!BB155</f>
        <v>0</v>
      </c>
      <c r="U135" s="500">
        <f>+'409-VACINAÇÃO OBRIGATORIA'!BD155</f>
        <v>0</v>
      </c>
      <c r="V135" s="500">
        <f>+'409-VACINAÇÃO OBRIGATORIA'!BF155</f>
        <v>0</v>
      </c>
      <c r="W135" s="500">
        <f>+'409-VACINAÇÃO OBRIGATORIA'!BH155</f>
        <v>0</v>
      </c>
      <c r="X135" s="500">
        <f>+'409-VACINAÇÃO OBRIGATORIA'!BI155</f>
        <v>0</v>
      </c>
    </row>
    <row r="136" spans="1:24" x14ac:dyDescent="0.35">
      <c r="A136" s="500">
        <f>IF(AND('409-VACINAÇÃO OBRIGATORIA'!C155=0,SUM($R136:$X136)&gt;0),'409-VACINAÇÃO OBRIGATORIA'!C154,'409-VACINAÇÃO OBRIGATORIA'!C155)</f>
        <v>0</v>
      </c>
      <c r="B136" s="500">
        <f>IF(AND(+'409-VACINAÇÃO OBRIGATORIA'!G155=0,SUM($R136:$X136)&gt;0),+'409-VACINAÇÃO OBRIGATORIA'!G154,+'409-VACINAÇÃO OBRIGATORIA'!G155)</f>
        <v>0</v>
      </c>
      <c r="C136" s="500" t="e">
        <f>IFERROR(IFERROR(VLOOKUP('409-VACINAÇÃO OBRIGATORIA'!AH$23,localidades,2,FALSE),VLOOKUP('409-VACINAÇÃO OBRIGATORIA'!AQ$6,localidades,2,FALSE)),VLOOKUP('409-VACINAÇÃO OBRIGATORIA'!AQ$5,district_codes,2,FALSE))</f>
        <v>#N/A</v>
      </c>
      <c r="D136" s="578">
        <f>+delivery_events!B$8</f>
        <v>0</v>
      </c>
      <c r="E136" s="500" t="e">
        <f>IFERROR(VLOOKUP('409-VACINAÇÃO OBRIGATORIA'!AQ$6,localidades,2,FALSE),VLOOKUP('409-VACINAÇÃO OBRIGATORIA'!AQ$5,district_codes,2,FALSE))</f>
        <v>#N/A</v>
      </c>
      <c r="F136" s="500">
        <f>+'409-VACINAÇÃO OBRIGATORIA'!L156</f>
        <v>0</v>
      </c>
      <c r="G136" s="500">
        <f>+'409-VACINAÇÃO OBRIGATORIA'!N156</f>
        <v>0</v>
      </c>
      <c r="H136" s="500">
        <f>IF(IF('409-VACINAÇÃO OBRIGATORIA'!AP156=0,'409-VACINAÇÃO OBRIGATORIA'!AH156,'409-VACINAÇÃO OBRIGATORIA'!AP156)=0,'409-VACINAÇÃO OBRIGATORIA'!AQ$6,IF('409-VACINAÇÃO OBRIGATORIA'!AP156=0,'409-VACINAÇÃO OBRIGATORIA'!AH156,'409-VACINAÇÃO OBRIGATORIA'!AP156))</f>
        <v>0</v>
      </c>
      <c r="I136" s="500">
        <f>IF('409-VACINAÇÃO OBRIGATORIA'!AH156=0,'409-VACINAÇÃO OBRIGATORIA'!AQ$6,'409-VACINAÇÃO OBRIGATORIA'!AH156)</f>
        <v>0</v>
      </c>
      <c r="J136" s="500">
        <f>+'409-VACINAÇÃO OBRIGATORIA'!$AQ$3</f>
        <v>0</v>
      </c>
      <c r="K136" s="578">
        <f>+'409-VACINAÇÃO OBRIGATORIA'!$A$11</f>
        <v>0</v>
      </c>
      <c r="L136" s="578">
        <f>+'409-VACINAÇÃO OBRIGATORIA'!$F$11</f>
        <v>0</v>
      </c>
      <c r="M136" s="500"/>
      <c r="N136" s="500"/>
      <c r="O136" s="500"/>
      <c r="P136" s="500" t="str">
        <f>delivery_events!D$8</f>
        <v>Vacinação Obrigatória</v>
      </c>
      <c r="Q136" s="500" t="str">
        <f>+'409-VACINAÇÃO OBRIGATORIA'!AU156</f>
        <v>VACINADOS</v>
      </c>
      <c r="R136" s="500">
        <f>+'409-VACINAÇÃO OBRIGATORIA'!AX156</f>
        <v>0</v>
      </c>
      <c r="S136" s="500">
        <f>+'409-VACINAÇÃO OBRIGATORIA'!AZ156</f>
        <v>0</v>
      </c>
      <c r="T136" s="500">
        <f>+'409-VACINAÇÃO OBRIGATORIA'!BB156</f>
        <v>0</v>
      </c>
      <c r="U136" s="500">
        <f>+'409-VACINAÇÃO OBRIGATORIA'!BD156</f>
        <v>0</v>
      </c>
      <c r="V136" s="500">
        <f>+'409-VACINAÇÃO OBRIGATORIA'!BF156</f>
        <v>0</v>
      </c>
      <c r="W136" s="500">
        <f>+'409-VACINAÇÃO OBRIGATORIA'!BH156</f>
        <v>0</v>
      </c>
      <c r="X136" s="500">
        <f>+'409-VACINAÇÃO OBRIGATORIA'!BI156</f>
        <v>0</v>
      </c>
    </row>
    <row r="137" spans="1:24" x14ac:dyDescent="0.35">
      <c r="A137" s="500">
        <f>IF(AND('409-VACINAÇÃO OBRIGATORIA'!C156=0,SUM($R137:$X137)&gt;0),'409-VACINAÇÃO OBRIGATORIA'!C155,'409-VACINAÇÃO OBRIGATORIA'!C156)</f>
        <v>0</v>
      </c>
      <c r="B137" s="500">
        <f>IF(AND(+'409-VACINAÇÃO OBRIGATORIA'!G156=0,SUM($R137:$X137)&gt;0),+'409-VACINAÇÃO OBRIGATORIA'!G155,+'409-VACINAÇÃO OBRIGATORIA'!G156)</f>
        <v>0</v>
      </c>
      <c r="C137" s="500" t="e">
        <f>IFERROR(IFERROR(VLOOKUP('409-VACINAÇÃO OBRIGATORIA'!AH$23,localidades,2,FALSE),VLOOKUP('409-VACINAÇÃO OBRIGATORIA'!AQ$6,localidades,2,FALSE)),VLOOKUP('409-VACINAÇÃO OBRIGATORIA'!AQ$5,district_codes,2,FALSE))</f>
        <v>#N/A</v>
      </c>
      <c r="D137" s="578">
        <f>+delivery_events!B$8</f>
        <v>0</v>
      </c>
      <c r="E137" s="500" t="e">
        <f>IFERROR(VLOOKUP('409-VACINAÇÃO OBRIGATORIA'!AQ$6,localidades,2,FALSE),VLOOKUP('409-VACINAÇÃO OBRIGATORIA'!AQ$5,district_codes,2,FALSE))</f>
        <v>#N/A</v>
      </c>
      <c r="F137" s="500">
        <f>+'409-VACINAÇÃO OBRIGATORIA'!L157</f>
        <v>0</v>
      </c>
      <c r="G137" s="500">
        <f>+'409-VACINAÇÃO OBRIGATORIA'!N157</f>
        <v>0</v>
      </c>
      <c r="H137" s="500">
        <f>IF(IF('409-VACINAÇÃO OBRIGATORIA'!AP157=0,'409-VACINAÇÃO OBRIGATORIA'!AH157,'409-VACINAÇÃO OBRIGATORIA'!AP157)=0,'409-VACINAÇÃO OBRIGATORIA'!AQ$6,IF('409-VACINAÇÃO OBRIGATORIA'!AP157=0,'409-VACINAÇÃO OBRIGATORIA'!AH157,'409-VACINAÇÃO OBRIGATORIA'!AP157))</f>
        <v>0</v>
      </c>
      <c r="I137" s="500">
        <f>IF('409-VACINAÇÃO OBRIGATORIA'!AH157=0,'409-VACINAÇÃO OBRIGATORIA'!AQ$6,'409-VACINAÇÃO OBRIGATORIA'!AH157)</f>
        <v>0</v>
      </c>
      <c r="J137" s="500">
        <f>+'409-VACINAÇÃO OBRIGATORIA'!$AQ$3</f>
        <v>0</v>
      </c>
      <c r="K137" s="578">
        <f>+'409-VACINAÇÃO OBRIGATORIA'!$A$11</f>
        <v>0</v>
      </c>
      <c r="L137" s="578">
        <f>+'409-VACINAÇÃO OBRIGATORIA'!$F$11</f>
        <v>0</v>
      </c>
      <c r="M137" s="500"/>
      <c r="N137" s="500"/>
      <c r="O137" s="500"/>
      <c r="P137" s="500" t="str">
        <f>delivery_events!D$8</f>
        <v>Vacinação Obrigatória</v>
      </c>
      <c r="Q137" s="500" t="str">
        <f>+'409-VACINAÇÃO OBRIGATORIA'!AU157</f>
        <v>ARROLADOS</v>
      </c>
      <c r="R137" s="500">
        <f>+'409-VACINAÇÃO OBRIGATORIA'!AX157</f>
        <v>0</v>
      </c>
      <c r="S137" s="500">
        <f>+'409-VACINAÇÃO OBRIGATORIA'!AZ157</f>
        <v>0</v>
      </c>
      <c r="T137" s="500">
        <f>+'409-VACINAÇÃO OBRIGATORIA'!BB157</f>
        <v>0</v>
      </c>
      <c r="U137" s="500">
        <f>+'409-VACINAÇÃO OBRIGATORIA'!BD157</f>
        <v>0</v>
      </c>
      <c r="V137" s="500">
        <f>+'409-VACINAÇÃO OBRIGATORIA'!BF157</f>
        <v>0</v>
      </c>
      <c r="W137" s="500">
        <f>+'409-VACINAÇÃO OBRIGATORIA'!BH157</f>
        <v>0</v>
      </c>
      <c r="X137" s="500">
        <f>+'409-VACINAÇÃO OBRIGATORIA'!BI157</f>
        <v>0</v>
      </c>
    </row>
    <row r="138" spans="1:24" x14ac:dyDescent="0.35">
      <c r="A138" s="500">
        <f>IF(AND('409-VACINAÇÃO OBRIGATORIA'!C157=0,SUM($R138:$X138)&gt;0),'409-VACINAÇÃO OBRIGATORIA'!C156,'409-VACINAÇÃO OBRIGATORIA'!C157)</f>
        <v>0</v>
      </c>
      <c r="B138" s="500">
        <f>IF(AND(+'409-VACINAÇÃO OBRIGATORIA'!G157=0,SUM($R138:$X138)&gt;0),+'409-VACINAÇÃO OBRIGATORIA'!G156,+'409-VACINAÇÃO OBRIGATORIA'!G157)</f>
        <v>0</v>
      </c>
      <c r="C138" s="500" t="e">
        <f>IFERROR(IFERROR(VLOOKUP('409-VACINAÇÃO OBRIGATORIA'!AH$23,localidades,2,FALSE),VLOOKUP('409-VACINAÇÃO OBRIGATORIA'!AQ$6,localidades,2,FALSE)),VLOOKUP('409-VACINAÇÃO OBRIGATORIA'!AQ$5,district_codes,2,FALSE))</f>
        <v>#N/A</v>
      </c>
      <c r="D138" s="578">
        <f>+delivery_events!B$8</f>
        <v>0</v>
      </c>
      <c r="E138" s="500" t="e">
        <f>IFERROR(VLOOKUP('409-VACINAÇÃO OBRIGATORIA'!AQ$6,localidades,2,FALSE),VLOOKUP('409-VACINAÇÃO OBRIGATORIA'!AQ$5,district_codes,2,FALSE))</f>
        <v>#N/A</v>
      </c>
      <c r="F138" s="500">
        <f>+'409-VACINAÇÃO OBRIGATORIA'!L158</f>
        <v>0</v>
      </c>
      <c r="G138" s="500">
        <f>+'409-VACINAÇÃO OBRIGATORIA'!N158</f>
        <v>0</v>
      </c>
      <c r="H138" s="500">
        <f>IF(IF('409-VACINAÇÃO OBRIGATORIA'!AP158=0,'409-VACINAÇÃO OBRIGATORIA'!AH158,'409-VACINAÇÃO OBRIGATORIA'!AP158)=0,'409-VACINAÇÃO OBRIGATORIA'!AQ$6,IF('409-VACINAÇÃO OBRIGATORIA'!AP158=0,'409-VACINAÇÃO OBRIGATORIA'!AH158,'409-VACINAÇÃO OBRIGATORIA'!AP158))</f>
        <v>0</v>
      </c>
      <c r="I138" s="500">
        <f>IF('409-VACINAÇÃO OBRIGATORIA'!AH158=0,'409-VACINAÇÃO OBRIGATORIA'!AQ$6,'409-VACINAÇÃO OBRIGATORIA'!AH158)</f>
        <v>0</v>
      </c>
      <c r="J138" s="500">
        <f>+'409-VACINAÇÃO OBRIGATORIA'!$AQ$3</f>
        <v>0</v>
      </c>
      <c r="K138" s="578">
        <f>+'409-VACINAÇÃO OBRIGATORIA'!$A$11</f>
        <v>0</v>
      </c>
      <c r="L138" s="578">
        <f>+'409-VACINAÇÃO OBRIGATORIA'!$F$11</f>
        <v>0</v>
      </c>
      <c r="M138" s="500"/>
      <c r="N138" s="500"/>
      <c r="O138" s="500"/>
      <c r="P138" s="500" t="str">
        <f>delivery_events!D$8</f>
        <v>Vacinação Obrigatória</v>
      </c>
      <c r="Q138" s="500" t="str">
        <f>+'409-VACINAÇÃO OBRIGATORIA'!AU158</f>
        <v>VACINADOS</v>
      </c>
      <c r="R138" s="500">
        <f>+'409-VACINAÇÃO OBRIGATORIA'!AX158</f>
        <v>0</v>
      </c>
      <c r="S138" s="500">
        <f>+'409-VACINAÇÃO OBRIGATORIA'!AZ158</f>
        <v>0</v>
      </c>
      <c r="T138" s="500">
        <f>+'409-VACINAÇÃO OBRIGATORIA'!BB158</f>
        <v>0</v>
      </c>
      <c r="U138" s="500">
        <f>+'409-VACINAÇÃO OBRIGATORIA'!BD158</f>
        <v>0</v>
      </c>
      <c r="V138" s="500">
        <f>+'409-VACINAÇÃO OBRIGATORIA'!BF158</f>
        <v>0</v>
      </c>
      <c r="W138" s="500">
        <f>+'409-VACINAÇÃO OBRIGATORIA'!BH158</f>
        <v>0</v>
      </c>
      <c r="X138" s="500">
        <f>+'409-VACINAÇÃO OBRIGATORIA'!BI158</f>
        <v>0</v>
      </c>
    </row>
    <row r="139" spans="1:24" x14ac:dyDescent="0.35">
      <c r="A139" s="500">
        <f>IF(AND('409-VACINAÇÃO OBRIGATORIA'!C158=0,SUM($R139:$X139)&gt;0),'409-VACINAÇÃO OBRIGATORIA'!C157,'409-VACINAÇÃO OBRIGATORIA'!C158)</f>
        <v>0</v>
      </c>
      <c r="B139" s="500">
        <f>IF(AND(+'409-VACINAÇÃO OBRIGATORIA'!G158=0,SUM($R139:$X139)&gt;0),+'409-VACINAÇÃO OBRIGATORIA'!G157,+'409-VACINAÇÃO OBRIGATORIA'!G158)</f>
        <v>0</v>
      </c>
      <c r="C139" s="500" t="e">
        <f>IFERROR(IFERROR(VLOOKUP('409-VACINAÇÃO OBRIGATORIA'!AH$23,localidades,2,FALSE),VLOOKUP('409-VACINAÇÃO OBRIGATORIA'!AQ$6,localidades,2,FALSE)),VLOOKUP('409-VACINAÇÃO OBRIGATORIA'!AQ$5,district_codes,2,FALSE))</f>
        <v>#N/A</v>
      </c>
      <c r="D139" s="578">
        <f>+delivery_events!B$8</f>
        <v>0</v>
      </c>
      <c r="E139" s="500" t="e">
        <f>IFERROR(VLOOKUP('409-VACINAÇÃO OBRIGATORIA'!AQ$6,localidades,2,FALSE),VLOOKUP('409-VACINAÇÃO OBRIGATORIA'!AQ$5,district_codes,2,FALSE))</f>
        <v>#N/A</v>
      </c>
      <c r="F139" s="500">
        <f>+'409-VACINAÇÃO OBRIGATORIA'!L159</f>
        <v>0</v>
      </c>
      <c r="G139" s="500">
        <f>+'409-VACINAÇÃO OBRIGATORIA'!N159</f>
        <v>0</v>
      </c>
      <c r="H139" s="500">
        <f>IF(IF('409-VACINAÇÃO OBRIGATORIA'!AP159=0,'409-VACINAÇÃO OBRIGATORIA'!AH159,'409-VACINAÇÃO OBRIGATORIA'!AP159)=0,'409-VACINAÇÃO OBRIGATORIA'!AQ$6,IF('409-VACINAÇÃO OBRIGATORIA'!AP159=0,'409-VACINAÇÃO OBRIGATORIA'!AH159,'409-VACINAÇÃO OBRIGATORIA'!AP159))</f>
        <v>0</v>
      </c>
      <c r="I139" s="500">
        <f>IF('409-VACINAÇÃO OBRIGATORIA'!AH159=0,'409-VACINAÇÃO OBRIGATORIA'!AQ$6,'409-VACINAÇÃO OBRIGATORIA'!AH159)</f>
        <v>0</v>
      </c>
      <c r="J139" s="500">
        <f>+'409-VACINAÇÃO OBRIGATORIA'!$AQ$3</f>
        <v>0</v>
      </c>
      <c r="K139" s="578">
        <f>+'409-VACINAÇÃO OBRIGATORIA'!$A$11</f>
        <v>0</v>
      </c>
      <c r="L139" s="578">
        <f>+'409-VACINAÇÃO OBRIGATORIA'!$F$11</f>
        <v>0</v>
      </c>
      <c r="M139" s="500"/>
      <c r="N139" s="500"/>
      <c r="O139" s="500"/>
      <c r="P139" s="500" t="str">
        <f>delivery_events!D$8</f>
        <v>Vacinação Obrigatória</v>
      </c>
      <c r="Q139" s="500" t="str">
        <f>+'409-VACINAÇÃO OBRIGATORIA'!AU159</f>
        <v>ARROLADOS</v>
      </c>
      <c r="R139" s="500">
        <f>+'409-VACINAÇÃO OBRIGATORIA'!AX159</f>
        <v>0</v>
      </c>
      <c r="S139" s="500">
        <f>+'409-VACINAÇÃO OBRIGATORIA'!AZ159</f>
        <v>0</v>
      </c>
      <c r="T139" s="500">
        <f>+'409-VACINAÇÃO OBRIGATORIA'!BB159</f>
        <v>0</v>
      </c>
      <c r="U139" s="500">
        <f>+'409-VACINAÇÃO OBRIGATORIA'!BD159</f>
        <v>0</v>
      </c>
      <c r="V139" s="500">
        <f>+'409-VACINAÇÃO OBRIGATORIA'!BF159</f>
        <v>0</v>
      </c>
      <c r="W139" s="500">
        <f>+'409-VACINAÇÃO OBRIGATORIA'!BH159</f>
        <v>0</v>
      </c>
      <c r="X139" s="500">
        <f>+'409-VACINAÇÃO OBRIGATORIA'!BI159</f>
        <v>0</v>
      </c>
    </row>
    <row r="140" spans="1:24" x14ac:dyDescent="0.35">
      <c r="A140" s="500">
        <f>IF(AND('409-VACINAÇÃO OBRIGATORIA'!C159=0,SUM($R140:$X140)&gt;0),'409-VACINAÇÃO OBRIGATORIA'!C158,'409-VACINAÇÃO OBRIGATORIA'!C159)</f>
        <v>0</v>
      </c>
      <c r="B140" s="500">
        <f>IF(AND(+'409-VACINAÇÃO OBRIGATORIA'!G159=0,SUM($R140:$X140)&gt;0),+'409-VACINAÇÃO OBRIGATORIA'!G158,+'409-VACINAÇÃO OBRIGATORIA'!G159)</f>
        <v>0</v>
      </c>
      <c r="C140" s="500" t="e">
        <f>IFERROR(IFERROR(VLOOKUP('409-VACINAÇÃO OBRIGATORIA'!AH$23,localidades,2,FALSE),VLOOKUP('409-VACINAÇÃO OBRIGATORIA'!AQ$6,localidades,2,FALSE)),VLOOKUP('409-VACINAÇÃO OBRIGATORIA'!AQ$5,district_codes,2,FALSE))</f>
        <v>#N/A</v>
      </c>
      <c r="D140" s="578">
        <f>+delivery_events!B$8</f>
        <v>0</v>
      </c>
      <c r="E140" s="500" t="e">
        <f>IFERROR(VLOOKUP('409-VACINAÇÃO OBRIGATORIA'!AQ$6,localidades,2,FALSE),VLOOKUP('409-VACINAÇÃO OBRIGATORIA'!AQ$5,district_codes,2,FALSE))</f>
        <v>#N/A</v>
      </c>
      <c r="F140" s="500">
        <f>+'409-VACINAÇÃO OBRIGATORIA'!L160</f>
        <v>0</v>
      </c>
      <c r="G140" s="500">
        <f>+'409-VACINAÇÃO OBRIGATORIA'!N160</f>
        <v>0</v>
      </c>
      <c r="H140" s="500">
        <f>IF(IF('409-VACINAÇÃO OBRIGATORIA'!AP160=0,'409-VACINAÇÃO OBRIGATORIA'!AH160,'409-VACINAÇÃO OBRIGATORIA'!AP160)=0,'409-VACINAÇÃO OBRIGATORIA'!AQ$6,IF('409-VACINAÇÃO OBRIGATORIA'!AP160=0,'409-VACINAÇÃO OBRIGATORIA'!AH160,'409-VACINAÇÃO OBRIGATORIA'!AP160))</f>
        <v>0</v>
      </c>
      <c r="I140" s="500">
        <f>IF('409-VACINAÇÃO OBRIGATORIA'!AH160=0,'409-VACINAÇÃO OBRIGATORIA'!AQ$6,'409-VACINAÇÃO OBRIGATORIA'!AH160)</f>
        <v>0</v>
      </c>
      <c r="J140" s="500">
        <f>+'409-VACINAÇÃO OBRIGATORIA'!$AQ$3</f>
        <v>0</v>
      </c>
      <c r="K140" s="578">
        <f>+'409-VACINAÇÃO OBRIGATORIA'!$A$11</f>
        <v>0</v>
      </c>
      <c r="L140" s="578">
        <f>+'409-VACINAÇÃO OBRIGATORIA'!$F$11</f>
        <v>0</v>
      </c>
      <c r="M140" s="500"/>
      <c r="N140" s="500"/>
      <c r="O140" s="500"/>
      <c r="P140" s="500" t="str">
        <f>delivery_events!D$8</f>
        <v>Vacinação Obrigatória</v>
      </c>
      <c r="Q140" s="500" t="str">
        <f>+'409-VACINAÇÃO OBRIGATORIA'!AU160</f>
        <v>VACINADOS</v>
      </c>
      <c r="R140" s="500">
        <f>+'409-VACINAÇÃO OBRIGATORIA'!AX160</f>
        <v>0</v>
      </c>
      <c r="S140" s="500">
        <f>+'409-VACINAÇÃO OBRIGATORIA'!AZ160</f>
        <v>0</v>
      </c>
      <c r="T140" s="500">
        <f>+'409-VACINAÇÃO OBRIGATORIA'!BB160</f>
        <v>0</v>
      </c>
      <c r="U140" s="500">
        <f>+'409-VACINAÇÃO OBRIGATORIA'!BD160</f>
        <v>0</v>
      </c>
      <c r="V140" s="500">
        <f>+'409-VACINAÇÃO OBRIGATORIA'!BF160</f>
        <v>0</v>
      </c>
      <c r="W140" s="500">
        <f>+'409-VACINAÇÃO OBRIGATORIA'!BH160</f>
        <v>0</v>
      </c>
      <c r="X140" s="500">
        <f>+'409-VACINAÇÃO OBRIGATORIA'!BI160</f>
        <v>0</v>
      </c>
    </row>
    <row r="141" spans="1:24" x14ac:dyDescent="0.35">
      <c r="A141" s="500">
        <f>IF(AND('409-VACINAÇÃO OBRIGATORIA'!C160=0,SUM($R141:$X141)&gt;0),'409-VACINAÇÃO OBRIGATORIA'!C159,'409-VACINAÇÃO OBRIGATORIA'!C160)</f>
        <v>0</v>
      </c>
      <c r="B141" s="500">
        <f>IF(AND(+'409-VACINAÇÃO OBRIGATORIA'!G160=0,SUM($R141:$X141)&gt;0),+'409-VACINAÇÃO OBRIGATORIA'!G159,+'409-VACINAÇÃO OBRIGATORIA'!G160)</f>
        <v>0</v>
      </c>
      <c r="C141" s="500" t="e">
        <f>IFERROR(IFERROR(VLOOKUP('409-VACINAÇÃO OBRIGATORIA'!AH$23,localidades,2,FALSE),VLOOKUP('409-VACINAÇÃO OBRIGATORIA'!AQ$6,localidades,2,FALSE)),VLOOKUP('409-VACINAÇÃO OBRIGATORIA'!AQ$5,district_codes,2,FALSE))</f>
        <v>#N/A</v>
      </c>
      <c r="D141" s="578">
        <f>+delivery_events!B$8</f>
        <v>0</v>
      </c>
      <c r="E141" s="500" t="e">
        <f>IFERROR(VLOOKUP('409-VACINAÇÃO OBRIGATORIA'!AQ$6,localidades,2,FALSE),VLOOKUP('409-VACINAÇÃO OBRIGATORIA'!AQ$5,district_codes,2,FALSE))</f>
        <v>#N/A</v>
      </c>
      <c r="F141" s="500">
        <f>+'409-VACINAÇÃO OBRIGATORIA'!L161</f>
        <v>0</v>
      </c>
      <c r="G141" s="500">
        <f>+'409-VACINAÇÃO OBRIGATORIA'!N161</f>
        <v>0</v>
      </c>
      <c r="H141" s="500">
        <f>IF(IF('409-VACINAÇÃO OBRIGATORIA'!AP161=0,'409-VACINAÇÃO OBRIGATORIA'!AH161,'409-VACINAÇÃO OBRIGATORIA'!AP161)=0,'409-VACINAÇÃO OBRIGATORIA'!AQ$6,IF('409-VACINAÇÃO OBRIGATORIA'!AP161=0,'409-VACINAÇÃO OBRIGATORIA'!AH161,'409-VACINAÇÃO OBRIGATORIA'!AP161))</f>
        <v>0</v>
      </c>
      <c r="I141" s="500">
        <f>IF('409-VACINAÇÃO OBRIGATORIA'!AH161=0,'409-VACINAÇÃO OBRIGATORIA'!AQ$6,'409-VACINAÇÃO OBRIGATORIA'!AH161)</f>
        <v>0</v>
      </c>
      <c r="J141" s="500">
        <f>+'409-VACINAÇÃO OBRIGATORIA'!$AQ$3</f>
        <v>0</v>
      </c>
      <c r="K141" s="578">
        <f>+'409-VACINAÇÃO OBRIGATORIA'!$A$11</f>
        <v>0</v>
      </c>
      <c r="L141" s="578">
        <f>+'409-VACINAÇÃO OBRIGATORIA'!$F$11</f>
        <v>0</v>
      </c>
      <c r="M141" s="500"/>
      <c r="N141" s="500"/>
      <c r="O141" s="500"/>
      <c r="P141" s="500" t="str">
        <f>delivery_events!D$8</f>
        <v>Vacinação Obrigatória</v>
      </c>
      <c r="Q141" s="500" t="str">
        <f>+'409-VACINAÇÃO OBRIGATORIA'!AU161</f>
        <v>ARROLADOS</v>
      </c>
      <c r="R141" s="500">
        <f>+'409-VACINAÇÃO OBRIGATORIA'!AX161</f>
        <v>0</v>
      </c>
      <c r="S141" s="500">
        <f>+'409-VACINAÇÃO OBRIGATORIA'!AZ161</f>
        <v>0</v>
      </c>
      <c r="T141" s="500">
        <f>+'409-VACINAÇÃO OBRIGATORIA'!BB161</f>
        <v>0</v>
      </c>
      <c r="U141" s="500">
        <f>+'409-VACINAÇÃO OBRIGATORIA'!BD161</f>
        <v>0</v>
      </c>
      <c r="V141" s="500">
        <f>+'409-VACINAÇÃO OBRIGATORIA'!BF161</f>
        <v>0</v>
      </c>
      <c r="W141" s="500">
        <f>+'409-VACINAÇÃO OBRIGATORIA'!BH161</f>
        <v>0</v>
      </c>
      <c r="X141" s="500">
        <f>+'409-VACINAÇÃO OBRIGATORIA'!BI161</f>
        <v>0</v>
      </c>
    </row>
    <row r="142" spans="1:24" x14ac:dyDescent="0.35">
      <c r="A142" s="500">
        <f>IF(AND('409-VACINAÇÃO OBRIGATORIA'!C161=0,SUM($R142:$X142)&gt;0),'409-VACINAÇÃO OBRIGATORIA'!C160,'409-VACINAÇÃO OBRIGATORIA'!C161)</f>
        <v>0</v>
      </c>
      <c r="B142" s="500">
        <f>IF(AND(+'409-VACINAÇÃO OBRIGATORIA'!G161=0,SUM($R142:$X142)&gt;0),+'409-VACINAÇÃO OBRIGATORIA'!G160,+'409-VACINAÇÃO OBRIGATORIA'!G161)</f>
        <v>0</v>
      </c>
      <c r="C142" s="500" t="e">
        <f>IFERROR(IFERROR(VLOOKUP('409-VACINAÇÃO OBRIGATORIA'!AH$23,localidades,2,FALSE),VLOOKUP('409-VACINAÇÃO OBRIGATORIA'!AQ$6,localidades,2,FALSE)),VLOOKUP('409-VACINAÇÃO OBRIGATORIA'!AQ$5,district_codes,2,FALSE))</f>
        <v>#N/A</v>
      </c>
      <c r="D142" s="578">
        <f>+delivery_events!B$8</f>
        <v>0</v>
      </c>
      <c r="E142" s="500" t="e">
        <f>IFERROR(VLOOKUP('409-VACINAÇÃO OBRIGATORIA'!AQ$6,localidades,2,FALSE),VLOOKUP('409-VACINAÇÃO OBRIGATORIA'!AQ$5,district_codes,2,FALSE))</f>
        <v>#N/A</v>
      </c>
      <c r="F142" s="500">
        <f>+'409-VACINAÇÃO OBRIGATORIA'!L162</f>
        <v>0</v>
      </c>
      <c r="G142" s="500">
        <f>+'409-VACINAÇÃO OBRIGATORIA'!N162</f>
        <v>0</v>
      </c>
      <c r="H142" s="500">
        <f>IF(IF('409-VACINAÇÃO OBRIGATORIA'!AP162=0,'409-VACINAÇÃO OBRIGATORIA'!AH162,'409-VACINAÇÃO OBRIGATORIA'!AP162)=0,'409-VACINAÇÃO OBRIGATORIA'!AQ$6,IF('409-VACINAÇÃO OBRIGATORIA'!AP162=0,'409-VACINAÇÃO OBRIGATORIA'!AH162,'409-VACINAÇÃO OBRIGATORIA'!AP162))</f>
        <v>0</v>
      </c>
      <c r="I142" s="500">
        <f>IF('409-VACINAÇÃO OBRIGATORIA'!AH162=0,'409-VACINAÇÃO OBRIGATORIA'!AQ$6,'409-VACINAÇÃO OBRIGATORIA'!AH162)</f>
        <v>0</v>
      </c>
      <c r="J142" s="500">
        <f>+'409-VACINAÇÃO OBRIGATORIA'!$AQ$3</f>
        <v>0</v>
      </c>
      <c r="K142" s="578">
        <f>+'409-VACINAÇÃO OBRIGATORIA'!$A$11</f>
        <v>0</v>
      </c>
      <c r="L142" s="578">
        <f>+'409-VACINAÇÃO OBRIGATORIA'!$F$11</f>
        <v>0</v>
      </c>
      <c r="M142" s="500"/>
      <c r="N142" s="500"/>
      <c r="O142" s="500"/>
      <c r="P142" s="500" t="str">
        <f>delivery_events!D$8</f>
        <v>Vacinação Obrigatória</v>
      </c>
      <c r="Q142" s="500" t="str">
        <f>+'409-VACINAÇÃO OBRIGATORIA'!AU162</f>
        <v>VACINADOS</v>
      </c>
      <c r="R142" s="500">
        <f>+'409-VACINAÇÃO OBRIGATORIA'!AX162</f>
        <v>0</v>
      </c>
      <c r="S142" s="500">
        <f>+'409-VACINAÇÃO OBRIGATORIA'!AZ162</f>
        <v>0</v>
      </c>
      <c r="T142" s="500">
        <f>+'409-VACINAÇÃO OBRIGATORIA'!BB162</f>
        <v>0</v>
      </c>
      <c r="U142" s="500">
        <f>+'409-VACINAÇÃO OBRIGATORIA'!BD162</f>
        <v>0</v>
      </c>
      <c r="V142" s="500">
        <f>+'409-VACINAÇÃO OBRIGATORIA'!BF162</f>
        <v>0</v>
      </c>
      <c r="W142" s="500">
        <f>+'409-VACINAÇÃO OBRIGATORIA'!BH162</f>
        <v>0</v>
      </c>
      <c r="X142" s="500">
        <f>+'409-VACINAÇÃO OBRIGATORIA'!BI162</f>
        <v>0</v>
      </c>
    </row>
    <row r="143" spans="1:24" x14ac:dyDescent="0.35">
      <c r="A143" s="500">
        <f>IF(AND('409-VACINAÇÃO OBRIGATORIA'!C162=0,SUM($R143:$X143)&gt;0),'409-VACINAÇÃO OBRIGATORIA'!C161,'409-VACINAÇÃO OBRIGATORIA'!C162)</f>
        <v>0</v>
      </c>
      <c r="B143" s="500">
        <f>IF(AND(+'409-VACINAÇÃO OBRIGATORIA'!G162=0,SUM($R143:$X143)&gt;0),+'409-VACINAÇÃO OBRIGATORIA'!G161,+'409-VACINAÇÃO OBRIGATORIA'!G162)</f>
        <v>0</v>
      </c>
      <c r="C143" s="500" t="e">
        <f>IFERROR(IFERROR(VLOOKUP('409-VACINAÇÃO OBRIGATORIA'!AH$23,localidades,2,FALSE),VLOOKUP('409-VACINAÇÃO OBRIGATORIA'!AQ$6,localidades,2,FALSE)),VLOOKUP('409-VACINAÇÃO OBRIGATORIA'!AQ$5,district_codes,2,FALSE))</f>
        <v>#N/A</v>
      </c>
      <c r="D143" s="578">
        <f>+delivery_events!B$8</f>
        <v>0</v>
      </c>
      <c r="E143" s="500" t="e">
        <f>IFERROR(VLOOKUP('409-VACINAÇÃO OBRIGATORIA'!AQ$6,localidades,2,FALSE),VLOOKUP('409-VACINAÇÃO OBRIGATORIA'!AQ$5,district_codes,2,FALSE))</f>
        <v>#N/A</v>
      </c>
      <c r="F143" s="500">
        <f>+'409-VACINAÇÃO OBRIGATORIA'!L163</f>
        <v>0</v>
      </c>
      <c r="G143" s="500">
        <f>+'409-VACINAÇÃO OBRIGATORIA'!N163</f>
        <v>0</v>
      </c>
      <c r="H143" s="500">
        <f>IF(IF('409-VACINAÇÃO OBRIGATORIA'!AP163=0,'409-VACINAÇÃO OBRIGATORIA'!AH163,'409-VACINAÇÃO OBRIGATORIA'!AP163)=0,'409-VACINAÇÃO OBRIGATORIA'!AQ$6,IF('409-VACINAÇÃO OBRIGATORIA'!AP163=0,'409-VACINAÇÃO OBRIGATORIA'!AH163,'409-VACINAÇÃO OBRIGATORIA'!AP163))</f>
        <v>0</v>
      </c>
      <c r="I143" s="500">
        <f>IF('409-VACINAÇÃO OBRIGATORIA'!AH163=0,'409-VACINAÇÃO OBRIGATORIA'!AQ$6,'409-VACINAÇÃO OBRIGATORIA'!AH163)</f>
        <v>0</v>
      </c>
      <c r="J143" s="500">
        <f>+'409-VACINAÇÃO OBRIGATORIA'!$AQ$3</f>
        <v>0</v>
      </c>
      <c r="K143" s="578">
        <f>+'409-VACINAÇÃO OBRIGATORIA'!$A$11</f>
        <v>0</v>
      </c>
      <c r="L143" s="578">
        <f>+'409-VACINAÇÃO OBRIGATORIA'!$F$11</f>
        <v>0</v>
      </c>
      <c r="M143" s="500"/>
      <c r="N143" s="500"/>
      <c r="O143" s="500"/>
      <c r="P143" s="500" t="str">
        <f>delivery_events!D$8</f>
        <v>Vacinação Obrigatória</v>
      </c>
      <c r="Q143" s="500" t="str">
        <f>+'409-VACINAÇÃO OBRIGATORIA'!AU163</f>
        <v>ARROLADOS</v>
      </c>
      <c r="R143" s="500">
        <f>+'409-VACINAÇÃO OBRIGATORIA'!AX163</f>
        <v>0</v>
      </c>
      <c r="S143" s="500">
        <f>+'409-VACINAÇÃO OBRIGATORIA'!AZ163</f>
        <v>0</v>
      </c>
      <c r="T143" s="500">
        <f>+'409-VACINAÇÃO OBRIGATORIA'!BB163</f>
        <v>0</v>
      </c>
      <c r="U143" s="500">
        <f>+'409-VACINAÇÃO OBRIGATORIA'!BD163</f>
        <v>0</v>
      </c>
      <c r="V143" s="500">
        <f>+'409-VACINAÇÃO OBRIGATORIA'!BF163</f>
        <v>0</v>
      </c>
      <c r="W143" s="500">
        <f>+'409-VACINAÇÃO OBRIGATORIA'!BH163</f>
        <v>0</v>
      </c>
      <c r="X143" s="500">
        <f>+'409-VACINAÇÃO OBRIGATORIA'!BI163</f>
        <v>0</v>
      </c>
    </row>
    <row r="144" spans="1:24" x14ac:dyDescent="0.35">
      <c r="A144" s="500">
        <f>IF(AND('409-VACINAÇÃO OBRIGATORIA'!C163=0,SUM($R144:$X144)&gt;0),'409-VACINAÇÃO OBRIGATORIA'!C162,'409-VACINAÇÃO OBRIGATORIA'!C163)</f>
        <v>0</v>
      </c>
      <c r="B144" s="500">
        <f>IF(AND(+'409-VACINAÇÃO OBRIGATORIA'!G163=0,SUM($R144:$X144)&gt;0),+'409-VACINAÇÃO OBRIGATORIA'!G162,+'409-VACINAÇÃO OBRIGATORIA'!G163)</f>
        <v>0</v>
      </c>
      <c r="C144" s="500" t="e">
        <f>IFERROR(IFERROR(VLOOKUP('409-VACINAÇÃO OBRIGATORIA'!AH$23,localidades,2,FALSE),VLOOKUP('409-VACINAÇÃO OBRIGATORIA'!AQ$6,localidades,2,FALSE)),VLOOKUP('409-VACINAÇÃO OBRIGATORIA'!AQ$5,district_codes,2,FALSE))</f>
        <v>#N/A</v>
      </c>
      <c r="D144" s="578">
        <f>+delivery_events!B$8</f>
        <v>0</v>
      </c>
      <c r="E144" s="500" t="e">
        <f>IFERROR(VLOOKUP('409-VACINAÇÃO OBRIGATORIA'!AQ$6,localidades,2,FALSE),VLOOKUP('409-VACINAÇÃO OBRIGATORIA'!AQ$5,district_codes,2,FALSE))</f>
        <v>#N/A</v>
      </c>
      <c r="F144" s="500">
        <f>+'409-VACINAÇÃO OBRIGATORIA'!L164</f>
        <v>0</v>
      </c>
      <c r="G144" s="500">
        <f>+'409-VACINAÇÃO OBRIGATORIA'!N164</f>
        <v>0</v>
      </c>
      <c r="H144" s="500">
        <f>IF(IF('409-VACINAÇÃO OBRIGATORIA'!AP164=0,'409-VACINAÇÃO OBRIGATORIA'!AH164,'409-VACINAÇÃO OBRIGATORIA'!AP164)=0,'409-VACINAÇÃO OBRIGATORIA'!AQ$6,IF('409-VACINAÇÃO OBRIGATORIA'!AP164=0,'409-VACINAÇÃO OBRIGATORIA'!AH164,'409-VACINAÇÃO OBRIGATORIA'!AP164))</f>
        <v>0</v>
      </c>
      <c r="I144" s="500">
        <f>IF('409-VACINAÇÃO OBRIGATORIA'!AH164=0,'409-VACINAÇÃO OBRIGATORIA'!AQ$6,'409-VACINAÇÃO OBRIGATORIA'!AH164)</f>
        <v>0</v>
      </c>
      <c r="J144" s="500">
        <f>+'409-VACINAÇÃO OBRIGATORIA'!$AQ$3</f>
        <v>0</v>
      </c>
      <c r="K144" s="578">
        <f>+'409-VACINAÇÃO OBRIGATORIA'!$A$11</f>
        <v>0</v>
      </c>
      <c r="L144" s="578">
        <f>+'409-VACINAÇÃO OBRIGATORIA'!$F$11</f>
        <v>0</v>
      </c>
      <c r="M144" s="500"/>
      <c r="N144" s="500"/>
      <c r="O144" s="500"/>
      <c r="P144" s="500" t="str">
        <f>delivery_events!D$8</f>
        <v>Vacinação Obrigatória</v>
      </c>
      <c r="Q144" s="500" t="str">
        <f>+'409-VACINAÇÃO OBRIGATORIA'!AU164</f>
        <v>VACINADOS</v>
      </c>
      <c r="R144" s="500">
        <f>+'409-VACINAÇÃO OBRIGATORIA'!AX164</f>
        <v>0</v>
      </c>
      <c r="S144" s="500">
        <f>+'409-VACINAÇÃO OBRIGATORIA'!AZ164</f>
        <v>0</v>
      </c>
      <c r="T144" s="500">
        <f>+'409-VACINAÇÃO OBRIGATORIA'!BB164</f>
        <v>0</v>
      </c>
      <c r="U144" s="500">
        <f>+'409-VACINAÇÃO OBRIGATORIA'!BD164</f>
        <v>0</v>
      </c>
      <c r="V144" s="500">
        <f>+'409-VACINAÇÃO OBRIGATORIA'!BF164</f>
        <v>0</v>
      </c>
      <c r="W144" s="500">
        <f>+'409-VACINAÇÃO OBRIGATORIA'!BH164</f>
        <v>0</v>
      </c>
      <c r="X144" s="500">
        <f>+'409-VACINAÇÃO OBRIGATORIA'!BI164</f>
        <v>0</v>
      </c>
    </row>
    <row r="145" spans="1:24" x14ac:dyDescent="0.35">
      <c r="A145" s="500">
        <f>IF(AND('409-VACINAÇÃO OBRIGATORIA'!C164=0,SUM($R145:$X145)&gt;0),'409-VACINAÇÃO OBRIGATORIA'!C163,'409-VACINAÇÃO OBRIGATORIA'!C164)</f>
        <v>0</v>
      </c>
      <c r="B145" s="500">
        <f>IF(AND(+'409-VACINAÇÃO OBRIGATORIA'!G164=0,SUM($R145:$X145)&gt;0),+'409-VACINAÇÃO OBRIGATORIA'!G163,+'409-VACINAÇÃO OBRIGATORIA'!G164)</f>
        <v>0</v>
      </c>
      <c r="C145" s="500" t="e">
        <f>IFERROR(IFERROR(VLOOKUP('409-VACINAÇÃO OBRIGATORIA'!AH$23,localidades,2,FALSE),VLOOKUP('409-VACINAÇÃO OBRIGATORIA'!AQ$6,localidades,2,FALSE)),VLOOKUP('409-VACINAÇÃO OBRIGATORIA'!AQ$5,district_codes,2,FALSE))</f>
        <v>#N/A</v>
      </c>
      <c r="D145" s="578">
        <f>+delivery_events!B$8</f>
        <v>0</v>
      </c>
      <c r="E145" s="500" t="e">
        <f>IFERROR(VLOOKUP('409-VACINAÇÃO OBRIGATORIA'!AQ$6,localidades,2,FALSE),VLOOKUP('409-VACINAÇÃO OBRIGATORIA'!AQ$5,district_codes,2,FALSE))</f>
        <v>#N/A</v>
      </c>
      <c r="F145" s="500">
        <f>+'409-VACINAÇÃO OBRIGATORIA'!L165</f>
        <v>0</v>
      </c>
      <c r="G145" s="500">
        <f>+'409-VACINAÇÃO OBRIGATORIA'!N165</f>
        <v>0</v>
      </c>
      <c r="H145" s="500">
        <f>IF(IF('409-VACINAÇÃO OBRIGATORIA'!AP165=0,'409-VACINAÇÃO OBRIGATORIA'!AH165,'409-VACINAÇÃO OBRIGATORIA'!AP165)=0,'409-VACINAÇÃO OBRIGATORIA'!AQ$6,IF('409-VACINAÇÃO OBRIGATORIA'!AP165=0,'409-VACINAÇÃO OBRIGATORIA'!AH165,'409-VACINAÇÃO OBRIGATORIA'!AP165))</f>
        <v>0</v>
      </c>
      <c r="I145" s="500">
        <f>IF('409-VACINAÇÃO OBRIGATORIA'!AH165=0,'409-VACINAÇÃO OBRIGATORIA'!AQ$6,'409-VACINAÇÃO OBRIGATORIA'!AH165)</f>
        <v>0</v>
      </c>
      <c r="J145" s="500">
        <f>+'409-VACINAÇÃO OBRIGATORIA'!$AQ$3</f>
        <v>0</v>
      </c>
      <c r="K145" s="578">
        <f>+'409-VACINAÇÃO OBRIGATORIA'!$A$11</f>
        <v>0</v>
      </c>
      <c r="L145" s="578">
        <f>+'409-VACINAÇÃO OBRIGATORIA'!$F$11</f>
        <v>0</v>
      </c>
      <c r="M145" s="500"/>
      <c r="N145" s="500"/>
      <c r="O145" s="500"/>
      <c r="P145" s="500" t="str">
        <f>delivery_events!D$8</f>
        <v>Vacinação Obrigatória</v>
      </c>
      <c r="Q145" s="500" t="str">
        <f>+'409-VACINAÇÃO OBRIGATORIA'!AU165</f>
        <v>ARROLADOS</v>
      </c>
      <c r="R145" s="500">
        <f>+'409-VACINAÇÃO OBRIGATORIA'!AX165</f>
        <v>0</v>
      </c>
      <c r="S145" s="500">
        <f>+'409-VACINAÇÃO OBRIGATORIA'!AZ165</f>
        <v>0</v>
      </c>
      <c r="T145" s="500">
        <f>+'409-VACINAÇÃO OBRIGATORIA'!BB165</f>
        <v>0</v>
      </c>
      <c r="U145" s="500">
        <f>+'409-VACINAÇÃO OBRIGATORIA'!BD165</f>
        <v>0</v>
      </c>
      <c r="V145" s="500">
        <f>+'409-VACINAÇÃO OBRIGATORIA'!BF165</f>
        <v>0</v>
      </c>
      <c r="W145" s="500">
        <f>+'409-VACINAÇÃO OBRIGATORIA'!BH165</f>
        <v>0</v>
      </c>
      <c r="X145" s="500">
        <f>+'409-VACINAÇÃO OBRIGATORIA'!BI165</f>
        <v>0</v>
      </c>
    </row>
    <row r="146" spans="1:24" x14ac:dyDescent="0.35">
      <c r="A146" s="500">
        <f>IF(AND('409-VACINAÇÃO OBRIGATORIA'!C165=0,SUM($R146:$X146)&gt;0),'409-VACINAÇÃO OBRIGATORIA'!C164,'409-VACINAÇÃO OBRIGATORIA'!C165)</f>
        <v>0</v>
      </c>
      <c r="B146" s="500">
        <f>IF(AND(+'409-VACINAÇÃO OBRIGATORIA'!G165=0,SUM($R146:$X146)&gt;0),+'409-VACINAÇÃO OBRIGATORIA'!G164,+'409-VACINAÇÃO OBRIGATORIA'!G165)</f>
        <v>0</v>
      </c>
      <c r="C146" s="500" t="e">
        <f>IFERROR(IFERROR(VLOOKUP('409-VACINAÇÃO OBRIGATORIA'!AH$23,localidades,2,FALSE),VLOOKUP('409-VACINAÇÃO OBRIGATORIA'!AQ$6,localidades,2,FALSE)),VLOOKUP('409-VACINAÇÃO OBRIGATORIA'!AQ$5,district_codes,2,FALSE))</f>
        <v>#N/A</v>
      </c>
      <c r="D146" s="578">
        <f>+delivery_events!B$8</f>
        <v>0</v>
      </c>
      <c r="E146" s="500" t="e">
        <f>IFERROR(VLOOKUP('409-VACINAÇÃO OBRIGATORIA'!AQ$6,localidades,2,FALSE),VLOOKUP('409-VACINAÇÃO OBRIGATORIA'!AQ$5,district_codes,2,FALSE))</f>
        <v>#N/A</v>
      </c>
      <c r="F146" s="500">
        <f>+'409-VACINAÇÃO OBRIGATORIA'!L166</f>
        <v>0</v>
      </c>
      <c r="G146" s="500">
        <f>+'409-VACINAÇÃO OBRIGATORIA'!N166</f>
        <v>0</v>
      </c>
      <c r="H146" s="500">
        <f>IF(IF('409-VACINAÇÃO OBRIGATORIA'!AP166=0,'409-VACINAÇÃO OBRIGATORIA'!AH166,'409-VACINAÇÃO OBRIGATORIA'!AP166)=0,'409-VACINAÇÃO OBRIGATORIA'!AQ$6,IF('409-VACINAÇÃO OBRIGATORIA'!AP166=0,'409-VACINAÇÃO OBRIGATORIA'!AH166,'409-VACINAÇÃO OBRIGATORIA'!AP166))</f>
        <v>0</v>
      </c>
      <c r="I146" s="500">
        <f>IF('409-VACINAÇÃO OBRIGATORIA'!AH166=0,'409-VACINAÇÃO OBRIGATORIA'!AQ$6,'409-VACINAÇÃO OBRIGATORIA'!AH166)</f>
        <v>0</v>
      </c>
      <c r="J146" s="500">
        <f>+'409-VACINAÇÃO OBRIGATORIA'!$AQ$3</f>
        <v>0</v>
      </c>
      <c r="K146" s="578">
        <f>+'409-VACINAÇÃO OBRIGATORIA'!$A$11</f>
        <v>0</v>
      </c>
      <c r="L146" s="578">
        <f>+'409-VACINAÇÃO OBRIGATORIA'!$F$11</f>
        <v>0</v>
      </c>
      <c r="M146" s="500"/>
      <c r="N146" s="500"/>
      <c r="O146" s="500"/>
      <c r="P146" s="500" t="str">
        <f>delivery_events!D$8</f>
        <v>Vacinação Obrigatória</v>
      </c>
      <c r="Q146" s="500" t="str">
        <f>+'409-VACINAÇÃO OBRIGATORIA'!AU166</f>
        <v>VACINADOS</v>
      </c>
      <c r="R146" s="500">
        <f>+'409-VACINAÇÃO OBRIGATORIA'!AX166</f>
        <v>0</v>
      </c>
      <c r="S146" s="500">
        <f>+'409-VACINAÇÃO OBRIGATORIA'!AZ166</f>
        <v>0</v>
      </c>
      <c r="T146" s="500">
        <f>+'409-VACINAÇÃO OBRIGATORIA'!BB166</f>
        <v>0</v>
      </c>
      <c r="U146" s="500">
        <f>+'409-VACINAÇÃO OBRIGATORIA'!BD166</f>
        <v>0</v>
      </c>
      <c r="V146" s="500">
        <f>+'409-VACINAÇÃO OBRIGATORIA'!BF166</f>
        <v>0</v>
      </c>
      <c r="W146" s="500">
        <f>+'409-VACINAÇÃO OBRIGATORIA'!BH166</f>
        <v>0</v>
      </c>
      <c r="X146" s="500">
        <f>+'409-VACINAÇÃO OBRIGATORIA'!BI166</f>
        <v>0</v>
      </c>
    </row>
    <row r="147" spans="1:24" x14ac:dyDescent="0.35">
      <c r="A147" s="500">
        <f>IF(AND('409-VACINAÇÃO OBRIGATORIA'!C166=0,SUM($R147:$X147)&gt;0),'409-VACINAÇÃO OBRIGATORIA'!C165,'409-VACINAÇÃO OBRIGATORIA'!C166)</f>
        <v>0</v>
      </c>
      <c r="B147" s="500">
        <f>IF(AND(+'409-VACINAÇÃO OBRIGATORIA'!G166=0,SUM($R147:$X147)&gt;0),+'409-VACINAÇÃO OBRIGATORIA'!G165,+'409-VACINAÇÃO OBRIGATORIA'!G166)</f>
        <v>0</v>
      </c>
      <c r="C147" s="500" t="e">
        <f>IFERROR(IFERROR(VLOOKUP('409-VACINAÇÃO OBRIGATORIA'!AH$23,localidades,2,FALSE),VLOOKUP('409-VACINAÇÃO OBRIGATORIA'!AQ$6,localidades,2,FALSE)),VLOOKUP('409-VACINAÇÃO OBRIGATORIA'!AQ$5,district_codes,2,FALSE))</f>
        <v>#N/A</v>
      </c>
      <c r="D147" s="578">
        <f>+delivery_events!B$8</f>
        <v>0</v>
      </c>
      <c r="E147" s="500" t="e">
        <f>IFERROR(VLOOKUP('409-VACINAÇÃO OBRIGATORIA'!AQ$6,localidades,2,FALSE),VLOOKUP('409-VACINAÇÃO OBRIGATORIA'!AQ$5,district_codes,2,FALSE))</f>
        <v>#N/A</v>
      </c>
      <c r="F147" s="500">
        <f>+'409-VACINAÇÃO OBRIGATORIA'!L167</f>
        <v>0</v>
      </c>
      <c r="G147" s="500">
        <f>+'409-VACINAÇÃO OBRIGATORIA'!N167</f>
        <v>0</v>
      </c>
      <c r="H147" s="500">
        <f>IF(IF('409-VACINAÇÃO OBRIGATORIA'!AP167=0,'409-VACINAÇÃO OBRIGATORIA'!AH167,'409-VACINAÇÃO OBRIGATORIA'!AP167)=0,'409-VACINAÇÃO OBRIGATORIA'!AQ$6,IF('409-VACINAÇÃO OBRIGATORIA'!AP167=0,'409-VACINAÇÃO OBRIGATORIA'!AH167,'409-VACINAÇÃO OBRIGATORIA'!AP167))</f>
        <v>0</v>
      </c>
      <c r="I147" s="500">
        <f>IF('409-VACINAÇÃO OBRIGATORIA'!AH167=0,'409-VACINAÇÃO OBRIGATORIA'!AQ$6,'409-VACINAÇÃO OBRIGATORIA'!AH167)</f>
        <v>0</v>
      </c>
      <c r="J147" s="500">
        <f>+'409-VACINAÇÃO OBRIGATORIA'!$AQ$3</f>
        <v>0</v>
      </c>
      <c r="K147" s="578">
        <f>+'409-VACINAÇÃO OBRIGATORIA'!$A$11</f>
        <v>0</v>
      </c>
      <c r="L147" s="578">
        <f>+'409-VACINAÇÃO OBRIGATORIA'!$F$11</f>
        <v>0</v>
      </c>
      <c r="M147" s="500"/>
      <c r="N147" s="500"/>
      <c r="O147" s="500"/>
      <c r="P147" s="500" t="str">
        <f>delivery_events!D$8</f>
        <v>Vacinação Obrigatória</v>
      </c>
      <c r="Q147" s="500" t="str">
        <f>+'409-VACINAÇÃO OBRIGATORIA'!AU167</f>
        <v>ARROLADOS</v>
      </c>
      <c r="R147" s="500">
        <f>+'409-VACINAÇÃO OBRIGATORIA'!AX167</f>
        <v>0</v>
      </c>
      <c r="S147" s="500">
        <f>+'409-VACINAÇÃO OBRIGATORIA'!AZ167</f>
        <v>0</v>
      </c>
      <c r="T147" s="500">
        <f>+'409-VACINAÇÃO OBRIGATORIA'!BB167</f>
        <v>0</v>
      </c>
      <c r="U147" s="500">
        <f>+'409-VACINAÇÃO OBRIGATORIA'!BD167</f>
        <v>0</v>
      </c>
      <c r="V147" s="500">
        <f>+'409-VACINAÇÃO OBRIGATORIA'!BF167</f>
        <v>0</v>
      </c>
      <c r="W147" s="500">
        <f>+'409-VACINAÇÃO OBRIGATORIA'!BH167</f>
        <v>0</v>
      </c>
      <c r="X147" s="500">
        <f>+'409-VACINAÇÃO OBRIGATORIA'!BI167</f>
        <v>0</v>
      </c>
    </row>
    <row r="148" spans="1:24" x14ac:dyDescent="0.35">
      <c r="A148" s="500">
        <f>IF(AND('409-VACINAÇÃO OBRIGATORIA'!C167=0,SUM($R148:$X148)&gt;0),'409-VACINAÇÃO OBRIGATORIA'!C166,'409-VACINAÇÃO OBRIGATORIA'!C167)</f>
        <v>0</v>
      </c>
      <c r="B148" s="500">
        <f>IF(AND(+'409-VACINAÇÃO OBRIGATORIA'!G167=0,SUM($R148:$X148)&gt;0),+'409-VACINAÇÃO OBRIGATORIA'!G166,+'409-VACINAÇÃO OBRIGATORIA'!G167)</f>
        <v>0</v>
      </c>
      <c r="C148" s="500" t="e">
        <f>IFERROR(IFERROR(VLOOKUP('409-VACINAÇÃO OBRIGATORIA'!AH$23,localidades,2,FALSE),VLOOKUP('409-VACINAÇÃO OBRIGATORIA'!AQ$6,localidades,2,FALSE)),VLOOKUP('409-VACINAÇÃO OBRIGATORIA'!AQ$5,district_codes,2,FALSE))</f>
        <v>#N/A</v>
      </c>
      <c r="D148" s="578">
        <f>+delivery_events!B$8</f>
        <v>0</v>
      </c>
      <c r="E148" s="500" t="e">
        <f>IFERROR(VLOOKUP('409-VACINAÇÃO OBRIGATORIA'!AQ$6,localidades,2,FALSE),VLOOKUP('409-VACINAÇÃO OBRIGATORIA'!AQ$5,district_codes,2,FALSE))</f>
        <v>#N/A</v>
      </c>
      <c r="F148" s="500">
        <f>+'409-VACINAÇÃO OBRIGATORIA'!L168</f>
        <v>0</v>
      </c>
      <c r="G148" s="500">
        <f>+'409-VACINAÇÃO OBRIGATORIA'!N168</f>
        <v>0</v>
      </c>
      <c r="H148" s="500">
        <f>IF(IF('409-VACINAÇÃO OBRIGATORIA'!AP168=0,'409-VACINAÇÃO OBRIGATORIA'!AH168,'409-VACINAÇÃO OBRIGATORIA'!AP168)=0,'409-VACINAÇÃO OBRIGATORIA'!AQ$6,IF('409-VACINAÇÃO OBRIGATORIA'!AP168=0,'409-VACINAÇÃO OBRIGATORIA'!AH168,'409-VACINAÇÃO OBRIGATORIA'!AP168))</f>
        <v>0</v>
      </c>
      <c r="I148" s="500">
        <f>IF('409-VACINAÇÃO OBRIGATORIA'!AH168=0,'409-VACINAÇÃO OBRIGATORIA'!AQ$6,'409-VACINAÇÃO OBRIGATORIA'!AH168)</f>
        <v>0</v>
      </c>
      <c r="J148" s="500">
        <f>+'409-VACINAÇÃO OBRIGATORIA'!$AQ$3</f>
        <v>0</v>
      </c>
      <c r="K148" s="578">
        <f>+'409-VACINAÇÃO OBRIGATORIA'!$A$11</f>
        <v>0</v>
      </c>
      <c r="L148" s="578">
        <f>+'409-VACINAÇÃO OBRIGATORIA'!$F$11</f>
        <v>0</v>
      </c>
      <c r="M148" s="500"/>
      <c r="N148" s="500"/>
      <c r="O148" s="500"/>
      <c r="P148" s="500" t="str">
        <f>delivery_events!D$8</f>
        <v>Vacinação Obrigatória</v>
      </c>
      <c r="Q148" s="500" t="str">
        <f>+'409-VACINAÇÃO OBRIGATORIA'!AU168</f>
        <v>VACINADOS</v>
      </c>
      <c r="R148" s="500">
        <f>+'409-VACINAÇÃO OBRIGATORIA'!AX168</f>
        <v>0</v>
      </c>
      <c r="S148" s="500">
        <f>+'409-VACINAÇÃO OBRIGATORIA'!AZ168</f>
        <v>0</v>
      </c>
      <c r="T148" s="500">
        <f>+'409-VACINAÇÃO OBRIGATORIA'!BB168</f>
        <v>0</v>
      </c>
      <c r="U148" s="500">
        <f>+'409-VACINAÇÃO OBRIGATORIA'!BD168</f>
        <v>0</v>
      </c>
      <c r="V148" s="500">
        <f>+'409-VACINAÇÃO OBRIGATORIA'!BF168</f>
        <v>0</v>
      </c>
      <c r="W148" s="500">
        <f>+'409-VACINAÇÃO OBRIGATORIA'!BH168</f>
        <v>0</v>
      </c>
      <c r="X148" s="500">
        <f>+'409-VACINAÇÃO OBRIGATORIA'!BI168</f>
        <v>0</v>
      </c>
    </row>
    <row r="149" spans="1:24" x14ac:dyDescent="0.35">
      <c r="A149" s="500">
        <f>IF(AND('409-VACINAÇÃO OBRIGATORIA'!C168=0,SUM($R149:$X149)&gt;0),'409-VACINAÇÃO OBRIGATORIA'!C167,'409-VACINAÇÃO OBRIGATORIA'!C168)</f>
        <v>0</v>
      </c>
      <c r="B149" s="500">
        <f>IF(AND(+'409-VACINAÇÃO OBRIGATORIA'!G168=0,SUM($R149:$X149)&gt;0),+'409-VACINAÇÃO OBRIGATORIA'!G167,+'409-VACINAÇÃO OBRIGATORIA'!G168)</f>
        <v>0</v>
      </c>
      <c r="C149" s="500" t="e">
        <f>IFERROR(IFERROR(VLOOKUP('409-VACINAÇÃO OBRIGATORIA'!AH$23,localidades,2,FALSE),VLOOKUP('409-VACINAÇÃO OBRIGATORIA'!AQ$6,localidades,2,FALSE)),VLOOKUP('409-VACINAÇÃO OBRIGATORIA'!AQ$5,district_codes,2,FALSE))</f>
        <v>#N/A</v>
      </c>
      <c r="D149" s="578">
        <f>+delivery_events!B$8</f>
        <v>0</v>
      </c>
      <c r="E149" s="500" t="e">
        <f>IFERROR(VLOOKUP('409-VACINAÇÃO OBRIGATORIA'!AQ$6,localidades,2,FALSE),VLOOKUP('409-VACINAÇÃO OBRIGATORIA'!AQ$5,district_codes,2,FALSE))</f>
        <v>#N/A</v>
      </c>
      <c r="F149" s="500">
        <f>+'409-VACINAÇÃO OBRIGATORIA'!L169</f>
        <v>0</v>
      </c>
      <c r="G149" s="500">
        <f>+'409-VACINAÇÃO OBRIGATORIA'!N169</f>
        <v>0</v>
      </c>
      <c r="H149" s="500">
        <f>IF(IF('409-VACINAÇÃO OBRIGATORIA'!AP169=0,'409-VACINAÇÃO OBRIGATORIA'!AH169,'409-VACINAÇÃO OBRIGATORIA'!AP169)=0,'409-VACINAÇÃO OBRIGATORIA'!AQ$6,IF('409-VACINAÇÃO OBRIGATORIA'!AP169=0,'409-VACINAÇÃO OBRIGATORIA'!AH169,'409-VACINAÇÃO OBRIGATORIA'!AP169))</f>
        <v>0</v>
      </c>
      <c r="I149" s="500">
        <f>IF('409-VACINAÇÃO OBRIGATORIA'!AH169=0,'409-VACINAÇÃO OBRIGATORIA'!AQ$6,'409-VACINAÇÃO OBRIGATORIA'!AH169)</f>
        <v>0</v>
      </c>
      <c r="J149" s="500">
        <f>+'409-VACINAÇÃO OBRIGATORIA'!$AQ$3</f>
        <v>0</v>
      </c>
      <c r="K149" s="578">
        <f>+'409-VACINAÇÃO OBRIGATORIA'!$A$11</f>
        <v>0</v>
      </c>
      <c r="L149" s="578">
        <f>+'409-VACINAÇÃO OBRIGATORIA'!$F$11</f>
        <v>0</v>
      </c>
      <c r="M149" s="500"/>
      <c r="N149" s="500"/>
      <c r="O149" s="500"/>
      <c r="P149" s="500" t="str">
        <f>delivery_events!D$8</f>
        <v>Vacinação Obrigatória</v>
      </c>
      <c r="Q149" s="500" t="str">
        <f>+'409-VACINAÇÃO OBRIGATORIA'!AU169</f>
        <v>ARROLADOS</v>
      </c>
      <c r="R149" s="500">
        <f>+'409-VACINAÇÃO OBRIGATORIA'!AX169</f>
        <v>0</v>
      </c>
      <c r="S149" s="500">
        <f>+'409-VACINAÇÃO OBRIGATORIA'!AZ169</f>
        <v>0</v>
      </c>
      <c r="T149" s="500">
        <f>+'409-VACINAÇÃO OBRIGATORIA'!BB169</f>
        <v>0</v>
      </c>
      <c r="U149" s="500">
        <f>+'409-VACINAÇÃO OBRIGATORIA'!BD169</f>
        <v>0</v>
      </c>
      <c r="V149" s="500">
        <f>+'409-VACINAÇÃO OBRIGATORIA'!BF169</f>
        <v>0</v>
      </c>
      <c r="W149" s="500">
        <f>+'409-VACINAÇÃO OBRIGATORIA'!BH169</f>
        <v>0</v>
      </c>
      <c r="X149" s="500">
        <f>+'409-VACINAÇÃO OBRIGATORIA'!BI169</f>
        <v>0</v>
      </c>
    </row>
    <row r="150" spans="1:24" x14ac:dyDescent="0.35">
      <c r="A150" s="500">
        <f>IF(AND('409-VACINAÇÃO OBRIGATORIA'!C169=0,SUM($R150:$X150)&gt;0),'409-VACINAÇÃO OBRIGATORIA'!C168,'409-VACINAÇÃO OBRIGATORIA'!C169)</f>
        <v>0</v>
      </c>
      <c r="B150" s="500">
        <f>IF(AND(+'409-VACINAÇÃO OBRIGATORIA'!G169=0,SUM($R150:$X150)&gt;0),+'409-VACINAÇÃO OBRIGATORIA'!G168,+'409-VACINAÇÃO OBRIGATORIA'!G169)</f>
        <v>0</v>
      </c>
      <c r="C150" s="500" t="e">
        <f>IFERROR(IFERROR(VLOOKUP('409-VACINAÇÃO OBRIGATORIA'!AH$23,localidades,2,FALSE),VLOOKUP('409-VACINAÇÃO OBRIGATORIA'!AQ$6,localidades,2,FALSE)),VLOOKUP('409-VACINAÇÃO OBRIGATORIA'!AQ$5,district_codes,2,FALSE))</f>
        <v>#N/A</v>
      </c>
      <c r="D150" s="578">
        <f>+delivery_events!B$8</f>
        <v>0</v>
      </c>
      <c r="E150" s="500" t="e">
        <f>IFERROR(VLOOKUP('409-VACINAÇÃO OBRIGATORIA'!AQ$6,localidades,2,FALSE),VLOOKUP('409-VACINAÇÃO OBRIGATORIA'!AQ$5,district_codes,2,FALSE))</f>
        <v>#N/A</v>
      </c>
      <c r="F150" s="500">
        <f>+'409-VACINAÇÃO OBRIGATORIA'!L170</f>
        <v>0</v>
      </c>
      <c r="G150" s="500">
        <f>+'409-VACINAÇÃO OBRIGATORIA'!N170</f>
        <v>0</v>
      </c>
      <c r="H150" s="500">
        <f>IF(IF('409-VACINAÇÃO OBRIGATORIA'!AP170=0,'409-VACINAÇÃO OBRIGATORIA'!AH170,'409-VACINAÇÃO OBRIGATORIA'!AP170)=0,'409-VACINAÇÃO OBRIGATORIA'!AQ$6,IF('409-VACINAÇÃO OBRIGATORIA'!AP170=0,'409-VACINAÇÃO OBRIGATORIA'!AH170,'409-VACINAÇÃO OBRIGATORIA'!AP170))</f>
        <v>0</v>
      </c>
      <c r="I150" s="500">
        <f>IF('409-VACINAÇÃO OBRIGATORIA'!AH170=0,'409-VACINAÇÃO OBRIGATORIA'!AQ$6,'409-VACINAÇÃO OBRIGATORIA'!AH170)</f>
        <v>0</v>
      </c>
      <c r="J150" s="500">
        <f>+'409-VACINAÇÃO OBRIGATORIA'!$AQ$3</f>
        <v>0</v>
      </c>
      <c r="K150" s="578">
        <f>+'409-VACINAÇÃO OBRIGATORIA'!$A$11</f>
        <v>0</v>
      </c>
      <c r="L150" s="578">
        <f>+'409-VACINAÇÃO OBRIGATORIA'!$F$11</f>
        <v>0</v>
      </c>
      <c r="M150" s="500"/>
      <c r="N150" s="500"/>
      <c r="O150" s="500"/>
      <c r="P150" s="500" t="str">
        <f>delivery_events!D$8</f>
        <v>Vacinação Obrigatória</v>
      </c>
      <c r="Q150" s="500" t="str">
        <f>+'409-VACINAÇÃO OBRIGATORIA'!AU170</f>
        <v>VACINADOS</v>
      </c>
      <c r="R150" s="500">
        <f>+'409-VACINAÇÃO OBRIGATORIA'!AX170</f>
        <v>0</v>
      </c>
      <c r="S150" s="500">
        <f>+'409-VACINAÇÃO OBRIGATORIA'!AZ170</f>
        <v>0</v>
      </c>
      <c r="T150" s="500">
        <f>+'409-VACINAÇÃO OBRIGATORIA'!BB170</f>
        <v>0</v>
      </c>
      <c r="U150" s="500">
        <f>+'409-VACINAÇÃO OBRIGATORIA'!BD170</f>
        <v>0</v>
      </c>
      <c r="V150" s="500">
        <f>+'409-VACINAÇÃO OBRIGATORIA'!BF170</f>
        <v>0</v>
      </c>
      <c r="W150" s="500">
        <f>+'409-VACINAÇÃO OBRIGATORIA'!BH170</f>
        <v>0</v>
      </c>
      <c r="X150" s="500">
        <f>+'409-VACINAÇÃO OBRIGATORIA'!BI170</f>
        <v>0</v>
      </c>
    </row>
    <row r="151" spans="1:24" x14ac:dyDescent="0.35">
      <c r="A151" s="500">
        <f>IF(AND('409-VACINAÇÃO OBRIGATORIA'!C170=0,SUM($R151:$X151)&gt;0),'409-VACINAÇÃO OBRIGATORIA'!C169,'409-VACINAÇÃO OBRIGATORIA'!C170)</f>
        <v>0</v>
      </c>
      <c r="B151" s="500">
        <f>IF(AND(+'409-VACINAÇÃO OBRIGATORIA'!G170=0,SUM($R151:$X151)&gt;0),+'409-VACINAÇÃO OBRIGATORIA'!G169,+'409-VACINAÇÃO OBRIGATORIA'!G170)</f>
        <v>0</v>
      </c>
      <c r="C151" s="500" t="e">
        <f>IFERROR(IFERROR(VLOOKUP('409-VACINAÇÃO OBRIGATORIA'!AH$23,localidades,2,FALSE),VLOOKUP('409-VACINAÇÃO OBRIGATORIA'!AQ$6,localidades,2,FALSE)),VLOOKUP('409-VACINAÇÃO OBRIGATORIA'!AQ$5,district_codes,2,FALSE))</f>
        <v>#N/A</v>
      </c>
      <c r="D151" s="578">
        <f>+delivery_events!B$8</f>
        <v>0</v>
      </c>
      <c r="E151" s="500" t="e">
        <f>IFERROR(VLOOKUP('409-VACINAÇÃO OBRIGATORIA'!AQ$6,localidades,2,FALSE),VLOOKUP('409-VACINAÇÃO OBRIGATORIA'!AQ$5,district_codes,2,FALSE))</f>
        <v>#N/A</v>
      </c>
      <c r="F151" s="500">
        <f>+'409-VACINAÇÃO OBRIGATORIA'!L171</f>
        <v>0</v>
      </c>
      <c r="G151" s="500">
        <f>+'409-VACINAÇÃO OBRIGATORIA'!N171</f>
        <v>0</v>
      </c>
      <c r="H151" s="500">
        <f>IF(IF('409-VACINAÇÃO OBRIGATORIA'!AP171=0,'409-VACINAÇÃO OBRIGATORIA'!AH171,'409-VACINAÇÃO OBRIGATORIA'!AP171)=0,'409-VACINAÇÃO OBRIGATORIA'!AQ$6,IF('409-VACINAÇÃO OBRIGATORIA'!AP171=0,'409-VACINAÇÃO OBRIGATORIA'!AH171,'409-VACINAÇÃO OBRIGATORIA'!AP171))</f>
        <v>0</v>
      </c>
      <c r="I151" s="500">
        <f>IF('409-VACINAÇÃO OBRIGATORIA'!AH171=0,'409-VACINAÇÃO OBRIGATORIA'!AQ$6,'409-VACINAÇÃO OBRIGATORIA'!AH171)</f>
        <v>0</v>
      </c>
      <c r="J151" s="500">
        <f>+'409-VACINAÇÃO OBRIGATORIA'!$AQ$3</f>
        <v>0</v>
      </c>
      <c r="K151" s="578">
        <f>+'409-VACINAÇÃO OBRIGATORIA'!$A$11</f>
        <v>0</v>
      </c>
      <c r="L151" s="578">
        <f>+'409-VACINAÇÃO OBRIGATORIA'!$F$11</f>
        <v>0</v>
      </c>
      <c r="M151" s="500"/>
      <c r="N151" s="500"/>
      <c r="O151" s="500"/>
      <c r="P151" s="500" t="str">
        <f>delivery_events!D$8</f>
        <v>Vacinação Obrigatória</v>
      </c>
      <c r="Q151" s="500" t="str">
        <f>+'409-VACINAÇÃO OBRIGATORIA'!AU171</f>
        <v>ARROLADOS</v>
      </c>
      <c r="R151" s="500">
        <f>+'409-VACINAÇÃO OBRIGATORIA'!AX171</f>
        <v>0</v>
      </c>
      <c r="S151" s="500">
        <f>+'409-VACINAÇÃO OBRIGATORIA'!AZ171</f>
        <v>0</v>
      </c>
      <c r="T151" s="500">
        <f>+'409-VACINAÇÃO OBRIGATORIA'!BB171</f>
        <v>0</v>
      </c>
      <c r="U151" s="500">
        <f>+'409-VACINAÇÃO OBRIGATORIA'!BD171</f>
        <v>0</v>
      </c>
      <c r="V151" s="500">
        <f>+'409-VACINAÇÃO OBRIGATORIA'!BF171</f>
        <v>0</v>
      </c>
      <c r="W151" s="500">
        <f>+'409-VACINAÇÃO OBRIGATORIA'!BH171</f>
        <v>0</v>
      </c>
      <c r="X151" s="500">
        <f>+'409-VACINAÇÃO OBRIGATORIA'!BI171</f>
        <v>0</v>
      </c>
    </row>
    <row r="152" spans="1:24" x14ac:dyDescent="0.35">
      <c r="A152" s="500">
        <f>IF(AND('409-VACINAÇÃO OBRIGATORIA'!C171=0,SUM($R152:$X152)&gt;0),'409-VACINAÇÃO OBRIGATORIA'!C170,'409-VACINAÇÃO OBRIGATORIA'!C171)</f>
        <v>0</v>
      </c>
      <c r="B152" s="500">
        <f>IF(AND(+'409-VACINAÇÃO OBRIGATORIA'!G171=0,SUM($R152:$X152)&gt;0),+'409-VACINAÇÃO OBRIGATORIA'!G170,+'409-VACINAÇÃO OBRIGATORIA'!G171)</f>
        <v>0</v>
      </c>
      <c r="C152" s="500" t="e">
        <f>IFERROR(IFERROR(VLOOKUP('409-VACINAÇÃO OBRIGATORIA'!AH$23,localidades,2,FALSE),VLOOKUP('409-VACINAÇÃO OBRIGATORIA'!AQ$6,localidades,2,FALSE)),VLOOKUP('409-VACINAÇÃO OBRIGATORIA'!AQ$5,district_codes,2,FALSE))</f>
        <v>#N/A</v>
      </c>
      <c r="D152" s="578">
        <f>+delivery_events!B$8</f>
        <v>0</v>
      </c>
      <c r="E152" s="500" t="e">
        <f>IFERROR(VLOOKUP('409-VACINAÇÃO OBRIGATORIA'!AQ$6,localidades,2,FALSE),VLOOKUP('409-VACINAÇÃO OBRIGATORIA'!AQ$5,district_codes,2,FALSE))</f>
        <v>#N/A</v>
      </c>
      <c r="F152" s="500">
        <f>+'409-VACINAÇÃO OBRIGATORIA'!L172</f>
        <v>0</v>
      </c>
      <c r="G152" s="500">
        <f>+'409-VACINAÇÃO OBRIGATORIA'!N172</f>
        <v>0</v>
      </c>
      <c r="H152" s="500">
        <f>IF(IF('409-VACINAÇÃO OBRIGATORIA'!AP172=0,'409-VACINAÇÃO OBRIGATORIA'!AH172,'409-VACINAÇÃO OBRIGATORIA'!AP172)=0,'409-VACINAÇÃO OBRIGATORIA'!AQ$6,IF('409-VACINAÇÃO OBRIGATORIA'!AP172=0,'409-VACINAÇÃO OBRIGATORIA'!AH172,'409-VACINAÇÃO OBRIGATORIA'!AP172))</f>
        <v>0</v>
      </c>
      <c r="I152" s="500">
        <f>IF('409-VACINAÇÃO OBRIGATORIA'!AH172=0,'409-VACINAÇÃO OBRIGATORIA'!AQ$6,'409-VACINAÇÃO OBRIGATORIA'!AH172)</f>
        <v>0</v>
      </c>
      <c r="J152" s="500">
        <f>+'409-VACINAÇÃO OBRIGATORIA'!$AQ$3</f>
        <v>0</v>
      </c>
      <c r="K152" s="578">
        <f>+'409-VACINAÇÃO OBRIGATORIA'!$A$11</f>
        <v>0</v>
      </c>
      <c r="L152" s="578">
        <f>+'409-VACINAÇÃO OBRIGATORIA'!$F$11</f>
        <v>0</v>
      </c>
      <c r="M152" s="500"/>
      <c r="N152" s="500"/>
      <c r="O152" s="500"/>
      <c r="P152" s="500" t="str">
        <f>delivery_events!D$8</f>
        <v>Vacinação Obrigatória</v>
      </c>
      <c r="Q152" s="500" t="str">
        <f>+'409-VACINAÇÃO OBRIGATORIA'!AU172</f>
        <v>VACINADOS</v>
      </c>
      <c r="R152" s="500">
        <f>+'409-VACINAÇÃO OBRIGATORIA'!AX172</f>
        <v>0</v>
      </c>
      <c r="S152" s="500">
        <f>+'409-VACINAÇÃO OBRIGATORIA'!AZ172</f>
        <v>0</v>
      </c>
      <c r="T152" s="500">
        <f>+'409-VACINAÇÃO OBRIGATORIA'!BB172</f>
        <v>0</v>
      </c>
      <c r="U152" s="500">
        <f>+'409-VACINAÇÃO OBRIGATORIA'!BD172</f>
        <v>0</v>
      </c>
      <c r="V152" s="500">
        <f>+'409-VACINAÇÃO OBRIGATORIA'!BF172</f>
        <v>0</v>
      </c>
      <c r="W152" s="500">
        <f>+'409-VACINAÇÃO OBRIGATORIA'!BH172</f>
        <v>0</v>
      </c>
      <c r="X152" s="500">
        <f>+'409-VACINAÇÃO OBRIGATORIA'!BI172</f>
        <v>0</v>
      </c>
    </row>
    <row r="153" spans="1:24" x14ac:dyDescent="0.35">
      <c r="A153" s="500">
        <f>IF(AND('409-VACINAÇÃO OBRIGATORIA'!C172=0,SUM($R153:$X153)&gt;0),'409-VACINAÇÃO OBRIGATORIA'!C171,'409-VACINAÇÃO OBRIGATORIA'!C172)</f>
        <v>0</v>
      </c>
      <c r="B153" s="500">
        <f>IF(AND(+'409-VACINAÇÃO OBRIGATORIA'!G172=0,SUM($R153:$X153)&gt;0),+'409-VACINAÇÃO OBRIGATORIA'!G171,+'409-VACINAÇÃO OBRIGATORIA'!G172)</f>
        <v>0</v>
      </c>
      <c r="C153" s="500" t="e">
        <f>IFERROR(IFERROR(VLOOKUP('409-VACINAÇÃO OBRIGATORIA'!AH$23,localidades,2,FALSE),VLOOKUP('409-VACINAÇÃO OBRIGATORIA'!AQ$6,localidades,2,FALSE)),VLOOKUP('409-VACINAÇÃO OBRIGATORIA'!AQ$5,district_codes,2,FALSE))</f>
        <v>#N/A</v>
      </c>
      <c r="D153" s="578">
        <f>+delivery_events!B$8</f>
        <v>0</v>
      </c>
      <c r="E153" s="500" t="e">
        <f>IFERROR(VLOOKUP('409-VACINAÇÃO OBRIGATORIA'!AQ$6,localidades,2,FALSE),VLOOKUP('409-VACINAÇÃO OBRIGATORIA'!AQ$5,district_codes,2,FALSE))</f>
        <v>#N/A</v>
      </c>
      <c r="F153" s="500">
        <f>+'409-VACINAÇÃO OBRIGATORIA'!L173</f>
        <v>0</v>
      </c>
      <c r="G153" s="500">
        <f>+'409-VACINAÇÃO OBRIGATORIA'!N173</f>
        <v>0</v>
      </c>
      <c r="H153" s="500">
        <f>IF(IF('409-VACINAÇÃO OBRIGATORIA'!AP173=0,'409-VACINAÇÃO OBRIGATORIA'!AH173,'409-VACINAÇÃO OBRIGATORIA'!AP173)=0,'409-VACINAÇÃO OBRIGATORIA'!AQ$6,IF('409-VACINAÇÃO OBRIGATORIA'!AP173=0,'409-VACINAÇÃO OBRIGATORIA'!AH173,'409-VACINAÇÃO OBRIGATORIA'!AP173))</f>
        <v>0</v>
      </c>
      <c r="I153" s="500">
        <f>IF('409-VACINAÇÃO OBRIGATORIA'!AH173=0,'409-VACINAÇÃO OBRIGATORIA'!AQ$6,'409-VACINAÇÃO OBRIGATORIA'!AH173)</f>
        <v>0</v>
      </c>
      <c r="J153" s="500">
        <f>+'409-VACINAÇÃO OBRIGATORIA'!$AQ$3</f>
        <v>0</v>
      </c>
      <c r="K153" s="578">
        <f>+'409-VACINAÇÃO OBRIGATORIA'!$A$11</f>
        <v>0</v>
      </c>
      <c r="L153" s="578">
        <f>+'409-VACINAÇÃO OBRIGATORIA'!$F$11</f>
        <v>0</v>
      </c>
      <c r="M153" s="500"/>
      <c r="N153" s="500"/>
      <c r="O153" s="500"/>
      <c r="P153" s="500" t="str">
        <f>delivery_events!D$8</f>
        <v>Vacinação Obrigatória</v>
      </c>
      <c r="Q153" s="500" t="str">
        <f>+'409-VACINAÇÃO OBRIGATORIA'!AU173</f>
        <v>ARROLADOS</v>
      </c>
      <c r="R153" s="500">
        <f>+'409-VACINAÇÃO OBRIGATORIA'!AX173</f>
        <v>0</v>
      </c>
      <c r="S153" s="500">
        <f>+'409-VACINAÇÃO OBRIGATORIA'!AZ173</f>
        <v>0</v>
      </c>
      <c r="T153" s="500">
        <f>+'409-VACINAÇÃO OBRIGATORIA'!BB173</f>
        <v>0</v>
      </c>
      <c r="U153" s="500">
        <f>+'409-VACINAÇÃO OBRIGATORIA'!BD173</f>
        <v>0</v>
      </c>
      <c r="V153" s="500">
        <f>+'409-VACINAÇÃO OBRIGATORIA'!BF173</f>
        <v>0</v>
      </c>
      <c r="W153" s="500">
        <f>+'409-VACINAÇÃO OBRIGATORIA'!BH173</f>
        <v>0</v>
      </c>
      <c r="X153" s="500">
        <f>+'409-VACINAÇÃO OBRIGATORIA'!BI173</f>
        <v>0</v>
      </c>
    </row>
    <row r="154" spans="1:24" x14ac:dyDescent="0.35">
      <c r="A154" s="500">
        <f>IF(AND('409-VACINAÇÃO OBRIGATORIA'!C173=0,SUM($R154:$X154)&gt;0),'409-VACINAÇÃO OBRIGATORIA'!C172,'409-VACINAÇÃO OBRIGATORIA'!C173)</f>
        <v>0</v>
      </c>
      <c r="B154" s="500">
        <f>IF(AND(+'409-VACINAÇÃO OBRIGATORIA'!G173=0,SUM($R154:$X154)&gt;0),+'409-VACINAÇÃO OBRIGATORIA'!G172,+'409-VACINAÇÃO OBRIGATORIA'!G173)</f>
        <v>0</v>
      </c>
      <c r="C154" s="500" t="e">
        <f>IFERROR(IFERROR(VLOOKUP('409-VACINAÇÃO OBRIGATORIA'!AH$23,localidades,2,FALSE),VLOOKUP('409-VACINAÇÃO OBRIGATORIA'!AQ$6,localidades,2,FALSE)),VLOOKUP('409-VACINAÇÃO OBRIGATORIA'!AQ$5,district_codes,2,FALSE))</f>
        <v>#N/A</v>
      </c>
      <c r="D154" s="578">
        <f>+delivery_events!B$8</f>
        <v>0</v>
      </c>
      <c r="E154" s="500" t="e">
        <f>IFERROR(VLOOKUP('409-VACINAÇÃO OBRIGATORIA'!AQ$6,localidades,2,FALSE),VLOOKUP('409-VACINAÇÃO OBRIGATORIA'!AQ$5,district_codes,2,FALSE))</f>
        <v>#N/A</v>
      </c>
      <c r="F154" s="500">
        <f>+'409-VACINAÇÃO OBRIGATORIA'!L174</f>
        <v>0</v>
      </c>
      <c r="G154" s="500">
        <f>+'409-VACINAÇÃO OBRIGATORIA'!N174</f>
        <v>0</v>
      </c>
      <c r="H154" s="500">
        <f>IF(IF('409-VACINAÇÃO OBRIGATORIA'!AP174=0,'409-VACINAÇÃO OBRIGATORIA'!AH174,'409-VACINAÇÃO OBRIGATORIA'!AP174)=0,'409-VACINAÇÃO OBRIGATORIA'!AQ$6,IF('409-VACINAÇÃO OBRIGATORIA'!AP174=0,'409-VACINAÇÃO OBRIGATORIA'!AH174,'409-VACINAÇÃO OBRIGATORIA'!AP174))</f>
        <v>0</v>
      </c>
      <c r="I154" s="500">
        <f>IF('409-VACINAÇÃO OBRIGATORIA'!AH174=0,'409-VACINAÇÃO OBRIGATORIA'!AQ$6,'409-VACINAÇÃO OBRIGATORIA'!AH174)</f>
        <v>0</v>
      </c>
      <c r="J154" s="500">
        <f>+'409-VACINAÇÃO OBRIGATORIA'!$AQ$3</f>
        <v>0</v>
      </c>
      <c r="K154" s="578">
        <f>+'409-VACINAÇÃO OBRIGATORIA'!$A$11</f>
        <v>0</v>
      </c>
      <c r="L154" s="578">
        <f>+'409-VACINAÇÃO OBRIGATORIA'!$F$11</f>
        <v>0</v>
      </c>
      <c r="M154" s="500"/>
      <c r="N154" s="500"/>
      <c r="O154" s="500"/>
      <c r="P154" s="500" t="str">
        <f>delivery_events!D$8</f>
        <v>Vacinação Obrigatória</v>
      </c>
      <c r="Q154" s="500" t="str">
        <f>+'409-VACINAÇÃO OBRIGATORIA'!AU174</f>
        <v>VACINADOS</v>
      </c>
      <c r="R154" s="500">
        <f>+'409-VACINAÇÃO OBRIGATORIA'!AX174</f>
        <v>0</v>
      </c>
      <c r="S154" s="500">
        <f>+'409-VACINAÇÃO OBRIGATORIA'!AZ174</f>
        <v>0</v>
      </c>
      <c r="T154" s="500">
        <f>+'409-VACINAÇÃO OBRIGATORIA'!BB174</f>
        <v>0</v>
      </c>
      <c r="U154" s="500">
        <f>+'409-VACINAÇÃO OBRIGATORIA'!BD174</f>
        <v>0</v>
      </c>
      <c r="V154" s="500">
        <f>+'409-VACINAÇÃO OBRIGATORIA'!BF174</f>
        <v>0</v>
      </c>
      <c r="W154" s="500">
        <f>+'409-VACINAÇÃO OBRIGATORIA'!BH174</f>
        <v>0</v>
      </c>
      <c r="X154" s="500">
        <f>+'409-VACINAÇÃO OBRIGATORIA'!BI174</f>
        <v>0</v>
      </c>
    </row>
    <row r="155" spans="1:24" x14ac:dyDescent="0.35">
      <c r="A155" s="500">
        <f>IF(AND('409-VACINAÇÃO OBRIGATORIA'!C174=0,SUM($R155:$X155)&gt;0),'409-VACINAÇÃO OBRIGATORIA'!C173,'409-VACINAÇÃO OBRIGATORIA'!C174)</f>
        <v>0</v>
      </c>
      <c r="B155" s="500">
        <f>IF(AND(+'409-VACINAÇÃO OBRIGATORIA'!G174=0,SUM($R155:$X155)&gt;0),+'409-VACINAÇÃO OBRIGATORIA'!G173,+'409-VACINAÇÃO OBRIGATORIA'!G174)</f>
        <v>0</v>
      </c>
      <c r="C155" s="500" t="e">
        <f>IFERROR(IFERROR(VLOOKUP('409-VACINAÇÃO OBRIGATORIA'!AH$23,localidades,2,FALSE),VLOOKUP('409-VACINAÇÃO OBRIGATORIA'!AQ$6,localidades,2,FALSE)),VLOOKUP('409-VACINAÇÃO OBRIGATORIA'!AQ$5,district_codes,2,FALSE))</f>
        <v>#N/A</v>
      </c>
      <c r="D155" s="578">
        <f>+delivery_events!B$8</f>
        <v>0</v>
      </c>
      <c r="E155" s="500" t="e">
        <f>IFERROR(VLOOKUP('409-VACINAÇÃO OBRIGATORIA'!AQ$6,localidades,2,FALSE),VLOOKUP('409-VACINAÇÃO OBRIGATORIA'!AQ$5,district_codes,2,FALSE))</f>
        <v>#N/A</v>
      </c>
      <c r="F155" s="500">
        <f>+'409-VACINAÇÃO OBRIGATORIA'!L175</f>
        <v>0</v>
      </c>
      <c r="G155" s="500">
        <f>+'409-VACINAÇÃO OBRIGATORIA'!N175</f>
        <v>0</v>
      </c>
      <c r="H155" s="500">
        <f>IF(IF('409-VACINAÇÃO OBRIGATORIA'!AP175=0,'409-VACINAÇÃO OBRIGATORIA'!AH175,'409-VACINAÇÃO OBRIGATORIA'!AP175)=0,'409-VACINAÇÃO OBRIGATORIA'!AQ$6,IF('409-VACINAÇÃO OBRIGATORIA'!AP175=0,'409-VACINAÇÃO OBRIGATORIA'!AH175,'409-VACINAÇÃO OBRIGATORIA'!AP175))</f>
        <v>0</v>
      </c>
      <c r="I155" s="500">
        <f>IF('409-VACINAÇÃO OBRIGATORIA'!AH175=0,'409-VACINAÇÃO OBRIGATORIA'!AQ$6,'409-VACINAÇÃO OBRIGATORIA'!AH175)</f>
        <v>0</v>
      </c>
      <c r="J155" s="500">
        <f>+'409-VACINAÇÃO OBRIGATORIA'!$AQ$3</f>
        <v>0</v>
      </c>
      <c r="K155" s="578">
        <f>+'409-VACINAÇÃO OBRIGATORIA'!$A$11</f>
        <v>0</v>
      </c>
      <c r="L155" s="578">
        <f>+'409-VACINAÇÃO OBRIGATORIA'!$F$11</f>
        <v>0</v>
      </c>
      <c r="M155" s="500"/>
      <c r="N155" s="500"/>
      <c r="O155" s="500"/>
      <c r="P155" s="500" t="str">
        <f>delivery_events!D$8</f>
        <v>Vacinação Obrigatória</v>
      </c>
      <c r="Q155" s="500" t="str">
        <f>+'409-VACINAÇÃO OBRIGATORIA'!AU175</f>
        <v>ARROLADOS</v>
      </c>
      <c r="R155" s="500">
        <f>+'409-VACINAÇÃO OBRIGATORIA'!AX175</f>
        <v>0</v>
      </c>
      <c r="S155" s="500">
        <f>+'409-VACINAÇÃO OBRIGATORIA'!AZ175</f>
        <v>0</v>
      </c>
      <c r="T155" s="500">
        <f>+'409-VACINAÇÃO OBRIGATORIA'!BB175</f>
        <v>0</v>
      </c>
      <c r="U155" s="500">
        <f>+'409-VACINAÇÃO OBRIGATORIA'!BD175</f>
        <v>0</v>
      </c>
      <c r="V155" s="500">
        <f>+'409-VACINAÇÃO OBRIGATORIA'!BF175</f>
        <v>0</v>
      </c>
      <c r="W155" s="500">
        <f>+'409-VACINAÇÃO OBRIGATORIA'!BH175</f>
        <v>0</v>
      </c>
      <c r="X155" s="500">
        <f>+'409-VACINAÇÃO OBRIGATORIA'!BI175</f>
        <v>0</v>
      </c>
    </row>
    <row r="156" spans="1:24" x14ac:dyDescent="0.35">
      <c r="A156" s="500">
        <f>IF(AND('409-VACINAÇÃO OBRIGATORIA'!C175=0,SUM($R156:$X156)&gt;0),'409-VACINAÇÃO OBRIGATORIA'!C174,'409-VACINAÇÃO OBRIGATORIA'!C175)</f>
        <v>0</v>
      </c>
      <c r="B156" s="500">
        <f>IF(AND(+'409-VACINAÇÃO OBRIGATORIA'!G175=0,SUM($R156:$X156)&gt;0),+'409-VACINAÇÃO OBRIGATORIA'!G174,+'409-VACINAÇÃO OBRIGATORIA'!G175)</f>
        <v>0</v>
      </c>
      <c r="C156" s="500" t="e">
        <f>IFERROR(IFERROR(VLOOKUP('409-VACINAÇÃO OBRIGATORIA'!AH$23,localidades,2,FALSE),VLOOKUP('409-VACINAÇÃO OBRIGATORIA'!AQ$6,localidades,2,FALSE)),VLOOKUP('409-VACINAÇÃO OBRIGATORIA'!AQ$5,district_codes,2,FALSE))</f>
        <v>#N/A</v>
      </c>
      <c r="D156" s="578">
        <f>+delivery_events!B$8</f>
        <v>0</v>
      </c>
      <c r="E156" s="500" t="e">
        <f>IFERROR(VLOOKUP('409-VACINAÇÃO OBRIGATORIA'!AQ$6,localidades,2,FALSE),VLOOKUP('409-VACINAÇÃO OBRIGATORIA'!AQ$5,district_codes,2,FALSE))</f>
        <v>#N/A</v>
      </c>
      <c r="F156" s="500">
        <f>+'409-VACINAÇÃO OBRIGATORIA'!L176</f>
        <v>0</v>
      </c>
      <c r="G156" s="500">
        <f>+'409-VACINAÇÃO OBRIGATORIA'!N176</f>
        <v>0</v>
      </c>
      <c r="H156" s="500">
        <f>IF(IF('409-VACINAÇÃO OBRIGATORIA'!AP176=0,'409-VACINAÇÃO OBRIGATORIA'!AH176,'409-VACINAÇÃO OBRIGATORIA'!AP176)=0,'409-VACINAÇÃO OBRIGATORIA'!AQ$6,IF('409-VACINAÇÃO OBRIGATORIA'!AP176=0,'409-VACINAÇÃO OBRIGATORIA'!AH176,'409-VACINAÇÃO OBRIGATORIA'!AP176))</f>
        <v>0</v>
      </c>
      <c r="I156" s="500">
        <f>IF('409-VACINAÇÃO OBRIGATORIA'!AH176=0,'409-VACINAÇÃO OBRIGATORIA'!AQ$6,'409-VACINAÇÃO OBRIGATORIA'!AH176)</f>
        <v>0</v>
      </c>
      <c r="J156" s="500">
        <f>+'409-VACINAÇÃO OBRIGATORIA'!$AQ$3</f>
        <v>0</v>
      </c>
      <c r="K156" s="578">
        <f>+'409-VACINAÇÃO OBRIGATORIA'!$A$11</f>
        <v>0</v>
      </c>
      <c r="L156" s="578">
        <f>+'409-VACINAÇÃO OBRIGATORIA'!$F$11</f>
        <v>0</v>
      </c>
      <c r="M156" s="500"/>
      <c r="N156" s="500"/>
      <c r="O156" s="500"/>
      <c r="P156" s="500" t="str">
        <f>delivery_events!D$8</f>
        <v>Vacinação Obrigatória</v>
      </c>
      <c r="Q156" s="500" t="str">
        <f>+'409-VACINAÇÃO OBRIGATORIA'!AU176</f>
        <v>VACINADOS</v>
      </c>
      <c r="R156" s="500">
        <f>+'409-VACINAÇÃO OBRIGATORIA'!AX176</f>
        <v>0</v>
      </c>
      <c r="S156" s="500">
        <f>+'409-VACINAÇÃO OBRIGATORIA'!AZ176</f>
        <v>0</v>
      </c>
      <c r="T156" s="500">
        <f>+'409-VACINAÇÃO OBRIGATORIA'!BB176</f>
        <v>0</v>
      </c>
      <c r="U156" s="500">
        <f>+'409-VACINAÇÃO OBRIGATORIA'!BD176</f>
        <v>0</v>
      </c>
      <c r="V156" s="500">
        <f>+'409-VACINAÇÃO OBRIGATORIA'!BF176</f>
        <v>0</v>
      </c>
      <c r="W156" s="500">
        <f>+'409-VACINAÇÃO OBRIGATORIA'!BH176</f>
        <v>0</v>
      </c>
      <c r="X156" s="500">
        <f>+'409-VACINAÇÃO OBRIGATORIA'!BI176</f>
        <v>0</v>
      </c>
    </row>
    <row r="157" spans="1:24" x14ac:dyDescent="0.35">
      <c r="A157" s="500">
        <f>IF(AND('409-VACINAÇÃO OBRIGATORIA'!C176=0,SUM($R157:$X157)&gt;0),'409-VACINAÇÃO OBRIGATORIA'!C175,'409-VACINAÇÃO OBRIGATORIA'!C176)</f>
        <v>0</v>
      </c>
      <c r="B157" s="500">
        <f>IF(AND(+'409-VACINAÇÃO OBRIGATORIA'!G176=0,SUM($R157:$X157)&gt;0),+'409-VACINAÇÃO OBRIGATORIA'!G175,+'409-VACINAÇÃO OBRIGATORIA'!G176)</f>
        <v>0</v>
      </c>
      <c r="C157" s="500" t="e">
        <f>IFERROR(IFERROR(VLOOKUP('409-VACINAÇÃO OBRIGATORIA'!AH$23,localidades,2,FALSE),VLOOKUP('409-VACINAÇÃO OBRIGATORIA'!AQ$6,localidades,2,FALSE)),VLOOKUP('409-VACINAÇÃO OBRIGATORIA'!AQ$5,district_codes,2,FALSE))</f>
        <v>#N/A</v>
      </c>
      <c r="D157" s="578">
        <f>+delivery_events!B$8</f>
        <v>0</v>
      </c>
      <c r="E157" s="500" t="e">
        <f>IFERROR(VLOOKUP('409-VACINAÇÃO OBRIGATORIA'!AQ$6,localidades,2,FALSE),VLOOKUP('409-VACINAÇÃO OBRIGATORIA'!AQ$5,district_codes,2,FALSE))</f>
        <v>#N/A</v>
      </c>
      <c r="F157" s="500">
        <f>+'409-VACINAÇÃO OBRIGATORIA'!L177</f>
        <v>0</v>
      </c>
      <c r="G157" s="500">
        <f>+'409-VACINAÇÃO OBRIGATORIA'!N177</f>
        <v>0</v>
      </c>
      <c r="H157" s="500">
        <f>IF(IF('409-VACINAÇÃO OBRIGATORIA'!AP177=0,'409-VACINAÇÃO OBRIGATORIA'!AH177,'409-VACINAÇÃO OBRIGATORIA'!AP177)=0,'409-VACINAÇÃO OBRIGATORIA'!AQ$6,IF('409-VACINAÇÃO OBRIGATORIA'!AP177=0,'409-VACINAÇÃO OBRIGATORIA'!AH177,'409-VACINAÇÃO OBRIGATORIA'!AP177))</f>
        <v>0</v>
      </c>
      <c r="I157" s="500">
        <f>IF('409-VACINAÇÃO OBRIGATORIA'!AH177=0,'409-VACINAÇÃO OBRIGATORIA'!AQ$6,'409-VACINAÇÃO OBRIGATORIA'!AH177)</f>
        <v>0</v>
      </c>
      <c r="J157" s="500">
        <f>+'409-VACINAÇÃO OBRIGATORIA'!$AQ$3</f>
        <v>0</v>
      </c>
      <c r="K157" s="578">
        <f>+'409-VACINAÇÃO OBRIGATORIA'!$A$11</f>
        <v>0</v>
      </c>
      <c r="L157" s="578">
        <f>+'409-VACINAÇÃO OBRIGATORIA'!$F$11</f>
        <v>0</v>
      </c>
      <c r="M157" s="500"/>
      <c r="N157" s="500"/>
      <c r="O157" s="500"/>
      <c r="P157" s="500" t="str">
        <f>delivery_events!D$8</f>
        <v>Vacinação Obrigatória</v>
      </c>
      <c r="Q157" s="500" t="str">
        <f>+'409-VACINAÇÃO OBRIGATORIA'!AU177</f>
        <v>ARROLADOS</v>
      </c>
      <c r="R157" s="500">
        <f>+'409-VACINAÇÃO OBRIGATORIA'!AX177</f>
        <v>0</v>
      </c>
      <c r="S157" s="500">
        <f>+'409-VACINAÇÃO OBRIGATORIA'!AZ177</f>
        <v>0</v>
      </c>
      <c r="T157" s="500">
        <f>+'409-VACINAÇÃO OBRIGATORIA'!BB177</f>
        <v>0</v>
      </c>
      <c r="U157" s="500">
        <f>+'409-VACINAÇÃO OBRIGATORIA'!BD177</f>
        <v>0</v>
      </c>
      <c r="V157" s="500">
        <f>+'409-VACINAÇÃO OBRIGATORIA'!BF177</f>
        <v>0</v>
      </c>
      <c r="W157" s="500">
        <f>+'409-VACINAÇÃO OBRIGATORIA'!BH177</f>
        <v>0</v>
      </c>
      <c r="X157" s="500">
        <f>+'409-VACINAÇÃO OBRIGATORIA'!BI177</f>
        <v>0</v>
      </c>
    </row>
    <row r="158" spans="1:24" x14ac:dyDescent="0.35">
      <c r="A158" s="500">
        <f>IF(AND('409-VACINAÇÃO OBRIGATORIA'!C177=0,SUM($R158:$X158)&gt;0),'409-VACINAÇÃO OBRIGATORIA'!C176,'409-VACINAÇÃO OBRIGATORIA'!C177)</f>
        <v>0</v>
      </c>
      <c r="B158" s="500">
        <f>IF(AND(+'409-VACINAÇÃO OBRIGATORIA'!G177=0,SUM($R158:$X158)&gt;0),+'409-VACINAÇÃO OBRIGATORIA'!G176,+'409-VACINAÇÃO OBRIGATORIA'!G177)</f>
        <v>0</v>
      </c>
      <c r="C158" s="500" t="e">
        <f>IFERROR(IFERROR(VLOOKUP('409-VACINAÇÃO OBRIGATORIA'!AH$23,localidades,2,FALSE),VLOOKUP('409-VACINAÇÃO OBRIGATORIA'!AQ$6,localidades,2,FALSE)),VLOOKUP('409-VACINAÇÃO OBRIGATORIA'!AQ$5,district_codes,2,FALSE))</f>
        <v>#N/A</v>
      </c>
      <c r="D158" s="578">
        <f>+delivery_events!B$8</f>
        <v>0</v>
      </c>
      <c r="E158" s="500" t="e">
        <f>IFERROR(VLOOKUP('409-VACINAÇÃO OBRIGATORIA'!AQ$6,localidades,2,FALSE),VLOOKUP('409-VACINAÇÃO OBRIGATORIA'!AQ$5,district_codes,2,FALSE))</f>
        <v>#N/A</v>
      </c>
      <c r="F158" s="500">
        <f>+'409-VACINAÇÃO OBRIGATORIA'!L178</f>
        <v>0</v>
      </c>
      <c r="G158" s="500">
        <f>+'409-VACINAÇÃO OBRIGATORIA'!N178</f>
        <v>0</v>
      </c>
      <c r="H158" s="500">
        <f>IF(IF('409-VACINAÇÃO OBRIGATORIA'!AP178=0,'409-VACINAÇÃO OBRIGATORIA'!AH178,'409-VACINAÇÃO OBRIGATORIA'!AP178)=0,'409-VACINAÇÃO OBRIGATORIA'!AQ$6,IF('409-VACINAÇÃO OBRIGATORIA'!AP178=0,'409-VACINAÇÃO OBRIGATORIA'!AH178,'409-VACINAÇÃO OBRIGATORIA'!AP178))</f>
        <v>0</v>
      </c>
      <c r="I158" s="500">
        <f>IF('409-VACINAÇÃO OBRIGATORIA'!AH178=0,'409-VACINAÇÃO OBRIGATORIA'!AQ$6,'409-VACINAÇÃO OBRIGATORIA'!AH178)</f>
        <v>0</v>
      </c>
      <c r="J158" s="500">
        <f>+'409-VACINAÇÃO OBRIGATORIA'!$AQ$3</f>
        <v>0</v>
      </c>
      <c r="K158" s="578">
        <f>+'409-VACINAÇÃO OBRIGATORIA'!$A$11</f>
        <v>0</v>
      </c>
      <c r="L158" s="578">
        <f>+'409-VACINAÇÃO OBRIGATORIA'!$F$11</f>
        <v>0</v>
      </c>
      <c r="M158" s="500"/>
      <c r="N158" s="500"/>
      <c r="O158" s="500"/>
      <c r="P158" s="500" t="str">
        <f>delivery_events!D$8</f>
        <v>Vacinação Obrigatória</v>
      </c>
      <c r="Q158" s="500" t="str">
        <f>+'409-VACINAÇÃO OBRIGATORIA'!AU178</f>
        <v>VACINADOS</v>
      </c>
      <c r="R158" s="500">
        <f>+'409-VACINAÇÃO OBRIGATORIA'!AX178</f>
        <v>0</v>
      </c>
      <c r="S158" s="500">
        <f>+'409-VACINAÇÃO OBRIGATORIA'!AZ178</f>
        <v>0</v>
      </c>
      <c r="T158" s="500">
        <f>+'409-VACINAÇÃO OBRIGATORIA'!BB178</f>
        <v>0</v>
      </c>
      <c r="U158" s="500">
        <f>+'409-VACINAÇÃO OBRIGATORIA'!BD178</f>
        <v>0</v>
      </c>
      <c r="V158" s="500">
        <f>+'409-VACINAÇÃO OBRIGATORIA'!BF178</f>
        <v>0</v>
      </c>
      <c r="W158" s="500">
        <f>+'409-VACINAÇÃO OBRIGATORIA'!BH178</f>
        <v>0</v>
      </c>
      <c r="X158" s="500">
        <f>+'409-VACINAÇÃO OBRIGATORIA'!BI178</f>
        <v>0</v>
      </c>
    </row>
    <row r="159" spans="1:24" x14ac:dyDescent="0.35">
      <c r="A159" s="500">
        <f>IF(AND('409-VACINAÇÃO OBRIGATORIA'!C178=0,SUM($R159:$X159)&gt;0),'409-VACINAÇÃO OBRIGATORIA'!C177,'409-VACINAÇÃO OBRIGATORIA'!C178)</f>
        <v>0</v>
      </c>
      <c r="B159" s="500">
        <f>IF(AND(+'409-VACINAÇÃO OBRIGATORIA'!G178=0,SUM($R159:$X159)&gt;0),+'409-VACINAÇÃO OBRIGATORIA'!G177,+'409-VACINAÇÃO OBRIGATORIA'!G178)</f>
        <v>0</v>
      </c>
      <c r="C159" s="500" t="e">
        <f>IFERROR(IFERROR(VLOOKUP('409-VACINAÇÃO OBRIGATORIA'!AH$23,localidades,2,FALSE),VLOOKUP('409-VACINAÇÃO OBRIGATORIA'!AQ$6,localidades,2,FALSE)),VLOOKUP('409-VACINAÇÃO OBRIGATORIA'!AQ$5,district_codes,2,FALSE))</f>
        <v>#N/A</v>
      </c>
      <c r="D159" s="578">
        <f>+delivery_events!B$8</f>
        <v>0</v>
      </c>
      <c r="E159" s="500" t="e">
        <f>IFERROR(VLOOKUP('409-VACINAÇÃO OBRIGATORIA'!AQ$6,localidades,2,FALSE),VLOOKUP('409-VACINAÇÃO OBRIGATORIA'!AQ$5,district_codes,2,FALSE))</f>
        <v>#N/A</v>
      </c>
      <c r="F159" s="500">
        <f>+'409-VACINAÇÃO OBRIGATORIA'!L179</f>
        <v>0</v>
      </c>
      <c r="G159" s="500">
        <f>+'409-VACINAÇÃO OBRIGATORIA'!N179</f>
        <v>0</v>
      </c>
      <c r="H159" s="500">
        <f>IF(IF('409-VACINAÇÃO OBRIGATORIA'!AP179=0,'409-VACINAÇÃO OBRIGATORIA'!AH179,'409-VACINAÇÃO OBRIGATORIA'!AP179)=0,'409-VACINAÇÃO OBRIGATORIA'!AQ$6,IF('409-VACINAÇÃO OBRIGATORIA'!AP179=0,'409-VACINAÇÃO OBRIGATORIA'!AH179,'409-VACINAÇÃO OBRIGATORIA'!AP179))</f>
        <v>0</v>
      </c>
      <c r="I159" s="500">
        <f>IF('409-VACINAÇÃO OBRIGATORIA'!AH179=0,'409-VACINAÇÃO OBRIGATORIA'!AQ$6,'409-VACINAÇÃO OBRIGATORIA'!AH179)</f>
        <v>0</v>
      </c>
      <c r="J159" s="500">
        <f>+'409-VACINAÇÃO OBRIGATORIA'!$AQ$3</f>
        <v>0</v>
      </c>
      <c r="K159" s="578">
        <f>+'409-VACINAÇÃO OBRIGATORIA'!$A$11</f>
        <v>0</v>
      </c>
      <c r="L159" s="578">
        <f>+'409-VACINAÇÃO OBRIGATORIA'!$F$11</f>
        <v>0</v>
      </c>
      <c r="M159" s="500"/>
      <c r="N159" s="500"/>
      <c r="O159" s="500"/>
      <c r="P159" s="500" t="str">
        <f>delivery_events!D$8</f>
        <v>Vacinação Obrigatória</v>
      </c>
      <c r="Q159" s="500" t="str">
        <f>+'409-VACINAÇÃO OBRIGATORIA'!AU179</f>
        <v>ARROLADOS</v>
      </c>
      <c r="R159" s="500">
        <f>+'409-VACINAÇÃO OBRIGATORIA'!AX179</f>
        <v>0</v>
      </c>
      <c r="S159" s="500">
        <f>+'409-VACINAÇÃO OBRIGATORIA'!AZ179</f>
        <v>0</v>
      </c>
      <c r="T159" s="500">
        <f>+'409-VACINAÇÃO OBRIGATORIA'!BB179</f>
        <v>0</v>
      </c>
      <c r="U159" s="500">
        <f>+'409-VACINAÇÃO OBRIGATORIA'!BD179</f>
        <v>0</v>
      </c>
      <c r="V159" s="500">
        <f>+'409-VACINAÇÃO OBRIGATORIA'!BF179</f>
        <v>0</v>
      </c>
      <c r="W159" s="500">
        <f>+'409-VACINAÇÃO OBRIGATORIA'!BH179</f>
        <v>0</v>
      </c>
      <c r="X159" s="500">
        <f>+'409-VACINAÇÃO OBRIGATORIA'!BI179</f>
        <v>0</v>
      </c>
    </row>
    <row r="160" spans="1:24" x14ac:dyDescent="0.35">
      <c r="A160" s="500">
        <f>IF(AND('409-VACINAÇÃO OBRIGATORIA'!C179=0,SUM($R160:$X160)&gt;0),'409-VACINAÇÃO OBRIGATORIA'!C178,'409-VACINAÇÃO OBRIGATORIA'!C179)</f>
        <v>0</v>
      </c>
      <c r="B160" s="500">
        <f>IF(AND(+'409-VACINAÇÃO OBRIGATORIA'!G179=0,SUM($R160:$X160)&gt;0),+'409-VACINAÇÃO OBRIGATORIA'!G178,+'409-VACINAÇÃO OBRIGATORIA'!G179)</f>
        <v>0</v>
      </c>
      <c r="C160" s="500" t="e">
        <f>IFERROR(IFERROR(VLOOKUP('409-VACINAÇÃO OBRIGATORIA'!AH$23,localidades,2,FALSE),VLOOKUP('409-VACINAÇÃO OBRIGATORIA'!AQ$6,localidades,2,FALSE)),VLOOKUP('409-VACINAÇÃO OBRIGATORIA'!AQ$5,district_codes,2,FALSE))</f>
        <v>#N/A</v>
      </c>
      <c r="D160" s="578">
        <f>+delivery_events!B$8</f>
        <v>0</v>
      </c>
      <c r="E160" s="500" t="e">
        <f>IFERROR(VLOOKUP('409-VACINAÇÃO OBRIGATORIA'!AQ$6,localidades,2,FALSE),VLOOKUP('409-VACINAÇÃO OBRIGATORIA'!AQ$5,district_codes,2,FALSE))</f>
        <v>#N/A</v>
      </c>
      <c r="F160" s="500">
        <f>+'409-VACINAÇÃO OBRIGATORIA'!L180</f>
        <v>0</v>
      </c>
      <c r="G160" s="500">
        <f>+'409-VACINAÇÃO OBRIGATORIA'!N180</f>
        <v>0</v>
      </c>
      <c r="H160" s="500">
        <f>IF(IF('409-VACINAÇÃO OBRIGATORIA'!AP180=0,'409-VACINAÇÃO OBRIGATORIA'!AH180,'409-VACINAÇÃO OBRIGATORIA'!AP180)=0,'409-VACINAÇÃO OBRIGATORIA'!AQ$6,IF('409-VACINAÇÃO OBRIGATORIA'!AP180=0,'409-VACINAÇÃO OBRIGATORIA'!AH180,'409-VACINAÇÃO OBRIGATORIA'!AP180))</f>
        <v>0</v>
      </c>
      <c r="I160" s="500">
        <f>IF('409-VACINAÇÃO OBRIGATORIA'!AH180=0,'409-VACINAÇÃO OBRIGATORIA'!AQ$6,'409-VACINAÇÃO OBRIGATORIA'!AH180)</f>
        <v>0</v>
      </c>
      <c r="J160" s="500">
        <f>+'409-VACINAÇÃO OBRIGATORIA'!$AQ$3</f>
        <v>0</v>
      </c>
      <c r="K160" s="578">
        <f>+'409-VACINAÇÃO OBRIGATORIA'!$A$11</f>
        <v>0</v>
      </c>
      <c r="L160" s="578">
        <f>+'409-VACINAÇÃO OBRIGATORIA'!$F$11</f>
        <v>0</v>
      </c>
      <c r="M160" s="500"/>
      <c r="N160" s="500"/>
      <c r="O160" s="500"/>
      <c r="P160" s="500" t="str">
        <f>delivery_events!D$8</f>
        <v>Vacinação Obrigatória</v>
      </c>
      <c r="Q160" s="500" t="str">
        <f>+'409-VACINAÇÃO OBRIGATORIA'!AU180</f>
        <v>VACINADOS</v>
      </c>
      <c r="R160" s="500">
        <f>+'409-VACINAÇÃO OBRIGATORIA'!AX180</f>
        <v>0</v>
      </c>
      <c r="S160" s="500">
        <f>+'409-VACINAÇÃO OBRIGATORIA'!AZ180</f>
        <v>0</v>
      </c>
      <c r="T160" s="500">
        <f>+'409-VACINAÇÃO OBRIGATORIA'!BB180</f>
        <v>0</v>
      </c>
      <c r="U160" s="500">
        <f>+'409-VACINAÇÃO OBRIGATORIA'!BD180</f>
        <v>0</v>
      </c>
      <c r="V160" s="500">
        <f>+'409-VACINAÇÃO OBRIGATORIA'!BF180</f>
        <v>0</v>
      </c>
      <c r="W160" s="500">
        <f>+'409-VACINAÇÃO OBRIGATORIA'!BH180</f>
        <v>0</v>
      </c>
      <c r="X160" s="500">
        <f>+'409-VACINAÇÃO OBRIGATORIA'!BI180</f>
        <v>0</v>
      </c>
    </row>
    <row r="161" spans="1:24" x14ac:dyDescent="0.35">
      <c r="A161" s="500">
        <f>IF(AND('409-VACINAÇÃO OBRIGATORIA'!C180=0,SUM($R161:$X161)&gt;0),'409-VACINAÇÃO OBRIGATORIA'!C179,'409-VACINAÇÃO OBRIGATORIA'!C180)</f>
        <v>0</v>
      </c>
      <c r="B161" s="500">
        <f>IF(AND(+'409-VACINAÇÃO OBRIGATORIA'!G180=0,SUM($R161:$X161)&gt;0),+'409-VACINAÇÃO OBRIGATORIA'!G179,+'409-VACINAÇÃO OBRIGATORIA'!G180)</f>
        <v>0</v>
      </c>
      <c r="C161" s="500" t="e">
        <f>IFERROR(IFERROR(VLOOKUP('409-VACINAÇÃO OBRIGATORIA'!AH$23,localidades,2,FALSE),VLOOKUP('409-VACINAÇÃO OBRIGATORIA'!AQ$6,localidades,2,FALSE)),VLOOKUP('409-VACINAÇÃO OBRIGATORIA'!AQ$5,district_codes,2,FALSE))</f>
        <v>#N/A</v>
      </c>
      <c r="D161" s="578">
        <f>+delivery_events!B$8</f>
        <v>0</v>
      </c>
      <c r="E161" s="500" t="e">
        <f>IFERROR(VLOOKUP('409-VACINAÇÃO OBRIGATORIA'!AQ$6,localidades,2,FALSE),VLOOKUP('409-VACINAÇÃO OBRIGATORIA'!AQ$5,district_codes,2,FALSE))</f>
        <v>#N/A</v>
      </c>
      <c r="F161" s="500">
        <f>+'409-VACINAÇÃO OBRIGATORIA'!L181</f>
        <v>0</v>
      </c>
      <c r="G161" s="500">
        <f>+'409-VACINAÇÃO OBRIGATORIA'!N181</f>
        <v>0</v>
      </c>
      <c r="H161" s="500">
        <f>IF(IF('409-VACINAÇÃO OBRIGATORIA'!AP181=0,'409-VACINAÇÃO OBRIGATORIA'!AH181,'409-VACINAÇÃO OBRIGATORIA'!AP181)=0,'409-VACINAÇÃO OBRIGATORIA'!AQ$6,IF('409-VACINAÇÃO OBRIGATORIA'!AP181=0,'409-VACINAÇÃO OBRIGATORIA'!AH181,'409-VACINAÇÃO OBRIGATORIA'!AP181))</f>
        <v>0</v>
      </c>
      <c r="I161" s="500">
        <f>IF('409-VACINAÇÃO OBRIGATORIA'!AH181=0,'409-VACINAÇÃO OBRIGATORIA'!AQ$6,'409-VACINAÇÃO OBRIGATORIA'!AH181)</f>
        <v>0</v>
      </c>
      <c r="J161" s="500">
        <f>+'409-VACINAÇÃO OBRIGATORIA'!$AQ$3</f>
        <v>0</v>
      </c>
      <c r="K161" s="578">
        <f>+'409-VACINAÇÃO OBRIGATORIA'!$A$11</f>
        <v>0</v>
      </c>
      <c r="L161" s="578">
        <f>+'409-VACINAÇÃO OBRIGATORIA'!$F$11</f>
        <v>0</v>
      </c>
      <c r="M161" s="500"/>
      <c r="N161" s="500"/>
      <c r="O161" s="500"/>
      <c r="P161" s="500" t="str">
        <f>delivery_events!D$8</f>
        <v>Vacinação Obrigatória</v>
      </c>
      <c r="Q161" s="500" t="str">
        <f>+'409-VACINAÇÃO OBRIGATORIA'!AU181</f>
        <v>ARROLADOS</v>
      </c>
      <c r="R161" s="500">
        <f>+'409-VACINAÇÃO OBRIGATORIA'!AX181</f>
        <v>0</v>
      </c>
      <c r="S161" s="500">
        <f>+'409-VACINAÇÃO OBRIGATORIA'!AZ181</f>
        <v>0</v>
      </c>
      <c r="T161" s="500">
        <f>+'409-VACINAÇÃO OBRIGATORIA'!BB181</f>
        <v>0</v>
      </c>
      <c r="U161" s="500">
        <f>+'409-VACINAÇÃO OBRIGATORIA'!BD181</f>
        <v>0</v>
      </c>
      <c r="V161" s="500">
        <f>+'409-VACINAÇÃO OBRIGATORIA'!BF181</f>
        <v>0</v>
      </c>
      <c r="W161" s="500">
        <f>+'409-VACINAÇÃO OBRIGATORIA'!BH181</f>
        <v>0</v>
      </c>
      <c r="X161" s="500">
        <f>+'409-VACINAÇÃO OBRIGATORIA'!BI181</f>
        <v>0</v>
      </c>
    </row>
    <row r="162" spans="1:24" x14ac:dyDescent="0.35">
      <c r="A162" s="500">
        <f>IF(AND('409-VACINAÇÃO OBRIGATORIA'!C181=0,SUM($R162:$X162)&gt;0),'409-VACINAÇÃO OBRIGATORIA'!C180,'409-VACINAÇÃO OBRIGATORIA'!C181)</f>
        <v>0</v>
      </c>
      <c r="B162" s="500">
        <f>IF(AND(+'409-VACINAÇÃO OBRIGATORIA'!G181=0,SUM($R162:$X162)&gt;0),+'409-VACINAÇÃO OBRIGATORIA'!G180,+'409-VACINAÇÃO OBRIGATORIA'!G181)</f>
        <v>0</v>
      </c>
      <c r="C162" s="500" t="e">
        <f>IFERROR(IFERROR(VLOOKUP('409-VACINAÇÃO OBRIGATORIA'!AH$23,localidades,2,FALSE),VLOOKUP('409-VACINAÇÃO OBRIGATORIA'!AQ$6,localidades,2,FALSE)),VLOOKUP('409-VACINAÇÃO OBRIGATORIA'!AQ$5,district_codes,2,FALSE))</f>
        <v>#N/A</v>
      </c>
      <c r="D162" s="578">
        <f>+delivery_events!B$8</f>
        <v>0</v>
      </c>
      <c r="E162" s="500" t="e">
        <f>IFERROR(VLOOKUP('409-VACINAÇÃO OBRIGATORIA'!AQ$6,localidades,2,FALSE),VLOOKUP('409-VACINAÇÃO OBRIGATORIA'!AQ$5,district_codes,2,FALSE))</f>
        <v>#N/A</v>
      </c>
      <c r="F162" s="500">
        <f>+'409-VACINAÇÃO OBRIGATORIA'!L182</f>
        <v>0</v>
      </c>
      <c r="G162" s="500">
        <f>+'409-VACINAÇÃO OBRIGATORIA'!N182</f>
        <v>0</v>
      </c>
      <c r="H162" s="500">
        <f>IF(IF('409-VACINAÇÃO OBRIGATORIA'!AP182=0,'409-VACINAÇÃO OBRIGATORIA'!AH182,'409-VACINAÇÃO OBRIGATORIA'!AP182)=0,'409-VACINAÇÃO OBRIGATORIA'!AQ$6,IF('409-VACINAÇÃO OBRIGATORIA'!AP182=0,'409-VACINAÇÃO OBRIGATORIA'!AH182,'409-VACINAÇÃO OBRIGATORIA'!AP182))</f>
        <v>0</v>
      </c>
      <c r="I162" s="500">
        <f>IF('409-VACINAÇÃO OBRIGATORIA'!AH182=0,'409-VACINAÇÃO OBRIGATORIA'!AQ$6,'409-VACINAÇÃO OBRIGATORIA'!AH182)</f>
        <v>0</v>
      </c>
      <c r="J162" s="500">
        <f>+'409-VACINAÇÃO OBRIGATORIA'!$AQ$3</f>
        <v>0</v>
      </c>
      <c r="K162" s="578">
        <f>+'409-VACINAÇÃO OBRIGATORIA'!$A$11</f>
        <v>0</v>
      </c>
      <c r="L162" s="578">
        <f>+'409-VACINAÇÃO OBRIGATORIA'!$F$11</f>
        <v>0</v>
      </c>
      <c r="M162" s="500"/>
      <c r="N162" s="500"/>
      <c r="O162" s="500"/>
      <c r="P162" s="500" t="str">
        <f>delivery_events!D$8</f>
        <v>Vacinação Obrigatória</v>
      </c>
      <c r="Q162" s="500" t="str">
        <f>+'409-VACINAÇÃO OBRIGATORIA'!AU182</f>
        <v>VACINADOS</v>
      </c>
      <c r="R162" s="500">
        <f>+'409-VACINAÇÃO OBRIGATORIA'!AX182</f>
        <v>0</v>
      </c>
      <c r="S162" s="500">
        <f>+'409-VACINAÇÃO OBRIGATORIA'!AZ182</f>
        <v>0</v>
      </c>
      <c r="T162" s="500">
        <f>+'409-VACINAÇÃO OBRIGATORIA'!BB182</f>
        <v>0</v>
      </c>
      <c r="U162" s="500">
        <f>+'409-VACINAÇÃO OBRIGATORIA'!BD182</f>
        <v>0</v>
      </c>
      <c r="V162" s="500">
        <f>+'409-VACINAÇÃO OBRIGATORIA'!BF182</f>
        <v>0</v>
      </c>
      <c r="W162" s="500">
        <f>+'409-VACINAÇÃO OBRIGATORIA'!BH182</f>
        <v>0</v>
      </c>
      <c r="X162" s="500">
        <f>+'409-VACINAÇÃO OBRIGATORIA'!BI182</f>
        <v>0</v>
      </c>
    </row>
    <row r="163" spans="1:24" x14ac:dyDescent="0.35">
      <c r="A163" s="500">
        <f>IF(AND('409-VACINAÇÃO OBRIGATORIA'!C182=0,SUM($R163:$X163)&gt;0),'409-VACINAÇÃO OBRIGATORIA'!C181,'409-VACINAÇÃO OBRIGATORIA'!C182)</f>
        <v>0</v>
      </c>
      <c r="B163" s="500">
        <f>IF(AND(+'409-VACINAÇÃO OBRIGATORIA'!G182=0,SUM($R163:$X163)&gt;0),+'409-VACINAÇÃO OBRIGATORIA'!G181,+'409-VACINAÇÃO OBRIGATORIA'!G182)</f>
        <v>0</v>
      </c>
      <c r="C163" s="500" t="e">
        <f>IFERROR(IFERROR(VLOOKUP('409-VACINAÇÃO OBRIGATORIA'!AH$23,localidades,2,FALSE),VLOOKUP('409-VACINAÇÃO OBRIGATORIA'!AQ$6,localidades,2,FALSE)),VLOOKUP('409-VACINAÇÃO OBRIGATORIA'!AQ$5,district_codes,2,FALSE))</f>
        <v>#N/A</v>
      </c>
      <c r="D163" s="578">
        <f>+delivery_events!B$8</f>
        <v>0</v>
      </c>
      <c r="E163" s="500" t="e">
        <f>IFERROR(VLOOKUP('409-VACINAÇÃO OBRIGATORIA'!AQ$6,localidades,2,FALSE),VLOOKUP('409-VACINAÇÃO OBRIGATORIA'!AQ$5,district_codes,2,FALSE))</f>
        <v>#N/A</v>
      </c>
      <c r="F163" s="500">
        <f>+'409-VACINAÇÃO OBRIGATORIA'!L183</f>
        <v>0</v>
      </c>
      <c r="G163" s="500">
        <f>+'409-VACINAÇÃO OBRIGATORIA'!N183</f>
        <v>0</v>
      </c>
      <c r="H163" s="500">
        <f>IF(IF('409-VACINAÇÃO OBRIGATORIA'!AP183=0,'409-VACINAÇÃO OBRIGATORIA'!AH183,'409-VACINAÇÃO OBRIGATORIA'!AP183)=0,'409-VACINAÇÃO OBRIGATORIA'!AQ$6,IF('409-VACINAÇÃO OBRIGATORIA'!AP183=0,'409-VACINAÇÃO OBRIGATORIA'!AH183,'409-VACINAÇÃO OBRIGATORIA'!AP183))</f>
        <v>0</v>
      </c>
      <c r="I163" s="500">
        <f>IF('409-VACINAÇÃO OBRIGATORIA'!AH183=0,'409-VACINAÇÃO OBRIGATORIA'!AQ$6,'409-VACINAÇÃO OBRIGATORIA'!AH183)</f>
        <v>0</v>
      </c>
      <c r="J163" s="500">
        <f>+'409-VACINAÇÃO OBRIGATORIA'!$AQ$3</f>
        <v>0</v>
      </c>
      <c r="K163" s="578">
        <f>+'409-VACINAÇÃO OBRIGATORIA'!$A$11</f>
        <v>0</v>
      </c>
      <c r="L163" s="578">
        <f>+'409-VACINAÇÃO OBRIGATORIA'!$F$11</f>
        <v>0</v>
      </c>
      <c r="M163" s="500"/>
      <c r="N163" s="500"/>
      <c r="O163" s="500"/>
      <c r="P163" s="500" t="str">
        <f>delivery_events!D$8</f>
        <v>Vacinação Obrigatória</v>
      </c>
      <c r="Q163" s="500" t="str">
        <f>+'409-VACINAÇÃO OBRIGATORIA'!AU183</f>
        <v>ARROLADOS</v>
      </c>
      <c r="R163" s="500">
        <f>+'409-VACINAÇÃO OBRIGATORIA'!AX183</f>
        <v>0</v>
      </c>
      <c r="S163" s="500">
        <f>+'409-VACINAÇÃO OBRIGATORIA'!AZ183</f>
        <v>0</v>
      </c>
      <c r="T163" s="500">
        <f>+'409-VACINAÇÃO OBRIGATORIA'!BB183</f>
        <v>0</v>
      </c>
      <c r="U163" s="500">
        <f>+'409-VACINAÇÃO OBRIGATORIA'!BD183</f>
        <v>0</v>
      </c>
      <c r="V163" s="500">
        <f>+'409-VACINAÇÃO OBRIGATORIA'!BF183</f>
        <v>0</v>
      </c>
      <c r="W163" s="500">
        <f>+'409-VACINAÇÃO OBRIGATORIA'!BH183</f>
        <v>0</v>
      </c>
      <c r="X163" s="500">
        <f>+'409-VACINAÇÃO OBRIGATORIA'!BI183</f>
        <v>0</v>
      </c>
    </row>
    <row r="164" spans="1:24" x14ac:dyDescent="0.35">
      <c r="A164" s="500">
        <f>IF(AND('409-VACINAÇÃO OBRIGATORIA'!C183=0,SUM($R164:$X164)&gt;0),'409-VACINAÇÃO OBRIGATORIA'!C182,'409-VACINAÇÃO OBRIGATORIA'!C183)</f>
        <v>0</v>
      </c>
      <c r="B164" s="500">
        <f>IF(AND(+'409-VACINAÇÃO OBRIGATORIA'!G183=0,SUM($R164:$X164)&gt;0),+'409-VACINAÇÃO OBRIGATORIA'!G182,+'409-VACINAÇÃO OBRIGATORIA'!G183)</f>
        <v>0</v>
      </c>
      <c r="C164" s="500" t="e">
        <f>IFERROR(IFERROR(VLOOKUP('409-VACINAÇÃO OBRIGATORIA'!AH$23,localidades,2,FALSE),VLOOKUP('409-VACINAÇÃO OBRIGATORIA'!AQ$6,localidades,2,FALSE)),VLOOKUP('409-VACINAÇÃO OBRIGATORIA'!AQ$5,district_codes,2,FALSE))</f>
        <v>#N/A</v>
      </c>
      <c r="D164" s="578">
        <f>+delivery_events!B$8</f>
        <v>0</v>
      </c>
      <c r="E164" s="500" t="e">
        <f>IFERROR(VLOOKUP('409-VACINAÇÃO OBRIGATORIA'!AQ$6,localidades,2,FALSE),VLOOKUP('409-VACINAÇÃO OBRIGATORIA'!AQ$5,district_codes,2,FALSE))</f>
        <v>#N/A</v>
      </c>
      <c r="F164" s="500">
        <f>+'409-VACINAÇÃO OBRIGATORIA'!L184</f>
        <v>0</v>
      </c>
      <c r="G164" s="500">
        <f>+'409-VACINAÇÃO OBRIGATORIA'!N184</f>
        <v>0</v>
      </c>
      <c r="H164" s="500">
        <f>IF(IF('409-VACINAÇÃO OBRIGATORIA'!AP184=0,'409-VACINAÇÃO OBRIGATORIA'!AH184,'409-VACINAÇÃO OBRIGATORIA'!AP184)=0,'409-VACINAÇÃO OBRIGATORIA'!AQ$6,IF('409-VACINAÇÃO OBRIGATORIA'!AP184=0,'409-VACINAÇÃO OBRIGATORIA'!AH184,'409-VACINAÇÃO OBRIGATORIA'!AP184))</f>
        <v>0</v>
      </c>
      <c r="I164" s="500">
        <f>IF('409-VACINAÇÃO OBRIGATORIA'!AH184=0,'409-VACINAÇÃO OBRIGATORIA'!AQ$6,'409-VACINAÇÃO OBRIGATORIA'!AH184)</f>
        <v>0</v>
      </c>
      <c r="J164" s="500">
        <f>+'409-VACINAÇÃO OBRIGATORIA'!$AQ$3</f>
        <v>0</v>
      </c>
      <c r="K164" s="578">
        <f>+'409-VACINAÇÃO OBRIGATORIA'!$A$11</f>
        <v>0</v>
      </c>
      <c r="L164" s="578">
        <f>+'409-VACINAÇÃO OBRIGATORIA'!$F$11</f>
        <v>0</v>
      </c>
      <c r="M164" s="500"/>
      <c r="N164" s="500"/>
      <c r="O164" s="500"/>
      <c r="P164" s="500" t="str">
        <f>delivery_events!D$8</f>
        <v>Vacinação Obrigatória</v>
      </c>
      <c r="Q164" s="500" t="str">
        <f>+'409-VACINAÇÃO OBRIGATORIA'!AU184</f>
        <v>VACINADOS</v>
      </c>
      <c r="R164" s="500">
        <f>+'409-VACINAÇÃO OBRIGATORIA'!AX184</f>
        <v>0</v>
      </c>
      <c r="S164" s="500">
        <f>+'409-VACINAÇÃO OBRIGATORIA'!AZ184</f>
        <v>0</v>
      </c>
      <c r="T164" s="500">
        <f>+'409-VACINAÇÃO OBRIGATORIA'!BB184</f>
        <v>0</v>
      </c>
      <c r="U164" s="500">
        <f>+'409-VACINAÇÃO OBRIGATORIA'!BD184</f>
        <v>0</v>
      </c>
      <c r="V164" s="500">
        <f>+'409-VACINAÇÃO OBRIGATORIA'!BF184</f>
        <v>0</v>
      </c>
      <c r="W164" s="500">
        <f>+'409-VACINAÇÃO OBRIGATORIA'!BH184</f>
        <v>0</v>
      </c>
      <c r="X164" s="500">
        <f>+'409-VACINAÇÃO OBRIGATORIA'!BI184</f>
        <v>0</v>
      </c>
    </row>
    <row r="165" spans="1:24" x14ac:dyDescent="0.35">
      <c r="A165" s="500">
        <f>IF(AND('409-VACINAÇÃO OBRIGATORIA'!C184=0,SUM($R165:$X165)&gt;0),'409-VACINAÇÃO OBRIGATORIA'!C183,'409-VACINAÇÃO OBRIGATORIA'!C184)</f>
        <v>0</v>
      </c>
      <c r="B165" s="500">
        <f>IF(AND(+'409-VACINAÇÃO OBRIGATORIA'!G184=0,SUM($R165:$X165)&gt;0),+'409-VACINAÇÃO OBRIGATORIA'!G183,+'409-VACINAÇÃO OBRIGATORIA'!G184)</f>
        <v>0</v>
      </c>
      <c r="C165" s="500" t="e">
        <f>IFERROR(IFERROR(VLOOKUP('409-VACINAÇÃO OBRIGATORIA'!AH$23,localidades,2,FALSE),VLOOKUP('409-VACINAÇÃO OBRIGATORIA'!AQ$6,localidades,2,FALSE)),VLOOKUP('409-VACINAÇÃO OBRIGATORIA'!AQ$5,district_codes,2,FALSE))</f>
        <v>#N/A</v>
      </c>
      <c r="D165" s="578">
        <f>+delivery_events!B$8</f>
        <v>0</v>
      </c>
      <c r="E165" s="500" t="e">
        <f>IFERROR(VLOOKUP('409-VACINAÇÃO OBRIGATORIA'!AQ$6,localidades,2,FALSE),VLOOKUP('409-VACINAÇÃO OBRIGATORIA'!AQ$5,district_codes,2,FALSE))</f>
        <v>#N/A</v>
      </c>
      <c r="F165" s="500">
        <f>+'409-VACINAÇÃO OBRIGATORIA'!L185</f>
        <v>0</v>
      </c>
      <c r="G165" s="500">
        <f>+'409-VACINAÇÃO OBRIGATORIA'!N185</f>
        <v>0</v>
      </c>
      <c r="H165" s="500">
        <f>IF(IF('409-VACINAÇÃO OBRIGATORIA'!AP185=0,'409-VACINAÇÃO OBRIGATORIA'!AH185,'409-VACINAÇÃO OBRIGATORIA'!AP185)=0,'409-VACINAÇÃO OBRIGATORIA'!AQ$6,IF('409-VACINAÇÃO OBRIGATORIA'!AP185=0,'409-VACINAÇÃO OBRIGATORIA'!AH185,'409-VACINAÇÃO OBRIGATORIA'!AP185))</f>
        <v>0</v>
      </c>
      <c r="I165" s="500">
        <f>IF('409-VACINAÇÃO OBRIGATORIA'!AH185=0,'409-VACINAÇÃO OBRIGATORIA'!AQ$6,'409-VACINAÇÃO OBRIGATORIA'!AH185)</f>
        <v>0</v>
      </c>
      <c r="J165" s="500">
        <f>+'409-VACINAÇÃO OBRIGATORIA'!$AQ$3</f>
        <v>0</v>
      </c>
      <c r="K165" s="578">
        <f>+'409-VACINAÇÃO OBRIGATORIA'!$A$11</f>
        <v>0</v>
      </c>
      <c r="L165" s="578">
        <f>+'409-VACINAÇÃO OBRIGATORIA'!$F$11</f>
        <v>0</v>
      </c>
      <c r="M165" s="500"/>
      <c r="N165" s="500"/>
      <c r="O165" s="500"/>
      <c r="P165" s="500" t="str">
        <f>delivery_events!D$8</f>
        <v>Vacinação Obrigatória</v>
      </c>
      <c r="Q165" s="500" t="str">
        <f>+'409-VACINAÇÃO OBRIGATORIA'!AU185</f>
        <v>ARROLADOS</v>
      </c>
      <c r="R165" s="500">
        <f>+'409-VACINAÇÃO OBRIGATORIA'!AX185</f>
        <v>0</v>
      </c>
      <c r="S165" s="500">
        <f>+'409-VACINAÇÃO OBRIGATORIA'!AZ185</f>
        <v>0</v>
      </c>
      <c r="T165" s="500">
        <f>+'409-VACINAÇÃO OBRIGATORIA'!BB185</f>
        <v>0</v>
      </c>
      <c r="U165" s="500">
        <f>+'409-VACINAÇÃO OBRIGATORIA'!BD185</f>
        <v>0</v>
      </c>
      <c r="V165" s="500">
        <f>+'409-VACINAÇÃO OBRIGATORIA'!BF185</f>
        <v>0</v>
      </c>
      <c r="W165" s="500">
        <f>+'409-VACINAÇÃO OBRIGATORIA'!BH185</f>
        <v>0</v>
      </c>
      <c r="X165" s="500">
        <f>+'409-VACINAÇÃO OBRIGATORIA'!BI185</f>
        <v>0</v>
      </c>
    </row>
    <row r="166" spans="1:24" x14ac:dyDescent="0.35">
      <c r="A166" s="500">
        <f>IF(AND('409-VACINAÇÃO OBRIGATORIA'!C185=0,SUM($R166:$X166)&gt;0),'409-VACINAÇÃO OBRIGATORIA'!C184,'409-VACINAÇÃO OBRIGATORIA'!C185)</f>
        <v>0</v>
      </c>
      <c r="B166" s="500">
        <f>IF(AND(+'409-VACINAÇÃO OBRIGATORIA'!G185=0,SUM($R166:$X166)&gt;0),+'409-VACINAÇÃO OBRIGATORIA'!G184,+'409-VACINAÇÃO OBRIGATORIA'!G185)</f>
        <v>0</v>
      </c>
      <c r="C166" s="500" t="e">
        <f>IFERROR(IFERROR(VLOOKUP('409-VACINAÇÃO OBRIGATORIA'!AH$23,localidades,2,FALSE),VLOOKUP('409-VACINAÇÃO OBRIGATORIA'!AQ$6,localidades,2,FALSE)),VLOOKUP('409-VACINAÇÃO OBRIGATORIA'!AQ$5,district_codes,2,FALSE))</f>
        <v>#N/A</v>
      </c>
      <c r="D166" s="578">
        <f>+delivery_events!B$8</f>
        <v>0</v>
      </c>
      <c r="E166" s="500" t="e">
        <f>IFERROR(VLOOKUP('409-VACINAÇÃO OBRIGATORIA'!AQ$6,localidades,2,FALSE),VLOOKUP('409-VACINAÇÃO OBRIGATORIA'!AQ$5,district_codes,2,FALSE))</f>
        <v>#N/A</v>
      </c>
      <c r="F166" s="500">
        <f>+'409-VACINAÇÃO OBRIGATORIA'!L186</f>
        <v>0</v>
      </c>
      <c r="G166" s="500">
        <f>+'409-VACINAÇÃO OBRIGATORIA'!N186</f>
        <v>0</v>
      </c>
      <c r="H166" s="500">
        <f>IF(IF('409-VACINAÇÃO OBRIGATORIA'!AP186=0,'409-VACINAÇÃO OBRIGATORIA'!AH186,'409-VACINAÇÃO OBRIGATORIA'!AP186)=0,'409-VACINAÇÃO OBRIGATORIA'!AQ$6,IF('409-VACINAÇÃO OBRIGATORIA'!AP186=0,'409-VACINAÇÃO OBRIGATORIA'!AH186,'409-VACINAÇÃO OBRIGATORIA'!AP186))</f>
        <v>0</v>
      </c>
      <c r="I166" s="500">
        <f>IF('409-VACINAÇÃO OBRIGATORIA'!AH186=0,'409-VACINAÇÃO OBRIGATORIA'!AQ$6,'409-VACINAÇÃO OBRIGATORIA'!AH186)</f>
        <v>0</v>
      </c>
      <c r="J166" s="500">
        <f>+'409-VACINAÇÃO OBRIGATORIA'!$AQ$3</f>
        <v>0</v>
      </c>
      <c r="K166" s="578">
        <f>+'409-VACINAÇÃO OBRIGATORIA'!$A$11</f>
        <v>0</v>
      </c>
      <c r="L166" s="578">
        <f>+'409-VACINAÇÃO OBRIGATORIA'!$F$11</f>
        <v>0</v>
      </c>
      <c r="M166" s="500"/>
      <c r="N166" s="500"/>
      <c r="O166" s="500"/>
      <c r="P166" s="500" t="str">
        <f>delivery_events!D$8</f>
        <v>Vacinação Obrigatória</v>
      </c>
      <c r="Q166" s="500" t="str">
        <f>+'409-VACINAÇÃO OBRIGATORIA'!AU186</f>
        <v>VACINADOS</v>
      </c>
      <c r="R166" s="500">
        <f>+'409-VACINAÇÃO OBRIGATORIA'!AX186</f>
        <v>0</v>
      </c>
      <c r="S166" s="500">
        <f>+'409-VACINAÇÃO OBRIGATORIA'!AZ186</f>
        <v>0</v>
      </c>
      <c r="T166" s="500">
        <f>+'409-VACINAÇÃO OBRIGATORIA'!BB186</f>
        <v>0</v>
      </c>
      <c r="U166" s="500">
        <f>+'409-VACINAÇÃO OBRIGATORIA'!BD186</f>
        <v>0</v>
      </c>
      <c r="V166" s="500">
        <f>+'409-VACINAÇÃO OBRIGATORIA'!BF186</f>
        <v>0</v>
      </c>
      <c r="W166" s="500">
        <f>+'409-VACINAÇÃO OBRIGATORIA'!BH186</f>
        <v>0</v>
      </c>
      <c r="X166" s="500">
        <f>+'409-VACINAÇÃO OBRIGATORIA'!BI186</f>
        <v>0</v>
      </c>
    </row>
    <row r="167" spans="1:24" x14ac:dyDescent="0.35">
      <c r="A167" s="500">
        <f>IF(AND('409-VACINAÇÃO OBRIGATORIA'!C186=0,SUM($R167:$X167)&gt;0),'409-VACINAÇÃO OBRIGATORIA'!C185,'409-VACINAÇÃO OBRIGATORIA'!C186)</f>
        <v>0</v>
      </c>
      <c r="B167" s="500">
        <f>IF(AND(+'409-VACINAÇÃO OBRIGATORIA'!G186=0,SUM($R167:$X167)&gt;0),+'409-VACINAÇÃO OBRIGATORIA'!G185,+'409-VACINAÇÃO OBRIGATORIA'!G186)</f>
        <v>0</v>
      </c>
      <c r="C167" s="500" t="e">
        <f>IFERROR(IFERROR(VLOOKUP('409-VACINAÇÃO OBRIGATORIA'!AH$23,localidades,2,FALSE),VLOOKUP('409-VACINAÇÃO OBRIGATORIA'!AQ$6,localidades,2,FALSE)),VLOOKUP('409-VACINAÇÃO OBRIGATORIA'!AQ$5,district_codes,2,FALSE))</f>
        <v>#N/A</v>
      </c>
      <c r="D167" s="578">
        <f>+delivery_events!B$8</f>
        <v>0</v>
      </c>
      <c r="E167" s="500" t="e">
        <f>IFERROR(VLOOKUP('409-VACINAÇÃO OBRIGATORIA'!AQ$6,localidades,2,FALSE),VLOOKUP('409-VACINAÇÃO OBRIGATORIA'!AQ$5,district_codes,2,FALSE))</f>
        <v>#N/A</v>
      </c>
      <c r="F167" s="500">
        <f>+'409-VACINAÇÃO OBRIGATORIA'!L187</f>
        <v>0</v>
      </c>
      <c r="G167" s="500">
        <f>+'409-VACINAÇÃO OBRIGATORIA'!N187</f>
        <v>0</v>
      </c>
      <c r="H167" s="500">
        <f>IF(IF('409-VACINAÇÃO OBRIGATORIA'!AP187=0,'409-VACINAÇÃO OBRIGATORIA'!AH187,'409-VACINAÇÃO OBRIGATORIA'!AP187)=0,'409-VACINAÇÃO OBRIGATORIA'!AQ$6,IF('409-VACINAÇÃO OBRIGATORIA'!AP187=0,'409-VACINAÇÃO OBRIGATORIA'!AH187,'409-VACINAÇÃO OBRIGATORIA'!AP187))</f>
        <v>0</v>
      </c>
      <c r="I167" s="500">
        <f>IF('409-VACINAÇÃO OBRIGATORIA'!AH187=0,'409-VACINAÇÃO OBRIGATORIA'!AQ$6,'409-VACINAÇÃO OBRIGATORIA'!AH187)</f>
        <v>0</v>
      </c>
      <c r="J167" s="500">
        <f>+'409-VACINAÇÃO OBRIGATORIA'!$AQ$3</f>
        <v>0</v>
      </c>
      <c r="K167" s="578">
        <f>+'409-VACINAÇÃO OBRIGATORIA'!$A$11</f>
        <v>0</v>
      </c>
      <c r="L167" s="578">
        <f>+'409-VACINAÇÃO OBRIGATORIA'!$F$11</f>
        <v>0</v>
      </c>
      <c r="M167" s="500"/>
      <c r="N167" s="500"/>
      <c r="O167" s="500"/>
      <c r="P167" s="500" t="str">
        <f>delivery_events!D$8</f>
        <v>Vacinação Obrigatória</v>
      </c>
      <c r="Q167" s="500" t="str">
        <f>+'409-VACINAÇÃO OBRIGATORIA'!AU187</f>
        <v>ARROLADOS</v>
      </c>
      <c r="R167" s="500">
        <f>+'409-VACINAÇÃO OBRIGATORIA'!AX187</f>
        <v>0</v>
      </c>
      <c r="S167" s="500">
        <f>+'409-VACINAÇÃO OBRIGATORIA'!AZ187</f>
        <v>0</v>
      </c>
      <c r="T167" s="500">
        <f>+'409-VACINAÇÃO OBRIGATORIA'!BB187</f>
        <v>0</v>
      </c>
      <c r="U167" s="500">
        <f>+'409-VACINAÇÃO OBRIGATORIA'!BD187</f>
        <v>0</v>
      </c>
      <c r="V167" s="500">
        <f>+'409-VACINAÇÃO OBRIGATORIA'!BF187</f>
        <v>0</v>
      </c>
      <c r="W167" s="500">
        <f>+'409-VACINAÇÃO OBRIGATORIA'!BH187</f>
        <v>0</v>
      </c>
      <c r="X167" s="500">
        <f>+'409-VACINAÇÃO OBRIGATORIA'!BI187</f>
        <v>0</v>
      </c>
    </row>
    <row r="168" spans="1:24" x14ac:dyDescent="0.35">
      <c r="A168" s="500">
        <f>IF(AND('409-VACINAÇÃO OBRIGATORIA'!C187=0,SUM($R168:$X168)&gt;0),'409-VACINAÇÃO OBRIGATORIA'!C186,'409-VACINAÇÃO OBRIGATORIA'!C187)</f>
        <v>0</v>
      </c>
      <c r="B168" s="500">
        <f>IF(AND(+'409-VACINAÇÃO OBRIGATORIA'!G187=0,SUM($R168:$X168)&gt;0),+'409-VACINAÇÃO OBRIGATORIA'!G186,+'409-VACINAÇÃO OBRIGATORIA'!G187)</f>
        <v>0</v>
      </c>
      <c r="C168" s="500" t="e">
        <f>IFERROR(IFERROR(VLOOKUP('409-VACINAÇÃO OBRIGATORIA'!AH$23,localidades,2,FALSE),VLOOKUP('409-VACINAÇÃO OBRIGATORIA'!AQ$6,localidades,2,FALSE)),VLOOKUP('409-VACINAÇÃO OBRIGATORIA'!AQ$5,district_codes,2,FALSE))</f>
        <v>#N/A</v>
      </c>
      <c r="D168" s="578">
        <f>+delivery_events!B$8</f>
        <v>0</v>
      </c>
      <c r="E168" s="500" t="e">
        <f>IFERROR(VLOOKUP('409-VACINAÇÃO OBRIGATORIA'!AQ$6,localidades,2,FALSE),VLOOKUP('409-VACINAÇÃO OBRIGATORIA'!AQ$5,district_codes,2,FALSE))</f>
        <v>#N/A</v>
      </c>
      <c r="F168" s="500">
        <f>+'409-VACINAÇÃO OBRIGATORIA'!L188</f>
        <v>0</v>
      </c>
      <c r="G168" s="500">
        <f>+'409-VACINAÇÃO OBRIGATORIA'!N188</f>
        <v>0</v>
      </c>
      <c r="H168" s="500">
        <f>IF(IF('409-VACINAÇÃO OBRIGATORIA'!AP188=0,'409-VACINAÇÃO OBRIGATORIA'!AH188,'409-VACINAÇÃO OBRIGATORIA'!AP188)=0,'409-VACINAÇÃO OBRIGATORIA'!AQ$6,IF('409-VACINAÇÃO OBRIGATORIA'!AP188=0,'409-VACINAÇÃO OBRIGATORIA'!AH188,'409-VACINAÇÃO OBRIGATORIA'!AP188))</f>
        <v>0</v>
      </c>
      <c r="I168" s="500">
        <f>IF('409-VACINAÇÃO OBRIGATORIA'!AH188=0,'409-VACINAÇÃO OBRIGATORIA'!AQ$6,'409-VACINAÇÃO OBRIGATORIA'!AH188)</f>
        <v>0</v>
      </c>
      <c r="J168" s="500">
        <f>+'409-VACINAÇÃO OBRIGATORIA'!$AQ$3</f>
        <v>0</v>
      </c>
      <c r="K168" s="578">
        <f>+'409-VACINAÇÃO OBRIGATORIA'!$A$11</f>
        <v>0</v>
      </c>
      <c r="L168" s="578">
        <f>+'409-VACINAÇÃO OBRIGATORIA'!$F$11</f>
        <v>0</v>
      </c>
      <c r="M168" s="500"/>
      <c r="N168" s="500"/>
      <c r="O168" s="500"/>
      <c r="P168" s="500" t="str">
        <f>delivery_events!D$8</f>
        <v>Vacinação Obrigatória</v>
      </c>
      <c r="Q168" s="500" t="str">
        <f>+'409-VACINAÇÃO OBRIGATORIA'!AU188</f>
        <v>VACINADOS</v>
      </c>
      <c r="R168" s="500">
        <f>+'409-VACINAÇÃO OBRIGATORIA'!AX188</f>
        <v>0</v>
      </c>
      <c r="S168" s="500">
        <f>+'409-VACINAÇÃO OBRIGATORIA'!AZ188</f>
        <v>0</v>
      </c>
      <c r="T168" s="500">
        <f>+'409-VACINAÇÃO OBRIGATORIA'!BB188</f>
        <v>0</v>
      </c>
      <c r="U168" s="500">
        <f>+'409-VACINAÇÃO OBRIGATORIA'!BD188</f>
        <v>0</v>
      </c>
      <c r="V168" s="500">
        <f>+'409-VACINAÇÃO OBRIGATORIA'!BF188</f>
        <v>0</v>
      </c>
      <c r="W168" s="500">
        <f>+'409-VACINAÇÃO OBRIGATORIA'!BH188</f>
        <v>0</v>
      </c>
      <c r="X168" s="500">
        <f>+'409-VACINAÇÃO OBRIGATORIA'!BI188</f>
        <v>0</v>
      </c>
    </row>
    <row r="169" spans="1:24" x14ac:dyDescent="0.35">
      <c r="A169" s="500">
        <f>IF(AND('409-VACINAÇÃO OBRIGATORIA'!C188=0,SUM($R169:$X169)&gt;0),'409-VACINAÇÃO OBRIGATORIA'!C187,'409-VACINAÇÃO OBRIGATORIA'!C188)</f>
        <v>0</v>
      </c>
      <c r="B169" s="500">
        <f>IF(AND(+'409-VACINAÇÃO OBRIGATORIA'!G188=0,SUM($R169:$X169)&gt;0),+'409-VACINAÇÃO OBRIGATORIA'!G187,+'409-VACINAÇÃO OBRIGATORIA'!G188)</f>
        <v>0</v>
      </c>
      <c r="C169" s="500" t="e">
        <f>IFERROR(IFERROR(VLOOKUP('409-VACINAÇÃO OBRIGATORIA'!AH$23,localidades,2,FALSE),VLOOKUP('409-VACINAÇÃO OBRIGATORIA'!AQ$6,localidades,2,FALSE)),VLOOKUP('409-VACINAÇÃO OBRIGATORIA'!AQ$5,district_codes,2,FALSE))</f>
        <v>#N/A</v>
      </c>
      <c r="D169" s="578">
        <f>+delivery_events!B$8</f>
        <v>0</v>
      </c>
      <c r="E169" s="500" t="e">
        <f>IFERROR(VLOOKUP('409-VACINAÇÃO OBRIGATORIA'!AQ$6,localidades,2,FALSE),VLOOKUP('409-VACINAÇÃO OBRIGATORIA'!AQ$5,district_codes,2,FALSE))</f>
        <v>#N/A</v>
      </c>
      <c r="F169" s="500">
        <f>+'409-VACINAÇÃO OBRIGATORIA'!L189</f>
        <v>0</v>
      </c>
      <c r="G169" s="500">
        <f>+'409-VACINAÇÃO OBRIGATORIA'!N189</f>
        <v>0</v>
      </c>
      <c r="H169" s="500">
        <f>IF(IF('409-VACINAÇÃO OBRIGATORIA'!AP189=0,'409-VACINAÇÃO OBRIGATORIA'!AH189,'409-VACINAÇÃO OBRIGATORIA'!AP189)=0,'409-VACINAÇÃO OBRIGATORIA'!AQ$6,IF('409-VACINAÇÃO OBRIGATORIA'!AP189=0,'409-VACINAÇÃO OBRIGATORIA'!AH189,'409-VACINAÇÃO OBRIGATORIA'!AP189))</f>
        <v>0</v>
      </c>
      <c r="I169" s="500">
        <f>IF('409-VACINAÇÃO OBRIGATORIA'!AH189=0,'409-VACINAÇÃO OBRIGATORIA'!AQ$6,'409-VACINAÇÃO OBRIGATORIA'!AH189)</f>
        <v>0</v>
      </c>
      <c r="J169" s="500">
        <f>+'409-VACINAÇÃO OBRIGATORIA'!$AQ$3</f>
        <v>0</v>
      </c>
      <c r="K169" s="578">
        <f>+'409-VACINAÇÃO OBRIGATORIA'!$A$11</f>
        <v>0</v>
      </c>
      <c r="L169" s="578">
        <f>+'409-VACINAÇÃO OBRIGATORIA'!$F$11</f>
        <v>0</v>
      </c>
      <c r="M169" s="500"/>
      <c r="N169" s="500"/>
      <c r="O169" s="500"/>
      <c r="P169" s="500" t="str">
        <f>delivery_events!D$8</f>
        <v>Vacinação Obrigatória</v>
      </c>
      <c r="Q169" s="500" t="str">
        <f>+'409-VACINAÇÃO OBRIGATORIA'!AU189</f>
        <v>ARROLADOS</v>
      </c>
      <c r="R169" s="500">
        <f>+'409-VACINAÇÃO OBRIGATORIA'!AX189</f>
        <v>0</v>
      </c>
      <c r="S169" s="500">
        <f>+'409-VACINAÇÃO OBRIGATORIA'!AZ189</f>
        <v>0</v>
      </c>
      <c r="T169" s="500">
        <f>+'409-VACINAÇÃO OBRIGATORIA'!BB189</f>
        <v>0</v>
      </c>
      <c r="U169" s="500">
        <f>+'409-VACINAÇÃO OBRIGATORIA'!BD189</f>
        <v>0</v>
      </c>
      <c r="V169" s="500">
        <f>+'409-VACINAÇÃO OBRIGATORIA'!BF189</f>
        <v>0</v>
      </c>
      <c r="W169" s="500">
        <f>+'409-VACINAÇÃO OBRIGATORIA'!BH189</f>
        <v>0</v>
      </c>
      <c r="X169" s="500">
        <f>+'409-VACINAÇÃO OBRIGATORIA'!BI189</f>
        <v>0</v>
      </c>
    </row>
    <row r="170" spans="1:24" x14ac:dyDescent="0.35">
      <c r="A170" s="500">
        <f>IF(AND('409-VACINAÇÃO OBRIGATORIA'!C189=0,SUM($R170:$X170)&gt;0),'409-VACINAÇÃO OBRIGATORIA'!C188,'409-VACINAÇÃO OBRIGATORIA'!C189)</f>
        <v>0</v>
      </c>
      <c r="B170" s="500">
        <f>IF(AND(+'409-VACINAÇÃO OBRIGATORIA'!G189=0,SUM($R170:$X170)&gt;0),+'409-VACINAÇÃO OBRIGATORIA'!G188,+'409-VACINAÇÃO OBRIGATORIA'!G189)</f>
        <v>0</v>
      </c>
      <c r="C170" s="500" t="e">
        <f>IFERROR(IFERROR(VLOOKUP('409-VACINAÇÃO OBRIGATORIA'!AH$23,localidades,2,FALSE),VLOOKUP('409-VACINAÇÃO OBRIGATORIA'!AQ$6,localidades,2,FALSE)),VLOOKUP('409-VACINAÇÃO OBRIGATORIA'!AQ$5,district_codes,2,FALSE))</f>
        <v>#N/A</v>
      </c>
      <c r="D170" s="578">
        <f>+delivery_events!B$8</f>
        <v>0</v>
      </c>
      <c r="E170" s="500" t="e">
        <f>IFERROR(VLOOKUP('409-VACINAÇÃO OBRIGATORIA'!AQ$6,localidades,2,FALSE),VLOOKUP('409-VACINAÇÃO OBRIGATORIA'!AQ$5,district_codes,2,FALSE))</f>
        <v>#N/A</v>
      </c>
      <c r="F170" s="500">
        <f>+'409-VACINAÇÃO OBRIGATORIA'!L190</f>
        <v>0</v>
      </c>
      <c r="G170" s="500">
        <f>+'409-VACINAÇÃO OBRIGATORIA'!N190</f>
        <v>0</v>
      </c>
      <c r="H170" s="500">
        <f>IF(IF('409-VACINAÇÃO OBRIGATORIA'!AP190=0,'409-VACINAÇÃO OBRIGATORIA'!AH190,'409-VACINAÇÃO OBRIGATORIA'!AP190)=0,'409-VACINAÇÃO OBRIGATORIA'!AQ$6,IF('409-VACINAÇÃO OBRIGATORIA'!AP190=0,'409-VACINAÇÃO OBRIGATORIA'!AH190,'409-VACINAÇÃO OBRIGATORIA'!AP190))</f>
        <v>0</v>
      </c>
      <c r="I170" s="500">
        <f>IF('409-VACINAÇÃO OBRIGATORIA'!AH190=0,'409-VACINAÇÃO OBRIGATORIA'!AQ$6,'409-VACINAÇÃO OBRIGATORIA'!AH190)</f>
        <v>0</v>
      </c>
      <c r="J170" s="500">
        <f>+'409-VACINAÇÃO OBRIGATORIA'!$AQ$3</f>
        <v>0</v>
      </c>
      <c r="K170" s="578">
        <f>+'409-VACINAÇÃO OBRIGATORIA'!$A$11</f>
        <v>0</v>
      </c>
      <c r="L170" s="578">
        <f>+'409-VACINAÇÃO OBRIGATORIA'!$F$11</f>
        <v>0</v>
      </c>
      <c r="M170" s="500"/>
      <c r="N170" s="500"/>
      <c r="O170" s="500"/>
      <c r="P170" s="500" t="str">
        <f>delivery_events!D$8</f>
        <v>Vacinação Obrigatória</v>
      </c>
      <c r="Q170" s="500" t="str">
        <f>+'409-VACINAÇÃO OBRIGATORIA'!AU190</f>
        <v>VACINADOS</v>
      </c>
      <c r="R170" s="500">
        <f>+'409-VACINAÇÃO OBRIGATORIA'!AX190</f>
        <v>0</v>
      </c>
      <c r="S170" s="500">
        <f>+'409-VACINAÇÃO OBRIGATORIA'!AZ190</f>
        <v>0</v>
      </c>
      <c r="T170" s="500">
        <f>+'409-VACINAÇÃO OBRIGATORIA'!BB190</f>
        <v>0</v>
      </c>
      <c r="U170" s="500">
        <f>+'409-VACINAÇÃO OBRIGATORIA'!BD190</f>
        <v>0</v>
      </c>
      <c r="V170" s="500">
        <f>+'409-VACINAÇÃO OBRIGATORIA'!BF190</f>
        <v>0</v>
      </c>
      <c r="W170" s="500">
        <f>+'409-VACINAÇÃO OBRIGATORIA'!BH190</f>
        <v>0</v>
      </c>
      <c r="X170" s="500">
        <f>+'409-VACINAÇÃO OBRIGATORIA'!BI190</f>
        <v>0</v>
      </c>
    </row>
    <row r="171" spans="1:24" x14ac:dyDescent="0.35">
      <c r="A171" s="500">
        <f>IF(AND('409-VACINAÇÃO OBRIGATORIA'!C190=0,SUM($R171:$X171)&gt;0),'409-VACINAÇÃO OBRIGATORIA'!C189,'409-VACINAÇÃO OBRIGATORIA'!C190)</f>
        <v>0</v>
      </c>
      <c r="B171" s="500">
        <f>IF(AND(+'409-VACINAÇÃO OBRIGATORIA'!G190=0,SUM($R171:$X171)&gt;0),+'409-VACINAÇÃO OBRIGATORIA'!G189,+'409-VACINAÇÃO OBRIGATORIA'!G190)</f>
        <v>0</v>
      </c>
      <c r="C171" s="500" t="e">
        <f>IFERROR(IFERROR(VLOOKUP('409-VACINAÇÃO OBRIGATORIA'!AH$23,localidades,2,FALSE),VLOOKUP('409-VACINAÇÃO OBRIGATORIA'!AQ$6,localidades,2,FALSE)),VLOOKUP('409-VACINAÇÃO OBRIGATORIA'!AQ$5,district_codes,2,FALSE))</f>
        <v>#N/A</v>
      </c>
      <c r="D171" s="578">
        <f>+delivery_events!B$8</f>
        <v>0</v>
      </c>
      <c r="E171" s="500" t="e">
        <f>IFERROR(VLOOKUP('409-VACINAÇÃO OBRIGATORIA'!AQ$6,localidades,2,FALSE),VLOOKUP('409-VACINAÇÃO OBRIGATORIA'!AQ$5,district_codes,2,FALSE))</f>
        <v>#N/A</v>
      </c>
      <c r="F171" s="500">
        <f>+'409-VACINAÇÃO OBRIGATORIA'!L191</f>
        <v>0</v>
      </c>
      <c r="G171" s="500">
        <f>+'409-VACINAÇÃO OBRIGATORIA'!N191</f>
        <v>0</v>
      </c>
      <c r="H171" s="500">
        <f>IF(IF('409-VACINAÇÃO OBRIGATORIA'!AP191=0,'409-VACINAÇÃO OBRIGATORIA'!AH191,'409-VACINAÇÃO OBRIGATORIA'!AP191)=0,'409-VACINAÇÃO OBRIGATORIA'!AQ$6,IF('409-VACINAÇÃO OBRIGATORIA'!AP191=0,'409-VACINAÇÃO OBRIGATORIA'!AH191,'409-VACINAÇÃO OBRIGATORIA'!AP191))</f>
        <v>0</v>
      </c>
      <c r="I171" s="500">
        <f>IF('409-VACINAÇÃO OBRIGATORIA'!AH191=0,'409-VACINAÇÃO OBRIGATORIA'!AQ$6,'409-VACINAÇÃO OBRIGATORIA'!AH191)</f>
        <v>0</v>
      </c>
      <c r="J171" s="500">
        <f>+'409-VACINAÇÃO OBRIGATORIA'!$AQ$3</f>
        <v>0</v>
      </c>
      <c r="K171" s="578">
        <f>+'409-VACINAÇÃO OBRIGATORIA'!$A$11</f>
        <v>0</v>
      </c>
      <c r="L171" s="578">
        <f>+'409-VACINAÇÃO OBRIGATORIA'!$F$11</f>
        <v>0</v>
      </c>
      <c r="M171" s="500"/>
      <c r="N171" s="500"/>
      <c r="O171" s="500"/>
      <c r="P171" s="500" t="str">
        <f>delivery_events!D$8</f>
        <v>Vacinação Obrigatória</v>
      </c>
      <c r="Q171" s="500" t="str">
        <f>+'409-VACINAÇÃO OBRIGATORIA'!AU191</f>
        <v>ARROLADOS</v>
      </c>
      <c r="R171" s="500">
        <f>+'409-VACINAÇÃO OBRIGATORIA'!AX191</f>
        <v>0</v>
      </c>
      <c r="S171" s="500">
        <f>+'409-VACINAÇÃO OBRIGATORIA'!AZ191</f>
        <v>0</v>
      </c>
      <c r="T171" s="500">
        <f>+'409-VACINAÇÃO OBRIGATORIA'!BB191</f>
        <v>0</v>
      </c>
      <c r="U171" s="500">
        <f>+'409-VACINAÇÃO OBRIGATORIA'!BD191</f>
        <v>0</v>
      </c>
      <c r="V171" s="500">
        <f>+'409-VACINAÇÃO OBRIGATORIA'!BF191</f>
        <v>0</v>
      </c>
      <c r="W171" s="500">
        <f>+'409-VACINAÇÃO OBRIGATORIA'!BH191</f>
        <v>0</v>
      </c>
      <c r="X171" s="500">
        <f>+'409-VACINAÇÃO OBRIGATORIA'!BI191</f>
        <v>0</v>
      </c>
    </row>
    <row r="172" spans="1:24" x14ac:dyDescent="0.35">
      <c r="A172" s="500">
        <f>IF(AND('409-VACINAÇÃO OBRIGATORIA'!C191=0,SUM($R172:$X172)&gt;0),'409-VACINAÇÃO OBRIGATORIA'!C190,'409-VACINAÇÃO OBRIGATORIA'!C191)</f>
        <v>0</v>
      </c>
      <c r="B172" s="500">
        <f>IF(AND(+'409-VACINAÇÃO OBRIGATORIA'!G191=0,SUM($R172:$X172)&gt;0),+'409-VACINAÇÃO OBRIGATORIA'!G190,+'409-VACINAÇÃO OBRIGATORIA'!G191)</f>
        <v>0</v>
      </c>
      <c r="C172" s="500" t="e">
        <f>IFERROR(IFERROR(VLOOKUP('409-VACINAÇÃO OBRIGATORIA'!AH$23,localidades,2,FALSE),VLOOKUP('409-VACINAÇÃO OBRIGATORIA'!AQ$6,localidades,2,FALSE)),VLOOKUP('409-VACINAÇÃO OBRIGATORIA'!AQ$5,district_codes,2,FALSE))</f>
        <v>#N/A</v>
      </c>
      <c r="D172" s="578">
        <f>+delivery_events!B$8</f>
        <v>0</v>
      </c>
      <c r="E172" s="500" t="e">
        <f>IFERROR(VLOOKUP('409-VACINAÇÃO OBRIGATORIA'!AQ$6,localidades,2,FALSE),VLOOKUP('409-VACINAÇÃO OBRIGATORIA'!AQ$5,district_codes,2,FALSE))</f>
        <v>#N/A</v>
      </c>
      <c r="F172" s="500">
        <f>+'409-VACINAÇÃO OBRIGATORIA'!L192</f>
        <v>0</v>
      </c>
      <c r="G172" s="500">
        <f>+'409-VACINAÇÃO OBRIGATORIA'!N192</f>
        <v>0</v>
      </c>
      <c r="H172" s="500">
        <f>IF(IF('409-VACINAÇÃO OBRIGATORIA'!AP192=0,'409-VACINAÇÃO OBRIGATORIA'!AH192,'409-VACINAÇÃO OBRIGATORIA'!AP192)=0,'409-VACINAÇÃO OBRIGATORIA'!AQ$6,IF('409-VACINAÇÃO OBRIGATORIA'!AP192=0,'409-VACINAÇÃO OBRIGATORIA'!AH192,'409-VACINAÇÃO OBRIGATORIA'!AP192))</f>
        <v>0</v>
      </c>
      <c r="I172" s="500">
        <f>IF('409-VACINAÇÃO OBRIGATORIA'!AH192=0,'409-VACINAÇÃO OBRIGATORIA'!AQ$6,'409-VACINAÇÃO OBRIGATORIA'!AH192)</f>
        <v>0</v>
      </c>
      <c r="J172" s="500">
        <f>+'409-VACINAÇÃO OBRIGATORIA'!$AQ$3</f>
        <v>0</v>
      </c>
      <c r="K172" s="578">
        <f>+'409-VACINAÇÃO OBRIGATORIA'!$A$11</f>
        <v>0</v>
      </c>
      <c r="L172" s="578">
        <f>+'409-VACINAÇÃO OBRIGATORIA'!$F$11</f>
        <v>0</v>
      </c>
      <c r="M172" s="500"/>
      <c r="N172" s="500"/>
      <c r="O172" s="500"/>
      <c r="P172" s="500" t="str">
        <f>delivery_events!D$8</f>
        <v>Vacinação Obrigatória</v>
      </c>
      <c r="Q172" s="500" t="str">
        <f>+'409-VACINAÇÃO OBRIGATORIA'!AU192</f>
        <v>VACINADOS</v>
      </c>
      <c r="R172" s="500">
        <f>+'409-VACINAÇÃO OBRIGATORIA'!AX192</f>
        <v>0</v>
      </c>
      <c r="S172" s="500">
        <f>+'409-VACINAÇÃO OBRIGATORIA'!AZ192</f>
        <v>0</v>
      </c>
      <c r="T172" s="500">
        <f>+'409-VACINAÇÃO OBRIGATORIA'!BB192</f>
        <v>0</v>
      </c>
      <c r="U172" s="500">
        <f>+'409-VACINAÇÃO OBRIGATORIA'!BD192</f>
        <v>0</v>
      </c>
      <c r="V172" s="500">
        <f>+'409-VACINAÇÃO OBRIGATORIA'!BF192</f>
        <v>0</v>
      </c>
      <c r="W172" s="500">
        <f>+'409-VACINAÇÃO OBRIGATORIA'!BH192</f>
        <v>0</v>
      </c>
      <c r="X172" s="500">
        <f>+'409-VACINAÇÃO OBRIGATORIA'!BI192</f>
        <v>0</v>
      </c>
    </row>
    <row r="173" spans="1:24" x14ac:dyDescent="0.35">
      <c r="A173" s="500">
        <f>IF(AND('409-VACINAÇÃO OBRIGATORIA'!C192=0,SUM($R173:$X173)&gt;0),'409-VACINAÇÃO OBRIGATORIA'!C191,'409-VACINAÇÃO OBRIGATORIA'!C192)</f>
        <v>0</v>
      </c>
      <c r="B173" s="500">
        <f>IF(AND(+'409-VACINAÇÃO OBRIGATORIA'!G192=0,SUM($R173:$X173)&gt;0),+'409-VACINAÇÃO OBRIGATORIA'!G191,+'409-VACINAÇÃO OBRIGATORIA'!G192)</f>
        <v>0</v>
      </c>
      <c r="C173" s="500" t="e">
        <f>IFERROR(IFERROR(VLOOKUP('409-VACINAÇÃO OBRIGATORIA'!AH$23,localidades,2,FALSE),VLOOKUP('409-VACINAÇÃO OBRIGATORIA'!AQ$6,localidades,2,FALSE)),VLOOKUP('409-VACINAÇÃO OBRIGATORIA'!AQ$5,district_codes,2,FALSE))</f>
        <v>#N/A</v>
      </c>
      <c r="D173" s="578">
        <f>+delivery_events!B$8</f>
        <v>0</v>
      </c>
      <c r="E173" s="500" t="e">
        <f>IFERROR(VLOOKUP('409-VACINAÇÃO OBRIGATORIA'!AQ$6,localidades,2,FALSE),VLOOKUP('409-VACINAÇÃO OBRIGATORIA'!AQ$5,district_codes,2,FALSE))</f>
        <v>#N/A</v>
      </c>
      <c r="F173" s="500">
        <f>+'409-VACINAÇÃO OBRIGATORIA'!L193</f>
        <v>0</v>
      </c>
      <c r="G173" s="500">
        <f>+'409-VACINAÇÃO OBRIGATORIA'!N193</f>
        <v>0</v>
      </c>
      <c r="H173" s="500">
        <f>IF(IF('409-VACINAÇÃO OBRIGATORIA'!AP193=0,'409-VACINAÇÃO OBRIGATORIA'!AH193,'409-VACINAÇÃO OBRIGATORIA'!AP193)=0,'409-VACINAÇÃO OBRIGATORIA'!AQ$6,IF('409-VACINAÇÃO OBRIGATORIA'!AP193=0,'409-VACINAÇÃO OBRIGATORIA'!AH193,'409-VACINAÇÃO OBRIGATORIA'!AP193))</f>
        <v>0</v>
      </c>
      <c r="I173" s="500">
        <f>IF('409-VACINAÇÃO OBRIGATORIA'!AH193=0,'409-VACINAÇÃO OBRIGATORIA'!AQ$6,'409-VACINAÇÃO OBRIGATORIA'!AH193)</f>
        <v>0</v>
      </c>
      <c r="J173" s="500">
        <f>+'409-VACINAÇÃO OBRIGATORIA'!$AQ$3</f>
        <v>0</v>
      </c>
      <c r="K173" s="578">
        <f>+'409-VACINAÇÃO OBRIGATORIA'!$A$11</f>
        <v>0</v>
      </c>
      <c r="L173" s="578">
        <f>+'409-VACINAÇÃO OBRIGATORIA'!$F$11</f>
        <v>0</v>
      </c>
      <c r="M173" s="500"/>
      <c r="N173" s="500"/>
      <c r="O173" s="500"/>
      <c r="P173" s="500" t="str">
        <f>delivery_events!D$8</f>
        <v>Vacinação Obrigatória</v>
      </c>
      <c r="Q173" s="500" t="str">
        <f>+'409-VACINAÇÃO OBRIGATORIA'!AU193</f>
        <v>ARROLADOS</v>
      </c>
      <c r="R173" s="500">
        <f>+'409-VACINAÇÃO OBRIGATORIA'!AX193</f>
        <v>0</v>
      </c>
      <c r="S173" s="500">
        <f>+'409-VACINAÇÃO OBRIGATORIA'!AZ193</f>
        <v>0</v>
      </c>
      <c r="T173" s="500">
        <f>+'409-VACINAÇÃO OBRIGATORIA'!BB193</f>
        <v>0</v>
      </c>
      <c r="U173" s="500">
        <f>+'409-VACINAÇÃO OBRIGATORIA'!BD193</f>
        <v>0</v>
      </c>
      <c r="V173" s="500">
        <f>+'409-VACINAÇÃO OBRIGATORIA'!BF193</f>
        <v>0</v>
      </c>
      <c r="W173" s="500">
        <f>+'409-VACINAÇÃO OBRIGATORIA'!BH193</f>
        <v>0</v>
      </c>
      <c r="X173" s="500">
        <f>+'409-VACINAÇÃO OBRIGATORIA'!BI193</f>
        <v>0</v>
      </c>
    </row>
    <row r="174" spans="1:24" x14ac:dyDescent="0.35">
      <c r="A174" s="500">
        <f>IF(AND('409-VACINAÇÃO OBRIGATORIA'!C193=0,SUM($R174:$X174)&gt;0),'409-VACINAÇÃO OBRIGATORIA'!C192,'409-VACINAÇÃO OBRIGATORIA'!C193)</f>
        <v>0</v>
      </c>
      <c r="B174" s="500">
        <f>IF(AND(+'409-VACINAÇÃO OBRIGATORIA'!G193=0,SUM($R174:$X174)&gt;0),+'409-VACINAÇÃO OBRIGATORIA'!G192,+'409-VACINAÇÃO OBRIGATORIA'!G193)</f>
        <v>0</v>
      </c>
      <c r="C174" s="500" t="e">
        <f>IFERROR(IFERROR(VLOOKUP('409-VACINAÇÃO OBRIGATORIA'!AH$23,localidades,2,FALSE),VLOOKUP('409-VACINAÇÃO OBRIGATORIA'!AQ$6,localidades,2,FALSE)),VLOOKUP('409-VACINAÇÃO OBRIGATORIA'!AQ$5,district_codes,2,FALSE))</f>
        <v>#N/A</v>
      </c>
      <c r="D174" s="578">
        <f>+delivery_events!B$8</f>
        <v>0</v>
      </c>
      <c r="E174" s="500" t="e">
        <f>IFERROR(VLOOKUP('409-VACINAÇÃO OBRIGATORIA'!AQ$6,localidades,2,FALSE),VLOOKUP('409-VACINAÇÃO OBRIGATORIA'!AQ$5,district_codes,2,FALSE))</f>
        <v>#N/A</v>
      </c>
      <c r="F174" s="500">
        <f>+'409-VACINAÇÃO OBRIGATORIA'!L194</f>
        <v>0</v>
      </c>
      <c r="G174" s="500">
        <f>+'409-VACINAÇÃO OBRIGATORIA'!N194</f>
        <v>0</v>
      </c>
      <c r="H174" s="500">
        <f>IF(IF('409-VACINAÇÃO OBRIGATORIA'!AP194=0,'409-VACINAÇÃO OBRIGATORIA'!AH194,'409-VACINAÇÃO OBRIGATORIA'!AP194)=0,'409-VACINAÇÃO OBRIGATORIA'!AQ$6,IF('409-VACINAÇÃO OBRIGATORIA'!AP194=0,'409-VACINAÇÃO OBRIGATORIA'!AH194,'409-VACINAÇÃO OBRIGATORIA'!AP194))</f>
        <v>0</v>
      </c>
      <c r="I174" s="500">
        <f>IF('409-VACINAÇÃO OBRIGATORIA'!AH194=0,'409-VACINAÇÃO OBRIGATORIA'!AQ$6,'409-VACINAÇÃO OBRIGATORIA'!AH194)</f>
        <v>0</v>
      </c>
      <c r="J174" s="500">
        <f>+'409-VACINAÇÃO OBRIGATORIA'!$AQ$3</f>
        <v>0</v>
      </c>
      <c r="K174" s="578">
        <f>+'409-VACINAÇÃO OBRIGATORIA'!$A$11</f>
        <v>0</v>
      </c>
      <c r="L174" s="578">
        <f>+'409-VACINAÇÃO OBRIGATORIA'!$F$11</f>
        <v>0</v>
      </c>
      <c r="M174" s="500"/>
      <c r="N174" s="500"/>
      <c r="O174" s="500"/>
      <c r="P174" s="500" t="str">
        <f>delivery_events!D$8</f>
        <v>Vacinação Obrigatória</v>
      </c>
      <c r="Q174" s="500" t="str">
        <f>+'409-VACINAÇÃO OBRIGATORIA'!AU194</f>
        <v>VACINADOS</v>
      </c>
      <c r="R174" s="500">
        <f>+'409-VACINAÇÃO OBRIGATORIA'!AX194</f>
        <v>0</v>
      </c>
      <c r="S174" s="500">
        <f>+'409-VACINAÇÃO OBRIGATORIA'!AZ194</f>
        <v>0</v>
      </c>
      <c r="T174" s="500">
        <f>+'409-VACINAÇÃO OBRIGATORIA'!BB194</f>
        <v>0</v>
      </c>
      <c r="U174" s="500">
        <f>+'409-VACINAÇÃO OBRIGATORIA'!BD194</f>
        <v>0</v>
      </c>
      <c r="V174" s="500">
        <f>+'409-VACINAÇÃO OBRIGATORIA'!BF194</f>
        <v>0</v>
      </c>
      <c r="W174" s="500">
        <f>+'409-VACINAÇÃO OBRIGATORIA'!BH194</f>
        <v>0</v>
      </c>
      <c r="X174" s="500">
        <f>+'409-VACINAÇÃO OBRIGATORIA'!BI194</f>
        <v>0</v>
      </c>
    </row>
    <row r="175" spans="1:24" x14ac:dyDescent="0.35">
      <c r="A175" s="500">
        <f>IF(AND('409-VACINAÇÃO OBRIGATORIA'!C194=0,SUM($R175:$X175)&gt;0),'409-VACINAÇÃO OBRIGATORIA'!C193,'409-VACINAÇÃO OBRIGATORIA'!C194)</f>
        <v>0</v>
      </c>
      <c r="B175" s="500">
        <f>IF(AND(+'409-VACINAÇÃO OBRIGATORIA'!G194=0,SUM($R175:$X175)&gt;0),+'409-VACINAÇÃO OBRIGATORIA'!G193,+'409-VACINAÇÃO OBRIGATORIA'!G194)</f>
        <v>0</v>
      </c>
      <c r="C175" s="500" t="e">
        <f>IFERROR(IFERROR(VLOOKUP('409-VACINAÇÃO OBRIGATORIA'!AH$23,localidades,2,FALSE),VLOOKUP('409-VACINAÇÃO OBRIGATORIA'!AQ$6,localidades,2,FALSE)),VLOOKUP('409-VACINAÇÃO OBRIGATORIA'!AQ$5,district_codes,2,FALSE))</f>
        <v>#N/A</v>
      </c>
      <c r="D175" s="578">
        <f>+delivery_events!B$8</f>
        <v>0</v>
      </c>
      <c r="E175" s="500" t="e">
        <f>IFERROR(VLOOKUP('409-VACINAÇÃO OBRIGATORIA'!AQ$6,localidades,2,FALSE),VLOOKUP('409-VACINAÇÃO OBRIGATORIA'!AQ$5,district_codes,2,FALSE))</f>
        <v>#N/A</v>
      </c>
      <c r="F175" s="500">
        <f>+'409-VACINAÇÃO OBRIGATORIA'!L195</f>
        <v>0</v>
      </c>
      <c r="G175" s="500">
        <f>+'409-VACINAÇÃO OBRIGATORIA'!N195</f>
        <v>0</v>
      </c>
      <c r="H175" s="500">
        <f>IF(IF('409-VACINAÇÃO OBRIGATORIA'!AP195=0,'409-VACINAÇÃO OBRIGATORIA'!AH195,'409-VACINAÇÃO OBRIGATORIA'!AP195)=0,'409-VACINAÇÃO OBRIGATORIA'!AQ$6,IF('409-VACINAÇÃO OBRIGATORIA'!AP195=0,'409-VACINAÇÃO OBRIGATORIA'!AH195,'409-VACINAÇÃO OBRIGATORIA'!AP195))</f>
        <v>0</v>
      </c>
      <c r="I175" s="500">
        <f>IF('409-VACINAÇÃO OBRIGATORIA'!AH195=0,'409-VACINAÇÃO OBRIGATORIA'!AQ$6,'409-VACINAÇÃO OBRIGATORIA'!AH195)</f>
        <v>0</v>
      </c>
      <c r="J175" s="500">
        <f>+'409-VACINAÇÃO OBRIGATORIA'!$AQ$3</f>
        <v>0</v>
      </c>
      <c r="K175" s="578">
        <f>+'409-VACINAÇÃO OBRIGATORIA'!$A$11</f>
        <v>0</v>
      </c>
      <c r="L175" s="578">
        <f>+'409-VACINAÇÃO OBRIGATORIA'!$F$11</f>
        <v>0</v>
      </c>
      <c r="M175" s="500"/>
      <c r="N175" s="500"/>
      <c r="O175" s="500"/>
      <c r="P175" s="500" t="str">
        <f>delivery_events!D$8</f>
        <v>Vacinação Obrigatória</v>
      </c>
      <c r="Q175" s="500" t="str">
        <f>+'409-VACINAÇÃO OBRIGATORIA'!AU195</f>
        <v>ARROLADOS</v>
      </c>
      <c r="R175" s="500">
        <f>+'409-VACINAÇÃO OBRIGATORIA'!AX195</f>
        <v>0</v>
      </c>
      <c r="S175" s="500">
        <f>+'409-VACINAÇÃO OBRIGATORIA'!AZ195</f>
        <v>0</v>
      </c>
      <c r="T175" s="500">
        <f>+'409-VACINAÇÃO OBRIGATORIA'!BB195</f>
        <v>0</v>
      </c>
      <c r="U175" s="500">
        <f>+'409-VACINAÇÃO OBRIGATORIA'!BD195</f>
        <v>0</v>
      </c>
      <c r="V175" s="500">
        <f>+'409-VACINAÇÃO OBRIGATORIA'!BF195</f>
        <v>0</v>
      </c>
      <c r="W175" s="500">
        <f>+'409-VACINAÇÃO OBRIGATORIA'!BH195</f>
        <v>0</v>
      </c>
      <c r="X175" s="500">
        <f>+'409-VACINAÇÃO OBRIGATORIA'!BI195</f>
        <v>0</v>
      </c>
    </row>
    <row r="176" spans="1:24" x14ac:dyDescent="0.35">
      <c r="A176" s="500">
        <f>IF(AND('409-VACINAÇÃO OBRIGATORIA'!C195=0,SUM($R176:$X176)&gt;0),'409-VACINAÇÃO OBRIGATORIA'!C194,'409-VACINAÇÃO OBRIGATORIA'!C195)</f>
        <v>0</v>
      </c>
      <c r="B176" s="500">
        <f>IF(AND(+'409-VACINAÇÃO OBRIGATORIA'!G195=0,SUM($R176:$X176)&gt;0),+'409-VACINAÇÃO OBRIGATORIA'!G194,+'409-VACINAÇÃO OBRIGATORIA'!G195)</f>
        <v>0</v>
      </c>
      <c r="C176" s="500" t="e">
        <f>IFERROR(IFERROR(VLOOKUP('409-VACINAÇÃO OBRIGATORIA'!AH$23,localidades,2,FALSE),VLOOKUP('409-VACINAÇÃO OBRIGATORIA'!AQ$6,localidades,2,FALSE)),VLOOKUP('409-VACINAÇÃO OBRIGATORIA'!AQ$5,district_codes,2,FALSE))</f>
        <v>#N/A</v>
      </c>
      <c r="D176" s="578">
        <f>+delivery_events!B$8</f>
        <v>0</v>
      </c>
      <c r="E176" s="500" t="e">
        <f>IFERROR(VLOOKUP('409-VACINAÇÃO OBRIGATORIA'!AQ$6,localidades,2,FALSE),VLOOKUP('409-VACINAÇÃO OBRIGATORIA'!AQ$5,district_codes,2,FALSE))</f>
        <v>#N/A</v>
      </c>
      <c r="F176" s="500">
        <f>+'409-VACINAÇÃO OBRIGATORIA'!L196</f>
        <v>0</v>
      </c>
      <c r="G176" s="500">
        <f>+'409-VACINAÇÃO OBRIGATORIA'!N196</f>
        <v>0</v>
      </c>
      <c r="H176" s="500">
        <f>IF(IF('409-VACINAÇÃO OBRIGATORIA'!AP196=0,'409-VACINAÇÃO OBRIGATORIA'!AH196,'409-VACINAÇÃO OBRIGATORIA'!AP196)=0,'409-VACINAÇÃO OBRIGATORIA'!AQ$6,IF('409-VACINAÇÃO OBRIGATORIA'!AP196=0,'409-VACINAÇÃO OBRIGATORIA'!AH196,'409-VACINAÇÃO OBRIGATORIA'!AP196))</f>
        <v>0</v>
      </c>
      <c r="I176" s="500">
        <f>IF('409-VACINAÇÃO OBRIGATORIA'!AH196=0,'409-VACINAÇÃO OBRIGATORIA'!AQ$6,'409-VACINAÇÃO OBRIGATORIA'!AH196)</f>
        <v>0</v>
      </c>
      <c r="J176" s="500">
        <f>+'409-VACINAÇÃO OBRIGATORIA'!$AQ$3</f>
        <v>0</v>
      </c>
      <c r="K176" s="578">
        <f>+'409-VACINAÇÃO OBRIGATORIA'!$A$11</f>
        <v>0</v>
      </c>
      <c r="L176" s="578">
        <f>+'409-VACINAÇÃO OBRIGATORIA'!$F$11</f>
        <v>0</v>
      </c>
      <c r="M176" s="500"/>
      <c r="N176" s="500"/>
      <c r="O176" s="500"/>
      <c r="P176" s="500" t="str">
        <f>delivery_events!D$8</f>
        <v>Vacinação Obrigatória</v>
      </c>
      <c r="Q176" s="500" t="str">
        <f>+'409-VACINAÇÃO OBRIGATORIA'!AU196</f>
        <v>VACINADOS</v>
      </c>
      <c r="R176" s="500">
        <f>+'409-VACINAÇÃO OBRIGATORIA'!AX196</f>
        <v>0</v>
      </c>
      <c r="S176" s="500">
        <f>+'409-VACINAÇÃO OBRIGATORIA'!AZ196</f>
        <v>0</v>
      </c>
      <c r="T176" s="500">
        <f>+'409-VACINAÇÃO OBRIGATORIA'!BB196</f>
        <v>0</v>
      </c>
      <c r="U176" s="500">
        <f>+'409-VACINAÇÃO OBRIGATORIA'!BD196</f>
        <v>0</v>
      </c>
      <c r="V176" s="500">
        <f>+'409-VACINAÇÃO OBRIGATORIA'!BF196</f>
        <v>0</v>
      </c>
      <c r="W176" s="500">
        <f>+'409-VACINAÇÃO OBRIGATORIA'!BH196</f>
        <v>0</v>
      </c>
      <c r="X176" s="500">
        <f>+'409-VACINAÇÃO OBRIGATORIA'!BI196</f>
        <v>0</v>
      </c>
    </row>
    <row r="177" spans="1:24" x14ac:dyDescent="0.35">
      <c r="A177" s="500">
        <f>IF(AND('409-VACINAÇÃO OBRIGATORIA'!C196=0,SUM($R177:$X177)&gt;0),'409-VACINAÇÃO OBRIGATORIA'!C195,'409-VACINAÇÃO OBRIGATORIA'!C196)</f>
        <v>0</v>
      </c>
      <c r="B177" s="500">
        <f>IF(AND(+'409-VACINAÇÃO OBRIGATORIA'!G196=0,SUM($R177:$X177)&gt;0),+'409-VACINAÇÃO OBRIGATORIA'!G195,+'409-VACINAÇÃO OBRIGATORIA'!G196)</f>
        <v>0</v>
      </c>
      <c r="C177" s="500" t="e">
        <f>IFERROR(IFERROR(VLOOKUP('409-VACINAÇÃO OBRIGATORIA'!AH$23,localidades,2,FALSE),VLOOKUP('409-VACINAÇÃO OBRIGATORIA'!AQ$6,localidades,2,FALSE)),VLOOKUP('409-VACINAÇÃO OBRIGATORIA'!AQ$5,district_codes,2,FALSE))</f>
        <v>#N/A</v>
      </c>
      <c r="D177" s="578">
        <f>+delivery_events!B$8</f>
        <v>0</v>
      </c>
      <c r="E177" s="500" t="e">
        <f>IFERROR(VLOOKUP('409-VACINAÇÃO OBRIGATORIA'!AQ$6,localidades,2,FALSE),VLOOKUP('409-VACINAÇÃO OBRIGATORIA'!AQ$5,district_codes,2,FALSE))</f>
        <v>#N/A</v>
      </c>
      <c r="F177" s="500">
        <f>+'409-VACINAÇÃO OBRIGATORIA'!L197</f>
        <v>0</v>
      </c>
      <c r="G177" s="500">
        <f>+'409-VACINAÇÃO OBRIGATORIA'!N197</f>
        <v>0</v>
      </c>
      <c r="H177" s="500">
        <f>IF(IF('409-VACINAÇÃO OBRIGATORIA'!AP197=0,'409-VACINAÇÃO OBRIGATORIA'!AH197,'409-VACINAÇÃO OBRIGATORIA'!AP197)=0,'409-VACINAÇÃO OBRIGATORIA'!AQ$6,IF('409-VACINAÇÃO OBRIGATORIA'!AP197=0,'409-VACINAÇÃO OBRIGATORIA'!AH197,'409-VACINAÇÃO OBRIGATORIA'!AP197))</f>
        <v>0</v>
      </c>
      <c r="I177" s="500">
        <f>IF('409-VACINAÇÃO OBRIGATORIA'!AH197=0,'409-VACINAÇÃO OBRIGATORIA'!AQ$6,'409-VACINAÇÃO OBRIGATORIA'!AH197)</f>
        <v>0</v>
      </c>
      <c r="J177" s="500">
        <f>+'409-VACINAÇÃO OBRIGATORIA'!$AQ$3</f>
        <v>0</v>
      </c>
      <c r="K177" s="578">
        <f>+'409-VACINAÇÃO OBRIGATORIA'!$A$11</f>
        <v>0</v>
      </c>
      <c r="L177" s="578">
        <f>+'409-VACINAÇÃO OBRIGATORIA'!$F$11</f>
        <v>0</v>
      </c>
      <c r="M177" s="500"/>
      <c r="N177" s="500"/>
      <c r="O177" s="500"/>
      <c r="P177" s="500" t="str">
        <f>delivery_events!D$8</f>
        <v>Vacinação Obrigatória</v>
      </c>
      <c r="Q177" s="500" t="str">
        <f>+'409-VACINAÇÃO OBRIGATORIA'!AU197</f>
        <v>ARROLADOS</v>
      </c>
      <c r="R177" s="500">
        <f>+'409-VACINAÇÃO OBRIGATORIA'!AX197</f>
        <v>0</v>
      </c>
      <c r="S177" s="500">
        <f>+'409-VACINAÇÃO OBRIGATORIA'!AZ197</f>
        <v>0</v>
      </c>
      <c r="T177" s="500">
        <f>+'409-VACINAÇÃO OBRIGATORIA'!BB197</f>
        <v>0</v>
      </c>
      <c r="U177" s="500">
        <f>+'409-VACINAÇÃO OBRIGATORIA'!BD197</f>
        <v>0</v>
      </c>
      <c r="V177" s="500">
        <f>+'409-VACINAÇÃO OBRIGATORIA'!BF197</f>
        <v>0</v>
      </c>
      <c r="W177" s="500">
        <f>+'409-VACINAÇÃO OBRIGATORIA'!BH197</f>
        <v>0</v>
      </c>
      <c r="X177" s="500">
        <f>+'409-VACINAÇÃO OBRIGATORIA'!BI197</f>
        <v>0</v>
      </c>
    </row>
    <row r="178" spans="1:24" x14ac:dyDescent="0.35">
      <c r="A178" s="500">
        <f>IF(AND('409-VACINAÇÃO OBRIGATORIA'!C197=0,SUM($R178:$X178)&gt;0),'409-VACINAÇÃO OBRIGATORIA'!C196,'409-VACINAÇÃO OBRIGATORIA'!C197)</f>
        <v>0</v>
      </c>
      <c r="B178" s="500">
        <f>IF(AND(+'409-VACINAÇÃO OBRIGATORIA'!G197=0,SUM($R178:$X178)&gt;0),+'409-VACINAÇÃO OBRIGATORIA'!G196,+'409-VACINAÇÃO OBRIGATORIA'!G197)</f>
        <v>0</v>
      </c>
      <c r="C178" s="500" t="e">
        <f>IFERROR(IFERROR(VLOOKUP('409-VACINAÇÃO OBRIGATORIA'!AH$23,localidades,2,FALSE),VLOOKUP('409-VACINAÇÃO OBRIGATORIA'!AQ$6,localidades,2,FALSE)),VLOOKUP('409-VACINAÇÃO OBRIGATORIA'!AQ$5,district_codes,2,FALSE))</f>
        <v>#N/A</v>
      </c>
      <c r="D178" s="578">
        <f>+delivery_events!B$8</f>
        <v>0</v>
      </c>
      <c r="E178" s="500" t="e">
        <f>IFERROR(VLOOKUP('409-VACINAÇÃO OBRIGATORIA'!AQ$6,localidades,2,FALSE),VLOOKUP('409-VACINAÇÃO OBRIGATORIA'!AQ$5,district_codes,2,FALSE))</f>
        <v>#N/A</v>
      </c>
      <c r="F178" s="500">
        <f>+'409-VACINAÇÃO OBRIGATORIA'!L198</f>
        <v>0</v>
      </c>
      <c r="G178" s="500">
        <f>+'409-VACINAÇÃO OBRIGATORIA'!N198</f>
        <v>0</v>
      </c>
      <c r="H178" s="500">
        <f>IF(IF('409-VACINAÇÃO OBRIGATORIA'!AP198=0,'409-VACINAÇÃO OBRIGATORIA'!AH198,'409-VACINAÇÃO OBRIGATORIA'!AP198)=0,'409-VACINAÇÃO OBRIGATORIA'!AQ$6,IF('409-VACINAÇÃO OBRIGATORIA'!AP198=0,'409-VACINAÇÃO OBRIGATORIA'!AH198,'409-VACINAÇÃO OBRIGATORIA'!AP198))</f>
        <v>0</v>
      </c>
      <c r="I178" s="500">
        <f>IF('409-VACINAÇÃO OBRIGATORIA'!AH198=0,'409-VACINAÇÃO OBRIGATORIA'!AQ$6,'409-VACINAÇÃO OBRIGATORIA'!AH198)</f>
        <v>0</v>
      </c>
      <c r="J178" s="500">
        <f>+'409-VACINAÇÃO OBRIGATORIA'!$AQ$3</f>
        <v>0</v>
      </c>
      <c r="K178" s="578">
        <f>+'409-VACINAÇÃO OBRIGATORIA'!$A$11</f>
        <v>0</v>
      </c>
      <c r="L178" s="578">
        <f>+'409-VACINAÇÃO OBRIGATORIA'!$F$11</f>
        <v>0</v>
      </c>
      <c r="M178" s="500"/>
      <c r="N178" s="500"/>
      <c r="O178" s="500"/>
      <c r="P178" s="500" t="str">
        <f>delivery_events!D$8</f>
        <v>Vacinação Obrigatória</v>
      </c>
      <c r="Q178" s="500" t="str">
        <f>+'409-VACINAÇÃO OBRIGATORIA'!AU198</f>
        <v>VACINADOS</v>
      </c>
      <c r="R178" s="500">
        <f>+'409-VACINAÇÃO OBRIGATORIA'!AX198</f>
        <v>0</v>
      </c>
      <c r="S178" s="500">
        <f>+'409-VACINAÇÃO OBRIGATORIA'!AZ198</f>
        <v>0</v>
      </c>
      <c r="T178" s="500">
        <f>+'409-VACINAÇÃO OBRIGATORIA'!BB198</f>
        <v>0</v>
      </c>
      <c r="U178" s="500">
        <f>+'409-VACINAÇÃO OBRIGATORIA'!BD198</f>
        <v>0</v>
      </c>
      <c r="V178" s="500">
        <f>+'409-VACINAÇÃO OBRIGATORIA'!BF198</f>
        <v>0</v>
      </c>
      <c r="W178" s="500">
        <f>+'409-VACINAÇÃO OBRIGATORIA'!BH198</f>
        <v>0</v>
      </c>
      <c r="X178" s="500">
        <f>+'409-VACINAÇÃO OBRIGATORIA'!BI198</f>
        <v>0</v>
      </c>
    </row>
    <row r="179" spans="1:24" x14ac:dyDescent="0.35">
      <c r="A179" s="500">
        <f>IF(AND('409-VACINAÇÃO OBRIGATORIA'!C198=0,SUM($R179:$X179)&gt;0),'409-VACINAÇÃO OBRIGATORIA'!C197,'409-VACINAÇÃO OBRIGATORIA'!C198)</f>
        <v>0</v>
      </c>
      <c r="B179" s="500">
        <f>IF(AND(+'409-VACINAÇÃO OBRIGATORIA'!G198=0,SUM($R179:$X179)&gt;0),+'409-VACINAÇÃO OBRIGATORIA'!G197,+'409-VACINAÇÃO OBRIGATORIA'!G198)</f>
        <v>0</v>
      </c>
      <c r="C179" s="500" t="e">
        <f>IFERROR(IFERROR(VLOOKUP('409-VACINAÇÃO OBRIGATORIA'!AH$23,localidades,2,FALSE),VLOOKUP('409-VACINAÇÃO OBRIGATORIA'!AQ$6,localidades,2,FALSE)),VLOOKUP('409-VACINAÇÃO OBRIGATORIA'!AQ$5,district_codes,2,FALSE))</f>
        <v>#N/A</v>
      </c>
      <c r="D179" s="578">
        <f>+delivery_events!B$8</f>
        <v>0</v>
      </c>
      <c r="E179" s="500" t="e">
        <f>IFERROR(VLOOKUP('409-VACINAÇÃO OBRIGATORIA'!AQ$6,localidades,2,FALSE),VLOOKUP('409-VACINAÇÃO OBRIGATORIA'!AQ$5,district_codes,2,FALSE))</f>
        <v>#N/A</v>
      </c>
      <c r="F179" s="500">
        <f>+'409-VACINAÇÃO OBRIGATORIA'!L199</f>
        <v>0</v>
      </c>
      <c r="G179" s="500">
        <f>+'409-VACINAÇÃO OBRIGATORIA'!N199</f>
        <v>0</v>
      </c>
      <c r="H179" s="500">
        <f>IF(IF('409-VACINAÇÃO OBRIGATORIA'!AP199=0,'409-VACINAÇÃO OBRIGATORIA'!AH199,'409-VACINAÇÃO OBRIGATORIA'!AP199)=0,'409-VACINAÇÃO OBRIGATORIA'!AQ$6,IF('409-VACINAÇÃO OBRIGATORIA'!AP199=0,'409-VACINAÇÃO OBRIGATORIA'!AH199,'409-VACINAÇÃO OBRIGATORIA'!AP199))</f>
        <v>0</v>
      </c>
      <c r="I179" s="500">
        <f>IF('409-VACINAÇÃO OBRIGATORIA'!AH199=0,'409-VACINAÇÃO OBRIGATORIA'!AQ$6,'409-VACINAÇÃO OBRIGATORIA'!AH199)</f>
        <v>0</v>
      </c>
      <c r="J179" s="500">
        <f>+'409-VACINAÇÃO OBRIGATORIA'!$AQ$3</f>
        <v>0</v>
      </c>
      <c r="K179" s="578">
        <f>+'409-VACINAÇÃO OBRIGATORIA'!$A$11</f>
        <v>0</v>
      </c>
      <c r="L179" s="578">
        <f>+'409-VACINAÇÃO OBRIGATORIA'!$F$11</f>
        <v>0</v>
      </c>
      <c r="M179" s="500"/>
      <c r="N179" s="500"/>
      <c r="O179" s="500"/>
      <c r="P179" s="500" t="str">
        <f>delivery_events!D$8</f>
        <v>Vacinação Obrigatória</v>
      </c>
      <c r="Q179" s="500" t="str">
        <f>+'409-VACINAÇÃO OBRIGATORIA'!AU199</f>
        <v>ARROLADOS</v>
      </c>
      <c r="R179" s="500">
        <f>+'409-VACINAÇÃO OBRIGATORIA'!AX199</f>
        <v>0</v>
      </c>
      <c r="S179" s="500">
        <f>+'409-VACINAÇÃO OBRIGATORIA'!AZ199</f>
        <v>0</v>
      </c>
      <c r="T179" s="500">
        <f>+'409-VACINAÇÃO OBRIGATORIA'!BB199</f>
        <v>0</v>
      </c>
      <c r="U179" s="500">
        <f>+'409-VACINAÇÃO OBRIGATORIA'!BD199</f>
        <v>0</v>
      </c>
      <c r="V179" s="500">
        <f>+'409-VACINAÇÃO OBRIGATORIA'!BF199</f>
        <v>0</v>
      </c>
      <c r="W179" s="500">
        <f>+'409-VACINAÇÃO OBRIGATORIA'!BH199</f>
        <v>0</v>
      </c>
      <c r="X179" s="500">
        <f>+'409-VACINAÇÃO OBRIGATORIA'!BI199</f>
        <v>0</v>
      </c>
    </row>
    <row r="180" spans="1:24" x14ac:dyDescent="0.35">
      <c r="A180" s="500">
        <f>IF(AND('409-VACINAÇÃO OBRIGATORIA'!C199=0,SUM($R180:$X180)&gt;0),'409-VACINAÇÃO OBRIGATORIA'!C198,'409-VACINAÇÃO OBRIGATORIA'!C199)</f>
        <v>0</v>
      </c>
      <c r="B180" s="500">
        <f>IF(AND(+'409-VACINAÇÃO OBRIGATORIA'!G199=0,SUM($R180:$X180)&gt;0),+'409-VACINAÇÃO OBRIGATORIA'!G198,+'409-VACINAÇÃO OBRIGATORIA'!G199)</f>
        <v>0</v>
      </c>
      <c r="C180" s="500" t="e">
        <f>IFERROR(IFERROR(VLOOKUP('409-VACINAÇÃO OBRIGATORIA'!AH$23,localidades,2,FALSE),VLOOKUP('409-VACINAÇÃO OBRIGATORIA'!AQ$6,localidades,2,FALSE)),VLOOKUP('409-VACINAÇÃO OBRIGATORIA'!AQ$5,district_codes,2,FALSE))</f>
        <v>#N/A</v>
      </c>
      <c r="D180" s="578">
        <f>+delivery_events!B$8</f>
        <v>0</v>
      </c>
      <c r="E180" s="500" t="e">
        <f>IFERROR(VLOOKUP('409-VACINAÇÃO OBRIGATORIA'!AQ$6,localidades,2,FALSE),VLOOKUP('409-VACINAÇÃO OBRIGATORIA'!AQ$5,district_codes,2,FALSE))</f>
        <v>#N/A</v>
      </c>
      <c r="F180" s="500">
        <f>+'409-VACINAÇÃO OBRIGATORIA'!L200</f>
        <v>0</v>
      </c>
      <c r="G180" s="500">
        <f>+'409-VACINAÇÃO OBRIGATORIA'!N200</f>
        <v>0</v>
      </c>
      <c r="H180" s="500">
        <f>IF(IF('409-VACINAÇÃO OBRIGATORIA'!AP200=0,'409-VACINAÇÃO OBRIGATORIA'!AH200,'409-VACINAÇÃO OBRIGATORIA'!AP200)=0,'409-VACINAÇÃO OBRIGATORIA'!AQ$6,IF('409-VACINAÇÃO OBRIGATORIA'!AP200=0,'409-VACINAÇÃO OBRIGATORIA'!AH200,'409-VACINAÇÃO OBRIGATORIA'!AP200))</f>
        <v>0</v>
      </c>
      <c r="I180" s="500">
        <f>IF('409-VACINAÇÃO OBRIGATORIA'!AH200=0,'409-VACINAÇÃO OBRIGATORIA'!AQ$6,'409-VACINAÇÃO OBRIGATORIA'!AH200)</f>
        <v>0</v>
      </c>
      <c r="J180" s="500">
        <f>+'409-VACINAÇÃO OBRIGATORIA'!$AQ$3</f>
        <v>0</v>
      </c>
      <c r="K180" s="578">
        <f>+'409-VACINAÇÃO OBRIGATORIA'!$A$11</f>
        <v>0</v>
      </c>
      <c r="L180" s="578">
        <f>+'409-VACINAÇÃO OBRIGATORIA'!$F$11</f>
        <v>0</v>
      </c>
      <c r="M180" s="500"/>
      <c r="N180" s="500"/>
      <c r="O180" s="500"/>
      <c r="P180" s="500" t="str">
        <f>delivery_events!D$8</f>
        <v>Vacinação Obrigatória</v>
      </c>
      <c r="Q180" s="500" t="str">
        <f>+'409-VACINAÇÃO OBRIGATORIA'!AU200</f>
        <v>VACINADOS</v>
      </c>
      <c r="R180" s="500">
        <f>+'409-VACINAÇÃO OBRIGATORIA'!AX200</f>
        <v>0</v>
      </c>
      <c r="S180" s="500">
        <f>+'409-VACINAÇÃO OBRIGATORIA'!AZ200</f>
        <v>0</v>
      </c>
      <c r="T180" s="500">
        <f>+'409-VACINAÇÃO OBRIGATORIA'!BB200</f>
        <v>0</v>
      </c>
      <c r="U180" s="500">
        <f>+'409-VACINAÇÃO OBRIGATORIA'!BD200</f>
        <v>0</v>
      </c>
      <c r="V180" s="500">
        <f>+'409-VACINAÇÃO OBRIGATORIA'!BF200</f>
        <v>0</v>
      </c>
      <c r="W180" s="500">
        <f>+'409-VACINAÇÃO OBRIGATORIA'!BH200</f>
        <v>0</v>
      </c>
      <c r="X180" s="500">
        <f>+'409-VACINAÇÃO OBRIGATORIA'!BI200</f>
        <v>0</v>
      </c>
    </row>
    <row r="181" spans="1:24" x14ac:dyDescent="0.35">
      <c r="A181" s="500">
        <f>IF(AND('409-VACINAÇÃO OBRIGATORIA'!C200=0,SUM($R181:$X181)&gt;0),'409-VACINAÇÃO OBRIGATORIA'!C199,'409-VACINAÇÃO OBRIGATORIA'!C200)</f>
        <v>0</v>
      </c>
      <c r="B181" s="500">
        <f>IF(AND(+'409-VACINAÇÃO OBRIGATORIA'!G200=0,SUM($R181:$X181)&gt;0),+'409-VACINAÇÃO OBRIGATORIA'!G199,+'409-VACINAÇÃO OBRIGATORIA'!G200)</f>
        <v>0</v>
      </c>
      <c r="C181" s="500" t="e">
        <f>IFERROR(IFERROR(VLOOKUP('409-VACINAÇÃO OBRIGATORIA'!AH$23,localidades,2,FALSE),VLOOKUP('409-VACINAÇÃO OBRIGATORIA'!AQ$6,localidades,2,FALSE)),VLOOKUP('409-VACINAÇÃO OBRIGATORIA'!AQ$5,district_codes,2,FALSE))</f>
        <v>#N/A</v>
      </c>
      <c r="D181" s="578">
        <f>+delivery_events!B$8</f>
        <v>0</v>
      </c>
      <c r="E181" s="500" t="e">
        <f>IFERROR(VLOOKUP('409-VACINAÇÃO OBRIGATORIA'!AQ$6,localidades,2,FALSE),VLOOKUP('409-VACINAÇÃO OBRIGATORIA'!AQ$5,district_codes,2,FALSE))</f>
        <v>#N/A</v>
      </c>
      <c r="F181" s="500">
        <f>+'409-VACINAÇÃO OBRIGATORIA'!L201</f>
        <v>0</v>
      </c>
      <c r="G181" s="500">
        <f>+'409-VACINAÇÃO OBRIGATORIA'!N201</f>
        <v>0</v>
      </c>
      <c r="H181" s="500">
        <f>IF(IF('409-VACINAÇÃO OBRIGATORIA'!AP201=0,'409-VACINAÇÃO OBRIGATORIA'!AH201,'409-VACINAÇÃO OBRIGATORIA'!AP201)=0,'409-VACINAÇÃO OBRIGATORIA'!AQ$6,IF('409-VACINAÇÃO OBRIGATORIA'!AP201=0,'409-VACINAÇÃO OBRIGATORIA'!AH201,'409-VACINAÇÃO OBRIGATORIA'!AP201))</f>
        <v>0</v>
      </c>
      <c r="I181" s="500">
        <f>IF('409-VACINAÇÃO OBRIGATORIA'!AH201=0,'409-VACINAÇÃO OBRIGATORIA'!AQ$6,'409-VACINAÇÃO OBRIGATORIA'!AH201)</f>
        <v>0</v>
      </c>
      <c r="J181" s="500">
        <f>+'409-VACINAÇÃO OBRIGATORIA'!$AQ$3</f>
        <v>0</v>
      </c>
      <c r="K181" s="578">
        <f>+'409-VACINAÇÃO OBRIGATORIA'!$A$11</f>
        <v>0</v>
      </c>
      <c r="L181" s="578">
        <f>+'409-VACINAÇÃO OBRIGATORIA'!$F$11</f>
        <v>0</v>
      </c>
      <c r="M181" s="500"/>
      <c r="N181" s="500"/>
      <c r="O181" s="500"/>
      <c r="P181" s="500" t="str">
        <f>delivery_events!D$8</f>
        <v>Vacinação Obrigatória</v>
      </c>
      <c r="Q181" s="500" t="str">
        <f>+'409-VACINAÇÃO OBRIGATORIA'!AU201</f>
        <v>ARROLADOS</v>
      </c>
      <c r="R181" s="500">
        <f>+'409-VACINAÇÃO OBRIGATORIA'!AX201</f>
        <v>0</v>
      </c>
      <c r="S181" s="500">
        <f>+'409-VACINAÇÃO OBRIGATORIA'!AZ201</f>
        <v>0</v>
      </c>
      <c r="T181" s="500">
        <f>+'409-VACINAÇÃO OBRIGATORIA'!BB201</f>
        <v>0</v>
      </c>
      <c r="U181" s="500">
        <f>+'409-VACINAÇÃO OBRIGATORIA'!BD201</f>
        <v>0</v>
      </c>
      <c r="V181" s="500">
        <f>+'409-VACINAÇÃO OBRIGATORIA'!BF201</f>
        <v>0</v>
      </c>
      <c r="W181" s="500">
        <f>+'409-VACINAÇÃO OBRIGATORIA'!BH201</f>
        <v>0</v>
      </c>
      <c r="X181" s="500">
        <f>+'409-VACINAÇÃO OBRIGATORIA'!BI201</f>
        <v>0</v>
      </c>
    </row>
    <row r="182" spans="1:24" x14ac:dyDescent="0.35">
      <c r="A182" s="500">
        <f>IF(AND('409-VACINAÇÃO OBRIGATORIA'!C201=0,SUM($R182:$X182)&gt;0),'409-VACINAÇÃO OBRIGATORIA'!C200,'409-VACINAÇÃO OBRIGATORIA'!C201)</f>
        <v>0</v>
      </c>
      <c r="B182" s="500">
        <f>IF(AND(+'409-VACINAÇÃO OBRIGATORIA'!G201=0,SUM($R182:$X182)&gt;0),+'409-VACINAÇÃO OBRIGATORIA'!G200,+'409-VACINAÇÃO OBRIGATORIA'!G201)</f>
        <v>0</v>
      </c>
      <c r="C182" s="500" t="e">
        <f>IFERROR(IFERROR(VLOOKUP('409-VACINAÇÃO OBRIGATORIA'!AH$23,localidades,2,FALSE),VLOOKUP('409-VACINAÇÃO OBRIGATORIA'!AQ$6,localidades,2,FALSE)),VLOOKUP('409-VACINAÇÃO OBRIGATORIA'!AQ$5,district_codes,2,FALSE))</f>
        <v>#N/A</v>
      </c>
      <c r="D182" s="578">
        <f>+delivery_events!B$8</f>
        <v>0</v>
      </c>
      <c r="E182" s="500" t="e">
        <f>IFERROR(VLOOKUP('409-VACINAÇÃO OBRIGATORIA'!AQ$6,localidades,2,FALSE),VLOOKUP('409-VACINAÇÃO OBRIGATORIA'!AQ$5,district_codes,2,FALSE))</f>
        <v>#N/A</v>
      </c>
      <c r="F182" s="500">
        <f>+'409-VACINAÇÃO OBRIGATORIA'!L202</f>
        <v>0</v>
      </c>
      <c r="G182" s="500">
        <f>+'409-VACINAÇÃO OBRIGATORIA'!N202</f>
        <v>0</v>
      </c>
      <c r="H182" s="500">
        <f>IF(IF('409-VACINAÇÃO OBRIGATORIA'!AP202=0,'409-VACINAÇÃO OBRIGATORIA'!AH202,'409-VACINAÇÃO OBRIGATORIA'!AP202)=0,'409-VACINAÇÃO OBRIGATORIA'!AQ$6,IF('409-VACINAÇÃO OBRIGATORIA'!AP202=0,'409-VACINAÇÃO OBRIGATORIA'!AH202,'409-VACINAÇÃO OBRIGATORIA'!AP202))</f>
        <v>0</v>
      </c>
      <c r="I182" s="500">
        <f>IF('409-VACINAÇÃO OBRIGATORIA'!AH202=0,'409-VACINAÇÃO OBRIGATORIA'!AQ$6,'409-VACINAÇÃO OBRIGATORIA'!AH202)</f>
        <v>0</v>
      </c>
      <c r="J182" s="500">
        <f>+'409-VACINAÇÃO OBRIGATORIA'!$AQ$3</f>
        <v>0</v>
      </c>
      <c r="K182" s="578">
        <f>+'409-VACINAÇÃO OBRIGATORIA'!$A$11</f>
        <v>0</v>
      </c>
      <c r="L182" s="578">
        <f>+'409-VACINAÇÃO OBRIGATORIA'!$F$11</f>
        <v>0</v>
      </c>
      <c r="M182" s="500"/>
      <c r="N182" s="500"/>
      <c r="O182" s="500"/>
      <c r="P182" s="500" t="str">
        <f>delivery_events!D$8</f>
        <v>Vacinação Obrigatória</v>
      </c>
      <c r="Q182" s="500" t="str">
        <f>+'409-VACINAÇÃO OBRIGATORIA'!AU202</f>
        <v>VACINADOS</v>
      </c>
      <c r="R182" s="500">
        <f>+'409-VACINAÇÃO OBRIGATORIA'!AX202</f>
        <v>0</v>
      </c>
      <c r="S182" s="500">
        <f>+'409-VACINAÇÃO OBRIGATORIA'!AZ202</f>
        <v>0</v>
      </c>
      <c r="T182" s="500">
        <f>+'409-VACINAÇÃO OBRIGATORIA'!BB202</f>
        <v>0</v>
      </c>
      <c r="U182" s="500">
        <f>+'409-VACINAÇÃO OBRIGATORIA'!BD202</f>
        <v>0</v>
      </c>
      <c r="V182" s="500">
        <f>+'409-VACINAÇÃO OBRIGATORIA'!BF202</f>
        <v>0</v>
      </c>
      <c r="W182" s="500">
        <f>+'409-VACINAÇÃO OBRIGATORIA'!BH202</f>
        <v>0</v>
      </c>
      <c r="X182" s="500">
        <f>+'409-VACINAÇÃO OBRIGATORIA'!BI202</f>
        <v>0</v>
      </c>
    </row>
    <row r="183" spans="1:24" x14ac:dyDescent="0.35">
      <c r="A183" s="500">
        <f>IF(AND('409-VACINAÇÃO OBRIGATORIA'!C202=0,SUM($R183:$X183)&gt;0),'409-VACINAÇÃO OBRIGATORIA'!C201,'409-VACINAÇÃO OBRIGATORIA'!C202)</f>
        <v>0</v>
      </c>
      <c r="B183" s="500">
        <f>IF(AND(+'409-VACINAÇÃO OBRIGATORIA'!G202=0,SUM($R183:$X183)&gt;0),+'409-VACINAÇÃO OBRIGATORIA'!G201,+'409-VACINAÇÃO OBRIGATORIA'!G202)</f>
        <v>0</v>
      </c>
      <c r="C183" s="500" t="e">
        <f>IFERROR(IFERROR(VLOOKUP('409-VACINAÇÃO OBRIGATORIA'!AH$23,localidades,2,FALSE),VLOOKUP('409-VACINAÇÃO OBRIGATORIA'!AQ$6,localidades,2,FALSE)),VLOOKUP('409-VACINAÇÃO OBRIGATORIA'!AQ$5,district_codes,2,FALSE))</f>
        <v>#N/A</v>
      </c>
      <c r="D183" s="578">
        <f>+delivery_events!B$8</f>
        <v>0</v>
      </c>
      <c r="E183" s="500" t="e">
        <f>IFERROR(VLOOKUP('409-VACINAÇÃO OBRIGATORIA'!AQ$6,localidades,2,FALSE),VLOOKUP('409-VACINAÇÃO OBRIGATORIA'!AQ$5,district_codes,2,FALSE))</f>
        <v>#N/A</v>
      </c>
      <c r="F183" s="500">
        <f>+'409-VACINAÇÃO OBRIGATORIA'!L203</f>
        <v>0</v>
      </c>
      <c r="G183" s="500">
        <f>+'409-VACINAÇÃO OBRIGATORIA'!N203</f>
        <v>0</v>
      </c>
      <c r="H183" s="500">
        <f>IF(IF('409-VACINAÇÃO OBRIGATORIA'!AP203=0,'409-VACINAÇÃO OBRIGATORIA'!AH203,'409-VACINAÇÃO OBRIGATORIA'!AP203)=0,'409-VACINAÇÃO OBRIGATORIA'!AQ$6,IF('409-VACINAÇÃO OBRIGATORIA'!AP203=0,'409-VACINAÇÃO OBRIGATORIA'!AH203,'409-VACINAÇÃO OBRIGATORIA'!AP203))</f>
        <v>0</v>
      </c>
      <c r="I183" s="500">
        <f>IF('409-VACINAÇÃO OBRIGATORIA'!AH203=0,'409-VACINAÇÃO OBRIGATORIA'!AQ$6,'409-VACINAÇÃO OBRIGATORIA'!AH203)</f>
        <v>0</v>
      </c>
      <c r="J183" s="500">
        <f>+'409-VACINAÇÃO OBRIGATORIA'!$AQ$3</f>
        <v>0</v>
      </c>
      <c r="K183" s="578">
        <f>+'409-VACINAÇÃO OBRIGATORIA'!$A$11</f>
        <v>0</v>
      </c>
      <c r="L183" s="578">
        <f>+'409-VACINAÇÃO OBRIGATORIA'!$F$11</f>
        <v>0</v>
      </c>
      <c r="M183" s="500"/>
      <c r="N183" s="500"/>
      <c r="O183" s="500"/>
      <c r="P183" s="500" t="str">
        <f>delivery_events!D$8</f>
        <v>Vacinação Obrigatória</v>
      </c>
      <c r="Q183" s="500" t="str">
        <f>+'409-VACINAÇÃO OBRIGATORIA'!AU203</f>
        <v>ARROLADOS</v>
      </c>
      <c r="R183" s="500">
        <f>+'409-VACINAÇÃO OBRIGATORIA'!AX203</f>
        <v>0</v>
      </c>
      <c r="S183" s="500">
        <f>+'409-VACINAÇÃO OBRIGATORIA'!AZ203</f>
        <v>0</v>
      </c>
      <c r="T183" s="500">
        <f>+'409-VACINAÇÃO OBRIGATORIA'!BB203</f>
        <v>0</v>
      </c>
      <c r="U183" s="500">
        <f>+'409-VACINAÇÃO OBRIGATORIA'!BD203</f>
        <v>0</v>
      </c>
      <c r="V183" s="500">
        <f>+'409-VACINAÇÃO OBRIGATORIA'!BF203</f>
        <v>0</v>
      </c>
      <c r="W183" s="500">
        <f>+'409-VACINAÇÃO OBRIGATORIA'!BH203</f>
        <v>0</v>
      </c>
      <c r="X183" s="500">
        <f>+'409-VACINAÇÃO OBRIGATORIA'!BI203</f>
        <v>0</v>
      </c>
    </row>
    <row r="184" spans="1:24" x14ac:dyDescent="0.35">
      <c r="A184" s="500">
        <f>IF(AND('409-VACINAÇÃO OBRIGATORIA'!C203=0,SUM($R184:$X184)&gt;0),'409-VACINAÇÃO OBRIGATORIA'!C202,'409-VACINAÇÃO OBRIGATORIA'!C203)</f>
        <v>0</v>
      </c>
      <c r="B184" s="500">
        <f>IF(AND(+'409-VACINAÇÃO OBRIGATORIA'!G203=0,SUM($R184:$X184)&gt;0),+'409-VACINAÇÃO OBRIGATORIA'!G202,+'409-VACINAÇÃO OBRIGATORIA'!G203)</f>
        <v>0</v>
      </c>
      <c r="C184" s="500" t="e">
        <f>IFERROR(IFERROR(VLOOKUP('409-VACINAÇÃO OBRIGATORIA'!AH$23,localidades,2,FALSE),VLOOKUP('409-VACINAÇÃO OBRIGATORIA'!AQ$6,localidades,2,FALSE)),VLOOKUP('409-VACINAÇÃO OBRIGATORIA'!AQ$5,district_codes,2,FALSE))</f>
        <v>#N/A</v>
      </c>
      <c r="D184" s="578">
        <f>+delivery_events!B$8</f>
        <v>0</v>
      </c>
      <c r="E184" s="500" t="e">
        <f>IFERROR(VLOOKUP('409-VACINAÇÃO OBRIGATORIA'!AQ$6,localidades,2,FALSE),VLOOKUP('409-VACINAÇÃO OBRIGATORIA'!AQ$5,district_codes,2,FALSE))</f>
        <v>#N/A</v>
      </c>
      <c r="F184" s="500">
        <f>+'409-VACINAÇÃO OBRIGATORIA'!L204</f>
        <v>0</v>
      </c>
      <c r="G184" s="500">
        <f>+'409-VACINAÇÃO OBRIGATORIA'!N204</f>
        <v>0</v>
      </c>
      <c r="H184" s="500">
        <f>IF(IF('409-VACINAÇÃO OBRIGATORIA'!AP204=0,'409-VACINAÇÃO OBRIGATORIA'!AH204,'409-VACINAÇÃO OBRIGATORIA'!AP204)=0,'409-VACINAÇÃO OBRIGATORIA'!AQ$6,IF('409-VACINAÇÃO OBRIGATORIA'!AP204=0,'409-VACINAÇÃO OBRIGATORIA'!AH204,'409-VACINAÇÃO OBRIGATORIA'!AP204))</f>
        <v>0</v>
      </c>
      <c r="I184" s="500">
        <f>IF('409-VACINAÇÃO OBRIGATORIA'!AH204=0,'409-VACINAÇÃO OBRIGATORIA'!AQ$6,'409-VACINAÇÃO OBRIGATORIA'!AH204)</f>
        <v>0</v>
      </c>
      <c r="J184" s="500">
        <f>+'409-VACINAÇÃO OBRIGATORIA'!$AQ$3</f>
        <v>0</v>
      </c>
      <c r="K184" s="578">
        <f>+'409-VACINAÇÃO OBRIGATORIA'!$A$11</f>
        <v>0</v>
      </c>
      <c r="L184" s="578">
        <f>+'409-VACINAÇÃO OBRIGATORIA'!$F$11</f>
        <v>0</v>
      </c>
      <c r="M184" s="500"/>
      <c r="N184" s="500"/>
      <c r="O184" s="500"/>
      <c r="P184" s="500" t="str">
        <f>delivery_events!D$8</f>
        <v>Vacinação Obrigatória</v>
      </c>
      <c r="Q184" s="500" t="str">
        <f>+'409-VACINAÇÃO OBRIGATORIA'!AU204</f>
        <v>VACINADOS</v>
      </c>
      <c r="R184" s="500">
        <f>+'409-VACINAÇÃO OBRIGATORIA'!AX204</f>
        <v>0</v>
      </c>
      <c r="S184" s="500">
        <f>+'409-VACINAÇÃO OBRIGATORIA'!AZ204</f>
        <v>0</v>
      </c>
      <c r="T184" s="500">
        <f>+'409-VACINAÇÃO OBRIGATORIA'!BB204</f>
        <v>0</v>
      </c>
      <c r="U184" s="500">
        <f>+'409-VACINAÇÃO OBRIGATORIA'!BD204</f>
        <v>0</v>
      </c>
      <c r="V184" s="500">
        <f>+'409-VACINAÇÃO OBRIGATORIA'!BF204</f>
        <v>0</v>
      </c>
      <c r="W184" s="500">
        <f>+'409-VACINAÇÃO OBRIGATORIA'!BH204</f>
        <v>0</v>
      </c>
      <c r="X184" s="500">
        <f>+'409-VACINAÇÃO OBRIGATORIA'!BI204</f>
        <v>0</v>
      </c>
    </row>
    <row r="185" spans="1:24" x14ac:dyDescent="0.35">
      <c r="A185" s="500">
        <f>IF(AND('409-VACINAÇÃO OBRIGATORIA'!C204=0,SUM($R185:$X185)&gt;0),'409-VACINAÇÃO OBRIGATORIA'!C203,'409-VACINAÇÃO OBRIGATORIA'!C204)</f>
        <v>0</v>
      </c>
      <c r="B185" s="500">
        <f>IF(AND(+'409-VACINAÇÃO OBRIGATORIA'!G204=0,SUM($R185:$X185)&gt;0),+'409-VACINAÇÃO OBRIGATORIA'!G203,+'409-VACINAÇÃO OBRIGATORIA'!G204)</f>
        <v>0</v>
      </c>
      <c r="C185" s="500" t="e">
        <f>IFERROR(IFERROR(VLOOKUP('409-VACINAÇÃO OBRIGATORIA'!AH$23,localidades,2,FALSE),VLOOKUP('409-VACINAÇÃO OBRIGATORIA'!AQ$6,localidades,2,FALSE)),VLOOKUP('409-VACINAÇÃO OBRIGATORIA'!AQ$5,district_codes,2,FALSE))</f>
        <v>#N/A</v>
      </c>
      <c r="D185" s="578">
        <f>+delivery_events!B$8</f>
        <v>0</v>
      </c>
      <c r="E185" s="500" t="e">
        <f>IFERROR(VLOOKUP('409-VACINAÇÃO OBRIGATORIA'!AQ$6,localidades,2,FALSE),VLOOKUP('409-VACINAÇÃO OBRIGATORIA'!AQ$5,district_codes,2,FALSE))</f>
        <v>#N/A</v>
      </c>
      <c r="F185" s="500">
        <f>+'409-VACINAÇÃO OBRIGATORIA'!L205</f>
        <v>0</v>
      </c>
      <c r="G185" s="500">
        <f>+'409-VACINAÇÃO OBRIGATORIA'!N205</f>
        <v>0</v>
      </c>
      <c r="H185" s="500">
        <f>IF(IF('409-VACINAÇÃO OBRIGATORIA'!AP205=0,'409-VACINAÇÃO OBRIGATORIA'!AH205,'409-VACINAÇÃO OBRIGATORIA'!AP205)=0,'409-VACINAÇÃO OBRIGATORIA'!AQ$6,IF('409-VACINAÇÃO OBRIGATORIA'!AP205=0,'409-VACINAÇÃO OBRIGATORIA'!AH205,'409-VACINAÇÃO OBRIGATORIA'!AP205))</f>
        <v>0</v>
      </c>
      <c r="I185" s="500">
        <f>IF('409-VACINAÇÃO OBRIGATORIA'!AH205=0,'409-VACINAÇÃO OBRIGATORIA'!AQ$6,'409-VACINAÇÃO OBRIGATORIA'!AH205)</f>
        <v>0</v>
      </c>
      <c r="J185" s="500">
        <f>+'409-VACINAÇÃO OBRIGATORIA'!$AQ$3</f>
        <v>0</v>
      </c>
      <c r="K185" s="578">
        <f>+'409-VACINAÇÃO OBRIGATORIA'!$A$11</f>
        <v>0</v>
      </c>
      <c r="L185" s="578">
        <f>+'409-VACINAÇÃO OBRIGATORIA'!$F$11</f>
        <v>0</v>
      </c>
      <c r="M185" s="500"/>
      <c r="N185" s="500"/>
      <c r="O185" s="500"/>
      <c r="P185" s="500" t="str">
        <f>delivery_events!D$8</f>
        <v>Vacinação Obrigatória</v>
      </c>
      <c r="Q185" s="500" t="str">
        <f>+'409-VACINAÇÃO OBRIGATORIA'!AU205</f>
        <v>ARROLADOS</v>
      </c>
      <c r="R185" s="500">
        <f>+'409-VACINAÇÃO OBRIGATORIA'!AX205</f>
        <v>0</v>
      </c>
      <c r="S185" s="500">
        <f>+'409-VACINAÇÃO OBRIGATORIA'!AZ205</f>
        <v>0</v>
      </c>
      <c r="T185" s="500">
        <f>+'409-VACINAÇÃO OBRIGATORIA'!BB205</f>
        <v>0</v>
      </c>
      <c r="U185" s="500">
        <f>+'409-VACINAÇÃO OBRIGATORIA'!BD205</f>
        <v>0</v>
      </c>
      <c r="V185" s="500">
        <f>+'409-VACINAÇÃO OBRIGATORIA'!BF205</f>
        <v>0</v>
      </c>
      <c r="W185" s="500">
        <f>+'409-VACINAÇÃO OBRIGATORIA'!BH205</f>
        <v>0</v>
      </c>
      <c r="X185" s="500">
        <f>+'409-VACINAÇÃO OBRIGATORIA'!BI205</f>
        <v>0</v>
      </c>
    </row>
    <row r="186" spans="1:24" x14ac:dyDescent="0.35">
      <c r="A186" s="500">
        <f>IF(AND('409-VACINAÇÃO OBRIGATORIA'!C205=0,SUM($R186:$X186)&gt;0),'409-VACINAÇÃO OBRIGATORIA'!C204,'409-VACINAÇÃO OBRIGATORIA'!C205)</f>
        <v>0</v>
      </c>
      <c r="B186" s="500">
        <f>IF(AND(+'409-VACINAÇÃO OBRIGATORIA'!G205=0,SUM($R186:$X186)&gt;0),+'409-VACINAÇÃO OBRIGATORIA'!G204,+'409-VACINAÇÃO OBRIGATORIA'!G205)</f>
        <v>0</v>
      </c>
      <c r="C186" s="500" t="e">
        <f>IFERROR(IFERROR(VLOOKUP('409-VACINAÇÃO OBRIGATORIA'!AH$23,localidades,2,FALSE),VLOOKUP('409-VACINAÇÃO OBRIGATORIA'!AQ$6,localidades,2,FALSE)),VLOOKUP('409-VACINAÇÃO OBRIGATORIA'!AQ$5,district_codes,2,FALSE))</f>
        <v>#N/A</v>
      </c>
      <c r="D186" s="578">
        <f>+delivery_events!B$8</f>
        <v>0</v>
      </c>
      <c r="E186" s="500" t="e">
        <f>IFERROR(VLOOKUP('409-VACINAÇÃO OBRIGATORIA'!AQ$6,localidades,2,FALSE),VLOOKUP('409-VACINAÇÃO OBRIGATORIA'!AQ$5,district_codes,2,FALSE))</f>
        <v>#N/A</v>
      </c>
      <c r="F186" s="500">
        <f>+'409-VACINAÇÃO OBRIGATORIA'!L206</f>
        <v>0</v>
      </c>
      <c r="G186" s="500">
        <f>+'409-VACINAÇÃO OBRIGATORIA'!N206</f>
        <v>0</v>
      </c>
      <c r="H186" s="500">
        <f>IF(IF('409-VACINAÇÃO OBRIGATORIA'!AP206=0,'409-VACINAÇÃO OBRIGATORIA'!AH206,'409-VACINAÇÃO OBRIGATORIA'!AP206)=0,'409-VACINAÇÃO OBRIGATORIA'!AQ$6,IF('409-VACINAÇÃO OBRIGATORIA'!AP206=0,'409-VACINAÇÃO OBRIGATORIA'!AH206,'409-VACINAÇÃO OBRIGATORIA'!AP206))</f>
        <v>0</v>
      </c>
      <c r="I186" s="500">
        <f>IF('409-VACINAÇÃO OBRIGATORIA'!AH206=0,'409-VACINAÇÃO OBRIGATORIA'!AQ$6,'409-VACINAÇÃO OBRIGATORIA'!AH206)</f>
        <v>0</v>
      </c>
      <c r="J186" s="500">
        <f>+'409-VACINAÇÃO OBRIGATORIA'!$AQ$3</f>
        <v>0</v>
      </c>
      <c r="K186" s="578">
        <f>+'409-VACINAÇÃO OBRIGATORIA'!$A$11</f>
        <v>0</v>
      </c>
      <c r="L186" s="578">
        <f>+'409-VACINAÇÃO OBRIGATORIA'!$F$11</f>
        <v>0</v>
      </c>
      <c r="M186" s="500"/>
      <c r="N186" s="500"/>
      <c r="O186" s="500"/>
      <c r="P186" s="500" t="str">
        <f>delivery_events!D$8</f>
        <v>Vacinação Obrigatória</v>
      </c>
      <c r="Q186" s="500" t="str">
        <f>+'409-VACINAÇÃO OBRIGATORIA'!AU206</f>
        <v>VACINADOS</v>
      </c>
      <c r="R186" s="500">
        <f>+'409-VACINAÇÃO OBRIGATORIA'!AX206</f>
        <v>0</v>
      </c>
      <c r="S186" s="500">
        <f>+'409-VACINAÇÃO OBRIGATORIA'!AZ206</f>
        <v>0</v>
      </c>
      <c r="T186" s="500">
        <f>+'409-VACINAÇÃO OBRIGATORIA'!BB206</f>
        <v>0</v>
      </c>
      <c r="U186" s="500">
        <f>+'409-VACINAÇÃO OBRIGATORIA'!BD206</f>
        <v>0</v>
      </c>
      <c r="V186" s="500">
        <f>+'409-VACINAÇÃO OBRIGATORIA'!BF206</f>
        <v>0</v>
      </c>
      <c r="W186" s="500">
        <f>+'409-VACINAÇÃO OBRIGATORIA'!BH206</f>
        <v>0</v>
      </c>
      <c r="X186" s="500">
        <f>+'409-VACINAÇÃO OBRIGATORIA'!BI206</f>
        <v>0</v>
      </c>
    </row>
    <row r="187" spans="1:24" x14ac:dyDescent="0.35">
      <c r="A187" s="500">
        <f>IF(AND('409-VACINAÇÃO OBRIGATORIA'!C206=0,SUM($R187:$X187)&gt;0),'409-VACINAÇÃO OBRIGATORIA'!C205,'409-VACINAÇÃO OBRIGATORIA'!C206)</f>
        <v>0</v>
      </c>
      <c r="B187" s="500">
        <f>IF(AND(+'409-VACINAÇÃO OBRIGATORIA'!G206=0,SUM($R187:$X187)&gt;0),+'409-VACINAÇÃO OBRIGATORIA'!G205,+'409-VACINAÇÃO OBRIGATORIA'!G206)</f>
        <v>0</v>
      </c>
      <c r="C187" s="500" t="e">
        <f>IFERROR(IFERROR(VLOOKUP('409-VACINAÇÃO OBRIGATORIA'!AH$23,localidades,2,FALSE),VLOOKUP('409-VACINAÇÃO OBRIGATORIA'!AQ$6,localidades,2,FALSE)),VLOOKUP('409-VACINAÇÃO OBRIGATORIA'!AQ$5,district_codes,2,FALSE))</f>
        <v>#N/A</v>
      </c>
      <c r="D187" s="578">
        <f>+delivery_events!B$8</f>
        <v>0</v>
      </c>
      <c r="E187" s="500" t="e">
        <f>IFERROR(VLOOKUP('409-VACINAÇÃO OBRIGATORIA'!AQ$6,localidades,2,FALSE),VLOOKUP('409-VACINAÇÃO OBRIGATORIA'!AQ$5,district_codes,2,FALSE))</f>
        <v>#N/A</v>
      </c>
      <c r="F187" s="500">
        <f>+'409-VACINAÇÃO OBRIGATORIA'!L207</f>
        <v>0</v>
      </c>
      <c r="G187" s="500">
        <f>+'409-VACINAÇÃO OBRIGATORIA'!N207</f>
        <v>0</v>
      </c>
      <c r="H187" s="500">
        <f>IF(IF('409-VACINAÇÃO OBRIGATORIA'!AP207=0,'409-VACINAÇÃO OBRIGATORIA'!AH207,'409-VACINAÇÃO OBRIGATORIA'!AP207)=0,'409-VACINAÇÃO OBRIGATORIA'!AQ$6,IF('409-VACINAÇÃO OBRIGATORIA'!AP207=0,'409-VACINAÇÃO OBRIGATORIA'!AH207,'409-VACINAÇÃO OBRIGATORIA'!AP207))</f>
        <v>0</v>
      </c>
      <c r="I187" s="500">
        <f>IF('409-VACINAÇÃO OBRIGATORIA'!AH207=0,'409-VACINAÇÃO OBRIGATORIA'!AQ$6,'409-VACINAÇÃO OBRIGATORIA'!AH207)</f>
        <v>0</v>
      </c>
      <c r="J187" s="500">
        <f>+'409-VACINAÇÃO OBRIGATORIA'!$AQ$3</f>
        <v>0</v>
      </c>
      <c r="K187" s="578">
        <f>+'409-VACINAÇÃO OBRIGATORIA'!$A$11</f>
        <v>0</v>
      </c>
      <c r="L187" s="578">
        <f>+'409-VACINAÇÃO OBRIGATORIA'!$F$11</f>
        <v>0</v>
      </c>
      <c r="M187" s="500"/>
      <c r="N187" s="500"/>
      <c r="O187" s="500"/>
      <c r="P187" s="500" t="str">
        <f>delivery_events!D$8</f>
        <v>Vacinação Obrigatória</v>
      </c>
      <c r="Q187" s="500" t="str">
        <f>+'409-VACINAÇÃO OBRIGATORIA'!AU207</f>
        <v>ARROLADOS</v>
      </c>
      <c r="R187" s="500">
        <f>+'409-VACINAÇÃO OBRIGATORIA'!AX207</f>
        <v>0</v>
      </c>
      <c r="S187" s="500">
        <f>+'409-VACINAÇÃO OBRIGATORIA'!AZ207</f>
        <v>0</v>
      </c>
      <c r="T187" s="500">
        <f>+'409-VACINAÇÃO OBRIGATORIA'!BB207</f>
        <v>0</v>
      </c>
      <c r="U187" s="500">
        <f>+'409-VACINAÇÃO OBRIGATORIA'!BD207</f>
        <v>0</v>
      </c>
      <c r="V187" s="500">
        <f>+'409-VACINAÇÃO OBRIGATORIA'!BF207</f>
        <v>0</v>
      </c>
      <c r="W187" s="500">
        <f>+'409-VACINAÇÃO OBRIGATORIA'!BH207</f>
        <v>0</v>
      </c>
      <c r="X187" s="500">
        <f>+'409-VACINAÇÃO OBRIGATORIA'!BI207</f>
        <v>0</v>
      </c>
    </row>
    <row r="188" spans="1:24" x14ac:dyDescent="0.35">
      <c r="A188" s="500">
        <f>IF(AND('409-VACINAÇÃO OBRIGATORIA'!C207=0,SUM($R188:$X188)&gt;0),'409-VACINAÇÃO OBRIGATORIA'!C206,'409-VACINAÇÃO OBRIGATORIA'!C207)</f>
        <v>0</v>
      </c>
      <c r="B188" s="500">
        <f>IF(AND(+'409-VACINAÇÃO OBRIGATORIA'!G207=0,SUM($R188:$X188)&gt;0),+'409-VACINAÇÃO OBRIGATORIA'!G206,+'409-VACINAÇÃO OBRIGATORIA'!G207)</f>
        <v>0</v>
      </c>
      <c r="C188" s="500" t="e">
        <f>IFERROR(IFERROR(VLOOKUP('409-VACINAÇÃO OBRIGATORIA'!AH$23,localidades,2,FALSE),VLOOKUP('409-VACINAÇÃO OBRIGATORIA'!AQ$6,localidades,2,FALSE)),VLOOKUP('409-VACINAÇÃO OBRIGATORIA'!AQ$5,district_codes,2,FALSE))</f>
        <v>#N/A</v>
      </c>
      <c r="D188" s="578">
        <f>+delivery_events!B$8</f>
        <v>0</v>
      </c>
      <c r="E188" s="500" t="e">
        <f>IFERROR(VLOOKUP('409-VACINAÇÃO OBRIGATORIA'!AQ$6,localidades,2,FALSE),VLOOKUP('409-VACINAÇÃO OBRIGATORIA'!AQ$5,district_codes,2,FALSE))</f>
        <v>#N/A</v>
      </c>
      <c r="F188" s="500">
        <f>+'409-VACINAÇÃO OBRIGATORIA'!L208</f>
        <v>0</v>
      </c>
      <c r="G188" s="500">
        <f>+'409-VACINAÇÃO OBRIGATORIA'!N208</f>
        <v>0</v>
      </c>
      <c r="H188" s="500">
        <f>IF(IF('409-VACINAÇÃO OBRIGATORIA'!AP208=0,'409-VACINAÇÃO OBRIGATORIA'!AH208,'409-VACINAÇÃO OBRIGATORIA'!AP208)=0,'409-VACINAÇÃO OBRIGATORIA'!AQ$6,IF('409-VACINAÇÃO OBRIGATORIA'!AP208=0,'409-VACINAÇÃO OBRIGATORIA'!AH208,'409-VACINAÇÃO OBRIGATORIA'!AP208))</f>
        <v>0</v>
      </c>
      <c r="I188" s="500">
        <f>IF('409-VACINAÇÃO OBRIGATORIA'!AH208=0,'409-VACINAÇÃO OBRIGATORIA'!AQ$6,'409-VACINAÇÃO OBRIGATORIA'!AH208)</f>
        <v>0</v>
      </c>
      <c r="J188" s="500">
        <f>+'409-VACINAÇÃO OBRIGATORIA'!$AQ$3</f>
        <v>0</v>
      </c>
      <c r="K188" s="578">
        <f>+'409-VACINAÇÃO OBRIGATORIA'!$A$11</f>
        <v>0</v>
      </c>
      <c r="L188" s="578">
        <f>+'409-VACINAÇÃO OBRIGATORIA'!$F$11</f>
        <v>0</v>
      </c>
      <c r="M188" s="500"/>
      <c r="N188" s="500"/>
      <c r="O188" s="500"/>
      <c r="P188" s="500" t="str">
        <f>delivery_events!D$8</f>
        <v>Vacinação Obrigatória</v>
      </c>
      <c r="Q188" s="500" t="str">
        <f>+'409-VACINAÇÃO OBRIGATORIA'!AU208</f>
        <v>VACINADOS</v>
      </c>
      <c r="R188" s="500">
        <f>+'409-VACINAÇÃO OBRIGATORIA'!AX208</f>
        <v>0</v>
      </c>
      <c r="S188" s="500">
        <f>+'409-VACINAÇÃO OBRIGATORIA'!AZ208</f>
        <v>0</v>
      </c>
      <c r="T188" s="500">
        <f>+'409-VACINAÇÃO OBRIGATORIA'!BB208</f>
        <v>0</v>
      </c>
      <c r="U188" s="500">
        <f>+'409-VACINAÇÃO OBRIGATORIA'!BD208</f>
        <v>0</v>
      </c>
      <c r="V188" s="500">
        <f>+'409-VACINAÇÃO OBRIGATORIA'!BF208</f>
        <v>0</v>
      </c>
      <c r="W188" s="500">
        <f>+'409-VACINAÇÃO OBRIGATORIA'!BH208</f>
        <v>0</v>
      </c>
      <c r="X188" s="500">
        <f>+'409-VACINAÇÃO OBRIGATORIA'!BI208</f>
        <v>0</v>
      </c>
    </row>
    <row r="189" spans="1:24" x14ac:dyDescent="0.35">
      <c r="A189" s="500">
        <f>IF(AND('409-VACINAÇÃO OBRIGATORIA'!C208=0,SUM($R189:$X189)&gt;0),'409-VACINAÇÃO OBRIGATORIA'!C207,'409-VACINAÇÃO OBRIGATORIA'!C208)</f>
        <v>0</v>
      </c>
      <c r="B189" s="500">
        <f>IF(AND(+'409-VACINAÇÃO OBRIGATORIA'!G208=0,SUM($R189:$X189)&gt;0),+'409-VACINAÇÃO OBRIGATORIA'!G207,+'409-VACINAÇÃO OBRIGATORIA'!G208)</f>
        <v>0</v>
      </c>
      <c r="C189" s="500" t="e">
        <f>IFERROR(IFERROR(VLOOKUP('409-VACINAÇÃO OBRIGATORIA'!AH$23,localidades,2,FALSE),VLOOKUP('409-VACINAÇÃO OBRIGATORIA'!AQ$6,localidades,2,FALSE)),VLOOKUP('409-VACINAÇÃO OBRIGATORIA'!AQ$5,district_codes,2,FALSE))</f>
        <v>#N/A</v>
      </c>
      <c r="D189" s="578">
        <f>+delivery_events!B$8</f>
        <v>0</v>
      </c>
      <c r="E189" s="500" t="e">
        <f>IFERROR(VLOOKUP('409-VACINAÇÃO OBRIGATORIA'!AQ$6,localidades,2,FALSE),VLOOKUP('409-VACINAÇÃO OBRIGATORIA'!AQ$5,district_codes,2,FALSE))</f>
        <v>#N/A</v>
      </c>
      <c r="F189" s="500">
        <f>+'409-VACINAÇÃO OBRIGATORIA'!L209</f>
        <v>0</v>
      </c>
      <c r="G189" s="500">
        <f>+'409-VACINAÇÃO OBRIGATORIA'!N209</f>
        <v>0</v>
      </c>
      <c r="H189" s="500">
        <f>IF(IF('409-VACINAÇÃO OBRIGATORIA'!AP209=0,'409-VACINAÇÃO OBRIGATORIA'!AH209,'409-VACINAÇÃO OBRIGATORIA'!AP209)=0,'409-VACINAÇÃO OBRIGATORIA'!AQ$6,IF('409-VACINAÇÃO OBRIGATORIA'!AP209=0,'409-VACINAÇÃO OBRIGATORIA'!AH209,'409-VACINAÇÃO OBRIGATORIA'!AP209))</f>
        <v>0</v>
      </c>
      <c r="I189" s="500">
        <f>IF('409-VACINAÇÃO OBRIGATORIA'!AH209=0,'409-VACINAÇÃO OBRIGATORIA'!AQ$6,'409-VACINAÇÃO OBRIGATORIA'!AH209)</f>
        <v>0</v>
      </c>
      <c r="J189" s="500">
        <f>+'409-VACINAÇÃO OBRIGATORIA'!$AQ$3</f>
        <v>0</v>
      </c>
      <c r="K189" s="578">
        <f>+'409-VACINAÇÃO OBRIGATORIA'!$A$11</f>
        <v>0</v>
      </c>
      <c r="L189" s="578">
        <f>+'409-VACINAÇÃO OBRIGATORIA'!$F$11</f>
        <v>0</v>
      </c>
      <c r="M189" s="500"/>
      <c r="N189" s="500"/>
      <c r="O189" s="500"/>
      <c r="P189" s="500" t="str">
        <f>delivery_events!D$8</f>
        <v>Vacinação Obrigatória</v>
      </c>
      <c r="Q189" s="500" t="str">
        <f>+'409-VACINAÇÃO OBRIGATORIA'!AU209</f>
        <v>ARROLADOS</v>
      </c>
      <c r="R189" s="500">
        <f>+'409-VACINAÇÃO OBRIGATORIA'!AX209</f>
        <v>0</v>
      </c>
      <c r="S189" s="500">
        <f>+'409-VACINAÇÃO OBRIGATORIA'!AZ209</f>
        <v>0</v>
      </c>
      <c r="T189" s="500">
        <f>+'409-VACINAÇÃO OBRIGATORIA'!BB209</f>
        <v>0</v>
      </c>
      <c r="U189" s="500">
        <f>+'409-VACINAÇÃO OBRIGATORIA'!BD209</f>
        <v>0</v>
      </c>
      <c r="V189" s="500">
        <f>+'409-VACINAÇÃO OBRIGATORIA'!BF209</f>
        <v>0</v>
      </c>
      <c r="W189" s="500">
        <f>+'409-VACINAÇÃO OBRIGATORIA'!BH209</f>
        <v>0</v>
      </c>
      <c r="X189" s="500">
        <f>+'409-VACINAÇÃO OBRIGATORIA'!BI209</f>
        <v>0</v>
      </c>
    </row>
    <row r="190" spans="1:24" x14ac:dyDescent="0.35">
      <c r="A190" s="500">
        <f>IF(AND('409-VACINAÇÃO OBRIGATORIA'!C209=0,SUM($R190:$X190)&gt;0),'409-VACINAÇÃO OBRIGATORIA'!C208,'409-VACINAÇÃO OBRIGATORIA'!C209)</f>
        <v>0</v>
      </c>
      <c r="B190" s="500">
        <f>IF(AND(+'409-VACINAÇÃO OBRIGATORIA'!G209=0,SUM($R190:$X190)&gt;0),+'409-VACINAÇÃO OBRIGATORIA'!G208,+'409-VACINAÇÃO OBRIGATORIA'!G209)</f>
        <v>0</v>
      </c>
      <c r="C190" s="500" t="e">
        <f>IFERROR(IFERROR(VLOOKUP('409-VACINAÇÃO OBRIGATORIA'!AH$23,localidades,2,FALSE),VLOOKUP('409-VACINAÇÃO OBRIGATORIA'!AQ$6,localidades,2,FALSE)),VLOOKUP('409-VACINAÇÃO OBRIGATORIA'!AQ$5,district_codes,2,FALSE))</f>
        <v>#N/A</v>
      </c>
      <c r="D190" s="578">
        <f>+delivery_events!B$8</f>
        <v>0</v>
      </c>
      <c r="E190" s="500" t="e">
        <f>IFERROR(VLOOKUP('409-VACINAÇÃO OBRIGATORIA'!AQ$6,localidades,2,FALSE),VLOOKUP('409-VACINAÇÃO OBRIGATORIA'!AQ$5,district_codes,2,FALSE))</f>
        <v>#N/A</v>
      </c>
      <c r="F190" s="500">
        <f>+'409-VACINAÇÃO OBRIGATORIA'!L210</f>
        <v>0</v>
      </c>
      <c r="G190" s="500">
        <f>+'409-VACINAÇÃO OBRIGATORIA'!N210</f>
        <v>0</v>
      </c>
      <c r="H190" s="500">
        <f>IF(IF('409-VACINAÇÃO OBRIGATORIA'!AP210=0,'409-VACINAÇÃO OBRIGATORIA'!AH210,'409-VACINAÇÃO OBRIGATORIA'!AP210)=0,'409-VACINAÇÃO OBRIGATORIA'!AQ$6,IF('409-VACINAÇÃO OBRIGATORIA'!AP210=0,'409-VACINAÇÃO OBRIGATORIA'!AH210,'409-VACINAÇÃO OBRIGATORIA'!AP210))</f>
        <v>0</v>
      </c>
      <c r="I190" s="500">
        <f>IF('409-VACINAÇÃO OBRIGATORIA'!AH210=0,'409-VACINAÇÃO OBRIGATORIA'!AQ$6,'409-VACINAÇÃO OBRIGATORIA'!AH210)</f>
        <v>0</v>
      </c>
      <c r="J190" s="500">
        <f>+'409-VACINAÇÃO OBRIGATORIA'!$AQ$3</f>
        <v>0</v>
      </c>
      <c r="K190" s="578">
        <f>+'409-VACINAÇÃO OBRIGATORIA'!$A$11</f>
        <v>0</v>
      </c>
      <c r="L190" s="578">
        <f>+'409-VACINAÇÃO OBRIGATORIA'!$F$11</f>
        <v>0</v>
      </c>
      <c r="M190" s="500"/>
      <c r="N190" s="500"/>
      <c r="O190" s="500"/>
      <c r="P190" s="500" t="str">
        <f>delivery_events!D$8</f>
        <v>Vacinação Obrigatória</v>
      </c>
      <c r="Q190" s="500" t="str">
        <f>+'409-VACINAÇÃO OBRIGATORIA'!AU210</f>
        <v>VACINADOS</v>
      </c>
      <c r="R190" s="500">
        <f>+'409-VACINAÇÃO OBRIGATORIA'!AX210</f>
        <v>0</v>
      </c>
      <c r="S190" s="500">
        <f>+'409-VACINAÇÃO OBRIGATORIA'!AZ210</f>
        <v>0</v>
      </c>
      <c r="T190" s="500">
        <f>+'409-VACINAÇÃO OBRIGATORIA'!BB210</f>
        <v>0</v>
      </c>
      <c r="U190" s="500">
        <f>+'409-VACINAÇÃO OBRIGATORIA'!BD210</f>
        <v>0</v>
      </c>
      <c r="V190" s="500">
        <f>+'409-VACINAÇÃO OBRIGATORIA'!BF210</f>
        <v>0</v>
      </c>
      <c r="W190" s="500">
        <f>+'409-VACINAÇÃO OBRIGATORIA'!BH210</f>
        <v>0</v>
      </c>
      <c r="X190" s="500">
        <f>+'409-VACINAÇÃO OBRIGATORIA'!BI210</f>
        <v>0</v>
      </c>
    </row>
    <row r="191" spans="1:24" x14ac:dyDescent="0.35">
      <c r="A191" s="500">
        <f>IF(AND('409-VACINAÇÃO OBRIGATORIA'!C210=0,SUM($R191:$X191)&gt;0),'409-VACINAÇÃO OBRIGATORIA'!C209,'409-VACINAÇÃO OBRIGATORIA'!C210)</f>
        <v>0</v>
      </c>
      <c r="B191" s="500">
        <f>IF(AND(+'409-VACINAÇÃO OBRIGATORIA'!G210=0,SUM($R191:$X191)&gt;0),+'409-VACINAÇÃO OBRIGATORIA'!G209,+'409-VACINAÇÃO OBRIGATORIA'!G210)</f>
        <v>0</v>
      </c>
      <c r="C191" s="500" t="e">
        <f>IFERROR(IFERROR(VLOOKUP('409-VACINAÇÃO OBRIGATORIA'!AH$23,localidades,2,FALSE),VLOOKUP('409-VACINAÇÃO OBRIGATORIA'!AQ$6,localidades,2,FALSE)),VLOOKUP('409-VACINAÇÃO OBRIGATORIA'!AQ$5,district_codes,2,FALSE))</f>
        <v>#N/A</v>
      </c>
      <c r="D191" s="578">
        <f>+delivery_events!B$8</f>
        <v>0</v>
      </c>
      <c r="E191" s="500" t="e">
        <f>IFERROR(VLOOKUP('409-VACINAÇÃO OBRIGATORIA'!AQ$6,localidades,2,FALSE),VLOOKUP('409-VACINAÇÃO OBRIGATORIA'!AQ$5,district_codes,2,FALSE))</f>
        <v>#N/A</v>
      </c>
      <c r="F191" s="500">
        <f>+'409-VACINAÇÃO OBRIGATORIA'!L211</f>
        <v>0</v>
      </c>
      <c r="G191" s="500">
        <f>+'409-VACINAÇÃO OBRIGATORIA'!N211</f>
        <v>0</v>
      </c>
      <c r="H191" s="500">
        <f>IF(IF('409-VACINAÇÃO OBRIGATORIA'!AP211=0,'409-VACINAÇÃO OBRIGATORIA'!AH211,'409-VACINAÇÃO OBRIGATORIA'!AP211)=0,'409-VACINAÇÃO OBRIGATORIA'!AQ$6,IF('409-VACINAÇÃO OBRIGATORIA'!AP211=0,'409-VACINAÇÃO OBRIGATORIA'!AH211,'409-VACINAÇÃO OBRIGATORIA'!AP211))</f>
        <v>0</v>
      </c>
      <c r="I191" s="500">
        <f>IF('409-VACINAÇÃO OBRIGATORIA'!AH211=0,'409-VACINAÇÃO OBRIGATORIA'!AQ$6,'409-VACINAÇÃO OBRIGATORIA'!AH211)</f>
        <v>0</v>
      </c>
      <c r="J191" s="500">
        <f>+'409-VACINAÇÃO OBRIGATORIA'!$AQ$3</f>
        <v>0</v>
      </c>
      <c r="K191" s="578">
        <f>+'409-VACINAÇÃO OBRIGATORIA'!$A$11</f>
        <v>0</v>
      </c>
      <c r="L191" s="578">
        <f>+'409-VACINAÇÃO OBRIGATORIA'!$F$11</f>
        <v>0</v>
      </c>
      <c r="M191" s="500"/>
      <c r="N191" s="500"/>
      <c r="O191" s="500"/>
      <c r="P191" s="500" t="str">
        <f>delivery_events!D$8</f>
        <v>Vacinação Obrigatória</v>
      </c>
      <c r="Q191" s="500" t="str">
        <f>+'409-VACINAÇÃO OBRIGATORIA'!AU211</f>
        <v>ARROLADOS</v>
      </c>
      <c r="R191" s="500">
        <f>+'409-VACINAÇÃO OBRIGATORIA'!AX211</f>
        <v>0</v>
      </c>
      <c r="S191" s="500">
        <f>+'409-VACINAÇÃO OBRIGATORIA'!AZ211</f>
        <v>0</v>
      </c>
      <c r="T191" s="500">
        <f>+'409-VACINAÇÃO OBRIGATORIA'!BB211</f>
        <v>0</v>
      </c>
      <c r="U191" s="500">
        <f>+'409-VACINAÇÃO OBRIGATORIA'!BD211</f>
        <v>0</v>
      </c>
      <c r="V191" s="500">
        <f>+'409-VACINAÇÃO OBRIGATORIA'!BF211</f>
        <v>0</v>
      </c>
      <c r="W191" s="500">
        <f>+'409-VACINAÇÃO OBRIGATORIA'!BH211</f>
        <v>0</v>
      </c>
      <c r="X191" s="500">
        <f>+'409-VACINAÇÃO OBRIGATORIA'!BI211</f>
        <v>0</v>
      </c>
    </row>
    <row r="192" spans="1:24" x14ac:dyDescent="0.35">
      <c r="A192" s="500">
        <f>IF(AND('409-VACINAÇÃO OBRIGATORIA'!C211=0,SUM($R192:$X192)&gt;0),'409-VACINAÇÃO OBRIGATORIA'!C210,'409-VACINAÇÃO OBRIGATORIA'!C211)</f>
        <v>0</v>
      </c>
      <c r="B192" s="500">
        <f>IF(AND(+'409-VACINAÇÃO OBRIGATORIA'!G211=0,SUM($R192:$X192)&gt;0),+'409-VACINAÇÃO OBRIGATORIA'!G210,+'409-VACINAÇÃO OBRIGATORIA'!G211)</f>
        <v>0</v>
      </c>
      <c r="C192" s="500" t="e">
        <f>IFERROR(IFERROR(VLOOKUP('409-VACINAÇÃO OBRIGATORIA'!AH$23,localidades,2,FALSE),VLOOKUP('409-VACINAÇÃO OBRIGATORIA'!AQ$6,localidades,2,FALSE)),VLOOKUP('409-VACINAÇÃO OBRIGATORIA'!AQ$5,district_codes,2,FALSE))</f>
        <v>#N/A</v>
      </c>
      <c r="D192" s="578">
        <f>+delivery_events!B$8</f>
        <v>0</v>
      </c>
      <c r="E192" s="500" t="e">
        <f>IFERROR(VLOOKUP('409-VACINAÇÃO OBRIGATORIA'!AQ$6,localidades,2,FALSE),VLOOKUP('409-VACINAÇÃO OBRIGATORIA'!AQ$5,district_codes,2,FALSE))</f>
        <v>#N/A</v>
      </c>
      <c r="F192" s="500">
        <f>+'409-VACINAÇÃO OBRIGATORIA'!L212</f>
        <v>0</v>
      </c>
      <c r="G192" s="500">
        <f>+'409-VACINAÇÃO OBRIGATORIA'!N212</f>
        <v>0</v>
      </c>
      <c r="H192" s="500">
        <f>IF(IF('409-VACINAÇÃO OBRIGATORIA'!AP212=0,'409-VACINAÇÃO OBRIGATORIA'!AH212,'409-VACINAÇÃO OBRIGATORIA'!AP212)=0,'409-VACINAÇÃO OBRIGATORIA'!AQ$6,IF('409-VACINAÇÃO OBRIGATORIA'!AP212=0,'409-VACINAÇÃO OBRIGATORIA'!AH212,'409-VACINAÇÃO OBRIGATORIA'!AP212))</f>
        <v>0</v>
      </c>
      <c r="I192" s="500">
        <f>IF('409-VACINAÇÃO OBRIGATORIA'!AH212=0,'409-VACINAÇÃO OBRIGATORIA'!AQ$6,'409-VACINAÇÃO OBRIGATORIA'!AH212)</f>
        <v>0</v>
      </c>
      <c r="J192" s="500">
        <f>+'409-VACINAÇÃO OBRIGATORIA'!$AQ$3</f>
        <v>0</v>
      </c>
      <c r="K192" s="578">
        <f>+'409-VACINAÇÃO OBRIGATORIA'!$A$11</f>
        <v>0</v>
      </c>
      <c r="L192" s="578">
        <f>+'409-VACINAÇÃO OBRIGATORIA'!$F$11</f>
        <v>0</v>
      </c>
      <c r="M192" s="500"/>
      <c r="N192" s="500"/>
      <c r="O192" s="500"/>
      <c r="P192" s="500" t="str">
        <f>delivery_events!D$8</f>
        <v>Vacinação Obrigatória</v>
      </c>
      <c r="Q192" s="500" t="str">
        <f>+'409-VACINAÇÃO OBRIGATORIA'!AU212</f>
        <v>VACINADOS</v>
      </c>
      <c r="R192" s="500">
        <f>+'409-VACINAÇÃO OBRIGATORIA'!AX212</f>
        <v>0</v>
      </c>
      <c r="S192" s="500">
        <f>+'409-VACINAÇÃO OBRIGATORIA'!AZ212</f>
        <v>0</v>
      </c>
      <c r="T192" s="500">
        <f>+'409-VACINAÇÃO OBRIGATORIA'!BB212</f>
        <v>0</v>
      </c>
      <c r="U192" s="500">
        <f>+'409-VACINAÇÃO OBRIGATORIA'!BD212</f>
        <v>0</v>
      </c>
      <c r="V192" s="500">
        <f>+'409-VACINAÇÃO OBRIGATORIA'!BF212</f>
        <v>0</v>
      </c>
      <c r="W192" s="500">
        <f>+'409-VACINAÇÃO OBRIGATORIA'!BH212</f>
        <v>0</v>
      </c>
      <c r="X192" s="500">
        <f>+'409-VACINAÇÃO OBRIGATORIA'!BI212</f>
        <v>0</v>
      </c>
    </row>
    <row r="193" spans="1:24" x14ac:dyDescent="0.35">
      <c r="A193" s="500">
        <f>IF(AND('409-VACINAÇÃO OBRIGATORIA'!C212=0,SUM($R193:$X193)&gt;0),'409-VACINAÇÃO OBRIGATORIA'!C211,'409-VACINAÇÃO OBRIGATORIA'!C212)</f>
        <v>0</v>
      </c>
      <c r="B193" s="500">
        <f>IF(AND(+'409-VACINAÇÃO OBRIGATORIA'!G212=0,SUM($R193:$X193)&gt;0),+'409-VACINAÇÃO OBRIGATORIA'!G211,+'409-VACINAÇÃO OBRIGATORIA'!G212)</f>
        <v>0</v>
      </c>
      <c r="C193" s="500" t="e">
        <f>IFERROR(IFERROR(VLOOKUP('409-VACINAÇÃO OBRIGATORIA'!AH$23,localidades,2,FALSE),VLOOKUP('409-VACINAÇÃO OBRIGATORIA'!AQ$6,localidades,2,FALSE)),VLOOKUP('409-VACINAÇÃO OBRIGATORIA'!AQ$5,district_codes,2,FALSE))</f>
        <v>#N/A</v>
      </c>
      <c r="D193" s="578">
        <f>+delivery_events!B$8</f>
        <v>0</v>
      </c>
      <c r="E193" s="500" t="e">
        <f>IFERROR(VLOOKUP('409-VACINAÇÃO OBRIGATORIA'!AQ$6,localidades,2,FALSE),VLOOKUP('409-VACINAÇÃO OBRIGATORIA'!AQ$5,district_codes,2,FALSE))</f>
        <v>#N/A</v>
      </c>
      <c r="F193" s="500">
        <f>+'409-VACINAÇÃO OBRIGATORIA'!L213</f>
        <v>0</v>
      </c>
      <c r="G193" s="500">
        <f>+'409-VACINAÇÃO OBRIGATORIA'!N213</f>
        <v>0</v>
      </c>
      <c r="H193" s="500">
        <f>IF(IF('409-VACINAÇÃO OBRIGATORIA'!AP213=0,'409-VACINAÇÃO OBRIGATORIA'!AH213,'409-VACINAÇÃO OBRIGATORIA'!AP213)=0,'409-VACINAÇÃO OBRIGATORIA'!AQ$6,IF('409-VACINAÇÃO OBRIGATORIA'!AP213=0,'409-VACINAÇÃO OBRIGATORIA'!AH213,'409-VACINAÇÃO OBRIGATORIA'!AP213))</f>
        <v>0</v>
      </c>
      <c r="I193" s="500">
        <f>IF('409-VACINAÇÃO OBRIGATORIA'!AH213=0,'409-VACINAÇÃO OBRIGATORIA'!AQ$6,'409-VACINAÇÃO OBRIGATORIA'!AH213)</f>
        <v>0</v>
      </c>
      <c r="J193" s="500">
        <f>+'409-VACINAÇÃO OBRIGATORIA'!$AQ$3</f>
        <v>0</v>
      </c>
      <c r="K193" s="578">
        <f>+'409-VACINAÇÃO OBRIGATORIA'!$A$11</f>
        <v>0</v>
      </c>
      <c r="L193" s="578">
        <f>+'409-VACINAÇÃO OBRIGATORIA'!$F$11</f>
        <v>0</v>
      </c>
      <c r="M193" s="500"/>
      <c r="N193" s="500"/>
      <c r="O193" s="500"/>
      <c r="P193" s="500" t="str">
        <f>delivery_events!D$8</f>
        <v>Vacinação Obrigatória</v>
      </c>
      <c r="Q193" s="500" t="str">
        <f>+'409-VACINAÇÃO OBRIGATORIA'!AU213</f>
        <v>ARROLADOS</v>
      </c>
      <c r="R193" s="500">
        <f>+'409-VACINAÇÃO OBRIGATORIA'!AX213</f>
        <v>0</v>
      </c>
      <c r="S193" s="500">
        <f>+'409-VACINAÇÃO OBRIGATORIA'!AZ213</f>
        <v>0</v>
      </c>
      <c r="T193" s="500">
        <f>+'409-VACINAÇÃO OBRIGATORIA'!BB213</f>
        <v>0</v>
      </c>
      <c r="U193" s="500">
        <f>+'409-VACINAÇÃO OBRIGATORIA'!BD213</f>
        <v>0</v>
      </c>
      <c r="V193" s="500">
        <f>+'409-VACINAÇÃO OBRIGATORIA'!BF213</f>
        <v>0</v>
      </c>
      <c r="W193" s="500">
        <f>+'409-VACINAÇÃO OBRIGATORIA'!BH213</f>
        <v>0</v>
      </c>
      <c r="X193" s="500">
        <f>+'409-VACINAÇÃO OBRIGATORIA'!BI213</f>
        <v>0</v>
      </c>
    </row>
    <row r="194" spans="1:24" x14ac:dyDescent="0.35">
      <c r="A194" s="500">
        <f>IF(AND('409-VACINAÇÃO OBRIGATORIA'!C213=0,SUM($R194:$X194)&gt;0),'409-VACINAÇÃO OBRIGATORIA'!C212,'409-VACINAÇÃO OBRIGATORIA'!C213)</f>
        <v>0</v>
      </c>
      <c r="B194" s="500">
        <f>IF(AND(+'409-VACINAÇÃO OBRIGATORIA'!G213=0,SUM($R194:$X194)&gt;0),+'409-VACINAÇÃO OBRIGATORIA'!G212,+'409-VACINAÇÃO OBRIGATORIA'!G213)</f>
        <v>0</v>
      </c>
      <c r="C194" s="500" t="e">
        <f>IFERROR(IFERROR(VLOOKUP('409-VACINAÇÃO OBRIGATORIA'!AH$23,localidades,2,FALSE),VLOOKUP('409-VACINAÇÃO OBRIGATORIA'!AQ$6,localidades,2,FALSE)),VLOOKUP('409-VACINAÇÃO OBRIGATORIA'!AQ$5,district_codes,2,FALSE))</f>
        <v>#N/A</v>
      </c>
      <c r="D194" s="578">
        <f>+delivery_events!B$8</f>
        <v>0</v>
      </c>
      <c r="E194" s="500" t="e">
        <f>IFERROR(VLOOKUP('409-VACINAÇÃO OBRIGATORIA'!AQ$6,localidades,2,FALSE),VLOOKUP('409-VACINAÇÃO OBRIGATORIA'!AQ$5,district_codes,2,FALSE))</f>
        <v>#N/A</v>
      </c>
      <c r="F194" s="500">
        <f>+'409-VACINAÇÃO OBRIGATORIA'!L214</f>
        <v>0</v>
      </c>
      <c r="G194" s="500">
        <f>+'409-VACINAÇÃO OBRIGATORIA'!N214</f>
        <v>0</v>
      </c>
      <c r="H194" s="500">
        <f>IF(IF('409-VACINAÇÃO OBRIGATORIA'!AP214=0,'409-VACINAÇÃO OBRIGATORIA'!AH214,'409-VACINAÇÃO OBRIGATORIA'!AP214)=0,'409-VACINAÇÃO OBRIGATORIA'!AQ$6,IF('409-VACINAÇÃO OBRIGATORIA'!AP214=0,'409-VACINAÇÃO OBRIGATORIA'!AH214,'409-VACINAÇÃO OBRIGATORIA'!AP214))</f>
        <v>0</v>
      </c>
      <c r="I194" s="500">
        <f>IF('409-VACINAÇÃO OBRIGATORIA'!AH214=0,'409-VACINAÇÃO OBRIGATORIA'!AQ$6,'409-VACINAÇÃO OBRIGATORIA'!AH214)</f>
        <v>0</v>
      </c>
      <c r="J194" s="500">
        <f>+'409-VACINAÇÃO OBRIGATORIA'!$AQ$3</f>
        <v>0</v>
      </c>
      <c r="K194" s="578">
        <f>+'409-VACINAÇÃO OBRIGATORIA'!$A$11</f>
        <v>0</v>
      </c>
      <c r="L194" s="578">
        <f>+'409-VACINAÇÃO OBRIGATORIA'!$F$11</f>
        <v>0</v>
      </c>
      <c r="M194" s="500"/>
      <c r="N194" s="500"/>
      <c r="O194" s="500"/>
      <c r="P194" s="500" t="str">
        <f>delivery_events!D$8</f>
        <v>Vacinação Obrigatória</v>
      </c>
      <c r="Q194" s="500" t="str">
        <f>+'409-VACINAÇÃO OBRIGATORIA'!AU214</f>
        <v>VACINADOS</v>
      </c>
      <c r="R194" s="500">
        <f>+'409-VACINAÇÃO OBRIGATORIA'!AX214</f>
        <v>0</v>
      </c>
      <c r="S194" s="500">
        <f>+'409-VACINAÇÃO OBRIGATORIA'!AZ214</f>
        <v>0</v>
      </c>
      <c r="T194" s="500">
        <f>+'409-VACINAÇÃO OBRIGATORIA'!BB214</f>
        <v>0</v>
      </c>
      <c r="U194" s="500">
        <f>+'409-VACINAÇÃO OBRIGATORIA'!BD214</f>
        <v>0</v>
      </c>
      <c r="V194" s="500">
        <f>+'409-VACINAÇÃO OBRIGATORIA'!BF214</f>
        <v>0</v>
      </c>
      <c r="W194" s="500">
        <f>+'409-VACINAÇÃO OBRIGATORIA'!BH214</f>
        <v>0</v>
      </c>
      <c r="X194" s="500">
        <f>+'409-VACINAÇÃO OBRIGATORIA'!BI214</f>
        <v>0</v>
      </c>
    </row>
    <row r="195" spans="1:24" x14ac:dyDescent="0.35">
      <c r="A195" s="500">
        <f>IF(AND('409-VACINAÇÃO OBRIGATORIA'!C214=0,SUM($R195:$X195)&gt;0),'409-VACINAÇÃO OBRIGATORIA'!C213,'409-VACINAÇÃO OBRIGATORIA'!C214)</f>
        <v>0</v>
      </c>
      <c r="B195" s="500">
        <f>IF(AND(+'409-VACINAÇÃO OBRIGATORIA'!G214=0,SUM($R195:$X195)&gt;0),+'409-VACINAÇÃO OBRIGATORIA'!G213,+'409-VACINAÇÃO OBRIGATORIA'!G214)</f>
        <v>0</v>
      </c>
      <c r="C195" s="500" t="e">
        <f>IFERROR(IFERROR(VLOOKUP('409-VACINAÇÃO OBRIGATORIA'!AH$23,localidades,2,FALSE),VLOOKUP('409-VACINAÇÃO OBRIGATORIA'!AQ$6,localidades,2,FALSE)),VLOOKUP('409-VACINAÇÃO OBRIGATORIA'!AQ$5,district_codes,2,FALSE))</f>
        <v>#N/A</v>
      </c>
      <c r="D195" s="578">
        <f>+delivery_events!B$8</f>
        <v>0</v>
      </c>
      <c r="E195" s="500" t="e">
        <f>IFERROR(VLOOKUP('409-VACINAÇÃO OBRIGATORIA'!AQ$6,localidades,2,FALSE),VLOOKUP('409-VACINAÇÃO OBRIGATORIA'!AQ$5,district_codes,2,FALSE))</f>
        <v>#N/A</v>
      </c>
      <c r="F195" s="500">
        <f>+'409-VACINAÇÃO OBRIGATORIA'!L215</f>
        <v>0</v>
      </c>
      <c r="G195" s="500">
        <f>+'409-VACINAÇÃO OBRIGATORIA'!N215</f>
        <v>0</v>
      </c>
      <c r="H195" s="500">
        <f>IF(IF('409-VACINAÇÃO OBRIGATORIA'!AP215=0,'409-VACINAÇÃO OBRIGATORIA'!AH215,'409-VACINAÇÃO OBRIGATORIA'!AP215)=0,'409-VACINAÇÃO OBRIGATORIA'!AQ$6,IF('409-VACINAÇÃO OBRIGATORIA'!AP215=0,'409-VACINAÇÃO OBRIGATORIA'!AH215,'409-VACINAÇÃO OBRIGATORIA'!AP215))</f>
        <v>0</v>
      </c>
      <c r="I195" s="500">
        <f>IF('409-VACINAÇÃO OBRIGATORIA'!AH215=0,'409-VACINAÇÃO OBRIGATORIA'!AQ$6,'409-VACINAÇÃO OBRIGATORIA'!AH215)</f>
        <v>0</v>
      </c>
      <c r="J195" s="500">
        <f>+'409-VACINAÇÃO OBRIGATORIA'!$AQ$3</f>
        <v>0</v>
      </c>
      <c r="K195" s="578">
        <f>+'409-VACINAÇÃO OBRIGATORIA'!$A$11</f>
        <v>0</v>
      </c>
      <c r="L195" s="578">
        <f>+'409-VACINAÇÃO OBRIGATORIA'!$F$11</f>
        <v>0</v>
      </c>
      <c r="M195" s="500"/>
      <c r="N195" s="500"/>
      <c r="O195" s="500"/>
      <c r="P195" s="500" t="str">
        <f>delivery_events!D$8</f>
        <v>Vacinação Obrigatória</v>
      </c>
      <c r="Q195" s="500" t="str">
        <f>+'409-VACINAÇÃO OBRIGATORIA'!AU215</f>
        <v>ARROLADOS</v>
      </c>
      <c r="R195" s="500">
        <f>+'409-VACINAÇÃO OBRIGATORIA'!AX215</f>
        <v>0</v>
      </c>
      <c r="S195" s="500">
        <f>+'409-VACINAÇÃO OBRIGATORIA'!AZ215</f>
        <v>0</v>
      </c>
      <c r="T195" s="500">
        <f>+'409-VACINAÇÃO OBRIGATORIA'!BB215</f>
        <v>0</v>
      </c>
      <c r="U195" s="500">
        <f>+'409-VACINAÇÃO OBRIGATORIA'!BD215</f>
        <v>0</v>
      </c>
      <c r="V195" s="500">
        <f>+'409-VACINAÇÃO OBRIGATORIA'!BF215</f>
        <v>0</v>
      </c>
      <c r="W195" s="500">
        <f>+'409-VACINAÇÃO OBRIGATORIA'!BH215</f>
        <v>0</v>
      </c>
      <c r="X195" s="500">
        <f>+'409-VACINAÇÃO OBRIGATORIA'!BI215</f>
        <v>0</v>
      </c>
    </row>
    <row r="196" spans="1:24" x14ac:dyDescent="0.35">
      <c r="A196" s="500">
        <f>IF(AND('409-VACINAÇÃO OBRIGATORIA'!C215=0,SUM($R196:$X196)&gt;0),'409-VACINAÇÃO OBRIGATORIA'!C214,'409-VACINAÇÃO OBRIGATORIA'!C215)</f>
        <v>0</v>
      </c>
      <c r="B196" s="500">
        <f>IF(AND(+'409-VACINAÇÃO OBRIGATORIA'!G215=0,SUM($R196:$X196)&gt;0),+'409-VACINAÇÃO OBRIGATORIA'!G214,+'409-VACINAÇÃO OBRIGATORIA'!G215)</f>
        <v>0</v>
      </c>
      <c r="C196" s="500" t="e">
        <f>IFERROR(IFERROR(VLOOKUP('409-VACINAÇÃO OBRIGATORIA'!AH$23,localidades,2,FALSE),VLOOKUP('409-VACINAÇÃO OBRIGATORIA'!AQ$6,localidades,2,FALSE)),VLOOKUP('409-VACINAÇÃO OBRIGATORIA'!AQ$5,district_codes,2,FALSE))</f>
        <v>#N/A</v>
      </c>
      <c r="D196" s="578">
        <f>+delivery_events!B$8</f>
        <v>0</v>
      </c>
      <c r="E196" s="500" t="e">
        <f>IFERROR(VLOOKUP('409-VACINAÇÃO OBRIGATORIA'!AQ$6,localidades,2,FALSE),VLOOKUP('409-VACINAÇÃO OBRIGATORIA'!AQ$5,district_codes,2,FALSE))</f>
        <v>#N/A</v>
      </c>
      <c r="F196" s="500">
        <f>+'409-VACINAÇÃO OBRIGATORIA'!L216</f>
        <v>0</v>
      </c>
      <c r="G196" s="500">
        <f>+'409-VACINAÇÃO OBRIGATORIA'!N216</f>
        <v>0</v>
      </c>
      <c r="H196" s="500">
        <f>IF(IF('409-VACINAÇÃO OBRIGATORIA'!AP216=0,'409-VACINAÇÃO OBRIGATORIA'!AH216,'409-VACINAÇÃO OBRIGATORIA'!AP216)=0,'409-VACINAÇÃO OBRIGATORIA'!AQ$6,IF('409-VACINAÇÃO OBRIGATORIA'!AP216=0,'409-VACINAÇÃO OBRIGATORIA'!AH216,'409-VACINAÇÃO OBRIGATORIA'!AP216))</f>
        <v>0</v>
      </c>
      <c r="I196" s="500">
        <f>IF('409-VACINAÇÃO OBRIGATORIA'!AH216=0,'409-VACINAÇÃO OBRIGATORIA'!AQ$6,'409-VACINAÇÃO OBRIGATORIA'!AH216)</f>
        <v>0</v>
      </c>
      <c r="J196" s="500">
        <f>+'409-VACINAÇÃO OBRIGATORIA'!$AQ$3</f>
        <v>0</v>
      </c>
      <c r="K196" s="578">
        <f>+'409-VACINAÇÃO OBRIGATORIA'!$A$11</f>
        <v>0</v>
      </c>
      <c r="L196" s="578">
        <f>+'409-VACINAÇÃO OBRIGATORIA'!$F$11</f>
        <v>0</v>
      </c>
      <c r="M196" s="500"/>
      <c r="N196" s="500"/>
      <c r="O196" s="500"/>
      <c r="P196" s="500" t="str">
        <f>delivery_events!D$8</f>
        <v>Vacinação Obrigatória</v>
      </c>
      <c r="Q196" s="500" t="str">
        <f>+'409-VACINAÇÃO OBRIGATORIA'!AU216</f>
        <v>VACINADOS</v>
      </c>
      <c r="R196" s="500">
        <f>+'409-VACINAÇÃO OBRIGATORIA'!AX216</f>
        <v>0</v>
      </c>
      <c r="S196" s="500">
        <f>+'409-VACINAÇÃO OBRIGATORIA'!AZ216</f>
        <v>0</v>
      </c>
      <c r="T196" s="500">
        <f>+'409-VACINAÇÃO OBRIGATORIA'!BB216</f>
        <v>0</v>
      </c>
      <c r="U196" s="500">
        <f>+'409-VACINAÇÃO OBRIGATORIA'!BD216</f>
        <v>0</v>
      </c>
      <c r="V196" s="500">
        <f>+'409-VACINAÇÃO OBRIGATORIA'!BF216</f>
        <v>0</v>
      </c>
      <c r="W196" s="500">
        <f>+'409-VACINAÇÃO OBRIGATORIA'!BH216</f>
        <v>0</v>
      </c>
      <c r="X196" s="500">
        <f>+'409-VACINAÇÃO OBRIGATORIA'!BI216</f>
        <v>0</v>
      </c>
    </row>
    <row r="197" spans="1:24" x14ac:dyDescent="0.35">
      <c r="A197" s="500">
        <f>IF(AND('409-VACINAÇÃO OBRIGATORIA'!C216=0,SUM($R197:$X197)&gt;0),'409-VACINAÇÃO OBRIGATORIA'!C215,'409-VACINAÇÃO OBRIGATORIA'!C216)</f>
        <v>0</v>
      </c>
      <c r="B197" s="500">
        <f>IF(AND(+'409-VACINAÇÃO OBRIGATORIA'!G216=0,SUM($R197:$X197)&gt;0),+'409-VACINAÇÃO OBRIGATORIA'!G215,+'409-VACINAÇÃO OBRIGATORIA'!G216)</f>
        <v>0</v>
      </c>
      <c r="C197" s="500" t="e">
        <f>IFERROR(IFERROR(VLOOKUP('409-VACINAÇÃO OBRIGATORIA'!AH$23,localidades,2,FALSE),VLOOKUP('409-VACINAÇÃO OBRIGATORIA'!AQ$6,localidades,2,FALSE)),VLOOKUP('409-VACINAÇÃO OBRIGATORIA'!AQ$5,district_codes,2,FALSE))</f>
        <v>#N/A</v>
      </c>
      <c r="D197" s="578">
        <f>+delivery_events!B$8</f>
        <v>0</v>
      </c>
      <c r="E197" s="500" t="e">
        <f>IFERROR(VLOOKUP('409-VACINAÇÃO OBRIGATORIA'!AQ$6,localidades,2,FALSE),VLOOKUP('409-VACINAÇÃO OBRIGATORIA'!AQ$5,district_codes,2,FALSE))</f>
        <v>#N/A</v>
      </c>
      <c r="F197" s="500">
        <f>+'409-VACINAÇÃO OBRIGATORIA'!L217</f>
        <v>0</v>
      </c>
      <c r="G197" s="500">
        <f>+'409-VACINAÇÃO OBRIGATORIA'!N217</f>
        <v>0</v>
      </c>
      <c r="H197" s="500">
        <f>IF(IF('409-VACINAÇÃO OBRIGATORIA'!AP217=0,'409-VACINAÇÃO OBRIGATORIA'!AH217,'409-VACINAÇÃO OBRIGATORIA'!AP217)=0,'409-VACINAÇÃO OBRIGATORIA'!AQ$6,IF('409-VACINAÇÃO OBRIGATORIA'!AP217=0,'409-VACINAÇÃO OBRIGATORIA'!AH217,'409-VACINAÇÃO OBRIGATORIA'!AP217))</f>
        <v>0</v>
      </c>
      <c r="I197" s="500">
        <f>IF('409-VACINAÇÃO OBRIGATORIA'!AH217=0,'409-VACINAÇÃO OBRIGATORIA'!AQ$6,'409-VACINAÇÃO OBRIGATORIA'!AH217)</f>
        <v>0</v>
      </c>
      <c r="J197" s="500">
        <f>+'409-VACINAÇÃO OBRIGATORIA'!$AQ$3</f>
        <v>0</v>
      </c>
      <c r="K197" s="578">
        <f>+'409-VACINAÇÃO OBRIGATORIA'!$A$11</f>
        <v>0</v>
      </c>
      <c r="L197" s="578">
        <f>+'409-VACINAÇÃO OBRIGATORIA'!$F$11</f>
        <v>0</v>
      </c>
      <c r="M197" s="500"/>
      <c r="N197" s="500"/>
      <c r="O197" s="500"/>
      <c r="P197" s="500" t="str">
        <f>delivery_events!D$8</f>
        <v>Vacinação Obrigatória</v>
      </c>
      <c r="Q197" s="500">
        <f>+'409-VACINAÇÃO OBRIGATORIA'!AU217</f>
        <v>0</v>
      </c>
      <c r="R197" s="500">
        <f>+'409-VACINAÇÃO OBRIGATORIA'!AX217</f>
        <v>0</v>
      </c>
      <c r="S197" s="500">
        <f>+'409-VACINAÇÃO OBRIGATORIA'!AZ217</f>
        <v>0</v>
      </c>
      <c r="T197" s="500">
        <f>+'409-VACINAÇÃO OBRIGATORIA'!BB217</f>
        <v>0</v>
      </c>
      <c r="U197" s="500">
        <f>+'409-VACINAÇÃO OBRIGATORIA'!BD217</f>
        <v>0</v>
      </c>
      <c r="V197" s="500">
        <f>+'409-VACINAÇÃO OBRIGATORIA'!BF217</f>
        <v>0</v>
      </c>
      <c r="W197" s="500">
        <f>+'409-VACINAÇÃO OBRIGATORIA'!BH217</f>
        <v>0</v>
      </c>
      <c r="X197" s="500">
        <f>+'409-VACINAÇÃO OBRIGATORIA'!BI217</f>
        <v>0</v>
      </c>
    </row>
    <row r="198" spans="1:24" x14ac:dyDescent="0.35">
      <c r="A198" s="500">
        <f>IF(AND('409-VACINAÇÃO OBRIGATORIA'!C217=0,SUM($R198:$X198)&gt;0),'409-VACINAÇÃO OBRIGATORIA'!C216,'409-VACINAÇÃO OBRIGATORIA'!C217)</f>
        <v>0</v>
      </c>
      <c r="B198" s="500">
        <f>IF(AND(+'409-VACINAÇÃO OBRIGATORIA'!G217=0,SUM($R198:$X198)&gt;0),+'409-VACINAÇÃO OBRIGATORIA'!G216,+'409-VACINAÇÃO OBRIGATORIA'!G217)</f>
        <v>0</v>
      </c>
      <c r="C198" s="500" t="e">
        <f>IFERROR(IFERROR(VLOOKUP('409-VACINAÇÃO OBRIGATORIA'!AH$23,localidades,2,FALSE),VLOOKUP('409-VACINAÇÃO OBRIGATORIA'!AQ$6,localidades,2,FALSE)),VLOOKUP('409-VACINAÇÃO OBRIGATORIA'!AQ$5,district_codes,2,FALSE))</f>
        <v>#N/A</v>
      </c>
      <c r="D198" s="578">
        <f>+delivery_events!B$8</f>
        <v>0</v>
      </c>
      <c r="E198" s="500" t="e">
        <f>IFERROR(VLOOKUP('409-VACINAÇÃO OBRIGATORIA'!AQ$6,localidades,2,FALSE),VLOOKUP('409-VACINAÇÃO OBRIGATORIA'!AQ$5,district_codes,2,FALSE))</f>
        <v>#N/A</v>
      </c>
      <c r="F198" s="500">
        <f>+'409-VACINAÇÃO OBRIGATORIA'!L218</f>
        <v>0</v>
      </c>
      <c r="G198" s="500">
        <f>+'409-VACINAÇÃO OBRIGATORIA'!N218</f>
        <v>0</v>
      </c>
      <c r="H198" s="500">
        <f>IF(IF('409-VACINAÇÃO OBRIGATORIA'!AP218=0,'409-VACINAÇÃO OBRIGATORIA'!AH218,'409-VACINAÇÃO OBRIGATORIA'!AP218)=0,'409-VACINAÇÃO OBRIGATORIA'!AQ$6,IF('409-VACINAÇÃO OBRIGATORIA'!AP218=0,'409-VACINAÇÃO OBRIGATORIA'!AH218,'409-VACINAÇÃO OBRIGATORIA'!AP218))</f>
        <v>0</v>
      </c>
      <c r="I198" s="500">
        <f>IF('409-VACINAÇÃO OBRIGATORIA'!AH218=0,'409-VACINAÇÃO OBRIGATORIA'!AQ$6,'409-VACINAÇÃO OBRIGATORIA'!AH218)</f>
        <v>0</v>
      </c>
      <c r="J198" s="500">
        <f>+'409-VACINAÇÃO OBRIGATORIA'!$AQ$3</f>
        <v>0</v>
      </c>
      <c r="K198" s="578">
        <f>+'409-VACINAÇÃO OBRIGATORIA'!$A$11</f>
        <v>0</v>
      </c>
      <c r="L198" s="578">
        <f>+'409-VACINAÇÃO OBRIGATORIA'!$F$11</f>
        <v>0</v>
      </c>
      <c r="M198" s="500"/>
      <c r="N198" s="500"/>
      <c r="O198" s="500"/>
      <c r="P198" s="500" t="str">
        <f>delivery_events!D$8</f>
        <v>Vacinação Obrigatória</v>
      </c>
      <c r="Q198" s="500">
        <f>+'409-VACINAÇÃO OBRIGATORIA'!AU218</f>
        <v>0</v>
      </c>
      <c r="R198" s="500">
        <f>+'409-VACINAÇÃO OBRIGATORIA'!AX218</f>
        <v>0</v>
      </c>
      <c r="S198" s="500">
        <f>+'409-VACINAÇÃO OBRIGATORIA'!AZ218</f>
        <v>0</v>
      </c>
      <c r="T198" s="500">
        <f>+'409-VACINAÇÃO OBRIGATORIA'!BB218</f>
        <v>0</v>
      </c>
      <c r="U198" s="500">
        <f>+'409-VACINAÇÃO OBRIGATORIA'!BD218</f>
        <v>0</v>
      </c>
      <c r="V198" s="500">
        <f>+'409-VACINAÇÃO OBRIGATORIA'!BF218</f>
        <v>0</v>
      </c>
      <c r="W198" s="500">
        <f>+'409-VACINAÇÃO OBRIGATORIA'!BH218</f>
        <v>0</v>
      </c>
      <c r="X198" s="500">
        <f>+'409-VACINAÇÃO OBRIGATORIA'!BI218</f>
        <v>0</v>
      </c>
    </row>
    <row r="201" spans="1:24" s="595" customFormat="1" x14ac:dyDescent="0.35">
      <c r="A201" s="595" t="s">
        <v>3188</v>
      </c>
      <c r="B201" s="595" t="s">
        <v>3188</v>
      </c>
      <c r="C201" s="595" t="s">
        <v>3190</v>
      </c>
      <c r="D201" s="595" t="s">
        <v>3189</v>
      </c>
      <c r="E201" s="595" t="s">
        <v>3190</v>
      </c>
      <c r="F201" s="595" t="s">
        <v>3188</v>
      </c>
      <c r="G201" s="595" t="s">
        <v>3190</v>
      </c>
      <c r="H201" s="595" t="s">
        <v>3188</v>
      </c>
      <c r="I201" s="595" t="s">
        <v>3188</v>
      </c>
      <c r="J201" s="595" t="s">
        <v>3190</v>
      </c>
      <c r="K201" s="595" t="s">
        <v>3188</v>
      </c>
      <c r="L201" s="595" t="s">
        <v>3188</v>
      </c>
      <c r="M201" s="595" t="s">
        <v>3188</v>
      </c>
      <c r="N201" s="595" t="s">
        <v>3190</v>
      </c>
      <c r="O201" s="595" t="s">
        <v>3190</v>
      </c>
      <c r="P201" s="595" t="s">
        <v>3188</v>
      </c>
      <c r="Q201" s="595" t="s">
        <v>3188</v>
      </c>
      <c r="R201" s="595" t="s">
        <v>3190</v>
      </c>
      <c r="S201" s="595" t="s">
        <v>3190</v>
      </c>
      <c r="T201" s="595" t="s">
        <v>3190</v>
      </c>
      <c r="U201" s="595" t="s">
        <v>3190</v>
      </c>
      <c r="V201" s="595" t="s">
        <v>3190</v>
      </c>
      <c r="W201" s="595" t="s">
        <v>3190</v>
      </c>
      <c r="X201" s="595" t="s">
        <v>3190</v>
      </c>
    </row>
    <row r="204" spans="1:24" x14ac:dyDescent="0.35">
      <c r="C204" s="496" t="str">
        <f>"c('"&amp;_xlfn.TEXTJOIN("', '",,201:201)&amp;"')"</f>
        <v>c('text', 'text', 'numeric', 'date', 'numeric', 'text', 'numeric', 'text', 'text', 'numeric', 'text', 'text', 'text', 'numeric', 'numeric', 'text', 'text', 'numeric', 'numeric', 'numeric', 'numeric', 'numeric', 'numeric', 'numeric')</v>
      </c>
    </row>
  </sheetData>
  <autoFilter ref="A1:E198" xr:uid="{DA868E24-0E65-44DA-9B31-B87F3E1C6118}"/>
  <conditionalFormatting sqref="A1:XFD1048576">
    <cfRule type="cellIs" dxfId="10" priority="1" operator="equal">
      <formula>0</formula>
    </cfRule>
  </conditionalFormatting>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C67ED8-E78C-4D97-B333-7CC67D42C56B}">
  <sheetPr codeName="Sheet27"/>
  <dimension ref="A1:N615"/>
  <sheetViews>
    <sheetView showGridLines="0" topLeftCell="A608" zoomScale="115" zoomScaleNormal="115" workbookViewId="0">
      <selection activeCell="C618" sqref="C618"/>
    </sheetView>
  </sheetViews>
  <sheetFormatPr defaultRowHeight="10.15" x14ac:dyDescent="0.3"/>
  <cols>
    <col min="1" max="1" width="12.06640625" style="376" customWidth="1"/>
    <col min="2" max="2" width="11.06640625" style="376" customWidth="1"/>
    <col min="3" max="3" width="9.265625" style="376" bestFit="1" customWidth="1"/>
    <col min="4" max="4" width="13.19921875" style="416" bestFit="1" customWidth="1"/>
    <col min="5" max="8" width="13.19921875" style="416" customWidth="1"/>
    <col min="9" max="12" width="9.06640625" style="376"/>
    <col min="13" max="13" width="18.46484375" style="374" customWidth="1"/>
    <col min="14" max="14" width="11.06640625" style="374" customWidth="1"/>
    <col min="15" max="16384" width="9.06640625" style="374"/>
  </cols>
  <sheetData>
    <row r="1" spans="1:14" s="36" customFormat="1" x14ac:dyDescent="0.45">
      <c r="A1" s="370" t="s">
        <v>1870</v>
      </c>
      <c r="B1" s="370" t="s">
        <v>1871</v>
      </c>
      <c r="C1" s="370" t="s">
        <v>1862</v>
      </c>
      <c r="D1" s="417" t="s">
        <v>2523</v>
      </c>
      <c r="E1" s="417" t="s">
        <v>1863</v>
      </c>
      <c r="F1" s="417" t="s">
        <v>1864</v>
      </c>
      <c r="G1" s="417" t="s">
        <v>1214</v>
      </c>
      <c r="H1" s="417" t="s">
        <v>1869</v>
      </c>
      <c r="I1" s="370" t="s">
        <v>2943</v>
      </c>
      <c r="J1" s="370" t="s">
        <v>2942</v>
      </c>
      <c r="K1" s="370" t="s">
        <v>2941</v>
      </c>
      <c r="L1" s="370" t="s">
        <v>2940</v>
      </c>
      <c r="M1" s="370" t="s">
        <v>2592</v>
      </c>
      <c r="N1" s="36" t="s">
        <v>2590</v>
      </c>
    </row>
    <row r="2" spans="1:14" x14ac:dyDescent="0.3">
      <c r="A2" s="371" t="str">
        <f>IF(+'404-ENTREGA_INSUMOS PA'!B23=0,"",+'404-ENTREGA_INSUMOS PA'!B23)</f>
        <v/>
      </c>
      <c r="B2" s="371" t="str">
        <f>IF(+'404-ENTREGA_INSUMOS PA'!F23=0,"",+'404-ENTREGA_INSUMOS PA'!F23)</f>
        <v/>
      </c>
      <c r="C2" s="371" t="str">
        <f>IFERROR(IFERROR(+VLOOKUP('404-ENTREGA_INSUMOS PA'!$AP$6,localidades,2,FALSE),VLOOKUP('404-ENTREGA_INSUMOS PA'!$AP$5,district_codes,2,FALSE)),"")</f>
        <v/>
      </c>
      <c r="D2" s="415" t="str">
        <f>IF(+'404-ENTREGA_INSUMOS PA'!$AP$7=0,"",+'404-ENTREGA_INSUMOS PA'!$AP$7)</f>
        <v/>
      </c>
      <c r="E2" s="415">
        <f>+'404-ENTREGA_INSUMOS PA'!J23</f>
        <v>0</v>
      </c>
      <c r="F2" s="415">
        <f>+'404-ENTREGA_INSUMOS PA'!L23</f>
        <v>0</v>
      </c>
      <c r="G2" s="415">
        <f>+'404-ENTREGA_INSUMOS PA'!AP$6</f>
        <v>0</v>
      </c>
      <c r="H2" s="415">
        <f>+'404-ENTREGA_INSUMOS PA'!AP$6</f>
        <v>0</v>
      </c>
      <c r="I2" s="371" t="str">
        <f>IF(+'404-ENTREGA_INSUMOS PA'!AC23=0,"",+'404-ENTREGA_INSUMOS PA'!AC23)</f>
        <v/>
      </c>
      <c r="J2" s="371" t="str">
        <f>IF(+'404-ENTREGA_INSUMOS PA'!AG23=0,"",+'404-ENTREGA_INSUMOS PA'!AG23)</f>
        <v/>
      </c>
      <c r="K2" s="371" t="str">
        <f>IF(+'404-ENTREGA_INSUMOS PA'!AK23=0,"",+'404-ENTREGA_INSUMOS PA'!AK23)</f>
        <v/>
      </c>
      <c r="L2" s="372" t="str">
        <f>IF(+'404-ENTREGA_INSUMOS PA'!AN23=0,"",+'404-ENTREGA_INSUMOS PA'!AN23)</f>
        <v/>
      </c>
      <c r="M2" s="373"/>
      <c r="N2" s="374" t="s">
        <v>2591</v>
      </c>
    </row>
    <row r="3" spans="1:14" x14ac:dyDescent="0.3">
      <c r="A3" s="371">
        <f>IF(AND(+'404-ENTREGA_INSUMOS PA'!B24=0,L3&gt;0),+'404-ENTREGA_INSUMOS PA'!B23,+'404-ENTREGA_INSUMOS PA'!B24)</f>
        <v>0</v>
      </c>
      <c r="B3" s="371">
        <f>IF(AND(+'404-ENTREGA_INSUMOS PA'!F24=0,L3&gt;0),+'404-ENTREGA_INSUMOS PA'!F23,+'404-ENTREGA_INSUMOS PA'!F24)</f>
        <v>0</v>
      </c>
      <c r="C3" s="371" t="str">
        <f>IFERROR(IFERROR(+VLOOKUP('404-ENTREGA_INSUMOS PA'!$AP$6,localidades,2,FALSE),VLOOKUP('404-ENTREGA_INSUMOS PA'!$AP$5,district_codes,2,FALSE)),"")</f>
        <v/>
      </c>
      <c r="D3" s="415" t="str">
        <f>IF(+'404-ENTREGA_INSUMOS PA'!$AP$7=0,"",+'404-ENTREGA_INSUMOS PA'!$AP$7)</f>
        <v/>
      </c>
      <c r="E3" s="415">
        <f>+'404-ENTREGA_INSUMOS PA'!J24</f>
        <v>0</v>
      </c>
      <c r="F3" s="415">
        <f>+'404-ENTREGA_INSUMOS PA'!L24</f>
        <v>0</v>
      </c>
      <c r="G3" s="415">
        <f>+'404-ENTREGA_INSUMOS PA'!AP$6</f>
        <v>0</v>
      </c>
      <c r="H3" s="415">
        <f>+'404-ENTREGA_INSUMOS PA'!AP$6</f>
        <v>0</v>
      </c>
      <c r="I3" s="371" t="str">
        <f>IF(+'404-ENTREGA_INSUMOS PA'!AC24=0,"",+'404-ENTREGA_INSUMOS PA'!AC24)</f>
        <v/>
      </c>
      <c r="J3" s="371" t="str">
        <f>IF(+'404-ENTREGA_INSUMOS PA'!AG24=0,"",+'404-ENTREGA_INSUMOS PA'!AG24)</f>
        <v/>
      </c>
      <c r="K3" s="371" t="str">
        <f>IF(+'404-ENTREGA_INSUMOS PA'!AK24=0,"",+'404-ENTREGA_INSUMOS PA'!AK24)</f>
        <v/>
      </c>
      <c r="L3" s="372" t="str">
        <f>IF(+'404-ENTREGA_INSUMOS PA'!AN24=0,"",+'404-ENTREGA_INSUMOS PA'!AN24)</f>
        <v/>
      </c>
      <c r="M3" s="373"/>
      <c r="N3" s="374" t="s">
        <v>2591</v>
      </c>
    </row>
    <row r="4" spans="1:14" hidden="1" x14ac:dyDescent="0.3">
      <c r="A4" s="371">
        <f>IF(AND(+'404-ENTREGA_INSUMOS PA'!B25=0,L4&gt;0),+'404-ENTREGA_INSUMOS PA'!B24,+'404-ENTREGA_INSUMOS PA'!B25)</f>
        <v>0</v>
      </c>
      <c r="B4" s="371">
        <f>IF(AND(+'404-ENTREGA_INSUMOS PA'!F25=0,L4&gt;0),+'404-ENTREGA_INSUMOS PA'!F24,+'404-ENTREGA_INSUMOS PA'!F25)</f>
        <v>0</v>
      </c>
      <c r="C4" s="371"/>
      <c r="D4" s="415"/>
      <c r="E4" s="415">
        <f>+'404-ENTREGA_INSUMOS PA'!J25</f>
        <v>0</v>
      </c>
      <c r="F4" s="415">
        <f>+'404-ENTREGA_INSUMOS PA'!L25</f>
        <v>0</v>
      </c>
      <c r="G4" s="415">
        <f>+'404-ENTREGA_INSUMOS PA'!AP$6</f>
        <v>0</v>
      </c>
      <c r="H4" s="415">
        <f>+'404-ENTREGA_INSUMOS PA'!AP$6</f>
        <v>0</v>
      </c>
      <c r="I4" s="371"/>
      <c r="J4" s="371"/>
      <c r="K4" s="371"/>
      <c r="L4" s="372"/>
      <c r="M4" s="373"/>
      <c r="N4" s="374" t="s">
        <v>2591</v>
      </c>
    </row>
    <row r="5" spans="1:14" hidden="1" x14ac:dyDescent="0.3">
      <c r="A5" s="371">
        <f>IF(AND(+'404-ENTREGA_INSUMOS PA'!B26=0,L5&gt;0),+'404-ENTREGA_INSUMOS PA'!B25,+'404-ENTREGA_INSUMOS PA'!B26)</f>
        <v>0</v>
      </c>
      <c r="B5" s="371">
        <f>IF(AND(+'404-ENTREGA_INSUMOS PA'!F26=0,L5&gt;0),+'404-ENTREGA_INSUMOS PA'!F25,+'404-ENTREGA_INSUMOS PA'!F26)</f>
        <v>0</v>
      </c>
      <c r="C5" s="371" t="str">
        <f>IFERROR(IFERROR(+VLOOKUP('404-ENTREGA_INSUMOS PA'!$AP$6,localidades,2,FALSE),VLOOKUP('404-ENTREGA_INSUMOS PA'!$AP$5,district_codes,2,FALSE)),"")</f>
        <v/>
      </c>
      <c r="D5" s="415" t="str">
        <f>IF(+'404-ENTREGA_INSUMOS PA'!$AP$7=0,"",+'404-ENTREGA_INSUMOS PA'!$AP$7)</f>
        <v/>
      </c>
      <c r="E5" s="415">
        <f>+'404-ENTREGA_INSUMOS PA'!J26</f>
        <v>0</v>
      </c>
      <c r="F5" s="415">
        <f>+'404-ENTREGA_INSUMOS PA'!L26</f>
        <v>0</v>
      </c>
      <c r="G5" s="415">
        <f>+'404-ENTREGA_INSUMOS PA'!AP$6</f>
        <v>0</v>
      </c>
      <c r="H5" s="415">
        <f>+'404-ENTREGA_INSUMOS PA'!AP$6</f>
        <v>0</v>
      </c>
      <c r="I5" s="371" t="str">
        <f>IF(+'404-ENTREGA_INSUMOS PA'!AC25=0,"",+'404-ENTREGA_INSUMOS PA'!AC25)</f>
        <v/>
      </c>
      <c r="J5" s="371" t="str">
        <f>IF(+'404-ENTREGA_INSUMOS PA'!AG25=0,"",+'404-ENTREGA_INSUMOS PA'!AG25)</f>
        <v/>
      </c>
      <c r="K5" s="371" t="str">
        <f>IF(+'404-ENTREGA_INSUMOS PA'!AK25=0,"",+'404-ENTREGA_INSUMOS PA'!AK25)</f>
        <v/>
      </c>
      <c r="L5" s="372" t="str">
        <f>IF(+'404-ENTREGA_INSUMOS PA'!AN25=0,"",+'404-ENTREGA_INSUMOS PA'!AN25)</f>
        <v/>
      </c>
      <c r="M5" s="373"/>
      <c r="N5" s="374" t="s">
        <v>2591</v>
      </c>
    </row>
    <row r="6" spans="1:14" hidden="1" x14ac:dyDescent="0.3">
      <c r="A6" s="371">
        <f>IF(AND(+'404-ENTREGA_INSUMOS PA'!B27=0,L6&gt;0),+'404-ENTREGA_INSUMOS PA'!B26,+'404-ENTREGA_INSUMOS PA'!B27)</f>
        <v>0</v>
      </c>
      <c r="B6" s="371">
        <f>IF(AND(+'404-ENTREGA_INSUMOS PA'!F27=0,L6&gt;0),+'404-ENTREGA_INSUMOS PA'!F26,+'404-ENTREGA_INSUMOS PA'!F27)</f>
        <v>0</v>
      </c>
      <c r="C6" s="371" t="str">
        <f>IFERROR(IFERROR(+VLOOKUP('404-ENTREGA_INSUMOS PA'!$AP$6,localidades,2,FALSE),VLOOKUP('404-ENTREGA_INSUMOS PA'!$AP$5,district_codes,2,FALSE)),"")</f>
        <v/>
      </c>
      <c r="D6" s="415" t="str">
        <f>IF(+'404-ENTREGA_INSUMOS PA'!$AP$7=0,"",+'404-ENTREGA_INSUMOS PA'!$AP$7)</f>
        <v/>
      </c>
      <c r="E6" s="415">
        <f>+'404-ENTREGA_INSUMOS PA'!J27</f>
        <v>0</v>
      </c>
      <c r="F6" s="415">
        <f>+'404-ENTREGA_INSUMOS PA'!L27</f>
        <v>0</v>
      </c>
      <c r="G6" s="415">
        <f>+'404-ENTREGA_INSUMOS PA'!AP$6</f>
        <v>0</v>
      </c>
      <c r="H6" s="415">
        <f>+'404-ENTREGA_INSUMOS PA'!AP$6</f>
        <v>0</v>
      </c>
      <c r="I6" s="371" t="str">
        <f>IF(+'404-ENTREGA_INSUMOS PA'!AC26=0,"",+'404-ENTREGA_INSUMOS PA'!AC26)</f>
        <v/>
      </c>
      <c r="J6" s="371" t="str">
        <f>IF(+'404-ENTREGA_INSUMOS PA'!AG26=0,"",+'404-ENTREGA_INSUMOS PA'!AG26)</f>
        <v/>
      </c>
      <c r="K6" s="371" t="str">
        <f>IF(+'404-ENTREGA_INSUMOS PA'!AK26=0,"",+'404-ENTREGA_INSUMOS PA'!AK26)</f>
        <v/>
      </c>
      <c r="L6" s="372" t="str">
        <f>IF(+'404-ENTREGA_INSUMOS PA'!AN26=0,"",+'404-ENTREGA_INSUMOS PA'!AN26)</f>
        <v/>
      </c>
      <c r="M6" s="373"/>
      <c r="N6" s="374" t="s">
        <v>2591</v>
      </c>
    </row>
    <row r="7" spans="1:14" hidden="1" x14ac:dyDescent="0.3">
      <c r="A7" s="371">
        <f>IF(AND(+'404-ENTREGA_INSUMOS PA'!B28=0,L7&gt;0),+'404-ENTREGA_INSUMOS PA'!B27,+'404-ENTREGA_INSUMOS PA'!B28)</f>
        <v>0</v>
      </c>
      <c r="B7" s="371">
        <f>IF(AND(+'404-ENTREGA_INSUMOS PA'!F28=0,L7&gt;0),+'404-ENTREGA_INSUMOS PA'!F27,+'404-ENTREGA_INSUMOS PA'!F28)</f>
        <v>0</v>
      </c>
      <c r="C7" s="371" t="str">
        <f>IFERROR(IFERROR(+VLOOKUP('404-ENTREGA_INSUMOS PA'!$AP$6,localidades,2,FALSE),VLOOKUP('404-ENTREGA_INSUMOS PA'!$AP$5,district_codes,2,FALSE)),"")</f>
        <v/>
      </c>
      <c r="D7" s="415" t="str">
        <f>IF(+'404-ENTREGA_INSUMOS PA'!$AP$7=0,"",+'404-ENTREGA_INSUMOS PA'!$AP$7)</f>
        <v/>
      </c>
      <c r="E7" s="415">
        <f>+'404-ENTREGA_INSUMOS PA'!J28</f>
        <v>0</v>
      </c>
      <c r="F7" s="415">
        <f>+'404-ENTREGA_INSUMOS PA'!L28</f>
        <v>0</v>
      </c>
      <c r="G7" s="415">
        <f>+'404-ENTREGA_INSUMOS PA'!AP$6</f>
        <v>0</v>
      </c>
      <c r="H7" s="415">
        <f>+'404-ENTREGA_INSUMOS PA'!AP$6</f>
        <v>0</v>
      </c>
      <c r="I7" s="371" t="str">
        <f>IF(+'404-ENTREGA_INSUMOS PA'!AC27=0,"",+'404-ENTREGA_INSUMOS PA'!AC27)</f>
        <v/>
      </c>
      <c r="J7" s="371" t="str">
        <f>IF(+'404-ENTREGA_INSUMOS PA'!AG27=0,"",+'404-ENTREGA_INSUMOS PA'!AG27)</f>
        <v/>
      </c>
      <c r="K7" s="371" t="str">
        <f>IF(+'404-ENTREGA_INSUMOS PA'!AK27=0,"",+'404-ENTREGA_INSUMOS PA'!AK27)</f>
        <v/>
      </c>
      <c r="L7" s="372" t="str">
        <f>IF(+'404-ENTREGA_INSUMOS PA'!AN27=0,"",+'404-ENTREGA_INSUMOS PA'!AN27)</f>
        <v/>
      </c>
      <c r="M7" s="373"/>
      <c r="N7" s="374" t="s">
        <v>2591</v>
      </c>
    </row>
    <row r="8" spans="1:14" hidden="1" x14ac:dyDescent="0.3">
      <c r="A8" s="371">
        <f>IF(AND(+'404-ENTREGA_INSUMOS PA'!B29=0,L8&gt;0),+'404-ENTREGA_INSUMOS PA'!B28,+'404-ENTREGA_INSUMOS PA'!B29)</f>
        <v>0</v>
      </c>
      <c r="B8" s="371">
        <f>IF(AND(+'404-ENTREGA_INSUMOS PA'!F29=0,L8&gt;0),+'404-ENTREGA_INSUMOS PA'!F28,+'404-ENTREGA_INSUMOS PA'!F29)</f>
        <v>0</v>
      </c>
      <c r="C8" s="371" t="str">
        <f>IFERROR(IFERROR(+VLOOKUP('404-ENTREGA_INSUMOS PA'!$AP$6,localidades,2,FALSE),VLOOKUP('404-ENTREGA_INSUMOS PA'!$AP$5,district_codes,2,FALSE)),"")</f>
        <v/>
      </c>
      <c r="D8" s="415" t="str">
        <f>IF(+'404-ENTREGA_INSUMOS PA'!$AP$7=0,"",+'404-ENTREGA_INSUMOS PA'!$AP$7)</f>
        <v/>
      </c>
      <c r="E8" s="415">
        <f>+'404-ENTREGA_INSUMOS PA'!J29</f>
        <v>0</v>
      </c>
      <c r="F8" s="415">
        <f>+'404-ENTREGA_INSUMOS PA'!L29</f>
        <v>0</v>
      </c>
      <c r="G8" s="415">
        <f>+'404-ENTREGA_INSUMOS PA'!AP$6</f>
        <v>0</v>
      </c>
      <c r="H8" s="415">
        <f>+'404-ENTREGA_INSUMOS PA'!AP$6</f>
        <v>0</v>
      </c>
      <c r="I8" s="371" t="str">
        <f>IF(+'404-ENTREGA_INSUMOS PA'!AC28=0,"",+'404-ENTREGA_INSUMOS PA'!AC28)</f>
        <v/>
      </c>
      <c r="J8" s="371" t="str">
        <f>IF(+'404-ENTREGA_INSUMOS PA'!AG28=0,"",+'404-ENTREGA_INSUMOS PA'!AG28)</f>
        <v/>
      </c>
      <c r="K8" s="371" t="str">
        <f>IF(+'404-ENTREGA_INSUMOS PA'!AK28=0,"",+'404-ENTREGA_INSUMOS PA'!AK28)</f>
        <v/>
      </c>
      <c r="L8" s="372" t="str">
        <f>IF(+'404-ENTREGA_INSUMOS PA'!AN28=0,"",+'404-ENTREGA_INSUMOS PA'!AN28)</f>
        <v/>
      </c>
      <c r="M8" s="373"/>
      <c r="N8" s="374" t="s">
        <v>2591</v>
      </c>
    </row>
    <row r="9" spans="1:14" hidden="1" x14ac:dyDescent="0.3">
      <c r="A9" s="371">
        <f>IF(AND(+'404-ENTREGA_INSUMOS PA'!B30=0,L9&gt;0),+'404-ENTREGA_INSUMOS PA'!B29,+'404-ENTREGA_INSUMOS PA'!B30)</f>
        <v>0</v>
      </c>
      <c r="B9" s="371">
        <f>IF(AND(+'404-ENTREGA_INSUMOS PA'!F30=0,L9&gt;0),+'404-ENTREGA_INSUMOS PA'!F29,+'404-ENTREGA_INSUMOS PA'!F30)</f>
        <v>0</v>
      </c>
      <c r="C9" s="371" t="str">
        <f>IFERROR(IFERROR(+VLOOKUP('404-ENTREGA_INSUMOS PA'!$AP$6,localidades,2,FALSE),VLOOKUP('404-ENTREGA_INSUMOS PA'!$AP$5,district_codes,2,FALSE)),"")</f>
        <v/>
      </c>
      <c r="D9" s="415" t="str">
        <f>IF(+'404-ENTREGA_INSUMOS PA'!$AP$7=0,"",+'404-ENTREGA_INSUMOS PA'!$AP$7)</f>
        <v/>
      </c>
      <c r="E9" s="415">
        <f>+'404-ENTREGA_INSUMOS PA'!J30</f>
        <v>0</v>
      </c>
      <c r="F9" s="415">
        <f>+'404-ENTREGA_INSUMOS PA'!L30</f>
        <v>0</v>
      </c>
      <c r="G9" s="415">
        <f>+'404-ENTREGA_INSUMOS PA'!AP$6</f>
        <v>0</v>
      </c>
      <c r="H9" s="415">
        <f>+'404-ENTREGA_INSUMOS PA'!AP$6</f>
        <v>0</v>
      </c>
      <c r="I9" s="371" t="str">
        <f>IF(+'404-ENTREGA_INSUMOS PA'!AC29=0,"",+'404-ENTREGA_INSUMOS PA'!AC29)</f>
        <v/>
      </c>
      <c r="J9" s="371" t="str">
        <f>IF(+'404-ENTREGA_INSUMOS PA'!AG29=0,"",+'404-ENTREGA_INSUMOS PA'!AG29)</f>
        <v/>
      </c>
      <c r="K9" s="371" t="str">
        <f>IF(+'404-ENTREGA_INSUMOS PA'!AK29=0,"",+'404-ENTREGA_INSUMOS PA'!AK29)</f>
        <v/>
      </c>
      <c r="L9" s="372" t="str">
        <f>IF(+'404-ENTREGA_INSUMOS PA'!AN29=0,"",+'404-ENTREGA_INSUMOS PA'!AN29)</f>
        <v/>
      </c>
      <c r="M9" s="373"/>
      <c r="N9" s="374" t="s">
        <v>2591</v>
      </c>
    </row>
    <row r="10" spans="1:14" hidden="1" x14ac:dyDescent="0.3">
      <c r="A10" s="371">
        <f>IF(AND(+'404-ENTREGA_INSUMOS PA'!B31=0,L10&gt;0),+'404-ENTREGA_INSUMOS PA'!B30,+'404-ENTREGA_INSUMOS PA'!B31)</f>
        <v>0</v>
      </c>
      <c r="B10" s="371">
        <f>IF(AND(+'404-ENTREGA_INSUMOS PA'!F31=0,L10&gt;0),+'404-ENTREGA_INSUMOS PA'!F30,+'404-ENTREGA_INSUMOS PA'!F31)</f>
        <v>0</v>
      </c>
      <c r="C10" s="371" t="str">
        <f>IFERROR(IFERROR(+VLOOKUP('404-ENTREGA_INSUMOS PA'!$AP$6,localidades,2,FALSE),VLOOKUP('404-ENTREGA_INSUMOS PA'!$AP$5,district_codes,2,FALSE)),"")</f>
        <v/>
      </c>
      <c r="D10" s="415" t="str">
        <f>IF(+'404-ENTREGA_INSUMOS PA'!$AP$7=0,"",+'404-ENTREGA_INSUMOS PA'!$AP$7)</f>
        <v/>
      </c>
      <c r="E10" s="415">
        <f>+'404-ENTREGA_INSUMOS PA'!J31</f>
        <v>0</v>
      </c>
      <c r="F10" s="415">
        <f>+'404-ENTREGA_INSUMOS PA'!L31</f>
        <v>0</v>
      </c>
      <c r="G10" s="415">
        <f>+'404-ENTREGA_INSUMOS PA'!AP$6</f>
        <v>0</v>
      </c>
      <c r="H10" s="415">
        <f>+'404-ENTREGA_INSUMOS PA'!AP$6</f>
        <v>0</v>
      </c>
      <c r="I10" s="371" t="str">
        <f>IF(+'404-ENTREGA_INSUMOS PA'!AC30=0,"",+'404-ENTREGA_INSUMOS PA'!AC30)</f>
        <v/>
      </c>
      <c r="J10" s="371" t="str">
        <f>IF(+'404-ENTREGA_INSUMOS PA'!AG30=0,"",+'404-ENTREGA_INSUMOS PA'!AG30)</f>
        <v/>
      </c>
      <c r="K10" s="371" t="str">
        <f>IF(+'404-ENTREGA_INSUMOS PA'!AK30=0,"",+'404-ENTREGA_INSUMOS PA'!AK30)</f>
        <v/>
      </c>
      <c r="L10" s="372" t="str">
        <f>IF(+'404-ENTREGA_INSUMOS PA'!AN30=0,"",+'404-ENTREGA_INSUMOS PA'!AN30)</f>
        <v/>
      </c>
      <c r="M10" s="373"/>
      <c r="N10" s="374" t="s">
        <v>2591</v>
      </c>
    </row>
    <row r="11" spans="1:14" hidden="1" x14ac:dyDescent="0.3">
      <c r="A11" s="371">
        <f>IF(AND(+'404-ENTREGA_INSUMOS PA'!B32=0,L11&gt;0),+'404-ENTREGA_INSUMOS PA'!B31,+'404-ENTREGA_INSUMOS PA'!B32)</f>
        <v>0</v>
      </c>
      <c r="B11" s="371">
        <f>IF(AND(+'404-ENTREGA_INSUMOS PA'!F32=0,L11&gt;0),+'404-ENTREGA_INSUMOS PA'!F31,+'404-ENTREGA_INSUMOS PA'!F32)</f>
        <v>0</v>
      </c>
      <c r="C11" s="371" t="str">
        <f>IFERROR(IFERROR(+VLOOKUP('404-ENTREGA_INSUMOS PA'!$AP$6,localidades,2,FALSE),VLOOKUP('404-ENTREGA_INSUMOS PA'!$AP$5,district_codes,2,FALSE)),"")</f>
        <v/>
      </c>
      <c r="D11" s="415" t="str">
        <f>IF(+'404-ENTREGA_INSUMOS PA'!$AP$7=0,"",+'404-ENTREGA_INSUMOS PA'!$AP$7)</f>
        <v/>
      </c>
      <c r="E11" s="415">
        <f>+'404-ENTREGA_INSUMOS PA'!J32</f>
        <v>0</v>
      </c>
      <c r="F11" s="415">
        <f>+'404-ENTREGA_INSUMOS PA'!L32</f>
        <v>0</v>
      </c>
      <c r="G11" s="415">
        <f>+'404-ENTREGA_INSUMOS PA'!AP$6</f>
        <v>0</v>
      </c>
      <c r="H11" s="415">
        <f>+'404-ENTREGA_INSUMOS PA'!AP$6</f>
        <v>0</v>
      </c>
      <c r="I11" s="371" t="str">
        <f>IF(+'404-ENTREGA_INSUMOS PA'!AC31=0,"",+'404-ENTREGA_INSUMOS PA'!AC31)</f>
        <v/>
      </c>
      <c r="J11" s="371" t="str">
        <f>IF(+'404-ENTREGA_INSUMOS PA'!AG31=0,"",+'404-ENTREGA_INSUMOS PA'!AG31)</f>
        <v/>
      </c>
      <c r="K11" s="371" t="str">
        <f>IF(+'404-ENTREGA_INSUMOS PA'!AK31=0,"",+'404-ENTREGA_INSUMOS PA'!AK31)</f>
        <v/>
      </c>
      <c r="L11" s="372" t="str">
        <f>IF(+'404-ENTREGA_INSUMOS PA'!AN31=0,"",+'404-ENTREGA_INSUMOS PA'!AN31)</f>
        <v/>
      </c>
      <c r="M11" s="373"/>
      <c r="N11" s="374" t="s">
        <v>2591</v>
      </c>
    </row>
    <row r="12" spans="1:14" hidden="1" x14ac:dyDescent="0.3">
      <c r="A12" s="371">
        <f>IF(AND(+'404-ENTREGA_INSUMOS PA'!B33=0,L12&gt;0),+'404-ENTREGA_INSUMOS PA'!B32,+'404-ENTREGA_INSUMOS PA'!B33)</f>
        <v>0</v>
      </c>
      <c r="B12" s="371">
        <f>IF(AND(+'404-ENTREGA_INSUMOS PA'!F33=0,L12&gt;0),+'404-ENTREGA_INSUMOS PA'!F32,+'404-ENTREGA_INSUMOS PA'!F33)</f>
        <v>0</v>
      </c>
      <c r="C12" s="371" t="str">
        <f>IFERROR(IFERROR(+VLOOKUP('404-ENTREGA_INSUMOS PA'!$AP$6,localidades,2,FALSE),VLOOKUP('404-ENTREGA_INSUMOS PA'!$AP$5,district_codes,2,FALSE)),"")</f>
        <v/>
      </c>
      <c r="D12" s="415" t="str">
        <f>IF(+'404-ENTREGA_INSUMOS PA'!$AP$7=0,"",+'404-ENTREGA_INSUMOS PA'!$AP$7)</f>
        <v/>
      </c>
      <c r="E12" s="415">
        <f>+'404-ENTREGA_INSUMOS PA'!J33</f>
        <v>0</v>
      </c>
      <c r="F12" s="415">
        <f>+'404-ENTREGA_INSUMOS PA'!L33</f>
        <v>0</v>
      </c>
      <c r="G12" s="415">
        <f>+'404-ENTREGA_INSUMOS PA'!AP$6</f>
        <v>0</v>
      </c>
      <c r="H12" s="415">
        <f>+'404-ENTREGA_INSUMOS PA'!AP$6</f>
        <v>0</v>
      </c>
      <c r="I12" s="371" t="str">
        <f>IF(+'404-ENTREGA_INSUMOS PA'!AC32=0,"",+'404-ENTREGA_INSUMOS PA'!AC32)</f>
        <v/>
      </c>
      <c r="J12" s="371" t="str">
        <f>IF(+'404-ENTREGA_INSUMOS PA'!AG32=0,"",+'404-ENTREGA_INSUMOS PA'!AG32)</f>
        <v/>
      </c>
      <c r="K12" s="371" t="str">
        <f>IF(+'404-ENTREGA_INSUMOS PA'!AK32=0,"",+'404-ENTREGA_INSUMOS PA'!AK32)</f>
        <v/>
      </c>
      <c r="L12" s="372" t="str">
        <f>IF(+'404-ENTREGA_INSUMOS PA'!AN32=0,"",+'404-ENTREGA_INSUMOS PA'!AN32)</f>
        <v/>
      </c>
      <c r="M12" s="373"/>
      <c r="N12" s="374" t="s">
        <v>2591</v>
      </c>
    </row>
    <row r="13" spans="1:14" hidden="1" x14ac:dyDescent="0.3">
      <c r="A13" s="371">
        <f>IF(AND(+'404-ENTREGA_INSUMOS PA'!B34=0,L13&gt;0),+'404-ENTREGA_INSUMOS PA'!B33,+'404-ENTREGA_INSUMOS PA'!B34)</f>
        <v>0</v>
      </c>
      <c r="B13" s="371">
        <f>IF(AND(+'404-ENTREGA_INSUMOS PA'!F34=0,L13&gt;0),+'404-ENTREGA_INSUMOS PA'!F33,+'404-ENTREGA_INSUMOS PA'!F34)</f>
        <v>0</v>
      </c>
      <c r="C13" s="371" t="str">
        <f>IFERROR(IFERROR(+VLOOKUP('404-ENTREGA_INSUMOS PA'!$AP$6,localidades,2,FALSE),VLOOKUP('404-ENTREGA_INSUMOS PA'!$AP$5,district_codes,2,FALSE)),"")</f>
        <v/>
      </c>
      <c r="D13" s="415" t="str">
        <f>IF(+'404-ENTREGA_INSUMOS PA'!$AP$7=0,"",+'404-ENTREGA_INSUMOS PA'!$AP$7)</f>
        <v/>
      </c>
      <c r="E13" s="415">
        <f>+'404-ENTREGA_INSUMOS PA'!J34</f>
        <v>0</v>
      </c>
      <c r="F13" s="415">
        <f>+'404-ENTREGA_INSUMOS PA'!L34</f>
        <v>0</v>
      </c>
      <c r="G13" s="415">
        <f>+'404-ENTREGA_INSUMOS PA'!AP$6</f>
        <v>0</v>
      </c>
      <c r="H13" s="415">
        <f>+'404-ENTREGA_INSUMOS PA'!AP$6</f>
        <v>0</v>
      </c>
      <c r="I13" s="371" t="str">
        <f>IF(+'404-ENTREGA_INSUMOS PA'!AC33=0,"",+'404-ENTREGA_INSUMOS PA'!AC33)</f>
        <v/>
      </c>
      <c r="J13" s="371" t="str">
        <f>IF(+'404-ENTREGA_INSUMOS PA'!AG33=0,"",+'404-ENTREGA_INSUMOS PA'!AG33)</f>
        <v/>
      </c>
      <c r="K13" s="371" t="str">
        <f>IF(+'404-ENTREGA_INSUMOS PA'!AK33=0,"",+'404-ENTREGA_INSUMOS PA'!AK33)</f>
        <v/>
      </c>
      <c r="L13" s="372" t="str">
        <f>IF(+'404-ENTREGA_INSUMOS PA'!AN33=0,"",+'404-ENTREGA_INSUMOS PA'!AN33)</f>
        <v/>
      </c>
      <c r="M13" s="373"/>
      <c r="N13" s="374" t="s">
        <v>2591</v>
      </c>
    </row>
    <row r="14" spans="1:14" hidden="1" x14ac:dyDescent="0.3">
      <c r="A14" s="371">
        <f>IF(AND(+'404-ENTREGA_INSUMOS PA'!B35=0,L14&gt;0),+'404-ENTREGA_INSUMOS PA'!B34,+'404-ENTREGA_INSUMOS PA'!B35)</f>
        <v>0</v>
      </c>
      <c r="B14" s="371">
        <f>IF(AND(+'404-ENTREGA_INSUMOS PA'!F35=0,L14&gt;0),+'404-ENTREGA_INSUMOS PA'!F34,+'404-ENTREGA_INSUMOS PA'!F35)</f>
        <v>0</v>
      </c>
      <c r="C14" s="371" t="str">
        <f>IFERROR(IFERROR(+VLOOKUP('404-ENTREGA_INSUMOS PA'!$AP$6,localidades,2,FALSE),VLOOKUP('404-ENTREGA_INSUMOS PA'!$AP$5,district_codes,2,FALSE)),"")</f>
        <v/>
      </c>
      <c r="D14" s="415" t="str">
        <f>IF(+'404-ENTREGA_INSUMOS PA'!$AP$7=0,"",+'404-ENTREGA_INSUMOS PA'!$AP$7)</f>
        <v/>
      </c>
      <c r="E14" s="415">
        <f>+'404-ENTREGA_INSUMOS PA'!J35</f>
        <v>0</v>
      </c>
      <c r="F14" s="415">
        <f>+'404-ENTREGA_INSUMOS PA'!L35</f>
        <v>0</v>
      </c>
      <c r="G14" s="415">
        <f>+'404-ENTREGA_INSUMOS PA'!AP$6</f>
        <v>0</v>
      </c>
      <c r="H14" s="415">
        <f>+'404-ENTREGA_INSUMOS PA'!AP$6</f>
        <v>0</v>
      </c>
      <c r="I14" s="371" t="str">
        <f>IF(+'404-ENTREGA_INSUMOS PA'!AC34=0,"",+'404-ENTREGA_INSUMOS PA'!AC34)</f>
        <v/>
      </c>
      <c r="J14" s="371" t="str">
        <f>IF(+'404-ENTREGA_INSUMOS PA'!AG34=0,"",+'404-ENTREGA_INSUMOS PA'!AG34)</f>
        <v/>
      </c>
      <c r="K14" s="371" t="str">
        <f>IF(+'404-ENTREGA_INSUMOS PA'!AK34=0,"",+'404-ENTREGA_INSUMOS PA'!AK34)</f>
        <v/>
      </c>
      <c r="L14" s="372" t="str">
        <f>IF(+'404-ENTREGA_INSUMOS PA'!AN34=0,"",+'404-ENTREGA_INSUMOS PA'!AN34)</f>
        <v/>
      </c>
      <c r="M14" s="373"/>
      <c r="N14" s="374" t="s">
        <v>2591</v>
      </c>
    </row>
    <row r="15" spans="1:14" hidden="1" x14ac:dyDescent="0.3">
      <c r="A15" s="371">
        <f>IF(AND(+'404-ENTREGA_INSUMOS PA'!B36=0,L15&gt;0),+'404-ENTREGA_INSUMOS PA'!B35,+'404-ENTREGA_INSUMOS PA'!B36)</f>
        <v>0</v>
      </c>
      <c r="B15" s="371">
        <f>IF(AND(+'404-ENTREGA_INSUMOS PA'!F36=0,L15&gt;0),+'404-ENTREGA_INSUMOS PA'!F35,+'404-ENTREGA_INSUMOS PA'!F36)</f>
        <v>0</v>
      </c>
      <c r="C15" s="371" t="str">
        <f>IFERROR(IFERROR(+VLOOKUP('404-ENTREGA_INSUMOS PA'!$AP$6,localidades,2,FALSE),VLOOKUP('404-ENTREGA_INSUMOS PA'!$AP$5,district_codes,2,FALSE)),"")</f>
        <v/>
      </c>
      <c r="D15" s="415" t="str">
        <f>IF(+'404-ENTREGA_INSUMOS PA'!$AP$7=0,"",+'404-ENTREGA_INSUMOS PA'!$AP$7)</f>
        <v/>
      </c>
      <c r="E15" s="415">
        <f>+'404-ENTREGA_INSUMOS PA'!J36</f>
        <v>0</v>
      </c>
      <c r="F15" s="415">
        <f>+'404-ENTREGA_INSUMOS PA'!L36</f>
        <v>0</v>
      </c>
      <c r="G15" s="415">
        <f>+'404-ENTREGA_INSUMOS PA'!AP$6</f>
        <v>0</v>
      </c>
      <c r="H15" s="415">
        <f>+'404-ENTREGA_INSUMOS PA'!AP$6</f>
        <v>0</v>
      </c>
      <c r="I15" s="371" t="str">
        <f>IF(+'404-ENTREGA_INSUMOS PA'!AC35=0,"",+'404-ENTREGA_INSUMOS PA'!AC35)</f>
        <v/>
      </c>
      <c r="J15" s="371" t="str">
        <f>IF(+'404-ENTREGA_INSUMOS PA'!AG35=0,"",+'404-ENTREGA_INSUMOS PA'!AG35)</f>
        <v/>
      </c>
      <c r="K15" s="371" t="str">
        <f>IF(+'404-ENTREGA_INSUMOS PA'!AK35=0,"",+'404-ENTREGA_INSUMOS PA'!AK35)</f>
        <v/>
      </c>
      <c r="L15" s="372" t="str">
        <f>IF(+'404-ENTREGA_INSUMOS PA'!AN35=0,"",+'404-ENTREGA_INSUMOS PA'!AN35)</f>
        <v/>
      </c>
      <c r="M15" s="373"/>
      <c r="N15" s="374" t="s">
        <v>2591</v>
      </c>
    </row>
    <row r="16" spans="1:14" hidden="1" x14ac:dyDescent="0.3">
      <c r="A16" s="371">
        <f>IF(AND(+'404-ENTREGA_INSUMOS PA'!B37=0,L16&gt;0),+'404-ENTREGA_INSUMOS PA'!B36,+'404-ENTREGA_INSUMOS PA'!B37)</f>
        <v>0</v>
      </c>
      <c r="B16" s="371">
        <f>IF(AND(+'404-ENTREGA_INSUMOS PA'!F37=0,L16&gt;0),+'404-ENTREGA_INSUMOS PA'!F36,+'404-ENTREGA_INSUMOS PA'!F37)</f>
        <v>0</v>
      </c>
      <c r="C16" s="371" t="str">
        <f>IFERROR(IFERROR(+VLOOKUP('404-ENTREGA_INSUMOS PA'!$AP$6,localidades,2,FALSE),VLOOKUP('404-ENTREGA_INSUMOS PA'!$AP$5,district_codes,2,FALSE)),"")</f>
        <v/>
      </c>
      <c r="D16" s="415" t="str">
        <f>IF(+'404-ENTREGA_INSUMOS PA'!$AP$7=0,"",+'404-ENTREGA_INSUMOS PA'!$AP$7)</f>
        <v/>
      </c>
      <c r="E16" s="415">
        <f>+'404-ENTREGA_INSUMOS PA'!J37</f>
        <v>0</v>
      </c>
      <c r="F16" s="415">
        <f>+'404-ENTREGA_INSUMOS PA'!L37</f>
        <v>0</v>
      </c>
      <c r="G16" s="415">
        <f>+'404-ENTREGA_INSUMOS PA'!AP$6</f>
        <v>0</v>
      </c>
      <c r="H16" s="415">
        <f>+'404-ENTREGA_INSUMOS PA'!AP$6</f>
        <v>0</v>
      </c>
      <c r="I16" s="371" t="str">
        <f>IF(+'404-ENTREGA_INSUMOS PA'!AC36=0,"",+'404-ENTREGA_INSUMOS PA'!AC36)</f>
        <v/>
      </c>
      <c r="J16" s="371" t="str">
        <f>IF(+'404-ENTREGA_INSUMOS PA'!AG36=0,"",+'404-ENTREGA_INSUMOS PA'!AG36)</f>
        <v/>
      </c>
      <c r="K16" s="371" t="str">
        <f>IF(+'404-ENTREGA_INSUMOS PA'!AK36=0,"",+'404-ENTREGA_INSUMOS PA'!AK36)</f>
        <v/>
      </c>
      <c r="L16" s="372" t="str">
        <f>IF(+'404-ENTREGA_INSUMOS PA'!AN36=0,"",+'404-ENTREGA_INSUMOS PA'!AN36)</f>
        <v/>
      </c>
      <c r="M16" s="373"/>
      <c r="N16" s="374" t="s">
        <v>2591</v>
      </c>
    </row>
    <row r="17" spans="1:14" hidden="1" x14ac:dyDescent="0.3">
      <c r="A17" s="371">
        <f>IF(AND(+'404-ENTREGA_INSUMOS PA'!B38=0,L17&gt;0),+'404-ENTREGA_INSUMOS PA'!B37,+'404-ENTREGA_INSUMOS PA'!B38)</f>
        <v>0</v>
      </c>
      <c r="B17" s="371">
        <f>IF(AND(+'404-ENTREGA_INSUMOS PA'!F38=0,L17&gt;0),+'404-ENTREGA_INSUMOS PA'!F37,+'404-ENTREGA_INSUMOS PA'!F38)</f>
        <v>0</v>
      </c>
      <c r="C17" s="371" t="str">
        <f>IFERROR(IFERROR(+VLOOKUP('404-ENTREGA_INSUMOS PA'!$AP$6,localidades,2,FALSE),VLOOKUP('404-ENTREGA_INSUMOS PA'!$AP$5,district_codes,2,FALSE)),"")</f>
        <v/>
      </c>
      <c r="D17" s="415" t="str">
        <f>IF(+'404-ENTREGA_INSUMOS PA'!$AP$7=0,"",+'404-ENTREGA_INSUMOS PA'!$AP$7)</f>
        <v/>
      </c>
      <c r="E17" s="415">
        <f>+'404-ENTREGA_INSUMOS PA'!J38</f>
        <v>0</v>
      </c>
      <c r="F17" s="415">
        <f>+'404-ENTREGA_INSUMOS PA'!L38</f>
        <v>0</v>
      </c>
      <c r="G17" s="415">
        <f>+'404-ENTREGA_INSUMOS PA'!AP$6</f>
        <v>0</v>
      </c>
      <c r="H17" s="415">
        <f>+'404-ENTREGA_INSUMOS PA'!AP$6</f>
        <v>0</v>
      </c>
      <c r="I17" s="371" t="str">
        <f>IF(+'404-ENTREGA_INSUMOS PA'!AC37=0,"",+'404-ENTREGA_INSUMOS PA'!AC37)</f>
        <v/>
      </c>
      <c r="J17" s="371" t="str">
        <f>IF(+'404-ENTREGA_INSUMOS PA'!AG37=0,"",+'404-ENTREGA_INSUMOS PA'!AG37)</f>
        <v/>
      </c>
      <c r="K17" s="371" t="str">
        <f>IF(+'404-ENTREGA_INSUMOS PA'!AK37=0,"",+'404-ENTREGA_INSUMOS PA'!AK37)</f>
        <v/>
      </c>
      <c r="L17" s="372" t="str">
        <f>IF(+'404-ENTREGA_INSUMOS PA'!AN37=0,"",+'404-ENTREGA_INSUMOS PA'!AN37)</f>
        <v/>
      </c>
      <c r="M17" s="373"/>
      <c r="N17" s="374" t="s">
        <v>2591</v>
      </c>
    </row>
    <row r="18" spans="1:14" hidden="1" x14ac:dyDescent="0.3">
      <c r="A18" s="371">
        <f>IF(AND(+'404-ENTREGA_INSUMOS PA'!B39=0,L18&gt;0),+'404-ENTREGA_INSUMOS PA'!B38,+'404-ENTREGA_INSUMOS PA'!B39)</f>
        <v>0</v>
      </c>
      <c r="B18" s="371">
        <f>IF(AND(+'404-ENTREGA_INSUMOS PA'!F39=0,L18&gt;0),+'404-ENTREGA_INSUMOS PA'!F38,+'404-ENTREGA_INSUMOS PA'!F39)</f>
        <v>0</v>
      </c>
      <c r="C18" s="371" t="str">
        <f>IFERROR(IFERROR(+VLOOKUP('404-ENTREGA_INSUMOS PA'!$AP$6,localidades,2,FALSE),VLOOKUP('404-ENTREGA_INSUMOS PA'!$AP$5,district_codes,2,FALSE)),"")</f>
        <v/>
      </c>
      <c r="D18" s="415" t="str">
        <f>IF(+'404-ENTREGA_INSUMOS PA'!$AP$7=0,"",+'404-ENTREGA_INSUMOS PA'!$AP$7)</f>
        <v/>
      </c>
      <c r="E18" s="415">
        <f>+'404-ENTREGA_INSUMOS PA'!J39</f>
        <v>0</v>
      </c>
      <c r="F18" s="415">
        <f>+'404-ENTREGA_INSUMOS PA'!L39</f>
        <v>0</v>
      </c>
      <c r="G18" s="415">
        <f>+'404-ENTREGA_INSUMOS PA'!AP$6</f>
        <v>0</v>
      </c>
      <c r="H18" s="415">
        <f>+'404-ENTREGA_INSUMOS PA'!AP$6</f>
        <v>0</v>
      </c>
      <c r="I18" s="371" t="str">
        <f>IF(+'404-ENTREGA_INSUMOS PA'!AC38=0,"",+'404-ENTREGA_INSUMOS PA'!AC38)</f>
        <v/>
      </c>
      <c r="J18" s="371" t="str">
        <f>IF(+'404-ENTREGA_INSUMOS PA'!AG38=0,"",+'404-ENTREGA_INSUMOS PA'!AG38)</f>
        <v/>
      </c>
      <c r="K18" s="371" t="str">
        <f>IF(+'404-ENTREGA_INSUMOS PA'!AK38=0,"",+'404-ENTREGA_INSUMOS PA'!AK38)</f>
        <v/>
      </c>
      <c r="L18" s="372" t="str">
        <f>IF(+'404-ENTREGA_INSUMOS PA'!AN38=0,"",+'404-ENTREGA_INSUMOS PA'!AN38)</f>
        <v/>
      </c>
      <c r="M18" s="373"/>
      <c r="N18" s="374" t="s">
        <v>2591</v>
      </c>
    </row>
    <row r="19" spans="1:14" hidden="1" x14ac:dyDescent="0.3">
      <c r="A19" s="371">
        <f>IF(AND(+'404-ENTREGA_INSUMOS PA'!B40=0,L19&gt;0),+'404-ENTREGA_INSUMOS PA'!B39,+'404-ENTREGA_INSUMOS PA'!B40)</f>
        <v>0</v>
      </c>
      <c r="B19" s="371">
        <f>IF(AND(+'404-ENTREGA_INSUMOS PA'!F40=0,L19&gt;0),+'404-ENTREGA_INSUMOS PA'!F39,+'404-ENTREGA_INSUMOS PA'!F40)</f>
        <v>0</v>
      </c>
      <c r="C19" s="371" t="str">
        <f>IFERROR(IFERROR(+VLOOKUP('404-ENTREGA_INSUMOS PA'!$AP$6,localidades,2,FALSE),VLOOKUP('404-ENTREGA_INSUMOS PA'!$AP$5,district_codes,2,FALSE)),"")</f>
        <v/>
      </c>
      <c r="D19" s="415" t="str">
        <f>IF(+'404-ENTREGA_INSUMOS PA'!$AP$7=0,"",+'404-ENTREGA_INSUMOS PA'!$AP$7)</f>
        <v/>
      </c>
      <c r="E19" s="415">
        <f>+'404-ENTREGA_INSUMOS PA'!J40</f>
        <v>0</v>
      </c>
      <c r="F19" s="415">
        <f>+'404-ENTREGA_INSUMOS PA'!L40</f>
        <v>0</v>
      </c>
      <c r="G19" s="415">
        <f>+'404-ENTREGA_INSUMOS PA'!AP$6</f>
        <v>0</v>
      </c>
      <c r="H19" s="415">
        <f>+'404-ENTREGA_INSUMOS PA'!AP$6</f>
        <v>0</v>
      </c>
      <c r="I19" s="371" t="str">
        <f>IF(+'404-ENTREGA_INSUMOS PA'!AC39=0,"",+'404-ENTREGA_INSUMOS PA'!AC39)</f>
        <v/>
      </c>
      <c r="J19" s="371" t="str">
        <f>IF(+'404-ENTREGA_INSUMOS PA'!AG39=0,"",+'404-ENTREGA_INSUMOS PA'!AG39)</f>
        <v/>
      </c>
      <c r="K19" s="371" t="str">
        <f>IF(+'404-ENTREGA_INSUMOS PA'!AK39=0,"",+'404-ENTREGA_INSUMOS PA'!AK39)</f>
        <v/>
      </c>
      <c r="L19" s="372" t="str">
        <f>IF(+'404-ENTREGA_INSUMOS PA'!AN39=0,"",+'404-ENTREGA_INSUMOS PA'!AN39)</f>
        <v/>
      </c>
      <c r="M19" s="373"/>
      <c r="N19" s="374" t="s">
        <v>2591</v>
      </c>
    </row>
    <row r="20" spans="1:14" hidden="1" x14ac:dyDescent="0.3">
      <c r="A20" s="371">
        <f>IF(AND(+'404-ENTREGA_INSUMOS PA'!B41=0,L20&gt;0),+'404-ENTREGA_INSUMOS PA'!B40,+'404-ENTREGA_INSUMOS PA'!B41)</f>
        <v>0</v>
      </c>
      <c r="B20" s="371">
        <f>IF(AND(+'404-ENTREGA_INSUMOS PA'!F41=0,L20&gt;0),+'404-ENTREGA_INSUMOS PA'!F40,+'404-ENTREGA_INSUMOS PA'!F41)</f>
        <v>0</v>
      </c>
      <c r="C20" s="371" t="str">
        <f>IFERROR(IFERROR(+VLOOKUP('404-ENTREGA_INSUMOS PA'!$AP$6,localidades,2,FALSE),VLOOKUP('404-ENTREGA_INSUMOS PA'!$AP$5,district_codes,2,FALSE)),"")</f>
        <v/>
      </c>
      <c r="D20" s="415" t="str">
        <f>IF(+'404-ENTREGA_INSUMOS PA'!$AP$7=0,"",+'404-ENTREGA_INSUMOS PA'!$AP$7)</f>
        <v/>
      </c>
      <c r="E20" s="415">
        <f>+'404-ENTREGA_INSUMOS PA'!J41</f>
        <v>0</v>
      </c>
      <c r="F20" s="415">
        <f>+'404-ENTREGA_INSUMOS PA'!L41</f>
        <v>0</v>
      </c>
      <c r="G20" s="415">
        <f>+'404-ENTREGA_INSUMOS PA'!AP$6</f>
        <v>0</v>
      </c>
      <c r="H20" s="415">
        <f>+'404-ENTREGA_INSUMOS PA'!AP$6</f>
        <v>0</v>
      </c>
      <c r="I20" s="371" t="str">
        <f>IF(+'404-ENTREGA_INSUMOS PA'!AC40=0,"",+'404-ENTREGA_INSUMOS PA'!AC40)</f>
        <v/>
      </c>
      <c r="J20" s="371" t="str">
        <f>IF(+'404-ENTREGA_INSUMOS PA'!AG40=0,"",+'404-ENTREGA_INSUMOS PA'!AG40)</f>
        <v/>
      </c>
      <c r="K20" s="371" t="str">
        <f>IF(+'404-ENTREGA_INSUMOS PA'!AK40=0,"",+'404-ENTREGA_INSUMOS PA'!AK40)</f>
        <v/>
      </c>
      <c r="L20" s="372" t="str">
        <f>IF(+'404-ENTREGA_INSUMOS PA'!AN40=0,"",+'404-ENTREGA_INSUMOS PA'!AN40)</f>
        <v/>
      </c>
      <c r="M20" s="373"/>
      <c r="N20" s="374" t="s">
        <v>2591</v>
      </c>
    </row>
    <row r="21" spans="1:14" hidden="1" x14ac:dyDescent="0.3">
      <c r="A21" s="371">
        <f>IF(AND(+'404-ENTREGA_INSUMOS PA'!B42=0,L21&gt;0),+'404-ENTREGA_INSUMOS PA'!B41,+'404-ENTREGA_INSUMOS PA'!B42)</f>
        <v>0</v>
      </c>
      <c r="B21" s="371">
        <f>IF(AND(+'404-ENTREGA_INSUMOS PA'!F42=0,L21&gt;0),+'404-ENTREGA_INSUMOS PA'!F41,+'404-ENTREGA_INSUMOS PA'!F42)</f>
        <v>0</v>
      </c>
      <c r="C21" s="371" t="str">
        <f>IFERROR(IFERROR(+VLOOKUP('404-ENTREGA_INSUMOS PA'!$AP$6,localidades,2,FALSE),VLOOKUP('404-ENTREGA_INSUMOS PA'!$AP$5,district_codes,2,FALSE)),"")</f>
        <v/>
      </c>
      <c r="D21" s="415" t="str">
        <f>IF(+'404-ENTREGA_INSUMOS PA'!$AP$7=0,"",+'404-ENTREGA_INSUMOS PA'!$AP$7)</f>
        <v/>
      </c>
      <c r="E21" s="415">
        <f>+'404-ENTREGA_INSUMOS PA'!J42</f>
        <v>0</v>
      </c>
      <c r="F21" s="415">
        <f>+'404-ENTREGA_INSUMOS PA'!L42</f>
        <v>0</v>
      </c>
      <c r="G21" s="415">
        <f>+'404-ENTREGA_INSUMOS PA'!AP$6</f>
        <v>0</v>
      </c>
      <c r="H21" s="415">
        <f>+'404-ENTREGA_INSUMOS PA'!AP$6</f>
        <v>0</v>
      </c>
      <c r="I21" s="371" t="str">
        <f>IF(+'404-ENTREGA_INSUMOS PA'!AC41=0,"",+'404-ENTREGA_INSUMOS PA'!AC41)</f>
        <v/>
      </c>
      <c r="J21" s="371" t="str">
        <f>IF(+'404-ENTREGA_INSUMOS PA'!AG41=0,"",+'404-ENTREGA_INSUMOS PA'!AG41)</f>
        <v/>
      </c>
      <c r="K21" s="371" t="str">
        <f>IF(+'404-ENTREGA_INSUMOS PA'!AK41=0,"",+'404-ENTREGA_INSUMOS PA'!AK41)</f>
        <v/>
      </c>
      <c r="L21" s="372" t="str">
        <f>IF(+'404-ENTREGA_INSUMOS PA'!AN41=0,"",+'404-ENTREGA_INSUMOS PA'!AN41)</f>
        <v/>
      </c>
      <c r="M21" s="373"/>
      <c r="N21" s="374" t="s">
        <v>2591</v>
      </c>
    </row>
    <row r="22" spans="1:14" hidden="1" x14ac:dyDescent="0.3">
      <c r="A22" s="371">
        <f>IF(AND(+'404-ENTREGA_INSUMOS PA'!B43=0,L22&gt;0),+'404-ENTREGA_INSUMOS PA'!B42,+'404-ENTREGA_INSUMOS PA'!B43)</f>
        <v>0</v>
      </c>
      <c r="B22" s="371">
        <f>IF(AND(+'404-ENTREGA_INSUMOS PA'!F43=0,L22&gt;0),+'404-ENTREGA_INSUMOS PA'!F42,+'404-ENTREGA_INSUMOS PA'!F43)</f>
        <v>0</v>
      </c>
      <c r="C22" s="371" t="str">
        <f>IFERROR(IFERROR(+VLOOKUP('404-ENTREGA_INSUMOS PA'!$AP$6,localidades,2,FALSE),VLOOKUP('404-ENTREGA_INSUMOS PA'!$AP$5,district_codes,2,FALSE)),"")</f>
        <v/>
      </c>
      <c r="D22" s="415" t="str">
        <f>IF(+'404-ENTREGA_INSUMOS PA'!$AP$7=0,"",+'404-ENTREGA_INSUMOS PA'!$AP$7)</f>
        <v/>
      </c>
      <c r="E22" s="415">
        <f>+'404-ENTREGA_INSUMOS PA'!J43</f>
        <v>0</v>
      </c>
      <c r="F22" s="415">
        <f>+'404-ENTREGA_INSUMOS PA'!L43</f>
        <v>0</v>
      </c>
      <c r="G22" s="415">
        <f>+'404-ENTREGA_INSUMOS PA'!AP$6</f>
        <v>0</v>
      </c>
      <c r="H22" s="415">
        <f>+'404-ENTREGA_INSUMOS PA'!AP$6</f>
        <v>0</v>
      </c>
      <c r="I22" s="371" t="str">
        <f>IF(+'404-ENTREGA_INSUMOS PA'!AC42=0,"",+'404-ENTREGA_INSUMOS PA'!AC42)</f>
        <v/>
      </c>
      <c r="J22" s="371" t="str">
        <f>IF(+'404-ENTREGA_INSUMOS PA'!AG42=0,"",+'404-ENTREGA_INSUMOS PA'!AG42)</f>
        <v/>
      </c>
      <c r="K22" s="371" t="str">
        <f>IF(+'404-ENTREGA_INSUMOS PA'!AK42=0,"",+'404-ENTREGA_INSUMOS PA'!AK42)</f>
        <v/>
      </c>
      <c r="L22" s="372" t="str">
        <f>IF(+'404-ENTREGA_INSUMOS PA'!AN42=0,"",+'404-ENTREGA_INSUMOS PA'!AN42)</f>
        <v/>
      </c>
      <c r="M22" s="373"/>
      <c r="N22" s="374" t="s">
        <v>2591</v>
      </c>
    </row>
    <row r="23" spans="1:14" hidden="1" x14ac:dyDescent="0.3">
      <c r="A23" s="371">
        <f>IF(AND(+'404-ENTREGA_INSUMOS PA'!B44=0,L23&gt;0),+'404-ENTREGA_INSUMOS PA'!B43,+'404-ENTREGA_INSUMOS PA'!B44)</f>
        <v>0</v>
      </c>
      <c r="B23" s="371">
        <f>IF(AND(+'404-ENTREGA_INSUMOS PA'!F44=0,L23&gt;0),+'404-ENTREGA_INSUMOS PA'!F43,+'404-ENTREGA_INSUMOS PA'!F44)</f>
        <v>0</v>
      </c>
      <c r="C23" s="371" t="str">
        <f>IFERROR(IFERROR(+VLOOKUP('404-ENTREGA_INSUMOS PA'!$AP$6,localidades,2,FALSE),VLOOKUP('404-ENTREGA_INSUMOS PA'!$AP$5,district_codes,2,FALSE)),"")</f>
        <v/>
      </c>
      <c r="D23" s="415" t="str">
        <f>IF(+'404-ENTREGA_INSUMOS PA'!$AP$7=0,"",+'404-ENTREGA_INSUMOS PA'!$AP$7)</f>
        <v/>
      </c>
      <c r="E23" s="415">
        <f>+'404-ENTREGA_INSUMOS PA'!J44</f>
        <v>0</v>
      </c>
      <c r="F23" s="415">
        <f>+'404-ENTREGA_INSUMOS PA'!L44</f>
        <v>0</v>
      </c>
      <c r="G23" s="415">
        <f>+'404-ENTREGA_INSUMOS PA'!AP$6</f>
        <v>0</v>
      </c>
      <c r="H23" s="415">
        <f>+'404-ENTREGA_INSUMOS PA'!AP$6</f>
        <v>0</v>
      </c>
      <c r="I23" s="371" t="str">
        <f>IF(+'404-ENTREGA_INSUMOS PA'!AC43=0,"",+'404-ENTREGA_INSUMOS PA'!AC43)</f>
        <v/>
      </c>
      <c r="J23" s="371" t="str">
        <f>IF(+'404-ENTREGA_INSUMOS PA'!AG43=0,"",+'404-ENTREGA_INSUMOS PA'!AG43)</f>
        <v/>
      </c>
      <c r="K23" s="371" t="str">
        <f>IF(+'404-ENTREGA_INSUMOS PA'!AK43=0,"",+'404-ENTREGA_INSUMOS PA'!AK43)</f>
        <v/>
      </c>
      <c r="L23" s="372" t="str">
        <f>IF(+'404-ENTREGA_INSUMOS PA'!AN43=0,"",+'404-ENTREGA_INSUMOS PA'!AN43)</f>
        <v/>
      </c>
      <c r="M23" s="373"/>
      <c r="N23" s="374" t="s">
        <v>2591</v>
      </c>
    </row>
    <row r="24" spans="1:14" hidden="1" x14ac:dyDescent="0.3">
      <c r="A24" s="371">
        <f>IF(AND(+'404-ENTREGA_INSUMOS PA'!B45=0,L24&gt;0),+'404-ENTREGA_INSUMOS PA'!B44,+'404-ENTREGA_INSUMOS PA'!B45)</f>
        <v>0</v>
      </c>
      <c r="B24" s="371">
        <f>IF(AND(+'404-ENTREGA_INSUMOS PA'!F45=0,L24&gt;0),+'404-ENTREGA_INSUMOS PA'!F44,+'404-ENTREGA_INSUMOS PA'!F45)</f>
        <v>0</v>
      </c>
      <c r="C24" s="371" t="str">
        <f>IFERROR(IFERROR(+VLOOKUP('404-ENTREGA_INSUMOS PA'!$AP$6,localidades,2,FALSE),VLOOKUP('404-ENTREGA_INSUMOS PA'!$AP$5,district_codes,2,FALSE)),"")</f>
        <v/>
      </c>
      <c r="D24" s="415" t="str">
        <f>IF(+'404-ENTREGA_INSUMOS PA'!$AP$7=0,"",+'404-ENTREGA_INSUMOS PA'!$AP$7)</f>
        <v/>
      </c>
      <c r="E24" s="415">
        <f>+'404-ENTREGA_INSUMOS PA'!J45</f>
        <v>0</v>
      </c>
      <c r="F24" s="415">
        <f>+'404-ENTREGA_INSUMOS PA'!L45</f>
        <v>0</v>
      </c>
      <c r="G24" s="415">
        <f>+'404-ENTREGA_INSUMOS PA'!AP$6</f>
        <v>0</v>
      </c>
      <c r="H24" s="415">
        <f>+'404-ENTREGA_INSUMOS PA'!AP$6</f>
        <v>0</v>
      </c>
      <c r="I24" s="371" t="str">
        <f>IF(+'404-ENTREGA_INSUMOS PA'!AC44=0,"",+'404-ENTREGA_INSUMOS PA'!AC44)</f>
        <v/>
      </c>
      <c r="J24" s="371" t="str">
        <f>IF(+'404-ENTREGA_INSUMOS PA'!AG44=0,"",+'404-ENTREGA_INSUMOS PA'!AG44)</f>
        <v/>
      </c>
      <c r="K24" s="371" t="str">
        <f>IF(+'404-ENTREGA_INSUMOS PA'!AK44=0,"",+'404-ENTREGA_INSUMOS PA'!AK44)</f>
        <v/>
      </c>
      <c r="L24" s="372" t="str">
        <f>IF(+'404-ENTREGA_INSUMOS PA'!AN44=0,"",+'404-ENTREGA_INSUMOS PA'!AN44)</f>
        <v/>
      </c>
      <c r="M24" s="373"/>
      <c r="N24" s="374" t="s">
        <v>2591</v>
      </c>
    </row>
    <row r="25" spans="1:14" hidden="1" x14ac:dyDescent="0.3">
      <c r="A25" s="371">
        <f>IF(AND(+'404-ENTREGA_INSUMOS PA'!B46=0,L25&gt;0),+'404-ENTREGA_INSUMOS PA'!B45,+'404-ENTREGA_INSUMOS PA'!B46)</f>
        <v>0</v>
      </c>
      <c r="B25" s="371">
        <f>IF(AND(+'404-ENTREGA_INSUMOS PA'!F46=0,L25&gt;0),+'404-ENTREGA_INSUMOS PA'!F45,+'404-ENTREGA_INSUMOS PA'!F46)</f>
        <v>0</v>
      </c>
      <c r="C25" s="371" t="str">
        <f>IFERROR(IFERROR(+VLOOKUP('404-ENTREGA_INSUMOS PA'!$AP$6,localidades,2,FALSE),VLOOKUP('404-ENTREGA_INSUMOS PA'!$AP$5,district_codes,2,FALSE)),"")</f>
        <v/>
      </c>
      <c r="D25" s="415" t="str">
        <f>IF(+'404-ENTREGA_INSUMOS PA'!$AP$7=0,"",+'404-ENTREGA_INSUMOS PA'!$AP$7)</f>
        <v/>
      </c>
      <c r="E25" s="415">
        <f>+'404-ENTREGA_INSUMOS PA'!J46</f>
        <v>0</v>
      </c>
      <c r="F25" s="415">
        <f>+'404-ENTREGA_INSUMOS PA'!L46</f>
        <v>0</v>
      </c>
      <c r="G25" s="415">
        <f>+'404-ENTREGA_INSUMOS PA'!AP$6</f>
        <v>0</v>
      </c>
      <c r="H25" s="415">
        <f>+'404-ENTREGA_INSUMOS PA'!AP$6</f>
        <v>0</v>
      </c>
      <c r="I25" s="371" t="str">
        <f>IF(+'404-ENTREGA_INSUMOS PA'!AC45=0,"",+'404-ENTREGA_INSUMOS PA'!AC45)</f>
        <v/>
      </c>
      <c r="J25" s="371" t="str">
        <f>IF(+'404-ENTREGA_INSUMOS PA'!AG45=0,"",+'404-ENTREGA_INSUMOS PA'!AG45)</f>
        <v/>
      </c>
      <c r="K25" s="371" t="str">
        <f>IF(+'404-ENTREGA_INSUMOS PA'!AK45=0,"",+'404-ENTREGA_INSUMOS PA'!AK45)</f>
        <v/>
      </c>
      <c r="L25" s="372" t="str">
        <f>IF(+'404-ENTREGA_INSUMOS PA'!AN45=0,"",+'404-ENTREGA_INSUMOS PA'!AN45)</f>
        <v/>
      </c>
      <c r="M25" s="373"/>
      <c r="N25" s="374" t="s">
        <v>2591</v>
      </c>
    </row>
    <row r="26" spans="1:14" hidden="1" x14ac:dyDescent="0.3">
      <c r="A26" s="371">
        <f>IF(AND(+'404-ENTREGA_INSUMOS PA'!B47=0,L26&gt;0),+'404-ENTREGA_INSUMOS PA'!B46,+'404-ENTREGA_INSUMOS PA'!B47)</f>
        <v>0</v>
      </c>
      <c r="B26" s="371">
        <f>IF(AND(+'404-ENTREGA_INSUMOS PA'!F47=0,L26&gt;0),+'404-ENTREGA_INSUMOS PA'!F46,+'404-ENTREGA_INSUMOS PA'!F47)</f>
        <v>0</v>
      </c>
      <c r="C26" s="371" t="str">
        <f>IFERROR(IFERROR(+VLOOKUP('404-ENTREGA_INSUMOS PA'!$AP$6,localidades,2,FALSE),VLOOKUP('404-ENTREGA_INSUMOS PA'!$AP$5,district_codes,2,FALSE)),"")</f>
        <v/>
      </c>
      <c r="D26" s="415" t="str">
        <f>IF(+'404-ENTREGA_INSUMOS PA'!$AP$7=0,"",+'404-ENTREGA_INSUMOS PA'!$AP$7)</f>
        <v/>
      </c>
      <c r="E26" s="415">
        <f>+'404-ENTREGA_INSUMOS PA'!J47</f>
        <v>0</v>
      </c>
      <c r="F26" s="415">
        <f>+'404-ENTREGA_INSUMOS PA'!L47</f>
        <v>0</v>
      </c>
      <c r="G26" s="415">
        <f>+'404-ENTREGA_INSUMOS PA'!AP$6</f>
        <v>0</v>
      </c>
      <c r="H26" s="415">
        <f>+'404-ENTREGA_INSUMOS PA'!AP$6</f>
        <v>0</v>
      </c>
      <c r="I26" s="371" t="str">
        <f>IF(+'404-ENTREGA_INSUMOS PA'!AC46=0,"",+'404-ENTREGA_INSUMOS PA'!AC46)</f>
        <v/>
      </c>
      <c r="J26" s="371" t="str">
        <f>IF(+'404-ENTREGA_INSUMOS PA'!AG46=0,"",+'404-ENTREGA_INSUMOS PA'!AG46)</f>
        <v/>
      </c>
      <c r="K26" s="371" t="str">
        <f>IF(+'404-ENTREGA_INSUMOS PA'!AK46=0,"",+'404-ENTREGA_INSUMOS PA'!AK46)</f>
        <v/>
      </c>
      <c r="L26" s="372" t="str">
        <f>IF(+'404-ENTREGA_INSUMOS PA'!AN46=0,"",+'404-ENTREGA_INSUMOS PA'!AN46)</f>
        <v/>
      </c>
      <c r="M26" s="373"/>
      <c r="N26" s="374" t="s">
        <v>2591</v>
      </c>
    </row>
    <row r="27" spans="1:14" hidden="1" x14ac:dyDescent="0.3">
      <c r="A27" s="371">
        <f>IF(AND(+'404-ENTREGA_INSUMOS PA'!B48=0,L27&gt;0),+'404-ENTREGA_INSUMOS PA'!B47,+'404-ENTREGA_INSUMOS PA'!B48)</f>
        <v>0</v>
      </c>
      <c r="B27" s="371">
        <f>IF(AND(+'404-ENTREGA_INSUMOS PA'!F48=0,L27&gt;0),+'404-ENTREGA_INSUMOS PA'!F47,+'404-ENTREGA_INSUMOS PA'!F48)</f>
        <v>0</v>
      </c>
      <c r="C27" s="371" t="str">
        <f>IFERROR(IFERROR(+VLOOKUP('404-ENTREGA_INSUMOS PA'!$AP$6,localidades,2,FALSE),VLOOKUP('404-ENTREGA_INSUMOS PA'!$AP$5,district_codes,2,FALSE)),"")</f>
        <v/>
      </c>
      <c r="D27" s="415" t="str">
        <f>IF(+'404-ENTREGA_INSUMOS PA'!$AP$7=0,"",+'404-ENTREGA_INSUMOS PA'!$AP$7)</f>
        <v/>
      </c>
      <c r="E27" s="415">
        <f>+'404-ENTREGA_INSUMOS PA'!J48</f>
        <v>0</v>
      </c>
      <c r="F27" s="415">
        <f>+'404-ENTREGA_INSUMOS PA'!L48</f>
        <v>0</v>
      </c>
      <c r="G27" s="415">
        <f>+'404-ENTREGA_INSUMOS PA'!AP$6</f>
        <v>0</v>
      </c>
      <c r="H27" s="415">
        <f>+'404-ENTREGA_INSUMOS PA'!AP$6</f>
        <v>0</v>
      </c>
      <c r="I27" s="371" t="str">
        <f>IF(+'404-ENTREGA_INSUMOS PA'!AC47=0,"",+'404-ENTREGA_INSUMOS PA'!AC47)</f>
        <v/>
      </c>
      <c r="J27" s="371" t="str">
        <f>IF(+'404-ENTREGA_INSUMOS PA'!AG47=0,"",+'404-ENTREGA_INSUMOS PA'!AG47)</f>
        <v/>
      </c>
      <c r="K27" s="371" t="str">
        <f>IF(+'404-ENTREGA_INSUMOS PA'!AK47=0,"",+'404-ENTREGA_INSUMOS PA'!AK47)</f>
        <v/>
      </c>
      <c r="L27" s="372" t="str">
        <f>IF(+'404-ENTREGA_INSUMOS PA'!AN47=0,"",+'404-ENTREGA_INSUMOS PA'!AN47)</f>
        <v/>
      </c>
      <c r="M27" s="373"/>
      <c r="N27" s="374" t="s">
        <v>2591</v>
      </c>
    </row>
    <row r="28" spans="1:14" hidden="1" x14ac:dyDescent="0.3">
      <c r="A28" s="371">
        <f>IF(AND(+'404-ENTREGA_INSUMOS PA'!B49=0,L28&gt;0),+'404-ENTREGA_INSUMOS PA'!B48,+'404-ENTREGA_INSUMOS PA'!B49)</f>
        <v>0</v>
      </c>
      <c r="B28" s="371">
        <f>IF(AND(+'404-ENTREGA_INSUMOS PA'!F49=0,L28&gt;0),+'404-ENTREGA_INSUMOS PA'!F48,+'404-ENTREGA_INSUMOS PA'!F49)</f>
        <v>0</v>
      </c>
      <c r="C28" s="371" t="str">
        <f>IFERROR(IFERROR(+VLOOKUP('404-ENTREGA_INSUMOS PA'!$AP$6,localidades,2,FALSE),VLOOKUP('404-ENTREGA_INSUMOS PA'!$AP$5,district_codes,2,FALSE)),"")</f>
        <v/>
      </c>
      <c r="D28" s="415" t="str">
        <f>IF(+'404-ENTREGA_INSUMOS PA'!$AP$7=0,"",+'404-ENTREGA_INSUMOS PA'!$AP$7)</f>
        <v/>
      </c>
      <c r="E28" s="415">
        <f>+'404-ENTREGA_INSUMOS PA'!J49</f>
        <v>0</v>
      </c>
      <c r="F28" s="415">
        <f>+'404-ENTREGA_INSUMOS PA'!L49</f>
        <v>0</v>
      </c>
      <c r="G28" s="415">
        <f>+'404-ENTREGA_INSUMOS PA'!AP$6</f>
        <v>0</v>
      </c>
      <c r="H28" s="415">
        <f>+'404-ENTREGA_INSUMOS PA'!AP$6</f>
        <v>0</v>
      </c>
      <c r="I28" s="371" t="str">
        <f>IF(+'404-ENTREGA_INSUMOS PA'!AC48=0,"",+'404-ENTREGA_INSUMOS PA'!AC48)</f>
        <v/>
      </c>
      <c r="J28" s="371" t="str">
        <f>IF(+'404-ENTREGA_INSUMOS PA'!AG48=0,"",+'404-ENTREGA_INSUMOS PA'!AG48)</f>
        <v/>
      </c>
      <c r="K28" s="371" t="str">
        <f>IF(+'404-ENTREGA_INSUMOS PA'!AK48=0,"",+'404-ENTREGA_INSUMOS PA'!AK48)</f>
        <v/>
      </c>
      <c r="L28" s="372" t="str">
        <f>IF(+'404-ENTREGA_INSUMOS PA'!AN48=0,"",+'404-ENTREGA_INSUMOS PA'!AN48)</f>
        <v/>
      </c>
      <c r="M28" s="373"/>
      <c r="N28" s="374" t="s">
        <v>2591</v>
      </c>
    </row>
    <row r="29" spans="1:14" hidden="1" x14ac:dyDescent="0.3">
      <c r="A29" s="371">
        <f>IF(AND(+'404-ENTREGA_INSUMOS PA'!B50=0,L29&gt;0),+'404-ENTREGA_INSUMOS PA'!B49,+'404-ENTREGA_INSUMOS PA'!B50)</f>
        <v>0</v>
      </c>
      <c r="B29" s="371">
        <f>IF(AND(+'404-ENTREGA_INSUMOS PA'!F50=0,L29&gt;0),+'404-ENTREGA_INSUMOS PA'!F49,+'404-ENTREGA_INSUMOS PA'!F50)</f>
        <v>0</v>
      </c>
      <c r="C29" s="371" t="str">
        <f>IFERROR(IFERROR(+VLOOKUP('404-ENTREGA_INSUMOS PA'!$AP$6,localidades,2,FALSE),VLOOKUP('404-ENTREGA_INSUMOS PA'!$AP$5,district_codes,2,FALSE)),"")</f>
        <v/>
      </c>
      <c r="D29" s="415" t="str">
        <f>IF(+'404-ENTREGA_INSUMOS PA'!$AP$7=0,"",+'404-ENTREGA_INSUMOS PA'!$AP$7)</f>
        <v/>
      </c>
      <c r="E29" s="415">
        <f>+'404-ENTREGA_INSUMOS PA'!J50</f>
        <v>0</v>
      </c>
      <c r="F29" s="415">
        <f>+'404-ENTREGA_INSUMOS PA'!L50</f>
        <v>0</v>
      </c>
      <c r="G29" s="415">
        <f>+'404-ENTREGA_INSUMOS PA'!AP$6</f>
        <v>0</v>
      </c>
      <c r="H29" s="415">
        <f>+'404-ENTREGA_INSUMOS PA'!AP$6</f>
        <v>0</v>
      </c>
      <c r="I29" s="371" t="str">
        <f>IF(+'404-ENTREGA_INSUMOS PA'!AC49=0,"",+'404-ENTREGA_INSUMOS PA'!AC49)</f>
        <v/>
      </c>
      <c r="J29" s="371" t="str">
        <f>IF(+'404-ENTREGA_INSUMOS PA'!AG49=0,"",+'404-ENTREGA_INSUMOS PA'!AG49)</f>
        <v/>
      </c>
      <c r="K29" s="371" t="str">
        <f>IF(+'404-ENTREGA_INSUMOS PA'!AK49=0,"",+'404-ENTREGA_INSUMOS PA'!AK49)</f>
        <v/>
      </c>
      <c r="L29" s="372" t="str">
        <f>IF(+'404-ENTREGA_INSUMOS PA'!AN49=0,"",+'404-ENTREGA_INSUMOS PA'!AN49)</f>
        <v/>
      </c>
      <c r="M29" s="373"/>
      <c r="N29" s="374" t="s">
        <v>2591</v>
      </c>
    </row>
    <row r="30" spans="1:14" hidden="1" x14ac:dyDescent="0.3">
      <c r="A30" s="371">
        <f>IF(AND(+'404-ENTREGA_INSUMOS PA'!B51=0,L30&gt;0),+'404-ENTREGA_INSUMOS PA'!B50,+'404-ENTREGA_INSUMOS PA'!B51)</f>
        <v>0</v>
      </c>
      <c r="B30" s="371">
        <f>IF(AND(+'404-ENTREGA_INSUMOS PA'!F51=0,L30&gt;0),+'404-ENTREGA_INSUMOS PA'!F50,+'404-ENTREGA_INSUMOS PA'!F51)</f>
        <v>0</v>
      </c>
      <c r="C30" s="371" t="str">
        <f>IFERROR(IFERROR(+VLOOKUP('404-ENTREGA_INSUMOS PA'!$AP$6,localidades,2,FALSE),VLOOKUP('404-ENTREGA_INSUMOS PA'!$AP$5,district_codes,2,FALSE)),"")</f>
        <v/>
      </c>
      <c r="D30" s="415" t="str">
        <f>IF(+'404-ENTREGA_INSUMOS PA'!$AP$7=0,"",+'404-ENTREGA_INSUMOS PA'!$AP$7)</f>
        <v/>
      </c>
      <c r="E30" s="415">
        <f>+'404-ENTREGA_INSUMOS PA'!J51</f>
        <v>0</v>
      </c>
      <c r="F30" s="415">
        <f>+'404-ENTREGA_INSUMOS PA'!L51</f>
        <v>0</v>
      </c>
      <c r="G30" s="415">
        <f>+'404-ENTREGA_INSUMOS PA'!AP$6</f>
        <v>0</v>
      </c>
      <c r="H30" s="415">
        <f>+'404-ENTREGA_INSUMOS PA'!AP$6</f>
        <v>0</v>
      </c>
      <c r="I30" s="371" t="str">
        <f>IF(+'404-ENTREGA_INSUMOS PA'!AC50=0,"",+'404-ENTREGA_INSUMOS PA'!AC50)</f>
        <v/>
      </c>
      <c r="J30" s="371" t="str">
        <f>IF(+'404-ENTREGA_INSUMOS PA'!AG50=0,"",+'404-ENTREGA_INSUMOS PA'!AG50)</f>
        <v/>
      </c>
      <c r="K30" s="371" t="str">
        <f>IF(+'404-ENTREGA_INSUMOS PA'!AK50=0,"",+'404-ENTREGA_INSUMOS PA'!AK50)</f>
        <v/>
      </c>
      <c r="L30" s="372" t="str">
        <f>IF(+'404-ENTREGA_INSUMOS PA'!AN50=0,"",+'404-ENTREGA_INSUMOS PA'!AN50)</f>
        <v/>
      </c>
      <c r="M30" s="373"/>
      <c r="N30" s="374" t="s">
        <v>2591</v>
      </c>
    </row>
    <row r="31" spans="1:14" hidden="1" x14ac:dyDescent="0.3">
      <c r="A31" s="371">
        <f>IF(AND(+'404-ENTREGA_INSUMOS PA'!B52=0,L31&gt;0),+'404-ENTREGA_INSUMOS PA'!B51,+'404-ENTREGA_INSUMOS PA'!B52)</f>
        <v>0</v>
      </c>
      <c r="B31" s="371">
        <f>IF(AND(+'404-ENTREGA_INSUMOS PA'!F52=0,L31&gt;0),+'404-ENTREGA_INSUMOS PA'!F51,+'404-ENTREGA_INSUMOS PA'!F52)</f>
        <v>0</v>
      </c>
      <c r="C31" s="371" t="str">
        <f>IFERROR(IFERROR(+VLOOKUP('404-ENTREGA_INSUMOS PA'!$AP$6,localidades,2,FALSE),VLOOKUP('404-ENTREGA_INSUMOS PA'!$AP$5,district_codes,2,FALSE)),"")</f>
        <v/>
      </c>
      <c r="D31" s="415" t="str">
        <f>IF(+'404-ENTREGA_INSUMOS PA'!$AP$7=0,"",+'404-ENTREGA_INSUMOS PA'!$AP$7)</f>
        <v/>
      </c>
      <c r="E31" s="415">
        <f>+'404-ENTREGA_INSUMOS PA'!J52</f>
        <v>0</v>
      </c>
      <c r="F31" s="415">
        <f>+'404-ENTREGA_INSUMOS PA'!L52</f>
        <v>0</v>
      </c>
      <c r="G31" s="415">
        <f>+'404-ENTREGA_INSUMOS PA'!AP$6</f>
        <v>0</v>
      </c>
      <c r="H31" s="415">
        <f>+'404-ENTREGA_INSUMOS PA'!AP$6</f>
        <v>0</v>
      </c>
      <c r="I31" s="371" t="str">
        <f>IF(+'404-ENTREGA_INSUMOS PA'!AC51=0,"",+'404-ENTREGA_INSUMOS PA'!AC51)</f>
        <v/>
      </c>
      <c r="J31" s="371" t="str">
        <f>IF(+'404-ENTREGA_INSUMOS PA'!AG51=0,"",+'404-ENTREGA_INSUMOS PA'!AG51)</f>
        <v/>
      </c>
      <c r="K31" s="371" t="str">
        <f>IF(+'404-ENTREGA_INSUMOS PA'!AK51=0,"",+'404-ENTREGA_INSUMOS PA'!AK51)</f>
        <v/>
      </c>
      <c r="L31" s="372" t="str">
        <f>IF(+'404-ENTREGA_INSUMOS PA'!AN51=0,"",+'404-ENTREGA_INSUMOS PA'!AN51)</f>
        <v/>
      </c>
      <c r="M31" s="373"/>
      <c r="N31" s="374" t="s">
        <v>2591</v>
      </c>
    </row>
    <row r="32" spans="1:14" hidden="1" x14ac:dyDescent="0.3">
      <c r="A32" s="371">
        <f>IF(AND(+'404-ENTREGA_INSUMOS PA'!B53=0,L32&gt;0),+'404-ENTREGA_INSUMOS PA'!B52,+'404-ENTREGA_INSUMOS PA'!B53)</f>
        <v>0</v>
      </c>
      <c r="B32" s="371">
        <f>IF(AND(+'404-ENTREGA_INSUMOS PA'!F53=0,L32&gt;0),+'404-ENTREGA_INSUMOS PA'!F52,+'404-ENTREGA_INSUMOS PA'!F53)</f>
        <v>0</v>
      </c>
      <c r="C32" s="371" t="str">
        <f>IFERROR(IFERROR(+VLOOKUP('404-ENTREGA_INSUMOS PA'!$AP$6,localidades,2,FALSE),VLOOKUP('404-ENTREGA_INSUMOS PA'!$AP$5,district_codes,2,FALSE)),"")</f>
        <v/>
      </c>
      <c r="D32" s="415" t="str">
        <f>IF(+'404-ENTREGA_INSUMOS PA'!$AP$7=0,"",+'404-ENTREGA_INSUMOS PA'!$AP$7)</f>
        <v/>
      </c>
      <c r="E32" s="415">
        <f>+'404-ENTREGA_INSUMOS PA'!J53</f>
        <v>0</v>
      </c>
      <c r="F32" s="415">
        <f>+'404-ENTREGA_INSUMOS PA'!L53</f>
        <v>0</v>
      </c>
      <c r="G32" s="415">
        <f>+'404-ENTREGA_INSUMOS PA'!AP$6</f>
        <v>0</v>
      </c>
      <c r="H32" s="415">
        <f>+'404-ENTREGA_INSUMOS PA'!AP$6</f>
        <v>0</v>
      </c>
      <c r="I32" s="371" t="str">
        <f>IF(+'404-ENTREGA_INSUMOS PA'!AC52=0,"",+'404-ENTREGA_INSUMOS PA'!AC52)</f>
        <v/>
      </c>
      <c r="J32" s="371" t="str">
        <f>IF(+'404-ENTREGA_INSUMOS PA'!AG52=0,"",+'404-ENTREGA_INSUMOS PA'!AG52)</f>
        <v/>
      </c>
      <c r="K32" s="371" t="str">
        <f>IF(+'404-ENTREGA_INSUMOS PA'!AK52=0,"",+'404-ENTREGA_INSUMOS PA'!AK52)</f>
        <v/>
      </c>
      <c r="L32" s="372" t="str">
        <f>IF(+'404-ENTREGA_INSUMOS PA'!AN52=0,"",+'404-ENTREGA_INSUMOS PA'!AN52)</f>
        <v/>
      </c>
      <c r="M32" s="373"/>
      <c r="N32" s="374" t="s">
        <v>2591</v>
      </c>
    </row>
    <row r="33" spans="1:14" hidden="1" x14ac:dyDescent="0.3">
      <c r="A33" s="371">
        <f>IF(AND(+'404-ENTREGA_INSUMOS PA'!B54=0,L33&gt;0),+'404-ENTREGA_INSUMOS PA'!B53,+'404-ENTREGA_INSUMOS PA'!B54)</f>
        <v>0</v>
      </c>
      <c r="B33" s="371">
        <f>IF(AND(+'404-ENTREGA_INSUMOS PA'!F54=0,L33&gt;0),+'404-ENTREGA_INSUMOS PA'!F53,+'404-ENTREGA_INSUMOS PA'!F54)</f>
        <v>0</v>
      </c>
      <c r="C33" s="371" t="str">
        <f>IFERROR(IFERROR(+VLOOKUP('404-ENTREGA_INSUMOS PA'!$AP$6,localidades,2,FALSE),VLOOKUP('404-ENTREGA_INSUMOS PA'!$AP$5,district_codes,2,FALSE)),"")</f>
        <v/>
      </c>
      <c r="D33" s="415" t="str">
        <f>IF(+'404-ENTREGA_INSUMOS PA'!$AP$7=0,"",+'404-ENTREGA_INSUMOS PA'!$AP$7)</f>
        <v/>
      </c>
      <c r="E33" s="415">
        <f>+'404-ENTREGA_INSUMOS PA'!J54</f>
        <v>0</v>
      </c>
      <c r="F33" s="415">
        <f>+'404-ENTREGA_INSUMOS PA'!L54</f>
        <v>0</v>
      </c>
      <c r="G33" s="415">
        <f>+'404-ENTREGA_INSUMOS PA'!AP$6</f>
        <v>0</v>
      </c>
      <c r="H33" s="415">
        <f>+'404-ENTREGA_INSUMOS PA'!AP$6</f>
        <v>0</v>
      </c>
      <c r="I33" s="371" t="str">
        <f>IF(+'404-ENTREGA_INSUMOS PA'!AC53=0,"",+'404-ENTREGA_INSUMOS PA'!AC53)</f>
        <v/>
      </c>
      <c r="J33" s="371" t="str">
        <f>IF(+'404-ENTREGA_INSUMOS PA'!AG53=0,"",+'404-ENTREGA_INSUMOS PA'!AG53)</f>
        <v/>
      </c>
      <c r="K33" s="371" t="str">
        <f>IF(+'404-ENTREGA_INSUMOS PA'!AK53=0,"",+'404-ENTREGA_INSUMOS PA'!AK53)</f>
        <v/>
      </c>
      <c r="L33" s="372" t="str">
        <f>IF(+'404-ENTREGA_INSUMOS PA'!AN53=0,"",+'404-ENTREGA_INSUMOS PA'!AN53)</f>
        <v/>
      </c>
      <c r="M33" s="373"/>
      <c r="N33" s="374" t="s">
        <v>2591</v>
      </c>
    </row>
    <row r="34" spans="1:14" hidden="1" x14ac:dyDescent="0.3">
      <c r="A34" s="371">
        <f>IF(AND(+'404-ENTREGA_INSUMOS PA'!B55=0,L34&gt;0),+'404-ENTREGA_INSUMOS PA'!B54,+'404-ENTREGA_INSUMOS PA'!B55)</f>
        <v>0</v>
      </c>
      <c r="B34" s="371">
        <f>IF(AND(+'404-ENTREGA_INSUMOS PA'!F55=0,L34&gt;0),+'404-ENTREGA_INSUMOS PA'!F54,+'404-ENTREGA_INSUMOS PA'!F55)</f>
        <v>0</v>
      </c>
      <c r="C34" s="371" t="str">
        <f>IFERROR(IFERROR(+VLOOKUP('404-ENTREGA_INSUMOS PA'!$AP$6,localidades,2,FALSE),VLOOKUP('404-ENTREGA_INSUMOS PA'!$AP$5,district_codes,2,FALSE)),"")</f>
        <v/>
      </c>
      <c r="D34" s="415" t="str">
        <f>IF(+'404-ENTREGA_INSUMOS PA'!$AP$7=0,"",+'404-ENTREGA_INSUMOS PA'!$AP$7)</f>
        <v/>
      </c>
      <c r="E34" s="415">
        <f>+'404-ENTREGA_INSUMOS PA'!J55</f>
        <v>0</v>
      </c>
      <c r="F34" s="415">
        <f>+'404-ENTREGA_INSUMOS PA'!L55</f>
        <v>0</v>
      </c>
      <c r="G34" s="415">
        <f>+'404-ENTREGA_INSUMOS PA'!AP$6</f>
        <v>0</v>
      </c>
      <c r="H34" s="415">
        <f>+'404-ENTREGA_INSUMOS PA'!AP$6</f>
        <v>0</v>
      </c>
      <c r="I34" s="371" t="str">
        <f>IF(+'404-ENTREGA_INSUMOS PA'!AC54=0,"",+'404-ENTREGA_INSUMOS PA'!AC54)</f>
        <v/>
      </c>
      <c r="J34" s="371" t="str">
        <f>IF(+'404-ENTREGA_INSUMOS PA'!AG54=0,"",+'404-ENTREGA_INSUMOS PA'!AG54)</f>
        <v/>
      </c>
      <c r="K34" s="371" t="str">
        <f>IF(+'404-ENTREGA_INSUMOS PA'!AK54=0,"",+'404-ENTREGA_INSUMOS PA'!AK54)</f>
        <v/>
      </c>
      <c r="L34" s="372" t="str">
        <f>IF(+'404-ENTREGA_INSUMOS PA'!AN54=0,"",+'404-ENTREGA_INSUMOS PA'!AN54)</f>
        <v/>
      </c>
      <c r="M34" s="373"/>
      <c r="N34" s="374" t="s">
        <v>2591</v>
      </c>
    </row>
    <row r="35" spans="1:14" hidden="1" x14ac:dyDescent="0.3">
      <c r="A35" s="371">
        <f>IF(AND(+'404-ENTREGA_INSUMOS PA'!B56=0,L35&gt;0),+'404-ENTREGA_INSUMOS PA'!B55,+'404-ENTREGA_INSUMOS PA'!B56)</f>
        <v>0</v>
      </c>
      <c r="B35" s="371">
        <f>IF(AND(+'404-ENTREGA_INSUMOS PA'!F56=0,L35&gt;0),+'404-ENTREGA_INSUMOS PA'!F55,+'404-ENTREGA_INSUMOS PA'!F56)</f>
        <v>0</v>
      </c>
      <c r="C35" s="371" t="str">
        <f>IFERROR(IFERROR(+VLOOKUP('404-ENTREGA_INSUMOS PA'!$AP$6,localidades,2,FALSE),VLOOKUP('404-ENTREGA_INSUMOS PA'!$AP$5,district_codes,2,FALSE)),"")</f>
        <v/>
      </c>
      <c r="D35" s="415" t="str">
        <f>IF(+'404-ENTREGA_INSUMOS PA'!$AP$7=0,"",+'404-ENTREGA_INSUMOS PA'!$AP$7)</f>
        <v/>
      </c>
      <c r="E35" s="415">
        <f>+'404-ENTREGA_INSUMOS PA'!J56</f>
        <v>0</v>
      </c>
      <c r="F35" s="415">
        <f>+'404-ENTREGA_INSUMOS PA'!L56</f>
        <v>0</v>
      </c>
      <c r="G35" s="415">
        <f>+'404-ENTREGA_INSUMOS PA'!AP$6</f>
        <v>0</v>
      </c>
      <c r="H35" s="415">
        <f>+'404-ENTREGA_INSUMOS PA'!AP$6</f>
        <v>0</v>
      </c>
      <c r="I35" s="371" t="str">
        <f>IF(+'404-ENTREGA_INSUMOS PA'!AC55=0,"",+'404-ENTREGA_INSUMOS PA'!AC55)</f>
        <v/>
      </c>
      <c r="J35" s="371" t="str">
        <f>IF(+'404-ENTREGA_INSUMOS PA'!AG55=0,"",+'404-ENTREGA_INSUMOS PA'!AG55)</f>
        <v/>
      </c>
      <c r="K35" s="371" t="str">
        <f>IF(+'404-ENTREGA_INSUMOS PA'!AK55=0,"",+'404-ENTREGA_INSUMOS PA'!AK55)</f>
        <v/>
      </c>
      <c r="L35" s="372" t="str">
        <f>IF(+'404-ENTREGA_INSUMOS PA'!AN55=0,"",+'404-ENTREGA_INSUMOS PA'!AN55)</f>
        <v/>
      </c>
      <c r="M35" s="373"/>
      <c r="N35" s="374" t="s">
        <v>2591</v>
      </c>
    </row>
    <row r="36" spans="1:14" hidden="1" x14ac:dyDescent="0.3">
      <c r="A36" s="371">
        <f>IF(AND(+'404-ENTREGA_INSUMOS PA'!B57=0,L36&gt;0),+'404-ENTREGA_INSUMOS PA'!B56,+'404-ENTREGA_INSUMOS PA'!B57)</f>
        <v>0</v>
      </c>
      <c r="B36" s="371">
        <f>IF(AND(+'404-ENTREGA_INSUMOS PA'!F57=0,L36&gt;0),+'404-ENTREGA_INSUMOS PA'!F56,+'404-ENTREGA_INSUMOS PA'!F57)</f>
        <v>0</v>
      </c>
      <c r="C36" s="371" t="str">
        <f>IFERROR(IFERROR(+VLOOKUP('404-ENTREGA_INSUMOS PA'!$AP$6,localidades,2,FALSE),VLOOKUP('404-ENTREGA_INSUMOS PA'!$AP$5,district_codes,2,FALSE)),"")</f>
        <v/>
      </c>
      <c r="D36" s="415" t="str">
        <f>IF(+'404-ENTREGA_INSUMOS PA'!$AP$7=0,"",+'404-ENTREGA_INSUMOS PA'!$AP$7)</f>
        <v/>
      </c>
      <c r="E36" s="415">
        <f>+'404-ENTREGA_INSUMOS PA'!J57</f>
        <v>0</v>
      </c>
      <c r="F36" s="415">
        <f>+'404-ENTREGA_INSUMOS PA'!L57</f>
        <v>0</v>
      </c>
      <c r="G36" s="415">
        <f>+'404-ENTREGA_INSUMOS PA'!AP$6</f>
        <v>0</v>
      </c>
      <c r="H36" s="415">
        <f>+'404-ENTREGA_INSUMOS PA'!AP$6</f>
        <v>0</v>
      </c>
      <c r="I36" s="371" t="str">
        <f>IF(+'404-ENTREGA_INSUMOS PA'!AC56=0,"",+'404-ENTREGA_INSUMOS PA'!AC56)</f>
        <v/>
      </c>
      <c r="J36" s="371" t="str">
        <f>IF(+'404-ENTREGA_INSUMOS PA'!AG56=0,"",+'404-ENTREGA_INSUMOS PA'!AG56)</f>
        <v/>
      </c>
      <c r="K36" s="371" t="str">
        <f>IF(+'404-ENTREGA_INSUMOS PA'!AK56=0,"",+'404-ENTREGA_INSUMOS PA'!AK56)</f>
        <v/>
      </c>
      <c r="L36" s="372" t="str">
        <f>IF(+'404-ENTREGA_INSUMOS PA'!AN56=0,"",+'404-ENTREGA_INSUMOS PA'!AN56)</f>
        <v/>
      </c>
      <c r="M36" s="373"/>
      <c r="N36" s="374" t="s">
        <v>2591</v>
      </c>
    </row>
    <row r="37" spans="1:14" hidden="1" x14ac:dyDescent="0.3">
      <c r="A37" s="371">
        <f>IF(AND(+'404-ENTREGA_INSUMOS PA'!B58=0,L37&gt;0),+'404-ENTREGA_INSUMOS PA'!B57,+'404-ENTREGA_INSUMOS PA'!B58)</f>
        <v>0</v>
      </c>
      <c r="B37" s="371">
        <f>IF(AND(+'404-ENTREGA_INSUMOS PA'!F58=0,L37&gt;0),+'404-ENTREGA_INSUMOS PA'!F57,+'404-ENTREGA_INSUMOS PA'!F58)</f>
        <v>0</v>
      </c>
      <c r="C37" s="371" t="str">
        <f>IFERROR(IFERROR(+VLOOKUP('404-ENTREGA_INSUMOS PA'!$AP$6,localidades,2,FALSE),VLOOKUP('404-ENTREGA_INSUMOS PA'!$AP$5,district_codes,2,FALSE)),"")</f>
        <v/>
      </c>
      <c r="D37" s="415" t="str">
        <f>IF(+'404-ENTREGA_INSUMOS PA'!$AP$7=0,"",+'404-ENTREGA_INSUMOS PA'!$AP$7)</f>
        <v/>
      </c>
      <c r="E37" s="415">
        <f>+'404-ENTREGA_INSUMOS PA'!J58</f>
        <v>0</v>
      </c>
      <c r="F37" s="415">
        <f>+'404-ENTREGA_INSUMOS PA'!L58</f>
        <v>0</v>
      </c>
      <c r="G37" s="415">
        <f>+'404-ENTREGA_INSUMOS PA'!AP$6</f>
        <v>0</v>
      </c>
      <c r="H37" s="415">
        <f>+'404-ENTREGA_INSUMOS PA'!AP$6</f>
        <v>0</v>
      </c>
      <c r="I37" s="371" t="str">
        <f>IF(+'404-ENTREGA_INSUMOS PA'!AC57=0,"",+'404-ENTREGA_INSUMOS PA'!AC57)</f>
        <v/>
      </c>
      <c r="J37" s="371" t="str">
        <f>IF(+'404-ENTREGA_INSUMOS PA'!AG57=0,"",+'404-ENTREGA_INSUMOS PA'!AG57)</f>
        <v/>
      </c>
      <c r="K37" s="371" t="str">
        <f>IF(+'404-ENTREGA_INSUMOS PA'!AK57=0,"",+'404-ENTREGA_INSUMOS PA'!AK57)</f>
        <v/>
      </c>
      <c r="L37" s="372" t="str">
        <f>IF(+'404-ENTREGA_INSUMOS PA'!AN57=0,"",+'404-ENTREGA_INSUMOS PA'!AN57)</f>
        <v/>
      </c>
      <c r="M37" s="373"/>
      <c r="N37" s="374" t="s">
        <v>2591</v>
      </c>
    </row>
    <row r="38" spans="1:14" hidden="1" x14ac:dyDescent="0.3">
      <c r="A38" s="371">
        <f>IF(AND(+'404-ENTREGA_INSUMOS PA'!B59=0,L38&gt;0),+'404-ENTREGA_INSUMOS PA'!B58,+'404-ENTREGA_INSUMOS PA'!B59)</f>
        <v>0</v>
      </c>
      <c r="B38" s="371">
        <f>IF(AND(+'404-ENTREGA_INSUMOS PA'!F59=0,L38&gt;0),+'404-ENTREGA_INSUMOS PA'!F58,+'404-ENTREGA_INSUMOS PA'!F59)</f>
        <v>0</v>
      </c>
      <c r="C38" s="371" t="str">
        <f>IFERROR(IFERROR(+VLOOKUP('404-ENTREGA_INSUMOS PA'!$AP$6,localidades,2,FALSE),VLOOKUP('404-ENTREGA_INSUMOS PA'!$AP$5,district_codes,2,FALSE)),"")</f>
        <v/>
      </c>
      <c r="D38" s="415" t="str">
        <f>IF(+'404-ENTREGA_INSUMOS PA'!$AP$7=0,"",+'404-ENTREGA_INSUMOS PA'!$AP$7)</f>
        <v/>
      </c>
      <c r="E38" s="415">
        <f>+'404-ENTREGA_INSUMOS PA'!J59</f>
        <v>0</v>
      </c>
      <c r="F38" s="415">
        <f>+'404-ENTREGA_INSUMOS PA'!L59</f>
        <v>0</v>
      </c>
      <c r="G38" s="415">
        <f>+'404-ENTREGA_INSUMOS PA'!AP$6</f>
        <v>0</v>
      </c>
      <c r="H38" s="415">
        <f>+'404-ENTREGA_INSUMOS PA'!AP$6</f>
        <v>0</v>
      </c>
      <c r="I38" s="371" t="str">
        <f>IF(+'404-ENTREGA_INSUMOS PA'!AC58=0,"",+'404-ENTREGA_INSUMOS PA'!AC58)</f>
        <v/>
      </c>
      <c r="J38" s="371" t="str">
        <f>IF(+'404-ENTREGA_INSUMOS PA'!AG58=0,"",+'404-ENTREGA_INSUMOS PA'!AG58)</f>
        <v/>
      </c>
      <c r="K38" s="371" t="str">
        <f>IF(+'404-ENTREGA_INSUMOS PA'!AK58=0,"",+'404-ENTREGA_INSUMOS PA'!AK58)</f>
        <v/>
      </c>
      <c r="L38" s="372" t="str">
        <f>IF(+'404-ENTREGA_INSUMOS PA'!AN58=0,"",+'404-ENTREGA_INSUMOS PA'!AN58)</f>
        <v/>
      </c>
      <c r="M38" s="373"/>
      <c r="N38" s="374" t="s">
        <v>2591</v>
      </c>
    </row>
    <row r="39" spans="1:14" hidden="1" x14ac:dyDescent="0.3">
      <c r="A39" s="371">
        <f>IF(AND(+'404-ENTREGA_INSUMOS PA'!B60=0,L39&gt;0),+'404-ENTREGA_INSUMOS PA'!B59,+'404-ENTREGA_INSUMOS PA'!B60)</f>
        <v>0</v>
      </c>
      <c r="B39" s="371">
        <f>IF(AND(+'404-ENTREGA_INSUMOS PA'!F60=0,L39&gt;0),+'404-ENTREGA_INSUMOS PA'!F59,+'404-ENTREGA_INSUMOS PA'!F60)</f>
        <v>0</v>
      </c>
      <c r="C39" s="371" t="str">
        <f>IFERROR(IFERROR(+VLOOKUP('404-ENTREGA_INSUMOS PA'!$AP$6,localidades,2,FALSE),VLOOKUP('404-ENTREGA_INSUMOS PA'!$AP$5,district_codes,2,FALSE)),"")</f>
        <v/>
      </c>
      <c r="D39" s="415" t="str">
        <f>IF(+'404-ENTREGA_INSUMOS PA'!$AP$7=0,"",+'404-ENTREGA_INSUMOS PA'!$AP$7)</f>
        <v/>
      </c>
      <c r="E39" s="415">
        <f>+'404-ENTREGA_INSUMOS PA'!J60</f>
        <v>0</v>
      </c>
      <c r="F39" s="415">
        <f>+'404-ENTREGA_INSUMOS PA'!L60</f>
        <v>0</v>
      </c>
      <c r="G39" s="415">
        <f>+'404-ENTREGA_INSUMOS PA'!AP$6</f>
        <v>0</v>
      </c>
      <c r="H39" s="415">
        <f>+'404-ENTREGA_INSUMOS PA'!AP$6</f>
        <v>0</v>
      </c>
      <c r="I39" s="371" t="str">
        <f>IF(+'404-ENTREGA_INSUMOS PA'!AC59=0,"",+'404-ENTREGA_INSUMOS PA'!AC59)</f>
        <v/>
      </c>
      <c r="J39" s="371" t="str">
        <f>IF(+'404-ENTREGA_INSUMOS PA'!AG59=0,"",+'404-ENTREGA_INSUMOS PA'!AG59)</f>
        <v/>
      </c>
      <c r="K39" s="371" t="str">
        <f>IF(+'404-ENTREGA_INSUMOS PA'!AK59=0,"",+'404-ENTREGA_INSUMOS PA'!AK59)</f>
        <v/>
      </c>
      <c r="L39" s="372" t="str">
        <f>IF(+'404-ENTREGA_INSUMOS PA'!AN59=0,"",+'404-ENTREGA_INSUMOS PA'!AN59)</f>
        <v/>
      </c>
      <c r="M39" s="373"/>
      <c r="N39" s="374" t="s">
        <v>2591</v>
      </c>
    </row>
    <row r="40" spans="1:14" hidden="1" x14ac:dyDescent="0.3">
      <c r="A40" s="371">
        <f>IF(AND(+'404-ENTREGA_INSUMOS PA'!B61=0,L40&gt;0),+'404-ENTREGA_INSUMOS PA'!B60,+'404-ENTREGA_INSUMOS PA'!B61)</f>
        <v>0</v>
      </c>
      <c r="B40" s="371">
        <f>IF(AND(+'404-ENTREGA_INSUMOS PA'!F61=0,L40&gt;0),+'404-ENTREGA_INSUMOS PA'!F60,+'404-ENTREGA_INSUMOS PA'!F61)</f>
        <v>0</v>
      </c>
      <c r="C40" s="371" t="str">
        <f>IFERROR(IFERROR(+VLOOKUP('404-ENTREGA_INSUMOS PA'!$AP$6,localidades,2,FALSE),VLOOKUP('404-ENTREGA_INSUMOS PA'!$AP$5,district_codes,2,FALSE)),"")</f>
        <v/>
      </c>
      <c r="D40" s="415" t="str">
        <f>IF(+'404-ENTREGA_INSUMOS PA'!$AP$7=0,"",+'404-ENTREGA_INSUMOS PA'!$AP$7)</f>
        <v/>
      </c>
      <c r="E40" s="415">
        <f>+'404-ENTREGA_INSUMOS PA'!J61</f>
        <v>0</v>
      </c>
      <c r="F40" s="415">
        <f>+'404-ENTREGA_INSUMOS PA'!L61</f>
        <v>0</v>
      </c>
      <c r="G40" s="415">
        <f>+'404-ENTREGA_INSUMOS PA'!AP$6</f>
        <v>0</v>
      </c>
      <c r="H40" s="415">
        <f>+'404-ENTREGA_INSUMOS PA'!AP$6</f>
        <v>0</v>
      </c>
      <c r="I40" s="371" t="str">
        <f>IF(+'404-ENTREGA_INSUMOS PA'!AC60=0,"",+'404-ENTREGA_INSUMOS PA'!AC60)</f>
        <v/>
      </c>
      <c r="J40" s="371" t="str">
        <f>IF(+'404-ENTREGA_INSUMOS PA'!AG60=0,"",+'404-ENTREGA_INSUMOS PA'!AG60)</f>
        <v/>
      </c>
      <c r="K40" s="371" t="str">
        <f>IF(+'404-ENTREGA_INSUMOS PA'!AK60=0,"",+'404-ENTREGA_INSUMOS PA'!AK60)</f>
        <v/>
      </c>
      <c r="L40" s="372" t="str">
        <f>IF(+'404-ENTREGA_INSUMOS PA'!AN60=0,"",+'404-ENTREGA_INSUMOS PA'!AN60)</f>
        <v/>
      </c>
      <c r="M40" s="373"/>
      <c r="N40" s="374" t="s">
        <v>2591</v>
      </c>
    </row>
    <row r="41" spans="1:14" hidden="1" x14ac:dyDescent="0.3">
      <c r="A41" s="371">
        <f>IF(AND(+'404-ENTREGA_INSUMOS PA'!B62=0,L41&gt;0),+'404-ENTREGA_INSUMOS PA'!B61,+'404-ENTREGA_INSUMOS PA'!B62)</f>
        <v>0</v>
      </c>
      <c r="B41" s="371">
        <f>IF(AND(+'404-ENTREGA_INSUMOS PA'!F62=0,L41&gt;0),+'404-ENTREGA_INSUMOS PA'!F61,+'404-ENTREGA_INSUMOS PA'!F62)</f>
        <v>0</v>
      </c>
      <c r="C41" s="371" t="str">
        <f>IFERROR(IFERROR(+VLOOKUP('404-ENTREGA_INSUMOS PA'!$AP$6,localidades,2,FALSE),VLOOKUP('404-ENTREGA_INSUMOS PA'!$AP$5,district_codes,2,FALSE)),"")</f>
        <v/>
      </c>
      <c r="D41" s="415" t="str">
        <f>IF(+'404-ENTREGA_INSUMOS PA'!$AP$7=0,"",+'404-ENTREGA_INSUMOS PA'!$AP$7)</f>
        <v/>
      </c>
      <c r="E41" s="415">
        <f>+'404-ENTREGA_INSUMOS PA'!J62</f>
        <v>0</v>
      </c>
      <c r="F41" s="415">
        <f>+'404-ENTREGA_INSUMOS PA'!L62</f>
        <v>0</v>
      </c>
      <c r="G41" s="415">
        <f>+'404-ENTREGA_INSUMOS PA'!AP$6</f>
        <v>0</v>
      </c>
      <c r="H41" s="415">
        <f>+'404-ENTREGA_INSUMOS PA'!AP$6</f>
        <v>0</v>
      </c>
      <c r="I41" s="371" t="str">
        <f>IF(+'404-ENTREGA_INSUMOS PA'!AC61=0,"",+'404-ENTREGA_INSUMOS PA'!AC61)</f>
        <v/>
      </c>
      <c r="J41" s="371" t="str">
        <f>IF(+'404-ENTREGA_INSUMOS PA'!AG61=0,"",+'404-ENTREGA_INSUMOS PA'!AG61)</f>
        <v/>
      </c>
      <c r="K41" s="371" t="str">
        <f>IF(+'404-ENTREGA_INSUMOS PA'!AK61=0,"",+'404-ENTREGA_INSUMOS PA'!AK61)</f>
        <v/>
      </c>
      <c r="L41" s="372" t="str">
        <f>IF(+'404-ENTREGA_INSUMOS PA'!AN61=0,"",+'404-ENTREGA_INSUMOS PA'!AN61)</f>
        <v/>
      </c>
      <c r="M41" s="373"/>
      <c r="N41" s="374" t="s">
        <v>2591</v>
      </c>
    </row>
    <row r="42" spans="1:14" hidden="1" x14ac:dyDescent="0.3">
      <c r="A42" s="371">
        <f>IF(AND(+'404-ENTREGA_INSUMOS PA'!B63=0,L42&gt;0),+'404-ENTREGA_INSUMOS PA'!B62,+'404-ENTREGA_INSUMOS PA'!B63)</f>
        <v>0</v>
      </c>
      <c r="B42" s="371">
        <f>IF(AND(+'404-ENTREGA_INSUMOS PA'!F63=0,L42&gt;0),+'404-ENTREGA_INSUMOS PA'!F62,+'404-ENTREGA_INSUMOS PA'!F63)</f>
        <v>0</v>
      </c>
      <c r="C42" s="371" t="str">
        <f>IFERROR(IFERROR(+VLOOKUP('404-ENTREGA_INSUMOS PA'!$AP$6,localidades,2,FALSE),VLOOKUP('404-ENTREGA_INSUMOS PA'!$AP$5,district_codes,2,FALSE)),"")</f>
        <v/>
      </c>
      <c r="D42" s="415" t="str">
        <f>IF(+'404-ENTREGA_INSUMOS PA'!$AP$7=0,"",+'404-ENTREGA_INSUMOS PA'!$AP$7)</f>
        <v/>
      </c>
      <c r="E42" s="415">
        <f>+'404-ENTREGA_INSUMOS PA'!J63</f>
        <v>0</v>
      </c>
      <c r="F42" s="415">
        <f>+'404-ENTREGA_INSUMOS PA'!L63</f>
        <v>0</v>
      </c>
      <c r="G42" s="415">
        <f>+'404-ENTREGA_INSUMOS PA'!AP$6</f>
        <v>0</v>
      </c>
      <c r="H42" s="415">
        <f>+'404-ENTREGA_INSUMOS PA'!AP$6</f>
        <v>0</v>
      </c>
      <c r="I42" s="371" t="str">
        <f>IF(+'404-ENTREGA_INSUMOS PA'!AC62=0,"",+'404-ENTREGA_INSUMOS PA'!AC62)</f>
        <v/>
      </c>
      <c r="J42" s="371" t="str">
        <f>IF(+'404-ENTREGA_INSUMOS PA'!AG62=0,"",+'404-ENTREGA_INSUMOS PA'!AG62)</f>
        <v/>
      </c>
      <c r="K42" s="371" t="str">
        <f>IF(+'404-ENTREGA_INSUMOS PA'!AK62=0,"",+'404-ENTREGA_INSUMOS PA'!AK62)</f>
        <v/>
      </c>
      <c r="L42" s="372" t="str">
        <f>IF(+'404-ENTREGA_INSUMOS PA'!AN62=0,"",+'404-ENTREGA_INSUMOS PA'!AN62)</f>
        <v/>
      </c>
      <c r="M42" s="373"/>
      <c r="N42" s="374" t="s">
        <v>2591</v>
      </c>
    </row>
    <row r="43" spans="1:14" hidden="1" x14ac:dyDescent="0.3">
      <c r="A43" s="371">
        <f>IF(AND(+'404-ENTREGA_INSUMOS PA'!B64=0,L43&gt;0),+'404-ENTREGA_INSUMOS PA'!B63,+'404-ENTREGA_INSUMOS PA'!B64)</f>
        <v>0</v>
      </c>
      <c r="B43" s="371">
        <f>IF(AND(+'404-ENTREGA_INSUMOS PA'!F64=0,L43&gt;0),+'404-ENTREGA_INSUMOS PA'!F63,+'404-ENTREGA_INSUMOS PA'!F64)</f>
        <v>0</v>
      </c>
      <c r="C43" s="371" t="str">
        <f>IFERROR(IFERROR(+VLOOKUP('404-ENTREGA_INSUMOS PA'!$AP$6,localidades,2,FALSE),VLOOKUP('404-ENTREGA_INSUMOS PA'!$AP$5,district_codes,2,FALSE)),"")</f>
        <v/>
      </c>
      <c r="D43" s="415" t="str">
        <f>IF(+'404-ENTREGA_INSUMOS PA'!$AP$7=0,"",+'404-ENTREGA_INSUMOS PA'!$AP$7)</f>
        <v/>
      </c>
      <c r="E43" s="415">
        <f>+'404-ENTREGA_INSUMOS PA'!J64</f>
        <v>0</v>
      </c>
      <c r="F43" s="415">
        <f>+'404-ENTREGA_INSUMOS PA'!L64</f>
        <v>0</v>
      </c>
      <c r="G43" s="415">
        <f>+'404-ENTREGA_INSUMOS PA'!AP$6</f>
        <v>0</v>
      </c>
      <c r="H43" s="415">
        <f>+'404-ENTREGA_INSUMOS PA'!AP$6</f>
        <v>0</v>
      </c>
      <c r="I43" s="371" t="str">
        <f>IF(+'404-ENTREGA_INSUMOS PA'!AC63=0,"",+'404-ENTREGA_INSUMOS PA'!AC63)</f>
        <v/>
      </c>
      <c r="J43" s="371" t="str">
        <f>IF(+'404-ENTREGA_INSUMOS PA'!AG63=0,"",+'404-ENTREGA_INSUMOS PA'!AG63)</f>
        <v/>
      </c>
      <c r="K43" s="371" t="str">
        <f>IF(+'404-ENTREGA_INSUMOS PA'!AK63=0,"",+'404-ENTREGA_INSUMOS PA'!AK63)</f>
        <v/>
      </c>
      <c r="L43" s="372" t="str">
        <f>IF(+'404-ENTREGA_INSUMOS PA'!AN63=0,"",+'404-ENTREGA_INSUMOS PA'!AN63)</f>
        <v/>
      </c>
      <c r="M43" s="373"/>
      <c r="N43" s="374" t="s">
        <v>2591</v>
      </c>
    </row>
    <row r="44" spans="1:14" hidden="1" x14ac:dyDescent="0.3">
      <c r="A44" s="371">
        <f>IF(AND(+'404-ENTREGA_INSUMOS PA'!B65=0,L44&gt;0),+'404-ENTREGA_INSUMOS PA'!B64,+'404-ENTREGA_INSUMOS PA'!B65)</f>
        <v>0</v>
      </c>
      <c r="B44" s="371">
        <f>IF(AND(+'404-ENTREGA_INSUMOS PA'!F65=0,L44&gt;0),+'404-ENTREGA_INSUMOS PA'!F64,+'404-ENTREGA_INSUMOS PA'!F65)</f>
        <v>0</v>
      </c>
      <c r="C44" s="371" t="str">
        <f>IFERROR(IFERROR(+VLOOKUP('404-ENTREGA_INSUMOS PA'!$AP$6,localidades,2,FALSE),VLOOKUP('404-ENTREGA_INSUMOS PA'!$AP$5,district_codes,2,FALSE)),"")</f>
        <v/>
      </c>
      <c r="D44" s="415" t="str">
        <f>IF(+'404-ENTREGA_INSUMOS PA'!$AP$7=0,"",+'404-ENTREGA_INSUMOS PA'!$AP$7)</f>
        <v/>
      </c>
      <c r="E44" s="415">
        <f>+'404-ENTREGA_INSUMOS PA'!J65</f>
        <v>0</v>
      </c>
      <c r="F44" s="415">
        <f>+'404-ENTREGA_INSUMOS PA'!L65</f>
        <v>0</v>
      </c>
      <c r="G44" s="415">
        <f>+'404-ENTREGA_INSUMOS PA'!AP$6</f>
        <v>0</v>
      </c>
      <c r="H44" s="415">
        <f>+'404-ENTREGA_INSUMOS PA'!AP$6</f>
        <v>0</v>
      </c>
      <c r="I44" s="371" t="str">
        <f>IF(+'404-ENTREGA_INSUMOS PA'!AC64=0,"",+'404-ENTREGA_INSUMOS PA'!AC64)</f>
        <v/>
      </c>
      <c r="J44" s="371" t="str">
        <f>IF(+'404-ENTREGA_INSUMOS PA'!AG64=0,"",+'404-ENTREGA_INSUMOS PA'!AG64)</f>
        <v/>
      </c>
      <c r="K44" s="371" t="str">
        <f>IF(+'404-ENTREGA_INSUMOS PA'!AK64=0,"",+'404-ENTREGA_INSUMOS PA'!AK64)</f>
        <v/>
      </c>
      <c r="L44" s="372" t="str">
        <f>IF(+'404-ENTREGA_INSUMOS PA'!AN64=0,"",+'404-ENTREGA_INSUMOS PA'!AN64)</f>
        <v/>
      </c>
      <c r="M44" s="373"/>
      <c r="N44" s="374" t="s">
        <v>2591</v>
      </c>
    </row>
    <row r="45" spans="1:14" hidden="1" x14ac:dyDescent="0.3">
      <c r="A45" s="371">
        <f>IF(AND(+'404-ENTREGA_INSUMOS PA'!B66=0,L45&gt;0),+'404-ENTREGA_INSUMOS PA'!B65,+'404-ENTREGA_INSUMOS PA'!B66)</f>
        <v>0</v>
      </c>
      <c r="B45" s="371">
        <f>IF(AND(+'404-ENTREGA_INSUMOS PA'!F66=0,L45&gt;0),+'404-ENTREGA_INSUMOS PA'!F65,+'404-ENTREGA_INSUMOS PA'!F66)</f>
        <v>0</v>
      </c>
      <c r="C45" s="371" t="str">
        <f>IFERROR(IFERROR(+VLOOKUP('404-ENTREGA_INSUMOS PA'!$AP$6,localidades,2,FALSE),VLOOKUP('404-ENTREGA_INSUMOS PA'!$AP$5,district_codes,2,FALSE)),"")</f>
        <v/>
      </c>
      <c r="D45" s="415" t="str">
        <f>IF(+'404-ENTREGA_INSUMOS PA'!$AP$7=0,"",+'404-ENTREGA_INSUMOS PA'!$AP$7)</f>
        <v/>
      </c>
      <c r="E45" s="415">
        <f>+'404-ENTREGA_INSUMOS PA'!J66</f>
        <v>0</v>
      </c>
      <c r="F45" s="415">
        <f>+'404-ENTREGA_INSUMOS PA'!L66</f>
        <v>0</v>
      </c>
      <c r="G45" s="415">
        <f>+'404-ENTREGA_INSUMOS PA'!AP$6</f>
        <v>0</v>
      </c>
      <c r="H45" s="415">
        <f>+'404-ENTREGA_INSUMOS PA'!AP$6</f>
        <v>0</v>
      </c>
      <c r="I45" s="371" t="str">
        <f>IF(+'404-ENTREGA_INSUMOS PA'!AC65=0,"",+'404-ENTREGA_INSUMOS PA'!AC65)</f>
        <v/>
      </c>
      <c r="J45" s="371" t="str">
        <f>IF(+'404-ENTREGA_INSUMOS PA'!AG65=0,"",+'404-ENTREGA_INSUMOS PA'!AG65)</f>
        <v/>
      </c>
      <c r="K45" s="371" t="str">
        <f>IF(+'404-ENTREGA_INSUMOS PA'!AK65=0,"",+'404-ENTREGA_INSUMOS PA'!AK65)</f>
        <v/>
      </c>
      <c r="L45" s="372" t="str">
        <f>IF(+'404-ENTREGA_INSUMOS PA'!AN65=0,"",+'404-ENTREGA_INSUMOS PA'!AN65)</f>
        <v/>
      </c>
      <c r="M45" s="373"/>
      <c r="N45" s="374" t="s">
        <v>2591</v>
      </c>
    </row>
    <row r="46" spans="1:14" hidden="1" x14ac:dyDescent="0.3">
      <c r="A46" s="371">
        <f>IF(AND(+'404-ENTREGA_INSUMOS PA'!B67=0,L46&gt;0),+'404-ENTREGA_INSUMOS PA'!B66,+'404-ENTREGA_INSUMOS PA'!B67)</f>
        <v>0</v>
      </c>
      <c r="B46" s="371">
        <f>IF(AND(+'404-ENTREGA_INSUMOS PA'!F67=0,L46&gt;0),+'404-ENTREGA_INSUMOS PA'!F66,+'404-ENTREGA_INSUMOS PA'!F67)</f>
        <v>0</v>
      </c>
      <c r="C46" s="371" t="str">
        <f>IFERROR(IFERROR(+VLOOKUP('404-ENTREGA_INSUMOS PA'!$AP$6,localidades,2,FALSE),VLOOKUP('404-ENTREGA_INSUMOS PA'!$AP$5,district_codes,2,FALSE)),"")</f>
        <v/>
      </c>
      <c r="D46" s="415" t="str">
        <f>IF(+'404-ENTREGA_INSUMOS PA'!$AP$7=0,"",+'404-ENTREGA_INSUMOS PA'!$AP$7)</f>
        <v/>
      </c>
      <c r="E46" s="415">
        <f>+'404-ENTREGA_INSUMOS PA'!J67</f>
        <v>0</v>
      </c>
      <c r="F46" s="415">
        <f>+'404-ENTREGA_INSUMOS PA'!L67</f>
        <v>0</v>
      </c>
      <c r="G46" s="415">
        <f>+'404-ENTREGA_INSUMOS PA'!AP$6</f>
        <v>0</v>
      </c>
      <c r="H46" s="415">
        <f>+'404-ENTREGA_INSUMOS PA'!AP$6</f>
        <v>0</v>
      </c>
      <c r="I46" s="371" t="str">
        <f>IF(+'404-ENTREGA_INSUMOS PA'!AC66=0,"",+'404-ENTREGA_INSUMOS PA'!AC66)</f>
        <v/>
      </c>
      <c r="J46" s="371" t="str">
        <f>IF(+'404-ENTREGA_INSUMOS PA'!AG66=0,"",+'404-ENTREGA_INSUMOS PA'!AG66)</f>
        <v/>
      </c>
      <c r="K46" s="371" t="str">
        <f>IF(+'404-ENTREGA_INSUMOS PA'!AK66=0,"",+'404-ENTREGA_INSUMOS PA'!AK66)</f>
        <v/>
      </c>
      <c r="L46" s="372" t="str">
        <f>IF(+'404-ENTREGA_INSUMOS PA'!AN66=0,"",+'404-ENTREGA_INSUMOS PA'!AN66)</f>
        <v/>
      </c>
      <c r="M46" s="373"/>
      <c r="N46" s="374" t="s">
        <v>2591</v>
      </c>
    </row>
    <row r="47" spans="1:14" hidden="1" x14ac:dyDescent="0.3">
      <c r="A47" s="371">
        <f>IF(AND(+'404-ENTREGA_INSUMOS PA'!B68=0,L47&gt;0),+'404-ENTREGA_INSUMOS PA'!B67,+'404-ENTREGA_INSUMOS PA'!B68)</f>
        <v>0</v>
      </c>
      <c r="B47" s="371">
        <f>IF(AND(+'404-ENTREGA_INSUMOS PA'!F68=0,L47&gt;0),+'404-ENTREGA_INSUMOS PA'!F67,+'404-ENTREGA_INSUMOS PA'!F68)</f>
        <v>0</v>
      </c>
      <c r="C47" s="371" t="str">
        <f>IFERROR(IFERROR(+VLOOKUP('404-ENTREGA_INSUMOS PA'!$AP$6,localidades,2,FALSE),VLOOKUP('404-ENTREGA_INSUMOS PA'!$AP$5,district_codes,2,FALSE)),"")</f>
        <v/>
      </c>
      <c r="D47" s="415" t="str">
        <f>IF(+'404-ENTREGA_INSUMOS PA'!$AP$7=0,"",+'404-ENTREGA_INSUMOS PA'!$AP$7)</f>
        <v/>
      </c>
      <c r="E47" s="415">
        <f>+'404-ENTREGA_INSUMOS PA'!J68</f>
        <v>0</v>
      </c>
      <c r="F47" s="415">
        <f>+'404-ENTREGA_INSUMOS PA'!L68</f>
        <v>0</v>
      </c>
      <c r="G47" s="415">
        <f>+'404-ENTREGA_INSUMOS PA'!AP$6</f>
        <v>0</v>
      </c>
      <c r="H47" s="415">
        <f>+'404-ENTREGA_INSUMOS PA'!AP$6</f>
        <v>0</v>
      </c>
      <c r="I47" s="371" t="str">
        <f>IF(+'404-ENTREGA_INSUMOS PA'!AC67=0,"",+'404-ENTREGA_INSUMOS PA'!AC67)</f>
        <v/>
      </c>
      <c r="J47" s="371" t="str">
        <f>IF(+'404-ENTREGA_INSUMOS PA'!AG67=0,"",+'404-ENTREGA_INSUMOS PA'!AG67)</f>
        <v/>
      </c>
      <c r="K47" s="371" t="str">
        <f>IF(+'404-ENTREGA_INSUMOS PA'!AK67=0,"",+'404-ENTREGA_INSUMOS PA'!AK67)</f>
        <v/>
      </c>
      <c r="L47" s="372" t="str">
        <f>IF(+'404-ENTREGA_INSUMOS PA'!AN67=0,"",+'404-ENTREGA_INSUMOS PA'!AN67)</f>
        <v/>
      </c>
      <c r="M47" s="373"/>
      <c r="N47" s="374" t="s">
        <v>2591</v>
      </c>
    </row>
    <row r="48" spans="1:14" hidden="1" x14ac:dyDescent="0.3">
      <c r="A48" s="371">
        <f>IF(AND(+'404-ENTREGA_INSUMOS PA'!B69=0,L48&gt;0),+'404-ENTREGA_INSUMOS PA'!B68,+'404-ENTREGA_INSUMOS PA'!B69)</f>
        <v>0</v>
      </c>
      <c r="B48" s="371">
        <f>IF(AND(+'404-ENTREGA_INSUMOS PA'!F69=0,L48&gt;0),+'404-ENTREGA_INSUMOS PA'!F68,+'404-ENTREGA_INSUMOS PA'!F69)</f>
        <v>0</v>
      </c>
      <c r="C48" s="371" t="str">
        <f>IFERROR(IFERROR(+VLOOKUP('404-ENTREGA_INSUMOS PA'!$AP$6,localidades,2,FALSE),VLOOKUP('404-ENTREGA_INSUMOS PA'!$AP$5,district_codes,2,FALSE)),"")</f>
        <v/>
      </c>
      <c r="D48" s="415" t="str">
        <f>IF(+'404-ENTREGA_INSUMOS PA'!$AP$7=0,"",+'404-ENTREGA_INSUMOS PA'!$AP$7)</f>
        <v/>
      </c>
      <c r="E48" s="415">
        <f>+'404-ENTREGA_INSUMOS PA'!J69</f>
        <v>0</v>
      </c>
      <c r="F48" s="415">
        <f>+'404-ENTREGA_INSUMOS PA'!L69</f>
        <v>0</v>
      </c>
      <c r="G48" s="415">
        <f>+'404-ENTREGA_INSUMOS PA'!AP$6</f>
        <v>0</v>
      </c>
      <c r="H48" s="415">
        <f>+'404-ENTREGA_INSUMOS PA'!AP$6</f>
        <v>0</v>
      </c>
      <c r="I48" s="371" t="str">
        <f>IF(+'404-ENTREGA_INSUMOS PA'!AC68=0,"",+'404-ENTREGA_INSUMOS PA'!AC68)</f>
        <v/>
      </c>
      <c r="J48" s="371" t="str">
        <f>IF(+'404-ENTREGA_INSUMOS PA'!AG68=0,"",+'404-ENTREGA_INSUMOS PA'!AG68)</f>
        <v/>
      </c>
      <c r="K48" s="371" t="str">
        <f>IF(+'404-ENTREGA_INSUMOS PA'!AK68=0,"",+'404-ENTREGA_INSUMOS PA'!AK68)</f>
        <v/>
      </c>
      <c r="L48" s="372" t="str">
        <f>IF(+'404-ENTREGA_INSUMOS PA'!AN68=0,"",+'404-ENTREGA_INSUMOS PA'!AN68)</f>
        <v/>
      </c>
      <c r="M48" s="373"/>
      <c r="N48" s="374" t="s">
        <v>2591</v>
      </c>
    </row>
    <row r="49" spans="1:14" hidden="1" x14ac:dyDescent="0.3">
      <c r="A49" s="371">
        <f>IF(AND(+'404-ENTREGA_INSUMOS PA'!B70=0,L49&gt;0),+'404-ENTREGA_INSUMOS PA'!B69,+'404-ENTREGA_INSUMOS PA'!B70)</f>
        <v>0</v>
      </c>
      <c r="B49" s="371">
        <f>IF(AND(+'404-ENTREGA_INSUMOS PA'!F70=0,L49&gt;0),+'404-ENTREGA_INSUMOS PA'!F69,+'404-ENTREGA_INSUMOS PA'!F70)</f>
        <v>0</v>
      </c>
      <c r="C49" s="371" t="str">
        <f>IFERROR(IFERROR(+VLOOKUP('404-ENTREGA_INSUMOS PA'!$AP$6,localidades,2,FALSE),VLOOKUP('404-ENTREGA_INSUMOS PA'!$AP$5,district_codes,2,FALSE)),"")</f>
        <v/>
      </c>
      <c r="D49" s="415" t="str">
        <f>IF(+'404-ENTREGA_INSUMOS PA'!$AP$7=0,"",+'404-ENTREGA_INSUMOS PA'!$AP$7)</f>
        <v/>
      </c>
      <c r="E49" s="415">
        <f>+'404-ENTREGA_INSUMOS PA'!J70</f>
        <v>0</v>
      </c>
      <c r="F49" s="415">
        <f>+'404-ENTREGA_INSUMOS PA'!L70</f>
        <v>0</v>
      </c>
      <c r="G49" s="415">
        <f>+'404-ENTREGA_INSUMOS PA'!AP$6</f>
        <v>0</v>
      </c>
      <c r="H49" s="415">
        <f>+'404-ENTREGA_INSUMOS PA'!AP$6</f>
        <v>0</v>
      </c>
      <c r="I49" s="371" t="str">
        <f>IF(+'404-ENTREGA_INSUMOS PA'!AC69=0,"",+'404-ENTREGA_INSUMOS PA'!AC69)</f>
        <v/>
      </c>
      <c r="J49" s="371" t="str">
        <f>IF(+'404-ENTREGA_INSUMOS PA'!AG69=0,"",+'404-ENTREGA_INSUMOS PA'!AG69)</f>
        <v/>
      </c>
      <c r="K49" s="371" t="str">
        <f>IF(+'404-ENTREGA_INSUMOS PA'!AK69=0,"",+'404-ENTREGA_INSUMOS PA'!AK69)</f>
        <v/>
      </c>
      <c r="L49" s="372" t="str">
        <f>IF(+'404-ENTREGA_INSUMOS PA'!AN69=0,"",+'404-ENTREGA_INSUMOS PA'!AN69)</f>
        <v/>
      </c>
      <c r="M49" s="373"/>
      <c r="N49" s="374" t="s">
        <v>2591</v>
      </c>
    </row>
    <row r="50" spans="1:14" hidden="1" x14ac:dyDescent="0.3">
      <c r="A50" s="371">
        <f>IF(AND(+'404-ENTREGA_INSUMOS PA'!B71=0,L50&gt;0),+'404-ENTREGA_INSUMOS PA'!B70,+'404-ENTREGA_INSUMOS PA'!B71)</f>
        <v>0</v>
      </c>
      <c r="B50" s="371">
        <f>IF(AND(+'404-ENTREGA_INSUMOS PA'!F71=0,L50&gt;0),+'404-ENTREGA_INSUMOS PA'!F70,+'404-ENTREGA_INSUMOS PA'!F71)</f>
        <v>0</v>
      </c>
      <c r="C50" s="371" t="str">
        <f>IFERROR(IFERROR(+VLOOKUP('404-ENTREGA_INSUMOS PA'!$AP$6,localidades,2,FALSE),VLOOKUP('404-ENTREGA_INSUMOS PA'!$AP$5,district_codes,2,FALSE)),"")</f>
        <v/>
      </c>
      <c r="D50" s="415" t="str">
        <f>IF(+'404-ENTREGA_INSUMOS PA'!$AP$7=0,"",+'404-ENTREGA_INSUMOS PA'!$AP$7)</f>
        <v/>
      </c>
      <c r="E50" s="415">
        <f>+'404-ENTREGA_INSUMOS PA'!J71</f>
        <v>0</v>
      </c>
      <c r="F50" s="415">
        <f>+'404-ENTREGA_INSUMOS PA'!L71</f>
        <v>0</v>
      </c>
      <c r="G50" s="415">
        <f>+'404-ENTREGA_INSUMOS PA'!AP$6</f>
        <v>0</v>
      </c>
      <c r="H50" s="415">
        <f>+'404-ENTREGA_INSUMOS PA'!AP$6</f>
        <v>0</v>
      </c>
      <c r="I50" s="371" t="str">
        <f>IF(+'404-ENTREGA_INSUMOS PA'!AC70=0,"",+'404-ENTREGA_INSUMOS PA'!AC70)</f>
        <v/>
      </c>
      <c r="J50" s="371" t="str">
        <f>IF(+'404-ENTREGA_INSUMOS PA'!AG70=0,"",+'404-ENTREGA_INSUMOS PA'!AG70)</f>
        <v/>
      </c>
      <c r="K50" s="371" t="str">
        <f>IF(+'404-ENTREGA_INSUMOS PA'!AK70=0,"",+'404-ENTREGA_INSUMOS PA'!AK70)</f>
        <v/>
      </c>
      <c r="L50" s="372" t="str">
        <f>IF(+'404-ENTREGA_INSUMOS PA'!AN70=0,"",+'404-ENTREGA_INSUMOS PA'!AN70)</f>
        <v/>
      </c>
      <c r="M50" s="373"/>
      <c r="N50" s="374" t="s">
        <v>2591</v>
      </c>
    </row>
    <row r="51" spans="1:14" hidden="1" x14ac:dyDescent="0.3">
      <c r="A51" s="371">
        <f>IF(AND(+'404-ENTREGA_INSUMOS PA'!B72=0,L51&gt;0),+'404-ENTREGA_INSUMOS PA'!B71,+'404-ENTREGA_INSUMOS PA'!B72)</f>
        <v>0</v>
      </c>
      <c r="B51" s="371">
        <f>IF(AND(+'404-ENTREGA_INSUMOS PA'!F72=0,L51&gt;0),+'404-ENTREGA_INSUMOS PA'!F71,+'404-ENTREGA_INSUMOS PA'!F72)</f>
        <v>0</v>
      </c>
      <c r="C51" s="371" t="str">
        <f>IFERROR(IFERROR(+VLOOKUP('404-ENTREGA_INSUMOS PA'!$AP$6,localidades,2,FALSE),VLOOKUP('404-ENTREGA_INSUMOS PA'!$AP$5,district_codes,2,FALSE)),"")</f>
        <v/>
      </c>
      <c r="D51" s="415" t="str">
        <f>IF(+'404-ENTREGA_INSUMOS PA'!$AP$7=0,"",+'404-ENTREGA_INSUMOS PA'!$AP$7)</f>
        <v/>
      </c>
      <c r="E51" s="415">
        <f>+'404-ENTREGA_INSUMOS PA'!J72</f>
        <v>0</v>
      </c>
      <c r="F51" s="415">
        <f>+'404-ENTREGA_INSUMOS PA'!L72</f>
        <v>0</v>
      </c>
      <c r="G51" s="415">
        <f>+'404-ENTREGA_INSUMOS PA'!AP$6</f>
        <v>0</v>
      </c>
      <c r="H51" s="415">
        <f>+'404-ENTREGA_INSUMOS PA'!AP$6</f>
        <v>0</v>
      </c>
      <c r="I51" s="371" t="str">
        <f>IF(+'404-ENTREGA_INSUMOS PA'!AC71=0,"",+'404-ENTREGA_INSUMOS PA'!AC71)</f>
        <v/>
      </c>
      <c r="J51" s="371" t="str">
        <f>IF(+'404-ENTREGA_INSUMOS PA'!AG71=0,"",+'404-ENTREGA_INSUMOS PA'!AG71)</f>
        <v/>
      </c>
      <c r="K51" s="371" t="str">
        <f>IF(+'404-ENTREGA_INSUMOS PA'!AK71=0,"",+'404-ENTREGA_INSUMOS PA'!AK71)</f>
        <v/>
      </c>
      <c r="L51" s="372" t="str">
        <f>IF(+'404-ENTREGA_INSUMOS PA'!AN71=0,"",+'404-ENTREGA_INSUMOS PA'!AN71)</f>
        <v/>
      </c>
      <c r="M51" s="373"/>
      <c r="N51" s="374" t="s">
        <v>2591</v>
      </c>
    </row>
    <row r="52" spans="1:14" hidden="1" x14ac:dyDescent="0.3">
      <c r="A52" s="371">
        <f>IF(AND(+'404-ENTREGA_INSUMOS PA'!B73=0,L52&gt;0),+'404-ENTREGA_INSUMOS PA'!B72,+'404-ENTREGA_INSUMOS PA'!B73)</f>
        <v>0</v>
      </c>
      <c r="B52" s="371">
        <f>IF(AND(+'404-ENTREGA_INSUMOS PA'!F73=0,L52&gt;0),+'404-ENTREGA_INSUMOS PA'!F72,+'404-ENTREGA_INSUMOS PA'!F73)</f>
        <v>0</v>
      </c>
      <c r="C52" s="371" t="str">
        <f>IFERROR(IFERROR(+VLOOKUP('404-ENTREGA_INSUMOS PA'!$AP$6,localidades,2,FALSE),VLOOKUP('404-ENTREGA_INSUMOS PA'!$AP$5,district_codes,2,FALSE)),"")</f>
        <v/>
      </c>
      <c r="D52" s="415" t="str">
        <f>IF(+'404-ENTREGA_INSUMOS PA'!$AP$7=0,"",+'404-ENTREGA_INSUMOS PA'!$AP$7)</f>
        <v/>
      </c>
      <c r="E52" s="415">
        <f>+'404-ENTREGA_INSUMOS PA'!J73</f>
        <v>0</v>
      </c>
      <c r="F52" s="415">
        <f>+'404-ENTREGA_INSUMOS PA'!L73</f>
        <v>0</v>
      </c>
      <c r="G52" s="415">
        <f>+'404-ENTREGA_INSUMOS PA'!AP$6</f>
        <v>0</v>
      </c>
      <c r="H52" s="415">
        <f>+'404-ENTREGA_INSUMOS PA'!AP$6</f>
        <v>0</v>
      </c>
      <c r="I52" s="371" t="str">
        <f>IF(+'404-ENTREGA_INSUMOS PA'!AC72=0,"",+'404-ENTREGA_INSUMOS PA'!AC72)</f>
        <v/>
      </c>
      <c r="J52" s="371" t="str">
        <f>IF(+'404-ENTREGA_INSUMOS PA'!AG72=0,"",+'404-ENTREGA_INSUMOS PA'!AG72)</f>
        <v/>
      </c>
      <c r="K52" s="371" t="str">
        <f>IF(+'404-ENTREGA_INSUMOS PA'!AK72=0,"",+'404-ENTREGA_INSUMOS PA'!AK72)</f>
        <v/>
      </c>
      <c r="L52" s="372" t="str">
        <f>IF(+'404-ENTREGA_INSUMOS PA'!AN72=0,"",+'404-ENTREGA_INSUMOS PA'!AN72)</f>
        <v/>
      </c>
      <c r="M52" s="373"/>
      <c r="N52" s="374" t="s">
        <v>2591</v>
      </c>
    </row>
    <row r="53" spans="1:14" hidden="1" x14ac:dyDescent="0.3">
      <c r="A53" s="371">
        <f>IF(AND(+'404-ENTREGA_INSUMOS PA'!B74=0,L53&gt;0),+'404-ENTREGA_INSUMOS PA'!B73,+'404-ENTREGA_INSUMOS PA'!B74)</f>
        <v>0</v>
      </c>
      <c r="B53" s="371">
        <f>IF(AND(+'404-ENTREGA_INSUMOS PA'!F74=0,L53&gt;0),+'404-ENTREGA_INSUMOS PA'!F73,+'404-ENTREGA_INSUMOS PA'!F74)</f>
        <v>0</v>
      </c>
      <c r="C53" s="371" t="str">
        <f>IFERROR(IFERROR(+VLOOKUP('404-ENTREGA_INSUMOS PA'!$AP$6,localidades,2,FALSE),VLOOKUP('404-ENTREGA_INSUMOS PA'!$AP$5,district_codes,2,FALSE)),"")</f>
        <v/>
      </c>
      <c r="D53" s="415" t="str">
        <f>IF(+'404-ENTREGA_INSUMOS PA'!$AP$7=0,"",+'404-ENTREGA_INSUMOS PA'!$AP$7)</f>
        <v/>
      </c>
      <c r="E53" s="415">
        <f>+'404-ENTREGA_INSUMOS PA'!J74</f>
        <v>0</v>
      </c>
      <c r="F53" s="415">
        <f>+'404-ENTREGA_INSUMOS PA'!L74</f>
        <v>0</v>
      </c>
      <c r="G53" s="415">
        <f>+'404-ENTREGA_INSUMOS PA'!AP$6</f>
        <v>0</v>
      </c>
      <c r="H53" s="415">
        <f>+'404-ENTREGA_INSUMOS PA'!AP$6</f>
        <v>0</v>
      </c>
      <c r="I53" s="371" t="str">
        <f>IF(+'404-ENTREGA_INSUMOS PA'!AC73=0,"",+'404-ENTREGA_INSUMOS PA'!AC73)</f>
        <v/>
      </c>
      <c r="J53" s="371" t="str">
        <f>IF(+'404-ENTREGA_INSUMOS PA'!AG73=0,"",+'404-ENTREGA_INSUMOS PA'!AG73)</f>
        <v/>
      </c>
      <c r="K53" s="371" t="str">
        <f>IF(+'404-ENTREGA_INSUMOS PA'!AK73=0,"",+'404-ENTREGA_INSUMOS PA'!AK73)</f>
        <v/>
      </c>
      <c r="L53" s="372" t="str">
        <f>IF(+'404-ENTREGA_INSUMOS PA'!AN73=0,"",+'404-ENTREGA_INSUMOS PA'!AN73)</f>
        <v/>
      </c>
      <c r="M53" s="373"/>
      <c r="N53" s="374" t="s">
        <v>2591</v>
      </c>
    </row>
    <row r="54" spans="1:14" hidden="1" x14ac:dyDescent="0.3">
      <c r="A54" s="371">
        <f>IF(AND(+'404-ENTREGA_INSUMOS PA'!B75=0,L54&gt;0),+'404-ENTREGA_INSUMOS PA'!B74,+'404-ENTREGA_INSUMOS PA'!B75)</f>
        <v>0</v>
      </c>
      <c r="B54" s="371">
        <f>IF(AND(+'404-ENTREGA_INSUMOS PA'!F75=0,L54&gt;0),+'404-ENTREGA_INSUMOS PA'!F74,+'404-ENTREGA_INSUMOS PA'!F75)</f>
        <v>0</v>
      </c>
      <c r="C54" s="371" t="str">
        <f>IFERROR(IFERROR(+VLOOKUP('404-ENTREGA_INSUMOS PA'!$AP$6,localidades,2,FALSE),VLOOKUP('404-ENTREGA_INSUMOS PA'!$AP$5,district_codes,2,FALSE)),"")</f>
        <v/>
      </c>
      <c r="D54" s="415" t="str">
        <f>IF(+'404-ENTREGA_INSUMOS PA'!$AP$7=0,"",+'404-ENTREGA_INSUMOS PA'!$AP$7)</f>
        <v/>
      </c>
      <c r="E54" s="415">
        <f>+'404-ENTREGA_INSUMOS PA'!J75</f>
        <v>0</v>
      </c>
      <c r="F54" s="415">
        <f>+'404-ENTREGA_INSUMOS PA'!L75</f>
        <v>0</v>
      </c>
      <c r="G54" s="415">
        <f>+'404-ENTREGA_INSUMOS PA'!AP$6</f>
        <v>0</v>
      </c>
      <c r="H54" s="415">
        <f>+'404-ENTREGA_INSUMOS PA'!AP$6</f>
        <v>0</v>
      </c>
      <c r="I54" s="371" t="str">
        <f>IF(+'404-ENTREGA_INSUMOS PA'!AC74=0,"",+'404-ENTREGA_INSUMOS PA'!AC74)</f>
        <v/>
      </c>
      <c r="J54" s="371" t="str">
        <f>IF(+'404-ENTREGA_INSUMOS PA'!AG74=0,"",+'404-ENTREGA_INSUMOS PA'!AG74)</f>
        <v/>
      </c>
      <c r="K54" s="371" t="str">
        <f>IF(+'404-ENTREGA_INSUMOS PA'!AK74=0,"",+'404-ENTREGA_INSUMOS PA'!AK74)</f>
        <v/>
      </c>
      <c r="L54" s="372" t="str">
        <f>IF(+'404-ENTREGA_INSUMOS PA'!AN74=0,"",+'404-ENTREGA_INSUMOS PA'!AN74)</f>
        <v/>
      </c>
      <c r="M54" s="373"/>
      <c r="N54" s="374" t="s">
        <v>2591</v>
      </c>
    </row>
    <row r="55" spans="1:14" hidden="1" x14ac:dyDescent="0.3">
      <c r="A55" s="371">
        <f>IF(AND(+'404-ENTREGA_INSUMOS PA'!B76=0,L55&gt;0),+'404-ENTREGA_INSUMOS PA'!B75,+'404-ENTREGA_INSUMOS PA'!B76)</f>
        <v>0</v>
      </c>
      <c r="B55" s="371">
        <f>IF(AND(+'404-ENTREGA_INSUMOS PA'!F76=0,L55&gt;0),+'404-ENTREGA_INSUMOS PA'!F75,+'404-ENTREGA_INSUMOS PA'!F76)</f>
        <v>0</v>
      </c>
      <c r="C55" s="371" t="str">
        <f>IFERROR(IFERROR(+VLOOKUP('404-ENTREGA_INSUMOS PA'!$AP$6,localidades,2,FALSE),VLOOKUP('404-ENTREGA_INSUMOS PA'!$AP$5,district_codes,2,FALSE)),"")</f>
        <v/>
      </c>
      <c r="D55" s="415" t="str">
        <f>IF(+'404-ENTREGA_INSUMOS PA'!$AP$7=0,"",+'404-ENTREGA_INSUMOS PA'!$AP$7)</f>
        <v/>
      </c>
      <c r="E55" s="415">
        <f>+'404-ENTREGA_INSUMOS PA'!J76</f>
        <v>0</v>
      </c>
      <c r="F55" s="415">
        <f>+'404-ENTREGA_INSUMOS PA'!L76</f>
        <v>0</v>
      </c>
      <c r="G55" s="415">
        <f>+'404-ENTREGA_INSUMOS PA'!AP$6</f>
        <v>0</v>
      </c>
      <c r="H55" s="415">
        <f>+'404-ENTREGA_INSUMOS PA'!AP$6</f>
        <v>0</v>
      </c>
      <c r="I55" s="371" t="str">
        <f>IF(+'404-ENTREGA_INSUMOS PA'!AC75=0,"",+'404-ENTREGA_INSUMOS PA'!AC75)</f>
        <v/>
      </c>
      <c r="J55" s="371" t="str">
        <f>IF(+'404-ENTREGA_INSUMOS PA'!AG75=0,"",+'404-ENTREGA_INSUMOS PA'!AG75)</f>
        <v/>
      </c>
      <c r="K55" s="371" t="str">
        <f>IF(+'404-ENTREGA_INSUMOS PA'!AK75=0,"",+'404-ENTREGA_INSUMOS PA'!AK75)</f>
        <v/>
      </c>
      <c r="L55" s="372" t="str">
        <f>IF(+'404-ENTREGA_INSUMOS PA'!AN75=0,"",+'404-ENTREGA_INSUMOS PA'!AN75)</f>
        <v/>
      </c>
      <c r="M55" s="373"/>
      <c r="N55" s="374" t="s">
        <v>2591</v>
      </c>
    </row>
    <row r="56" spans="1:14" hidden="1" x14ac:dyDescent="0.3">
      <c r="A56" s="371">
        <f>IF(AND(+'404-ENTREGA_INSUMOS PA'!B77=0,L56&gt;0),+'404-ENTREGA_INSUMOS PA'!B76,+'404-ENTREGA_INSUMOS PA'!B77)</f>
        <v>0</v>
      </c>
      <c r="B56" s="371">
        <f>IF(AND(+'404-ENTREGA_INSUMOS PA'!F77=0,L56&gt;0),+'404-ENTREGA_INSUMOS PA'!F76,+'404-ENTREGA_INSUMOS PA'!F77)</f>
        <v>0</v>
      </c>
      <c r="C56" s="371" t="str">
        <f>IFERROR(IFERROR(+VLOOKUP('404-ENTREGA_INSUMOS PA'!$AP$6,localidades,2,FALSE),VLOOKUP('404-ENTREGA_INSUMOS PA'!$AP$5,district_codes,2,FALSE)),"")</f>
        <v/>
      </c>
      <c r="D56" s="415" t="str">
        <f>IF(+'404-ENTREGA_INSUMOS PA'!$AP$7=0,"",+'404-ENTREGA_INSUMOS PA'!$AP$7)</f>
        <v/>
      </c>
      <c r="E56" s="415">
        <f>+'404-ENTREGA_INSUMOS PA'!J77</f>
        <v>0</v>
      </c>
      <c r="F56" s="415">
        <f>+'404-ENTREGA_INSUMOS PA'!L77</f>
        <v>0</v>
      </c>
      <c r="G56" s="415">
        <f>+'404-ENTREGA_INSUMOS PA'!AP$6</f>
        <v>0</v>
      </c>
      <c r="H56" s="415">
        <f>+'404-ENTREGA_INSUMOS PA'!AP$6</f>
        <v>0</v>
      </c>
      <c r="I56" s="371" t="str">
        <f>IF(+'404-ENTREGA_INSUMOS PA'!AC76=0,"",+'404-ENTREGA_INSUMOS PA'!AC76)</f>
        <v/>
      </c>
      <c r="J56" s="371" t="str">
        <f>IF(+'404-ENTREGA_INSUMOS PA'!AG76=0,"",+'404-ENTREGA_INSUMOS PA'!AG76)</f>
        <v/>
      </c>
      <c r="K56" s="371" t="str">
        <f>IF(+'404-ENTREGA_INSUMOS PA'!AK76=0,"",+'404-ENTREGA_INSUMOS PA'!AK76)</f>
        <v/>
      </c>
      <c r="L56" s="372" t="str">
        <f>IF(+'404-ENTREGA_INSUMOS PA'!AN76=0,"",+'404-ENTREGA_INSUMOS PA'!AN76)</f>
        <v/>
      </c>
      <c r="M56" s="373"/>
      <c r="N56" s="374" t="s">
        <v>2591</v>
      </c>
    </row>
    <row r="57" spans="1:14" hidden="1" x14ac:dyDescent="0.3">
      <c r="A57" s="371">
        <f>IF(AND(+'404-ENTREGA_INSUMOS PA'!B78=0,L57&gt;0),+'404-ENTREGA_INSUMOS PA'!B77,+'404-ENTREGA_INSUMOS PA'!B78)</f>
        <v>0</v>
      </c>
      <c r="B57" s="371">
        <f>IF(AND(+'404-ENTREGA_INSUMOS PA'!F78=0,L57&gt;0),+'404-ENTREGA_INSUMOS PA'!F77,+'404-ENTREGA_INSUMOS PA'!F78)</f>
        <v>0</v>
      </c>
      <c r="C57" s="371" t="str">
        <f>IFERROR(IFERROR(+VLOOKUP('404-ENTREGA_INSUMOS PA'!$AP$6,localidades,2,FALSE),VLOOKUP('404-ENTREGA_INSUMOS PA'!$AP$5,district_codes,2,FALSE)),"")</f>
        <v/>
      </c>
      <c r="D57" s="415" t="str">
        <f>IF(+'404-ENTREGA_INSUMOS PA'!$AP$7=0,"",+'404-ENTREGA_INSUMOS PA'!$AP$7)</f>
        <v/>
      </c>
      <c r="E57" s="415">
        <f>+'404-ENTREGA_INSUMOS PA'!J78</f>
        <v>0</v>
      </c>
      <c r="F57" s="415">
        <f>+'404-ENTREGA_INSUMOS PA'!L78</f>
        <v>0</v>
      </c>
      <c r="G57" s="415">
        <f>+'404-ENTREGA_INSUMOS PA'!AP$6</f>
        <v>0</v>
      </c>
      <c r="H57" s="415">
        <f>+'404-ENTREGA_INSUMOS PA'!AP$6</f>
        <v>0</v>
      </c>
      <c r="I57" s="371" t="str">
        <f>IF(+'404-ENTREGA_INSUMOS PA'!AC77=0,"",+'404-ENTREGA_INSUMOS PA'!AC77)</f>
        <v/>
      </c>
      <c r="J57" s="371" t="str">
        <f>IF(+'404-ENTREGA_INSUMOS PA'!AG77=0,"",+'404-ENTREGA_INSUMOS PA'!AG77)</f>
        <v/>
      </c>
      <c r="K57" s="371" t="str">
        <f>IF(+'404-ENTREGA_INSUMOS PA'!AK77=0,"",+'404-ENTREGA_INSUMOS PA'!AK77)</f>
        <v/>
      </c>
      <c r="L57" s="372" t="str">
        <f>IF(+'404-ENTREGA_INSUMOS PA'!AN77=0,"",+'404-ENTREGA_INSUMOS PA'!AN77)</f>
        <v/>
      </c>
      <c r="M57" s="373"/>
      <c r="N57" s="374" t="s">
        <v>2591</v>
      </c>
    </row>
    <row r="58" spans="1:14" hidden="1" x14ac:dyDescent="0.3">
      <c r="A58" s="371">
        <f>IF(AND(+'404-ENTREGA_INSUMOS PA'!B79=0,L58&gt;0),+'404-ENTREGA_INSUMOS PA'!B78,+'404-ENTREGA_INSUMOS PA'!B79)</f>
        <v>0</v>
      </c>
      <c r="B58" s="371">
        <f>IF(AND(+'404-ENTREGA_INSUMOS PA'!F79=0,L58&gt;0),+'404-ENTREGA_INSUMOS PA'!F78,+'404-ENTREGA_INSUMOS PA'!F79)</f>
        <v>0</v>
      </c>
      <c r="C58" s="371" t="str">
        <f>IFERROR(IFERROR(+VLOOKUP('404-ENTREGA_INSUMOS PA'!$AP$6,localidades,2,FALSE),VLOOKUP('404-ENTREGA_INSUMOS PA'!$AP$5,district_codes,2,FALSE)),"")</f>
        <v/>
      </c>
      <c r="D58" s="415" t="str">
        <f>IF(+'404-ENTREGA_INSUMOS PA'!$AP$7=0,"",+'404-ENTREGA_INSUMOS PA'!$AP$7)</f>
        <v/>
      </c>
      <c r="E58" s="415">
        <f>+'404-ENTREGA_INSUMOS PA'!J79</f>
        <v>0</v>
      </c>
      <c r="F58" s="415">
        <f>+'404-ENTREGA_INSUMOS PA'!L79</f>
        <v>0</v>
      </c>
      <c r="G58" s="415">
        <f>+'404-ENTREGA_INSUMOS PA'!AP$6</f>
        <v>0</v>
      </c>
      <c r="H58" s="415">
        <f>+'404-ENTREGA_INSUMOS PA'!AP$6</f>
        <v>0</v>
      </c>
      <c r="I58" s="371" t="str">
        <f>IF(+'404-ENTREGA_INSUMOS PA'!AC78=0,"",+'404-ENTREGA_INSUMOS PA'!AC78)</f>
        <v/>
      </c>
      <c r="J58" s="371" t="str">
        <f>IF(+'404-ENTREGA_INSUMOS PA'!AG78=0,"",+'404-ENTREGA_INSUMOS PA'!AG78)</f>
        <v/>
      </c>
      <c r="K58" s="371" t="str">
        <f>IF(+'404-ENTREGA_INSUMOS PA'!AK78=0,"",+'404-ENTREGA_INSUMOS PA'!AK78)</f>
        <v/>
      </c>
      <c r="L58" s="372" t="str">
        <f>IF(+'404-ENTREGA_INSUMOS PA'!AN78=0,"",+'404-ENTREGA_INSUMOS PA'!AN78)</f>
        <v/>
      </c>
      <c r="M58" s="373"/>
      <c r="N58" s="374" t="s">
        <v>2591</v>
      </c>
    </row>
    <row r="59" spans="1:14" hidden="1" x14ac:dyDescent="0.3">
      <c r="A59" s="371">
        <f>IF(AND(+'404-ENTREGA_INSUMOS PA'!B80=0,L59&gt;0),+'404-ENTREGA_INSUMOS PA'!B79,+'404-ENTREGA_INSUMOS PA'!B80)</f>
        <v>0</v>
      </c>
      <c r="B59" s="371">
        <f>IF(AND(+'404-ENTREGA_INSUMOS PA'!F80=0,L59&gt;0),+'404-ENTREGA_INSUMOS PA'!F79,+'404-ENTREGA_INSUMOS PA'!F80)</f>
        <v>0</v>
      </c>
      <c r="C59" s="371" t="str">
        <f>IFERROR(IFERROR(+VLOOKUP('404-ENTREGA_INSUMOS PA'!$AP$6,localidades,2,FALSE),VLOOKUP('404-ENTREGA_INSUMOS PA'!$AP$5,district_codes,2,FALSE)),"")</f>
        <v/>
      </c>
      <c r="D59" s="415" t="str">
        <f>IF(+'404-ENTREGA_INSUMOS PA'!$AP$7=0,"",+'404-ENTREGA_INSUMOS PA'!$AP$7)</f>
        <v/>
      </c>
      <c r="E59" s="415">
        <f>+'404-ENTREGA_INSUMOS PA'!J80</f>
        <v>0</v>
      </c>
      <c r="F59" s="415">
        <f>+'404-ENTREGA_INSUMOS PA'!L80</f>
        <v>0</v>
      </c>
      <c r="G59" s="415">
        <f>+'404-ENTREGA_INSUMOS PA'!AP$6</f>
        <v>0</v>
      </c>
      <c r="H59" s="415">
        <f>+'404-ENTREGA_INSUMOS PA'!AP$6</f>
        <v>0</v>
      </c>
      <c r="I59" s="371" t="str">
        <f>IF(+'404-ENTREGA_INSUMOS PA'!AC79=0,"",+'404-ENTREGA_INSUMOS PA'!AC79)</f>
        <v/>
      </c>
      <c r="J59" s="371" t="str">
        <f>IF(+'404-ENTREGA_INSUMOS PA'!AG79=0,"",+'404-ENTREGA_INSUMOS PA'!AG79)</f>
        <v/>
      </c>
      <c r="K59" s="371" t="str">
        <f>IF(+'404-ENTREGA_INSUMOS PA'!AK79=0,"",+'404-ENTREGA_INSUMOS PA'!AK79)</f>
        <v/>
      </c>
      <c r="L59" s="372" t="str">
        <f>IF(+'404-ENTREGA_INSUMOS PA'!AN79=0,"",+'404-ENTREGA_INSUMOS PA'!AN79)</f>
        <v/>
      </c>
      <c r="M59" s="373"/>
      <c r="N59" s="374" t="s">
        <v>2591</v>
      </c>
    </row>
    <row r="60" spans="1:14" hidden="1" x14ac:dyDescent="0.3">
      <c r="A60" s="371">
        <f>IF(AND(+'404-ENTREGA_INSUMOS PA'!B81=0,L60&gt;0),+'404-ENTREGA_INSUMOS PA'!B80,+'404-ENTREGA_INSUMOS PA'!B81)</f>
        <v>0</v>
      </c>
      <c r="B60" s="371">
        <f>IF(AND(+'404-ENTREGA_INSUMOS PA'!F81=0,L60&gt;0),+'404-ENTREGA_INSUMOS PA'!F80,+'404-ENTREGA_INSUMOS PA'!F81)</f>
        <v>0</v>
      </c>
      <c r="C60" s="371" t="str">
        <f>IFERROR(IFERROR(+VLOOKUP('404-ENTREGA_INSUMOS PA'!$AP$6,localidades,2,FALSE),VLOOKUP('404-ENTREGA_INSUMOS PA'!$AP$5,district_codes,2,FALSE)),"")</f>
        <v/>
      </c>
      <c r="D60" s="415" t="str">
        <f>IF(+'404-ENTREGA_INSUMOS PA'!$AP$7=0,"",+'404-ENTREGA_INSUMOS PA'!$AP$7)</f>
        <v/>
      </c>
      <c r="E60" s="415">
        <f>+'404-ENTREGA_INSUMOS PA'!J81</f>
        <v>0</v>
      </c>
      <c r="F60" s="415">
        <f>+'404-ENTREGA_INSUMOS PA'!L81</f>
        <v>0</v>
      </c>
      <c r="G60" s="415">
        <f>+'404-ENTREGA_INSUMOS PA'!AP$6</f>
        <v>0</v>
      </c>
      <c r="H60" s="415">
        <f>+'404-ENTREGA_INSUMOS PA'!AP$6</f>
        <v>0</v>
      </c>
      <c r="I60" s="371" t="str">
        <f>IF(+'404-ENTREGA_INSUMOS PA'!AC80=0,"",+'404-ENTREGA_INSUMOS PA'!AC80)</f>
        <v/>
      </c>
      <c r="J60" s="371" t="str">
        <f>IF(+'404-ENTREGA_INSUMOS PA'!AG80=0,"",+'404-ENTREGA_INSUMOS PA'!AG80)</f>
        <v/>
      </c>
      <c r="K60" s="371" t="str">
        <f>IF(+'404-ENTREGA_INSUMOS PA'!AK80=0,"",+'404-ENTREGA_INSUMOS PA'!AK80)</f>
        <v/>
      </c>
      <c r="L60" s="372" t="str">
        <f>IF(+'404-ENTREGA_INSUMOS PA'!AN80=0,"",+'404-ENTREGA_INSUMOS PA'!AN80)</f>
        <v/>
      </c>
      <c r="M60" s="373"/>
      <c r="N60" s="374" t="s">
        <v>2591</v>
      </c>
    </row>
    <row r="61" spans="1:14" hidden="1" x14ac:dyDescent="0.3">
      <c r="A61" s="371">
        <f>IF(AND(+'404-ENTREGA_INSUMOS PA'!B82=0,L61&gt;0),+'404-ENTREGA_INSUMOS PA'!B81,+'404-ENTREGA_INSUMOS PA'!B82)</f>
        <v>0</v>
      </c>
      <c r="B61" s="371">
        <f>IF(AND(+'404-ENTREGA_INSUMOS PA'!F82=0,L61&gt;0),+'404-ENTREGA_INSUMOS PA'!F81,+'404-ENTREGA_INSUMOS PA'!F82)</f>
        <v>0</v>
      </c>
      <c r="C61" s="371" t="str">
        <f>IFERROR(IFERROR(+VLOOKUP('404-ENTREGA_INSUMOS PA'!$AP$6,localidades,2,FALSE),VLOOKUP('404-ENTREGA_INSUMOS PA'!$AP$5,district_codes,2,FALSE)),"")</f>
        <v/>
      </c>
      <c r="D61" s="415" t="str">
        <f>IF(+'404-ENTREGA_INSUMOS PA'!$AP$7=0,"",+'404-ENTREGA_INSUMOS PA'!$AP$7)</f>
        <v/>
      </c>
      <c r="E61" s="415">
        <f>+'404-ENTREGA_INSUMOS PA'!J82</f>
        <v>0</v>
      </c>
      <c r="F61" s="415">
        <f>+'404-ENTREGA_INSUMOS PA'!L82</f>
        <v>0</v>
      </c>
      <c r="G61" s="415">
        <f>+'404-ENTREGA_INSUMOS PA'!AP$6</f>
        <v>0</v>
      </c>
      <c r="H61" s="415">
        <f>+'404-ENTREGA_INSUMOS PA'!AP$6</f>
        <v>0</v>
      </c>
      <c r="I61" s="371" t="str">
        <f>IF(+'404-ENTREGA_INSUMOS PA'!AC81=0,"",+'404-ENTREGA_INSUMOS PA'!AC81)</f>
        <v/>
      </c>
      <c r="J61" s="371" t="str">
        <f>IF(+'404-ENTREGA_INSUMOS PA'!AG81=0,"",+'404-ENTREGA_INSUMOS PA'!AG81)</f>
        <v/>
      </c>
      <c r="K61" s="371" t="str">
        <f>IF(+'404-ENTREGA_INSUMOS PA'!AK81=0,"",+'404-ENTREGA_INSUMOS PA'!AK81)</f>
        <v/>
      </c>
      <c r="L61" s="372" t="str">
        <f>IF(+'404-ENTREGA_INSUMOS PA'!AN81=0,"",+'404-ENTREGA_INSUMOS PA'!AN81)</f>
        <v/>
      </c>
      <c r="M61" s="373"/>
      <c r="N61" s="374" t="s">
        <v>2591</v>
      </c>
    </row>
    <row r="62" spans="1:14" hidden="1" x14ac:dyDescent="0.3">
      <c r="A62" s="371">
        <f>IF(AND(+'404-ENTREGA_INSUMOS PA'!B83=0,L62&gt;0),+'404-ENTREGA_INSUMOS PA'!B82,+'404-ENTREGA_INSUMOS PA'!B83)</f>
        <v>0</v>
      </c>
      <c r="B62" s="371">
        <f>IF(AND(+'404-ENTREGA_INSUMOS PA'!F83=0,L62&gt;0),+'404-ENTREGA_INSUMOS PA'!F82,+'404-ENTREGA_INSUMOS PA'!F83)</f>
        <v>0</v>
      </c>
      <c r="C62" s="371" t="str">
        <f>IFERROR(IFERROR(+VLOOKUP('404-ENTREGA_INSUMOS PA'!$AP$6,localidades,2,FALSE),VLOOKUP('404-ENTREGA_INSUMOS PA'!$AP$5,district_codes,2,FALSE)),"")</f>
        <v/>
      </c>
      <c r="D62" s="415" t="str">
        <f>IF(+'404-ENTREGA_INSUMOS PA'!$AP$7=0,"",+'404-ENTREGA_INSUMOS PA'!$AP$7)</f>
        <v/>
      </c>
      <c r="E62" s="415">
        <f>+'404-ENTREGA_INSUMOS PA'!J83</f>
        <v>0</v>
      </c>
      <c r="F62" s="415">
        <f>+'404-ENTREGA_INSUMOS PA'!L83</f>
        <v>0</v>
      </c>
      <c r="G62" s="415">
        <f>+'404-ENTREGA_INSUMOS PA'!AP$6</f>
        <v>0</v>
      </c>
      <c r="H62" s="415">
        <f>+'404-ENTREGA_INSUMOS PA'!AP$6</f>
        <v>0</v>
      </c>
      <c r="I62" s="371" t="str">
        <f>IF(+'404-ENTREGA_INSUMOS PA'!AC82=0,"",+'404-ENTREGA_INSUMOS PA'!AC82)</f>
        <v/>
      </c>
      <c r="J62" s="371" t="str">
        <f>IF(+'404-ENTREGA_INSUMOS PA'!AG82=0,"",+'404-ENTREGA_INSUMOS PA'!AG82)</f>
        <v/>
      </c>
      <c r="K62" s="371" t="str">
        <f>IF(+'404-ENTREGA_INSUMOS PA'!AK82=0,"",+'404-ENTREGA_INSUMOS PA'!AK82)</f>
        <v/>
      </c>
      <c r="L62" s="372" t="str">
        <f>IF(+'404-ENTREGA_INSUMOS PA'!AN82=0,"",+'404-ENTREGA_INSUMOS PA'!AN82)</f>
        <v/>
      </c>
      <c r="M62" s="373"/>
      <c r="N62" s="374" t="s">
        <v>2591</v>
      </c>
    </row>
    <row r="63" spans="1:14" hidden="1" x14ac:dyDescent="0.3">
      <c r="A63" s="371">
        <f>IF(AND(+'404-ENTREGA_INSUMOS PA'!B84=0,L63&gt;0),+'404-ENTREGA_INSUMOS PA'!B83,+'404-ENTREGA_INSUMOS PA'!B84)</f>
        <v>0</v>
      </c>
      <c r="B63" s="371">
        <f>IF(AND(+'404-ENTREGA_INSUMOS PA'!F84=0,L63&gt;0),+'404-ENTREGA_INSUMOS PA'!F83,+'404-ENTREGA_INSUMOS PA'!F84)</f>
        <v>0</v>
      </c>
      <c r="C63" s="371" t="str">
        <f>IFERROR(IFERROR(+VLOOKUP('404-ENTREGA_INSUMOS PA'!$AP$6,localidades,2,FALSE),VLOOKUP('404-ENTREGA_INSUMOS PA'!$AP$5,district_codes,2,FALSE)),"")</f>
        <v/>
      </c>
      <c r="D63" s="415" t="str">
        <f>IF(+'404-ENTREGA_INSUMOS PA'!$AP$7=0,"",+'404-ENTREGA_INSUMOS PA'!$AP$7)</f>
        <v/>
      </c>
      <c r="E63" s="415">
        <f>+'404-ENTREGA_INSUMOS PA'!J84</f>
        <v>0</v>
      </c>
      <c r="F63" s="415">
        <f>+'404-ENTREGA_INSUMOS PA'!L84</f>
        <v>0</v>
      </c>
      <c r="G63" s="415">
        <f>+'404-ENTREGA_INSUMOS PA'!AP$6</f>
        <v>0</v>
      </c>
      <c r="H63" s="415">
        <f>+'404-ENTREGA_INSUMOS PA'!AP$6</f>
        <v>0</v>
      </c>
      <c r="I63" s="371" t="str">
        <f>IF(+'404-ENTREGA_INSUMOS PA'!AC83=0,"",+'404-ENTREGA_INSUMOS PA'!AC83)</f>
        <v/>
      </c>
      <c r="J63" s="371" t="str">
        <f>IF(+'404-ENTREGA_INSUMOS PA'!AG83=0,"",+'404-ENTREGA_INSUMOS PA'!AG83)</f>
        <v/>
      </c>
      <c r="K63" s="371" t="str">
        <f>IF(+'404-ENTREGA_INSUMOS PA'!AK83=0,"",+'404-ENTREGA_INSUMOS PA'!AK83)</f>
        <v/>
      </c>
      <c r="L63" s="372" t="str">
        <f>IF(+'404-ENTREGA_INSUMOS PA'!AN83=0,"",+'404-ENTREGA_INSUMOS PA'!AN83)</f>
        <v/>
      </c>
      <c r="M63" s="373"/>
      <c r="N63" s="374" t="s">
        <v>2591</v>
      </c>
    </row>
    <row r="64" spans="1:14" hidden="1" x14ac:dyDescent="0.3">
      <c r="A64" s="371">
        <f>IF(AND(+'404-ENTREGA_INSUMOS PA'!B85=0,L64&gt;0),+'404-ENTREGA_INSUMOS PA'!B84,+'404-ENTREGA_INSUMOS PA'!B85)</f>
        <v>0</v>
      </c>
      <c r="B64" s="371">
        <f>IF(AND(+'404-ENTREGA_INSUMOS PA'!F85=0,L64&gt;0),+'404-ENTREGA_INSUMOS PA'!F84,+'404-ENTREGA_INSUMOS PA'!F85)</f>
        <v>0</v>
      </c>
      <c r="C64" s="371" t="str">
        <f>IFERROR(IFERROR(+VLOOKUP('404-ENTREGA_INSUMOS PA'!$AP$6,localidades,2,FALSE),VLOOKUP('404-ENTREGA_INSUMOS PA'!$AP$5,district_codes,2,FALSE)),"")</f>
        <v/>
      </c>
      <c r="D64" s="415" t="str">
        <f>IF(+'404-ENTREGA_INSUMOS PA'!$AP$7=0,"",+'404-ENTREGA_INSUMOS PA'!$AP$7)</f>
        <v/>
      </c>
      <c r="E64" s="415">
        <f>+'404-ENTREGA_INSUMOS PA'!J85</f>
        <v>0</v>
      </c>
      <c r="F64" s="415">
        <f>+'404-ENTREGA_INSUMOS PA'!L85</f>
        <v>0</v>
      </c>
      <c r="G64" s="415">
        <f>+'404-ENTREGA_INSUMOS PA'!AP$6</f>
        <v>0</v>
      </c>
      <c r="H64" s="415">
        <f>+'404-ENTREGA_INSUMOS PA'!AP$6</f>
        <v>0</v>
      </c>
      <c r="I64" s="371" t="str">
        <f>IF(+'404-ENTREGA_INSUMOS PA'!AC84=0,"",+'404-ENTREGA_INSUMOS PA'!AC84)</f>
        <v/>
      </c>
      <c r="J64" s="371" t="str">
        <f>IF(+'404-ENTREGA_INSUMOS PA'!AG84=0,"",+'404-ENTREGA_INSUMOS PA'!AG84)</f>
        <v/>
      </c>
      <c r="K64" s="371" t="str">
        <f>IF(+'404-ENTREGA_INSUMOS PA'!AK84=0,"",+'404-ENTREGA_INSUMOS PA'!AK84)</f>
        <v/>
      </c>
      <c r="L64" s="372" t="str">
        <f>IF(+'404-ENTREGA_INSUMOS PA'!AN84=0,"",+'404-ENTREGA_INSUMOS PA'!AN84)</f>
        <v/>
      </c>
      <c r="M64" s="373"/>
      <c r="N64" s="374" t="s">
        <v>2591</v>
      </c>
    </row>
    <row r="65" spans="1:14" hidden="1" x14ac:dyDescent="0.3">
      <c r="A65" s="371">
        <f>IF(AND(+'404-ENTREGA_INSUMOS PA'!B86=0,L65&gt;0),+'404-ENTREGA_INSUMOS PA'!B85,+'404-ENTREGA_INSUMOS PA'!B86)</f>
        <v>0</v>
      </c>
      <c r="B65" s="371">
        <f>IF(AND(+'404-ENTREGA_INSUMOS PA'!F86=0,L65&gt;0),+'404-ENTREGA_INSUMOS PA'!F85,+'404-ENTREGA_INSUMOS PA'!F86)</f>
        <v>0</v>
      </c>
      <c r="C65" s="371" t="str">
        <f>IFERROR(IFERROR(+VLOOKUP('404-ENTREGA_INSUMOS PA'!$AP$6,localidades,2,FALSE),VLOOKUP('404-ENTREGA_INSUMOS PA'!$AP$5,district_codes,2,FALSE)),"")</f>
        <v/>
      </c>
      <c r="D65" s="415" t="str">
        <f>IF(+'404-ENTREGA_INSUMOS PA'!$AP$7=0,"",+'404-ENTREGA_INSUMOS PA'!$AP$7)</f>
        <v/>
      </c>
      <c r="E65" s="415">
        <f>+'404-ENTREGA_INSUMOS PA'!J86</f>
        <v>0</v>
      </c>
      <c r="F65" s="415">
        <f>+'404-ENTREGA_INSUMOS PA'!L86</f>
        <v>0</v>
      </c>
      <c r="G65" s="415">
        <f>+'404-ENTREGA_INSUMOS PA'!AP$6</f>
        <v>0</v>
      </c>
      <c r="H65" s="415">
        <f>+'404-ENTREGA_INSUMOS PA'!AP$6</f>
        <v>0</v>
      </c>
      <c r="I65" s="371" t="str">
        <f>IF(+'404-ENTREGA_INSUMOS PA'!AC85=0,"",+'404-ENTREGA_INSUMOS PA'!AC85)</f>
        <v/>
      </c>
      <c r="J65" s="371" t="str">
        <f>IF(+'404-ENTREGA_INSUMOS PA'!AG85=0,"",+'404-ENTREGA_INSUMOS PA'!AG85)</f>
        <v/>
      </c>
      <c r="K65" s="371" t="str">
        <f>IF(+'404-ENTREGA_INSUMOS PA'!AK85=0,"",+'404-ENTREGA_INSUMOS PA'!AK85)</f>
        <v/>
      </c>
      <c r="L65" s="372" t="str">
        <f>IF(+'404-ENTREGA_INSUMOS PA'!AN85=0,"",+'404-ENTREGA_INSUMOS PA'!AN85)</f>
        <v/>
      </c>
      <c r="M65" s="373"/>
      <c r="N65" s="374" t="s">
        <v>2591</v>
      </c>
    </row>
    <row r="66" spans="1:14" hidden="1" x14ac:dyDescent="0.3">
      <c r="A66" s="371">
        <f>IF(AND(+'404-ENTREGA_INSUMOS PA'!B87=0,L66&gt;0),+'404-ENTREGA_INSUMOS PA'!B86,+'404-ENTREGA_INSUMOS PA'!B87)</f>
        <v>0</v>
      </c>
      <c r="B66" s="371">
        <f>IF(AND(+'404-ENTREGA_INSUMOS PA'!F87=0,L66&gt;0),+'404-ENTREGA_INSUMOS PA'!F86,+'404-ENTREGA_INSUMOS PA'!F87)</f>
        <v>0</v>
      </c>
      <c r="C66" s="371" t="str">
        <f>IFERROR(IFERROR(+VLOOKUP('404-ENTREGA_INSUMOS PA'!$AP$6,localidades,2,FALSE),VLOOKUP('404-ENTREGA_INSUMOS PA'!$AP$5,district_codes,2,FALSE)),"")</f>
        <v/>
      </c>
      <c r="D66" s="415" t="str">
        <f>IF(+'404-ENTREGA_INSUMOS PA'!$AP$7=0,"",+'404-ENTREGA_INSUMOS PA'!$AP$7)</f>
        <v/>
      </c>
      <c r="E66" s="415">
        <f>+'404-ENTREGA_INSUMOS PA'!J87</f>
        <v>0</v>
      </c>
      <c r="F66" s="415">
        <f>+'404-ENTREGA_INSUMOS PA'!L87</f>
        <v>0</v>
      </c>
      <c r="G66" s="415">
        <f>+'404-ENTREGA_INSUMOS PA'!AP$6</f>
        <v>0</v>
      </c>
      <c r="H66" s="415">
        <f>+'404-ENTREGA_INSUMOS PA'!AP$6</f>
        <v>0</v>
      </c>
      <c r="I66" s="371" t="str">
        <f>IF(+'404-ENTREGA_INSUMOS PA'!AC86=0,"",+'404-ENTREGA_INSUMOS PA'!AC86)</f>
        <v/>
      </c>
      <c r="J66" s="371" t="str">
        <f>IF(+'404-ENTREGA_INSUMOS PA'!AG86=0,"",+'404-ENTREGA_INSUMOS PA'!AG86)</f>
        <v/>
      </c>
      <c r="K66" s="371" t="str">
        <f>IF(+'404-ENTREGA_INSUMOS PA'!AK86=0,"",+'404-ENTREGA_INSUMOS PA'!AK86)</f>
        <v/>
      </c>
      <c r="L66" s="372" t="str">
        <f>IF(+'404-ENTREGA_INSUMOS PA'!AN86=0,"",+'404-ENTREGA_INSUMOS PA'!AN86)</f>
        <v/>
      </c>
      <c r="M66" s="373"/>
      <c r="N66" s="374" t="s">
        <v>2591</v>
      </c>
    </row>
    <row r="67" spans="1:14" hidden="1" x14ac:dyDescent="0.3">
      <c r="A67" s="371">
        <f>IF(AND(+'404-ENTREGA_INSUMOS PA'!B88=0,L67&gt;0),+'404-ENTREGA_INSUMOS PA'!B87,+'404-ENTREGA_INSUMOS PA'!B88)</f>
        <v>0</v>
      </c>
      <c r="B67" s="371">
        <f>IF(AND(+'404-ENTREGA_INSUMOS PA'!F88=0,L67&gt;0),+'404-ENTREGA_INSUMOS PA'!F87,+'404-ENTREGA_INSUMOS PA'!F88)</f>
        <v>0</v>
      </c>
      <c r="C67" s="371" t="str">
        <f>IFERROR(IFERROR(+VLOOKUP('404-ENTREGA_INSUMOS PA'!$AP$6,localidades,2,FALSE),VLOOKUP('404-ENTREGA_INSUMOS PA'!$AP$5,district_codes,2,FALSE)),"")</f>
        <v/>
      </c>
      <c r="D67" s="415" t="str">
        <f>IF(+'404-ENTREGA_INSUMOS PA'!$AP$7=0,"",+'404-ENTREGA_INSUMOS PA'!$AP$7)</f>
        <v/>
      </c>
      <c r="E67" s="415">
        <f>+'404-ENTREGA_INSUMOS PA'!J88</f>
        <v>0</v>
      </c>
      <c r="F67" s="415">
        <f>+'404-ENTREGA_INSUMOS PA'!L88</f>
        <v>0</v>
      </c>
      <c r="G67" s="415">
        <f>+'404-ENTREGA_INSUMOS PA'!AP$6</f>
        <v>0</v>
      </c>
      <c r="H67" s="415">
        <f>+'404-ENTREGA_INSUMOS PA'!AP$6</f>
        <v>0</v>
      </c>
      <c r="I67" s="371" t="str">
        <f>IF(+'404-ENTREGA_INSUMOS PA'!AC87=0,"",+'404-ENTREGA_INSUMOS PA'!AC87)</f>
        <v/>
      </c>
      <c r="J67" s="371" t="str">
        <f>IF(+'404-ENTREGA_INSUMOS PA'!AG87=0,"",+'404-ENTREGA_INSUMOS PA'!AG87)</f>
        <v/>
      </c>
      <c r="K67" s="371" t="str">
        <f>IF(+'404-ENTREGA_INSUMOS PA'!AK87=0,"",+'404-ENTREGA_INSUMOS PA'!AK87)</f>
        <v/>
      </c>
      <c r="L67" s="372" t="str">
        <f>IF(+'404-ENTREGA_INSUMOS PA'!AN87=0,"",+'404-ENTREGA_INSUMOS PA'!AN87)</f>
        <v/>
      </c>
      <c r="M67" s="373"/>
      <c r="N67" s="374" t="s">
        <v>2591</v>
      </c>
    </row>
    <row r="68" spans="1:14" hidden="1" x14ac:dyDescent="0.3">
      <c r="A68" s="371">
        <f>IF(AND(+'404-ENTREGA_INSUMOS PA'!B89=0,L68&gt;0),+'404-ENTREGA_INSUMOS PA'!B88,+'404-ENTREGA_INSUMOS PA'!B89)</f>
        <v>0</v>
      </c>
      <c r="B68" s="371">
        <f>IF(AND(+'404-ENTREGA_INSUMOS PA'!F89=0,L68&gt;0),+'404-ENTREGA_INSUMOS PA'!F88,+'404-ENTREGA_INSUMOS PA'!F89)</f>
        <v>0</v>
      </c>
      <c r="C68" s="371" t="str">
        <f>IFERROR(IFERROR(+VLOOKUP('404-ENTREGA_INSUMOS PA'!$AP$6,localidades,2,FALSE),VLOOKUP('404-ENTREGA_INSUMOS PA'!$AP$5,district_codes,2,FALSE)),"")</f>
        <v/>
      </c>
      <c r="D68" s="415" t="str">
        <f>IF(+'404-ENTREGA_INSUMOS PA'!$AP$7=0,"",+'404-ENTREGA_INSUMOS PA'!$AP$7)</f>
        <v/>
      </c>
      <c r="E68" s="415">
        <f>+'404-ENTREGA_INSUMOS PA'!J89</f>
        <v>0</v>
      </c>
      <c r="F68" s="415">
        <f>+'404-ENTREGA_INSUMOS PA'!L89</f>
        <v>0</v>
      </c>
      <c r="G68" s="415">
        <f>+'404-ENTREGA_INSUMOS PA'!AP$6</f>
        <v>0</v>
      </c>
      <c r="H68" s="415">
        <f>+'404-ENTREGA_INSUMOS PA'!AP$6</f>
        <v>0</v>
      </c>
      <c r="I68" s="371" t="str">
        <f>IF(+'404-ENTREGA_INSUMOS PA'!AC88=0,"",+'404-ENTREGA_INSUMOS PA'!AC88)</f>
        <v/>
      </c>
      <c r="J68" s="371" t="str">
        <f>IF(+'404-ENTREGA_INSUMOS PA'!AG88=0,"",+'404-ENTREGA_INSUMOS PA'!AG88)</f>
        <v/>
      </c>
      <c r="K68" s="371" t="str">
        <f>IF(+'404-ENTREGA_INSUMOS PA'!AK88=0,"",+'404-ENTREGA_INSUMOS PA'!AK88)</f>
        <v/>
      </c>
      <c r="L68" s="372" t="str">
        <f>IF(+'404-ENTREGA_INSUMOS PA'!AN88=0,"",+'404-ENTREGA_INSUMOS PA'!AN88)</f>
        <v/>
      </c>
      <c r="M68" s="373"/>
      <c r="N68" s="374" t="s">
        <v>2591</v>
      </c>
    </row>
    <row r="69" spans="1:14" hidden="1" x14ac:dyDescent="0.3">
      <c r="A69" s="371">
        <f>IF(AND(+'404-ENTREGA_INSUMOS PA'!B90=0,L69&gt;0),+'404-ENTREGA_INSUMOS PA'!B89,+'404-ENTREGA_INSUMOS PA'!B90)</f>
        <v>0</v>
      </c>
      <c r="B69" s="371">
        <f>IF(AND(+'404-ENTREGA_INSUMOS PA'!F90=0,L69&gt;0),+'404-ENTREGA_INSUMOS PA'!F89,+'404-ENTREGA_INSUMOS PA'!F90)</f>
        <v>0</v>
      </c>
      <c r="C69" s="371" t="str">
        <f>IFERROR(IFERROR(+VLOOKUP('404-ENTREGA_INSUMOS PA'!$AP$6,localidades,2,FALSE),VLOOKUP('404-ENTREGA_INSUMOS PA'!$AP$5,district_codes,2,FALSE)),"")</f>
        <v/>
      </c>
      <c r="D69" s="415" t="str">
        <f>IF(+'404-ENTREGA_INSUMOS PA'!$AP$7=0,"",+'404-ENTREGA_INSUMOS PA'!$AP$7)</f>
        <v/>
      </c>
      <c r="E69" s="415">
        <f>+'404-ENTREGA_INSUMOS PA'!J90</f>
        <v>0</v>
      </c>
      <c r="F69" s="415">
        <f>+'404-ENTREGA_INSUMOS PA'!L90</f>
        <v>0</v>
      </c>
      <c r="G69" s="415">
        <f>+'404-ENTREGA_INSUMOS PA'!AP$6</f>
        <v>0</v>
      </c>
      <c r="H69" s="415">
        <f>+'404-ENTREGA_INSUMOS PA'!AP$6</f>
        <v>0</v>
      </c>
      <c r="I69" s="371" t="str">
        <f>IF(+'404-ENTREGA_INSUMOS PA'!AC89=0,"",+'404-ENTREGA_INSUMOS PA'!AC89)</f>
        <v/>
      </c>
      <c r="J69" s="371" t="str">
        <f>IF(+'404-ENTREGA_INSUMOS PA'!AG89=0,"",+'404-ENTREGA_INSUMOS PA'!AG89)</f>
        <v/>
      </c>
      <c r="K69" s="371" t="str">
        <f>IF(+'404-ENTREGA_INSUMOS PA'!AK89=0,"",+'404-ENTREGA_INSUMOS PA'!AK89)</f>
        <v/>
      </c>
      <c r="L69" s="372" t="str">
        <f>IF(+'404-ENTREGA_INSUMOS PA'!AN89=0,"",+'404-ENTREGA_INSUMOS PA'!AN89)</f>
        <v/>
      </c>
      <c r="M69" s="373"/>
      <c r="N69" s="374" t="s">
        <v>2591</v>
      </c>
    </row>
    <row r="70" spans="1:14" hidden="1" x14ac:dyDescent="0.3">
      <c r="A70" s="371">
        <f>IF(AND(+'404-ENTREGA_INSUMOS PA'!B91=0,L70&gt;0),+'404-ENTREGA_INSUMOS PA'!B90,+'404-ENTREGA_INSUMOS PA'!B91)</f>
        <v>0</v>
      </c>
      <c r="B70" s="371">
        <f>IF(AND(+'404-ENTREGA_INSUMOS PA'!F91=0,L70&gt;0),+'404-ENTREGA_INSUMOS PA'!F90,+'404-ENTREGA_INSUMOS PA'!F91)</f>
        <v>0</v>
      </c>
      <c r="C70" s="371" t="str">
        <f>IFERROR(IFERROR(+VLOOKUP('404-ENTREGA_INSUMOS PA'!$AP$6,localidades,2,FALSE),VLOOKUP('404-ENTREGA_INSUMOS PA'!$AP$5,district_codes,2,FALSE)),"")</f>
        <v/>
      </c>
      <c r="D70" s="415" t="str">
        <f>IF(+'404-ENTREGA_INSUMOS PA'!$AP$7=0,"",+'404-ENTREGA_INSUMOS PA'!$AP$7)</f>
        <v/>
      </c>
      <c r="E70" s="415">
        <f>+'404-ENTREGA_INSUMOS PA'!J91</f>
        <v>0</v>
      </c>
      <c r="F70" s="415">
        <f>+'404-ENTREGA_INSUMOS PA'!L91</f>
        <v>0</v>
      </c>
      <c r="G70" s="415">
        <f>+'404-ENTREGA_INSUMOS PA'!AP$6</f>
        <v>0</v>
      </c>
      <c r="H70" s="415">
        <f>+'404-ENTREGA_INSUMOS PA'!AP$6</f>
        <v>0</v>
      </c>
      <c r="I70" s="371" t="str">
        <f>IF(+'404-ENTREGA_INSUMOS PA'!AC90=0,"",+'404-ENTREGA_INSUMOS PA'!AC90)</f>
        <v/>
      </c>
      <c r="J70" s="371" t="str">
        <f>IF(+'404-ENTREGA_INSUMOS PA'!AG90=0,"",+'404-ENTREGA_INSUMOS PA'!AG90)</f>
        <v/>
      </c>
      <c r="K70" s="371" t="str">
        <f>IF(+'404-ENTREGA_INSUMOS PA'!AK90=0,"",+'404-ENTREGA_INSUMOS PA'!AK90)</f>
        <v/>
      </c>
      <c r="L70" s="372" t="str">
        <f>IF(+'404-ENTREGA_INSUMOS PA'!AN90=0,"",+'404-ENTREGA_INSUMOS PA'!AN90)</f>
        <v/>
      </c>
      <c r="M70" s="373"/>
      <c r="N70" s="374" t="s">
        <v>2591</v>
      </c>
    </row>
    <row r="71" spans="1:14" hidden="1" x14ac:dyDescent="0.3">
      <c r="A71" s="371">
        <f>IF(AND(+'404-ENTREGA_INSUMOS PA'!B92=0,L71&gt;0),+'404-ENTREGA_INSUMOS PA'!B91,+'404-ENTREGA_INSUMOS PA'!B92)</f>
        <v>0</v>
      </c>
      <c r="B71" s="371">
        <f>IF(AND(+'404-ENTREGA_INSUMOS PA'!F92=0,L71&gt;0),+'404-ENTREGA_INSUMOS PA'!F91,+'404-ENTREGA_INSUMOS PA'!F92)</f>
        <v>0</v>
      </c>
      <c r="C71" s="371" t="str">
        <f>IFERROR(IFERROR(+VLOOKUP('404-ENTREGA_INSUMOS PA'!$AP$6,localidades,2,FALSE),VLOOKUP('404-ENTREGA_INSUMOS PA'!$AP$5,district_codes,2,FALSE)),"")</f>
        <v/>
      </c>
      <c r="D71" s="415" t="str">
        <f>IF(+'404-ENTREGA_INSUMOS PA'!$AP$7=0,"",+'404-ENTREGA_INSUMOS PA'!$AP$7)</f>
        <v/>
      </c>
      <c r="E71" s="415">
        <f>+'404-ENTREGA_INSUMOS PA'!J92</f>
        <v>0</v>
      </c>
      <c r="F71" s="415">
        <f>+'404-ENTREGA_INSUMOS PA'!L92</f>
        <v>0</v>
      </c>
      <c r="G71" s="415">
        <f>+'404-ENTREGA_INSUMOS PA'!AP$6</f>
        <v>0</v>
      </c>
      <c r="H71" s="415">
        <f>+'404-ENTREGA_INSUMOS PA'!AP$6</f>
        <v>0</v>
      </c>
      <c r="I71" s="371" t="str">
        <f>IF(+'404-ENTREGA_INSUMOS PA'!AC91=0,"",+'404-ENTREGA_INSUMOS PA'!AC91)</f>
        <v/>
      </c>
      <c r="J71" s="371" t="str">
        <f>IF(+'404-ENTREGA_INSUMOS PA'!AG91=0,"",+'404-ENTREGA_INSUMOS PA'!AG91)</f>
        <v/>
      </c>
      <c r="K71" s="371" t="str">
        <f>IF(+'404-ENTREGA_INSUMOS PA'!AK91=0,"",+'404-ENTREGA_INSUMOS PA'!AK91)</f>
        <v/>
      </c>
      <c r="L71" s="372" t="str">
        <f>IF(+'404-ENTREGA_INSUMOS PA'!AN91=0,"",+'404-ENTREGA_INSUMOS PA'!AN91)</f>
        <v/>
      </c>
      <c r="M71" s="373"/>
      <c r="N71" s="374" t="s">
        <v>2591</v>
      </c>
    </row>
    <row r="72" spans="1:14" hidden="1" x14ac:dyDescent="0.3">
      <c r="A72" s="371">
        <f>IF(AND(+'404-ENTREGA_INSUMOS PA'!B93=0,L72&gt;0),+'404-ENTREGA_INSUMOS PA'!B92,+'404-ENTREGA_INSUMOS PA'!B93)</f>
        <v>0</v>
      </c>
      <c r="B72" s="371">
        <f>IF(AND(+'404-ENTREGA_INSUMOS PA'!F93=0,L72&gt;0),+'404-ENTREGA_INSUMOS PA'!F92,+'404-ENTREGA_INSUMOS PA'!F93)</f>
        <v>0</v>
      </c>
      <c r="C72" s="371" t="str">
        <f>IFERROR(IFERROR(+VLOOKUP('404-ENTREGA_INSUMOS PA'!$AP$6,localidades,2,FALSE),VLOOKUP('404-ENTREGA_INSUMOS PA'!$AP$5,district_codes,2,FALSE)),"")</f>
        <v/>
      </c>
      <c r="D72" s="415" t="str">
        <f>IF(+'404-ENTREGA_INSUMOS PA'!$AP$7=0,"",+'404-ENTREGA_INSUMOS PA'!$AP$7)</f>
        <v/>
      </c>
      <c r="E72" s="415">
        <f>+'404-ENTREGA_INSUMOS PA'!J93</f>
        <v>0</v>
      </c>
      <c r="F72" s="415">
        <f>+'404-ENTREGA_INSUMOS PA'!L93</f>
        <v>0</v>
      </c>
      <c r="G72" s="415">
        <f>+'404-ENTREGA_INSUMOS PA'!AP$6</f>
        <v>0</v>
      </c>
      <c r="H72" s="415">
        <f>+'404-ENTREGA_INSUMOS PA'!AP$6</f>
        <v>0</v>
      </c>
      <c r="I72" s="371" t="str">
        <f>IF(+'404-ENTREGA_INSUMOS PA'!AC92=0,"",+'404-ENTREGA_INSUMOS PA'!AC92)</f>
        <v/>
      </c>
      <c r="J72" s="371" t="str">
        <f>IF(+'404-ENTREGA_INSUMOS PA'!AG92=0,"",+'404-ENTREGA_INSUMOS PA'!AG92)</f>
        <v/>
      </c>
      <c r="K72" s="371" t="str">
        <f>IF(+'404-ENTREGA_INSUMOS PA'!AK92=0,"",+'404-ENTREGA_INSUMOS PA'!AK92)</f>
        <v/>
      </c>
      <c r="L72" s="372" t="str">
        <f>IF(+'404-ENTREGA_INSUMOS PA'!AN92=0,"",+'404-ENTREGA_INSUMOS PA'!AN92)</f>
        <v/>
      </c>
      <c r="M72" s="373"/>
      <c r="N72" s="374" t="s">
        <v>2591</v>
      </c>
    </row>
    <row r="73" spans="1:14" hidden="1" x14ac:dyDescent="0.3">
      <c r="A73" s="371">
        <f>IF(AND(+'404-ENTREGA_INSUMOS PA'!B94=0,L73&gt;0),+'404-ENTREGA_INSUMOS PA'!B93,+'404-ENTREGA_INSUMOS PA'!B94)</f>
        <v>0</v>
      </c>
      <c r="B73" s="371">
        <f>IF(AND(+'404-ENTREGA_INSUMOS PA'!F94=0,L73&gt;0),+'404-ENTREGA_INSUMOS PA'!F93,+'404-ENTREGA_INSUMOS PA'!F94)</f>
        <v>0</v>
      </c>
      <c r="C73" s="371" t="str">
        <f>IFERROR(IFERROR(+VLOOKUP('404-ENTREGA_INSUMOS PA'!$AP$6,localidades,2,FALSE),VLOOKUP('404-ENTREGA_INSUMOS PA'!$AP$5,district_codes,2,FALSE)),"")</f>
        <v/>
      </c>
      <c r="D73" s="415" t="str">
        <f>IF(+'404-ENTREGA_INSUMOS PA'!$AP$7=0,"",+'404-ENTREGA_INSUMOS PA'!$AP$7)</f>
        <v/>
      </c>
      <c r="E73" s="415">
        <f>+'404-ENTREGA_INSUMOS PA'!J94</f>
        <v>0</v>
      </c>
      <c r="F73" s="415">
        <f>+'404-ENTREGA_INSUMOS PA'!L94</f>
        <v>0</v>
      </c>
      <c r="G73" s="415">
        <f>+'404-ENTREGA_INSUMOS PA'!AP$6</f>
        <v>0</v>
      </c>
      <c r="H73" s="415">
        <f>+'404-ENTREGA_INSUMOS PA'!AP$6</f>
        <v>0</v>
      </c>
      <c r="I73" s="371" t="str">
        <f>IF(+'404-ENTREGA_INSUMOS PA'!AC93=0,"",+'404-ENTREGA_INSUMOS PA'!AC93)</f>
        <v/>
      </c>
      <c r="J73" s="371" t="str">
        <f>IF(+'404-ENTREGA_INSUMOS PA'!AG93=0,"",+'404-ENTREGA_INSUMOS PA'!AG93)</f>
        <v/>
      </c>
      <c r="K73" s="371" t="str">
        <f>IF(+'404-ENTREGA_INSUMOS PA'!AK93=0,"",+'404-ENTREGA_INSUMOS PA'!AK93)</f>
        <v/>
      </c>
      <c r="L73" s="372" t="str">
        <f>IF(+'404-ENTREGA_INSUMOS PA'!AN93=0,"",+'404-ENTREGA_INSUMOS PA'!AN93)</f>
        <v/>
      </c>
      <c r="M73" s="373"/>
      <c r="N73" s="374" t="s">
        <v>2591</v>
      </c>
    </row>
    <row r="74" spans="1:14" hidden="1" x14ac:dyDescent="0.3">
      <c r="A74" s="371">
        <f>IF(AND(+'404-ENTREGA_INSUMOS PA'!B95=0,L74&gt;0),+'404-ENTREGA_INSUMOS PA'!B94,+'404-ENTREGA_INSUMOS PA'!B95)</f>
        <v>0</v>
      </c>
      <c r="B74" s="371">
        <f>IF(AND(+'404-ENTREGA_INSUMOS PA'!F95=0,L74&gt;0),+'404-ENTREGA_INSUMOS PA'!F94,+'404-ENTREGA_INSUMOS PA'!F95)</f>
        <v>0</v>
      </c>
      <c r="C74" s="371" t="str">
        <f>IFERROR(IFERROR(+VLOOKUP('404-ENTREGA_INSUMOS PA'!$AP$6,localidades,2,FALSE),VLOOKUP('404-ENTREGA_INSUMOS PA'!$AP$5,district_codes,2,FALSE)),"")</f>
        <v/>
      </c>
      <c r="D74" s="415" t="str">
        <f>IF(+'404-ENTREGA_INSUMOS PA'!$AP$7=0,"",+'404-ENTREGA_INSUMOS PA'!$AP$7)</f>
        <v/>
      </c>
      <c r="E74" s="415">
        <f>+'404-ENTREGA_INSUMOS PA'!J95</f>
        <v>0</v>
      </c>
      <c r="F74" s="415">
        <f>+'404-ENTREGA_INSUMOS PA'!L95</f>
        <v>0</v>
      </c>
      <c r="G74" s="415">
        <f>+'404-ENTREGA_INSUMOS PA'!AP$6</f>
        <v>0</v>
      </c>
      <c r="H74" s="415">
        <f>+'404-ENTREGA_INSUMOS PA'!AP$6</f>
        <v>0</v>
      </c>
      <c r="I74" s="371" t="str">
        <f>IF(+'404-ENTREGA_INSUMOS PA'!AC94=0,"",+'404-ENTREGA_INSUMOS PA'!AC94)</f>
        <v/>
      </c>
      <c r="J74" s="371" t="str">
        <f>IF(+'404-ENTREGA_INSUMOS PA'!AG94=0,"",+'404-ENTREGA_INSUMOS PA'!AG94)</f>
        <v/>
      </c>
      <c r="K74" s="371" t="str">
        <f>IF(+'404-ENTREGA_INSUMOS PA'!AK94=0,"",+'404-ENTREGA_INSUMOS PA'!AK94)</f>
        <v/>
      </c>
      <c r="L74" s="372" t="str">
        <f>IF(+'404-ENTREGA_INSUMOS PA'!AN94=0,"",+'404-ENTREGA_INSUMOS PA'!AN94)</f>
        <v/>
      </c>
      <c r="M74" s="373"/>
      <c r="N74" s="374" t="s">
        <v>2591</v>
      </c>
    </row>
    <row r="75" spans="1:14" hidden="1" x14ac:dyDescent="0.3">
      <c r="A75" s="371">
        <f>IF(AND(+'404-ENTREGA_INSUMOS PA'!B96=0,L75&gt;0),+'404-ENTREGA_INSUMOS PA'!B95,+'404-ENTREGA_INSUMOS PA'!B96)</f>
        <v>0</v>
      </c>
      <c r="B75" s="371">
        <f>IF(AND(+'404-ENTREGA_INSUMOS PA'!F96=0,L75&gt;0),+'404-ENTREGA_INSUMOS PA'!F95,+'404-ENTREGA_INSUMOS PA'!F96)</f>
        <v>0</v>
      </c>
      <c r="C75" s="371" t="str">
        <f>IFERROR(IFERROR(+VLOOKUP('404-ENTREGA_INSUMOS PA'!$AP$6,localidades,2,FALSE),VLOOKUP('404-ENTREGA_INSUMOS PA'!$AP$5,district_codes,2,FALSE)),"")</f>
        <v/>
      </c>
      <c r="D75" s="415" t="str">
        <f>IF(+'404-ENTREGA_INSUMOS PA'!$AP$7=0,"",+'404-ENTREGA_INSUMOS PA'!$AP$7)</f>
        <v/>
      </c>
      <c r="E75" s="415">
        <f>+'404-ENTREGA_INSUMOS PA'!J96</f>
        <v>0</v>
      </c>
      <c r="F75" s="415">
        <f>+'404-ENTREGA_INSUMOS PA'!L96</f>
        <v>0</v>
      </c>
      <c r="G75" s="415">
        <f>+'404-ENTREGA_INSUMOS PA'!AP$6</f>
        <v>0</v>
      </c>
      <c r="H75" s="415">
        <f>+'404-ENTREGA_INSUMOS PA'!AP$6</f>
        <v>0</v>
      </c>
      <c r="I75" s="371" t="str">
        <f>IF(+'404-ENTREGA_INSUMOS PA'!AC95=0,"",+'404-ENTREGA_INSUMOS PA'!AC95)</f>
        <v/>
      </c>
      <c r="J75" s="371" t="str">
        <f>IF(+'404-ENTREGA_INSUMOS PA'!AG95=0,"",+'404-ENTREGA_INSUMOS PA'!AG95)</f>
        <v/>
      </c>
      <c r="K75" s="371" t="str">
        <f>IF(+'404-ENTREGA_INSUMOS PA'!AK95=0,"",+'404-ENTREGA_INSUMOS PA'!AK95)</f>
        <v/>
      </c>
      <c r="L75" s="372" t="str">
        <f>IF(+'404-ENTREGA_INSUMOS PA'!AN95=0,"",+'404-ENTREGA_INSUMOS PA'!AN95)</f>
        <v/>
      </c>
      <c r="M75" s="373"/>
      <c r="N75" s="374" t="s">
        <v>2591</v>
      </c>
    </row>
    <row r="76" spans="1:14" hidden="1" x14ac:dyDescent="0.3">
      <c r="A76" s="371">
        <f>IF(AND(+'404-ENTREGA_INSUMOS PA'!B97=0,L76&gt;0),+'404-ENTREGA_INSUMOS PA'!B96,+'404-ENTREGA_INSUMOS PA'!B97)</f>
        <v>0</v>
      </c>
      <c r="B76" s="371">
        <f>IF(AND(+'404-ENTREGA_INSUMOS PA'!F97=0,L76&gt;0),+'404-ENTREGA_INSUMOS PA'!F96,+'404-ENTREGA_INSUMOS PA'!F97)</f>
        <v>0</v>
      </c>
      <c r="C76" s="371" t="str">
        <f>IFERROR(IFERROR(+VLOOKUP('404-ENTREGA_INSUMOS PA'!$AP$6,localidades,2,FALSE),VLOOKUP('404-ENTREGA_INSUMOS PA'!$AP$5,district_codes,2,FALSE)),"")</f>
        <v/>
      </c>
      <c r="D76" s="415" t="str">
        <f>IF(+'404-ENTREGA_INSUMOS PA'!$AP$7=0,"",+'404-ENTREGA_INSUMOS PA'!$AP$7)</f>
        <v/>
      </c>
      <c r="E76" s="415">
        <f>+'404-ENTREGA_INSUMOS PA'!J97</f>
        <v>0</v>
      </c>
      <c r="F76" s="415">
        <f>+'404-ENTREGA_INSUMOS PA'!L97</f>
        <v>0</v>
      </c>
      <c r="G76" s="415">
        <f>+'404-ENTREGA_INSUMOS PA'!AP$6</f>
        <v>0</v>
      </c>
      <c r="H76" s="415">
        <f>+'404-ENTREGA_INSUMOS PA'!AP$6</f>
        <v>0</v>
      </c>
      <c r="I76" s="371" t="str">
        <f>IF(+'404-ENTREGA_INSUMOS PA'!AC96=0,"",+'404-ENTREGA_INSUMOS PA'!AC96)</f>
        <v/>
      </c>
      <c r="J76" s="371" t="str">
        <f>IF(+'404-ENTREGA_INSUMOS PA'!AG96=0,"",+'404-ENTREGA_INSUMOS PA'!AG96)</f>
        <v/>
      </c>
      <c r="K76" s="371" t="str">
        <f>IF(+'404-ENTREGA_INSUMOS PA'!AK96=0,"",+'404-ENTREGA_INSUMOS PA'!AK96)</f>
        <v/>
      </c>
      <c r="L76" s="372" t="str">
        <f>IF(+'404-ENTREGA_INSUMOS PA'!AN96=0,"",+'404-ENTREGA_INSUMOS PA'!AN96)</f>
        <v/>
      </c>
      <c r="M76" s="373"/>
      <c r="N76" s="374" t="s">
        <v>2591</v>
      </c>
    </row>
    <row r="77" spans="1:14" hidden="1" x14ac:dyDescent="0.3">
      <c r="A77" s="371">
        <f>IF(AND(+'404-ENTREGA_INSUMOS PA'!B98=0,L77&gt;0),+'404-ENTREGA_INSUMOS PA'!B97,+'404-ENTREGA_INSUMOS PA'!B98)</f>
        <v>0</v>
      </c>
      <c r="B77" s="371">
        <f>IF(AND(+'404-ENTREGA_INSUMOS PA'!F98=0,L77&gt;0),+'404-ENTREGA_INSUMOS PA'!F97,+'404-ENTREGA_INSUMOS PA'!F98)</f>
        <v>0</v>
      </c>
      <c r="C77" s="371" t="str">
        <f>IFERROR(IFERROR(+VLOOKUP('404-ENTREGA_INSUMOS PA'!$AP$6,localidades,2,FALSE),VLOOKUP('404-ENTREGA_INSUMOS PA'!$AP$5,district_codes,2,FALSE)),"")</f>
        <v/>
      </c>
      <c r="D77" s="415" t="str">
        <f>IF(+'404-ENTREGA_INSUMOS PA'!$AP$7=0,"",+'404-ENTREGA_INSUMOS PA'!$AP$7)</f>
        <v/>
      </c>
      <c r="E77" s="415">
        <f>+'404-ENTREGA_INSUMOS PA'!J98</f>
        <v>0</v>
      </c>
      <c r="F77" s="415">
        <f>+'404-ENTREGA_INSUMOS PA'!L98</f>
        <v>0</v>
      </c>
      <c r="G77" s="415">
        <f>+'404-ENTREGA_INSUMOS PA'!AP$6</f>
        <v>0</v>
      </c>
      <c r="H77" s="415">
        <f>+'404-ENTREGA_INSUMOS PA'!AP$6</f>
        <v>0</v>
      </c>
      <c r="I77" s="371" t="str">
        <f>IF(+'404-ENTREGA_INSUMOS PA'!AC97=0,"",+'404-ENTREGA_INSUMOS PA'!AC97)</f>
        <v/>
      </c>
      <c r="J77" s="371" t="str">
        <f>IF(+'404-ENTREGA_INSUMOS PA'!AG97=0,"",+'404-ENTREGA_INSUMOS PA'!AG97)</f>
        <v/>
      </c>
      <c r="K77" s="371" t="str">
        <f>IF(+'404-ENTREGA_INSUMOS PA'!AK97=0,"",+'404-ENTREGA_INSUMOS PA'!AK97)</f>
        <v/>
      </c>
      <c r="L77" s="372" t="str">
        <f>IF(+'404-ENTREGA_INSUMOS PA'!AN97=0,"",+'404-ENTREGA_INSUMOS PA'!AN97)</f>
        <v/>
      </c>
      <c r="M77" s="373"/>
      <c r="N77" s="374" t="s">
        <v>2591</v>
      </c>
    </row>
    <row r="78" spans="1:14" hidden="1" x14ac:dyDescent="0.3">
      <c r="A78" s="371">
        <f>IF(AND(+'404-ENTREGA_INSUMOS PA'!B99=0,L78&gt;0),+'404-ENTREGA_INSUMOS PA'!B98,+'404-ENTREGA_INSUMOS PA'!B99)</f>
        <v>0</v>
      </c>
      <c r="B78" s="371">
        <f>IF(AND(+'404-ENTREGA_INSUMOS PA'!F99=0,L78&gt;0),+'404-ENTREGA_INSUMOS PA'!F98,+'404-ENTREGA_INSUMOS PA'!F99)</f>
        <v>0</v>
      </c>
      <c r="C78" s="371" t="str">
        <f>IFERROR(IFERROR(+VLOOKUP('404-ENTREGA_INSUMOS PA'!$AP$6,localidades,2,FALSE),VLOOKUP('404-ENTREGA_INSUMOS PA'!$AP$5,district_codes,2,FALSE)),"")</f>
        <v/>
      </c>
      <c r="D78" s="415" t="str">
        <f>IF(+'404-ENTREGA_INSUMOS PA'!$AP$7=0,"",+'404-ENTREGA_INSUMOS PA'!$AP$7)</f>
        <v/>
      </c>
      <c r="E78" s="415">
        <f>+'404-ENTREGA_INSUMOS PA'!J99</f>
        <v>0</v>
      </c>
      <c r="F78" s="415">
        <f>+'404-ENTREGA_INSUMOS PA'!L99</f>
        <v>0</v>
      </c>
      <c r="G78" s="415">
        <f>+'404-ENTREGA_INSUMOS PA'!AP$6</f>
        <v>0</v>
      </c>
      <c r="H78" s="415">
        <f>+'404-ENTREGA_INSUMOS PA'!AP$6</f>
        <v>0</v>
      </c>
      <c r="I78" s="371" t="str">
        <f>IF(+'404-ENTREGA_INSUMOS PA'!AC98=0,"",+'404-ENTREGA_INSUMOS PA'!AC98)</f>
        <v/>
      </c>
      <c r="J78" s="371" t="str">
        <f>IF(+'404-ENTREGA_INSUMOS PA'!AG98=0,"",+'404-ENTREGA_INSUMOS PA'!AG98)</f>
        <v/>
      </c>
      <c r="K78" s="371" t="str">
        <f>IF(+'404-ENTREGA_INSUMOS PA'!AK98=0,"",+'404-ENTREGA_INSUMOS PA'!AK98)</f>
        <v/>
      </c>
      <c r="L78" s="372" t="str">
        <f>IF(+'404-ENTREGA_INSUMOS PA'!AN98=0,"",+'404-ENTREGA_INSUMOS PA'!AN98)</f>
        <v/>
      </c>
      <c r="M78" s="373"/>
      <c r="N78" s="374" t="s">
        <v>2591</v>
      </c>
    </row>
    <row r="79" spans="1:14" hidden="1" x14ac:dyDescent="0.3">
      <c r="A79" s="371">
        <f>IF(AND(+'404-ENTREGA_INSUMOS PA'!B100=0,L79&gt;0),+'404-ENTREGA_INSUMOS PA'!B99,+'404-ENTREGA_INSUMOS PA'!B100)</f>
        <v>0</v>
      </c>
      <c r="B79" s="371">
        <f>IF(AND(+'404-ENTREGA_INSUMOS PA'!F100=0,L79&gt;0),+'404-ENTREGA_INSUMOS PA'!F99,+'404-ENTREGA_INSUMOS PA'!F100)</f>
        <v>0</v>
      </c>
      <c r="C79" s="371" t="str">
        <f>IFERROR(IFERROR(+VLOOKUP('404-ENTREGA_INSUMOS PA'!$AP$6,localidades,2,FALSE),VLOOKUP('404-ENTREGA_INSUMOS PA'!$AP$5,district_codes,2,FALSE)),"")</f>
        <v/>
      </c>
      <c r="D79" s="415" t="str">
        <f>IF(+'404-ENTREGA_INSUMOS PA'!$AP$7=0,"",+'404-ENTREGA_INSUMOS PA'!$AP$7)</f>
        <v/>
      </c>
      <c r="E79" s="415">
        <f>+'404-ENTREGA_INSUMOS PA'!J100</f>
        <v>0</v>
      </c>
      <c r="F79" s="415">
        <f>+'404-ENTREGA_INSUMOS PA'!L100</f>
        <v>0</v>
      </c>
      <c r="G79" s="415">
        <f>+'404-ENTREGA_INSUMOS PA'!AP$6</f>
        <v>0</v>
      </c>
      <c r="H79" s="415">
        <f>+'404-ENTREGA_INSUMOS PA'!AP$6</f>
        <v>0</v>
      </c>
      <c r="I79" s="371" t="str">
        <f>IF(+'404-ENTREGA_INSUMOS PA'!AC99=0,"",+'404-ENTREGA_INSUMOS PA'!AC99)</f>
        <v/>
      </c>
      <c r="J79" s="371" t="str">
        <f>IF(+'404-ENTREGA_INSUMOS PA'!AG99=0,"",+'404-ENTREGA_INSUMOS PA'!AG99)</f>
        <v/>
      </c>
      <c r="K79" s="371" t="str">
        <f>IF(+'404-ENTREGA_INSUMOS PA'!AK99=0,"",+'404-ENTREGA_INSUMOS PA'!AK99)</f>
        <v/>
      </c>
      <c r="L79" s="372" t="str">
        <f>IF(+'404-ENTREGA_INSUMOS PA'!AN99=0,"",+'404-ENTREGA_INSUMOS PA'!AN99)</f>
        <v/>
      </c>
      <c r="M79" s="373"/>
      <c r="N79" s="374" t="s">
        <v>2591</v>
      </c>
    </row>
    <row r="80" spans="1:14" hidden="1" x14ac:dyDescent="0.3">
      <c r="A80" s="371">
        <f>IF(AND(+'404-ENTREGA_INSUMOS PA'!B101=0,L80&gt;0),+'404-ENTREGA_INSUMOS PA'!B100,+'404-ENTREGA_INSUMOS PA'!B101)</f>
        <v>0</v>
      </c>
      <c r="B80" s="371">
        <f>IF(AND(+'404-ENTREGA_INSUMOS PA'!F101=0,L80&gt;0),+'404-ENTREGA_INSUMOS PA'!F100,+'404-ENTREGA_INSUMOS PA'!F101)</f>
        <v>0</v>
      </c>
      <c r="C80" s="371" t="str">
        <f>IFERROR(IFERROR(+VLOOKUP('404-ENTREGA_INSUMOS PA'!$AP$6,localidades,2,FALSE),VLOOKUP('404-ENTREGA_INSUMOS PA'!$AP$5,district_codes,2,FALSE)),"")</f>
        <v/>
      </c>
      <c r="D80" s="415" t="str">
        <f>IF(+'404-ENTREGA_INSUMOS PA'!$AP$7=0,"",+'404-ENTREGA_INSUMOS PA'!$AP$7)</f>
        <v/>
      </c>
      <c r="E80" s="415">
        <f>+'404-ENTREGA_INSUMOS PA'!J101</f>
        <v>0</v>
      </c>
      <c r="F80" s="415">
        <f>+'404-ENTREGA_INSUMOS PA'!L101</f>
        <v>0</v>
      </c>
      <c r="G80" s="415">
        <f>+'404-ENTREGA_INSUMOS PA'!AP$6</f>
        <v>0</v>
      </c>
      <c r="H80" s="415">
        <f>+'404-ENTREGA_INSUMOS PA'!AP$6</f>
        <v>0</v>
      </c>
      <c r="I80" s="371" t="str">
        <f>IF(+'404-ENTREGA_INSUMOS PA'!AC100=0,"",+'404-ENTREGA_INSUMOS PA'!AC100)</f>
        <v/>
      </c>
      <c r="J80" s="371" t="str">
        <f>IF(+'404-ENTREGA_INSUMOS PA'!AG100=0,"",+'404-ENTREGA_INSUMOS PA'!AG100)</f>
        <v/>
      </c>
      <c r="K80" s="371" t="str">
        <f>IF(+'404-ENTREGA_INSUMOS PA'!AK100=0,"",+'404-ENTREGA_INSUMOS PA'!AK100)</f>
        <v/>
      </c>
      <c r="L80" s="372" t="str">
        <f>IF(+'404-ENTREGA_INSUMOS PA'!AN100=0,"",+'404-ENTREGA_INSUMOS PA'!AN100)</f>
        <v/>
      </c>
      <c r="M80" s="373"/>
      <c r="N80" s="374" t="s">
        <v>2591</v>
      </c>
    </row>
    <row r="81" spans="1:14" hidden="1" x14ac:dyDescent="0.3">
      <c r="A81" s="371">
        <f>IF(AND(+'404-ENTREGA_INSUMOS PA'!B102=0,L81&gt;0),+'404-ENTREGA_INSUMOS PA'!B101,+'404-ENTREGA_INSUMOS PA'!B102)</f>
        <v>0</v>
      </c>
      <c r="B81" s="371">
        <f>IF(AND(+'404-ENTREGA_INSUMOS PA'!F102=0,L81&gt;0),+'404-ENTREGA_INSUMOS PA'!F101,+'404-ENTREGA_INSUMOS PA'!F102)</f>
        <v>0</v>
      </c>
      <c r="C81" s="371" t="str">
        <f>IFERROR(IFERROR(+VLOOKUP('404-ENTREGA_INSUMOS PA'!$AP$6,localidades,2,FALSE),VLOOKUP('404-ENTREGA_INSUMOS PA'!$AP$5,district_codes,2,FALSE)),"")</f>
        <v/>
      </c>
      <c r="D81" s="415" t="str">
        <f>IF(+'404-ENTREGA_INSUMOS PA'!$AP$7=0,"",+'404-ENTREGA_INSUMOS PA'!$AP$7)</f>
        <v/>
      </c>
      <c r="E81" s="415">
        <f>+'404-ENTREGA_INSUMOS PA'!J102</f>
        <v>0</v>
      </c>
      <c r="F81" s="415">
        <f>+'404-ENTREGA_INSUMOS PA'!L102</f>
        <v>0</v>
      </c>
      <c r="G81" s="415">
        <f>+'404-ENTREGA_INSUMOS PA'!AP$6</f>
        <v>0</v>
      </c>
      <c r="H81" s="415">
        <f>+'404-ENTREGA_INSUMOS PA'!AP$6</f>
        <v>0</v>
      </c>
      <c r="I81" s="371" t="str">
        <f>IF(+'404-ENTREGA_INSUMOS PA'!AC101=0,"",+'404-ENTREGA_INSUMOS PA'!AC101)</f>
        <v/>
      </c>
      <c r="J81" s="371" t="str">
        <f>IF(+'404-ENTREGA_INSUMOS PA'!AG101=0,"",+'404-ENTREGA_INSUMOS PA'!AG101)</f>
        <v/>
      </c>
      <c r="K81" s="371" t="str">
        <f>IF(+'404-ENTREGA_INSUMOS PA'!AK101=0,"",+'404-ENTREGA_INSUMOS PA'!AK101)</f>
        <v/>
      </c>
      <c r="L81" s="372" t="str">
        <f>IF(+'404-ENTREGA_INSUMOS PA'!AN101=0,"",+'404-ENTREGA_INSUMOS PA'!AN101)</f>
        <v/>
      </c>
      <c r="M81" s="373"/>
      <c r="N81" s="374" t="s">
        <v>2591</v>
      </c>
    </row>
    <row r="82" spans="1:14" hidden="1" x14ac:dyDescent="0.3">
      <c r="A82" s="371">
        <f>IF(AND(+'404-ENTREGA_INSUMOS PA'!B103=0,L82&gt;0),+'404-ENTREGA_INSUMOS PA'!B102,+'404-ENTREGA_INSUMOS PA'!B103)</f>
        <v>0</v>
      </c>
      <c r="B82" s="371">
        <f>IF(AND(+'404-ENTREGA_INSUMOS PA'!F103=0,L82&gt;0),+'404-ENTREGA_INSUMOS PA'!F102,+'404-ENTREGA_INSUMOS PA'!F103)</f>
        <v>0</v>
      </c>
      <c r="C82" s="371" t="str">
        <f>IFERROR(IFERROR(+VLOOKUP('404-ENTREGA_INSUMOS PA'!$AP$6,localidades,2,FALSE),VLOOKUP('404-ENTREGA_INSUMOS PA'!$AP$5,district_codes,2,FALSE)),"")</f>
        <v/>
      </c>
      <c r="D82" s="415" t="str">
        <f>IF(+'404-ENTREGA_INSUMOS PA'!$AP$7=0,"",+'404-ENTREGA_INSUMOS PA'!$AP$7)</f>
        <v/>
      </c>
      <c r="E82" s="415">
        <f>+'404-ENTREGA_INSUMOS PA'!J103</f>
        <v>0</v>
      </c>
      <c r="F82" s="415">
        <f>+'404-ENTREGA_INSUMOS PA'!L103</f>
        <v>0</v>
      </c>
      <c r="G82" s="415">
        <f>+'404-ENTREGA_INSUMOS PA'!AP$6</f>
        <v>0</v>
      </c>
      <c r="H82" s="415">
        <f>+'404-ENTREGA_INSUMOS PA'!AP$6</f>
        <v>0</v>
      </c>
      <c r="I82" s="371" t="str">
        <f>IF(+'404-ENTREGA_INSUMOS PA'!AC102=0,"",+'404-ENTREGA_INSUMOS PA'!AC102)</f>
        <v/>
      </c>
      <c r="J82" s="371" t="str">
        <f>IF(+'404-ENTREGA_INSUMOS PA'!AG102=0,"",+'404-ENTREGA_INSUMOS PA'!AG102)</f>
        <v/>
      </c>
      <c r="K82" s="371" t="str">
        <f>IF(+'404-ENTREGA_INSUMOS PA'!AK102=0,"",+'404-ENTREGA_INSUMOS PA'!AK102)</f>
        <v/>
      </c>
      <c r="L82" s="372" t="str">
        <f>IF(+'404-ENTREGA_INSUMOS PA'!AN102=0,"",+'404-ENTREGA_INSUMOS PA'!AN102)</f>
        <v/>
      </c>
      <c r="M82" s="373"/>
      <c r="N82" s="374" t="s">
        <v>2591</v>
      </c>
    </row>
    <row r="83" spans="1:14" hidden="1" x14ac:dyDescent="0.3">
      <c r="A83" s="371">
        <f>IF(AND(+'404-ENTREGA_INSUMOS PA'!B104=0,L83&gt;0),+'404-ENTREGA_INSUMOS PA'!B103,+'404-ENTREGA_INSUMOS PA'!B104)</f>
        <v>0</v>
      </c>
      <c r="B83" s="371">
        <f>IF(AND(+'404-ENTREGA_INSUMOS PA'!F104=0,L83&gt;0),+'404-ENTREGA_INSUMOS PA'!F103,+'404-ENTREGA_INSUMOS PA'!F104)</f>
        <v>0</v>
      </c>
      <c r="C83" s="371" t="str">
        <f>IFERROR(IFERROR(+VLOOKUP('404-ENTREGA_INSUMOS PA'!$AP$6,localidades,2,FALSE),VLOOKUP('404-ENTREGA_INSUMOS PA'!$AP$5,district_codes,2,FALSE)),"")</f>
        <v/>
      </c>
      <c r="D83" s="415" t="str">
        <f>IF(+'404-ENTREGA_INSUMOS PA'!$AP$7=0,"",+'404-ENTREGA_INSUMOS PA'!$AP$7)</f>
        <v/>
      </c>
      <c r="E83" s="415">
        <f>+'404-ENTREGA_INSUMOS PA'!J104</f>
        <v>0</v>
      </c>
      <c r="F83" s="415">
        <f>+'404-ENTREGA_INSUMOS PA'!L104</f>
        <v>0</v>
      </c>
      <c r="G83" s="415">
        <f>+'404-ENTREGA_INSUMOS PA'!AP$6</f>
        <v>0</v>
      </c>
      <c r="H83" s="415">
        <f>+'404-ENTREGA_INSUMOS PA'!AP$6</f>
        <v>0</v>
      </c>
      <c r="I83" s="371" t="str">
        <f>IF(+'404-ENTREGA_INSUMOS PA'!AC103=0,"",+'404-ENTREGA_INSUMOS PA'!AC103)</f>
        <v/>
      </c>
      <c r="J83" s="371" t="str">
        <f>IF(+'404-ENTREGA_INSUMOS PA'!AG103=0,"",+'404-ENTREGA_INSUMOS PA'!AG103)</f>
        <v/>
      </c>
      <c r="K83" s="371" t="str">
        <f>IF(+'404-ENTREGA_INSUMOS PA'!AK103=0,"",+'404-ENTREGA_INSUMOS PA'!AK103)</f>
        <v/>
      </c>
      <c r="L83" s="372" t="str">
        <f>IF(+'404-ENTREGA_INSUMOS PA'!AN103=0,"",+'404-ENTREGA_INSUMOS PA'!AN103)</f>
        <v/>
      </c>
      <c r="M83" s="373"/>
      <c r="N83" s="374" t="s">
        <v>2591</v>
      </c>
    </row>
    <row r="84" spans="1:14" hidden="1" x14ac:dyDescent="0.3">
      <c r="A84" s="371">
        <f>IF(AND(+'404-ENTREGA_INSUMOS PA'!B105=0,L84&gt;0),+'404-ENTREGA_INSUMOS PA'!B104,+'404-ENTREGA_INSUMOS PA'!B105)</f>
        <v>0</v>
      </c>
      <c r="B84" s="371">
        <f>IF(AND(+'404-ENTREGA_INSUMOS PA'!F105=0,L84&gt;0),+'404-ENTREGA_INSUMOS PA'!F104,+'404-ENTREGA_INSUMOS PA'!F105)</f>
        <v>0</v>
      </c>
      <c r="C84" s="371" t="str">
        <f>IFERROR(IFERROR(+VLOOKUP('404-ENTREGA_INSUMOS PA'!$AP$6,localidades,2,FALSE),VLOOKUP('404-ENTREGA_INSUMOS PA'!$AP$5,district_codes,2,FALSE)),"")</f>
        <v/>
      </c>
      <c r="D84" s="415" t="str">
        <f>IF(+'404-ENTREGA_INSUMOS PA'!$AP$7=0,"",+'404-ENTREGA_INSUMOS PA'!$AP$7)</f>
        <v/>
      </c>
      <c r="E84" s="415">
        <f>+'404-ENTREGA_INSUMOS PA'!J105</f>
        <v>0</v>
      </c>
      <c r="F84" s="415">
        <f>+'404-ENTREGA_INSUMOS PA'!L105</f>
        <v>0</v>
      </c>
      <c r="G84" s="415">
        <f>+'404-ENTREGA_INSUMOS PA'!AP$6</f>
        <v>0</v>
      </c>
      <c r="H84" s="415">
        <f>+'404-ENTREGA_INSUMOS PA'!AP$6</f>
        <v>0</v>
      </c>
      <c r="I84" s="371" t="str">
        <f>IF(+'404-ENTREGA_INSUMOS PA'!AC104=0,"",+'404-ENTREGA_INSUMOS PA'!AC104)</f>
        <v/>
      </c>
      <c r="J84" s="371" t="str">
        <f>IF(+'404-ENTREGA_INSUMOS PA'!AG104=0,"",+'404-ENTREGA_INSUMOS PA'!AG104)</f>
        <v/>
      </c>
      <c r="K84" s="371" t="str">
        <f>IF(+'404-ENTREGA_INSUMOS PA'!AK104=0,"",+'404-ENTREGA_INSUMOS PA'!AK104)</f>
        <v/>
      </c>
      <c r="L84" s="372" t="str">
        <f>IF(+'404-ENTREGA_INSUMOS PA'!AN104=0,"",+'404-ENTREGA_INSUMOS PA'!AN104)</f>
        <v/>
      </c>
      <c r="M84" s="373"/>
      <c r="N84" s="374" t="s">
        <v>2591</v>
      </c>
    </row>
    <row r="85" spans="1:14" hidden="1" x14ac:dyDescent="0.3">
      <c r="A85" s="371">
        <f>IF(AND(+'404-ENTREGA_INSUMOS PA'!B106=0,L85&gt;0),+'404-ENTREGA_INSUMOS PA'!B105,+'404-ENTREGA_INSUMOS PA'!B106)</f>
        <v>0</v>
      </c>
      <c r="B85" s="371">
        <f>IF(AND(+'404-ENTREGA_INSUMOS PA'!F106=0,L85&gt;0),+'404-ENTREGA_INSUMOS PA'!F105,+'404-ENTREGA_INSUMOS PA'!F106)</f>
        <v>0</v>
      </c>
      <c r="C85" s="371" t="str">
        <f>IFERROR(IFERROR(+VLOOKUP('404-ENTREGA_INSUMOS PA'!$AP$6,localidades,2,FALSE),VLOOKUP('404-ENTREGA_INSUMOS PA'!$AP$5,district_codes,2,FALSE)),"")</f>
        <v/>
      </c>
      <c r="D85" s="415" t="str">
        <f>IF(+'404-ENTREGA_INSUMOS PA'!$AP$7=0,"",+'404-ENTREGA_INSUMOS PA'!$AP$7)</f>
        <v/>
      </c>
      <c r="E85" s="415">
        <f>+'404-ENTREGA_INSUMOS PA'!J106</f>
        <v>0</v>
      </c>
      <c r="F85" s="415">
        <f>+'404-ENTREGA_INSUMOS PA'!L106</f>
        <v>0</v>
      </c>
      <c r="G85" s="415">
        <f>+'404-ENTREGA_INSUMOS PA'!AP$6</f>
        <v>0</v>
      </c>
      <c r="H85" s="415">
        <f>+'404-ENTREGA_INSUMOS PA'!AP$6</f>
        <v>0</v>
      </c>
      <c r="I85" s="371" t="str">
        <f>IF(+'404-ENTREGA_INSUMOS PA'!AC105=0,"",+'404-ENTREGA_INSUMOS PA'!AC105)</f>
        <v/>
      </c>
      <c r="J85" s="371" t="str">
        <f>IF(+'404-ENTREGA_INSUMOS PA'!AG105=0,"",+'404-ENTREGA_INSUMOS PA'!AG105)</f>
        <v/>
      </c>
      <c r="K85" s="371" t="str">
        <f>IF(+'404-ENTREGA_INSUMOS PA'!AK105=0,"",+'404-ENTREGA_INSUMOS PA'!AK105)</f>
        <v/>
      </c>
      <c r="L85" s="372" t="str">
        <f>IF(+'404-ENTREGA_INSUMOS PA'!AN105=0,"",+'404-ENTREGA_INSUMOS PA'!AN105)</f>
        <v/>
      </c>
      <c r="M85" s="373"/>
      <c r="N85" s="374" t="s">
        <v>2591</v>
      </c>
    </row>
    <row r="86" spans="1:14" hidden="1" x14ac:dyDescent="0.3">
      <c r="A86" s="371">
        <f>IF(AND(+'404-ENTREGA_INSUMOS PA'!B107=0,L86&gt;0),+'404-ENTREGA_INSUMOS PA'!B106,+'404-ENTREGA_INSUMOS PA'!B107)</f>
        <v>0</v>
      </c>
      <c r="B86" s="371">
        <f>IF(AND(+'404-ENTREGA_INSUMOS PA'!F107=0,L86&gt;0),+'404-ENTREGA_INSUMOS PA'!F106,+'404-ENTREGA_INSUMOS PA'!F107)</f>
        <v>0</v>
      </c>
      <c r="C86" s="371" t="str">
        <f>IFERROR(IFERROR(+VLOOKUP('404-ENTREGA_INSUMOS PA'!$AP$6,localidades,2,FALSE),VLOOKUP('404-ENTREGA_INSUMOS PA'!$AP$5,district_codes,2,FALSE)),"")</f>
        <v/>
      </c>
      <c r="D86" s="415" t="str">
        <f>IF(+'404-ENTREGA_INSUMOS PA'!$AP$7=0,"",+'404-ENTREGA_INSUMOS PA'!$AP$7)</f>
        <v/>
      </c>
      <c r="E86" s="415">
        <f>+'404-ENTREGA_INSUMOS PA'!J107</f>
        <v>0</v>
      </c>
      <c r="F86" s="415">
        <f>+'404-ENTREGA_INSUMOS PA'!L107</f>
        <v>0</v>
      </c>
      <c r="G86" s="415">
        <f>+'404-ENTREGA_INSUMOS PA'!AP$6</f>
        <v>0</v>
      </c>
      <c r="H86" s="415">
        <f>+'404-ENTREGA_INSUMOS PA'!AP$6</f>
        <v>0</v>
      </c>
      <c r="I86" s="371" t="str">
        <f>IF(+'404-ENTREGA_INSUMOS PA'!AC106=0,"",+'404-ENTREGA_INSUMOS PA'!AC106)</f>
        <v/>
      </c>
      <c r="J86" s="371" t="str">
        <f>IF(+'404-ENTREGA_INSUMOS PA'!AG106=0,"",+'404-ENTREGA_INSUMOS PA'!AG106)</f>
        <v/>
      </c>
      <c r="K86" s="371" t="str">
        <f>IF(+'404-ENTREGA_INSUMOS PA'!AK106=0,"",+'404-ENTREGA_INSUMOS PA'!AK106)</f>
        <v/>
      </c>
      <c r="L86" s="372" t="str">
        <f>IF(+'404-ENTREGA_INSUMOS PA'!AN106=0,"",+'404-ENTREGA_INSUMOS PA'!AN106)</f>
        <v/>
      </c>
      <c r="M86" s="373"/>
      <c r="N86" s="374" t="s">
        <v>2591</v>
      </c>
    </row>
    <row r="87" spans="1:14" hidden="1" x14ac:dyDescent="0.3">
      <c r="A87" s="371">
        <f>IF(AND(+'404-ENTREGA_INSUMOS PA'!B108=0,L87&gt;0),+'404-ENTREGA_INSUMOS PA'!B107,+'404-ENTREGA_INSUMOS PA'!B108)</f>
        <v>0</v>
      </c>
      <c r="B87" s="371">
        <f>IF(AND(+'404-ENTREGA_INSUMOS PA'!F108=0,L87&gt;0),+'404-ENTREGA_INSUMOS PA'!F107,+'404-ENTREGA_INSUMOS PA'!F108)</f>
        <v>0</v>
      </c>
      <c r="C87" s="371" t="str">
        <f>IFERROR(IFERROR(+VLOOKUP('404-ENTREGA_INSUMOS PA'!$AP$6,localidades,2,FALSE),VLOOKUP('404-ENTREGA_INSUMOS PA'!$AP$5,district_codes,2,FALSE)),"")</f>
        <v/>
      </c>
      <c r="D87" s="415" t="str">
        <f>IF(+'404-ENTREGA_INSUMOS PA'!$AP$7=0,"",+'404-ENTREGA_INSUMOS PA'!$AP$7)</f>
        <v/>
      </c>
      <c r="E87" s="415">
        <f>+'404-ENTREGA_INSUMOS PA'!J108</f>
        <v>0</v>
      </c>
      <c r="F87" s="415">
        <f>+'404-ENTREGA_INSUMOS PA'!L108</f>
        <v>0</v>
      </c>
      <c r="G87" s="415">
        <f>+'404-ENTREGA_INSUMOS PA'!AP$6</f>
        <v>0</v>
      </c>
      <c r="H87" s="415">
        <f>+'404-ENTREGA_INSUMOS PA'!AP$6</f>
        <v>0</v>
      </c>
      <c r="I87" s="371" t="str">
        <f>IF(+'404-ENTREGA_INSUMOS PA'!AC107=0,"",+'404-ENTREGA_INSUMOS PA'!AC107)</f>
        <v/>
      </c>
      <c r="J87" s="371" t="str">
        <f>IF(+'404-ENTREGA_INSUMOS PA'!AG107=0,"",+'404-ENTREGA_INSUMOS PA'!AG107)</f>
        <v/>
      </c>
      <c r="K87" s="371" t="str">
        <f>IF(+'404-ENTREGA_INSUMOS PA'!AK107=0,"",+'404-ENTREGA_INSUMOS PA'!AK107)</f>
        <v/>
      </c>
      <c r="L87" s="372" t="str">
        <f>IF(+'404-ENTREGA_INSUMOS PA'!AN107=0,"",+'404-ENTREGA_INSUMOS PA'!AN107)</f>
        <v/>
      </c>
      <c r="M87" s="373"/>
      <c r="N87" s="374" t="s">
        <v>2591</v>
      </c>
    </row>
    <row r="88" spans="1:14" hidden="1" x14ac:dyDescent="0.3">
      <c r="A88" s="371">
        <f>IF(AND(+'404-ENTREGA_INSUMOS PA'!B109=0,L88&gt;0),+'404-ENTREGA_INSUMOS PA'!B108,+'404-ENTREGA_INSUMOS PA'!B109)</f>
        <v>0</v>
      </c>
      <c r="B88" s="371">
        <f>IF(AND(+'404-ENTREGA_INSUMOS PA'!F109=0,L88&gt;0),+'404-ENTREGA_INSUMOS PA'!F108,+'404-ENTREGA_INSUMOS PA'!F109)</f>
        <v>0</v>
      </c>
      <c r="C88" s="371" t="str">
        <f>IFERROR(IFERROR(+VLOOKUP('404-ENTREGA_INSUMOS PA'!$AP$6,localidades,2,FALSE),VLOOKUP('404-ENTREGA_INSUMOS PA'!$AP$5,district_codes,2,FALSE)),"")</f>
        <v/>
      </c>
      <c r="D88" s="415" t="str">
        <f>IF(+'404-ENTREGA_INSUMOS PA'!$AP$7=0,"",+'404-ENTREGA_INSUMOS PA'!$AP$7)</f>
        <v/>
      </c>
      <c r="E88" s="415">
        <f>+'404-ENTREGA_INSUMOS PA'!J109</f>
        <v>0</v>
      </c>
      <c r="F88" s="415">
        <f>+'404-ENTREGA_INSUMOS PA'!L109</f>
        <v>0</v>
      </c>
      <c r="G88" s="415">
        <f>+'404-ENTREGA_INSUMOS PA'!AP$6</f>
        <v>0</v>
      </c>
      <c r="H88" s="415">
        <f>+'404-ENTREGA_INSUMOS PA'!AP$6</f>
        <v>0</v>
      </c>
      <c r="I88" s="371" t="str">
        <f>IF(+'404-ENTREGA_INSUMOS PA'!AC108=0,"",+'404-ENTREGA_INSUMOS PA'!AC108)</f>
        <v/>
      </c>
      <c r="J88" s="371" t="str">
        <f>IF(+'404-ENTREGA_INSUMOS PA'!AG108=0,"",+'404-ENTREGA_INSUMOS PA'!AG108)</f>
        <v/>
      </c>
      <c r="K88" s="371" t="str">
        <f>IF(+'404-ENTREGA_INSUMOS PA'!AK108=0,"",+'404-ENTREGA_INSUMOS PA'!AK108)</f>
        <v/>
      </c>
      <c r="L88" s="372" t="str">
        <f>IF(+'404-ENTREGA_INSUMOS PA'!AN108=0,"",+'404-ENTREGA_INSUMOS PA'!AN108)</f>
        <v/>
      </c>
      <c r="M88" s="373"/>
      <c r="N88" s="374" t="s">
        <v>2591</v>
      </c>
    </row>
    <row r="89" spans="1:14" hidden="1" x14ac:dyDescent="0.3">
      <c r="A89" s="371">
        <f>IF(AND(+'404-ENTREGA_INSUMOS PA'!B110=0,L89&gt;0),+'404-ENTREGA_INSUMOS PA'!B109,+'404-ENTREGA_INSUMOS PA'!B110)</f>
        <v>0</v>
      </c>
      <c r="B89" s="371">
        <f>IF(AND(+'404-ENTREGA_INSUMOS PA'!F110=0,L89&gt;0),+'404-ENTREGA_INSUMOS PA'!F109,+'404-ENTREGA_INSUMOS PA'!F110)</f>
        <v>0</v>
      </c>
      <c r="C89" s="371" t="str">
        <f>IFERROR(IFERROR(+VLOOKUP('404-ENTREGA_INSUMOS PA'!$AP$6,localidades,2,FALSE),VLOOKUP('404-ENTREGA_INSUMOS PA'!$AP$5,district_codes,2,FALSE)),"")</f>
        <v/>
      </c>
      <c r="D89" s="415" t="str">
        <f>IF(+'404-ENTREGA_INSUMOS PA'!$AP$7=0,"",+'404-ENTREGA_INSUMOS PA'!$AP$7)</f>
        <v/>
      </c>
      <c r="E89" s="415">
        <f>+'404-ENTREGA_INSUMOS PA'!J110</f>
        <v>0</v>
      </c>
      <c r="F89" s="415">
        <f>+'404-ENTREGA_INSUMOS PA'!L110</f>
        <v>0</v>
      </c>
      <c r="G89" s="415">
        <f>+'404-ENTREGA_INSUMOS PA'!AP$6</f>
        <v>0</v>
      </c>
      <c r="H89" s="415">
        <f>+'404-ENTREGA_INSUMOS PA'!AP$6</f>
        <v>0</v>
      </c>
      <c r="I89" s="371" t="str">
        <f>IF(+'404-ENTREGA_INSUMOS PA'!AC109=0,"",+'404-ENTREGA_INSUMOS PA'!AC109)</f>
        <v/>
      </c>
      <c r="J89" s="371" t="str">
        <f>IF(+'404-ENTREGA_INSUMOS PA'!AG109=0,"",+'404-ENTREGA_INSUMOS PA'!AG109)</f>
        <v/>
      </c>
      <c r="K89" s="371" t="str">
        <f>IF(+'404-ENTREGA_INSUMOS PA'!AK109=0,"",+'404-ENTREGA_INSUMOS PA'!AK109)</f>
        <v/>
      </c>
      <c r="L89" s="372" t="str">
        <f>IF(+'404-ENTREGA_INSUMOS PA'!AN109=0,"",+'404-ENTREGA_INSUMOS PA'!AN109)</f>
        <v/>
      </c>
      <c r="M89" s="373"/>
      <c r="N89" s="374" t="s">
        <v>2591</v>
      </c>
    </row>
    <row r="90" spans="1:14" hidden="1" x14ac:dyDescent="0.3">
      <c r="A90" s="371">
        <f>IF(AND(+'404-ENTREGA_INSUMOS PA'!B111=0,L90&gt;0),+'404-ENTREGA_INSUMOS PA'!B110,+'404-ENTREGA_INSUMOS PA'!B111)</f>
        <v>0</v>
      </c>
      <c r="B90" s="371">
        <f>IF(AND(+'404-ENTREGA_INSUMOS PA'!F111=0,L90&gt;0),+'404-ENTREGA_INSUMOS PA'!F110,+'404-ENTREGA_INSUMOS PA'!F111)</f>
        <v>0</v>
      </c>
      <c r="C90" s="371" t="str">
        <f>IFERROR(IFERROR(+VLOOKUP('404-ENTREGA_INSUMOS PA'!$AP$6,localidades,2,FALSE),VLOOKUP('404-ENTREGA_INSUMOS PA'!$AP$5,district_codes,2,FALSE)),"")</f>
        <v/>
      </c>
      <c r="D90" s="415" t="str">
        <f>IF(+'404-ENTREGA_INSUMOS PA'!$AP$7=0,"",+'404-ENTREGA_INSUMOS PA'!$AP$7)</f>
        <v/>
      </c>
      <c r="E90" s="415">
        <f>+'404-ENTREGA_INSUMOS PA'!J111</f>
        <v>0</v>
      </c>
      <c r="F90" s="415">
        <f>+'404-ENTREGA_INSUMOS PA'!L111</f>
        <v>0</v>
      </c>
      <c r="G90" s="415">
        <f>+'404-ENTREGA_INSUMOS PA'!AP$6</f>
        <v>0</v>
      </c>
      <c r="H90" s="415">
        <f>+'404-ENTREGA_INSUMOS PA'!AP$6</f>
        <v>0</v>
      </c>
      <c r="I90" s="371" t="str">
        <f>IF(+'404-ENTREGA_INSUMOS PA'!AC110=0,"",+'404-ENTREGA_INSUMOS PA'!AC110)</f>
        <v/>
      </c>
      <c r="J90" s="371" t="str">
        <f>IF(+'404-ENTREGA_INSUMOS PA'!AG110=0,"",+'404-ENTREGA_INSUMOS PA'!AG110)</f>
        <v/>
      </c>
      <c r="K90" s="371" t="str">
        <f>IF(+'404-ENTREGA_INSUMOS PA'!AK110=0,"",+'404-ENTREGA_INSUMOS PA'!AK110)</f>
        <v/>
      </c>
      <c r="L90" s="372" t="str">
        <f>IF(+'404-ENTREGA_INSUMOS PA'!AN110=0,"",+'404-ENTREGA_INSUMOS PA'!AN110)</f>
        <v/>
      </c>
      <c r="M90" s="373"/>
      <c r="N90" s="374" t="s">
        <v>2591</v>
      </c>
    </row>
    <row r="91" spans="1:14" hidden="1" x14ac:dyDescent="0.3">
      <c r="A91" s="371">
        <f>IF(AND(+'404-ENTREGA_INSUMOS PA'!B112=0,L91&gt;0),+'404-ENTREGA_INSUMOS PA'!B111,+'404-ENTREGA_INSUMOS PA'!B112)</f>
        <v>0</v>
      </c>
      <c r="B91" s="371">
        <f>IF(AND(+'404-ENTREGA_INSUMOS PA'!F112=0,L91&gt;0),+'404-ENTREGA_INSUMOS PA'!F111,+'404-ENTREGA_INSUMOS PA'!F112)</f>
        <v>0</v>
      </c>
      <c r="C91" s="371" t="str">
        <f>IFERROR(IFERROR(+VLOOKUP('404-ENTREGA_INSUMOS PA'!$AP$6,localidades,2,FALSE),VLOOKUP('404-ENTREGA_INSUMOS PA'!$AP$5,district_codes,2,FALSE)),"")</f>
        <v/>
      </c>
      <c r="D91" s="415" t="str">
        <f>IF(+'404-ENTREGA_INSUMOS PA'!$AP$7=0,"",+'404-ENTREGA_INSUMOS PA'!$AP$7)</f>
        <v/>
      </c>
      <c r="E91" s="415">
        <f>+'404-ENTREGA_INSUMOS PA'!J112</f>
        <v>0</v>
      </c>
      <c r="F91" s="415">
        <f>+'404-ENTREGA_INSUMOS PA'!L112</f>
        <v>0</v>
      </c>
      <c r="G91" s="415">
        <f>+'404-ENTREGA_INSUMOS PA'!AP$6</f>
        <v>0</v>
      </c>
      <c r="H91" s="415">
        <f>+'404-ENTREGA_INSUMOS PA'!AP$6</f>
        <v>0</v>
      </c>
      <c r="I91" s="371" t="str">
        <f>IF(+'404-ENTREGA_INSUMOS PA'!AC111=0,"",+'404-ENTREGA_INSUMOS PA'!AC111)</f>
        <v/>
      </c>
      <c r="J91" s="371" t="str">
        <f>IF(+'404-ENTREGA_INSUMOS PA'!AG111=0,"",+'404-ENTREGA_INSUMOS PA'!AG111)</f>
        <v/>
      </c>
      <c r="K91" s="371" t="str">
        <f>IF(+'404-ENTREGA_INSUMOS PA'!AK111=0,"",+'404-ENTREGA_INSUMOS PA'!AK111)</f>
        <v/>
      </c>
      <c r="L91" s="372" t="str">
        <f>IF(+'404-ENTREGA_INSUMOS PA'!AN111=0,"",+'404-ENTREGA_INSUMOS PA'!AN111)</f>
        <v/>
      </c>
      <c r="M91" s="373"/>
      <c r="N91" s="374" t="s">
        <v>2591</v>
      </c>
    </row>
    <row r="92" spans="1:14" hidden="1" x14ac:dyDescent="0.3">
      <c r="A92" s="371">
        <f>IF(AND(+'404-ENTREGA_INSUMOS PA'!B113=0,L92&gt;0),+'404-ENTREGA_INSUMOS PA'!B112,+'404-ENTREGA_INSUMOS PA'!B113)</f>
        <v>0</v>
      </c>
      <c r="B92" s="371">
        <f>IF(AND(+'404-ENTREGA_INSUMOS PA'!F113=0,L92&gt;0),+'404-ENTREGA_INSUMOS PA'!F112,+'404-ENTREGA_INSUMOS PA'!F113)</f>
        <v>0</v>
      </c>
      <c r="C92" s="371" t="str">
        <f>IFERROR(IFERROR(+VLOOKUP('404-ENTREGA_INSUMOS PA'!$AP$6,localidades,2,FALSE),VLOOKUP('404-ENTREGA_INSUMOS PA'!$AP$5,district_codes,2,FALSE)),"")</f>
        <v/>
      </c>
      <c r="D92" s="415" t="str">
        <f>IF(+'404-ENTREGA_INSUMOS PA'!$AP$7=0,"",+'404-ENTREGA_INSUMOS PA'!$AP$7)</f>
        <v/>
      </c>
      <c r="E92" s="415">
        <f>+'404-ENTREGA_INSUMOS PA'!J113</f>
        <v>0</v>
      </c>
      <c r="F92" s="415">
        <f>+'404-ENTREGA_INSUMOS PA'!L113</f>
        <v>0</v>
      </c>
      <c r="G92" s="415">
        <f>+'404-ENTREGA_INSUMOS PA'!AP$6</f>
        <v>0</v>
      </c>
      <c r="H92" s="415">
        <f>+'404-ENTREGA_INSUMOS PA'!AP$6</f>
        <v>0</v>
      </c>
      <c r="I92" s="371" t="str">
        <f>IF(+'404-ENTREGA_INSUMOS PA'!AC112=0,"",+'404-ENTREGA_INSUMOS PA'!AC112)</f>
        <v/>
      </c>
      <c r="J92" s="371" t="str">
        <f>IF(+'404-ENTREGA_INSUMOS PA'!AG112=0,"",+'404-ENTREGA_INSUMOS PA'!AG112)</f>
        <v/>
      </c>
      <c r="K92" s="371" t="str">
        <f>IF(+'404-ENTREGA_INSUMOS PA'!AK112=0,"",+'404-ENTREGA_INSUMOS PA'!AK112)</f>
        <v/>
      </c>
      <c r="L92" s="372" t="str">
        <f>IF(+'404-ENTREGA_INSUMOS PA'!AN112=0,"",+'404-ENTREGA_INSUMOS PA'!AN112)</f>
        <v/>
      </c>
      <c r="M92" s="373"/>
      <c r="N92" s="374" t="s">
        <v>2591</v>
      </c>
    </row>
    <row r="93" spans="1:14" hidden="1" x14ac:dyDescent="0.3">
      <c r="A93" s="371">
        <f>IF(AND(+'404-ENTREGA_INSUMOS PA'!B114=0,L93&gt;0),+'404-ENTREGA_INSUMOS PA'!B113,+'404-ENTREGA_INSUMOS PA'!B114)</f>
        <v>0</v>
      </c>
      <c r="B93" s="371">
        <f>IF(AND(+'404-ENTREGA_INSUMOS PA'!F114=0,L93&gt;0),+'404-ENTREGA_INSUMOS PA'!F113,+'404-ENTREGA_INSUMOS PA'!F114)</f>
        <v>0</v>
      </c>
      <c r="C93" s="371" t="str">
        <f>IFERROR(IFERROR(+VLOOKUP('404-ENTREGA_INSUMOS PA'!$AP$6,localidades,2,FALSE),VLOOKUP('404-ENTREGA_INSUMOS PA'!$AP$5,district_codes,2,FALSE)),"")</f>
        <v/>
      </c>
      <c r="D93" s="415" t="str">
        <f>IF(+'404-ENTREGA_INSUMOS PA'!$AP$7=0,"",+'404-ENTREGA_INSUMOS PA'!$AP$7)</f>
        <v/>
      </c>
      <c r="E93" s="415">
        <f>+'404-ENTREGA_INSUMOS PA'!J114</f>
        <v>0</v>
      </c>
      <c r="F93" s="415">
        <f>+'404-ENTREGA_INSUMOS PA'!L114</f>
        <v>0</v>
      </c>
      <c r="G93" s="415">
        <f>+'404-ENTREGA_INSUMOS PA'!AP$6</f>
        <v>0</v>
      </c>
      <c r="H93" s="415">
        <f>+'404-ENTREGA_INSUMOS PA'!AP$6</f>
        <v>0</v>
      </c>
      <c r="I93" s="371" t="str">
        <f>IF(+'404-ENTREGA_INSUMOS PA'!AC113=0,"",+'404-ENTREGA_INSUMOS PA'!AC113)</f>
        <v/>
      </c>
      <c r="J93" s="371" t="str">
        <f>IF(+'404-ENTREGA_INSUMOS PA'!AG113=0,"",+'404-ENTREGA_INSUMOS PA'!AG113)</f>
        <v/>
      </c>
      <c r="K93" s="371" t="str">
        <f>IF(+'404-ENTREGA_INSUMOS PA'!AK113=0,"",+'404-ENTREGA_INSUMOS PA'!AK113)</f>
        <v/>
      </c>
      <c r="L93" s="372" t="str">
        <f>IF(+'404-ENTREGA_INSUMOS PA'!AN113=0,"",+'404-ENTREGA_INSUMOS PA'!AN113)</f>
        <v/>
      </c>
      <c r="M93" s="373"/>
      <c r="N93" s="374" t="s">
        <v>2591</v>
      </c>
    </row>
    <row r="94" spans="1:14" hidden="1" x14ac:dyDescent="0.3">
      <c r="A94" s="371">
        <f>IF(AND(+'404-ENTREGA_INSUMOS PA'!B115=0,L94&gt;0),+'404-ENTREGA_INSUMOS PA'!B114,+'404-ENTREGA_INSUMOS PA'!B115)</f>
        <v>0</v>
      </c>
      <c r="B94" s="371">
        <f>IF(AND(+'404-ENTREGA_INSUMOS PA'!F115=0,L94&gt;0),+'404-ENTREGA_INSUMOS PA'!F114,+'404-ENTREGA_INSUMOS PA'!F115)</f>
        <v>0</v>
      </c>
      <c r="C94" s="371" t="str">
        <f>IFERROR(IFERROR(+VLOOKUP('404-ENTREGA_INSUMOS PA'!$AP$6,localidades,2,FALSE),VLOOKUP('404-ENTREGA_INSUMOS PA'!$AP$5,district_codes,2,FALSE)),"")</f>
        <v/>
      </c>
      <c r="D94" s="415" t="str">
        <f>IF(+'404-ENTREGA_INSUMOS PA'!$AP$7=0,"",+'404-ENTREGA_INSUMOS PA'!$AP$7)</f>
        <v/>
      </c>
      <c r="E94" s="415">
        <f>+'404-ENTREGA_INSUMOS PA'!J115</f>
        <v>0</v>
      </c>
      <c r="F94" s="415">
        <f>+'404-ENTREGA_INSUMOS PA'!L115</f>
        <v>0</v>
      </c>
      <c r="G94" s="415">
        <f>+'404-ENTREGA_INSUMOS PA'!AP$6</f>
        <v>0</v>
      </c>
      <c r="H94" s="415">
        <f>+'404-ENTREGA_INSUMOS PA'!AP$6</f>
        <v>0</v>
      </c>
      <c r="I94" s="371" t="str">
        <f>IF(+'404-ENTREGA_INSUMOS PA'!AC114=0,"",+'404-ENTREGA_INSUMOS PA'!AC114)</f>
        <v/>
      </c>
      <c r="J94" s="371" t="str">
        <f>IF(+'404-ENTREGA_INSUMOS PA'!AG114=0,"",+'404-ENTREGA_INSUMOS PA'!AG114)</f>
        <v/>
      </c>
      <c r="K94" s="371" t="str">
        <f>IF(+'404-ENTREGA_INSUMOS PA'!AK114=0,"",+'404-ENTREGA_INSUMOS PA'!AK114)</f>
        <v/>
      </c>
      <c r="L94" s="372" t="str">
        <f>IF(+'404-ENTREGA_INSUMOS PA'!AN114=0,"",+'404-ENTREGA_INSUMOS PA'!AN114)</f>
        <v/>
      </c>
      <c r="M94" s="373"/>
      <c r="N94" s="374" t="s">
        <v>2591</v>
      </c>
    </row>
    <row r="95" spans="1:14" hidden="1" x14ac:dyDescent="0.3">
      <c r="A95" s="371">
        <f>IF(AND(+'404-ENTREGA_INSUMOS PA'!B116=0,L95&gt;0),+'404-ENTREGA_INSUMOS PA'!B115,+'404-ENTREGA_INSUMOS PA'!B116)</f>
        <v>0</v>
      </c>
      <c r="B95" s="371">
        <f>IF(AND(+'404-ENTREGA_INSUMOS PA'!F116=0,L95&gt;0),+'404-ENTREGA_INSUMOS PA'!F115,+'404-ENTREGA_INSUMOS PA'!F116)</f>
        <v>0</v>
      </c>
      <c r="C95" s="371" t="str">
        <f>IFERROR(IFERROR(+VLOOKUP('404-ENTREGA_INSUMOS PA'!$AP$6,localidades,2,FALSE),VLOOKUP('404-ENTREGA_INSUMOS PA'!$AP$5,district_codes,2,FALSE)),"")</f>
        <v/>
      </c>
      <c r="D95" s="415" t="str">
        <f>IF(+'404-ENTREGA_INSUMOS PA'!$AP$7=0,"",+'404-ENTREGA_INSUMOS PA'!$AP$7)</f>
        <v/>
      </c>
      <c r="E95" s="415">
        <f>+'404-ENTREGA_INSUMOS PA'!J116</f>
        <v>0</v>
      </c>
      <c r="F95" s="415">
        <f>+'404-ENTREGA_INSUMOS PA'!L116</f>
        <v>0</v>
      </c>
      <c r="G95" s="415">
        <f>+'404-ENTREGA_INSUMOS PA'!AP$6</f>
        <v>0</v>
      </c>
      <c r="H95" s="415">
        <f>+'404-ENTREGA_INSUMOS PA'!AP$6</f>
        <v>0</v>
      </c>
      <c r="I95" s="371" t="str">
        <f>IF(+'404-ENTREGA_INSUMOS PA'!AC115=0,"",+'404-ENTREGA_INSUMOS PA'!AC115)</f>
        <v/>
      </c>
      <c r="J95" s="371" t="str">
        <f>IF(+'404-ENTREGA_INSUMOS PA'!AG115=0,"",+'404-ENTREGA_INSUMOS PA'!AG115)</f>
        <v/>
      </c>
      <c r="K95" s="371" t="str">
        <f>IF(+'404-ENTREGA_INSUMOS PA'!AK115=0,"",+'404-ENTREGA_INSUMOS PA'!AK115)</f>
        <v/>
      </c>
      <c r="L95" s="372" t="str">
        <f>IF(+'404-ENTREGA_INSUMOS PA'!AN115=0,"",+'404-ENTREGA_INSUMOS PA'!AN115)</f>
        <v/>
      </c>
      <c r="M95" s="373"/>
      <c r="N95" s="374" t="s">
        <v>2591</v>
      </c>
    </row>
    <row r="96" spans="1:14" hidden="1" x14ac:dyDescent="0.3">
      <c r="A96" s="371">
        <f>IF(AND(+'404-ENTREGA_INSUMOS PA'!B117=0,L96&gt;0),+'404-ENTREGA_INSUMOS PA'!B116,+'404-ENTREGA_INSUMOS PA'!B117)</f>
        <v>0</v>
      </c>
      <c r="B96" s="371">
        <f>IF(AND(+'404-ENTREGA_INSUMOS PA'!F117=0,L96&gt;0),+'404-ENTREGA_INSUMOS PA'!F116,+'404-ENTREGA_INSUMOS PA'!F117)</f>
        <v>0</v>
      </c>
      <c r="C96" s="371" t="str">
        <f>IFERROR(IFERROR(+VLOOKUP('404-ENTREGA_INSUMOS PA'!$AP$6,localidades,2,FALSE),VLOOKUP('404-ENTREGA_INSUMOS PA'!$AP$5,district_codes,2,FALSE)),"")</f>
        <v/>
      </c>
      <c r="D96" s="415" t="str">
        <f>IF(+'404-ENTREGA_INSUMOS PA'!$AP$7=0,"",+'404-ENTREGA_INSUMOS PA'!$AP$7)</f>
        <v/>
      </c>
      <c r="E96" s="415">
        <f>+'404-ENTREGA_INSUMOS PA'!J117</f>
        <v>0</v>
      </c>
      <c r="F96" s="415">
        <f>+'404-ENTREGA_INSUMOS PA'!L117</f>
        <v>0</v>
      </c>
      <c r="G96" s="415">
        <f>+'404-ENTREGA_INSUMOS PA'!AP$6</f>
        <v>0</v>
      </c>
      <c r="H96" s="415">
        <f>+'404-ENTREGA_INSUMOS PA'!AP$6</f>
        <v>0</v>
      </c>
      <c r="I96" s="371" t="str">
        <f>IF(+'404-ENTREGA_INSUMOS PA'!AC116=0,"",+'404-ENTREGA_INSUMOS PA'!AC116)</f>
        <v/>
      </c>
      <c r="J96" s="371" t="str">
        <f>IF(+'404-ENTREGA_INSUMOS PA'!AG116=0,"",+'404-ENTREGA_INSUMOS PA'!AG116)</f>
        <v/>
      </c>
      <c r="K96" s="371" t="str">
        <f>IF(+'404-ENTREGA_INSUMOS PA'!AK116=0,"",+'404-ENTREGA_INSUMOS PA'!AK116)</f>
        <v/>
      </c>
      <c r="L96" s="372" t="str">
        <f>IF(+'404-ENTREGA_INSUMOS PA'!AN116=0,"",+'404-ENTREGA_INSUMOS PA'!AN116)</f>
        <v/>
      </c>
      <c r="M96" s="373"/>
      <c r="N96" s="374" t="s">
        <v>2591</v>
      </c>
    </row>
    <row r="97" spans="1:14" hidden="1" x14ac:dyDescent="0.3">
      <c r="A97" s="371">
        <f>IF(AND(+'404-ENTREGA_INSUMOS PA'!B118=0,L97&gt;0),+'404-ENTREGA_INSUMOS PA'!B117,+'404-ENTREGA_INSUMOS PA'!B118)</f>
        <v>0</v>
      </c>
      <c r="B97" s="371">
        <f>IF(AND(+'404-ENTREGA_INSUMOS PA'!F118=0,L97&gt;0),+'404-ENTREGA_INSUMOS PA'!F117,+'404-ENTREGA_INSUMOS PA'!F118)</f>
        <v>0</v>
      </c>
      <c r="C97" s="371" t="str">
        <f>IFERROR(IFERROR(+VLOOKUP('404-ENTREGA_INSUMOS PA'!$AP$6,localidades,2,FALSE),VLOOKUP('404-ENTREGA_INSUMOS PA'!$AP$5,district_codes,2,FALSE)),"")</f>
        <v/>
      </c>
      <c r="D97" s="415" t="str">
        <f>IF(+'404-ENTREGA_INSUMOS PA'!$AP$7=0,"",+'404-ENTREGA_INSUMOS PA'!$AP$7)</f>
        <v/>
      </c>
      <c r="E97" s="415">
        <f>+'404-ENTREGA_INSUMOS PA'!J118</f>
        <v>0</v>
      </c>
      <c r="F97" s="415">
        <f>+'404-ENTREGA_INSUMOS PA'!L118</f>
        <v>0</v>
      </c>
      <c r="G97" s="415">
        <f>+'404-ENTREGA_INSUMOS PA'!AP$6</f>
        <v>0</v>
      </c>
      <c r="H97" s="415">
        <f>+'404-ENTREGA_INSUMOS PA'!AP$6</f>
        <v>0</v>
      </c>
      <c r="I97" s="371" t="str">
        <f>IF(+'404-ENTREGA_INSUMOS PA'!AC117=0,"",+'404-ENTREGA_INSUMOS PA'!AC117)</f>
        <v/>
      </c>
      <c r="J97" s="371" t="str">
        <f>IF(+'404-ENTREGA_INSUMOS PA'!AG117=0,"",+'404-ENTREGA_INSUMOS PA'!AG117)</f>
        <v/>
      </c>
      <c r="K97" s="371" t="str">
        <f>IF(+'404-ENTREGA_INSUMOS PA'!AK117=0,"",+'404-ENTREGA_INSUMOS PA'!AK117)</f>
        <v/>
      </c>
      <c r="L97" s="372" t="str">
        <f>IF(+'404-ENTREGA_INSUMOS PA'!AN117=0,"",+'404-ENTREGA_INSUMOS PA'!AN117)</f>
        <v/>
      </c>
      <c r="M97" s="373"/>
      <c r="N97" s="374" t="s">
        <v>2591</v>
      </c>
    </row>
    <row r="98" spans="1:14" hidden="1" x14ac:dyDescent="0.3">
      <c r="A98" s="371">
        <f>IF(AND(+'404-ENTREGA_INSUMOS PA'!B119=0,L98&gt;0),+'404-ENTREGA_INSUMOS PA'!B118,+'404-ENTREGA_INSUMOS PA'!B119)</f>
        <v>0</v>
      </c>
      <c r="B98" s="371">
        <f>IF(AND(+'404-ENTREGA_INSUMOS PA'!F119=0,L98&gt;0),+'404-ENTREGA_INSUMOS PA'!F118,+'404-ENTREGA_INSUMOS PA'!F119)</f>
        <v>0</v>
      </c>
      <c r="C98" s="371" t="str">
        <f>IFERROR(IFERROR(+VLOOKUP('404-ENTREGA_INSUMOS PA'!$AP$6,localidades,2,FALSE),VLOOKUP('404-ENTREGA_INSUMOS PA'!$AP$5,district_codes,2,FALSE)),"")</f>
        <v/>
      </c>
      <c r="D98" s="415" t="str">
        <f>IF(+'404-ENTREGA_INSUMOS PA'!$AP$7=0,"",+'404-ENTREGA_INSUMOS PA'!$AP$7)</f>
        <v/>
      </c>
      <c r="E98" s="415">
        <f>+'404-ENTREGA_INSUMOS PA'!J119</f>
        <v>0</v>
      </c>
      <c r="F98" s="415">
        <f>+'404-ENTREGA_INSUMOS PA'!L119</f>
        <v>0</v>
      </c>
      <c r="G98" s="415">
        <f>+'404-ENTREGA_INSUMOS PA'!AP$6</f>
        <v>0</v>
      </c>
      <c r="H98" s="415">
        <f>+'404-ENTREGA_INSUMOS PA'!AP$6</f>
        <v>0</v>
      </c>
      <c r="I98" s="371" t="str">
        <f>IF(+'404-ENTREGA_INSUMOS PA'!AC118=0,"",+'404-ENTREGA_INSUMOS PA'!AC118)</f>
        <v/>
      </c>
      <c r="J98" s="371" t="str">
        <f>IF(+'404-ENTREGA_INSUMOS PA'!AG118=0,"",+'404-ENTREGA_INSUMOS PA'!AG118)</f>
        <v/>
      </c>
      <c r="K98" s="371" t="str">
        <f>IF(+'404-ENTREGA_INSUMOS PA'!AK118=0,"",+'404-ENTREGA_INSUMOS PA'!AK118)</f>
        <v/>
      </c>
      <c r="L98" s="372" t="str">
        <f>IF(+'404-ENTREGA_INSUMOS PA'!AN118=0,"",+'404-ENTREGA_INSUMOS PA'!AN118)</f>
        <v/>
      </c>
      <c r="M98" s="373"/>
      <c r="N98" s="374" t="s">
        <v>2591</v>
      </c>
    </row>
    <row r="99" spans="1:14" hidden="1" x14ac:dyDescent="0.3">
      <c r="A99" s="371">
        <f>IF(AND(+'404-ENTREGA_INSUMOS PA'!B120=0,L99&gt;0),+'404-ENTREGA_INSUMOS PA'!B119,+'404-ENTREGA_INSUMOS PA'!B120)</f>
        <v>0</v>
      </c>
      <c r="B99" s="371">
        <f>IF(AND(+'404-ENTREGA_INSUMOS PA'!F120=0,L99&gt;0),+'404-ENTREGA_INSUMOS PA'!F119,+'404-ENTREGA_INSUMOS PA'!F120)</f>
        <v>0</v>
      </c>
      <c r="C99" s="371" t="str">
        <f>IFERROR(IFERROR(+VLOOKUP('404-ENTREGA_INSUMOS PA'!$AP$6,localidades,2,FALSE),VLOOKUP('404-ENTREGA_INSUMOS PA'!$AP$5,district_codes,2,FALSE)),"")</f>
        <v/>
      </c>
      <c r="D99" s="415" t="str">
        <f>IF(+'404-ENTREGA_INSUMOS PA'!$AP$7=0,"",+'404-ENTREGA_INSUMOS PA'!$AP$7)</f>
        <v/>
      </c>
      <c r="E99" s="415">
        <f>+'404-ENTREGA_INSUMOS PA'!J120</f>
        <v>0</v>
      </c>
      <c r="F99" s="415">
        <f>+'404-ENTREGA_INSUMOS PA'!L120</f>
        <v>0</v>
      </c>
      <c r="G99" s="415">
        <f>+'404-ENTREGA_INSUMOS PA'!AP$6</f>
        <v>0</v>
      </c>
      <c r="H99" s="415">
        <f>+'404-ENTREGA_INSUMOS PA'!AP$6</f>
        <v>0</v>
      </c>
      <c r="I99" s="371" t="str">
        <f>IF(+'404-ENTREGA_INSUMOS PA'!AC119=0,"",+'404-ENTREGA_INSUMOS PA'!AC119)</f>
        <v/>
      </c>
      <c r="J99" s="371" t="str">
        <f>IF(+'404-ENTREGA_INSUMOS PA'!AG119=0,"",+'404-ENTREGA_INSUMOS PA'!AG119)</f>
        <v/>
      </c>
      <c r="K99" s="371" t="str">
        <f>IF(+'404-ENTREGA_INSUMOS PA'!AK119=0,"",+'404-ENTREGA_INSUMOS PA'!AK119)</f>
        <v/>
      </c>
      <c r="L99" s="372" t="str">
        <f>IF(+'404-ENTREGA_INSUMOS PA'!AN119=0,"",+'404-ENTREGA_INSUMOS PA'!AN119)</f>
        <v/>
      </c>
      <c r="M99" s="373"/>
      <c r="N99" s="374" t="s">
        <v>2591</v>
      </c>
    </row>
    <row r="100" spans="1:14" hidden="1" x14ac:dyDescent="0.3">
      <c r="A100" s="371">
        <f>IF(AND(+'404-ENTREGA_INSUMOS PA'!B121=0,L100&gt;0),+'404-ENTREGA_INSUMOS PA'!B120,+'404-ENTREGA_INSUMOS PA'!B121)</f>
        <v>0</v>
      </c>
      <c r="B100" s="371">
        <f>IF(AND(+'404-ENTREGA_INSUMOS PA'!F121=0,L100&gt;0),+'404-ENTREGA_INSUMOS PA'!F120,+'404-ENTREGA_INSUMOS PA'!F121)</f>
        <v>0</v>
      </c>
      <c r="C100" s="371" t="str">
        <f>IFERROR(IFERROR(+VLOOKUP('404-ENTREGA_INSUMOS PA'!$AP$6,localidades,2,FALSE),VLOOKUP('404-ENTREGA_INSUMOS PA'!$AP$5,district_codes,2,FALSE)),"")</f>
        <v/>
      </c>
      <c r="D100" s="415" t="str">
        <f>IF(+'404-ENTREGA_INSUMOS PA'!$AP$7=0,"",+'404-ENTREGA_INSUMOS PA'!$AP$7)</f>
        <v/>
      </c>
      <c r="E100" s="415">
        <f>+'404-ENTREGA_INSUMOS PA'!J121</f>
        <v>0</v>
      </c>
      <c r="F100" s="415">
        <f>+'404-ENTREGA_INSUMOS PA'!L121</f>
        <v>0</v>
      </c>
      <c r="G100" s="415">
        <f>+'404-ENTREGA_INSUMOS PA'!AP$6</f>
        <v>0</v>
      </c>
      <c r="H100" s="415">
        <f>+'404-ENTREGA_INSUMOS PA'!AP$6</f>
        <v>0</v>
      </c>
      <c r="I100" s="371" t="str">
        <f>IF(+'404-ENTREGA_INSUMOS PA'!AC120=0,"",+'404-ENTREGA_INSUMOS PA'!AC120)</f>
        <v/>
      </c>
      <c r="J100" s="371" t="str">
        <f>IF(+'404-ENTREGA_INSUMOS PA'!AG120=0,"",+'404-ENTREGA_INSUMOS PA'!AG120)</f>
        <v/>
      </c>
      <c r="K100" s="371" t="str">
        <f>IF(+'404-ENTREGA_INSUMOS PA'!AK120=0,"",+'404-ENTREGA_INSUMOS PA'!AK120)</f>
        <v/>
      </c>
      <c r="L100" s="372" t="str">
        <f>IF(+'404-ENTREGA_INSUMOS PA'!AN120=0,"",+'404-ENTREGA_INSUMOS PA'!AN120)</f>
        <v/>
      </c>
      <c r="M100" s="373"/>
      <c r="N100" s="374" t="s">
        <v>2591</v>
      </c>
    </row>
    <row r="101" spans="1:14" hidden="1" x14ac:dyDescent="0.3">
      <c r="A101" s="371">
        <f>IF(AND(+'404-ENTREGA_INSUMOS PA'!B122=0,L101&gt;0),+'404-ENTREGA_INSUMOS PA'!B121,+'404-ENTREGA_INSUMOS PA'!B122)</f>
        <v>0</v>
      </c>
      <c r="B101" s="371">
        <f>IF(AND(+'404-ENTREGA_INSUMOS PA'!F122=0,L101&gt;0),+'404-ENTREGA_INSUMOS PA'!F121,+'404-ENTREGA_INSUMOS PA'!F122)</f>
        <v>0</v>
      </c>
      <c r="C101" s="371" t="str">
        <f>IFERROR(IFERROR(+VLOOKUP('404-ENTREGA_INSUMOS PA'!$AP$6,localidades,2,FALSE),VLOOKUP('404-ENTREGA_INSUMOS PA'!$AP$5,district_codes,2,FALSE)),"")</f>
        <v/>
      </c>
      <c r="D101" s="415" t="str">
        <f>IF(+'404-ENTREGA_INSUMOS PA'!$AP$7=0,"",+'404-ENTREGA_INSUMOS PA'!$AP$7)</f>
        <v/>
      </c>
      <c r="E101" s="415">
        <f>+'404-ENTREGA_INSUMOS PA'!J122</f>
        <v>0</v>
      </c>
      <c r="F101" s="415">
        <f>+'404-ENTREGA_INSUMOS PA'!L122</f>
        <v>0</v>
      </c>
      <c r="G101" s="415">
        <f>+'404-ENTREGA_INSUMOS PA'!AP$6</f>
        <v>0</v>
      </c>
      <c r="H101" s="415">
        <f>+'404-ENTREGA_INSUMOS PA'!AP$6</f>
        <v>0</v>
      </c>
      <c r="I101" s="371" t="str">
        <f>IF(+'404-ENTREGA_INSUMOS PA'!AC121=0,"",+'404-ENTREGA_INSUMOS PA'!AC121)</f>
        <v/>
      </c>
      <c r="J101" s="371" t="str">
        <f>IF(+'404-ENTREGA_INSUMOS PA'!AG121=0,"",+'404-ENTREGA_INSUMOS PA'!AG121)</f>
        <v/>
      </c>
      <c r="K101" s="371" t="str">
        <f>IF(+'404-ENTREGA_INSUMOS PA'!AK121=0,"",+'404-ENTREGA_INSUMOS PA'!AK121)</f>
        <v/>
      </c>
      <c r="L101" s="372" t="str">
        <f>IF(+'404-ENTREGA_INSUMOS PA'!AN121=0,"",+'404-ENTREGA_INSUMOS PA'!AN121)</f>
        <v/>
      </c>
      <c r="M101" s="373"/>
      <c r="N101" s="374" t="s">
        <v>2591</v>
      </c>
    </row>
    <row r="102" spans="1:14" hidden="1" x14ac:dyDescent="0.3">
      <c r="A102" s="371">
        <f>IF(AND(+'404-ENTREGA_INSUMOS PA'!B123=0,L102&gt;0),+'404-ENTREGA_INSUMOS PA'!B122,+'404-ENTREGA_INSUMOS PA'!B123)</f>
        <v>0</v>
      </c>
      <c r="B102" s="371">
        <f>IF(AND(+'404-ENTREGA_INSUMOS PA'!F123=0,L102&gt;0),+'404-ENTREGA_INSUMOS PA'!F122,+'404-ENTREGA_INSUMOS PA'!F123)</f>
        <v>0</v>
      </c>
      <c r="C102" s="371" t="str">
        <f>IFERROR(IFERROR(+VLOOKUP('404-ENTREGA_INSUMOS PA'!$AP$6,localidades,2,FALSE),VLOOKUP('404-ENTREGA_INSUMOS PA'!$AP$5,district_codes,2,FALSE)),"")</f>
        <v/>
      </c>
      <c r="D102" s="415" t="str">
        <f>IF(+'404-ENTREGA_INSUMOS PA'!$AP$7=0,"",+'404-ENTREGA_INSUMOS PA'!$AP$7)</f>
        <v/>
      </c>
      <c r="E102" s="415">
        <f>+'404-ENTREGA_INSUMOS PA'!J123</f>
        <v>0</v>
      </c>
      <c r="F102" s="415">
        <f>+'404-ENTREGA_INSUMOS PA'!L123</f>
        <v>0</v>
      </c>
      <c r="G102" s="415">
        <f>+'404-ENTREGA_INSUMOS PA'!AP$6</f>
        <v>0</v>
      </c>
      <c r="H102" s="415">
        <f>+'404-ENTREGA_INSUMOS PA'!AP$6</f>
        <v>0</v>
      </c>
      <c r="I102" s="371" t="str">
        <f>IF(+'404-ENTREGA_INSUMOS PA'!AC122=0,"",+'404-ENTREGA_INSUMOS PA'!AC122)</f>
        <v/>
      </c>
      <c r="J102" s="371" t="str">
        <f>IF(+'404-ENTREGA_INSUMOS PA'!AG122=0,"",+'404-ENTREGA_INSUMOS PA'!AG122)</f>
        <v/>
      </c>
      <c r="K102" s="371" t="str">
        <f>IF(+'404-ENTREGA_INSUMOS PA'!AK122=0,"",+'404-ENTREGA_INSUMOS PA'!AK122)</f>
        <v/>
      </c>
      <c r="L102" s="372" t="str">
        <f>IF(+'404-ENTREGA_INSUMOS PA'!AN122=0,"",+'404-ENTREGA_INSUMOS PA'!AN122)</f>
        <v/>
      </c>
      <c r="M102" s="373"/>
      <c r="N102" s="374" t="s">
        <v>2591</v>
      </c>
    </row>
    <row r="103" spans="1:14" hidden="1" x14ac:dyDescent="0.3">
      <c r="A103" s="371">
        <f>IF(AND(+'404-ENTREGA_INSUMOS PA'!B124=0,L103&gt;0),+'404-ENTREGA_INSUMOS PA'!B123,+'404-ENTREGA_INSUMOS PA'!B124)</f>
        <v>0</v>
      </c>
      <c r="B103" s="371">
        <f>IF(AND(+'404-ENTREGA_INSUMOS PA'!F124=0,L103&gt;0),+'404-ENTREGA_INSUMOS PA'!F123,+'404-ENTREGA_INSUMOS PA'!F124)</f>
        <v>0</v>
      </c>
      <c r="C103" s="371" t="str">
        <f>IFERROR(IFERROR(+VLOOKUP('404-ENTREGA_INSUMOS PA'!$AP$6,localidades,2,FALSE),VLOOKUP('404-ENTREGA_INSUMOS PA'!$AP$5,district_codes,2,FALSE)),"")</f>
        <v/>
      </c>
      <c r="D103" s="415" t="str">
        <f>IF(+'404-ENTREGA_INSUMOS PA'!$AP$7=0,"",+'404-ENTREGA_INSUMOS PA'!$AP$7)</f>
        <v/>
      </c>
      <c r="E103" s="415">
        <f>+'404-ENTREGA_INSUMOS PA'!J124</f>
        <v>0</v>
      </c>
      <c r="F103" s="415">
        <f>+'404-ENTREGA_INSUMOS PA'!L124</f>
        <v>0</v>
      </c>
      <c r="G103" s="415">
        <f>+'404-ENTREGA_INSUMOS PA'!AP$6</f>
        <v>0</v>
      </c>
      <c r="H103" s="415">
        <f>+'404-ENTREGA_INSUMOS PA'!AP$6</f>
        <v>0</v>
      </c>
      <c r="I103" s="371" t="str">
        <f>IF(+'404-ENTREGA_INSUMOS PA'!AC123=0,"",+'404-ENTREGA_INSUMOS PA'!AC123)</f>
        <v/>
      </c>
      <c r="J103" s="371" t="str">
        <f>IF(+'404-ENTREGA_INSUMOS PA'!AG123=0,"",+'404-ENTREGA_INSUMOS PA'!AG123)</f>
        <v/>
      </c>
      <c r="K103" s="371" t="str">
        <f>IF(+'404-ENTREGA_INSUMOS PA'!AK123=0,"",+'404-ENTREGA_INSUMOS PA'!AK123)</f>
        <v/>
      </c>
      <c r="L103" s="372" t="str">
        <f>IF(+'404-ENTREGA_INSUMOS PA'!AN123=0,"",+'404-ENTREGA_INSUMOS PA'!AN123)</f>
        <v/>
      </c>
      <c r="M103" s="373"/>
      <c r="N103" s="374" t="s">
        <v>2591</v>
      </c>
    </row>
    <row r="104" spans="1:14" hidden="1" x14ac:dyDescent="0.3">
      <c r="A104" s="371">
        <f>IF(AND(+'404-ENTREGA_INSUMOS PA'!B125=0,L104&gt;0),+'404-ENTREGA_INSUMOS PA'!B124,+'404-ENTREGA_INSUMOS PA'!B125)</f>
        <v>0</v>
      </c>
      <c r="B104" s="371">
        <f>IF(AND(+'404-ENTREGA_INSUMOS PA'!F125=0,L104&gt;0),+'404-ENTREGA_INSUMOS PA'!F124,+'404-ENTREGA_INSUMOS PA'!F125)</f>
        <v>0</v>
      </c>
      <c r="C104" s="371" t="str">
        <f>IFERROR(IFERROR(+VLOOKUP('404-ENTREGA_INSUMOS PA'!$AP$6,localidades,2,FALSE),VLOOKUP('404-ENTREGA_INSUMOS PA'!$AP$5,district_codes,2,FALSE)),"")</f>
        <v/>
      </c>
      <c r="D104" s="415" t="str">
        <f>IF(+'404-ENTREGA_INSUMOS PA'!$AP$7=0,"",+'404-ENTREGA_INSUMOS PA'!$AP$7)</f>
        <v/>
      </c>
      <c r="E104" s="415">
        <f>+'404-ENTREGA_INSUMOS PA'!J125</f>
        <v>0</v>
      </c>
      <c r="F104" s="415">
        <f>+'404-ENTREGA_INSUMOS PA'!L125</f>
        <v>0</v>
      </c>
      <c r="G104" s="415">
        <f>+'404-ENTREGA_INSUMOS PA'!AP$6</f>
        <v>0</v>
      </c>
      <c r="H104" s="415">
        <f>+'404-ENTREGA_INSUMOS PA'!AP$6</f>
        <v>0</v>
      </c>
      <c r="I104" s="371" t="str">
        <f>IF(+'404-ENTREGA_INSUMOS PA'!AC124=0,"",+'404-ENTREGA_INSUMOS PA'!AC124)</f>
        <v/>
      </c>
      <c r="J104" s="371" t="str">
        <f>IF(+'404-ENTREGA_INSUMOS PA'!AG124=0,"",+'404-ENTREGA_INSUMOS PA'!AG124)</f>
        <v/>
      </c>
      <c r="K104" s="371" t="str">
        <f>IF(+'404-ENTREGA_INSUMOS PA'!AK124=0,"",+'404-ENTREGA_INSUMOS PA'!AK124)</f>
        <v/>
      </c>
      <c r="L104" s="372" t="str">
        <f>IF(+'404-ENTREGA_INSUMOS PA'!AN124=0,"",+'404-ENTREGA_INSUMOS PA'!AN124)</f>
        <v/>
      </c>
      <c r="M104" s="373"/>
      <c r="N104" s="374" t="s">
        <v>2591</v>
      </c>
    </row>
    <row r="105" spans="1:14" hidden="1" x14ac:dyDescent="0.3">
      <c r="A105" s="371">
        <f>IF(AND(+'404-ENTREGA_INSUMOS PA'!B126=0,L105&gt;0),+'404-ENTREGA_INSUMOS PA'!B125,+'404-ENTREGA_INSUMOS PA'!B126)</f>
        <v>0</v>
      </c>
      <c r="B105" s="371">
        <f>IF(AND(+'404-ENTREGA_INSUMOS PA'!F126=0,L105&gt;0),+'404-ENTREGA_INSUMOS PA'!F125,+'404-ENTREGA_INSUMOS PA'!F126)</f>
        <v>0</v>
      </c>
      <c r="C105" s="371" t="str">
        <f>IFERROR(IFERROR(+VLOOKUP('404-ENTREGA_INSUMOS PA'!$AP$6,localidades,2,FALSE),VLOOKUP('404-ENTREGA_INSUMOS PA'!$AP$5,district_codes,2,FALSE)),"")</f>
        <v/>
      </c>
      <c r="D105" s="415" t="str">
        <f>IF(+'404-ENTREGA_INSUMOS PA'!$AP$7=0,"",+'404-ENTREGA_INSUMOS PA'!$AP$7)</f>
        <v/>
      </c>
      <c r="E105" s="415">
        <f>+'404-ENTREGA_INSUMOS PA'!J126</f>
        <v>0</v>
      </c>
      <c r="F105" s="415">
        <f>+'404-ENTREGA_INSUMOS PA'!L126</f>
        <v>0</v>
      </c>
      <c r="G105" s="415">
        <f>+'404-ENTREGA_INSUMOS PA'!AP$6</f>
        <v>0</v>
      </c>
      <c r="H105" s="415">
        <f>+'404-ENTREGA_INSUMOS PA'!AP$6</f>
        <v>0</v>
      </c>
      <c r="I105" s="371" t="str">
        <f>IF(+'404-ENTREGA_INSUMOS PA'!AC125=0,"",+'404-ENTREGA_INSUMOS PA'!AC125)</f>
        <v/>
      </c>
      <c r="J105" s="371" t="str">
        <f>IF(+'404-ENTREGA_INSUMOS PA'!AG125=0,"",+'404-ENTREGA_INSUMOS PA'!AG125)</f>
        <v/>
      </c>
      <c r="K105" s="371" t="str">
        <f>IF(+'404-ENTREGA_INSUMOS PA'!AK125=0,"",+'404-ENTREGA_INSUMOS PA'!AK125)</f>
        <v/>
      </c>
      <c r="L105" s="372" t="str">
        <f>IF(+'404-ENTREGA_INSUMOS PA'!AN125=0,"",+'404-ENTREGA_INSUMOS PA'!AN125)</f>
        <v/>
      </c>
      <c r="M105" s="373"/>
      <c r="N105" s="374" t="s">
        <v>2591</v>
      </c>
    </row>
    <row r="106" spans="1:14" hidden="1" x14ac:dyDescent="0.3">
      <c r="A106" s="371">
        <f>IF(AND(+'404-ENTREGA_INSUMOS PA'!B127=0,L106&gt;0),+'404-ENTREGA_INSUMOS PA'!B126,+'404-ENTREGA_INSUMOS PA'!B127)</f>
        <v>0</v>
      </c>
      <c r="B106" s="371">
        <f>IF(AND(+'404-ENTREGA_INSUMOS PA'!F127=0,L106&gt;0),+'404-ENTREGA_INSUMOS PA'!F126,+'404-ENTREGA_INSUMOS PA'!F127)</f>
        <v>0</v>
      </c>
      <c r="C106" s="371" t="str">
        <f>IFERROR(IFERROR(+VLOOKUP('404-ENTREGA_INSUMOS PA'!$AP$6,localidades,2,FALSE),VLOOKUP('404-ENTREGA_INSUMOS PA'!$AP$5,district_codes,2,FALSE)),"")</f>
        <v/>
      </c>
      <c r="D106" s="415" t="str">
        <f>IF(+'404-ENTREGA_INSUMOS PA'!$AP$7=0,"",+'404-ENTREGA_INSUMOS PA'!$AP$7)</f>
        <v/>
      </c>
      <c r="E106" s="415">
        <f>+'404-ENTREGA_INSUMOS PA'!J127</f>
        <v>0</v>
      </c>
      <c r="F106" s="415">
        <f>+'404-ENTREGA_INSUMOS PA'!L127</f>
        <v>0</v>
      </c>
      <c r="G106" s="415">
        <f>+'404-ENTREGA_INSUMOS PA'!AP$6</f>
        <v>0</v>
      </c>
      <c r="H106" s="415">
        <f>+'404-ENTREGA_INSUMOS PA'!AP$6</f>
        <v>0</v>
      </c>
      <c r="I106" s="371" t="str">
        <f>IF(+'404-ENTREGA_INSUMOS PA'!AC126=0,"",+'404-ENTREGA_INSUMOS PA'!AC126)</f>
        <v/>
      </c>
      <c r="J106" s="371" t="str">
        <f>IF(+'404-ENTREGA_INSUMOS PA'!AG126=0,"",+'404-ENTREGA_INSUMOS PA'!AG126)</f>
        <v/>
      </c>
      <c r="K106" s="371" t="str">
        <f>IF(+'404-ENTREGA_INSUMOS PA'!AK126=0,"",+'404-ENTREGA_INSUMOS PA'!AK126)</f>
        <v/>
      </c>
      <c r="L106" s="372" t="str">
        <f>IF(+'404-ENTREGA_INSUMOS PA'!AN126=0,"",+'404-ENTREGA_INSUMOS PA'!AN126)</f>
        <v/>
      </c>
      <c r="M106" s="373"/>
      <c r="N106" s="374" t="s">
        <v>2591</v>
      </c>
    </row>
    <row r="107" spans="1:14" hidden="1" x14ac:dyDescent="0.3">
      <c r="A107" s="371">
        <f>IF(AND(+'404-ENTREGA_INSUMOS PA'!B128=0,L107&gt;0),+'404-ENTREGA_INSUMOS PA'!B127,+'404-ENTREGA_INSUMOS PA'!B128)</f>
        <v>0</v>
      </c>
      <c r="B107" s="371">
        <f>IF(AND(+'404-ENTREGA_INSUMOS PA'!F128=0,L107&gt;0),+'404-ENTREGA_INSUMOS PA'!F127,+'404-ENTREGA_INSUMOS PA'!F128)</f>
        <v>0</v>
      </c>
      <c r="C107" s="371" t="str">
        <f>IFERROR(IFERROR(+VLOOKUP('404-ENTREGA_INSUMOS PA'!$AP$6,localidades,2,FALSE),VLOOKUP('404-ENTREGA_INSUMOS PA'!$AP$5,district_codes,2,FALSE)),"")</f>
        <v/>
      </c>
      <c r="D107" s="415" t="str">
        <f>IF(+'404-ENTREGA_INSUMOS PA'!$AP$7=0,"",+'404-ENTREGA_INSUMOS PA'!$AP$7)</f>
        <v/>
      </c>
      <c r="E107" s="415">
        <f>+'404-ENTREGA_INSUMOS PA'!J128</f>
        <v>0</v>
      </c>
      <c r="F107" s="415">
        <f>+'404-ENTREGA_INSUMOS PA'!L128</f>
        <v>0</v>
      </c>
      <c r="G107" s="415">
        <f>+'404-ENTREGA_INSUMOS PA'!AP$6</f>
        <v>0</v>
      </c>
      <c r="H107" s="415">
        <f>+'404-ENTREGA_INSUMOS PA'!AP$6</f>
        <v>0</v>
      </c>
      <c r="I107" s="371" t="str">
        <f>IF(+'404-ENTREGA_INSUMOS PA'!AC127=0,"",+'404-ENTREGA_INSUMOS PA'!AC127)</f>
        <v/>
      </c>
      <c r="J107" s="371" t="str">
        <f>IF(+'404-ENTREGA_INSUMOS PA'!AG127=0,"",+'404-ENTREGA_INSUMOS PA'!AG127)</f>
        <v/>
      </c>
      <c r="K107" s="371" t="str">
        <f>IF(+'404-ENTREGA_INSUMOS PA'!AK127=0,"",+'404-ENTREGA_INSUMOS PA'!AK127)</f>
        <v/>
      </c>
      <c r="L107" s="372" t="str">
        <f>IF(+'404-ENTREGA_INSUMOS PA'!AN127=0,"",+'404-ENTREGA_INSUMOS PA'!AN127)</f>
        <v/>
      </c>
      <c r="M107" s="373"/>
      <c r="N107" s="374" t="s">
        <v>2591</v>
      </c>
    </row>
    <row r="108" spans="1:14" hidden="1" x14ac:dyDescent="0.3">
      <c r="A108" s="371">
        <f>IF(AND(+'404-ENTREGA_INSUMOS PA'!B129=0,L108&gt;0),+'404-ENTREGA_INSUMOS PA'!B128,+'404-ENTREGA_INSUMOS PA'!B129)</f>
        <v>0</v>
      </c>
      <c r="B108" s="371">
        <f>IF(AND(+'404-ENTREGA_INSUMOS PA'!F129=0,L108&gt;0),+'404-ENTREGA_INSUMOS PA'!F128,+'404-ENTREGA_INSUMOS PA'!F129)</f>
        <v>0</v>
      </c>
      <c r="C108" s="371" t="str">
        <f>IFERROR(IFERROR(+VLOOKUP('404-ENTREGA_INSUMOS PA'!$AP$6,localidades,2,FALSE),VLOOKUP('404-ENTREGA_INSUMOS PA'!$AP$5,district_codes,2,FALSE)),"")</f>
        <v/>
      </c>
      <c r="D108" s="415" t="str">
        <f>IF(+'404-ENTREGA_INSUMOS PA'!$AP$7=0,"",+'404-ENTREGA_INSUMOS PA'!$AP$7)</f>
        <v/>
      </c>
      <c r="E108" s="415">
        <f>+'404-ENTREGA_INSUMOS PA'!J129</f>
        <v>0</v>
      </c>
      <c r="F108" s="415">
        <f>+'404-ENTREGA_INSUMOS PA'!L129</f>
        <v>0</v>
      </c>
      <c r="G108" s="415">
        <f>+'404-ENTREGA_INSUMOS PA'!AP$6</f>
        <v>0</v>
      </c>
      <c r="H108" s="415">
        <f>+'404-ENTREGA_INSUMOS PA'!AP$6</f>
        <v>0</v>
      </c>
      <c r="I108" s="371" t="str">
        <f>IF(+'404-ENTREGA_INSUMOS PA'!AC128=0,"",+'404-ENTREGA_INSUMOS PA'!AC128)</f>
        <v/>
      </c>
      <c r="J108" s="371" t="str">
        <f>IF(+'404-ENTREGA_INSUMOS PA'!AG128=0,"",+'404-ENTREGA_INSUMOS PA'!AG128)</f>
        <v/>
      </c>
      <c r="K108" s="371" t="str">
        <f>IF(+'404-ENTREGA_INSUMOS PA'!AK128=0,"",+'404-ENTREGA_INSUMOS PA'!AK128)</f>
        <v/>
      </c>
      <c r="L108" s="372" t="str">
        <f>IF(+'404-ENTREGA_INSUMOS PA'!AN128=0,"",+'404-ENTREGA_INSUMOS PA'!AN128)</f>
        <v/>
      </c>
      <c r="M108" s="373"/>
      <c r="N108" s="374" t="s">
        <v>2591</v>
      </c>
    </row>
    <row r="109" spans="1:14" hidden="1" x14ac:dyDescent="0.3">
      <c r="A109" s="371">
        <f>IF(AND(+'404-ENTREGA_INSUMOS PA'!B130=0,L109&gt;0),+'404-ENTREGA_INSUMOS PA'!B129,+'404-ENTREGA_INSUMOS PA'!B130)</f>
        <v>0</v>
      </c>
      <c r="B109" s="371">
        <f>IF(AND(+'404-ENTREGA_INSUMOS PA'!F130=0,L109&gt;0),+'404-ENTREGA_INSUMOS PA'!F129,+'404-ENTREGA_INSUMOS PA'!F130)</f>
        <v>0</v>
      </c>
      <c r="C109" s="371" t="str">
        <f>IFERROR(IFERROR(+VLOOKUP('404-ENTREGA_INSUMOS PA'!$AP$6,localidades,2,FALSE),VLOOKUP('404-ENTREGA_INSUMOS PA'!$AP$5,district_codes,2,FALSE)),"")</f>
        <v/>
      </c>
      <c r="D109" s="415" t="str">
        <f>IF(+'404-ENTREGA_INSUMOS PA'!$AP$7=0,"",+'404-ENTREGA_INSUMOS PA'!$AP$7)</f>
        <v/>
      </c>
      <c r="E109" s="415">
        <f>+'404-ENTREGA_INSUMOS PA'!J130</f>
        <v>0</v>
      </c>
      <c r="F109" s="415">
        <f>+'404-ENTREGA_INSUMOS PA'!L130</f>
        <v>0</v>
      </c>
      <c r="G109" s="415">
        <f>+'404-ENTREGA_INSUMOS PA'!AP$6</f>
        <v>0</v>
      </c>
      <c r="H109" s="415">
        <f>+'404-ENTREGA_INSUMOS PA'!AP$6</f>
        <v>0</v>
      </c>
      <c r="I109" s="371" t="str">
        <f>IF(+'404-ENTREGA_INSUMOS PA'!AC129=0,"",+'404-ENTREGA_INSUMOS PA'!AC129)</f>
        <v/>
      </c>
      <c r="J109" s="371" t="str">
        <f>IF(+'404-ENTREGA_INSUMOS PA'!AG129=0,"",+'404-ENTREGA_INSUMOS PA'!AG129)</f>
        <v/>
      </c>
      <c r="K109" s="371" t="str">
        <f>IF(+'404-ENTREGA_INSUMOS PA'!AK129=0,"",+'404-ENTREGA_INSUMOS PA'!AK129)</f>
        <v/>
      </c>
      <c r="L109" s="372" t="str">
        <f>IF(+'404-ENTREGA_INSUMOS PA'!AN129=0,"",+'404-ENTREGA_INSUMOS PA'!AN129)</f>
        <v/>
      </c>
      <c r="M109" s="373"/>
      <c r="N109" s="374" t="s">
        <v>2591</v>
      </c>
    </row>
    <row r="110" spans="1:14" hidden="1" x14ac:dyDescent="0.3">
      <c r="A110" s="371">
        <f>IF(AND(+'404-ENTREGA_INSUMOS PA'!B131=0,L110&gt;0),+'404-ENTREGA_INSUMOS PA'!B130,+'404-ENTREGA_INSUMOS PA'!B131)</f>
        <v>0</v>
      </c>
      <c r="B110" s="371">
        <f>IF(AND(+'404-ENTREGA_INSUMOS PA'!F131=0,L110&gt;0),+'404-ENTREGA_INSUMOS PA'!F130,+'404-ENTREGA_INSUMOS PA'!F131)</f>
        <v>0</v>
      </c>
      <c r="C110" s="371" t="str">
        <f>IFERROR(IFERROR(+VLOOKUP('404-ENTREGA_INSUMOS PA'!$AP$6,localidades,2,FALSE),VLOOKUP('404-ENTREGA_INSUMOS PA'!$AP$5,district_codes,2,FALSE)),"")</f>
        <v/>
      </c>
      <c r="D110" s="415" t="str">
        <f>IF(+'404-ENTREGA_INSUMOS PA'!$AP$7=0,"",+'404-ENTREGA_INSUMOS PA'!$AP$7)</f>
        <v/>
      </c>
      <c r="E110" s="415">
        <f>+'404-ENTREGA_INSUMOS PA'!J131</f>
        <v>0</v>
      </c>
      <c r="F110" s="415">
        <f>+'404-ENTREGA_INSUMOS PA'!L131</f>
        <v>0</v>
      </c>
      <c r="G110" s="415">
        <f>+'404-ENTREGA_INSUMOS PA'!AP$6</f>
        <v>0</v>
      </c>
      <c r="H110" s="415">
        <f>+'404-ENTREGA_INSUMOS PA'!AP$6</f>
        <v>0</v>
      </c>
      <c r="I110" s="371" t="str">
        <f>IF(+'404-ENTREGA_INSUMOS PA'!AC130=0,"",+'404-ENTREGA_INSUMOS PA'!AC130)</f>
        <v/>
      </c>
      <c r="J110" s="371" t="str">
        <f>IF(+'404-ENTREGA_INSUMOS PA'!AG130=0,"",+'404-ENTREGA_INSUMOS PA'!AG130)</f>
        <v/>
      </c>
      <c r="K110" s="371" t="str">
        <f>IF(+'404-ENTREGA_INSUMOS PA'!AK130=0,"",+'404-ENTREGA_INSUMOS PA'!AK130)</f>
        <v/>
      </c>
      <c r="L110" s="372" t="str">
        <f>IF(+'404-ENTREGA_INSUMOS PA'!AN130=0,"",+'404-ENTREGA_INSUMOS PA'!AN130)</f>
        <v/>
      </c>
      <c r="M110" s="373"/>
      <c r="N110" s="374" t="s">
        <v>2591</v>
      </c>
    </row>
    <row r="111" spans="1:14" hidden="1" x14ac:dyDescent="0.3">
      <c r="A111" s="371">
        <f>IF(AND(+'404-ENTREGA_INSUMOS PA'!B132=0,L111&gt;0),+'404-ENTREGA_INSUMOS PA'!B131,+'404-ENTREGA_INSUMOS PA'!B132)</f>
        <v>0</v>
      </c>
      <c r="B111" s="371">
        <f>IF(AND(+'404-ENTREGA_INSUMOS PA'!F132=0,L111&gt;0),+'404-ENTREGA_INSUMOS PA'!F131,+'404-ENTREGA_INSUMOS PA'!F132)</f>
        <v>0</v>
      </c>
      <c r="C111" s="371" t="str">
        <f>IFERROR(IFERROR(+VLOOKUP('404-ENTREGA_INSUMOS PA'!$AP$6,localidades,2,FALSE),VLOOKUP('404-ENTREGA_INSUMOS PA'!$AP$5,district_codes,2,FALSE)),"")</f>
        <v/>
      </c>
      <c r="D111" s="415" t="str">
        <f>IF(+'404-ENTREGA_INSUMOS PA'!$AP$7=0,"",+'404-ENTREGA_INSUMOS PA'!$AP$7)</f>
        <v/>
      </c>
      <c r="E111" s="415">
        <f>+'404-ENTREGA_INSUMOS PA'!J132</f>
        <v>0</v>
      </c>
      <c r="F111" s="415">
        <f>+'404-ENTREGA_INSUMOS PA'!L132</f>
        <v>0</v>
      </c>
      <c r="G111" s="415">
        <f>+'404-ENTREGA_INSUMOS PA'!AP$6</f>
        <v>0</v>
      </c>
      <c r="H111" s="415">
        <f>+'404-ENTREGA_INSUMOS PA'!AP$6</f>
        <v>0</v>
      </c>
      <c r="I111" s="371" t="str">
        <f>IF(+'404-ENTREGA_INSUMOS PA'!AC131=0,"",+'404-ENTREGA_INSUMOS PA'!AC131)</f>
        <v/>
      </c>
      <c r="J111" s="371" t="str">
        <f>IF(+'404-ENTREGA_INSUMOS PA'!AG131=0,"",+'404-ENTREGA_INSUMOS PA'!AG131)</f>
        <v/>
      </c>
      <c r="K111" s="371" t="str">
        <f>IF(+'404-ENTREGA_INSUMOS PA'!AK131=0,"",+'404-ENTREGA_INSUMOS PA'!AK131)</f>
        <v/>
      </c>
      <c r="L111" s="372" t="str">
        <f>IF(+'404-ENTREGA_INSUMOS PA'!AN131=0,"",+'404-ENTREGA_INSUMOS PA'!AN131)</f>
        <v/>
      </c>
      <c r="M111" s="373"/>
      <c r="N111" s="374" t="s">
        <v>2591</v>
      </c>
    </row>
    <row r="112" spans="1:14" hidden="1" x14ac:dyDescent="0.3">
      <c r="A112" s="371">
        <f>IF(AND(+'404-ENTREGA_INSUMOS PA'!B133=0,L112&gt;0),+'404-ENTREGA_INSUMOS PA'!B132,+'404-ENTREGA_INSUMOS PA'!B133)</f>
        <v>0</v>
      </c>
      <c r="B112" s="371">
        <f>IF(AND(+'404-ENTREGA_INSUMOS PA'!F133=0,L112&gt;0),+'404-ENTREGA_INSUMOS PA'!F132,+'404-ENTREGA_INSUMOS PA'!F133)</f>
        <v>0</v>
      </c>
      <c r="C112" s="371" t="str">
        <f>IFERROR(IFERROR(+VLOOKUP('404-ENTREGA_INSUMOS PA'!$AP$6,localidades,2,FALSE),VLOOKUP('404-ENTREGA_INSUMOS PA'!$AP$5,district_codes,2,FALSE)),"")</f>
        <v/>
      </c>
      <c r="D112" s="415" t="str">
        <f>IF(+'404-ENTREGA_INSUMOS PA'!$AP$7=0,"",+'404-ENTREGA_INSUMOS PA'!$AP$7)</f>
        <v/>
      </c>
      <c r="E112" s="415">
        <f>+'404-ENTREGA_INSUMOS PA'!J133</f>
        <v>0</v>
      </c>
      <c r="F112" s="415">
        <f>+'404-ENTREGA_INSUMOS PA'!L133</f>
        <v>0</v>
      </c>
      <c r="G112" s="415">
        <f>+'404-ENTREGA_INSUMOS PA'!AP$6</f>
        <v>0</v>
      </c>
      <c r="H112" s="415">
        <f>+'404-ENTREGA_INSUMOS PA'!AP$6</f>
        <v>0</v>
      </c>
      <c r="I112" s="371" t="str">
        <f>IF(+'404-ENTREGA_INSUMOS PA'!AC132=0,"",+'404-ENTREGA_INSUMOS PA'!AC132)</f>
        <v/>
      </c>
      <c r="J112" s="371" t="str">
        <f>IF(+'404-ENTREGA_INSUMOS PA'!AG132=0,"",+'404-ENTREGA_INSUMOS PA'!AG132)</f>
        <v/>
      </c>
      <c r="K112" s="371" t="str">
        <f>IF(+'404-ENTREGA_INSUMOS PA'!AK132=0,"",+'404-ENTREGA_INSUMOS PA'!AK132)</f>
        <v/>
      </c>
      <c r="L112" s="372" t="str">
        <f>IF(+'404-ENTREGA_INSUMOS PA'!AN132=0,"",+'404-ENTREGA_INSUMOS PA'!AN132)</f>
        <v/>
      </c>
      <c r="M112" s="373"/>
      <c r="N112" s="374" t="s">
        <v>2591</v>
      </c>
    </row>
    <row r="113" spans="1:14" hidden="1" x14ac:dyDescent="0.3">
      <c r="A113" s="371">
        <f>IF(AND(+'404-ENTREGA_INSUMOS PA'!B134=0,L113&gt;0),+'404-ENTREGA_INSUMOS PA'!B133,+'404-ENTREGA_INSUMOS PA'!B134)</f>
        <v>0</v>
      </c>
      <c r="B113" s="371">
        <f>IF(AND(+'404-ENTREGA_INSUMOS PA'!F134=0,L113&gt;0),+'404-ENTREGA_INSUMOS PA'!F133,+'404-ENTREGA_INSUMOS PA'!F134)</f>
        <v>0</v>
      </c>
      <c r="C113" s="371" t="str">
        <f>IFERROR(IFERROR(+VLOOKUP('404-ENTREGA_INSUMOS PA'!$AP$6,localidades,2,FALSE),VLOOKUP('404-ENTREGA_INSUMOS PA'!$AP$5,district_codes,2,FALSE)),"")</f>
        <v/>
      </c>
      <c r="D113" s="415" t="str">
        <f>IF(+'404-ENTREGA_INSUMOS PA'!$AP$7=0,"",+'404-ENTREGA_INSUMOS PA'!$AP$7)</f>
        <v/>
      </c>
      <c r="E113" s="415">
        <f>+'404-ENTREGA_INSUMOS PA'!J134</f>
        <v>0</v>
      </c>
      <c r="F113" s="415">
        <f>+'404-ENTREGA_INSUMOS PA'!L134</f>
        <v>0</v>
      </c>
      <c r="G113" s="415">
        <f>+'404-ENTREGA_INSUMOS PA'!AP$6</f>
        <v>0</v>
      </c>
      <c r="H113" s="415">
        <f>+'404-ENTREGA_INSUMOS PA'!AP$6</f>
        <v>0</v>
      </c>
      <c r="I113" s="371" t="str">
        <f>IF(+'404-ENTREGA_INSUMOS PA'!AC133=0,"",+'404-ENTREGA_INSUMOS PA'!AC133)</f>
        <v/>
      </c>
      <c r="J113" s="371" t="str">
        <f>IF(+'404-ENTREGA_INSUMOS PA'!AG133=0,"",+'404-ENTREGA_INSUMOS PA'!AG133)</f>
        <v/>
      </c>
      <c r="K113" s="371" t="str">
        <f>IF(+'404-ENTREGA_INSUMOS PA'!AK133=0,"",+'404-ENTREGA_INSUMOS PA'!AK133)</f>
        <v/>
      </c>
      <c r="L113" s="372" t="str">
        <f>IF(+'404-ENTREGA_INSUMOS PA'!AN133=0,"",+'404-ENTREGA_INSUMOS PA'!AN133)</f>
        <v/>
      </c>
      <c r="M113" s="373"/>
      <c r="N113" s="374" t="s">
        <v>2591</v>
      </c>
    </row>
    <row r="114" spans="1:14" hidden="1" x14ac:dyDescent="0.3">
      <c r="A114" s="371">
        <f>IF(AND(+'404-ENTREGA_INSUMOS PA'!B135=0,L114&gt;0),+'404-ENTREGA_INSUMOS PA'!B134,+'404-ENTREGA_INSUMOS PA'!B135)</f>
        <v>0</v>
      </c>
      <c r="B114" s="371">
        <f>IF(AND(+'404-ENTREGA_INSUMOS PA'!F135=0,L114&gt;0),+'404-ENTREGA_INSUMOS PA'!F134,+'404-ENTREGA_INSUMOS PA'!F135)</f>
        <v>0</v>
      </c>
      <c r="C114" s="371" t="str">
        <f>IFERROR(IFERROR(+VLOOKUP('404-ENTREGA_INSUMOS PA'!$AP$6,localidades,2,FALSE),VLOOKUP('404-ENTREGA_INSUMOS PA'!$AP$5,district_codes,2,FALSE)),"")</f>
        <v/>
      </c>
      <c r="D114" s="415" t="str">
        <f>IF(+'404-ENTREGA_INSUMOS PA'!$AP$7=0,"",+'404-ENTREGA_INSUMOS PA'!$AP$7)</f>
        <v/>
      </c>
      <c r="E114" s="415">
        <f>+'404-ENTREGA_INSUMOS PA'!J135</f>
        <v>0</v>
      </c>
      <c r="F114" s="415">
        <f>+'404-ENTREGA_INSUMOS PA'!L135</f>
        <v>0</v>
      </c>
      <c r="G114" s="415">
        <f>+'404-ENTREGA_INSUMOS PA'!AP$6</f>
        <v>0</v>
      </c>
      <c r="H114" s="415">
        <f>+'404-ENTREGA_INSUMOS PA'!AP$6</f>
        <v>0</v>
      </c>
      <c r="I114" s="371" t="str">
        <f>IF(+'404-ENTREGA_INSUMOS PA'!AC134=0,"",+'404-ENTREGA_INSUMOS PA'!AC134)</f>
        <v/>
      </c>
      <c r="J114" s="371" t="str">
        <f>IF(+'404-ENTREGA_INSUMOS PA'!AG134=0,"",+'404-ENTREGA_INSUMOS PA'!AG134)</f>
        <v/>
      </c>
      <c r="K114" s="371" t="str">
        <f>IF(+'404-ENTREGA_INSUMOS PA'!AK134=0,"",+'404-ENTREGA_INSUMOS PA'!AK134)</f>
        <v/>
      </c>
      <c r="L114" s="372" t="str">
        <f>IF(+'404-ENTREGA_INSUMOS PA'!AN134=0,"",+'404-ENTREGA_INSUMOS PA'!AN134)</f>
        <v/>
      </c>
      <c r="M114" s="373"/>
      <c r="N114" s="374" t="s">
        <v>2591</v>
      </c>
    </row>
    <row r="115" spans="1:14" hidden="1" x14ac:dyDescent="0.3">
      <c r="A115" s="371">
        <f>IF(AND(+'404-ENTREGA_INSUMOS PA'!B136=0,L115&gt;0),+'404-ENTREGA_INSUMOS PA'!B135,+'404-ENTREGA_INSUMOS PA'!B136)</f>
        <v>0</v>
      </c>
      <c r="B115" s="371">
        <f>IF(AND(+'404-ENTREGA_INSUMOS PA'!F136=0,L115&gt;0),+'404-ENTREGA_INSUMOS PA'!F135,+'404-ENTREGA_INSUMOS PA'!F136)</f>
        <v>0</v>
      </c>
      <c r="C115" s="371" t="str">
        <f>IFERROR(IFERROR(+VLOOKUP('404-ENTREGA_INSUMOS PA'!$AP$6,localidades,2,FALSE),VLOOKUP('404-ENTREGA_INSUMOS PA'!$AP$5,district_codes,2,FALSE)),"")</f>
        <v/>
      </c>
      <c r="D115" s="415" t="str">
        <f>IF(+'404-ENTREGA_INSUMOS PA'!$AP$7=0,"",+'404-ENTREGA_INSUMOS PA'!$AP$7)</f>
        <v/>
      </c>
      <c r="E115" s="415">
        <f>+'404-ENTREGA_INSUMOS PA'!J136</f>
        <v>0</v>
      </c>
      <c r="F115" s="415">
        <f>+'404-ENTREGA_INSUMOS PA'!L136</f>
        <v>0</v>
      </c>
      <c r="G115" s="415">
        <f>+'404-ENTREGA_INSUMOS PA'!AP$6</f>
        <v>0</v>
      </c>
      <c r="H115" s="415">
        <f>+'404-ENTREGA_INSUMOS PA'!AP$6</f>
        <v>0</v>
      </c>
      <c r="I115" s="371" t="str">
        <f>IF(+'404-ENTREGA_INSUMOS PA'!AC135=0,"",+'404-ENTREGA_INSUMOS PA'!AC135)</f>
        <v/>
      </c>
      <c r="J115" s="371" t="str">
        <f>IF(+'404-ENTREGA_INSUMOS PA'!AG135=0,"",+'404-ENTREGA_INSUMOS PA'!AG135)</f>
        <v/>
      </c>
      <c r="K115" s="371" t="str">
        <f>IF(+'404-ENTREGA_INSUMOS PA'!AK135=0,"",+'404-ENTREGA_INSUMOS PA'!AK135)</f>
        <v/>
      </c>
      <c r="L115" s="372" t="str">
        <f>IF(+'404-ENTREGA_INSUMOS PA'!AN135=0,"",+'404-ENTREGA_INSUMOS PA'!AN135)</f>
        <v/>
      </c>
      <c r="M115" s="373"/>
      <c r="N115" s="374" t="s">
        <v>2591</v>
      </c>
    </row>
    <row r="116" spans="1:14" hidden="1" x14ac:dyDescent="0.3">
      <c r="A116" s="371">
        <f>IF(AND(+'404-ENTREGA_INSUMOS PA'!B137=0,L116&gt;0),+'404-ENTREGA_INSUMOS PA'!B136,+'404-ENTREGA_INSUMOS PA'!B137)</f>
        <v>0</v>
      </c>
      <c r="B116" s="371">
        <f>IF(AND(+'404-ENTREGA_INSUMOS PA'!F137=0,L116&gt;0),+'404-ENTREGA_INSUMOS PA'!F136,+'404-ENTREGA_INSUMOS PA'!F137)</f>
        <v>0</v>
      </c>
      <c r="C116" s="371" t="str">
        <f>IFERROR(IFERROR(+VLOOKUP('404-ENTREGA_INSUMOS PA'!$AP$6,localidades,2,FALSE),VLOOKUP('404-ENTREGA_INSUMOS PA'!$AP$5,district_codes,2,FALSE)),"")</f>
        <v/>
      </c>
      <c r="D116" s="415" t="str">
        <f>IF(+'404-ENTREGA_INSUMOS PA'!$AP$7=0,"",+'404-ENTREGA_INSUMOS PA'!$AP$7)</f>
        <v/>
      </c>
      <c r="E116" s="415">
        <f>+'404-ENTREGA_INSUMOS PA'!J137</f>
        <v>0</v>
      </c>
      <c r="F116" s="415">
        <f>+'404-ENTREGA_INSUMOS PA'!L137</f>
        <v>0</v>
      </c>
      <c r="G116" s="415">
        <f>+'404-ENTREGA_INSUMOS PA'!AP$6</f>
        <v>0</v>
      </c>
      <c r="H116" s="415">
        <f>+'404-ENTREGA_INSUMOS PA'!AP$6</f>
        <v>0</v>
      </c>
      <c r="I116" s="371" t="str">
        <f>IF(+'404-ENTREGA_INSUMOS PA'!AC136=0,"",+'404-ENTREGA_INSUMOS PA'!AC136)</f>
        <v/>
      </c>
      <c r="J116" s="371" t="str">
        <f>IF(+'404-ENTREGA_INSUMOS PA'!AG136=0,"",+'404-ENTREGA_INSUMOS PA'!AG136)</f>
        <v/>
      </c>
      <c r="K116" s="371" t="str">
        <f>IF(+'404-ENTREGA_INSUMOS PA'!AK136=0,"",+'404-ENTREGA_INSUMOS PA'!AK136)</f>
        <v/>
      </c>
      <c r="L116" s="372" t="str">
        <f>IF(+'404-ENTREGA_INSUMOS PA'!AN136=0,"",+'404-ENTREGA_INSUMOS PA'!AN136)</f>
        <v/>
      </c>
      <c r="M116" s="373"/>
      <c r="N116" s="374" t="s">
        <v>2591</v>
      </c>
    </row>
    <row r="117" spans="1:14" hidden="1" x14ac:dyDescent="0.3">
      <c r="A117" s="371">
        <f>IF(AND(+'404-ENTREGA_INSUMOS PA'!B138=0,L117&gt;0),+'404-ENTREGA_INSUMOS PA'!B137,+'404-ENTREGA_INSUMOS PA'!B138)</f>
        <v>0</v>
      </c>
      <c r="B117" s="371">
        <f>IF(AND(+'404-ENTREGA_INSUMOS PA'!F138=0,L117&gt;0),+'404-ENTREGA_INSUMOS PA'!F137,+'404-ENTREGA_INSUMOS PA'!F138)</f>
        <v>0</v>
      </c>
      <c r="C117" s="371" t="str">
        <f>IFERROR(IFERROR(+VLOOKUP('404-ENTREGA_INSUMOS PA'!$AP$6,localidades,2,FALSE),VLOOKUP('404-ENTREGA_INSUMOS PA'!$AP$5,district_codes,2,FALSE)),"")</f>
        <v/>
      </c>
      <c r="D117" s="415" t="str">
        <f>IF(+'404-ENTREGA_INSUMOS PA'!$AP$7=0,"",+'404-ENTREGA_INSUMOS PA'!$AP$7)</f>
        <v/>
      </c>
      <c r="E117" s="415">
        <f>+'404-ENTREGA_INSUMOS PA'!J138</f>
        <v>0</v>
      </c>
      <c r="F117" s="415">
        <f>+'404-ENTREGA_INSUMOS PA'!L138</f>
        <v>0</v>
      </c>
      <c r="G117" s="415">
        <f>+'404-ENTREGA_INSUMOS PA'!AP$6</f>
        <v>0</v>
      </c>
      <c r="H117" s="415">
        <f>+'404-ENTREGA_INSUMOS PA'!AP$6</f>
        <v>0</v>
      </c>
      <c r="I117" s="371" t="str">
        <f>IF(+'404-ENTREGA_INSUMOS PA'!AC137=0,"",+'404-ENTREGA_INSUMOS PA'!AC137)</f>
        <v/>
      </c>
      <c r="J117" s="371" t="str">
        <f>IF(+'404-ENTREGA_INSUMOS PA'!AG137=0,"",+'404-ENTREGA_INSUMOS PA'!AG137)</f>
        <v/>
      </c>
      <c r="K117" s="371" t="str">
        <f>IF(+'404-ENTREGA_INSUMOS PA'!AK137=0,"",+'404-ENTREGA_INSUMOS PA'!AK137)</f>
        <v/>
      </c>
      <c r="L117" s="372" t="str">
        <f>IF(+'404-ENTREGA_INSUMOS PA'!AN137=0,"",+'404-ENTREGA_INSUMOS PA'!AN137)</f>
        <v/>
      </c>
      <c r="M117" s="373"/>
      <c r="N117" s="374" t="s">
        <v>2591</v>
      </c>
    </row>
    <row r="118" spans="1:14" hidden="1" x14ac:dyDescent="0.3">
      <c r="A118" s="371">
        <f>IF(AND(+'404-ENTREGA_INSUMOS PA'!B139=0,L118&gt;0),+'404-ENTREGA_INSUMOS PA'!B138,+'404-ENTREGA_INSUMOS PA'!B139)</f>
        <v>0</v>
      </c>
      <c r="B118" s="371">
        <f>IF(AND(+'404-ENTREGA_INSUMOS PA'!F139=0,L118&gt;0),+'404-ENTREGA_INSUMOS PA'!F138,+'404-ENTREGA_INSUMOS PA'!F139)</f>
        <v>0</v>
      </c>
      <c r="C118" s="371" t="str">
        <f>IFERROR(IFERROR(+VLOOKUP('404-ENTREGA_INSUMOS PA'!$AP$6,localidades,2,FALSE),VLOOKUP('404-ENTREGA_INSUMOS PA'!$AP$5,district_codes,2,FALSE)),"")</f>
        <v/>
      </c>
      <c r="D118" s="415" t="str">
        <f>IF(+'404-ENTREGA_INSUMOS PA'!$AP$7=0,"",+'404-ENTREGA_INSUMOS PA'!$AP$7)</f>
        <v/>
      </c>
      <c r="E118" s="415">
        <f>+'404-ENTREGA_INSUMOS PA'!J139</f>
        <v>0</v>
      </c>
      <c r="F118" s="415">
        <f>+'404-ENTREGA_INSUMOS PA'!L139</f>
        <v>0</v>
      </c>
      <c r="G118" s="415">
        <f>+'404-ENTREGA_INSUMOS PA'!AP$6</f>
        <v>0</v>
      </c>
      <c r="H118" s="415">
        <f>+'404-ENTREGA_INSUMOS PA'!AP$6</f>
        <v>0</v>
      </c>
      <c r="I118" s="371" t="str">
        <f>IF(+'404-ENTREGA_INSUMOS PA'!AC138=0,"",+'404-ENTREGA_INSUMOS PA'!AC138)</f>
        <v/>
      </c>
      <c r="J118" s="371" t="str">
        <f>IF(+'404-ENTREGA_INSUMOS PA'!AG138=0,"",+'404-ENTREGA_INSUMOS PA'!AG138)</f>
        <v/>
      </c>
      <c r="K118" s="371" t="str">
        <f>IF(+'404-ENTREGA_INSUMOS PA'!AK138=0,"",+'404-ENTREGA_INSUMOS PA'!AK138)</f>
        <v/>
      </c>
      <c r="L118" s="372" t="str">
        <f>IF(+'404-ENTREGA_INSUMOS PA'!AN138=0,"",+'404-ENTREGA_INSUMOS PA'!AN138)</f>
        <v/>
      </c>
      <c r="M118" s="373"/>
      <c r="N118" s="374" t="s">
        <v>2591</v>
      </c>
    </row>
    <row r="119" spans="1:14" hidden="1" x14ac:dyDescent="0.3">
      <c r="A119" s="371">
        <f>IF(AND(+'404-ENTREGA_INSUMOS PA'!B140=0,L119&gt;0),+'404-ENTREGA_INSUMOS PA'!B139,+'404-ENTREGA_INSUMOS PA'!B140)</f>
        <v>0</v>
      </c>
      <c r="B119" s="371">
        <f>IF(AND(+'404-ENTREGA_INSUMOS PA'!F140=0,L119&gt;0),+'404-ENTREGA_INSUMOS PA'!F139,+'404-ENTREGA_INSUMOS PA'!F140)</f>
        <v>0</v>
      </c>
      <c r="C119" s="371" t="str">
        <f>IFERROR(IFERROR(+VLOOKUP('404-ENTREGA_INSUMOS PA'!$AP$6,localidades,2,FALSE),VLOOKUP('404-ENTREGA_INSUMOS PA'!$AP$5,district_codes,2,FALSE)),"")</f>
        <v/>
      </c>
      <c r="D119" s="415" t="str">
        <f>IF(+'404-ENTREGA_INSUMOS PA'!$AP$7=0,"",+'404-ENTREGA_INSUMOS PA'!$AP$7)</f>
        <v/>
      </c>
      <c r="E119" s="415">
        <f>+'404-ENTREGA_INSUMOS PA'!J140</f>
        <v>0</v>
      </c>
      <c r="F119" s="415">
        <f>+'404-ENTREGA_INSUMOS PA'!L140</f>
        <v>0</v>
      </c>
      <c r="G119" s="415">
        <f>+'404-ENTREGA_INSUMOS PA'!AP$6</f>
        <v>0</v>
      </c>
      <c r="H119" s="415">
        <f>+'404-ENTREGA_INSUMOS PA'!AP$6</f>
        <v>0</v>
      </c>
      <c r="I119" s="371" t="str">
        <f>IF(+'404-ENTREGA_INSUMOS PA'!AC139=0,"",+'404-ENTREGA_INSUMOS PA'!AC139)</f>
        <v/>
      </c>
      <c r="J119" s="371" t="str">
        <f>IF(+'404-ENTREGA_INSUMOS PA'!AG139=0,"",+'404-ENTREGA_INSUMOS PA'!AG139)</f>
        <v/>
      </c>
      <c r="K119" s="371" t="str">
        <f>IF(+'404-ENTREGA_INSUMOS PA'!AK139=0,"",+'404-ENTREGA_INSUMOS PA'!AK139)</f>
        <v/>
      </c>
      <c r="L119" s="372" t="str">
        <f>IF(+'404-ENTREGA_INSUMOS PA'!AN139=0,"",+'404-ENTREGA_INSUMOS PA'!AN139)</f>
        <v/>
      </c>
      <c r="M119" s="373"/>
      <c r="N119" s="374" t="s">
        <v>2591</v>
      </c>
    </row>
    <row r="120" spans="1:14" hidden="1" x14ac:dyDescent="0.3">
      <c r="A120" s="371">
        <f>IF(AND(+'404-ENTREGA_INSUMOS PA'!B141=0,L120&gt;0),+'404-ENTREGA_INSUMOS PA'!B140,+'404-ENTREGA_INSUMOS PA'!B141)</f>
        <v>0</v>
      </c>
      <c r="B120" s="371">
        <f>IF(AND(+'404-ENTREGA_INSUMOS PA'!F141=0,L120&gt;0),+'404-ENTREGA_INSUMOS PA'!F140,+'404-ENTREGA_INSUMOS PA'!F141)</f>
        <v>0</v>
      </c>
      <c r="C120" s="371" t="str">
        <f>IFERROR(IFERROR(+VLOOKUP('404-ENTREGA_INSUMOS PA'!$AP$6,localidades,2,FALSE),VLOOKUP('404-ENTREGA_INSUMOS PA'!$AP$5,district_codes,2,FALSE)),"")</f>
        <v/>
      </c>
      <c r="D120" s="415" t="str">
        <f>IF(+'404-ENTREGA_INSUMOS PA'!$AP$7=0,"",+'404-ENTREGA_INSUMOS PA'!$AP$7)</f>
        <v/>
      </c>
      <c r="E120" s="415">
        <f>+'404-ENTREGA_INSUMOS PA'!J141</f>
        <v>0</v>
      </c>
      <c r="F120" s="415">
        <f>+'404-ENTREGA_INSUMOS PA'!L141</f>
        <v>0</v>
      </c>
      <c r="G120" s="415">
        <f>+'404-ENTREGA_INSUMOS PA'!AP$6</f>
        <v>0</v>
      </c>
      <c r="H120" s="415">
        <f>+'404-ENTREGA_INSUMOS PA'!AP$6</f>
        <v>0</v>
      </c>
      <c r="I120" s="371" t="str">
        <f>IF(+'404-ENTREGA_INSUMOS PA'!AC140=0,"",+'404-ENTREGA_INSUMOS PA'!AC140)</f>
        <v/>
      </c>
      <c r="J120" s="371" t="str">
        <f>IF(+'404-ENTREGA_INSUMOS PA'!AG140=0,"",+'404-ENTREGA_INSUMOS PA'!AG140)</f>
        <v/>
      </c>
      <c r="K120" s="371" t="str">
        <f>IF(+'404-ENTREGA_INSUMOS PA'!AK140=0,"",+'404-ENTREGA_INSUMOS PA'!AK140)</f>
        <v/>
      </c>
      <c r="L120" s="372" t="str">
        <f>IF(+'404-ENTREGA_INSUMOS PA'!AN140=0,"",+'404-ENTREGA_INSUMOS PA'!AN140)</f>
        <v/>
      </c>
      <c r="M120" s="373"/>
      <c r="N120" s="374" t="s">
        <v>2591</v>
      </c>
    </row>
    <row r="121" spans="1:14" hidden="1" x14ac:dyDescent="0.3">
      <c r="A121" s="371">
        <f>IF(AND(+'404-ENTREGA_INSUMOS PA'!B142=0,L121&gt;0),+'404-ENTREGA_INSUMOS PA'!B141,+'404-ENTREGA_INSUMOS PA'!B142)</f>
        <v>0</v>
      </c>
      <c r="B121" s="371">
        <f>IF(AND(+'404-ENTREGA_INSUMOS PA'!F142=0,L121&gt;0),+'404-ENTREGA_INSUMOS PA'!F141,+'404-ENTREGA_INSUMOS PA'!F142)</f>
        <v>0</v>
      </c>
      <c r="C121" s="371" t="str">
        <f>IFERROR(IFERROR(+VLOOKUP('404-ENTREGA_INSUMOS PA'!$AP$6,localidades,2,FALSE),VLOOKUP('404-ENTREGA_INSUMOS PA'!$AP$5,district_codes,2,FALSE)),"")</f>
        <v/>
      </c>
      <c r="D121" s="415" t="str">
        <f>IF(+'404-ENTREGA_INSUMOS PA'!$AP$7=0,"",+'404-ENTREGA_INSUMOS PA'!$AP$7)</f>
        <v/>
      </c>
      <c r="E121" s="415">
        <f>+'404-ENTREGA_INSUMOS PA'!J142</f>
        <v>0</v>
      </c>
      <c r="F121" s="415">
        <f>+'404-ENTREGA_INSUMOS PA'!L142</f>
        <v>0</v>
      </c>
      <c r="G121" s="415">
        <f>+'404-ENTREGA_INSUMOS PA'!AP$6</f>
        <v>0</v>
      </c>
      <c r="H121" s="415">
        <f>+'404-ENTREGA_INSUMOS PA'!AP$6</f>
        <v>0</v>
      </c>
      <c r="I121" s="371" t="str">
        <f>IF(+'404-ENTREGA_INSUMOS PA'!AC141=0,"",+'404-ENTREGA_INSUMOS PA'!AC141)</f>
        <v/>
      </c>
      <c r="J121" s="371" t="str">
        <f>IF(+'404-ENTREGA_INSUMOS PA'!AG141=0,"",+'404-ENTREGA_INSUMOS PA'!AG141)</f>
        <v/>
      </c>
      <c r="K121" s="371" t="str">
        <f>IF(+'404-ENTREGA_INSUMOS PA'!AK141=0,"",+'404-ENTREGA_INSUMOS PA'!AK141)</f>
        <v/>
      </c>
      <c r="L121" s="372" t="str">
        <f>IF(+'404-ENTREGA_INSUMOS PA'!AN141=0,"",+'404-ENTREGA_INSUMOS PA'!AN141)</f>
        <v/>
      </c>
      <c r="M121" s="373"/>
      <c r="N121" s="374" t="s">
        <v>2591</v>
      </c>
    </row>
    <row r="122" spans="1:14" hidden="1" x14ac:dyDescent="0.3">
      <c r="A122" s="371">
        <f>IF(AND(+'404-ENTREGA_INSUMOS PA'!B143=0,L122&gt;0),+'404-ENTREGA_INSUMOS PA'!B142,+'404-ENTREGA_INSUMOS PA'!B143)</f>
        <v>0</v>
      </c>
      <c r="B122" s="371">
        <f>IF(AND(+'404-ENTREGA_INSUMOS PA'!F143=0,L122&gt;0),+'404-ENTREGA_INSUMOS PA'!F142,+'404-ENTREGA_INSUMOS PA'!F143)</f>
        <v>0</v>
      </c>
      <c r="C122" s="371" t="str">
        <f>IFERROR(IFERROR(+VLOOKUP('404-ENTREGA_INSUMOS PA'!$AP$6,localidades,2,FALSE),VLOOKUP('404-ENTREGA_INSUMOS PA'!$AP$5,district_codes,2,FALSE)),"")</f>
        <v/>
      </c>
      <c r="D122" s="415" t="str">
        <f>IF(+'404-ENTREGA_INSUMOS PA'!$AP$7=0,"",+'404-ENTREGA_INSUMOS PA'!$AP$7)</f>
        <v/>
      </c>
      <c r="E122" s="415">
        <f>+'404-ENTREGA_INSUMOS PA'!J143</f>
        <v>0</v>
      </c>
      <c r="F122" s="415">
        <f>+'404-ENTREGA_INSUMOS PA'!L143</f>
        <v>0</v>
      </c>
      <c r="G122" s="415">
        <f>+'404-ENTREGA_INSUMOS PA'!AP$6</f>
        <v>0</v>
      </c>
      <c r="H122" s="415">
        <f>+'404-ENTREGA_INSUMOS PA'!AP$6</f>
        <v>0</v>
      </c>
      <c r="I122" s="371" t="str">
        <f>IF(+'404-ENTREGA_INSUMOS PA'!AC142=0,"",+'404-ENTREGA_INSUMOS PA'!AC142)</f>
        <v/>
      </c>
      <c r="J122" s="371" t="str">
        <f>IF(+'404-ENTREGA_INSUMOS PA'!AG142=0,"",+'404-ENTREGA_INSUMOS PA'!AG142)</f>
        <v/>
      </c>
      <c r="K122" s="371" t="str">
        <f>IF(+'404-ENTREGA_INSUMOS PA'!AK142=0,"",+'404-ENTREGA_INSUMOS PA'!AK142)</f>
        <v/>
      </c>
      <c r="L122" s="372" t="str">
        <f>IF(+'404-ENTREGA_INSUMOS PA'!AN142=0,"",+'404-ENTREGA_INSUMOS PA'!AN142)</f>
        <v/>
      </c>
      <c r="M122" s="373"/>
      <c r="N122" s="374" t="s">
        <v>2591</v>
      </c>
    </row>
    <row r="123" spans="1:14" hidden="1" x14ac:dyDescent="0.3">
      <c r="A123" s="371">
        <f>IF(AND(+'404-ENTREGA_INSUMOS PA'!B144=0,L123&gt;0),+'404-ENTREGA_INSUMOS PA'!B143,+'404-ENTREGA_INSUMOS PA'!B144)</f>
        <v>0</v>
      </c>
      <c r="B123" s="371">
        <f>IF(AND(+'404-ENTREGA_INSUMOS PA'!F144=0,L123&gt;0),+'404-ENTREGA_INSUMOS PA'!F143,+'404-ENTREGA_INSUMOS PA'!F144)</f>
        <v>0</v>
      </c>
      <c r="C123" s="371" t="str">
        <f>IFERROR(IFERROR(+VLOOKUP('404-ENTREGA_INSUMOS PA'!$AP$6,localidades,2,FALSE),VLOOKUP('404-ENTREGA_INSUMOS PA'!$AP$5,district_codes,2,FALSE)),"")</f>
        <v/>
      </c>
      <c r="D123" s="415" t="str">
        <f>IF(+'404-ENTREGA_INSUMOS PA'!$AP$7=0,"",+'404-ENTREGA_INSUMOS PA'!$AP$7)</f>
        <v/>
      </c>
      <c r="E123" s="415">
        <f>+'404-ENTREGA_INSUMOS PA'!J144</f>
        <v>0</v>
      </c>
      <c r="F123" s="415">
        <f>+'404-ENTREGA_INSUMOS PA'!L144</f>
        <v>0</v>
      </c>
      <c r="G123" s="415">
        <f>+'404-ENTREGA_INSUMOS PA'!AP$6</f>
        <v>0</v>
      </c>
      <c r="H123" s="415">
        <f>+'404-ENTREGA_INSUMOS PA'!AP$6</f>
        <v>0</v>
      </c>
      <c r="I123" s="371" t="str">
        <f>IF(+'404-ENTREGA_INSUMOS PA'!AC143=0,"",+'404-ENTREGA_INSUMOS PA'!AC143)</f>
        <v/>
      </c>
      <c r="J123" s="371" t="str">
        <f>IF(+'404-ENTREGA_INSUMOS PA'!AG143=0,"",+'404-ENTREGA_INSUMOS PA'!AG143)</f>
        <v/>
      </c>
      <c r="K123" s="371" t="str">
        <f>IF(+'404-ENTREGA_INSUMOS PA'!AK143=0,"",+'404-ENTREGA_INSUMOS PA'!AK143)</f>
        <v/>
      </c>
      <c r="L123" s="372" t="str">
        <f>IF(+'404-ENTREGA_INSUMOS PA'!AN143=0,"",+'404-ENTREGA_INSUMOS PA'!AN143)</f>
        <v/>
      </c>
      <c r="M123" s="373"/>
      <c r="N123" s="374" t="s">
        <v>2591</v>
      </c>
    </row>
    <row r="124" spans="1:14" hidden="1" x14ac:dyDescent="0.3">
      <c r="A124" s="371">
        <f>IF(AND(+'404-ENTREGA_INSUMOS PA'!B145=0,L124&gt;0),+'404-ENTREGA_INSUMOS PA'!B144,+'404-ENTREGA_INSUMOS PA'!B145)</f>
        <v>0</v>
      </c>
      <c r="B124" s="371">
        <f>IF(AND(+'404-ENTREGA_INSUMOS PA'!F145=0,L124&gt;0),+'404-ENTREGA_INSUMOS PA'!F144,+'404-ENTREGA_INSUMOS PA'!F145)</f>
        <v>0</v>
      </c>
      <c r="C124" s="371" t="str">
        <f>IFERROR(IFERROR(+VLOOKUP('404-ENTREGA_INSUMOS PA'!$AP$6,localidades,2,FALSE),VLOOKUP('404-ENTREGA_INSUMOS PA'!$AP$5,district_codes,2,FALSE)),"")</f>
        <v/>
      </c>
      <c r="D124" s="415" t="str">
        <f>IF(+'404-ENTREGA_INSUMOS PA'!$AP$7=0,"",+'404-ENTREGA_INSUMOS PA'!$AP$7)</f>
        <v/>
      </c>
      <c r="E124" s="415">
        <f>+'404-ENTREGA_INSUMOS PA'!J145</f>
        <v>0</v>
      </c>
      <c r="F124" s="415">
        <f>+'404-ENTREGA_INSUMOS PA'!L145</f>
        <v>0</v>
      </c>
      <c r="G124" s="415">
        <f>+'404-ENTREGA_INSUMOS PA'!AP$6</f>
        <v>0</v>
      </c>
      <c r="H124" s="415">
        <f>+'404-ENTREGA_INSUMOS PA'!AP$6</f>
        <v>0</v>
      </c>
      <c r="I124" s="371" t="str">
        <f>IF(+'404-ENTREGA_INSUMOS PA'!AC144=0,"",+'404-ENTREGA_INSUMOS PA'!AC144)</f>
        <v/>
      </c>
      <c r="J124" s="371" t="str">
        <f>IF(+'404-ENTREGA_INSUMOS PA'!AG144=0,"",+'404-ENTREGA_INSUMOS PA'!AG144)</f>
        <v/>
      </c>
      <c r="K124" s="371" t="str">
        <f>IF(+'404-ENTREGA_INSUMOS PA'!AK144=0,"",+'404-ENTREGA_INSUMOS PA'!AK144)</f>
        <v/>
      </c>
      <c r="L124" s="372" t="str">
        <f>IF(+'404-ENTREGA_INSUMOS PA'!AN144=0,"",+'404-ENTREGA_INSUMOS PA'!AN144)</f>
        <v/>
      </c>
      <c r="M124" s="373"/>
      <c r="N124" s="374" t="s">
        <v>2591</v>
      </c>
    </row>
    <row r="125" spans="1:14" hidden="1" x14ac:dyDescent="0.3">
      <c r="A125" s="371">
        <f>IF(AND(+'404-ENTREGA_INSUMOS PA'!B146=0,L125&gt;0),+'404-ENTREGA_INSUMOS PA'!B145,+'404-ENTREGA_INSUMOS PA'!B146)</f>
        <v>0</v>
      </c>
      <c r="B125" s="371">
        <f>IF(AND(+'404-ENTREGA_INSUMOS PA'!F146=0,L125&gt;0),+'404-ENTREGA_INSUMOS PA'!F145,+'404-ENTREGA_INSUMOS PA'!F146)</f>
        <v>0</v>
      </c>
      <c r="C125" s="371" t="str">
        <f>IFERROR(IFERROR(+VLOOKUP('404-ENTREGA_INSUMOS PA'!$AP$6,localidades,2,FALSE),VLOOKUP('404-ENTREGA_INSUMOS PA'!$AP$5,district_codes,2,FALSE)),"")</f>
        <v/>
      </c>
      <c r="D125" s="415" t="str">
        <f>IF(+'404-ENTREGA_INSUMOS PA'!$AP$7=0,"",+'404-ENTREGA_INSUMOS PA'!$AP$7)</f>
        <v/>
      </c>
      <c r="E125" s="415">
        <f>+'404-ENTREGA_INSUMOS PA'!J146</f>
        <v>0</v>
      </c>
      <c r="F125" s="415">
        <f>+'404-ENTREGA_INSUMOS PA'!L146</f>
        <v>0</v>
      </c>
      <c r="G125" s="415">
        <f>+'404-ENTREGA_INSUMOS PA'!AP$6</f>
        <v>0</v>
      </c>
      <c r="H125" s="415">
        <f>+'404-ENTREGA_INSUMOS PA'!AP$6</f>
        <v>0</v>
      </c>
      <c r="I125" s="371" t="str">
        <f>IF(+'404-ENTREGA_INSUMOS PA'!AC145=0,"",+'404-ENTREGA_INSUMOS PA'!AC145)</f>
        <v/>
      </c>
      <c r="J125" s="371" t="str">
        <f>IF(+'404-ENTREGA_INSUMOS PA'!AG145=0,"",+'404-ENTREGA_INSUMOS PA'!AG145)</f>
        <v/>
      </c>
      <c r="K125" s="371" t="str">
        <f>IF(+'404-ENTREGA_INSUMOS PA'!AK145=0,"",+'404-ENTREGA_INSUMOS PA'!AK145)</f>
        <v/>
      </c>
      <c r="L125" s="372" t="str">
        <f>IF(+'404-ENTREGA_INSUMOS PA'!AN145=0,"",+'404-ENTREGA_INSUMOS PA'!AN145)</f>
        <v/>
      </c>
      <c r="M125" s="373"/>
      <c r="N125" s="374" t="s">
        <v>2591</v>
      </c>
    </row>
    <row r="126" spans="1:14" hidden="1" x14ac:dyDescent="0.3">
      <c r="A126" s="371">
        <f>IF(AND(+'404-ENTREGA_INSUMOS PA'!B147=0,L126&gt;0),+'404-ENTREGA_INSUMOS PA'!B146,+'404-ENTREGA_INSUMOS PA'!B147)</f>
        <v>0</v>
      </c>
      <c r="B126" s="371">
        <f>IF(AND(+'404-ENTREGA_INSUMOS PA'!F147=0,L126&gt;0),+'404-ENTREGA_INSUMOS PA'!F146,+'404-ENTREGA_INSUMOS PA'!F147)</f>
        <v>0</v>
      </c>
      <c r="C126" s="371" t="str">
        <f>IFERROR(IFERROR(+VLOOKUP('404-ENTREGA_INSUMOS PA'!$AP$6,localidades,2,FALSE),VLOOKUP('404-ENTREGA_INSUMOS PA'!$AP$5,district_codes,2,FALSE)),"")</f>
        <v/>
      </c>
      <c r="D126" s="415" t="str">
        <f>IF(+'404-ENTREGA_INSUMOS PA'!$AP$7=0,"",+'404-ENTREGA_INSUMOS PA'!$AP$7)</f>
        <v/>
      </c>
      <c r="E126" s="415">
        <f>+'404-ENTREGA_INSUMOS PA'!J147</f>
        <v>0</v>
      </c>
      <c r="F126" s="415">
        <f>+'404-ENTREGA_INSUMOS PA'!L147</f>
        <v>0</v>
      </c>
      <c r="G126" s="415">
        <f>+'404-ENTREGA_INSUMOS PA'!AP$6</f>
        <v>0</v>
      </c>
      <c r="H126" s="415">
        <f>+'404-ENTREGA_INSUMOS PA'!AP$6</f>
        <v>0</v>
      </c>
      <c r="I126" s="371" t="str">
        <f>IF(+'404-ENTREGA_INSUMOS PA'!AC146=0,"",+'404-ENTREGA_INSUMOS PA'!AC146)</f>
        <v/>
      </c>
      <c r="J126" s="371" t="str">
        <f>IF(+'404-ENTREGA_INSUMOS PA'!AG146=0,"",+'404-ENTREGA_INSUMOS PA'!AG146)</f>
        <v/>
      </c>
      <c r="K126" s="371" t="str">
        <f>IF(+'404-ENTREGA_INSUMOS PA'!AK146=0,"",+'404-ENTREGA_INSUMOS PA'!AK146)</f>
        <v/>
      </c>
      <c r="L126" s="372" t="str">
        <f>IF(+'404-ENTREGA_INSUMOS PA'!AN146=0,"",+'404-ENTREGA_INSUMOS PA'!AN146)</f>
        <v/>
      </c>
      <c r="M126" s="373"/>
      <c r="N126" s="374" t="s">
        <v>2591</v>
      </c>
    </row>
    <row r="127" spans="1:14" hidden="1" x14ac:dyDescent="0.3">
      <c r="A127" s="371">
        <f>IF(AND(+'404-ENTREGA_INSUMOS PA'!B148=0,L127&gt;0),+'404-ENTREGA_INSUMOS PA'!B147,+'404-ENTREGA_INSUMOS PA'!B148)</f>
        <v>0</v>
      </c>
      <c r="B127" s="371">
        <f>IF(AND(+'404-ENTREGA_INSUMOS PA'!F148=0,L127&gt;0),+'404-ENTREGA_INSUMOS PA'!F147,+'404-ENTREGA_INSUMOS PA'!F148)</f>
        <v>0</v>
      </c>
      <c r="C127" s="371" t="str">
        <f>IFERROR(IFERROR(+VLOOKUP('404-ENTREGA_INSUMOS PA'!$AP$6,localidades,2,FALSE),VLOOKUP('404-ENTREGA_INSUMOS PA'!$AP$5,district_codes,2,FALSE)),"")</f>
        <v/>
      </c>
      <c r="D127" s="415" t="str">
        <f>IF(+'404-ENTREGA_INSUMOS PA'!$AP$7=0,"",+'404-ENTREGA_INSUMOS PA'!$AP$7)</f>
        <v/>
      </c>
      <c r="E127" s="415">
        <f>+'404-ENTREGA_INSUMOS PA'!J148</f>
        <v>0</v>
      </c>
      <c r="F127" s="415">
        <f>+'404-ENTREGA_INSUMOS PA'!L148</f>
        <v>0</v>
      </c>
      <c r="G127" s="415">
        <f>+'404-ENTREGA_INSUMOS PA'!AP$6</f>
        <v>0</v>
      </c>
      <c r="H127" s="415">
        <f>+'404-ENTREGA_INSUMOS PA'!AP$6</f>
        <v>0</v>
      </c>
      <c r="I127" s="371" t="str">
        <f>IF(+'404-ENTREGA_INSUMOS PA'!AC147=0,"",+'404-ENTREGA_INSUMOS PA'!AC147)</f>
        <v/>
      </c>
      <c r="J127" s="371" t="str">
        <f>IF(+'404-ENTREGA_INSUMOS PA'!AG147=0,"",+'404-ENTREGA_INSUMOS PA'!AG147)</f>
        <v/>
      </c>
      <c r="K127" s="371" t="str">
        <f>IF(+'404-ENTREGA_INSUMOS PA'!AK147=0,"",+'404-ENTREGA_INSUMOS PA'!AK147)</f>
        <v/>
      </c>
      <c r="L127" s="372" t="str">
        <f>IF(+'404-ENTREGA_INSUMOS PA'!AN147=0,"",+'404-ENTREGA_INSUMOS PA'!AN147)</f>
        <v/>
      </c>
      <c r="M127" s="373"/>
      <c r="N127" s="374" t="s">
        <v>2591</v>
      </c>
    </row>
    <row r="128" spans="1:14" hidden="1" x14ac:dyDescent="0.3">
      <c r="A128" s="371">
        <f>IF(AND(+'404-ENTREGA_INSUMOS PA'!B149=0,L128&gt;0),+'404-ENTREGA_INSUMOS PA'!B148,+'404-ENTREGA_INSUMOS PA'!B149)</f>
        <v>0</v>
      </c>
      <c r="B128" s="371">
        <f>IF(AND(+'404-ENTREGA_INSUMOS PA'!F149=0,L128&gt;0),+'404-ENTREGA_INSUMOS PA'!F148,+'404-ENTREGA_INSUMOS PA'!F149)</f>
        <v>0</v>
      </c>
      <c r="C128" s="371" t="str">
        <f>IFERROR(IFERROR(+VLOOKUP('404-ENTREGA_INSUMOS PA'!$AP$6,localidades,2,FALSE),VLOOKUP('404-ENTREGA_INSUMOS PA'!$AP$5,district_codes,2,FALSE)),"")</f>
        <v/>
      </c>
      <c r="D128" s="415" t="str">
        <f>IF(+'404-ENTREGA_INSUMOS PA'!$AP$7=0,"",+'404-ENTREGA_INSUMOS PA'!$AP$7)</f>
        <v/>
      </c>
      <c r="E128" s="415">
        <f>+'404-ENTREGA_INSUMOS PA'!J149</f>
        <v>0</v>
      </c>
      <c r="F128" s="415">
        <f>+'404-ENTREGA_INSUMOS PA'!L149</f>
        <v>0</v>
      </c>
      <c r="G128" s="415">
        <f>+'404-ENTREGA_INSUMOS PA'!AP$6</f>
        <v>0</v>
      </c>
      <c r="H128" s="415">
        <f>+'404-ENTREGA_INSUMOS PA'!AP$6</f>
        <v>0</v>
      </c>
      <c r="I128" s="371" t="str">
        <f>IF(+'404-ENTREGA_INSUMOS PA'!AC148=0,"",+'404-ENTREGA_INSUMOS PA'!AC148)</f>
        <v/>
      </c>
      <c r="J128" s="371" t="str">
        <f>IF(+'404-ENTREGA_INSUMOS PA'!AG148=0,"",+'404-ENTREGA_INSUMOS PA'!AG148)</f>
        <v/>
      </c>
      <c r="K128" s="371" t="str">
        <f>IF(+'404-ENTREGA_INSUMOS PA'!AK148=0,"",+'404-ENTREGA_INSUMOS PA'!AK148)</f>
        <v/>
      </c>
      <c r="L128" s="372" t="str">
        <f>IF(+'404-ENTREGA_INSUMOS PA'!AN148=0,"",+'404-ENTREGA_INSUMOS PA'!AN148)</f>
        <v/>
      </c>
      <c r="M128" s="373"/>
      <c r="N128" s="374" t="s">
        <v>2591</v>
      </c>
    </row>
    <row r="129" spans="1:14" hidden="1" x14ac:dyDescent="0.3">
      <c r="A129" s="371">
        <f>IF(AND(+'404-ENTREGA_INSUMOS PA'!B150=0,L129&gt;0),+'404-ENTREGA_INSUMOS PA'!B149,+'404-ENTREGA_INSUMOS PA'!B150)</f>
        <v>0</v>
      </c>
      <c r="B129" s="371">
        <f>IF(AND(+'404-ENTREGA_INSUMOS PA'!F150=0,L129&gt;0),+'404-ENTREGA_INSUMOS PA'!F149,+'404-ENTREGA_INSUMOS PA'!F150)</f>
        <v>0</v>
      </c>
      <c r="C129" s="371" t="str">
        <f>IFERROR(IFERROR(+VLOOKUP('404-ENTREGA_INSUMOS PA'!$AP$6,localidades,2,FALSE),VLOOKUP('404-ENTREGA_INSUMOS PA'!$AP$5,district_codes,2,FALSE)),"")</f>
        <v/>
      </c>
      <c r="D129" s="415" t="str">
        <f>IF(+'404-ENTREGA_INSUMOS PA'!$AP$7=0,"",+'404-ENTREGA_INSUMOS PA'!$AP$7)</f>
        <v/>
      </c>
      <c r="E129" s="415">
        <f>+'404-ENTREGA_INSUMOS PA'!J150</f>
        <v>0</v>
      </c>
      <c r="F129" s="415">
        <f>+'404-ENTREGA_INSUMOS PA'!L150</f>
        <v>0</v>
      </c>
      <c r="G129" s="415">
        <f>+'404-ENTREGA_INSUMOS PA'!AP$6</f>
        <v>0</v>
      </c>
      <c r="H129" s="415">
        <f>+'404-ENTREGA_INSUMOS PA'!AP$6</f>
        <v>0</v>
      </c>
      <c r="I129" s="371" t="str">
        <f>IF(+'404-ENTREGA_INSUMOS PA'!AC149=0,"",+'404-ENTREGA_INSUMOS PA'!AC149)</f>
        <v/>
      </c>
      <c r="J129" s="371" t="str">
        <f>IF(+'404-ENTREGA_INSUMOS PA'!AG149=0,"",+'404-ENTREGA_INSUMOS PA'!AG149)</f>
        <v/>
      </c>
      <c r="K129" s="371" t="str">
        <f>IF(+'404-ENTREGA_INSUMOS PA'!AK149=0,"",+'404-ENTREGA_INSUMOS PA'!AK149)</f>
        <v/>
      </c>
      <c r="L129" s="372" t="str">
        <f>IF(+'404-ENTREGA_INSUMOS PA'!AN149=0,"",+'404-ENTREGA_INSUMOS PA'!AN149)</f>
        <v/>
      </c>
      <c r="M129" s="373"/>
      <c r="N129" s="374" t="s">
        <v>2591</v>
      </c>
    </row>
    <row r="130" spans="1:14" hidden="1" x14ac:dyDescent="0.3">
      <c r="A130" s="371">
        <f>IF(AND(+'404-ENTREGA_INSUMOS PA'!B151=0,L130&gt;0),+'404-ENTREGA_INSUMOS PA'!B150,+'404-ENTREGA_INSUMOS PA'!B151)</f>
        <v>0</v>
      </c>
      <c r="B130" s="371">
        <f>IF(AND(+'404-ENTREGA_INSUMOS PA'!F151=0,L130&gt;0),+'404-ENTREGA_INSUMOS PA'!F150,+'404-ENTREGA_INSUMOS PA'!F151)</f>
        <v>0</v>
      </c>
      <c r="C130" s="371" t="str">
        <f>IFERROR(IFERROR(+VLOOKUP('404-ENTREGA_INSUMOS PA'!$AP$6,localidades,2,FALSE),VLOOKUP('404-ENTREGA_INSUMOS PA'!$AP$5,district_codes,2,FALSE)),"")</f>
        <v/>
      </c>
      <c r="D130" s="415" t="str">
        <f>IF(+'404-ENTREGA_INSUMOS PA'!$AP$7=0,"",+'404-ENTREGA_INSUMOS PA'!$AP$7)</f>
        <v/>
      </c>
      <c r="E130" s="415">
        <f>+'404-ENTREGA_INSUMOS PA'!J151</f>
        <v>0</v>
      </c>
      <c r="F130" s="415">
        <f>+'404-ENTREGA_INSUMOS PA'!L151</f>
        <v>0</v>
      </c>
      <c r="G130" s="415">
        <f>+'404-ENTREGA_INSUMOS PA'!AP$6</f>
        <v>0</v>
      </c>
      <c r="H130" s="415">
        <f>+'404-ENTREGA_INSUMOS PA'!AP$6</f>
        <v>0</v>
      </c>
      <c r="I130" s="371" t="str">
        <f>IF(+'404-ENTREGA_INSUMOS PA'!AC150=0,"",+'404-ENTREGA_INSUMOS PA'!AC150)</f>
        <v/>
      </c>
      <c r="J130" s="371" t="str">
        <f>IF(+'404-ENTREGA_INSUMOS PA'!AG150=0,"",+'404-ENTREGA_INSUMOS PA'!AG150)</f>
        <v/>
      </c>
      <c r="K130" s="371" t="str">
        <f>IF(+'404-ENTREGA_INSUMOS PA'!AK150=0,"",+'404-ENTREGA_INSUMOS PA'!AK150)</f>
        <v/>
      </c>
      <c r="L130" s="372" t="str">
        <f>IF(+'404-ENTREGA_INSUMOS PA'!AN150=0,"",+'404-ENTREGA_INSUMOS PA'!AN150)</f>
        <v/>
      </c>
      <c r="M130" s="373"/>
      <c r="N130" s="374" t="s">
        <v>2591</v>
      </c>
    </row>
    <row r="131" spans="1:14" hidden="1" x14ac:dyDescent="0.3">
      <c r="A131" s="371">
        <f>IF(AND(+'404-ENTREGA_INSUMOS PA'!B152=0,L131&gt;0),+'404-ENTREGA_INSUMOS PA'!B151,+'404-ENTREGA_INSUMOS PA'!B152)</f>
        <v>0</v>
      </c>
      <c r="B131" s="371">
        <f>IF(AND(+'404-ENTREGA_INSUMOS PA'!F152=0,L131&gt;0),+'404-ENTREGA_INSUMOS PA'!F151,+'404-ENTREGA_INSUMOS PA'!F152)</f>
        <v>0</v>
      </c>
      <c r="C131" s="371" t="str">
        <f>IFERROR(IFERROR(+VLOOKUP('404-ENTREGA_INSUMOS PA'!$AP$6,localidades,2,FALSE),VLOOKUP('404-ENTREGA_INSUMOS PA'!$AP$5,district_codes,2,FALSE)),"")</f>
        <v/>
      </c>
      <c r="D131" s="415" t="str">
        <f>IF(+'404-ENTREGA_INSUMOS PA'!$AP$7=0,"",+'404-ENTREGA_INSUMOS PA'!$AP$7)</f>
        <v/>
      </c>
      <c r="E131" s="415">
        <f>+'404-ENTREGA_INSUMOS PA'!J152</f>
        <v>0</v>
      </c>
      <c r="F131" s="415">
        <f>+'404-ENTREGA_INSUMOS PA'!L152</f>
        <v>0</v>
      </c>
      <c r="G131" s="415">
        <f>+'404-ENTREGA_INSUMOS PA'!AP$6</f>
        <v>0</v>
      </c>
      <c r="H131" s="415">
        <f>+'404-ENTREGA_INSUMOS PA'!AP$6</f>
        <v>0</v>
      </c>
      <c r="I131" s="371" t="str">
        <f>IF(+'404-ENTREGA_INSUMOS PA'!AC151=0,"",+'404-ENTREGA_INSUMOS PA'!AC151)</f>
        <v/>
      </c>
      <c r="J131" s="371" t="str">
        <f>IF(+'404-ENTREGA_INSUMOS PA'!AG151=0,"",+'404-ENTREGA_INSUMOS PA'!AG151)</f>
        <v/>
      </c>
      <c r="K131" s="371" t="str">
        <f>IF(+'404-ENTREGA_INSUMOS PA'!AK151=0,"",+'404-ENTREGA_INSUMOS PA'!AK151)</f>
        <v/>
      </c>
      <c r="L131" s="372" t="str">
        <f>IF(+'404-ENTREGA_INSUMOS PA'!AN151=0,"",+'404-ENTREGA_INSUMOS PA'!AN151)</f>
        <v/>
      </c>
      <c r="M131" s="373"/>
      <c r="N131" s="374" t="s">
        <v>2591</v>
      </c>
    </row>
    <row r="132" spans="1:14" hidden="1" x14ac:dyDescent="0.3">
      <c r="A132" s="371">
        <f>IF(AND(+'404-ENTREGA_INSUMOS PA'!B153=0,L132&gt;0),+'404-ENTREGA_INSUMOS PA'!B152,+'404-ENTREGA_INSUMOS PA'!B153)</f>
        <v>0</v>
      </c>
      <c r="B132" s="371">
        <f>IF(AND(+'404-ENTREGA_INSUMOS PA'!F153=0,L132&gt;0),+'404-ENTREGA_INSUMOS PA'!F152,+'404-ENTREGA_INSUMOS PA'!F153)</f>
        <v>0</v>
      </c>
      <c r="C132" s="371" t="str">
        <f>IFERROR(IFERROR(+VLOOKUP('404-ENTREGA_INSUMOS PA'!$AP$6,localidades,2,FALSE),VLOOKUP('404-ENTREGA_INSUMOS PA'!$AP$5,district_codes,2,FALSE)),"")</f>
        <v/>
      </c>
      <c r="D132" s="415" t="str">
        <f>IF(+'404-ENTREGA_INSUMOS PA'!$AP$7=0,"",+'404-ENTREGA_INSUMOS PA'!$AP$7)</f>
        <v/>
      </c>
      <c r="E132" s="415">
        <f>+'404-ENTREGA_INSUMOS PA'!J153</f>
        <v>0</v>
      </c>
      <c r="F132" s="415">
        <f>+'404-ENTREGA_INSUMOS PA'!L153</f>
        <v>0</v>
      </c>
      <c r="G132" s="415">
        <f>+'404-ENTREGA_INSUMOS PA'!AP$6</f>
        <v>0</v>
      </c>
      <c r="H132" s="415">
        <f>+'404-ENTREGA_INSUMOS PA'!AP$6</f>
        <v>0</v>
      </c>
      <c r="I132" s="371" t="str">
        <f>IF(+'404-ENTREGA_INSUMOS PA'!AC152=0,"",+'404-ENTREGA_INSUMOS PA'!AC152)</f>
        <v/>
      </c>
      <c r="J132" s="371" t="str">
        <f>IF(+'404-ENTREGA_INSUMOS PA'!AG152=0,"",+'404-ENTREGA_INSUMOS PA'!AG152)</f>
        <v/>
      </c>
      <c r="K132" s="371" t="str">
        <f>IF(+'404-ENTREGA_INSUMOS PA'!AK152=0,"",+'404-ENTREGA_INSUMOS PA'!AK152)</f>
        <v/>
      </c>
      <c r="L132" s="372" t="str">
        <f>IF(+'404-ENTREGA_INSUMOS PA'!AN152=0,"",+'404-ENTREGA_INSUMOS PA'!AN152)</f>
        <v/>
      </c>
      <c r="M132" s="373"/>
      <c r="N132" s="374" t="s">
        <v>2591</v>
      </c>
    </row>
    <row r="133" spans="1:14" hidden="1" x14ac:dyDescent="0.3">
      <c r="A133" s="371">
        <f>IF(AND(+'404-ENTREGA_INSUMOS PA'!B154=0,L133&gt;0),+'404-ENTREGA_INSUMOS PA'!B153,+'404-ENTREGA_INSUMOS PA'!B154)</f>
        <v>0</v>
      </c>
      <c r="B133" s="371">
        <f>IF(AND(+'404-ENTREGA_INSUMOS PA'!F154=0,L133&gt;0),+'404-ENTREGA_INSUMOS PA'!F153,+'404-ENTREGA_INSUMOS PA'!F154)</f>
        <v>0</v>
      </c>
      <c r="C133" s="371" t="str">
        <f>IFERROR(IFERROR(+VLOOKUP('404-ENTREGA_INSUMOS PA'!$AP$6,localidades,2,FALSE),VLOOKUP('404-ENTREGA_INSUMOS PA'!$AP$5,district_codes,2,FALSE)),"")</f>
        <v/>
      </c>
      <c r="D133" s="415" t="str">
        <f>IF(+'404-ENTREGA_INSUMOS PA'!$AP$7=0,"",+'404-ENTREGA_INSUMOS PA'!$AP$7)</f>
        <v/>
      </c>
      <c r="E133" s="415">
        <f>+'404-ENTREGA_INSUMOS PA'!J154</f>
        <v>0</v>
      </c>
      <c r="F133" s="415">
        <f>+'404-ENTREGA_INSUMOS PA'!L154</f>
        <v>0</v>
      </c>
      <c r="G133" s="415">
        <f>+'404-ENTREGA_INSUMOS PA'!AP$6</f>
        <v>0</v>
      </c>
      <c r="H133" s="415">
        <f>+'404-ENTREGA_INSUMOS PA'!AP$6</f>
        <v>0</v>
      </c>
      <c r="I133" s="371" t="str">
        <f>IF(+'404-ENTREGA_INSUMOS PA'!AC153=0,"",+'404-ENTREGA_INSUMOS PA'!AC153)</f>
        <v/>
      </c>
      <c r="J133" s="371" t="str">
        <f>IF(+'404-ENTREGA_INSUMOS PA'!AG153=0,"",+'404-ENTREGA_INSUMOS PA'!AG153)</f>
        <v/>
      </c>
      <c r="K133" s="371" t="str">
        <f>IF(+'404-ENTREGA_INSUMOS PA'!AK153=0,"",+'404-ENTREGA_INSUMOS PA'!AK153)</f>
        <v/>
      </c>
      <c r="L133" s="372" t="str">
        <f>IF(+'404-ENTREGA_INSUMOS PA'!AN153=0,"",+'404-ENTREGA_INSUMOS PA'!AN153)</f>
        <v/>
      </c>
      <c r="M133" s="373"/>
      <c r="N133" s="374" t="s">
        <v>2591</v>
      </c>
    </row>
    <row r="134" spans="1:14" hidden="1" x14ac:dyDescent="0.3">
      <c r="A134" s="371">
        <f>IF(AND(+'404-ENTREGA_INSUMOS PA'!B155=0,L134&gt;0),+'404-ENTREGA_INSUMOS PA'!B154,+'404-ENTREGA_INSUMOS PA'!B155)</f>
        <v>0</v>
      </c>
      <c r="B134" s="371">
        <f>IF(AND(+'404-ENTREGA_INSUMOS PA'!F155=0,L134&gt;0),+'404-ENTREGA_INSUMOS PA'!F154,+'404-ENTREGA_INSUMOS PA'!F155)</f>
        <v>0</v>
      </c>
      <c r="C134" s="371" t="str">
        <f>IFERROR(IFERROR(+VLOOKUP('404-ENTREGA_INSUMOS PA'!$AP$6,localidades,2,FALSE),VLOOKUP('404-ENTREGA_INSUMOS PA'!$AP$5,district_codes,2,FALSE)),"")</f>
        <v/>
      </c>
      <c r="D134" s="415" t="str">
        <f>IF(+'404-ENTREGA_INSUMOS PA'!$AP$7=0,"",+'404-ENTREGA_INSUMOS PA'!$AP$7)</f>
        <v/>
      </c>
      <c r="E134" s="415">
        <f>+'404-ENTREGA_INSUMOS PA'!J155</f>
        <v>0</v>
      </c>
      <c r="F134" s="415">
        <f>+'404-ENTREGA_INSUMOS PA'!L155</f>
        <v>0</v>
      </c>
      <c r="G134" s="415">
        <f>+'404-ENTREGA_INSUMOS PA'!AP$6</f>
        <v>0</v>
      </c>
      <c r="H134" s="415">
        <f>+'404-ENTREGA_INSUMOS PA'!AP$6</f>
        <v>0</v>
      </c>
      <c r="I134" s="371" t="str">
        <f>IF(+'404-ENTREGA_INSUMOS PA'!AC154=0,"",+'404-ENTREGA_INSUMOS PA'!AC154)</f>
        <v/>
      </c>
      <c r="J134" s="371" t="str">
        <f>IF(+'404-ENTREGA_INSUMOS PA'!AG154=0,"",+'404-ENTREGA_INSUMOS PA'!AG154)</f>
        <v/>
      </c>
      <c r="K134" s="371" t="str">
        <f>IF(+'404-ENTREGA_INSUMOS PA'!AK154=0,"",+'404-ENTREGA_INSUMOS PA'!AK154)</f>
        <v/>
      </c>
      <c r="L134" s="372" t="str">
        <f>IF(+'404-ENTREGA_INSUMOS PA'!AN154=0,"",+'404-ENTREGA_INSUMOS PA'!AN154)</f>
        <v/>
      </c>
      <c r="M134" s="373"/>
      <c r="N134" s="374" t="s">
        <v>2591</v>
      </c>
    </row>
    <row r="135" spans="1:14" hidden="1" x14ac:dyDescent="0.3">
      <c r="A135" s="371">
        <f>IF(AND(+'404-ENTREGA_INSUMOS PA'!B156=0,L135&gt;0),+'404-ENTREGA_INSUMOS PA'!B155,+'404-ENTREGA_INSUMOS PA'!B156)</f>
        <v>0</v>
      </c>
      <c r="B135" s="371">
        <f>IF(AND(+'404-ENTREGA_INSUMOS PA'!F156=0,L135&gt;0),+'404-ENTREGA_INSUMOS PA'!F155,+'404-ENTREGA_INSUMOS PA'!F156)</f>
        <v>0</v>
      </c>
      <c r="C135" s="371" t="str">
        <f>IFERROR(IFERROR(+VLOOKUP('404-ENTREGA_INSUMOS PA'!$AP$6,localidades,2,FALSE),VLOOKUP('404-ENTREGA_INSUMOS PA'!$AP$5,district_codes,2,FALSE)),"")</f>
        <v/>
      </c>
      <c r="D135" s="415" t="str">
        <f>IF(+'404-ENTREGA_INSUMOS PA'!$AP$7=0,"",+'404-ENTREGA_INSUMOS PA'!$AP$7)</f>
        <v/>
      </c>
      <c r="E135" s="415">
        <f>+'404-ENTREGA_INSUMOS PA'!J156</f>
        <v>0</v>
      </c>
      <c r="F135" s="415">
        <f>+'404-ENTREGA_INSUMOS PA'!L156</f>
        <v>0</v>
      </c>
      <c r="G135" s="415">
        <f>+'404-ENTREGA_INSUMOS PA'!AP$6</f>
        <v>0</v>
      </c>
      <c r="H135" s="415">
        <f>+'404-ENTREGA_INSUMOS PA'!AP$6</f>
        <v>0</v>
      </c>
      <c r="I135" s="371" t="str">
        <f>IF(+'404-ENTREGA_INSUMOS PA'!AC155=0,"",+'404-ENTREGA_INSUMOS PA'!AC155)</f>
        <v/>
      </c>
      <c r="J135" s="371" t="str">
        <f>IF(+'404-ENTREGA_INSUMOS PA'!AG155=0,"",+'404-ENTREGA_INSUMOS PA'!AG155)</f>
        <v/>
      </c>
      <c r="K135" s="371" t="str">
        <f>IF(+'404-ENTREGA_INSUMOS PA'!AK155=0,"",+'404-ENTREGA_INSUMOS PA'!AK155)</f>
        <v/>
      </c>
      <c r="L135" s="372" t="str">
        <f>IF(+'404-ENTREGA_INSUMOS PA'!AN155=0,"",+'404-ENTREGA_INSUMOS PA'!AN155)</f>
        <v/>
      </c>
      <c r="M135" s="373"/>
      <c r="N135" s="374" t="s">
        <v>2591</v>
      </c>
    </row>
    <row r="136" spans="1:14" hidden="1" x14ac:dyDescent="0.3">
      <c r="A136" s="371">
        <f>IF(AND(+'404-ENTREGA_INSUMOS PA'!B157=0,L136&gt;0),+'404-ENTREGA_INSUMOS PA'!B156,+'404-ENTREGA_INSUMOS PA'!B157)</f>
        <v>0</v>
      </c>
      <c r="B136" s="371">
        <f>IF(AND(+'404-ENTREGA_INSUMOS PA'!F157=0,L136&gt;0),+'404-ENTREGA_INSUMOS PA'!F156,+'404-ENTREGA_INSUMOS PA'!F157)</f>
        <v>0</v>
      </c>
      <c r="C136" s="371" t="str">
        <f>IFERROR(IFERROR(+VLOOKUP('404-ENTREGA_INSUMOS PA'!$AP$6,localidades,2,FALSE),VLOOKUP('404-ENTREGA_INSUMOS PA'!$AP$5,district_codes,2,FALSE)),"")</f>
        <v/>
      </c>
      <c r="D136" s="415" t="str">
        <f>IF(+'404-ENTREGA_INSUMOS PA'!$AP$7=0,"",+'404-ENTREGA_INSUMOS PA'!$AP$7)</f>
        <v/>
      </c>
      <c r="E136" s="415">
        <f>+'404-ENTREGA_INSUMOS PA'!J157</f>
        <v>0</v>
      </c>
      <c r="F136" s="415">
        <f>+'404-ENTREGA_INSUMOS PA'!L157</f>
        <v>0</v>
      </c>
      <c r="G136" s="415">
        <f>+'404-ENTREGA_INSUMOS PA'!AP$6</f>
        <v>0</v>
      </c>
      <c r="H136" s="415">
        <f>+'404-ENTREGA_INSUMOS PA'!AP$6</f>
        <v>0</v>
      </c>
      <c r="I136" s="371" t="str">
        <f>IF(+'404-ENTREGA_INSUMOS PA'!AC156=0,"",+'404-ENTREGA_INSUMOS PA'!AC156)</f>
        <v/>
      </c>
      <c r="J136" s="371" t="str">
        <f>IF(+'404-ENTREGA_INSUMOS PA'!AG156=0,"",+'404-ENTREGA_INSUMOS PA'!AG156)</f>
        <v/>
      </c>
      <c r="K136" s="371" t="str">
        <f>IF(+'404-ENTREGA_INSUMOS PA'!AK156=0,"",+'404-ENTREGA_INSUMOS PA'!AK156)</f>
        <v/>
      </c>
      <c r="L136" s="372" t="str">
        <f>IF(+'404-ENTREGA_INSUMOS PA'!AN156=0,"",+'404-ENTREGA_INSUMOS PA'!AN156)</f>
        <v/>
      </c>
      <c r="M136" s="373"/>
      <c r="N136" s="374" t="s">
        <v>2591</v>
      </c>
    </row>
    <row r="137" spans="1:14" hidden="1" x14ac:dyDescent="0.3">
      <c r="A137" s="371">
        <f>IF(AND(+'404-ENTREGA_INSUMOS PA'!B158=0,L137&gt;0),+'404-ENTREGA_INSUMOS PA'!B157,+'404-ENTREGA_INSUMOS PA'!B158)</f>
        <v>0</v>
      </c>
      <c r="B137" s="371">
        <f>IF(AND(+'404-ENTREGA_INSUMOS PA'!F158=0,L137&gt;0),+'404-ENTREGA_INSUMOS PA'!F157,+'404-ENTREGA_INSUMOS PA'!F158)</f>
        <v>0</v>
      </c>
      <c r="C137" s="371" t="str">
        <f>IFERROR(IFERROR(+VLOOKUP('404-ENTREGA_INSUMOS PA'!$AP$6,localidades,2,FALSE),VLOOKUP('404-ENTREGA_INSUMOS PA'!$AP$5,district_codes,2,FALSE)),"")</f>
        <v/>
      </c>
      <c r="D137" s="415" t="str">
        <f>IF(+'404-ENTREGA_INSUMOS PA'!$AP$7=0,"",+'404-ENTREGA_INSUMOS PA'!$AP$7)</f>
        <v/>
      </c>
      <c r="E137" s="415">
        <f>+'404-ENTREGA_INSUMOS PA'!J158</f>
        <v>0</v>
      </c>
      <c r="F137" s="415">
        <f>+'404-ENTREGA_INSUMOS PA'!L158</f>
        <v>0</v>
      </c>
      <c r="G137" s="415">
        <f>+'404-ENTREGA_INSUMOS PA'!AP$6</f>
        <v>0</v>
      </c>
      <c r="H137" s="415">
        <f>+'404-ENTREGA_INSUMOS PA'!AP$6</f>
        <v>0</v>
      </c>
      <c r="I137" s="371" t="str">
        <f>IF(+'404-ENTREGA_INSUMOS PA'!AC157=0,"",+'404-ENTREGA_INSUMOS PA'!AC157)</f>
        <v/>
      </c>
      <c r="J137" s="371" t="str">
        <f>IF(+'404-ENTREGA_INSUMOS PA'!AG157=0,"",+'404-ENTREGA_INSUMOS PA'!AG157)</f>
        <v/>
      </c>
      <c r="K137" s="371" t="str">
        <f>IF(+'404-ENTREGA_INSUMOS PA'!AK157=0,"",+'404-ENTREGA_INSUMOS PA'!AK157)</f>
        <v/>
      </c>
      <c r="L137" s="372" t="str">
        <f>IF(+'404-ENTREGA_INSUMOS PA'!AN157=0,"",+'404-ENTREGA_INSUMOS PA'!AN157)</f>
        <v/>
      </c>
      <c r="M137" s="373"/>
      <c r="N137" s="374" t="s">
        <v>2591</v>
      </c>
    </row>
    <row r="138" spans="1:14" hidden="1" x14ac:dyDescent="0.3">
      <c r="A138" s="371">
        <f>IF(AND(+'404-ENTREGA_INSUMOS PA'!B159=0,L138&gt;0),+'404-ENTREGA_INSUMOS PA'!B158,+'404-ENTREGA_INSUMOS PA'!B159)</f>
        <v>0</v>
      </c>
      <c r="B138" s="371">
        <f>IF(AND(+'404-ENTREGA_INSUMOS PA'!F159=0,L138&gt;0),+'404-ENTREGA_INSUMOS PA'!F158,+'404-ENTREGA_INSUMOS PA'!F159)</f>
        <v>0</v>
      </c>
      <c r="C138" s="371" t="str">
        <f>IFERROR(IFERROR(+VLOOKUP('404-ENTREGA_INSUMOS PA'!$AP$6,localidades,2,FALSE),VLOOKUP('404-ENTREGA_INSUMOS PA'!$AP$5,district_codes,2,FALSE)),"")</f>
        <v/>
      </c>
      <c r="D138" s="415" t="str">
        <f>IF(+'404-ENTREGA_INSUMOS PA'!$AP$7=0,"",+'404-ENTREGA_INSUMOS PA'!$AP$7)</f>
        <v/>
      </c>
      <c r="E138" s="415">
        <f>+'404-ENTREGA_INSUMOS PA'!J159</f>
        <v>0</v>
      </c>
      <c r="F138" s="415">
        <f>+'404-ENTREGA_INSUMOS PA'!L159</f>
        <v>0</v>
      </c>
      <c r="G138" s="415">
        <f>+'404-ENTREGA_INSUMOS PA'!AP$6</f>
        <v>0</v>
      </c>
      <c r="H138" s="415">
        <f>+'404-ENTREGA_INSUMOS PA'!AP$6</f>
        <v>0</v>
      </c>
      <c r="I138" s="371" t="str">
        <f>IF(+'404-ENTREGA_INSUMOS PA'!AC158=0,"",+'404-ENTREGA_INSUMOS PA'!AC158)</f>
        <v/>
      </c>
      <c r="J138" s="371" t="str">
        <f>IF(+'404-ENTREGA_INSUMOS PA'!AG158=0,"",+'404-ENTREGA_INSUMOS PA'!AG158)</f>
        <v/>
      </c>
      <c r="K138" s="371" t="str">
        <f>IF(+'404-ENTREGA_INSUMOS PA'!AK158=0,"",+'404-ENTREGA_INSUMOS PA'!AK158)</f>
        <v/>
      </c>
      <c r="L138" s="372" t="str">
        <f>IF(+'404-ENTREGA_INSUMOS PA'!AN158=0,"",+'404-ENTREGA_INSUMOS PA'!AN158)</f>
        <v/>
      </c>
      <c r="M138" s="373"/>
      <c r="N138" s="374" t="s">
        <v>2591</v>
      </c>
    </row>
    <row r="139" spans="1:14" hidden="1" x14ac:dyDescent="0.3">
      <c r="A139" s="371">
        <f>IF(AND(+'404-ENTREGA_INSUMOS PA'!B160=0,L139&gt;0),+'404-ENTREGA_INSUMOS PA'!B159,+'404-ENTREGA_INSUMOS PA'!B160)</f>
        <v>0</v>
      </c>
      <c r="B139" s="371">
        <f>IF(AND(+'404-ENTREGA_INSUMOS PA'!F160=0,L139&gt;0),+'404-ENTREGA_INSUMOS PA'!F159,+'404-ENTREGA_INSUMOS PA'!F160)</f>
        <v>0</v>
      </c>
      <c r="C139" s="371" t="str">
        <f>IFERROR(IFERROR(+VLOOKUP('404-ENTREGA_INSUMOS PA'!$AP$6,localidades,2,FALSE),VLOOKUP('404-ENTREGA_INSUMOS PA'!$AP$5,district_codes,2,FALSE)),"")</f>
        <v/>
      </c>
      <c r="D139" s="415" t="str">
        <f>IF(+'404-ENTREGA_INSUMOS PA'!$AP$7=0,"",+'404-ENTREGA_INSUMOS PA'!$AP$7)</f>
        <v/>
      </c>
      <c r="E139" s="415">
        <f>+'404-ENTREGA_INSUMOS PA'!J160</f>
        <v>0</v>
      </c>
      <c r="F139" s="415">
        <f>+'404-ENTREGA_INSUMOS PA'!L160</f>
        <v>0</v>
      </c>
      <c r="G139" s="415">
        <f>+'404-ENTREGA_INSUMOS PA'!AP$6</f>
        <v>0</v>
      </c>
      <c r="H139" s="415">
        <f>+'404-ENTREGA_INSUMOS PA'!AP$6</f>
        <v>0</v>
      </c>
      <c r="I139" s="371" t="str">
        <f>IF(+'404-ENTREGA_INSUMOS PA'!AC159=0,"",+'404-ENTREGA_INSUMOS PA'!AC159)</f>
        <v/>
      </c>
      <c r="J139" s="371" t="str">
        <f>IF(+'404-ENTREGA_INSUMOS PA'!AG159=0,"",+'404-ENTREGA_INSUMOS PA'!AG159)</f>
        <v/>
      </c>
      <c r="K139" s="371" t="str">
        <f>IF(+'404-ENTREGA_INSUMOS PA'!AK159=0,"",+'404-ENTREGA_INSUMOS PA'!AK159)</f>
        <v/>
      </c>
      <c r="L139" s="372" t="str">
        <f>IF(+'404-ENTREGA_INSUMOS PA'!AN159=0,"",+'404-ENTREGA_INSUMOS PA'!AN159)</f>
        <v/>
      </c>
      <c r="M139" s="373"/>
      <c r="N139" s="374" t="s">
        <v>2591</v>
      </c>
    </row>
    <row r="140" spans="1:14" hidden="1" x14ac:dyDescent="0.3">
      <c r="A140" s="371">
        <f>IF(AND(+'404-ENTREGA_INSUMOS PA'!B161=0,L140&gt;0),+'404-ENTREGA_INSUMOS PA'!B160,+'404-ENTREGA_INSUMOS PA'!B161)</f>
        <v>0</v>
      </c>
      <c r="B140" s="371">
        <f>IF(AND(+'404-ENTREGA_INSUMOS PA'!F161=0,L140&gt;0),+'404-ENTREGA_INSUMOS PA'!F160,+'404-ENTREGA_INSUMOS PA'!F161)</f>
        <v>0</v>
      </c>
      <c r="C140" s="371" t="str">
        <f>IFERROR(IFERROR(+VLOOKUP('404-ENTREGA_INSUMOS PA'!$AP$6,localidades,2,FALSE),VLOOKUP('404-ENTREGA_INSUMOS PA'!$AP$5,district_codes,2,FALSE)),"")</f>
        <v/>
      </c>
      <c r="D140" s="415" t="str">
        <f>IF(+'404-ENTREGA_INSUMOS PA'!$AP$7=0,"",+'404-ENTREGA_INSUMOS PA'!$AP$7)</f>
        <v/>
      </c>
      <c r="E140" s="415">
        <f>+'404-ENTREGA_INSUMOS PA'!J161</f>
        <v>0</v>
      </c>
      <c r="F140" s="415">
        <f>+'404-ENTREGA_INSUMOS PA'!L161</f>
        <v>0</v>
      </c>
      <c r="G140" s="415">
        <f>+'404-ENTREGA_INSUMOS PA'!AP$6</f>
        <v>0</v>
      </c>
      <c r="H140" s="415">
        <f>+'404-ENTREGA_INSUMOS PA'!AP$6</f>
        <v>0</v>
      </c>
      <c r="I140" s="371" t="str">
        <f>IF(+'404-ENTREGA_INSUMOS PA'!AC160=0,"",+'404-ENTREGA_INSUMOS PA'!AC160)</f>
        <v/>
      </c>
      <c r="J140" s="371" t="str">
        <f>IF(+'404-ENTREGA_INSUMOS PA'!AG160=0,"",+'404-ENTREGA_INSUMOS PA'!AG160)</f>
        <v/>
      </c>
      <c r="K140" s="371" t="str">
        <f>IF(+'404-ENTREGA_INSUMOS PA'!AK160=0,"",+'404-ENTREGA_INSUMOS PA'!AK160)</f>
        <v/>
      </c>
      <c r="L140" s="372" t="str">
        <f>IF(+'404-ENTREGA_INSUMOS PA'!AN160=0,"",+'404-ENTREGA_INSUMOS PA'!AN160)</f>
        <v/>
      </c>
      <c r="M140" s="373"/>
      <c r="N140" s="374" t="s">
        <v>2591</v>
      </c>
    </row>
    <row r="141" spans="1:14" hidden="1" x14ac:dyDescent="0.3">
      <c r="A141" s="371">
        <f>IF(AND(+'404-ENTREGA_INSUMOS PA'!B162=0,L141&gt;0),+'404-ENTREGA_INSUMOS PA'!B161,+'404-ENTREGA_INSUMOS PA'!B162)</f>
        <v>0</v>
      </c>
      <c r="B141" s="371">
        <f>IF(AND(+'404-ENTREGA_INSUMOS PA'!F162=0,L141&gt;0),+'404-ENTREGA_INSUMOS PA'!F161,+'404-ENTREGA_INSUMOS PA'!F162)</f>
        <v>0</v>
      </c>
      <c r="C141" s="371" t="str">
        <f>IFERROR(IFERROR(+VLOOKUP('404-ENTREGA_INSUMOS PA'!$AP$6,localidades,2,FALSE),VLOOKUP('404-ENTREGA_INSUMOS PA'!$AP$5,district_codes,2,FALSE)),"")</f>
        <v/>
      </c>
      <c r="D141" s="415" t="str">
        <f>IF(+'404-ENTREGA_INSUMOS PA'!$AP$7=0,"",+'404-ENTREGA_INSUMOS PA'!$AP$7)</f>
        <v/>
      </c>
      <c r="E141" s="415">
        <f>+'404-ENTREGA_INSUMOS PA'!J162</f>
        <v>0</v>
      </c>
      <c r="F141" s="415">
        <f>+'404-ENTREGA_INSUMOS PA'!L162</f>
        <v>0</v>
      </c>
      <c r="G141" s="415">
        <f>+'404-ENTREGA_INSUMOS PA'!AP$6</f>
        <v>0</v>
      </c>
      <c r="H141" s="415">
        <f>+'404-ENTREGA_INSUMOS PA'!AP$6</f>
        <v>0</v>
      </c>
      <c r="I141" s="371" t="str">
        <f>IF(+'404-ENTREGA_INSUMOS PA'!AC161=0,"",+'404-ENTREGA_INSUMOS PA'!AC161)</f>
        <v/>
      </c>
      <c r="J141" s="371" t="str">
        <f>IF(+'404-ENTREGA_INSUMOS PA'!AG161=0,"",+'404-ENTREGA_INSUMOS PA'!AG161)</f>
        <v/>
      </c>
      <c r="K141" s="371" t="str">
        <f>IF(+'404-ENTREGA_INSUMOS PA'!AK161=0,"",+'404-ENTREGA_INSUMOS PA'!AK161)</f>
        <v/>
      </c>
      <c r="L141" s="372" t="str">
        <f>IF(+'404-ENTREGA_INSUMOS PA'!AN161=0,"",+'404-ENTREGA_INSUMOS PA'!AN161)</f>
        <v/>
      </c>
      <c r="M141" s="373"/>
      <c r="N141" s="374" t="s">
        <v>2591</v>
      </c>
    </row>
    <row r="142" spans="1:14" hidden="1" x14ac:dyDescent="0.3">
      <c r="A142" s="371">
        <f>IF(AND(+'404-ENTREGA_INSUMOS PA'!B163=0,L142&gt;0),+'404-ENTREGA_INSUMOS PA'!B162,+'404-ENTREGA_INSUMOS PA'!B163)</f>
        <v>0</v>
      </c>
      <c r="B142" s="371">
        <f>IF(AND(+'404-ENTREGA_INSUMOS PA'!F163=0,L142&gt;0),+'404-ENTREGA_INSUMOS PA'!F162,+'404-ENTREGA_INSUMOS PA'!F163)</f>
        <v>0</v>
      </c>
      <c r="C142" s="371" t="str">
        <f>IFERROR(IFERROR(+VLOOKUP('404-ENTREGA_INSUMOS PA'!$AP$6,localidades,2,FALSE),VLOOKUP('404-ENTREGA_INSUMOS PA'!$AP$5,district_codes,2,FALSE)),"")</f>
        <v/>
      </c>
      <c r="D142" s="415" t="str">
        <f>IF(+'404-ENTREGA_INSUMOS PA'!$AP$7=0,"",+'404-ENTREGA_INSUMOS PA'!$AP$7)</f>
        <v/>
      </c>
      <c r="E142" s="415">
        <f>+'404-ENTREGA_INSUMOS PA'!J163</f>
        <v>0</v>
      </c>
      <c r="F142" s="415">
        <f>+'404-ENTREGA_INSUMOS PA'!L163</f>
        <v>0</v>
      </c>
      <c r="G142" s="415">
        <f>+'404-ENTREGA_INSUMOS PA'!AP$6</f>
        <v>0</v>
      </c>
      <c r="H142" s="415">
        <f>+'404-ENTREGA_INSUMOS PA'!AP$6</f>
        <v>0</v>
      </c>
      <c r="I142" s="371" t="str">
        <f>IF(+'404-ENTREGA_INSUMOS PA'!AC162=0,"",+'404-ENTREGA_INSUMOS PA'!AC162)</f>
        <v/>
      </c>
      <c r="J142" s="371" t="str">
        <f>IF(+'404-ENTREGA_INSUMOS PA'!AG162=0,"",+'404-ENTREGA_INSUMOS PA'!AG162)</f>
        <v/>
      </c>
      <c r="K142" s="371" t="str">
        <f>IF(+'404-ENTREGA_INSUMOS PA'!AK162=0,"",+'404-ENTREGA_INSUMOS PA'!AK162)</f>
        <v/>
      </c>
      <c r="L142" s="372" t="str">
        <f>IF(+'404-ENTREGA_INSUMOS PA'!AN162=0,"",+'404-ENTREGA_INSUMOS PA'!AN162)</f>
        <v/>
      </c>
      <c r="M142" s="373"/>
      <c r="N142" s="374" t="s">
        <v>2591</v>
      </c>
    </row>
    <row r="143" spans="1:14" hidden="1" x14ac:dyDescent="0.3">
      <c r="A143" s="371">
        <f>IF(AND(+'404-ENTREGA_INSUMOS PA'!B164=0,L143&gt;0),+'404-ENTREGA_INSUMOS PA'!B163,+'404-ENTREGA_INSUMOS PA'!B164)</f>
        <v>0</v>
      </c>
      <c r="B143" s="371">
        <f>IF(AND(+'404-ENTREGA_INSUMOS PA'!F164=0,L143&gt;0),+'404-ENTREGA_INSUMOS PA'!F163,+'404-ENTREGA_INSUMOS PA'!F164)</f>
        <v>0</v>
      </c>
      <c r="C143" s="371" t="str">
        <f>IFERROR(IFERROR(+VLOOKUP('404-ENTREGA_INSUMOS PA'!$AP$6,localidades,2,FALSE),VLOOKUP('404-ENTREGA_INSUMOS PA'!$AP$5,district_codes,2,FALSE)),"")</f>
        <v/>
      </c>
      <c r="D143" s="415" t="str">
        <f>IF(+'404-ENTREGA_INSUMOS PA'!$AP$7=0,"",+'404-ENTREGA_INSUMOS PA'!$AP$7)</f>
        <v/>
      </c>
      <c r="E143" s="415">
        <f>+'404-ENTREGA_INSUMOS PA'!J164</f>
        <v>0</v>
      </c>
      <c r="F143" s="415">
        <f>+'404-ENTREGA_INSUMOS PA'!L164</f>
        <v>0</v>
      </c>
      <c r="G143" s="415">
        <f>+'404-ENTREGA_INSUMOS PA'!AP$6</f>
        <v>0</v>
      </c>
      <c r="H143" s="415">
        <f>+'404-ENTREGA_INSUMOS PA'!AP$6</f>
        <v>0</v>
      </c>
      <c r="I143" s="371" t="str">
        <f>IF(+'404-ENTREGA_INSUMOS PA'!AC163=0,"",+'404-ENTREGA_INSUMOS PA'!AC163)</f>
        <v/>
      </c>
      <c r="J143" s="371" t="str">
        <f>IF(+'404-ENTREGA_INSUMOS PA'!AG163=0,"",+'404-ENTREGA_INSUMOS PA'!AG163)</f>
        <v/>
      </c>
      <c r="K143" s="371" t="str">
        <f>IF(+'404-ENTREGA_INSUMOS PA'!AK163=0,"",+'404-ENTREGA_INSUMOS PA'!AK163)</f>
        <v/>
      </c>
      <c r="L143" s="372" t="str">
        <f>IF(+'404-ENTREGA_INSUMOS PA'!AN163=0,"",+'404-ENTREGA_INSUMOS PA'!AN163)</f>
        <v/>
      </c>
      <c r="M143" s="373"/>
      <c r="N143" s="374" t="s">
        <v>2591</v>
      </c>
    </row>
    <row r="144" spans="1:14" hidden="1" x14ac:dyDescent="0.3">
      <c r="A144" s="371">
        <f>IF(AND(+'404-ENTREGA_INSUMOS PA'!B165=0,L144&gt;0),+'404-ENTREGA_INSUMOS PA'!B164,+'404-ENTREGA_INSUMOS PA'!B165)</f>
        <v>0</v>
      </c>
      <c r="B144" s="371">
        <f>IF(AND(+'404-ENTREGA_INSUMOS PA'!F165=0,L144&gt;0),+'404-ENTREGA_INSUMOS PA'!F164,+'404-ENTREGA_INSUMOS PA'!F165)</f>
        <v>0</v>
      </c>
      <c r="C144" s="371" t="str">
        <f>IFERROR(IFERROR(+VLOOKUP('404-ENTREGA_INSUMOS PA'!$AP$6,localidades,2,FALSE),VLOOKUP('404-ENTREGA_INSUMOS PA'!$AP$5,district_codes,2,FALSE)),"")</f>
        <v/>
      </c>
      <c r="D144" s="415" t="str">
        <f>IF(+'404-ENTREGA_INSUMOS PA'!$AP$7=0,"",+'404-ENTREGA_INSUMOS PA'!$AP$7)</f>
        <v/>
      </c>
      <c r="E144" s="415">
        <f>+'404-ENTREGA_INSUMOS PA'!J165</f>
        <v>0</v>
      </c>
      <c r="F144" s="415">
        <f>+'404-ENTREGA_INSUMOS PA'!L165</f>
        <v>0</v>
      </c>
      <c r="G144" s="415">
        <f>+'404-ENTREGA_INSUMOS PA'!AP$6</f>
        <v>0</v>
      </c>
      <c r="H144" s="415">
        <f>+'404-ENTREGA_INSUMOS PA'!AP$6</f>
        <v>0</v>
      </c>
      <c r="I144" s="371" t="str">
        <f>IF(+'404-ENTREGA_INSUMOS PA'!AC164=0,"",+'404-ENTREGA_INSUMOS PA'!AC164)</f>
        <v/>
      </c>
      <c r="J144" s="371" t="str">
        <f>IF(+'404-ENTREGA_INSUMOS PA'!AG164=0,"",+'404-ENTREGA_INSUMOS PA'!AG164)</f>
        <v/>
      </c>
      <c r="K144" s="371" t="str">
        <f>IF(+'404-ENTREGA_INSUMOS PA'!AK164=0,"",+'404-ENTREGA_INSUMOS PA'!AK164)</f>
        <v/>
      </c>
      <c r="L144" s="372" t="str">
        <f>IF(+'404-ENTREGA_INSUMOS PA'!AN164=0,"",+'404-ENTREGA_INSUMOS PA'!AN164)</f>
        <v/>
      </c>
      <c r="M144" s="373"/>
      <c r="N144" s="374" t="s">
        <v>2591</v>
      </c>
    </row>
    <row r="145" spans="1:14" hidden="1" x14ac:dyDescent="0.3">
      <c r="A145" s="371">
        <f>IF(AND(+'404-ENTREGA_INSUMOS PA'!B166=0,L145&gt;0),+'404-ENTREGA_INSUMOS PA'!B165,+'404-ENTREGA_INSUMOS PA'!B166)</f>
        <v>0</v>
      </c>
      <c r="B145" s="371">
        <f>IF(AND(+'404-ENTREGA_INSUMOS PA'!F166=0,L145&gt;0),+'404-ENTREGA_INSUMOS PA'!F165,+'404-ENTREGA_INSUMOS PA'!F166)</f>
        <v>0</v>
      </c>
      <c r="C145" s="371" t="str">
        <f>IFERROR(IFERROR(+VLOOKUP('404-ENTREGA_INSUMOS PA'!$AP$6,localidades,2,FALSE),VLOOKUP('404-ENTREGA_INSUMOS PA'!$AP$5,district_codes,2,FALSE)),"")</f>
        <v/>
      </c>
      <c r="D145" s="415" t="str">
        <f>IF(+'404-ENTREGA_INSUMOS PA'!$AP$7=0,"",+'404-ENTREGA_INSUMOS PA'!$AP$7)</f>
        <v/>
      </c>
      <c r="E145" s="415">
        <f>+'404-ENTREGA_INSUMOS PA'!J166</f>
        <v>0</v>
      </c>
      <c r="F145" s="415">
        <f>+'404-ENTREGA_INSUMOS PA'!L166</f>
        <v>0</v>
      </c>
      <c r="G145" s="415">
        <f>+'404-ENTREGA_INSUMOS PA'!AP$6</f>
        <v>0</v>
      </c>
      <c r="H145" s="415">
        <f>+'404-ENTREGA_INSUMOS PA'!AP$6</f>
        <v>0</v>
      </c>
      <c r="I145" s="371" t="str">
        <f>IF(+'404-ENTREGA_INSUMOS PA'!AC165=0,"",+'404-ENTREGA_INSUMOS PA'!AC165)</f>
        <v/>
      </c>
      <c r="J145" s="371" t="str">
        <f>IF(+'404-ENTREGA_INSUMOS PA'!AG165=0,"",+'404-ENTREGA_INSUMOS PA'!AG165)</f>
        <v/>
      </c>
      <c r="K145" s="371" t="str">
        <f>IF(+'404-ENTREGA_INSUMOS PA'!AK165=0,"",+'404-ENTREGA_INSUMOS PA'!AK165)</f>
        <v/>
      </c>
      <c r="L145" s="372" t="str">
        <f>IF(+'404-ENTREGA_INSUMOS PA'!AN165=0,"",+'404-ENTREGA_INSUMOS PA'!AN165)</f>
        <v/>
      </c>
      <c r="M145" s="373"/>
      <c r="N145" s="374" t="s">
        <v>2591</v>
      </c>
    </row>
    <row r="146" spans="1:14" hidden="1" x14ac:dyDescent="0.3">
      <c r="A146" s="371">
        <f>IF(AND(+'404-ENTREGA_INSUMOS PA'!B167=0,L146&gt;0),+'404-ENTREGA_INSUMOS PA'!B166,+'404-ENTREGA_INSUMOS PA'!B167)</f>
        <v>0</v>
      </c>
      <c r="B146" s="371">
        <f>IF(AND(+'404-ENTREGA_INSUMOS PA'!F167=0,L146&gt;0),+'404-ENTREGA_INSUMOS PA'!F166,+'404-ENTREGA_INSUMOS PA'!F167)</f>
        <v>0</v>
      </c>
      <c r="C146" s="371" t="str">
        <f>IFERROR(IFERROR(+VLOOKUP('404-ENTREGA_INSUMOS PA'!$AP$6,localidades,2,FALSE),VLOOKUP('404-ENTREGA_INSUMOS PA'!$AP$5,district_codes,2,FALSE)),"")</f>
        <v/>
      </c>
      <c r="D146" s="415" t="str">
        <f>IF(+'404-ENTREGA_INSUMOS PA'!$AP$7=0,"",+'404-ENTREGA_INSUMOS PA'!$AP$7)</f>
        <v/>
      </c>
      <c r="E146" s="415">
        <f>+'404-ENTREGA_INSUMOS PA'!J167</f>
        <v>0</v>
      </c>
      <c r="F146" s="415">
        <f>+'404-ENTREGA_INSUMOS PA'!L167</f>
        <v>0</v>
      </c>
      <c r="G146" s="415">
        <f>+'404-ENTREGA_INSUMOS PA'!AP$6</f>
        <v>0</v>
      </c>
      <c r="H146" s="415">
        <f>+'404-ENTREGA_INSUMOS PA'!AP$6</f>
        <v>0</v>
      </c>
      <c r="I146" s="371" t="str">
        <f>IF(+'404-ENTREGA_INSUMOS PA'!AC166=0,"",+'404-ENTREGA_INSUMOS PA'!AC166)</f>
        <v/>
      </c>
      <c r="J146" s="371" t="str">
        <f>IF(+'404-ENTREGA_INSUMOS PA'!AG166=0,"",+'404-ENTREGA_INSUMOS PA'!AG166)</f>
        <v/>
      </c>
      <c r="K146" s="371" t="str">
        <f>IF(+'404-ENTREGA_INSUMOS PA'!AK166=0,"",+'404-ENTREGA_INSUMOS PA'!AK166)</f>
        <v/>
      </c>
      <c r="L146" s="372" t="str">
        <f>IF(+'404-ENTREGA_INSUMOS PA'!AN166=0,"",+'404-ENTREGA_INSUMOS PA'!AN166)</f>
        <v/>
      </c>
      <c r="M146" s="373"/>
      <c r="N146" s="374" t="s">
        <v>2591</v>
      </c>
    </row>
    <row r="147" spans="1:14" hidden="1" x14ac:dyDescent="0.3">
      <c r="A147" s="371">
        <f>IF(AND(+'404-ENTREGA_INSUMOS PA'!B168=0,L147&gt;0),+'404-ENTREGA_INSUMOS PA'!B167,+'404-ENTREGA_INSUMOS PA'!B168)</f>
        <v>0</v>
      </c>
      <c r="B147" s="371">
        <f>IF(AND(+'404-ENTREGA_INSUMOS PA'!F168=0,L147&gt;0),+'404-ENTREGA_INSUMOS PA'!F167,+'404-ENTREGA_INSUMOS PA'!F168)</f>
        <v>0</v>
      </c>
      <c r="C147" s="371" t="str">
        <f>IFERROR(IFERROR(+VLOOKUP('404-ENTREGA_INSUMOS PA'!$AP$6,localidades,2,FALSE),VLOOKUP('404-ENTREGA_INSUMOS PA'!$AP$5,district_codes,2,FALSE)),"")</f>
        <v/>
      </c>
      <c r="D147" s="415" t="str">
        <f>IF(+'404-ENTREGA_INSUMOS PA'!$AP$7=0,"",+'404-ENTREGA_INSUMOS PA'!$AP$7)</f>
        <v/>
      </c>
      <c r="E147" s="415">
        <f>+'404-ENTREGA_INSUMOS PA'!J168</f>
        <v>0</v>
      </c>
      <c r="F147" s="415">
        <f>+'404-ENTREGA_INSUMOS PA'!L168</f>
        <v>0</v>
      </c>
      <c r="G147" s="415">
        <f>+'404-ENTREGA_INSUMOS PA'!AP$6</f>
        <v>0</v>
      </c>
      <c r="H147" s="415">
        <f>+'404-ENTREGA_INSUMOS PA'!AP$6</f>
        <v>0</v>
      </c>
      <c r="I147" s="371" t="str">
        <f>IF(+'404-ENTREGA_INSUMOS PA'!AC167=0,"",+'404-ENTREGA_INSUMOS PA'!AC167)</f>
        <v/>
      </c>
      <c r="J147" s="371" t="str">
        <f>IF(+'404-ENTREGA_INSUMOS PA'!AG167=0,"",+'404-ENTREGA_INSUMOS PA'!AG167)</f>
        <v/>
      </c>
      <c r="K147" s="371" t="str">
        <f>IF(+'404-ENTREGA_INSUMOS PA'!AK167=0,"",+'404-ENTREGA_INSUMOS PA'!AK167)</f>
        <v/>
      </c>
      <c r="L147" s="372" t="str">
        <f>IF(+'404-ENTREGA_INSUMOS PA'!AN167=0,"",+'404-ENTREGA_INSUMOS PA'!AN167)</f>
        <v/>
      </c>
      <c r="M147" s="373"/>
      <c r="N147" s="374" t="s">
        <v>2591</v>
      </c>
    </row>
    <row r="148" spans="1:14" hidden="1" x14ac:dyDescent="0.3">
      <c r="A148" s="371">
        <f>IF(AND(+'404-ENTREGA_INSUMOS PA'!B169=0,L148&gt;0),+'404-ENTREGA_INSUMOS PA'!B168,+'404-ENTREGA_INSUMOS PA'!B169)</f>
        <v>0</v>
      </c>
      <c r="B148" s="371">
        <f>IF(AND(+'404-ENTREGA_INSUMOS PA'!F169=0,L148&gt;0),+'404-ENTREGA_INSUMOS PA'!F168,+'404-ENTREGA_INSUMOS PA'!F169)</f>
        <v>0</v>
      </c>
      <c r="C148" s="371" t="str">
        <f>IFERROR(IFERROR(+VLOOKUP('404-ENTREGA_INSUMOS PA'!$AP$6,localidades,2,FALSE),VLOOKUP('404-ENTREGA_INSUMOS PA'!$AP$5,district_codes,2,FALSE)),"")</f>
        <v/>
      </c>
      <c r="D148" s="415" t="str">
        <f>IF(+'404-ENTREGA_INSUMOS PA'!$AP$7=0,"",+'404-ENTREGA_INSUMOS PA'!$AP$7)</f>
        <v/>
      </c>
      <c r="E148" s="415">
        <f>+'404-ENTREGA_INSUMOS PA'!J169</f>
        <v>0</v>
      </c>
      <c r="F148" s="415">
        <f>+'404-ENTREGA_INSUMOS PA'!L169</f>
        <v>0</v>
      </c>
      <c r="G148" s="415">
        <f>+'404-ENTREGA_INSUMOS PA'!AP$6</f>
        <v>0</v>
      </c>
      <c r="H148" s="415">
        <f>+'404-ENTREGA_INSUMOS PA'!AP$6</f>
        <v>0</v>
      </c>
      <c r="I148" s="371" t="str">
        <f>IF(+'404-ENTREGA_INSUMOS PA'!AC168=0,"",+'404-ENTREGA_INSUMOS PA'!AC168)</f>
        <v/>
      </c>
      <c r="J148" s="371" t="str">
        <f>IF(+'404-ENTREGA_INSUMOS PA'!AG168=0,"",+'404-ENTREGA_INSUMOS PA'!AG168)</f>
        <v/>
      </c>
      <c r="K148" s="371" t="str">
        <f>IF(+'404-ENTREGA_INSUMOS PA'!AK168=0,"",+'404-ENTREGA_INSUMOS PA'!AK168)</f>
        <v/>
      </c>
      <c r="L148" s="372" t="str">
        <f>IF(+'404-ENTREGA_INSUMOS PA'!AN168=0,"",+'404-ENTREGA_INSUMOS PA'!AN168)</f>
        <v/>
      </c>
      <c r="M148" s="373"/>
      <c r="N148" s="374" t="s">
        <v>2591</v>
      </c>
    </row>
    <row r="149" spans="1:14" hidden="1" x14ac:dyDescent="0.3">
      <c r="A149" s="371">
        <f>IF(AND(+'404-ENTREGA_INSUMOS PA'!B170=0,L149&gt;0),+'404-ENTREGA_INSUMOS PA'!B169,+'404-ENTREGA_INSUMOS PA'!B170)</f>
        <v>0</v>
      </c>
      <c r="B149" s="371">
        <f>IF(AND(+'404-ENTREGA_INSUMOS PA'!F170=0,L149&gt;0),+'404-ENTREGA_INSUMOS PA'!F169,+'404-ENTREGA_INSUMOS PA'!F170)</f>
        <v>0</v>
      </c>
      <c r="C149" s="371" t="str">
        <f>IFERROR(IFERROR(+VLOOKUP('404-ENTREGA_INSUMOS PA'!$AP$6,localidades,2,FALSE),VLOOKUP('404-ENTREGA_INSUMOS PA'!$AP$5,district_codes,2,FALSE)),"")</f>
        <v/>
      </c>
      <c r="D149" s="415" t="str">
        <f>IF(+'404-ENTREGA_INSUMOS PA'!$AP$7=0,"",+'404-ENTREGA_INSUMOS PA'!$AP$7)</f>
        <v/>
      </c>
      <c r="E149" s="415">
        <f>+'404-ENTREGA_INSUMOS PA'!J170</f>
        <v>0</v>
      </c>
      <c r="F149" s="415">
        <f>+'404-ENTREGA_INSUMOS PA'!L170</f>
        <v>0</v>
      </c>
      <c r="G149" s="415">
        <f>+'404-ENTREGA_INSUMOS PA'!AP$6</f>
        <v>0</v>
      </c>
      <c r="H149" s="415">
        <f>+'404-ENTREGA_INSUMOS PA'!AP$6</f>
        <v>0</v>
      </c>
      <c r="I149" s="371" t="str">
        <f>IF(+'404-ENTREGA_INSUMOS PA'!AC169=0,"",+'404-ENTREGA_INSUMOS PA'!AC169)</f>
        <v/>
      </c>
      <c r="J149" s="371" t="str">
        <f>IF(+'404-ENTREGA_INSUMOS PA'!AG169=0,"",+'404-ENTREGA_INSUMOS PA'!AG169)</f>
        <v/>
      </c>
      <c r="K149" s="371" t="str">
        <f>IF(+'404-ENTREGA_INSUMOS PA'!AK169=0,"",+'404-ENTREGA_INSUMOS PA'!AK169)</f>
        <v/>
      </c>
      <c r="L149" s="372" t="str">
        <f>IF(+'404-ENTREGA_INSUMOS PA'!AN169=0,"",+'404-ENTREGA_INSUMOS PA'!AN169)</f>
        <v/>
      </c>
      <c r="M149" s="373"/>
      <c r="N149" s="374" t="s">
        <v>2591</v>
      </c>
    </row>
    <row r="150" spans="1:14" hidden="1" x14ac:dyDescent="0.3">
      <c r="A150" s="371">
        <f>IF(AND(+'404-ENTREGA_INSUMOS PA'!B171=0,L150&gt;0),+'404-ENTREGA_INSUMOS PA'!B170,+'404-ENTREGA_INSUMOS PA'!B171)</f>
        <v>0</v>
      </c>
      <c r="B150" s="371">
        <f>IF(AND(+'404-ENTREGA_INSUMOS PA'!F171=0,L150&gt;0),+'404-ENTREGA_INSUMOS PA'!F170,+'404-ENTREGA_INSUMOS PA'!F171)</f>
        <v>0</v>
      </c>
      <c r="C150" s="371" t="str">
        <f>IFERROR(IFERROR(+VLOOKUP('404-ENTREGA_INSUMOS PA'!$AP$6,localidades,2,FALSE),VLOOKUP('404-ENTREGA_INSUMOS PA'!$AP$5,district_codes,2,FALSE)),"")</f>
        <v/>
      </c>
      <c r="D150" s="415" t="str">
        <f>IF(+'404-ENTREGA_INSUMOS PA'!$AP$7=0,"",+'404-ENTREGA_INSUMOS PA'!$AP$7)</f>
        <v/>
      </c>
      <c r="E150" s="415">
        <f>+'404-ENTREGA_INSUMOS PA'!J171</f>
        <v>0</v>
      </c>
      <c r="F150" s="415">
        <f>+'404-ENTREGA_INSUMOS PA'!L171</f>
        <v>0</v>
      </c>
      <c r="G150" s="415">
        <f>+'404-ENTREGA_INSUMOS PA'!AP$6</f>
        <v>0</v>
      </c>
      <c r="H150" s="415">
        <f>+'404-ENTREGA_INSUMOS PA'!AP$6</f>
        <v>0</v>
      </c>
      <c r="I150" s="371" t="str">
        <f>IF(+'404-ENTREGA_INSUMOS PA'!AC170=0,"",+'404-ENTREGA_INSUMOS PA'!AC170)</f>
        <v/>
      </c>
      <c r="J150" s="371" t="str">
        <f>IF(+'404-ENTREGA_INSUMOS PA'!AG170=0,"",+'404-ENTREGA_INSUMOS PA'!AG170)</f>
        <v/>
      </c>
      <c r="K150" s="371" t="str">
        <f>IF(+'404-ENTREGA_INSUMOS PA'!AK170=0,"",+'404-ENTREGA_INSUMOS PA'!AK170)</f>
        <v/>
      </c>
      <c r="L150" s="372" t="str">
        <f>IF(+'404-ENTREGA_INSUMOS PA'!AN170=0,"",+'404-ENTREGA_INSUMOS PA'!AN170)</f>
        <v/>
      </c>
      <c r="M150" s="373"/>
      <c r="N150" s="374" t="s">
        <v>2591</v>
      </c>
    </row>
    <row r="151" spans="1:14" hidden="1" x14ac:dyDescent="0.3">
      <c r="A151" s="371">
        <f>IF(AND(+'404-ENTREGA_INSUMOS PA'!B172=0,L151&gt;0),+'404-ENTREGA_INSUMOS PA'!B171,+'404-ENTREGA_INSUMOS PA'!B172)</f>
        <v>0</v>
      </c>
      <c r="B151" s="371">
        <f>IF(AND(+'404-ENTREGA_INSUMOS PA'!F172=0,L151&gt;0),+'404-ENTREGA_INSUMOS PA'!F171,+'404-ENTREGA_INSUMOS PA'!F172)</f>
        <v>0</v>
      </c>
      <c r="C151" s="371" t="str">
        <f>IFERROR(IFERROR(+VLOOKUP('404-ENTREGA_INSUMOS PA'!$AP$6,localidades,2,FALSE),VLOOKUP('404-ENTREGA_INSUMOS PA'!$AP$5,district_codes,2,FALSE)),"")</f>
        <v/>
      </c>
      <c r="D151" s="415" t="str">
        <f>IF(+'404-ENTREGA_INSUMOS PA'!$AP$7=0,"",+'404-ENTREGA_INSUMOS PA'!$AP$7)</f>
        <v/>
      </c>
      <c r="E151" s="415">
        <f>+'404-ENTREGA_INSUMOS PA'!J172</f>
        <v>0</v>
      </c>
      <c r="F151" s="415">
        <f>+'404-ENTREGA_INSUMOS PA'!L172</f>
        <v>0</v>
      </c>
      <c r="G151" s="415">
        <f>+'404-ENTREGA_INSUMOS PA'!AP$6</f>
        <v>0</v>
      </c>
      <c r="H151" s="415">
        <f>+'404-ENTREGA_INSUMOS PA'!AP$6</f>
        <v>0</v>
      </c>
      <c r="I151" s="371" t="str">
        <f>IF(+'404-ENTREGA_INSUMOS PA'!AC171=0,"",+'404-ENTREGA_INSUMOS PA'!AC171)</f>
        <v/>
      </c>
      <c r="J151" s="371" t="str">
        <f>IF(+'404-ENTREGA_INSUMOS PA'!AG171=0,"",+'404-ENTREGA_INSUMOS PA'!AG171)</f>
        <v/>
      </c>
      <c r="K151" s="371" t="str">
        <f>IF(+'404-ENTREGA_INSUMOS PA'!AK171=0,"",+'404-ENTREGA_INSUMOS PA'!AK171)</f>
        <v/>
      </c>
      <c r="L151" s="372" t="str">
        <f>IF(+'404-ENTREGA_INSUMOS PA'!AN171=0,"",+'404-ENTREGA_INSUMOS PA'!AN171)</f>
        <v/>
      </c>
      <c r="M151" s="373"/>
      <c r="N151" s="374" t="s">
        <v>2591</v>
      </c>
    </row>
    <row r="152" spans="1:14" hidden="1" x14ac:dyDescent="0.3">
      <c r="A152" s="371">
        <f>IF(AND(+'404-ENTREGA_INSUMOS PA'!B173=0,L152&gt;0),+'404-ENTREGA_INSUMOS PA'!B172,+'404-ENTREGA_INSUMOS PA'!B173)</f>
        <v>0</v>
      </c>
      <c r="B152" s="371">
        <f>IF(AND(+'404-ENTREGA_INSUMOS PA'!F173=0,L152&gt;0),+'404-ENTREGA_INSUMOS PA'!F172,+'404-ENTREGA_INSUMOS PA'!F173)</f>
        <v>0</v>
      </c>
      <c r="C152" s="371" t="str">
        <f>IFERROR(IFERROR(+VLOOKUP('404-ENTREGA_INSUMOS PA'!$AP$6,localidades,2,FALSE),VLOOKUP('404-ENTREGA_INSUMOS PA'!$AP$5,district_codes,2,FALSE)),"")</f>
        <v/>
      </c>
      <c r="D152" s="415" t="str">
        <f>IF(+'404-ENTREGA_INSUMOS PA'!$AP$7=0,"",+'404-ENTREGA_INSUMOS PA'!$AP$7)</f>
        <v/>
      </c>
      <c r="E152" s="415">
        <f>+'404-ENTREGA_INSUMOS PA'!J173</f>
        <v>0</v>
      </c>
      <c r="F152" s="415">
        <f>+'404-ENTREGA_INSUMOS PA'!L173</f>
        <v>0</v>
      </c>
      <c r="G152" s="415">
        <f>+'404-ENTREGA_INSUMOS PA'!AP$6</f>
        <v>0</v>
      </c>
      <c r="H152" s="415">
        <f>+'404-ENTREGA_INSUMOS PA'!AP$6</f>
        <v>0</v>
      </c>
      <c r="I152" s="371" t="str">
        <f>IF(+'404-ENTREGA_INSUMOS PA'!AC172=0,"",+'404-ENTREGA_INSUMOS PA'!AC172)</f>
        <v/>
      </c>
      <c r="J152" s="371" t="str">
        <f>IF(+'404-ENTREGA_INSUMOS PA'!AG172=0,"",+'404-ENTREGA_INSUMOS PA'!AG172)</f>
        <v/>
      </c>
      <c r="K152" s="371" t="str">
        <f>IF(+'404-ENTREGA_INSUMOS PA'!AK172=0,"",+'404-ENTREGA_INSUMOS PA'!AK172)</f>
        <v/>
      </c>
      <c r="L152" s="372" t="str">
        <f>IF(+'404-ENTREGA_INSUMOS PA'!AN172=0,"",+'404-ENTREGA_INSUMOS PA'!AN172)</f>
        <v/>
      </c>
      <c r="M152" s="373"/>
      <c r="N152" s="374" t="s">
        <v>2591</v>
      </c>
    </row>
    <row r="153" spans="1:14" hidden="1" x14ac:dyDescent="0.3">
      <c r="A153" s="371">
        <f>IF(AND(+'404-ENTREGA_INSUMOS PA'!B174=0,L153&gt;0),+'404-ENTREGA_INSUMOS PA'!B173,+'404-ENTREGA_INSUMOS PA'!B174)</f>
        <v>0</v>
      </c>
      <c r="B153" s="371">
        <f>IF(AND(+'404-ENTREGA_INSUMOS PA'!F174=0,L153&gt;0),+'404-ENTREGA_INSUMOS PA'!F173,+'404-ENTREGA_INSUMOS PA'!F174)</f>
        <v>0</v>
      </c>
      <c r="C153" s="371" t="str">
        <f>IFERROR(IFERROR(+VLOOKUP('404-ENTREGA_INSUMOS PA'!$AP$6,localidades,2,FALSE),VLOOKUP('404-ENTREGA_INSUMOS PA'!$AP$5,district_codes,2,FALSE)),"")</f>
        <v/>
      </c>
      <c r="D153" s="415" t="str">
        <f>IF(+'404-ENTREGA_INSUMOS PA'!$AP$7=0,"",+'404-ENTREGA_INSUMOS PA'!$AP$7)</f>
        <v/>
      </c>
      <c r="E153" s="415">
        <f>+'404-ENTREGA_INSUMOS PA'!J174</f>
        <v>0</v>
      </c>
      <c r="F153" s="415">
        <f>+'404-ENTREGA_INSUMOS PA'!L174</f>
        <v>0</v>
      </c>
      <c r="G153" s="415">
        <f>+'404-ENTREGA_INSUMOS PA'!AP$6</f>
        <v>0</v>
      </c>
      <c r="H153" s="415">
        <f>+'404-ENTREGA_INSUMOS PA'!AP$6</f>
        <v>0</v>
      </c>
      <c r="I153" s="371" t="str">
        <f>IF(+'404-ENTREGA_INSUMOS PA'!AC173=0,"",+'404-ENTREGA_INSUMOS PA'!AC173)</f>
        <v/>
      </c>
      <c r="J153" s="371" t="str">
        <f>IF(+'404-ENTREGA_INSUMOS PA'!AG173=0,"",+'404-ENTREGA_INSUMOS PA'!AG173)</f>
        <v/>
      </c>
      <c r="K153" s="371" t="str">
        <f>IF(+'404-ENTREGA_INSUMOS PA'!AK173=0,"",+'404-ENTREGA_INSUMOS PA'!AK173)</f>
        <v/>
      </c>
      <c r="L153" s="372" t="str">
        <f>IF(+'404-ENTREGA_INSUMOS PA'!AN173=0,"",+'404-ENTREGA_INSUMOS PA'!AN173)</f>
        <v/>
      </c>
      <c r="M153" s="373"/>
      <c r="N153" s="374" t="s">
        <v>2591</v>
      </c>
    </row>
    <row r="154" spans="1:14" hidden="1" x14ac:dyDescent="0.3">
      <c r="A154" s="371">
        <f>IF(AND(+'404-ENTREGA_INSUMOS PA'!B175=0,L154&gt;0),+'404-ENTREGA_INSUMOS PA'!B174,+'404-ENTREGA_INSUMOS PA'!B175)</f>
        <v>0</v>
      </c>
      <c r="B154" s="371">
        <f>IF(AND(+'404-ENTREGA_INSUMOS PA'!F175=0,L154&gt;0),+'404-ENTREGA_INSUMOS PA'!F174,+'404-ENTREGA_INSUMOS PA'!F175)</f>
        <v>0</v>
      </c>
      <c r="C154" s="371" t="str">
        <f>IFERROR(IFERROR(+VLOOKUP('404-ENTREGA_INSUMOS PA'!$AP$6,localidades,2,FALSE),VLOOKUP('404-ENTREGA_INSUMOS PA'!$AP$5,district_codes,2,FALSE)),"")</f>
        <v/>
      </c>
      <c r="D154" s="415" t="str">
        <f>IF(+'404-ENTREGA_INSUMOS PA'!$AP$7=0,"",+'404-ENTREGA_INSUMOS PA'!$AP$7)</f>
        <v/>
      </c>
      <c r="E154" s="415">
        <f>+'404-ENTREGA_INSUMOS PA'!J175</f>
        <v>0</v>
      </c>
      <c r="F154" s="415">
        <f>+'404-ENTREGA_INSUMOS PA'!L175</f>
        <v>0</v>
      </c>
      <c r="G154" s="415">
        <f>+'404-ENTREGA_INSUMOS PA'!AP$6</f>
        <v>0</v>
      </c>
      <c r="H154" s="415">
        <f>+'404-ENTREGA_INSUMOS PA'!AP$6</f>
        <v>0</v>
      </c>
      <c r="I154" s="371" t="str">
        <f>IF(+'404-ENTREGA_INSUMOS PA'!AC174=0,"",+'404-ENTREGA_INSUMOS PA'!AC174)</f>
        <v/>
      </c>
      <c r="J154" s="371" t="str">
        <f>IF(+'404-ENTREGA_INSUMOS PA'!AG174=0,"",+'404-ENTREGA_INSUMOS PA'!AG174)</f>
        <v/>
      </c>
      <c r="K154" s="371" t="str">
        <f>IF(+'404-ENTREGA_INSUMOS PA'!AK174=0,"",+'404-ENTREGA_INSUMOS PA'!AK174)</f>
        <v/>
      </c>
      <c r="L154" s="372" t="str">
        <f>IF(+'404-ENTREGA_INSUMOS PA'!AN174=0,"",+'404-ENTREGA_INSUMOS PA'!AN174)</f>
        <v/>
      </c>
      <c r="M154" s="373"/>
      <c r="N154" s="374" t="s">
        <v>2591</v>
      </c>
    </row>
    <row r="155" spans="1:14" hidden="1" x14ac:dyDescent="0.3">
      <c r="A155" s="371">
        <f>IF(AND(+'404-ENTREGA_INSUMOS PA'!B176=0,L155&gt;0),+'404-ENTREGA_INSUMOS PA'!B175,+'404-ENTREGA_INSUMOS PA'!B176)</f>
        <v>0</v>
      </c>
      <c r="B155" s="371">
        <f>IF(AND(+'404-ENTREGA_INSUMOS PA'!F176=0,L155&gt;0),+'404-ENTREGA_INSUMOS PA'!F175,+'404-ENTREGA_INSUMOS PA'!F176)</f>
        <v>0</v>
      </c>
      <c r="C155" s="371" t="str">
        <f>IFERROR(IFERROR(+VLOOKUP('404-ENTREGA_INSUMOS PA'!$AP$6,localidades,2,FALSE),VLOOKUP('404-ENTREGA_INSUMOS PA'!$AP$5,district_codes,2,FALSE)),"")</f>
        <v/>
      </c>
      <c r="D155" s="415" t="str">
        <f>IF(+'404-ENTREGA_INSUMOS PA'!$AP$7=0,"",+'404-ENTREGA_INSUMOS PA'!$AP$7)</f>
        <v/>
      </c>
      <c r="E155" s="415">
        <f>+'404-ENTREGA_INSUMOS PA'!J176</f>
        <v>0</v>
      </c>
      <c r="F155" s="415">
        <f>+'404-ENTREGA_INSUMOS PA'!L176</f>
        <v>0</v>
      </c>
      <c r="G155" s="415">
        <f>+'404-ENTREGA_INSUMOS PA'!AP$6</f>
        <v>0</v>
      </c>
      <c r="H155" s="415">
        <f>+'404-ENTREGA_INSUMOS PA'!AP$6</f>
        <v>0</v>
      </c>
      <c r="I155" s="371" t="str">
        <f>IF(+'404-ENTREGA_INSUMOS PA'!AC175=0,"",+'404-ENTREGA_INSUMOS PA'!AC175)</f>
        <v/>
      </c>
      <c r="J155" s="371" t="str">
        <f>IF(+'404-ENTREGA_INSUMOS PA'!AG175=0,"",+'404-ENTREGA_INSUMOS PA'!AG175)</f>
        <v/>
      </c>
      <c r="K155" s="371" t="str">
        <f>IF(+'404-ENTREGA_INSUMOS PA'!AK175=0,"",+'404-ENTREGA_INSUMOS PA'!AK175)</f>
        <v/>
      </c>
      <c r="L155" s="372" t="str">
        <f>IF(+'404-ENTREGA_INSUMOS PA'!AN175=0,"",+'404-ENTREGA_INSUMOS PA'!AN175)</f>
        <v/>
      </c>
      <c r="M155" s="373"/>
      <c r="N155" s="374" t="s">
        <v>2591</v>
      </c>
    </row>
    <row r="156" spans="1:14" hidden="1" x14ac:dyDescent="0.3">
      <c r="A156" s="371">
        <f>IF(AND(+'404-ENTREGA_INSUMOS PA'!B177=0,L156&gt;0),+'404-ENTREGA_INSUMOS PA'!B176,+'404-ENTREGA_INSUMOS PA'!B177)</f>
        <v>0</v>
      </c>
      <c r="B156" s="371">
        <f>IF(AND(+'404-ENTREGA_INSUMOS PA'!F177=0,L156&gt;0),+'404-ENTREGA_INSUMOS PA'!F176,+'404-ENTREGA_INSUMOS PA'!F177)</f>
        <v>0</v>
      </c>
      <c r="C156" s="371" t="str">
        <f>IFERROR(IFERROR(+VLOOKUP('404-ENTREGA_INSUMOS PA'!$AP$6,localidades,2,FALSE),VLOOKUP('404-ENTREGA_INSUMOS PA'!$AP$5,district_codes,2,FALSE)),"")</f>
        <v/>
      </c>
      <c r="D156" s="415" t="str">
        <f>IF(+'404-ENTREGA_INSUMOS PA'!$AP$7=0,"",+'404-ENTREGA_INSUMOS PA'!$AP$7)</f>
        <v/>
      </c>
      <c r="E156" s="415">
        <f>+'404-ENTREGA_INSUMOS PA'!J177</f>
        <v>0</v>
      </c>
      <c r="F156" s="415">
        <f>+'404-ENTREGA_INSUMOS PA'!L177</f>
        <v>0</v>
      </c>
      <c r="G156" s="415">
        <f>+'404-ENTREGA_INSUMOS PA'!AP$6</f>
        <v>0</v>
      </c>
      <c r="H156" s="415">
        <f>+'404-ENTREGA_INSUMOS PA'!AP$6</f>
        <v>0</v>
      </c>
      <c r="I156" s="371" t="str">
        <f>IF(+'404-ENTREGA_INSUMOS PA'!AC176=0,"",+'404-ENTREGA_INSUMOS PA'!AC176)</f>
        <v/>
      </c>
      <c r="J156" s="371" t="str">
        <f>IF(+'404-ENTREGA_INSUMOS PA'!AG176=0,"",+'404-ENTREGA_INSUMOS PA'!AG176)</f>
        <v/>
      </c>
      <c r="K156" s="371" t="str">
        <f>IF(+'404-ENTREGA_INSUMOS PA'!AK176=0,"",+'404-ENTREGA_INSUMOS PA'!AK176)</f>
        <v/>
      </c>
      <c r="L156" s="372" t="str">
        <f>IF(+'404-ENTREGA_INSUMOS PA'!AN176=0,"",+'404-ENTREGA_INSUMOS PA'!AN176)</f>
        <v/>
      </c>
      <c r="M156" s="373"/>
      <c r="N156" s="374" t="s">
        <v>2591</v>
      </c>
    </row>
    <row r="157" spans="1:14" hidden="1" x14ac:dyDescent="0.3">
      <c r="A157" s="371">
        <f>IF(AND(+'404-ENTREGA_INSUMOS PA'!B178=0,L157&gt;0),+'404-ENTREGA_INSUMOS PA'!B177,+'404-ENTREGA_INSUMOS PA'!B178)</f>
        <v>0</v>
      </c>
      <c r="B157" s="371">
        <f>IF(AND(+'404-ENTREGA_INSUMOS PA'!F178=0,L157&gt;0),+'404-ENTREGA_INSUMOS PA'!F177,+'404-ENTREGA_INSUMOS PA'!F178)</f>
        <v>0</v>
      </c>
      <c r="C157" s="371" t="str">
        <f>IFERROR(IFERROR(+VLOOKUP('404-ENTREGA_INSUMOS PA'!$AP$6,localidades,2,FALSE),VLOOKUP('404-ENTREGA_INSUMOS PA'!$AP$5,district_codes,2,FALSE)),"")</f>
        <v/>
      </c>
      <c r="D157" s="415" t="str">
        <f>IF(+'404-ENTREGA_INSUMOS PA'!$AP$7=0,"",+'404-ENTREGA_INSUMOS PA'!$AP$7)</f>
        <v/>
      </c>
      <c r="E157" s="415">
        <f>+'404-ENTREGA_INSUMOS PA'!J178</f>
        <v>0</v>
      </c>
      <c r="F157" s="415">
        <f>+'404-ENTREGA_INSUMOS PA'!L178</f>
        <v>0</v>
      </c>
      <c r="G157" s="415">
        <f>+'404-ENTREGA_INSUMOS PA'!AP$6</f>
        <v>0</v>
      </c>
      <c r="H157" s="415">
        <f>+'404-ENTREGA_INSUMOS PA'!AP$6</f>
        <v>0</v>
      </c>
      <c r="I157" s="371" t="str">
        <f>IF(+'404-ENTREGA_INSUMOS PA'!AC177=0,"",+'404-ENTREGA_INSUMOS PA'!AC177)</f>
        <v/>
      </c>
      <c r="J157" s="371" t="str">
        <f>IF(+'404-ENTREGA_INSUMOS PA'!AG177=0,"",+'404-ENTREGA_INSUMOS PA'!AG177)</f>
        <v/>
      </c>
      <c r="K157" s="371" t="str">
        <f>IF(+'404-ENTREGA_INSUMOS PA'!AK177=0,"",+'404-ENTREGA_INSUMOS PA'!AK177)</f>
        <v/>
      </c>
      <c r="L157" s="372" t="str">
        <f>IF(+'404-ENTREGA_INSUMOS PA'!AN177=0,"",+'404-ENTREGA_INSUMOS PA'!AN177)</f>
        <v/>
      </c>
      <c r="M157" s="373"/>
      <c r="N157" s="374" t="s">
        <v>2591</v>
      </c>
    </row>
    <row r="158" spans="1:14" hidden="1" x14ac:dyDescent="0.3">
      <c r="A158" s="371">
        <f>IF(AND(+'404-ENTREGA_INSUMOS PA'!B179=0,L158&gt;0),+'404-ENTREGA_INSUMOS PA'!B178,+'404-ENTREGA_INSUMOS PA'!B179)</f>
        <v>0</v>
      </c>
      <c r="B158" s="371">
        <f>IF(AND(+'404-ENTREGA_INSUMOS PA'!F179=0,L158&gt;0),+'404-ENTREGA_INSUMOS PA'!F178,+'404-ENTREGA_INSUMOS PA'!F179)</f>
        <v>0</v>
      </c>
      <c r="C158" s="371" t="str">
        <f>IFERROR(IFERROR(+VLOOKUP('404-ENTREGA_INSUMOS PA'!$AP$6,localidades,2,FALSE),VLOOKUP('404-ENTREGA_INSUMOS PA'!$AP$5,district_codes,2,FALSE)),"")</f>
        <v/>
      </c>
      <c r="D158" s="415" t="str">
        <f>IF(+'404-ENTREGA_INSUMOS PA'!$AP$7=0,"",+'404-ENTREGA_INSUMOS PA'!$AP$7)</f>
        <v/>
      </c>
      <c r="E158" s="415">
        <f>+'404-ENTREGA_INSUMOS PA'!J179</f>
        <v>0</v>
      </c>
      <c r="F158" s="415">
        <f>+'404-ENTREGA_INSUMOS PA'!L179</f>
        <v>0</v>
      </c>
      <c r="G158" s="415">
        <f>+'404-ENTREGA_INSUMOS PA'!AP$6</f>
        <v>0</v>
      </c>
      <c r="H158" s="415">
        <f>+'404-ENTREGA_INSUMOS PA'!AP$6</f>
        <v>0</v>
      </c>
      <c r="I158" s="371" t="str">
        <f>IF(+'404-ENTREGA_INSUMOS PA'!AC178=0,"",+'404-ENTREGA_INSUMOS PA'!AC178)</f>
        <v/>
      </c>
      <c r="J158" s="371" t="str">
        <f>IF(+'404-ENTREGA_INSUMOS PA'!AG178=0,"",+'404-ENTREGA_INSUMOS PA'!AG178)</f>
        <v/>
      </c>
      <c r="K158" s="371" t="str">
        <f>IF(+'404-ENTREGA_INSUMOS PA'!AK178=0,"",+'404-ENTREGA_INSUMOS PA'!AK178)</f>
        <v/>
      </c>
      <c r="L158" s="372" t="str">
        <f>IF(+'404-ENTREGA_INSUMOS PA'!AN178=0,"",+'404-ENTREGA_INSUMOS PA'!AN178)</f>
        <v/>
      </c>
      <c r="M158" s="373"/>
      <c r="N158" s="374" t="s">
        <v>2591</v>
      </c>
    </row>
    <row r="159" spans="1:14" hidden="1" x14ac:dyDescent="0.3">
      <c r="A159" s="371">
        <f>IF(AND(+'404-ENTREGA_INSUMOS PA'!B180=0,L159&gt;0),+'404-ENTREGA_INSUMOS PA'!B179,+'404-ENTREGA_INSUMOS PA'!B180)</f>
        <v>0</v>
      </c>
      <c r="B159" s="371">
        <f>IF(AND(+'404-ENTREGA_INSUMOS PA'!F180=0,L159&gt;0),+'404-ENTREGA_INSUMOS PA'!F179,+'404-ENTREGA_INSUMOS PA'!F180)</f>
        <v>0</v>
      </c>
      <c r="C159" s="371" t="str">
        <f>IFERROR(IFERROR(+VLOOKUP('404-ENTREGA_INSUMOS PA'!$AP$6,localidades,2,FALSE),VLOOKUP('404-ENTREGA_INSUMOS PA'!$AP$5,district_codes,2,FALSE)),"")</f>
        <v/>
      </c>
      <c r="D159" s="415" t="str">
        <f>IF(+'404-ENTREGA_INSUMOS PA'!$AP$7=0,"",+'404-ENTREGA_INSUMOS PA'!$AP$7)</f>
        <v/>
      </c>
      <c r="E159" s="415">
        <f>+'404-ENTREGA_INSUMOS PA'!J180</f>
        <v>0</v>
      </c>
      <c r="F159" s="415">
        <f>+'404-ENTREGA_INSUMOS PA'!L180</f>
        <v>0</v>
      </c>
      <c r="G159" s="415">
        <f>+'404-ENTREGA_INSUMOS PA'!AP$6</f>
        <v>0</v>
      </c>
      <c r="H159" s="415">
        <f>+'404-ENTREGA_INSUMOS PA'!AP$6</f>
        <v>0</v>
      </c>
      <c r="I159" s="371" t="str">
        <f>IF(+'404-ENTREGA_INSUMOS PA'!AC179=0,"",+'404-ENTREGA_INSUMOS PA'!AC179)</f>
        <v/>
      </c>
      <c r="J159" s="371" t="str">
        <f>IF(+'404-ENTREGA_INSUMOS PA'!AG179=0,"",+'404-ENTREGA_INSUMOS PA'!AG179)</f>
        <v/>
      </c>
      <c r="K159" s="371" t="str">
        <f>IF(+'404-ENTREGA_INSUMOS PA'!AK179=0,"",+'404-ENTREGA_INSUMOS PA'!AK179)</f>
        <v/>
      </c>
      <c r="L159" s="372" t="str">
        <f>IF(+'404-ENTREGA_INSUMOS PA'!AN179=0,"",+'404-ENTREGA_INSUMOS PA'!AN179)</f>
        <v/>
      </c>
      <c r="M159" s="373"/>
      <c r="N159" s="374" t="s">
        <v>2591</v>
      </c>
    </row>
    <row r="160" spans="1:14" hidden="1" x14ac:dyDescent="0.3">
      <c r="A160" s="371">
        <f>IF(AND(+'404-ENTREGA_INSUMOS PA'!B181=0,L160&gt;0),+'404-ENTREGA_INSUMOS PA'!B180,+'404-ENTREGA_INSUMOS PA'!B181)</f>
        <v>0</v>
      </c>
      <c r="B160" s="371">
        <f>IF(AND(+'404-ENTREGA_INSUMOS PA'!F181=0,L160&gt;0),+'404-ENTREGA_INSUMOS PA'!F180,+'404-ENTREGA_INSUMOS PA'!F181)</f>
        <v>0</v>
      </c>
      <c r="C160" s="371" t="str">
        <f>IFERROR(IFERROR(+VLOOKUP('404-ENTREGA_INSUMOS PA'!$AP$6,localidades,2,FALSE),VLOOKUP('404-ENTREGA_INSUMOS PA'!$AP$5,district_codes,2,FALSE)),"")</f>
        <v/>
      </c>
      <c r="D160" s="415" t="str">
        <f>IF(+'404-ENTREGA_INSUMOS PA'!$AP$7=0,"",+'404-ENTREGA_INSUMOS PA'!$AP$7)</f>
        <v/>
      </c>
      <c r="E160" s="415">
        <f>+'404-ENTREGA_INSUMOS PA'!J181</f>
        <v>0</v>
      </c>
      <c r="F160" s="415">
        <f>+'404-ENTREGA_INSUMOS PA'!L181</f>
        <v>0</v>
      </c>
      <c r="G160" s="415">
        <f>+'404-ENTREGA_INSUMOS PA'!AP$6</f>
        <v>0</v>
      </c>
      <c r="H160" s="415">
        <f>+'404-ENTREGA_INSUMOS PA'!AP$6</f>
        <v>0</v>
      </c>
      <c r="I160" s="371" t="str">
        <f>IF(+'404-ENTREGA_INSUMOS PA'!AC180=0,"",+'404-ENTREGA_INSUMOS PA'!AC180)</f>
        <v/>
      </c>
      <c r="J160" s="371" t="str">
        <f>IF(+'404-ENTREGA_INSUMOS PA'!AG180=0,"",+'404-ENTREGA_INSUMOS PA'!AG180)</f>
        <v/>
      </c>
      <c r="K160" s="371" t="str">
        <f>IF(+'404-ENTREGA_INSUMOS PA'!AK180=0,"",+'404-ENTREGA_INSUMOS PA'!AK180)</f>
        <v/>
      </c>
      <c r="L160" s="372" t="str">
        <f>IF(+'404-ENTREGA_INSUMOS PA'!AN180=0,"",+'404-ENTREGA_INSUMOS PA'!AN180)</f>
        <v/>
      </c>
      <c r="M160" s="373"/>
      <c r="N160" s="374" t="s">
        <v>2591</v>
      </c>
    </row>
    <row r="161" spans="1:14" hidden="1" x14ac:dyDescent="0.3">
      <c r="A161" s="371">
        <f>IF(AND(+'404-ENTREGA_INSUMOS PA'!B182=0,L161&gt;0),+'404-ENTREGA_INSUMOS PA'!B181,+'404-ENTREGA_INSUMOS PA'!B182)</f>
        <v>0</v>
      </c>
      <c r="B161" s="371">
        <f>IF(AND(+'404-ENTREGA_INSUMOS PA'!F182=0,L161&gt;0),+'404-ENTREGA_INSUMOS PA'!F181,+'404-ENTREGA_INSUMOS PA'!F182)</f>
        <v>0</v>
      </c>
      <c r="C161" s="371" t="str">
        <f>IFERROR(IFERROR(+VLOOKUP('404-ENTREGA_INSUMOS PA'!$AP$6,localidades,2,FALSE),VLOOKUP('404-ENTREGA_INSUMOS PA'!$AP$5,district_codes,2,FALSE)),"")</f>
        <v/>
      </c>
      <c r="D161" s="415" t="str">
        <f>IF(+'404-ENTREGA_INSUMOS PA'!$AP$7=0,"",+'404-ENTREGA_INSUMOS PA'!$AP$7)</f>
        <v/>
      </c>
      <c r="E161" s="415">
        <f>+'404-ENTREGA_INSUMOS PA'!J182</f>
        <v>0</v>
      </c>
      <c r="F161" s="415">
        <f>+'404-ENTREGA_INSUMOS PA'!L182</f>
        <v>0</v>
      </c>
      <c r="G161" s="415">
        <f>+'404-ENTREGA_INSUMOS PA'!AP$6</f>
        <v>0</v>
      </c>
      <c r="H161" s="415">
        <f>+'404-ENTREGA_INSUMOS PA'!AP$6</f>
        <v>0</v>
      </c>
      <c r="I161" s="371" t="str">
        <f>IF(+'404-ENTREGA_INSUMOS PA'!AC181=0,"",+'404-ENTREGA_INSUMOS PA'!AC181)</f>
        <v/>
      </c>
      <c r="J161" s="371" t="str">
        <f>IF(+'404-ENTREGA_INSUMOS PA'!AG181=0,"",+'404-ENTREGA_INSUMOS PA'!AG181)</f>
        <v/>
      </c>
      <c r="K161" s="371" t="str">
        <f>IF(+'404-ENTREGA_INSUMOS PA'!AK181=0,"",+'404-ENTREGA_INSUMOS PA'!AK181)</f>
        <v/>
      </c>
      <c r="L161" s="372" t="str">
        <f>IF(+'404-ENTREGA_INSUMOS PA'!AN181=0,"",+'404-ENTREGA_INSUMOS PA'!AN181)</f>
        <v/>
      </c>
      <c r="M161" s="373"/>
      <c r="N161" s="374" t="s">
        <v>2591</v>
      </c>
    </row>
    <row r="162" spans="1:14" hidden="1" x14ac:dyDescent="0.3">
      <c r="A162" s="371">
        <f>IF(AND(+'404-ENTREGA_INSUMOS PA'!B183=0,L162&gt;0),+'404-ENTREGA_INSUMOS PA'!B182,+'404-ENTREGA_INSUMOS PA'!B183)</f>
        <v>0</v>
      </c>
      <c r="B162" s="371">
        <f>IF(AND(+'404-ENTREGA_INSUMOS PA'!F183=0,L162&gt;0),+'404-ENTREGA_INSUMOS PA'!F182,+'404-ENTREGA_INSUMOS PA'!F183)</f>
        <v>0</v>
      </c>
      <c r="C162" s="371" t="str">
        <f>IFERROR(IFERROR(+VLOOKUP('404-ENTREGA_INSUMOS PA'!$AP$6,localidades,2,FALSE),VLOOKUP('404-ENTREGA_INSUMOS PA'!$AP$5,district_codes,2,FALSE)),"")</f>
        <v/>
      </c>
      <c r="D162" s="415" t="str">
        <f>IF(+'404-ENTREGA_INSUMOS PA'!$AP$7=0,"",+'404-ENTREGA_INSUMOS PA'!$AP$7)</f>
        <v/>
      </c>
      <c r="E162" s="415">
        <f>+'404-ENTREGA_INSUMOS PA'!J183</f>
        <v>0</v>
      </c>
      <c r="F162" s="415">
        <f>+'404-ENTREGA_INSUMOS PA'!L183</f>
        <v>0</v>
      </c>
      <c r="G162" s="415">
        <f>+'404-ENTREGA_INSUMOS PA'!AP$6</f>
        <v>0</v>
      </c>
      <c r="H162" s="415">
        <f>+'404-ENTREGA_INSUMOS PA'!AP$6</f>
        <v>0</v>
      </c>
      <c r="I162" s="371" t="str">
        <f>IF(+'404-ENTREGA_INSUMOS PA'!AC182=0,"",+'404-ENTREGA_INSUMOS PA'!AC182)</f>
        <v/>
      </c>
      <c r="J162" s="371" t="str">
        <f>IF(+'404-ENTREGA_INSUMOS PA'!AG182=0,"",+'404-ENTREGA_INSUMOS PA'!AG182)</f>
        <v/>
      </c>
      <c r="K162" s="371" t="str">
        <f>IF(+'404-ENTREGA_INSUMOS PA'!AK182=0,"",+'404-ENTREGA_INSUMOS PA'!AK182)</f>
        <v/>
      </c>
      <c r="L162" s="372" t="str">
        <f>IF(+'404-ENTREGA_INSUMOS PA'!AN182=0,"",+'404-ENTREGA_INSUMOS PA'!AN182)</f>
        <v/>
      </c>
      <c r="M162" s="373"/>
      <c r="N162" s="374" t="s">
        <v>2591</v>
      </c>
    </row>
    <row r="163" spans="1:14" hidden="1" x14ac:dyDescent="0.3">
      <c r="A163" s="371">
        <f>IF(AND(+'404-ENTREGA_INSUMOS PA'!B184=0,L163&gt;0),+'404-ENTREGA_INSUMOS PA'!B183,+'404-ENTREGA_INSUMOS PA'!B184)</f>
        <v>0</v>
      </c>
      <c r="B163" s="371">
        <f>IF(AND(+'404-ENTREGA_INSUMOS PA'!F184=0,L163&gt;0),+'404-ENTREGA_INSUMOS PA'!F183,+'404-ENTREGA_INSUMOS PA'!F184)</f>
        <v>0</v>
      </c>
      <c r="C163" s="371" t="str">
        <f>IFERROR(IFERROR(+VLOOKUP('404-ENTREGA_INSUMOS PA'!$AP$6,localidades,2,FALSE),VLOOKUP('404-ENTREGA_INSUMOS PA'!$AP$5,district_codes,2,FALSE)),"")</f>
        <v/>
      </c>
      <c r="D163" s="415" t="str">
        <f>IF(+'404-ENTREGA_INSUMOS PA'!$AP$7=0,"",+'404-ENTREGA_INSUMOS PA'!$AP$7)</f>
        <v/>
      </c>
      <c r="E163" s="415">
        <f>+'404-ENTREGA_INSUMOS PA'!J184</f>
        <v>0</v>
      </c>
      <c r="F163" s="415">
        <f>+'404-ENTREGA_INSUMOS PA'!L184</f>
        <v>0</v>
      </c>
      <c r="G163" s="415">
        <f>+'404-ENTREGA_INSUMOS PA'!AP$6</f>
        <v>0</v>
      </c>
      <c r="H163" s="415">
        <f>+'404-ENTREGA_INSUMOS PA'!AP$6</f>
        <v>0</v>
      </c>
      <c r="I163" s="371" t="str">
        <f>IF(+'404-ENTREGA_INSUMOS PA'!AC183=0,"",+'404-ENTREGA_INSUMOS PA'!AC183)</f>
        <v/>
      </c>
      <c r="J163" s="371" t="str">
        <f>IF(+'404-ENTREGA_INSUMOS PA'!AG183=0,"",+'404-ENTREGA_INSUMOS PA'!AG183)</f>
        <v/>
      </c>
      <c r="K163" s="371" t="str">
        <f>IF(+'404-ENTREGA_INSUMOS PA'!AK183=0,"",+'404-ENTREGA_INSUMOS PA'!AK183)</f>
        <v/>
      </c>
      <c r="L163" s="372" t="str">
        <f>IF(+'404-ENTREGA_INSUMOS PA'!AN183=0,"",+'404-ENTREGA_INSUMOS PA'!AN183)</f>
        <v/>
      </c>
      <c r="M163" s="373"/>
      <c r="N163" s="374" t="s">
        <v>2591</v>
      </c>
    </row>
    <row r="164" spans="1:14" hidden="1" x14ac:dyDescent="0.3">
      <c r="A164" s="371">
        <f>IF(AND(+'404-ENTREGA_INSUMOS PA'!B185=0,L164&gt;0),+'404-ENTREGA_INSUMOS PA'!B184,+'404-ENTREGA_INSUMOS PA'!B185)</f>
        <v>0</v>
      </c>
      <c r="B164" s="371">
        <f>IF(AND(+'404-ENTREGA_INSUMOS PA'!F185=0,L164&gt;0),+'404-ENTREGA_INSUMOS PA'!F184,+'404-ENTREGA_INSUMOS PA'!F185)</f>
        <v>0</v>
      </c>
      <c r="C164" s="371" t="str">
        <f>IFERROR(IFERROR(+VLOOKUP('404-ENTREGA_INSUMOS PA'!$AP$6,localidades,2,FALSE),VLOOKUP('404-ENTREGA_INSUMOS PA'!$AP$5,district_codes,2,FALSE)),"")</f>
        <v/>
      </c>
      <c r="D164" s="415" t="str">
        <f>IF(+'404-ENTREGA_INSUMOS PA'!$AP$7=0,"",+'404-ENTREGA_INSUMOS PA'!$AP$7)</f>
        <v/>
      </c>
      <c r="E164" s="415">
        <f>+'404-ENTREGA_INSUMOS PA'!J185</f>
        <v>0</v>
      </c>
      <c r="F164" s="415">
        <f>+'404-ENTREGA_INSUMOS PA'!L185</f>
        <v>0</v>
      </c>
      <c r="G164" s="415">
        <f>+'404-ENTREGA_INSUMOS PA'!AP$6</f>
        <v>0</v>
      </c>
      <c r="H164" s="415">
        <f>+'404-ENTREGA_INSUMOS PA'!AP$6</f>
        <v>0</v>
      </c>
      <c r="I164" s="371" t="str">
        <f>IF(+'404-ENTREGA_INSUMOS PA'!AC184=0,"",+'404-ENTREGA_INSUMOS PA'!AC184)</f>
        <v/>
      </c>
      <c r="J164" s="371" t="str">
        <f>IF(+'404-ENTREGA_INSUMOS PA'!AG184=0,"",+'404-ENTREGA_INSUMOS PA'!AG184)</f>
        <v/>
      </c>
      <c r="K164" s="371" t="str">
        <f>IF(+'404-ENTREGA_INSUMOS PA'!AK184=0,"",+'404-ENTREGA_INSUMOS PA'!AK184)</f>
        <v/>
      </c>
      <c r="L164" s="372" t="str">
        <f>IF(+'404-ENTREGA_INSUMOS PA'!AN184=0,"",+'404-ENTREGA_INSUMOS PA'!AN184)</f>
        <v/>
      </c>
      <c r="M164" s="373"/>
      <c r="N164" s="374" t="s">
        <v>2591</v>
      </c>
    </row>
    <row r="165" spans="1:14" hidden="1" x14ac:dyDescent="0.3">
      <c r="A165" s="371">
        <f>IF(AND(+'404-ENTREGA_INSUMOS PA'!B186=0,L165&gt;0),+'404-ENTREGA_INSUMOS PA'!B185,+'404-ENTREGA_INSUMOS PA'!B186)</f>
        <v>0</v>
      </c>
      <c r="B165" s="371">
        <f>IF(AND(+'404-ENTREGA_INSUMOS PA'!F186=0,L165&gt;0),+'404-ENTREGA_INSUMOS PA'!F185,+'404-ENTREGA_INSUMOS PA'!F186)</f>
        <v>0</v>
      </c>
      <c r="C165" s="371" t="str">
        <f>IFERROR(IFERROR(+VLOOKUP('404-ENTREGA_INSUMOS PA'!$AP$6,localidades,2,FALSE),VLOOKUP('404-ENTREGA_INSUMOS PA'!$AP$5,district_codes,2,FALSE)),"")</f>
        <v/>
      </c>
      <c r="D165" s="415" t="str">
        <f>IF(+'404-ENTREGA_INSUMOS PA'!$AP$7=0,"",+'404-ENTREGA_INSUMOS PA'!$AP$7)</f>
        <v/>
      </c>
      <c r="E165" s="415">
        <f>+'404-ENTREGA_INSUMOS PA'!J186</f>
        <v>0</v>
      </c>
      <c r="F165" s="415">
        <f>+'404-ENTREGA_INSUMOS PA'!L186</f>
        <v>0</v>
      </c>
      <c r="G165" s="415">
        <f>+'404-ENTREGA_INSUMOS PA'!AP$6</f>
        <v>0</v>
      </c>
      <c r="H165" s="415">
        <f>+'404-ENTREGA_INSUMOS PA'!AP$6</f>
        <v>0</v>
      </c>
      <c r="I165" s="371" t="str">
        <f>IF(+'404-ENTREGA_INSUMOS PA'!AC185=0,"",+'404-ENTREGA_INSUMOS PA'!AC185)</f>
        <v/>
      </c>
      <c r="J165" s="371" t="str">
        <f>IF(+'404-ENTREGA_INSUMOS PA'!AG185=0,"",+'404-ENTREGA_INSUMOS PA'!AG185)</f>
        <v/>
      </c>
      <c r="K165" s="371" t="str">
        <f>IF(+'404-ENTREGA_INSUMOS PA'!AK185=0,"",+'404-ENTREGA_INSUMOS PA'!AK185)</f>
        <v/>
      </c>
      <c r="L165" s="372" t="str">
        <f>IF(+'404-ENTREGA_INSUMOS PA'!AN185=0,"",+'404-ENTREGA_INSUMOS PA'!AN185)</f>
        <v/>
      </c>
      <c r="M165" s="373"/>
      <c r="N165" s="374" t="s">
        <v>2591</v>
      </c>
    </row>
    <row r="166" spans="1:14" hidden="1" x14ac:dyDescent="0.3">
      <c r="A166" s="371">
        <f>IF(AND(+'404-ENTREGA_INSUMOS PA'!B187=0,L166&gt;0),+'404-ENTREGA_INSUMOS PA'!B186,+'404-ENTREGA_INSUMOS PA'!B187)</f>
        <v>0</v>
      </c>
      <c r="B166" s="371">
        <f>IF(AND(+'404-ENTREGA_INSUMOS PA'!F187=0,L166&gt;0),+'404-ENTREGA_INSUMOS PA'!F186,+'404-ENTREGA_INSUMOS PA'!F187)</f>
        <v>0</v>
      </c>
      <c r="C166" s="371" t="str">
        <f>IFERROR(IFERROR(+VLOOKUP('404-ENTREGA_INSUMOS PA'!$AP$6,localidades,2,FALSE),VLOOKUP('404-ENTREGA_INSUMOS PA'!$AP$5,district_codes,2,FALSE)),"")</f>
        <v/>
      </c>
      <c r="D166" s="415" t="str">
        <f>IF(+'404-ENTREGA_INSUMOS PA'!$AP$7=0,"",+'404-ENTREGA_INSUMOS PA'!$AP$7)</f>
        <v/>
      </c>
      <c r="E166" s="415">
        <f>+'404-ENTREGA_INSUMOS PA'!J187</f>
        <v>0</v>
      </c>
      <c r="F166" s="415">
        <f>+'404-ENTREGA_INSUMOS PA'!L187</f>
        <v>0</v>
      </c>
      <c r="G166" s="415">
        <f>+'404-ENTREGA_INSUMOS PA'!AP$6</f>
        <v>0</v>
      </c>
      <c r="H166" s="415">
        <f>+'404-ENTREGA_INSUMOS PA'!AP$6</f>
        <v>0</v>
      </c>
      <c r="I166" s="371" t="str">
        <f>IF(+'404-ENTREGA_INSUMOS PA'!AC186=0,"",+'404-ENTREGA_INSUMOS PA'!AC186)</f>
        <v/>
      </c>
      <c r="J166" s="371" t="str">
        <f>IF(+'404-ENTREGA_INSUMOS PA'!AG186=0,"",+'404-ENTREGA_INSUMOS PA'!AG186)</f>
        <v/>
      </c>
      <c r="K166" s="371" t="str">
        <f>IF(+'404-ENTREGA_INSUMOS PA'!AK186=0,"",+'404-ENTREGA_INSUMOS PA'!AK186)</f>
        <v/>
      </c>
      <c r="L166" s="372" t="str">
        <f>IF(+'404-ENTREGA_INSUMOS PA'!AN186=0,"",+'404-ENTREGA_INSUMOS PA'!AN186)</f>
        <v/>
      </c>
      <c r="M166" s="373"/>
      <c r="N166" s="374" t="s">
        <v>2591</v>
      </c>
    </row>
    <row r="167" spans="1:14" hidden="1" x14ac:dyDescent="0.3">
      <c r="A167" s="371">
        <f>IF(AND(+'404-ENTREGA_INSUMOS PA'!B188=0,L167&gt;0),+'404-ENTREGA_INSUMOS PA'!B187,+'404-ENTREGA_INSUMOS PA'!B188)</f>
        <v>0</v>
      </c>
      <c r="B167" s="371">
        <f>IF(AND(+'404-ENTREGA_INSUMOS PA'!F188=0,L167&gt;0),+'404-ENTREGA_INSUMOS PA'!F187,+'404-ENTREGA_INSUMOS PA'!F188)</f>
        <v>0</v>
      </c>
      <c r="C167" s="371" t="str">
        <f>IFERROR(IFERROR(+VLOOKUP('404-ENTREGA_INSUMOS PA'!$AP$6,localidades,2,FALSE),VLOOKUP('404-ENTREGA_INSUMOS PA'!$AP$5,district_codes,2,FALSE)),"")</f>
        <v/>
      </c>
      <c r="D167" s="415" t="str">
        <f>IF(+'404-ENTREGA_INSUMOS PA'!$AP$7=0,"",+'404-ENTREGA_INSUMOS PA'!$AP$7)</f>
        <v/>
      </c>
      <c r="E167" s="415">
        <f>+'404-ENTREGA_INSUMOS PA'!J188</f>
        <v>0</v>
      </c>
      <c r="F167" s="415">
        <f>+'404-ENTREGA_INSUMOS PA'!L188</f>
        <v>0</v>
      </c>
      <c r="G167" s="415">
        <f>+'404-ENTREGA_INSUMOS PA'!AP$6</f>
        <v>0</v>
      </c>
      <c r="H167" s="415">
        <f>+'404-ENTREGA_INSUMOS PA'!AP$6</f>
        <v>0</v>
      </c>
      <c r="I167" s="371" t="str">
        <f>IF(+'404-ENTREGA_INSUMOS PA'!AC187=0,"",+'404-ENTREGA_INSUMOS PA'!AC187)</f>
        <v/>
      </c>
      <c r="J167" s="371" t="str">
        <f>IF(+'404-ENTREGA_INSUMOS PA'!AG187=0,"",+'404-ENTREGA_INSUMOS PA'!AG187)</f>
        <v/>
      </c>
      <c r="K167" s="371" t="str">
        <f>IF(+'404-ENTREGA_INSUMOS PA'!AK187=0,"",+'404-ENTREGA_INSUMOS PA'!AK187)</f>
        <v/>
      </c>
      <c r="L167" s="372" t="str">
        <f>IF(+'404-ENTREGA_INSUMOS PA'!AN187=0,"",+'404-ENTREGA_INSUMOS PA'!AN187)</f>
        <v/>
      </c>
      <c r="M167" s="373"/>
      <c r="N167" s="374" t="s">
        <v>2591</v>
      </c>
    </row>
    <row r="168" spans="1:14" hidden="1" x14ac:dyDescent="0.3">
      <c r="A168" s="371">
        <f>IF(AND(+'404-ENTREGA_INSUMOS PA'!B189=0,L168&gt;0),+'404-ENTREGA_INSUMOS PA'!B188,+'404-ENTREGA_INSUMOS PA'!B189)</f>
        <v>0</v>
      </c>
      <c r="B168" s="371">
        <f>IF(AND(+'404-ENTREGA_INSUMOS PA'!F189=0,L168&gt;0),+'404-ENTREGA_INSUMOS PA'!F188,+'404-ENTREGA_INSUMOS PA'!F189)</f>
        <v>0</v>
      </c>
      <c r="C168" s="371" t="str">
        <f>IFERROR(IFERROR(+VLOOKUP('404-ENTREGA_INSUMOS PA'!$AP$6,localidades,2,FALSE),VLOOKUP('404-ENTREGA_INSUMOS PA'!$AP$5,district_codes,2,FALSE)),"")</f>
        <v/>
      </c>
      <c r="D168" s="415" t="str">
        <f>IF(+'404-ENTREGA_INSUMOS PA'!$AP$7=0,"",+'404-ENTREGA_INSUMOS PA'!$AP$7)</f>
        <v/>
      </c>
      <c r="E168" s="415">
        <f>+'404-ENTREGA_INSUMOS PA'!J189</f>
        <v>0</v>
      </c>
      <c r="F168" s="415">
        <f>+'404-ENTREGA_INSUMOS PA'!L189</f>
        <v>0</v>
      </c>
      <c r="G168" s="415">
        <f>+'404-ENTREGA_INSUMOS PA'!AP$6</f>
        <v>0</v>
      </c>
      <c r="H168" s="415">
        <f>+'404-ENTREGA_INSUMOS PA'!AP$6</f>
        <v>0</v>
      </c>
      <c r="I168" s="371" t="str">
        <f>IF(+'404-ENTREGA_INSUMOS PA'!AC188=0,"",+'404-ENTREGA_INSUMOS PA'!AC188)</f>
        <v/>
      </c>
      <c r="J168" s="371" t="str">
        <f>IF(+'404-ENTREGA_INSUMOS PA'!AG188=0,"",+'404-ENTREGA_INSUMOS PA'!AG188)</f>
        <v/>
      </c>
      <c r="K168" s="371" t="str">
        <f>IF(+'404-ENTREGA_INSUMOS PA'!AK188=0,"",+'404-ENTREGA_INSUMOS PA'!AK188)</f>
        <v/>
      </c>
      <c r="L168" s="372" t="str">
        <f>IF(+'404-ENTREGA_INSUMOS PA'!AN188=0,"",+'404-ENTREGA_INSUMOS PA'!AN188)</f>
        <v/>
      </c>
      <c r="M168" s="373"/>
      <c r="N168" s="374" t="s">
        <v>2591</v>
      </c>
    </row>
    <row r="169" spans="1:14" hidden="1" x14ac:dyDescent="0.3">
      <c r="A169" s="371">
        <f>IF(AND(+'404-ENTREGA_INSUMOS PA'!B190=0,L169&gt;0),+'404-ENTREGA_INSUMOS PA'!B189,+'404-ENTREGA_INSUMOS PA'!B190)</f>
        <v>0</v>
      </c>
      <c r="B169" s="371">
        <f>IF(AND(+'404-ENTREGA_INSUMOS PA'!F190=0,L169&gt;0),+'404-ENTREGA_INSUMOS PA'!F189,+'404-ENTREGA_INSUMOS PA'!F190)</f>
        <v>0</v>
      </c>
      <c r="C169" s="371" t="str">
        <f>IFERROR(IFERROR(+VLOOKUP('404-ENTREGA_INSUMOS PA'!$AP$6,localidades,2,FALSE),VLOOKUP('404-ENTREGA_INSUMOS PA'!$AP$5,district_codes,2,FALSE)),"")</f>
        <v/>
      </c>
      <c r="D169" s="415" t="str">
        <f>IF(+'404-ENTREGA_INSUMOS PA'!$AP$7=0,"",+'404-ENTREGA_INSUMOS PA'!$AP$7)</f>
        <v/>
      </c>
      <c r="E169" s="415">
        <f>+'404-ENTREGA_INSUMOS PA'!J190</f>
        <v>0</v>
      </c>
      <c r="F169" s="415">
        <f>+'404-ENTREGA_INSUMOS PA'!L190</f>
        <v>0</v>
      </c>
      <c r="G169" s="415">
        <f>+'404-ENTREGA_INSUMOS PA'!AP$6</f>
        <v>0</v>
      </c>
      <c r="H169" s="415">
        <f>+'404-ENTREGA_INSUMOS PA'!AP$6</f>
        <v>0</v>
      </c>
      <c r="I169" s="371" t="str">
        <f>IF(+'404-ENTREGA_INSUMOS PA'!AC189=0,"",+'404-ENTREGA_INSUMOS PA'!AC189)</f>
        <v/>
      </c>
      <c r="J169" s="371" t="str">
        <f>IF(+'404-ENTREGA_INSUMOS PA'!AG189=0,"",+'404-ENTREGA_INSUMOS PA'!AG189)</f>
        <v/>
      </c>
      <c r="K169" s="371" t="str">
        <f>IF(+'404-ENTREGA_INSUMOS PA'!AK189=0,"",+'404-ENTREGA_INSUMOS PA'!AK189)</f>
        <v/>
      </c>
      <c r="L169" s="372" t="str">
        <f>IF(+'404-ENTREGA_INSUMOS PA'!AN189=0,"",+'404-ENTREGA_INSUMOS PA'!AN189)</f>
        <v/>
      </c>
      <c r="M169" s="373"/>
      <c r="N169" s="374" t="s">
        <v>2591</v>
      </c>
    </row>
    <row r="170" spans="1:14" hidden="1" x14ac:dyDescent="0.3">
      <c r="A170" s="371">
        <f>IF(AND(+'404-ENTREGA_INSUMOS PA'!B191=0,L170&gt;0),+'404-ENTREGA_INSUMOS PA'!B190,+'404-ENTREGA_INSUMOS PA'!B191)</f>
        <v>0</v>
      </c>
      <c r="B170" s="371">
        <f>IF(AND(+'404-ENTREGA_INSUMOS PA'!F191=0,L170&gt;0),+'404-ENTREGA_INSUMOS PA'!F190,+'404-ENTREGA_INSUMOS PA'!F191)</f>
        <v>0</v>
      </c>
      <c r="C170" s="371" t="str">
        <f>IFERROR(IFERROR(+VLOOKUP('404-ENTREGA_INSUMOS PA'!$AP$6,localidades,2,FALSE),VLOOKUP('404-ENTREGA_INSUMOS PA'!$AP$5,district_codes,2,FALSE)),"")</f>
        <v/>
      </c>
      <c r="D170" s="415" t="str">
        <f>IF(+'404-ENTREGA_INSUMOS PA'!$AP$7=0,"",+'404-ENTREGA_INSUMOS PA'!$AP$7)</f>
        <v/>
      </c>
      <c r="E170" s="415">
        <f>+'404-ENTREGA_INSUMOS PA'!J191</f>
        <v>0</v>
      </c>
      <c r="F170" s="415">
        <f>+'404-ENTREGA_INSUMOS PA'!L191</f>
        <v>0</v>
      </c>
      <c r="G170" s="415">
        <f>+'404-ENTREGA_INSUMOS PA'!AP$6</f>
        <v>0</v>
      </c>
      <c r="H170" s="415">
        <f>+'404-ENTREGA_INSUMOS PA'!AP$6</f>
        <v>0</v>
      </c>
      <c r="I170" s="371" t="str">
        <f>IF(+'404-ENTREGA_INSUMOS PA'!AC190=0,"",+'404-ENTREGA_INSUMOS PA'!AC190)</f>
        <v/>
      </c>
      <c r="J170" s="371" t="str">
        <f>IF(+'404-ENTREGA_INSUMOS PA'!AG190=0,"",+'404-ENTREGA_INSUMOS PA'!AG190)</f>
        <v/>
      </c>
      <c r="K170" s="371" t="str">
        <f>IF(+'404-ENTREGA_INSUMOS PA'!AK190=0,"",+'404-ENTREGA_INSUMOS PA'!AK190)</f>
        <v/>
      </c>
      <c r="L170" s="372" t="str">
        <f>IF(+'404-ENTREGA_INSUMOS PA'!AN190=0,"",+'404-ENTREGA_INSUMOS PA'!AN190)</f>
        <v/>
      </c>
      <c r="M170" s="373"/>
      <c r="N170" s="374" t="s">
        <v>2591</v>
      </c>
    </row>
    <row r="171" spans="1:14" hidden="1" x14ac:dyDescent="0.3">
      <c r="A171" s="371">
        <f>IF(AND(+'404-ENTREGA_INSUMOS PA'!B192=0,L171&gt;0),+'404-ENTREGA_INSUMOS PA'!B191,+'404-ENTREGA_INSUMOS PA'!B192)</f>
        <v>0</v>
      </c>
      <c r="B171" s="371">
        <f>IF(AND(+'404-ENTREGA_INSUMOS PA'!F192=0,L171&gt;0),+'404-ENTREGA_INSUMOS PA'!F191,+'404-ENTREGA_INSUMOS PA'!F192)</f>
        <v>0</v>
      </c>
      <c r="C171" s="371" t="str">
        <f>IFERROR(IFERROR(+VLOOKUP('404-ENTREGA_INSUMOS PA'!$AP$6,localidades,2,FALSE),VLOOKUP('404-ENTREGA_INSUMOS PA'!$AP$5,district_codes,2,FALSE)),"")</f>
        <v/>
      </c>
      <c r="D171" s="415" t="str">
        <f>IF(+'404-ENTREGA_INSUMOS PA'!$AP$7=0,"",+'404-ENTREGA_INSUMOS PA'!$AP$7)</f>
        <v/>
      </c>
      <c r="E171" s="415">
        <f>+'404-ENTREGA_INSUMOS PA'!J192</f>
        <v>0</v>
      </c>
      <c r="F171" s="415">
        <f>+'404-ENTREGA_INSUMOS PA'!L192</f>
        <v>0</v>
      </c>
      <c r="G171" s="415">
        <f>+'404-ENTREGA_INSUMOS PA'!AP$6</f>
        <v>0</v>
      </c>
      <c r="H171" s="415">
        <f>+'404-ENTREGA_INSUMOS PA'!AP$6</f>
        <v>0</v>
      </c>
      <c r="I171" s="371" t="str">
        <f>IF(+'404-ENTREGA_INSUMOS PA'!AC191=0,"",+'404-ENTREGA_INSUMOS PA'!AC191)</f>
        <v/>
      </c>
      <c r="J171" s="371" t="str">
        <f>IF(+'404-ENTREGA_INSUMOS PA'!AG191=0,"",+'404-ENTREGA_INSUMOS PA'!AG191)</f>
        <v/>
      </c>
      <c r="K171" s="371" t="str">
        <f>IF(+'404-ENTREGA_INSUMOS PA'!AK191=0,"",+'404-ENTREGA_INSUMOS PA'!AK191)</f>
        <v/>
      </c>
      <c r="L171" s="372" t="str">
        <f>IF(+'404-ENTREGA_INSUMOS PA'!AN191=0,"",+'404-ENTREGA_INSUMOS PA'!AN191)</f>
        <v/>
      </c>
      <c r="M171" s="373"/>
      <c r="N171" s="374" t="s">
        <v>2591</v>
      </c>
    </row>
    <row r="172" spans="1:14" hidden="1" x14ac:dyDescent="0.3">
      <c r="A172" s="371">
        <f>IF(AND(+'404-ENTREGA_INSUMOS PA'!B193=0,L172&gt;0),+'404-ENTREGA_INSUMOS PA'!B192,+'404-ENTREGA_INSUMOS PA'!B193)</f>
        <v>0</v>
      </c>
      <c r="B172" s="371">
        <f>IF(AND(+'404-ENTREGA_INSUMOS PA'!F193=0,L172&gt;0),+'404-ENTREGA_INSUMOS PA'!F192,+'404-ENTREGA_INSUMOS PA'!F193)</f>
        <v>0</v>
      </c>
      <c r="C172" s="371" t="str">
        <f>IFERROR(IFERROR(+VLOOKUP('404-ENTREGA_INSUMOS PA'!$AP$6,localidades,2,FALSE),VLOOKUP('404-ENTREGA_INSUMOS PA'!$AP$5,district_codes,2,FALSE)),"")</f>
        <v/>
      </c>
      <c r="D172" s="415" t="str">
        <f>IF(+'404-ENTREGA_INSUMOS PA'!$AP$7=0,"",+'404-ENTREGA_INSUMOS PA'!$AP$7)</f>
        <v/>
      </c>
      <c r="E172" s="415">
        <f>+'404-ENTREGA_INSUMOS PA'!J193</f>
        <v>0</v>
      </c>
      <c r="F172" s="415">
        <f>+'404-ENTREGA_INSUMOS PA'!L193</f>
        <v>0</v>
      </c>
      <c r="G172" s="415">
        <f>+'404-ENTREGA_INSUMOS PA'!AP$6</f>
        <v>0</v>
      </c>
      <c r="H172" s="415">
        <f>+'404-ENTREGA_INSUMOS PA'!AP$6</f>
        <v>0</v>
      </c>
      <c r="I172" s="371" t="str">
        <f>IF(+'404-ENTREGA_INSUMOS PA'!AC192=0,"",+'404-ENTREGA_INSUMOS PA'!AC192)</f>
        <v/>
      </c>
      <c r="J172" s="371" t="str">
        <f>IF(+'404-ENTREGA_INSUMOS PA'!AG192=0,"",+'404-ENTREGA_INSUMOS PA'!AG192)</f>
        <v/>
      </c>
      <c r="K172" s="371" t="str">
        <f>IF(+'404-ENTREGA_INSUMOS PA'!AK192=0,"",+'404-ENTREGA_INSUMOS PA'!AK192)</f>
        <v/>
      </c>
      <c r="L172" s="372" t="str">
        <f>IF(+'404-ENTREGA_INSUMOS PA'!AN192=0,"",+'404-ENTREGA_INSUMOS PA'!AN192)</f>
        <v/>
      </c>
      <c r="M172" s="373"/>
      <c r="N172" s="374" t="s">
        <v>2591</v>
      </c>
    </row>
    <row r="173" spans="1:14" hidden="1" x14ac:dyDescent="0.3">
      <c r="A173" s="371">
        <f>IF(AND(+'404-ENTREGA_INSUMOS PA'!B194=0,L173&gt;0),+'404-ENTREGA_INSUMOS PA'!B193,+'404-ENTREGA_INSUMOS PA'!B194)</f>
        <v>0</v>
      </c>
      <c r="B173" s="371">
        <f>IF(AND(+'404-ENTREGA_INSUMOS PA'!F194=0,L173&gt;0),+'404-ENTREGA_INSUMOS PA'!F193,+'404-ENTREGA_INSUMOS PA'!F194)</f>
        <v>0</v>
      </c>
      <c r="C173" s="371" t="str">
        <f>IFERROR(IFERROR(+VLOOKUP('404-ENTREGA_INSUMOS PA'!$AP$6,localidades,2,FALSE),VLOOKUP('404-ENTREGA_INSUMOS PA'!$AP$5,district_codes,2,FALSE)),"")</f>
        <v/>
      </c>
      <c r="D173" s="415" t="str">
        <f>IF(+'404-ENTREGA_INSUMOS PA'!$AP$7=0,"",+'404-ENTREGA_INSUMOS PA'!$AP$7)</f>
        <v/>
      </c>
      <c r="E173" s="415">
        <f>+'404-ENTREGA_INSUMOS PA'!J194</f>
        <v>0</v>
      </c>
      <c r="F173" s="415">
        <f>+'404-ENTREGA_INSUMOS PA'!L194</f>
        <v>0</v>
      </c>
      <c r="G173" s="415">
        <f>+'404-ENTREGA_INSUMOS PA'!AP$6</f>
        <v>0</v>
      </c>
      <c r="H173" s="415">
        <f>+'404-ENTREGA_INSUMOS PA'!AP$6</f>
        <v>0</v>
      </c>
      <c r="I173" s="371" t="str">
        <f>IF(+'404-ENTREGA_INSUMOS PA'!AC193=0,"",+'404-ENTREGA_INSUMOS PA'!AC193)</f>
        <v/>
      </c>
      <c r="J173" s="371" t="str">
        <f>IF(+'404-ENTREGA_INSUMOS PA'!AG193=0,"",+'404-ENTREGA_INSUMOS PA'!AG193)</f>
        <v/>
      </c>
      <c r="K173" s="371" t="str">
        <f>IF(+'404-ENTREGA_INSUMOS PA'!AK193=0,"",+'404-ENTREGA_INSUMOS PA'!AK193)</f>
        <v/>
      </c>
      <c r="L173" s="372" t="str">
        <f>IF(+'404-ENTREGA_INSUMOS PA'!AN193=0,"",+'404-ENTREGA_INSUMOS PA'!AN193)</f>
        <v/>
      </c>
      <c r="M173" s="373"/>
      <c r="N173" s="374" t="s">
        <v>2591</v>
      </c>
    </row>
    <row r="174" spans="1:14" hidden="1" x14ac:dyDescent="0.3">
      <c r="A174" s="371">
        <f>IF(AND(+'404-ENTREGA_INSUMOS PA'!B195=0,L174&gt;0),+'404-ENTREGA_INSUMOS PA'!B194,+'404-ENTREGA_INSUMOS PA'!B195)</f>
        <v>0</v>
      </c>
      <c r="B174" s="371">
        <f>IF(AND(+'404-ENTREGA_INSUMOS PA'!F195=0,L174&gt;0),+'404-ENTREGA_INSUMOS PA'!F194,+'404-ENTREGA_INSUMOS PA'!F195)</f>
        <v>0</v>
      </c>
      <c r="C174" s="371" t="str">
        <f>IFERROR(IFERROR(+VLOOKUP('404-ENTREGA_INSUMOS PA'!$AP$6,localidades,2,FALSE),VLOOKUP('404-ENTREGA_INSUMOS PA'!$AP$5,district_codes,2,FALSE)),"")</f>
        <v/>
      </c>
      <c r="D174" s="415" t="str">
        <f>IF(+'404-ENTREGA_INSUMOS PA'!$AP$7=0,"",+'404-ENTREGA_INSUMOS PA'!$AP$7)</f>
        <v/>
      </c>
      <c r="E174" s="415">
        <f>+'404-ENTREGA_INSUMOS PA'!J195</f>
        <v>0</v>
      </c>
      <c r="F174" s="415">
        <f>+'404-ENTREGA_INSUMOS PA'!L195</f>
        <v>0</v>
      </c>
      <c r="G174" s="415">
        <f>+'404-ENTREGA_INSUMOS PA'!AP$6</f>
        <v>0</v>
      </c>
      <c r="H174" s="415">
        <f>+'404-ENTREGA_INSUMOS PA'!AP$6</f>
        <v>0</v>
      </c>
      <c r="I174" s="371" t="str">
        <f>IF(+'404-ENTREGA_INSUMOS PA'!AC194=0,"",+'404-ENTREGA_INSUMOS PA'!AC194)</f>
        <v/>
      </c>
      <c r="J174" s="371" t="str">
        <f>IF(+'404-ENTREGA_INSUMOS PA'!AG194=0,"",+'404-ENTREGA_INSUMOS PA'!AG194)</f>
        <v/>
      </c>
      <c r="K174" s="371" t="str">
        <f>IF(+'404-ENTREGA_INSUMOS PA'!AK194=0,"",+'404-ENTREGA_INSUMOS PA'!AK194)</f>
        <v/>
      </c>
      <c r="L174" s="372" t="str">
        <f>IF(+'404-ENTREGA_INSUMOS PA'!AN194=0,"",+'404-ENTREGA_INSUMOS PA'!AN194)</f>
        <v/>
      </c>
      <c r="M174" s="373"/>
      <c r="N174" s="374" t="s">
        <v>2591</v>
      </c>
    </row>
    <row r="175" spans="1:14" hidden="1" x14ac:dyDescent="0.3">
      <c r="A175" s="371">
        <f>IF(AND(+'404-ENTREGA_INSUMOS PA'!B196=0,L175&gt;0),+'404-ENTREGA_INSUMOS PA'!B195,+'404-ENTREGA_INSUMOS PA'!B196)</f>
        <v>0</v>
      </c>
      <c r="B175" s="371">
        <f>IF(AND(+'404-ENTREGA_INSUMOS PA'!F196=0,L175&gt;0),+'404-ENTREGA_INSUMOS PA'!F195,+'404-ENTREGA_INSUMOS PA'!F196)</f>
        <v>0</v>
      </c>
      <c r="C175" s="371" t="str">
        <f>IFERROR(IFERROR(+VLOOKUP('404-ENTREGA_INSUMOS PA'!$AP$6,localidades,2,FALSE),VLOOKUP('404-ENTREGA_INSUMOS PA'!$AP$5,district_codes,2,FALSE)),"")</f>
        <v/>
      </c>
      <c r="D175" s="415" t="str">
        <f>IF(+'404-ENTREGA_INSUMOS PA'!$AP$7=0,"",+'404-ENTREGA_INSUMOS PA'!$AP$7)</f>
        <v/>
      </c>
      <c r="E175" s="415">
        <f>+'404-ENTREGA_INSUMOS PA'!J196</f>
        <v>0</v>
      </c>
      <c r="F175" s="415">
        <f>+'404-ENTREGA_INSUMOS PA'!L196</f>
        <v>0</v>
      </c>
      <c r="G175" s="415">
        <f>+'404-ENTREGA_INSUMOS PA'!AP$6</f>
        <v>0</v>
      </c>
      <c r="H175" s="415">
        <f>+'404-ENTREGA_INSUMOS PA'!AP$6</f>
        <v>0</v>
      </c>
      <c r="I175" s="371" t="str">
        <f>IF(+'404-ENTREGA_INSUMOS PA'!AC195=0,"",+'404-ENTREGA_INSUMOS PA'!AC195)</f>
        <v/>
      </c>
      <c r="J175" s="371" t="str">
        <f>IF(+'404-ENTREGA_INSUMOS PA'!AG195=0,"",+'404-ENTREGA_INSUMOS PA'!AG195)</f>
        <v/>
      </c>
      <c r="K175" s="371" t="str">
        <f>IF(+'404-ENTREGA_INSUMOS PA'!AK195=0,"",+'404-ENTREGA_INSUMOS PA'!AK195)</f>
        <v/>
      </c>
      <c r="L175" s="372" t="str">
        <f>IF(+'404-ENTREGA_INSUMOS PA'!AN195=0,"",+'404-ENTREGA_INSUMOS PA'!AN195)</f>
        <v/>
      </c>
      <c r="M175" s="373"/>
      <c r="N175" s="374" t="s">
        <v>2591</v>
      </c>
    </row>
    <row r="176" spans="1:14" hidden="1" x14ac:dyDescent="0.3">
      <c r="A176" s="371">
        <f>IF(AND(+'404-ENTREGA_INSUMOS PA'!B197=0,L176&gt;0),+'404-ENTREGA_INSUMOS PA'!B196,+'404-ENTREGA_INSUMOS PA'!B197)</f>
        <v>0</v>
      </c>
      <c r="B176" s="371">
        <f>IF(AND(+'404-ENTREGA_INSUMOS PA'!F197=0,L176&gt;0),+'404-ENTREGA_INSUMOS PA'!F196,+'404-ENTREGA_INSUMOS PA'!F197)</f>
        <v>0</v>
      </c>
      <c r="C176" s="371" t="str">
        <f>IFERROR(IFERROR(+VLOOKUP('404-ENTREGA_INSUMOS PA'!$AP$6,localidades,2,FALSE),VLOOKUP('404-ENTREGA_INSUMOS PA'!$AP$5,district_codes,2,FALSE)),"")</f>
        <v/>
      </c>
      <c r="D176" s="415" t="str">
        <f>IF(+'404-ENTREGA_INSUMOS PA'!$AP$7=0,"",+'404-ENTREGA_INSUMOS PA'!$AP$7)</f>
        <v/>
      </c>
      <c r="E176" s="415">
        <f>+'404-ENTREGA_INSUMOS PA'!J197</f>
        <v>0</v>
      </c>
      <c r="F176" s="415">
        <f>+'404-ENTREGA_INSUMOS PA'!L197</f>
        <v>0</v>
      </c>
      <c r="G176" s="415">
        <f>+'404-ENTREGA_INSUMOS PA'!AP$6</f>
        <v>0</v>
      </c>
      <c r="H176" s="415">
        <f>+'404-ENTREGA_INSUMOS PA'!AP$6</f>
        <v>0</v>
      </c>
      <c r="I176" s="371" t="str">
        <f>IF(+'404-ENTREGA_INSUMOS PA'!AC196=0,"",+'404-ENTREGA_INSUMOS PA'!AC196)</f>
        <v/>
      </c>
      <c r="J176" s="371" t="str">
        <f>IF(+'404-ENTREGA_INSUMOS PA'!AG196=0,"",+'404-ENTREGA_INSUMOS PA'!AG196)</f>
        <v/>
      </c>
      <c r="K176" s="371" t="str">
        <f>IF(+'404-ENTREGA_INSUMOS PA'!AK196=0,"",+'404-ENTREGA_INSUMOS PA'!AK196)</f>
        <v/>
      </c>
      <c r="L176" s="372" t="str">
        <f>IF(+'404-ENTREGA_INSUMOS PA'!AN196=0,"",+'404-ENTREGA_INSUMOS PA'!AN196)</f>
        <v/>
      </c>
      <c r="M176" s="373"/>
      <c r="N176" s="374" t="s">
        <v>2591</v>
      </c>
    </row>
    <row r="177" spans="1:14" hidden="1" x14ac:dyDescent="0.3">
      <c r="A177" s="371">
        <f>IF(AND(+'404-ENTREGA_INSUMOS PA'!B198=0,L177&gt;0),+'404-ENTREGA_INSUMOS PA'!B197,+'404-ENTREGA_INSUMOS PA'!B198)</f>
        <v>0</v>
      </c>
      <c r="B177" s="371">
        <f>IF(AND(+'404-ENTREGA_INSUMOS PA'!F198=0,L177&gt;0),+'404-ENTREGA_INSUMOS PA'!F197,+'404-ENTREGA_INSUMOS PA'!F198)</f>
        <v>0</v>
      </c>
      <c r="C177" s="371" t="str">
        <f>IFERROR(IFERROR(+VLOOKUP('404-ENTREGA_INSUMOS PA'!$AP$6,localidades,2,FALSE),VLOOKUP('404-ENTREGA_INSUMOS PA'!$AP$5,district_codes,2,FALSE)),"")</f>
        <v/>
      </c>
      <c r="D177" s="415" t="str">
        <f>IF(+'404-ENTREGA_INSUMOS PA'!$AP$7=0,"",+'404-ENTREGA_INSUMOS PA'!$AP$7)</f>
        <v/>
      </c>
      <c r="E177" s="415">
        <f>+'404-ENTREGA_INSUMOS PA'!J198</f>
        <v>0</v>
      </c>
      <c r="F177" s="415">
        <f>+'404-ENTREGA_INSUMOS PA'!L198</f>
        <v>0</v>
      </c>
      <c r="G177" s="415">
        <f>+'404-ENTREGA_INSUMOS PA'!AP$6</f>
        <v>0</v>
      </c>
      <c r="H177" s="415">
        <f>+'404-ENTREGA_INSUMOS PA'!AP$6</f>
        <v>0</v>
      </c>
      <c r="I177" s="371" t="str">
        <f>IF(+'404-ENTREGA_INSUMOS PA'!AC197=0,"",+'404-ENTREGA_INSUMOS PA'!AC197)</f>
        <v/>
      </c>
      <c r="J177" s="371" t="str">
        <f>IF(+'404-ENTREGA_INSUMOS PA'!AG197=0,"",+'404-ENTREGA_INSUMOS PA'!AG197)</f>
        <v/>
      </c>
      <c r="K177" s="371" t="str">
        <f>IF(+'404-ENTREGA_INSUMOS PA'!AK197=0,"",+'404-ENTREGA_INSUMOS PA'!AK197)</f>
        <v/>
      </c>
      <c r="L177" s="372" t="str">
        <f>IF(+'404-ENTREGA_INSUMOS PA'!AN197=0,"",+'404-ENTREGA_INSUMOS PA'!AN197)</f>
        <v/>
      </c>
      <c r="M177" s="373"/>
      <c r="N177" s="374" t="s">
        <v>2591</v>
      </c>
    </row>
    <row r="178" spans="1:14" hidden="1" x14ac:dyDescent="0.3">
      <c r="A178" s="371">
        <f>IF(AND(+'404-ENTREGA_INSUMOS PA'!B199=0,L178&gt;0),+'404-ENTREGA_INSUMOS PA'!B198,+'404-ENTREGA_INSUMOS PA'!B199)</f>
        <v>0</v>
      </c>
      <c r="B178" s="371">
        <f>IF(AND(+'404-ENTREGA_INSUMOS PA'!F199=0,L178&gt;0),+'404-ENTREGA_INSUMOS PA'!F198,+'404-ENTREGA_INSUMOS PA'!F199)</f>
        <v>0</v>
      </c>
      <c r="C178" s="371" t="str">
        <f>IFERROR(IFERROR(+VLOOKUP('404-ENTREGA_INSUMOS PA'!$AP$6,localidades,2,FALSE),VLOOKUP('404-ENTREGA_INSUMOS PA'!$AP$5,district_codes,2,FALSE)),"")</f>
        <v/>
      </c>
      <c r="D178" s="415" t="str">
        <f>IF(+'404-ENTREGA_INSUMOS PA'!$AP$7=0,"",+'404-ENTREGA_INSUMOS PA'!$AP$7)</f>
        <v/>
      </c>
      <c r="E178" s="415">
        <f>+'404-ENTREGA_INSUMOS PA'!J199</f>
        <v>0</v>
      </c>
      <c r="F178" s="415">
        <f>+'404-ENTREGA_INSUMOS PA'!L199</f>
        <v>0</v>
      </c>
      <c r="G178" s="415">
        <f>+'404-ENTREGA_INSUMOS PA'!AP$6</f>
        <v>0</v>
      </c>
      <c r="H178" s="415">
        <f>+'404-ENTREGA_INSUMOS PA'!AP$6</f>
        <v>0</v>
      </c>
      <c r="I178" s="371" t="str">
        <f>IF(+'404-ENTREGA_INSUMOS PA'!AC198=0,"",+'404-ENTREGA_INSUMOS PA'!AC198)</f>
        <v/>
      </c>
      <c r="J178" s="371" t="str">
        <f>IF(+'404-ENTREGA_INSUMOS PA'!AG198=0,"",+'404-ENTREGA_INSUMOS PA'!AG198)</f>
        <v/>
      </c>
      <c r="K178" s="371" t="str">
        <f>IF(+'404-ENTREGA_INSUMOS PA'!AK198=0,"",+'404-ENTREGA_INSUMOS PA'!AK198)</f>
        <v/>
      </c>
      <c r="L178" s="372" t="str">
        <f>IF(+'404-ENTREGA_INSUMOS PA'!AN198=0,"",+'404-ENTREGA_INSUMOS PA'!AN198)</f>
        <v/>
      </c>
      <c r="M178" s="373"/>
      <c r="N178" s="374" t="s">
        <v>2591</v>
      </c>
    </row>
    <row r="179" spans="1:14" hidden="1" x14ac:dyDescent="0.3">
      <c r="A179" s="371">
        <f>IF(AND(+'404-ENTREGA_INSUMOS PA'!B200=0,L179&gt;0),+'404-ENTREGA_INSUMOS PA'!B199,+'404-ENTREGA_INSUMOS PA'!B200)</f>
        <v>0</v>
      </c>
      <c r="B179" s="371">
        <f>IF(AND(+'404-ENTREGA_INSUMOS PA'!F200=0,L179&gt;0),+'404-ENTREGA_INSUMOS PA'!F199,+'404-ENTREGA_INSUMOS PA'!F200)</f>
        <v>0</v>
      </c>
      <c r="C179" s="371" t="str">
        <f>IFERROR(IFERROR(+VLOOKUP('404-ENTREGA_INSUMOS PA'!$AP$6,localidades,2,FALSE),VLOOKUP('404-ENTREGA_INSUMOS PA'!$AP$5,district_codes,2,FALSE)),"")</f>
        <v/>
      </c>
      <c r="D179" s="415" t="str">
        <f>IF(+'404-ENTREGA_INSUMOS PA'!$AP$7=0,"",+'404-ENTREGA_INSUMOS PA'!$AP$7)</f>
        <v/>
      </c>
      <c r="E179" s="415">
        <f>+'404-ENTREGA_INSUMOS PA'!J200</f>
        <v>0</v>
      </c>
      <c r="F179" s="415">
        <f>+'404-ENTREGA_INSUMOS PA'!L200</f>
        <v>0</v>
      </c>
      <c r="G179" s="415">
        <f>+'404-ENTREGA_INSUMOS PA'!AP$6</f>
        <v>0</v>
      </c>
      <c r="H179" s="415">
        <f>+'404-ENTREGA_INSUMOS PA'!AP$6</f>
        <v>0</v>
      </c>
      <c r="I179" s="371" t="str">
        <f>IF(+'404-ENTREGA_INSUMOS PA'!AC199=0,"",+'404-ENTREGA_INSUMOS PA'!AC199)</f>
        <v/>
      </c>
      <c r="J179" s="371" t="str">
        <f>IF(+'404-ENTREGA_INSUMOS PA'!AG199=0,"",+'404-ENTREGA_INSUMOS PA'!AG199)</f>
        <v/>
      </c>
      <c r="K179" s="371" t="str">
        <f>IF(+'404-ENTREGA_INSUMOS PA'!AK199=0,"",+'404-ENTREGA_INSUMOS PA'!AK199)</f>
        <v/>
      </c>
      <c r="L179" s="372" t="str">
        <f>IF(+'404-ENTREGA_INSUMOS PA'!AN199=0,"",+'404-ENTREGA_INSUMOS PA'!AN199)</f>
        <v/>
      </c>
      <c r="M179" s="373"/>
      <c r="N179" s="374" t="s">
        <v>2591</v>
      </c>
    </row>
    <row r="180" spans="1:14" hidden="1" x14ac:dyDescent="0.3">
      <c r="A180" s="371">
        <f>IF(AND(+'404-ENTREGA_INSUMOS PA'!B201=0,L180&gt;0),+'404-ENTREGA_INSUMOS PA'!B200,+'404-ENTREGA_INSUMOS PA'!B201)</f>
        <v>0</v>
      </c>
      <c r="B180" s="371">
        <f>IF(AND(+'404-ENTREGA_INSUMOS PA'!F201=0,L180&gt;0),+'404-ENTREGA_INSUMOS PA'!F200,+'404-ENTREGA_INSUMOS PA'!F201)</f>
        <v>0</v>
      </c>
      <c r="C180" s="371" t="str">
        <f>IFERROR(IFERROR(+VLOOKUP('404-ENTREGA_INSUMOS PA'!$AP$6,localidades,2,FALSE),VLOOKUP('404-ENTREGA_INSUMOS PA'!$AP$5,district_codes,2,FALSE)),"")</f>
        <v/>
      </c>
      <c r="D180" s="415" t="str">
        <f>IF(+'404-ENTREGA_INSUMOS PA'!$AP$7=0,"",+'404-ENTREGA_INSUMOS PA'!$AP$7)</f>
        <v/>
      </c>
      <c r="E180" s="415">
        <f>+'404-ENTREGA_INSUMOS PA'!J201</f>
        <v>0</v>
      </c>
      <c r="F180" s="415">
        <f>+'404-ENTREGA_INSUMOS PA'!L201</f>
        <v>0</v>
      </c>
      <c r="G180" s="415">
        <f>+'404-ENTREGA_INSUMOS PA'!AP$6</f>
        <v>0</v>
      </c>
      <c r="H180" s="415">
        <f>+'404-ENTREGA_INSUMOS PA'!AP$6</f>
        <v>0</v>
      </c>
      <c r="I180" s="371" t="str">
        <f>IF(+'404-ENTREGA_INSUMOS PA'!AC200=0,"",+'404-ENTREGA_INSUMOS PA'!AC200)</f>
        <v/>
      </c>
      <c r="J180" s="371" t="str">
        <f>IF(+'404-ENTREGA_INSUMOS PA'!AG200=0,"",+'404-ENTREGA_INSUMOS PA'!AG200)</f>
        <v/>
      </c>
      <c r="K180" s="371" t="str">
        <f>IF(+'404-ENTREGA_INSUMOS PA'!AK200=0,"",+'404-ENTREGA_INSUMOS PA'!AK200)</f>
        <v/>
      </c>
      <c r="L180" s="372" t="str">
        <f>IF(+'404-ENTREGA_INSUMOS PA'!AN200=0,"",+'404-ENTREGA_INSUMOS PA'!AN200)</f>
        <v/>
      </c>
      <c r="M180" s="373"/>
      <c r="N180" s="374" t="s">
        <v>2591</v>
      </c>
    </row>
    <row r="181" spans="1:14" hidden="1" x14ac:dyDescent="0.3">
      <c r="A181" s="371">
        <f>IF(AND(+'404-ENTREGA_INSUMOS PA'!B202=0,L181&gt;0),+'404-ENTREGA_INSUMOS PA'!B201,+'404-ENTREGA_INSUMOS PA'!B202)</f>
        <v>0</v>
      </c>
      <c r="B181" s="371">
        <f>IF(AND(+'404-ENTREGA_INSUMOS PA'!F202=0,L181&gt;0),+'404-ENTREGA_INSUMOS PA'!F201,+'404-ENTREGA_INSUMOS PA'!F202)</f>
        <v>0</v>
      </c>
      <c r="C181" s="371" t="str">
        <f>IFERROR(IFERROR(+VLOOKUP('404-ENTREGA_INSUMOS PA'!$AP$6,localidades,2,FALSE),VLOOKUP('404-ENTREGA_INSUMOS PA'!$AP$5,district_codes,2,FALSE)),"")</f>
        <v/>
      </c>
      <c r="D181" s="415" t="str">
        <f>IF(+'404-ENTREGA_INSUMOS PA'!$AP$7=0,"",+'404-ENTREGA_INSUMOS PA'!$AP$7)</f>
        <v/>
      </c>
      <c r="E181" s="415">
        <f>+'404-ENTREGA_INSUMOS PA'!J202</f>
        <v>0</v>
      </c>
      <c r="F181" s="415">
        <f>+'404-ENTREGA_INSUMOS PA'!L202</f>
        <v>0</v>
      </c>
      <c r="G181" s="415">
        <f>+'404-ENTREGA_INSUMOS PA'!AP$6</f>
        <v>0</v>
      </c>
      <c r="H181" s="415">
        <f>+'404-ENTREGA_INSUMOS PA'!AP$6</f>
        <v>0</v>
      </c>
      <c r="I181" s="371" t="str">
        <f>IF(+'404-ENTREGA_INSUMOS PA'!AC201=0,"",+'404-ENTREGA_INSUMOS PA'!AC201)</f>
        <v/>
      </c>
      <c r="J181" s="371" t="str">
        <f>IF(+'404-ENTREGA_INSUMOS PA'!AG201=0,"",+'404-ENTREGA_INSUMOS PA'!AG201)</f>
        <v/>
      </c>
      <c r="K181" s="371" t="str">
        <f>IF(+'404-ENTREGA_INSUMOS PA'!AK201=0,"",+'404-ENTREGA_INSUMOS PA'!AK201)</f>
        <v/>
      </c>
      <c r="L181" s="372" t="str">
        <f>IF(+'404-ENTREGA_INSUMOS PA'!AN201=0,"",+'404-ENTREGA_INSUMOS PA'!AN201)</f>
        <v/>
      </c>
      <c r="M181" s="373"/>
      <c r="N181" s="374" t="s">
        <v>2591</v>
      </c>
    </row>
    <row r="182" spans="1:14" hidden="1" x14ac:dyDescent="0.3">
      <c r="A182" s="371">
        <f>IF(AND(+'404-ENTREGA_INSUMOS PA'!B203=0,L182&gt;0),+'404-ENTREGA_INSUMOS PA'!B202,+'404-ENTREGA_INSUMOS PA'!B203)</f>
        <v>0</v>
      </c>
      <c r="B182" s="371">
        <f>IF(AND(+'404-ENTREGA_INSUMOS PA'!F203=0,L182&gt;0),+'404-ENTREGA_INSUMOS PA'!F202,+'404-ENTREGA_INSUMOS PA'!F203)</f>
        <v>0</v>
      </c>
      <c r="C182" s="371" t="str">
        <f>IFERROR(IFERROR(+VLOOKUP('404-ENTREGA_INSUMOS PA'!$AP$6,localidades,2,FALSE),VLOOKUP('404-ENTREGA_INSUMOS PA'!$AP$5,district_codes,2,FALSE)),"")</f>
        <v/>
      </c>
      <c r="D182" s="415" t="str">
        <f>IF(+'404-ENTREGA_INSUMOS PA'!$AP$7=0,"",+'404-ENTREGA_INSUMOS PA'!$AP$7)</f>
        <v/>
      </c>
      <c r="E182" s="415">
        <f>+'404-ENTREGA_INSUMOS PA'!J203</f>
        <v>0</v>
      </c>
      <c r="F182" s="415">
        <f>+'404-ENTREGA_INSUMOS PA'!L203</f>
        <v>0</v>
      </c>
      <c r="G182" s="415">
        <f>+'404-ENTREGA_INSUMOS PA'!AP$6</f>
        <v>0</v>
      </c>
      <c r="H182" s="415">
        <f>+'404-ENTREGA_INSUMOS PA'!AP$6</f>
        <v>0</v>
      </c>
      <c r="I182" s="371" t="str">
        <f>IF(+'404-ENTREGA_INSUMOS PA'!AC202=0,"",+'404-ENTREGA_INSUMOS PA'!AC202)</f>
        <v/>
      </c>
      <c r="J182" s="371" t="str">
        <f>IF(+'404-ENTREGA_INSUMOS PA'!AG202=0,"",+'404-ENTREGA_INSUMOS PA'!AG202)</f>
        <v/>
      </c>
      <c r="K182" s="371" t="str">
        <f>IF(+'404-ENTREGA_INSUMOS PA'!AK202=0,"",+'404-ENTREGA_INSUMOS PA'!AK202)</f>
        <v/>
      </c>
      <c r="L182" s="372" t="str">
        <f>IF(+'404-ENTREGA_INSUMOS PA'!AN202=0,"",+'404-ENTREGA_INSUMOS PA'!AN202)</f>
        <v/>
      </c>
      <c r="M182" s="373"/>
      <c r="N182" s="374" t="s">
        <v>2591</v>
      </c>
    </row>
    <row r="183" spans="1:14" hidden="1" x14ac:dyDescent="0.3">
      <c r="A183" s="371">
        <f>IF(AND(+'404-ENTREGA_INSUMOS PA'!B204=0,L183&gt;0),+'404-ENTREGA_INSUMOS PA'!B203,+'404-ENTREGA_INSUMOS PA'!B204)</f>
        <v>0</v>
      </c>
      <c r="B183" s="371">
        <f>IF(AND(+'404-ENTREGA_INSUMOS PA'!F204=0,L183&gt;0),+'404-ENTREGA_INSUMOS PA'!F203,+'404-ENTREGA_INSUMOS PA'!F204)</f>
        <v>0</v>
      </c>
      <c r="C183" s="371" t="str">
        <f>IFERROR(IFERROR(+VLOOKUP('404-ENTREGA_INSUMOS PA'!$AP$6,localidades,2,FALSE),VLOOKUP('404-ENTREGA_INSUMOS PA'!$AP$5,district_codes,2,FALSE)),"")</f>
        <v/>
      </c>
      <c r="D183" s="415" t="str">
        <f>IF(+'404-ENTREGA_INSUMOS PA'!$AP$7=0,"",+'404-ENTREGA_INSUMOS PA'!$AP$7)</f>
        <v/>
      </c>
      <c r="E183" s="415">
        <f>+'404-ENTREGA_INSUMOS PA'!J204</f>
        <v>0</v>
      </c>
      <c r="F183" s="415">
        <f>+'404-ENTREGA_INSUMOS PA'!L204</f>
        <v>0</v>
      </c>
      <c r="G183" s="415">
        <f>+'404-ENTREGA_INSUMOS PA'!AP$6</f>
        <v>0</v>
      </c>
      <c r="H183" s="415">
        <f>+'404-ENTREGA_INSUMOS PA'!AP$6</f>
        <v>0</v>
      </c>
      <c r="I183" s="371" t="str">
        <f>IF(+'404-ENTREGA_INSUMOS PA'!AC203=0,"",+'404-ENTREGA_INSUMOS PA'!AC203)</f>
        <v/>
      </c>
      <c r="J183" s="371" t="str">
        <f>IF(+'404-ENTREGA_INSUMOS PA'!AG203=0,"",+'404-ENTREGA_INSUMOS PA'!AG203)</f>
        <v/>
      </c>
      <c r="K183" s="371" t="str">
        <f>IF(+'404-ENTREGA_INSUMOS PA'!AK203=0,"",+'404-ENTREGA_INSUMOS PA'!AK203)</f>
        <v/>
      </c>
      <c r="L183" s="372" t="str">
        <f>IF(+'404-ENTREGA_INSUMOS PA'!AN203=0,"",+'404-ENTREGA_INSUMOS PA'!AN203)</f>
        <v/>
      </c>
      <c r="M183" s="373"/>
      <c r="N183" s="374" t="s">
        <v>2591</v>
      </c>
    </row>
    <row r="184" spans="1:14" hidden="1" x14ac:dyDescent="0.3">
      <c r="A184" s="371">
        <f>IF(AND(+'404-ENTREGA_INSUMOS PA'!B205=0,L184&gt;0),+'404-ENTREGA_INSUMOS PA'!B204,+'404-ENTREGA_INSUMOS PA'!B205)</f>
        <v>0</v>
      </c>
      <c r="B184" s="371">
        <f>IF(AND(+'404-ENTREGA_INSUMOS PA'!F205=0,L184&gt;0),+'404-ENTREGA_INSUMOS PA'!F204,+'404-ENTREGA_INSUMOS PA'!F205)</f>
        <v>0</v>
      </c>
      <c r="C184" s="371" t="str">
        <f>IFERROR(IFERROR(+VLOOKUP('404-ENTREGA_INSUMOS PA'!$AP$6,localidades,2,FALSE),VLOOKUP('404-ENTREGA_INSUMOS PA'!$AP$5,district_codes,2,FALSE)),"")</f>
        <v/>
      </c>
      <c r="D184" s="415" t="str">
        <f>IF(+'404-ENTREGA_INSUMOS PA'!$AP$7=0,"",+'404-ENTREGA_INSUMOS PA'!$AP$7)</f>
        <v/>
      </c>
      <c r="E184" s="415">
        <f>+'404-ENTREGA_INSUMOS PA'!J205</f>
        <v>0</v>
      </c>
      <c r="F184" s="415">
        <f>+'404-ENTREGA_INSUMOS PA'!L205</f>
        <v>0</v>
      </c>
      <c r="G184" s="415">
        <f>+'404-ENTREGA_INSUMOS PA'!AP$6</f>
        <v>0</v>
      </c>
      <c r="H184" s="415">
        <f>+'404-ENTREGA_INSUMOS PA'!AP$6</f>
        <v>0</v>
      </c>
      <c r="I184" s="371" t="str">
        <f>IF(+'404-ENTREGA_INSUMOS PA'!AC204=0,"",+'404-ENTREGA_INSUMOS PA'!AC204)</f>
        <v/>
      </c>
      <c r="J184" s="371" t="str">
        <f>IF(+'404-ENTREGA_INSUMOS PA'!AG204=0,"",+'404-ENTREGA_INSUMOS PA'!AG204)</f>
        <v/>
      </c>
      <c r="K184" s="371" t="str">
        <f>IF(+'404-ENTREGA_INSUMOS PA'!AK204=0,"",+'404-ENTREGA_INSUMOS PA'!AK204)</f>
        <v/>
      </c>
      <c r="L184" s="372" t="str">
        <f>IF(+'404-ENTREGA_INSUMOS PA'!AN204=0,"",+'404-ENTREGA_INSUMOS PA'!AN204)</f>
        <v/>
      </c>
      <c r="M184" s="373"/>
      <c r="N184" s="374" t="s">
        <v>2591</v>
      </c>
    </row>
    <row r="185" spans="1:14" hidden="1" x14ac:dyDescent="0.3">
      <c r="A185" s="371">
        <f>IF(AND(+'404-ENTREGA_INSUMOS PA'!B206=0,L185&gt;0),+'404-ENTREGA_INSUMOS PA'!B205,+'404-ENTREGA_INSUMOS PA'!B206)</f>
        <v>0</v>
      </c>
      <c r="B185" s="371">
        <f>IF(AND(+'404-ENTREGA_INSUMOS PA'!F206=0,L185&gt;0),+'404-ENTREGA_INSUMOS PA'!F205,+'404-ENTREGA_INSUMOS PA'!F206)</f>
        <v>0</v>
      </c>
      <c r="C185" s="371" t="str">
        <f>IFERROR(IFERROR(+VLOOKUP('404-ENTREGA_INSUMOS PA'!$AP$6,localidades,2,FALSE),VLOOKUP('404-ENTREGA_INSUMOS PA'!$AP$5,district_codes,2,FALSE)),"")</f>
        <v/>
      </c>
      <c r="D185" s="415" t="str">
        <f>IF(+'404-ENTREGA_INSUMOS PA'!$AP$7=0,"",+'404-ENTREGA_INSUMOS PA'!$AP$7)</f>
        <v/>
      </c>
      <c r="E185" s="415">
        <f>+'404-ENTREGA_INSUMOS PA'!J206</f>
        <v>0</v>
      </c>
      <c r="F185" s="415">
        <f>+'404-ENTREGA_INSUMOS PA'!L206</f>
        <v>0</v>
      </c>
      <c r="G185" s="415">
        <f>+'404-ENTREGA_INSUMOS PA'!AP$6</f>
        <v>0</v>
      </c>
      <c r="H185" s="415">
        <f>+'404-ENTREGA_INSUMOS PA'!AP$6</f>
        <v>0</v>
      </c>
      <c r="I185" s="371" t="str">
        <f>IF(+'404-ENTREGA_INSUMOS PA'!AC205=0,"",+'404-ENTREGA_INSUMOS PA'!AC205)</f>
        <v/>
      </c>
      <c r="J185" s="371" t="str">
        <f>IF(+'404-ENTREGA_INSUMOS PA'!AG205=0,"",+'404-ENTREGA_INSUMOS PA'!AG205)</f>
        <v/>
      </c>
      <c r="K185" s="371" t="str">
        <f>IF(+'404-ENTREGA_INSUMOS PA'!AK205=0,"",+'404-ENTREGA_INSUMOS PA'!AK205)</f>
        <v/>
      </c>
      <c r="L185" s="372" t="str">
        <f>IF(+'404-ENTREGA_INSUMOS PA'!AN205=0,"",+'404-ENTREGA_INSUMOS PA'!AN205)</f>
        <v/>
      </c>
      <c r="M185" s="373"/>
      <c r="N185" s="374" t="s">
        <v>2591</v>
      </c>
    </row>
    <row r="186" spans="1:14" hidden="1" x14ac:dyDescent="0.3">
      <c r="A186" s="371">
        <f>IF(AND(+'404-ENTREGA_INSUMOS PA'!B207=0,L186&gt;0),+'404-ENTREGA_INSUMOS PA'!B206,+'404-ENTREGA_INSUMOS PA'!B207)</f>
        <v>0</v>
      </c>
      <c r="B186" s="371">
        <f>IF(AND(+'404-ENTREGA_INSUMOS PA'!F207=0,L186&gt;0),+'404-ENTREGA_INSUMOS PA'!F206,+'404-ENTREGA_INSUMOS PA'!F207)</f>
        <v>0</v>
      </c>
      <c r="C186" s="371" t="str">
        <f>IFERROR(IFERROR(+VLOOKUP('404-ENTREGA_INSUMOS PA'!$AP$6,localidades,2,FALSE),VLOOKUP('404-ENTREGA_INSUMOS PA'!$AP$5,district_codes,2,FALSE)),"")</f>
        <v/>
      </c>
      <c r="D186" s="415" t="str">
        <f>IF(+'404-ENTREGA_INSUMOS PA'!$AP$7=0,"",+'404-ENTREGA_INSUMOS PA'!$AP$7)</f>
        <v/>
      </c>
      <c r="E186" s="415">
        <f>+'404-ENTREGA_INSUMOS PA'!J207</f>
        <v>0</v>
      </c>
      <c r="F186" s="415">
        <f>+'404-ENTREGA_INSUMOS PA'!L207</f>
        <v>0</v>
      </c>
      <c r="G186" s="415">
        <f>+'404-ENTREGA_INSUMOS PA'!AP$6</f>
        <v>0</v>
      </c>
      <c r="H186" s="415">
        <f>+'404-ENTREGA_INSUMOS PA'!AP$6</f>
        <v>0</v>
      </c>
      <c r="I186" s="371" t="str">
        <f>IF(+'404-ENTREGA_INSUMOS PA'!AC206=0,"",+'404-ENTREGA_INSUMOS PA'!AC206)</f>
        <v/>
      </c>
      <c r="J186" s="371" t="str">
        <f>IF(+'404-ENTREGA_INSUMOS PA'!AG206=0,"",+'404-ENTREGA_INSUMOS PA'!AG206)</f>
        <v/>
      </c>
      <c r="K186" s="371" t="str">
        <f>IF(+'404-ENTREGA_INSUMOS PA'!AK206=0,"",+'404-ENTREGA_INSUMOS PA'!AK206)</f>
        <v/>
      </c>
      <c r="L186" s="372" t="str">
        <f>IF(+'404-ENTREGA_INSUMOS PA'!AN206=0,"",+'404-ENTREGA_INSUMOS PA'!AN206)</f>
        <v/>
      </c>
      <c r="M186" s="373"/>
      <c r="N186" s="374" t="s">
        <v>2591</v>
      </c>
    </row>
    <row r="187" spans="1:14" hidden="1" x14ac:dyDescent="0.3">
      <c r="A187" s="371">
        <f>IF(AND(+'404-ENTREGA_INSUMOS PA'!B208=0,L187&gt;0),+'404-ENTREGA_INSUMOS PA'!B207,+'404-ENTREGA_INSUMOS PA'!B208)</f>
        <v>0</v>
      </c>
      <c r="B187" s="371">
        <f>IF(AND(+'404-ENTREGA_INSUMOS PA'!F208=0,L187&gt;0),+'404-ENTREGA_INSUMOS PA'!F207,+'404-ENTREGA_INSUMOS PA'!F208)</f>
        <v>0</v>
      </c>
      <c r="C187" s="371" t="str">
        <f>IFERROR(IFERROR(+VLOOKUP('404-ENTREGA_INSUMOS PA'!$AP$6,localidades,2,FALSE),VLOOKUP('404-ENTREGA_INSUMOS PA'!$AP$5,district_codes,2,FALSE)),"")</f>
        <v/>
      </c>
      <c r="D187" s="415" t="str">
        <f>IF(+'404-ENTREGA_INSUMOS PA'!$AP$7=0,"",+'404-ENTREGA_INSUMOS PA'!$AP$7)</f>
        <v/>
      </c>
      <c r="E187" s="415">
        <f>+'404-ENTREGA_INSUMOS PA'!J208</f>
        <v>0</v>
      </c>
      <c r="F187" s="415">
        <f>+'404-ENTREGA_INSUMOS PA'!L208</f>
        <v>0</v>
      </c>
      <c r="G187" s="415">
        <f>+'404-ENTREGA_INSUMOS PA'!AP$6</f>
        <v>0</v>
      </c>
      <c r="H187" s="415">
        <f>+'404-ENTREGA_INSUMOS PA'!AP$6</f>
        <v>0</v>
      </c>
      <c r="I187" s="371" t="str">
        <f>IF(+'404-ENTREGA_INSUMOS PA'!AC207=0,"",+'404-ENTREGA_INSUMOS PA'!AC207)</f>
        <v/>
      </c>
      <c r="J187" s="371" t="str">
        <f>IF(+'404-ENTREGA_INSUMOS PA'!AG207=0,"",+'404-ENTREGA_INSUMOS PA'!AG207)</f>
        <v/>
      </c>
      <c r="K187" s="371" t="str">
        <f>IF(+'404-ENTREGA_INSUMOS PA'!AK207=0,"",+'404-ENTREGA_INSUMOS PA'!AK207)</f>
        <v/>
      </c>
      <c r="L187" s="372" t="str">
        <f>IF(+'404-ENTREGA_INSUMOS PA'!AN207=0,"",+'404-ENTREGA_INSUMOS PA'!AN207)</f>
        <v/>
      </c>
      <c r="M187" s="373"/>
      <c r="N187" s="374" t="s">
        <v>2591</v>
      </c>
    </row>
    <row r="188" spans="1:14" hidden="1" x14ac:dyDescent="0.3">
      <c r="A188" s="371">
        <f>IF(AND(+'404-ENTREGA_INSUMOS PA'!B209=0,L188&gt;0),+'404-ENTREGA_INSUMOS PA'!B208,+'404-ENTREGA_INSUMOS PA'!B209)</f>
        <v>0</v>
      </c>
      <c r="B188" s="371">
        <f>IF(AND(+'404-ENTREGA_INSUMOS PA'!F209=0,L188&gt;0),+'404-ENTREGA_INSUMOS PA'!F208,+'404-ENTREGA_INSUMOS PA'!F209)</f>
        <v>0</v>
      </c>
      <c r="C188" s="371" t="str">
        <f>IFERROR(IFERROR(+VLOOKUP('404-ENTREGA_INSUMOS PA'!$AP$6,localidades,2,FALSE),VLOOKUP('404-ENTREGA_INSUMOS PA'!$AP$5,district_codes,2,FALSE)),"")</f>
        <v/>
      </c>
      <c r="D188" s="415" t="str">
        <f>IF(+'404-ENTREGA_INSUMOS PA'!$AP$7=0,"",+'404-ENTREGA_INSUMOS PA'!$AP$7)</f>
        <v/>
      </c>
      <c r="E188" s="415">
        <f>+'404-ENTREGA_INSUMOS PA'!J209</f>
        <v>0</v>
      </c>
      <c r="F188" s="415">
        <f>+'404-ENTREGA_INSUMOS PA'!L209</f>
        <v>0</v>
      </c>
      <c r="G188" s="415">
        <f>+'404-ENTREGA_INSUMOS PA'!AP$6</f>
        <v>0</v>
      </c>
      <c r="H188" s="415">
        <f>+'404-ENTREGA_INSUMOS PA'!AP$6</f>
        <v>0</v>
      </c>
      <c r="I188" s="371" t="str">
        <f>IF(+'404-ENTREGA_INSUMOS PA'!AC208=0,"",+'404-ENTREGA_INSUMOS PA'!AC208)</f>
        <v/>
      </c>
      <c r="J188" s="371" t="str">
        <f>IF(+'404-ENTREGA_INSUMOS PA'!AG208=0,"",+'404-ENTREGA_INSUMOS PA'!AG208)</f>
        <v/>
      </c>
      <c r="K188" s="371" t="str">
        <f>IF(+'404-ENTREGA_INSUMOS PA'!AK208=0,"",+'404-ENTREGA_INSUMOS PA'!AK208)</f>
        <v/>
      </c>
      <c r="L188" s="372" t="str">
        <f>IF(+'404-ENTREGA_INSUMOS PA'!AN208=0,"",+'404-ENTREGA_INSUMOS PA'!AN208)</f>
        <v/>
      </c>
      <c r="M188" s="373"/>
      <c r="N188" s="374" t="s">
        <v>2591</v>
      </c>
    </row>
    <row r="189" spans="1:14" hidden="1" x14ac:dyDescent="0.3">
      <c r="A189" s="371">
        <f>IF(AND(+'404-ENTREGA_INSUMOS PA'!B210=0,L189&gt;0),+'404-ENTREGA_INSUMOS PA'!B209,+'404-ENTREGA_INSUMOS PA'!B210)</f>
        <v>0</v>
      </c>
      <c r="B189" s="371">
        <f>IF(AND(+'404-ENTREGA_INSUMOS PA'!F210=0,L189&gt;0),+'404-ENTREGA_INSUMOS PA'!F209,+'404-ENTREGA_INSUMOS PA'!F210)</f>
        <v>0</v>
      </c>
      <c r="C189" s="371" t="str">
        <f>IFERROR(IFERROR(+VLOOKUP('404-ENTREGA_INSUMOS PA'!$AP$6,localidades,2,FALSE),VLOOKUP('404-ENTREGA_INSUMOS PA'!$AP$5,district_codes,2,FALSE)),"")</f>
        <v/>
      </c>
      <c r="D189" s="415" t="str">
        <f>IF(+'404-ENTREGA_INSUMOS PA'!$AP$7=0,"",+'404-ENTREGA_INSUMOS PA'!$AP$7)</f>
        <v/>
      </c>
      <c r="E189" s="415">
        <f>+'404-ENTREGA_INSUMOS PA'!J210</f>
        <v>0</v>
      </c>
      <c r="F189" s="415">
        <f>+'404-ENTREGA_INSUMOS PA'!L210</f>
        <v>0</v>
      </c>
      <c r="G189" s="415">
        <f>+'404-ENTREGA_INSUMOS PA'!AP$6</f>
        <v>0</v>
      </c>
      <c r="H189" s="415">
        <f>+'404-ENTREGA_INSUMOS PA'!AP$6</f>
        <v>0</v>
      </c>
      <c r="I189" s="371" t="str">
        <f>IF(+'404-ENTREGA_INSUMOS PA'!AC209=0,"",+'404-ENTREGA_INSUMOS PA'!AC209)</f>
        <v/>
      </c>
      <c r="J189" s="371" t="str">
        <f>IF(+'404-ENTREGA_INSUMOS PA'!AG209=0,"",+'404-ENTREGA_INSUMOS PA'!AG209)</f>
        <v/>
      </c>
      <c r="K189" s="371" t="str">
        <f>IF(+'404-ENTREGA_INSUMOS PA'!AK209=0,"",+'404-ENTREGA_INSUMOS PA'!AK209)</f>
        <v/>
      </c>
      <c r="L189" s="372" t="str">
        <f>IF(+'404-ENTREGA_INSUMOS PA'!AN209=0,"",+'404-ENTREGA_INSUMOS PA'!AN209)</f>
        <v/>
      </c>
      <c r="M189" s="373"/>
      <c r="N189" s="374" t="s">
        <v>2591</v>
      </c>
    </row>
    <row r="190" spans="1:14" hidden="1" x14ac:dyDescent="0.3">
      <c r="A190" s="371">
        <f>IF(AND(+'404-ENTREGA_INSUMOS PA'!B211=0,L190&gt;0),+'404-ENTREGA_INSUMOS PA'!B210,+'404-ENTREGA_INSUMOS PA'!B211)</f>
        <v>0</v>
      </c>
      <c r="B190" s="371">
        <f>IF(AND(+'404-ENTREGA_INSUMOS PA'!F211=0,L190&gt;0),+'404-ENTREGA_INSUMOS PA'!F210,+'404-ENTREGA_INSUMOS PA'!F211)</f>
        <v>0</v>
      </c>
      <c r="C190" s="371" t="str">
        <f>IFERROR(IFERROR(+VLOOKUP('404-ENTREGA_INSUMOS PA'!$AP$6,localidades,2,FALSE),VLOOKUP('404-ENTREGA_INSUMOS PA'!$AP$5,district_codes,2,FALSE)),"")</f>
        <v/>
      </c>
      <c r="D190" s="415" t="str">
        <f>IF(+'404-ENTREGA_INSUMOS PA'!$AP$7=0,"",+'404-ENTREGA_INSUMOS PA'!$AP$7)</f>
        <v/>
      </c>
      <c r="E190" s="415">
        <f>+'404-ENTREGA_INSUMOS PA'!J211</f>
        <v>0</v>
      </c>
      <c r="F190" s="415">
        <f>+'404-ENTREGA_INSUMOS PA'!L211</f>
        <v>0</v>
      </c>
      <c r="G190" s="415">
        <f>+'404-ENTREGA_INSUMOS PA'!AP$6</f>
        <v>0</v>
      </c>
      <c r="H190" s="415">
        <f>+'404-ENTREGA_INSUMOS PA'!AP$6</f>
        <v>0</v>
      </c>
      <c r="I190" s="371" t="str">
        <f>IF(+'404-ENTREGA_INSUMOS PA'!AC210=0,"",+'404-ENTREGA_INSUMOS PA'!AC210)</f>
        <v/>
      </c>
      <c r="J190" s="371" t="str">
        <f>IF(+'404-ENTREGA_INSUMOS PA'!AG210=0,"",+'404-ENTREGA_INSUMOS PA'!AG210)</f>
        <v/>
      </c>
      <c r="K190" s="371" t="str">
        <f>IF(+'404-ENTREGA_INSUMOS PA'!AK210=0,"",+'404-ENTREGA_INSUMOS PA'!AK210)</f>
        <v/>
      </c>
      <c r="L190" s="372" t="str">
        <f>IF(+'404-ENTREGA_INSUMOS PA'!AN210=0,"",+'404-ENTREGA_INSUMOS PA'!AN210)</f>
        <v/>
      </c>
      <c r="M190" s="373"/>
      <c r="N190" s="374" t="s">
        <v>2591</v>
      </c>
    </row>
    <row r="191" spans="1:14" hidden="1" x14ac:dyDescent="0.3">
      <c r="A191" s="371">
        <f>IF(AND(+'404-ENTREGA_INSUMOS PA'!B212=0,L191&gt;0),+'404-ENTREGA_INSUMOS PA'!B211,+'404-ENTREGA_INSUMOS PA'!B212)</f>
        <v>0</v>
      </c>
      <c r="B191" s="371">
        <f>IF(AND(+'404-ENTREGA_INSUMOS PA'!F212=0,L191&gt;0),+'404-ENTREGA_INSUMOS PA'!F211,+'404-ENTREGA_INSUMOS PA'!F212)</f>
        <v>0</v>
      </c>
      <c r="C191" s="371" t="str">
        <f>IFERROR(IFERROR(+VLOOKUP('404-ENTREGA_INSUMOS PA'!$AP$6,localidades,2,FALSE),VLOOKUP('404-ENTREGA_INSUMOS PA'!$AP$5,district_codes,2,FALSE)),"")</f>
        <v/>
      </c>
      <c r="D191" s="415" t="str">
        <f>IF(+'404-ENTREGA_INSUMOS PA'!$AP$7=0,"",+'404-ENTREGA_INSUMOS PA'!$AP$7)</f>
        <v/>
      </c>
      <c r="E191" s="415">
        <f>+'404-ENTREGA_INSUMOS PA'!J212</f>
        <v>0</v>
      </c>
      <c r="F191" s="415">
        <f>+'404-ENTREGA_INSUMOS PA'!L212</f>
        <v>0</v>
      </c>
      <c r="G191" s="415">
        <f>+'404-ENTREGA_INSUMOS PA'!AP$6</f>
        <v>0</v>
      </c>
      <c r="H191" s="415">
        <f>+'404-ENTREGA_INSUMOS PA'!AP$6</f>
        <v>0</v>
      </c>
      <c r="I191" s="371" t="str">
        <f>IF(+'404-ENTREGA_INSUMOS PA'!AC211=0,"",+'404-ENTREGA_INSUMOS PA'!AC211)</f>
        <v/>
      </c>
      <c r="J191" s="371" t="str">
        <f>IF(+'404-ENTREGA_INSUMOS PA'!AG211=0,"",+'404-ENTREGA_INSUMOS PA'!AG211)</f>
        <v/>
      </c>
      <c r="K191" s="371" t="str">
        <f>IF(+'404-ENTREGA_INSUMOS PA'!AK211=0,"",+'404-ENTREGA_INSUMOS PA'!AK211)</f>
        <v/>
      </c>
      <c r="L191" s="372" t="str">
        <f>IF(+'404-ENTREGA_INSUMOS PA'!AN211=0,"",+'404-ENTREGA_INSUMOS PA'!AN211)</f>
        <v/>
      </c>
      <c r="M191" s="373"/>
      <c r="N191" s="374" t="s">
        <v>2591</v>
      </c>
    </row>
    <row r="192" spans="1:14" hidden="1" x14ac:dyDescent="0.3">
      <c r="A192" s="371">
        <f>IF(AND(+'404-ENTREGA_INSUMOS PA'!B213=0,L192&gt;0),+'404-ENTREGA_INSUMOS PA'!B212,+'404-ENTREGA_INSUMOS PA'!B213)</f>
        <v>0</v>
      </c>
      <c r="B192" s="371">
        <f>IF(AND(+'404-ENTREGA_INSUMOS PA'!F213=0,L192&gt;0),+'404-ENTREGA_INSUMOS PA'!F212,+'404-ENTREGA_INSUMOS PA'!F213)</f>
        <v>0</v>
      </c>
      <c r="C192" s="371" t="str">
        <f>IFERROR(IFERROR(+VLOOKUP('404-ENTREGA_INSUMOS PA'!$AP$6,localidades,2,FALSE),VLOOKUP('404-ENTREGA_INSUMOS PA'!$AP$5,district_codes,2,FALSE)),"")</f>
        <v/>
      </c>
      <c r="D192" s="415" t="str">
        <f>IF(+'404-ENTREGA_INSUMOS PA'!$AP$7=0,"",+'404-ENTREGA_INSUMOS PA'!$AP$7)</f>
        <v/>
      </c>
      <c r="E192" s="415">
        <f>+'404-ENTREGA_INSUMOS PA'!J213</f>
        <v>0</v>
      </c>
      <c r="F192" s="415">
        <f>+'404-ENTREGA_INSUMOS PA'!L213</f>
        <v>0</v>
      </c>
      <c r="G192" s="415">
        <f>+'404-ENTREGA_INSUMOS PA'!AP$6</f>
        <v>0</v>
      </c>
      <c r="H192" s="415">
        <f>+'404-ENTREGA_INSUMOS PA'!AP$6</f>
        <v>0</v>
      </c>
      <c r="I192" s="371" t="str">
        <f>IF(+'404-ENTREGA_INSUMOS PA'!AC212=0,"",+'404-ENTREGA_INSUMOS PA'!AC212)</f>
        <v/>
      </c>
      <c r="J192" s="371" t="str">
        <f>IF(+'404-ENTREGA_INSUMOS PA'!AG212=0,"",+'404-ENTREGA_INSUMOS PA'!AG212)</f>
        <v/>
      </c>
      <c r="K192" s="371" t="str">
        <f>IF(+'404-ENTREGA_INSUMOS PA'!AK212=0,"",+'404-ENTREGA_INSUMOS PA'!AK212)</f>
        <v/>
      </c>
      <c r="L192" s="372" t="str">
        <f>IF(+'404-ENTREGA_INSUMOS PA'!AN212=0,"",+'404-ENTREGA_INSUMOS PA'!AN212)</f>
        <v/>
      </c>
      <c r="M192" s="373"/>
      <c r="N192" s="374" t="s">
        <v>2591</v>
      </c>
    </row>
    <row r="193" spans="1:14" hidden="1" x14ac:dyDescent="0.3">
      <c r="A193" s="371">
        <f>IF(AND(+'404-ENTREGA_INSUMOS PA'!B214=0,L193&gt;0),+'404-ENTREGA_INSUMOS PA'!B213,+'404-ENTREGA_INSUMOS PA'!B214)</f>
        <v>0</v>
      </c>
      <c r="B193" s="371">
        <f>IF(AND(+'404-ENTREGA_INSUMOS PA'!F214=0,L193&gt;0),+'404-ENTREGA_INSUMOS PA'!F213,+'404-ENTREGA_INSUMOS PA'!F214)</f>
        <v>0</v>
      </c>
      <c r="C193" s="371" t="str">
        <f>IFERROR(IFERROR(+VLOOKUP('404-ENTREGA_INSUMOS PA'!$AP$6,localidades,2,FALSE),VLOOKUP('404-ENTREGA_INSUMOS PA'!$AP$5,district_codes,2,FALSE)),"")</f>
        <v/>
      </c>
      <c r="D193" s="415" t="str">
        <f>IF(+'404-ENTREGA_INSUMOS PA'!$AP$7=0,"",+'404-ENTREGA_INSUMOS PA'!$AP$7)</f>
        <v/>
      </c>
      <c r="E193" s="415">
        <f>+'404-ENTREGA_INSUMOS PA'!J214</f>
        <v>0</v>
      </c>
      <c r="F193" s="415">
        <f>+'404-ENTREGA_INSUMOS PA'!L214</f>
        <v>0</v>
      </c>
      <c r="G193" s="415">
        <f>+'404-ENTREGA_INSUMOS PA'!AP$6</f>
        <v>0</v>
      </c>
      <c r="H193" s="415">
        <f>+'404-ENTREGA_INSUMOS PA'!AP$6</f>
        <v>0</v>
      </c>
      <c r="I193" s="371" t="str">
        <f>IF(+'404-ENTREGA_INSUMOS PA'!AC213=0,"",+'404-ENTREGA_INSUMOS PA'!AC213)</f>
        <v/>
      </c>
      <c r="J193" s="371" t="str">
        <f>IF(+'404-ENTREGA_INSUMOS PA'!AG213=0,"",+'404-ENTREGA_INSUMOS PA'!AG213)</f>
        <v/>
      </c>
      <c r="K193" s="371" t="str">
        <f>IF(+'404-ENTREGA_INSUMOS PA'!AK213=0,"",+'404-ENTREGA_INSUMOS PA'!AK213)</f>
        <v/>
      </c>
      <c r="L193" s="372" t="str">
        <f>IF(+'404-ENTREGA_INSUMOS PA'!AN213=0,"",+'404-ENTREGA_INSUMOS PA'!AN213)</f>
        <v/>
      </c>
      <c r="M193" s="373"/>
      <c r="N193" s="374" t="s">
        <v>2591</v>
      </c>
    </row>
    <row r="194" spans="1:14" hidden="1" x14ac:dyDescent="0.3">
      <c r="A194" s="371">
        <f>IF(AND(+'404-ENTREGA_INSUMOS PA'!B215=0,L194&gt;0),+'404-ENTREGA_INSUMOS PA'!B214,+'404-ENTREGA_INSUMOS PA'!B215)</f>
        <v>0</v>
      </c>
      <c r="B194" s="371">
        <f>IF(AND(+'404-ENTREGA_INSUMOS PA'!F215=0,L194&gt;0),+'404-ENTREGA_INSUMOS PA'!F214,+'404-ENTREGA_INSUMOS PA'!F215)</f>
        <v>0</v>
      </c>
      <c r="C194" s="371" t="str">
        <f>IFERROR(IFERROR(+VLOOKUP('404-ENTREGA_INSUMOS PA'!$AP$6,localidades,2,FALSE),VLOOKUP('404-ENTREGA_INSUMOS PA'!$AP$5,district_codes,2,FALSE)),"")</f>
        <v/>
      </c>
      <c r="D194" s="415" t="str">
        <f>IF(+'404-ENTREGA_INSUMOS PA'!$AP$7=0,"",+'404-ENTREGA_INSUMOS PA'!$AP$7)</f>
        <v/>
      </c>
      <c r="E194" s="415">
        <f>+'404-ENTREGA_INSUMOS PA'!J215</f>
        <v>0</v>
      </c>
      <c r="F194" s="415">
        <f>+'404-ENTREGA_INSUMOS PA'!L215</f>
        <v>0</v>
      </c>
      <c r="G194" s="415">
        <f>+'404-ENTREGA_INSUMOS PA'!AP$6</f>
        <v>0</v>
      </c>
      <c r="H194" s="415">
        <f>+'404-ENTREGA_INSUMOS PA'!AP$6</f>
        <v>0</v>
      </c>
      <c r="I194" s="371" t="str">
        <f>IF(+'404-ENTREGA_INSUMOS PA'!AC214=0,"",+'404-ENTREGA_INSUMOS PA'!AC214)</f>
        <v/>
      </c>
      <c r="J194" s="371" t="str">
        <f>IF(+'404-ENTREGA_INSUMOS PA'!AG214=0,"",+'404-ENTREGA_INSUMOS PA'!AG214)</f>
        <v/>
      </c>
      <c r="K194" s="371" t="str">
        <f>IF(+'404-ENTREGA_INSUMOS PA'!AK214=0,"",+'404-ENTREGA_INSUMOS PA'!AK214)</f>
        <v/>
      </c>
      <c r="L194" s="372" t="str">
        <f>IF(+'404-ENTREGA_INSUMOS PA'!AN214=0,"",+'404-ENTREGA_INSUMOS PA'!AN214)</f>
        <v/>
      </c>
      <c r="M194" s="373"/>
      <c r="N194" s="374" t="s">
        <v>2591</v>
      </c>
    </row>
    <row r="195" spans="1:14" hidden="1" x14ac:dyDescent="0.3">
      <c r="A195" s="371">
        <f>IF(AND(+'404-ENTREGA_INSUMOS PA'!B216=0,L195&gt;0),+'404-ENTREGA_INSUMOS PA'!B215,+'404-ENTREGA_INSUMOS PA'!B216)</f>
        <v>0</v>
      </c>
      <c r="B195" s="371">
        <f>IF(AND(+'404-ENTREGA_INSUMOS PA'!F216=0,L195&gt;0),+'404-ENTREGA_INSUMOS PA'!F215,+'404-ENTREGA_INSUMOS PA'!F216)</f>
        <v>0</v>
      </c>
      <c r="C195" s="371" t="str">
        <f>IFERROR(IFERROR(+VLOOKUP('404-ENTREGA_INSUMOS PA'!$AP$6,localidades,2,FALSE),VLOOKUP('404-ENTREGA_INSUMOS PA'!$AP$5,district_codes,2,FALSE)),"")</f>
        <v/>
      </c>
      <c r="D195" s="415" t="str">
        <f>IF(+'404-ENTREGA_INSUMOS PA'!$AP$7=0,"",+'404-ENTREGA_INSUMOS PA'!$AP$7)</f>
        <v/>
      </c>
      <c r="E195" s="415">
        <f>+'404-ENTREGA_INSUMOS PA'!J216</f>
        <v>0</v>
      </c>
      <c r="F195" s="415">
        <f>+'404-ENTREGA_INSUMOS PA'!L216</f>
        <v>0</v>
      </c>
      <c r="G195" s="415">
        <f>+'404-ENTREGA_INSUMOS PA'!AP$6</f>
        <v>0</v>
      </c>
      <c r="H195" s="415">
        <f>+'404-ENTREGA_INSUMOS PA'!AP$6</f>
        <v>0</v>
      </c>
      <c r="I195" s="371" t="str">
        <f>IF(+'404-ENTREGA_INSUMOS PA'!AC215=0,"",+'404-ENTREGA_INSUMOS PA'!AC215)</f>
        <v/>
      </c>
      <c r="J195" s="371" t="str">
        <f>IF(+'404-ENTREGA_INSUMOS PA'!AG215=0,"",+'404-ENTREGA_INSUMOS PA'!AG215)</f>
        <v/>
      </c>
      <c r="K195" s="371" t="str">
        <f>IF(+'404-ENTREGA_INSUMOS PA'!AK215=0,"",+'404-ENTREGA_INSUMOS PA'!AK215)</f>
        <v/>
      </c>
      <c r="L195" s="372" t="str">
        <f>IF(+'404-ENTREGA_INSUMOS PA'!AN215=0,"",+'404-ENTREGA_INSUMOS PA'!AN215)</f>
        <v/>
      </c>
      <c r="M195" s="373"/>
      <c r="N195" s="374" t="s">
        <v>2591</v>
      </c>
    </row>
    <row r="196" spans="1:14" hidden="1" x14ac:dyDescent="0.3">
      <c r="A196" s="371">
        <f>IF(AND(+'404-ENTREGA_INSUMOS PA'!B217=0,L196&gt;0),+'404-ENTREGA_INSUMOS PA'!B216,+'404-ENTREGA_INSUMOS PA'!B217)</f>
        <v>0</v>
      </c>
      <c r="B196" s="371">
        <f>IF(AND(+'404-ENTREGA_INSUMOS PA'!F217=0,L196&gt;0),+'404-ENTREGA_INSUMOS PA'!F216,+'404-ENTREGA_INSUMOS PA'!F217)</f>
        <v>0</v>
      </c>
      <c r="C196" s="371" t="str">
        <f>IFERROR(IFERROR(+VLOOKUP('404-ENTREGA_INSUMOS PA'!$AP$6,localidades,2,FALSE),VLOOKUP('404-ENTREGA_INSUMOS PA'!$AP$5,district_codes,2,FALSE)),"")</f>
        <v/>
      </c>
      <c r="D196" s="415" t="str">
        <f>IF(+'404-ENTREGA_INSUMOS PA'!$AP$7=0,"",+'404-ENTREGA_INSUMOS PA'!$AP$7)</f>
        <v/>
      </c>
      <c r="E196" s="415">
        <f>+'404-ENTREGA_INSUMOS PA'!J217</f>
        <v>0</v>
      </c>
      <c r="F196" s="415">
        <f>+'404-ENTREGA_INSUMOS PA'!L217</f>
        <v>0</v>
      </c>
      <c r="G196" s="415">
        <f>+'404-ENTREGA_INSUMOS PA'!AP$6</f>
        <v>0</v>
      </c>
      <c r="H196" s="415">
        <f>+'404-ENTREGA_INSUMOS PA'!AP$6</f>
        <v>0</v>
      </c>
      <c r="I196" s="371" t="str">
        <f>IF(+'404-ENTREGA_INSUMOS PA'!AC216=0,"",+'404-ENTREGA_INSUMOS PA'!AC216)</f>
        <v/>
      </c>
      <c r="J196" s="371" t="str">
        <f>IF(+'404-ENTREGA_INSUMOS PA'!AG216=0,"",+'404-ENTREGA_INSUMOS PA'!AG216)</f>
        <v/>
      </c>
      <c r="K196" s="371" t="str">
        <f>IF(+'404-ENTREGA_INSUMOS PA'!AK216=0,"",+'404-ENTREGA_INSUMOS PA'!AK216)</f>
        <v/>
      </c>
      <c r="L196" s="372" t="str">
        <f>IF(+'404-ENTREGA_INSUMOS PA'!AN216=0,"",+'404-ENTREGA_INSUMOS PA'!AN216)</f>
        <v/>
      </c>
      <c r="M196" s="373"/>
      <c r="N196" s="374" t="s">
        <v>2591</v>
      </c>
    </row>
    <row r="197" spans="1:14" hidden="1" x14ac:dyDescent="0.3">
      <c r="A197" s="371">
        <f>IF(AND(+'404-ENTREGA_INSUMOS PA'!B218=0,L197&gt;0),+'404-ENTREGA_INSUMOS PA'!B217,+'404-ENTREGA_INSUMOS PA'!B218)</f>
        <v>0</v>
      </c>
      <c r="B197" s="371">
        <f>IF(AND(+'404-ENTREGA_INSUMOS PA'!F218=0,L197&gt;0),+'404-ENTREGA_INSUMOS PA'!F217,+'404-ENTREGA_INSUMOS PA'!F218)</f>
        <v>0</v>
      </c>
      <c r="C197" s="371" t="str">
        <f>IFERROR(IFERROR(+VLOOKUP('404-ENTREGA_INSUMOS PA'!$AP$6,localidades,2,FALSE),VLOOKUP('404-ENTREGA_INSUMOS PA'!$AP$5,district_codes,2,FALSE)),"")</f>
        <v/>
      </c>
      <c r="D197" s="415" t="str">
        <f>IF(+'404-ENTREGA_INSUMOS PA'!$AP$7=0,"",+'404-ENTREGA_INSUMOS PA'!$AP$7)</f>
        <v/>
      </c>
      <c r="E197" s="415">
        <f>+'404-ENTREGA_INSUMOS PA'!J218</f>
        <v>0</v>
      </c>
      <c r="F197" s="415">
        <f>+'404-ENTREGA_INSUMOS PA'!L218</f>
        <v>0</v>
      </c>
      <c r="G197" s="415">
        <f>+'404-ENTREGA_INSUMOS PA'!AP$6</f>
        <v>0</v>
      </c>
      <c r="H197" s="415">
        <f>+'404-ENTREGA_INSUMOS PA'!AP$6</f>
        <v>0</v>
      </c>
      <c r="I197" s="371" t="str">
        <f>IF(+'404-ENTREGA_INSUMOS PA'!AC217=0,"",+'404-ENTREGA_INSUMOS PA'!AC217)</f>
        <v/>
      </c>
      <c r="J197" s="371" t="str">
        <f>IF(+'404-ENTREGA_INSUMOS PA'!AG217=0,"",+'404-ENTREGA_INSUMOS PA'!AG217)</f>
        <v/>
      </c>
      <c r="K197" s="371" t="str">
        <f>IF(+'404-ENTREGA_INSUMOS PA'!AK217=0,"",+'404-ENTREGA_INSUMOS PA'!AK217)</f>
        <v/>
      </c>
      <c r="L197" s="372" t="str">
        <f>IF(+'404-ENTREGA_INSUMOS PA'!AN217=0,"",+'404-ENTREGA_INSUMOS PA'!AN217)</f>
        <v/>
      </c>
      <c r="M197" s="373"/>
      <c r="N197" s="374" t="s">
        <v>2591</v>
      </c>
    </row>
    <row r="198" spans="1:14" hidden="1" x14ac:dyDescent="0.3">
      <c r="A198" s="371">
        <f>IF(AND(+'404-ENTREGA_INSUMOS PA'!B219=0,L198&gt;0),+'404-ENTREGA_INSUMOS PA'!B218,+'404-ENTREGA_INSUMOS PA'!B219)</f>
        <v>0</v>
      </c>
      <c r="B198" s="371">
        <f>IF(AND(+'404-ENTREGA_INSUMOS PA'!F219=0,L198&gt;0),+'404-ENTREGA_INSUMOS PA'!F218,+'404-ENTREGA_INSUMOS PA'!F219)</f>
        <v>0</v>
      </c>
      <c r="C198" s="371" t="str">
        <f>IFERROR(IFERROR(+VLOOKUP('404-ENTREGA_INSUMOS PA'!$AP$6,localidades,2,FALSE),VLOOKUP('404-ENTREGA_INSUMOS PA'!$AP$5,district_codes,2,FALSE)),"")</f>
        <v/>
      </c>
      <c r="D198" s="415" t="str">
        <f>IF(+'404-ENTREGA_INSUMOS PA'!$AP$7=0,"",+'404-ENTREGA_INSUMOS PA'!$AP$7)</f>
        <v/>
      </c>
      <c r="E198" s="415">
        <f>+'404-ENTREGA_INSUMOS PA'!J219</f>
        <v>0</v>
      </c>
      <c r="F198" s="415">
        <f>+'404-ENTREGA_INSUMOS PA'!L219</f>
        <v>0</v>
      </c>
      <c r="G198" s="415">
        <f>+'404-ENTREGA_INSUMOS PA'!AP$6</f>
        <v>0</v>
      </c>
      <c r="H198" s="415">
        <f>+'404-ENTREGA_INSUMOS PA'!AP$6</f>
        <v>0</v>
      </c>
      <c r="I198" s="371" t="str">
        <f>IF(+'404-ENTREGA_INSUMOS PA'!AC218=0,"",+'404-ENTREGA_INSUMOS PA'!AC218)</f>
        <v/>
      </c>
      <c r="J198" s="371" t="str">
        <f>IF(+'404-ENTREGA_INSUMOS PA'!AG218=0,"",+'404-ENTREGA_INSUMOS PA'!AG218)</f>
        <v/>
      </c>
      <c r="K198" s="371" t="str">
        <f>IF(+'404-ENTREGA_INSUMOS PA'!AK218=0,"",+'404-ENTREGA_INSUMOS PA'!AK218)</f>
        <v/>
      </c>
      <c r="L198" s="372" t="str">
        <f>IF(+'404-ENTREGA_INSUMOS PA'!AN218=0,"",+'404-ENTREGA_INSUMOS PA'!AN218)</f>
        <v/>
      </c>
      <c r="M198" s="373"/>
      <c r="N198" s="374" t="s">
        <v>2591</v>
      </c>
    </row>
    <row r="199" spans="1:14" hidden="1" x14ac:dyDescent="0.3">
      <c r="A199" s="371">
        <f>IF(AND(+'404-ENTREGA_INSUMOS PA'!B220=0,L199&gt;0),+'404-ENTREGA_INSUMOS PA'!B219,+'404-ENTREGA_INSUMOS PA'!B220)</f>
        <v>0</v>
      </c>
      <c r="B199" s="371">
        <f>IF(AND(+'404-ENTREGA_INSUMOS PA'!F220=0,L199&gt;0),+'404-ENTREGA_INSUMOS PA'!F219,+'404-ENTREGA_INSUMOS PA'!F220)</f>
        <v>0</v>
      </c>
      <c r="C199" s="371" t="str">
        <f>IFERROR(IFERROR(+VLOOKUP('404-ENTREGA_INSUMOS PA'!$AP$6,localidades,2,FALSE),VLOOKUP('404-ENTREGA_INSUMOS PA'!$AP$5,district_codes,2,FALSE)),"")</f>
        <v/>
      </c>
      <c r="D199" s="415" t="str">
        <f>IF(+'404-ENTREGA_INSUMOS PA'!$AP$7=0,"",+'404-ENTREGA_INSUMOS PA'!$AP$7)</f>
        <v/>
      </c>
      <c r="E199" s="415">
        <f>+'404-ENTREGA_INSUMOS PA'!J220</f>
        <v>0</v>
      </c>
      <c r="F199" s="415">
        <f>+'404-ENTREGA_INSUMOS PA'!L220</f>
        <v>0</v>
      </c>
      <c r="G199" s="415">
        <f>+'404-ENTREGA_INSUMOS PA'!AP$6</f>
        <v>0</v>
      </c>
      <c r="H199" s="415">
        <f>+'404-ENTREGA_INSUMOS PA'!AP$6</f>
        <v>0</v>
      </c>
      <c r="I199" s="371" t="str">
        <f>IF(+'404-ENTREGA_INSUMOS PA'!AC219=0,"",+'404-ENTREGA_INSUMOS PA'!AC219)</f>
        <v/>
      </c>
      <c r="J199" s="371" t="str">
        <f>IF(+'404-ENTREGA_INSUMOS PA'!AG219=0,"",+'404-ENTREGA_INSUMOS PA'!AG219)</f>
        <v/>
      </c>
      <c r="K199" s="371" t="str">
        <f>IF(+'404-ENTREGA_INSUMOS PA'!AK219=0,"",+'404-ENTREGA_INSUMOS PA'!AK219)</f>
        <v/>
      </c>
      <c r="L199" s="372" t="str">
        <f>IF(+'404-ENTREGA_INSUMOS PA'!AN219=0,"",+'404-ENTREGA_INSUMOS PA'!AN219)</f>
        <v/>
      </c>
      <c r="M199" s="373"/>
      <c r="N199" s="374" t="s">
        <v>2591</v>
      </c>
    </row>
    <row r="200" spans="1:14" hidden="1" x14ac:dyDescent="0.3">
      <c r="A200" s="371">
        <f>IF(AND(+'404-ENTREGA_INSUMOS PA'!B221=0,L200&gt;0),+'404-ENTREGA_INSUMOS PA'!B220,+'404-ENTREGA_INSUMOS PA'!B221)</f>
        <v>0</v>
      </c>
      <c r="B200" s="371">
        <f>IF(AND(+'404-ENTREGA_INSUMOS PA'!F221=0,L200&gt;0),+'404-ENTREGA_INSUMOS PA'!F220,+'404-ENTREGA_INSUMOS PA'!F221)</f>
        <v>0</v>
      </c>
      <c r="C200" s="371" t="str">
        <f>IFERROR(IFERROR(+VLOOKUP('404-ENTREGA_INSUMOS PA'!$AP$6,localidades,2,FALSE),VLOOKUP('404-ENTREGA_INSUMOS PA'!$AP$5,district_codes,2,FALSE)),"")</f>
        <v/>
      </c>
      <c r="D200" s="415" t="str">
        <f>IF(+'404-ENTREGA_INSUMOS PA'!$AP$7=0,"",+'404-ENTREGA_INSUMOS PA'!$AP$7)</f>
        <v/>
      </c>
      <c r="E200" s="415">
        <f>+'404-ENTREGA_INSUMOS PA'!J221</f>
        <v>0</v>
      </c>
      <c r="F200" s="415">
        <f>+'404-ENTREGA_INSUMOS PA'!L221</f>
        <v>0</v>
      </c>
      <c r="G200" s="415">
        <f>+'404-ENTREGA_INSUMOS PA'!AP$6</f>
        <v>0</v>
      </c>
      <c r="H200" s="415">
        <f>+'404-ENTREGA_INSUMOS PA'!AP$6</f>
        <v>0</v>
      </c>
      <c r="I200" s="371" t="str">
        <f>IF(+'404-ENTREGA_INSUMOS PA'!AC220=0,"",+'404-ENTREGA_INSUMOS PA'!AC220)</f>
        <v/>
      </c>
      <c r="J200" s="371" t="str">
        <f>IF(+'404-ENTREGA_INSUMOS PA'!AG220=0,"",+'404-ENTREGA_INSUMOS PA'!AG220)</f>
        <v/>
      </c>
      <c r="K200" s="371" t="str">
        <f>IF(+'404-ENTREGA_INSUMOS PA'!AK220=0,"",+'404-ENTREGA_INSUMOS PA'!AK220)</f>
        <v/>
      </c>
      <c r="L200" s="372" t="str">
        <f>IF(+'404-ENTREGA_INSUMOS PA'!AN220=0,"",+'404-ENTREGA_INSUMOS PA'!AN220)</f>
        <v/>
      </c>
      <c r="M200" s="373"/>
      <c r="N200" s="374" t="s">
        <v>2591</v>
      </c>
    </row>
    <row r="201" spans="1:14" hidden="1" x14ac:dyDescent="0.3">
      <c r="A201" s="371">
        <f>IF(AND(+'404-ENTREGA_INSUMOS PA'!B222=0,L201&gt;0),+'404-ENTREGA_INSUMOS PA'!B221,+'404-ENTREGA_INSUMOS PA'!B222)</f>
        <v>0</v>
      </c>
      <c r="B201" s="371">
        <f>IF(AND(+'404-ENTREGA_INSUMOS PA'!F222=0,L201&gt;0),+'404-ENTREGA_INSUMOS PA'!F221,+'404-ENTREGA_INSUMOS PA'!F222)</f>
        <v>0</v>
      </c>
      <c r="C201" s="371" t="str">
        <f>IFERROR(IFERROR(+VLOOKUP('404-ENTREGA_INSUMOS PA'!$AP$6,localidades,2,FALSE),VLOOKUP('404-ENTREGA_INSUMOS PA'!$AP$5,district_codes,2,FALSE)),"")</f>
        <v/>
      </c>
      <c r="D201" s="415" t="str">
        <f>IF(+'404-ENTREGA_INSUMOS PA'!$AP$7=0,"",+'404-ENTREGA_INSUMOS PA'!$AP$7)</f>
        <v/>
      </c>
      <c r="E201" s="415">
        <f>+'404-ENTREGA_INSUMOS PA'!J222</f>
        <v>0</v>
      </c>
      <c r="F201" s="415">
        <f>+'404-ENTREGA_INSUMOS PA'!L222</f>
        <v>0</v>
      </c>
      <c r="G201" s="415">
        <f>+'404-ENTREGA_INSUMOS PA'!AP$6</f>
        <v>0</v>
      </c>
      <c r="H201" s="415">
        <f>+'404-ENTREGA_INSUMOS PA'!AP$6</f>
        <v>0</v>
      </c>
      <c r="I201" s="371" t="str">
        <f>IF(+'404-ENTREGA_INSUMOS PA'!AC221=0,"",+'404-ENTREGA_INSUMOS PA'!AC221)</f>
        <v/>
      </c>
      <c r="J201" s="371" t="str">
        <f>IF(+'404-ENTREGA_INSUMOS PA'!AG221=0,"",+'404-ENTREGA_INSUMOS PA'!AG221)</f>
        <v/>
      </c>
      <c r="K201" s="371" t="str">
        <f>IF(+'404-ENTREGA_INSUMOS PA'!AK221=0,"",+'404-ENTREGA_INSUMOS PA'!AK221)</f>
        <v/>
      </c>
      <c r="L201" s="372" t="str">
        <f>IF(+'404-ENTREGA_INSUMOS PA'!AN221=0,"",+'404-ENTREGA_INSUMOS PA'!AN221)</f>
        <v/>
      </c>
      <c r="M201" s="373"/>
      <c r="N201" s="374" t="s">
        <v>2591</v>
      </c>
    </row>
    <row r="202" spans="1:14" hidden="1" x14ac:dyDescent="0.3">
      <c r="A202" s="371">
        <f>IF(AND(+'404-ENTREGA_INSUMOS PA'!B223=0,L202&gt;0),+'404-ENTREGA_INSUMOS PA'!B222,+'404-ENTREGA_INSUMOS PA'!B223)</f>
        <v>0</v>
      </c>
      <c r="B202" s="371">
        <f>IF(AND(+'404-ENTREGA_INSUMOS PA'!F223=0,L202&gt;0),+'404-ENTREGA_INSUMOS PA'!F222,+'404-ENTREGA_INSUMOS PA'!F223)</f>
        <v>0</v>
      </c>
      <c r="C202" s="371" t="str">
        <f>IFERROR(IFERROR(+VLOOKUP('404-ENTREGA_INSUMOS PA'!$AP$6,localidades,2,FALSE),VLOOKUP('404-ENTREGA_INSUMOS PA'!$AP$5,district_codes,2,FALSE)),"")</f>
        <v/>
      </c>
      <c r="D202" s="415" t="str">
        <f>IF(+'404-ENTREGA_INSUMOS PA'!$AP$7=0,"",+'404-ENTREGA_INSUMOS PA'!$AP$7)</f>
        <v/>
      </c>
      <c r="E202" s="415">
        <f>+'404-ENTREGA_INSUMOS PA'!J223</f>
        <v>0</v>
      </c>
      <c r="F202" s="415">
        <f>+'404-ENTREGA_INSUMOS PA'!L223</f>
        <v>0</v>
      </c>
      <c r="G202" s="415">
        <f>+'404-ENTREGA_INSUMOS PA'!AP$6</f>
        <v>0</v>
      </c>
      <c r="H202" s="415">
        <f>+'404-ENTREGA_INSUMOS PA'!AP$6</f>
        <v>0</v>
      </c>
      <c r="I202" s="371" t="str">
        <f>IF(+'404-ENTREGA_INSUMOS PA'!AC222=0,"",+'404-ENTREGA_INSUMOS PA'!AC222)</f>
        <v/>
      </c>
      <c r="J202" s="371" t="str">
        <f>IF(+'404-ENTREGA_INSUMOS PA'!AG222=0,"",+'404-ENTREGA_INSUMOS PA'!AG222)</f>
        <v/>
      </c>
      <c r="K202" s="371" t="str">
        <f>IF(+'404-ENTREGA_INSUMOS PA'!AK222=0,"",+'404-ENTREGA_INSUMOS PA'!AK222)</f>
        <v/>
      </c>
      <c r="L202" s="372" t="str">
        <f>IF(+'404-ENTREGA_INSUMOS PA'!AN222=0,"",+'404-ENTREGA_INSUMOS PA'!AN222)</f>
        <v/>
      </c>
      <c r="M202" s="373"/>
      <c r="N202" s="374" t="s">
        <v>2591</v>
      </c>
    </row>
    <row r="203" spans="1:14" hidden="1" x14ac:dyDescent="0.3">
      <c r="A203" s="371">
        <f>IF(AND(+'404-ENTREGA_INSUMOS PA'!B224=0,L203&gt;0),+'404-ENTREGA_INSUMOS PA'!B223,+'404-ENTREGA_INSUMOS PA'!B224)</f>
        <v>0</v>
      </c>
      <c r="B203" s="371">
        <f>IF(AND(+'404-ENTREGA_INSUMOS PA'!F224=0,L203&gt;0),+'404-ENTREGA_INSUMOS PA'!F223,+'404-ENTREGA_INSUMOS PA'!F224)</f>
        <v>0</v>
      </c>
      <c r="C203" s="371" t="str">
        <f>IFERROR(IFERROR(+VLOOKUP('404-ENTREGA_INSUMOS PA'!$AP$6,localidades,2,FALSE),VLOOKUP('404-ENTREGA_INSUMOS PA'!$AP$5,district_codes,2,FALSE)),"")</f>
        <v/>
      </c>
      <c r="D203" s="415" t="str">
        <f>IF(+'404-ENTREGA_INSUMOS PA'!$AP$7=0,"",+'404-ENTREGA_INSUMOS PA'!$AP$7)</f>
        <v/>
      </c>
      <c r="E203" s="415">
        <f>+'404-ENTREGA_INSUMOS PA'!J224</f>
        <v>0</v>
      </c>
      <c r="F203" s="415">
        <f>+'404-ENTREGA_INSUMOS PA'!L224</f>
        <v>0</v>
      </c>
      <c r="G203" s="415">
        <f>+'404-ENTREGA_INSUMOS PA'!AP$6</f>
        <v>0</v>
      </c>
      <c r="H203" s="415">
        <f>+'404-ENTREGA_INSUMOS PA'!AP$6</f>
        <v>0</v>
      </c>
      <c r="I203" s="371" t="str">
        <f>IF(+'404-ENTREGA_INSUMOS PA'!AC223=0,"",+'404-ENTREGA_INSUMOS PA'!AC223)</f>
        <v/>
      </c>
      <c r="J203" s="371" t="str">
        <f>IF(+'404-ENTREGA_INSUMOS PA'!AG223=0,"",+'404-ENTREGA_INSUMOS PA'!AG223)</f>
        <v/>
      </c>
      <c r="K203" s="371" t="str">
        <f>IF(+'404-ENTREGA_INSUMOS PA'!AK223=0,"",+'404-ENTREGA_INSUMOS PA'!AK223)</f>
        <v/>
      </c>
      <c r="L203" s="372" t="str">
        <f>IF(+'404-ENTREGA_INSUMOS PA'!AN223=0,"",+'404-ENTREGA_INSUMOS PA'!AN223)</f>
        <v/>
      </c>
      <c r="M203" s="373"/>
      <c r="N203" s="374" t="s">
        <v>2591</v>
      </c>
    </row>
    <row r="204" spans="1:14" hidden="1" x14ac:dyDescent="0.3">
      <c r="A204" s="371">
        <f>IF(AND(+'404-ENTREGA_INSUMOS PA'!B225=0,L204&gt;0),+'404-ENTREGA_INSUMOS PA'!B224,+'404-ENTREGA_INSUMOS PA'!B225)</f>
        <v>0</v>
      </c>
      <c r="B204" s="371">
        <f>IF(AND(+'404-ENTREGA_INSUMOS PA'!F225=0,L204&gt;0),+'404-ENTREGA_INSUMOS PA'!F224,+'404-ENTREGA_INSUMOS PA'!F225)</f>
        <v>0</v>
      </c>
      <c r="C204" s="371" t="str">
        <f>IFERROR(IFERROR(+VLOOKUP('404-ENTREGA_INSUMOS PA'!$AP$6,localidades,2,FALSE),VLOOKUP('404-ENTREGA_INSUMOS PA'!$AP$5,district_codes,2,FALSE)),"")</f>
        <v/>
      </c>
      <c r="D204" s="415" t="str">
        <f>IF(+'404-ENTREGA_INSUMOS PA'!$AP$7=0,"",+'404-ENTREGA_INSUMOS PA'!$AP$7)</f>
        <v/>
      </c>
      <c r="E204" s="415">
        <f>+'404-ENTREGA_INSUMOS PA'!J225</f>
        <v>0</v>
      </c>
      <c r="F204" s="415">
        <f>+'404-ENTREGA_INSUMOS PA'!L225</f>
        <v>0</v>
      </c>
      <c r="G204" s="415">
        <f>+'404-ENTREGA_INSUMOS PA'!AP$6</f>
        <v>0</v>
      </c>
      <c r="H204" s="415">
        <f>+'404-ENTREGA_INSUMOS PA'!AP$6</f>
        <v>0</v>
      </c>
      <c r="I204" s="371" t="str">
        <f>IF(+'404-ENTREGA_INSUMOS PA'!AC224=0,"",+'404-ENTREGA_INSUMOS PA'!AC224)</f>
        <v/>
      </c>
      <c r="J204" s="371" t="str">
        <f>IF(+'404-ENTREGA_INSUMOS PA'!AG224=0,"",+'404-ENTREGA_INSUMOS PA'!AG224)</f>
        <v/>
      </c>
      <c r="K204" s="371" t="str">
        <f>IF(+'404-ENTREGA_INSUMOS PA'!AK224=0,"",+'404-ENTREGA_INSUMOS PA'!AK224)</f>
        <v/>
      </c>
      <c r="L204" s="372" t="str">
        <f>IF(+'404-ENTREGA_INSUMOS PA'!AN224=0,"",+'404-ENTREGA_INSUMOS PA'!AN224)</f>
        <v/>
      </c>
      <c r="M204" s="373"/>
      <c r="N204" s="374" t="s">
        <v>2591</v>
      </c>
    </row>
    <row r="205" spans="1:14" hidden="1" x14ac:dyDescent="0.3">
      <c r="A205" s="371">
        <f>IF(AND(+'404-ENTREGA_INSUMOS PA'!B226=0,L205&gt;0),+'404-ENTREGA_INSUMOS PA'!B225,+'404-ENTREGA_INSUMOS PA'!B226)</f>
        <v>0</v>
      </c>
      <c r="B205" s="371">
        <f>IF(AND(+'404-ENTREGA_INSUMOS PA'!F226=0,L205&gt;0),+'404-ENTREGA_INSUMOS PA'!F225,+'404-ENTREGA_INSUMOS PA'!F226)</f>
        <v>0</v>
      </c>
      <c r="C205" s="371" t="str">
        <f>IFERROR(IFERROR(+VLOOKUP('404-ENTREGA_INSUMOS PA'!$AP$6,localidades,2,FALSE),VLOOKUP('404-ENTREGA_INSUMOS PA'!$AP$5,district_codes,2,FALSE)),"")</f>
        <v/>
      </c>
      <c r="D205" s="415" t="str">
        <f>IF(+'404-ENTREGA_INSUMOS PA'!$AP$7=0,"",+'404-ENTREGA_INSUMOS PA'!$AP$7)</f>
        <v/>
      </c>
      <c r="E205" s="415">
        <f>+'404-ENTREGA_INSUMOS PA'!J226</f>
        <v>0</v>
      </c>
      <c r="F205" s="415">
        <f>+'404-ENTREGA_INSUMOS PA'!L226</f>
        <v>0</v>
      </c>
      <c r="G205" s="415">
        <f>+'404-ENTREGA_INSUMOS PA'!AP$6</f>
        <v>0</v>
      </c>
      <c r="H205" s="415">
        <f>+'404-ENTREGA_INSUMOS PA'!AP$6</f>
        <v>0</v>
      </c>
      <c r="I205" s="371" t="str">
        <f>IF(+'404-ENTREGA_INSUMOS PA'!AC225=0,"",+'404-ENTREGA_INSUMOS PA'!AC225)</f>
        <v/>
      </c>
      <c r="J205" s="371" t="str">
        <f>IF(+'404-ENTREGA_INSUMOS PA'!AG225=0,"",+'404-ENTREGA_INSUMOS PA'!AG225)</f>
        <v/>
      </c>
      <c r="K205" s="371" t="str">
        <f>IF(+'404-ENTREGA_INSUMOS PA'!AK225=0,"",+'404-ENTREGA_INSUMOS PA'!AK225)</f>
        <v/>
      </c>
      <c r="L205" s="372" t="str">
        <f>IF(+'404-ENTREGA_INSUMOS PA'!AN225=0,"",+'404-ENTREGA_INSUMOS PA'!AN225)</f>
        <v/>
      </c>
      <c r="M205" s="373"/>
      <c r="N205" s="374" t="s">
        <v>2591</v>
      </c>
    </row>
    <row r="206" spans="1:14" hidden="1" x14ac:dyDescent="0.3">
      <c r="A206" s="371">
        <f>IF(AND(+'404-ENTREGA_INSUMOS PA'!B227=0,L206&gt;0),+'404-ENTREGA_INSUMOS PA'!B226,+'404-ENTREGA_INSUMOS PA'!B227)</f>
        <v>0</v>
      </c>
      <c r="B206" s="371">
        <f>IF(AND(+'404-ENTREGA_INSUMOS PA'!F227=0,L206&gt;0),+'404-ENTREGA_INSUMOS PA'!F226,+'404-ENTREGA_INSUMOS PA'!F227)</f>
        <v>0</v>
      </c>
      <c r="C206" s="371" t="str">
        <f>IFERROR(IFERROR(+VLOOKUP('404-ENTREGA_INSUMOS PA'!$AP$6,localidades,2,FALSE),VLOOKUP('404-ENTREGA_INSUMOS PA'!$AP$5,district_codes,2,FALSE)),"")</f>
        <v/>
      </c>
      <c r="D206" s="415" t="str">
        <f>IF(+'404-ENTREGA_INSUMOS PA'!$AP$7=0,"",+'404-ENTREGA_INSUMOS PA'!$AP$7)</f>
        <v/>
      </c>
      <c r="E206" s="415">
        <f>+'404-ENTREGA_INSUMOS PA'!J227</f>
        <v>0</v>
      </c>
      <c r="F206" s="415">
        <f>+'404-ENTREGA_INSUMOS PA'!L227</f>
        <v>0</v>
      </c>
      <c r="G206" s="415">
        <f>+'404-ENTREGA_INSUMOS PA'!AP$6</f>
        <v>0</v>
      </c>
      <c r="H206" s="415">
        <f>+'404-ENTREGA_INSUMOS PA'!AP$6</f>
        <v>0</v>
      </c>
      <c r="I206" s="371" t="str">
        <f>IF(+'404-ENTREGA_INSUMOS PA'!AC226=0,"",+'404-ENTREGA_INSUMOS PA'!AC226)</f>
        <v/>
      </c>
      <c r="J206" s="371" t="str">
        <f>IF(+'404-ENTREGA_INSUMOS PA'!AG226=0,"",+'404-ENTREGA_INSUMOS PA'!AG226)</f>
        <v/>
      </c>
      <c r="K206" s="371" t="str">
        <f>IF(+'404-ENTREGA_INSUMOS PA'!AK226=0,"",+'404-ENTREGA_INSUMOS PA'!AK226)</f>
        <v/>
      </c>
      <c r="L206" s="372" t="str">
        <f>IF(+'404-ENTREGA_INSUMOS PA'!AN226=0,"",+'404-ENTREGA_INSUMOS PA'!AN226)</f>
        <v/>
      </c>
      <c r="M206" s="373"/>
      <c r="N206" s="374" t="s">
        <v>2591</v>
      </c>
    </row>
    <row r="207" spans="1:14" hidden="1" x14ac:dyDescent="0.3">
      <c r="A207" s="371">
        <f>IF(AND(+'404-ENTREGA_INSUMOS PA'!B228=0,L207&gt;0),+'404-ENTREGA_INSUMOS PA'!B227,+'404-ENTREGA_INSUMOS PA'!B228)</f>
        <v>0</v>
      </c>
      <c r="B207" s="371">
        <f>IF(AND(+'404-ENTREGA_INSUMOS PA'!F228=0,L207&gt;0),+'404-ENTREGA_INSUMOS PA'!F227,+'404-ENTREGA_INSUMOS PA'!F228)</f>
        <v>0</v>
      </c>
      <c r="C207" s="371" t="str">
        <f>IFERROR(IFERROR(+VLOOKUP('404-ENTREGA_INSUMOS PA'!$AP$6,localidades,2,FALSE),VLOOKUP('404-ENTREGA_INSUMOS PA'!$AP$5,district_codes,2,FALSE)),"")</f>
        <v/>
      </c>
      <c r="D207" s="415" t="str">
        <f>IF(+'404-ENTREGA_INSUMOS PA'!$AP$7=0,"",+'404-ENTREGA_INSUMOS PA'!$AP$7)</f>
        <v/>
      </c>
      <c r="E207" s="415">
        <f>+'404-ENTREGA_INSUMOS PA'!J228</f>
        <v>0</v>
      </c>
      <c r="F207" s="415">
        <f>+'404-ENTREGA_INSUMOS PA'!L228</f>
        <v>0</v>
      </c>
      <c r="G207" s="415">
        <f>+'404-ENTREGA_INSUMOS PA'!AP$6</f>
        <v>0</v>
      </c>
      <c r="H207" s="415">
        <f>+'404-ENTREGA_INSUMOS PA'!AP$6</f>
        <v>0</v>
      </c>
      <c r="I207" s="371" t="str">
        <f>IF(+'404-ENTREGA_INSUMOS PA'!AC227=0,"",+'404-ENTREGA_INSUMOS PA'!AC227)</f>
        <v/>
      </c>
      <c r="J207" s="371" t="str">
        <f>IF(+'404-ENTREGA_INSUMOS PA'!AG227=0,"",+'404-ENTREGA_INSUMOS PA'!AG227)</f>
        <v/>
      </c>
      <c r="K207" s="371" t="str">
        <f>IF(+'404-ENTREGA_INSUMOS PA'!AK227=0,"",+'404-ENTREGA_INSUMOS PA'!AK227)</f>
        <v/>
      </c>
      <c r="L207" s="372" t="str">
        <f>IF(+'404-ENTREGA_INSUMOS PA'!AN227=0,"",+'404-ENTREGA_INSUMOS PA'!AN227)</f>
        <v/>
      </c>
      <c r="M207" s="373"/>
      <c r="N207" s="374" t="s">
        <v>2591</v>
      </c>
    </row>
    <row r="208" spans="1:14" hidden="1" x14ac:dyDescent="0.3">
      <c r="A208" s="371">
        <f>IF(AND(+'404-ENTREGA_INSUMOS PA'!B229=0,L208&gt;0),+'404-ENTREGA_INSUMOS PA'!B228,+'404-ENTREGA_INSUMOS PA'!B229)</f>
        <v>0</v>
      </c>
      <c r="B208" s="371">
        <f>IF(AND(+'404-ENTREGA_INSUMOS PA'!F229=0,L208&gt;0),+'404-ENTREGA_INSUMOS PA'!F228,+'404-ENTREGA_INSUMOS PA'!F229)</f>
        <v>0</v>
      </c>
      <c r="C208" s="371" t="str">
        <f>IFERROR(IFERROR(+VLOOKUP('404-ENTREGA_INSUMOS PA'!$AP$6,localidades,2,FALSE),VLOOKUP('404-ENTREGA_INSUMOS PA'!$AP$5,district_codes,2,FALSE)),"")</f>
        <v/>
      </c>
      <c r="D208" s="415" t="str">
        <f>IF(+'404-ENTREGA_INSUMOS PA'!$AP$7=0,"",+'404-ENTREGA_INSUMOS PA'!$AP$7)</f>
        <v/>
      </c>
      <c r="E208" s="415">
        <f>+'404-ENTREGA_INSUMOS PA'!J229</f>
        <v>0</v>
      </c>
      <c r="F208" s="415">
        <f>+'404-ENTREGA_INSUMOS PA'!L229</f>
        <v>0</v>
      </c>
      <c r="G208" s="415">
        <f>+'404-ENTREGA_INSUMOS PA'!AP$6</f>
        <v>0</v>
      </c>
      <c r="H208" s="415">
        <f>+'404-ENTREGA_INSUMOS PA'!AP$6</f>
        <v>0</v>
      </c>
      <c r="I208" s="371" t="str">
        <f>IF(+'404-ENTREGA_INSUMOS PA'!AC228=0,"",+'404-ENTREGA_INSUMOS PA'!AC228)</f>
        <v/>
      </c>
      <c r="J208" s="371" t="str">
        <f>IF(+'404-ENTREGA_INSUMOS PA'!AG228=0,"",+'404-ENTREGA_INSUMOS PA'!AG228)</f>
        <v/>
      </c>
      <c r="K208" s="371" t="str">
        <f>IF(+'404-ENTREGA_INSUMOS PA'!AK228=0,"",+'404-ENTREGA_INSUMOS PA'!AK228)</f>
        <v/>
      </c>
      <c r="L208" s="372" t="str">
        <f>IF(+'404-ENTREGA_INSUMOS PA'!AN228=0,"",+'404-ENTREGA_INSUMOS PA'!AN228)</f>
        <v/>
      </c>
      <c r="M208" s="373"/>
      <c r="N208" s="374" t="s">
        <v>2591</v>
      </c>
    </row>
    <row r="209" spans="1:14" hidden="1" x14ac:dyDescent="0.3">
      <c r="A209" s="371">
        <f>IF(AND(+'404-ENTREGA_INSUMOS PA'!B230=0,L209&gt;0),+'404-ENTREGA_INSUMOS PA'!B229,+'404-ENTREGA_INSUMOS PA'!B230)</f>
        <v>0</v>
      </c>
      <c r="B209" s="371">
        <f>IF(AND(+'404-ENTREGA_INSUMOS PA'!F230=0,L209&gt;0),+'404-ENTREGA_INSUMOS PA'!F229,+'404-ENTREGA_INSUMOS PA'!F230)</f>
        <v>0</v>
      </c>
      <c r="C209" s="371" t="str">
        <f>IFERROR(IFERROR(+VLOOKUP('404-ENTREGA_INSUMOS PA'!$AP$6,localidades,2,FALSE),VLOOKUP('404-ENTREGA_INSUMOS PA'!$AP$5,district_codes,2,FALSE)),"")</f>
        <v/>
      </c>
      <c r="D209" s="415" t="str">
        <f>IF(+'404-ENTREGA_INSUMOS PA'!$AP$7=0,"",+'404-ENTREGA_INSUMOS PA'!$AP$7)</f>
        <v/>
      </c>
      <c r="E209" s="415">
        <f>+'404-ENTREGA_INSUMOS PA'!J230</f>
        <v>0</v>
      </c>
      <c r="F209" s="415">
        <f>+'404-ENTREGA_INSUMOS PA'!L230</f>
        <v>0</v>
      </c>
      <c r="G209" s="415">
        <f>+'404-ENTREGA_INSUMOS PA'!AP$6</f>
        <v>0</v>
      </c>
      <c r="H209" s="415">
        <f>+'404-ENTREGA_INSUMOS PA'!AP$6</f>
        <v>0</v>
      </c>
      <c r="I209" s="371" t="str">
        <f>IF(+'404-ENTREGA_INSUMOS PA'!AC229=0,"",+'404-ENTREGA_INSUMOS PA'!AC229)</f>
        <v/>
      </c>
      <c r="J209" s="371" t="str">
        <f>IF(+'404-ENTREGA_INSUMOS PA'!AG229=0,"",+'404-ENTREGA_INSUMOS PA'!AG229)</f>
        <v/>
      </c>
      <c r="K209" s="371" t="str">
        <f>IF(+'404-ENTREGA_INSUMOS PA'!AK229=0,"",+'404-ENTREGA_INSUMOS PA'!AK229)</f>
        <v/>
      </c>
      <c r="L209" s="372" t="str">
        <f>IF(+'404-ENTREGA_INSUMOS PA'!AN229=0,"",+'404-ENTREGA_INSUMOS PA'!AN229)</f>
        <v/>
      </c>
      <c r="M209" s="373"/>
      <c r="N209" s="374" t="s">
        <v>2591</v>
      </c>
    </row>
    <row r="210" spans="1:14" hidden="1" x14ac:dyDescent="0.3">
      <c r="A210" s="371">
        <f>IF(AND(+'404-ENTREGA_INSUMOS PA'!B231=0,L210&gt;0),+'404-ENTREGA_INSUMOS PA'!B230,+'404-ENTREGA_INSUMOS PA'!B231)</f>
        <v>0</v>
      </c>
      <c r="B210" s="371">
        <f>IF(AND(+'404-ENTREGA_INSUMOS PA'!F231=0,L210&gt;0),+'404-ENTREGA_INSUMOS PA'!F230,+'404-ENTREGA_INSUMOS PA'!F231)</f>
        <v>0</v>
      </c>
      <c r="C210" s="371" t="str">
        <f>IFERROR(IFERROR(+VLOOKUP('404-ENTREGA_INSUMOS PA'!$AP$6,localidades,2,FALSE),VLOOKUP('404-ENTREGA_INSUMOS PA'!$AP$5,district_codes,2,FALSE)),"")</f>
        <v/>
      </c>
      <c r="D210" s="415" t="str">
        <f>IF(+'404-ENTREGA_INSUMOS PA'!$AP$7=0,"",+'404-ENTREGA_INSUMOS PA'!$AP$7)</f>
        <v/>
      </c>
      <c r="E210" s="415">
        <f>+'404-ENTREGA_INSUMOS PA'!J231</f>
        <v>0</v>
      </c>
      <c r="F210" s="415">
        <f>+'404-ENTREGA_INSUMOS PA'!L231</f>
        <v>0</v>
      </c>
      <c r="G210" s="415">
        <f>+'404-ENTREGA_INSUMOS PA'!AP$6</f>
        <v>0</v>
      </c>
      <c r="H210" s="415">
        <f>+'404-ENTREGA_INSUMOS PA'!AP$6</f>
        <v>0</v>
      </c>
      <c r="I210" s="371" t="str">
        <f>IF(+'404-ENTREGA_INSUMOS PA'!AC230=0,"",+'404-ENTREGA_INSUMOS PA'!AC230)</f>
        <v/>
      </c>
      <c r="J210" s="371" t="str">
        <f>IF(+'404-ENTREGA_INSUMOS PA'!AG230=0,"",+'404-ENTREGA_INSUMOS PA'!AG230)</f>
        <v/>
      </c>
      <c r="K210" s="371" t="str">
        <f>IF(+'404-ENTREGA_INSUMOS PA'!AK230=0,"",+'404-ENTREGA_INSUMOS PA'!AK230)</f>
        <v/>
      </c>
      <c r="L210" s="372" t="str">
        <f>IF(+'404-ENTREGA_INSUMOS PA'!AN230=0,"",+'404-ENTREGA_INSUMOS PA'!AN230)</f>
        <v/>
      </c>
      <c r="M210" s="373"/>
      <c r="N210" s="374" t="s">
        <v>2591</v>
      </c>
    </row>
    <row r="211" spans="1:14" hidden="1" x14ac:dyDescent="0.3">
      <c r="A211" s="371">
        <f>IF(AND(+'404-ENTREGA_INSUMOS PA'!B232=0,L211&gt;0),+'404-ENTREGA_INSUMOS PA'!B231,+'404-ENTREGA_INSUMOS PA'!B232)</f>
        <v>0</v>
      </c>
      <c r="B211" s="371">
        <f>IF(AND(+'404-ENTREGA_INSUMOS PA'!F232=0,L211&gt;0),+'404-ENTREGA_INSUMOS PA'!F231,+'404-ENTREGA_INSUMOS PA'!F232)</f>
        <v>0</v>
      </c>
      <c r="C211" s="371" t="str">
        <f>IFERROR(IFERROR(+VLOOKUP('404-ENTREGA_INSUMOS PA'!$AP$6,localidades,2,FALSE),VLOOKUP('404-ENTREGA_INSUMOS PA'!$AP$5,district_codes,2,FALSE)),"")</f>
        <v/>
      </c>
      <c r="D211" s="415" t="str">
        <f>IF(+'404-ENTREGA_INSUMOS PA'!$AP$7=0,"",+'404-ENTREGA_INSUMOS PA'!$AP$7)</f>
        <v/>
      </c>
      <c r="E211" s="415">
        <f>+'404-ENTREGA_INSUMOS PA'!J232</f>
        <v>0</v>
      </c>
      <c r="F211" s="415">
        <f>+'404-ENTREGA_INSUMOS PA'!L232</f>
        <v>0</v>
      </c>
      <c r="G211" s="415">
        <f>+'404-ENTREGA_INSUMOS PA'!AP$6</f>
        <v>0</v>
      </c>
      <c r="H211" s="415">
        <f>+'404-ENTREGA_INSUMOS PA'!AP$6</f>
        <v>0</v>
      </c>
      <c r="I211" s="371" t="str">
        <f>IF(+'404-ENTREGA_INSUMOS PA'!AC231=0,"",+'404-ENTREGA_INSUMOS PA'!AC231)</f>
        <v/>
      </c>
      <c r="J211" s="371" t="str">
        <f>IF(+'404-ENTREGA_INSUMOS PA'!AG231=0,"",+'404-ENTREGA_INSUMOS PA'!AG231)</f>
        <v/>
      </c>
      <c r="K211" s="371" t="str">
        <f>IF(+'404-ENTREGA_INSUMOS PA'!AK231=0,"",+'404-ENTREGA_INSUMOS PA'!AK231)</f>
        <v/>
      </c>
      <c r="L211" s="372" t="str">
        <f>IF(+'404-ENTREGA_INSUMOS PA'!AN231=0,"",+'404-ENTREGA_INSUMOS PA'!AN231)</f>
        <v/>
      </c>
      <c r="M211" s="373"/>
      <c r="N211" s="374" t="s">
        <v>2591</v>
      </c>
    </row>
    <row r="212" spans="1:14" hidden="1" x14ac:dyDescent="0.3">
      <c r="A212" s="371">
        <f>IF(AND(+'404-ENTREGA_INSUMOS PA'!B233=0,L212&gt;0),+'404-ENTREGA_INSUMOS PA'!B232,+'404-ENTREGA_INSUMOS PA'!B233)</f>
        <v>0</v>
      </c>
      <c r="B212" s="371">
        <f>IF(AND(+'404-ENTREGA_INSUMOS PA'!F233=0,L212&gt;0),+'404-ENTREGA_INSUMOS PA'!F232,+'404-ENTREGA_INSUMOS PA'!F233)</f>
        <v>0</v>
      </c>
      <c r="C212" s="371" t="str">
        <f>IFERROR(IFERROR(+VLOOKUP('404-ENTREGA_INSUMOS PA'!$AP$6,localidades,2,FALSE),VLOOKUP('404-ENTREGA_INSUMOS PA'!$AP$5,district_codes,2,FALSE)),"")</f>
        <v/>
      </c>
      <c r="D212" s="415" t="str">
        <f>IF(+'404-ENTREGA_INSUMOS PA'!$AP$7=0,"",+'404-ENTREGA_INSUMOS PA'!$AP$7)</f>
        <v/>
      </c>
      <c r="E212" s="415">
        <f>+'404-ENTREGA_INSUMOS PA'!J233</f>
        <v>0</v>
      </c>
      <c r="F212" s="415">
        <f>+'404-ENTREGA_INSUMOS PA'!L233</f>
        <v>0</v>
      </c>
      <c r="G212" s="415">
        <f>+'404-ENTREGA_INSUMOS PA'!AP$6</f>
        <v>0</v>
      </c>
      <c r="H212" s="415">
        <f>+'404-ENTREGA_INSUMOS PA'!AP$6</f>
        <v>0</v>
      </c>
      <c r="I212" s="371" t="str">
        <f>IF(+'404-ENTREGA_INSUMOS PA'!AC232=0,"",+'404-ENTREGA_INSUMOS PA'!AC232)</f>
        <v/>
      </c>
      <c r="J212" s="371" t="str">
        <f>IF(+'404-ENTREGA_INSUMOS PA'!AG232=0,"",+'404-ENTREGA_INSUMOS PA'!AG232)</f>
        <v/>
      </c>
      <c r="K212" s="371" t="str">
        <f>IF(+'404-ENTREGA_INSUMOS PA'!AK232=0,"",+'404-ENTREGA_INSUMOS PA'!AK232)</f>
        <v/>
      </c>
      <c r="L212" s="372" t="str">
        <f>IF(+'404-ENTREGA_INSUMOS PA'!AN232=0,"",+'404-ENTREGA_INSUMOS PA'!AN232)</f>
        <v/>
      </c>
      <c r="M212" s="373"/>
      <c r="N212" s="374" t="s">
        <v>2591</v>
      </c>
    </row>
    <row r="213" spans="1:14" hidden="1" x14ac:dyDescent="0.3">
      <c r="A213" s="371">
        <f>IF(AND(+'404-ENTREGA_INSUMOS PA'!B234=0,L213&gt;0),+'404-ENTREGA_INSUMOS PA'!B233,+'404-ENTREGA_INSUMOS PA'!B234)</f>
        <v>0</v>
      </c>
      <c r="B213" s="371">
        <f>IF(AND(+'404-ENTREGA_INSUMOS PA'!F234=0,L213&gt;0),+'404-ENTREGA_INSUMOS PA'!F233,+'404-ENTREGA_INSUMOS PA'!F234)</f>
        <v>0</v>
      </c>
      <c r="C213" s="371" t="str">
        <f>IFERROR(IFERROR(+VLOOKUP('404-ENTREGA_INSUMOS PA'!$AP$6,localidades,2,FALSE),VLOOKUP('404-ENTREGA_INSUMOS PA'!$AP$5,district_codes,2,FALSE)),"")</f>
        <v/>
      </c>
      <c r="D213" s="415" t="str">
        <f>IF(+'404-ENTREGA_INSUMOS PA'!$AP$7=0,"",+'404-ENTREGA_INSUMOS PA'!$AP$7)</f>
        <v/>
      </c>
      <c r="E213" s="415">
        <f>+'404-ENTREGA_INSUMOS PA'!J234</f>
        <v>0</v>
      </c>
      <c r="F213" s="415">
        <f>+'404-ENTREGA_INSUMOS PA'!L234</f>
        <v>0</v>
      </c>
      <c r="G213" s="415">
        <f>+'404-ENTREGA_INSUMOS PA'!AP$6</f>
        <v>0</v>
      </c>
      <c r="H213" s="415">
        <f>+'404-ENTREGA_INSUMOS PA'!AP$6</f>
        <v>0</v>
      </c>
      <c r="I213" s="371" t="str">
        <f>IF(+'404-ENTREGA_INSUMOS PA'!AC233=0,"",+'404-ENTREGA_INSUMOS PA'!AC233)</f>
        <v/>
      </c>
      <c r="J213" s="371" t="str">
        <f>IF(+'404-ENTREGA_INSUMOS PA'!AG233=0,"",+'404-ENTREGA_INSUMOS PA'!AG233)</f>
        <v/>
      </c>
      <c r="K213" s="371" t="str">
        <f>IF(+'404-ENTREGA_INSUMOS PA'!AK233=0,"",+'404-ENTREGA_INSUMOS PA'!AK233)</f>
        <v/>
      </c>
      <c r="L213" s="372" t="str">
        <f>IF(+'404-ENTREGA_INSUMOS PA'!AN233=0,"",+'404-ENTREGA_INSUMOS PA'!AN233)</f>
        <v/>
      </c>
      <c r="M213" s="373"/>
      <c r="N213" s="374" t="s">
        <v>2591</v>
      </c>
    </row>
    <row r="214" spans="1:14" hidden="1" x14ac:dyDescent="0.3">
      <c r="A214" s="371">
        <f>IF(AND(+'404-ENTREGA_INSUMOS PA'!B235=0,L214&gt;0),+'404-ENTREGA_INSUMOS PA'!B234,+'404-ENTREGA_INSUMOS PA'!B235)</f>
        <v>0</v>
      </c>
      <c r="B214" s="371">
        <f>IF(AND(+'404-ENTREGA_INSUMOS PA'!F235=0,L214&gt;0),+'404-ENTREGA_INSUMOS PA'!F234,+'404-ENTREGA_INSUMOS PA'!F235)</f>
        <v>0</v>
      </c>
      <c r="C214" s="371" t="str">
        <f>IFERROR(IFERROR(+VLOOKUP('404-ENTREGA_INSUMOS PA'!$AP$6,localidades,2,FALSE),VLOOKUP('404-ENTREGA_INSUMOS PA'!$AP$5,district_codes,2,FALSE)),"")</f>
        <v/>
      </c>
      <c r="D214" s="415" t="str">
        <f>IF(+'404-ENTREGA_INSUMOS PA'!$AP$7=0,"",+'404-ENTREGA_INSUMOS PA'!$AP$7)</f>
        <v/>
      </c>
      <c r="E214" s="415">
        <f>+'404-ENTREGA_INSUMOS PA'!J235</f>
        <v>0</v>
      </c>
      <c r="F214" s="415">
        <f>+'404-ENTREGA_INSUMOS PA'!L235</f>
        <v>0</v>
      </c>
      <c r="G214" s="415">
        <f>+'404-ENTREGA_INSUMOS PA'!AP$6</f>
        <v>0</v>
      </c>
      <c r="H214" s="415">
        <f>+'404-ENTREGA_INSUMOS PA'!AP$6</f>
        <v>0</v>
      </c>
      <c r="I214" s="371" t="str">
        <f>IF(+'404-ENTREGA_INSUMOS PA'!AC234=0,"",+'404-ENTREGA_INSUMOS PA'!AC234)</f>
        <v/>
      </c>
      <c r="J214" s="371" t="str">
        <f>IF(+'404-ENTREGA_INSUMOS PA'!AG234=0,"",+'404-ENTREGA_INSUMOS PA'!AG234)</f>
        <v/>
      </c>
      <c r="K214" s="371" t="str">
        <f>IF(+'404-ENTREGA_INSUMOS PA'!AK234=0,"",+'404-ENTREGA_INSUMOS PA'!AK234)</f>
        <v/>
      </c>
      <c r="L214" s="372" t="str">
        <f>IF(+'404-ENTREGA_INSUMOS PA'!AN234=0,"",+'404-ENTREGA_INSUMOS PA'!AN234)</f>
        <v/>
      </c>
      <c r="M214" s="373"/>
      <c r="N214" s="374" t="s">
        <v>2591</v>
      </c>
    </row>
    <row r="215" spans="1:14" hidden="1" x14ac:dyDescent="0.3">
      <c r="A215" s="371">
        <f>IF(AND(+'404-ENTREGA_INSUMOS PA'!B236=0,L215&gt;0),+'404-ENTREGA_INSUMOS PA'!B235,+'404-ENTREGA_INSUMOS PA'!B236)</f>
        <v>0</v>
      </c>
      <c r="B215" s="371">
        <f>IF(AND(+'404-ENTREGA_INSUMOS PA'!F236=0,L215&gt;0),+'404-ENTREGA_INSUMOS PA'!F235,+'404-ENTREGA_INSUMOS PA'!F236)</f>
        <v>0</v>
      </c>
      <c r="C215" s="371" t="str">
        <f>IFERROR(IFERROR(+VLOOKUP('404-ENTREGA_INSUMOS PA'!$AP$6,localidades,2,FALSE),VLOOKUP('404-ENTREGA_INSUMOS PA'!$AP$5,district_codes,2,FALSE)),"")</f>
        <v/>
      </c>
      <c r="D215" s="415" t="str">
        <f>IF(+'404-ENTREGA_INSUMOS PA'!$AP$7=0,"",+'404-ENTREGA_INSUMOS PA'!$AP$7)</f>
        <v/>
      </c>
      <c r="E215" s="415">
        <f>+'404-ENTREGA_INSUMOS PA'!J236</f>
        <v>0</v>
      </c>
      <c r="F215" s="415">
        <f>+'404-ENTREGA_INSUMOS PA'!L236</f>
        <v>0</v>
      </c>
      <c r="G215" s="415">
        <f>+'404-ENTREGA_INSUMOS PA'!AP$6</f>
        <v>0</v>
      </c>
      <c r="H215" s="415">
        <f>+'404-ENTREGA_INSUMOS PA'!AP$6</f>
        <v>0</v>
      </c>
      <c r="I215" s="371" t="str">
        <f>IF(+'404-ENTREGA_INSUMOS PA'!AC235=0,"",+'404-ENTREGA_INSUMOS PA'!AC235)</f>
        <v/>
      </c>
      <c r="J215" s="371" t="str">
        <f>IF(+'404-ENTREGA_INSUMOS PA'!AG235=0,"",+'404-ENTREGA_INSUMOS PA'!AG235)</f>
        <v/>
      </c>
      <c r="K215" s="371" t="str">
        <f>IF(+'404-ENTREGA_INSUMOS PA'!AK235=0,"",+'404-ENTREGA_INSUMOS PA'!AK235)</f>
        <v/>
      </c>
      <c r="L215" s="372" t="str">
        <f>IF(+'404-ENTREGA_INSUMOS PA'!AN235=0,"",+'404-ENTREGA_INSUMOS PA'!AN235)</f>
        <v/>
      </c>
      <c r="M215" s="373"/>
      <c r="N215" s="374" t="s">
        <v>2591</v>
      </c>
    </row>
    <row r="216" spans="1:14" hidden="1" x14ac:dyDescent="0.3">
      <c r="A216" s="371">
        <f>IF(AND(+'404-ENTREGA_INSUMOS PA'!B237=0,L216&gt;0),+'404-ENTREGA_INSUMOS PA'!B236,+'404-ENTREGA_INSUMOS PA'!B237)</f>
        <v>0</v>
      </c>
      <c r="B216" s="371">
        <f>IF(AND(+'404-ENTREGA_INSUMOS PA'!F237=0,L216&gt;0),+'404-ENTREGA_INSUMOS PA'!F236,+'404-ENTREGA_INSUMOS PA'!F237)</f>
        <v>0</v>
      </c>
      <c r="C216" s="371" t="str">
        <f>IFERROR(IFERROR(+VLOOKUP('404-ENTREGA_INSUMOS PA'!$AP$6,localidades,2,FALSE),VLOOKUP('404-ENTREGA_INSUMOS PA'!$AP$5,district_codes,2,FALSE)),"")</f>
        <v/>
      </c>
      <c r="D216" s="415" t="str">
        <f>IF(+'404-ENTREGA_INSUMOS PA'!$AP$7=0,"",+'404-ENTREGA_INSUMOS PA'!$AP$7)</f>
        <v/>
      </c>
      <c r="E216" s="415">
        <f>+'404-ENTREGA_INSUMOS PA'!J237</f>
        <v>0</v>
      </c>
      <c r="F216" s="415">
        <f>+'404-ENTREGA_INSUMOS PA'!L237</f>
        <v>0</v>
      </c>
      <c r="G216" s="415">
        <f>+'404-ENTREGA_INSUMOS PA'!AP$6</f>
        <v>0</v>
      </c>
      <c r="H216" s="415">
        <f>+'404-ENTREGA_INSUMOS PA'!AP$6</f>
        <v>0</v>
      </c>
      <c r="I216" s="371" t="str">
        <f>IF(+'404-ENTREGA_INSUMOS PA'!AC236=0,"",+'404-ENTREGA_INSUMOS PA'!AC236)</f>
        <v/>
      </c>
      <c r="J216" s="371" t="str">
        <f>IF(+'404-ENTREGA_INSUMOS PA'!AG236=0,"",+'404-ENTREGA_INSUMOS PA'!AG236)</f>
        <v/>
      </c>
      <c r="K216" s="371" t="str">
        <f>IF(+'404-ENTREGA_INSUMOS PA'!AK236=0,"",+'404-ENTREGA_INSUMOS PA'!AK236)</f>
        <v/>
      </c>
      <c r="L216" s="372" t="str">
        <f>IF(+'404-ENTREGA_INSUMOS PA'!AN236=0,"",+'404-ENTREGA_INSUMOS PA'!AN236)</f>
        <v/>
      </c>
      <c r="M216" s="373"/>
      <c r="N216" s="374" t="s">
        <v>2591</v>
      </c>
    </row>
    <row r="217" spans="1:14" hidden="1" x14ac:dyDescent="0.3">
      <c r="A217" s="371">
        <f>IF(AND(+'404-ENTREGA_INSUMOS PA'!B238=0,L217&gt;0),+'404-ENTREGA_INSUMOS PA'!B237,+'404-ENTREGA_INSUMOS PA'!B238)</f>
        <v>0</v>
      </c>
      <c r="B217" s="371">
        <f>IF(AND(+'404-ENTREGA_INSUMOS PA'!F238=0,L217&gt;0),+'404-ENTREGA_INSUMOS PA'!F237,+'404-ENTREGA_INSUMOS PA'!F238)</f>
        <v>0</v>
      </c>
      <c r="C217" s="371" t="str">
        <f>IFERROR(IFERROR(+VLOOKUP('404-ENTREGA_INSUMOS PA'!$AP$6,localidades,2,FALSE),VLOOKUP('404-ENTREGA_INSUMOS PA'!$AP$5,district_codes,2,FALSE)),"")</f>
        <v/>
      </c>
      <c r="D217" s="415" t="str">
        <f>IF(+'404-ENTREGA_INSUMOS PA'!$AP$7=0,"",+'404-ENTREGA_INSUMOS PA'!$AP$7)</f>
        <v/>
      </c>
      <c r="E217" s="415">
        <f>+'404-ENTREGA_INSUMOS PA'!J238</f>
        <v>0</v>
      </c>
      <c r="F217" s="415">
        <f>+'404-ENTREGA_INSUMOS PA'!L238</f>
        <v>0</v>
      </c>
      <c r="G217" s="415">
        <f>+'404-ENTREGA_INSUMOS PA'!AP$6</f>
        <v>0</v>
      </c>
      <c r="H217" s="415">
        <f>+'404-ENTREGA_INSUMOS PA'!AP$6</f>
        <v>0</v>
      </c>
      <c r="I217" s="371" t="str">
        <f>IF(+'404-ENTREGA_INSUMOS PA'!AC237=0,"",+'404-ENTREGA_INSUMOS PA'!AC237)</f>
        <v/>
      </c>
      <c r="J217" s="371" t="str">
        <f>IF(+'404-ENTREGA_INSUMOS PA'!AG237=0,"",+'404-ENTREGA_INSUMOS PA'!AG237)</f>
        <v/>
      </c>
      <c r="K217" s="371" t="str">
        <f>IF(+'404-ENTREGA_INSUMOS PA'!AK237=0,"",+'404-ENTREGA_INSUMOS PA'!AK237)</f>
        <v/>
      </c>
      <c r="L217" s="372" t="str">
        <f>IF(+'404-ENTREGA_INSUMOS PA'!AN237=0,"",+'404-ENTREGA_INSUMOS PA'!AN237)</f>
        <v/>
      </c>
      <c r="M217" s="373"/>
      <c r="N217" s="374" t="s">
        <v>2591</v>
      </c>
    </row>
    <row r="218" spans="1:14" hidden="1" x14ac:dyDescent="0.3">
      <c r="A218" s="371">
        <f>IF(AND(+'404-ENTREGA_INSUMOS PA'!B239=0,L218&gt;0),+'404-ENTREGA_INSUMOS PA'!B238,+'404-ENTREGA_INSUMOS PA'!B239)</f>
        <v>0</v>
      </c>
      <c r="B218" s="371">
        <f>IF(AND(+'404-ENTREGA_INSUMOS PA'!F239=0,L218&gt;0),+'404-ENTREGA_INSUMOS PA'!F238,+'404-ENTREGA_INSUMOS PA'!F239)</f>
        <v>0</v>
      </c>
      <c r="C218" s="371" t="str">
        <f>IFERROR(IFERROR(+VLOOKUP('404-ENTREGA_INSUMOS PA'!$AP$6,localidades,2,FALSE),VLOOKUP('404-ENTREGA_INSUMOS PA'!$AP$5,district_codes,2,FALSE)),"")</f>
        <v/>
      </c>
      <c r="D218" s="415" t="str">
        <f>IF(+'404-ENTREGA_INSUMOS PA'!$AP$7=0,"",+'404-ENTREGA_INSUMOS PA'!$AP$7)</f>
        <v/>
      </c>
      <c r="E218" s="415">
        <f>+'404-ENTREGA_INSUMOS PA'!J239</f>
        <v>0</v>
      </c>
      <c r="F218" s="415">
        <f>+'404-ENTREGA_INSUMOS PA'!L239</f>
        <v>0</v>
      </c>
      <c r="G218" s="415">
        <f>+'404-ENTREGA_INSUMOS PA'!AP$6</f>
        <v>0</v>
      </c>
      <c r="H218" s="415">
        <f>+'404-ENTREGA_INSUMOS PA'!AP$6</f>
        <v>0</v>
      </c>
      <c r="I218" s="371" t="str">
        <f>IF(+'404-ENTREGA_INSUMOS PA'!AC238=0,"",+'404-ENTREGA_INSUMOS PA'!AC238)</f>
        <v/>
      </c>
      <c r="J218" s="371" t="str">
        <f>IF(+'404-ENTREGA_INSUMOS PA'!AG238=0,"",+'404-ENTREGA_INSUMOS PA'!AG238)</f>
        <v/>
      </c>
      <c r="K218" s="371" t="str">
        <f>IF(+'404-ENTREGA_INSUMOS PA'!AK238=0,"",+'404-ENTREGA_INSUMOS PA'!AK238)</f>
        <v/>
      </c>
      <c r="L218" s="372" t="str">
        <f>IF(+'404-ENTREGA_INSUMOS PA'!AN238=0,"",+'404-ENTREGA_INSUMOS PA'!AN238)</f>
        <v/>
      </c>
      <c r="M218" s="373"/>
      <c r="N218" s="374" t="s">
        <v>2591</v>
      </c>
    </row>
    <row r="219" spans="1:14" hidden="1" x14ac:dyDescent="0.3">
      <c r="A219" s="371">
        <f>IF(AND(+'404-ENTREGA_INSUMOS PA'!B240=0,L219&gt;0),+'404-ENTREGA_INSUMOS PA'!B239,+'404-ENTREGA_INSUMOS PA'!B240)</f>
        <v>0</v>
      </c>
      <c r="B219" s="371">
        <f>IF(AND(+'404-ENTREGA_INSUMOS PA'!F240=0,L219&gt;0),+'404-ENTREGA_INSUMOS PA'!F239,+'404-ENTREGA_INSUMOS PA'!F240)</f>
        <v>0</v>
      </c>
      <c r="C219" s="371" t="str">
        <f>IFERROR(IFERROR(+VLOOKUP('404-ENTREGA_INSUMOS PA'!$AP$6,localidades,2,FALSE),VLOOKUP('404-ENTREGA_INSUMOS PA'!$AP$5,district_codes,2,FALSE)),"")</f>
        <v/>
      </c>
      <c r="D219" s="415" t="str">
        <f>IF(+'404-ENTREGA_INSUMOS PA'!$AP$7=0,"",+'404-ENTREGA_INSUMOS PA'!$AP$7)</f>
        <v/>
      </c>
      <c r="E219" s="415">
        <f>+'404-ENTREGA_INSUMOS PA'!J240</f>
        <v>0</v>
      </c>
      <c r="F219" s="415">
        <f>+'404-ENTREGA_INSUMOS PA'!L240</f>
        <v>0</v>
      </c>
      <c r="G219" s="415">
        <f>+'404-ENTREGA_INSUMOS PA'!AP$6</f>
        <v>0</v>
      </c>
      <c r="H219" s="415">
        <f>+'404-ENTREGA_INSUMOS PA'!AP$6</f>
        <v>0</v>
      </c>
      <c r="I219" s="371" t="str">
        <f>IF(+'404-ENTREGA_INSUMOS PA'!AC239=0,"",+'404-ENTREGA_INSUMOS PA'!AC239)</f>
        <v/>
      </c>
      <c r="J219" s="371" t="str">
        <f>IF(+'404-ENTREGA_INSUMOS PA'!AG239=0,"",+'404-ENTREGA_INSUMOS PA'!AG239)</f>
        <v/>
      </c>
      <c r="K219" s="371" t="str">
        <f>IF(+'404-ENTREGA_INSUMOS PA'!AK239=0,"",+'404-ENTREGA_INSUMOS PA'!AK239)</f>
        <v/>
      </c>
      <c r="L219" s="372" t="str">
        <f>IF(+'404-ENTREGA_INSUMOS PA'!AN239=0,"",+'404-ENTREGA_INSUMOS PA'!AN239)</f>
        <v/>
      </c>
      <c r="M219" s="373"/>
      <c r="N219" s="374" t="s">
        <v>2591</v>
      </c>
    </row>
    <row r="220" spans="1:14" hidden="1" x14ac:dyDescent="0.3">
      <c r="A220" s="371">
        <f>IF(AND(+'404-ENTREGA_INSUMOS PA'!B241=0,L220&gt;0),+'404-ENTREGA_INSUMOS PA'!B240,+'404-ENTREGA_INSUMOS PA'!B241)</f>
        <v>0</v>
      </c>
      <c r="B220" s="371">
        <f>IF(AND(+'404-ENTREGA_INSUMOS PA'!F241=0,L220&gt;0),+'404-ENTREGA_INSUMOS PA'!F240,+'404-ENTREGA_INSUMOS PA'!F241)</f>
        <v>0</v>
      </c>
      <c r="C220" s="371" t="str">
        <f>IFERROR(IFERROR(+VLOOKUP('404-ENTREGA_INSUMOS PA'!$AP$6,localidades,2,FALSE),VLOOKUP('404-ENTREGA_INSUMOS PA'!$AP$5,district_codes,2,FALSE)),"")</f>
        <v/>
      </c>
      <c r="D220" s="415" t="str">
        <f>IF(+'404-ENTREGA_INSUMOS PA'!$AP$7=0,"",+'404-ENTREGA_INSUMOS PA'!$AP$7)</f>
        <v/>
      </c>
      <c r="E220" s="415">
        <f>+'404-ENTREGA_INSUMOS PA'!J241</f>
        <v>0</v>
      </c>
      <c r="F220" s="415">
        <f>+'404-ENTREGA_INSUMOS PA'!L241</f>
        <v>0</v>
      </c>
      <c r="G220" s="415">
        <f>+'404-ENTREGA_INSUMOS PA'!AP$6</f>
        <v>0</v>
      </c>
      <c r="H220" s="415">
        <f>+'404-ENTREGA_INSUMOS PA'!AP$6</f>
        <v>0</v>
      </c>
      <c r="I220" s="371" t="str">
        <f>IF(+'404-ENTREGA_INSUMOS PA'!AC240=0,"",+'404-ENTREGA_INSUMOS PA'!AC240)</f>
        <v/>
      </c>
      <c r="J220" s="371" t="str">
        <f>IF(+'404-ENTREGA_INSUMOS PA'!AG240=0,"",+'404-ENTREGA_INSUMOS PA'!AG240)</f>
        <v/>
      </c>
      <c r="K220" s="371" t="str">
        <f>IF(+'404-ENTREGA_INSUMOS PA'!AK240=0,"",+'404-ENTREGA_INSUMOS PA'!AK240)</f>
        <v/>
      </c>
      <c r="L220" s="372" t="str">
        <f>IF(+'404-ENTREGA_INSUMOS PA'!AN240=0,"",+'404-ENTREGA_INSUMOS PA'!AN240)</f>
        <v/>
      </c>
      <c r="M220" s="373"/>
      <c r="N220" s="374" t="s">
        <v>2591</v>
      </c>
    </row>
    <row r="221" spans="1:14" hidden="1" x14ac:dyDescent="0.3">
      <c r="A221" s="371">
        <f>IF(AND(+'404-ENTREGA_INSUMOS PA'!B242=0,L221&gt;0),+'404-ENTREGA_INSUMOS PA'!B241,+'404-ENTREGA_INSUMOS PA'!B242)</f>
        <v>0</v>
      </c>
      <c r="B221" s="371">
        <f>IF(AND(+'404-ENTREGA_INSUMOS PA'!F242=0,L221&gt;0),+'404-ENTREGA_INSUMOS PA'!F241,+'404-ENTREGA_INSUMOS PA'!F242)</f>
        <v>0</v>
      </c>
      <c r="C221" s="371" t="str">
        <f>IFERROR(IFERROR(+VLOOKUP('404-ENTREGA_INSUMOS PA'!$AP$6,localidades,2,FALSE),VLOOKUP('404-ENTREGA_INSUMOS PA'!$AP$5,district_codes,2,FALSE)),"")</f>
        <v/>
      </c>
      <c r="D221" s="415" t="str">
        <f>IF(+'404-ENTREGA_INSUMOS PA'!$AP$7=0,"",+'404-ENTREGA_INSUMOS PA'!$AP$7)</f>
        <v/>
      </c>
      <c r="E221" s="415">
        <f>+'404-ENTREGA_INSUMOS PA'!J242</f>
        <v>0</v>
      </c>
      <c r="F221" s="415">
        <f>+'404-ENTREGA_INSUMOS PA'!L242</f>
        <v>0</v>
      </c>
      <c r="G221" s="415">
        <f>+'404-ENTREGA_INSUMOS PA'!AP$6</f>
        <v>0</v>
      </c>
      <c r="H221" s="415">
        <f>+'404-ENTREGA_INSUMOS PA'!AP$6</f>
        <v>0</v>
      </c>
      <c r="I221" s="371" t="str">
        <f>IF(+'404-ENTREGA_INSUMOS PA'!AC241=0,"",+'404-ENTREGA_INSUMOS PA'!AC241)</f>
        <v/>
      </c>
      <c r="J221" s="371" t="str">
        <f>IF(+'404-ENTREGA_INSUMOS PA'!AG241=0,"",+'404-ENTREGA_INSUMOS PA'!AG241)</f>
        <v/>
      </c>
      <c r="K221" s="371" t="str">
        <f>IF(+'404-ENTREGA_INSUMOS PA'!AK241=0,"",+'404-ENTREGA_INSUMOS PA'!AK241)</f>
        <v/>
      </c>
      <c r="L221" s="372" t="str">
        <f>IF(+'404-ENTREGA_INSUMOS PA'!AN241=0,"",+'404-ENTREGA_INSUMOS PA'!AN241)</f>
        <v/>
      </c>
      <c r="M221" s="373"/>
      <c r="N221" s="374" t="s">
        <v>2591</v>
      </c>
    </row>
    <row r="222" spans="1:14" hidden="1" x14ac:dyDescent="0.3">
      <c r="A222" s="371">
        <f>IF(AND(+'404-ENTREGA_INSUMOS PA'!B243=0,L222&gt;0),+'404-ENTREGA_INSUMOS PA'!B242,+'404-ENTREGA_INSUMOS PA'!B243)</f>
        <v>0</v>
      </c>
      <c r="B222" s="371">
        <f>IF(AND(+'404-ENTREGA_INSUMOS PA'!F243=0,L222&gt;0),+'404-ENTREGA_INSUMOS PA'!F242,+'404-ENTREGA_INSUMOS PA'!F243)</f>
        <v>0</v>
      </c>
      <c r="C222" s="371" t="str">
        <f>IFERROR(IFERROR(+VLOOKUP('404-ENTREGA_INSUMOS PA'!$AP$6,localidades,2,FALSE),VLOOKUP('404-ENTREGA_INSUMOS PA'!$AP$5,district_codes,2,FALSE)),"")</f>
        <v/>
      </c>
      <c r="D222" s="415" t="str">
        <f>IF(+'404-ENTREGA_INSUMOS PA'!$AP$7=0,"",+'404-ENTREGA_INSUMOS PA'!$AP$7)</f>
        <v/>
      </c>
      <c r="E222" s="415">
        <f>+'404-ENTREGA_INSUMOS PA'!J243</f>
        <v>0</v>
      </c>
      <c r="F222" s="415">
        <f>+'404-ENTREGA_INSUMOS PA'!L243</f>
        <v>0</v>
      </c>
      <c r="G222" s="415">
        <f>+'404-ENTREGA_INSUMOS PA'!AP$6</f>
        <v>0</v>
      </c>
      <c r="H222" s="415">
        <f>+'404-ENTREGA_INSUMOS PA'!AP$6</f>
        <v>0</v>
      </c>
      <c r="I222" s="371" t="str">
        <f>IF(+'404-ENTREGA_INSUMOS PA'!AC242=0,"",+'404-ENTREGA_INSUMOS PA'!AC242)</f>
        <v/>
      </c>
      <c r="J222" s="371" t="str">
        <f>IF(+'404-ENTREGA_INSUMOS PA'!AG242=0,"",+'404-ENTREGA_INSUMOS PA'!AG242)</f>
        <v/>
      </c>
      <c r="K222" s="371" t="str">
        <f>IF(+'404-ENTREGA_INSUMOS PA'!AK242=0,"",+'404-ENTREGA_INSUMOS PA'!AK242)</f>
        <v/>
      </c>
      <c r="L222" s="372" t="str">
        <f>IF(+'404-ENTREGA_INSUMOS PA'!AN242=0,"",+'404-ENTREGA_INSUMOS PA'!AN242)</f>
        <v/>
      </c>
      <c r="M222" s="373"/>
      <c r="N222" s="374" t="s">
        <v>2591</v>
      </c>
    </row>
    <row r="223" spans="1:14" hidden="1" x14ac:dyDescent="0.3">
      <c r="A223" s="371">
        <f>IF(AND(+'404-ENTREGA_INSUMOS PA'!B244=0,L223&gt;0),+'404-ENTREGA_INSUMOS PA'!B243,+'404-ENTREGA_INSUMOS PA'!B244)</f>
        <v>0</v>
      </c>
      <c r="B223" s="371">
        <f>IF(AND(+'404-ENTREGA_INSUMOS PA'!F244=0,L223&gt;0),+'404-ENTREGA_INSUMOS PA'!F243,+'404-ENTREGA_INSUMOS PA'!F244)</f>
        <v>0</v>
      </c>
      <c r="C223" s="371" t="str">
        <f>IFERROR(IFERROR(+VLOOKUP('404-ENTREGA_INSUMOS PA'!$AP$6,localidades,2,FALSE),VLOOKUP('404-ENTREGA_INSUMOS PA'!$AP$5,district_codes,2,FALSE)),"")</f>
        <v/>
      </c>
      <c r="D223" s="415" t="str">
        <f>IF(+'404-ENTREGA_INSUMOS PA'!$AP$7=0,"",+'404-ENTREGA_INSUMOS PA'!$AP$7)</f>
        <v/>
      </c>
      <c r="E223" s="415">
        <f>+'404-ENTREGA_INSUMOS PA'!J244</f>
        <v>0</v>
      </c>
      <c r="F223" s="415">
        <f>+'404-ENTREGA_INSUMOS PA'!L244</f>
        <v>0</v>
      </c>
      <c r="G223" s="415">
        <f>+'404-ENTREGA_INSUMOS PA'!AP$6</f>
        <v>0</v>
      </c>
      <c r="H223" s="415">
        <f>+'404-ENTREGA_INSUMOS PA'!AP$6</f>
        <v>0</v>
      </c>
      <c r="I223" s="371" t="str">
        <f>IF(+'404-ENTREGA_INSUMOS PA'!AC243=0,"",+'404-ENTREGA_INSUMOS PA'!AC243)</f>
        <v/>
      </c>
      <c r="J223" s="371" t="str">
        <f>IF(+'404-ENTREGA_INSUMOS PA'!AG243=0,"",+'404-ENTREGA_INSUMOS PA'!AG243)</f>
        <v/>
      </c>
      <c r="K223" s="371" t="str">
        <f>IF(+'404-ENTREGA_INSUMOS PA'!AK243=0,"",+'404-ENTREGA_INSUMOS PA'!AK243)</f>
        <v/>
      </c>
      <c r="L223" s="372" t="str">
        <f>IF(+'404-ENTREGA_INSUMOS PA'!AN243=0,"",+'404-ENTREGA_INSUMOS PA'!AN243)</f>
        <v/>
      </c>
      <c r="M223" s="373"/>
      <c r="N223" s="374" t="s">
        <v>2591</v>
      </c>
    </row>
    <row r="224" spans="1:14" hidden="1" x14ac:dyDescent="0.3">
      <c r="A224" s="371">
        <f>IF(AND(+'404-ENTREGA_INSUMOS PA'!B245=0,L224&gt;0),+'404-ENTREGA_INSUMOS PA'!B244,+'404-ENTREGA_INSUMOS PA'!B245)</f>
        <v>0</v>
      </c>
      <c r="B224" s="371">
        <f>IF(AND(+'404-ENTREGA_INSUMOS PA'!F245=0,L224&gt;0),+'404-ENTREGA_INSUMOS PA'!F244,+'404-ENTREGA_INSUMOS PA'!F245)</f>
        <v>0</v>
      </c>
      <c r="C224" s="371" t="str">
        <f>IFERROR(IFERROR(+VLOOKUP('404-ENTREGA_INSUMOS PA'!$AP$6,localidades,2,FALSE),VLOOKUP('404-ENTREGA_INSUMOS PA'!$AP$5,district_codes,2,FALSE)),"")</f>
        <v/>
      </c>
      <c r="D224" s="415" t="str">
        <f>IF(+'404-ENTREGA_INSUMOS PA'!$AP$7=0,"",+'404-ENTREGA_INSUMOS PA'!$AP$7)</f>
        <v/>
      </c>
      <c r="E224" s="415">
        <f>+'404-ENTREGA_INSUMOS PA'!J245</f>
        <v>0</v>
      </c>
      <c r="F224" s="415">
        <f>+'404-ENTREGA_INSUMOS PA'!L245</f>
        <v>0</v>
      </c>
      <c r="G224" s="415">
        <f>+'404-ENTREGA_INSUMOS PA'!AP$6</f>
        <v>0</v>
      </c>
      <c r="H224" s="415">
        <f>+'404-ENTREGA_INSUMOS PA'!AP$6</f>
        <v>0</v>
      </c>
      <c r="I224" s="371" t="str">
        <f>IF(+'404-ENTREGA_INSUMOS PA'!AC244=0,"",+'404-ENTREGA_INSUMOS PA'!AC244)</f>
        <v/>
      </c>
      <c r="J224" s="371" t="str">
        <f>IF(+'404-ENTREGA_INSUMOS PA'!AG244=0,"",+'404-ENTREGA_INSUMOS PA'!AG244)</f>
        <v/>
      </c>
      <c r="K224" s="371" t="str">
        <f>IF(+'404-ENTREGA_INSUMOS PA'!AK244=0,"",+'404-ENTREGA_INSUMOS PA'!AK244)</f>
        <v/>
      </c>
      <c r="L224" s="372" t="str">
        <f>IF(+'404-ENTREGA_INSUMOS PA'!AN244=0,"",+'404-ENTREGA_INSUMOS PA'!AN244)</f>
        <v/>
      </c>
      <c r="M224" s="373"/>
      <c r="N224" s="374" t="s">
        <v>2591</v>
      </c>
    </row>
    <row r="225" spans="1:14" hidden="1" x14ac:dyDescent="0.3">
      <c r="A225" s="371">
        <f>IF(AND(+'404-ENTREGA_INSUMOS PA'!B246=0,L225&gt;0),+'404-ENTREGA_INSUMOS PA'!B245,+'404-ENTREGA_INSUMOS PA'!B246)</f>
        <v>0</v>
      </c>
      <c r="B225" s="371">
        <f>IF(AND(+'404-ENTREGA_INSUMOS PA'!F246=0,L225&gt;0),+'404-ENTREGA_INSUMOS PA'!F245,+'404-ENTREGA_INSUMOS PA'!F246)</f>
        <v>0</v>
      </c>
      <c r="C225" s="371" t="str">
        <f>IFERROR(IFERROR(+VLOOKUP('404-ENTREGA_INSUMOS PA'!$AP$6,localidades,2,FALSE),VLOOKUP('404-ENTREGA_INSUMOS PA'!$AP$5,district_codes,2,FALSE)),"")</f>
        <v/>
      </c>
      <c r="D225" s="415" t="str">
        <f>IF(+'404-ENTREGA_INSUMOS PA'!$AP$7=0,"",+'404-ENTREGA_INSUMOS PA'!$AP$7)</f>
        <v/>
      </c>
      <c r="E225" s="415">
        <f>+'404-ENTREGA_INSUMOS PA'!J246</f>
        <v>0</v>
      </c>
      <c r="F225" s="415">
        <f>+'404-ENTREGA_INSUMOS PA'!L246</f>
        <v>0</v>
      </c>
      <c r="G225" s="415">
        <f>+'404-ENTREGA_INSUMOS PA'!AP$6</f>
        <v>0</v>
      </c>
      <c r="H225" s="415">
        <f>+'404-ENTREGA_INSUMOS PA'!AP$6</f>
        <v>0</v>
      </c>
      <c r="I225" s="371" t="str">
        <f>IF(+'404-ENTREGA_INSUMOS PA'!AC245=0,"",+'404-ENTREGA_INSUMOS PA'!AC245)</f>
        <v/>
      </c>
      <c r="J225" s="371" t="str">
        <f>IF(+'404-ENTREGA_INSUMOS PA'!AG245=0,"",+'404-ENTREGA_INSUMOS PA'!AG245)</f>
        <v/>
      </c>
      <c r="K225" s="371" t="str">
        <f>IF(+'404-ENTREGA_INSUMOS PA'!AK245=0,"",+'404-ENTREGA_INSUMOS PA'!AK245)</f>
        <v/>
      </c>
      <c r="L225" s="372" t="str">
        <f>IF(+'404-ENTREGA_INSUMOS PA'!AN245=0,"",+'404-ENTREGA_INSUMOS PA'!AN245)</f>
        <v/>
      </c>
      <c r="M225" s="373"/>
      <c r="N225" s="374" t="s">
        <v>2591</v>
      </c>
    </row>
    <row r="226" spans="1:14" hidden="1" x14ac:dyDescent="0.3">
      <c r="A226" s="371">
        <f>IF(AND(+'404-ENTREGA_INSUMOS PA'!B247=0,L226&gt;0),+'404-ENTREGA_INSUMOS PA'!B246,+'404-ENTREGA_INSUMOS PA'!B247)</f>
        <v>0</v>
      </c>
      <c r="B226" s="371">
        <f>IF(AND(+'404-ENTREGA_INSUMOS PA'!F247=0,L226&gt;0),+'404-ENTREGA_INSUMOS PA'!F246,+'404-ENTREGA_INSUMOS PA'!F247)</f>
        <v>0</v>
      </c>
      <c r="C226" s="371" t="str">
        <f>IFERROR(IFERROR(+VLOOKUP('404-ENTREGA_INSUMOS PA'!$AP$6,localidades,2,FALSE),VLOOKUP('404-ENTREGA_INSUMOS PA'!$AP$5,district_codes,2,FALSE)),"")</f>
        <v/>
      </c>
      <c r="D226" s="415" t="str">
        <f>IF(+'404-ENTREGA_INSUMOS PA'!$AP$7=0,"",+'404-ENTREGA_INSUMOS PA'!$AP$7)</f>
        <v/>
      </c>
      <c r="E226" s="415">
        <f>+'404-ENTREGA_INSUMOS PA'!J247</f>
        <v>0</v>
      </c>
      <c r="F226" s="415">
        <f>+'404-ENTREGA_INSUMOS PA'!L247</f>
        <v>0</v>
      </c>
      <c r="G226" s="415">
        <f>+'404-ENTREGA_INSUMOS PA'!AP$6</f>
        <v>0</v>
      </c>
      <c r="H226" s="415">
        <f>+'404-ENTREGA_INSUMOS PA'!AP$6</f>
        <v>0</v>
      </c>
      <c r="I226" s="371" t="str">
        <f>IF(+'404-ENTREGA_INSUMOS PA'!AC246=0,"",+'404-ENTREGA_INSUMOS PA'!AC246)</f>
        <v/>
      </c>
      <c r="J226" s="371" t="str">
        <f>IF(+'404-ENTREGA_INSUMOS PA'!AG246=0,"",+'404-ENTREGA_INSUMOS PA'!AG246)</f>
        <v/>
      </c>
      <c r="K226" s="371" t="str">
        <f>IF(+'404-ENTREGA_INSUMOS PA'!AK246=0,"",+'404-ENTREGA_INSUMOS PA'!AK246)</f>
        <v/>
      </c>
      <c r="L226" s="372" t="str">
        <f>IF(+'404-ENTREGA_INSUMOS PA'!AN246=0,"",+'404-ENTREGA_INSUMOS PA'!AN246)</f>
        <v/>
      </c>
      <c r="M226" s="373"/>
      <c r="N226" s="374" t="s">
        <v>2591</v>
      </c>
    </row>
    <row r="227" spans="1:14" hidden="1" x14ac:dyDescent="0.3">
      <c r="A227" s="371">
        <f>IF(AND(+'404-ENTREGA_INSUMOS PA'!B248=0,L227&gt;0),+'404-ENTREGA_INSUMOS PA'!B247,+'404-ENTREGA_INSUMOS PA'!B248)</f>
        <v>0</v>
      </c>
      <c r="B227" s="371">
        <f>IF(AND(+'404-ENTREGA_INSUMOS PA'!F248=0,L227&gt;0),+'404-ENTREGA_INSUMOS PA'!F247,+'404-ENTREGA_INSUMOS PA'!F248)</f>
        <v>0</v>
      </c>
      <c r="C227" s="371" t="str">
        <f>IFERROR(IFERROR(+VLOOKUP('404-ENTREGA_INSUMOS PA'!$AP$6,localidades,2,FALSE),VLOOKUP('404-ENTREGA_INSUMOS PA'!$AP$5,district_codes,2,FALSE)),"")</f>
        <v/>
      </c>
      <c r="D227" s="415" t="str">
        <f>IF(+'404-ENTREGA_INSUMOS PA'!$AP$7=0,"",+'404-ENTREGA_INSUMOS PA'!$AP$7)</f>
        <v/>
      </c>
      <c r="E227" s="415">
        <f>+'404-ENTREGA_INSUMOS PA'!J248</f>
        <v>0</v>
      </c>
      <c r="F227" s="415">
        <f>+'404-ENTREGA_INSUMOS PA'!L248</f>
        <v>0</v>
      </c>
      <c r="G227" s="415">
        <f>+'404-ENTREGA_INSUMOS PA'!AP$6</f>
        <v>0</v>
      </c>
      <c r="H227" s="415">
        <f>+'404-ENTREGA_INSUMOS PA'!AP$6</f>
        <v>0</v>
      </c>
      <c r="I227" s="371" t="str">
        <f>IF(+'404-ENTREGA_INSUMOS PA'!AC247=0,"",+'404-ENTREGA_INSUMOS PA'!AC247)</f>
        <v/>
      </c>
      <c r="J227" s="371" t="str">
        <f>IF(+'404-ENTREGA_INSUMOS PA'!AG247=0,"",+'404-ENTREGA_INSUMOS PA'!AG247)</f>
        <v/>
      </c>
      <c r="K227" s="371" t="str">
        <f>IF(+'404-ENTREGA_INSUMOS PA'!AK247=0,"",+'404-ENTREGA_INSUMOS PA'!AK247)</f>
        <v/>
      </c>
      <c r="L227" s="372" t="str">
        <f>IF(+'404-ENTREGA_INSUMOS PA'!AN247=0,"",+'404-ENTREGA_INSUMOS PA'!AN247)</f>
        <v/>
      </c>
      <c r="M227" s="373"/>
      <c r="N227" s="374" t="s">
        <v>2591</v>
      </c>
    </row>
    <row r="228" spans="1:14" hidden="1" x14ac:dyDescent="0.3">
      <c r="A228" s="371">
        <f>IF(AND(+'404-ENTREGA_INSUMOS PA'!B249=0,L228&gt;0),+'404-ENTREGA_INSUMOS PA'!B248,+'404-ENTREGA_INSUMOS PA'!B249)</f>
        <v>0</v>
      </c>
      <c r="B228" s="371">
        <f>IF(AND(+'404-ENTREGA_INSUMOS PA'!F249=0,L228&gt;0),+'404-ENTREGA_INSUMOS PA'!F248,+'404-ENTREGA_INSUMOS PA'!F249)</f>
        <v>0</v>
      </c>
      <c r="C228" s="371" t="str">
        <f>IFERROR(IFERROR(+VLOOKUP('404-ENTREGA_INSUMOS PA'!$AP$6,localidades,2,FALSE),VLOOKUP('404-ENTREGA_INSUMOS PA'!$AP$5,district_codes,2,FALSE)),"")</f>
        <v/>
      </c>
      <c r="D228" s="415" t="str">
        <f>IF(+'404-ENTREGA_INSUMOS PA'!$AP$7=0,"",+'404-ENTREGA_INSUMOS PA'!$AP$7)</f>
        <v/>
      </c>
      <c r="E228" s="415">
        <f>+'404-ENTREGA_INSUMOS PA'!J249</f>
        <v>0</v>
      </c>
      <c r="F228" s="415">
        <f>+'404-ENTREGA_INSUMOS PA'!L249</f>
        <v>0</v>
      </c>
      <c r="G228" s="415">
        <f>+'404-ENTREGA_INSUMOS PA'!AP$6</f>
        <v>0</v>
      </c>
      <c r="H228" s="415">
        <f>+'404-ENTREGA_INSUMOS PA'!AP$6</f>
        <v>0</v>
      </c>
      <c r="I228" s="371" t="str">
        <f>IF(+'404-ENTREGA_INSUMOS PA'!AC248=0,"",+'404-ENTREGA_INSUMOS PA'!AC248)</f>
        <v/>
      </c>
      <c r="J228" s="371" t="str">
        <f>IF(+'404-ENTREGA_INSUMOS PA'!AG248=0,"",+'404-ENTREGA_INSUMOS PA'!AG248)</f>
        <v/>
      </c>
      <c r="K228" s="371" t="str">
        <f>IF(+'404-ENTREGA_INSUMOS PA'!AK248=0,"",+'404-ENTREGA_INSUMOS PA'!AK248)</f>
        <v/>
      </c>
      <c r="L228" s="372" t="str">
        <f>IF(+'404-ENTREGA_INSUMOS PA'!AN248=0,"",+'404-ENTREGA_INSUMOS PA'!AN248)</f>
        <v/>
      </c>
      <c r="M228" s="373"/>
      <c r="N228" s="374" t="s">
        <v>2591</v>
      </c>
    </row>
    <row r="229" spans="1:14" hidden="1" x14ac:dyDescent="0.3">
      <c r="A229" s="371">
        <f>IF(AND(+'404-ENTREGA_INSUMOS PA'!B250=0,L229&gt;0),+'404-ENTREGA_INSUMOS PA'!B249,+'404-ENTREGA_INSUMOS PA'!B250)</f>
        <v>0</v>
      </c>
      <c r="B229" s="371">
        <f>IF(AND(+'404-ENTREGA_INSUMOS PA'!F250=0,L229&gt;0),+'404-ENTREGA_INSUMOS PA'!F249,+'404-ENTREGA_INSUMOS PA'!F250)</f>
        <v>0</v>
      </c>
      <c r="C229" s="371" t="str">
        <f>IFERROR(IFERROR(+VLOOKUP('404-ENTREGA_INSUMOS PA'!$AP$6,localidades,2,FALSE),VLOOKUP('404-ENTREGA_INSUMOS PA'!$AP$5,district_codes,2,FALSE)),"")</f>
        <v/>
      </c>
      <c r="D229" s="415" t="str">
        <f>IF(+'404-ENTREGA_INSUMOS PA'!$AP$7=0,"",+'404-ENTREGA_INSUMOS PA'!$AP$7)</f>
        <v/>
      </c>
      <c r="E229" s="415">
        <f>+'404-ENTREGA_INSUMOS PA'!J250</f>
        <v>0</v>
      </c>
      <c r="F229" s="415">
        <f>+'404-ENTREGA_INSUMOS PA'!L250</f>
        <v>0</v>
      </c>
      <c r="G229" s="415">
        <f>+'404-ENTREGA_INSUMOS PA'!AP$6</f>
        <v>0</v>
      </c>
      <c r="H229" s="415">
        <f>+'404-ENTREGA_INSUMOS PA'!AP$6</f>
        <v>0</v>
      </c>
      <c r="I229" s="371" t="str">
        <f>IF(+'404-ENTREGA_INSUMOS PA'!AC249=0,"",+'404-ENTREGA_INSUMOS PA'!AC249)</f>
        <v/>
      </c>
      <c r="J229" s="371" t="str">
        <f>IF(+'404-ENTREGA_INSUMOS PA'!AG249=0,"",+'404-ENTREGA_INSUMOS PA'!AG249)</f>
        <v/>
      </c>
      <c r="K229" s="371" t="str">
        <f>IF(+'404-ENTREGA_INSUMOS PA'!AK249=0,"",+'404-ENTREGA_INSUMOS PA'!AK249)</f>
        <v/>
      </c>
      <c r="L229" s="372" t="str">
        <f>IF(+'404-ENTREGA_INSUMOS PA'!AN249=0,"",+'404-ENTREGA_INSUMOS PA'!AN249)</f>
        <v/>
      </c>
      <c r="M229" s="373"/>
      <c r="N229" s="374" t="s">
        <v>2591</v>
      </c>
    </row>
    <row r="230" spans="1:14" hidden="1" x14ac:dyDescent="0.3">
      <c r="A230" s="371">
        <f>IF(AND(+'404-ENTREGA_INSUMOS PA'!B251=0,L230&gt;0),+'404-ENTREGA_INSUMOS PA'!B250,+'404-ENTREGA_INSUMOS PA'!B251)</f>
        <v>0</v>
      </c>
      <c r="B230" s="371">
        <f>IF(AND(+'404-ENTREGA_INSUMOS PA'!F251=0,L230&gt;0),+'404-ENTREGA_INSUMOS PA'!F250,+'404-ENTREGA_INSUMOS PA'!F251)</f>
        <v>0</v>
      </c>
      <c r="C230" s="371" t="str">
        <f>IFERROR(IFERROR(+VLOOKUP('404-ENTREGA_INSUMOS PA'!$AP$6,localidades,2,FALSE),VLOOKUP('404-ENTREGA_INSUMOS PA'!$AP$5,district_codes,2,FALSE)),"")</f>
        <v/>
      </c>
      <c r="D230" s="415" t="str">
        <f>IF(+'404-ENTREGA_INSUMOS PA'!$AP$7=0,"",+'404-ENTREGA_INSUMOS PA'!$AP$7)</f>
        <v/>
      </c>
      <c r="E230" s="415">
        <f>+'404-ENTREGA_INSUMOS PA'!J251</f>
        <v>0</v>
      </c>
      <c r="F230" s="415">
        <f>+'404-ENTREGA_INSUMOS PA'!L251</f>
        <v>0</v>
      </c>
      <c r="G230" s="415">
        <f>+'404-ENTREGA_INSUMOS PA'!AP$6</f>
        <v>0</v>
      </c>
      <c r="H230" s="415">
        <f>+'404-ENTREGA_INSUMOS PA'!AP$6</f>
        <v>0</v>
      </c>
      <c r="I230" s="371" t="str">
        <f>IF(+'404-ENTREGA_INSUMOS PA'!AC250=0,"",+'404-ENTREGA_INSUMOS PA'!AC250)</f>
        <v/>
      </c>
      <c r="J230" s="371" t="str">
        <f>IF(+'404-ENTREGA_INSUMOS PA'!AG250=0,"",+'404-ENTREGA_INSUMOS PA'!AG250)</f>
        <v/>
      </c>
      <c r="K230" s="371" t="str">
        <f>IF(+'404-ENTREGA_INSUMOS PA'!AK250=0,"",+'404-ENTREGA_INSUMOS PA'!AK250)</f>
        <v/>
      </c>
      <c r="L230" s="372" t="str">
        <f>IF(+'404-ENTREGA_INSUMOS PA'!AN250=0,"",+'404-ENTREGA_INSUMOS PA'!AN250)</f>
        <v/>
      </c>
      <c r="M230" s="373"/>
      <c r="N230" s="374" t="s">
        <v>2591</v>
      </c>
    </row>
    <row r="231" spans="1:14" hidden="1" x14ac:dyDescent="0.3">
      <c r="A231" s="371">
        <f>IF(AND(+'404-ENTREGA_INSUMOS PA'!B252=0,L231&gt;0),+'404-ENTREGA_INSUMOS PA'!B251,+'404-ENTREGA_INSUMOS PA'!B252)</f>
        <v>0</v>
      </c>
      <c r="B231" s="371">
        <f>IF(AND(+'404-ENTREGA_INSUMOS PA'!F252=0,L231&gt;0),+'404-ENTREGA_INSUMOS PA'!F251,+'404-ENTREGA_INSUMOS PA'!F252)</f>
        <v>0</v>
      </c>
      <c r="C231" s="371" t="str">
        <f>IFERROR(IFERROR(+VLOOKUP('404-ENTREGA_INSUMOS PA'!$AP$6,localidades,2,FALSE),VLOOKUP('404-ENTREGA_INSUMOS PA'!$AP$5,district_codes,2,FALSE)),"")</f>
        <v/>
      </c>
      <c r="D231" s="415" t="str">
        <f>IF(+'404-ENTREGA_INSUMOS PA'!$AP$7=0,"",+'404-ENTREGA_INSUMOS PA'!$AP$7)</f>
        <v/>
      </c>
      <c r="E231" s="415">
        <f>+'404-ENTREGA_INSUMOS PA'!J252</f>
        <v>0</v>
      </c>
      <c r="F231" s="415">
        <f>+'404-ENTREGA_INSUMOS PA'!L252</f>
        <v>0</v>
      </c>
      <c r="G231" s="415">
        <f>+'404-ENTREGA_INSUMOS PA'!AP$6</f>
        <v>0</v>
      </c>
      <c r="H231" s="415">
        <f>+'404-ENTREGA_INSUMOS PA'!AP$6</f>
        <v>0</v>
      </c>
      <c r="I231" s="371" t="str">
        <f>IF(+'404-ENTREGA_INSUMOS PA'!AC251=0,"",+'404-ENTREGA_INSUMOS PA'!AC251)</f>
        <v/>
      </c>
      <c r="J231" s="371" t="str">
        <f>IF(+'404-ENTREGA_INSUMOS PA'!AG251=0,"",+'404-ENTREGA_INSUMOS PA'!AG251)</f>
        <v/>
      </c>
      <c r="K231" s="371" t="str">
        <f>IF(+'404-ENTREGA_INSUMOS PA'!AK251=0,"",+'404-ENTREGA_INSUMOS PA'!AK251)</f>
        <v/>
      </c>
      <c r="L231" s="372" t="str">
        <f>IF(+'404-ENTREGA_INSUMOS PA'!AN251=0,"",+'404-ENTREGA_INSUMOS PA'!AN251)</f>
        <v/>
      </c>
      <c r="M231" s="373"/>
      <c r="N231" s="374" t="s">
        <v>2591</v>
      </c>
    </row>
    <row r="232" spans="1:14" hidden="1" x14ac:dyDescent="0.3">
      <c r="A232" s="371">
        <f>IF(AND(+'404-ENTREGA_INSUMOS PA'!B253=0,L232&gt;0),+'404-ENTREGA_INSUMOS PA'!B252,+'404-ENTREGA_INSUMOS PA'!B253)</f>
        <v>0</v>
      </c>
      <c r="B232" s="371">
        <f>IF(AND(+'404-ENTREGA_INSUMOS PA'!F253=0,L232&gt;0),+'404-ENTREGA_INSUMOS PA'!F252,+'404-ENTREGA_INSUMOS PA'!F253)</f>
        <v>0</v>
      </c>
      <c r="C232" s="371" t="str">
        <f>IFERROR(IFERROR(+VLOOKUP('404-ENTREGA_INSUMOS PA'!$AP$6,localidades,2,FALSE),VLOOKUP('404-ENTREGA_INSUMOS PA'!$AP$5,district_codes,2,FALSE)),"")</f>
        <v/>
      </c>
      <c r="D232" s="415" t="str">
        <f>IF(+'404-ENTREGA_INSUMOS PA'!$AP$7=0,"",+'404-ENTREGA_INSUMOS PA'!$AP$7)</f>
        <v/>
      </c>
      <c r="E232" s="415">
        <f>+'404-ENTREGA_INSUMOS PA'!J253</f>
        <v>0</v>
      </c>
      <c r="F232" s="415">
        <f>+'404-ENTREGA_INSUMOS PA'!L253</f>
        <v>0</v>
      </c>
      <c r="G232" s="415">
        <f>+'404-ENTREGA_INSUMOS PA'!AP$6</f>
        <v>0</v>
      </c>
      <c r="H232" s="415">
        <f>+'404-ENTREGA_INSUMOS PA'!AP$6</f>
        <v>0</v>
      </c>
      <c r="I232" s="371" t="str">
        <f>IF(+'404-ENTREGA_INSUMOS PA'!AC252=0,"",+'404-ENTREGA_INSUMOS PA'!AC252)</f>
        <v/>
      </c>
      <c r="J232" s="371" t="str">
        <f>IF(+'404-ENTREGA_INSUMOS PA'!AG252=0,"",+'404-ENTREGA_INSUMOS PA'!AG252)</f>
        <v/>
      </c>
      <c r="K232" s="371" t="str">
        <f>IF(+'404-ENTREGA_INSUMOS PA'!AK252=0,"",+'404-ENTREGA_INSUMOS PA'!AK252)</f>
        <v/>
      </c>
      <c r="L232" s="372" t="str">
        <f>IF(+'404-ENTREGA_INSUMOS PA'!AN252=0,"",+'404-ENTREGA_INSUMOS PA'!AN252)</f>
        <v/>
      </c>
      <c r="M232" s="373"/>
      <c r="N232" s="374" t="s">
        <v>2591</v>
      </c>
    </row>
    <row r="233" spans="1:14" hidden="1" x14ac:dyDescent="0.3">
      <c r="A233" s="371">
        <f>IF(AND(+'404-ENTREGA_INSUMOS PA'!B254=0,L233&gt;0),+'404-ENTREGA_INSUMOS PA'!B253,+'404-ENTREGA_INSUMOS PA'!B254)</f>
        <v>0</v>
      </c>
      <c r="B233" s="371">
        <f>IF(AND(+'404-ENTREGA_INSUMOS PA'!F254=0,L233&gt;0),+'404-ENTREGA_INSUMOS PA'!F253,+'404-ENTREGA_INSUMOS PA'!F254)</f>
        <v>0</v>
      </c>
      <c r="C233" s="371" t="str">
        <f>IFERROR(IFERROR(+VLOOKUP('404-ENTREGA_INSUMOS PA'!$AP$6,localidades,2,FALSE),VLOOKUP('404-ENTREGA_INSUMOS PA'!$AP$5,district_codes,2,FALSE)),"")</f>
        <v/>
      </c>
      <c r="D233" s="415" t="str">
        <f>IF(+'404-ENTREGA_INSUMOS PA'!$AP$7=0,"",+'404-ENTREGA_INSUMOS PA'!$AP$7)</f>
        <v/>
      </c>
      <c r="E233" s="415">
        <f>+'404-ENTREGA_INSUMOS PA'!J254</f>
        <v>0</v>
      </c>
      <c r="F233" s="415">
        <f>+'404-ENTREGA_INSUMOS PA'!L254</f>
        <v>0</v>
      </c>
      <c r="G233" s="415">
        <f>+'404-ENTREGA_INSUMOS PA'!AP$6</f>
        <v>0</v>
      </c>
      <c r="H233" s="415">
        <f>+'404-ENTREGA_INSUMOS PA'!AP$6</f>
        <v>0</v>
      </c>
      <c r="I233" s="371" t="str">
        <f>IF(+'404-ENTREGA_INSUMOS PA'!AC253=0,"",+'404-ENTREGA_INSUMOS PA'!AC253)</f>
        <v/>
      </c>
      <c r="J233" s="371" t="str">
        <f>IF(+'404-ENTREGA_INSUMOS PA'!AG253=0,"",+'404-ENTREGA_INSUMOS PA'!AG253)</f>
        <v/>
      </c>
      <c r="K233" s="371" t="str">
        <f>IF(+'404-ENTREGA_INSUMOS PA'!AK253=0,"",+'404-ENTREGA_INSUMOS PA'!AK253)</f>
        <v/>
      </c>
      <c r="L233" s="372" t="str">
        <f>IF(+'404-ENTREGA_INSUMOS PA'!AN253=0,"",+'404-ENTREGA_INSUMOS PA'!AN253)</f>
        <v/>
      </c>
      <c r="M233" s="373"/>
      <c r="N233" s="374" t="s">
        <v>2591</v>
      </c>
    </row>
    <row r="234" spans="1:14" hidden="1" x14ac:dyDescent="0.3">
      <c r="A234" s="371">
        <f>IF(AND(+'404-ENTREGA_INSUMOS PA'!B255=0,L234&gt;0),+'404-ENTREGA_INSUMOS PA'!B254,+'404-ENTREGA_INSUMOS PA'!B255)</f>
        <v>0</v>
      </c>
      <c r="B234" s="371">
        <f>IF(AND(+'404-ENTREGA_INSUMOS PA'!F255=0,L234&gt;0),+'404-ENTREGA_INSUMOS PA'!F254,+'404-ENTREGA_INSUMOS PA'!F255)</f>
        <v>0</v>
      </c>
      <c r="C234" s="371" t="str">
        <f>IFERROR(IFERROR(+VLOOKUP('404-ENTREGA_INSUMOS PA'!$AP$6,localidades,2,FALSE),VLOOKUP('404-ENTREGA_INSUMOS PA'!$AP$5,district_codes,2,FALSE)),"")</f>
        <v/>
      </c>
      <c r="D234" s="415" t="str">
        <f>IF(+'404-ENTREGA_INSUMOS PA'!$AP$7=0,"",+'404-ENTREGA_INSUMOS PA'!$AP$7)</f>
        <v/>
      </c>
      <c r="E234" s="415">
        <f>+'404-ENTREGA_INSUMOS PA'!J255</f>
        <v>0</v>
      </c>
      <c r="F234" s="415">
        <f>+'404-ENTREGA_INSUMOS PA'!L255</f>
        <v>0</v>
      </c>
      <c r="G234" s="415">
        <f>+'404-ENTREGA_INSUMOS PA'!AP$6</f>
        <v>0</v>
      </c>
      <c r="H234" s="415">
        <f>+'404-ENTREGA_INSUMOS PA'!AP$6</f>
        <v>0</v>
      </c>
      <c r="I234" s="371" t="str">
        <f>IF(+'404-ENTREGA_INSUMOS PA'!AC254=0,"",+'404-ENTREGA_INSUMOS PA'!AC254)</f>
        <v/>
      </c>
      <c r="J234" s="371" t="str">
        <f>IF(+'404-ENTREGA_INSUMOS PA'!AG254=0,"",+'404-ENTREGA_INSUMOS PA'!AG254)</f>
        <v/>
      </c>
      <c r="K234" s="371" t="str">
        <f>IF(+'404-ENTREGA_INSUMOS PA'!AK254=0,"",+'404-ENTREGA_INSUMOS PA'!AK254)</f>
        <v/>
      </c>
      <c r="L234" s="372" t="str">
        <f>IF(+'404-ENTREGA_INSUMOS PA'!AN254=0,"",+'404-ENTREGA_INSUMOS PA'!AN254)</f>
        <v/>
      </c>
      <c r="M234" s="373"/>
      <c r="N234" s="374" t="s">
        <v>2591</v>
      </c>
    </row>
    <row r="235" spans="1:14" hidden="1" x14ac:dyDescent="0.3">
      <c r="A235" s="371">
        <f>IF(AND(+'404-ENTREGA_INSUMOS PA'!B256=0,L235&gt;0),+'404-ENTREGA_INSUMOS PA'!B255,+'404-ENTREGA_INSUMOS PA'!B256)</f>
        <v>0</v>
      </c>
      <c r="B235" s="371">
        <f>IF(AND(+'404-ENTREGA_INSUMOS PA'!F256=0,L235&gt;0),+'404-ENTREGA_INSUMOS PA'!F255,+'404-ENTREGA_INSUMOS PA'!F256)</f>
        <v>0</v>
      </c>
      <c r="C235" s="371" t="str">
        <f>IFERROR(IFERROR(+VLOOKUP('404-ENTREGA_INSUMOS PA'!$AP$6,localidades,2,FALSE),VLOOKUP('404-ENTREGA_INSUMOS PA'!$AP$5,district_codes,2,FALSE)),"")</f>
        <v/>
      </c>
      <c r="D235" s="415" t="str">
        <f>IF(+'404-ENTREGA_INSUMOS PA'!$AP$7=0,"",+'404-ENTREGA_INSUMOS PA'!$AP$7)</f>
        <v/>
      </c>
      <c r="E235" s="415">
        <f>+'404-ENTREGA_INSUMOS PA'!J256</f>
        <v>0</v>
      </c>
      <c r="F235" s="415">
        <f>+'404-ENTREGA_INSUMOS PA'!L256</f>
        <v>0</v>
      </c>
      <c r="G235" s="415">
        <f>+'404-ENTREGA_INSUMOS PA'!AP$6</f>
        <v>0</v>
      </c>
      <c r="H235" s="415">
        <f>+'404-ENTREGA_INSUMOS PA'!AP$6</f>
        <v>0</v>
      </c>
      <c r="I235" s="371" t="str">
        <f>IF(+'404-ENTREGA_INSUMOS PA'!AC255=0,"",+'404-ENTREGA_INSUMOS PA'!AC255)</f>
        <v/>
      </c>
      <c r="J235" s="371" t="str">
        <f>IF(+'404-ENTREGA_INSUMOS PA'!AG255=0,"",+'404-ENTREGA_INSUMOS PA'!AG255)</f>
        <v/>
      </c>
      <c r="K235" s="371" t="str">
        <f>IF(+'404-ENTREGA_INSUMOS PA'!AK255=0,"",+'404-ENTREGA_INSUMOS PA'!AK255)</f>
        <v/>
      </c>
      <c r="L235" s="372" t="str">
        <f>IF(+'404-ENTREGA_INSUMOS PA'!AN255=0,"",+'404-ENTREGA_INSUMOS PA'!AN255)</f>
        <v/>
      </c>
      <c r="M235" s="373"/>
      <c r="N235" s="374" t="s">
        <v>2591</v>
      </c>
    </row>
    <row r="236" spans="1:14" hidden="1" x14ac:dyDescent="0.3">
      <c r="A236" s="371">
        <f>IF(AND(+'404-ENTREGA_INSUMOS PA'!B257=0,L236&gt;0),+'404-ENTREGA_INSUMOS PA'!B256,+'404-ENTREGA_INSUMOS PA'!B257)</f>
        <v>0</v>
      </c>
      <c r="B236" s="371">
        <f>IF(AND(+'404-ENTREGA_INSUMOS PA'!F257=0,L236&gt;0),+'404-ENTREGA_INSUMOS PA'!F256,+'404-ENTREGA_INSUMOS PA'!F257)</f>
        <v>0</v>
      </c>
      <c r="C236" s="371" t="str">
        <f>IFERROR(IFERROR(+VLOOKUP('404-ENTREGA_INSUMOS PA'!$AP$6,localidades,2,FALSE),VLOOKUP('404-ENTREGA_INSUMOS PA'!$AP$5,district_codes,2,FALSE)),"")</f>
        <v/>
      </c>
      <c r="D236" s="415" t="str">
        <f>IF(+'404-ENTREGA_INSUMOS PA'!$AP$7=0,"",+'404-ENTREGA_INSUMOS PA'!$AP$7)</f>
        <v/>
      </c>
      <c r="E236" s="415">
        <f>+'404-ENTREGA_INSUMOS PA'!J257</f>
        <v>0</v>
      </c>
      <c r="F236" s="415">
        <f>+'404-ENTREGA_INSUMOS PA'!L257</f>
        <v>0</v>
      </c>
      <c r="G236" s="415">
        <f>+'404-ENTREGA_INSUMOS PA'!AP$6</f>
        <v>0</v>
      </c>
      <c r="H236" s="415">
        <f>+'404-ENTREGA_INSUMOS PA'!AP$6</f>
        <v>0</v>
      </c>
      <c r="I236" s="371" t="str">
        <f>IF(+'404-ENTREGA_INSUMOS PA'!AC256=0,"",+'404-ENTREGA_INSUMOS PA'!AC256)</f>
        <v/>
      </c>
      <c r="J236" s="371" t="str">
        <f>IF(+'404-ENTREGA_INSUMOS PA'!AG256=0,"",+'404-ENTREGA_INSUMOS PA'!AG256)</f>
        <v/>
      </c>
      <c r="K236" s="371" t="str">
        <f>IF(+'404-ENTREGA_INSUMOS PA'!AK256=0,"",+'404-ENTREGA_INSUMOS PA'!AK256)</f>
        <v/>
      </c>
      <c r="L236" s="372" t="str">
        <f>IF(+'404-ENTREGA_INSUMOS PA'!AN256=0,"",+'404-ENTREGA_INSUMOS PA'!AN256)</f>
        <v/>
      </c>
      <c r="M236" s="373"/>
      <c r="N236" s="374" t="s">
        <v>2591</v>
      </c>
    </row>
    <row r="237" spans="1:14" hidden="1" x14ac:dyDescent="0.3">
      <c r="A237" s="371">
        <f>IF(AND(+'404-ENTREGA_INSUMOS PA'!B258=0,L237&gt;0),+'404-ENTREGA_INSUMOS PA'!B257,+'404-ENTREGA_INSUMOS PA'!B258)</f>
        <v>0</v>
      </c>
      <c r="B237" s="371">
        <f>IF(AND(+'404-ENTREGA_INSUMOS PA'!F258=0,L237&gt;0),+'404-ENTREGA_INSUMOS PA'!F257,+'404-ENTREGA_INSUMOS PA'!F258)</f>
        <v>0</v>
      </c>
      <c r="C237" s="371" t="str">
        <f>IFERROR(IFERROR(+VLOOKUP('404-ENTREGA_INSUMOS PA'!$AP$6,localidades,2,FALSE),VLOOKUP('404-ENTREGA_INSUMOS PA'!$AP$5,district_codes,2,FALSE)),"")</f>
        <v/>
      </c>
      <c r="D237" s="415" t="str">
        <f>IF(+'404-ENTREGA_INSUMOS PA'!$AP$7=0,"",+'404-ENTREGA_INSUMOS PA'!$AP$7)</f>
        <v/>
      </c>
      <c r="E237" s="415">
        <f>+'404-ENTREGA_INSUMOS PA'!J258</f>
        <v>0</v>
      </c>
      <c r="F237" s="415">
        <f>+'404-ENTREGA_INSUMOS PA'!L258</f>
        <v>0</v>
      </c>
      <c r="G237" s="415">
        <f>+'404-ENTREGA_INSUMOS PA'!AP$6</f>
        <v>0</v>
      </c>
      <c r="H237" s="415">
        <f>+'404-ENTREGA_INSUMOS PA'!AP$6</f>
        <v>0</v>
      </c>
      <c r="I237" s="371" t="str">
        <f>IF(+'404-ENTREGA_INSUMOS PA'!AC257=0,"",+'404-ENTREGA_INSUMOS PA'!AC257)</f>
        <v/>
      </c>
      <c r="J237" s="371" t="str">
        <f>IF(+'404-ENTREGA_INSUMOS PA'!AG257=0,"",+'404-ENTREGA_INSUMOS PA'!AG257)</f>
        <v/>
      </c>
      <c r="K237" s="371" t="str">
        <f>IF(+'404-ENTREGA_INSUMOS PA'!AK257=0,"",+'404-ENTREGA_INSUMOS PA'!AK257)</f>
        <v/>
      </c>
      <c r="L237" s="372" t="str">
        <f>IF(+'404-ENTREGA_INSUMOS PA'!AN257=0,"",+'404-ENTREGA_INSUMOS PA'!AN257)</f>
        <v/>
      </c>
      <c r="M237" s="373"/>
      <c r="N237" s="374" t="s">
        <v>2591</v>
      </c>
    </row>
    <row r="238" spans="1:14" hidden="1" x14ac:dyDescent="0.3">
      <c r="A238" s="371">
        <f>IF(AND(+'404-ENTREGA_INSUMOS PA'!B259=0,L238&gt;0),+'404-ENTREGA_INSUMOS PA'!B258,+'404-ENTREGA_INSUMOS PA'!B259)</f>
        <v>0</v>
      </c>
      <c r="B238" s="371">
        <f>IF(AND(+'404-ENTREGA_INSUMOS PA'!F259=0,L238&gt;0),+'404-ENTREGA_INSUMOS PA'!F258,+'404-ENTREGA_INSUMOS PA'!F259)</f>
        <v>0</v>
      </c>
      <c r="C238" s="371" t="str">
        <f>IFERROR(IFERROR(+VLOOKUP('404-ENTREGA_INSUMOS PA'!$AP$6,localidades,2,FALSE),VLOOKUP('404-ENTREGA_INSUMOS PA'!$AP$5,district_codes,2,FALSE)),"")</f>
        <v/>
      </c>
      <c r="D238" s="415" t="str">
        <f>IF(+'404-ENTREGA_INSUMOS PA'!$AP$7=0,"",+'404-ENTREGA_INSUMOS PA'!$AP$7)</f>
        <v/>
      </c>
      <c r="E238" s="415">
        <f>+'404-ENTREGA_INSUMOS PA'!J259</f>
        <v>0</v>
      </c>
      <c r="F238" s="415">
        <f>+'404-ENTREGA_INSUMOS PA'!L259</f>
        <v>0</v>
      </c>
      <c r="G238" s="415">
        <f>+'404-ENTREGA_INSUMOS PA'!AP$6</f>
        <v>0</v>
      </c>
      <c r="H238" s="415">
        <f>+'404-ENTREGA_INSUMOS PA'!AP$6</f>
        <v>0</v>
      </c>
      <c r="I238" s="371" t="str">
        <f>IF(+'404-ENTREGA_INSUMOS PA'!AC258=0,"",+'404-ENTREGA_INSUMOS PA'!AC258)</f>
        <v/>
      </c>
      <c r="J238" s="371" t="str">
        <f>IF(+'404-ENTREGA_INSUMOS PA'!AG258=0,"",+'404-ENTREGA_INSUMOS PA'!AG258)</f>
        <v/>
      </c>
      <c r="K238" s="371" t="str">
        <f>IF(+'404-ENTREGA_INSUMOS PA'!AK258=0,"",+'404-ENTREGA_INSUMOS PA'!AK258)</f>
        <v/>
      </c>
      <c r="L238" s="372" t="str">
        <f>IF(+'404-ENTREGA_INSUMOS PA'!AN258=0,"",+'404-ENTREGA_INSUMOS PA'!AN258)</f>
        <v/>
      </c>
      <c r="M238" s="373"/>
      <c r="N238" s="374" t="s">
        <v>2591</v>
      </c>
    </row>
    <row r="239" spans="1:14" hidden="1" x14ac:dyDescent="0.3">
      <c r="A239" s="371">
        <f>IF(AND(+'404-ENTREGA_INSUMOS PA'!B260=0,L239&gt;0),+'404-ENTREGA_INSUMOS PA'!B259,+'404-ENTREGA_INSUMOS PA'!B260)</f>
        <v>0</v>
      </c>
      <c r="B239" s="371">
        <f>IF(AND(+'404-ENTREGA_INSUMOS PA'!F260=0,L239&gt;0),+'404-ENTREGA_INSUMOS PA'!F259,+'404-ENTREGA_INSUMOS PA'!F260)</f>
        <v>0</v>
      </c>
      <c r="C239" s="371" t="str">
        <f>IFERROR(IFERROR(+VLOOKUP('404-ENTREGA_INSUMOS PA'!$AP$6,localidades,2,FALSE),VLOOKUP('404-ENTREGA_INSUMOS PA'!$AP$5,district_codes,2,FALSE)),"")</f>
        <v/>
      </c>
      <c r="D239" s="415" t="str">
        <f>IF(+'404-ENTREGA_INSUMOS PA'!$AP$7=0,"",+'404-ENTREGA_INSUMOS PA'!$AP$7)</f>
        <v/>
      </c>
      <c r="E239" s="415">
        <f>+'404-ENTREGA_INSUMOS PA'!J260</f>
        <v>0</v>
      </c>
      <c r="F239" s="415">
        <f>+'404-ENTREGA_INSUMOS PA'!L260</f>
        <v>0</v>
      </c>
      <c r="G239" s="415">
        <f>+'404-ENTREGA_INSUMOS PA'!AP$6</f>
        <v>0</v>
      </c>
      <c r="H239" s="415">
        <f>+'404-ENTREGA_INSUMOS PA'!AP$6</f>
        <v>0</v>
      </c>
      <c r="I239" s="371" t="str">
        <f>IF(+'404-ENTREGA_INSUMOS PA'!AC259=0,"",+'404-ENTREGA_INSUMOS PA'!AC259)</f>
        <v/>
      </c>
      <c r="J239" s="371" t="str">
        <f>IF(+'404-ENTREGA_INSUMOS PA'!AG259=0,"",+'404-ENTREGA_INSUMOS PA'!AG259)</f>
        <v/>
      </c>
      <c r="K239" s="371" t="str">
        <f>IF(+'404-ENTREGA_INSUMOS PA'!AK259=0,"",+'404-ENTREGA_INSUMOS PA'!AK259)</f>
        <v/>
      </c>
      <c r="L239" s="372" t="str">
        <f>IF(+'404-ENTREGA_INSUMOS PA'!AN259=0,"",+'404-ENTREGA_INSUMOS PA'!AN259)</f>
        <v/>
      </c>
      <c r="M239" s="373"/>
      <c r="N239" s="374" t="s">
        <v>2591</v>
      </c>
    </row>
    <row r="240" spans="1:14" hidden="1" x14ac:dyDescent="0.3">
      <c r="A240" s="371">
        <f>IF(AND(+'404-ENTREGA_INSUMOS PA'!B261=0,L240&gt;0),+'404-ENTREGA_INSUMOS PA'!B260,+'404-ENTREGA_INSUMOS PA'!B261)</f>
        <v>0</v>
      </c>
      <c r="B240" s="371">
        <f>IF(AND(+'404-ENTREGA_INSUMOS PA'!F261=0,L240&gt;0),+'404-ENTREGA_INSUMOS PA'!F260,+'404-ENTREGA_INSUMOS PA'!F261)</f>
        <v>0</v>
      </c>
      <c r="C240" s="371" t="str">
        <f>IFERROR(IFERROR(+VLOOKUP('404-ENTREGA_INSUMOS PA'!$AP$6,localidades,2,FALSE),VLOOKUP('404-ENTREGA_INSUMOS PA'!$AP$5,district_codes,2,FALSE)),"")</f>
        <v/>
      </c>
      <c r="D240" s="415" t="str">
        <f>IF(+'404-ENTREGA_INSUMOS PA'!$AP$7=0,"",+'404-ENTREGA_INSUMOS PA'!$AP$7)</f>
        <v/>
      </c>
      <c r="E240" s="415">
        <f>+'404-ENTREGA_INSUMOS PA'!J261</f>
        <v>0</v>
      </c>
      <c r="F240" s="415">
        <f>+'404-ENTREGA_INSUMOS PA'!L261</f>
        <v>0</v>
      </c>
      <c r="G240" s="415">
        <f>+'404-ENTREGA_INSUMOS PA'!AP$6</f>
        <v>0</v>
      </c>
      <c r="H240" s="415">
        <f>+'404-ENTREGA_INSUMOS PA'!AP$6</f>
        <v>0</v>
      </c>
      <c r="I240" s="371" t="str">
        <f>IF(+'404-ENTREGA_INSUMOS PA'!AC260=0,"",+'404-ENTREGA_INSUMOS PA'!AC260)</f>
        <v/>
      </c>
      <c r="J240" s="371" t="str">
        <f>IF(+'404-ENTREGA_INSUMOS PA'!AG260=0,"",+'404-ENTREGA_INSUMOS PA'!AG260)</f>
        <v/>
      </c>
      <c r="K240" s="371" t="str">
        <f>IF(+'404-ENTREGA_INSUMOS PA'!AK260=0,"",+'404-ENTREGA_INSUMOS PA'!AK260)</f>
        <v/>
      </c>
      <c r="L240" s="372" t="str">
        <f>IF(+'404-ENTREGA_INSUMOS PA'!AN260=0,"",+'404-ENTREGA_INSUMOS PA'!AN260)</f>
        <v/>
      </c>
      <c r="M240" s="373"/>
      <c r="N240" s="374" t="s">
        <v>2591</v>
      </c>
    </row>
    <row r="241" spans="1:14" hidden="1" x14ac:dyDescent="0.3">
      <c r="A241" s="371">
        <f>IF(AND(+'404-ENTREGA_INSUMOS PA'!B262=0,L241&gt;0),+'404-ENTREGA_INSUMOS PA'!B261,+'404-ENTREGA_INSUMOS PA'!B262)</f>
        <v>0</v>
      </c>
      <c r="B241" s="371">
        <f>IF(AND(+'404-ENTREGA_INSUMOS PA'!F262=0,L241&gt;0),+'404-ENTREGA_INSUMOS PA'!F261,+'404-ENTREGA_INSUMOS PA'!F262)</f>
        <v>0</v>
      </c>
      <c r="C241" s="371" t="str">
        <f>IFERROR(IFERROR(+VLOOKUP('404-ENTREGA_INSUMOS PA'!$AP$6,localidades,2,FALSE),VLOOKUP('404-ENTREGA_INSUMOS PA'!$AP$5,district_codes,2,FALSE)),"")</f>
        <v/>
      </c>
      <c r="D241" s="415" t="str">
        <f>IF(+'404-ENTREGA_INSUMOS PA'!$AP$7=0,"",+'404-ENTREGA_INSUMOS PA'!$AP$7)</f>
        <v/>
      </c>
      <c r="E241" s="415">
        <f>+'404-ENTREGA_INSUMOS PA'!J262</f>
        <v>0</v>
      </c>
      <c r="F241" s="415">
        <f>+'404-ENTREGA_INSUMOS PA'!L262</f>
        <v>0</v>
      </c>
      <c r="G241" s="415">
        <f>+'404-ENTREGA_INSUMOS PA'!AP$6</f>
        <v>0</v>
      </c>
      <c r="H241" s="415">
        <f>+'404-ENTREGA_INSUMOS PA'!AP$6</f>
        <v>0</v>
      </c>
      <c r="I241" s="371" t="str">
        <f>IF(+'404-ENTREGA_INSUMOS PA'!AC261=0,"",+'404-ENTREGA_INSUMOS PA'!AC261)</f>
        <v/>
      </c>
      <c r="J241" s="371" t="str">
        <f>IF(+'404-ENTREGA_INSUMOS PA'!AG261=0,"",+'404-ENTREGA_INSUMOS PA'!AG261)</f>
        <v/>
      </c>
      <c r="K241" s="371" t="str">
        <f>IF(+'404-ENTREGA_INSUMOS PA'!AK261=0,"",+'404-ENTREGA_INSUMOS PA'!AK261)</f>
        <v/>
      </c>
      <c r="L241" s="372" t="str">
        <f>IF(+'404-ENTREGA_INSUMOS PA'!AN261=0,"",+'404-ENTREGA_INSUMOS PA'!AN261)</f>
        <v/>
      </c>
      <c r="M241" s="373"/>
      <c r="N241" s="374" t="s">
        <v>2591</v>
      </c>
    </row>
    <row r="242" spans="1:14" hidden="1" x14ac:dyDescent="0.3">
      <c r="A242" s="371">
        <f>IF(AND(+'404-ENTREGA_INSUMOS PA'!B263=0,L242&gt;0),+'404-ENTREGA_INSUMOS PA'!B262,+'404-ENTREGA_INSUMOS PA'!B263)</f>
        <v>0</v>
      </c>
      <c r="B242" s="371">
        <f>IF(AND(+'404-ENTREGA_INSUMOS PA'!F263=0,L242&gt;0),+'404-ENTREGA_INSUMOS PA'!F262,+'404-ENTREGA_INSUMOS PA'!F263)</f>
        <v>0</v>
      </c>
      <c r="C242" s="371" t="str">
        <f>IFERROR(IFERROR(+VLOOKUP('404-ENTREGA_INSUMOS PA'!$AP$6,localidades,2,FALSE),VLOOKUP('404-ENTREGA_INSUMOS PA'!$AP$5,district_codes,2,FALSE)),"")</f>
        <v/>
      </c>
      <c r="D242" s="415" t="str">
        <f>IF(+'404-ENTREGA_INSUMOS PA'!$AP$7=0,"",+'404-ENTREGA_INSUMOS PA'!$AP$7)</f>
        <v/>
      </c>
      <c r="E242" s="415">
        <f>+'404-ENTREGA_INSUMOS PA'!J263</f>
        <v>0</v>
      </c>
      <c r="F242" s="415">
        <f>+'404-ENTREGA_INSUMOS PA'!L263</f>
        <v>0</v>
      </c>
      <c r="G242" s="415">
        <f>+'404-ENTREGA_INSUMOS PA'!AP$6</f>
        <v>0</v>
      </c>
      <c r="H242" s="415">
        <f>+'404-ENTREGA_INSUMOS PA'!AP$6</f>
        <v>0</v>
      </c>
      <c r="I242" s="371" t="str">
        <f>IF(+'404-ENTREGA_INSUMOS PA'!AC262=0,"",+'404-ENTREGA_INSUMOS PA'!AC262)</f>
        <v/>
      </c>
      <c r="J242" s="371" t="str">
        <f>IF(+'404-ENTREGA_INSUMOS PA'!AG262=0,"",+'404-ENTREGA_INSUMOS PA'!AG262)</f>
        <v/>
      </c>
      <c r="K242" s="371" t="str">
        <f>IF(+'404-ENTREGA_INSUMOS PA'!AK262=0,"",+'404-ENTREGA_INSUMOS PA'!AK262)</f>
        <v/>
      </c>
      <c r="L242" s="372" t="str">
        <f>IF(+'404-ENTREGA_INSUMOS PA'!AN262=0,"",+'404-ENTREGA_INSUMOS PA'!AN262)</f>
        <v/>
      </c>
      <c r="M242" s="373"/>
      <c r="N242" s="374" t="s">
        <v>2591</v>
      </c>
    </row>
    <row r="243" spans="1:14" hidden="1" x14ac:dyDescent="0.3">
      <c r="A243" s="371">
        <f>IF(AND(+'404-ENTREGA_INSUMOS PA'!B264=0,L243&gt;0),+'404-ENTREGA_INSUMOS PA'!B263,+'404-ENTREGA_INSUMOS PA'!B264)</f>
        <v>0</v>
      </c>
      <c r="B243" s="371">
        <f>IF(AND(+'404-ENTREGA_INSUMOS PA'!F264=0,L243&gt;0),+'404-ENTREGA_INSUMOS PA'!F263,+'404-ENTREGA_INSUMOS PA'!F264)</f>
        <v>0</v>
      </c>
      <c r="C243" s="371" t="str">
        <f>IFERROR(IFERROR(+VLOOKUP('404-ENTREGA_INSUMOS PA'!$AP$6,localidades,2,FALSE),VLOOKUP('404-ENTREGA_INSUMOS PA'!$AP$5,district_codes,2,FALSE)),"")</f>
        <v/>
      </c>
      <c r="D243" s="415" t="str">
        <f>IF(+'404-ENTREGA_INSUMOS PA'!$AP$7=0,"",+'404-ENTREGA_INSUMOS PA'!$AP$7)</f>
        <v/>
      </c>
      <c r="E243" s="415">
        <f>+'404-ENTREGA_INSUMOS PA'!J264</f>
        <v>0</v>
      </c>
      <c r="F243" s="415">
        <f>+'404-ENTREGA_INSUMOS PA'!L264</f>
        <v>0</v>
      </c>
      <c r="G243" s="415">
        <f>+'404-ENTREGA_INSUMOS PA'!AP$6</f>
        <v>0</v>
      </c>
      <c r="H243" s="415">
        <f>+'404-ENTREGA_INSUMOS PA'!AP$6</f>
        <v>0</v>
      </c>
      <c r="I243" s="371" t="str">
        <f>IF(+'404-ENTREGA_INSUMOS PA'!AC263=0,"",+'404-ENTREGA_INSUMOS PA'!AC263)</f>
        <v/>
      </c>
      <c r="J243" s="371" t="str">
        <f>IF(+'404-ENTREGA_INSUMOS PA'!AG263=0,"",+'404-ENTREGA_INSUMOS PA'!AG263)</f>
        <v/>
      </c>
      <c r="K243" s="371" t="str">
        <f>IF(+'404-ENTREGA_INSUMOS PA'!AK263=0,"",+'404-ENTREGA_INSUMOS PA'!AK263)</f>
        <v/>
      </c>
      <c r="L243" s="372" t="str">
        <f>IF(+'404-ENTREGA_INSUMOS PA'!AN263=0,"",+'404-ENTREGA_INSUMOS PA'!AN263)</f>
        <v/>
      </c>
      <c r="M243" s="373"/>
      <c r="N243" s="374" t="s">
        <v>2591</v>
      </c>
    </row>
    <row r="244" spans="1:14" hidden="1" x14ac:dyDescent="0.3">
      <c r="A244" s="371">
        <f>IF(AND(+'404-ENTREGA_INSUMOS PA'!B265=0,L244&gt;0),+'404-ENTREGA_INSUMOS PA'!B264,+'404-ENTREGA_INSUMOS PA'!B265)</f>
        <v>0</v>
      </c>
      <c r="B244" s="371">
        <f>IF(AND(+'404-ENTREGA_INSUMOS PA'!F265=0,L244&gt;0),+'404-ENTREGA_INSUMOS PA'!F264,+'404-ENTREGA_INSUMOS PA'!F265)</f>
        <v>0</v>
      </c>
      <c r="C244" s="371" t="str">
        <f>IFERROR(IFERROR(+VLOOKUP('404-ENTREGA_INSUMOS PA'!$AP$6,localidades,2,FALSE),VLOOKUP('404-ENTREGA_INSUMOS PA'!$AP$5,district_codes,2,FALSE)),"")</f>
        <v/>
      </c>
      <c r="D244" s="415" t="str">
        <f>IF(+'404-ENTREGA_INSUMOS PA'!$AP$7=0,"",+'404-ENTREGA_INSUMOS PA'!$AP$7)</f>
        <v/>
      </c>
      <c r="E244" s="415">
        <f>+'404-ENTREGA_INSUMOS PA'!J265</f>
        <v>0</v>
      </c>
      <c r="F244" s="415">
        <f>+'404-ENTREGA_INSUMOS PA'!L265</f>
        <v>0</v>
      </c>
      <c r="G244" s="415">
        <f>+'404-ENTREGA_INSUMOS PA'!AP$6</f>
        <v>0</v>
      </c>
      <c r="H244" s="415">
        <f>+'404-ENTREGA_INSUMOS PA'!AP$6</f>
        <v>0</v>
      </c>
      <c r="I244" s="371" t="str">
        <f>IF(+'404-ENTREGA_INSUMOS PA'!AC264=0,"",+'404-ENTREGA_INSUMOS PA'!AC264)</f>
        <v/>
      </c>
      <c r="J244" s="371" t="str">
        <f>IF(+'404-ENTREGA_INSUMOS PA'!AG264=0,"",+'404-ENTREGA_INSUMOS PA'!AG264)</f>
        <v/>
      </c>
      <c r="K244" s="371" t="str">
        <f>IF(+'404-ENTREGA_INSUMOS PA'!AK264=0,"",+'404-ENTREGA_INSUMOS PA'!AK264)</f>
        <v/>
      </c>
      <c r="L244" s="372" t="str">
        <f>IF(+'404-ENTREGA_INSUMOS PA'!AN264=0,"",+'404-ENTREGA_INSUMOS PA'!AN264)</f>
        <v/>
      </c>
      <c r="M244" s="373"/>
      <c r="N244" s="374" t="s">
        <v>2591</v>
      </c>
    </row>
    <row r="245" spans="1:14" hidden="1" x14ac:dyDescent="0.3">
      <c r="A245" s="371">
        <f>IF(AND(+'404-ENTREGA_INSUMOS PA'!B266=0,L245&gt;0),+'404-ENTREGA_INSUMOS PA'!B265,+'404-ENTREGA_INSUMOS PA'!B266)</f>
        <v>0</v>
      </c>
      <c r="B245" s="371">
        <f>IF(AND(+'404-ENTREGA_INSUMOS PA'!F266=0,L245&gt;0),+'404-ENTREGA_INSUMOS PA'!F265,+'404-ENTREGA_INSUMOS PA'!F266)</f>
        <v>0</v>
      </c>
      <c r="C245" s="371" t="str">
        <f>IFERROR(IFERROR(+VLOOKUP('404-ENTREGA_INSUMOS PA'!$AP$6,localidades,2,FALSE),VLOOKUP('404-ENTREGA_INSUMOS PA'!$AP$5,district_codes,2,FALSE)),"")</f>
        <v/>
      </c>
      <c r="D245" s="415" t="str">
        <f>IF(+'404-ENTREGA_INSUMOS PA'!$AP$7=0,"",+'404-ENTREGA_INSUMOS PA'!$AP$7)</f>
        <v/>
      </c>
      <c r="E245" s="415">
        <f>+'404-ENTREGA_INSUMOS PA'!J266</f>
        <v>0</v>
      </c>
      <c r="F245" s="415">
        <f>+'404-ENTREGA_INSUMOS PA'!L266</f>
        <v>0</v>
      </c>
      <c r="G245" s="415">
        <f>+'404-ENTREGA_INSUMOS PA'!AP$6</f>
        <v>0</v>
      </c>
      <c r="H245" s="415">
        <f>+'404-ENTREGA_INSUMOS PA'!AP$6</f>
        <v>0</v>
      </c>
      <c r="I245" s="371" t="str">
        <f>IF(+'404-ENTREGA_INSUMOS PA'!AC265=0,"",+'404-ENTREGA_INSUMOS PA'!AC265)</f>
        <v/>
      </c>
      <c r="J245" s="371" t="str">
        <f>IF(+'404-ENTREGA_INSUMOS PA'!AG265=0,"",+'404-ENTREGA_INSUMOS PA'!AG265)</f>
        <v/>
      </c>
      <c r="K245" s="371" t="str">
        <f>IF(+'404-ENTREGA_INSUMOS PA'!AK265=0,"",+'404-ENTREGA_INSUMOS PA'!AK265)</f>
        <v/>
      </c>
      <c r="L245" s="372" t="str">
        <f>IF(+'404-ENTREGA_INSUMOS PA'!AN265=0,"",+'404-ENTREGA_INSUMOS PA'!AN265)</f>
        <v/>
      </c>
      <c r="M245" s="373"/>
      <c r="N245" s="374" t="s">
        <v>2591</v>
      </c>
    </row>
    <row r="246" spans="1:14" hidden="1" x14ac:dyDescent="0.3">
      <c r="A246" s="371">
        <f>IF(AND(+'404-ENTREGA_INSUMOS PA'!B267=0,L246&gt;0),+'404-ENTREGA_INSUMOS PA'!B266,+'404-ENTREGA_INSUMOS PA'!B267)</f>
        <v>0</v>
      </c>
      <c r="B246" s="371">
        <f>IF(AND(+'404-ENTREGA_INSUMOS PA'!F267=0,L246&gt;0),+'404-ENTREGA_INSUMOS PA'!F266,+'404-ENTREGA_INSUMOS PA'!F267)</f>
        <v>0</v>
      </c>
      <c r="C246" s="371" t="str">
        <f>IFERROR(IFERROR(+VLOOKUP('404-ENTREGA_INSUMOS PA'!$AP$6,localidades,2,FALSE),VLOOKUP('404-ENTREGA_INSUMOS PA'!$AP$5,district_codes,2,FALSE)),"")</f>
        <v/>
      </c>
      <c r="D246" s="415" t="str">
        <f>IF(+'404-ENTREGA_INSUMOS PA'!$AP$7=0,"",+'404-ENTREGA_INSUMOS PA'!$AP$7)</f>
        <v/>
      </c>
      <c r="E246" s="415">
        <f>+'404-ENTREGA_INSUMOS PA'!J267</f>
        <v>0</v>
      </c>
      <c r="F246" s="415">
        <f>+'404-ENTREGA_INSUMOS PA'!L267</f>
        <v>0</v>
      </c>
      <c r="G246" s="415">
        <f>+'404-ENTREGA_INSUMOS PA'!AP$6</f>
        <v>0</v>
      </c>
      <c r="H246" s="415">
        <f>+'404-ENTREGA_INSUMOS PA'!AP$6</f>
        <v>0</v>
      </c>
      <c r="I246" s="371" t="str">
        <f>IF(+'404-ENTREGA_INSUMOS PA'!AC266=0,"",+'404-ENTREGA_INSUMOS PA'!AC266)</f>
        <v/>
      </c>
      <c r="J246" s="371" t="str">
        <f>IF(+'404-ENTREGA_INSUMOS PA'!AG266=0,"",+'404-ENTREGA_INSUMOS PA'!AG266)</f>
        <v/>
      </c>
      <c r="K246" s="371" t="str">
        <f>IF(+'404-ENTREGA_INSUMOS PA'!AK266=0,"",+'404-ENTREGA_INSUMOS PA'!AK266)</f>
        <v/>
      </c>
      <c r="L246" s="372" t="str">
        <f>IF(+'404-ENTREGA_INSUMOS PA'!AN266=0,"",+'404-ENTREGA_INSUMOS PA'!AN266)</f>
        <v/>
      </c>
      <c r="M246" s="373"/>
      <c r="N246" s="374" t="s">
        <v>2591</v>
      </c>
    </row>
    <row r="247" spans="1:14" hidden="1" x14ac:dyDescent="0.3">
      <c r="A247" s="371">
        <f>IF(AND(+'404-ENTREGA_INSUMOS PA'!B268=0,L247&gt;0),+'404-ENTREGA_INSUMOS PA'!B267,+'404-ENTREGA_INSUMOS PA'!B268)</f>
        <v>0</v>
      </c>
      <c r="B247" s="371">
        <f>IF(AND(+'404-ENTREGA_INSUMOS PA'!F268=0,L247&gt;0),+'404-ENTREGA_INSUMOS PA'!F267,+'404-ENTREGA_INSUMOS PA'!F268)</f>
        <v>0</v>
      </c>
      <c r="C247" s="371" t="str">
        <f>IFERROR(IFERROR(+VLOOKUP('404-ENTREGA_INSUMOS PA'!$AP$6,localidades,2,FALSE),VLOOKUP('404-ENTREGA_INSUMOS PA'!$AP$5,district_codes,2,FALSE)),"")</f>
        <v/>
      </c>
      <c r="D247" s="415" t="str">
        <f>IF(+'404-ENTREGA_INSUMOS PA'!$AP$7=0,"",+'404-ENTREGA_INSUMOS PA'!$AP$7)</f>
        <v/>
      </c>
      <c r="E247" s="415">
        <f>+'404-ENTREGA_INSUMOS PA'!J268</f>
        <v>0</v>
      </c>
      <c r="F247" s="415">
        <f>+'404-ENTREGA_INSUMOS PA'!L268</f>
        <v>0</v>
      </c>
      <c r="G247" s="415">
        <f>+'404-ENTREGA_INSUMOS PA'!AP$6</f>
        <v>0</v>
      </c>
      <c r="H247" s="415">
        <f>+'404-ENTREGA_INSUMOS PA'!AP$6</f>
        <v>0</v>
      </c>
      <c r="I247" s="371" t="str">
        <f>IF(+'404-ENTREGA_INSUMOS PA'!AC267=0,"",+'404-ENTREGA_INSUMOS PA'!AC267)</f>
        <v/>
      </c>
      <c r="J247" s="371" t="str">
        <f>IF(+'404-ENTREGA_INSUMOS PA'!AG267=0,"",+'404-ENTREGA_INSUMOS PA'!AG267)</f>
        <v/>
      </c>
      <c r="K247" s="371" t="str">
        <f>IF(+'404-ENTREGA_INSUMOS PA'!AK267=0,"",+'404-ENTREGA_INSUMOS PA'!AK267)</f>
        <v/>
      </c>
      <c r="L247" s="372" t="str">
        <f>IF(+'404-ENTREGA_INSUMOS PA'!AN267=0,"",+'404-ENTREGA_INSUMOS PA'!AN267)</f>
        <v/>
      </c>
      <c r="M247" s="373"/>
      <c r="N247" s="374" t="s">
        <v>2591</v>
      </c>
    </row>
    <row r="248" spans="1:14" hidden="1" x14ac:dyDescent="0.3">
      <c r="A248" s="371">
        <f>IF(AND(+'404-ENTREGA_INSUMOS PA'!B269=0,L248&gt;0),+'404-ENTREGA_INSUMOS PA'!B268,+'404-ENTREGA_INSUMOS PA'!B269)</f>
        <v>0</v>
      </c>
      <c r="B248" s="371">
        <f>IF(AND(+'404-ENTREGA_INSUMOS PA'!F269=0,L248&gt;0),+'404-ENTREGA_INSUMOS PA'!F268,+'404-ENTREGA_INSUMOS PA'!F269)</f>
        <v>0</v>
      </c>
      <c r="C248" s="371" t="str">
        <f>IFERROR(IFERROR(+VLOOKUP('404-ENTREGA_INSUMOS PA'!$AP$6,localidades,2,FALSE),VLOOKUP('404-ENTREGA_INSUMOS PA'!$AP$5,district_codes,2,FALSE)),"")</f>
        <v/>
      </c>
      <c r="D248" s="415" t="str">
        <f>IF(+'404-ENTREGA_INSUMOS PA'!$AP$7=0,"",+'404-ENTREGA_INSUMOS PA'!$AP$7)</f>
        <v/>
      </c>
      <c r="E248" s="415">
        <f>+'404-ENTREGA_INSUMOS PA'!J269</f>
        <v>0</v>
      </c>
      <c r="F248" s="415">
        <f>+'404-ENTREGA_INSUMOS PA'!L269</f>
        <v>0</v>
      </c>
      <c r="G248" s="415">
        <f>+'404-ENTREGA_INSUMOS PA'!AP$6</f>
        <v>0</v>
      </c>
      <c r="H248" s="415">
        <f>+'404-ENTREGA_INSUMOS PA'!AP$6</f>
        <v>0</v>
      </c>
      <c r="I248" s="371" t="str">
        <f>IF(+'404-ENTREGA_INSUMOS PA'!AC268=0,"",+'404-ENTREGA_INSUMOS PA'!AC268)</f>
        <v/>
      </c>
      <c r="J248" s="371" t="str">
        <f>IF(+'404-ENTREGA_INSUMOS PA'!AG268=0,"",+'404-ENTREGA_INSUMOS PA'!AG268)</f>
        <v/>
      </c>
      <c r="K248" s="371" t="str">
        <f>IF(+'404-ENTREGA_INSUMOS PA'!AK268=0,"",+'404-ENTREGA_INSUMOS PA'!AK268)</f>
        <v/>
      </c>
      <c r="L248" s="372" t="str">
        <f>IF(+'404-ENTREGA_INSUMOS PA'!AN268=0,"",+'404-ENTREGA_INSUMOS PA'!AN268)</f>
        <v/>
      </c>
      <c r="M248" s="373"/>
      <c r="N248" s="374" t="s">
        <v>2591</v>
      </c>
    </row>
    <row r="249" spans="1:14" hidden="1" x14ac:dyDescent="0.3">
      <c r="A249" s="371">
        <f>IF(AND(+'404-ENTREGA_INSUMOS PA'!B270=0,L249&gt;0),+'404-ENTREGA_INSUMOS PA'!B269,+'404-ENTREGA_INSUMOS PA'!B270)</f>
        <v>0</v>
      </c>
      <c r="B249" s="371">
        <f>IF(AND(+'404-ENTREGA_INSUMOS PA'!F270=0,L249&gt;0),+'404-ENTREGA_INSUMOS PA'!F269,+'404-ENTREGA_INSUMOS PA'!F270)</f>
        <v>0</v>
      </c>
      <c r="C249" s="371" t="str">
        <f>IFERROR(IFERROR(+VLOOKUP('404-ENTREGA_INSUMOS PA'!$AP$6,localidades,2,FALSE),VLOOKUP('404-ENTREGA_INSUMOS PA'!$AP$5,district_codes,2,FALSE)),"")</f>
        <v/>
      </c>
      <c r="D249" s="415" t="str">
        <f>IF(+'404-ENTREGA_INSUMOS PA'!$AP$7=0,"",+'404-ENTREGA_INSUMOS PA'!$AP$7)</f>
        <v/>
      </c>
      <c r="E249" s="415">
        <f>+'404-ENTREGA_INSUMOS PA'!J270</f>
        <v>0</v>
      </c>
      <c r="F249" s="415">
        <f>+'404-ENTREGA_INSUMOS PA'!L270</f>
        <v>0</v>
      </c>
      <c r="G249" s="415">
        <f>+'404-ENTREGA_INSUMOS PA'!AP$6</f>
        <v>0</v>
      </c>
      <c r="H249" s="415">
        <f>+'404-ENTREGA_INSUMOS PA'!AP$6</f>
        <v>0</v>
      </c>
      <c r="I249" s="371" t="str">
        <f>IF(+'404-ENTREGA_INSUMOS PA'!AC269=0,"",+'404-ENTREGA_INSUMOS PA'!AC269)</f>
        <v/>
      </c>
      <c r="J249" s="371" t="str">
        <f>IF(+'404-ENTREGA_INSUMOS PA'!AG269=0,"",+'404-ENTREGA_INSUMOS PA'!AG269)</f>
        <v/>
      </c>
      <c r="K249" s="371" t="str">
        <f>IF(+'404-ENTREGA_INSUMOS PA'!AK269=0,"",+'404-ENTREGA_INSUMOS PA'!AK269)</f>
        <v/>
      </c>
      <c r="L249" s="372" t="str">
        <f>IF(+'404-ENTREGA_INSUMOS PA'!AN269=0,"",+'404-ENTREGA_INSUMOS PA'!AN269)</f>
        <v/>
      </c>
      <c r="M249" s="373"/>
      <c r="N249" s="374" t="s">
        <v>2591</v>
      </c>
    </row>
    <row r="250" spans="1:14" hidden="1" x14ac:dyDescent="0.3">
      <c r="A250" s="371">
        <f>IF(AND(+'404-ENTREGA_INSUMOS PA'!B271=0,L250&gt;0),+'404-ENTREGA_INSUMOS PA'!B270,+'404-ENTREGA_INSUMOS PA'!B271)</f>
        <v>0</v>
      </c>
      <c r="B250" s="371">
        <f>IF(AND(+'404-ENTREGA_INSUMOS PA'!F271=0,L250&gt;0),+'404-ENTREGA_INSUMOS PA'!F270,+'404-ENTREGA_INSUMOS PA'!F271)</f>
        <v>0</v>
      </c>
      <c r="C250" s="371" t="str">
        <f>IFERROR(IFERROR(+VLOOKUP('404-ENTREGA_INSUMOS PA'!$AP$6,localidades,2,FALSE),VLOOKUP('404-ENTREGA_INSUMOS PA'!$AP$5,district_codes,2,FALSE)),"")</f>
        <v/>
      </c>
      <c r="D250" s="415" t="str">
        <f>IF(+'404-ENTREGA_INSUMOS PA'!$AP$7=0,"",+'404-ENTREGA_INSUMOS PA'!$AP$7)</f>
        <v/>
      </c>
      <c r="E250" s="415">
        <f>+'404-ENTREGA_INSUMOS PA'!J271</f>
        <v>0</v>
      </c>
      <c r="F250" s="415">
        <f>+'404-ENTREGA_INSUMOS PA'!L271</f>
        <v>0</v>
      </c>
      <c r="G250" s="415">
        <f>+'404-ENTREGA_INSUMOS PA'!AP$6</f>
        <v>0</v>
      </c>
      <c r="H250" s="415">
        <f>+'404-ENTREGA_INSUMOS PA'!AP$6</f>
        <v>0</v>
      </c>
      <c r="I250" s="371" t="str">
        <f>IF(+'404-ENTREGA_INSUMOS PA'!AC270=0,"",+'404-ENTREGA_INSUMOS PA'!AC270)</f>
        <v/>
      </c>
      <c r="J250" s="371" t="str">
        <f>IF(+'404-ENTREGA_INSUMOS PA'!AG270=0,"",+'404-ENTREGA_INSUMOS PA'!AG270)</f>
        <v/>
      </c>
      <c r="K250" s="371" t="str">
        <f>IF(+'404-ENTREGA_INSUMOS PA'!AK270=0,"",+'404-ENTREGA_INSUMOS PA'!AK270)</f>
        <v/>
      </c>
      <c r="L250" s="372" t="str">
        <f>IF(+'404-ENTREGA_INSUMOS PA'!AN270=0,"",+'404-ENTREGA_INSUMOS PA'!AN270)</f>
        <v/>
      </c>
      <c r="M250" s="373"/>
      <c r="N250" s="374" t="s">
        <v>2591</v>
      </c>
    </row>
    <row r="251" spans="1:14" hidden="1" x14ac:dyDescent="0.3">
      <c r="A251" s="371">
        <f>IF(AND(+'404-ENTREGA_INSUMOS PA'!B272=0,L251&gt;0),+'404-ENTREGA_INSUMOS PA'!B271,+'404-ENTREGA_INSUMOS PA'!B272)</f>
        <v>0</v>
      </c>
      <c r="B251" s="371">
        <f>IF(AND(+'404-ENTREGA_INSUMOS PA'!F272=0,L251&gt;0),+'404-ENTREGA_INSUMOS PA'!F271,+'404-ENTREGA_INSUMOS PA'!F272)</f>
        <v>0</v>
      </c>
      <c r="C251" s="371" t="str">
        <f>IFERROR(IFERROR(+VLOOKUP('404-ENTREGA_INSUMOS PA'!$AP$6,localidades,2,FALSE),VLOOKUP('404-ENTREGA_INSUMOS PA'!$AP$5,district_codes,2,FALSE)),"")</f>
        <v/>
      </c>
      <c r="D251" s="415" t="str">
        <f>IF(+'404-ENTREGA_INSUMOS PA'!$AP$7=0,"",+'404-ENTREGA_INSUMOS PA'!$AP$7)</f>
        <v/>
      </c>
      <c r="E251" s="415">
        <f>+'404-ENTREGA_INSUMOS PA'!J272</f>
        <v>0</v>
      </c>
      <c r="F251" s="415">
        <f>+'404-ENTREGA_INSUMOS PA'!L272</f>
        <v>0</v>
      </c>
      <c r="G251" s="415">
        <f>+'404-ENTREGA_INSUMOS PA'!AP$6</f>
        <v>0</v>
      </c>
      <c r="H251" s="415">
        <f>+'404-ENTREGA_INSUMOS PA'!AP$6</f>
        <v>0</v>
      </c>
      <c r="I251" s="371" t="str">
        <f>IF(+'404-ENTREGA_INSUMOS PA'!AC271=0,"",+'404-ENTREGA_INSUMOS PA'!AC271)</f>
        <v/>
      </c>
      <c r="J251" s="371" t="str">
        <f>IF(+'404-ENTREGA_INSUMOS PA'!AG271=0,"",+'404-ENTREGA_INSUMOS PA'!AG271)</f>
        <v/>
      </c>
      <c r="K251" s="371" t="str">
        <f>IF(+'404-ENTREGA_INSUMOS PA'!AK271=0,"",+'404-ENTREGA_INSUMOS PA'!AK271)</f>
        <v/>
      </c>
      <c r="L251" s="372" t="str">
        <f>IF(+'404-ENTREGA_INSUMOS PA'!AN271=0,"",+'404-ENTREGA_INSUMOS PA'!AN271)</f>
        <v/>
      </c>
      <c r="M251" s="373"/>
      <c r="N251" s="374" t="s">
        <v>2591</v>
      </c>
    </row>
    <row r="252" spans="1:14" hidden="1" x14ac:dyDescent="0.3">
      <c r="A252" s="371">
        <f>IF(AND(+'404-ENTREGA_INSUMOS PA'!B273=0,L252&gt;0),+'404-ENTREGA_INSUMOS PA'!B272,+'404-ENTREGA_INSUMOS PA'!B273)</f>
        <v>0</v>
      </c>
      <c r="B252" s="371">
        <f>IF(AND(+'404-ENTREGA_INSUMOS PA'!F273=0,L252&gt;0),+'404-ENTREGA_INSUMOS PA'!F272,+'404-ENTREGA_INSUMOS PA'!F273)</f>
        <v>0</v>
      </c>
      <c r="C252" s="371" t="str">
        <f>IFERROR(IFERROR(+VLOOKUP('404-ENTREGA_INSUMOS PA'!$AP$6,localidades,2,FALSE),VLOOKUP('404-ENTREGA_INSUMOS PA'!$AP$5,district_codes,2,FALSE)),"")</f>
        <v/>
      </c>
      <c r="D252" s="415" t="str">
        <f>IF(+'404-ENTREGA_INSUMOS PA'!$AP$7=0,"",+'404-ENTREGA_INSUMOS PA'!$AP$7)</f>
        <v/>
      </c>
      <c r="E252" s="415">
        <f>+'404-ENTREGA_INSUMOS PA'!J273</f>
        <v>0</v>
      </c>
      <c r="F252" s="415">
        <f>+'404-ENTREGA_INSUMOS PA'!L273</f>
        <v>0</v>
      </c>
      <c r="G252" s="415">
        <f>+'404-ENTREGA_INSUMOS PA'!AP$6</f>
        <v>0</v>
      </c>
      <c r="H252" s="415">
        <f>+'404-ENTREGA_INSUMOS PA'!AP$6</f>
        <v>0</v>
      </c>
      <c r="I252" s="371" t="str">
        <f>IF(+'404-ENTREGA_INSUMOS PA'!AC272=0,"",+'404-ENTREGA_INSUMOS PA'!AC272)</f>
        <v/>
      </c>
      <c r="J252" s="371" t="str">
        <f>IF(+'404-ENTREGA_INSUMOS PA'!AG272=0,"",+'404-ENTREGA_INSUMOS PA'!AG272)</f>
        <v/>
      </c>
      <c r="K252" s="371" t="str">
        <f>IF(+'404-ENTREGA_INSUMOS PA'!AK272=0,"",+'404-ENTREGA_INSUMOS PA'!AK272)</f>
        <v/>
      </c>
      <c r="L252" s="372" t="str">
        <f>IF(+'404-ENTREGA_INSUMOS PA'!AN272=0,"",+'404-ENTREGA_INSUMOS PA'!AN272)</f>
        <v/>
      </c>
      <c r="M252" s="373"/>
      <c r="N252" s="374" t="s">
        <v>2591</v>
      </c>
    </row>
    <row r="253" spans="1:14" hidden="1" x14ac:dyDescent="0.3">
      <c r="A253" s="371">
        <f>IF(AND(+'404-ENTREGA_INSUMOS PA'!B274=0,L253&gt;0),+'404-ENTREGA_INSUMOS PA'!B273,+'404-ENTREGA_INSUMOS PA'!B274)</f>
        <v>0</v>
      </c>
      <c r="B253" s="371">
        <f>IF(AND(+'404-ENTREGA_INSUMOS PA'!F274=0,L253&gt;0),+'404-ENTREGA_INSUMOS PA'!F273,+'404-ENTREGA_INSUMOS PA'!F274)</f>
        <v>0</v>
      </c>
      <c r="C253" s="371" t="str">
        <f>IFERROR(IFERROR(+VLOOKUP('404-ENTREGA_INSUMOS PA'!$AP$6,localidades,2,FALSE),VLOOKUP('404-ENTREGA_INSUMOS PA'!$AP$5,district_codes,2,FALSE)),"")</f>
        <v/>
      </c>
      <c r="D253" s="415" t="str">
        <f>IF(+'404-ENTREGA_INSUMOS PA'!$AP$7=0,"",+'404-ENTREGA_INSUMOS PA'!$AP$7)</f>
        <v/>
      </c>
      <c r="E253" s="415">
        <f>+'404-ENTREGA_INSUMOS PA'!J274</f>
        <v>0</v>
      </c>
      <c r="F253" s="415">
        <f>+'404-ENTREGA_INSUMOS PA'!L274</f>
        <v>0</v>
      </c>
      <c r="G253" s="415">
        <f>+'404-ENTREGA_INSUMOS PA'!AP$6</f>
        <v>0</v>
      </c>
      <c r="H253" s="415">
        <f>+'404-ENTREGA_INSUMOS PA'!AP$6</f>
        <v>0</v>
      </c>
      <c r="I253" s="371" t="str">
        <f>IF(+'404-ENTREGA_INSUMOS PA'!AC273=0,"",+'404-ENTREGA_INSUMOS PA'!AC273)</f>
        <v/>
      </c>
      <c r="J253" s="371" t="str">
        <f>IF(+'404-ENTREGA_INSUMOS PA'!AG273=0,"",+'404-ENTREGA_INSUMOS PA'!AG273)</f>
        <v/>
      </c>
      <c r="K253" s="371" t="str">
        <f>IF(+'404-ENTREGA_INSUMOS PA'!AK273=0,"",+'404-ENTREGA_INSUMOS PA'!AK273)</f>
        <v/>
      </c>
      <c r="L253" s="372" t="str">
        <f>IF(+'404-ENTREGA_INSUMOS PA'!AN273=0,"",+'404-ENTREGA_INSUMOS PA'!AN273)</f>
        <v/>
      </c>
      <c r="M253" s="373"/>
      <c r="N253" s="374" t="s">
        <v>2591</v>
      </c>
    </row>
    <row r="254" spans="1:14" hidden="1" x14ac:dyDescent="0.3">
      <c r="A254" s="371">
        <f>IF(AND(+'404-ENTREGA_INSUMOS PA'!B275=0,L254&gt;0),+'404-ENTREGA_INSUMOS PA'!B274,+'404-ENTREGA_INSUMOS PA'!B275)</f>
        <v>0</v>
      </c>
      <c r="B254" s="371">
        <f>IF(AND(+'404-ENTREGA_INSUMOS PA'!F275=0,L254&gt;0),+'404-ENTREGA_INSUMOS PA'!F274,+'404-ENTREGA_INSUMOS PA'!F275)</f>
        <v>0</v>
      </c>
      <c r="C254" s="371" t="str">
        <f>IFERROR(IFERROR(+VLOOKUP('404-ENTREGA_INSUMOS PA'!$AP$6,localidades,2,FALSE),VLOOKUP('404-ENTREGA_INSUMOS PA'!$AP$5,district_codes,2,FALSE)),"")</f>
        <v/>
      </c>
      <c r="D254" s="415" t="str">
        <f>IF(+'404-ENTREGA_INSUMOS PA'!$AP$7=0,"",+'404-ENTREGA_INSUMOS PA'!$AP$7)</f>
        <v/>
      </c>
      <c r="E254" s="415">
        <f>+'404-ENTREGA_INSUMOS PA'!J275</f>
        <v>0</v>
      </c>
      <c r="F254" s="415">
        <f>+'404-ENTREGA_INSUMOS PA'!L275</f>
        <v>0</v>
      </c>
      <c r="G254" s="415">
        <f>+'404-ENTREGA_INSUMOS PA'!AP$6</f>
        <v>0</v>
      </c>
      <c r="H254" s="415">
        <f>+'404-ENTREGA_INSUMOS PA'!AP$6</f>
        <v>0</v>
      </c>
      <c r="I254" s="371" t="str">
        <f>IF(+'404-ENTREGA_INSUMOS PA'!AC274=0,"",+'404-ENTREGA_INSUMOS PA'!AC274)</f>
        <v/>
      </c>
      <c r="J254" s="371" t="str">
        <f>IF(+'404-ENTREGA_INSUMOS PA'!AG274=0,"",+'404-ENTREGA_INSUMOS PA'!AG274)</f>
        <v/>
      </c>
      <c r="K254" s="371" t="str">
        <f>IF(+'404-ENTREGA_INSUMOS PA'!AK274=0,"",+'404-ENTREGA_INSUMOS PA'!AK274)</f>
        <v/>
      </c>
      <c r="L254" s="372" t="str">
        <f>IF(+'404-ENTREGA_INSUMOS PA'!AN274=0,"",+'404-ENTREGA_INSUMOS PA'!AN274)</f>
        <v/>
      </c>
      <c r="M254" s="373"/>
      <c r="N254" s="374" t="s">
        <v>2591</v>
      </c>
    </row>
    <row r="255" spans="1:14" hidden="1" x14ac:dyDescent="0.3">
      <c r="A255" s="371">
        <f>IF(AND(+'404-ENTREGA_INSUMOS PA'!B276=0,L255&gt;0),+'404-ENTREGA_INSUMOS PA'!B275,+'404-ENTREGA_INSUMOS PA'!B276)</f>
        <v>0</v>
      </c>
      <c r="B255" s="371">
        <f>IF(AND(+'404-ENTREGA_INSUMOS PA'!F276=0,L255&gt;0),+'404-ENTREGA_INSUMOS PA'!F275,+'404-ENTREGA_INSUMOS PA'!F276)</f>
        <v>0</v>
      </c>
      <c r="C255" s="371" t="str">
        <f>IFERROR(IFERROR(+VLOOKUP('404-ENTREGA_INSUMOS PA'!$AP$6,localidades,2,FALSE),VLOOKUP('404-ENTREGA_INSUMOS PA'!$AP$5,district_codes,2,FALSE)),"")</f>
        <v/>
      </c>
      <c r="D255" s="415" t="str">
        <f>IF(+'404-ENTREGA_INSUMOS PA'!$AP$7=0,"",+'404-ENTREGA_INSUMOS PA'!$AP$7)</f>
        <v/>
      </c>
      <c r="E255" s="415">
        <f>+'404-ENTREGA_INSUMOS PA'!J276</f>
        <v>0</v>
      </c>
      <c r="F255" s="415">
        <f>+'404-ENTREGA_INSUMOS PA'!L276</f>
        <v>0</v>
      </c>
      <c r="G255" s="415">
        <f>+'404-ENTREGA_INSUMOS PA'!AP$6</f>
        <v>0</v>
      </c>
      <c r="H255" s="415">
        <f>+'404-ENTREGA_INSUMOS PA'!AP$6</f>
        <v>0</v>
      </c>
      <c r="I255" s="371" t="str">
        <f>IF(+'404-ENTREGA_INSUMOS PA'!AC275=0,"",+'404-ENTREGA_INSUMOS PA'!AC275)</f>
        <v/>
      </c>
      <c r="J255" s="371" t="str">
        <f>IF(+'404-ENTREGA_INSUMOS PA'!AG275=0,"",+'404-ENTREGA_INSUMOS PA'!AG275)</f>
        <v/>
      </c>
      <c r="K255" s="371" t="str">
        <f>IF(+'404-ENTREGA_INSUMOS PA'!AK275=0,"",+'404-ENTREGA_INSUMOS PA'!AK275)</f>
        <v/>
      </c>
      <c r="L255" s="372" t="str">
        <f>IF(+'404-ENTREGA_INSUMOS PA'!AN275=0,"",+'404-ENTREGA_INSUMOS PA'!AN275)</f>
        <v/>
      </c>
      <c r="M255" s="373"/>
      <c r="N255" s="374" t="s">
        <v>2591</v>
      </c>
    </row>
    <row r="256" spans="1:14" hidden="1" x14ac:dyDescent="0.3">
      <c r="A256" s="371">
        <f>IF(AND(+'404-ENTREGA_INSUMOS PA'!B277=0,L256&gt;0),+'404-ENTREGA_INSUMOS PA'!B276,+'404-ENTREGA_INSUMOS PA'!B277)</f>
        <v>0</v>
      </c>
      <c r="B256" s="371">
        <f>IF(AND(+'404-ENTREGA_INSUMOS PA'!F277=0,L256&gt;0),+'404-ENTREGA_INSUMOS PA'!F276,+'404-ENTREGA_INSUMOS PA'!F277)</f>
        <v>0</v>
      </c>
      <c r="C256" s="371" t="str">
        <f>IFERROR(IFERROR(+VLOOKUP('404-ENTREGA_INSUMOS PA'!$AP$6,localidades,2,FALSE),VLOOKUP('404-ENTREGA_INSUMOS PA'!$AP$5,district_codes,2,FALSE)),"")</f>
        <v/>
      </c>
      <c r="D256" s="415" t="str">
        <f>IF(+'404-ENTREGA_INSUMOS PA'!$AP$7=0,"",+'404-ENTREGA_INSUMOS PA'!$AP$7)</f>
        <v/>
      </c>
      <c r="E256" s="415">
        <f>+'404-ENTREGA_INSUMOS PA'!J277</f>
        <v>0</v>
      </c>
      <c r="F256" s="415">
        <f>+'404-ENTREGA_INSUMOS PA'!L277</f>
        <v>0</v>
      </c>
      <c r="G256" s="415">
        <f>+'404-ENTREGA_INSUMOS PA'!AP$6</f>
        <v>0</v>
      </c>
      <c r="H256" s="415">
        <f>+'404-ENTREGA_INSUMOS PA'!AP$6</f>
        <v>0</v>
      </c>
      <c r="I256" s="371" t="str">
        <f>IF(+'404-ENTREGA_INSUMOS PA'!AC276=0,"",+'404-ENTREGA_INSUMOS PA'!AC276)</f>
        <v/>
      </c>
      <c r="J256" s="371" t="str">
        <f>IF(+'404-ENTREGA_INSUMOS PA'!AG276=0,"",+'404-ENTREGA_INSUMOS PA'!AG276)</f>
        <v/>
      </c>
      <c r="K256" s="371" t="str">
        <f>IF(+'404-ENTREGA_INSUMOS PA'!AK276=0,"",+'404-ENTREGA_INSUMOS PA'!AK276)</f>
        <v/>
      </c>
      <c r="L256" s="372" t="str">
        <f>IF(+'404-ENTREGA_INSUMOS PA'!AN276=0,"",+'404-ENTREGA_INSUMOS PA'!AN276)</f>
        <v/>
      </c>
      <c r="M256" s="373"/>
      <c r="N256" s="374" t="s">
        <v>2591</v>
      </c>
    </row>
    <row r="257" spans="1:14" hidden="1" x14ac:dyDescent="0.3">
      <c r="A257" s="371">
        <f>IF(AND(+'404-ENTREGA_INSUMOS PA'!B278=0,L257&gt;0),+'404-ENTREGA_INSUMOS PA'!B277,+'404-ENTREGA_INSUMOS PA'!B278)</f>
        <v>0</v>
      </c>
      <c r="B257" s="371">
        <f>IF(AND(+'404-ENTREGA_INSUMOS PA'!F278=0,L257&gt;0),+'404-ENTREGA_INSUMOS PA'!F277,+'404-ENTREGA_INSUMOS PA'!F278)</f>
        <v>0</v>
      </c>
      <c r="C257" s="371" t="str">
        <f>IFERROR(IFERROR(+VLOOKUP('404-ENTREGA_INSUMOS PA'!$AP$6,localidades,2,FALSE),VLOOKUP('404-ENTREGA_INSUMOS PA'!$AP$5,district_codes,2,FALSE)),"")</f>
        <v/>
      </c>
      <c r="D257" s="415" t="str">
        <f>IF(+'404-ENTREGA_INSUMOS PA'!$AP$7=0,"",+'404-ENTREGA_INSUMOS PA'!$AP$7)</f>
        <v/>
      </c>
      <c r="E257" s="415">
        <f>+'404-ENTREGA_INSUMOS PA'!J278</f>
        <v>0</v>
      </c>
      <c r="F257" s="415">
        <f>+'404-ENTREGA_INSUMOS PA'!L278</f>
        <v>0</v>
      </c>
      <c r="G257" s="415">
        <f>+'404-ENTREGA_INSUMOS PA'!AP$6</f>
        <v>0</v>
      </c>
      <c r="H257" s="415">
        <f>+'404-ENTREGA_INSUMOS PA'!AP$6</f>
        <v>0</v>
      </c>
      <c r="I257" s="371" t="str">
        <f>IF(+'404-ENTREGA_INSUMOS PA'!AC277=0,"",+'404-ENTREGA_INSUMOS PA'!AC277)</f>
        <v/>
      </c>
      <c r="J257" s="371" t="str">
        <f>IF(+'404-ENTREGA_INSUMOS PA'!AG277=0,"",+'404-ENTREGA_INSUMOS PA'!AG277)</f>
        <v/>
      </c>
      <c r="K257" s="371" t="str">
        <f>IF(+'404-ENTREGA_INSUMOS PA'!AK277=0,"",+'404-ENTREGA_INSUMOS PA'!AK277)</f>
        <v/>
      </c>
      <c r="L257" s="372" t="str">
        <f>IF(+'404-ENTREGA_INSUMOS PA'!AN277=0,"",+'404-ENTREGA_INSUMOS PA'!AN277)</f>
        <v/>
      </c>
      <c r="M257" s="373"/>
      <c r="N257" s="374" t="s">
        <v>2591</v>
      </c>
    </row>
    <row r="258" spans="1:14" hidden="1" x14ac:dyDescent="0.3">
      <c r="A258" s="371">
        <f>IF(AND(+'404-ENTREGA_INSUMOS PA'!B279=0,L258&gt;0),+'404-ENTREGA_INSUMOS PA'!B278,+'404-ENTREGA_INSUMOS PA'!B279)</f>
        <v>0</v>
      </c>
      <c r="B258" s="371">
        <f>IF(AND(+'404-ENTREGA_INSUMOS PA'!F279=0,L258&gt;0),+'404-ENTREGA_INSUMOS PA'!F278,+'404-ENTREGA_INSUMOS PA'!F279)</f>
        <v>0</v>
      </c>
      <c r="C258" s="371" t="str">
        <f>IFERROR(IFERROR(+VLOOKUP('404-ENTREGA_INSUMOS PA'!$AP$6,localidades,2,FALSE),VLOOKUP('404-ENTREGA_INSUMOS PA'!$AP$5,district_codes,2,FALSE)),"")</f>
        <v/>
      </c>
      <c r="D258" s="415" t="str">
        <f>IF(+'404-ENTREGA_INSUMOS PA'!$AP$7=0,"",+'404-ENTREGA_INSUMOS PA'!$AP$7)</f>
        <v/>
      </c>
      <c r="E258" s="415">
        <f>+'404-ENTREGA_INSUMOS PA'!J279</f>
        <v>0</v>
      </c>
      <c r="F258" s="415">
        <f>+'404-ENTREGA_INSUMOS PA'!L279</f>
        <v>0</v>
      </c>
      <c r="G258" s="415">
        <f>+'404-ENTREGA_INSUMOS PA'!AP$6</f>
        <v>0</v>
      </c>
      <c r="H258" s="415">
        <f>+'404-ENTREGA_INSUMOS PA'!AP$6</f>
        <v>0</v>
      </c>
      <c r="I258" s="371" t="str">
        <f>IF(+'404-ENTREGA_INSUMOS PA'!AC278=0,"",+'404-ENTREGA_INSUMOS PA'!AC278)</f>
        <v/>
      </c>
      <c r="J258" s="371" t="str">
        <f>IF(+'404-ENTREGA_INSUMOS PA'!AG278=0,"",+'404-ENTREGA_INSUMOS PA'!AG278)</f>
        <v/>
      </c>
      <c r="K258" s="371" t="str">
        <f>IF(+'404-ENTREGA_INSUMOS PA'!AK278=0,"",+'404-ENTREGA_INSUMOS PA'!AK278)</f>
        <v/>
      </c>
      <c r="L258" s="372" t="str">
        <f>IF(+'404-ENTREGA_INSUMOS PA'!AN278=0,"",+'404-ENTREGA_INSUMOS PA'!AN278)</f>
        <v/>
      </c>
      <c r="M258" s="373"/>
      <c r="N258" s="374" t="s">
        <v>2591</v>
      </c>
    </row>
    <row r="259" spans="1:14" hidden="1" x14ac:dyDescent="0.3">
      <c r="A259" s="371">
        <f>IF(AND(+'404-ENTREGA_INSUMOS PA'!B280=0,L259&gt;0),+'404-ENTREGA_INSUMOS PA'!B279,+'404-ENTREGA_INSUMOS PA'!B280)</f>
        <v>0</v>
      </c>
      <c r="B259" s="371">
        <f>IF(AND(+'404-ENTREGA_INSUMOS PA'!F280=0,L259&gt;0),+'404-ENTREGA_INSUMOS PA'!F279,+'404-ENTREGA_INSUMOS PA'!F280)</f>
        <v>0</v>
      </c>
      <c r="C259" s="371" t="str">
        <f>IFERROR(IFERROR(+VLOOKUP('404-ENTREGA_INSUMOS PA'!$AP$6,localidades,2,FALSE),VLOOKUP('404-ENTREGA_INSUMOS PA'!$AP$5,district_codes,2,FALSE)),"")</f>
        <v/>
      </c>
      <c r="D259" s="415" t="str">
        <f>IF(+'404-ENTREGA_INSUMOS PA'!$AP$7=0,"",+'404-ENTREGA_INSUMOS PA'!$AP$7)</f>
        <v/>
      </c>
      <c r="E259" s="415">
        <f>+'404-ENTREGA_INSUMOS PA'!J280</f>
        <v>0</v>
      </c>
      <c r="F259" s="415">
        <f>+'404-ENTREGA_INSUMOS PA'!L280</f>
        <v>0</v>
      </c>
      <c r="G259" s="415">
        <f>+'404-ENTREGA_INSUMOS PA'!AP$6</f>
        <v>0</v>
      </c>
      <c r="H259" s="415">
        <f>+'404-ENTREGA_INSUMOS PA'!AP$6</f>
        <v>0</v>
      </c>
      <c r="I259" s="371" t="str">
        <f>IF(+'404-ENTREGA_INSUMOS PA'!AC279=0,"",+'404-ENTREGA_INSUMOS PA'!AC279)</f>
        <v/>
      </c>
      <c r="J259" s="371" t="str">
        <f>IF(+'404-ENTREGA_INSUMOS PA'!AG279=0,"",+'404-ENTREGA_INSUMOS PA'!AG279)</f>
        <v/>
      </c>
      <c r="K259" s="371" t="str">
        <f>IF(+'404-ENTREGA_INSUMOS PA'!AK279=0,"",+'404-ENTREGA_INSUMOS PA'!AK279)</f>
        <v/>
      </c>
      <c r="L259" s="372" t="str">
        <f>IF(+'404-ENTREGA_INSUMOS PA'!AN279=0,"",+'404-ENTREGA_INSUMOS PA'!AN279)</f>
        <v/>
      </c>
      <c r="M259" s="373"/>
      <c r="N259" s="374" t="s">
        <v>2591</v>
      </c>
    </row>
    <row r="260" spans="1:14" hidden="1" x14ac:dyDescent="0.3">
      <c r="A260" s="371">
        <f>IF(AND(+'404-ENTREGA_INSUMOS PA'!B281=0,L260&gt;0),+'404-ENTREGA_INSUMOS PA'!B280,+'404-ENTREGA_INSUMOS PA'!B281)</f>
        <v>0</v>
      </c>
      <c r="B260" s="371">
        <f>IF(AND(+'404-ENTREGA_INSUMOS PA'!F281=0,L260&gt;0),+'404-ENTREGA_INSUMOS PA'!F280,+'404-ENTREGA_INSUMOS PA'!F281)</f>
        <v>0</v>
      </c>
      <c r="C260" s="371" t="str">
        <f>IFERROR(IFERROR(+VLOOKUP('404-ENTREGA_INSUMOS PA'!$AP$6,localidades,2,FALSE),VLOOKUP('404-ENTREGA_INSUMOS PA'!$AP$5,district_codes,2,FALSE)),"")</f>
        <v/>
      </c>
      <c r="D260" s="415" t="str">
        <f>IF(+'404-ENTREGA_INSUMOS PA'!$AP$7=0,"",+'404-ENTREGA_INSUMOS PA'!$AP$7)</f>
        <v/>
      </c>
      <c r="E260" s="415">
        <f>+'404-ENTREGA_INSUMOS PA'!J281</f>
        <v>0</v>
      </c>
      <c r="F260" s="415">
        <f>+'404-ENTREGA_INSUMOS PA'!L281</f>
        <v>0</v>
      </c>
      <c r="G260" s="415">
        <f>+'404-ENTREGA_INSUMOS PA'!AP$6</f>
        <v>0</v>
      </c>
      <c r="H260" s="415">
        <f>+'404-ENTREGA_INSUMOS PA'!AP$6</f>
        <v>0</v>
      </c>
      <c r="I260" s="371" t="str">
        <f>IF(+'404-ENTREGA_INSUMOS PA'!AC280=0,"",+'404-ENTREGA_INSUMOS PA'!AC280)</f>
        <v/>
      </c>
      <c r="J260" s="371" t="str">
        <f>IF(+'404-ENTREGA_INSUMOS PA'!AG280=0,"",+'404-ENTREGA_INSUMOS PA'!AG280)</f>
        <v/>
      </c>
      <c r="K260" s="371" t="str">
        <f>IF(+'404-ENTREGA_INSUMOS PA'!AK280=0,"",+'404-ENTREGA_INSUMOS PA'!AK280)</f>
        <v/>
      </c>
      <c r="L260" s="372" t="str">
        <f>IF(+'404-ENTREGA_INSUMOS PA'!AN280=0,"",+'404-ENTREGA_INSUMOS PA'!AN280)</f>
        <v/>
      </c>
      <c r="M260" s="373"/>
      <c r="N260" s="374" t="s">
        <v>2591</v>
      </c>
    </row>
    <row r="261" spans="1:14" hidden="1" x14ac:dyDescent="0.3">
      <c r="A261" s="371">
        <f>IF(AND(+'404-ENTREGA_INSUMOS PA'!B282=0,L261&gt;0),+'404-ENTREGA_INSUMOS PA'!B281,+'404-ENTREGA_INSUMOS PA'!B282)</f>
        <v>0</v>
      </c>
      <c r="B261" s="371">
        <f>IF(AND(+'404-ENTREGA_INSUMOS PA'!F282=0,L261&gt;0),+'404-ENTREGA_INSUMOS PA'!F281,+'404-ENTREGA_INSUMOS PA'!F282)</f>
        <v>0</v>
      </c>
      <c r="C261" s="371" t="str">
        <f>IFERROR(IFERROR(+VLOOKUP('404-ENTREGA_INSUMOS PA'!$AP$6,localidades,2,FALSE),VLOOKUP('404-ENTREGA_INSUMOS PA'!$AP$5,district_codes,2,FALSE)),"")</f>
        <v/>
      </c>
      <c r="D261" s="415" t="str">
        <f>IF(+'404-ENTREGA_INSUMOS PA'!$AP$7=0,"",+'404-ENTREGA_INSUMOS PA'!$AP$7)</f>
        <v/>
      </c>
      <c r="E261" s="415">
        <f>+'404-ENTREGA_INSUMOS PA'!J282</f>
        <v>0</v>
      </c>
      <c r="F261" s="415">
        <f>+'404-ENTREGA_INSUMOS PA'!L282</f>
        <v>0</v>
      </c>
      <c r="G261" s="415">
        <f>+'404-ENTREGA_INSUMOS PA'!AP$6</f>
        <v>0</v>
      </c>
      <c r="H261" s="415">
        <f>+'404-ENTREGA_INSUMOS PA'!AP$6</f>
        <v>0</v>
      </c>
      <c r="I261" s="371" t="str">
        <f>IF(+'404-ENTREGA_INSUMOS PA'!AC281=0,"",+'404-ENTREGA_INSUMOS PA'!AC281)</f>
        <v/>
      </c>
      <c r="J261" s="371" t="str">
        <f>IF(+'404-ENTREGA_INSUMOS PA'!AG281=0,"",+'404-ENTREGA_INSUMOS PA'!AG281)</f>
        <v/>
      </c>
      <c r="K261" s="371" t="str">
        <f>IF(+'404-ENTREGA_INSUMOS PA'!AK281=0,"",+'404-ENTREGA_INSUMOS PA'!AK281)</f>
        <v/>
      </c>
      <c r="L261" s="372" t="str">
        <f>IF(+'404-ENTREGA_INSUMOS PA'!AN281=0,"",+'404-ENTREGA_INSUMOS PA'!AN281)</f>
        <v/>
      </c>
      <c r="M261" s="373"/>
      <c r="N261" s="374" t="s">
        <v>2591</v>
      </c>
    </row>
    <row r="262" spans="1:14" hidden="1" x14ac:dyDescent="0.3">
      <c r="A262" s="371">
        <f>IF(AND(+'404-ENTREGA_INSUMOS PA'!B283=0,L262&gt;0),+'404-ENTREGA_INSUMOS PA'!B282,+'404-ENTREGA_INSUMOS PA'!B283)</f>
        <v>0</v>
      </c>
      <c r="B262" s="371">
        <f>IF(AND(+'404-ENTREGA_INSUMOS PA'!F283=0,L262&gt;0),+'404-ENTREGA_INSUMOS PA'!F282,+'404-ENTREGA_INSUMOS PA'!F283)</f>
        <v>0</v>
      </c>
      <c r="C262" s="371" t="str">
        <f>IFERROR(IFERROR(+VLOOKUP('404-ENTREGA_INSUMOS PA'!$AP$6,localidades,2,FALSE),VLOOKUP('404-ENTREGA_INSUMOS PA'!$AP$5,district_codes,2,FALSE)),"")</f>
        <v/>
      </c>
      <c r="D262" s="415" t="str">
        <f>IF(+'404-ENTREGA_INSUMOS PA'!$AP$7=0,"",+'404-ENTREGA_INSUMOS PA'!$AP$7)</f>
        <v/>
      </c>
      <c r="E262" s="415">
        <f>+'404-ENTREGA_INSUMOS PA'!J283</f>
        <v>0</v>
      </c>
      <c r="F262" s="415">
        <f>+'404-ENTREGA_INSUMOS PA'!L283</f>
        <v>0</v>
      </c>
      <c r="G262" s="415">
        <f>+'404-ENTREGA_INSUMOS PA'!AP$6</f>
        <v>0</v>
      </c>
      <c r="H262" s="415">
        <f>+'404-ENTREGA_INSUMOS PA'!AP$6</f>
        <v>0</v>
      </c>
      <c r="I262" s="371" t="str">
        <f>IF(+'404-ENTREGA_INSUMOS PA'!AC282=0,"",+'404-ENTREGA_INSUMOS PA'!AC282)</f>
        <v/>
      </c>
      <c r="J262" s="371" t="str">
        <f>IF(+'404-ENTREGA_INSUMOS PA'!AG282=0,"",+'404-ENTREGA_INSUMOS PA'!AG282)</f>
        <v/>
      </c>
      <c r="K262" s="371" t="str">
        <f>IF(+'404-ENTREGA_INSUMOS PA'!AK282=0,"",+'404-ENTREGA_INSUMOS PA'!AK282)</f>
        <v/>
      </c>
      <c r="L262" s="372" t="str">
        <f>IF(+'404-ENTREGA_INSUMOS PA'!AN282=0,"",+'404-ENTREGA_INSUMOS PA'!AN282)</f>
        <v/>
      </c>
      <c r="M262" s="373"/>
      <c r="N262" s="374" t="s">
        <v>2591</v>
      </c>
    </row>
    <row r="263" spans="1:14" hidden="1" x14ac:dyDescent="0.3">
      <c r="A263" s="371">
        <f>IF(AND(+'404-ENTREGA_INSUMOS PA'!B284=0,L263&gt;0),+'404-ENTREGA_INSUMOS PA'!B283,+'404-ENTREGA_INSUMOS PA'!B284)</f>
        <v>0</v>
      </c>
      <c r="B263" s="371">
        <f>IF(AND(+'404-ENTREGA_INSUMOS PA'!F284=0,L263&gt;0),+'404-ENTREGA_INSUMOS PA'!F283,+'404-ENTREGA_INSUMOS PA'!F284)</f>
        <v>0</v>
      </c>
      <c r="C263" s="371" t="str">
        <f>IFERROR(IFERROR(+VLOOKUP('404-ENTREGA_INSUMOS PA'!$AP$6,localidades,2,FALSE),VLOOKUP('404-ENTREGA_INSUMOS PA'!$AP$5,district_codes,2,FALSE)),"")</f>
        <v/>
      </c>
      <c r="D263" s="415" t="str">
        <f>IF(+'404-ENTREGA_INSUMOS PA'!$AP$7=0,"",+'404-ENTREGA_INSUMOS PA'!$AP$7)</f>
        <v/>
      </c>
      <c r="E263" s="415">
        <f>+'404-ENTREGA_INSUMOS PA'!J284</f>
        <v>0</v>
      </c>
      <c r="F263" s="415">
        <f>+'404-ENTREGA_INSUMOS PA'!L284</f>
        <v>0</v>
      </c>
      <c r="G263" s="415">
        <f>+'404-ENTREGA_INSUMOS PA'!AP$6</f>
        <v>0</v>
      </c>
      <c r="H263" s="415">
        <f>+'404-ENTREGA_INSUMOS PA'!AP$6</f>
        <v>0</v>
      </c>
      <c r="I263" s="371" t="str">
        <f>IF(+'404-ENTREGA_INSUMOS PA'!AC283=0,"",+'404-ENTREGA_INSUMOS PA'!AC283)</f>
        <v/>
      </c>
      <c r="J263" s="371" t="str">
        <f>IF(+'404-ENTREGA_INSUMOS PA'!AG283=0,"",+'404-ENTREGA_INSUMOS PA'!AG283)</f>
        <v/>
      </c>
      <c r="K263" s="371" t="str">
        <f>IF(+'404-ENTREGA_INSUMOS PA'!AK283=0,"",+'404-ENTREGA_INSUMOS PA'!AK283)</f>
        <v/>
      </c>
      <c r="L263" s="372" t="str">
        <f>IF(+'404-ENTREGA_INSUMOS PA'!AN283=0,"",+'404-ENTREGA_INSUMOS PA'!AN283)</f>
        <v/>
      </c>
      <c r="M263" s="373"/>
      <c r="N263" s="374" t="s">
        <v>2591</v>
      </c>
    </row>
    <row r="264" spans="1:14" hidden="1" x14ac:dyDescent="0.3">
      <c r="A264" s="371">
        <f>IF(AND(+'404-ENTREGA_INSUMOS PA'!B285=0,L264&gt;0),+'404-ENTREGA_INSUMOS PA'!B284,+'404-ENTREGA_INSUMOS PA'!B285)</f>
        <v>0</v>
      </c>
      <c r="B264" s="371">
        <f>IF(AND(+'404-ENTREGA_INSUMOS PA'!F285=0,L264&gt;0),+'404-ENTREGA_INSUMOS PA'!F284,+'404-ENTREGA_INSUMOS PA'!F285)</f>
        <v>0</v>
      </c>
      <c r="C264" s="371" t="str">
        <f>IFERROR(IFERROR(+VLOOKUP('404-ENTREGA_INSUMOS PA'!$AP$6,localidades,2,FALSE),VLOOKUP('404-ENTREGA_INSUMOS PA'!$AP$5,district_codes,2,FALSE)),"")</f>
        <v/>
      </c>
      <c r="D264" s="415" t="str">
        <f>IF(+'404-ENTREGA_INSUMOS PA'!$AP$7=0,"",+'404-ENTREGA_INSUMOS PA'!$AP$7)</f>
        <v/>
      </c>
      <c r="E264" s="415">
        <f>+'404-ENTREGA_INSUMOS PA'!J285</f>
        <v>0</v>
      </c>
      <c r="F264" s="415">
        <f>+'404-ENTREGA_INSUMOS PA'!L285</f>
        <v>0</v>
      </c>
      <c r="G264" s="415">
        <f>+'404-ENTREGA_INSUMOS PA'!AP$6</f>
        <v>0</v>
      </c>
      <c r="H264" s="415">
        <f>+'404-ENTREGA_INSUMOS PA'!AP$6</f>
        <v>0</v>
      </c>
      <c r="I264" s="371" t="str">
        <f>IF(+'404-ENTREGA_INSUMOS PA'!AC284=0,"",+'404-ENTREGA_INSUMOS PA'!AC284)</f>
        <v/>
      </c>
      <c r="J264" s="371" t="str">
        <f>IF(+'404-ENTREGA_INSUMOS PA'!AG284=0,"",+'404-ENTREGA_INSUMOS PA'!AG284)</f>
        <v/>
      </c>
      <c r="K264" s="371" t="str">
        <f>IF(+'404-ENTREGA_INSUMOS PA'!AK284=0,"",+'404-ENTREGA_INSUMOS PA'!AK284)</f>
        <v/>
      </c>
      <c r="L264" s="372" t="str">
        <f>IF(+'404-ENTREGA_INSUMOS PA'!AN284=0,"",+'404-ENTREGA_INSUMOS PA'!AN284)</f>
        <v/>
      </c>
      <c r="M264" s="373"/>
      <c r="N264" s="374" t="s">
        <v>2591</v>
      </c>
    </row>
    <row r="265" spans="1:14" hidden="1" x14ac:dyDescent="0.3">
      <c r="A265" s="371">
        <f>IF(AND(+'404-ENTREGA_INSUMOS PA'!B286=0,L265&gt;0),+'404-ENTREGA_INSUMOS PA'!B285,+'404-ENTREGA_INSUMOS PA'!B286)</f>
        <v>0</v>
      </c>
      <c r="B265" s="371">
        <f>IF(AND(+'404-ENTREGA_INSUMOS PA'!F286=0,L265&gt;0),+'404-ENTREGA_INSUMOS PA'!F285,+'404-ENTREGA_INSUMOS PA'!F286)</f>
        <v>0</v>
      </c>
      <c r="C265" s="371" t="str">
        <f>IFERROR(IFERROR(+VLOOKUP('404-ENTREGA_INSUMOS PA'!$AP$6,localidades,2,FALSE),VLOOKUP('404-ENTREGA_INSUMOS PA'!$AP$5,district_codes,2,FALSE)),"")</f>
        <v/>
      </c>
      <c r="D265" s="415" t="str">
        <f>IF(+'404-ENTREGA_INSUMOS PA'!$AP$7=0,"",+'404-ENTREGA_INSUMOS PA'!$AP$7)</f>
        <v/>
      </c>
      <c r="E265" s="415">
        <f>+'404-ENTREGA_INSUMOS PA'!J286</f>
        <v>0</v>
      </c>
      <c r="F265" s="415">
        <f>+'404-ENTREGA_INSUMOS PA'!L286</f>
        <v>0</v>
      </c>
      <c r="G265" s="415">
        <f>+'404-ENTREGA_INSUMOS PA'!AP$6</f>
        <v>0</v>
      </c>
      <c r="H265" s="415">
        <f>+'404-ENTREGA_INSUMOS PA'!AP$6</f>
        <v>0</v>
      </c>
      <c r="I265" s="371" t="str">
        <f>IF(+'404-ENTREGA_INSUMOS PA'!AC285=0,"",+'404-ENTREGA_INSUMOS PA'!AC285)</f>
        <v/>
      </c>
      <c r="J265" s="371" t="str">
        <f>IF(+'404-ENTREGA_INSUMOS PA'!AG285=0,"",+'404-ENTREGA_INSUMOS PA'!AG285)</f>
        <v/>
      </c>
      <c r="K265" s="371" t="str">
        <f>IF(+'404-ENTREGA_INSUMOS PA'!AK285=0,"",+'404-ENTREGA_INSUMOS PA'!AK285)</f>
        <v/>
      </c>
      <c r="L265" s="372" t="str">
        <f>IF(+'404-ENTREGA_INSUMOS PA'!AN285=0,"",+'404-ENTREGA_INSUMOS PA'!AN285)</f>
        <v/>
      </c>
      <c r="M265" s="373"/>
      <c r="N265" s="374" t="s">
        <v>2591</v>
      </c>
    </row>
    <row r="266" spans="1:14" hidden="1" x14ac:dyDescent="0.3">
      <c r="A266" s="371">
        <f>IF(AND(+'404-ENTREGA_INSUMOS PA'!B287=0,L266&gt;0),+'404-ENTREGA_INSUMOS PA'!B286,+'404-ENTREGA_INSUMOS PA'!B287)</f>
        <v>0</v>
      </c>
      <c r="B266" s="371">
        <f>IF(AND(+'404-ENTREGA_INSUMOS PA'!F287=0,L266&gt;0),+'404-ENTREGA_INSUMOS PA'!F286,+'404-ENTREGA_INSUMOS PA'!F287)</f>
        <v>0</v>
      </c>
      <c r="C266" s="371" t="str">
        <f>IFERROR(IFERROR(+VLOOKUP('404-ENTREGA_INSUMOS PA'!$AP$6,localidades,2,FALSE),VLOOKUP('404-ENTREGA_INSUMOS PA'!$AP$5,district_codes,2,FALSE)),"")</f>
        <v/>
      </c>
      <c r="D266" s="415" t="str">
        <f>IF(+'404-ENTREGA_INSUMOS PA'!$AP$7=0,"",+'404-ENTREGA_INSUMOS PA'!$AP$7)</f>
        <v/>
      </c>
      <c r="E266" s="415">
        <f>+'404-ENTREGA_INSUMOS PA'!J287</f>
        <v>0</v>
      </c>
      <c r="F266" s="415">
        <f>+'404-ENTREGA_INSUMOS PA'!L287</f>
        <v>0</v>
      </c>
      <c r="G266" s="415">
        <f>+'404-ENTREGA_INSUMOS PA'!AP$6</f>
        <v>0</v>
      </c>
      <c r="H266" s="415">
        <f>+'404-ENTREGA_INSUMOS PA'!AP$6</f>
        <v>0</v>
      </c>
      <c r="I266" s="371" t="str">
        <f>IF(+'404-ENTREGA_INSUMOS PA'!AC286=0,"",+'404-ENTREGA_INSUMOS PA'!AC286)</f>
        <v/>
      </c>
      <c r="J266" s="371" t="str">
        <f>IF(+'404-ENTREGA_INSUMOS PA'!AG286=0,"",+'404-ENTREGA_INSUMOS PA'!AG286)</f>
        <v/>
      </c>
      <c r="K266" s="371" t="str">
        <f>IF(+'404-ENTREGA_INSUMOS PA'!AK286=0,"",+'404-ENTREGA_INSUMOS PA'!AK286)</f>
        <v/>
      </c>
      <c r="L266" s="372" t="str">
        <f>IF(+'404-ENTREGA_INSUMOS PA'!AN286=0,"",+'404-ENTREGA_INSUMOS PA'!AN286)</f>
        <v/>
      </c>
      <c r="M266" s="373"/>
      <c r="N266" s="374" t="s">
        <v>2591</v>
      </c>
    </row>
    <row r="267" spans="1:14" hidden="1" x14ac:dyDescent="0.3">
      <c r="A267" s="371">
        <f>IF(AND(+'404-ENTREGA_INSUMOS PA'!B288=0,L267&gt;0),+'404-ENTREGA_INSUMOS PA'!B287,+'404-ENTREGA_INSUMOS PA'!B288)</f>
        <v>0</v>
      </c>
      <c r="B267" s="371">
        <f>IF(AND(+'404-ENTREGA_INSUMOS PA'!F288=0,L267&gt;0),+'404-ENTREGA_INSUMOS PA'!F287,+'404-ENTREGA_INSUMOS PA'!F288)</f>
        <v>0</v>
      </c>
      <c r="C267" s="371" t="str">
        <f>IFERROR(IFERROR(+VLOOKUP('404-ENTREGA_INSUMOS PA'!$AP$6,localidades,2,FALSE),VLOOKUP('404-ENTREGA_INSUMOS PA'!$AP$5,district_codes,2,FALSE)),"")</f>
        <v/>
      </c>
      <c r="D267" s="415" t="str">
        <f>IF(+'404-ENTREGA_INSUMOS PA'!$AP$7=0,"",+'404-ENTREGA_INSUMOS PA'!$AP$7)</f>
        <v/>
      </c>
      <c r="E267" s="415">
        <f>+'404-ENTREGA_INSUMOS PA'!J288</f>
        <v>0</v>
      </c>
      <c r="F267" s="415">
        <f>+'404-ENTREGA_INSUMOS PA'!L288</f>
        <v>0</v>
      </c>
      <c r="G267" s="415">
        <f>+'404-ENTREGA_INSUMOS PA'!AP$6</f>
        <v>0</v>
      </c>
      <c r="H267" s="415">
        <f>+'404-ENTREGA_INSUMOS PA'!AP$6</f>
        <v>0</v>
      </c>
      <c r="I267" s="371" t="str">
        <f>IF(+'404-ENTREGA_INSUMOS PA'!AC287=0,"",+'404-ENTREGA_INSUMOS PA'!AC287)</f>
        <v/>
      </c>
      <c r="J267" s="371" t="str">
        <f>IF(+'404-ENTREGA_INSUMOS PA'!AG287=0,"",+'404-ENTREGA_INSUMOS PA'!AG287)</f>
        <v/>
      </c>
      <c r="K267" s="371" t="str">
        <f>IF(+'404-ENTREGA_INSUMOS PA'!AK287=0,"",+'404-ENTREGA_INSUMOS PA'!AK287)</f>
        <v/>
      </c>
      <c r="L267" s="372" t="str">
        <f>IF(+'404-ENTREGA_INSUMOS PA'!AN287=0,"",+'404-ENTREGA_INSUMOS PA'!AN287)</f>
        <v/>
      </c>
      <c r="M267" s="373"/>
      <c r="N267" s="374" t="s">
        <v>2591</v>
      </c>
    </row>
    <row r="268" spans="1:14" hidden="1" x14ac:dyDescent="0.3">
      <c r="A268" s="371">
        <f>IF(AND(+'404-ENTREGA_INSUMOS PA'!B289=0,L268&gt;0),+'404-ENTREGA_INSUMOS PA'!B288,+'404-ENTREGA_INSUMOS PA'!B289)</f>
        <v>0</v>
      </c>
      <c r="B268" s="371">
        <f>IF(AND(+'404-ENTREGA_INSUMOS PA'!F289=0,L268&gt;0),+'404-ENTREGA_INSUMOS PA'!F288,+'404-ENTREGA_INSUMOS PA'!F289)</f>
        <v>0</v>
      </c>
      <c r="C268" s="371" t="str">
        <f>IFERROR(IFERROR(+VLOOKUP('404-ENTREGA_INSUMOS PA'!$AP$6,localidades,2,FALSE),VLOOKUP('404-ENTREGA_INSUMOS PA'!$AP$5,district_codes,2,FALSE)),"")</f>
        <v/>
      </c>
      <c r="D268" s="415" t="str">
        <f>IF(+'404-ENTREGA_INSUMOS PA'!$AP$7=0,"",+'404-ENTREGA_INSUMOS PA'!$AP$7)</f>
        <v/>
      </c>
      <c r="E268" s="415">
        <f>+'404-ENTREGA_INSUMOS PA'!J289</f>
        <v>0</v>
      </c>
      <c r="F268" s="415">
        <f>+'404-ENTREGA_INSUMOS PA'!L289</f>
        <v>0</v>
      </c>
      <c r="G268" s="415">
        <f>+'404-ENTREGA_INSUMOS PA'!AP$6</f>
        <v>0</v>
      </c>
      <c r="H268" s="415">
        <f>+'404-ENTREGA_INSUMOS PA'!AP$6</f>
        <v>0</v>
      </c>
      <c r="I268" s="371" t="str">
        <f>IF(+'404-ENTREGA_INSUMOS PA'!AC288=0,"",+'404-ENTREGA_INSUMOS PA'!AC288)</f>
        <v/>
      </c>
      <c r="J268" s="371" t="str">
        <f>IF(+'404-ENTREGA_INSUMOS PA'!AG288=0,"",+'404-ENTREGA_INSUMOS PA'!AG288)</f>
        <v/>
      </c>
      <c r="K268" s="371" t="str">
        <f>IF(+'404-ENTREGA_INSUMOS PA'!AK288=0,"",+'404-ENTREGA_INSUMOS PA'!AK288)</f>
        <v/>
      </c>
      <c r="L268" s="372" t="str">
        <f>IF(+'404-ENTREGA_INSUMOS PA'!AN288=0,"",+'404-ENTREGA_INSUMOS PA'!AN288)</f>
        <v/>
      </c>
      <c r="M268" s="373"/>
      <c r="N268" s="374" t="s">
        <v>2591</v>
      </c>
    </row>
    <row r="269" spans="1:14" hidden="1" x14ac:dyDescent="0.3">
      <c r="A269" s="371">
        <f>IF(AND(+'404-ENTREGA_INSUMOS PA'!B290=0,L269&gt;0),+'404-ENTREGA_INSUMOS PA'!B289,+'404-ENTREGA_INSUMOS PA'!B290)</f>
        <v>0</v>
      </c>
      <c r="B269" s="371">
        <f>IF(AND(+'404-ENTREGA_INSUMOS PA'!F290=0,L269&gt;0),+'404-ENTREGA_INSUMOS PA'!F289,+'404-ENTREGA_INSUMOS PA'!F290)</f>
        <v>0</v>
      </c>
      <c r="C269" s="371" t="str">
        <f>IFERROR(IFERROR(+VLOOKUP('404-ENTREGA_INSUMOS PA'!$AP$6,localidades,2,FALSE),VLOOKUP('404-ENTREGA_INSUMOS PA'!$AP$5,district_codes,2,FALSE)),"")</f>
        <v/>
      </c>
      <c r="D269" s="415" t="str">
        <f>IF(+'404-ENTREGA_INSUMOS PA'!$AP$7=0,"",+'404-ENTREGA_INSUMOS PA'!$AP$7)</f>
        <v/>
      </c>
      <c r="E269" s="415">
        <f>+'404-ENTREGA_INSUMOS PA'!J290</f>
        <v>0</v>
      </c>
      <c r="F269" s="415">
        <f>+'404-ENTREGA_INSUMOS PA'!L290</f>
        <v>0</v>
      </c>
      <c r="G269" s="415">
        <f>+'404-ENTREGA_INSUMOS PA'!AP$6</f>
        <v>0</v>
      </c>
      <c r="H269" s="415">
        <f>+'404-ENTREGA_INSUMOS PA'!AP$6</f>
        <v>0</v>
      </c>
      <c r="I269" s="371" t="str">
        <f>IF(+'404-ENTREGA_INSUMOS PA'!AC289=0,"",+'404-ENTREGA_INSUMOS PA'!AC289)</f>
        <v/>
      </c>
      <c r="J269" s="371" t="str">
        <f>IF(+'404-ENTREGA_INSUMOS PA'!AG289=0,"",+'404-ENTREGA_INSUMOS PA'!AG289)</f>
        <v/>
      </c>
      <c r="K269" s="371" t="str">
        <f>IF(+'404-ENTREGA_INSUMOS PA'!AK289=0,"",+'404-ENTREGA_INSUMOS PA'!AK289)</f>
        <v/>
      </c>
      <c r="L269" s="372" t="str">
        <f>IF(+'404-ENTREGA_INSUMOS PA'!AN289=0,"",+'404-ENTREGA_INSUMOS PA'!AN289)</f>
        <v/>
      </c>
      <c r="M269" s="373"/>
      <c r="N269" s="374" t="s">
        <v>2591</v>
      </c>
    </row>
    <row r="270" spans="1:14" hidden="1" x14ac:dyDescent="0.3">
      <c r="A270" s="371">
        <f>IF(AND(+'404-ENTREGA_INSUMOS PA'!B291=0,L270&gt;0),+'404-ENTREGA_INSUMOS PA'!B290,+'404-ENTREGA_INSUMOS PA'!B291)</f>
        <v>0</v>
      </c>
      <c r="B270" s="371">
        <f>IF(AND(+'404-ENTREGA_INSUMOS PA'!F291=0,L270&gt;0),+'404-ENTREGA_INSUMOS PA'!F290,+'404-ENTREGA_INSUMOS PA'!F291)</f>
        <v>0</v>
      </c>
      <c r="C270" s="371" t="str">
        <f>IFERROR(IFERROR(+VLOOKUP('404-ENTREGA_INSUMOS PA'!$AP$6,localidades,2,FALSE),VLOOKUP('404-ENTREGA_INSUMOS PA'!$AP$5,district_codes,2,FALSE)),"")</f>
        <v/>
      </c>
      <c r="D270" s="415" t="str">
        <f>IF(+'404-ENTREGA_INSUMOS PA'!$AP$7=0,"",+'404-ENTREGA_INSUMOS PA'!$AP$7)</f>
        <v/>
      </c>
      <c r="E270" s="415">
        <f>+'404-ENTREGA_INSUMOS PA'!J291</f>
        <v>0</v>
      </c>
      <c r="F270" s="415">
        <f>+'404-ENTREGA_INSUMOS PA'!L291</f>
        <v>0</v>
      </c>
      <c r="G270" s="415">
        <f>+'404-ENTREGA_INSUMOS PA'!AP$6</f>
        <v>0</v>
      </c>
      <c r="H270" s="415">
        <f>+'404-ENTREGA_INSUMOS PA'!AP$6</f>
        <v>0</v>
      </c>
      <c r="I270" s="371" t="str">
        <f>IF(+'404-ENTREGA_INSUMOS PA'!AC290=0,"",+'404-ENTREGA_INSUMOS PA'!AC290)</f>
        <v/>
      </c>
      <c r="J270" s="371" t="str">
        <f>IF(+'404-ENTREGA_INSUMOS PA'!AG290=0,"",+'404-ENTREGA_INSUMOS PA'!AG290)</f>
        <v/>
      </c>
      <c r="K270" s="371" t="str">
        <f>IF(+'404-ENTREGA_INSUMOS PA'!AK290=0,"",+'404-ENTREGA_INSUMOS PA'!AK290)</f>
        <v/>
      </c>
      <c r="L270" s="372" t="str">
        <f>IF(+'404-ENTREGA_INSUMOS PA'!AN290=0,"",+'404-ENTREGA_INSUMOS PA'!AN290)</f>
        <v/>
      </c>
      <c r="M270" s="373"/>
      <c r="N270" s="374" t="s">
        <v>2591</v>
      </c>
    </row>
    <row r="271" spans="1:14" hidden="1" x14ac:dyDescent="0.3">
      <c r="A271" s="371">
        <f>IF(AND(+'404-ENTREGA_INSUMOS PA'!B292=0,L271&gt;0),+'404-ENTREGA_INSUMOS PA'!B291,+'404-ENTREGA_INSUMOS PA'!B292)</f>
        <v>0</v>
      </c>
      <c r="B271" s="371">
        <f>IF(AND(+'404-ENTREGA_INSUMOS PA'!F292=0,L271&gt;0),+'404-ENTREGA_INSUMOS PA'!F291,+'404-ENTREGA_INSUMOS PA'!F292)</f>
        <v>0</v>
      </c>
      <c r="C271" s="371" t="str">
        <f>IFERROR(IFERROR(+VLOOKUP('404-ENTREGA_INSUMOS PA'!$AP$6,localidades,2,FALSE),VLOOKUP('404-ENTREGA_INSUMOS PA'!$AP$5,district_codes,2,FALSE)),"")</f>
        <v/>
      </c>
      <c r="D271" s="415" t="str">
        <f>IF(+'404-ENTREGA_INSUMOS PA'!$AP$7=0,"",+'404-ENTREGA_INSUMOS PA'!$AP$7)</f>
        <v/>
      </c>
      <c r="E271" s="415">
        <f>+'404-ENTREGA_INSUMOS PA'!J292</f>
        <v>0</v>
      </c>
      <c r="F271" s="415">
        <f>+'404-ENTREGA_INSUMOS PA'!L292</f>
        <v>0</v>
      </c>
      <c r="G271" s="415">
        <f>+'404-ENTREGA_INSUMOS PA'!AP$6</f>
        <v>0</v>
      </c>
      <c r="H271" s="415">
        <f>+'404-ENTREGA_INSUMOS PA'!AP$6</f>
        <v>0</v>
      </c>
      <c r="I271" s="371" t="str">
        <f>IF(+'404-ENTREGA_INSUMOS PA'!AC291=0,"",+'404-ENTREGA_INSUMOS PA'!AC291)</f>
        <v/>
      </c>
      <c r="J271" s="371" t="str">
        <f>IF(+'404-ENTREGA_INSUMOS PA'!AG291=0,"",+'404-ENTREGA_INSUMOS PA'!AG291)</f>
        <v/>
      </c>
      <c r="K271" s="371" t="str">
        <f>IF(+'404-ENTREGA_INSUMOS PA'!AK291=0,"",+'404-ENTREGA_INSUMOS PA'!AK291)</f>
        <v/>
      </c>
      <c r="L271" s="372" t="str">
        <f>IF(+'404-ENTREGA_INSUMOS PA'!AN291=0,"",+'404-ENTREGA_INSUMOS PA'!AN291)</f>
        <v/>
      </c>
      <c r="M271" s="373"/>
      <c r="N271" s="374" t="s">
        <v>2591</v>
      </c>
    </row>
    <row r="272" spans="1:14" hidden="1" x14ac:dyDescent="0.3">
      <c r="A272" s="371">
        <f>IF(AND(+'404-ENTREGA_INSUMOS PA'!B293=0,L272&gt;0),+'404-ENTREGA_INSUMOS PA'!B292,+'404-ENTREGA_INSUMOS PA'!B293)</f>
        <v>0</v>
      </c>
      <c r="B272" s="371">
        <f>IF(AND(+'404-ENTREGA_INSUMOS PA'!F293=0,L272&gt;0),+'404-ENTREGA_INSUMOS PA'!F292,+'404-ENTREGA_INSUMOS PA'!F293)</f>
        <v>0</v>
      </c>
      <c r="C272" s="371" t="str">
        <f>IFERROR(IFERROR(+VLOOKUP('404-ENTREGA_INSUMOS PA'!$AP$6,localidades,2,FALSE),VLOOKUP('404-ENTREGA_INSUMOS PA'!$AP$5,district_codes,2,FALSE)),"")</f>
        <v/>
      </c>
      <c r="D272" s="415" t="str">
        <f>IF(+'404-ENTREGA_INSUMOS PA'!$AP$7=0,"",+'404-ENTREGA_INSUMOS PA'!$AP$7)</f>
        <v/>
      </c>
      <c r="E272" s="415">
        <f>+'404-ENTREGA_INSUMOS PA'!J293</f>
        <v>0</v>
      </c>
      <c r="F272" s="415">
        <f>+'404-ENTREGA_INSUMOS PA'!L293</f>
        <v>0</v>
      </c>
      <c r="G272" s="415">
        <f>+'404-ENTREGA_INSUMOS PA'!AP$6</f>
        <v>0</v>
      </c>
      <c r="H272" s="415">
        <f>+'404-ENTREGA_INSUMOS PA'!AP$6</f>
        <v>0</v>
      </c>
      <c r="I272" s="371" t="str">
        <f>IF(+'404-ENTREGA_INSUMOS PA'!AC292=0,"",+'404-ENTREGA_INSUMOS PA'!AC292)</f>
        <v/>
      </c>
      <c r="J272" s="371" t="str">
        <f>IF(+'404-ENTREGA_INSUMOS PA'!AG292=0,"",+'404-ENTREGA_INSUMOS PA'!AG292)</f>
        <v/>
      </c>
      <c r="K272" s="371" t="str">
        <f>IF(+'404-ENTREGA_INSUMOS PA'!AK292=0,"",+'404-ENTREGA_INSUMOS PA'!AK292)</f>
        <v/>
      </c>
      <c r="L272" s="372" t="str">
        <f>IF(+'404-ENTREGA_INSUMOS PA'!AN292=0,"",+'404-ENTREGA_INSUMOS PA'!AN292)</f>
        <v/>
      </c>
      <c r="M272" s="373"/>
      <c r="N272" s="374" t="s">
        <v>2591</v>
      </c>
    </row>
    <row r="273" spans="1:14" hidden="1" x14ac:dyDescent="0.3">
      <c r="A273" s="371">
        <f>IF(AND(+'404-ENTREGA_INSUMOS PA'!B294=0,L273&gt;0),+'404-ENTREGA_INSUMOS PA'!B293,+'404-ENTREGA_INSUMOS PA'!B294)</f>
        <v>0</v>
      </c>
      <c r="B273" s="371">
        <f>IF(AND(+'404-ENTREGA_INSUMOS PA'!F294=0,L273&gt;0),+'404-ENTREGA_INSUMOS PA'!F293,+'404-ENTREGA_INSUMOS PA'!F294)</f>
        <v>0</v>
      </c>
      <c r="C273" s="371" t="str">
        <f>IFERROR(IFERROR(+VLOOKUP('404-ENTREGA_INSUMOS PA'!$AP$6,localidades,2,FALSE),VLOOKUP('404-ENTREGA_INSUMOS PA'!$AP$5,district_codes,2,FALSE)),"")</f>
        <v/>
      </c>
      <c r="D273" s="415" t="str">
        <f>IF(+'404-ENTREGA_INSUMOS PA'!$AP$7=0,"",+'404-ENTREGA_INSUMOS PA'!$AP$7)</f>
        <v/>
      </c>
      <c r="E273" s="415">
        <f>+'404-ENTREGA_INSUMOS PA'!J294</f>
        <v>0</v>
      </c>
      <c r="F273" s="415">
        <f>+'404-ENTREGA_INSUMOS PA'!L294</f>
        <v>0</v>
      </c>
      <c r="G273" s="415">
        <f>+'404-ENTREGA_INSUMOS PA'!AP$6</f>
        <v>0</v>
      </c>
      <c r="H273" s="415">
        <f>+'404-ENTREGA_INSUMOS PA'!AP$6</f>
        <v>0</v>
      </c>
      <c r="I273" s="371" t="str">
        <f>IF(+'404-ENTREGA_INSUMOS PA'!AC293=0,"",+'404-ENTREGA_INSUMOS PA'!AC293)</f>
        <v/>
      </c>
      <c r="J273" s="371" t="str">
        <f>IF(+'404-ENTREGA_INSUMOS PA'!AG293=0,"",+'404-ENTREGA_INSUMOS PA'!AG293)</f>
        <v/>
      </c>
      <c r="K273" s="371" t="str">
        <f>IF(+'404-ENTREGA_INSUMOS PA'!AK293=0,"",+'404-ENTREGA_INSUMOS PA'!AK293)</f>
        <v/>
      </c>
      <c r="L273" s="372" t="str">
        <f>IF(+'404-ENTREGA_INSUMOS PA'!AN293=0,"",+'404-ENTREGA_INSUMOS PA'!AN293)</f>
        <v/>
      </c>
      <c r="M273" s="373"/>
      <c r="N273" s="374" t="s">
        <v>2591</v>
      </c>
    </row>
    <row r="274" spans="1:14" hidden="1" x14ac:dyDescent="0.3">
      <c r="A274" s="371">
        <f>IF(AND(+'404-ENTREGA_INSUMOS PA'!B295=0,L274&gt;0),+'404-ENTREGA_INSUMOS PA'!B294,+'404-ENTREGA_INSUMOS PA'!B295)</f>
        <v>0</v>
      </c>
      <c r="B274" s="371">
        <f>IF(AND(+'404-ENTREGA_INSUMOS PA'!F295=0,L274&gt;0),+'404-ENTREGA_INSUMOS PA'!F294,+'404-ENTREGA_INSUMOS PA'!F295)</f>
        <v>0</v>
      </c>
      <c r="C274" s="371" t="str">
        <f>IFERROR(IFERROR(+VLOOKUP('404-ENTREGA_INSUMOS PA'!$AP$6,localidades,2,FALSE),VLOOKUP('404-ENTREGA_INSUMOS PA'!$AP$5,district_codes,2,FALSE)),"")</f>
        <v/>
      </c>
      <c r="D274" s="415" t="str">
        <f>IF(+'404-ENTREGA_INSUMOS PA'!$AP$7=0,"",+'404-ENTREGA_INSUMOS PA'!$AP$7)</f>
        <v/>
      </c>
      <c r="E274" s="415">
        <f>+'404-ENTREGA_INSUMOS PA'!J295</f>
        <v>0</v>
      </c>
      <c r="F274" s="415">
        <f>+'404-ENTREGA_INSUMOS PA'!L295</f>
        <v>0</v>
      </c>
      <c r="G274" s="415">
        <f>+'404-ENTREGA_INSUMOS PA'!AP$6</f>
        <v>0</v>
      </c>
      <c r="H274" s="415">
        <f>+'404-ENTREGA_INSUMOS PA'!AP$6</f>
        <v>0</v>
      </c>
      <c r="I274" s="371" t="str">
        <f>IF(+'404-ENTREGA_INSUMOS PA'!AC294=0,"",+'404-ENTREGA_INSUMOS PA'!AC294)</f>
        <v/>
      </c>
      <c r="J274" s="371" t="str">
        <f>IF(+'404-ENTREGA_INSUMOS PA'!AG294=0,"",+'404-ENTREGA_INSUMOS PA'!AG294)</f>
        <v/>
      </c>
      <c r="K274" s="371" t="str">
        <f>IF(+'404-ENTREGA_INSUMOS PA'!AK294=0,"",+'404-ENTREGA_INSUMOS PA'!AK294)</f>
        <v/>
      </c>
      <c r="L274" s="372" t="str">
        <f>IF(+'404-ENTREGA_INSUMOS PA'!AN294=0,"",+'404-ENTREGA_INSUMOS PA'!AN294)</f>
        <v/>
      </c>
      <c r="M274" s="373"/>
      <c r="N274" s="374" t="s">
        <v>2591</v>
      </c>
    </row>
    <row r="275" spans="1:14" hidden="1" x14ac:dyDescent="0.3">
      <c r="A275" s="371">
        <f>IF(AND(+'404-ENTREGA_INSUMOS PA'!B296=0,L275&gt;0),+'404-ENTREGA_INSUMOS PA'!B295,+'404-ENTREGA_INSUMOS PA'!B296)</f>
        <v>0</v>
      </c>
      <c r="B275" s="371">
        <f>IF(AND(+'404-ENTREGA_INSUMOS PA'!F296=0,L275&gt;0),+'404-ENTREGA_INSUMOS PA'!F295,+'404-ENTREGA_INSUMOS PA'!F296)</f>
        <v>0</v>
      </c>
      <c r="C275" s="371" t="str">
        <f>IFERROR(IFERROR(+VLOOKUP('404-ENTREGA_INSUMOS PA'!$AP$6,localidades,2,FALSE),VLOOKUP('404-ENTREGA_INSUMOS PA'!$AP$5,district_codes,2,FALSE)),"")</f>
        <v/>
      </c>
      <c r="D275" s="415" t="str">
        <f>IF(+'404-ENTREGA_INSUMOS PA'!$AP$7=0,"",+'404-ENTREGA_INSUMOS PA'!$AP$7)</f>
        <v/>
      </c>
      <c r="E275" s="415">
        <f>+'404-ENTREGA_INSUMOS PA'!J296</f>
        <v>0</v>
      </c>
      <c r="F275" s="415">
        <f>+'404-ENTREGA_INSUMOS PA'!L296</f>
        <v>0</v>
      </c>
      <c r="G275" s="415">
        <f>+'404-ENTREGA_INSUMOS PA'!AP$6</f>
        <v>0</v>
      </c>
      <c r="H275" s="415">
        <f>+'404-ENTREGA_INSUMOS PA'!AP$6</f>
        <v>0</v>
      </c>
      <c r="I275" s="371" t="str">
        <f>IF(+'404-ENTREGA_INSUMOS PA'!AC295=0,"",+'404-ENTREGA_INSUMOS PA'!AC295)</f>
        <v/>
      </c>
      <c r="J275" s="371" t="str">
        <f>IF(+'404-ENTREGA_INSUMOS PA'!AG295=0,"",+'404-ENTREGA_INSUMOS PA'!AG295)</f>
        <v/>
      </c>
      <c r="K275" s="371" t="str">
        <f>IF(+'404-ENTREGA_INSUMOS PA'!AK295=0,"",+'404-ENTREGA_INSUMOS PA'!AK295)</f>
        <v/>
      </c>
      <c r="L275" s="372" t="str">
        <f>IF(+'404-ENTREGA_INSUMOS PA'!AN295=0,"",+'404-ENTREGA_INSUMOS PA'!AN295)</f>
        <v/>
      </c>
      <c r="M275" s="373"/>
      <c r="N275" s="374" t="s">
        <v>2591</v>
      </c>
    </row>
    <row r="276" spans="1:14" hidden="1" x14ac:dyDescent="0.3">
      <c r="A276" s="371">
        <f>IF(AND(+'404-ENTREGA_INSUMOS PA'!B297=0,L276&gt;0),+'404-ENTREGA_INSUMOS PA'!B296,+'404-ENTREGA_INSUMOS PA'!B297)</f>
        <v>0</v>
      </c>
      <c r="B276" s="371">
        <f>IF(AND(+'404-ENTREGA_INSUMOS PA'!F297=0,L276&gt;0),+'404-ENTREGA_INSUMOS PA'!F296,+'404-ENTREGA_INSUMOS PA'!F297)</f>
        <v>0</v>
      </c>
      <c r="C276" s="371" t="str">
        <f>IFERROR(IFERROR(+VLOOKUP('404-ENTREGA_INSUMOS PA'!$AP$6,localidades,2,FALSE),VLOOKUP('404-ENTREGA_INSUMOS PA'!$AP$5,district_codes,2,FALSE)),"")</f>
        <v/>
      </c>
      <c r="D276" s="415" t="str">
        <f>IF(+'404-ENTREGA_INSUMOS PA'!$AP$7=0,"",+'404-ENTREGA_INSUMOS PA'!$AP$7)</f>
        <v/>
      </c>
      <c r="E276" s="415">
        <f>+'404-ENTREGA_INSUMOS PA'!J297</f>
        <v>0</v>
      </c>
      <c r="F276" s="415">
        <f>+'404-ENTREGA_INSUMOS PA'!L297</f>
        <v>0</v>
      </c>
      <c r="G276" s="415">
        <f>+'404-ENTREGA_INSUMOS PA'!AP$6</f>
        <v>0</v>
      </c>
      <c r="H276" s="415">
        <f>+'404-ENTREGA_INSUMOS PA'!AP$6</f>
        <v>0</v>
      </c>
      <c r="I276" s="371" t="str">
        <f>IF(+'404-ENTREGA_INSUMOS PA'!AC296=0,"",+'404-ENTREGA_INSUMOS PA'!AC296)</f>
        <v/>
      </c>
      <c r="J276" s="371" t="str">
        <f>IF(+'404-ENTREGA_INSUMOS PA'!AG296=0,"",+'404-ENTREGA_INSUMOS PA'!AG296)</f>
        <v/>
      </c>
      <c r="K276" s="371" t="str">
        <f>IF(+'404-ENTREGA_INSUMOS PA'!AK296=0,"",+'404-ENTREGA_INSUMOS PA'!AK296)</f>
        <v/>
      </c>
      <c r="L276" s="372" t="str">
        <f>IF(+'404-ENTREGA_INSUMOS PA'!AN296=0,"",+'404-ENTREGA_INSUMOS PA'!AN296)</f>
        <v/>
      </c>
      <c r="M276" s="373"/>
      <c r="N276" s="374" t="s">
        <v>2591</v>
      </c>
    </row>
    <row r="277" spans="1:14" hidden="1" x14ac:dyDescent="0.3">
      <c r="A277" s="371">
        <f>IF(AND(+'404-ENTREGA_INSUMOS PA'!B298=0,L277&gt;0),+'404-ENTREGA_INSUMOS PA'!B297,+'404-ENTREGA_INSUMOS PA'!B298)</f>
        <v>0</v>
      </c>
      <c r="B277" s="371">
        <f>IF(AND(+'404-ENTREGA_INSUMOS PA'!F298=0,L277&gt;0),+'404-ENTREGA_INSUMOS PA'!F297,+'404-ENTREGA_INSUMOS PA'!F298)</f>
        <v>0</v>
      </c>
      <c r="C277" s="371" t="str">
        <f>IFERROR(IFERROR(+VLOOKUP('404-ENTREGA_INSUMOS PA'!$AP$6,localidades,2,FALSE),VLOOKUP('404-ENTREGA_INSUMOS PA'!$AP$5,district_codes,2,FALSE)),"")</f>
        <v/>
      </c>
      <c r="D277" s="415" t="str">
        <f>IF(+'404-ENTREGA_INSUMOS PA'!$AP$7=0,"",+'404-ENTREGA_INSUMOS PA'!$AP$7)</f>
        <v/>
      </c>
      <c r="E277" s="415">
        <f>+'404-ENTREGA_INSUMOS PA'!J298</f>
        <v>0</v>
      </c>
      <c r="F277" s="415">
        <f>+'404-ENTREGA_INSUMOS PA'!L298</f>
        <v>0</v>
      </c>
      <c r="G277" s="415">
        <f>+'404-ENTREGA_INSUMOS PA'!AP$6</f>
        <v>0</v>
      </c>
      <c r="H277" s="415">
        <f>+'404-ENTREGA_INSUMOS PA'!AP$6</f>
        <v>0</v>
      </c>
      <c r="I277" s="371" t="str">
        <f>IF(+'404-ENTREGA_INSUMOS PA'!AC297=0,"",+'404-ENTREGA_INSUMOS PA'!AC297)</f>
        <v/>
      </c>
      <c r="J277" s="371" t="str">
        <f>IF(+'404-ENTREGA_INSUMOS PA'!AG297=0,"",+'404-ENTREGA_INSUMOS PA'!AG297)</f>
        <v/>
      </c>
      <c r="K277" s="371" t="str">
        <f>IF(+'404-ENTREGA_INSUMOS PA'!AK297=0,"",+'404-ENTREGA_INSUMOS PA'!AK297)</f>
        <v/>
      </c>
      <c r="L277" s="372" t="str">
        <f>IF(+'404-ENTREGA_INSUMOS PA'!AN297=0,"",+'404-ENTREGA_INSUMOS PA'!AN297)</f>
        <v/>
      </c>
      <c r="M277" s="373"/>
      <c r="N277" s="374" t="s">
        <v>2591</v>
      </c>
    </row>
    <row r="278" spans="1:14" hidden="1" x14ac:dyDescent="0.3">
      <c r="A278" s="371">
        <f>IF(AND(+'404-ENTREGA_INSUMOS PA'!B299=0,L278&gt;0),+'404-ENTREGA_INSUMOS PA'!B298,+'404-ENTREGA_INSUMOS PA'!B299)</f>
        <v>0</v>
      </c>
      <c r="B278" s="371">
        <f>IF(AND(+'404-ENTREGA_INSUMOS PA'!F299=0,L278&gt;0),+'404-ENTREGA_INSUMOS PA'!F298,+'404-ENTREGA_INSUMOS PA'!F299)</f>
        <v>0</v>
      </c>
      <c r="C278" s="371" t="str">
        <f>IFERROR(IFERROR(+VLOOKUP('404-ENTREGA_INSUMOS PA'!$AP$6,localidades,2,FALSE),VLOOKUP('404-ENTREGA_INSUMOS PA'!$AP$5,district_codes,2,FALSE)),"")</f>
        <v/>
      </c>
      <c r="D278" s="415" t="str">
        <f>IF(+'404-ENTREGA_INSUMOS PA'!$AP$7=0,"",+'404-ENTREGA_INSUMOS PA'!$AP$7)</f>
        <v/>
      </c>
      <c r="E278" s="415">
        <f>+'404-ENTREGA_INSUMOS PA'!J299</f>
        <v>0</v>
      </c>
      <c r="F278" s="415">
        <f>+'404-ENTREGA_INSUMOS PA'!L299</f>
        <v>0</v>
      </c>
      <c r="G278" s="415">
        <f>+'404-ENTREGA_INSUMOS PA'!AP$6</f>
        <v>0</v>
      </c>
      <c r="H278" s="415">
        <f>+'404-ENTREGA_INSUMOS PA'!AP$6</f>
        <v>0</v>
      </c>
      <c r="I278" s="371" t="str">
        <f>IF(+'404-ENTREGA_INSUMOS PA'!AC298=0,"",+'404-ENTREGA_INSUMOS PA'!AC298)</f>
        <v/>
      </c>
      <c r="J278" s="371" t="str">
        <f>IF(+'404-ENTREGA_INSUMOS PA'!AG298=0,"",+'404-ENTREGA_INSUMOS PA'!AG298)</f>
        <v/>
      </c>
      <c r="K278" s="371" t="str">
        <f>IF(+'404-ENTREGA_INSUMOS PA'!AK298=0,"",+'404-ENTREGA_INSUMOS PA'!AK298)</f>
        <v/>
      </c>
      <c r="L278" s="372" t="str">
        <f>IF(+'404-ENTREGA_INSUMOS PA'!AN298=0,"",+'404-ENTREGA_INSUMOS PA'!AN298)</f>
        <v/>
      </c>
      <c r="M278" s="373"/>
      <c r="N278" s="374" t="s">
        <v>2591</v>
      </c>
    </row>
    <row r="279" spans="1:14" hidden="1" x14ac:dyDescent="0.3">
      <c r="A279" s="371">
        <f>IF(AND(+'404-ENTREGA_INSUMOS PA'!B300=0,L279&gt;0),+'404-ENTREGA_INSUMOS PA'!B299,+'404-ENTREGA_INSUMOS PA'!B300)</f>
        <v>0</v>
      </c>
      <c r="B279" s="371">
        <f>IF(AND(+'404-ENTREGA_INSUMOS PA'!F300=0,L279&gt;0),+'404-ENTREGA_INSUMOS PA'!F299,+'404-ENTREGA_INSUMOS PA'!F300)</f>
        <v>0</v>
      </c>
      <c r="C279" s="371" t="str">
        <f>IFERROR(IFERROR(+VLOOKUP('404-ENTREGA_INSUMOS PA'!$AP$6,localidades,2,FALSE),VLOOKUP('404-ENTREGA_INSUMOS PA'!$AP$5,district_codes,2,FALSE)),"")</f>
        <v/>
      </c>
      <c r="D279" s="415" t="str">
        <f>IF(+'404-ENTREGA_INSUMOS PA'!$AP$7=0,"",+'404-ENTREGA_INSUMOS PA'!$AP$7)</f>
        <v/>
      </c>
      <c r="E279" s="415">
        <f>+'404-ENTREGA_INSUMOS PA'!J300</f>
        <v>0</v>
      </c>
      <c r="F279" s="415">
        <f>+'404-ENTREGA_INSUMOS PA'!L300</f>
        <v>0</v>
      </c>
      <c r="G279" s="415">
        <f>+'404-ENTREGA_INSUMOS PA'!AP$6</f>
        <v>0</v>
      </c>
      <c r="H279" s="415">
        <f>+'404-ENTREGA_INSUMOS PA'!AP$6</f>
        <v>0</v>
      </c>
      <c r="I279" s="371" t="str">
        <f>IF(+'404-ENTREGA_INSUMOS PA'!AC299=0,"",+'404-ENTREGA_INSUMOS PA'!AC299)</f>
        <v/>
      </c>
      <c r="J279" s="371" t="str">
        <f>IF(+'404-ENTREGA_INSUMOS PA'!AG299=0,"",+'404-ENTREGA_INSUMOS PA'!AG299)</f>
        <v/>
      </c>
      <c r="K279" s="371" t="str">
        <f>IF(+'404-ENTREGA_INSUMOS PA'!AK299=0,"",+'404-ENTREGA_INSUMOS PA'!AK299)</f>
        <v/>
      </c>
      <c r="L279" s="372" t="str">
        <f>IF(+'404-ENTREGA_INSUMOS PA'!AN299=0,"",+'404-ENTREGA_INSUMOS PA'!AN299)</f>
        <v/>
      </c>
      <c r="M279" s="373"/>
      <c r="N279" s="374" t="s">
        <v>2591</v>
      </c>
    </row>
    <row r="280" spans="1:14" hidden="1" x14ac:dyDescent="0.3">
      <c r="A280" s="371">
        <f>IF(AND(+'404-ENTREGA_INSUMOS PA'!B301=0,L280&gt;0),+'404-ENTREGA_INSUMOS PA'!B300,+'404-ENTREGA_INSUMOS PA'!B301)</f>
        <v>0</v>
      </c>
      <c r="B280" s="371">
        <f>IF(AND(+'404-ENTREGA_INSUMOS PA'!F301=0,L280&gt;0),+'404-ENTREGA_INSUMOS PA'!F300,+'404-ENTREGA_INSUMOS PA'!F301)</f>
        <v>0</v>
      </c>
      <c r="C280" s="371" t="str">
        <f>IFERROR(IFERROR(+VLOOKUP('404-ENTREGA_INSUMOS PA'!$AP$6,localidades,2,FALSE),VLOOKUP('404-ENTREGA_INSUMOS PA'!$AP$5,district_codes,2,FALSE)),"")</f>
        <v/>
      </c>
      <c r="D280" s="415" t="str">
        <f>IF(+'404-ENTREGA_INSUMOS PA'!$AP$7=0,"",+'404-ENTREGA_INSUMOS PA'!$AP$7)</f>
        <v/>
      </c>
      <c r="E280" s="415">
        <f>+'404-ENTREGA_INSUMOS PA'!J301</f>
        <v>0</v>
      </c>
      <c r="F280" s="415">
        <f>+'404-ENTREGA_INSUMOS PA'!L301</f>
        <v>0</v>
      </c>
      <c r="G280" s="415">
        <f>+'404-ENTREGA_INSUMOS PA'!AP$6</f>
        <v>0</v>
      </c>
      <c r="H280" s="415">
        <f>+'404-ENTREGA_INSUMOS PA'!AP$6</f>
        <v>0</v>
      </c>
      <c r="I280" s="371" t="str">
        <f>IF(+'404-ENTREGA_INSUMOS PA'!AC300=0,"",+'404-ENTREGA_INSUMOS PA'!AC300)</f>
        <v/>
      </c>
      <c r="J280" s="371" t="str">
        <f>IF(+'404-ENTREGA_INSUMOS PA'!AG300=0,"",+'404-ENTREGA_INSUMOS PA'!AG300)</f>
        <v/>
      </c>
      <c r="K280" s="371" t="str">
        <f>IF(+'404-ENTREGA_INSUMOS PA'!AK300=0,"",+'404-ENTREGA_INSUMOS PA'!AK300)</f>
        <v/>
      </c>
      <c r="L280" s="372" t="str">
        <f>IF(+'404-ENTREGA_INSUMOS PA'!AN300=0,"",+'404-ENTREGA_INSUMOS PA'!AN300)</f>
        <v/>
      </c>
      <c r="M280" s="373"/>
      <c r="N280" s="374" t="s">
        <v>2591</v>
      </c>
    </row>
    <row r="281" spans="1:14" hidden="1" x14ac:dyDescent="0.3">
      <c r="A281" s="371">
        <f>IF(AND(+'404-ENTREGA_INSUMOS PA'!B302=0,L281&gt;0),+'404-ENTREGA_INSUMOS PA'!B301,+'404-ENTREGA_INSUMOS PA'!B302)</f>
        <v>0</v>
      </c>
      <c r="B281" s="371">
        <f>IF(AND(+'404-ENTREGA_INSUMOS PA'!F302=0,L281&gt;0),+'404-ENTREGA_INSUMOS PA'!F301,+'404-ENTREGA_INSUMOS PA'!F302)</f>
        <v>0</v>
      </c>
      <c r="C281" s="371" t="str">
        <f>IFERROR(IFERROR(+VLOOKUP('404-ENTREGA_INSUMOS PA'!$AP$6,localidades,2,FALSE),VLOOKUP('404-ENTREGA_INSUMOS PA'!$AP$5,district_codes,2,FALSE)),"")</f>
        <v/>
      </c>
      <c r="D281" s="415" t="str">
        <f>IF(+'404-ENTREGA_INSUMOS PA'!$AP$7=0,"",+'404-ENTREGA_INSUMOS PA'!$AP$7)</f>
        <v/>
      </c>
      <c r="E281" s="415">
        <f>+'404-ENTREGA_INSUMOS PA'!J302</f>
        <v>0</v>
      </c>
      <c r="F281" s="415">
        <f>+'404-ENTREGA_INSUMOS PA'!L302</f>
        <v>0</v>
      </c>
      <c r="G281" s="415">
        <f>+'404-ENTREGA_INSUMOS PA'!AP$6</f>
        <v>0</v>
      </c>
      <c r="H281" s="415">
        <f>+'404-ENTREGA_INSUMOS PA'!AP$6</f>
        <v>0</v>
      </c>
      <c r="I281" s="371" t="str">
        <f>IF(+'404-ENTREGA_INSUMOS PA'!AC301=0,"",+'404-ENTREGA_INSUMOS PA'!AC301)</f>
        <v/>
      </c>
      <c r="J281" s="371" t="str">
        <f>IF(+'404-ENTREGA_INSUMOS PA'!AG301=0,"",+'404-ENTREGA_INSUMOS PA'!AG301)</f>
        <v/>
      </c>
      <c r="K281" s="371" t="str">
        <f>IF(+'404-ENTREGA_INSUMOS PA'!AK301=0,"",+'404-ENTREGA_INSUMOS PA'!AK301)</f>
        <v/>
      </c>
      <c r="L281" s="372" t="str">
        <f>IF(+'404-ENTREGA_INSUMOS PA'!AN301=0,"",+'404-ENTREGA_INSUMOS PA'!AN301)</f>
        <v/>
      </c>
      <c r="M281" s="373"/>
      <c r="N281" s="374" t="s">
        <v>2591</v>
      </c>
    </row>
    <row r="282" spans="1:14" hidden="1" x14ac:dyDescent="0.3">
      <c r="A282" s="371">
        <f>IF(AND(+'404-ENTREGA_INSUMOS PA'!B303=0,L282&gt;0),+'404-ENTREGA_INSUMOS PA'!B302,+'404-ENTREGA_INSUMOS PA'!B303)</f>
        <v>0</v>
      </c>
      <c r="B282" s="371">
        <f>IF(AND(+'404-ENTREGA_INSUMOS PA'!F303=0,L282&gt;0),+'404-ENTREGA_INSUMOS PA'!F302,+'404-ENTREGA_INSUMOS PA'!F303)</f>
        <v>0</v>
      </c>
      <c r="C282" s="371" t="str">
        <f>IFERROR(IFERROR(+VLOOKUP('404-ENTREGA_INSUMOS PA'!$AP$6,localidades,2,FALSE),VLOOKUP('404-ENTREGA_INSUMOS PA'!$AP$5,district_codes,2,FALSE)),"")</f>
        <v/>
      </c>
      <c r="D282" s="415" t="str">
        <f>IF(+'404-ENTREGA_INSUMOS PA'!$AP$7=0,"",+'404-ENTREGA_INSUMOS PA'!$AP$7)</f>
        <v/>
      </c>
      <c r="E282" s="415">
        <f>+'404-ENTREGA_INSUMOS PA'!J303</f>
        <v>0</v>
      </c>
      <c r="F282" s="415">
        <f>+'404-ENTREGA_INSUMOS PA'!L303</f>
        <v>0</v>
      </c>
      <c r="G282" s="415">
        <f>+'404-ENTREGA_INSUMOS PA'!AP$6</f>
        <v>0</v>
      </c>
      <c r="H282" s="415">
        <f>+'404-ENTREGA_INSUMOS PA'!AP$6</f>
        <v>0</v>
      </c>
      <c r="I282" s="371" t="str">
        <f>IF(+'404-ENTREGA_INSUMOS PA'!AC302=0,"",+'404-ENTREGA_INSUMOS PA'!AC302)</f>
        <v/>
      </c>
      <c r="J282" s="371" t="str">
        <f>IF(+'404-ENTREGA_INSUMOS PA'!AG302=0,"",+'404-ENTREGA_INSUMOS PA'!AG302)</f>
        <v/>
      </c>
      <c r="K282" s="371" t="str">
        <f>IF(+'404-ENTREGA_INSUMOS PA'!AK302=0,"",+'404-ENTREGA_INSUMOS PA'!AK302)</f>
        <v/>
      </c>
      <c r="L282" s="372" t="str">
        <f>IF(+'404-ENTREGA_INSUMOS PA'!AN302=0,"",+'404-ENTREGA_INSUMOS PA'!AN302)</f>
        <v/>
      </c>
      <c r="M282" s="373"/>
      <c r="N282" s="374" t="s">
        <v>2591</v>
      </c>
    </row>
    <row r="283" spans="1:14" hidden="1" x14ac:dyDescent="0.3">
      <c r="A283" s="371">
        <f>IF(AND(+'404-ENTREGA_INSUMOS PA'!B304=0,L283&gt;0),+'404-ENTREGA_INSUMOS PA'!B303,+'404-ENTREGA_INSUMOS PA'!B304)</f>
        <v>0</v>
      </c>
      <c r="B283" s="371">
        <f>IF(AND(+'404-ENTREGA_INSUMOS PA'!F304=0,L283&gt;0),+'404-ENTREGA_INSUMOS PA'!F303,+'404-ENTREGA_INSUMOS PA'!F304)</f>
        <v>0</v>
      </c>
      <c r="C283" s="371" t="str">
        <f>IFERROR(IFERROR(+VLOOKUP('404-ENTREGA_INSUMOS PA'!$AP$6,localidades,2,FALSE),VLOOKUP('404-ENTREGA_INSUMOS PA'!$AP$5,district_codes,2,FALSE)),"")</f>
        <v/>
      </c>
      <c r="D283" s="415" t="str">
        <f>IF(+'404-ENTREGA_INSUMOS PA'!$AP$7=0,"",+'404-ENTREGA_INSUMOS PA'!$AP$7)</f>
        <v/>
      </c>
      <c r="E283" s="415">
        <f>+'404-ENTREGA_INSUMOS PA'!J304</f>
        <v>0</v>
      </c>
      <c r="F283" s="415">
        <f>+'404-ENTREGA_INSUMOS PA'!L304</f>
        <v>0</v>
      </c>
      <c r="G283" s="415">
        <f>+'404-ENTREGA_INSUMOS PA'!AP$6</f>
        <v>0</v>
      </c>
      <c r="H283" s="415">
        <f>+'404-ENTREGA_INSUMOS PA'!AP$6</f>
        <v>0</v>
      </c>
      <c r="I283" s="371" t="str">
        <f>IF(+'404-ENTREGA_INSUMOS PA'!AC303=0,"",+'404-ENTREGA_INSUMOS PA'!AC303)</f>
        <v/>
      </c>
      <c r="J283" s="371" t="str">
        <f>IF(+'404-ENTREGA_INSUMOS PA'!AG303=0,"",+'404-ENTREGA_INSUMOS PA'!AG303)</f>
        <v/>
      </c>
      <c r="K283" s="371" t="str">
        <f>IF(+'404-ENTREGA_INSUMOS PA'!AK303=0,"",+'404-ENTREGA_INSUMOS PA'!AK303)</f>
        <v/>
      </c>
      <c r="L283" s="372" t="str">
        <f>IF(+'404-ENTREGA_INSUMOS PA'!AN303=0,"",+'404-ENTREGA_INSUMOS PA'!AN303)</f>
        <v/>
      </c>
      <c r="M283" s="373"/>
      <c r="N283" s="374" t="s">
        <v>2591</v>
      </c>
    </row>
    <row r="284" spans="1:14" hidden="1" x14ac:dyDescent="0.3">
      <c r="A284" s="371">
        <f>IF(AND(+'404-ENTREGA_INSUMOS PA'!B305=0,L284&gt;0),+'404-ENTREGA_INSUMOS PA'!B304,+'404-ENTREGA_INSUMOS PA'!B305)</f>
        <v>0</v>
      </c>
      <c r="B284" s="371">
        <f>IF(AND(+'404-ENTREGA_INSUMOS PA'!F305=0,L284&gt;0),+'404-ENTREGA_INSUMOS PA'!F304,+'404-ENTREGA_INSUMOS PA'!F305)</f>
        <v>0</v>
      </c>
      <c r="C284" s="371" t="str">
        <f>IFERROR(IFERROR(+VLOOKUP('404-ENTREGA_INSUMOS PA'!$AP$6,localidades,2,FALSE),VLOOKUP('404-ENTREGA_INSUMOS PA'!$AP$5,district_codes,2,FALSE)),"")</f>
        <v/>
      </c>
      <c r="D284" s="415" t="str">
        <f>IF(+'404-ENTREGA_INSUMOS PA'!$AP$7=0,"",+'404-ENTREGA_INSUMOS PA'!$AP$7)</f>
        <v/>
      </c>
      <c r="E284" s="415">
        <f>+'404-ENTREGA_INSUMOS PA'!J305</f>
        <v>0</v>
      </c>
      <c r="F284" s="415">
        <f>+'404-ENTREGA_INSUMOS PA'!L305</f>
        <v>0</v>
      </c>
      <c r="G284" s="415">
        <f>+'404-ENTREGA_INSUMOS PA'!AP$6</f>
        <v>0</v>
      </c>
      <c r="H284" s="415">
        <f>+'404-ENTREGA_INSUMOS PA'!AP$6</f>
        <v>0</v>
      </c>
      <c r="I284" s="371" t="str">
        <f>IF(+'404-ENTREGA_INSUMOS PA'!AC304=0,"",+'404-ENTREGA_INSUMOS PA'!AC304)</f>
        <v/>
      </c>
      <c r="J284" s="371" t="str">
        <f>IF(+'404-ENTREGA_INSUMOS PA'!AG304=0,"",+'404-ENTREGA_INSUMOS PA'!AG304)</f>
        <v/>
      </c>
      <c r="K284" s="371" t="str">
        <f>IF(+'404-ENTREGA_INSUMOS PA'!AK304=0,"",+'404-ENTREGA_INSUMOS PA'!AK304)</f>
        <v/>
      </c>
      <c r="L284" s="372" t="str">
        <f>IF(+'404-ENTREGA_INSUMOS PA'!AN304=0,"",+'404-ENTREGA_INSUMOS PA'!AN304)</f>
        <v/>
      </c>
      <c r="M284" s="373"/>
      <c r="N284" s="374" t="s">
        <v>2591</v>
      </c>
    </row>
    <row r="285" spans="1:14" hidden="1" x14ac:dyDescent="0.3">
      <c r="A285" s="371">
        <f>IF(AND(+'404-ENTREGA_INSUMOS PA'!B306=0,L285&gt;0),+'404-ENTREGA_INSUMOS PA'!B305,+'404-ENTREGA_INSUMOS PA'!B306)</f>
        <v>0</v>
      </c>
      <c r="B285" s="371">
        <f>IF(AND(+'404-ENTREGA_INSUMOS PA'!F306=0,L285&gt;0),+'404-ENTREGA_INSUMOS PA'!F305,+'404-ENTREGA_INSUMOS PA'!F306)</f>
        <v>0</v>
      </c>
      <c r="C285" s="371" t="str">
        <f>IFERROR(IFERROR(+VLOOKUP('404-ENTREGA_INSUMOS PA'!$AP$6,localidades,2,FALSE),VLOOKUP('404-ENTREGA_INSUMOS PA'!$AP$5,district_codes,2,FALSE)),"")</f>
        <v/>
      </c>
      <c r="D285" s="415" t="str">
        <f>IF(+'404-ENTREGA_INSUMOS PA'!$AP$7=0,"",+'404-ENTREGA_INSUMOS PA'!$AP$7)</f>
        <v/>
      </c>
      <c r="E285" s="415">
        <f>+'404-ENTREGA_INSUMOS PA'!J306</f>
        <v>0</v>
      </c>
      <c r="F285" s="415">
        <f>+'404-ENTREGA_INSUMOS PA'!L306</f>
        <v>0</v>
      </c>
      <c r="G285" s="415">
        <f>+'404-ENTREGA_INSUMOS PA'!AP$6</f>
        <v>0</v>
      </c>
      <c r="H285" s="415">
        <f>+'404-ENTREGA_INSUMOS PA'!AP$6</f>
        <v>0</v>
      </c>
      <c r="I285" s="371" t="str">
        <f>IF(+'404-ENTREGA_INSUMOS PA'!AC305=0,"",+'404-ENTREGA_INSUMOS PA'!AC305)</f>
        <v/>
      </c>
      <c r="J285" s="371" t="str">
        <f>IF(+'404-ENTREGA_INSUMOS PA'!AG305=0,"",+'404-ENTREGA_INSUMOS PA'!AG305)</f>
        <v/>
      </c>
      <c r="K285" s="371" t="str">
        <f>IF(+'404-ENTREGA_INSUMOS PA'!AK305=0,"",+'404-ENTREGA_INSUMOS PA'!AK305)</f>
        <v/>
      </c>
      <c r="L285" s="372" t="str">
        <f>IF(+'404-ENTREGA_INSUMOS PA'!AN305=0,"",+'404-ENTREGA_INSUMOS PA'!AN305)</f>
        <v/>
      </c>
      <c r="M285" s="373"/>
      <c r="N285" s="374" t="s">
        <v>2591</v>
      </c>
    </row>
    <row r="286" spans="1:14" hidden="1" x14ac:dyDescent="0.3">
      <c r="A286" s="371">
        <f>IF(AND(+'404-ENTREGA_INSUMOS PA'!B307=0,L286&gt;0),+'404-ENTREGA_INSUMOS PA'!B306,+'404-ENTREGA_INSUMOS PA'!B307)</f>
        <v>0</v>
      </c>
      <c r="B286" s="371">
        <f>IF(AND(+'404-ENTREGA_INSUMOS PA'!F307=0,L286&gt;0),+'404-ENTREGA_INSUMOS PA'!F306,+'404-ENTREGA_INSUMOS PA'!F307)</f>
        <v>0</v>
      </c>
      <c r="C286" s="371" t="str">
        <f>IFERROR(IFERROR(+VLOOKUP('404-ENTREGA_INSUMOS PA'!$AP$6,localidades,2,FALSE),VLOOKUP('404-ENTREGA_INSUMOS PA'!$AP$5,district_codes,2,FALSE)),"")</f>
        <v/>
      </c>
      <c r="D286" s="415" t="str">
        <f>IF(+'404-ENTREGA_INSUMOS PA'!$AP$7=0,"",+'404-ENTREGA_INSUMOS PA'!$AP$7)</f>
        <v/>
      </c>
      <c r="E286" s="415">
        <f>+'404-ENTREGA_INSUMOS PA'!J307</f>
        <v>0</v>
      </c>
      <c r="F286" s="415">
        <f>+'404-ENTREGA_INSUMOS PA'!L307</f>
        <v>0</v>
      </c>
      <c r="G286" s="415">
        <f>+'404-ENTREGA_INSUMOS PA'!AP$6</f>
        <v>0</v>
      </c>
      <c r="H286" s="415">
        <f>+'404-ENTREGA_INSUMOS PA'!AP$6</f>
        <v>0</v>
      </c>
      <c r="I286" s="371" t="str">
        <f>IF(+'404-ENTREGA_INSUMOS PA'!AC306=0,"",+'404-ENTREGA_INSUMOS PA'!AC306)</f>
        <v/>
      </c>
      <c r="J286" s="371" t="str">
        <f>IF(+'404-ENTREGA_INSUMOS PA'!AG306=0,"",+'404-ENTREGA_INSUMOS PA'!AG306)</f>
        <v/>
      </c>
      <c r="K286" s="371" t="str">
        <f>IF(+'404-ENTREGA_INSUMOS PA'!AK306=0,"",+'404-ENTREGA_INSUMOS PA'!AK306)</f>
        <v/>
      </c>
      <c r="L286" s="372" t="str">
        <f>IF(+'404-ENTREGA_INSUMOS PA'!AN306=0,"",+'404-ENTREGA_INSUMOS PA'!AN306)</f>
        <v/>
      </c>
      <c r="M286" s="373"/>
      <c r="N286" s="374" t="s">
        <v>2591</v>
      </c>
    </row>
    <row r="287" spans="1:14" hidden="1" x14ac:dyDescent="0.3">
      <c r="A287" s="371">
        <f>IF(AND(+'404-ENTREGA_INSUMOS PA'!B308=0,L287&gt;0),+'404-ENTREGA_INSUMOS PA'!B307,+'404-ENTREGA_INSUMOS PA'!B308)</f>
        <v>0</v>
      </c>
      <c r="B287" s="371">
        <f>IF(AND(+'404-ENTREGA_INSUMOS PA'!F308=0,L287&gt;0),+'404-ENTREGA_INSUMOS PA'!F307,+'404-ENTREGA_INSUMOS PA'!F308)</f>
        <v>0</v>
      </c>
      <c r="C287" s="371" t="str">
        <f>IFERROR(IFERROR(+VLOOKUP('404-ENTREGA_INSUMOS PA'!$AP$6,localidades,2,FALSE),VLOOKUP('404-ENTREGA_INSUMOS PA'!$AP$5,district_codes,2,FALSE)),"")</f>
        <v/>
      </c>
      <c r="D287" s="415" t="str">
        <f>IF(+'404-ENTREGA_INSUMOS PA'!$AP$7=0,"",+'404-ENTREGA_INSUMOS PA'!$AP$7)</f>
        <v/>
      </c>
      <c r="E287" s="415">
        <f>+'404-ENTREGA_INSUMOS PA'!J308</f>
        <v>0</v>
      </c>
      <c r="F287" s="415">
        <f>+'404-ENTREGA_INSUMOS PA'!L308</f>
        <v>0</v>
      </c>
      <c r="G287" s="415">
        <f>+'404-ENTREGA_INSUMOS PA'!AP$6</f>
        <v>0</v>
      </c>
      <c r="H287" s="415">
        <f>+'404-ENTREGA_INSUMOS PA'!AP$6</f>
        <v>0</v>
      </c>
      <c r="I287" s="371" t="str">
        <f>IF(+'404-ENTREGA_INSUMOS PA'!AC307=0,"",+'404-ENTREGA_INSUMOS PA'!AC307)</f>
        <v/>
      </c>
      <c r="J287" s="371" t="str">
        <f>IF(+'404-ENTREGA_INSUMOS PA'!AG307=0,"",+'404-ENTREGA_INSUMOS PA'!AG307)</f>
        <v/>
      </c>
      <c r="K287" s="371" t="str">
        <f>IF(+'404-ENTREGA_INSUMOS PA'!AK307=0,"",+'404-ENTREGA_INSUMOS PA'!AK307)</f>
        <v/>
      </c>
      <c r="L287" s="372" t="str">
        <f>IF(+'404-ENTREGA_INSUMOS PA'!AN307=0,"",+'404-ENTREGA_INSUMOS PA'!AN307)</f>
        <v/>
      </c>
      <c r="M287" s="373"/>
      <c r="N287" s="374" t="s">
        <v>2591</v>
      </c>
    </row>
    <row r="288" spans="1:14" hidden="1" x14ac:dyDescent="0.3">
      <c r="A288" s="371">
        <f>IF(AND(+'404-ENTREGA_INSUMOS PA'!B309=0,L288&gt;0),+'404-ENTREGA_INSUMOS PA'!B308,+'404-ENTREGA_INSUMOS PA'!B309)</f>
        <v>0</v>
      </c>
      <c r="B288" s="371">
        <f>IF(AND(+'404-ENTREGA_INSUMOS PA'!F309=0,L288&gt;0),+'404-ENTREGA_INSUMOS PA'!F308,+'404-ENTREGA_INSUMOS PA'!F309)</f>
        <v>0</v>
      </c>
      <c r="C288" s="371" t="str">
        <f>IFERROR(IFERROR(+VLOOKUP('404-ENTREGA_INSUMOS PA'!$AP$6,localidades,2,FALSE),VLOOKUP('404-ENTREGA_INSUMOS PA'!$AP$5,district_codes,2,FALSE)),"")</f>
        <v/>
      </c>
      <c r="D288" s="415" t="str">
        <f>IF(+'404-ENTREGA_INSUMOS PA'!$AP$7=0,"",+'404-ENTREGA_INSUMOS PA'!$AP$7)</f>
        <v/>
      </c>
      <c r="E288" s="415">
        <f>+'404-ENTREGA_INSUMOS PA'!J309</f>
        <v>0</v>
      </c>
      <c r="F288" s="415">
        <f>+'404-ENTREGA_INSUMOS PA'!L309</f>
        <v>0</v>
      </c>
      <c r="G288" s="415">
        <f>+'404-ENTREGA_INSUMOS PA'!AP$6</f>
        <v>0</v>
      </c>
      <c r="H288" s="415">
        <f>+'404-ENTREGA_INSUMOS PA'!AP$6</f>
        <v>0</v>
      </c>
      <c r="I288" s="371" t="str">
        <f>IF(+'404-ENTREGA_INSUMOS PA'!AC308=0,"",+'404-ENTREGA_INSUMOS PA'!AC308)</f>
        <v/>
      </c>
      <c r="J288" s="371" t="str">
        <f>IF(+'404-ENTREGA_INSUMOS PA'!AG308=0,"",+'404-ENTREGA_INSUMOS PA'!AG308)</f>
        <v/>
      </c>
      <c r="K288" s="371" t="str">
        <f>IF(+'404-ENTREGA_INSUMOS PA'!AK308=0,"",+'404-ENTREGA_INSUMOS PA'!AK308)</f>
        <v/>
      </c>
      <c r="L288" s="372" t="str">
        <f>IF(+'404-ENTREGA_INSUMOS PA'!AN308=0,"",+'404-ENTREGA_INSUMOS PA'!AN308)</f>
        <v/>
      </c>
      <c r="M288" s="373"/>
      <c r="N288" s="374" t="s">
        <v>2591</v>
      </c>
    </row>
    <row r="289" spans="1:14" hidden="1" x14ac:dyDescent="0.3">
      <c r="A289" s="371">
        <f>IF(AND(+'404-ENTREGA_INSUMOS PA'!B310=0,L289&gt;0),+'404-ENTREGA_INSUMOS PA'!B309,+'404-ENTREGA_INSUMOS PA'!B310)</f>
        <v>0</v>
      </c>
      <c r="B289" s="371">
        <f>IF(AND(+'404-ENTREGA_INSUMOS PA'!F310=0,L289&gt;0),+'404-ENTREGA_INSUMOS PA'!F309,+'404-ENTREGA_INSUMOS PA'!F310)</f>
        <v>0</v>
      </c>
      <c r="C289" s="371" t="str">
        <f>IFERROR(IFERROR(+VLOOKUP('404-ENTREGA_INSUMOS PA'!$AP$6,localidades,2,FALSE),VLOOKUP('404-ENTREGA_INSUMOS PA'!$AP$5,district_codes,2,FALSE)),"")</f>
        <v/>
      </c>
      <c r="D289" s="415" t="str">
        <f>IF(+'404-ENTREGA_INSUMOS PA'!$AP$7=0,"",+'404-ENTREGA_INSUMOS PA'!$AP$7)</f>
        <v/>
      </c>
      <c r="E289" s="415">
        <f>+'404-ENTREGA_INSUMOS PA'!J310</f>
        <v>0</v>
      </c>
      <c r="F289" s="415">
        <f>+'404-ENTREGA_INSUMOS PA'!L310</f>
        <v>0</v>
      </c>
      <c r="G289" s="415">
        <f>+'404-ENTREGA_INSUMOS PA'!AP$6</f>
        <v>0</v>
      </c>
      <c r="H289" s="415">
        <f>+'404-ENTREGA_INSUMOS PA'!AP$6</f>
        <v>0</v>
      </c>
      <c r="I289" s="371" t="str">
        <f>IF(+'404-ENTREGA_INSUMOS PA'!AC309=0,"",+'404-ENTREGA_INSUMOS PA'!AC309)</f>
        <v/>
      </c>
      <c r="J289" s="371" t="str">
        <f>IF(+'404-ENTREGA_INSUMOS PA'!AG309=0,"",+'404-ENTREGA_INSUMOS PA'!AG309)</f>
        <v/>
      </c>
      <c r="K289" s="371" t="str">
        <f>IF(+'404-ENTREGA_INSUMOS PA'!AK309=0,"",+'404-ENTREGA_INSUMOS PA'!AK309)</f>
        <v/>
      </c>
      <c r="L289" s="372" t="str">
        <f>IF(+'404-ENTREGA_INSUMOS PA'!AN309=0,"",+'404-ENTREGA_INSUMOS PA'!AN309)</f>
        <v/>
      </c>
      <c r="M289" s="373"/>
      <c r="N289" s="374" t="s">
        <v>2591</v>
      </c>
    </row>
    <row r="290" spans="1:14" hidden="1" x14ac:dyDescent="0.3">
      <c r="A290" s="371">
        <f>IF(AND(+'404-ENTREGA_INSUMOS PA'!B311=0,L290&gt;0),+'404-ENTREGA_INSUMOS PA'!B310,+'404-ENTREGA_INSUMOS PA'!B311)</f>
        <v>0</v>
      </c>
      <c r="B290" s="371">
        <f>IF(AND(+'404-ENTREGA_INSUMOS PA'!F311=0,L290&gt;0),+'404-ENTREGA_INSUMOS PA'!F310,+'404-ENTREGA_INSUMOS PA'!F311)</f>
        <v>0</v>
      </c>
      <c r="C290" s="371" t="str">
        <f>IFERROR(IFERROR(+VLOOKUP('404-ENTREGA_INSUMOS PA'!$AP$6,localidades,2,FALSE),VLOOKUP('404-ENTREGA_INSUMOS PA'!$AP$5,district_codes,2,FALSE)),"")</f>
        <v/>
      </c>
      <c r="D290" s="415" t="str">
        <f>IF(+'404-ENTREGA_INSUMOS PA'!$AP$7=0,"",+'404-ENTREGA_INSUMOS PA'!$AP$7)</f>
        <v/>
      </c>
      <c r="E290" s="415">
        <f>+'404-ENTREGA_INSUMOS PA'!J311</f>
        <v>0</v>
      </c>
      <c r="F290" s="415">
        <f>+'404-ENTREGA_INSUMOS PA'!L311</f>
        <v>0</v>
      </c>
      <c r="G290" s="415">
        <f>+'404-ENTREGA_INSUMOS PA'!AP$6</f>
        <v>0</v>
      </c>
      <c r="H290" s="415">
        <f>+'404-ENTREGA_INSUMOS PA'!AP$6</f>
        <v>0</v>
      </c>
      <c r="I290" s="371" t="str">
        <f>IF(+'404-ENTREGA_INSUMOS PA'!AC310=0,"",+'404-ENTREGA_INSUMOS PA'!AC310)</f>
        <v/>
      </c>
      <c r="J290" s="371" t="str">
        <f>IF(+'404-ENTREGA_INSUMOS PA'!AG310=0,"",+'404-ENTREGA_INSUMOS PA'!AG310)</f>
        <v/>
      </c>
      <c r="K290" s="371" t="str">
        <f>IF(+'404-ENTREGA_INSUMOS PA'!AK310=0,"",+'404-ENTREGA_INSUMOS PA'!AK310)</f>
        <v/>
      </c>
      <c r="L290" s="372" t="str">
        <f>IF(+'404-ENTREGA_INSUMOS PA'!AN310=0,"",+'404-ENTREGA_INSUMOS PA'!AN310)</f>
        <v/>
      </c>
      <c r="M290" s="373"/>
      <c r="N290" s="374" t="s">
        <v>2591</v>
      </c>
    </row>
    <row r="291" spans="1:14" hidden="1" x14ac:dyDescent="0.3">
      <c r="A291" s="371">
        <f>IF(AND(+'404-ENTREGA_INSUMOS PA'!B312=0,L291&gt;0),+'404-ENTREGA_INSUMOS PA'!B311,+'404-ENTREGA_INSUMOS PA'!B312)</f>
        <v>0</v>
      </c>
      <c r="B291" s="371">
        <f>IF(AND(+'404-ENTREGA_INSUMOS PA'!F312=0,L291&gt;0),+'404-ENTREGA_INSUMOS PA'!F311,+'404-ENTREGA_INSUMOS PA'!F312)</f>
        <v>0</v>
      </c>
      <c r="C291" s="371" t="str">
        <f>IFERROR(IFERROR(+VLOOKUP('404-ENTREGA_INSUMOS PA'!$AP$6,localidades,2,FALSE),VLOOKUP('404-ENTREGA_INSUMOS PA'!$AP$5,district_codes,2,FALSE)),"")</f>
        <v/>
      </c>
      <c r="D291" s="415" t="str">
        <f>IF(+'404-ENTREGA_INSUMOS PA'!$AP$7=0,"",+'404-ENTREGA_INSUMOS PA'!$AP$7)</f>
        <v/>
      </c>
      <c r="E291" s="415">
        <f>+'404-ENTREGA_INSUMOS PA'!J312</f>
        <v>0</v>
      </c>
      <c r="F291" s="415">
        <f>+'404-ENTREGA_INSUMOS PA'!L312</f>
        <v>0</v>
      </c>
      <c r="G291" s="415">
        <f>+'404-ENTREGA_INSUMOS PA'!AP$6</f>
        <v>0</v>
      </c>
      <c r="H291" s="415">
        <f>+'404-ENTREGA_INSUMOS PA'!AP$6</f>
        <v>0</v>
      </c>
      <c r="I291" s="371" t="str">
        <f>IF(+'404-ENTREGA_INSUMOS PA'!AC311=0,"",+'404-ENTREGA_INSUMOS PA'!AC311)</f>
        <v/>
      </c>
      <c r="J291" s="371" t="str">
        <f>IF(+'404-ENTREGA_INSUMOS PA'!AG311=0,"",+'404-ENTREGA_INSUMOS PA'!AG311)</f>
        <v/>
      </c>
      <c r="K291" s="371" t="str">
        <f>IF(+'404-ENTREGA_INSUMOS PA'!AK311=0,"",+'404-ENTREGA_INSUMOS PA'!AK311)</f>
        <v/>
      </c>
      <c r="L291" s="372" t="str">
        <f>IF(+'404-ENTREGA_INSUMOS PA'!AN311=0,"",+'404-ENTREGA_INSUMOS PA'!AN311)</f>
        <v/>
      </c>
      <c r="M291" s="373"/>
      <c r="N291" s="374" t="s">
        <v>2591</v>
      </c>
    </row>
    <row r="292" spans="1:14" hidden="1" x14ac:dyDescent="0.3">
      <c r="A292" s="371">
        <f>IF(AND(+'404-ENTREGA_INSUMOS PA'!B313=0,L292&gt;0),+'404-ENTREGA_INSUMOS PA'!B312,+'404-ENTREGA_INSUMOS PA'!B313)</f>
        <v>0</v>
      </c>
      <c r="B292" s="371">
        <f>IF(AND(+'404-ENTREGA_INSUMOS PA'!F313=0,L292&gt;0),+'404-ENTREGA_INSUMOS PA'!F312,+'404-ENTREGA_INSUMOS PA'!F313)</f>
        <v>0</v>
      </c>
      <c r="C292" s="371" t="str">
        <f>IFERROR(IFERROR(+VLOOKUP('404-ENTREGA_INSUMOS PA'!$AP$6,localidades,2,FALSE),VLOOKUP('404-ENTREGA_INSUMOS PA'!$AP$5,district_codes,2,FALSE)),"")</f>
        <v/>
      </c>
      <c r="D292" s="415" t="str">
        <f>IF(+'404-ENTREGA_INSUMOS PA'!$AP$7=0,"",+'404-ENTREGA_INSUMOS PA'!$AP$7)</f>
        <v/>
      </c>
      <c r="E292" s="415">
        <f>+'404-ENTREGA_INSUMOS PA'!J313</f>
        <v>0</v>
      </c>
      <c r="F292" s="415">
        <f>+'404-ENTREGA_INSUMOS PA'!L313</f>
        <v>0</v>
      </c>
      <c r="G292" s="415">
        <f>+'404-ENTREGA_INSUMOS PA'!AP$6</f>
        <v>0</v>
      </c>
      <c r="H292" s="415">
        <f>+'404-ENTREGA_INSUMOS PA'!AP$6</f>
        <v>0</v>
      </c>
      <c r="I292" s="371" t="str">
        <f>IF(+'404-ENTREGA_INSUMOS PA'!AC312=0,"",+'404-ENTREGA_INSUMOS PA'!AC312)</f>
        <v/>
      </c>
      <c r="J292" s="371" t="str">
        <f>IF(+'404-ENTREGA_INSUMOS PA'!AG312=0,"",+'404-ENTREGA_INSUMOS PA'!AG312)</f>
        <v/>
      </c>
      <c r="K292" s="371" t="str">
        <f>IF(+'404-ENTREGA_INSUMOS PA'!AK312=0,"",+'404-ENTREGA_INSUMOS PA'!AK312)</f>
        <v/>
      </c>
      <c r="L292" s="372" t="str">
        <f>IF(+'404-ENTREGA_INSUMOS PA'!AN312=0,"",+'404-ENTREGA_INSUMOS PA'!AN312)</f>
        <v/>
      </c>
      <c r="M292" s="373"/>
      <c r="N292" s="374" t="s">
        <v>2591</v>
      </c>
    </row>
    <row r="293" spans="1:14" hidden="1" x14ac:dyDescent="0.3">
      <c r="A293" s="371">
        <f>IF(AND(+'404-ENTREGA_INSUMOS PA'!B314=0,L293&gt;0),+'404-ENTREGA_INSUMOS PA'!B313,+'404-ENTREGA_INSUMOS PA'!B314)</f>
        <v>0</v>
      </c>
      <c r="B293" s="371">
        <f>IF(AND(+'404-ENTREGA_INSUMOS PA'!F314=0,L293&gt;0),+'404-ENTREGA_INSUMOS PA'!F313,+'404-ENTREGA_INSUMOS PA'!F314)</f>
        <v>0</v>
      </c>
      <c r="C293" s="371" t="str">
        <f>IFERROR(IFERROR(+VLOOKUP('404-ENTREGA_INSUMOS PA'!$AP$6,localidades,2,FALSE),VLOOKUP('404-ENTREGA_INSUMOS PA'!$AP$5,district_codes,2,FALSE)),"")</f>
        <v/>
      </c>
      <c r="D293" s="415" t="str">
        <f>IF(+'404-ENTREGA_INSUMOS PA'!$AP$7=0,"",+'404-ENTREGA_INSUMOS PA'!$AP$7)</f>
        <v/>
      </c>
      <c r="E293" s="415">
        <f>+'404-ENTREGA_INSUMOS PA'!J314</f>
        <v>0</v>
      </c>
      <c r="F293" s="415">
        <f>+'404-ENTREGA_INSUMOS PA'!L314</f>
        <v>0</v>
      </c>
      <c r="G293" s="415">
        <f>+'404-ENTREGA_INSUMOS PA'!AP$6</f>
        <v>0</v>
      </c>
      <c r="H293" s="415">
        <f>+'404-ENTREGA_INSUMOS PA'!AP$6</f>
        <v>0</v>
      </c>
      <c r="I293" s="371" t="str">
        <f>IF(+'404-ENTREGA_INSUMOS PA'!AC313=0,"",+'404-ENTREGA_INSUMOS PA'!AC313)</f>
        <v/>
      </c>
      <c r="J293" s="371" t="str">
        <f>IF(+'404-ENTREGA_INSUMOS PA'!AG313=0,"",+'404-ENTREGA_INSUMOS PA'!AG313)</f>
        <v/>
      </c>
      <c r="K293" s="371" t="str">
        <f>IF(+'404-ENTREGA_INSUMOS PA'!AK313=0,"",+'404-ENTREGA_INSUMOS PA'!AK313)</f>
        <v/>
      </c>
      <c r="L293" s="372" t="str">
        <f>IF(+'404-ENTREGA_INSUMOS PA'!AN313=0,"",+'404-ENTREGA_INSUMOS PA'!AN313)</f>
        <v/>
      </c>
      <c r="M293" s="373"/>
      <c r="N293" s="374" t="s">
        <v>2591</v>
      </c>
    </row>
    <row r="294" spans="1:14" hidden="1" x14ac:dyDescent="0.3">
      <c r="A294" s="371">
        <f>IF(AND(+'404-ENTREGA_INSUMOS PA'!B315=0,L294&gt;0),+'404-ENTREGA_INSUMOS PA'!B314,+'404-ENTREGA_INSUMOS PA'!B315)</f>
        <v>0</v>
      </c>
      <c r="B294" s="371">
        <f>IF(AND(+'404-ENTREGA_INSUMOS PA'!F315=0,L294&gt;0),+'404-ENTREGA_INSUMOS PA'!F314,+'404-ENTREGA_INSUMOS PA'!F315)</f>
        <v>0</v>
      </c>
      <c r="C294" s="371" t="str">
        <f>IFERROR(IFERROR(+VLOOKUP('404-ENTREGA_INSUMOS PA'!$AP$6,localidades,2,FALSE),VLOOKUP('404-ENTREGA_INSUMOS PA'!$AP$5,district_codes,2,FALSE)),"")</f>
        <v/>
      </c>
      <c r="D294" s="415" t="str">
        <f>IF(+'404-ENTREGA_INSUMOS PA'!$AP$7=0,"",+'404-ENTREGA_INSUMOS PA'!$AP$7)</f>
        <v/>
      </c>
      <c r="E294" s="415">
        <f>+'404-ENTREGA_INSUMOS PA'!J315</f>
        <v>0</v>
      </c>
      <c r="F294" s="415">
        <f>+'404-ENTREGA_INSUMOS PA'!L315</f>
        <v>0</v>
      </c>
      <c r="G294" s="415">
        <f>+'404-ENTREGA_INSUMOS PA'!AP$6</f>
        <v>0</v>
      </c>
      <c r="H294" s="415">
        <f>+'404-ENTREGA_INSUMOS PA'!AP$6</f>
        <v>0</v>
      </c>
      <c r="I294" s="371" t="str">
        <f>IF(+'404-ENTREGA_INSUMOS PA'!AC314=0,"",+'404-ENTREGA_INSUMOS PA'!AC314)</f>
        <v/>
      </c>
      <c r="J294" s="371" t="str">
        <f>IF(+'404-ENTREGA_INSUMOS PA'!AG314=0,"",+'404-ENTREGA_INSUMOS PA'!AG314)</f>
        <v/>
      </c>
      <c r="K294" s="371" t="str">
        <f>IF(+'404-ENTREGA_INSUMOS PA'!AK314=0,"",+'404-ENTREGA_INSUMOS PA'!AK314)</f>
        <v/>
      </c>
      <c r="L294" s="372" t="str">
        <f>IF(+'404-ENTREGA_INSUMOS PA'!AN314=0,"",+'404-ENTREGA_INSUMOS PA'!AN314)</f>
        <v/>
      </c>
      <c r="M294" s="373"/>
      <c r="N294" s="374" t="s">
        <v>2591</v>
      </c>
    </row>
    <row r="295" spans="1:14" hidden="1" x14ac:dyDescent="0.3">
      <c r="A295" s="371">
        <f>IF(AND(+'404-ENTREGA_INSUMOS PA'!B316=0,L295&gt;0),+'404-ENTREGA_INSUMOS PA'!B315,+'404-ENTREGA_INSUMOS PA'!B316)</f>
        <v>0</v>
      </c>
      <c r="B295" s="371">
        <f>IF(AND(+'404-ENTREGA_INSUMOS PA'!F316=0,L295&gt;0),+'404-ENTREGA_INSUMOS PA'!F315,+'404-ENTREGA_INSUMOS PA'!F316)</f>
        <v>0</v>
      </c>
      <c r="C295" s="371" t="str">
        <f>IFERROR(IFERROR(+VLOOKUP('404-ENTREGA_INSUMOS PA'!$AP$6,localidades,2,FALSE),VLOOKUP('404-ENTREGA_INSUMOS PA'!$AP$5,district_codes,2,FALSE)),"")</f>
        <v/>
      </c>
      <c r="D295" s="415" t="str">
        <f>IF(+'404-ENTREGA_INSUMOS PA'!$AP$7=0,"",+'404-ENTREGA_INSUMOS PA'!$AP$7)</f>
        <v/>
      </c>
      <c r="E295" s="415">
        <f>+'404-ENTREGA_INSUMOS PA'!J316</f>
        <v>0</v>
      </c>
      <c r="F295" s="415">
        <f>+'404-ENTREGA_INSUMOS PA'!L316</f>
        <v>0</v>
      </c>
      <c r="G295" s="415">
        <f>+'404-ENTREGA_INSUMOS PA'!AP$6</f>
        <v>0</v>
      </c>
      <c r="H295" s="415">
        <f>+'404-ENTREGA_INSUMOS PA'!AP$6</f>
        <v>0</v>
      </c>
      <c r="I295" s="371" t="str">
        <f>IF(+'404-ENTREGA_INSUMOS PA'!AC315=0,"",+'404-ENTREGA_INSUMOS PA'!AC315)</f>
        <v/>
      </c>
      <c r="J295" s="371" t="str">
        <f>IF(+'404-ENTREGA_INSUMOS PA'!AG315=0,"",+'404-ENTREGA_INSUMOS PA'!AG315)</f>
        <v/>
      </c>
      <c r="K295" s="371" t="str">
        <f>IF(+'404-ENTREGA_INSUMOS PA'!AK315=0,"",+'404-ENTREGA_INSUMOS PA'!AK315)</f>
        <v/>
      </c>
      <c r="L295" s="372" t="str">
        <f>IF(+'404-ENTREGA_INSUMOS PA'!AN315=0,"",+'404-ENTREGA_INSUMOS PA'!AN315)</f>
        <v/>
      </c>
      <c r="M295" s="373"/>
      <c r="N295" s="374" t="s">
        <v>2591</v>
      </c>
    </row>
    <row r="296" spans="1:14" hidden="1" x14ac:dyDescent="0.3">
      <c r="A296" s="371">
        <f>IF(AND(+'404-ENTREGA_INSUMOS PA'!B317=0,L296&gt;0),+'404-ENTREGA_INSUMOS PA'!B316,+'404-ENTREGA_INSUMOS PA'!B317)</f>
        <v>0</v>
      </c>
      <c r="B296" s="371">
        <f>IF(AND(+'404-ENTREGA_INSUMOS PA'!F317=0,L296&gt;0),+'404-ENTREGA_INSUMOS PA'!F316,+'404-ENTREGA_INSUMOS PA'!F317)</f>
        <v>0</v>
      </c>
      <c r="C296" s="371" t="str">
        <f>IFERROR(IFERROR(+VLOOKUP('404-ENTREGA_INSUMOS PA'!$AP$6,localidades,2,FALSE),VLOOKUP('404-ENTREGA_INSUMOS PA'!$AP$5,district_codes,2,FALSE)),"")</f>
        <v/>
      </c>
      <c r="D296" s="415" t="str">
        <f>IF(+'404-ENTREGA_INSUMOS PA'!$AP$7=0,"",+'404-ENTREGA_INSUMOS PA'!$AP$7)</f>
        <v/>
      </c>
      <c r="E296" s="415">
        <f>+'404-ENTREGA_INSUMOS PA'!J317</f>
        <v>0</v>
      </c>
      <c r="F296" s="415">
        <f>+'404-ENTREGA_INSUMOS PA'!L317</f>
        <v>0</v>
      </c>
      <c r="G296" s="415">
        <f>+'404-ENTREGA_INSUMOS PA'!AP$6</f>
        <v>0</v>
      </c>
      <c r="H296" s="415">
        <f>+'404-ENTREGA_INSUMOS PA'!AP$6</f>
        <v>0</v>
      </c>
      <c r="I296" s="371" t="str">
        <f>IF(+'404-ENTREGA_INSUMOS PA'!AC316=0,"",+'404-ENTREGA_INSUMOS PA'!AC316)</f>
        <v/>
      </c>
      <c r="J296" s="371" t="str">
        <f>IF(+'404-ENTREGA_INSUMOS PA'!AG316=0,"",+'404-ENTREGA_INSUMOS PA'!AG316)</f>
        <v/>
      </c>
      <c r="K296" s="371" t="str">
        <f>IF(+'404-ENTREGA_INSUMOS PA'!AK316=0,"",+'404-ENTREGA_INSUMOS PA'!AK316)</f>
        <v/>
      </c>
      <c r="L296" s="372" t="str">
        <f>IF(+'404-ENTREGA_INSUMOS PA'!AN316=0,"",+'404-ENTREGA_INSUMOS PA'!AN316)</f>
        <v/>
      </c>
      <c r="M296" s="373"/>
      <c r="N296" s="374" t="s">
        <v>2591</v>
      </c>
    </row>
    <row r="297" spans="1:14" hidden="1" x14ac:dyDescent="0.3">
      <c r="A297" s="371">
        <f>IF(AND(+'404-ENTREGA_INSUMOS PA'!B318=0,L297&gt;0),+'404-ENTREGA_INSUMOS PA'!B317,+'404-ENTREGA_INSUMOS PA'!B318)</f>
        <v>0</v>
      </c>
      <c r="B297" s="371">
        <f>IF(AND(+'404-ENTREGA_INSUMOS PA'!F318=0,L297&gt;0),+'404-ENTREGA_INSUMOS PA'!F317,+'404-ENTREGA_INSUMOS PA'!F318)</f>
        <v>0</v>
      </c>
      <c r="C297" s="371" t="str">
        <f>IFERROR(IFERROR(+VLOOKUP('404-ENTREGA_INSUMOS PA'!$AP$6,localidades,2,FALSE),VLOOKUP('404-ENTREGA_INSUMOS PA'!$AP$5,district_codes,2,FALSE)),"")</f>
        <v/>
      </c>
      <c r="D297" s="415" t="str">
        <f>IF(+'404-ENTREGA_INSUMOS PA'!$AP$7=0,"",+'404-ENTREGA_INSUMOS PA'!$AP$7)</f>
        <v/>
      </c>
      <c r="E297" s="415">
        <f>+'404-ENTREGA_INSUMOS PA'!J318</f>
        <v>0</v>
      </c>
      <c r="F297" s="415">
        <f>+'404-ENTREGA_INSUMOS PA'!L318</f>
        <v>0</v>
      </c>
      <c r="G297" s="415">
        <f>+'404-ENTREGA_INSUMOS PA'!AP$6</f>
        <v>0</v>
      </c>
      <c r="H297" s="415">
        <f>+'404-ENTREGA_INSUMOS PA'!AP$6</f>
        <v>0</v>
      </c>
      <c r="I297" s="371" t="str">
        <f>IF(+'404-ENTREGA_INSUMOS PA'!AC317=0,"",+'404-ENTREGA_INSUMOS PA'!AC317)</f>
        <v/>
      </c>
      <c r="J297" s="371" t="str">
        <f>IF(+'404-ENTREGA_INSUMOS PA'!AG317=0,"",+'404-ENTREGA_INSUMOS PA'!AG317)</f>
        <v/>
      </c>
      <c r="K297" s="371" t="str">
        <f>IF(+'404-ENTREGA_INSUMOS PA'!AK317=0,"",+'404-ENTREGA_INSUMOS PA'!AK317)</f>
        <v/>
      </c>
      <c r="L297" s="372" t="str">
        <f>IF(+'404-ENTREGA_INSUMOS PA'!AN317=0,"",+'404-ENTREGA_INSUMOS PA'!AN317)</f>
        <v/>
      </c>
      <c r="M297" s="373"/>
      <c r="N297" s="374" t="s">
        <v>2591</v>
      </c>
    </row>
    <row r="298" spans="1:14" hidden="1" x14ac:dyDescent="0.3">
      <c r="A298" s="371">
        <f>IF(AND(+'404-ENTREGA_INSUMOS PA'!B319=0,L298&gt;0),+'404-ENTREGA_INSUMOS PA'!B318,+'404-ENTREGA_INSUMOS PA'!B319)</f>
        <v>0</v>
      </c>
      <c r="B298" s="371">
        <f>IF(AND(+'404-ENTREGA_INSUMOS PA'!F319=0,L298&gt;0),+'404-ENTREGA_INSUMOS PA'!F318,+'404-ENTREGA_INSUMOS PA'!F319)</f>
        <v>0</v>
      </c>
      <c r="C298" s="371" t="str">
        <f>IFERROR(IFERROR(+VLOOKUP('404-ENTREGA_INSUMOS PA'!$AP$6,localidades,2,FALSE),VLOOKUP('404-ENTREGA_INSUMOS PA'!$AP$5,district_codes,2,FALSE)),"")</f>
        <v/>
      </c>
      <c r="D298" s="415" t="str">
        <f>IF(+'404-ENTREGA_INSUMOS PA'!$AP$7=0,"",+'404-ENTREGA_INSUMOS PA'!$AP$7)</f>
        <v/>
      </c>
      <c r="E298" s="415">
        <f>+'404-ENTREGA_INSUMOS PA'!J319</f>
        <v>0</v>
      </c>
      <c r="F298" s="415">
        <f>+'404-ENTREGA_INSUMOS PA'!L319</f>
        <v>0</v>
      </c>
      <c r="G298" s="415">
        <f>+'404-ENTREGA_INSUMOS PA'!AP$6</f>
        <v>0</v>
      </c>
      <c r="H298" s="415">
        <f>+'404-ENTREGA_INSUMOS PA'!AP$6</f>
        <v>0</v>
      </c>
      <c r="I298" s="371" t="str">
        <f>IF(+'404-ENTREGA_INSUMOS PA'!AC318=0,"",+'404-ENTREGA_INSUMOS PA'!AC318)</f>
        <v/>
      </c>
      <c r="J298" s="371" t="str">
        <f>IF(+'404-ENTREGA_INSUMOS PA'!AG318=0,"",+'404-ENTREGA_INSUMOS PA'!AG318)</f>
        <v/>
      </c>
      <c r="K298" s="371" t="str">
        <f>IF(+'404-ENTREGA_INSUMOS PA'!AK318=0,"",+'404-ENTREGA_INSUMOS PA'!AK318)</f>
        <v/>
      </c>
      <c r="L298" s="372" t="str">
        <f>IF(+'404-ENTREGA_INSUMOS PA'!AN318=0,"",+'404-ENTREGA_INSUMOS PA'!AN318)</f>
        <v/>
      </c>
      <c r="M298" s="373"/>
      <c r="N298" s="374" t="s">
        <v>2591</v>
      </c>
    </row>
    <row r="299" spans="1:14" hidden="1" x14ac:dyDescent="0.3">
      <c r="A299" s="371">
        <f>IF(AND(+'404-ENTREGA_INSUMOS PA'!B320=0,L299&gt;0),+'404-ENTREGA_INSUMOS PA'!B319,+'404-ENTREGA_INSUMOS PA'!B320)</f>
        <v>0</v>
      </c>
      <c r="B299" s="371">
        <f>IF(AND(+'404-ENTREGA_INSUMOS PA'!F320=0,L299&gt;0),+'404-ENTREGA_INSUMOS PA'!F319,+'404-ENTREGA_INSUMOS PA'!F320)</f>
        <v>0</v>
      </c>
      <c r="C299" s="371" t="str">
        <f>IFERROR(IFERROR(+VLOOKUP('404-ENTREGA_INSUMOS PA'!$AP$6,localidades,2,FALSE),VLOOKUP('404-ENTREGA_INSUMOS PA'!$AP$5,district_codes,2,FALSE)),"")</f>
        <v/>
      </c>
      <c r="D299" s="415" t="str">
        <f>IF(+'404-ENTREGA_INSUMOS PA'!$AP$7=0,"",+'404-ENTREGA_INSUMOS PA'!$AP$7)</f>
        <v/>
      </c>
      <c r="E299" s="415">
        <f>+'404-ENTREGA_INSUMOS PA'!J320</f>
        <v>0</v>
      </c>
      <c r="F299" s="415">
        <f>+'404-ENTREGA_INSUMOS PA'!L320</f>
        <v>0</v>
      </c>
      <c r="G299" s="415">
        <f>+'404-ENTREGA_INSUMOS PA'!AP$6</f>
        <v>0</v>
      </c>
      <c r="H299" s="415">
        <f>+'404-ENTREGA_INSUMOS PA'!AP$6</f>
        <v>0</v>
      </c>
      <c r="I299" s="371" t="str">
        <f>IF(+'404-ENTREGA_INSUMOS PA'!AC319=0,"",+'404-ENTREGA_INSUMOS PA'!AC319)</f>
        <v/>
      </c>
      <c r="J299" s="371" t="str">
        <f>IF(+'404-ENTREGA_INSUMOS PA'!AG319=0,"",+'404-ENTREGA_INSUMOS PA'!AG319)</f>
        <v/>
      </c>
      <c r="K299" s="371" t="str">
        <f>IF(+'404-ENTREGA_INSUMOS PA'!AK319=0,"",+'404-ENTREGA_INSUMOS PA'!AK319)</f>
        <v/>
      </c>
      <c r="L299" s="372" t="str">
        <f>IF(+'404-ENTREGA_INSUMOS PA'!AN319=0,"",+'404-ENTREGA_INSUMOS PA'!AN319)</f>
        <v/>
      </c>
      <c r="M299" s="373"/>
      <c r="N299" s="374" t="s">
        <v>2591</v>
      </c>
    </row>
    <row r="300" spans="1:14" hidden="1" x14ac:dyDescent="0.3">
      <c r="A300" s="371">
        <f>IF(AND(+'404-ENTREGA_INSUMOS PA'!B321=0,L300&gt;0),+'404-ENTREGA_INSUMOS PA'!B320,+'404-ENTREGA_INSUMOS PA'!B321)</f>
        <v>0</v>
      </c>
      <c r="B300" s="371">
        <f>IF(AND(+'404-ENTREGA_INSUMOS PA'!F321=0,L300&gt;0),+'404-ENTREGA_INSUMOS PA'!F320,+'404-ENTREGA_INSUMOS PA'!F321)</f>
        <v>0</v>
      </c>
      <c r="C300" s="371" t="str">
        <f>IFERROR(IFERROR(+VLOOKUP('404-ENTREGA_INSUMOS PA'!$AP$6,localidades,2,FALSE),VLOOKUP('404-ENTREGA_INSUMOS PA'!$AP$5,district_codes,2,FALSE)),"")</f>
        <v/>
      </c>
      <c r="D300" s="415" t="str">
        <f>IF(+'404-ENTREGA_INSUMOS PA'!$AP$7=0,"",+'404-ENTREGA_INSUMOS PA'!$AP$7)</f>
        <v/>
      </c>
      <c r="E300" s="415">
        <f>+'404-ENTREGA_INSUMOS PA'!J321</f>
        <v>0</v>
      </c>
      <c r="F300" s="415">
        <f>+'404-ENTREGA_INSUMOS PA'!L321</f>
        <v>0</v>
      </c>
      <c r="G300" s="415">
        <f>+'404-ENTREGA_INSUMOS PA'!AP$6</f>
        <v>0</v>
      </c>
      <c r="H300" s="415">
        <f>+'404-ENTREGA_INSUMOS PA'!AP$6</f>
        <v>0</v>
      </c>
      <c r="I300" s="371" t="str">
        <f>IF(+'404-ENTREGA_INSUMOS PA'!AC320=0,"",+'404-ENTREGA_INSUMOS PA'!AC320)</f>
        <v/>
      </c>
      <c r="J300" s="371" t="str">
        <f>IF(+'404-ENTREGA_INSUMOS PA'!AG320=0,"",+'404-ENTREGA_INSUMOS PA'!AG320)</f>
        <v/>
      </c>
      <c r="K300" s="371" t="str">
        <f>IF(+'404-ENTREGA_INSUMOS PA'!AK320=0,"",+'404-ENTREGA_INSUMOS PA'!AK320)</f>
        <v/>
      </c>
      <c r="L300" s="372" t="str">
        <f>IF(+'404-ENTREGA_INSUMOS PA'!AN320=0,"",+'404-ENTREGA_INSUMOS PA'!AN320)</f>
        <v/>
      </c>
      <c r="M300" s="373"/>
      <c r="N300" s="374" t="s">
        <v>2591</v>
      </c>
    </row>
    <row r="301" spans="1:14" hidden="1" x14ac:dyDescent="0.3">
      <c r="A301" s="371">
        <f>IF(AND(+'404-ENTREGA_INSUMOS PA'!B322=0,L301&gt;0),+'404-ENTREGA_INSUMOS PA'!B321,+'404-ENTREGA_INSUMOS PA'!B322)</f>
        <v>0</v>
      </c>
      <c r="B301" s="371">
        <f>IF(AND(+'404-ENTREGA_INSUMOS PA'!F322=0,L301&gt;0),+'404-ENTREGA_INSUMOS PA'!F321,+'404-ENTREGA_INSUMOS PA'!F322)</f>
        <v>0</v>
      </c>
      <c r="C301" s="371" t="str">
        <f>IFERROR(IFERROR(+VLOOKUP('404-ENTREGA_INSUMOS PA'!$AP$6,localidades,2,FALSE),VLOOKUP('404-ENTREGA_INSUMOS PA'!$AP$5,district_codes,2,FALSE)),"")</f>
        <v/>
      </c>
      <c r="D301" s="415" t="str">
        <f>IF(+'404-ENTREGA_INSUMOS PA'!$AP$7=0,"",+'404-ENTREGA_INSUMOS PA'!$AP$7)</f>
        <v/>
      </c>
      <c r="E301" s="415">
        <f>+'404-ENTREGA_INSUMOS PA'!J322</f>
        <v>0</v>
      </c>
      <c r="F301" s="415">
        <f>+'404-ENTREGA_INSUMOS PA'!L322</f>
        <v>0</v>
      </c>
      <c r="G301" s="415">
        <f>+'404-ENTREGA_INSUMOS PA'!AP$6</f>
        <v>0</v>
      </c>
      <c r="H301" s="415">
        <f>+'404-ENTREGA_INSUMOS PA'!AP$6</f>
        <v>0</v>
      </c>
      <c r="I301" s="371" t="str">
        <f>IF(+'404-ENTREGA_INSUMOS PA'!AC321=0,"",+'404-ENTREGA_INSUMOS PA'!AC321)</f>
        <v/>
      </c>
      <c r="J301" s="371" t="str">
        <f>IF(+'404-ENTREGA_INSUMOS PA'!AG321=0,"",+'404-ENTREGA_INSUMOS PA'!AG321)</f>
        <v/>
      </c>
      <c r="K301" s="371" t="str">
        <f>IF(+'404-ENTREGA_INSUMOS PA'!AK321=0,"",+'404-ENTREGA_INSUMOS PA'!AK321)</f>
        <v/>
      </c>
      <c r="L301" s="372" t="str">
        <f>IF(+'404-ENTREGA_INSUMOS PA'!AN321=0,"",+'404-ENTREGA_INSUMOS PA'!AN321)</f>
        <v/>
      </c>
      <c r="M301" s="373"/>
      <c r="N301" s="374" t="s">
        <v>2591</v>
      </c>
    </row>
    <row r="302" spans="1:14" hidden="1" x14ac:dyDescent="0.3">
      <c r="A302" s="371">
        <f>IF(AND(+'404-ENTREGA_INSUMOS PA'!B323=0,L302&gt;0),+'404-ENTREGA_INSUMOS PA'!B322,+'404-ENTREGA_INSUMOS PA'!B323)</f>
        <v>0</v>
      </c>
      <c r="B302" s="371">
        <f>IF(AND(+'404-ENTREGA_INSUMOS PA'!F323=0,L302&gt;0),+'404-ENTREGA_INSUMOS PA'!F322,+'404-ENTREGA_INSUMOS PA'!F323)</f>
        <v>0</v>
      </c>
      <c r="C302" s="371" t="str">
        <f>IFERROR(IFERROR(+VLOOKUP('404-ENTREGA_INSUMOS PA'!$AP$6,localidades,2,FALSE),VLOOKUP('404-ENTREGA_INSUMOS PA'!$AP$5,district_codes,2,FALSE)),"")</f>
        <v/>
      </c>
      <c r="D302" s="415" t="str">
        <f>IF(+'404-ENTREGA_INSUMOS PA'!$AP$7=0,"",+'404-ENTREGA_INSUMOS PA'!$AP$7)</f>
        <v/>
      </c>
      <c r="E302" s="415">
        <f>+'404-ENTREGA_INSUMOS PA'!J323</f>
        <v>0</v>
      </c>
      <c r="F302" s="415">
        <f>+'404-ENTREGA_INSUMOS PA'!L323</f>
        <v>0</v>
      </c>
      <c r="G302" s="415">
        <f>+'404-ENTREGA_INSUMOS PA'!AP$6</f>
        <v>0</v>
      </c>
      <c r="H302" s="415">
        <f>+'404-ENTREGA_INSUMOS PA'!AP$6</f>
        <v>0</v>
      </c>
      <c r="I302" s="371" t="str">
        <f>IF(+'404-ENTREGA_INSUMOS PA'!AC322=0,"",+'404-ENTREGA_INSUMOS PA'!AC322)</f>
        <v/>
      </c>
      <c r="J302" s="371" t="str">
        <f>IF(+'404-ENTREGA_INSUMOS PA'!AG322=0,"",+'404-ENTREGA_INSUMOS PA'!AG322)</f>
        <v/>
      </c>
      <c r="K302" s="371" t="str">
        <f>IF(+'404-ENTREGA_INSUMOS PA'!AK322=0,"",+'404-ENTREGA_INSUMOS PA'!AK322)</f>
        <v/>
      </c>
      <c r="L302" s="372" t="str">
        <f>IF(+'404-ENTREGA_INSUMOS PA'!AN322=0,"",+'404-ENTREGA_INSUMOS PA'!AN322)</f>
        <v/>
      </c>
      <c r="M302" s="373"/>
      <c r="N302" s="374" t="s">
        <v>2591</v>
      </c>
    </row>
    <row r="303" spans="1:14" hidden="1" x14ac:dyDescent="0.3">
      <c r="A303" s="371">
        <f>IF(AND(+'404-ENTREGA_INSUMOS PA'!B324=0,L303&gt;0),+'404-ENTREGA_INSUMOS PA'!B323,+'404-ENTREGA_INSUMOS PA'!B324)</f>
        <v>0</v>
      </c>
      <c r="B303" s="371">
        <f>IF(AND(+'404-ENTREGA_INSUMOS PA'!F324=0,L303&gt;0),+'404-ENTREGA_INSUMOS PA'!F323,+'404-ENTREGA_INSUMOS PA'!F324)</f>
        <v>0</v>
      </c>
      <c r="C303" s="371" t="str">
        <f>IFERROR(IFERROR(+VLOOKUP('404-ENTREGA_INSUMOS PA'!$AP$6,localidades,2,FALSE),VLOOKUP('404-ENTREGA_INSUMOS PA'!$AP$5,district_codes,2,FALSE)),"")</f>
        <v/>
      </c>
      <c r="D303" s="415" t="str">
        <f>IF(+'404-ENTREGA_INSUMOS PA'!$AP$7=0,"",+'404-ENTREGA_INSUMOS PA'!$AP$7)</f>
        <v/>
      </c>
      <c r="E303" s="415">
        <f>+'404-ENTREGA_INSUMOS PA'!J324</f>
        <v>0</v>
      </c>
      <c r="F303" s="415">
        <f>+'404-ENTREGA_INSUMOS PA'!L324</f>
        <v>0</v>
      </c>
      <c r="G303" s="415">
        <f>+'404-ENTREGA_INSUMOS PA'!AP$6</f>
        <v>0</v>
      </c>
      <c r="H303" s="415">
        <f>+'404-ENTREGA_INSUMOS PA'!AP$6</f>
        <v>0</v>
      </c>
      <c r="I303" s="371" t="str">
        <f>IF(+'404-ENTREGA_INSUMOS PA'!AC323=0,"",+'404-ENTREGA_INSUMOS PA'!AC323)</f>
        <v/>
      </c>
      <c r="J303" s="371" t="str">
        <f>IF(+'404-ENTREGA_INSUMOS PA'!AG323=0,"",+'404-ENTREGA_INSUMOS PA'!AG323)</f>
        <v/>
      </c>
      <c r="K303" s="371" t="str">
        <f>IF(+'404-ENTREGA_INSUMOS PA'!AK323=0,"",+'404-ENTREGA_INSUMOS PA'!AK323)</f>
        <v/>
      </c>
      <c r="L303" s="372" t="str">
        <f>IF(+'404-ENTREGA_INSUMOS PA'!AN323=0,"",+'404-ENTREGA_INSUMOS PA'!AN323)</f>
        <v/>
      </c>
      <c r="M303" s="373"/>
      <c r="N303" s="374" t="s">
        <v>2591</v>
      </c>
    </row>
    <row r="304" spans="1:14" hidden="1" x14ac:dyDescent="0.3">
      <c r="A304" s="371">
        <f>IF(AND(+'404-ENTREGA_INSUMOS PA'!B325=0,L304&gt;0),+'404-ENTREGA_INSUMOS PA'!B324,+'404-ENTREGA_INSUMOS PA'!B325)</f>
        <v>0</v>
      </c>
      <c r="B304" s="371">
        <f>IF(AND(+'404-ENTREGA_INSUMOS PA'!F325=0,L304&gt;0),+'404-ENTREGA_INSUMOS PA'!F324,+'404-ENTREGA_INSUMOS PA'!F325)</f>
        <v>0</v>
      </c>
      <c r="C304" s="371" t="str">
        <f>IFERROR(IFERROR(+VLOOKUP('404-ENTREGA_INSUMOS PA'!$AP$6,localidades,2,FALSE),VLOOKUP('404-ENTREGA_INSUMOS PA'!$AP$5,district_codes,2,FALSE)),"")</f>
        <v/>
      </c>
      <c r="D304" s="415" t="str">
        <f>IF(+'404-ENTREGA_INSUMOS PA'!$AP$7=0,"",+'404-ENTREGA_INSUMOS PA'!$AP$7)</f>
        <v/>
      </c>
      <c r="E304" s="415">
        <f>+'404-ENTREGA_INSUMOS PA'!J325</f>
        <v>0</v>
      </c>
      <c r="F304" s="415">
        <f>+'404-ENTREGA_INSUMOS PA'!L325</f>
        <v>0</v>
      </c>
      <c r="G304" s="415">
        <f>+'404-ENTREGA_INSUMOS PA'!AP$6</f>
        <v>0</v>
      </c>
      <c r="H304" s="415">
        <f>+'404-ENTREGA_INSUMOS PA'!AP$6</f>
        <v>0</v>
      </c>
      <c r="I304" s="371" t="str">
        <f>IF(+'404-ENTREGA_INSUMOS PA'!AC324=0,"",+'404-ENTREGA_INSUMOS PA'!AC324)</f>
        <v/>
      </c>
      <c r="J304" s="371" t="str">
        <f>IF(+'404-ENTREGA_INSUMOS PA'!AG324=0,"",+'404-ENTREGA_INSUMOS PA'!AG324)</f>
        <v/>
      </c>
      <c r="K304" s="371" t="str">
        <f>IF(+'404-ENTREGA_INSUMOS PA'!AK324=0,"",+'404-ENTREGA_INSUMOS PA'!AK324)</f>
        <v/>
      </c>
      <c r="L304" s="372" t="str">
        <f>IF(+'404-ENTREGA_INSUMOS PA'!AN324=0,"",+'404-ENTREGA_INSUMOS PA'!AN324)</f>
        <v/>
      </c>
      <c r="M304" s="373"/>
      <c r="N304" s="374" t="s">
        <v>2591</v>
      </c>
    </row>
    <row r="305" spans="1:14" hidden="1" x14ac:dyDescent="0.3">
      <c r="A305" s="371">
        <f>IF(AND(+'404-ENTREGA_INSUMOS PA'!B326=0,L305&gt;0),+'404-ENTREGA_INSUMOS PA'!B325,+'404-ENTREGA_INSUMOS PA'!B326)</f>
        <v>0</v>
      </c>
      <c r="B305" s="371">
        <f>IF(AND(+'404-ENTREGA_INSUMOS PA'!F326=0,L305&gt;0),+'404-ENTREGA_INSUMOS PA'!F325,+'404-ENTREGA_INSUMOS PA'!F326)</f>
        <v>0</v>
      </c>
      <c r="C305" s="371" t="str">
        <f>IFERROR(IFERROR(+VLOOKUP('404-ENTREGA_INSUMOS PA'!$AP$6,localidades,2,FALSE),VLOOKUP('404-ENTREGA_INSUMOS PA'!$AP$5,district_codes,2,FALSE)),"")</f>
        <v/>
      </c>
      <c r="D305" s="415" t="str">
        <f>IF(+'404-ENTREGA_INSUMOS PA'!$AP$7=0,"",+'404-ENTREGA_INSUMOS PA'!$AP$7)</f>
        <v/>
      </c>
      <c r="E305" s="415">
        <f>+'404-ENTREGA_INSUMOS PA'!J326</f>
        <v>0</v>
      </c>
      <c r="F305" s="415">
        <f>+'404-ENTREGA_INSUMOS PA'!L326</f>
        <v>0</v>
      </c>
      <c r="G305" s="415">
        <f>+'404-ENTREGA_INSUMOS PA'!AP$6</f>
        <v>0</v>
      </c>
      <c r="H305" s="415">
        <f>+'404-ENTREGA_INSUMOS PA'!AP$6</f>
        <v>0</v>
      </c>
      <c r="I305" s="371" t="str">
        <f>IF(+'404-ENTREGA_INSUMOS PA'!AC325=0,"",+'404-ENTREGA_INSUMOS PA'!AC325)</f>
        <v/>
      </c>
      <c r="J305" s="371" t="str">
        <f>IF(+'404-ENTREGA_INSUMOS PA'!AG325=0,"",+'404-ENTREGA_INSUMOS PA'!AG325)</f>
        <v/>
      </c>
      <c r="K305" s="371" t="str">
        <f>IF(+'404-ENTREGA_INSUMOS PA'!AK325=0,"",+'404-ENTREGA_INSUMOS PA'!AK325)</f>
        <v/>
      </c>
      <c r="L305" s="372" t="str">
        <f>IF(+'404-ENTREGA_INSUMOS PA'!AN325=0,"",+'404-ENTREGA_INSUMOS PA'!AN325)</f>
        <v/>
      </c>
      <c r="M305" s="373"/>
      <c r="N305" s="374" t="s">
        <v>2591</v>
      </c>
    </row>
    <row r="306" spans="1:14" hidden="1" x14ac:dyDescent="0.3">
      <c r="A306" s="371">
        <f>IF(AND(+'404-ENTREGA_INSUMOS PA'!B327=0,L306&gt;0),+'404-ENTREGA_INSUMOS PA'!B326,+'404-ENTREGA_INSUMOS PA'!B327)</f>
        <v>0</v>
      </c>
      <c r="B306" s="371">
        <f>IF(AND(+'404-ENTREGA_INSUMOS PA'!F327=0,L306&gt;0),+'404-ENTREGA_INSUMOS PA'!F326,+'404-ENTREGA_INSUMOS PA'!F327)</f>
        <v>0</v>
      </c>
      <c r="C306" s="371" t="str">
        <f>IFERROR(IFERROR(+VLOOKUP('404-ENTREGA_INSUMOS PA'!$AP$6,localidades,2,FALSE),VLOOKUP('404-ENTREGA_INSUMOS PA'!$AP$5,district_codes,2,FALSE)),"")</f>
        <v/>
      </c>
      <c r="D306" s="415" t="str">
        <f>IF(+'404-ENTREGA_INSUMOS PA'!$AP$7=0,"",+'404-ENTREGA_INSUMOS PA'!$AP$7)</f>
        <v/>
      </c>
      <c r="E306" s="415">
        <f>+'404-ENTREGA_INSUMOS PA'!J327</f>
        <v>0</v>
      </c>
      <c r="F306" s="415">
        <f>+'404-ENTREGA_INSUMOS PA'!L327</f>
        <v>0</v>
      </c>
      <c r="G306" s="415">
        <f>+'404-ENTREGA_INSUMOS PA'!AP$6</f>
        <v>0</v>
      </c>
      <c r="H306" s="415">
        <f>+'404-ENTREGA_INSUMOS PA'!AP$6</f>
        <v>0</v>
      </c>
      <c r="I306" s="371" t="str">
        <f>IF(+'404-ENTREGA_INSUMOS PA'!AC326=0,"",+'404-ENTREGA_INSUMOS PA'!AC326)</f>
        <v/>
      </c>
      <c r="J306" s="371" t="str">
        <f>IF(+'404-ENTREGA_INSUMOS PA'!AG326=0,"",+'404-ENTREGA_INSUMOS PA'!AG326)</f>
        <v/>
      </c>
      <c r="K306" s="371" t="str">
        <f>IF(+'404-ENTREGA_INSUMOS PA'!AK326=0,"",+'404-ENTREGA_INSUMOS PA'!AK326)</f>
        <v/>
      </c>
      <c r="L306" s="372" t="str">
        <f>IF(+'404-ENTREGA_INSUMOS PA'!AN326=0,"",+'404-ENTREGA_INSUMOS PA'!AN326)</f>
        <v/>
      </c>
      <c r="M306" s="373"/>
      <c r="N306" s="374" t="s">
        <v>2591</v>
      </c>
    </row>
    <row r="307" spans="1:14" hidden="1" x14ac:dyDescent="0.3">
      <c r="A307" s="371">
        <f>IF(AND(+'404-ENTREGA_INSUMOS PA'!B328=0,L307&gt;0),+'404-ENTREGA_INSUMOS PA'!B327,+'404-ENTREGA_INSUMOS PA'!B328)</f>
        <v>0</v>
      </c>
      <c r="B307" s="371">
        <f>IF(AND(+'404-ENTREGA_INSUMOS PA'!F328=0,L307&gt;0),+'404-ENTREGA_INSUMOS PA'!F327,+'404-ENTREGA_INSUMOS PA'!F328)</f>
        <v>0</v>
      </c>
      <c r="C307" s="371" t="str">
        <f>IFERROR(IFERROR(+VLOOKUP('404-ENTREGA_INSUMOS PA'!$AP$6,localidades,2,FALSE),VLOOKUP('404-ENTREGA_INSUMOS PA'!$AP$5,district_codes,2,FALSE)),"")</f>
        <v/>
      </c>
      <c r="D307" s="415" t="str">
        <f>IF(+'404-ENTREGA_INSUMOS PA'!$AP$7=0,"",+'404-ENTREGA_INSUMOS PA'!$AP$7)</f>
        <v/>
      </c>
      <c r="E307" s="415">
        <f>+'404-ENTREGA_INSUMOS PA'!J328</f>
        <v>0</v>
      </c>
      <c r="F307" s="415">
        <f>+'404-ENTREGA_INSUMOS PA'!L328</f>
        <v>0</v>
      </c>
      <c r="G307" s="415">
        <f>+'404-ENTREGA_INSUMOS PA'!AP$6</f>
        <v>0</v>
      </c>
      <c r="H307" s="415">
        <f>+'404-ENTREGA_INSUMOS PA'!AP$6</f>
        <v>0</v>
      </c>
      <c r="I307" s="371" t="str">
        <f>IF(+'404-ENTREGA_INSUMOS PA'!AC327=0,"",+'404-ENTREGA_INSUMOS PA'!AC327)</f>
        <v/>
      </c>
      <c r="J307" s="371" t="str">
        <f>IF(+'404-ENTREGA_INSUMOS PA'!AG327=0,"",+'404-ENTREGA_INSUMOS PA'!AG327)</f>
        <v/>
      </c>
      <c r="K307" s="371" t="str">
        <f>IF(+'404-ENTREGA_INSUMOS PA'!AK327=0,"",+'404-ENTREGA_INSUMOS PA'!AK327)</f>
        <v/>
      </c>
      <c r="L307" s="372" t="str">
        <f>IF(+'404-ENTREGA_INSUMOS PA'!AN327=0,"",+'404-ENTREGA_INSUMOS PA'!AN327)</f>
        <v/>
      </c>
      <c r="M307" s="373"/>
      <c r="N307" s="374" t="s">
        <v>2591</v>
      </c>
    </row>
    <row r="308" spans="1:14" hidden="1" x14ac:dyDescent="0.3">
      <c r="A308" s="371">
        <f>IF(AND(+'404-ENTREGA_INSUMOS PA'!B329=0,L308&gt;0),+'404-ENTREGA_INSUMOS PA'!B328,+'404-ENTREGA_INSUMOS PA'!B329)</f>
        <v>0</v>
      </c>
      <c r="B308" s="371">
        <f>IF(AND(+'404-ENTREGA_INSUMOS PA'!F329=0,L308&gt;0),+'404-ENTREGA_INSUMOS PA'!F328,+'404-ENTREGA_INSUMOS PA'!F329)</f>
        <v>0</v>
      </c>
      <c r="C308" s="371" t="str">
        <f>IFERROR(IFERROR(+VLOOKUP('404-ENTREGA_INSUMOS PA'!$AP$6,localidades,2,FALSE),VLOOKUP('404-ENTREGA_INSUMOS PA'!$AP$5,district_codes,2,FALSE)),"")</f>
        <v/>
      </c>
      <c r="D308" s="415" t="str">
        <f>IF(+'404-ENTREGA_INSUMOS PA'!$AP$7=0,"",+'404-ENTREGA_INSUMOS PA'!$AP$7)</f>
        <v/>
      </c>
      <c r="E308" s="415">
        <f>+'404-ENTREGA_INSUMOS PA'!J329</f>
        <v>0</v>
      </c>
      <c r="F308" s="415">
        <f>+'404-ENTREGA_INSUMOS PA'!L329</f>
        <v>0</v>
      </c>
      <c r="G308" s="415">
        <f>+'404-ENTREGA_INSUMOS PA'!AP$6</f>
        <v>0</v>
      </c>
      <c r="H308" s="415">
        <f>+'404-ENTREGA_INSUMOS PA'!AP$6</f>
        <v>0</v>
      </c>
      <c r="I308" s="371" t="str">
        <f>IF(+'404-ENTREGA_INSUMOS PA'!AC328=0,"",+'404-ENTREGA_INSUMOS PA'!AC328)</f>
        <v/>
      </c>
      <c r="J308" s="371" t="str">
        <f>IF(+'404-ENTREGA_INSUMOS PA'!AG328=0,"",+'404-ENTREGA_INSUMOS PA'!AG328)</f>
        <v/>
      </c>
      <c r="K308" s="371" t="str">
        <f>IF(+'404-ENTREGA_INSUMOS PA'!AK328=0,"",+'404-ENTREGA_INSUMOS PA'!AK328)</f>
        <v/>
      </c>
      <c r="L308" s="372" t="str">
        <f>IF(+'404-ENTREGA_INSUMOS PA'!AN328=0,"",+'404-ENTREGA_INSUMOS PA'!AN328)</f>
        <v/>
      </c>
      <c r="M308" s="373"/>
      <c r="N308" s="374" t="s">
        <v>2591</v>
      </c>
    </row>
    <row r="309" spans="1:14" hidden="1" x14ac:dyDescent="0.3">
      <c r="A309" s="371">
        <f>IF(AND(+'404-ENTREGA_INSUMOS PA'!B330=0,L309&gt;0),+'404-ENTREGA_INSUMOS PA'!B329,+'404-ENTREGA_INSUMOS PA'!B330)</f>
        <v>0</v>
      </c>
      <c r="B309" s="371">
        <f>IF(AND(+'404-ENTREGA_INSUMOS PA'!F330=0,L309&gt;0),+'404-ENTREGA_INSUMOS PA'!F329,+'404-ENTREGA_INSUMOS PA'!F330)</f>
        <v>0</v>
      </c>
      <c r="C309" s="371" t="str">
        <f>IFERROR(IFERROR(+VLOOKUP('404-ENTREGA_INSUMOS PA'!$AP$6,localidades,2,FALSE),VLOOKUP('404-ENTREGA_INSUMOS PA'!$AP$5,district_codes,2,FALSE)),"")</f>
        <v/>
      </c>
      <c r="D309" s="415" t="str">
        <f>IF(+'404-ENTREGA_INSUMOS PA'!$AP$7=0,"",+'404-ENTREGA_INSUMOS PA'!$AP$7)</f>
        <v/>
      </c>
      <c r="E309" s="415">
        <f>+'404-ENTREGA_INSUMOS PA'!J330</f>
        <v>0</v>
      </c>
      <c r="F309" s="415">
        <f>+'404-ENTREGA_INSUMOS PA'!L330</f>
        <v>0</v>
      </c>
      <c r="G309" s="415">
        <f>+'404-ENTREGA_INSUMOS PA'!AP$6</f>
        <v>0</v>
      </c>
      <c r="H309" s="415">
        <f>+'404-ENTREGA_INSUMOS PA'!AP$6</f>
        <v>0</v>
      </c>
      <c r="I309" s="371" t="str">
        <f>IF(+'404-ENTREGA_INSUMOS PA'!AC329=0,"",+'404-ENTREGA_INSUMOS PA'!AC329)</f>
        <v/>
      </c>
      <c r="J309" s="371" t="str">
        <f>IF(+'404-ENTREGA_INSUMOS PA'!AG329=0,"",+'404-ENTREGA_INSUMOS PA'!AG329)</f>
        <v/>
      </c>
      <c r="K309" s="371" t="str">
        <f>IF(+'404-ENTREGA_INSUMOS PA'!AK329=0,"",+'404-ENTREGA_INSUMOS PA'!AK329)</f>
        <v/>
      </c>
      <c r="L309" s="372" t="str">
        <f>IF(+'404-ENTREGA_INSUMOS PA'!AN329=0,"",+'404-ENTREGA_INSUMOS PA'!AN329)</f>
        <v/>
      </c>
      <c r="M309" s="373"/>
      <c r="N309" s="374" t="s">
        <v>2591</v>
      </c>
    </row>
    <row r="310" spans="1:14" hidden="1" x14ac:dyDescent="0.3">
      <c r="A310" s="371">
        <f>IF(AND(+'404-ENTREGA_INSUMOS PA'!B331=0,L310&gt;0),+'404-ENTREGA_INSUMOS PA'!B330,+'404-ENTREGA_INSUMOS PA'!B331)</f>
        <v>0</v>
      </c>
      <c r="B310" s="371">
        <f>IF(AND(+'404-ENTREGA_INSUMOS PA'!F331=0,L310&gt;0),+'404-ENTREGA_INSUMOS PA'!F330,+'404-ENTREGA_INSUMOS PA'!F331)</f>
        <v>0</v>
      </c>
      <c r="C310" s="371" t="str">
        <f>IFERROR(IFERROR(+VLOOKUP('404-ENTREGA_INSUMOS PA'!$AP$6,localidades,2,FALSE),VLOOKUP('404-ENTREGA_INSUMOS PA'!$AP$5,district_codes,2,FALSE)),"")</f>
        <v/>
      </c>
      <c r="D310" s="415" t="str">
        <f>IF(+'404-ENTREGA_INSUMOS PA'!$AP$7=0,"",+'404-ENTREGA_INSUMOS PA'!$AP$7)</f>
        <v/>
      </c>
      <c r="E310" s="415">
        <f>+'404-ENTREGA_INSUMOS PA'!J331</f>
        <v>0</v>
      </c>
      <c r="F310" s="415">
        <f>+'404-ENTREGA_INSUMOS PA'!L331</f>
        <v>0</v>
      </c>
      <c r="G310" s="415">
        <f>+'404-ENTREGA_INSUMOS PA'!AP$6</f>
        <v>0</v>
      </c>
      <c r="H310" s="415">
        <f>+'404-ENTREGA_INSUMOS PA'!AP$6</f>
        <v>0</v>
      </c>
      <c r="I310" s="371" t="str">
        <f>IF(+'404-ENTREGA_INSUMOS PA'!AC330=0,"",+'404-ENTREGA_INSUMOS PA'!AC330)</f>
        <v/>
      </c>
      <c r="J310" s="371" t="str">
        <f>IF(+'404-ENTREGA_INSUMOS PA'!AG330=0,"",+'404-ENTREGA_INSUMOS PA'!AG330)</f>
        <v/>
      </c>
      <c r="K310" s="371" t="str">
        <f>IF(+'404-ENTREGA_INSUMOS PA'!AK330=0,"",+'404-ENTREGA_INSUMOS PA'!AK330)</f>
        <v/>
      </c>
      <c r="L310" s="372" t="str">
        <f>IF(+'404-ENTREGA_INSUMOS PA'!AN330=0,"",+'404-ENTREGA_INSUMOS PA'!AN330)</f>
        <v/>
      </c>
      <c r="M310" s="373"/>
      <c r="N310" s="374" t="s">
        <v>2591</v>
      </c>
    </row>
    <row r="311" spans="1:14" hidden="1" x14ac:dyDescent="0.3">
      <c r="A311" s="371">
        <f>IF(AND(+'404-ENTREGA_INSUMOS PA'!B332=0,L311&gt;0),+'404-ENTREGA_INSUMOS PA'!B331,+'404-ENTREGA_INSUMOS PA'!B332)</f>
        <v>0</v>
      </c>
      <c r="B311" s="371">
        <f>IF(AND(+'404-ENTREGA_INSUMOS PA'!F332=0,L311&gt;0),+'404-ENTREGA_INSUMOS PA'!F331,+'404-ENTREGA_INSUMOS PA'!F332)</f>
        <v>0</v>
      </c>
      <c r="C311" s="371" t="str">
        <f>IFERROR(IFERROR(+VLOOKUP('404-ENTREGA_INSUMOS PA'!$AP$6,localidades,2,FALSE),VLOOKUP('404-ENTREGA_INSUMOS PA'!$AP$5,district_codes,2,FALSE)),"")</f>
        <v/>
      </c>
      <c r="D311" s="415" t="str">
        <f>IF(+'404-ENTREGA_INSUMOS PA'!$AP$7=0,"",+'404-ENTREGA_INSUMOS PA'!$AP$7)</f>
        <v/>
      </c>
      <c r="E311" s="415">
        <f>+'404-ENTREGA_INSUMOS PA'!J332</f>
        <v>0</v>
      </c>
      <c r="F311" s="415">
        <f>+'404-ENTREGA_INSUMOS PA'!L332</f>
        <v>0</v>
      </c>
      <c r="G311" s="415">
        <f>+'404-ENTREGA_INSUMOS PA'!AP$6</f>
        <v>0</v>
      </c>
      <c r="H311" s="415">
        <f>+'404-ENTREGA_INSUMOS PA'!AP$6</f>
        <v>0</v>
      </c>
      <c r="I311" s="371" t="str">
        <f>IF(+'404-ENTREGA_INSUMOS PA'!AC331=0,"",+'404-ENTREGA_INSUMOS PA'!AC331)</f>
        <v/>
      </c>
      <c r="J311" s="371" t="str">
        <f>IF(+'404-ENTREGA_INSUMOS PA'!AG331=0,"",+'404-ENTREGA_INSUMOS PA'!AG331)</f>
        <v/>
      </c>
      <c r="K311" s="371" t="str">
        <f>IF(+'404-ENTREGA_INSUMOS PA'!AK331=0,"",+'404-ENTREGA_INSUMOS PA'!AK331)</f>
        <v/>
      </c>
      <c r="L311" s="372" t="str">
        <f>IF(+'404-ENTREGA_INSUMOS PA'!AN331=0,"",+'404-ENTREGA_INSUMOS PA'!AN331)</f>
        <v/>
      </c>
      <c r="M311" s="373"/>
      <c r="N311" s="374" t="s">
        <v>2591</v>
      </c>
    </row>
    <row r="312" spans="1:14" hidden="1" x14ac:dyDescent="0.3">
      <c r="A312" s="371">
        <f>IF(AND(+'404-ENTREGA_INSUMOS PA'!B333=0,L312&gt;0),+'404-ENTREGA_INSUMOS PA'!B332,+'404-ENTREGA_INSUMOS PA'!B333)</f>
        <v>0</v>
      </c>
      <c r="B312" s="371">
        <f>IF(AND(+'404-ENTREGA_INSUMOS PA'!F333=0,L312&gt;0),+'404-ENTREGA_INSUMOS PA'!F332,+'404-ENTREGA_INSUMOS PA'!F333)</f>
        <v>0</v>
      </c>
      <c r="C312" s="371" t="str">
        <f>IFERROR(IFERROR(+VLOOKUP('404-ENTREGA_INSUMOS PA'!$AP$6,localidades,2,FALSE),VLOOKUP('404-ENTREGA_INSUMOS PA'!$AP$5,district_codes,2,FALSE)),"")</f>
        <v/>
      </c>
      <c r="D312" s="415" t="str">
        <f>IF(+'404-ENTREGA_INSUMOS PA'!$AP$7=0,"",+'404-ENTREGA_INSUMOS PA'!$AP$7)</f>
        <v/>
      </c>
      <c r="E312" s="415">
        <f>+'404-ENTREGA_INSUMOS PA'!J333</f>
        <v>0</v>
      </c>
      <c r="F312" s="415">
        <f>+'404-ENTREGA_INSUMOS PA'!L333</f>
        <v>0</v>
      </c>
      <c r="G312" s="415">
        <f>+'404-ENTREGA_INSUMOS PA'!AP$6</f>
        <v>0</v>
      </c>
      <c r="H312" s="415">
        <f>+'404-ENTREGA_INSUMOS PA'!AP$6</f>
        <v>0</v>
      </c>
      <c r="I312" s="371" t="str">
        <f>IF(+'404-ENTREGA_INSUMOS PA'!AC332=0,"",+'404-ENTREGA_INSUMOS PA'!AC332)</f>
        <v/>
      </c>
      <c r="J312" s="371" t="str">
        <f>IF(+'404-ENTREGA_INSUMOS PA'!AG332=0,"",+'404-ENTREGA_INSUMOS PA'!AG332)</f>
        <v/>
      </c>
      <c r="K312" s="371" t="str">
        <f>IF(+'404-ENTREGA_INSUMOS PA'!AK332=0,"",+'404-ENTREGA_INSUMOS PA'!AK332)</f>
        <v/>
      </c>
      <c r="L312" s="372" t="str">
        <f>IF(+'404-ENTREGA_INSUMOS PA'!AN332=0,"",+'404-ENTREGA_INSUMOS PA'!AN332)</f>
        <v/>
      </c>
      <c r="M312" s="373"/>
      <c r="N312" s="374" t="s">
        <v>2591</v>
      </c>
    </row>
    <row r="313" spans="1:14" hidden="1" x14ac:dyDescent="0.3">
      <c r="A313" s="371">
        <f>IF(AND(+'404-ENTREGA_INSUMOS PA'!B334=0,L313&gt;0),+'404-ENTREGA_INSUMOS PA'!B333,+'404-ENTREGA_INSUMOS PA'!B334)</f>
        <v>0</v>
      </c>
      <c r="B313" s="371">
        <f>IF(AND(+'404-ENTREGA_INSUMOS PA'!F334=0,L313&gt;0),+'404-ENTREGA_INSUMOS PA'!F333,+'404-ENTREGA_INSUMOS PA'!F334)</f>
        <v>0</v>
      </c>
      <c r="C313" s="371" t="str">
        <f>IFERROR(IFERROR(+VLOOKUP('404-ENTREGA_INSUMOS PA'!$AP$6,localidades,2,FALSE),VLOOKUP('404-ENTREGA_INSUMOS PA'!$AP$5,district_codes,2,FALSE)),"")</f>
        <v/>
      </c>
      <c r="D313" s="415" t="str">
        <f>IF(+'404-ENTREGA_INSUMOS PA'!$AP$7=0,"",+'404-ENTREGA_INSUMOS PA'!$AP$7)</f>
        <v/>
      </c>
      <c r="E313" s="415">
        <f>+'404-ENTREGA_INSUMOS PA'!J334</f>
        <v>0</v>
      </c>
      <c r="F313" s="415">
        <f>+'404-ENTREGA_INSUMOS PA'!L334</f>
        <v>0</v>
      </c>
      <c r="G313" s="415">
        <f>+'404-ENTREGA_INSUMOS PA'!AP$6</f>
        <v>0</v>
      </c>
      <c r="H313" s="415">
        <f>+'404-ENTREGA_INSUMOS PA'!AP$6</f>
        <v>0</v>
      </c>
      <c r="I313" s="371" t="str">
        <f>IF(+'404-ENTREGA_INSUMOS PA'!AC333=0,"",+'404-ENTREGA_INSUMOS PA'!AC333)</f>
        <v/>
      </c>
      <c r="J313" s="371" t="str">
        <f>IF(+'404-ENTREGA_INSUMOS PA'!AG333=0,"",+'404-ENTREGA_INSUMOS PA'!AG333)</f>
        <v/>
      </c>
      <c r="K313" s="371" t="str">
        <f>IF(+'404-ENTREGA_INSUMOS PA'!AK333=0,"",+'404-ENTREGA_INSUMOS PA'!AK333)</f>
        <v/>
      </c>
      <c r="L313" s="372" t="str">
        <f>IF(+'404-ENTREGA_INSUMOS PA'!AN333=0,"",+'404-ENTREGA_INSUMOS PA'!AN333)</f>
        <v/>
      </c>
      <c r="M313" s="373"/>
      <c r="N313" s="374" t="s">
        <v>2591</v>
      </c>
    </row>
    <row r="314" spans="1:14" hidden="1" x14ac:dyDescent="0.3">
      <c r="A314" s="371">
        <f>IF(AND(+'404-ENTREGA_INSUMOS PA'!B335=0,L314&gt;0),+'404-ENTREGA_INSUMOS PA'!B334,+'404-ENTREGA_INSUMOS PA'!B335)</f>
        <v>0</v>
      </c>
      <c r="B314" s="371">
        <f>IF(AND(+'404-ENTREGA_INSUMOS PA'!F335=0,L314&gt;0),+'404-ENTREGA_INSUMOS PA'!F334,+'404-ENTREGA_INSUMOS PA'!F335)</f>
        <v>0</v>
      </c>
      <c r="C314" s="371" t="str">
        <f>IFERROR(IFERROR(+VLOOKUP('404-ENTREGA_INSUMOS PA'!$AP$6,localidades,2,FALSE),VLOOKUP('404-ENTREGA_INSUMOS PA'!$AP$5,district_codes,2,FALSE)),"")</f>
        <v/>
      </c>
      <c r="D314" s="415" t="str">
        <f>IF(+'404-ENTREGA_INSUMOS PA'!$AP$7=0,"",+'404-ENTREGA_INSUMOS PA'!$AP$7)</f>
        <v/>
      </c>
      <c r="E314" s="415">
        <f>+'404-ENTREGA_INSUMOS PA'!J335</f>
        <v>0</v>
      </c>
      <c r="F314" s="415">
        <f>+'404-ENTREGA_INSUMOS PA'!L335</f>
        <v>0</v>
      </c>
      <c r="G314" s="415">
        <f>+'404-ENTREGA_INSUMOS PA'!AP$6</f>
        <v>0</v>
      </c>
      <c r="H314" s="415">
        <f>+'404-ENTREGA_INSUMOS PA'!AP$6</f>
        <v>0</v>
      </c>
      <c r="I314" s="371" t="str">
        <f>IF(+'404-ENTREGA_INSUMOS PA'!AC334=0,"",+'404-ENTREGA_INSUMOS PA'!AC334)</f>
        <v/>
      </c>
      <c r="J314" s="371" t="str">
        <f>IF(+'404-ENTREGA_INSUMOS PA'!AG334=0,"",+'404-ENTREGA_INSUMOS PA'!AG334)</f>
        <v/>
      </c>
      <c r="K314" s="371" t="str">
        <f>IF(+'404-ENTREGA_INSUMOS PA'!AK334=0,"",+'404-ENTREGA_INSUMOS PA'!AK334)</f>
        <v/>
      </c>
      <c r="L314" s="372" t="str">
        <f>IF(+'404-ENTREGA_INSUMOS PA'!AN334=0,"",+'404-ENTREGA_INSUMOS PA'!AN334)</f>
        <v/>
      </c>
      <c r="M314" s="373"/>
      <c r="N314" s="374" t="s">
        <v>2591</v>
      </c>
    </row>
    <row r="315" spans="1:14" hidden="1" x14ac:dyDescent="0.3">
      <c r="A315" s="371">
        <f>IF(AND(+'404-ENTREGA_INSUMOS PA'!B336=0,L315&gt;0),+'404-ENTREGA_INSUMOS PA'!B335,+'404-ENTREGA_INSUMOS PA'!B336)</f>
        <v>0</v>
      </c>
      <c r="B315" s="371">
        <f>IF(AND(+'404-ENTREGA_INSUMOS PA'!F336=0,L315&gt;0),+'404-ENTREGA_INSUMOS PA'!F335,+'404-ENTREGA_INSUMOS PA'!F336)</f>
        <v>0</v>
      </c>
      <c r="C315" s="371" t="str">
        <f>IFERROR(IFERROR(+VLOOKUP('404-ENTREGA_INSUMOS PA'!$AP$6,localidades,2,FALSE),VLOOKUP('404-ENTREGA_INSUMOS PA'!$AP$5,district_codes,2,FALSE)),"")</f>
        <v/>
      </c>
      <c r="D315" s="415" t="str">
        <f>IF(+'404-ENTREGA_INSUMOS PA'!$AP$7=0,"",+'404-ENTREGA_INSUMOS PA'!$AP$7)</f>
        <v/>
      </c>
      <c r="E315" s="415">
        <f>+'404-ENTREGA_INSUMOS PA'!J336</f>
        <v>0</v>
      </c>
      <c r="F315" s="415">
        <f>+'404-ENTREGA_INSUMOS PA'!L336</f>
        <v>0</v>
      </c>
      <c r="G315" s="415">
        <f>+'404-ENTREGA_INSUMOS PA'!AP$6</f>
        <v>0</v>
      </c>
      <c r="H315" s="415">
        <f>+'404-ENTREGA_INSUMOS PA'!AP$6</f>
        <v>0</v>
      </c>
      <c r="I315" s="371" t="str">
        <f>IF(+'404-ENTREGA_INSUMOS PA'!AC335=0,"",+'404-ENTREGA_INSUMOS PA'!AC335)</f>
        <v/>
      </c>
      <c r="J315" s="371" t="str">
        <f>IF(+'404-ENTREGA_INSUMOS PA'!AG335=0,"",+'404-ENTREGA_INSUMOS PA'!AG335)</f>
        <v/>
      </c>
      <c r="K315" s="371" t="str">
        <f>IF(+'404-ENTREGA_INSUMOS PA'!AK335=0,"",+'404-ENTREGA_INSUMOS PA'!AK335)</f>
        <v/>
      </c>
      <c r="L315" s="372" t="str">
        <f>IF(+'404-ENTREGA_INSUMOS PA'!AN335=0,"",+'404-ENTREGA_INSUMOS PA'!AN335)</f>
        <v/>
      </c>
      <c r="M315" s="373"/>
      <c r="N315" s="374" t="s">
        <v>2591</v>
      </c>
    </row>
    <row r="316" spans="1:14" hidden="1" x14ac:dyDescent="0.3">
      <c r="A316" s="371">
        <f>IF(AND(+'404-ENTREGA_INSUMOS PA'!B337=0,L316&gt;0),+'404-ENTREGA_INSUMOS PA'!B336,+'404-ENTREGA_INSUMOS PA'!B337)</f>
        <v>0</v>
      </c>
      <c r="B316" s="371">
        <f>IF(AND(+'404-ENTREGA_INSUMOS PA'!F337=0,L316&gt;0),+'404-ENTREGA_INSUMOS PA'!F336,+'404-ENTREGA_INSUMOS PA'!F337)</f>
        <v>0</v>
      </c>
      <c r="C316" s="371" t="str">
        <f>IFERROR(IFERROR(+VLOOKUP('404-ENTREGA_INSUMOS PA'!$AP$6,localidades,2,FALSE),VLOOKUP('404-ENTREGA_INSUMOS PA'!$AP$5,district_codes,2,FALSE)),"")</f>
        <v/>
      </c>
      <c r="D316" s="415" t="str">
        <f>IF(+'404-ENTREGA_INSUMOS PA'!$AP$7=0,"",+'404-ENTREGA_INSUMOS PA'!$AP$7)</f>
        <v/>
      </c>
      <c r="E316" s="415">
        <f>+'404-ENTREGA_INSUMOS PA'!J337</f>
        <v>0</v>
      </c>
      <c r="F316" s="415">
        <f>+'404-ENTREGA_INSUMOS PA'!L337</f>
        <v>0</v>
      </c>
      <c r="G316" s="415">
        <f>+'404-ENTREGA_INSUMOS PA'!AP$6</f>
        <v>0</v>
      </c>
      <c r="H316" s="415">
        <f>+'404-ENTREGA_INSUMOS PA'!AP$6</f>
        <v>0</v>
      </c>
      <c r="I316" s="371" t="str">
        <f>IF(+'404-ENTREGA_INSUMOS PA'!AC336=0,"",+'404-ENTREGA_INSUMOS PA'!AC336)</f>
        <v/>
      </c>
      <c r="J316" s="371" t="str">
        <f>IF(+'404-ENTREGA_INSUMOS PA'!AG336=0,"",+'404-ENTREGA_INSUMOS PA'!AG336)</f>
        <v/>
      </c>
      <c r="K316" s="371" t="str">
        <f>IF(+'404-ENTREGA_INSUMOS PA'!AK336=0,"",+'404-ENTREGA_INSUMOS PA'!AK336)</f>
        <v/>
      </c>
      <c r="L316" s="372" t="str">
        <f>IF(+'404-ENTREGA_INSUMOS PA'!AN336=0,"",+'404-ENTREGA_INSUMOS PA'!AN336)</f>
        <v/>
      </c>
      <c r="M316" s="373"/>
      <c r="N316" s="374" t="s">
        <v>2591</v>
      </c>
    </row>
    <row r="317" spans="1:14" hidden="1" x14ac:dyDescent="0.3">
      <c r="A317" s="371">
        <f>IF(AND(+'404-ENTREGA_INSUMOS PA'!B338=0,L317&gt;0),+'404-ENTREGA_INSUMOS PA'!B337,+'404-ENTREGA_INSUMOS PA'!B338)</f>
        <v>0</v>
      </c>
      <c r="B317" s="371">
        <f>IF(AND(+'404-ENTREGA_INSUMOS PA'!F338=0,L317&gt;0),+'404-ENTREGA_INSUMOS PA'!F337,+'404-ENTREGA_INSUMOS PA'!F338)</f>
        <v>0</v>
      </c>
      <c r="C317" s="371" t="str">
        <f>IFERROR(IFERROR(+VLOOKUP('404-ENTREGA_INSUMOS PA'!$AP$6,localidades,2,FALSE),VLOOKUP('404-ENTREGA_INSUMOS PA'!$AP$5,district_codes,2,FALSE)),"")</f>
        <v/>
      </c>
      <c r="D317" s="415" t="str">
        <f>IF(+'404-ENTREGA_INSUMOS PA'!$AP$7=0,"",+'404-ENTREGA_INSUMOS PA'!$AP$7)</f>
        <v/>
      </c>
      <c r="E317" s="415">
        <f>+'404-ENTREGA_INSUMOS PA'!J338</f>
        <v>0</v>
      </c>
      <c r="F317" s="415">
        <f>+'404-ENTREGA_INSUMOS PA'!L338</f>
        <v>0</v>
      </c>
      <c r="G317" s="415">
        <f>+'404-ENTREGA_INSUMOS PA'!AP$6</f>
        <v>0</v>
      </c>
      <c r="H317" s="415">
        <f>+'404-ENTREGA_INSUMOS PA'!AP$6</f>
        <v>0</v>
      </c>
      <c r="I317" s="371" t="str">
        <f>IF(+'404-ENTREGA_INSUMOS PA'!AC337=0,"",+'404-ENTREGA_INSUMOS PA'!AC337)</f>
        <v/>
      </c>
      <c r="J317" s="371" t="str">
        <f>IF(+'404-ENTREGA_INSUMOS PA'!AG337=0,"",+'404-ENTREGA_INSUMOS PA'!AG337)</f>
        <v/>
      </c>
      <c r="K317" s="371" t="str">
        <f>IF(+'404-ENTREGA_INSUMOS PA'!AK337=0,"",+'404-ENTREGA_INSUMOS PA'!AK337)</f>
        <v/>
      </c>
      <c r="L317" s="372" t="str">
        <f>IF(+'404-ENTREGA_INSUMOS PA'!AN337=0,"",+'404-ENTREGA_INSUMOS PA'!AN337)</f>
        <v/>
      </c>
      <c r="M317" s="373"/>
      <c r="N317" s="374" t="s">
        <v>2591</v>
      </c>
    </row>
    <row r="318" spans="1:14" hidden="1" x14ac:dyDescent="0.3">
      <c r="A318" s="371">
        <f>IF(AND(+'404-ENTREGA_INSUMOS PA'!B339=0,L318&gt;0),+'404-ENTREGA_INSUMOS PA'!B338,+'404-ENTREGA_INSUMOS PA'!B339)</f>
        <v>0</v>
      </c>
      <c r="B318" s="371">
        <f>IF(AND(+'404-ENTREGA_INSUMOS PA'!F339=0,L318&gt;0),+'404-ENTREGA_INSUMOS PA'!F338,+'404-ENTREGA_INSUMOS PA'!F339)</f>
        <v>0</v>
      </c>
      <c r="C318" s="371" t="str">
        <f>IFERROR(IFERROR(+VLOOKUP('404-ENTREGA_INSUMOS PA'!$AP$6,localidades,2,FALSE),VLOOKUP('404-ENTREGA_INSUMOS PA'!$AP$5,district_codes,2,FALSE)),"")</f>
        <v/>
      </c>
      <c r="D318" s="415" t="str">
        <f>IF(+'404-ENTREGA_INSUMOS PA'!$AP$7=0,"",+'404-ENTREGA_INSUMOS PA'!$AP$7)</f>
        <v/>
      </c>
      <c r="E318" s="415">
        <f>+'404-ENTREGA_INSUMOS PA'!J339</f>
        <v>0</v>
      </c>
      <c r="F318" s="415">
        <f>+'404-ENTREGA_INSUMOS PA'!L339</f>
        <v>0</v>
      </c>
      <c r="G318" s="415">
        <f>+'404-ENTREGA_INSUMOS PA'!AP$6</f>
        <v>0</v>
      </c>
      <c r="H318" s="415">
        <f>+'404-ENTREGA_INSUMOS PA'!AP$6</f>
        <v>0</v>
      </c>
      <c r="I318" s="371" t="str">
        <f>IF(+'404-ENTREGA_INSUMOS PA'!AC338=0,"",+'404-ENTREGA_INSUMOS PA'!AC338)</f>
        <v/>
      </c>
      <c r="J318" s="371" t="str">
        <f>IF(+'404-ENTREGA_INSUMOS PA'!AG338=0,"",+'404-ENTREGA_INSUMOS PA'!AG338)</f>
        <v/>
      </c>
      <c r="K318" s="371" t="str">
        <f>IF(+'404-ENTREGA_INSUMOS PA'!AK338=0,"",+'404-ENTREGA_INSUMOS PA'!AK338)</f>
        <v/>
      </c>
      <c r="L318" s="372" t="str">
        <f>IF(+'404-ENTREGA_INSUMOS PA'!AN338=0,"",+'404-ENTREGA_INSUMOS PA'!AN338)</f>
        <v/>
      </c>
      <c r="M318" s="373"/>
      <c r="N318" s="374" t="s">
        <v>2591</v>
      </c>
    </row>
    <row r="319" spans="1:14" hidden="1" x14ac:dyDescent="0.3">
      <c r="A319" s="371">
        <f>IF(AND(+'404-ENTREGA_INSUMOS PA'!B340=0,L319&gt;0),+'404-ENTREGA_INSUMOS PA'!B339,+'404-ENTREGA_INSUMOS PA'!B340)</f>
        <v>0</v>
      </c>
      <c r="B319" s="371">
        <f>IF(AND(+'404-ENTREGA_INSUMOS PA'!F340=0,L319&gt;0),+'404-ENTREGA_INSUMOS PA'!F339,+'404-ENTREGA_INSUMOS PA'!F340)</f>
        <v>0</v>
      </c>
      <c r="C319" s="371" t="str">
        <f>IFERROR(IFERROR(+VLOOKUP('404-ENTREGA_INSUMOS PA'!$AP$6,localidades,2,FALSE),VLOOKUP('404-ENTREGA_INSUMOS PA'!$AP$5,district_codes,2,FALSE)),"")</f>
        <v/>
      </c>
      <c r="D319" s="415" t="str">
        <f>IF(+'404-ENTREGA_INSUMOS PA'!$AP$7=0,"",+'404-ENTREGA_INSUMOS PA'!$AP$7)</f>
        <v/>
      </c>
      <c r="E319" s="415">
        <f>+'404-ENTREGA_INSUMOS PA'!J340</f>
        <v>0</v>
      </c>
      <c r="F319" s="415">
        <f>+'404-ENTREGA_INSUMOS PA'!L340</f>
        <v>0</v>
      </c>
      <c r="G319" s="415">
        <f>+'404-ENTREGA_INSUMOS PA'!AP$6</f>
        <v>0</v>
      </c>
      <c r="H319" s="415">
        <f>+'404-ENTREGA_INSUMOS PA'!AP$6</f>
        <v>0</v>
      </c>
      <c r="I319" s="371" t="str">
        <f>IF(+'404-ENTREGA_INSUMOS PA'!AC339=0,"",+'404-ENTREGA_INSUMOS PA'!AC339)</f>
        <v/>
      </c>
      <c r="J319" s="371" t="str">
        <f>IF(+'404-ENTREGA_INSUMOS PA'!AG339=0,"",+'404-ENTREGA_INSUMOS PA'!AG339)</f>
        <v/>
      </c>
      <c r="K319" s="371" t="str">
        <f>IF(+'404-ENTREGA_INSUMOS PA'!AK339=0,"",+'404-ENTREGA_INSUMOS PA'!AK339)</f>
        <v/>
      </c>
      <c r="L319" s="372" t="str">
        <f>IF(+'404-ENTREGA_INSUMOS PA'!AN339=0,"",+'404-ENTREGA_INSUMOS PA'!AN339)</f>
        <v/>
      </c>
      <c r="M319" s="373"/>
      <c r="N319" s="374" t="s">
        <v>2591</v>
      </c>
    </row>
    <row r="320" spans="1:14" hidden="1" x14ac:dyDescent="0.3">
      <c r="A320" s="371">
        <f>IF(AND(+'404-ENTREGA_INSUMOS PA'!B341=0,L320&gt;0),+'404-ENTREGA_INSUMOS PA'!B340,+'404-ENTREGA_INSUMOS PA'!B341)</f>
        <v>0</v>
      </c>
      <c r="B320" s="371">
        <f>IF(AND(+'404-ENTREGA_INSUMOS PA'!F341=0,L320&gt;0),+'404-ENTREGA_INSUMOS PA'!F340,+'404-ENTREGA_INSUMOS PA'!F341)</f>
        <v>0</v>
      </c>
      <c r="C320" s="371" t="str">
        <f>IFERROR(IFERROR(+VLOOKUP('404-ENTREGA_INSUMOS PA'!$AP$6,localidades,2,FALSE),VLOOKUP('404-ENTREGA_INSUMOS PA'!$AP$5,district_codes,2,FALSE)),"")</f>
        <v/>
      </c>
      <c r="D320" s="415" t="str">
        <f>IF(+'404-ENTREGA_INSUMOS PA'!$AP$7=0,"",+'404-ENTREGA_INSUMOS PA'!$AP$7)</f>
        <v/>
      </c>
      <c r="E320" s="415">
        <f>+'404-ENTREGA_INSUMOS PA'!J341</f>
        <v>0</v>
      </c>
      <c r="F320" s="415">
        <f>+'404-ENTREGA_INSUMOS PA'!L341</f>
        <v>0</v>
      </c>
      <c r="G320" s="415">
        <f>+'404-ENTREGA_INSUMOS PA'!AP$6</f>
        <v>0</v>
      </c>
      <c r="H320" s="415">
        <f>+'404-ENTREGA_INSUMOS PA'!AP$6</f>
        <v>0</v>
      </c>
      <c r="I320" s="371" t="str">
        <f>IF(+'404-ENTREGA_INSUMOS PA'!AC340=0,"",+'404-ENTREGA_INSUMOS PA'!AC340)</f>
        <v/>
      </c>
      <c r="J320" s="371" t="str">
        <f>IF(+'404-ENTREGA_INSUMOS PA'!AG340=0,"",+'404-ENTREGA_INSUMOS PA'!AG340)</f>
        <v/>
      </c>
      <c r="K320" s="371" t="str">
        <f>IF(+'404-ENTREGA_INSUMOS PA'!AK340=0,"",+'404-ENTREGA_INSUMOS PA'!AK340)</f>
        <v/>
      </c>
      <c r="L320" s="372" t="str">
        <f>IF(+'404-ENTREGA_INSUMOS PA'!AN340=0,"",+'404-ENTREGA_INSUMOS PA'!AN340)</f>
        <v/>
      </c>
      <c r="M320" s="373"/>
      <c r="N320" s="374" t="s">
        <v>2591</v>
      </c>
    </row>
    <row r="321" spans="1:14" hidden="1" x14ac:dyDescent="0.3">
      <c r="A321" s="371">
        <f>IF(AND(+'404-ENTREGA_INSUMOS PA'!B342=0,L321&gt;0),+'404-ENTREGA_INSUMOS PA'!B341,+'404-ENTREGA_INSUMOS PA'!B342)</f>
        <v>0</v>
      </c>
      <c r="B321" s="371">
        <f>IF(AND(+'404-ENTREGA_INSUMOS PA'!F342=0,L321&gt;0),+'404-ENTREGA_INSUMOS PA'!F341,+'404-ENTREGA_INSUMOS PA'!F342)</f>
        <v>0</v>
      </c>
      <c r="C321" s="371" t="str">
        <f>IFERROR(IFERROR(+VLOOKUP('404-ENTREGA_INSUMOS PA'!$AP$6,localidades,2,FALSE),VLOOKUP('404-ENTREGA_INSUMOS PA'!$AP$5,district_codes,2,FALSE)),"")</f>
        <v/>
      </c>
      <c r="D321" s="415" t="str">
        <f>IF(+'404-ENTREGA_INSUMOS PA'!$AP$7=0,"",+'404-ENTREGA_INSUMOS PA'!$AP$7)</f>
        <v/>
      </c>
      <c r="E321" s="415">
        <f>+'404-ENTREGA_INSUMOS PA'!J342</f>
        <v>0</v>
      </c>
      <c r="F321" s="415">
        <f>+'404-ENTREGA_INSUMOS PA'!L342</f>
        <v>0</v>
      </c>
      <c r="G321" s="415">
        <f>+'404-ENTREGA_INSUMOS PA'!AP$6</f>
        <v>0</v>
      </c>
      <c r="H321" s="415">
        <f>+'404-ENTREGA_INSUMOS PA'!AP$6</f>
        <v>0</v>
      </c>
      <c r="I321" s="371" t="str">
        <f>IF(+'404-ENTREGA_INSUMOS PA'!AC341=0,"",+'404-ENTREGA_INSUMOS PA'!AC341)</f>
        <v/>
      </c>
      <c r="J321" s="371" t="str">
        <f>IF(+'404-ENTREGA_INSUMOS PA'!AG341=0,"",+'404-ENTREGA_INSUMOS PA'!AG341)</f>
        <v/>
      </c>
      <c r="K321" s="371" t="str">
        <f>IF(+'404-ENTREGA_INSUMOS PA'!AK341=0,"",+'404-ENTREGA_INSUMOS PA'!AK341)</f>
        <v/>
      </c>
      <c r="L321" s="372" t="str">
        <f>IF(+'404-ENTREGA_INSUMOS PA'!AN341=0,"",+'404-ENTREGA_INSUMOS PA'!AN341)</f>
        <v/>
      </c>
      <c r="M321" s="373"/>
      <c r="N321" s="374" t="s">
        <v>2591</v>
      </c>
    </row>
    <row r="322" spans="1:14" hidden="1" x14ac:dyDescent="0.3">
      <c r="A322" s="371">
        <f>IF(AND(+'404-ENTREGA_INSUMOS PA'!B343=0,L322&gt;0),+'404-ENTREGA_INSUMOS PA'!B342,+'404-ENTREGA_INSUMOS PA'!B343)</f>
        <v>0</v>
      </c>
      <c r="B322" s="371">
        <f>IF(AND(+'404-ENTREGA_INSUMOS PA'!F343=0,L322&gt;0),+'404-ENTREGA_INSUMOS PA'!F342,+'404-ENTREGA_INSUMOS PA'!F343)</f>
        <v>0</v>
      </c>
      <c r="C322" s="371" t="str">
        <f>IFERROR(IFERROR(+VLOOKUP('404-ENTREGA_INSUMOS PA'!$AP$6,localidades,2,FALSE),VLOOKUP('404-ENTREGA_INSUMOS PA'!$AP$5,district_codes,2,FALSE)),"")</f>
        <v/>
      </c>
      <c r="D322" s="415" t="str">
        <f>IF(+'404-ENTREGA_INSUMOS PA'!$AP$7=0,"",+'404-ENTREGA_INSUMOS PA'!$AP$7)</f>
        <v/>
      </c>
      <c r="E322" s="415">
        <f>+'404-ENTREGA_INSUMOS PA'!J343</f>
        <v>0</v>
      </c>
      <c r="F322" s="415">
        <f>+'404-ENTREGA_INSUMOS PA'!L343</f>
        <v>0</v>
      </c>
      <c r="G322" s="415">
        <f>+'404-ENTREGA_INSUMOS PA'!AP$6</f>
        <v>0</v>
      </c>
      <c r="H322" s="415">
        <f>+'404-ENTREGA_INSUMOS PA'!AP$6</f>
        <v>0</v>
      </c>
      <c r="I322" s="371" t="str">
        <f>IF(+'404-ENTREGA_INSUMOS PA'!AC342=0,"",+'404-ENTREGA_INSUMOS PA'!AC342)</f>
        <v/>
      </c>
      <c r="J322" s="371" t="str">
        <f>IF(+'404-ENTREGA_INSUMOS PA'!AG342=0,"",+'404-ENTREGA_INSUMOS PA'!AG342)</f>
        <v/>
      </c>
      <c r="K322" s="371" t="str">
        <f>IF(+'404-ENTREGA_INSUMOS PA'!AK342=0,"",+'404-ENTREGA_INSUMOS PA'!AK342)</f>
        <v/>
      </c>
      <c r="L322" s="372" t="str">
        <f>IF(+'404-ENTREGA_INSUMOS PA'!AN342=0,"",+'404-ENTREGA_INSUMOS PA'!AN342)</f>
        <v/>
      </c>
      <c r="M322" s="373"/>
      <c r="N322" s="374" t="s">
        <v>2591</v>
      </c>
    </row>
    <row r="323" spans="1:14" hidden="1" x14ac:dyDescent="0.3">
      <c r="A323" s="371">
        <f>IF(AND(+'404-ENTREGA_INSUMOS PA'!B344=0,L323&gt;0),+'404-ENTREGA_INSUMOS PA'!B343,+'404-ENTREGA_INSUMOS PA'!B344)</f>
        <v>0</v>
      </c>
      <c r="B323" s="371">
        <f>IF(AND(+'404-ENTREGA_INSUMOS PA'!F344=0,L323&gt;0),+'404-ENTREGA_INSUMOS PA'!F343,+'404-ENTREGA_INSUMOS PA'!F344)</f>
        <v>0</v>
      </c>
      <c r="C323" s="371" t="str">
        <f>IFERROR(IFERROR(+VLOOKUP('404-ENTREGA_INSUMOS PA'!$AP$6,localidades,2,FALSE),VLOOKUP('404-ENTREGA_INSUMOS PA'!$AP$5,district_codes,2,FALSE)),"")</f>
        <v/>
      </c>
      <c r="D323" s="415" t="str">
        <f>IF(+'404-ENTREGA_INSUMOS PA'!$AP$7=0,"",+'404-ENTREGA_INSUMOS PA'!$AP$7)</f>
        <v/>
      </c>
      <c r="E323" s="415">
        <f>+'404-ENTREGA_INSUMOS PA'!J344</f>
        <v>0</v>
      </c>
      <c r="F323" s="415">
        <f>+'404-ENTREGA_INSUMOS PA'!L344</f>
        <v>0</v>
      </c>
      <c r="G323" s="415">
        <f>+'404-ENTREGA_INSUMOS PA'!AP$6</f>
        <v>0</v>
      </c>
      <c r="H323" s="415">
        <f>+'404-ENTREGA_INSUMOS PA'!AP$6</f>
        <v>0</v>
      </c>
      <c r="I323" s="371" t="str">
        <f>IF(+'404-ENTREGA_INSUMOS PA'!AC343=0,"",+'404-ENTREGA_INSUMOS PA'!AC343)</f>
        <v/>
      </c>
      <c r="J323" s="371" t="str">
        <f>IF(+'404-ENTREGA_INSUMOS PA'!AG343=0,"",+'404-ENTREGA_INSUMOS PA'!AG343)</f>
        <v/>
      </c>
      <c r="K323" s="371" t="str">
        <f>IF(+'404-ENTREGA_INSUMOS PA'!AK343=0,"",+'404-ENTREGA_INSUMOS PA'!AK343)</f>
        <v/>
      </c>
      <c r="L323" s="372" t="str">
        <f>IF(+'404-ENTREGA_INSUMOS PA'!AN343=0,"",+'404-ENTREGA_INSUMOS PA'!AN343)</f>
        <v/>
      </c>
      <c r="M323" s="373"/>
      <c r="N323" s="374" t="s">
        <v>2591</v>
      </c>
    </row>
    <row r="324" spans="1:14" hidden="1" x14ac:dyDescent="0.3">
      <c r="A324" s="371">
        <f>IF(AND(+'404-ENTREGA_INSUMOS PA'!B345=0,L324&gt;0),+'404-ENTREGA_INSUMOS PA'!B344,+'404-ENTREGA_INSUMOS PA'!B345)</f>
        <v>0</v>
      </c>
      <c r="B324" s="371">
        <f>IF(AND(+'404-ENTREGA_INSUMOS PA'!F345=0,L324&gt;0),+'404-ENTREGA_INSUMOS PA'!F344,+'404-ENTREGA_INSUMOS PA'!F345)</f>
        <v>0</v>
      </c>
      <c r="C324" s="371" t="str">
        <f>IFERROR(IFERROR(+VLOOKUP('404-ENTREGA_INSUMOS PA'!$AP$6,localidades,2,FALSE),VLOOKUP('404-ENTREGA_INSUMOS PA'!$AP$5,district_codes,2,FALSE)),"")</f>
        <v/>
      </c>
      <c r="D324" s="415" t="str">
        <f>IF(+'404-ENTREGA_INSUMOS PA'!$AP$7=0,"",+'404-ENTREGA_INSUMOS PA'!$AP$7)</f>
        <v/>
      </c>
      <c r="E324" s="415">
        <f>+'404-ENTREGA_INSUMOS PA'!J345</f>
        <v>0</v>
      </c>
      <c r="F324" s="415">
        <f>+'404-ENTREGA_INSUMOS PA'!L345</f>
        <v>0</v>
      </c>
      <c r="G324" s="415">
        <f>+'404-ENTREGA_INSUMOS PA'!AP$6</f>
        <v>0</v>
      </c>
      <c r="H324" s="415">
        <f>+'404-ENTREGA_INSUMOS PA'!AP$6</f>
        <v>0</v>
      </c>
      <c r="I324" s="371" t="str">
        <f>IF(+'404-ENTREGA_INSUMOS PA'!AC344=0,"",+'404-ENTREGA_INSUMOS PA'!AC344)</f>
        <v/>
      </c>
      <c r="J324" s="371" t="str">
        <f>IF(+'404-ENTREGA_INSUMOS PA'!AG344=0,"",+'404-ENTREGA_INSUMOS PA'!AG344)</f>
        <v/>
      </c>
      <c r="K324" s="371" t="str">
        <f>IF(+'404-ENTREGA_INSUMOS PA'!AK344=0,"",+'404-ENTREGA_INSUMOS PA'!AK344)</f>
        <v/>
      </c>
      <c r="L324" s="372" t="str">
        <f>IF(+'404-ENTREGA_INSUMOS PA'!AN344=0,"",+'404-ENTREGA_INSUMOS PA'!AN344)</f>
        <v/>
      </c>
      <c r="M324" s="373"/>
      <c r="N324" s="374" t="s">
        <v>2591</v>
      </c>
    </row>
    <row r="325" spans="1:14" hidden="1" x14ac:dyDescent="0.3">
      <c r="A325" s="371">
        <f>IF(AND(+'404-ENTREGA_INSUMOS PA'!B346=0,L325&gt;0),+'404-ENTREGA_INSUMOS PA'!B345,+'404-ENTREGA_INSUMOS PA'!B346)</f>
        <v>0</v>
      </c>
      <c r="B325" s="371">
        <f>IF(AND(+'404-ENTREGA_INSUMOS PA'!F346=0,L325&gt;0),+'404-ENTREGA_INSUMOS PA'!F345,+'404-ENTREGA_INSUMOS PA'!F346)</f>
        <v>0</v>
      </c>
      <c r="C325" s="371" t="str">
        <f>IFERROR(IFERROR(+VLOOKUP('404-ENTREGA_INSUMOS PA'!$AP$6,localidades,2,FALSE),VLOOKUP('404-ENTREGA_INSUMOS PA'!$AP$5,district_codes,2,FALSE)),"")</f>
        <v/>
      </c>
      <c r="D325" s="415" t="str">
        <f>IF(+'404-ENTREGA_INSUMOS PA'!$AP$7=0,"",+'404-ENTREGA_INSUMOS PA'!$AP$7)</f>
        <v/>
      </c>
      <c r="E325" s="415">
        <f>+'404-ENTREGA_INSUMOS PA'!J346</f>
        <v>0</v>
      </c>
      <c r="F325" s="415">
        <f>+'404-ENTREGA_INSUMOS PA'!L346</f>
        <v>0</v>
      </c>
      <c r="G325" s="415">
        <f>+'404-ENTREGA_INSUMOS PA'!AP$6</f>
        <v>0</v>
      </c>
      <c r="H325" s="415">
        <f>+'404-ENTREGA_INSUMOS PA'!AP$6</f>
        <v>0</v>
      </c>
      <c r="I325" s="371" t="str">
        <f>IF(+'404-ENTREGA_INSUMOS PA'!AC345=0,"",+'404-ENTREGA_INSUMOS PA'!AC345)</f>
        <v/>
      </c>
      <c r="J325" s="371" t="str">
        <f>IF(+'404-ENTREGA_INSUMOS PA'!AG345=0,"",+'404-ENTREGA_INSUMOS PA'!AG345)</f>
        <v/>
      </c>
      <c r="K325" s="371" t="str">
        <f>IF(+'404-ENTREGA_INSUMOS PA'!AK345=0,"",+'404-ENTREGA_INSUMOS PA'!AK345)</f>
        <v/>
      </c>
      <c r="L325" s="372" t="str">
        <f>IF(+'404-ENTREGA_INSUMOS PA'!AN345=0,"",+'404-ENTREGA_INSUMOS PA'!AN345)</f>
        <v/>
      </c>
      <c r="M325" s="373"/>
      <c r="N325" s="374" t="s">
        <v>2591</v>
      </c>
    </row>
    <row r="326" spans="1:14" hidden="1" x14ac:dyDescent="0.3">
      <c r="A326" s="371">
        <f>IF(AND(+'404-ENTREGA_INSUMOS PA'!B347=0,L326&gt;0),+'404-ENTREGA_INSUMOS PA'!B346,+'404-ENTREGA_INSUMOS PA'!B347)</f>
        <v>0</v>
      </c>
      <c r="B326" s="371">
        <f>IF(AND(+'404-ENTREGA_INSUMOS PA'!F347=0,L326&gt;0),+'404-ENTREGA_INSUMOS PA'!F346,+'404-ENTREGA_INSUMOS PA'!F347)</f>
        <v>0</v>
      </c>
      <c r="C326" s="371" t="str">
        <f>IFERROR(IFERROR(+VLOOKUP('404-ENTREGA_INSUMOS PA'!$AP$6,localidades,2,FALSE),VLOOKUP('404-ENTREGA_INSUMOS PA'!$AP$5,district_codes,2,FALSE)),"")</f>
        <v/>
      </c>
      <c r="D326" s="415" t="str">
        <f>IF(+'404-ENTREGA_INSUMOS PA'!$AP$7=0,"",+'404-ENTREGA_INSUMOS PA'!$AP$7)</f>
        <v/>
      </c>
      <c r="E326" s="415">
        <f>+'404-ENTREGA_INSUMOS PA'!J347</f>
        <v>0</v>
      </c>
      <c r="F326" s="415">
        <f>+'404-ENTREGA_INSUMOS PA'!L347</f>
        <v>0</v>
      </c>
      <c r="G326" s="415">
        <f>+'404-ENTREGA_INSUMOS PA'!AP$6</f>
        <v>0</v>
      </c>
      <c r="H326" s="415">
        <f>+'404-ENTREGA_INSUMOS PA'!AP$6</f>
        <v>0</v>
      </c>
      <c r="I326" s="371" t="str">
        <f>IF(+'404-ENTREGA_INSUMOS PA'!AC346=0,"",+'404-ENTREGA_INSUMOS PA'!AC346)</f>
        <v/>
      </c>
      <c r="J326" s="371" t="str">
        <f>IF(+'404-ENTREGA_INSUMOS PA'!AG346=0,"",+'404-ENTREGA_INSUMOS PA'!AG346)</f>
        <v/>
      </c>
      <c r="K326" s="371" t="str">
        <f>IF(+'404-ENTREGA_INSUMOS PA'!AK346=0,"",+'404-ENTREGA_INSUMOS PA'!AK346)</f>
        <v/>
      </c>
      <c r="L326" s="372" t="str">
        <f>IF(+'404-ENTREGA_INSUMOS PA'!AN346=0,"",+'404-ENTREGA_INSUMOS PA'!AN346)</f>
        <v/>
      </c>
      <c r="M326" s="373"/>
      <c r="N326" s="374" t="s">
        <v>2591</v>
      </c>
    </row>
    <row r="327" spans="1:14" hidden="1" x14ac:dyDescent="0.3">
      <c r="A327" s="371">
        <f>IF(AND(+'404-ENTREGA_INSUMOS PA'!B348=0,L327&gt;0),+'404-ENTREGA_INSUMOS PA'!B347,+'404-ENTREGA_INSUMOS PA'!B348)</f>
        <v>0</v>
      </c>
      <c r="B327" s="371">
        <f>IF(AND(+'404-ENTREGA_INSUMOS PA'!F348=0,L327&gt;0),+'404-ENTREGA_INSUMOS PA'!F347,+'404-ENTREGA_INSUMOS PA'!F348)</f>
        <v>0</v>
      </c>
      <c r="C327" s="371" t="str">
        <f>IFERROR(IFERROR(+VLOOKUP('404-ENTREGA_INSUMOS PA'!$AP$6,localidades,2,FALSE),VLOOKUP('404-ENTREGA_INSUMOS PA'!$AP$5,district_codes,2,FALSE)),"")</f>
        <v/>
      </c>
      <c r="D327" s="415" t="str">
        <f>IF(+'404-ENTREGA_INSUMOS PA'!$AP$7=0,"",+'404-ENTREGA_INSUMOS PA'!$AP$7)</f>
        <v/>
      </c>
      <c r="E327" s="415">
        <f>+'404-ENTREGA_INSUMOS PA'!J348</f>
        <v>0</v>
      </c>
      <c r="F327" s="415">
        <f>+'404-ENTREGA_INSUMOS PA'!L348</f>
        <v>0</v>
      </c>
      <c r="G327" s="415">
        <f>+'404-ENTREGA_INSUMOS PA'!AP$6</f>
        <v>0</v>
      </c>
      <c r="H327" s="415">
        <f>+'404-ENTREGA_INSUMOS PA'!AP$6</f>
        <v>0</v>
      </c>
      <c r="I327" s="371" t="str">
        <f>IF(+'404-ENTREGA_INSUMOS PA'!AC347=0,"",+'404-ENTREGA_INSUMOS PA'!AC347)</f>
        <v/>
      </c>
      <c r="J327" s="371" t="str">
        <f>IF(+'404-ENTREGA_INSUMOS PA'!AG347=0,"",+'404-ENTREGA_INSUMOS PA'!AG347)</f>
        <v/>
      </c>
      <c r="K327" s="371" t="str">
        <f>IF(+'404-ENTREGA_INSUMOS PA'!AK347=0,"",+'404-ENTREGA_INSUMOS PA'!AK347)</f>
        <v/>
      </c>
      <c r="L327" s="372" t="str">
        <f>IF(+'404-ENTREGA_INSUMOS PA'!AN347=0,"",+'404-ENTREGA_INSUMOS PA'!AN347)</f>
        <v/>
      </c>
      <c r="M327" s="373"/>
      <c r="N327" s="374" t="s">
        <v>2591</v>
      </c>
    </row>
    <row r="328" spans="1:14" hidden="1" x14ac:dyDescent="0.3">
      <c r="A328" s="371">
        <f>IF(AND(+'404-ENTREGA_INSUMOS PA'!B349=0,L328&gt;0),+'404-ENTREGA_INSUMOS PA'!B348,+'404-ENTREGA_INSUMOS PA'!B349)</f>
        <v>0</v>
      </c>
      <c r="B328" s="371">
        <f>IF(AND(+'404-ENTREGA_INSUMOS PA'!F349=0,L328&gt;0),+'404-ENTREGA_INSUMOS PA'!F348,+'404-ENTREGA_INSUMOS PA'!F349)</f>
        <v>0</v>
      </c>
      <c r="C328" s="371" t="str">
        <f>IFERROR(IFERROR(+VLOOKUP('404-ENTREGA_INSUMOS PA'!$AP$6,localidades,2,FALSE),VLOOKUP('404-ENTREGA_INSUMOS PA'!$AP$5,district_codes,2,FALSE)),"")</f>
        <v/>
      </c>
      <c r="D328" s="415" t="str">
        <f>IF(+'404-ENTREGA_INSUMOS PA'!$AP$7=0,"",+'404-ENTREGA_INSUMOS PA'!$AP$7)</f>
        <v/>
      </c>
      <c r="E328" s="415">
        <f>+'404-ENTREGA_INSUMOS PA'!J349</f>
        <v>0</v>
      </c>
      <c r="F328" s="415">
        <f>+'404-ENTREGA_INSUMOS PA'!L349</f>
        <v>0</v>
      </c>
      <c r="G328" s="415">
        <f>+'404-ENTREGA_INSUMOS PA'!AP$6</f>
        <v>0</v>
      </c>
      <c r="H328" s="415">
        <f>+'404-ENTREGA_INSUMOS PA'!AP$6</f>
        <v>0</v>
      </c>
      <c r="I328" s="371" t="str">
        <f>IF(+'404-ENTREGA_INSUMOS PA'!AC348=0,"",+'404-ENTREGA_INSUMOS PA'!AC348)</f>
        <v/>
      </c>
      <c r="J328" s="371" t="str">
        <f>IF(+'404-ENTREGA_INSUMOS PA'!AG348=0,"",+'404-ENTREGA_INSUMOS PA'!AG348)</f>
        <v/>
      </c>
      <c r="K328" s="371" t="str">
        <f>IF(+'404-ENTREGA_INSUMOS PA'!AK348=0,"",+'404-ENTREGA_INSUMOS PA'!AK348)</f>
        <v/>
      </c>
      <c r="L328" s="372" t="str">
        <f>IF(+'404-ENTREGA_INSUMOS PA'!AN348=0,"",+'404-ENTREGA_INSUMOS PA'!AN348)</f>
        <v/>
      </c>
      <c r="M328" s="373"/>
      <c r="N328" s="374" t="s">
        <v>2591</v>
      </c>
    </row>
    <row r="329" spans="1:14" hidden="1" x14ac:dyDescent="0.3">
      <c r="A329" s="371">
        <f>IF(AND(+'404-ENTREGA_INSUMOS PA'!B350=0,L329&gt;0),+'404-ENTREGA_INSUMOS PA'!B349,+'404-ENTREGA_INSUMOS PA'!B350)</f>
        <v>0</v>
      </c>
      <c r="B329" s="371">
        <f>IF(AND(+'404-ENTREGA_INSUMOS PA'!F350=0,L329&gt;0),+'404-ENTREGA_INSUMOS PA'!F349,+'404-ENTREGA_INSUMOS PA'!F350)</f>
        <v>0</v>
      </c>
      <c r="C329" s="371" t="str">
        <f>IFERROR(IFERROR(+VLOOKUP('404-ENTREGA_INSUMOS PA'!$AP$6,localidades,2,FALSE),VLOOKUP('404-ENTREGA_INSUMOS PA'!$AP$5,district_codes,2,FALSE)),"")</f>
        <v/>
      </c>
      <c r="D329" s="415" t="str">
        <f>IF(+'404-ENTREGA_INSUMOS PA'!$AP$7=0,"",+'404-ENTREGA_INSUMOS PA'!$AP$7)</f>
        <v/>
      </c>
      <c r="E329" s="415">
        <f>+'404-ENTREGA_INSUMOS PA'!J350</f>
        <v>0</v>
      </c>
      <c r="F329" s="415">
        <f>+'404-ENTREGA_INSUMOS PA'!L350</f>
        <v>0</v>
      </c>
      <c r="G329" s="415">
        <f>+'404-ENTREGA_INSUMOS PA'!AP$6</f>
        <v>0</v>
      </c>
      <c r="H329" s="415">
        <f>+'404-ENTREGA_INSUMOS PA'!AP$6</f>
        <v>0</v>
      </c>
      <c r="I329" s="371" t="str">
        <f>IF(+'404-ENTREGA_INSUMOS PA'!AC349=0,"",+'404-ENTREGA_INSUMOS PA'!AC349)</f>
        <v/>
      </c>
      <c r="J329" s="371" t="str">
        <f>IF(+'404-ENTREGA_INSUMOS PA'!AG349=0,"",+'404-ENTREGA_INSUMOS PA'!AG349)</f>
        <v/>
      </c>
      <c r="K329" s="371" t="str">
        <f>IF(+'404-ENTREGA_INSUMOS PA'!AK349=0,"",+'404-ENTREGA_INSUMOS PA'!AK349)</f>
        <v/>
      </c>
      <c r="L329" s="372" t="str">
        <f>IF(+'404-ENTREGA_INSUMOS PA'!AN349=0,"",+'404-ENTREGA_INSUMOS PA'!AN349)</f>
        <v/>
      </c>
      <c r="M329" s="373"/>
      <c r="N329" s="374" t="s">
        <v>2591</v>
      </c>
    </row>
    <row r="330" spans="1:14" hidden="1" x14ac:dyDescent="0.3">
      <c r="A330" s="371">
        <f>IF(AND(+'404-ENTREGA_INSUMOS PA'!B351=0,L330&gt;0),+'404-ENTREGA_INSUMOS PA'!B350,+'404-ENTREGA_INSUMOS PA'!B351)</f>
        <v>0</v>
      </c>
      <c r="B330" s="371">
        <f>IF(AND(+'404-ENTREGA_INSUMOS PA'!F351=0,L330&gt;0),+'404-ENTREGA_INSUMOS PA'!F350,+'404-ENTREGA_INSUMOS PA'!F351)</f>
        <v>0</v>
      </c>
      <c r="C330" s="371" t="str">
        <f>IFERROR(IFERROR(+VLOOKUP('404-ENTREGA_INSUMOS PA'!$AP$6,localidades,2,FALSE),VLOOKUP('404-ENTREGA_INSUMOS PA'!$AP$5,district_codes,2,FALSE)),"")</f>
        <v/>
      </c>
      <c r="D330" s="415" t="str">
        <f>IF(+'404-ENTREGA_INSUMOS PA'!$AP$7=0,"",+'404-ENTREGA_INSUMOS PA'!$AP$7)</f>
        <v/>
      </c>
      <c r="E330" s="415">
        <f>+'404-ENTREGA_INSUMOS PA'!J351</f>
        <v>0</v>
      </c>
      <c r="F330" s="415">
        <f>+'404-ENTREGA_INSUMOS PA'!L351</f>
        <v>0</v>
      </c>
      <c r="G330" s="415">
        <f>+'404-ENTREGA_INSUMOS PA'!AP$6</f>
        <v>0</v>
      </c>
      <c r="H330" s="415">
        <f>+'404-ENTREGA_INSUMOS PA'!AP$6</f>
        <v>0</v>
      </c>
      <c r="I330" s="371" t="str">
        <f>IF(+'404-ENTREGA_INSUMOS PA'!AC350=0,"",+'404-ENTREGA_INSUMOS PA'!AC350)</f>
        <v/>
      </c>
      <c r="J330" s="371" t="str">
        <f>IF(+'404-ENTREGA_INSUMOS PA'!AG350=0,"",+'404-ENTREGA_INSUMOS PA'!AG350)</f>
        <v/>
      </c>
      <c r="K330" s="371" t="str">
        <f>IF(+'404-ENTREGA_INSUMOS PA'!AK350=0,"",+'404-ENTREGA_INSUMOS PA'!AK350)</f>
        <v/>
      </c>
      <c r="L330" s="372" t="str">
        <f>IF(+'404-ENTREGA_INSUMOS PA'!AN350=0,"",+'404-ENTREGA_INSUMOS PA'!AN350)</f>
        <v/>
      </c>
      <c r="M330" s="373"/>
      <c r="N330" s="374" t="s">
        <v>2591</v>
      </c>
    </row>
    <row r="331" spans="1:14" hidden="1" x14ac:dyDescent="0.3">
      <c r="A331" s="371">
        <f>IF(AND(+'404-ENTREGA_INSUMOS PA'!B352=0,L331&gt;0),+'404-ENTREGA_INSUMOS PA'!B351,+'404-ENTREGA_INSUMOS PA'!B352)</f>
        <v>0</v>
      </c>
      <c r="B331" s="371">
        <f>IF(AND(+'404-ENTREGA_INSUMOS PA'!F352=0,L331&gt;0),+'404-ENTREGA_INSUMOS PA'!F351,+'404-ENTREGA_INSUMOS PA'!F352)</f>
        <v>0</v>
      </c>
      <c r="C331" s="371" t="str">
        <f>IFERROR(IFERROR(+VLOOKUP('404-ENTREGA_INSUMOS PA'!$AP$6,localidades,2,FALSE),VLOOKUP('404-ENTREGA_INSUMOS PA'!$AP$5,district_codes,2,FALSE)),"")</f>
        <v/>
      </c>
      <c r="D331" s="415" t="str">
        <f>IF(+'404-ENTREGA_INSUMOS PA'!$AP$7=0,"",+'404-ENTREGA_INSUMOS PA'!$AP$7)</f>
        <v/>
      </c>
      <c r="E331" s="415">
        <f>+'404-ENTREGA_INSUMOS PA'!J352</f>
        <v>0</v>
      </c>
      <c r="F331" s="415">
        <f>+'404-ENTREGA_INSUMOS PA'!L352</f>
        <v>0</v>
      </c>
      <c r="G331" s="415">
        <f>+'404-ENTREGA_INSUMOS PA'!AP$6</f>
        <v>0</v>
      </c>
      <c r="H331" s="415">
        <f>+'404-ENTREGA_INSUMOS PA'!AP$6</f>
        <v>0</v>
      </c>
      <c r="I331" s="371" t="str">
        <f>IF(+'404-ENTREGA_INSUMOS PA'!AC351=0,"",+'404-ENTREGA_INSUMOS PA'!AC351)</f>
        <v/>
      </c>
      <c r="J331" s="371" t="str">
        <f>IF(+'404-ENTREGA_INSUMOS PA'!AG351=0,"",+'404-ENTREGA_INSUMOS PA'!AG351)</f>
        <v/>
      </c>
      <c r="K331" s="371" t="str">
        <f>IF(+'404-ENTREGA_INSUMOS PA'!AK351=0,"",+'404-ENTREGA_INSUMOS PA'!AK351)</f>
        <v/>
      </c>
      <c r="L331" s="372" t="str">
        <f>IF(+'404-ENTREGA_INSUMOS PA'!AN351=0,"",+'404-ENTREGA_INSUMOS PA'!AN351)</f>
        <v/>
      </c>
      <c r="M331" s="373"/>
      <c r="N331" s="374" t="s">
        <v>2591</v>
      </c>
    </row>
    <row r="332" spans="1:14" hidden="1" x14ac:dyDescent="0.3">
      <c r="A332" s="371">
        <f>IF(AND(+'404-ENTREGA_INSUMOS PA'!B353=0,L332&gt;0),+'404-ENTREGA_INSUMOS PA'!B352,+'404-ENTREGA_INSUMOS PA'!B353)</f>
        <v>0</v>
      </c>
      <c r="B332" s="371">
        <f>IF(AND(+'404-ENTREGA_INSUMOS PA'!F353=0,L332&gt;0),+'404-ENTREGA_INSUMOS PA'!F352,+'404-ENTREGA_INSUMOS PA'!F353)</f>
        <v>0</v>
      </c>
      <c r="C332" s="371" t="str">
        <f>IFERROR(IFERROR(+VLOOKUP('404-ENTREGA_INSUMOS PA'!$AP$6,localidades,2,FALSE),VLOOKUP('404-ENTREGA_INSUMOS PA'!$AP$5,district_codes,2,FALSE)),"")</f>
        <v/>
      </c>
      <c r="D332" s="415" t="str">
        <f>IF(+'404-ENTREGA_INSUMOS PA'!$AP$7=0,"",+'404-ENTREGA_INSUMOS PA'!$AP$7)</f>
        <v/>
      </c>
      <c r="E332" s="415">
        <f>+'404-ENTREGA_INSUMOS PA'!J353</f>
        <v>0</v>
      </c>
      <c r="F332" s="415">
        <f>+'404-ENTREGA_INSUMOS PA'!L353</f>
        <v>0</v>
      </c>
      <c r="G332" s="415">
        <f>+'404-ENTREGA_INSUMOS PA'!AP$6</f>
        <v>0</v>
      </c>
      <c r="H332" s="415">
        <f>+'404-ENTREGA_INSUMOS PA'!AP$6</f>
        <v>0</v>
      </c>
      <c r="I332" s="371" t="str">
        <f>IF(+'404-ENTREGA_INSUMOS PA'!AC352=0,"",+'404-ENTREGA_INSUMOS PA'!AC352)</f>
        <v/>
      </c>
      <c r="J332" s="371" t="str">
        <f>IF(+'404-ENTREGA_INSUMOS PA'!AG352=0,"",+'404-ENTREGA_INSUMOS PA'!AG352)</f>
        <v/>
      </c>
      <c r="K332" s="371" t="str">
        <f>IF(+'404-ENTREGA_INSUMOS PA'!AK352=0,"",+'404-ENTREGA_INSUMOS PA'!AK352)</f>
        <v/>
      </c>
      <c r="L332" s="372" t="str">
        <f>IF(+'404-ENTREGA_INSUMOS PA'!AN352=0,"",+'404-ENTREGA_INSUMOS PA'!AN352)</f>
        <v/>
      </c>
      <c r="M332" s="373"/>
      <c r="N332" s="374" t="s">
        <v>2591</v>
      </c>
    </row>
    <row r="333" spans="1:14" hidden="1" x14ac:dyDescent="0.3">
      <c r="A333" s="371">
        <f>IF(AND(+'404-ENTREGA_INSUMOS PA'!B354=0,L333&gt;0),+'404-ENTREGA_INSUMOS PA'!B353,+'404-ENTREGA_INSUMOS PA'!B354)</f>
        <v>0</v>
      </c>
      <c r="B333" s="371">
        <f>IF(AND(+'404-ENTREGA_INSUMOS PA'!F354=0,L333&gt;0),+'404-ENTREGA_INSUMOS PA'!F353,+'404-ENTREGA_INSUMOS PA'!F354)</f>
        <v>0</v>
      </c>
      <c r="C333" s="371" t="str">
        <f>IFERROR(IFERROR(+VLOOKUP('404-ENTREGA_INSUMOS PA'!$AP$6,localidades,2,FALSE),VLOOKUP('404-ENTREGA_INSUMOS PA'!$AP$5,district_codes,2,FALSE)),"")</f>
        <v/>
      </c>
      <c r="D333" s="415" t="str">
        <f>IF(+'404-ENTREGA_INSUMOS PA'!$AP$7=0,"",+'404-ENTREGA_INSUMOS PA'!$AP$7)</f>
        <v/>
      </c>
      <c r="E333" s="415">
        <f>+'404-ENTREGA_INSUMOS PA'!J354</f>
        <v>0</v>
      </c>
      <c r="F333" s="415">
        <f>+'404-ENTREGA_INSUMOS PA'!L354</f>
        <v>0</v>
      </c>
      <c r="G333" s="415">
        <f>+'404-ENTREGA_INSUMOS PA'!AP$6</f>
        <v>0</v>
      </c>
      <c r="H333" s="415">
        <f>+'404-ENTREGA_INSUMOS PA'!AP$6</f>
        <v>0</v>
      </c>
      <c r="I333" s="371" t="str">
        <f>IF(+'404-ENTREGA_INSUMOS PA'!AC353=0,"",+'404-ENTREGA_INSUMOS PA'!AC353)</f>
        <v/>
      </c>
      <c r="J333" s="371" t="str">
        <f>IF(+'404-ENTREGA_INSUMOS PA'!AG353=0,"",+'404-ENTREGA_INSUMOS PA'!AG353)</f>
        <v/>
      </c>
      <c r="K333" s="371" t="str">
        <f>IF(+'404-ENTREGA_INSUMOS PA'!AK353=0,"",+'404-ENTREGA_INSUMOS PA'!AK353)</f>
        <v/>
      </c>
      <c r="L333" s="372" t="str">
        <f>IF(+'404-ENTREGA_INSUMOS PA'!AN353=0,"",+'404-ENTREGA_INSUMOS PA'!AN353)</f>
        <v/>
      </c>
      <c r="M333" s="373"/>
      <c r="N333" s="374" t="s">
        <v>2591</v>
      </c>
    </row>
    <row r="334" spans="1:14" hidden="1" x14ac:dyDescent="0.3">
      <c r="A334" s="371">
        <f>IF(AND(+'404-ENTREGA_INSUMOS PA'!B355=0,L334&gt;0),+'404-ENTREGA_INSUMOS PA'!B354,+'404-ENTREGA_INSUMOS PA'!B355)</f>
        <v>0</v>
      </c>
      <c r="B334" s="371">
        <f>IF(AND(+'404-ENTREGA_INSUMOS PA'!F355=0,L334&gt;0),+'404-ENTREGA_INSUMOS PA'!F354,+'404-ENTREGA_INSUMOS PA'!F355)</f>
        <v>0</v>
      </c>
      <c r="C334" s="371" t="str">
        <f>IFERROR(IFERROR(+VLOOKUP('404-ENTREGA_INSUMOS PA'!$AP$6,localidades,2,FALSE),VLOOKUP('404-ENTREGA_INSUMOS PA'!$AP$5,district_codes,2,FALSE)),"")</f>
        <v/>
      </c>
      <c r="D334" s="415" t="str">
        <f>IF(+'404-ENTREGA_INSUMOS PA'!$AP$7=0,"",+'404-ENTREGA_INSUMOS PA'!$AP$7)</f>
        <v/>
      </c>
      <c r="E334" s="415">
        <f>+'404-ENTREGA_INSUMOS PA'!J355</f>
        <v>0</v>
      </c>
      <c r="F334" s="415">
        <f>+'404-ENTREGA_INSUMOS PA'!L355</f>
        <v>0</v>
      </c>
      <c r="G334" s="415">
        <f>+'404-ENTREGA_INSUMOS PA'!AP$6</f>
        <v>0</v>
      </c>
      <c r="H334" s="415">
        <f>+'404-ENTREGA_INSUMOS PA'!AP$6</f>
        <v>0</v>
      </c>
      <c r="I334" s="371" t="str">
        <f>IF(+'404-ENTREGA_INSUMOS PA'!AC354=0,"",+'404-ENTREGA_INSUMOS PA'!AC354)</f>
        <v/>
      </c>
      <c r="J334" s="371" t="str">
        <f>IF(+'404-ENTREGA_INSUMOS PA'!AG354=0,"",+'404-ENTREGA_INSUMOS PA'!AG354)</f>
        <v/>
      </c>
      <c r="K334" s="371" t="str">
        <f>IF(+'404-ENTREGA_INSUMOS PA'!AK354=0,"",+'404-ENTREGA_INSUMOS PA'!AK354)</f>
        <v/>
      </c>
      <c r="L334" s="372" t="str">
        <f>IF(+'404-ENTREGA_INSUMOS PA'!AN354=0,"",+'404-ENTREGA_INSUMOS PA'!AN354)</f>
        <v/>
      </c>
      <c r="M334" s="373"/>
      <c r="N334" s="374" t="s">
        <v>2591</v>
      </c>
    </row>
    <row r="335" spans="1:14" hidden="1" x14ac:dyDescent="0.3">
      <c r="A335" s="371">
        <f>IF(AND(+'404-ENTREGA_INSUMOS PA'!B356=0,L335&gt;0),+'404-ENTREGA_INSUMOS PA'!B355,+'404-ENTREGA_INSUMOS PA'!B356)</f>
        <v>0</v>
      </c>
      <c r="B335" s="371">
        <f>IF(AND(+'404-ENTREGA_INSUMOS PA'!F356=0,L335&gt;0),+'404-ENTREGA_INSUMOS PA'!F355,+'404-ENTREGA_INSUMOS PA'!F356)</f>
        <v>0</v>
      </c>
      <c r="C335" s="371" t="str">
        <f>IFERROR(IFERROR(+VLOOKUP('404-ENTREGA_INSUMOS PA'!$AP$6,localidades,2,FALSE),VLOOKUP('404-ENTREGA_INSUMOS PA'!$AP$5,district_codes,2,FALSE)),"")</f>
        <v/>
      </c>
      <c r="D335" s="415" t="str">
        <f>IF(+'404-ENTREGA_INSUMOS PA'!$AP$7=0,"",+'404-ENTREGA_INSUMOS PA'!$AP$7)</f>
        <v/>
      </c>
      <c r="E335" s="415">
        <f>+'404-ENTREGA_INSUMOS PA'!J356</f>
        <v>0</v>
      </c>
      <c r="F335" s="415">
        <f>+'404-ENTREGA_INSUMOS PA'!L356</f>
        <v>0</v>
      </c>
      <c r="G335" s="415">
        <f>+'404-ENTREGA_INSUMOS PA'!AP$6</f>
        <v>0</v>
      </c>
      <c r="H335" s="415">
        <f>+'404-ENTREGA_INSUMOS PA'!AP$6</f>
        <v>0</v>
      </c>
      <c r="I335" s="371" t="str">
        <f>IF(+'404-ENTREGA_INSUMOS PA'!AC355=0,"",+'404-ENTREGA_INSUMOS PA'!AC355)</f>
        <v/>
      </c>
      <c r="J335" s="371" t="str">
        <f>IF(+'404-ENTREGA_INSUMOS PA'!AG355=0,"",+'404-ENTREGA_INSUMOS PA'!AG355)</f>
        <v/>
      </c>
      <c r="K335" s="371" t="str">
        <f>IF(+'404-ENTREGA_INSUMOS PA'!AK355=0,"",+'404-ENTREGA_INSUMOS PA'!AK355)</f>
        <v/>
      </c>
      <c r="L335" s="372" t="str">
        <f>IF(+'404-ENTREGA_INSUMOS PA'!AN355=0,"",+'404-ENTREGA_INSUMOS PA'!AN355)</f>
        <v/>
      </c>
      <c r="M335" s="373"/>
      <c r="N335" s="374" t="s">
        <v>2591</v>
      </c>
    </row>
    <row r="336" spans="1:14" hidden="1" x14ac:dyDescent="0.3">
      <c r="A336" s="371">
        <f>IF(AND(+'404-ENTREGA_INSUMOS PA'!B357=0,L336&gt;0),+'404-ENTREGA_INSUMOS PA'!B356,+'404-ENTREGA_INSUMOS PA'!B357)</f>
        <v>0</v>
      </c>
      <c r="B336" s="371">
        <f>IF(AND(+'404-ENTREGA_INSUMOS PA'!F357=0,L336&gt;0),+'404-ENTREGA_INSUMOS PA'!F356,+'404-ENTREGA_INSUMOS PA'!F357)</f>
        <v>0</v>
      </c>
      <c r="C336" s="371" t="str">
        <f>IFERROR(IFERROR(+VLOOKUP('404-ENTREGA_INSUMOS PA'!$AP$6,localidades,2,FALSE),VLOOKUP('404-ENTREGA_INSUMOS PA'!$AP$5,district_codes,2,FALSE)),"")</f>
        <v/>
      </c>
      <c r="D336" s="415" t="str">
        <f>IF(+'404-ENTREGA_INSUMOS PA'!$AP$7=0,"",+'404-ENTREGA_INSUMOS PA'!$AP$7)</f>
        <v/>
      </c>
      <c r="E336" s="415">
        <f>+'404-ENTREGA_INSUMOS PA'!J357</f>
        <v>0</v>
      </c>
      <c r="F336" s="415">
        <f>+'404-ENTREGA_INSUMOS PA'!L357</f>
        <v>0</v>
      </c>
      <c r="G336" s="415">
        <f>+'404-ENTREGA_INSUMOS PA'!AP$6</f>
        <v>0</v>
      </c>
      <c r="H336" s="415">
        <f>+'404-ENTREGA_INSUMOS PA'!AP$6</f>
        <v>0</v>
      </c>
      <c r="I336" s="371" t="str">
        <f>IF(+'404-ENTREGA_INSUMOS PA'!AC356=0,"",+'404-ENTREGA_INSUMOS PA'!AC356)</f>
        <v/>
      </c>
      <c r="J336" s="371" t="str">
        <f>IF(+'404-ENTREGA_INSUMOS PA'!AG356=0,"",+'404-ENTREGA_INSUMOS PA'!AG356)</f>
        <v/>
      </c>
      <c r="K336" s="371" t="str">
        <f>IF(+'404-ENTREGA_INSUMOS PA'!AK356=0,"",+'404-ENTREGA_INSUMOS PA'!AK356)</f>
        <v/>
      </c>
      <c r="L336" s="372" t="str">
        <f>IF(+'404-ENTREGA_INSUMOS PA'!AN356=0,"",+'404-ENTREGA_INSUMOS PA'!AN356)</f>
        <v/>
      </c>
      <c r="M336" s="373"/>
      <c r="N336" s="374" t="s">
        <v>2591</v>
      </c>
    </row>
    <row r="337" spans="1:14" hidden="1" x14ac:dyDescent="0.3">
      <c r="A337" s="371">
        <f>IF(AND(+'404-ENTREGA_INSUMOS PA'!B358=0,L337&gt;0),+'404-ENTREGA_INSUMOS PA'!B357,+'404-ENTREGA_INSUMOS PA'!B358)</f>
        <v>0</v>
      </c>
      <c r="B337" s="371">
        <f>IF(AND(+'404-ENTREGA_INSUMOS PA'!F358=0,L337&gt;0),+'404-ENTREGA_INSUMOS PA'!F357,+'404-ENTREGA_INSUMOS PA'!F358)</f>
        <v>0</v>
      </c>
      <c r="C337" s="371" t="str">
        <f>IFERROR(IFERROR(+VLOOKUP('404-ENTREGA_INSUMOS PA'!$AP$6,localidades,2,FALSE),VLOOKUP('404-ENTREGA_INSUMOS PA'!$AP$5,district_codes,2,FALSE)),"")</f>
        <v/>
      </c>
      <c r="D337" s="415" t="str">
        <f>IF(+'404-ENTREGA_INSUMOS PA'!$AP$7=0,"",+'404-ENTREGA_INSUMOS PA'!$AP$7)</f>
        <v/>
      </c>
      <c r="E337" s="415">
        <f>+'404-ENTREGA_INSUMOS PA'!J358</f>
        <v>0</v>
      </c>
      <c r="F337" s="415">
        <f>+'404-ENTREGA_INSUMOS PA'!L358</f>
        <v>0</v>
      </c>
      <c r="G337" s="415">
        <f>+'404-ENTREGA_INSUMOS PA'!AP$6</f>
        <v>0</v>
      </c>
      <c r="H337" s="415">
        <f>+'404-ENTREGA_INSUMOS PA'!AP$6</f>
        <v>0</v>
      </c>
      <c r="I337" s="371" t="str">
        <f>IF(+'404-ENTREGA_INSUMOS PA'!AC357=0,"",+'404-ENTREGA_INSUMOS PA'!AC357)</f>
        <v/>
      </c>
      <c r="J337" s="371" t="str">
        <f>IF(+'404-ENTREGA_INSUMOS PA'!AG357=0,"",+'404-ENTREGA_INSUMOS PA'!AG357)</f>
        <v/>
      </c>
      <c r="K337" s="371" t="str">
        <f>IF(+'404-ENTREGA_INSUMOS PA'!AK357=0,"",+'404-ENTREGA_INSUMOS PA'!AK357)</f>
        <v/>
      </c>
      <c r="L337" s="372" t="str">
        <f>IF(+'404-ENTREGA_INSUMOS PA'!AN357=0,"",+'404-ENTREGA_INSUMOS PA'!AN357)</f>
        <v/>
      </c>
      <c r="M337" s="373"/>
      <c r="N337" s="374" t="s">
        <v>2591</v>
      </c>
    </row>
    <row r="338" spans="1:14" hidden="1" x14ac:dyDescent="0.3">
      <c r="A338" s="371">
        <f>IF(AND(+'404-ENTREGA_INSUMOS PA'!B359=0,L338&gt;0),+'404-ENTREGA_INSUMOS PA'!B358,+'404-ENTREGA_INSUMOS PA'!B359)</f>
        <v>0</v>
      </c>
      <c r="B338" s="371">
        <f>IF(AND(+'404-ENTREGA_INSUMOS PA'!F359=0,L338&gt;0),+'404-ENTREGA_INSUMOS PA'!F358,+'404-ENTREGA_INSUMOS PA'!F359)</f>
        <v>0</v>
      </c>
      <c r="C338" s="371" t="str">
        <f>IFERROR(IFERROR(+VLOOKUP('404-ENTREGA_INSUMOS PA'!$AP$6,localidades,2,FALSE),VLOOKUP('404-ENTREGA_INSUMOS PA'!$AP$5,district_codes,2,FALSE)),"")</f>
        <v/>
      </c>
      <c r="D338" s="415" t="str">
        <f>IF(+'404-ENTREGA_INSUMOS PA'!$AP$7=0,"",+'404-ENTREGA_INSUMOS PA'!$AP$7)</f>
        <v/>
      </c>
      <c r="E338" s="415">
        <f>+'404-ENTREGA_INSUMOS PA'!J359</f>
        <v>0</v>
      </c>
      <c r="F338" s="415">
        <f>+'404-ENTREGA_INSUMOS PA'!L359</f>
        <v>0</v>
      </c>
      <c r="G338" s="415">
        <f>+'404-ENTREGA_INSUMOS PA'!AP$6</f>
        <v>0</v>
      </c>
      <c r="H338" s="415">
        <f>+'404-ENTREGA_INSUMOS PA'!AP$6</f>
        <v>0</v>
      </c>
      <c r="I338" s="371" t="str">
        <f>IF(+'404-ENTREGA_INSUMOS PA'!AC358=0,"",+'404-ENTREGA_INSUMOS PA'!AC358)</f>
        <v/>
      </c>
      <c r="J338" s="371" t="str">
        <f>IF(+'404-ENTREGA_INSUMOS PA'!AG358=0,"",+'404-ENTREGA_INSUMOS PA'!AG358)</f>
        <v/>
      </c>
      <c r="K338" s="371" t="str">
        <f>IF(+'404-ENTREGA_INSUMOS PA'!AK358=0,"",+'404-ENTREGA_INSUMOS PA'!AK358)</f>
        <v/>
      </c>
      <c r="L338" s="372" t="str">
        <f>IF(+'404-ENTREGA_INSUMOS PA'!AN358=0,"",+'404-ENTREGA_INSUMOS PA'!AN358)</f>
        <v/>
      </c>
      <c r="M338" s="373"/>
      <c r="N338" s="374" t="s">
        <v>2591</v>
      </c>
    </row>
    <row r="339" spans="1:14" hidden="1" x14ac:dyDescent="0.3">
      <c r="A339" s="371">
        <f>IF(AND(+'404-ENTREGA_INSUMOS PA'!B360=0,L339&gt;0),+'404-ENTREGA_INSUMOS PA'!B359,+'404-ENTREGA_INSUMOS PA'!B360)</f>
        <v>0</v>
      </c>
      <c r="B339" s="371">
        <f>IF(AND(+'404-ENTREGA_INSUMOS PA'!F360=0,L339&gt;0),+'404-ENTREGA_INSUMOS PA'!F359,+'404-ENTREGA_INSUMOS PA'!F360)</f>
        <v>0</v>
      </c>
      <c r="C339" s="371" t="str">
        <f>IFERROR(IFERROR(+VLOOKUP('404-ENTREGA_INSUMOS PA'!$AP$6,localidades,2,FALSE),VLOOKUP('404-ENTREGA_INSUMOS PA'!$AP$5,district_codes,2,FALSE)),"")</f>
        <v/>
      </c>
      <c r="D339" s="415" t="str">
        <f>IF(+'404-ENTREGA_INSUMOS PA'!$AP$7=0,"",+'404-ENTREGA_INSUMOS PA'!$AP$7)</f>
        <v/>
      </c>
      <c r="E339" s="415">
        <f>+'404-ENTREGA_INSUMOS PA'!J360</f>
        <v>0</v>
      </c>
      <c r="F339" s="415">
        <f>+'404-ENTREGA_INSUMOS PA'!L360</f>
        <v>0</v>
      </c>
      <c r="G339" s="415">
        <f>+'404-ENTREGA_INSUMOS PA'!AP$6</f>
        <v>0</v>
      </c>
      <c r="H339" s="415">
        <f>+'404-ENTREGA_INSUMOS PA'!AP$6</f>
        <v>0</v>
      </c>
      <c r="I339" s="371" t="str">
        <f>IF(+'404-ENTREGA_INSUMOS PA'!AC359=0,"",+'404-ENTREGA_INSUMOS PA'!AC359)</f>
        <v/>
      </c>
      <c r="J339" s="371" t="str">
        <f>IF(+'404-ENTREGA_INSUMOS PA'!AG359=0,"",+'404-ENTREGA_INSUMOS PA'!AG359)</f>
        <v/>
      </c>
      <c r="K339" s="371" t="str">
        <f>IF(+'404-ENTREGA_INSUMOS PA'!AK359=0,"",+'404-ENTREGA_INSUMOS PA'!AK359)</f>
        <v/>
      </c>
      <c r="L339" s="372" t="str">
        <f>IF(+'404-ENTREGA_INSUMOS PA'!AN359=0,"",+'404-ENTREGA_INSUMOS PA'!AN359)</f>
        <v/>
      </c>
      <c r="M339" s="373"/>
      <c r="N339" s="374" t="s">
        <v>2591</v>
      </c>
    </row>
    <row r="340" spans="1:14" hidden="1" x14ac:dyDescent="0.3">
      <c r="A340" s="371">
        <f>IF(AND(+'404-ENTREGA_INSUMOS PA'!B361=0,L340&gt;0),+'404-ENTREGA_INSUMOS PA'!B360,+'404-ENTREGA_INSUMOS PA'!B361)</f>
        <v>0</v>
      </c>
      <c r="B340" s="371">
        <f>IF(AND(+'404-ENTREGA_INSUMOS PA'!F361=0,L340&gt;0),+'404-ENTREGA_INSUMOS PA'!F360,+'404-ENTREGA_INSUMOS PA'!F361)</f>
        <v>0</v>
      </c>
      <c r="C340" s="371" t="str">
        <f>IFERROR(IFERROR(+VLOOKUP('404-ENTREGA_INSUMOS PA'!$AP$6,localidades,2,FALSE),VLOOKUP('404-ENTREGA_INSUMOS PA'!$AP$5,district_codes,2,FALSE)),"")</f>
        <v/>
      </c>
      <c r="D340" s="415" t="str">
        <f>IF(+'404-ENTREGA_INSUMOS PA'!$AP$7=0,"",+'404-ENTREGA_INSUMOS PA'!$AP$7)</f>
        <v/>
      </c>
      <c r="E340" s="415">
        <f>+'404-ENTREGA_INSUMOS PA'!J361</f>
        <v>0</v>
      </c>
      <c r="F340" s="415">
        <f>+'404-ENTREGA_INSUMOS PA'!L361</f>
        <v>0</v>
      </c>
      <c r="G340" s="415">
        <f>+'404-ENTREGA_INSUMOS PA'!AP$6</f>
        <v>0</v>
      </c>
      <c r="H340" s="415">
        <f>+'404-ENTREGA_INSUMOS PA'!AP$6</f>
        <v>0</v>
      </c>
      <c r="I340" s="371" t="str">
        <f>IF(+'404-ENTREGA_INSUMOS PA'!AC360=0,"",+'404-ENTREGA_INSUMOS PA'!AC360)</f>
        <v/>
      </c>
      <c r="J340" s="371" t="str">
        <f>IF(+'404-ENTREGA_INSUMOS PA'!AG360=0,"",+'404-ENTREGA_INSUMOS PA'!AG360)</f>
        <v/>
      </c>
      <c r="K340" s="371" t="str">
        <f>IF(+'404-ENTREGA_INSUMOS PA'!AK360=0,"",+'404-ENTREGA_INSUMOS PA'!AK360)</f>
        <v/>
      </c>
      <c r="L340" s="372" t="str">
        <f>IF(+'404-ENTREGA_INSUMOS PA'!AN360=0,"",+'404-ENTREGA_INSUMOS PA'!AN360)</f>
        <v/>
      </c>
      <c r="M340" s="373"/>
      <c r="N340" s="374" t="s">
        <v>2591</v>
      </c>
    </row>
    <row r="341" spans="1:14" hidden="1" x14ac:dyDescent="0.3">
      <c r="A341" s="371">
        <f>IF(AND(+'404-ENTREGA_INSUMOS PA'!B362=0,L341&gt;0),+'404-ENTREGA_INSUMOS PA'!B361,+'404-ENTREGA_INSUMOS PA'!B362)</f>
        <v>0</v>
      </c>
      <c r="B341" s="371">
        <f>IF(AND(+'404-ENTREGA_INSUMOS PA'!F362=0,L341&gt;0),+'404-ENTREGA_INSUMOS PA'!F361,+'404-ENTREGA_INSUMOS PA'!F362)</f>
        <v>0</v>
      </c>
      <c r="C341" s="371" t="str">
        <f>IFERROR(IFERROR(+VLOOKUP('404-ENTREGA_INSUMOS PA'!$AP$6,localidades,2,FALSE),VLOOKUP('404-ENTREGA_INSUMOS PA'!$AP$5,district_codes,2,FALSE)),"")</f>
        <v/>
      </c>
      <c r="D341" s="415" t="str">
        <f>IF(+'404-ENTREGA_INSUMOS PA'!$AP$7=0,"",+'404-ENTREGA_INSUMOS PA'!$AP$7)</f>
        <v/>
      </c>
      <c r="E341" s="415">
        <f>+'404-ENTREGA_INSUMOS PA'!J362</f>
        <v>0</v>
      </c>
      <c r="F341" s="415">
        <f>+'404-ENTREGA_INSUMOS PA'!L362</f>
        <v>0</v>
      </c>
      <c r="G341" s="415">
        <f>+'404-ENTREGA_INSUMOS PA'!AP$6</f>
        <v>0</v>
      </c>
      <c r="H341" s="415">
        <f>+'404-ENTREGA_INSUMOS PA'!AP$6</f>
        <v>0</v>
      </c>
      <c r="I341" s="371" t="str">
        <f>IF(+'404-ENTREGA_INSUMOS PA'!AC361=0,"",+'404-ENTREGA_INSUMOS PA'!AC361)</f>
        <v/>
      </c>
      <c r="J341" s="371" t="str">
        <f>IF(+'404-ENTREGA_INSUMOS PA'!AG361=0,"",+'404-ENTREGA_INSUMOS PA'!AG361)</f>
        <v/>
      </c>
      <c r="K341" s="371" t="str">
        <f>IF(+'404-ENTREGA_INSUMOS PA'!AK361=0,"",+'404-ENTREGA_INSUMOS PA'!AK361)</f>
        <v/>
      </c>
      <c r="L341" s="372" t="str">
        <f>IF(+'404-ENTREGA_INSUMOS PA'!AN361=0,"",+'404-ENTREGA_INSUMOS PA'!AN361)</f>
        <v/>
      </c>
      <c r="M341" s="373"/>
      <c r="N341" s="374" t="s">
        <v>2591</v>
      </c>
    </row>
    <row r="342" spans="1:14" hidden="1" x14ac:dyDescent="0.3">
      <c r="A342" s="371">
        <f>IF(AND(+'404-ENTREGA_INSUMOS PA'!B363=0,L342&gt;0),+'404-ENTREGA_INSUMOS PA'!B362,+'404-ENTREGA_INSUMOS PA'!B363)</f>
        <v>0</v>
      </c>
      <c r="B342" s="371">
        <f>IF(AND(+'404-ENTREGA_INSUMOS PA'!F363=0,L342&gt;0),+'404-ENTREGA_INSUMOS PA'!F362,+'404-ENTREGA_INSUMOS PA'!F363)</f>
        <v>0</v>
      </c>
      <c r="C342" s="371" t="str">
        <f>IFERROR(IFERROR(+VLOOKUP('404-ENTREGA_INSUMOS PA'!$AP$6,localidades,2,FALSE),VLOOKUP('404-ENTREGA_INSUMOS PA'!$AP$5,district_codes,2,FALSE)),"")</f>
        <v/>
      </c>
      <c r="D342" s="415" t="str">
        <f>IF(+'404-ENTREGA_INSUMOS PA'!$AP$7=0,"",+'404-ENTREGA_INSUMOS PA'!$AP$7)</f>
        <v/>
      </c>
      <c r="E342" s="415">
        <f>+'404-ENTREGA_INSUMOS PA'!J363</f>
        <v>0</v>
      </c>
      <c r="F342" s="415">
        <f>+'404-ENTREGA_INSUMOS PA'!L363</f>
        <v>0</v>
      </c>
      <c r="G342" s="415">
        <f>+'404-ENTREGA_INSUMOS PA'!AP$6</f>
        <v>0</v>
      </c>
      <c r="H342" s="415">
        <f>+'404-ENTREGA_INSUMOS PA'!AP$6</f>
        <v>0</v>
      </c>
      <c r="I342" s="371" t="str">
        <f>IF(+'404-ENTREGA_INSUMOS PA'!AC362=0,"",+'404-ENTREGA_INSUMOS PA'!AC362)</f>
        <v/>
      </c>
      <c r="J342" s="371" t="str">
        <f>IF(+'404-ENTREGA_INSUMOS PA'!AG362=0,"",+'404-ENTREGA_INSUMOS PA'!AG362)</f>
        <v/>
      </c>
      <c r="K342" s="371" t="str">
        <f>IF(+'404-ENTREGA_INSUMOS PA'!AK362=0,"",+'404-ENTREGA_INSUMOS PA'!AK362)</f>
        <v/>
      </c>
      <c r="L342" s="372" t="str">
        <f>IF(+'404-ENTREGA_INSUMOS PA'!AN362=0,"",+'404-ENTREGA_INSUMOS PA'!AN362)</f>
        <v/>
      </c>
      <c r="M342" s="373"/>
      <c r="N342" s="374" t="s">
        <v>2591</v>
      </c>
    </row>
    <row r="343" spans="1:14" hidden="1" x14ac:dyDescent="0.3">
      <c r="A343" s="371">
        <f>IF(AND(+'404-ENTREGA_INSUMOS PA'!B364=0,L343&gt;0),+'404-ENTREGA_INSUMOS PA'!B363,+'404-ENTREGA_INSUMOS PA'!B364)</f>
        <v>0</v>
      </c>
      <c r="B343" s="371">
        <f>IF(AND(+'404-ENTREGA_INSUMOS PA'!F364=0,L343&gt;0),+'404-ENTREGA_INSUMOS PA'!F363,+'404-ENTREGA_INSUMOS PA'!F364)</f>
        <v>0</v>
      </c>
      <c r="C343" s="371" t="str">
        <f>IFERROR(IFERROR(+VLOOKUP('404-ENTREGA_INSUMOS PA'!$AP$6,localidades,2,FALSE),VLOOKUP('404-ENTREGA_INSUMOS PA'!$AP$5,district_codes,2,FALSE)),"")</f>
        <v/>
      </c>
      <c r="D343" s="415" t="str">
        <f>IF(+'404-ENTREGA_INSUMOS PA'!$AP$7=0,"",+'404-ENTREGA_INSUMOS PA'!$AP$7)</f>
        <v/>
      </c>
      <c r="E343" s="415">
        <f>+'404-ENTREGA_INSUMOS PA'!J364</f>
        <v>0</v>
      </c>
      <c r="F343" s="415">
        <f>+'404-ENTREGA_INSUMOS PA'!L364</f>
        <v>0</v>
      </c>
      <c r="G343" s="415">
        <f>+'404-ENTREGA_INSUMOS PA'!AP$6</f>
        <v>0</v>
      </c>
      <c r="H343" s="415">
        <f>+'404-ENTREGA_INSUMOS PA'!AP$6</f>
        <v>0</v>
      </c>
      <c r="I343" s="371" t="str">
        <f>IF(+'404-ENTREGA_INSUMOS PA'!AC363=0,"",+'404-ENTREGA_INSUMOS PA'!AC363)</f>
        <v/>
      </c>
      <c r="J343" s="371" t="str">
        <f>IF(+'404-ENTREGA_INSUMOS PA'!AG363=0,"",+'404-ENTREGA_INSUMOS PA'!AG363)</f>
        <v/>
      </c>
      <c r="K343" s="371" t="str">
        <f>IF(+'404-ENTREGA_INSUMOS PA'!AK363=0,"",+'404-ENTREGA_INSUMOS PA'!AK363)</f>
        <v/>
      </c>
      <c r="L343" s="372" t="str">
        <f>IF(+'404-ENTREGA_INSUMOS PA'!AN363=0,"",+'404-ENTREGA_INSUMOS PA'!AN363)</f>
        <v/>
      </c>
      <c r="M343" s="373"/>
      <c r="N343" s="374" t="s">
        <v>2591</v>
      </c>
    </row>
    <row r="344" spans="1:14" hidden="1" x14ac:dyDescent="0.3">
      <c r="A344" s="371">
        <f>IF(AND(+'404-ENTREGA_INSUMOS PA'!B365=0,L344&gt;0),+'404-ENTREGA_INSUMOS PA'!B364,+'404-ENTREGA_INSUMOS PA'!B365)</f>
        <v>0</v>
      </c>
      <c r="B344" s="371">
        <f>IF(AND(+'404-ENTREGA_INSUMOS PA'!F365=0,L344&gt;0),+'404-ENTREGA_INSUMOS PA'!F364,+'404-ENTREGA_INSUMOS PA'!F365)</f>
        <v>0</v>
      </c>
      <c r="C344" s="371" t="str">
        <f>IFERROR(IFERROR(+VLOOKUP('404-ENTREGA_INSUMOS PA'!$AP$6,localidades,2,FALSE),VLOOKUP('404-ENTREGA_INSUMOS PA'!$AP$5,district_codes,2,FALSE)),"")</f>
        <v/>
      </c>
      <c r="D344" s="415" t="str">
        <f>IF(+'404-ENTREGA_INSUMOS PA'!$AP$7=0,"",+'404-ENTREGA_INSUMOS PA'!$AP$7)</f>
        <v/>
      </c>
      <c r="E344" s="415">
        <f>+'404-ENTREGA_INSUMOS PA'!J365</f>
        <v>0</v>
      </c>
      <c r="F344" s="415">
        <f>+'404-ENTREGA_INSUMOS PA'!L365</f>
        <v>0</v>
      </c>
      <c r="G344" s="415">
        <f>+'404-ENTREGA_INSUMOS PA'!AP$6</f>
        <v>0</v>
      </c>
      <c r="H344" s="415">
        <f>+'404-ENTREGA_INSUMOS PA'!AP$6</f>
        <v>0</v>
      </c>
      <c r="I344" s="371" t="str">
        <f>IF(+'404-ENTREGA_INSUMOS PA'!AC364=0,"",+'404-ENTREGA_INSUMOS PA'!AC364)</f>
        <v/>
      </c>
      <c r="J344" s="371" t="str">
        <f>IF(+'404-ENTREGA_INSUMOS PA'!AG364=0,"",+'404-ENTREGA_INSUMOS PA'!AG364)</f>
        <v/>
      </c>
      <c r="K344" s="371" t="str">
        <f>IF(+'404-ENTREGA_INSUMOS PA'!AK364=0,"",+'404-ENTREGA_INSUMOS PA'!AK364)</f>
        <v/>
      </c>
      <c r="L344" s="372" t="str">
        <f>IF(+'404-ENTREGA_INSUMOS PA'!AN364=0,"",+'404-ENTREGA_INSUMOS PA'!AN364)</f>
        <v/>
      </c>
      <c r="M344" s="373"/>
      <c r="N344" s="374" t="s">
        <v>2591</v>
      </c>
    </row>
    <row r="345" spans="1:14" hidden="1" x14ac:dyDescent="0.3">
      <c r="A345" s="371">
        <f>IF(AND(+'404-ENTREGA_INSUMOS PA'!B366=0,L345&gt;0),+'404-ENTREGA_INSUMOS PA'!B365,+'404-ENTREGA_INSUMOS PA'!B366)</f>
        <v>0</v>
      </c>
      <c r="B345" s="371">
        <f>IF(AND(+'404-ENTREGA_INSUMOS PA'!F366=0,L345&gt;0),+'404-ENTREGA_INSUMOS PA'!F365,+'404-ENTREGA_INSUMOS PA'!F366)</f>
        <v>0</v>
      </c>
      <c r="C345" s="371" t="str">
        <f>IFERROR(IFERROR(+VLOOKUP('404-ENTREGA_INSUMOS PA'!$AP$6,localidades,2,FALSE),VLOOKUP('404-ENTREGA_INSUMOS PA'!$AP$5,district_codes,2,FALSE)),"")</f>
        <v/>
      </c>
      <c r="D345" s="415" t="str">
        <f>IF(+'404-ENTREGA_INSUMOS PA'!$AP$7=0,"",+'404-ENTREGA_INSUMOS PA'!$AP$7)</f>
        <v/>
      </c>
      <c r="E345" s="415">
        <f>+'404-ENTREGA_INSUMOS PA'!J366</f>
        <v>0</v>
      </c>
      <c r="F345" s="415">
        <f>+'404-ENTREGA_INSUMOS PA'!L366</f>
        <v>0</v>
      </c>
      <c r="G345" s="415">
        <f>+'404-ENTREGA_INSUMOS PA'!AP$6</f>
        <v>0</v>
      </c>
      <c r="H345" s="415">
        <f>+'404-ENTREGA_INSUMOS PA'!AP$6</f>
        <v>0</v>
      </c>
      <c r="I345" s="371" t="str">
        <f>IF(+'404-ENTREGA_INSUMOS PA'!AC365=0,"",+'404-ENTREGA_INSUMOS PA'!AC365)</f>
        <v/>
      </c>
      <c r="J345" s="371" t="str">
        <f>IF(+'404-ENTREGA_INSUMOS PA'!AG365=0,"",+'404-ENTREGA_INSUMOS PA'!AG365)</f>
        <v/>
      </c>
      <c r="K345" s="371" t="str">
        <f>IF(+'404-ENTREGA_INSUMOS PA'!AK365=0,"",+'404-ENTREGA_INSUMOS PA'!AK365)</f>
        <v/>
      </c>
      <c r="L345" s="372" t="str">
        <f>IF(+'404-ENTREGA_INSUMOS PA'!AN365=0,"",+'404-ENTREGA_INSUMOS PA'!AN365)</f>
        <v/>
      </c>
      <c r="M345" s="373"/>
      <c r="N345" s="374" t="s">
        <v>2591</v>
      </c>
    </row>
    <row r="346" spans="1:14" hidden="1" x14ac:dyDescent="0.3">
      <c r="A346" s="371">
        <f>IF(AND(+'404-ENTREGA_INSUMOS PA'!B367=0,L346&gt;0),+'404-ENTREGA_INSUMOS PA'!B366,+'404-ENTREGA_INSUMOS PA'!B367)</f>
        <v>0</v>
      </c>
      <c r="B346" s="371">
        <f>IF(AND(+'404-ENTREGA_INSUMOS PA'!F367=0,L346&gt;0),+'404-ENTREGA_INSUMOS PA'!F366,+'404-ENTREGA_INSUMOS PA'!F367)</f>
        <v>0</v>
      </c>
      <c r="C346" s="371" t="str">
        <f>IFERROR(IFERROR(+VLOOKUP('404-ENTREGA_INSUMOS PA'!$AP$6,localidades,2,FALSE),VLOOKUP('404-ENTREGA_INSUMOS PA'!$AP$5,district_codes,2,FALSE)),"")</f>
        <v/>
      </c>
      <c r="D346" s="415" t="str">
        <f>IF(+'404-ENTREGA_INSUMOS PA'!$AP$7=0,"",+'404-ENTREGA_INSUMOS PA'!$AP$7)</f>
        <v/>
      </c>
      <c r="E346" s="415">
        <f>+'404-ENTREGA_INSUMOS PA'!J367</f>
        <v>0</v>
      </c>
      <c r="F346" s="415">
        <f>+'404-ENTREGA_INSUMOS PA'!L367</f>
        <v>0</v>
      </c>
      <c r="G346" s="415">
        <f>+'404-ENTREGA_INSUMOS PA'!AP$6</f>
        <v>0</v>
      </c>
      <c r="H346" s="415">
        <f>+'404-ENTREGA_INSUMOS PA'!AP$6</f>
        <v>0</v>
      </c>
      <c r="I346" s="371" t="str">
        <f>IF(+'404-ENTREGA_INSUMOS PA'!AC366=0,"",+'404-ENTREGA_INSUMOS PA'!AC366)</f>
        <v/>
      </c>
      <c r="J346" s="371" t="str">
        <f>IF(+'404-ENTREGA_INSUMOS PA'!AG366=0,"",+'404-ENTREGA_INSUMOS PA'!AG366)</f>
        <v/>
      </c>
      <c r="K346" s="371" t="str">
        <f>IF(+'404-ENTREGA_INSUMOS PA'!AK366=0,"",+'404-ENTREGA_INSUMOS PA'!AK366)</f>
        <v/>
      </c>
      <c r="L346" s="372" t="str">
        <f>IF(+'404-ENTREGA_INSUMOS PA'!AN366=0,"",+'404-ENTREGA_INSUMOS PA'!AN366)</f>
        <v/>
      </c>
      <c r="M346" s="373"/>
      <c r="N346" s="374" t="s">
        <v>2591</v>
      </c>
    </row>
    <row r="347" spans="1:14" hidden="1" x14ac:dyDescent="0.3">
      <c r="A347" s="371">
        <f>IF(AND(+'404-ENTREGA_INSUMOS PA'!B368=0,L347&gt;0),+'404-ENTREGA_INSUMOS PA'!B367,+'404-ENTREGA_INSUMOS PA'!B368)</f>
        <v>0</v>
      </c>
      <c r="B347" s="371">
        <f>IF(AND(+'404-ENTREGA_INSUMOS PA'!F368=0,L347&gt;0),+'404-ENTREGA_INSUMOS PA'!F367,+'404-ENTREGA_INSUMOS PA'!F368)</f>
        <v>0</v>
      </c>
      <c r="C347" s="371" t="str">
        <f>IFERROR(IFERROR(+VLOOKUP('404-ENTREGA_INSUMOS PA'!$AP$6,localidades,2,FALSE),VLOOKUP('404-ENTREGA_INSUMOS PA'!$AP$5,district_codes,2,FALSE)),"")</f>
        <v/>
      </c>
      <c r="D347" s="415" t="str">
        <f>IF(+'404-ENTREGA_INSUMOS PA'!$AP$7=0,"",+'404-ENTREGA_INSUMOS PA'!$AP$7)</f>
        <v/>
      </c>
      <c r="E347" s="415">
        <f>+'404-ENTREGA_INSUMOS PA'!J368</f>
        <v>0</v>
      </c>
      <c r="F347" s="415">
        <f>+'404-ENTREGA_INSUMOS PA'!L368</f>
        <v>0</v>
      </c>
      <c r="G347" s="415">
        <f>+'404-ENTREGA_INSUMOS PA'!AP$6</f>
        <v>0</v>
      </c>
      <c r="H347" s="415">
        <f>+'404-ENTREGA_INSUMOS PA'!AP$6</f>
        <v>0</v>
      </c>
      <c r="I347" s="371" t="str">
        <f>IF(+'404-ENTREGA_INSUMOS PA'!AC367=0,"",+'404-ENTREGA_INSUMOS PA'!AC367)</f>
        <v/>
      </c>
      <c r="J347" s="371" t="str">
        <f>IF(+'404-ENTREGA_INSUMOS PA'!AG367=0,"",+'404-ENTREGA_INSUMOS PA'!AG367)</f>
        <v/>
      </c>
      <c r="K347" s="371" t="str">
        <f>IF(+'404-ENTREGA_INSUMOS PA'!AK367=0,"",+'404-ENTREGA_INSUMOS PA'!AK367)</f>
        <v/>
      </c>
      <c r="L347" s="372" t="str">
        <f>IF(+'404-ENTREGA_INSUMOS PA'!AN367=0,"",+'404-ENTREGA_INSUMOS PA'!AN367)</f>
        <v/>
      </c>
      <c r="M347" s="373"/>
      <c r="N347" s="374" t="s">
        <v>2591</v>
      </c>
    </row>
    <row r="348" spans="1:14" hidden="1" x14ac:dyDescent="0.3">
      <c r="A348" s="371">
        <f>IF(AND(+'404-ENTREGA_INSUMOS PA'!B369=0,L348&gt;0),+'404-ENTREGA_INSUMOS PA'!B368,+'404-ENTREGA_INSUMOS PA'!B369)</f>
        <v>0</v>
      </c>
      <c r="B348" s="371">
        <f>IF(AND(+'404-ENTREGA_INSUMOS PA'!F369=0,L348&gt;0),+'404-ENTREGA_INSUMOS PA'!F368,+'404-ENTREGA_INSUMOS PA'!F369)</f>
        <v>0</v>
      </c>
      <c r="C348" s="371" t="str">
        <f>IFERROR(IFERROR(+VLOOKUP('404-ENTREGA_INSUMOS PA'!$AP$6,localidades,2,FALSE),VLOOKUP('404-ENTREGA_INSUMOS PA'!$AP$5,district_codes,2,FALSE)),"")</f>
        <v/>
      </c>
      <c r="D348" s="415" t="str">
        <f>IF(+'404-ENTREGA_INSUMOS PA'!$AP$7=0,"",+'404-ENTREGA_INSUMOS PA'!$AP$7)</f>
        <v/>
      </c>
      <c r="E348" s="415">
        <f>+'404-ENTREGA_INSUMOS PA'!J369</f>
        <v>0</v>
      </c>
      <c r="F348" s="415">
        <f>+'404-ENTREGA_INSUMOS PA'!L369</f>
        <v>0</v>
      </c>
      <c r="G348" s="415">
        <f>+'404-ENTREGA_INSUMOS PA'!AP$6</f>
        <v>0</v>
      </c>
      <c r="H348" s="415">
        <f>+'404-ENTREGA_INSUMOS PA'!AP$6</f>
        <v>0</v>
      </c>
      <c r="I348" s="371" t="str">
        <f>IF(+'404-ENTREGA_INSUMOS PA'!AC368=0,"",+'404-ENTREGA_INSUMOS PA'!AC368)</f>
        <v/>
      </c>
      <c r="J348" s="371" t="str">
        <f>IF(+'404-ENTREGA_INSUMOS PA'!AG368=0,"",+'404-ENTREGA_INSUMOS PA'!AG368)</f>
        <v/>
      </c>
      <c r="K348" s="371" t="str">
        <f>IF(+'404-ENTREGA_INSUMOS PA'!AK368=0,"",+'404-ENTREGA_INSUMOS PA'!AK368)</f>
        <v/>
      </c>
      <c r="L348" s="372" t="str">
        <f>IF(+'404-ENTREGA_INSUMOS PA'!AN368=0,"",+'404-ENTREGA_INSUMOS PA'!AN368)</f>
        <v/>
      </c>
      <c r="M348" s="373"/>
      <c r="N348" s="374" t="s">
        <v>2591</v>
      </c>
    </row>
    <row r="349" spans="1:14" hidden="1" x14ac:dyDescent="0.3">
      <c r="A349" s="371">
        <f>IF(AND(+'404-ENTREGA_INSUMOS PA'!B370=0,L349&gt;0),+'404-ENTREGA_INSUMOS PA'!B369,+'404-ENTREGA_INSUMOS PA'!B370)</f>
        <v>0</v>
      </c>
      <c r="B349" s="371">
        <f>IF(AND(+'404-ENTREGA_INSUMOS PA'!F370=0,L349&gt;0),+'404-ENTREGA_INSUMOS PA'!F369,+'404-ENTREGA_INSUMOS PA'!F370)</f>
        <v>0</v>
      </c>
      <c r="C349" s="371" t="str">
        <f>IFERROR(IFERROR(+VLOOKUP('404-ENTREGA_INSUMOS PA'!$AP$6,localidades,2,FALSE),VLOOKUP('404-ENTREGA_INSUMOS PA'!$AP$5,district_codes,2,FALSE)),"")</f>
        <v/>
      </c>
      <c r="D349" s="415" t="str">
        <f>IF(+'404-ENTREGA_INSUMOS PA'!$AP$7=0,"",+'404-ENTREGA_INSUMOS PA'!$AP$7)</f>
        <v/>
      </c>
      <c r="E349" s="415">
        <f>+'404-ENTREGA_INSUMOS PA'!J370</f>
        <v>0</v>
      </c>
      <c r="F349" s="415">
        <f>+'404-ENTREGA_INSUMOS PA'!L370</f>
        <v>0</v>
      </c>
      <c r="G349" s="415">
        <f>+'404-ENTREGA_INSUMOS PA'!AP$6</f>
        <v>0</v>
      </c>
      <c r="H349" s="415">
        <f>+'404-ENTREGA_INSUMOS PA'!AP$6</f>
        <v>0</v>
      </c>
      <c r="I349" s="371" t="str">
        <f>IF(+'404-ENTREGA_INSUMOS PA'!AC369=0,"",+'404-ENTREGA_INSUMOS PA'!AC369)</f>
        <v/>
      </c>
      <c r="J349" s="371" t="str">
        <f>IF(+'404-ENTREGA_INSUMOS PA'!AG369=0,"",+'404-ENTREGA_INSUMOS PA'!AG369)</f>
        <v/>
      </c>
      <c r="K349" s="371" t="str">
        <f>IF(+'404-ENTREGA_INSUMOS PA'!AK369=0,"",+'404-ENTREGA_INSUMOS PA'!AK369)</f>
        <v/>
      </c>
      <c r="L349" s="372" t="str">
        <f>IF(+'404-ENTREGA_INSUMOS PA'!AN369=0,"",+'404-ENTREGA_INSUMOS PA'!AN369)</f>
        <v/>
      </c>
      <c r="M349" s="373"/>
      <c r="N349" s="374" t="s">
        <v>2591</v>
      </c>
    </row>
    <row r="350" spans="1:14" hidden="1" x14ac:dyDescent="0.3">
      <c r="A350" s="371">
        <f>IF(AND(+'404-ENTREGA_INSUMOS PA'!B371=0,L350&gt;0),+'404-ENTREGA_INSUMOS PA'!B370,+'404-ENTREGA_INSUMOS PA'!B371)</f>
        <v>0</v>
      </c>
      <c r="B350" s="371">
        <f>IF(AND(+'404-ENTREGA_INSUMOS PA'!F371=0,L350&gt;0),+'404-ENTREGA_INSUMOS PA'!F370,+'404-ENTREGA_INSUMOS PA'!F371)</f>
        <v>0</v>
      </c>
      <c r="C350" s="371" t="str">
        <f>IFERROR(IFERROR(+VLOOKUP('404-ENTREGA_INSUMOS PA'!$AP$6,localidades,2,FALSE),VLOOKUP('404-ENTREGA_INSUMOS PA'!$AP$5,district_codes,2,FALSE)),"")</f>
        <v/>
      </c>
      <c r="D350" s="415" t="str">
        <f>IF(+'404-ENTREGA_INSUMOS PA'!$AP$7=0,"",+'404-ENTREGA_INSUMOS PA'!$AP$7)</f>
        <v/>
      </c>
      <c r="E350" s="415">
        <f>+'404-ENTREGA_INSUMOS PA'!J371</f>
        <v>0</v>
      </c>
      <c r="F350" s="415">
        <f>+'404-ENTREGA_INSUMOS PA'!L371</f>
        <v>0</v>
      </c>
      <c r="G350" s="415">
        <f>+'404-ENTREGA_INSUMOS PA'!AP$6</f>
        <v>0</v>
      </c>
      <c r="H350" s="415">
        <f>+'404-ENTREGA_INSUMOS PA'!AP$6</f>
        <v>0</v>
      </c>
      <c r="I350" s="371" t="str">
        <f>IF(+'404-ENTREGA_INSUMOS PA'!AC370=0,"",+'404-ENTREGA_INSUMOS PA'!AC370)</f>
        <v/>
      </c>
      <c r="J350" s="371" t="str">
        <f>IF(+'404-ENTREGA_INSUMOS PA'!AG370=0,"",+'404-ENTREGA_INSUMOS PA'!AG370)</f>
        <v/>
      </c>
      <c r="K350" s="371" t="str">
        <f>IF(+'404-ENTREGA_INSUMOS PA'!AK370=0,"",+'404-ENTREGA_INSUMOS PA'!AK370)</f>
        <v/>
      </c>
      <c r="L350" s="372" t="str">
        <f>IF(+'404-ENTREGA_INSUMOS PA'!AN370=0,"",+'404-ENTREGA_INSUMOS PA'!AN370)</f>
        <v/>
      </c>
      <c r="M350" s="373"/>
      <c r="N350" s="374" t="s">
        <v>2591</v>
      </c>
    </row>
    <row r="351" spans="1:14" hidden="1" x14ac:dyDescent="0.3">
      <c r="A351" s="371">
        <f>IF(AND(+'404-ENTREGA_INSUMOS PA'!B372=0,L351&gt;0),+'404-ENTREGA_INSUMOS PA'!B371,+'404-ENTREGA_INSUMOS PA'!B372)</f>
        <v>0</v>
      </c>
      <c r="B351" s="371">
        <f>IF(AND(+'404-ENTREGA_INSUMOS PA'!F372=0,L351&gt;0),+'404-ENTREGA_INSUMOS PA'!F371,+'404-ENTREGA_INSUMOS PA'!F372)</f>
        <v>0</v>
      </c>
      <c r="C351" s="371" t="str">
        <f>IFERROR(IFERROR(+VLOOKUP('404-ENTREGA_INSUMOS PA'!$AP$6,localidades,2,FALSE),VLOOKUP('404-ENTREGA_INSUMOS PA'!$AP$5,district_codes,2,FALSE)),"")</f>
        <v/>
      </c>
      <c r="D351" s="415" t="str">
        <f>IF(+'404-ENTREGA_INSUMOS PA'!$AP$7=0,"",+'404-ENTREGA_INSUMOS PA'!$AP$7)</f>
        <v/>
      </c>
      <c r="E351" s="415">
        <f>+'404-ENTREGA_INSUMOS PA'!J372</f>
        <v>0</v>
      </c>
      <c r="F351" s="415">
        <f>+'404-ENTREGA_INSUMOS PA'!L372</f>
        <v>0</v>
      </c>
      <c r="G351" s="415">
        <f>+'404-ENTREGA_INSUMOS PA'!AP$6</f>
        <v>0</v>
      </c>
      <c r="H351" s="415">
        <f>+'404-ENTREGA_INSUMOS PA'!AP$6</f>
        <v>0</v>
      </c>
      <c r="I351" s="371" t="str">
        <f>IF(+'404-ENTREGA_INSUMOS PA'!AC371=0,"",+'404-ENTREGA_INSUMOS PA'!AC371)</f>
        <v/>
      </c>
      <c r="J351" s="371" t="str">
        <f>IF(+'404-ENTREGA_INSUMOS PA'!AG371=0,"",+'404-ENTREGA_INSUMOS PA'!AG371)</f>
        <v/>
      </c>
      <c r="K351" s="371" t="str">
        <f>IF(+'404-ENTREGA_INSUMOS PA'!AK371=0,"",+'404-ENTREGA_INSUMOS PA'!AK371)</f>
        <v/>
      </c>
      <c r="L351" s="372" t="str">
        <f>IF(+'404-ENTREGA_INSUMOS PA'!AN371=0,"",+'404-ENTREGA_INSUMOS PA'!AN371)</f>
        <v/>
      </c>
      <c r="M351" s="373"/>
      <c r="N351" s="374" t="s">
        <v>2591</v>
      </c>
    </row>
    <row r="352" spans="1:14" hidden="1" x14ac:dyDescent="0.3">
      <c r="A352" s="371">
        <f>IF(AND(+'404-ENTREGA_INSUMOS PA'!B373=0,L352&gt;0),+'404-ENTREGA_INSUMOS PA'!B372,+'404-ENTREGA_INSUMOS PA'!B373)</f>
        <v>0</v>
      </c>
      <c r="B352" s="371">
        <f>IF(AND(+'404-ENTREGA_INSUMOS PA'!F373=0,L352&gt;0),+'404-ENTREGA_INSUMOS PA'!F372,+'404-ENTREGA_INSUMOS PA'!F373)</f>
        <v>0</v>
      </c>
      <c r="C352" s="371" t="str">
        <f>IFERROR(IFERROR(+VLOOKUP('404-ENTREGA_INSUMOS PA'!$AP$6,localidades,2,FALSE),VLOOKUP('404-ENTREGA_INSUMOS PA'!$AP$5,district_codes,2,FALSE)),"")</f>
        <v/>
      </c>
      <c r="D352" s="415" t="str">
        <f>IF(+'404-ENTREGA_INSUMOS PA'!$AP$7=0,"",+'404-ENTREGA_INSUMOS PA'!$AP$7)</f>
        <v/>
      </c>
      <c r="E352" s="415">
        <f>+'404-ENTREGA_INSUMOS PA'!J373</f>
        <v>0</v>
      </c>
      <c r="F352" s="415">
        <f>+'404-ENTREGA_INSUMOS PA'!L373</f>
        <v>0</v>
      </c>
      <c r="G352" s="415">
        <f>+'404-ENTREGA_INSUMOS PA'!AP$6</f>
        <v>0</v>
      </c>
      <c r="H352" s="415">
        <f>+'404-ENTREGA_INSUMOS PA'!AP$6</f>
        <v>0</v>
      </c>
      <c r="I352" s="371" t="str">
        <f>IF(+'404-ENTREGA_INSUMOS PA'!AC372=0,"",+'404-ENTREGA_INSUMOS PA'!AC372)</f>
        <v/>
      </c>
      <c r="J352" s="371" t="str">
        <f>IF(+'404-ENTREGA_INSUMOS PA'!AG372=0,"",+'404-ENTREGA_INSUMOS PA'!AG372)</f>
        <v/>
      </c>
      <c r="K352" s="371" t="str">
        <f>IF(+'404-ENTREGA_INSUMOS PA'!AK372=0,"",+'404-ENTREGA_INSUMOS PA'!AK372)</f>
        <v/>
      </c>
      <c r="L352" s="372" t="str">
        <f>IF(+'404-ENTREGA_INSUMOS PA'!AN372=0,"",+'404-ENTREGA_INSUMOS PA'!AN372)</f>
        <v/>
      </c>
      <c r="M352" s="373"/>
      <c r="N352" s="374" t="s">
        <v>2591</v>
      </c>
    </row>
    <row r="353" spans="1:14" hidden="1" x14ac:dyDescent="0.3">
      <c r="A353" s="371">
        <f>IF(AND(+'404-ENTREGA_INSUMOS PA'!B374=0,L353&gt;0),+'404-ENTREGA_INSUMOS PA'!B373,+'404-ENTREGA_INSUMOS PA'!B374)</f>
        <v>0</v>
      </c>
      <c r="B353" s="371">
        <f>IF(AND(+'404-ENTREGA_INSUMOS PA'!F374=0,L353&gt;0),+'404-ENTREGA_INSUMOS PA'!F373,+'404-ENTREGA_INSUMOS PA'!F374)</f>
        <v>0</v>
      </c>
      <c r="C353" s="371" t="str">
        <f>IFERROR(IFERROR(+VLOOKUP('404-ENTREGA_INSUMOS PA'!$AP$6,localidades,2,FALSE),VLOOKUP('404-ENTREGA_INSUMOS PA'!$AP$5,district_codes,2,FALSE)),"")</f>
        <v/>
      </c>
      <c r="D353" s="415" t="str">
        <f>IF(+'404-ENTREGA_INSUMOS PA'!$AP$7=0,"",+'404-ENTREGA_INSUMOS PA'!$AP$7)</f>
        <v/>
      </c>
      <c r="E353" s="415">
        <f>+'404-ENTREGA_INSUMOS PA'!J374</f>
        <v>0</v>
      </c>
      <c r="F353" s="415">
        <f>+'404-ENTREGA_INSUMOS PA'!L374</f>
        <v>0</v>
      </c>
      <c r="G353" s="415">
        <f>+'404-ENTREGA_INSUMOS PA'!AP$6</f>
        <v>0</v>
      </c>
      <c r="H353" s="415">
        <f>+'404-ENTREGA_INSUMOS PA'!AP$6</f>
        <v>0</v>
      </c>
      <c r="I353" s="371" t="str">
        <f>IF(+'404-ENTREGA_INSUMOS PA'!AC373=0,"",+'404-ENTREGA_INSUMOS PA'!AC373)</f>
        <v/>
      </c>
      <c r="J353" s="371" t="str">
        <f>IF(+'404-ENTREGA_INSUMOS PA'!AG373=0,"",+'404-ENTREGA_INSUMOS PA'!AG373)</f>
        <v/>
      </c>
      <c r="K353" s="371" t="str">
        <f>IF(+'404-ENTREGA_INSUMOS PA'!AK373=0,"",+'404-ENTREGA_INSUMOS PA'!AK373)</f>
        <v/>
      </c>
      <c r="L353" s="372" t="str">
        <f>IF(+'404-ENTREGA_INSUMOS PA'!AN373=0,"",+'404-ENTREGA_INSUMOS PA'!AN373)</f>
        <v/>
      </c>
      <c r="M353" s="373"/>
      <c r="N353" s="374" t="s">
        <v>2591</v>
      </c>
    </row>
    <row r="354" spans="1:14" hidden="1" x14ac:dyDescent="0.3">
      <c r="A354" s="371">
        <f>IF(AND(+'404-ENTREGA_INSUMOS PA'!B375=0,L354&gt;0),+'404-ENTREGA_INSUMOS PA'!B374,+'404-ENTREGA_INSUMOS PA'!B375)</f>
        <v>0</v>
      </c>
      <c r="B354" s="371">
        <f>IF(AND(+'404-ENTREGA_INSUMOS PA'!F375=0,L354&gt;0),+'404-ENTREGA_INSUMOS PA'!F374,+'404-ENTREGA_INSUMOS PA'!F375)</f>
        <v>0</v>
      </c>
      <c r="C354" s="371" t="str">
        <f>IFERROR(IFERROR(+VLOOKUP('404-ENTREGA_INSUMOS PA'!$AP$6,localidades,2,FALSE),VLOOKUP('404-ENTREGA_INSUMOS PA'!$AP$5,district_codes,2,FALSE)),"")</f>
        <v/>
      </c>
      <c r="D354" s="415" t="str">
        <f>IF(+'404-ENTREGA_INSUMOS PA'!$AP$7=0,"",+'404-ENTREGA_INSUMOS PA'!$AP$7)</f>
        <v/>
      </c>
      <c r="E354" s="415">
        <f>+'404-ENTREGA_INSUMOS PA'!J375</f>
        <v>0</v>
      </c>
      <c r="F354" s="415">
        <f>+'404-ENTREGA_INSUMOS PA'!L375</f>
        <v>0</v>
      </c>
      <c r="G354" s="415">
        <f>+'404-ENTREGA_INSUMOS PA'!AP$6</f>
        <v>0</v>
      </c>
      <c r="H354" s="415">
        <f>+'404-ENTREGA_INSUMOS PA'!AP$6</f>
        <v>0</v>
      </c>
      <c r="I354" s="371" t="str">
        <f>IF(+'404-ENTREGA_INSUMOS PA'!AC374=0,"",+'404-ENTREGA_INSUMOS PA'!AC374)</f>
        <v/>
      </c>
      <c r="J354" s="371" t="str">
        <f>IF(+'404-ENTREGA_INSUMOS PA'!AG374=0,"",+'404-ENTREGA_INSUMOS PA'!AG374)</f>
        <v/>
      </c>
      <c r="K354" s="371" t="str">
        <f>IF(+'404-ENTREGA_INSUMOS PA'!AK374=0,"",+'404-ENTREGA_INSUMOS PA'!AK374)</f>
        <v/>
      </c>
      <c r="L354" s="372" t="str">
        <f>IF(+'404-ENTREGA_INSUMOS PA'!AN374=0,"",+'404-ENTREGA_INSUMOS PA'!AN374)</f>
        <v/>
      </c>
      <c r="M354" s="373"/>
      <c r="N354" s="374" t="s">
        <v>2591</v>
      </c>
    </row>
    <row r="355" spans="1:14" hidden="1" x14ac:dyDescent="0.3">
      <c r="A355" s="371">
        <f>IF(AND(+'404-ENTREGA_INSUMOS PA'!B376=0,L355&gt;0),+'404-ENTREGA_INSUMOS PA'!B375,+'404-ENTREGA_INSUMOS PA'!B376)</f>
        <v>0</v>
      </c>
      <c r="B355" s="371">
        <f>IF(AND(+'404-ENTREGA_INSUMOS PA'!F376=0,L355&gt;0),+'404-ENTREGA_INSUMOS PA'!F375,+'404-ENTREGA_INSUMOS PA'!F376)</f>
        <v>0</v>
      </c>
      <c r="C355" s="371" t="str">
        <f>IFERROR(IFERROR(+VLOOKUP('404-ENTREGA_INSUMOS PA'!$AP$6,localidades,2,FALSE),VLOOKUP('404-ENTREGA_INSUMOS PA'!$AP$5,district_codes,2,FALSE)),"")</f>
        <v/>
      </c>
      <c r="D355" s="415" t="str">
        <f>IF(+'404-ENTREGA_INSUMOS PA'!$AP$7=0,"",+'404-ENTREGA_INSUMOS PA'!$AP$7)</f>
        <v/>
      </c>
      <c r="E355" s="415">
        <f>+'404-ENTREGA_INSUMOS PA'!J376</f>
        <v>0</v>
      </c>
      <c r="F355" s="415">
        <f>+'404-ENTREGA_INSUMOS PA'!L376</f>
        <v>0</v>
      </c>
      <c r="G355" s="415">
        <f>+'404-ENTREGA_INSUMOS PA'!AP$6</f>
        <v>0</v>
      </c>
      <c r="H355" s="415">
        <f>+'404-ENTREGA_INSUMOS PA'!AP$6</f>
        <v>0</v>
      </c>
      <c r="I355" s="371" t="str">
        <f>IF(+'404-ENTREGA_INSUMOS PA'!AC375=0,"",+'404-ENTREGA_INSUMOS PA'!AC375)</f>
        <v/>
      </c>
      <c r="J355" s="371" t="str">
        <f>IF(+'404-ENTREGA_INSUMOS PA'!AG375=0,"",+'404-ENTREGA_INSUMOS PA'!AG375)</f>
        <v/>
      </c>
      <c r="K355" s="371" t="str">
        <f>IF(+'404-ENTREGA_INSUMOS PA'!AK375=0,"",+'404-ENTREGA_INSUMOS PA'!AK375)</f>
        <v/>
      </c>
      <c r="L355" s="372" t="str">
        <f>IF(+'404-ENTREGA_INSUMOS PA'!AN375=0,"",+'404-ENTREGA_INSUMOS PA'!AN375)</f>
        <v/>
      </c>
      <c r="M355" s="373"/>
      <c r="N355" s="374" t="s">
        <v>2591</v>
      </c>
    </row>
    <row r="356" spans="1:14" hidden="1" x14ac:dyDescent="0.3">
      <c r="A356" s="371">
        <f>IF(AND(+'404-ENTREGA_INSUMOS PA'!B377=0,L356&gt;0),+'404-ENTREGA_INSUMOS PA'!B376,+'404-ENTREGA_INSUMOS PA'!B377)</f>
        <v>0</v>
      </c>
      <c r="B356" s="371">
        <f>IF(AND(+'404-ENTREGA_INSUMOS PA'!F377=0,L356&gt;0),+'404-ENTREGA_INSUMOS PA'!F376,+'404-ENTREGA_INSUMOS PA'!F377)</f>
        <v>0</v>
      </c>
      <c r="C356" s="371" t="str">
        <f>IFERROR(IFERROR(+VLOOKUP('404-ENTREGA_INSUMOS PA'!$AP$6,localidades,2,FALSE),VLOOKUP('404-ENTREGA_INSUMOS PA'!$AP$5,district_codes,2,FALSE)),"")</f>
        <v/>
      </c>
      <c r="D356" s="415" t="str">
        <f>IF(+'404-ENTREGA_INSUMOS PA'!$AP$7=0,"",+'404-ENTREGA_INSUMOS PA'!$AP$7)</f>
        <v/>
      </c>
      <c r="E356" s="415">
        <f>+'404-ENTREGA_INSUMOS PA'!J377</f>
        <v>0</v>
      </c>
      <c r="F356" s="415">
        <f>+'404-ENTREGA_INSUMOS PA'!L377</f>
        <v>0</v>
      </c>
      <c r="G356" s="415">
        <f>+'404-ENTREGA_INSUMOS PA'!AP$6</f>
        <v>0</v>
      </c>
      <c r="H356" s="415">
        <f>+'404-ENTREGA_INSUMOS PA'!AP$6</f>
        <v>0</v>
      </c>
      <c r="I356" s="371" t="str">
        <f>IF(+'404-ENTREGA_INSUMOS PA'!AC376=0,"",+'404-ENTREGA_INSUMOS PA'!AC376)</f>
        <v/>
      </c>
      <c r="J356" s="371" t="str">
        <f>IF(+'404-ENTREGA_INSUMOS PA'!AG376=0,"",+'404-ENTREGA_INSUMOS PA'!AG376)</f>
        <v/>
      </c>
      <c r="K356" s="371" t="str">
        <f>IF(+'404-ENTREGA_INSUMOS PA'!AK376=0,"",+'404-ENTREGA_INSUMOS PA'!AK376)</f>
        <v/>
      </c>
      <c r="L356" s="372" t="str">
        <f>IF(+'404-ENTREGA_INSUMOS PA'!AN376=0,"",+'404-ENTREGA_INSUMOS PA'!AN376)</f>
        <v/>
      </c>
      <c r="M356" s="373"/>
      <c r="N356" s="374" t="s">
        <v>2591</v>
      </c>
    </row>
    <row r="357" spans="1:14" hidden="1" x14ac:dyDescent="0.3">
      <c r="A357" s="371">
        <f>IF(AND(+'404-ENTREGA_INSUMOS PA'!B378=0,L357&gt;0),+'404-ENTREGA_INSUMOS PA'!B377,+'404-ENTREGA_INSUMOS PA'!B378)</f>
        <v>0</v>
      </c>
      <c r="B357" s="371">
        <f>IF(AND(+'404-ENTREGA_INSUMOS PA'!F378=0,L357&gt;0),+'404-ENTREGA_INSUMOS PA'!F377,+'404-ENTREGA_INSUMOS PA'!F378)</f>
        <v>0</v>
      </c>
      <c r="C357" s="371" t="str">
        <f>IFERROR(IFERROR(+VLOOKUP('404-ENTREGA_INSUMOS PA'!$AP$6,localidades,2,FALSE),VLOOKUP('404-ENTREGA_INSUMOS PA'!$AP$5,district_codes,2,FALSE)),"")</f>
        <v/>
      </c>
      <c r="D357" s="415" t="str">
        <f>IF(+'404-ENTREGA_INSUMOS PA'!$AP$7=0,"",+'404-ENTREGA_INSUMOS PA'!$AP$7)</f>
        <v/>
      </c>
      <c r="E357" s="415">
        <f>+'404-ENTREGA_INSUMOS PA'!J378</f>
        <v>0</v>
      </c>
      <c r="F357" s="415">
        <f>+'404-ENTREGA_INSUMOS PA'!L378</f>
        <v>0</v>
      </c>
      <c r="G357" s="415">
        <f>+'404-ENTREGA_INSUMOS PA'!AP$6</f>
        <v>0</v>
      </c>
      <c r="H357" s="415">
        <f>+'404-ENTREGA_INSUMOS PA'!AP$6</f>
        <v>0</v>
      </c>
      <c r="I357" s="371" t="str">
        <f>IF(+'404-ENTREGA_INSUMOS PA'!AC377=0,"",+'404-ENTREGA_INSUMOS PA'!AC377)</f>
        <v/>
      </c>
      <c r="J357" s="371" t="str">
        <f>IF(+'404-ENTREGA_INSUMOS PA'!AG377=0,"",+'404-ENTREGA_INSUMOS PA'!AG377)</f>
        <v/>
      </c>
      <c r="K357" s="371" t="str">
        <f>IF(+'404-ENTREGA_INSUMOS PA'!AK377=0,"",+'404-ENTREGA_INSUMOS PA'!AK377)</f>
        <v/>
      </c>
      <c r="L357" s="372" t="str">
        <f>IF(+'404-ENTREGA_INSUMOS PA'!AN377=0,"",+'404-ENTREGA_INSUMOS PA'!AN377)</f>
        <v/>
      </c>
      <c r="M357" s="373"/>
      <c r="N357" s="374" t="s">
        <v>2591</v>
      </c>
    </row>
    <row r="358" spans="1:14" hidden="1" x14ac:dyDescent="0.3">
      <c r="A358" s="371">
        <f>IF(AND(+'404-ENTREGA_INSUMOS PA'!B379=0,L358&gt;0),+'404-ENTREGA_INSUMOS PA'!B378,+'404-ENTREGA_INSUMOS PA'!B379)</f>
        <v>0</v>
      </c>
      <c r="B358" s="371">
        <f>IF(AND(+'404-ENTREGA_INSUMOS PA'!F379=0,L358&gt;0),+'404-ENTREGA_INSUMOS PA'!F378,+'404-ENTREGA_INSUMOS PA'!F379)</f>
        <v>0</v>
      </c>
      <c r="C358" s="371" t="str">
        <f>IFERROR(IFERROR(+VLOOKUP('404-ENTREGA_INSUMOS PA'!$AP$6,localidades,2,FALSE),VLOOKUP('404-ENTREGA_INSUMOS PA'!$AP$5,district_codes,2,FALSE)),"")</f>
        <v/>
      </c>
      <c r="D358" s="415" t="str">
        <f>IF(+'404-ENTREGA_INSUMOS PA'!$AP$7=0,"",+'404-ENTREGA_INSUMOS PA'!$AP$7)</f>
        <v/>
      </c>
      <c r="E358" s="415">
        <f>+'404-ENTREGA_INSUMOS PA'!J379</f>
        <v>0</v>
      </c>
      <c r="F358" s="415">
        <f>+'404-ENTREGA_INSUMOS PA'!L379</f>
        <v>0</v>
      </c>
      <c r="G358" s="415">
        <f>+'404-ENTREGA_INSUMOS PA'!AP$6</f>
        <v>0</v>
      </c>
      <c r="H358" s="415">
        <f>+'404-ENTREGA_INSUMOS PA'!AP$6</f>
        <v>0</v>
      </c>
      <c r="I358" s="371" t="str">
        <f>IF(+'404-ENTREGA_INSUMOS PA'!AC378=0,"",+'404-ENTREGA_INSUMOS PA'!AC378)</f>
        <v/>
      </c>
      <c r="J358" s="371" t="str">
        <f>IF(+'404-ENTREGA_INSUMOS PA'!AG378=0,"",+'404-ENTREGA_INSUMOS PA'!AG378)</f>
        <v/>
      </c>
      <c r="K358" s="371" t="str">
        <f>IF(+'404-ENTREGA_INSUMOS PA'!AK378=0,"",+'404-ENTREGA_INSUMOS PA'!AK378)</f>
        <v/>
      </c>
      <c r="L358" s="372" t="str">
        <f>IF(+'404-ENTREGA_INSUMOS PA'!AN378=0,"",+'404-ENTREGA_INSUMOS PA'!AN378)</f>
        <v/>
      </c>
      <c r="M358" s="373"/>
      <c r="N358" s="374" t="s">
        <v>2591</v>
      </c>
    </row>
    <row r="359" spans="1:14" hidden="1" x14ac:dyDescent="0.3">
      <c r="A359" s="371">
        <f>IF(AND(+'404-ENTREGA_INSUMOS PA'!B380=0,L359&gt;0),+'404-ENTREGA_INSUMOS PA'!B379,+'404-ENTREGA_INSUMOS PA'!B380)</f>
        <v>0</v>
      </c>
      <c r="B359" s="371">
        <f>IF(AND(+'404-ENTREGA_INSUMOS PA'!F380=0,L359&gt;0),+'404-ENTREGA_INSUMOS PA'!F379,+'404-ENTREGA_INSUMOS PA'!F380)</f>
        <v>0</v>
      </c>
      <c r="C359" s="371" t="str">
        <f>IFERROR(IFERROR(+VLOOKUP('404-ENTREGA_INSUMOS PA'!$AP$6,localidades,2,FALSE),VLOOKUP('404-ENTREGA_INSUMOS PA'!$AP$5,district_codes,2,FALSE)),"")</f>
        <v/>
      </c>
      <c r="D359" s="415" t="str">
        <f>IF(+'404-ENTREGA_INSUMOS PA'!$AP$7=0,"",+'404-ENTREGA_INSUMOS PA'!$AP$7)</f>
        <v/>
      </c>
      <c r="E359" s="415">
        <f>+'404-ENTREGA_INSUMOS PA'!J380</f>
        <v>0</v>
      </c>
      <c r="F359" s="415">
        <f>+'404-ENTREGA_INSUMOS PA'!L380</f>
        <v>0</v>
      </c>
      <c r="G359" s="415">
        <f>+'404-ENTREGA_INSUMOS PA'!AP$6</f>
        <v>0</v>
      </c>
      <c r="H359" s="415">
        <f>+'404-ENTREGA_INSUMOS PA'!AP$6</f>
        <v>0</v>
      </c>
      <c r="I359" s="371" t="str">
        <f>IF(+'404-ENTREGA_INSUMOS PA'!AC379=0,"",+'404-ENTREGA_INSUMOS PA'!AC379)</f>
        <v/>
      </c>
      <c r="J359" s="371" t="str">
        <f>IF(+'404-ENTREGA_INSUMOS PA'!AG379=0,"",+'404-ENTREGA_INSUMOS PA'!AG379)</f>
        <v/>
      </c>
      <c r="K359" s="371" t="str">
        <f>IF(+'404-ENTREGA_INSUMOS PA'!AK379=0,"",+'404-ENTREGA_INSUMOS PA'!AK379)</f>
        <v/>
      </c>
      <c r="L359" s="372" t="str">
        <f>IF(+'404-ENTREGA_INSUMOS PA'!AN379=0,"",+'404-ENTREGA_INSUMOS PA'!AN379)</f>
        <v/>
      </c>
      <c r="M359" s="373"/>
      <c r="N359" s="374" t="s">
        <v>2591</v>
      </c>
    </row>
    <row r="360" spans="1:14" hidden="1" x14ac:dyDescent="0.3">
      <c r="A360" s="371">
        <f>IF(AND(+'404-ENTREGA_INSUMOS PA'!B381=0,L360&gt;0),+'404-ENTREGA_INSUMOS PA'!B380,+'404-ENTREGA_INSUMOS PA'!B381)</f>
        <v>0</v>
      </c>
      <c r="B360" s="371">
        <f>IF(AND(+'404-ENTREGA_INSUMOS PA'!F381=0,L360&gt;0),+'404-ENTREGA_INSUMOS PA'!F380,+'404-ENTREGA_INSUMOS PA'!F381)</f>
        <v>0</v>
      </c>
      <c r="C360" s="371" t="str">
        <f>IFERROR(IFERROR(+VLOOKUP('404-ENTREGA_INSUMOS PA'!$AP$6,localidades,2,FALSE),VLOOKUP('404-ENTREGA_INSUMOS PA'!$AP$5,district_codes,2,FALSE)),"")</f>
        <v/>
      </c>
      <c r="D360" s="415" t="str">
        <f>IF(+'404-ENTREGA_INSUMOS PA'!$AP$7=0,"",+'404-ENTREGA_INSUMOS PA'!$AP$7)</f>
        <v/>
      </c>
      <c r="E360" s="415">
        <f>+'404-ENTREGA_INSUMOS PA'!J381</f>
        <v>0</v>
      </c>
      <c r="F360" s="415">
        <f>+'404-ENTREGA_INSUMOS PA'!L381</f>
        <v>0</v>
      </c>
      <c r="G360" s="415">
        <f>+'404-ENTREGA_INSUMOS PA'!AP$6</f>
        <v>0</v>
      </c>
      <c r="H360" s="415">
        <f>+'404-ENTREGA_INSUMOS PA'!AP$6</f>
        <v>0</v>
      </c>
      <c r="I360" s="371" t="str">
        <f>IF(+'404-ENTREGA_INSUMOS PA'!AC380=0,"",+'404-ENTREGA_INSUMOS PA'!AC380)</f>
        <v/>
      </c>
      <c r="J360" s="371" t="str">
        <f>IF(+'404-ENTREGA_INSUMOS PA'!AG380=0,"",+'404-ENTREGA_INSUMOS PA'!AG380)</f>
        <v/>
      </c>
      <c r="K360" s="371" t="str">
        <f>IF(+'404-ENTREGA_INSUMOS PA'!AK380=0,"",+'404-ENTREGA_INSUMOS PA'!AK380)</f>
        <v/>
      </c>
      <c r="L360" s="372" t="str">
        <f>IF(+'404-ENTREGA_INSUMOS PA'!AN380=0,"",+'404-ENTREGA_INSUMOS PA'!AN380)</f>
        <v/>
      </c>
      <c r="M360" s="373"/>
      <c r="N360" s="374" t="s">
        <v>2591</v>
      </c>
    </row>
    <row r="361" spans="1:14" hidden="1" x14ac:dyDescent="0.3">
      <c r="A361" s="371">
        <f>IF(AND(+'404-ENTREGA_INSUMOS PA'!B382=0,L361&gt;0),+'404-ENTREGA_INSUMOS PA'!B381,+'404-ENTREGA_INSUMOS PA'!B382)</f>
        <v>0</v>
      </c>
      <c r="B361" s="371">
        <f>IF(AND(+'404-ENTREGA_INSUMOS PA'!F382=0,L361&gt;0),+'404-ENTREGA_INSUMOS PA'!F381,+'404-ENTREGA_INSUMOS PA'!F382)</f>
        <v>0</v>
      </c>
      <c r="C361" s="371" t="str">
        <f>IFERROR(IFERROR(+VLOOKUP('404-ENTREGA_INSUMOS PA'!$AP$6,localidades,2,FALSE),VLOOKUP('404-ENTREGA_INSUMOS PA'!$AP$5,district_codes,2,FALSE)),"")</f>
        <v/>
      </c>
      <c r="D361" s="415" t="str">
        <f>IF(+'404-ENTREGA_INSUMOS PA'!$AP$7=0,"",+'404-ENTREGA_INSUMOS PA'!$AP$7)</f>
        <v/>
      </c>
      <c r="E361" s="415">
        <f>+'404-ENTREGA_INSUMOS PA'!J382</f>
        <v>0</v>
      </c>
      <c r="F361" s="415">
        <f>+'404-ENTREGA_INSUMOS PA'!L382</f>
        <v>0</v>
      </c>
      <c r="G361" s="415">
        <f>+'404-ENTREGA_INSUMOS PA'!AP$6</f>
        <v>0</v>
      </c>
      <c r="H361" s="415">
        <f>+'404-ENTREGA_INSUMOS PA'!AP$6</f>
        <v>0</v>
      </c>
      <c r="I361" s="371" t="str">
        <f>IF(+'404-ENTREGA_INSUMOS PA'!AC381=0,"",+'404-ENTREGA_INSUMOS PA'!AC381)</f>
        <v/>
      </c>
      <c r="J361" s="371" t="str">
        <f>IF(+'404-ENTREGA_INSUMOS PA'!AG381=0,"",+'404-ENTREGA_INSUMOS PA'!AG381)</f>
        <v/>
      </c>
      <c r="K361" s="371" t="str">
        <f>IF(+'404-ENTREGA_INSUMOS PA'!AK381=0,"",+'404-ENTREGA_INSUMOS PA'!AK381)</f>
        <v/>
      </c>
      <c r="L361" s="372" t="str">
        <f>IF(+'404-ENTREGA_INSUMOS PA'!AN381=0,"",+'404-ENTREGA_INSUMOS PA'!AN381)</f>
        <v/>
      </c>
      <c r="M361" s="373"/>
      <c r="N361" s="374" t="s">
        <v>2591</v>
      </c>
    </row>
    <row r="362" spans="1:14" hidden="1" x14ac:dyDescent="0.3">
      <c r="A362" s="371">
        <f>IF(AND(+'404-ENTREGA_INSUMOS PA'!B383=0,L362&gt;0),+'404-ENTREGA_INSUMOS PA'!B382,+'404-ENTREGA_INSUMOS PA'!B383)</f>
        <v>0</v>
      </c>
      <c r="B362" s="371">
        <f>IF(AND(+'404-ENTREGA_INSUMOS PA'!F383=0,L362&gt;0),+'404-ENTREGA_INSUMOS PA'!F382,+'404-ENTREGA_INSUMOS PA'!F383)</f>
        <v>0</v>
      </c>
      <c r="C362" s="371" t="str">
        <f>IFERROR(IFERROR(+VLOOKUP('404-ENTREGA_INSUMOS PA'!$AP$6,localidades,2,FALSE),VLOOKUP('404-ENTREGA_INSUMOS PA'!$AP$5,district_codes,2,FALSE)),"")</f>
        <v/>
      </c>
      <c r="D362" s="415" t="str">
        <f>IF(+'404-ENTREGA_INSUMOS PA'!$AP$7=0,"",+'404-ENTREGA_INSUMOS PA'!$AP$7)</f>
        <v/>
      </c>
      <c r="E362" s="415">
        <f>+'404-ENTREGA_INSUMOS PA'!J383</f>
        <v>0</v>
      </c>
      <c r="F362" s="415">
        <f>+'404-ENTREGA_INSUMOS PA'!L383</f>
        <v>0</v>
      </c>
      <c r="G362" s="415">
        <f>+'404-ENTREGA_INSUMOS PA'!AP$6</f>
        <v>0</v>
      </c>
      <c r="H362" s="415">
        <f>+'404-ENTREGA_INSUMOS PA'!AP$6</f>
        <v>0</v>
      </c>
      <c r="I362" s="371" t="str">
        <f>IF(+'404-ENTREGA_INSUMOS PA'!AC382=0,"",+'404-ENTREGA_INSUMOS PA'!AC382)</f>
        <v/>
      </c>
      <c r="J362" s="371" t="str">
        <f>IF(+'404-ENTREGA_INSUMOS PA'!AG382=0,"",+'404-ENTREGA_INSUMOS PA'!AG382)</f>
        <v/>
      </c>
      <c r="K362" s="371" t="str">
        <f>IF(+'404-ENTREGA_INSUMOS PA'!AK382=0,"",+'404-ENTREGA_INSUMOS PA'!AK382)</f>
        <v/>
      </c>
      <c r="L362" s="372" t="str">
        <f>IF(+'404-ENTREGA_INSUMOS PA'!AN382=0,"",+'404-ENTREGA_INSUMOS PA'!AN382)</f>
        <v/>
      </c>
      <c r="M362" s="373"/>
      <c r="N362" s="374" t="s">
        <v>2591</v>
      </c>
    </row>
    <row r="363" spans="1:14" hidden="1" x14ac:dyDescent="0.3">
      <c r="A363" s="371">
        <f>IF(AND(+'404-ENTREGA_INSUMOS PA'!B384=0,L363&gt;0),+'404-ENTREGA_INSUMOS PA'!B383,+'404-ENTREGA_INSUMOS PA'!B384)</f>
        <v>0</v>
      </c>
      <c r="B363" s="371">
        <f>IF(AND(+'404-ENTREGA_INSUMOS PA'!F384=0,L363&gt;0),+'404-ENTREGA_INSUMOS PA'!F383,+'404-ENTREGA_INSUMOS PA'!F384)</f>
        <v>0</v>
      </c>
      <c r="C363" s="371" t="str">
        <f>IFERROR(IFERROR(+VLOOKUP('404-ENTREGA_INSUMOS PA'!$AP$6,localidades,2,FALSE),VLOOKUP('404-ENTREGA_INSUMOS PA'!$AP$5,district_codes,2,FALSE)),"")</f>
        <v/>
      </c>
      <c r="D363" s="415" t="str">
        <f>IF(+'404-ENTREGA_INSUMOS PA'!$AP$7=0,"",+'404-ENTREGA_INSUMOS PA'!$AP$7)</f>
        <v/>
      </c>
      <c r="E363" s="415">
        <f>+'404-ENTREGA_INSUMOS PA'!J384</f>
        <v>0</v>
      </c>
      <c r="F363" s="415">
        <f>+'404-ENTREGA_INSUMOS PA'!L384</f>
        <v>0</v>
      </c>
      <c r="G363" s="415">
        <f>+'404-ENTREGA_INSUMOS PA'!AP$6</f>
        <v>0</v>
      </c>
      <c r="H363" s="415">
        <f>+'404-ENTREGA_INSUMOS PA'!AP$6</f>
        <v>0</v>
      </c>
      <c r="I363" s="371" t="str">
        <f>IF(+'404-ENTREGA_INSUMOS PA'!AC383=0,"",+'404-ENTREGA_INSUMOS PA'!AC383)</f>
        <v/>
      </c>
      <c r="J363" s="371" t="str">
        <f>IF(+'404-ENTREGA_INSUMOS PA'!AG383=0,"",+'404-ENTREGA_INSUMOS PA'!AG383)</f>
        <v/>
      </c>
      <c r="K363" s="371" t="str">
        <f>IF(+'404-ENTREGA_INSUMOS PA'!AK383=0,"",+'404-ENTREGA_INSUMOS PA'!AK383)</f>
        <v/>
      </c>
      <c r="L363" s="372" t="str">
        <f>IF(+'404-ENTREGA_INSUMOS PA'!AN383=0,"",+'404-ENTREGA_INSUMOS PA'!AN383)</f>
        <v/>
      </c>
      <c r="M363" s="373"/>
      <c r="N363" s="374" t="s">
        <v>2591</v>
      </c>
    </row>
    <row r="364" spans="1:14" hidden="1" x14ac:dyDescent="0.3">
      <c r="A364" s="371">
        <f>IF(AND(+'404-ENTREGA_INSUMOS PA'!B385=0,L364&gt;0),+'404-ENTREGA_INSUMOS PA'!B384,+'404-ENTREGA_INSUMOS PA'!B385)</f>
        <v>0</v>
      </c>
      <c r="B364" s="371">
        <f>IF(AND(+'404-ENTREGA_INSUMOS PA'!F385=0,L364&gt;0),+'404-ENTREGA_INSUMOS PA'!F384,+'404-ENTREGA_INSUMOS PA'!F385)</f>
        <v>0</v>
      </c>
      <c r="C364" s="371" t="str">
        <f>IFERROR(IFERROR(+VLOOKUP('404-ENTREGA_INSUMOS PA'!$AP$6,localidades,2,FALSE),VLOOKUP('404-ENTREGA_INSUMOS PA'!$AP$5,district_codes,2,FALSE)),"")</f>
        <v/>
      </c>
      <c r="D364" s="415" t="str">
        <f>IF(+'404-ENTREGA_INSUMOS PA'!$AP$7=0,"",+'404-ENTREGA_INSUMOS PA'!$AP$7)</f>
        <v/>
      </c>
      <c r="E364" s="415">
        <f>+'404-ENTREGA_INSUMOS PA'!J385</f>
        <v>0</v>
      </c>
      <c r="F364" s="415">
        <f>+'404-ENTREGA_INSUMOS PA'!L385</f>
        <v>0</v>
      </c>
      <c r="G364" s="415">
        <f>+'404-ENTREGA_INSUMOS PA'!AP$6</f>
        <v>0</v>
      </c>
      <c r="H364" s="415">
        <f>+'404-ENTREGA_INSUMOS PA'!AP$6</f>
        <v>0</v>
      </c>
      <c r="I364" s="371" t="str">
        <f>IF(+'404-ENTREGA_INSUMOS PA'!AC384=0,"",+'404-ENTREGA_INSUMOS PA'!AC384)</f>
        <v/>
      </c>
      <c r="J364" s="371" t="str">
        <f>IF(+'404-ENTREGA_INSUMOS PA'!AG384=0,"",+'404-ENTREGA_INSUMOS PA'!AG384)</f>
        <v/>
      </c>
      <c r="K364" s="371" t="str">
        <f>IF(+'404-ENTREGA_INSUMOS PA'!AK384=0,"",+'404-ENTREGA_INSUMOS PA'!AK384)</f>
        <v/>
      </c>
      <c r="L364" s="372" t="str">
        <f>IF(+'404-ENTREGA_INSUMOS PA'!AN384=0,"",+'404-ENTREGA_INSUMOS PA'!AN384)</f>
        <v/>
      </c>
      <c r="M364" s="373"/>
      <c r="N364" s="374" t="s">
        <v>2591</v>
      </c>
    </row>
    <row r="365" spans="1:14" hidden="1" x14ac:dyDescent="0.3">
      <c r="A365" s="371">
        <f>IF(AND(+'404-ENTREGA_INSUMOS PA'!B386=0,L365&gt;0),+'404-ENTREGA_INSUMOS PA'!B385,+'404-ENTREGA_INSUMOS PA'!B386)</f>
        <v>0</v>
      </c>
      <c r="B365" s="371">
        <f>IF(AND(+'404-ENTREGA_INSUMOS PA'!F386=0,L365&gt;0),+'404-ENTREGA_INSUMOS PA'!F385,+'404-ENTREGA_INSUMOS PA'!F386)</f>
        <v>0</v>
      </c>
      <c r="C365" s="371" t="str">
        <f>IFERROR(IFERROR(+VLOOKUP('404-ENTREGA_INSUMOS PA'!$AP$6,localidades,2,FALSE),VLOOKUP('404-ENTREGA_INSUMOS PA'!$AP$5,district_codes,2,FALSE)),"")</f>
        <v/>
      </c>
      <c r="D365" s="415" t="str">
        <f>IF(+'404-ENTREGA_INSUMOS PA'!$AP$7=0,"",+'404-ENTREGA_INSUMOS PA'!$AP$7)</f>
        <v/>
      </c>
      <c r="E365" s="415">
        <f>+'404-ENTREGA_INSUMOS PA'!J386</f>
        <v>0</v>
      </c>
      <c r="F365" s="415">
        <f>+'404-ENTREGA_INSUMOS PA'!L386</f>
        <v>0</v>
      </c>
      <c r="G365" s="415">
        <f>+'404-ENTREGA_INSUMOS PA'!AP$6</f>
        <v>0</v>
      </c>
      <c r="H365" s="415">
        <f>+'404-ENTREGA_INSUMOS PA'!AP$6</f>
        <v>0</v>
      </c>
      <c r="I365" s="371" t="str">
        <f>IF(+'404-ENTREGA_INSUMOS PA'!AC385=0,"",+'404-ENTREGA_INSUMOS PA'!AC385)</f>
        <v/>
      </c>
      <c r="J365" s="371" t="str">
        <f>IF(+'404-ENTREGA_INSUMOS PA'!AG385=0,"",+'404-ENTREGA_INSUMOS PA'!AG385)</f>
        <v/>
      </c>
      <c r="K365" s="371" t="str">
        <f>IF(+'404-ENTREGA_INSUMOS PA'!AK385=0,"",+'404-ENTREGA_INSUMOS PA'!AK385)</f>
        <v/>
      </c>
      <c r="L365" s="372" t="str">
        <f>IF(+'404-ENTREGA_INSUMOS PA'!AN385=0,"",+'404-ENTREGA_INSUMOS PA'!AN385)</f>
        <v/>
      </c>
      <c r="M365" s="373"/>
      <c r="N365" s="374" t="s">
        <v>2591</v>
      </c>
    </row>
    <row r="366" spans="1:14" hidden="1" x14ac:dyDescent="0.3">
      <c r="A366" s="371">
        <f>IF(AND(+'404-ENTREGA_INSUMOS PA'!B387=0,L366&gt;0),+'404-ENTREGA_INSUMOS PA'!B386,+'404-ENTREGA_INSUMOS PA'!B387)</f>
        <v>0</v>
      </c>
      <c r="B366" s="371">
        <f>IF(AND(+'404-ENTREGA_INSUMOS PA'!F387=0,L366&gt;0),+'404-ENTREGA_INSUMOS PA'!F386,+'404-ENTREGA_INSUMOS PA'!F387)</f>
        <v>0</v>
      </c>
      <c r="C366" s="371" t="str">
        <f>IFERROR(IFERROR(+VLOOKUP('404-ENTREGA_INSUMOS PA'!$AP$6,localidades,2,FALSE),VLOOKUP('404-ENTREGA_INSUMOS PA'!$AP$5,district_codes,2,FALSE)),"")</f>
        <v/>
      </c>
      <c r="D366" s="415" t="str">
        <f>IF(+'404-ENTREGA_INSUMOS PA'!$AP$7=0,"",+'404-ENTREGA_INSUMOS PA'!$AP$7)</f>
        <v/>
      </c>
      <c r="E366" s="415">
        <f>+'404-ENTREGA_INSUMOS PA'!J387</f>
        <v>0</v>
      </c>
      <c r="F366" s="415">
        <f>+'404-ENTREGA_INSUMOS PA'!L387</f>
        <v>0</v>
      </c>
      <c r="G366" s="415">
        <f>+'404-ENTREGA_INSUMOS PA'!AP$6</f>
        <v>0</v>
      </c>
      <c r="H366" s="415">
        <f>+'404-ENTREGA_INSUMOS PA'!AP$6</f>
        <v>0</v>
      </c>
      <c r="I366" s="371" t="str">
        <f>IF(+'404-ENTREGA_INSUMOS PA'!AC386=0,"",+'404-ENTREGA_INSUMOS PA'!AC386)</f>
        <v/>
      </c>
      <c r="J366" s="371" t="str">
        <f>IF(+'404-ENTREGA_INSUMOS PA'!AG386=0,"",+'404-ENTREGA_INSUMOS PA'!AG386)</f>
        <v/>
      </c>
      <c r="K366" s="371" t="str">
        <f>IF(+'404-ENTREGA_INSUMOS PA'!AK386=0,"",+'404-ENTREGA_INSUMOS PA'!AK386)</f>
        <v/>
      </c>
      <c r="L366" s="372" t="str">
        <f>IF(+'404-ENTREGA_INSUMOS PA'!AN386=0,"",+'404-ENTREGA_INSUMOS PA'!AN386)</f>
        <v/>
      </c>
      <c r="M366" s="373"/>
      <c r="N366" s="374" t="s">
        <v>2591</v>
      </c>
    </row>
    <row r="367" spans="1:14" hidden="1" x14ac:dyDescent="0.3">
      <c r="A367" s="371">
        <f>IF(AND(+'404-ENTREGA_INSUMOS PA'!B388=0,L367&gt;0),+'404-ENTREGA_INSUMOS PA'!B387,+'404-ENTREGA_INSUMOS PA'!B388)</f>
        <v>0</v>
      </c>
      <c r="B367" s="371">
        <f>IF(AND(+'404-ENTREGA_INSUMOS PA'!F388=0,L367&gt;0),+'404-ENTREGA_INSUMOS PA'!F387,+'404-ENTREGA_INSUMOS PA'!F388)</f>
        <v>0</v>
      </c>
      <c r="C367" s="371" t="str">
        <f>IFERROR(IFERROR(+VLOOKUP('404-ENTREGA_INSUMOS PA'!$AP$6,localidades,2,FALSE),VLOOKUP('404-ENTREGA_INSUMOS PA'!$AP$5,district_codes,2,FALSE)),"")</f>
        <v/>
      </c>
      <c r="D367" s="415" t="str">
        <f>IF(+'404-ENTREGA_INSUMOS PA'!$AP$7=0,"",+'404-ENTREGA_INSUMOS PA'!$AP$7)</f>
        <v/>
      </c>
      <c r="E367" s="415">
        <f>+'404-ENTREGA_INSUMOS PA'!J388</f>
        <v>0</v>
      </c>
      <c r="F367" s="415">
        <f>+'404-ENTREGA_INSUMOS PA'!L388</f>
        <v>0</v>
      </c>
      <c r="G367" s="415">
        <f>+'404-ENTREGA_INSUMOS PA'!AP$6</f>
        <v>0</v>
      </c>
      <c r="H367" s="415">
        <f>+'404-ENTREGA_INSUMOS PA'!AP$6</f>
        <v>0</v>
      </c>
      <c r="I367" s="371" t="str">
        <f>IF(+'404-ENTREGA_INSUMOS PA'!AC387=0,"",+'404-ENTREGA_INSUMOS PA'!AC387)</f>
        <v/>
      </c>
      <c r="J367" s="371" t="str">
        <f>IF(+'404-ENTREGA_INSUMOS PA'!AG387=0,"",+'404-ENTREGA_INSUMOS PA'!AG387)</f>
        <v/>
      </c>
      <c r="K367" s="371" t="str">
        <f>IF(+'404-ENTREGA_INSUMOS PA'!AK387=0,"",+'404-ENTREGA_INSUMOS PA'!AK387)</f>
        <v/>
      </c>
      <c r="L367" s="372" t="str">
        <f>IF(+'404-ENTREGA_INSUMOS PA'!AN387=0,"",+'404-ENTREGA_INSUMOS PA'!AN387)</f>
        <v/>
      </c>
      <c r="M367" s="373"/>
      <c r="N367" s="374" t="s">
        <v>2591</v>
      </c>
    </row>
    <row r="368" spans="1:14" hidden="1" x14ac:dyDescent="0.3">
      <c r="A368" s="371">
        <f>IF(AND(+'404-ENTREGA_INSUMOS PA'!B389=0,L368&gt;0),+'404-ENTREGA_INSUMOS PA'!B388,+'404-ENTREGA_INSUMOS PA'!B389)</f>
        <v>0</v>
      </c>
      <c r="B368" s="371">
        <f>IF(AND(+'404-ENTREGA_INSUMOS PA'!F389=0,L368&gt;0),+'404-ENTREGA_INSUMOS PA'!F388,+'404-ENTREGA_INSUMOS PA'!F389)</f>
        <v>0</v>
      </c>
      <c r="C368" s="371" t="str">
        <f>IFERROR(IFERROR(+VLOOKUP('404-ENTREGA_INSUMOS PA'!$AP$6,localidades,2,FALSE),VLOOKUP('404-ENTREGA_INSUMOS PA'!$AP$5,district_codes,2,FALSE)),"")</f>
        <v/>
      </c>
      <c r="D368" s="415" t="str">
        <f>IF(+'404-ENTREGA_INSUMOS PA'!$AP$7=0,"",+'404-ENTREGA_INSUMOS PA'!$AP$7)</f>
        <v/>
      </c>
      <c r="E368" s="415">
        <f>+'404-ENTREGA_INSUMOS PA'!J389</f>
        <v>0</v>
      </c>
      <c r="F368" s="415">
        <f>+'404-ENTREGA_INSUMOS PA'!L389</f>
        <v>0</v>
      </c>
      <c r="G368" s="415">
        <f>+'404-ENTREGA_INSUMOS PA'!AP$6</f>
        <v>0</v>
      </c>
      <c r="H368" s="415">
        <f>+'404-ENTREGA_INSUMOS PA'!AP$6</f>
        <v>0</v>
      </c>
      <c r="I368" s="371" t="str">
        <f>IF(+'404-ENTREGA_INSUMOS PA'!AC388=0,"",+'404-ENTREGA_INSUMOS PA'!AC388)</f>
        <v/>
      </c>
      <c r="J368" s="371" t="str">
        <f>IF(+'404-ENTREGA_INSUMOS PA'!AG388=0,"",+'404-ENTREGA_INSUMOS PA'!AG388)</f>
        <v/>
      </c>
      <c r="K368" s="371" t="str">
        <f>IF(+'404-ENTREGA_INSUMOS PA'!AK388=0,"",+'404-ENTREGA_INSUMOS PA'!AK388)</f>
        <v/>
      </c>
      <c r="L368" s="372" t="str">
        <f>IF(+'404-ENTREGA_INSUMOS PA'!AN388=0,"",+'404-ENTREGA_INSUMOS PA'!AN388)</f>
        <v/>
      </c>
      <c r="M368" s="373"/>
      <c r="N368" s="374" t="s">
        <v>2591</v>
      </c>
    </row>
    <row r="369" spans="1:14" hidden="1" x14ac:dyDescent="0.3">
      <c r="A369" s="371">
        <f>IF(AND(+'404-ENTREGA_INSUMOS PA'!B390=0,L369&gt;0),+'404-ENTREGA_INSUMOS PA'!B389,+'404-ENTREGA_INSUMOS PA'!B390)</f>
        <v>0</v>
      </c>
      <c r="B369" s="371">
        <f>IF(AND(+'404-ENTREGA_INSUMOS PA'!F390=0,L369&gt;0),+'404-ENTREGA_INSUMOS PA'!F389,+'404-ENTREGA_INSUMOS PA'!F390)</f>
        <v>0</v>
      </c>
      <c r="C369" s="371" t="str">
        <f>IFERROR(IFERROR(+VLOOKUP('404-ENTREGA_INSUMOS PA'!$AP$6,localidades,2,FALSE),VLOOKUP('404-ENTREGA_INSUMOS PA'!$AP$5,district_codes,2,FALSE)),"")</f>
        <v/>
      </c>
      <c r="D369" s="415" t="str">
        <f>IF(+'404-ENTREGA_INSUMOS PA'!$AP$7=0,"",+'404-ENTREGA_INSUMOS PA'!$AP$7)</f>
        <v/>
      </c>
      <c r="E369" s="415">
        <f>+'404-ENTREGA_INSUMOS PA'!J390</f>
        <v>0</v>
      </c>
      <c r="F369" s="415">
        <f>+'404-ENTREGA_INSUMOS PA'!L390</f>
        <v>0</v>
      </c>
      <c r="G369" s="415">
        <f>+'404-ENTREGA_INSUMOS PA'!AP$6</f>
        <v>0</v>
      </c>
      <c r="H369" s="415">
        <f>+'404-ENTREGA_INSUMOS PA'!AP$6</f>
        <v>0</v>
      </c>
      <c r="I369" s="371" t="str">
        <f>IF(+'404-ENTREGA_INSUMOS PA'!AC389=0,"",+'404-ENTREGA_INSUMOS PA'!AC389)</f>
        <v/>
      </c>
      <c r="J369" s="371" t="str">
        <f>IF(+'404-ENTREGA_INSUMOS PA'!AG389=0,"",+'404-ENTREGA_INSUMOS PA'!AG389)</f>
        <v/>
      </c>
      <c r="K369" s="371" t="str">
        <f>IF(+'404-ENTREGA_INSUMOS PA'!AK389=0,"",+'404-ENTREGA_INSUMOS PA'!AK389)</f>
        <v/>
      </c>
      <c r="L369" s="372" t="str">
        <f>IF(+'404-ENTREGA_INSUMOS PA'!AN389=0,"",+'404-ENTREGA_INSUMOS PA'!AN389)</f>
        <v/>
      </c>
      <c r="M369" s="373"/>
      <c r="N369" s="374" t="s">
        <v>2591</v>
      </c>
    </row>
    <row r="370" spans="1:14" hidden="1" x14ac:dyDescent="0.3">
      <c r="A370" s="371">
        <f>IF(AND(+'404-ENTREGA_INSUMOS PA'!B391=0,L370&gt;0),+'404-ENTREGA_INSUMOS PA'!B390,+'404-ENTREGA_INSUMOS PA'!B391)</f>
        <v>0</v>
      </c>
      <c r="B370" s="371">
        <f>IF(AND(+'404-ENTREGA_INSUMOS PA'!F391=0,L370&gt;0),+'404-ENTREGA_INSUMOS PA'!F390,+'404-ENTREGA_INSUMOS PA'!F391)</f>
        <v>0</v>
      </c>
      <c r="C370" s="371" t="str">
        <f>IFERROR(IFERROR(+VLOOKUP('404-ENTREGA_INSUMOS PA'!$AP$6,localidades,2,FALSE),VLOOKUP('404-ENTREGA_INSUMOS PA'!$AP$5,district_codes,2,FALSE)),"")</f>
        <v/>
      </c>
      <c r="D370" s="415" t="str">
        <f>IF(+'404-ENTREGA_INSUMOS PA'!$AP$7=0,"",+'404-ENTREGA_INSUMOS PA'!$AP$7)</f>
        <v/>
      </c>
      <c r="E370" s="415">
        <f>+'404-ENTREGA_INSUMOS PA'!J391</f>
        <v>0</v>
      </c>
      <c r="F370" s="415">
        <f>+'404-ENTREGA_INSUMOS PA'!L391</f>
        <v>0</v>
      </c>
      <c r="G370" s="415">
        <f>+'404-ENTREGA_INSUMOS PA'!AP$6</f>
        <v>0</v>
      </c>
      <c r="H370" s="415">
        <f>+'404-ENTREGA_INSUMOS PA'!AP$6</f>
        <v>0</v>
      </c>
      <c r="I370" s="371" t="str">
        <f>IF(+'404-ENTREGA_INSUMOS PA'!AC390=0,"",+'404-ENTREGA_INSUMOS PA'!AC390)</f>
        <v/>
      </c>
      <c r="J370" s="371" t="str">
        <f>IF(+'404-ENTREGA_INSUMOS PA'!AG390=0,"",+'404-ENTREGA_INSUMOS PA'!AG390)</f>
        <v/>
      </c>
      <c r="K370" s="371" t="str">
        <f>IF(+'404-ENTREGA_INSUMOS PA'!AK390=0,"",+'404-ENTREGA_INSUMOS PA'!AK390)</f>
        <v/>
      </c>
      <c r="L370" s="372" t="str">
        <f>IF(+'404-ENTREGA_INSUMOS PA'!AN390=0,"",+'404-ENTREGA_INSUMOS PA'!AN390)</f>
        <v/>
      </c>
      <c r="M370" s="373"/>
      <c r="N370" s="374" t="s">
        <v>2591</v>
      </c>
    </row>
    <row r="371" spans="1:14" hidden="1" x14ac:dyDescent="0.3">
      <c r="A371" s="371">
        <f>IF(AND(+'404-ENTREGA_INSUMOS PA'!B392=0,L371&gt;0),+'404-ENTREGA_INSUMOS PA'!B391,+'404-ENTREGA_INSUMOS PA'!B392)</f>
        <v>0</v>
      </c>
      <c r="B371" s="371">
        <f>IF(AND(+'404-ENTREGA_INSUMOS PA'!F392=0,L371&gt;0),+'404-ENTREGA_INSUMOS PA'!F391,+'404-ENTREGA_INSUMOS PA'!F392)</f>
        <v>0</v>
      </c>
      <c r="C371" s="371" t="str">
        <f>IFERROR(IFERROR(+VLOOKUP('404-ENTREGA_INSUMOS PA'!$AP$6,localidades,2,FALSE),VLOOKUP('404-ENTREGA_INSUMOS PA'!$AP$5,district_codes,2,FALSE)),"")</f>
        <v/>
      </c>
      <c r="D371" s="415" t="str">
        <f>IF(+'404-ENTREGA_INSUMOS PA'!$AP$7=0,"",+'404-ENTREGA_INSUMOS PA'!$AP$7)</f>
        <v/>
      </c>
      <c r="E371" s="415">
        <f>+'404-ENTREGA_INSUMOS PA'!J392</f>
        <v>0</v>
      </c>
      <c r="F371" s="415">
        <f>+'404-ENTREGA_INSUMOS PA'!L392</f>
        <v>0</v>
      </c>
      <c r="G371" s="415">
        <f>+'404-ENTREGA_INSUMOS PA'!AP$6</f>
        <v>0</v>
      </c>
      <c r="H371" s="415">
        <f>+'404-ENTREGA_INSUMOS PA'!AP$6</f>
        <v>0</v>
      </c>
      <c r="I371" s="371" t="str">
        <f>IF(+'404-ENTREGA_INSUMOS PA'!AC391=0,"",+'404-ENTREGA_INSUMOS PA'!AC391)</f>
        <v/>
      </c>
      <c r="J371" s="371" t="str">
        <f>IF(+'404-ENTREGA_INSUMOS PA'!AG391=0,"",+'404-ENTREGA_INSUMOS PA'!AG391)</f>
        <v/>
      </c>
      <c r="K371" s="371" t="str">
        <f>IF(+'404-ENTREGA_INSUMOS PA'!AK391=0,"",+'404-ENTREGA_INSUMOS PA'!AK391)</f>
        <v/>
      </c>
      <c r="L371" s="372" t="str">
        <f>IF(+'404-ENTREGA_INSUMOS PA'!AN391=0,"",+'404-ENTREGA_INSUMOS PA'!AN391)</f>
        <v/>
      </c>
      <c r="M371" s="373"/>
      <c r="N371" s="374" t="s">
        <v>2591</v>
      </c>
    </row>
    <row r="372" spans="1:14" hidden="1" x14ac:dyDescent="0.3">
      <c r="A372" s="371">
        <f>IF(AND(+'404-ENTREGA_INSUMOS PA'!B393=0,L372&gt;0),+'404-ENTREGA_INSUMOS PA'!B392,+'404-ENTREGA_INSUMOS PA'!B393)</f>
        <v>0</v>
      </c>
      <c r="B372" s="371">
        <f>IF(AND(+'404-ENTREGA_INSUMOS PA'!F393=0,L372&gt;0),+'404-ENTREGA_INSUMOS PA'!F392,+'404-ENTREGA_INSUMOS PA'!F393)</f>
        <v>0</v>
      </c>
      <c r="C372" s="371" t="str">
        <f>IFERROR(IFERROR(+VLOOKUP('404-ENTREGA_INSUMOS PA'!$AP$6,localidades,2,FALSE),VLOOKUP('404-ENTREGA_INSUMOS PA'!$AP$5,district_codes,2,FALSE)),"")</f>
        <v/>
      </c>
      <c r="D372" s="415" t="str">
        <f>IF(+'404-ENTREGA_INSUMOS PA'!$AP$7=0,"",+'404-ENTREGA_INSUMOS PA'!$AP$7)</f>
        <v/>
      </c>
      <c r="E372" s="415">
        <f>+'404-ENTREGA_INSUMOS PA'!J393</f>
        <v>0</v>
      </c>
      <c r="F372" s="415">
        <f>+'404-ENTREGA_INSUMOS PA'!L393</f>
        <v>0</v>
      </c>
      <c r="G372" s="415">
        <f>+'404-ENTREGA_INSUMOS PA'!AP$6</f>
        <v>0</v>
      </c>
      <c r="H372" s="415">
        <f>+'404-ENTREGA_INSUMOS PA'!AP$6</f>
        <v>0</v>
      </c>
      <c r="I372" s="371" t="str">
        <f>IF(+'404-ENTREGA_INSUMOS PA'!AC392=0,"",+'404-ENTREGA_INSUMOS PA'!AC392)</f>
        <v/>
      </c>
      <c r="J372" s="371" t="str">
        <f>IF(+'404-ENTREGA_INSUMOS PA'!AG392=0,"",+'404-ENTREGA_INSUMOS PA'!AG392)</f>
        <v/>
      </c>
      <c r="K372" s="371" t="str">
        <f>IF(+'404-ENTREGA_INSUMOS PA'!AK392=0,"",+'404-ENTREGA_INSUMOS PA'!AK392)</f>
        <v/>
      </c>
      <c r="L372" s="372" t="str">
        <f>IF(+'404-ENTREGA_INSUMOS PA'!AN392=0,"",+'404-ENTREGA_INSUMOS PA'!AN392)</f>
        <v/>
      </c>
      <c r="M372" s="373"/>
      <c r="N372" s="374" t="s">
        <v>2591</v>
      </c>
    </row>
    <row r="373" spans="1:14" hidden="1" x14ac:dyDescent="0.3">
      <c r="A373" s="371">
        <f>IF(AND(+'404-ENTREGA_INSUMOS PA'!B394=0,L373&gt;0),+'404-ENTREGA_INSUMOS PA'!B393,+'404-ENTREGA_INSUMOS PA'!B394)</f>
        <v>0</v>
      </c>
      <c r="B373" s="371">
        <f>IF(AND(+'404-ENTREGA_INSUMOS PA'!F394=0,L373&gt;0),+'404-ENTREGA_INSUMOS PA'!F393,+'404-ENTREGA_INSUMOS PA'!F394)</f>
        <v>0</v>
      </c>
      <c r="C373" s="371" t="str">
        <f>IFERROR(IFERROR(+VLOOKUP('404-ENTREGA_INSUMOS PA'!$AP$6,localidades,2,FALSE),VLOOKUP('404-ENTREGA_INSUMOS PA'!$AP$5,district_codes,2,FALSE)),"")</f>
        <v/>
      </c>
      <c r="D373" s="415" t="str">
        <f>IF(+'404-ENTREGA_INSUMOS PA'!$AP$7=0,"",+'404-ENTREGA_INSUMOS PA'!$AP$7)</f>
        <v/>
      </c>
      <c r="E373" s="415">
        <f>+'404-ENTREGA_INSUMOS PA'!J394</f>
        <v>0</v>
      </c>
      <c r="F373" s="415">
        <f>+'404-ENTREGA_INSUMOS PA'!L394</f>
        <v>0</v>
      </c>
      <c r="G373" s="415">
        <f>+'404-ENTREGA_INSUMOS PA'!AP$6</f>
        <v>0</v>
      </c>
      <c r="H373" s="415">
        <f>+'404-ENTREGA_INSUMOS PA'!AP$6</f>
        <v>0</v>
      </c>
      <c r="I373" s="371" t="str">
        <f>IF(+'404-ENTREGA_INSUMOS PA'!AC393=0,"",+'404-ENTREGA_INSUMOS PA'!AC393)</f>
        <v/>
      </c>
      <c r="J373" s="371" t="str">
        <f>IF(+'404-ENTREGA_INSUMOS PA'!AG393=0,"",+'404-ENTREGA_INSUMOS PA'!AG393)</f>
        <v/>
      </c>
      <c r="K373" s="371" t="str">
        <f>IF(+'404-ENTREGA_INSUMOS PA'!AK393=0,"",+'404-ENTREGA_INSUMOS PA'!AK393)</f>
        <v/>
      </c>
      <c r="L373" s="372" t="str">
        <f>IF(+'404-ENTREGA_INSUMOS PA'!AN393=0,"",+'404-ENTREGA_INSUMOS PA'!AN393)</f>
        <v/>
      </c>
      <c r="M373" s="373"/>
      <c r="N373" s="374" t="s">
        <v>2591</v>
      </c>
    </row>
    <row r="374" spans="1:14" hidden="1" x14ac:dyDescent="0.3">
      <c r="A374" s="371">
        <f>IF(AND(+'404-ENTREGA_INSUMOS PA'!B395=0,L374&gt;0),+'404-ENTREGA_INSUMOS PA'!B394,+'404-ENTREGA_INSUMOS PA'!B395)</f>
        <v>0</v>
      </c>
      <c r="B374" s="371">
        <f>IF(AND(+'404-ENTREGA_INSUMOS PA'!F395=0,L374&gt;0),+'404-ENTREGA_INSUMOS PA'!F394,+'404-ENTREGA_INSUMOS PA'!F395)</f>
        <v>0</v>
      </c>
      <c r="C374" s="371" t="str">
        <f>IFERROR(IFERROR(+VLOOKUP('404-ENTREGA_INSUMOS PA'!$AP$6,localidades,2,FALSE),VLOOKUP('404-ENTREGA_INSUMOS PA'!$AP$5,district_codes,2,FALSE)),"")</f>
        <v/>
      </c>
      <c r="D374" s="415" t="str">
        <f>IF(+'404-ENTREGA_INSUMOS PA'!$AP$7=0,"",+'404-ENTREGA_INSUMOS PA'!$AP$7)</f>
        <v/>
      </c>
      <c r="E374" s="415">
        <f>+'404-ENTREGA_INSUMOS PA'!J395</f>
        <v>0</v>
      </c>
      <c r="F374" s="415">
        <f>+'404-ENTREGA_INSUMOS PA'!L395</f>
        <v>0</v>
      </c>
      <c r="G374" s="415">
        <f>+'404-ENTREGA_INSUMOS PA'!AP$6</f>
        <v>0</v>
      </c>
      <c r="H374" s="415">
        <f>+'404-ENTREGA_INSUMOS PA'!AP$6</f>
        <v>0</v>
      </c>
      <c r="I374" s="371" t="str">
        <f>IF(+'404-ENTREGA_INSUMOS PA'!AC394=0,"",+'404-ENTREGA_INSUMOS PA'!AC394)</f>
        <v/>
      </c>
      <c r="J374" s="371" t="str">
        <f>IF(+'404-ENTREGA_INSUMOS PA'!AG394=0,"",+'404-ENTREGA_INSUMOS PA'!AG394)</f>
        <v/>
      </c>
      <c r="K374" s="371" t="str">
        <f>IF(+'404-ENTREGA_INSUMOS PA'!AK394=0,"",+'404-ENTREGA_INSUMOS PA'!AK394)</f>
        <v/>
      </c>
      <c r="L374" s="372" t="str">
        <f>IF(+'404-ENTREGA_INSUMOS PA'!AN394=0,"",+'404-ENTREGA_INSUMOS PA'!AN394)</f>
        <v/>
      </c>
      <c r="M374" s="373"/>
      <c r="N374" s="374" t="s">
        <v>2591</v>
      </c>
    </row>
    <row r="375" spans="1:14" hidden="1" x14ac:dyDescent="0.3">
      <c r="A375" s="371">
        <f>IF(AND(+'404-ENTREGA_INSUMOS PA'!B396=0,L375&gt;0),+'404-ENTREGA_INSUMOS PA'!B395,+'404-ENTREGA_INSUMOS PA'!B396)</f>
        <v>0</v>
      </c>
      <c r="B375" s="371">
        <f>IF(AND(+'404-ENTREGA_INSUMOS PA'!F396=0,L375&gt;0),+'404-ENTREGA_INSUMOS PA'!F395,+'404-ENTREGA_INSUMOS PA'!F396)</f>
        <v>0</v>
      </c>
      <c r="C375" s="371" t="str">
        <f>IFERROR(IFERROR(+VLOOKUP('404-ENTREGA_INSUMOS PA'!$AP$6,localidades,2,FALSE),VLOOKUP('404-ENTREGA_INSUMOS PA'!$AP$5,district_codes,2,FALSE)),"")</f>
        <v/>
      </c>
      <c r="D375" s="415" t="str">
        <f>IF(+'404-ENTREGA_INSUMOS PA'!$AP$7=0,"",+'404-ENTREGA_INSUMOS PA'!$AP$7)</f>
        <v/>
      </c>
      <c r="E375" s="415">
        <f>+'404-ENTREGA_INSUMOS PA'!J396</f>
        <v>0</v>
      </c>
      <c r="F375" s="415">
        <f>+'404-ENTREGA_INSUMOS PA'!L396</f>
        <v>0</v>
      </c>
      <c r="G375" s="415">
        <f>+'404-ENTREGA_INSUMOS PA'!AP$6</f>
        <v>0</v>
      </c>
      <c r="H375" s="415">
        <f>+'404-ENTREGA_INSUMOS PA'!AP$6</f>
        <v>0</v>
      </c>
      <c r="I375" s="371" t="str">
        <f>IF(+'404-ENTREGA_INSUMOS PA'!AC395=0,"",+'404-ENTREGA_INSUMOS PA'!AC395)</f>
        <v/>
      </c>
      <c r="J375" s="371" t="str">
        <f>IF(+'404-ENTREGA_INSUMOS PA'!AG395=0,"",+'404-ENTREGA_INSUMOS PA'!AG395)</f>
        <v/>
      </c>
      <c r="K375" s="371" t="str">
        <f>IF(+'404-ENTREGA_INSUMOS PA'!AK395=0,"",+'404-ENTREGA_INSUMOS PA'!AK395)</f>
        <v/>
      </c>
      <c r="L375" s="372" t="str">
        <f>IF(+'404-ENTREGA_INSUMOS PA'!AN395=0,"",+'404-ENTREGA_INSUMOS PA'!AN395)</f>
        <v/>
      </c>
      <c r="M375" s="373"/>
      <c r="N375" s="374" t="s">
        <v>2591</v>
      </c>
    </row>
    <row r="376" spans="1:14" hidden="1" x14ac:dyDescent="0.3">
      <c r="A376" s="371">
        <f>IF(AND(+'404-ENTREGA_INSUMOS PA'!B397=0,L376&gt;0),+'404-ENTREGA_INSUMOS PA'!B396,+'404-ENTREGA_INSUMOS PA'!B397)</f>
        <v>0</v>
      </c>
      <c r="B376" s="371">
        <f>IF(AND(+'404-ENTREGA_INSUMOS PA'!F397=0,L376&gt;0),+'404-ENTREGA_INSUMOS PA'!F396,+'404-ENTREGA_INSUMOS PA'!F397)</f>
        <v>0</v>
      </c>
      <c r="C376" s="371" t="str">
        <f>IFERROR(IFERROR(+VLOOKUP('404-ENTREGA_INSUMOS PA'!$AP$6,localidades,2,FALSE),VLOOKUP('404-ENTREGA_INSUMOS PA'!$AP$5,district_codes,2,FALSE)),"")</f>
        <v/>
      </c>
      <c r="D376" s="415" t="str">
        <f>IF(+'404-ENTREGA_INSUMOS PA'!$AP$7=0,"",+'404-ENTREGA_INSUMOS PA'!$AP$7)</f>
        <v/>
      </c>
      <c r="E376" s="415">
        <f>+'404-ENTREGA_INSUMOS PA'!J397</f>
        <v>0</v>
      </c>
      <c r="F376" s="415">
        <f>+'404-ENTREGA_INSUMOS PA'!L397</f>
        <v>0</v>
      </c>
      <c r="G376" s="415">
        <f>+'404-ENTREGA_INSUMOS PA'!AP$6</f>
        <v>0</v>
      </c>
      <c r="H376" s="415">
        <f>+'404-ENTREGA_INSUMOS PA'!AP$6</f>
        <v>0</v>
      </c>
      <c r="I376" s="371" t="str">
        <f>IF(+'404-ENTREGA_INSUMOS PA'!AC396=0,"",+'404-ENTREGA_INSUMOS PA'!AC396)</f>
        <v/>
      </c>
      <c r="J376" s="371" t="str">
        <f>IF(+'404-ENTREGA_INSUMOS PA'!AG396=0,"",+'404-ENTREGA_INSUMOS PA'!AG396)</f>
        <v/>
      </c>
      <c r="K376" s="371" t="str">
        <f>IF(+'404-ENTREGA_INSUMOS PA'!AK396=0,"",+'404-ENTREGA_INSUMOS PA'!AK396)</f>
        <v/>
      </c>
      <c r="L376" s="372" t="str">
        <f>IF(+'404-ENTREGA_INSUMOS PA'!AN396=0,"",+'404-ENTREGA_INSUMOS PA'!AN396)</f>
        <v/>
      </c>
      <c r="M376" s="373"/>
      <c r="N376" s="374" t="s">
        <v>2591</v>
      </c>
    </row>
    <row r="377" spans="1:14" hidden="1" x14ac:dyDescent="0.3">
      <c r="A377" s="371">
        <f>IF(AND(+'404-ENTREGA_INSUMOS PA'!B398=0,L377&gt;0),+'404-ENTREGA_INSUMOS PA'!B397,+'404-ENTREGA_INSUMOS PA'!B398)</f>
        <v>0</v>
      </c>
      <c r="B377" s="371">
        <f>IF(AND(+'404-ENTREGA_INSUMOS PA'!F398=0,L377&gt;0),+'404-ENTREGA_INSUMOS PA'!F397,+'404-ENTREGA_INSUMOS PA'!F398)</f>
        <v>0</v>
      </c>
      <c r="C377" s="371" t="str">
        <f>IFERROR(IFERROR(+VLOOKUP('404-ENTREGA_INSUMOS PA'!$AP$6,localidades,2,FALSE),VLOOKUP('404-ENTREGA_INSUMOS PA'!$AP$5,district_codes,2,FALSE)),"")</f>
        <v/>
      </c>
      <c r="D377" s="415" t="str">
        <f>IF(+'404-ENTREGA_INSUMOS PA'!$AP$7=0,"",+'404-ENTREGA_INSUMOS PA'!$AP$7)</f>
        <v/>
      </c>
      <c r="E377" s="415">
        <f>+'404-ENTREGA_INSUMOS PA'!J398</f>
        <v>0</v>
      </c>
      <c r="F377" s="415">
        <f>+'404-ENTREGA_INSUMOS PA'!L398</f>
        <v>0</v>
      </c>
      <c r="G377" s="415">
        <f>+'404-ENTREGA_INSUMOS PA'!AP$6</f>
        <v>0</v>
      </c>
      <c r="H377" s="415">
        <f>+'404-ENTREGA_INSUMOS PA'!AP$6</f>
        <v>0</v>
      </c>
      <c r="I377" s="371" t="str">
        <f>IF(+'404-ENTREGA_INSUMOS PA'!AC397=0,"",+'404-ENTREGA_INSUMOS PA'!AC397)</f>
        <v/>
      </c>
      <c r="J377" s="371" t="str">
        <f>IF(+'404-ENTREGA_INSUMOS PA'!AG397=0,"",+'404-ENTREGA_INSUMOS PA'!AG397)</f>
        <v/>
      </c>
      <c r="K377" s="371" t="str">
        <f>IF(+'404-ENTREGA_INSUMOS PA'!AK397=0,"",+'404-ENTREGA_INSUMOS PA'!AK397)</f>
        <v/>
      </c>
      <c r="L377" s="372" t="str">
        <f>IF(+'404-ENTREGA_INSUMOS PA'!AN397=0,"",+'404-ENTREGA_INSUMOS PA'!AN397)</f>
        <v/>
      </c>
      <c r="M377" s="373"/>
      <c r="N377" s="374" t="s">
        <v>2591</v>
      </c>
    </row>
    <row r="378" spans="1:14" hidden="1" x14ac:dyDescent="0.3">
      <c r="A378" s="371">
        <f>IF(AND(+'404-ENTREGA_INSUMOS PA'!B399=0,L378&gt;0),+'404-ENTREGA_INSUMOS PA'!B398,+'404-ENTREGA_INSUMOS PA'!B399)</f>
        <v>0</v>
      </c>
      <c r="B378" s="371">
        <f>IF(AND(+'404-ENTREGA_INSUMOS PA'!F399=0,L378&gt;0),+'404-ENTREGA_INSUMOS PA'!F398,+'404-ENTREGA_INSUMOS PA'!F399)</f>
        <v>0</v>
      </c>
      <c r="C378" s="371" t="str">
        <f>IFERROR(IFERROR(+VLOOKUP('404-ENTREGA_INSUMOS PA'!$AP$6,localidades,2,FALSE),VLOOKUP('404-ENTREGA_INSUMOS PA'!$AP$5,district_codes,2,FALSE)),"")</f>
        <v/>
      </c>
      <c r="D378" s="415" t="str">
        <f>IF(+'404-ENTREGA_INSUMOS PA'!$AP$7=0,"",+'404-ENTREGA_INSUMOS PA'!$AP$7)</f>
        <v/>
      </c>
      <c r="E378" s="415">
        <f>+'404-ENTREGA_INSUMOS PA'!J399</f>
        <v>0</v>
      </c>
      <c r="F378" s="415">
        <f>+'404-ENTREGA_INSUMOS PA'!L399</f>
        <v>0</v>
      </c>
      <c r="G378" s="415">
        <f>+'404-ENTREGA_INSUMOS PA'!AP$6</f>
        <v>0</v>
      </c>
      <c r="H378" s="415">
        <f>+'404-ENTREGA_INSUMOS PA'!AP$6</f>
        <v>0</v>
      </c>
      <c r="I378" s="371" t="str">
        <f>IF(+'404-ENTREGA_INSUMOS PA'!AC398=0,"",+'404-ENTREGA_INSUMOS PA'!AC398)</f>
        <v/>
      </c>
      <c r="J378" s="371" t="str">
        <f>IF(+'404-ENTREGA_INSUMOS PA'!AG398=0,"",+'404-ENTREGA_INSUMOS PA'!AG398)</f>
        <v/>
      </c>
      <c r="K378" s="371" t="str">
        <f>IF(+'404-ENTREGA_INSUMOS PA'!AK398=0,"",+'404-ENTREGA_INSUMOS PA'!AK398)</f>
        <v/>
      </c>
      <c r="L378" s="372" t="str">
        <f>IF(+'404-ENTREGA_INSUMOS PA'!AN398=0,"",+'404-ENTREGA_INSUMOS PA'!AN398)</f>
        <v/>
      </c>
      <c r="M378" s="373"/>
      <c r="N378" s="374" t="s">
        <v>2591</v>
      </c>
    </row>
    <row r="379" spans="1:14" hidden="1" x14ac:dyDescent="0.3">
      <c r="A379" s="371">
        <f>IF(AND(+'404-ENTREGA_INSUMOS PA'!B400=0,L379&gt;0),+'404-ENTREGA_INSUMOS PA'!B399,+'404-ENTREGA_INSUMOS PA'!B400)</f>
        <v>0</v>
      </c>
      <c r="B379" s="371">
        <f>IF(AND(+'404-ENTREGA_INSUMOS PA'!F400=0,L379&gt;0),+'404-ENTREGA_INSUMOS PA'!F399,+'404-ENTREGA_INSUMOS PA'!F400)</f>
        <v>0</v>
      </c>
      <c r="C379" s="371" t="str">
        <f>IFERROR(IFERROR(+VLOOKUP('404-ENTREGA_INSUMOS PA'!$AP$6,localidades,2,FALSE),VLOOKUP('404-ENTREGA_INSUMOS PA'!$AP$5,district_codes,2,FALSE)),"")</f>
        <v/>
      </c>
      <c r="D379" s="415" t="str">
        <f>IF(+'404-ENTREGA_INSUMOS PA'!$AP$7=0,"",+'404-ENTREGA_INSUMOS PA'!$AP$7)</f>
        <v/>
      </c>
      <c r="E379" s="415">
        <f>+'404-ENTREGA_INSUMOS PA'!J400</f>
        <v>0</v>
      </c>
      <c r="F379" s="415">
        <f>+'404-ENTREGA_INSUMOS PA'!L400</f>
        <v>0</v>
      </c>
      <c r="G379" s="415">
        <f>+'404-ENTREGA_INSUMOS PA'!AP$6</f>
        <v>0</v>
      </c>
      <c r="H379" s="415">
        <f>+'404-ENTREGA_INSUMOS PA'!AP$6</f>
        <v>0</v>
      </c>
      <c r="I379" s="371" t="str">
        <f>IF(+'404-ENTREGA_INSUMOS PA'!AC399=0,"",+'404-ENTREGA_INSUMOS PA'!AC399)</f>
        <v/>
      </c>
      <c r="J379" s="371" t="str">
        <f>IF(+'404-ENTREGA_INSUMOS PA'!AG399=0,"",+'404-ENTREGA_INSUMOS PA'!AG399)</f>
        <v/>
      </c>
      <c r="K379" s="371" t="str">
        <f>IF(+'404-ENTREGA_INSUMOS PA'!AK399=0,"",+'404-ENTREGA_INSUMOS PA'!AK399)</f>
        <v/>
      </c>
      <c r="L379" s="372" t="str">
        <f>IF(+'404-ENTREGA_INSUMOS PA'!AN399=0,"",+'404-ENTREGA_INSUMOS PA'!AN399)</f>
        <v/>
      </c>
      <c r="M379" s="373"/>
      <c r="N379" s="374" t="s">
        <v>2591</v>
      </c>
    </row>
    <row r="380" spans="1:14" hidden="1" x14ac:dyDescent="0.3">
      <c r="A380" s="371">
        <f>IF(AND(+'404-ENTREGA_INSUMOS PA'!B401=0,L380&gt;0),+'404-ENTREGA_INSUMOS PA'!B400,+'404-ENTREGA_INSUMOS PA'!B401)</f>
        <v>0</v>
      </c>
      <c r="B380" s="371">
        <f>IF(AND(+'404-ENTREGA_INSUMOS PA'!F401=0,L380&gt;0),+'404-ENTREGA_INSUMOS PA'!F400,+'404-ENTREGA_INSUMOS PA'!F401)</f>
        <v>0</v>
      </c>
      <c r="C380" s="371" t="str">
        <f>IFERROR(IFERROR(+VLOOKUP('404-ENTREGA_INSUMOS PA'!$AP$6,localidades,2,FALSE),VLOOKUP('404-ENTREGA_INSUMOS PA'!$AP$5,district_codes,2,FALSE)),"")</f>
        <v/>
      </c>
      <c r="D380" s="415" t="str">
        <f>IF(+'404-ENTREGA_INSUMOS PA'!$AP$7=0,"",+'404-ENTREGA_INSUMOS PA'!$AP$7)</f>
        <v/>
      </c>
      <c r="E380" s="415">
        <f>+'404-ENTREGA_INSUMOS PA'!J401</f>
        <v>0</v>
      </c>
      <c r="F380" s="415">
        <f>+'404-ENTREGA_INSUMOS PA'!L401</f>
        <v>0</v>
      </c>
      <c r="G380" s="415">
        <f>+'404-ENTREGA_INSUMOS PA'!AP$6</f>
        <v>0</v>
      </c>
      <c r="H380" s="415">
        <f>+'404-ENTREGA_INSUMOS PA'!AP$6</f>
        <v>0</v>
      </c>
      <c r="I380" s="371" t="str">
        <f>IF(+'404-ENTREGA_INSUMOS PA'!AC400=0,"",+'404-ENTREGA_INSUMOS PA'!AC400)</f>
        <v/>
      </c>
      <c r="J380" s="371" t="str">
        <f>IF(+'404-ENTREGA_INSUMOS PA'!AG400=0,"",+'404-ENTREGA_INSUMOS PA'!AG400)</f>
        <v/>
      </c>
      <c r="K380" s="371" t="str">
        <f>IF(+'404-ENTREGA_INSUMOS PA'!AK400=0,"",+'404-ENTREGA_INSUMOS PA'!AK400)</f>
        <v/>
      </c>
      <c r="L380" s="372" t="str">
        <f>IF(+'404-ENTREGA_INSUMOS PA'!AN400=0,"",+'404-ENTREGA_INSUMOS PA'!AN400)</f>
        <v/>
      </c>
      <c r="M380" s="373"/>
      <c r="N380" s="374" t="s">
        <v>2591</v>
      </c>
    </row>
    <row r="381" spans="1:14" hidden="1" x14ac:dyDescent="0.3">
      <c r="A381" s="371">
        <f>IF(AND(+'404-ENTREGA_INSUMOS PA'!B402=0,L381&gt;0),+'404-ENTREGA_INSUMOS PA'!B401,+'404-ENTREGA_INSUMOS PA'!B402)</f>
        <v>0</v>
      </c>
      <c r="B381" s="371">
        <f>IF(AND(+'404-ENTREGA_INSUMOS PA'!F402=0,L381&gt;0),+'404-ENTREGA_INSUMOS PA'!F401,+'404-ENTREGA_INSUMOS PA'!F402)</f>
        <v>0</v>
      </c>
      <c r="C381" s="371" t="str">
        <f>IFERROR(IFERROR(+VLOOKUP('404-ENTREGA_INSUMOS PA'!$AP$6,localidades,2,FALSE),VLOOKUP('404-ENTREGA_INSUMOS PA'!$AP$5,district_codes,2,FALSE)),"")</f>
        <v/>
      </c>
      <c r="D381" s="415" t="str">
        <f>IF(+'404-ENTREGA_INSUMOS PA'!$AP$7=0,"",+'404-ENTREGA_INSUMOS PA'!$AP$7)</f>
        <v/>
      </c>
      <c r="E381" s="415">
        <f>+'404-ENTREGA_INSUMOS PA'!J402</f>
        <v>0</v>
      </c>
      <c r="F381" s="415">
        <f>+'404-ENTREGA_INSUMOS PA'!L402</f>
        <v>0</v>
      </c>
      <c r="G381" s="415">
        <f>+'404-ENTREGA_INSUMOS PA'!AP$6</f>
        <v>0</v>
      </c>
      <c r="H381" s="415">
        <f>+'404-ENTREGA_INSUMOS PA'!AP$6</f>
        <v>0</v>
      </c>
      <c r="I381" s="371" t="str">
        <f>IF(+'404-ENTREGA_INSUMOS PA'!AC401=0,"",+'404-ENTREGA_INSUMOS PA'!AC401)</f>
        <v/>
      </c>
      <c r="J381" s="371" t="str">
        <f>IF(+'404-ENTREGA_INSUMOS PA'!AG401=0,"",+'404-ENTREGA_INSUMOS PA'!AG401)</f>
        <v/>
      </c>
      <c r="K381" s="371" t="str">
        <f>IF(+'404-ENTREGA_INSUMOS PA'!AK401=0,"",+'404-ENTREGA_INSUMOS PA'!AK401)</f>
        <v/>
      </c>
      <c r="L381" s="372" t="str">
        <f>IF(+'404-ENTREGA_INSUMOS PA'!AN401=0,"",+'404-ENTREGA_INSUMOS PA'!AN401)</f>
        <v/>
      </c>
      <c r="M381" s="373"/>
      <c r="N381" s="374" t="s">
        <v>2591</v>
      </c>
    </row>
    <row r="382" spans="1:14" hidden="1" x14ac:dyDescent="0.3">
      <c r="A382" s="371">
        <f>IF(AND(+'404-ENTREGA_INSUMOS PA'!B403=0,L382&gt;0),+'404-ENTREGA_INSUMOS PA'!B402,+'404-ENTREGA_INSUMOS PA'!B403)</f>
        <v>0</v>
      </c>
      <c r="B382" s="371">
        <f>IF(AND(+'404-ENTREGA_INSUMOS PA'!F403=0,L382&gt;0),+'404-ENTREGA_INSUMOS PA'!F402,+'404-ENTREGA_INSUMOS PA'!F403)</f>
        <v>0</v>
      </c>
      <c r="C382" s="371" t="str">
        <f>IFERROR(IFERROR(+VLOOKUP('404-ENTREGA_INSUMOS PA'!$AP$6,localidades,2,FALSE),VLOOKUP('404-ENTREGA_INSUMOS PA'!$AP$5,district_codes,2,FALSE)),"")</f>
        <v/>
      </c>
      <c r="D382" s="415" t="str">
        <f>IF(+'404-ENTREGA_INSUMOS PA'!$AP$7=0,"",+'404-ENTREGA_INSUMOS PA'!$AP$7)</f>
        <v/>
      </c>
      <c r="E382" s="415">
        <f>+'404-ENTREGA_INSUMOS PA'!J403</f>
        <v>0</v>
      </c>
      <c r="F382" s="415">
        <f>+'404-ENTREGA_INSUMOS PA'!L403</f>
        <v>0</v>
      </c>
      <c r="G382" s="415">
        <f>+'404-ENTREGA_INSUMOS PA'!AP$6</f>
        <v>0</v>
      </c>
      <c r="H382" s="415">
        <f>+'404-ENTREGA_INSUMOS PA'!AP$6</f>
        <v>0</v>
      </c>
      <c r="I382" s="371" t="str">
        <f>IF(+'404-ENTREGA_INSUMOS PA'!AC402=0,"",+'404-ENTREGA_INSUMOS PA'!AC402)</f>
        <v/>
      </c>
      <c r="J382" s="371" t="str">
        <f>IF(+'404-ENTREGA_INSUMOS PA'!AG402=0,"",+'404-ENTREGA_INSUMOS PA'!AG402)</f>
        <v/>
      </c>
      <c r="K382" s="371" t="str">
        <f>IF(+'404-ENTREGA_INSUMOS PA'!AK402=0,"",+'404-ENTREGA_INSUMOS PA'!AK402)</f>
        <v/>
      </c>
      <c r="L382" s="372" t="str">
        <f>IF(+'404-ENTREGA_INSUMOS PA'!AN402=0,"",+'404-ENTREGA_INSUMOS PA'!AN402)</f>
        <v/>
      </c>
      <c r="M382" s="373"/>
      <c r="N382" s="374" t="s">
        <v>2591</v>
      </c>
    </row>
    <row r="383" spans="1:14" hidden="1" x14ac:dyDescent="0.3">
      <c r="A383" s="371">
        <f>IF(AND(+'404-ENTREGA_INSUMOS PA'!B404=0,L383&gt;0),+'404-ENTREGA_INSUMOS PA'!B403,+'404-ENTREGA_INSUMOS PA'!B404)</f>
        <v>0</v>
      </c>
      <c r="B383" s="371">
        <f>IF(AND(+'404-ENTREGA_INSUMOS PA'!F404=0,L383&gt;0),+'404-ENTREGA_INSUMOS PA'!F403,+'404-ENTREGA_INSUMOS PA'!F404)</f>
        <v>0</v>
      </c>
      <c r="C383" s="371" t="str">
        <f>IFERROR(IFERROR(+VLOOKUP('404-ENTREGA_INSUMOS PA'!$AP$6,localidades,2,FALSE),VLOOKUP('404-ENTREGA_INSUMOS PA'!$AP$5,district_codes,2,FALSE)),"")</f>
        <v/>
      </c>
      <c r="D383" s="415" t="str">
        <f>IF(+'404-ENTREGA_INSUMOS PA'!$AP$7=0,"",+'404-ENTREGA_INSUMOS PA'!$AP$7)</f>
        <v/>
      </c>
      <c r="E383" s="415">
        <f>+'404-ENTREGA_INSUMOS PA'!J404</f>
        <v>0</v>
      </c>
      <c r="F383" s="415">
        <f>+'404-ENTREGA_INSUMOS PA'!L404</f>
        <v>0</v>
      </c>
      <c r="G383" s="415">
        <f>+'404-ENTREGA_INSUMOS PA'!AP$6</f>
        <v>0</v>
      </c>
      <c r="H383" s="415">
        <f>+'404-ENTREGA_INSUMOS PA'!AP$6</f>
        <v>0</v>
      </c>
      <c r="I383" s="371" t="str">
        <f>IF(+'404-ENTREGA_INSUMOS PA'!AC403=0,"",+'404-ENTREGA_INSUMOS PA'!AC403)</f>
        <v/>
      </c>
      <c r="J383" s="371" t="str">
        <f>IF(+'404-ENTREGA_INSUMOS PA'!AG403=0,"",+'404-ENTREGA_INSUMOS PA'!AG403)</f>
        <v/>
      </c>
      <c r="K383" s="371" t="str">
        <f>IF(+'404-ENTREGA_INSUMOS PA'!AK403=0,"",+'404-ENTREGA_INSUMOS PA'!AK403)</f>
        <v/>
      </c>
      <c r="L383" s="372" t="str">
        <f>IF(+'404-ENTREGA_INSUMOS PA'!AN403=0,"",+'404-ENTREGA_INSUMOS PA'!AN403)</f>
        <v/>
      </c>
      <c r="M383" s="373"/>
      <c r="N383" s="374" t="s">
        <v>2591</v>
      </c>
    </row>
    <row r="384" spans="1:14" hidden="1" x14ac:dyDescent="0.3">
      <c r="A384" s="371">
        <f>IF(AND(+'404-ENTREGA_INSUMOS PA'!B405=0,L384&gt;0),+'404-ENTREGA_INSUMOS PA'!B404,+'404-ENTREGA_INSUMOS PA'!B405)</f>
        <v>0</v>
      </c>
      <c r="B384" s="371">
        <f>IF(AND(+'404-ENTREGA_INSUMOS PA'!F405=0,L384&gt;0),+'404-ENTREGA_INSUMOS PA'!F404,+'404-ENTREGA_INSUMOS PA'!F405)</f>
        <v>0</v>
      </c>
      <c r="C384" s="371" t="str">
        <f>IFERROR(IFERROR(+VLOOKUP('404-ENTREGA_INSUMOS PA'!$AP$6,localidades,2,FALSE),VLOOKUP('404-ENTREGA_INSUMOS PA'!$AP$5,district_codes,2,FALSE)),"")</f>
        <v/>
      </c>
      <c r="D384" s="415" t="str">
        <f>IF(+'404-ENTREGA_INSUMOS PA'!$AP$7=0,"",+'404-ENTREGA_INSUMOS PA'!$AP$7)</f>
        <v/>
      </c>
      <c r="E384" s="415">
        <f>+'404-ENTREGA_INSUMOS PA'!J405</f>
        <v>0</v>
      </c>
      <c r="F384" s="415">
        <f>+'404-ENTREGA_INSUMOS PA'!L405</f>
        <v>0</v>
      </c>
      <c r="G384" s="415">
        <f>+'404-ENTREGA_INSUMOS PA'!AP$6</f>
        <v>0</v>
      </c>
      <c r="H384" s="415">
        <f>+'404-ENTREGA_INSUMOS PA'!AP$6</f>
        <v>0</v>
      </c>
      <c r="I384" s="371" t="str">
        <f>IF(+'404-ENTREGA_INSUMOS PA'!AC404=0,"",+'404-ENTREGA_INSUMOS PA'!AC404)</f>
        <v/>
      </c>
      <c r="J384" s="371" t="str">
        <f>IF(+'404-ENTREGA_INSUMOS PA'!AG404=0,"",+'404-ENTREGA_INSUMOS PA'!AG404)</f>
        <v/>
      </c>
      <c r="K384" s="371" t="str">
        <f>IF(+'404-ENTREGA_INSUMOS PA'!AK404=0,"",+'404-ENTREGA_INSUMOS PA'!AK404)</f>
        <v/>
      </c>
      <c r="L384" s="372" t="str">
        <f>IF(+'404-ENTREGA_INSUMOS PA'!AN404=0,"",+'404-ENTREGA_INSUMOS PA'!AN404)</f>
        <v/>
      </c>
      <c r="M384" s="373"/>
      <c r="N384" s="374" t="s">
        <v>2591</v>
      </c>
    </row>
    <row r="385" spans="1:14" hidden="1" x14ac:dyDescent="0.3">
      <c r="A385" s="371">
        <f>IF(AND(+'404-ENTREGA_INSUMOS PA'!B406=0,L385&gt;0),+'404-ENTREGA_INSUMOS PA'!B405,+'404-ENTREGA_INSUMOS PA'!B406)</f>
        <v>0</v>
      </c>
      <c r="B385" s="371">
        <f>IF(AND(+'404-ENTREGA_INSUMOS PA'!F406=0,L385&gt;0),+'404-ENTREGA_INSUMOS PA'!F405,+'404-ENTREGA_INSUMOS PA'!F406)</f>
        <v>0</v>
      </c>
      <c r="C385" s="371" t="str">
        <f>IFERROR(IFERROR(+VLOOKUP('404-ENTREGA_INSUMOS PA'!$AP$6,localidades,2,FALSE),VLOOKUP('404-ENTREGA_INSUMOS PA'!$AP$5,district_codes,2,FALSE)),"")</f>
        <v/>
      </c>
      <c r="D385" s="415" t="str">
        <f>IF(+'404-ENTREGA_INSUMOS PA'!$AP$7=0,"",+'404-ENTREGA_INSUMOS PA'!$AP$7)</f>
        <v/>
      </c>
      <c r="E385" s="415">
        <f>+'404-ENTREGA_INSUMOS PA'!J406</f>
        <v>0</v>
      </c>
      <c r="F385" s="415">
        <f>+'404-ENTREGA_INSUMOS PA'!L406</f>
        <v>0</v>
      </c>
      <c r="G385" s="415">
        <f>+'404-ENTREGA_INSUMOS PA'!AP$6</f>
        <v>0</v>
      </c>
      <c r="H385" s="415">
        <f>+'404-ENTREGA_INSUMOS PA'!AP$6</f>
        <v>0</v>
      </c>
      <c r="I385" s="371" t="str">
        <f>IF(+'404-ENTREGA_INSUMOS PA'!AC405=0,"",+'404-ENTREGA_INSUMOS PA'!AC405)</f>
        <v/>
      </c>
      <c r="J385" s="371" t="str">
        <f>IF(+'404-ENTREGA_INSUMOS PA'!AG405=0,"",+'404-ENTREGA_INSUMOS PA'!AG405)</f>
        <v/>
      </c>
      <c r="K385" s="371" t="str">
        <f>IF(+'404-ENTREGA_INSUMOS PA'!AK405=0,"",+'404-ENTREGA_INSUMOS PA'!AK405)</f>
        <v/>
      </c>
      <c r="L385" s="372" t="str">
        <f>IF(+'404-ENTREGA_INSUMOS PA'!AN405=0,"",+'404-ENTREGA_INSUMOS PA'!AN405)</f>
        <v/>
      </c>
      <c r="M385" s="373"/>
      <c r="N385" s="374" t="s">
        <v>2591</v>
      </c>
    </row>
    <row r="386" spans="1:14" hidden="1" x14ac:dyDescent="0.3">
      <c r="A386" s="371">
        <f>IF(AND(+'404-ENTREGA_INSUMOS PA'!B407=0,L386&gt;0),+'404-ENTREGA_INSUMOS PA'!B406,+'404-ENTREGA_INSUMOS PA'!B407)</f>
        <v>0</v>
      </c>
      <c r="B386" s="371">
        <f>IF(AND(+'404-ENTREGA_INSUMOS PA'!F407=0,L386&gt;0),+'404-ENTREGA_INSUMOS PA'!F406,+'404-ENTREGA_INSUMOS PA'!F407)</f>
        <v>0</v>
      </c>
      <c r="C386" s="371" t="str">
        <f>IFERROR(IFERROR(+VLOOKUP('404-ENTREGA_INSUMOS PA'!$AP$6,localidades,2,FALSE),VLOOKUP('404-ENTREGA_INSUMOS PA'!$AP$5,district_codes,2,FALSE)),"")</f>
        <v/>
      </c>
      <c r="D386" s="415" t="str">
        <f>IF(+'404-ENTREGA_INSUMOS PA'!$AP$7=0,"",+'404-ENTREGA_INSUMOS PA'!$AP$7)</f>
        <v/>
      </c>
      <c r="E386" s="415">
        <f>+'404-ENTREGA_INSUMOS PA'!J407</f>
        <v>0</v>
      </c>
      <c r="F386" s="415">
        <f>+'404-ENTREGA_INSUMOS PA'!L407</f>
        <v>0</v>
      </c>
      <c r="G386" s="415">
        <f>+'404-ENTREGA_INSUMOS PA'!AP$6</f>
        <v>0</v>
      </c>
      <c r="H386" s="415">
        <f>+'404-ENTREGA_INSUMOS PA'!AP$6</f>
        <v>0</v>
      </c>
      <c r="I386" s="371" t="str">
        <f>IF(+'404-ENTREGA_INSUMOS PA'!AC406=0,"",+'404-ENTREGA_INSUMOS PA'!AC406)</f>
        <v/>
      </c>
      <c r="J386" s="371" t="str">
        <f>IF(+'404-ENTREGA_INSUMOS PA'!AG406=0,"",+'404-ENTREGA_INSUMOS PA'!AG406)</f>
        <v/>
      </c>
      <c r="K386" s="371" t="str">
        <f>IF(+'404-ENTREGA_INSUMOS PA'!AK406=0,"",+'404-ENTREGA_INSUMOS PA'!AK406)</f>
        <v/>
      </c>
      <c r="L386" s="372" t="str">
        <f>IF(+'404-ENTREGA_INSUMOS PA'!AN406=0,"",+'404-ENTREGA_INSUMOS PA'!AN406)</f>
        <v/>
      </c>
      <c r="M386" s="373"/>
      <c r="N386" s="374" t="s">
        <v>2591</v>
      </c>
    </row>
    <row r="387" spans="1:14" hidden="1" x14ac:dyDescent="0.3">
      <c r="A387" s="371">
        <f>IF(AND(+'404-ENTREGA_INSUMOS PA'!B408=0,L387&gt;0),+'404-ENTREGA_INSUMOS PA'!B407,+'404-ENTREGA_INSUMOS PA'!B408)</f>
        <v>0</v>
      </c>
      <c r="B387" s="371">
        <f>IF(AND(+'404-ENTREGA_INSUMOS PA'!F408=0,L387&gt;0),+'404-ENTREGA_INSUMOS PA'!F407,+'404-ENTREGA_INSUMOS PA'!F408)</f>
        <v>0</v>
      </c>
      <c r="C387" s="371" t="str">
        <f>IFERROR(IFERROR(+VLOOKUP('404-ENTREGA_INSUMOS PA'!$AP$6,localidades,2,FALSE),VLOOKUP('404-ENTREGA_INSUMOS PA'!$AP$5,district_codes,2,FALSE)),"")</f>
        <v/>
      </c>
      <c r="D387" s="415" t="str">
        <f>IF(+'404-ENTREGA_INSUMOS PA'!$AP$7=0,"",+'404-ENTREGA_INSUMOS PA'!$AP$7)</f>
        <v/>
      </c>
      <c r="E387" s="415">
        <f>+'404-ENTREGA_INSUMOS PA'!J408</f>
        <v>0</v>
      </c>
      <c r="F387" s="415">
        <f>+'404-ENTREGA_INSUMOS PA'!L408</f>
        <v>0</v>
      </c>
      <c r="G387" s="415">
        <f>+'404-ENTREGA_INSUMOS PA'!AP$6</f>
        <v>0</v>
      </c>
      <c r="H387" s="415">
        <f>+'404-ENTREGA_INSUMOS PA'!AP$6</f>
        <v>0</v>
      </c>
      <c r="I387" s="371" t="str">
        <f>IF(+'404-ENTREGA_INSUMOS PA'!AC407=0,"",+'404-ENTREGA_INSUMOS PA'!AC407)</f>
        <v/>
      </c>
      <c r="J387" s="371" t="str">
        <f>IF(+'404-ENTREGA_INSUMOS PA'!AG407=0,"",+'404-ENTREGA_INSUMOS PA'!AG407)</f>
        <v/>
      </c>
      <c r="K387" s="371" t="str">
        <f>IF(+'404-ENTREGA_INSUMOS PA'!AK407=0,"",+'404-ENTREGA_INSUMOS PA'!AK407)</f>
        <v/>
      </c>
      <c r="L387" s="372" t="str">
        <f>IF(+'404-ENTREGA_INSUMOS PA'!AN407=0,"",+'404-ENTREGA_INSUMOS PA'!AN407)</f>
        <v/>
      </c>
      <c r="M387" s="373"/>
      <c r="N387" s="374" t="s">
        <v>2591</v>
      </c>
    </row>
    <row r="388" spans="1:14" hidden="1" x14ac:dyDescent="0.3">
      <c r="A388" s="371">
        <f>IF(AND(+'404-ENTREGA_INSUMOS PA'!B409=0,L388&gt;0),+'404-ENTREGA_INSUMOS PA'!B408,+'404-ENTREGA_INSUMOS PA'!B409)</f>
        <v>0</v>
      </c>
      <c r="B388" s="371">
        <f>IF(AND(+'404-ENTREGA_INSUMOS PA'!F409=0,L388&gt;0),+'404-ENTREGA_INSUMOS PA'!F408,+'404-ENTREGA_INSUMOS PA'!F409)</f>
        <v>0</v>
      </c>
      <c r="C388" s="371" t="str">
        <f>IFERROR(IFERROR(+VLOOKUP('404-ENTREGA_INSUMOS PA'!$AP$6,localidades,2,FALSE),VLOOKUP('404-ENTREGA_INSUMOS PA'!$AP$5,district_codes,2,FALSE)),"")</f>
        <v/>
      </c>
      <c r="D388" s="415" t="str">
        <f>IF(+'404-ENTREGA_INSUMOS PA'!$AP$7=0,"",+'404-ENTREGA_INSUMOS PA'!$AP$7)</f>
        <v/>
      </c>
      <c r="E388" s="415">
        <f>+'404-ENTREGA_INSUMOS PA'!J409</f>
        <v>0</v>
      </c>
      <c r="F388" s="415">
        <f>+'404-ENTREGA_INSUMOS PA'!L409</f>
        <v>0</v>
      </c>
      <c r="G388" s="415">
        <f>+'404-ENTREGA_INSUMOS PA'!AP$6</f>
        <v>0</v>
      </c>
      <c r="H388" s="415">
        <f>+'404-ENTREGA_INSUMOS PA'!AP$6</f>
        <v>0</v>
      </c>
      <c r="I388" s="371" t="str">
        <f>IF(+'404-ENTREGA_INSUMOS PA'!AC408=0,"",+'404-ENTREGA_INSUMOS PA'!AC408)</f>
        <v/>
      </c>
      <c r="J388" s="371" t="str">
        <f>IF(+'404-ENTREGA_INSUMOS PA'!AG408=0,"",+'404-ENTREGA_INSUMOS PA'!AG408)</f>
        <v/>
      </c>
      <c r="K388" s="371" t="str">
        <f>IF(+'404-ENTREGA_INSUMOS PA'!AK408=0,"",+'404-ENTREGA_INSUMOS PA'!AK408)</f>
        <v/>
      </c>
      <c r="L388" s="372" t="str">
        <f>IF(+'404-ENTREGA_INSUMOS PA'!AN408=0,"",+'404-ENTREGA_INSUMOS PA'!AN408)</f>
        <v/>
      </c>
      <c r="M388" s="373"/>
      <c r="N388" s="374" t="s">
        <v>2591</v>
      </c>
    </row>
    <row r="389" spans="1:14" hidden="1" x14ac:dyDescent="0.3">
      <c r="A389" s="371">
        <f>IF(AND(+'404-ENTREGA_INSUMOS PA'!B410=0,L389&gt;0),+'404-ENTREGA_INSUMOS PA'!B409,+'404-ENTREGA_INSUMOS PA'!B410)</f>
        <v>0</v>
      </c>
      <c r="B389" s="371">
        <f>IF(AND(+'404-ENTREGA_INSUMOS PA'!F410=0,L389&gt;0),+'404-ENTREGA_INSUMOS PA'!F409,+'404-ENTREGA_INSUMOS PA'!F410)</f>
        <v>0</v>
      </c>
      <c r="C389" s="371" t="str">
        <f>IFERROR(IFERROR(+VLOOKUP('404-ENTREGA_INSUMOS PA'!$AP$6,localidades,2,FALSE),VLOOKUP('404-ENTREGA_INSUMOS PA'!$AP$5,district_codes,2,FALSE)),"")</f>
        <v/>
      </c>
      <c r="D389" s="415" t="str">
        <f>IF(+'404-ENTREGA_INSUMOS PA'!$AP$7=0,"",+'404-ENTREGA_INSUMOS PA'!$AP$7)</f>
        <v/>
      </c>
      <c r="E389" s="415">
        <f>+'404-ENTREGA_INSUMOS PA'!J410</f>
        <v>0</v>
      </c>
      <c r="F389" s="415">
        <f>+'404-ENTREGA_INSUMOS PA'!L410</f>
        <v>0</v>
      </c>
      <c r="G389" s="415">
        <f>+'404-ENTREGA_INSUMOS PA'!AP$6</f>
        <v>0</v>
      </c>
      <c r="H389" s="415">
        <f>+'404-ENTREGA_INSUMOS PA'!AP$6</f>
        <v>0</v>
      </c>
      <c r="I389" s="371" t="str">
        <f>IF(+'404-ENTREGA_INSUMOS PA'!AC409=0,"",+'404-ENTREGA_INSUMOS PA'!AC409)</f>
        <v/>
      </c>
      <c r="J389" s="371" t="str">
        <f>IF(+'404-ENTREGA_INSUMOS PA'!AG409=0,"",+'404-ENTREGA_INSUMOS PA'!AG409)</f>
        <v/>
      </c>
      <c r="K389" s="371" t="str">
        <f>IF(+'404-ENTREGA_INSUMOS PA'!AK409=0,"",+'404-ENTREGA_INSUMOS PA'!AK409)</f>
        <v/>
      </c>
      <c r="L389" s="372" t="str">
        <f>IF(+'404-ENTREGA_INSUMOS PA'!AN409=0,"",+'404-ENTREGA_INSUMOS PA'!AN409)</f>
        <v/>
      </c>
      <c r="M389" s="373"/>
      <c r="N389" s="374" t="s">
        <v>2591</v>
      </c>
    </row>
    <row r="390" spans="1:14" hidden="1" x14ac:dyDescent="0.3">
      <c r="A390" s="371">
        <f>IF(AND(+'404-ENTREGA_INSUMOS PA'!B411=0,L390&gt;0),+'404-ENTREGA_INSUMOS PA'!B410,+'404-ENTREGA_INSUMOS PA'!B411)</f>
        <v>0</v>
      </c>
      <c r="B390" s="371">
        <f>IF(AND(+'404-ENTREGA_INSUMOS PA'!F411=0,L390&gt;0),+'404-ENTREGA_INSUMOS PA'!F410,+'404-ENTREGA_INSUMOS PA'!F411)</f>
        <v>0</v>
      </c>
      <c r="C390" s="371" t="str">
        <f>IFERROR(IFERROR(+VLOOKUP('404-ENTREGA_INSUMOS PA'!$AP$6,localidades,2,FALSE),VLOOKUP('404-ENTREGA_INSUMOS PA'!$AP$5,district_codes,2,FALSE)),"")</f>
        <v/>
      </c>
      <c r="D390" s="415" t="str">
        <f>IF(+'404-ENTREGA_INSUMOS PA'!$AP$7=0,"",+'404-ENTREGA_INSUMOS PA'!$AP$7)</f>
        <v/>
      </c>
      <c r="E390" s="415">
        <f>+'404-ENTREGA_INSUMOS PA'!J411</f>
        <v>0</v>
      </c>
      <c r="F390" s="415">
        <f>+'404-ENTREGA_INSUMOS PA'!L411</f>
        <v>0</v>
      </c>
      <c r="G390" s="415">
        <f>+'404-ENTREGA_INSUMOS PA'!AP$6</f>
        <v>0</v>
      </c>
      <c r="H390" s="415">
        <f>+'404-ENTREGA_INSUMOS PA'!AP$6</f>
        <v>0</v>
      </c>
      <c r="I390" s="371" t="str">
        <f>IF(+'404-ENTREGA_INSUMOS PA'!AC410=0,"",+'404-ENTREGA_INSUMOS PA'!AC410)</f>
        <v/>
      </c>
      <c r="J390" s="371" t="str">
        <f>IF(+'404-ENTREGA_INSUMOS PA'!AG410=0,"",+'404-ENTREGA_INSUMOS PA'!AG410)</f>
        <v/>
      </c>
      <c r="K390" s="371" t="str">
        <f>IF(+'404-ENTREGA_INSUMOS PA'!AK410=0,"",+'404-ENTREGA_INSUMOS PA'!AK410)</f>
        <v/>
      </c>
      <c r="L390" s="372" t="str">
        <f>IF(+'404-ENTREGA_INSUMOS PA'!AN410=0,"",+'404-ENTREGA_INSUMOS PA'!AN410)</f>
        <v/>
      </c>
      <c r="M390" s="373"/>
      <c r="N390" s="374" t="s">
        <v>2591</v>
      </c>
    </row>
    <row r="391" spans="1:14" hidden="1" x14ac:dyDescent="0.3">
      <c r="A391" s="371">
        <f>IF(AND(+'404-ENTREGA_INSUMOS PA'!B412=0,L391&gt;0),+'404-ENTREGA_INSUMOS PA'!B411,+'404-ENTREGA_INSUMOS PA'!B412)</f>
        <v>0</v>
      </c>
      <c r="B391" s="371">
        <f>IF(AND(+'404-ENTREGA_INSUMOS PA'!F412=0,L391&gt;0),+'404-ENTREGA_INSUMOS PA'!F411,+'404-ENTREGA_INSUMOS PA'!F412)</f>
        <v>0</v>
      </c>
      <c r="C391" s="371" t="str">
        <f>IFERROR(IFERROR(+VLOOKUP('404-ENTREGA_INSUMOS PA'!$AP$6,localidades,2,FALSE),VLOOKUP('404-ENTREGA_INSUMOS PA'!$AP$5,district_codes,2,FALSE)),"")</f>
        <v/>
      </c>
      <c r="D391" s="415" t="str">
        <f>IF(+'404-ENTREGA_INSUMOS PA'!$AP$7=0,"",+'404-ENTREGA_INSUMOS PA'!$AP$7)</f>
        <v/>
      </c>
      <c r="E391" s="415">
        <f>+'404-ENTREGA_INSUMOS PA'!J412</f>
        <v>0</v>
      </c>
      <c r="F391" s="415">
        <f>+'404-ENTREGA_INSUMOS PA'!L412</f>
        <v>0</v>
      </c>
      <c r="G391" s="415">
        <f>+'404-ENTREGA_INSUMOS PA'!AP$6</f>
        <v>0</v>
      </c>
      <c r="H391" s="415">
        <f>+'404-ENTREGA_INSUMOS PA'!AP$6</f>
        <v>0</v>
      </c>
      <c r="I391" s="371" t="str">
        <f>IF(+'404-ENTREGA_INSUMOS PA'!AC411=0,"",+'404-ENTREGA_INSUMOS PA'!AC411)</f>
        <v/>
      </c>
      <c r="J391" s="371" t="str">
        <f>IF(+'404-ENTREGA_INSUMOS PA'!AG411=0,"",+'404-ENTREGA_INSUMOS PA'!AG411)</f>
        <v/>
      </c>
      <c r="K391" s="371" t="str">
        <f>IF(+'404-ENTREGA_INSUMOS PA'!AK411=0,"",+'404-ENTREGA_INSUMOS PA'!AK411)</f>
        <v/>
      </c>
      <c r="L391" s="372" t="str">
        <f>IF(+'404-ENTREGA_INSUMOS PA'!AN411=0,"",+'404-ENTREGA_INSUMOS PA'!AN411)</f>
        <v/>
      </c>
      <c r="M391" s="373"/>
      <c r="N391" s="374" t="s">
        <v>2591</v>
      </c>
    </row>
    <row r="392" spans="1:14" hidden="1" x14ac:dyDescent="0.3">
      <c r="A392" s="371">
        <f>IF(AND(+'404-ENTREGA_INSUMOS PA'!B413=0,L392&gt;0),+'404-ENTREGA_INSUMOS PA'!B412,+'404-ENTREGA_INSUMOS PA'!B413)</f>
        <v>0</v>
      </c>
      <c r="B392" s="371">
        <f>IF(AND(+'404-ENTREGA_INSUMOS PA'!F413=0,L392&gt;0),+'404-ENTREGA_INSUMOS PA'!F412,+'404-ENTREGA_INSUMOS PA'!F413)</f>
        <v>0</v>
      </c>
      <c r="C392" s="371" t="str">
        <f>IFERROR(IFERROR(+VLOOKUP('404-ENTREGA_INSUMOS PA'!$AP$6,localidades,2,FALSE),VLOOKUP('404-ENTREGA_INSUMOS PA'!$AP$5,district_codes,2,FALSE)),"")</f>
        <v/>
      </c>
      <c r="D392" s="415" t="str">
        <f>IF(+'404-ENTREGA_INSUMOS PA'!$AP$7=0,"",+'404-ENTREGA_INSUMOS PA'!$AP$7)</f>
        <v/>
      </c>
      <c r="E392" s="415">
        <f>+'404-ENTREGA_INSUMOS PA'!J413</f>
        <v>0</v>
      </c>
      <c r="F392" s="415">
        <f>+'404-ENTREGA_INSUMOS PA'!L413</f>
        <v>0</v>
      </c>
      <c r="G392" s="415">
        <f>+'404-ENTREGA_INSUMOS PA'!AP$6</f>
        <v>0</v>
      </c>
      <c r="H392" s="415">
        <f>+'404-ENTREGA_INSUMOS PA'!AP$6</f>
        <v>0</v>
      </c>
      <c r="I392" s="371" t="str">
        <f>IF(+'404-ENTREGA_INSUMOS PA'!AC412=0,"",+'404-ENTREGA_INSUMOS PA'!AC412)</f>
        <v/>
      </c>
      <c r="J392" s="371" t="str">
        <f>IF(+'404-ENTREGA_INSUMOS PA'!AG412=0,"",+'404-ENTREGA_INSUMOS PA'!AG412)</f>
        <v/>
      </c>
      <c r="K392" s="371" t="str">
        <f>IF(+'404-ENTREGA_INSUMOS PA'!AK412=0,"",+'404-ENTREGA_INSUMOS PA'!AK412)</f>
        <v/>
      </c>
      <c r="L392" s="372" t="str">
        <f>IF(+'404-ENTREGA_INSUMOS PA'!AN412=0,"",+'404-ENTREGA_INSUMOS PA'!AN412)</f>
        <v/>
      </c>
      <c r="M392" s="373"/>
      <c r="N392" s="374" t="s">
        <v>2591</v>
      </c>
    </row>
    <row r="393" spans="1:14" hidden="1" x14ac:dyDescent="0.3">
      <c r="A393" s="371">
        <f>IF(AND(+'404-ENTREGA_INSUMOS PA'!B414=0,L393&gt;0),+'404-ENTREGA_INSUMOS PA'!B413,+'404-ENTREGA_INSUMOS PA'!B414)</f>
        <v>0</v>
      </c>
      <c r="B393" s="371">
        <f>IF(AND(+'404-ENTREGA_INSUMOS PA'!F414=0,L393&gt;0),+'404-ENTREGA_INSUMOS PA'!F413,+'404-ENTREGA_INSUMOS PA'!F414)</f>
        <v>0</v>
      </c>
      <c r="C393" s="371" t="str">
        <f>IFERROR(IFERROR(+VLOOKUP('404-ENTREGA_INSUMOS PA'!$AP$6,localidades,2,FALSE),VLOOKUP('404-ENTREGA_INSUMOS PA'!$AP$5,district_codes,2,FALSE)),"")</f>
        <v/>
      </c>
      <c r="D393" s="415" t="str">
        <f>IF(+'404-ENTREGA_INSUMOS PA'!$AP$7=0,"",+'404-ENTREGA_INSUMOS PA'!$AP$7)</f>
        <v/>
      </c>
      <c r="E393" s="415">
        <f>+'404-ENTREGA_INSUMOS PA'!J414</f>
        <v>0</v>
      </c>
      <c r="F393" s="415">
        <f>+'404-ENTREGA_INSUMOS PA'!L414</f>
        <v>0</v>
      </c>
      <c r="G393" s="415">
        <f>+'404-ENTREGA_INSUMOS PA'!AP$6</f>
        <v>0</v>
      </c>
      <c r="H393" s="415">
        <f>+'404-ENTREGA_INSUMOS PA'!AP$6</f>
        <v>0</v>
      </c>
      <c r="I393" s="371" t="str">
        <f>IF(+'404-ENTREGA_INSUMOS PA'!AC413=0,"",+'404-ENTREGA_INSUMOS PA'!AC413)</f>
        <v/>
      </c>
      <c r="J393" s="371" t="str">
        <f>IF(+'404-ENTREGA_INSUMOS PA'!AG413=0,"",+'404-ENTREGA_INSUMOS PA'!AG413)</f>
        <v/>
      </c>
      <c r="K393" s="371" t="str">
        <f>IF(+'404-ENTREGA_INSUMOS PA'!AK413=0,"",+'404-ENTREGA_INSUMOS PA'!AK413)</f>
        <v/>
      </c>
      <c r="L393" s="372" t="str">
        <f>IF(+'404-ENTREGA_INSUMOS PA'!AN413=0,"",+'404-ENTREGA_INSUMOS PA'!AN413)</f>
        <v/>
      </c>
      <c r="M393" s="373"/>
      <c r="N393" s="374" t="s">
        <v>2591</v>
      </c>
    </row>
    <row r="394" spans="1:14" hidden="1" x14ac:dyDescent="0.3">
      <c r="A394" s="371">
        <f>IF(AND(+'404-ENTREGA_INSUMOS PA'!B415=0,L394&gt;0),+'404-ENTREGA_INSUMOS PA'!B414,+'404-ENTREGA_INSUMOS PA'!B415)</f>
        <v>0</v>
      </c>
      <c r="B394" s="371">
        <f>IF(AND(+'404-ENTREGA_INSUMOS PA'!F415=0,L394&gt;0),+'404-ENTREGA_INSUMOS PA'!F414,+'404-ENTREGA_INSUMOS PA'!F415)</f>
        <v>0</v>
      </c>
      <c r="C394" s="371" t="str">
        <f>IFERROR(IFERROR(+VLOOKUP('404-ENTREGA_INSUMOS PA'!$AP$6,localidades,2,FALSE),VLOOKUP('404-ENTREGA_INSUMOS PA'!$AP$5,district_codes,2,FALSE)),"")</f>
        <v/>
      </c>
      <c r="D394" s="415" t="str">
        <f>IF(+'404-ENTREGA_INSUMOS PA'!$AP$7=0,"",+'404-ENTREGA_INSUMOS PA'!$AP$7)</f>
        <v/>
      </c>
      <c r="E394" s="415">
        <f>+'404-ENTREGA_INSUMOS PA'!J415</f>
        <v>0</v>
      </c>
      <c r="F394" s="415">
        <f>+'404-ENTREGA_INSUMOS PA'!L415</f>
        <v>0</v>
      </c>
      <c r="G394" s="415">
        <f>+'404-ENTREGA_INSUMOS PA'!AP$6</f>
        <v>0</v>
      </c>
      <c r="H394" s="415">
        <f>+'404-ENTREGA_INSUMOS PA'!AP$6</f>
        <v>0</v>
      </c>
      <c r="I394" s="371" t="str">
        <f>IF(+'404-ENTREGA_INSUMOS PA'!AC414=0,"",+'404-ENTREGA_INSUMOS PA'!AC414)</f>
        <v/>
      </c>
      <c r="J394" s="371" t="str">
        <f>IF(+'404-ENTREGA_INSUMOS PA'!AG414=0,"",+'404-ENTREGA_INSUMOS PA'!AG414)</f>
        <v/>
      </c>
      <c r="K394" s="371" t="str">
        <f>IF(+'404-ENTREGA_INSUMOS PA'!AK414=0,"",+'404-ENTREGA_INSUMOS PA'!AK414)</f>
        <v/>
      </c>
      <c r="L394" s="372" t="str">
        <f>IF(+'404-ENTREGA_INSUMOS PA'!AN414=0,"",+'404-ENTREGA_INSUMOS PA'!AN414)</f>
        <v/>
      </c>
      <c r="M394" s="373"/>
      <c r="N394" s="374" t="s">
        <v>2591</v>
      </c>
    </row>
    <row r="395" spans="1:14" hidden="1" x14ac:dyDescent="0.3">
      <c r="A395" s="371">
        <f>IF(AND(+'404-ENTREGA_INSUMOS PA'!B416=0,L395&gt;0),+'404-ENTREGA_INSUMOS PA'!B415,+'404-ENTREGA_INSUMOS PA'!B416)</f>
        <v>0</v>
      </c>
      <c r="B395" s="371">
        <f>IF(AND(+'404-ENTREGA_INSUMOS PA'!F416=0,L395&gt;0),+'404-ENTREGA_INSUMOS PA'!F415,+'404-ENTREGA_INSUMOS PA'!F416)</f>
        <v>0</v>
      </c>
      <c r="C395" s="371" t="str">
        <f>IFERROR(IFERROR(+VLOOKUP('404-ENTREGA_INSUMOS PA'!$AP$6,localidades,2,FALSE),VLOOKUP('404-ENTREGA_INSUMOS PA'!$AP$5,district_codes,2,FALSE)),"")</f>
        <v/>
      </c>
      <c r="D395" s="415" t="str">
        <f>IF(+'404-ENTREGA_INSUMOS PA'!$AP$7=0,"",+'404-ENTREGA_INSUMOS PA'!$AP$7)</f>
        <v/>
      </c>
      <c r="E395" s="415">
        <f>+'404-ENTREGA_INSUMOS PA'!J416</f>
        <v>0</v>
      </c>
      <c r="F395" s="415">
        <f>+'404-ENTREGA_INSUMOS PA'!L416</f>
        <v>0</v>
      </c>
      <c r="G395" s="415">
        <f>+'404-ENTREGA_INSUMOS PA'!AP$6</f>
        <v>0</v>
      </c>
      <c r="H395" s="415">
        <f>+'404-ENTREGA_INSUMOS PA'!AP$6</f>
        <v>0</v>
      </c>
      <c r="I395" s="371" t="str">
        <f>IF(+'404-ENTREGA_INSUMOS PA'!AC415=0,"",+'404-ENTREGA_INSUMOS PA'!AC415)</f>
        <v/>
      </c>
      <c r="J395" s="371" t="str">
        <f>IF(+'404-ENTREGA_INSUMOS PA'!AG415=0,"",+'404-ENTREGA_INSUMOS PA'!AG415)</f>
        <v/>
      </c>
      <c r="K395" s="371" t="str">
        <f>IF(+'404-ENTREGA_INSUMOS PA'!AK415=0,"",+'404-ENTREGA_INSUMOS PA'!AK415)</f>
        <v/>
      </c>
      <c r="L395" s="372" t="str">
        <f>IF(+'404-ENTREGA_INSUMOS PA'!AN415=0,"",+'404-ENTREGA_INSUMOS PA'!AN415)</f>
        <v/>
      </c>
      <c r="M395" s="373"/>
      <c r="N395" s="374" t="s">
        <v>2591</v>
      </c>
    </row>
    <row r="396" spans="1:14" hidden="1" x14ac:dyDescent="0.3">
      <c r="A396" s="371">
        <f>IF(AND(+'404-ENTREGA_INSUMOS PA'!B417=0,L396&gt;0),+'404-ENTREGA_INSUMOS PA'!B416,+'404-ENTREGA_INSUMOS PA'!B417)</f>
        <v>0</v>
      </c>
      <c r="B396" s="371">
        <f>IF(AND(+'404-ENTREGA_INSUMOS PA'!F417=0,L396&gt;0),+'404-ENTREGA_INSUMOS PA'!F416,+'404-ENTREGA_INSUMOS PA'!F417)</f>
        <v>0</v>
      </c>
      <c r="C396" s="371" t="str">
        <f>IFERROR(IFERROR(+VLOOKUP('404-ENTREGA_INSUMOS PA'!$AP$6,localidades,2,FALSE),VLOOKUP('404-ENTREGA_INSUMOS PA'!$AP$5,district_codes,2,FALSE)),"")</f>
        <v/>
      </c>
      <c r="D396" s="415" t="str">
        <f>IF(+'404-ENTREGA_INSUMOS PA'!$AP$7=0,"",+'404-ENTREGA_INSUMOS PA'!$AP$7)</f>
        <v/>
      </c>
      <c r="E396" s="415">
        <f>+'404-ENTREGA_INSUMOS PA'!J417</f>
        <v>0</v>
      </c>
      <c r="F396" s="415">
        <f>+'404-ENTREGA_INSUMOS PA'!L417</f>
        <v>0</v>
      </c>
      <c r="G396" s="415">
        <f>+'404-ENTREGA_INSUMOS PA'!AP$6</f>
        <v>0</v>
      </c>
      <c r="H396" s="415">
        <f>+'404-ENTREGA_INSUMOS PA'!AP$6</f>
        <v>0</v>
      </c>
      <c r="I396" s="371" t="str">
        <f>IF(+'404-ENTREGA_INSUMOS PA'!AC416=0,"",+'404-ENTREGA_INSUMOS PA'!AC416)</f>
        <v/>
      </c>
      <c r="J396" s="371" t="str">
        <f>IF(+'404-ENTREGA_INSUMOS PA'!AG416=0,"",+'404-ENTREGA_INSUMOS PA'!AG416)</f>
        <v/>
      </c>
      <c r="K396" s="371" t="str">
        <f>IF(+'404-ENTREGA_INSUMOS PA'!AK416=0,"",+'404-ENTREGA_INSUMOS PA'!AK416)</f>
        <v/>
      </c>
      <c r="L396" s="372" t="str">
        <f>IF(+'404-ENTREGA_INSUMOS PA'!AN416=0,"",+'404-ENTREGA_INSUMOS PA'!AN416)</f>
        <v/>
      </c>
      <c r="M396" s="373"/>
      <c r="N396" s="374" t="s">
        <v>2591</v>
      </c>
    </row>
    <row r="397" spans="1:14" hidden="1" x14ac:dyDescent="0.3">
      <c r="A397" s="371">
        <f>IF(AND(+'404-ENTREGA_INSUMOS PA'!B418=0,L397&gt;0),+'404-ENTREGA_INSUMOS PA'!B417,+'404-ENTREGA_INSUMOS PA'!B418)</f>
        <v>0</v>
      </c>
      <c r="B397" s="371">
        <f>IF(AND(+'404-ENTREGA_INSUMOS PA'!F418=0,L397&gt;0),+'404-ENTREGA_INSUMOS PA'!F417,+'404-ENTREGA_INSUMOS PA'!F418)</f>
        <v>0</v>
      </c>
      <c r="C397" s="371" t="str">
        <f>IFERROR(IFERROR(+VLOOKUP('404-ENTREGA_INSUMOS PA'!$AP$6,localidades,2,FALSE),VLOOKUP('404-ENTREGA_INSUMOS PA'!$AP$5,district_codes,2,FALSE)),"")</f>
        <v/>
      </c>
      <c r="D397" s="415" t="str">
        <f>IF(+'404-ENTREGA_INSUMOS PA'!$AP$7=0,"",+'404-ENTREGA_INSUMOS PA'!$AP$7)</f>
        <v/>
      </c>
      <c r="E397" s="415">
        <f>+'404-ENTREGA_INSUMOS PA'!J418</f>
        <v>0</v>
      </c>
      <c r="F397" s="415">
        <f>+'404-ENTREGA_INSUMOS PA'!L418</f>
        <v>0</v>
      </c>
      <c r="G397" s="415">
        <f>+'404-ENTREGA_INSUMOS PA'!AP$6</f>
        <v>0</v>
      </c>
      <c r="H397" s="415">
        <f>+'404-ENTREGA_INSUMOS PA'!AP$6</f>
        <v>0</v>
      </c>
      <c r="I397" s="371" t="str">
        <f>IF(+'404-ENTREGA_INSUMOS PA'!AC417=0,"",+'404-ENTREGA_INSUMOS PA'!AC417)</f>
        <v/>
      </c>
      <c r="J397" s="371" t="str">
        <f>IF(+'404-ENTREGA_INSUMOS PA'!AG417=0,"",+'404-ENTREGA_INSUMOS PA'!AG417)</f>
        <v/>
      </c>
      <c r="K397" s="371" t="str">
        <f>IF(+'404-ENTREGA_INSUMOS PA'!AK417=0,"",+'404-ENTREGA_INSUMOS PA'!AK417)</f>
        <v/>
      </c>
      <c r="L397" s="372" t="str">
        <f>IF(+'404-ENTREGA_INSUMOS PA'!AN417=0,"",+'404-ENTREGA_INSUMOS PA'!AN417)</f>
        <v/>
      </c>
      <c r="M397" s="373"/>
      <c r="N397" s="374" t="s">
        <v>2591</v>
      </c>
    </row>
    <row r="398" spans="1:14" hidden="1" x14ac:dyDescent="0.3">
      <c r="A398" s="371">
        <f>IF(AND(+'404-ENTREGA_INSUMOS PA'!B419=0,L398&gt;0),+'404-ENTREGA_INSUMOS PA'!B418,+'404-ENTREGA_INSUMOS PA'!B419)</f>
        <v>0</v>
      </c>
      <c r="B398" s="371">
        <f>IF(AND(+'404-ENTREGA_INSUMOS PA'!F419=0,L398&gt;0),+'404-ENTREGA_INSUMOS PA'!F418,+'404-ENTREGA_INSUMOS PA'!F419)</f>
        <v>0</v>
      </c>
      <c r="C398" s="371" t="str">
        <f>IFERROR(IFERROR(+VLOOKUP('404-ENTREGA_INSUMOS PA'!$AP$6,localidades,2,FALSE),VLOOKUP('404-ENTREGA_INSUMOS PA'!$AP$5,district_codes,2,FALSE)),"")</f>
        <v/>
      </c>
      <c r="D398" s="415" t="str">
        <f>IF(+'404-ENTREGA_INSUMOS PA'!$AP$7=0,"",+'404-ENTREGA_INSUMOS PA'!$AP$7)</f>
        <v/>
      </c>
      <c r="E398" s="415">
        <f>+'404-ENTREGA_INSUMOS PA'!J419</f>
        <v>0</v>
      </c>
      <c r="F398" s="415">
        <f>+'404-ENTREGA_INSUMOS PA'!L419</f>
        <v>0</v>
      </c>
      <c r="G398" s="415">
        <f>+'404-ENTREGA_INSUMOS PA'!AP$6</f>
        <v>0</v>
      </c>
      <c r="H398" s="415">
        <f>+'404-ENTREGA_INSUMOS PA'!AP$6</f>
        <v>0</v>
      </c>
      <c r="I398" s="371" t="str">
        <f>IF(+'404-ENTREGA_INSUMOS PA'!AC418=0,"",+'404-ENTREGA_INSUMOS PA'!AC418)</f>
        <v/>
      </c>
      <c r="J398" s="371" t="str">
        <f>IF(+'404-ENTREGA_INSUMOS PA'!AG418=0,"",+'404-ENTREGA_INSUMOS PA'!AG418)</f>
        <v/>
      </c>
      <c r="K398" s="371" t="str">
        <f>IF(+'404-ENTREGA_INSUMOS PA'!AK418=0,"",+'404-ENTREGA_INSUMOS PA'!AK418)</f>
        <v/>
      </c>
      <c r="L398" s="372" t="str">
        <f>IF(+'404-ENTREGA_INSUMOS PA'!AN418=0,"",+'404-ENTREGA_INSUMOS PA'!AN418)</f>
        <v/>
      </c>
      <c r="M398" s="373"/>
      <c r="N398" s="374" t="s">
        <v>2591</v>
      </c>
    </row>
    <row r="399" spans="1:14" hidden="1" x14ac:dyDescent="0.3">
      <c r="A399" s="371">
        <f>IF(AND(+'404-ENTREGA_INSUMOS PA'!B420=0,L399&gt;0),+'404-ENTREGA_INSUMOS PA'!B419,+'404-ENTREGA_INSUMOS PA'!B420)</f>
        <v>0</v>
      </c>
      <c r="B399" s="371">
        <f>IF(AND(+'404-ENTREGA_INSUMOS PA'!F420=0,L399&gt;0),+'404-ENTREGA_INSUMOS PA'!F419,+'404-ENTREGA_INSUMOS PA'!F420)</f>
        <v>0</v>
      </c>
      <c r="C399" s="371" t="str">
        <f>IFERROR(IFERROR(+VLOOKUP('404-ENTREGA_INSUMOS PA'!$AP$6,localidades,2,FALSE),VLOOKUP('404-ENTREGA_INSUMOS PA'!$AP$5,district_codes,2,FALSE)),"")</f>
        <v/>
      </c>
      <c r="D399" s="415" t="str">
        <f>IF(+'404-ENTREGA_INSUMOS PA'!$AP$7=0,"",+'404-ENTREGA_INSUMOS PA'!$AP$7)</f>
        <v/>
      </c>
      <c r="E399" s="415">
        <f>+'404-ENTREGA_INSUMOS PA'!J420</f>
        <v>0</v>
      </c>
      <c r="F399" s="415">
        <f>+'404-ENTREGA_INSUMOS PA'!L420</f>
        <v>0</v>
      </c>
      <c r="G399" s="415">
        <f>+'404-ENTREGA_INSUMOS PA'!AP$6</f>
        <v>0</v>
      </c>
      <c r="H399" s="415">
        <f>+'404-ENTREGA_INSUMOS PA'!AP$6</f>
        <v>0</v>
      </c>
      <c r="I399" s="371" t="str">
        <f>IF(+'404-ENTREGA_INSUMOS PA'!AC419=0,"",+'404-ENTREGA_INSUMOS PA'!AC419)</f>
        <v/>
      </c>
      <c r="J399" s="371" t="str">
        <f>IF(+'404-ENTREGA_INSUMOS PA'!AG419=0,"",+'404-ENTREGA_INSUMOS PA'!AG419)</f>
        <v/>
      </c>
      <c r="K399" s="371" t="str">
        <f>IF(+'404-ENTREGA_INSUMOS PA'!AK419=0,"",+'404-ENTREGA_INSUMOS PA'!AK419)</f>
        <v/>
      </c>
      <c r="L399" s="372" t="str">
        <f>IF(+'404-ENTREGA_INSUMOS PA'!AN419=0,"",+'404-ENTREGA_INSUMOS PA'!AN419)</f>
        <v/>
      </c>
      <c r="M399" s="373"/>
      <c r="N399" s="374" t="s">
        <v>2591</v>
      </c>
    </row>
    <row r="400" spans="1:14" hidden="1" x14ac:dyDescent="0.3">
      <c r="A400" s="371">
        <f>IF(AND(+'404-ENTREGA_INSUMOS PA'!B421=0,L400&gt;0),+'404-ENTREGA_INSUMOS PA'!B420,+'404-ENTREGA_INSUMOS PA'!B421)</f>
        <v>0</v>
      </c>
      <c r="B400" s="371">
        <f>IF(AND(+'404-ENTREGA_INSUMOS PA'!F421=0,L400&gt;0),+'404-ENTREGA_INSUMOS PA'!F420,+'404-ENTREGA_INSUMOS PA'!F421)</f>
        <v>0</v>
      </c>
      <c r="C400" s="371" t="str">
        <f>IFERROR(IFERROR(+VLOOKUP('404-ENTREGA_INSUMOS PA'!$AP$6,localidades,2,FALSE),VLOOKUP('404-ENTREGA_INSUMOS PA'!$AP$5,district_codes,2,FALSE)),"")</f>
        <v/>
      </c>
      <c r="D400" s="415" t="str">
        <f>IF(+'404-ENTREGA_INSUMOS PA'!$AP$7=0,"",+'404-ENTREGA_INSUMOS PA'!$AP$7)</f>
        <v/>
      </c>
      <c r="E400" s="415">
        <f>+'404-ENTREGA_INSUMOS PA'!J421</f>
        <v>0</v>
      </c>
      <c r="F400" s="415">
        <f>+'404-ENTREGA_INSUMOS PA'!L421</f>
        <v>0</v>
      </c>
      <c r="G400" s="415">
        <f>+'404-ENTREGA_INSUMOS PA'!AP$6</f>
        <v>0</v>
      </c>
      <c r="H400" s="415">
        <f>+'404-ENTREGA_INSUMOS PA'!AP$6</f>
        <v>0</v>
      </c>
      <c r="I400" s="371" t="str">
        <f>IF(+'404-ENTREGA_INSUMOS PA'!AC420=0,"",+'404-ENTREGA_INSUMOS PA'!AC420)</f>
        <v/>
      </c>
      <c r="J400" s="371" t="str">
        <f>IF(+'404-ENTREGA_INSUMOS PA'!AG420=0,"",+'404-ENTREGA_INSUMOS PA'!AG420)</f>
        <v/>
      </c>
      <c r="K400" s="371" t="str">
        <f>IF(+'404-ENTREGA_INSUMOS PA'!AK420=0,"",+'404-ENTREGA_INSUMOS PA'!AK420)</f>
        <v/>
      </c>
      <c r="L400" s="372" t="str">
        <f>IF(+'404-ENTREGA_INSUMOS PA'!AN420=0,"",+'404-ENTREGA_INSUMOS PA'!AN420)</f>
        <v/>
      </c>
      <c r="M400" s="373"/>
      <c r="N400" s="374" t="s">
        <v>2591</v>
      </c>
    </row>
    <row r="401" spans="1:14" hidden="1" x14ac:dyDescent="0.3">
      <c r="A401" s="371">
        <f>IF(AND(+'404-ENTREGA_INSUMOS PA'!B422=0,L401&gt;0),+'404-ENTREGA_INSUMOS PA'!B421,+'404-ENTREGA_INSUMOS PA'!B422)</f>
        <v>0</v>
      </c>
      <c r="B401" s="371">
        <f>IF(AND(+'404-ENTREGA_INSUMOS PA'!F422=0,L401&gt;0),+'404-ENTREGA_INSUMOS PA'!F421,+'404-ENTREGA_INSUMOS PA'!F422)</f>
        <v>0</v>
      </c>
      <c r="C401" s="371" t="str">
        <f>IFERROR(IFERROR(+VLOOKUP('404-ENTREGA_INSUMOS PA'!$AP$6,localidades,2,FALSE),VLOOKUP('404-ENTREGA_INSUMOS PA'!$AP$5,district_codes,2,FALSE)),"")</f>
        <v/>
      </c>
      <c r="D401" s="415" t="str">
        <f>IF(+'404-ENTREGA_INSUMOS PA'!$AP$7=0,"",+'404-ENTREGA_INSUMOS PA'!$AP$7)</f>
        <v/>
      </c>
      <c r="E401" s="415">
        <f>+'404-ENTREGA_INSUMOS PA'!J422</f>
        <v>0</v>
      </c>
      <c r="F401" s="415">
        <f>+'404-ENTREGA_INSUMOS PA'!L422</f>
        <v>0</v>
      </c>
      <c r="G401" s="415">
        <f>+'404-ENTREGA_INSUMOS PA'!AP$6</f>
        <v>0</v>
      </c>
      <c r="H401" s="415">
        <f>+'404-ENTREGA_INSUMOS PA'!AP$6</f>
        <v>0</v>
      </c>
      <c r="I401" s="371" t="str">
        <f>IF(+'404-ENTREGA_INSUMOS PA'!AC421=0,"",+'404-ENTREGA_INSUMOS PA'!AC421)</f>
        <v/>
      </c>
      <c r="J401" s="371" t="str">
        <f>IF(+'404-ENTREGA_INSUMOS PA'!AG421=0,"",+'404-ENTREGA_INSUMOS PA'!AG421)</f>
        <v/>
      </c>
      <c r="K401" s="371" t="str">
        <f>IF(+'404-ENTREGA_INSUMOS PA'!AK421=0,"",+'404-ENTREGA_INSUMOS PA'!AK421)</f>
        <v/>
      </c>
      <c r="L401" s="372" t="str">
        <f>IF(+'404-ENTREGA_INSUMOS PA'!AN421=0,"",+'404-ENTREGA_INSUMOS PA'!AN421)</f>
        <v/>
      </c>
      <c r="M401" s="373"/>
      <c r="N401" s="374" t="s">
        <v>2591</v>
      </c>
    </row>
    <row r="402" spans="1:14" hidden="1" x14ac:dyDescent="0.3">
      <c r="A402" s="371">
        <f>IF(AND(+'404-ENTREGA_INSUMOS PA'!B423=0,L402&gt;0),+'404-ENTREGA_INSUMOS PA'!B422,+'404-ENTREGA_INSUMOS PA'!B423)</f>
        <v>0</v>
      </c>
      <c r="B402" s="371">
        <f>IF(AND(+'404-ENTREGA_INSUMOS PA'!F423=0,L402&gt;0),+'404-ENTREGA_INSUMOS PA'!F422,+'404-ENTREGA_INSUMOS PA'!F423)</f>
        <v>0</v>
      </c>
      <c r="C402" s="371" t="str">
        <f>IFERROR(IFERROR(+VLOOKUP('404-ENTREGA_INSUMOS PA'!$AP$6,localidades,2,FALSE),VLOOKUP('404-ENTREGA_INSUMOS PA'!$AP$5,district_codes,2,FALSE)),"")</f>
        <v/>
      </c>
      <c r="D402" s="415" t="str">
        <f>IF(+'404-ENTREGA_INSUMOS PA'!$AP$7=0,"",+'404-ENTREGA_INSUMOS PA'!$AP$7)</f>
        <v/>
      </c>
      <c r="E402" s="415">
        <f>+'404-ENTREGA_INSUMOS PA'!J423</f>
        <v>0</v>
      </c>
      <c r="F402" s="415">
        <f>+'404-ENTREGA_INSUMOS PA'!L423</f>
        <v>0</v>
      </c>
      <c r="G402" s="415">
        <f>+'404-ENTREGA_INSUMOS PA'!AP$6</f>
        <v>0</v>
      </c>
      <c r="H402" s="415">
        <f>+'404-ENTREGA_INSUMOS PA'!AP$6</f>
        <v>0</v>
      </c>
      <c r="I402" s="371" t="str">
        <f>IF(+'404-ENTREGA_INSUMOS PA'!AC422=0,"",+'404-ENTREGA_INSUMOS PA'!AC422)</f>
        <v/>
      </c>
      <c r="J402" s="371" t="str">
        <f>IF(+'404-ENTREGA_INSUMOS PA'!AG422=0,"",+'404-ENTREGA_INSUMOS PA'!AG422)</f>
        <v/>
      </c>
      <c r="K402" s="371" t="str">
        <f>IF(+'404-ENTREGA_INSUMOS PA'!AK422=0,"",+'404-ENTREGA_INSUMOS PA'!AK422)</f>
        <v/>
      </c>
      <c r="L402" s="372" t="str">
        <f>IF(+'404-ENTREGA_INSUMOS PA'!AN422=0,"",+'404-ENTREGA_INSUMOS PA'!AN422)</f>
        <v/>
      </c>
      <c r="M402" s="373"/>
      <c r="N402" s="374" t="s">
        <v>2591</v>
      </c>
    </row>
    <row r="403" spans="1:14" hidden="1" x14ac:dyDescent="0.3">
      <c r="A403" s="371">
        <f>IF(AND(+'404-ENTREGA_INSUMOS PA'!B424=0,L403&gt;0),+'404-ENTREGA_INSUMOS PA'!B423,+'404-ENTREGA_INSUMOS PA'!B424)</f>
        <v>0</v>
      </c>
      <c r="B403" s="371">
        <f>IF(AND(+'404-ENTREGA_INSUMOS PA'!F424=0,L403&gt;0),+'404-ENTREGA_INSUMOS PA'!F423,+'404-ENTREGA_INSUMOS PA'!F424)</f>
        <v>0</v>
      </c>
      <c r="C403" s="371" t="str">
        <f>IFERROR(IFERROR(+VLOOKUP('404-ENTREGA_INSUMOS PA'!$AP$6,localidades,2,FALSE),VLOOKUP('404-ENTREGA_INSUMOS PA'!$AP$5,district_codes,2,FALSE)),"")</f>
        <v/>
      </c>
      <c r="D403" s="415" t="str">
        <f>IF(+'404-ENTREGA_INSUMOS PA'!$AP$7=0,"",+'404-ENTREGA_INSUMOS PA'!$AP$7)</f>
        <v/>
      </c>
      <c r="E403" s="415">
        <f>+'404-ENTREGA_INSUMOS PA'!J424</f>
        <v>0</v>
      </c>
      <c r="F403" s="415">
        <f>+'404-ENTREGA_INSUMOS PA'!L424</f>
        <v>0</v>
      </c>
      <c r="G403" s="415">
        <f>+'404-ENTREGA_INSUMOS PA'!AP$6</f>
        <v>0</v>
      </c>
      <c r="H403" s="415">
        <f>+'404-ENTREGA_INSUMOS PA'!AP$6</f>
        <v>0</v>
      </c>
      <c r="I403" s="371" t="str">
        <f>IF(+'404-ENTREGA_INSUMOS PA'!AC423=0,"",+'404-ENTREGA_INSUMOS PA'!AC423)</f>
        <v/>
      </c>
      <c r="J403" s="371" t="str">
        <f>IF(+'404-ENTREGA_INSUMOS PA'!AG423=0,"",+'404-ENTREGA_INSUMOS PA'!AG423)</f>
        <v/>
      </c>
      <c r="K403" s="371" t="str">
        <f>IF(+'404-ENTREGA_INSUMOS PA'!AK423=0,"",+'404-ENTREGA_INSUMOS PA'!AK423)</f>
        <v/>
      </c>
      <c r="L403" s="372" t="str">
        <f>IF(+'404-ENTREGA_INSUMOS PA'!AN423=0,"",+'404-ENTREGA_INSUMOS PA'!AN423)</f>
        <v/>
      </c>
      <c r="M403" s="373"/>
      <c r="N403" s="374" t="s">
        <v>2591</v>
      </c>
    </row>
    <row r="404" spans="1:14" hidden="1" x14ac:dyDescent="0.3">
      <c r="A404" s="371">
        <f>IF(AND(+'404-ENTREGA_INSUMOS PA'!B425=0,L404&gt;0),+'404-ENTREGA_INSUMOS PA'!B424,+'404-ENTREGA_INSUMOS PA'!B425)</f>
        <v>0</v>
      </c>
      <c r="B404" s="371">
        <f>IF(AND(+'404-ENTREGA_INSUMOS PA'!F425=0,L404&gt;0),+'404-ENTREGA_INSUMOS PA'!F424,+'404-ENTREGA_INSUMOS PA'!F425)</f>
        <v>0</v>
      </c>
      <c r="C404" s="371" t="str">
        <f>IFERROR(IFERROR(+VLOOKUP('404-ENTREGA_INSUMOS PA'!$AP$6,localidades,2,FALSE),VLOOKUP('404-ENTREGA_INSUMOS PA'!$AP$5,district_codes,2,FALSE)),"")</f>
        <v/>
      </c>
      <c r="D404" s="415" t="str">
        <f>IF(+'404-ENTREGA_INSUMOS PA'!$AP$7=0,"",+'404-ENTREGA_INSUMOS PA'!$AP$7)</f>
        <v/>
      </c>
      <c r="E404" s="415">
        <f>+'404-ENTREGA_INSUMOS PA'!J425</f>
        <v>0</v>
      </c>
      <c r="F404" s="415">
        <f>+'404-ENTREGA_INSUMOS PA'!L425</f>
        <v>0</v>
      </c>
      <c r="G404" s="415">
        <f>+'404-ENTREGA_INSUMOS PA'!AP$6</f>
        <v>0</v>
      </c>
      <c r="H404" s="415">
        <f>+'404-ENTREGA_INSUMOS PA'!AP$6</f>
        <v>0</v>
      </c>
      <c r="I404" s="371" t="str">
        <f>IF(+'404-ENTREGA_INSUMOS PA'!AC424=0,"",+'404-ENTREGA_INSUMOS PA'!AC424)</f>
        <v/>
      </c>
      <c r="J404" s="371" t="str">
        <f>IF(+'404-ENTREGA_INSUMOS PA'!AG424=0,"",+'404-ENTREGA_INSUMOS PA'!AG424)</f>
        <v/>
      </c>
      <c r="K404" s="371" t="str">
        <f>IF(+'404-ENTREGA_INSUMOS PA'!AK424=0,"",+'404-ENTREGA_INSUMOS PA'!AK424)</f>
        <v/>
      </c>
      <c r="L404" s="372" t="str">
        <f>IF(+'404-ENTREGA_INSUMOS PA'!AN424=0,"",+'404-ENTREGA_INSUMOS PA'!AN424)</f>
        <v/>
      </c>
      <c r="M404" s="373"/>
      <c r="N404" s="374" t="s">
        <v>2591</v>
      </c>
    </row>
    <row r="405" spans="1:14" hidden="1" x14ac:dyDescent="0.3">
      <c r="A405" s="371">
        <f>IF(AND(+'404-ENTREGA_INSUMOS PA'!B426=0,L405&gt;0),+'404-ENTREGA_INSUMOS PA'!B425,+'404-ENTREGA_INSUMOS PA'!B426)</f>
        <v>0</v>
      </c>
      <c r="B405" s="371">
        <f>IF(AND(+'404-ENTREGA_INSUMOS PA'!F426=0,L405&gt;0),+'404-ENTREGA_INSUMOS PA'!F425,+'404-ENTREGA_INSUMOS PA'!F426)</f>
        <v>0</v>
      </c>
      <c r="C405" s="371" t="str">
        <f>IFERROR(IFERROR(+VLOOKUP('404-ENTREGA_INSUMOS PA'!$AP$6,localidades,2,FALSE),VLOOKUP('404-ENTREGA_INSUMOS PA'!$AP$5,district_codes,2,FALSE)),"")</f>
        <v/>
      </c>
      <c r="D405" s="415" t="str">
        <f>IF(+'404-ENTREGA_INSUMOS PA'!$AP$7=0,"",+'404-ENTREGA_INSUMOS PA'!$AP$7)</f>
        <v/>
      </c>
      <c r="E405" s="415">
        <f>+'404-ENTREGA_INSUMOS PA'!J426</f>
        <v>0</v>
      </c>
      <c r="F405" s="415">
        <f>+'404-ENTREGA_INSUMOS PA'!L426</f>
        <v>0</v>
      </c>
      <c r="G405" s="415">
        <f>+'404-ENTREGA_INSUMOS PA'!AP$6</f>
        <v>0</v>
      </c>
      <c r="H405" s="415">
        <f>+'404-ENTREGA_INSUMOS PA'!AP$6</f>
        <v>0</v>
      </c>
      <c r="I405" s="371" t="str">
        <f>IF(+'404-ENTREGA_INSUMOS PA'!AC425=0,"",+'404-ENTREGA_INSUMOS PA'!AC425)</f>
        <v/>
      </c>
      <c r="J405" s="371" t="str">
        <f>IF(+'404-ENTREGA_INSUMOS PA'!AG425=0,"",+'404-ENTREGA_INSUMOS PA'!AG425)</f>
        <v/>
      </c>
      <c r="K405" s="371" t="str">
        <f>IF(+'404-ENTREGA_INSUMOS PA'!AK425=0,"",+'404-ENTREGA_INSUMOS PA'!AK425)</f>
        <v/>
      </c>
      <c r="L405" s="372" t="str">
        <f>IF(+'404-ENTREGA_INSUMOS PA'!AN425=0,"",+'404-ENTREGA_INSUMOS PA'!AN425)</f>
        <v/>
      </c>
      <c r="M405" s="373"/>
      <c r="N405" s="374" t="s">
        <v>2591</v>
      </c>
    </row>
    <row r="406" spans="1:14" hidden="1" x14ac:dyDescent="0.3">
      <c r="A406" s="371">
        <f>IF(AND(+'404-ENTREGA_INSUMOS PA'!B427=0,L406&gt;0),+'404-ENTREGA_INSUMOS PA'!B426,+'404-ENTREGA_INSUMOS PA'!B427)</f>
        <v>0</v>
      </c>
      <c r="B406" s="371">
        <f>IF(AND(+'404-ENTREGA_INSUMOS PA'!F427=0,L406&gt;0),+'404-ENTREGA_INSUMOS PA'!F426,+'404-ENTREGA_INSUMOS PA'!F427)</f>
        <v>0</v>
      </c>
      <c r="C406" s="371" t="str">
        <f>IFERROR(IFERROR(+VLOOKUP('404-ENTREGA_INSUMOS PA'!$AP$6,localidades,2,FALSE),VLOOKUP('404-ENTREGA_INSUMOS PA'!$AP$5,district_codes,2,FALSE)),"")</f>
        <v/>
      </c>
      <c r="D406" s="415" t="str">
        <f>IF(+'404-ENTREGA_INSUMOS PA'!$AP$7=0,"",+'404-ENTREGA_INSUMOS PA'!$AP$7)</f>
        <v/>
      </c>
      <c r="E406" s="415">
        <f>+'404-ENTREGA_INSUMOS PA'!J427</f>
        <v>0</v>
      </c>
      <c r="F406" s="415">
        <f>+'404-ENTREGA_INSUMOS PA'!L427</f>
        <v>0</v>
      </c>
      <c r="G406" s="415">
        <f>+'404-ENTREGA_INSUMOS PA'!AP$6</f>
        <v>0</v>
      </c>
      <c r="H406" s="415">
        <f>+'404-ENTREGA_INSUMOS PA'!AP$6</f>
        <v>0</v>
      </c>
      <c r="I406" s="371" t="str">
        <f>IF(+'404-ENTREGA_INSUMOS PA'!AC426=0,"",+'404-ENTREGA_INSUMOS PA'!AC426)</f>
        <v/>
      </c>
      <c r="J406" s="371" t="str">
        <f>IF(+'404-ENTREGA_INSUMOS PA'!AG426=0,"",+'404-ENTREGA_INSUMOS PA'!AG426)</f>
        <v/>
      </c>
      <c r="K406" s="371" t="str">
        <f>IF(+'404-ENTREGA_INSUMOS PA'!AK426=0,"",+'404-ENTREGA_INSUMOS PA'!AK426)</f>
        <v/>
      </c>
      <c r="L406" s="372" t="str">
        <f>IF(+'404-ENTREGA_INSUMOS PA'!AN426=0,"",+'404-ENTREGA_INSUMOS PA'!AN426)</f>
        <v/>
      </c>
      <c r="M406" s="373"/>
      <c r="N406" s="374" t="s">
        <v>2591</v>
      </c>
    </row>
    <row r="407" spans="1:14" hidden="1" x14ac:dyDescent="0.3">
      <c r="A407" s="371">
        <f>IF(AND(+'404-ENTREGA_INSUMOS PA'!B428=0,L407&gt;0),+'404-ENTREGA_INSUMOS PA'!B427,+'404-ENTREGA_INSUMOS PA'!B428)</f>
        <v>0</v>
      </c>
      <c r="B407" s="371">
        <f>IF(AND(+'404-ENTREGA_INSUMOS PA'!F428=0,L407&gt;0),+'404-ENTREGA_INSUMOS PA'!F427,+'404-ENTREGA_INSUMOS PA'!F428)</f>
        <v>0</v>
      </c>
      <c r="C407" s="371" t="str">
        <f>IFERROR(IFERROR(+VLOOKUP('404-ENTREGA_INSUMOS PA'!$AP$6,localidades,2,FALSE),VLOOKUP('404-ENTREGA_INSUMOS PA'!$AP$5,district_codes,2,FALSE)),"")</f>
        <v/>
      </c>
      <c r="D407" s="415" t="str">
        <f>IF(+'404-ENTREGA_INSUMOS PA'!$AP$7=0,"",+'404-ENTREGA_INSUMOS PA'!$AP$7)</f>
        <v/>
      </c>
      <c r="E407" s="415">
        <f>+'404-ENTREGA_INSUMOS PA'!J428</f>
        <v>0</v>
      </c>
      <c r="F407" s="415">
        <f>+'404-ENTREGA_INSUMOS PA'!L428</f>
        <v>0</v>
      </c>
      <c r="G407" s="415">
        <f>+'404-ENTREGA_INSUMOS PA'!AP$6</f>
        <v>0</v>
      </c>
      <c r="H407" s="415">
        <f>+'404-ENTREGA_INSUMOS PA'!AP$6</f>
        <v>0</v>
      </c>
      <c r="I407" s="371" t="str">
        <f>IF(+'404-ENTREGA_INSUMOS PA'!AC427=0,"",+'404-ENTREGA_INSUMOS PA'!AC427)</f>
        <v/>
      </c>
      <c r="J407" s="371" t="str">
        <f>IF(+'404-ENTREGA_INSUMOS PA'!AG427=0,"",+'404-ENTREGA_INSUMOS PA'!AG427)</f>
        <v/>
      </c>
      <c r="K407" s="371" t="str">
        <f>IF(+'404-ENTREGA_INSUMOS PA'!AK427=0,"",+'404-ENTREGA_INSUMOS PA'!AK427)</f>
        <v/>
      </c>
      <c r="L407" s="372" t="str">
        <f>IF(+'404-ENTREGA_INSUMOS PA'!AN427=0,"",+'404-ENTREGA_INSUMOS PA'!AN427)</f>
        <v/>
      </c>
      <c r="M407" s="373"/>
      <c r="N407" s="374" t="s">
        <v>2591</v>
      </c>
    </row>
    <row r="408" spans="1:14" hidden="1" x14ac:dyDescent="0.3">
      <c r="A408" s="371">
        <f>IF(AND(+'404-ENTREGA_INSUMOS PA'!B429=0,L408&gt;0),+'404-ENTREGA_INSUMOS PA'!B428,+'404-ENTREGA_INSUMOS PA'!B429)</f>
        <v>0</v>
      </c>
      <c r="B408" s="371">
        <f>IF(AND(+'404-ENTREGA_INSUMOS PA'!F429=0,L408&gt;0),+'404-ENTREGA_INSUMOS PA'!F428,+'404-ENTREGA_INSUMOS PA'!F429)</f>
        <v>0</v>
      </c>
      <c r="C408" s="371" t="str">
        <f>IFERROR(IFERROR(+VLOOKUP('404-ENTREGA_INSUMOS PA'!$AP$6,localidades,2,FALSE),VLOOKUP('404-ENTREGA_INSUMOS PA'!$AP$5,district_codes,2,FALSE)),"")</f>
        <v/>
      </c>
      <c r="D408" s="415" t="str">
        <f>IF(+'404-ENTREGA_INSUMOS PA'!$AP$7=0,"",+'404-ENTREGA_INSUMOS PA'!$AP$7)</f>
        <v/>
      </c>
      <c r="E408" s="415">
        <f>+'404-ENTREGA_INSUMOS PA'!J429</f>
        <v>0</v>
      </c>
      <c r="F408" s="415">
        <f>+'404-ENTREGA_INSUMOS PA'!L429</f>
        <v>0</v>
      </c>
      <c r="G408" s="415">
        <f>+'404-ENTREGA_INSUMOS PA'!AP$6</f>
        <v>0</v>
      </c>
      <c r="H408" s="415">
        <f>+'404-ENTREGA_INSUMOS PA'!AP$6</f>
        <v>0</v>
      </c>
      <c r="I408" s="371" t="str">
        <f>IF(+'404-ENTREGA_INSUMOS PA'!AC428=0,"",+'404-ENTREGA_INSUMOS PA'!AC428)</f>
        <v/>
      </c>
      <c r="J408" s="371" t="str">
        <f>IF(+'404-ENTREGA_INSUMOS PA'!AG428=0,"",+'404-ENTREGA_INSUMOS PA'!AG428)</f>
        <v/>
      </c>
      <c r="K408" s="371" t="str">
        <f>IF(+'404-ENTREGA_INSUMOS PA'!AK428=0,"",+'404-ENTREGA_INSUMOS PA'!AK428)</f>
        <v/>
      </c>
      <c r="L408" s="372" t="str">
        <f>IF(+'404-ENTREGA_INSUMOS PA'!AN428=0,"",+'404-ENTREGA_INSUMOS PA'!AN428)</f>
        <v/>
      </c>
      <c r="M408" s="373"/>
      <c r="N408" s="374" t="s">
        <v>2591</v>
      </c>
    </row>
    <row r="409" spans="1:14" hidden="1" x14ac:dyDescent="0.3">
      <c r="A409" s="371">
        <f>IF(AND(+'404-ENTREGA_INSUMOS PA'!B430=0,L409&gt;0),+'404-ENTREGA_INSUMOS PA'!B429,+'404-ENTREGA_INSUMOS PA'!B430)</f>
        <v>0</v>
      </c>
      <c r="B409" s="371">
        <f>IF(AND(+'404-ENTREGA_INSUMOS PA'!F430=0,L409&gt;0),+'404-ENTREGA_INSUMOS PA'!F429,+'404-ENTREGA_INSUMOS PA'!F430)</f>
        <v>0</v>
      </c>
      <c r="C409" s="371" t="str">
        <f>IFERROR(IFERROR(+VLOOKUP('404-ENTREGA_INSUMOS PA'!$AP$6,localidades,2,FALSE),VLOOKUP('404-ENTREGA_INSUMOS PA'!$AP$5,district_codes,2,FALSE)),"")</f>
        <v/>
      </c>
      <c r="D409" s="415" t="str">
        <f>IF(+'404-ENTREGA_INSUMOS PA'!$AP$7=0,"",+'404-ENTREGA_INSUMOS PA'!$AP$7)</f>
        <v/>
      </c>
      <c r="E409" s="415">
        <f>+'404-ENTREGA_INSUMOS PA'!J430</f>
        <v>0</v>
      </c>
      <c r="F409" s="415">
        <f>+'404-ENTREGA_INSUMOS PA'!L430</f>
        <v>0</v>
      </c>
      <c r="G409" s="415">
        <f>+'404-ENTREGA_INSUMOS PA'!AP$6</f>
        <v>0</v>
      </c>
      <c r="H409" s="415">
        <f>+'404-ENTREGA_INSUMOS PA'!AP$6</f>
        <v>0</v>
      </c>
      <c r="I409" s="371" t="str">
        <f>IF(+'404-ENTREGA_INSUMOS PA'!AC429=0,"",+'404-ENTREGA_INSUMOS PA'!AC429)</f>
        <v/>
      </c>
      <c r="J409" s="371" t="str">
        <f>IF(+'404-ENTREGA_INSUMOS PA'!AG429=0,"",+'404-ENTREGA_INSUMOS PA'!AG429)</f>
        <v/>
      </c>
      <c r="K409" s="371" t="str">
        <f>IF(+'404-ENTREGA_INSUMOS PA'!AK429=0,"",+'404-ENTREGA_INSUMOS PA'!AK429)</f>
        <v/>
      </c>
      <c r="L409" s="372" t="str">
        <f>IF(+'404-ENTREGA_INSUMOS PA'!AN429=0,"",+'404-ENTREGA_INSUMOS PA'!AN429)</f>
        <v/>
      </c>
      <c r="M409" s="373"/>
      <c r="N409" s="374" t="s">
        <v>2591</v>
      </c>
    </row>
    <row r="410" spans="1:14" hidden="1" x14ac:dyDescent="0.3">
      <c r="A410" s="371">
        <f>IF(AND(+'404-ENTREGA_INSUMOS PA'!B431=0,L410&gt;0),+'404-ENTREGA_INSUMOS PA'!B430,+'404-ENTREGA_INSUMOS PA'!B431)</f>
        <v>0</v>
      </c>
      <c r="B410" s="371">
        <f>IF(AND(+'404-ENTREGA_INSUMOS PA'!F431=0,L410&gt;0),+'404-ENTREGA_INSUMOS PA'!F430,+'404-ENTREGA_INSUMOS PA'!F431)</f>
        <v>0</v>
      </c>
      <c r="C410" s="371" t="str">
        <f>IFERROR(IFERROR(+VLOOKUP('404-ENTREGA_INSUMOS PA'!$AP$6,localidades,2,FALSE),VLOOKUP('404-ENTREGA_INSUMOS PA'!$AP$5,district_codes,2,FALSE)),"")</f>
        <v/>
      </c>
      <c r="D410" s="415" t="str">
        <f>IF(+'404-ENTREGA_INSUMOS PA'!$AP$7=0,"",+'404-ENTREGA_INSUMOS PA'!$AP$7)</f>
        <v/>
      </c>
      <c r="E410" s="415">
        <f>+'404-ENTREGA_INSUMOS PA'!J431</f>
        <v>0</v>
      </c>
      <c r="F410" s="415">
        <f>+'404-ENTREGA_INSUMOS PA'!L431</f>
        <v>0</v>
      </c>
      <c r="G410" s="415">
        <f>+'404-ENTREGA_INSUMOS PA'!AP$6</f>
        <v>0</v>
      </c>
      <c r="H410" s="415">
        <f>+'404-ENTREGA_INSUMOS PA'!AP$6</f>
        <v>0</v>
      </c>
      <c r="I410" s="371" t="str">
        <f>IF(+'404-ENTREGA_INSUMOS PA'!AC430=0,"",+'404-ENTREGA_INSUMOS PA'!AC430)</f>
        <v/>
      </c>
      <c r="J410" s="371" t="str">
        <f>IF(+'404-ENTREGA_INSUMOS PA'!AG430=0,"",+'404-ENTREGA_INSUMOS PA'!AG430)</f>
        <v/>
      </c>
      <c r="K410" s="371" t="str">
        <f>IF(+'404-ENTREGA_INSUMOS PA'!AK430=0,"",+'404-ENTREGA_INSUMOS PA'!AK430)</f>
        <v/>
      </c>
      <c r="L410" s="372" t="str">
        <f>IF(+'404-ENTREGA_INSUMOS PA'!AN430=0,"",+'404-ENTREGA_INSUMOS PA'!AN430)</f>
        <v/>
      </c>
      <c r="M410" s="373"/>
      <c r="N410" s="374" t="s">
        <v>2591</v>
      </c>
    </row>
    <row r="411" spans="1:14" hidden="1" x14ac:dyDescent="0.3">
      <c r="A411" s="371">
        <f>IF(AND(+'404-ENTREGA_INSUMOS PA'!B432=0,L411&gt;0),+'404-ENTREGA_INSUMOS PA'!B431,+'404-ENTREGA_INSUMOS PA'!B432)</f>
        <v>0</v>
      </c>
      <c r="B411" s="371">
        <f>IF(AND(+'404-ENTREGA_INSUMOS PA'!F432=0,L411&gt;0),+'404-ENTREGA_INSUMOS PA'!F431,+'404-ENTREGA_INSUMOS PA'!F432)</f>
        <v>0</v>
      </c>
      <c r="C411" s="371" t="str">
        <f>IFERROR(IFERROR(+VLOOKUP('404-ENTREGA_INSUMOS PA'!$AP$6,localidades,2,FALSE),VLOOKUP('404-ENTREGA_INSUMOS PA'!$AP$5,district_codes,2,FALSE)),"")</f>
        <v/>
      </c>
      <c r="D411" s="415" t="str">
        <f>IF(+'404-ENTREGA_INSUMOS PA'!$AP$7=0,"",+'404-ENTREGA_INSUMOS PA'!$AP$7)</f>
        <v/>
      </c>
      <c r="E411" s="415">
        <f>+'404-ENTREGA_INSUMOS PA'!J432</f>
        <v>0</v>
      </c>
      <c r="F411" s="415">
        <f>+'404-ENTREGA_INSUMOS PA'!L432</f>
        <v>0</v>
      </c>
      <c r="G411" s="415">
        <f>+'404-ENTREGA_INSUMOS PA'!AP$6</f>
        <v>0</v>
      </c>
      <c r="H411" s="415">
        <f>+'404-ENTREGA_INSUMOS PA'!AP$6</f>
        <v>0</v>
      </c>
      <c r="I411" s="371" t="str">
        <f>IF(+'404-ENTREGA_INSUMOS PA'!AC431=0,"",+'404-ENTREGA_INSUMOS PA'!AC431)</f>
        <v/>
      </c>
      <c r="J411" s="371" t="str">
        <f>IF(+'404-ENTREGA_INSUMOS PA'!AG431=0,"",+'404-ENTREGA_INSUMOS PA'!AG431)</f>
        <v/>
      </c>
      <c r="K411" s="371" t="str">
        <f>IF(+'404-ENTREGA_INSUMOS PA'!AK431=0,"",+'404-ENTREGA_INSUMOS PA'!AK431)</f>
        <v/>
      </c>
      <c r="L411" s="372" t="str">
        <f>IF(+'404-ENTREGA_INSUMOS PA'!AN431=0,"",+'404-ENTREGA_INSUMOS PA'!AN431)</f>
        <v/>
      </c>
      <c r="M411" s="373"/>
      <c r="N411" s="374" t="s">
        <v>2591</v>
      </c>
    </row>
    <row r="412" spans="1:14" hidden="1" x14ac:dyDescent="0.3">
      <c r="A412" s="371">
        <f>IF(AND(+'404-ENTREGA_INSUMOS PA'!B433=0,L412&gt;0),+'404-ENTREGA_INSUMOS PA'!B432,+'404-ENTREGA_INSUMOS PA'!B433)</f>
        <v>0</v>
      </c>
      <c r="B412" s="371">
        <f>IF(AND(+'404-ENTREGA_INSUMOS PA'!F433=0,L412&gt;0),+'404-ENTREGA_INSUMOS PA'!F432,+'404-ENTREGA_INSUMOS PA'!F433)</f>
        <v>0</v>
      </c>
      <c r="C412" s="371" t="str">
        <f>IFERROR(IFERROR(+VLOOKUP('404-ENTREGA_INSUMOS PA'!$AP$6,localidades,2,FALSE),VLOOKUP('404-ENTREGA_INSUMOS PA'!$AP$5,district_codes,2,FALSE)),"")</f>
        <v/>
      </c>
      <c r="D412" s="415" t="str">
        <f>IF(+'404-ENTREGA_INSUMOS PA'!$AP$7=0,"",+'404-ENTREGA_INSUMOS PA'!$AP$7)</f>
        <v/>
      </c>
      <c r="E412" s="415">
        <f>+'404-ENTREGA_INSUMOS PA'!J433</f>
        <v>0</v>
      </c>
      <c r="F412" s="415">
        <f>+'404-ENTREGA_INSUMOS PA'!L433</f>
        <v>0</v>
      </c>
      <c r="G412" s="415">
        <f>+'404-ENTREGA_INSUMOS PA'!AP$6</f>
        <v>0</v>
      </c>
      <c r="H412" s="415">
        <f>+'404-ENTREGA_INSUMOS PA'!AP$6</f>
        <v>0</v>
      </c>
      <c r="I412" s="371" t="str">
        <f>IF(+'404-ENTREGA_INSUMOS PA'!AC432=0,"",+'404-ENTREGA_INSUMOS PA'!AC432)</f>
        <v/>
      </c>
      <c r="J412" s="371" t="str">
        <f>IF(+'404-ENTREGA_INSUMOS PA'!AG432=0,"",+'404-ENTREGA_INSUMOS PA'!AG432)</f>
        <v/>
      </c>
      <c r="K412" s="371" t="str">
        <f>IF(+'404-ENTREGA_INSUMOS PA'!AK432=0,"",+'404-ENTREGA_INSUMOS PA'!AK432)</f>
        <v/>
      </c>
      <c r="L412" s="372" t="str">
        <f>IF(+'404-ENTREGA_INSUMOS PA'!AN432=0,"",+'404-ENTREGA_INSUMOS PA'!AN432)</f>
        <v/>
      </c>
      <c r="M412" s="373"/>
      <c r="N412" s="374" t="s">
        <v>2591</v>
      </c>
    </row>
    <row r="413" spans="1:14" hidden="1" x14ac:dyDescent="0.3">
      <c r="A413" s="371">
        <f>IF(AND(+'404-ENTREGA_INSUMOS PA'!B434=0,L413&gt;0),+'404-ENTREGA_INSUMOS PA'!B433,+'404-ENTREGA_INSUMOS PA'!B434)</f>
        <v>0</v>
      </c>
      <c r="B413" s="371">
        <f>IF(AND(+'404-ENTREGA_INSUMOS PA'!F434=0,L413&gt;0),+'404-ENTREGA_INSUMOS PA'!F433,+'404-ENTREGA_INSUMOS PA'!F434)</f>
        <v>0</v>
      </c>
      <c r="C413" s="371" t="str">
        <f>IFERROR(IFERROR(+VLOOKUP('404-ENTREGA_INSUMOS PA'!$AP$6,localidades,2,FALSE),VLOOKUP('404-ENTREGA_INSUMOS PA'!$AP$5,district_codes,2,FALSE)),"")</f>
        <v/>
      </c>
      <c r="D413" s="415" t="str">
        <f>IF(+'404-ENTREGA_INSUMOS PA'!$AP$7=0,"",+'404-ENTREGA_INSUMOS PA'!$AP$7)</f>
        <v/>
      </c>
      <c r="E413" s="415">
        <f>+'404-ENTREGA_INSUMOS PA'!J434</f>
        <v>0</v>
      </c>
      <c r="F413" s="415">
        <f>+'404-ENTREGA_INSUMOS PA'!L434</f>
        <v>0</v>
      </c>
      <c r="G413" s="415">
        <f>+'404-ENTREGA_INSUMOS PA'!AP$6</f>
        <v>0</v>
      </c>
      <c r="H413" s="415">
        <f>+'404-ENTREGA_INSUMOS PA'!AP$6</f>
        <v>0</v>
      </c>
      <c r="I413" s="371" t="str">
        <f>IF(+'404-ENTREGA_INSUMOS PA'!AC433=0,"",+'404-ENTREGA_INSUMOS PA'!AC433)</f>
        <v/>
      </c>
      <c r="J413" s="371" t="str">
        <f>IF(+'404-ENTREGA_INSUMOS PA'!AG433=0,"",+'404-ENTREGA_INSUMOS PA'!AG433)</f>
        <v/>
      </c>
      <c r="K413" s="371" t="str">
        <f>IF(+'404-ENTREGA_INSUMOS PA'!AK433=0,"",+'404-ENTREGA_INSUMOS PA'!AK433)</f>
        <v/>
      </c>
      <c r="L413" s="372" t="str">
        <f>IF(+'404-ENTREGA_INSUMOS PA'!AN433=0,"",+'404-ENTREGA_INSUMOS PA'!AN433)</f>
        <v/>
      </c>
      <c r="M413" s="373"/>
      <c r="N413" s="374" t="s">
        <v>2591</v>
      </c>
    </row>
    <row r="414" spans="1:14" hidden="1" x14ac:dyDescent="0.3">
      <c r="A414" s="371">
        <f>IF(AND(+'404-ENTREGA_INSUMOS PA'!B435=0,L414&gt;0),+'404-ENTREGA_INSUMOS PA'!B434,+'404-ENTREGA_INSUMOS PA'!B435)</f>
        <v>0</v>
      </c>
      <c r="B414" s="371">
        <f>IF(AND(+'404-ENTREGA_INSUMOS PA'!F435=0,L414&gt;0),+'404-ENTREGA_INSUMOS PA'!F434,+'404-ENTREGA_INSUMOS PA'!F435)</f>
        <v>0</v>
      </c>
      <c r="C414" s="371" t="str">
        <f>IFERROR(IFERROR(+VLOOKUP('404-ENTREGA_INSUMOS PA'!$AP$6,localidades,2,FALSE),VLOOKUP('404-ENTREGA_INSUMOS PA'!$AP$5,district_codes,2,FALSE)),"")</f>
        <v/>
      </c>
      <c r="D414" s="415" t="str">
        <f>IF(+'404-ENTREGA_INSUMOS PA'!$AP$7=0,"",+'404-ENTREGA_INSUMOS PA'!$AP$7)</f>
        <v/>
      </c>
      <c r="E414" s="415">
        <f>+'404-ENTREGA_INSUMOS PA'!J435</f>
        <v>0</v>
      </c>
      <c r="F414" s="415">
        <f>+'404-ENTREGA_INSUMOS PA'!L435</f>
        <v>0</v>
      </c>
      <c r="G414" s="415">
        <f>+'404-ENTREGA_INSUMOS PA'!AP$6</f>
        <v>0</v>
      </c>
      <c r="H414" s="415">
        <f>+'404-ENTREGA_INSUMOS PA'!AP$6</f>
        <v>0</v>
      </c>
      <c r="I414" s="371" t="str">
        <f>IF(+'404-ENTREGA_INSUMOS PA'!AC434=0,"",+'404-ENTREGA_INSUMOS PA'!AC434)</f>
        <v/>
      </c>
      <c r="J414" s="371" t="str">
        <f>IF(+'404-ENTREGA_INSUMOS PA'!AG434=0,"",+'404-ENTREGA_INSUMOS PA'!AG434)</f>
        <v/>
      </c>
      <c r="K414" s="371" t="str">
        <f>IF(+'404-ENTREGA_INSUMOS PA'!AK434=0,"",+'404-ENTREGA_INSUMOS PA'!AK434)</f>
        <v/>
      </c>
      <c r="L414" s="372" t="str">
        <f>IF(+'404-ENTREGA_INSUMOS PA'!AN434=0,"",+'404-ENTREGA_INSUMOS PA'!AN434)</f>
        <v/>
      </c>
      <c r="M414" s="373"/>
      <c r="N414" s="374" t="s">
        <v>2591</v>
      </c>
    </row>
    <row r="415" spans="1:14" hidden="1" x14ac:dyDescent="0.3">
      <c r="A415" s="371">
        <f>IF(AND(+'404-ENTREGA_INSUMOS PA'!B436=0,L415&gt;0),+'404-ENTREGA_INSUMOS PA'!B435,+'404-ENTREGA_INSUMOS PA'!B436)</f>
        <v>0</v>
      </c>
      <c r="B415" s="371">
        <f>IF(AND(+'404-ENTREGA_INSUMOS PA'!F436=0,L415&gt;0),+'404-ENTREGA_INSUMOS PA'!F435,+'404-ENTREGA_INSUMOS PA'!F436)</f>
        <v>0</v>
      </c>
      <c r="C415" s="371" t="str">
        <f>IFERROR(IFERROR(+VLOOKUP('404-ENTREGA_INSUMOS PA'!$AP$6,localidades,2,FALSE),VLOOKUP('404-ENTREGA_INSUMOS PA'!$AP$5,district_codes,2,FALSE)),"")</f>
        <v/>
      </c>
      <c r="D415" s="415" t="str">
        <f>IF(+'404-ENTREGA_INSUMOS PA'!$AP$7=0,"",+'404-ENTREGA_INSUMOS PA'!$AP$7)</f>
        <v/>
      </c>
      <c r="E415" s="415">
        <f>+'404-ENTREGA_INSUMOS PA'!J436</f>
        <v>0</v>
      </c>
      <c r="F415" s="415">
        <f>+'404-ENTREGA_INSUMOS PA'!L436</f>
        <v>0</v>
      </c>
      <c r="G415" s="415">
        <f>+'404-ENTREGA_INSUMOS PA'!AP$6</f>
        <v>0</v>
      </c>
      <c r="H415" s="415">
        <f>+'404-ENTREGA_INSUMOS PA'!AP$6</f>
        <v>0</v>
      </c>
      <c r="I415" s="371" t="str">
        <f>IF(+'404-ENTREGA_INSUMOS PA'!AC435=0,"",+'404-ENTREGA_INSUMOS PA'!AC435)</f>
        <v/>
      </c>
      <c r="J415" s="371" t="str">
        <f>IF(+'404-ENTREGA_INSUMOS PA'!AG435=0,"",+'404-ENTREGA_INSUMOS PA'!AG435)</f>
        <v/>
      </c>
      <c r="K415" s="371" t="str">
        <f>IF(+'404-ENTREGA_INSUMOS PA'!AK435=0,"",+'404-ENTREGA_INSUMOS PA'!AK435)</f>
        <v/>
      </c>
      <c r="L415" s="372" t="str">
        <f>IF(+'404-ENTREGA_INSUMOS PA'!AN435=0,"",+'404-ENTREGA_INSUMOS PA'!AN435)</f>
        <v/>
      </c>
      <c r="M415" s="373"/>
      <c r="N415" s="374" t="s">
        <v>2591</v>
      </c>
    </row>
    <row r="416" spans="1:14" hidden="1" x14ac:dyDescent="0.3">
      <c r="A416" s="371">
        <f>IF(AND(+'404-ENTREGA_INSUMOS PA'!B437=0,L416&gt;0),+'404-ENTREGA_INSUMOS PA'!B436,+'404-ENTREGA_INSUMOS PA'!B437)</f>
        <v>0</v>
      </c>
      <c r="B416" s="371">
        <f>IF(AND(+'404-ENTREGA_INSUMOS PA'!F437=0,L416&gt;0),+'404-ENTREGA_INSUMOS PA'!F436,+'404-ENTREGA_INSUMOS PA'!F437)</f>
        <v>0</v>
      </c>
      <c r="C416" s="371" t="str">
        <f>IFERROR(IFERROR(+VLOOKUP('404-ENTREGA_INSUMOS PA'!$AP$6,localidades,2,FALSE),VLOOKUP('404-ENTREGA_INSUMOS PA'!$AP$5,district_codes,2,FALSE)),"")</f>
        <v/>
      </c>
      <c r="D416" s="415" t="str">
        <f>IF(+'404-ENTREGA_INSUMOS PA'!$AP$7=0,"",+'404-ENTREGA_INSUMOS PA'!$AP$7)</f>
        <v/>
      </c>
      <c r="E416" s="415">
        <f>+'404-ENTREGA_INSUMOS PA'!J437</f>
        <v>0</v>
      </c>
      <c r="F416" s="415">
        <f>+'404-ENTREGA_INSUMOS PA'!L437</f>
        <v>0</v>
      </c>
      <c r="G416" s="415">
        <f>+'404-ENTREGA_INSUMOS PA'!AP$6</f>
        <v>0</v>
      </c>
      <c r="H416" s="415">
        <f>+'404-ENTREGA_INSUMOS PA'!AP$6</f>
        <v>0</v>
      </c>
      <c r="I416" s="371" t="str">
        <f>IF(+'404-ENTREGA_INSUMOS PA'!AC436=0,"",+'404-ENTREGA_INSUMOS PA'!AC436)</f>
        <v/>
      </c>
      <c r="J416" s="371" t="str">
        <f>IF(+'404-ENTREGA_INSUMOS PA'!AG436=0,"",+'404-ENTREGA_INSUMOS PA'!AG436)</f>
        <v/>
      </c>
      <c r="K416" s="371" t="str">
        <f>IF(+'404-ENTREGA_INSUMOS PA'!AK436=0,"",+'404-ENTREGA_INSUMOS PA'!AK436)</f>
        <v/>
      </c>
      <c r="L416" s="372" t="str">
        <f>IF(+'404-ENTREGA_INSUMOS PA'!AN436=0,"",+'404-ENTREGA_INSUMOS PA'!AN436)</f>
        <v/>
      </c>
      <c r="M416" s="373"/>
      <c r="N416" s="374" t="s">
        <v>2591</v>
      </c>
    </row>
    <row r="417" spans="1:14" hidden="1" x14ac:dyDescent="0.3">
      <c r="A417" s="371">
        <f>IF(AND(+'404-ENTREGA_INSUMOS PA'!B438=0,L417&gt;0),+'404-ENTREGA_INSUMOS PA'!B437,+'404-ENTREGA_INSUMOS PA'!B438)</f>
        <v>0</v>
      </c>
      <c r="B417" s="371">
        <f>IF(AND(+'404-ENTREGA_INSUMOS PA'!F438=0,L417&gt;0),+'404-ENTREGA_INSUMOS PA'!F437,+'404-ENTREGA_INSUMOS PA'!F438)</f>
        <v>0</v>
      </c>
      <c r="C417" s="371" t="str">
        <f>IFERROR(IFERROR(+VLOOKUP('404-ENTREGA_INSUMOS PA'!$AP$6,localidades,2,FALSE),VLOOKUP('404-ENTREGA_INSUMOS PA'!$AP$5,district_codes,2,FALSE)),"")</f>
        <v/>
      </c>
      <c r="D417" s="415" t="str">
        <f>IF(+'404-ENTREGA_INSUMOS PA'!$AP$7=0,"",+'404-ENTREGA_INSUMOS PA'!$AP$7)</f>
        <v/>
      </c>
      <c r="E417" s="415">
        <f>+'404-ENTREGA_INSUMOS PA'!J438</f>
        <v>0</v>
      </c>
      <c r="F417" s="415">
        <f>+'404-ENTREGA_INSUMOS PA'!L438</f>
        <v>0</v>
      </c>
      <c r="G417" s="415">
        <f>+'404-ENTREGA_INSUMOS PA'!AP$6</f>
        <v>0</v>
      </c>
      <c r="H417" s="415">
        <f>+'404-ENTREGA_INSUMOS PA'!AP$6</f>
        <v>0</v>
      </c>
      <c r="I417" s="371" t="str">
        <f>IF(+'404-ENTREGA_INSUMOS PA'!AC437=0,"",+'404-ENTREGA_INSUMOS PA'!AC437)</f>
        <v/>
      </c>
      <c r="J417" s="371" t="str">
        <f>IF(+'404-ENTREGA_INSUMOS PA'!AG437=0,"",+'404-ENTREGA_INSUMOS PA'!AG437)</f>
        <v/>
      </c>
      <c r="K417" s="371" t="str">
        <f>IF(+'404-ENTREGA_INSUMOS PA'!AK437=0,"",+'404-ENTREGA_INSUMOS PA'!AK437)</f>
        <v/>
      </c>
      <c r="L417" s="372" t="str">
        <f>IF(+'404-ENTREGA_INSUMOS PA'!AN437=0,"",+'404-ENTREGA_INSUMOS PA'!AN437)</f>
        <v/>
      </c>
      <c r="M417" s="373"/>
      <c r="N417" s="374" t="s">
        <v>2591</v>
      </c>
    </row>
    <row r="418" spans="1:14" hidden="1" x14ac:dyDescent="0.3">
      <c r="A418" s="371">
        <f>IF(AND(+'404-ENTREGA_INSUMOS PA'!B439=0,L418&gt;0),+'404-ENTREGA_INSUMOS PA'!B438,+'404-ENTREGA_INSUMOS PA'!B439)</f>
        <v>0</v>
      </c>
      <c r="B418" s="371">
        <f>IF(AND(+'404-ENTREGA_INSUMOS PA'!F439=0,L418&gt;0),+'404-ENTREGA_INSUMOS PA'!F438,+'404-ENTREGA_INSUMOS PA'!F439)</f>
        <v>0</v>
      </c>
      <c r="C418" s="371" t="str">
        <f>IFERROR(IFERROR(+VLOOKUP('404-ENTREGA_INSUMOS PA'!$AP$6,localidades,2,FALSE),VLOOKUP('404-ENTREGA_INSUMOS PA'!$AP$5,district_codes,2,FALSE)),"")</f>
        <v/>
      </c>
      <c r="D418" s="415" t="str">
        <f>IF(+'404-ENTREGA_INSUMOS PA'!$AP$7=0,"",+'404-ENTREGA_INSUMOS PA'!$AP$7)</f>
        <v/>
      </c>
      <c r="E418" s="415">
        <f>+'404-ENTREGA_INSUMOS PA'!J439</f>
        <v>0</v>
      </c>
      <c r="F418" s="415">
        <f>+'404-ENTREGA_INSUMOS PA'!L439</f>
        <v>0</v>
      </c>
      <c r="G418" s="415">
        <f>+'404-ENTREGA_INSUMOS PA'!AP$6</f>
        <v>0</v>
      </c>
      <c r="H418" s="415">
        <f>+'404-ENTREGA_INSUMOS PA'!AP$6</f>
        <v>0</v>
      </c>
      <c r="I418" s="371" t="str">
        <f>IF(+'404-ENTREGA_INSUMOS PA'!AC438=0,"",+'404-ENTREGA_INSUMOS PA'!AC438)</f>
        <v/>
      </c>
      <c r="J418" s="371" t="str">
        <f>IF(+'404-ENTREGA_INSUMOS PA'!AG438=0,"",+'404-ENTREGA_INSUMOS PA'!AG438)</f>
        <v/>
      </c>
      <c r="K418" s="371" t="str">
        <f>IF(+'404-ENTREGA_INSUMOS PA'!AK438=0,"",+'404-ENTREGA_INSUMOS PA'!AK438)</f>
        <v/>
      </c>
      <c r="L418" s="372" t="str">
        <f>IF(+'404-ENTREGA_INSUMOS PA'!AN438=0,"",+'404-ENTREGA_INSUMOS PA'!AN438)</f>
        <v/>
      </c>
      <c r="M418" s="373"/>
      <c r="N418" s="374" t="s">
        <v>2591</v>
      </c>
    </row>
    <row r="419" spans="1:14" hidden="1" x14ac:dyDescent="0.3">
      <c r="A419" s="371">
        <f>IF(AND(+'404-ENTREGA_INSUMOS PA'!B440=0,L419&gt;0),+'404-ENTREGA_INSUMOS PA'!B439,+'404-ENTREGA_INSUMOS PA'!B440)</f>
        <v>0</v>
      </c>
      <c r="B419" s="371">
        <f>IF(AND(+'404-ENTREGA_INSUMOS PA'!F440=0,L419&gt;0),+'404-ENTREGA_INSUMOS PA'!F439,+'404-ENTREGA_INSUMOS PA'!F440)</f>
        <v>0</v>
      </c>
      <c r="C419" s="371" t="str">
        <f>IFERROR(IFERROR(+VLOOKUP('404-ENTREGA_INSUMOS PA'!$AP$6,localidades,2,FALSE),VLOOKUP('404-ENTREGA_INSUMOS PA'!$AP$5,district_codes,2,FALSE)),"")</f>
        <v/>
      </c>
      <c r="D419" s="415" t="str">
        <f>IF(+'404-ENTREGA_INSUMOS PA'!$AP$7=0,"",+'404-ENTREGA_INSUMOS PA'!$AP$7)</f>
        <v/>
      </c>
      <c r="E419" s="415">
        <f>+'404-ENTREGA_INSUMOS PA'!J440</f>
        <v>0</v>
      </c>
      <c r="F419" s="415">
        <f>+'404-ENTREGA_INSUMOS PA'!L440</f>
        <v>0</v>
      </c>
      <c r="G419" s="415">
        <f>+'404-ENTREGA_INSUMOS PA'!AP$6</f>
        <v>0</v>
      </c>
      <c r="H419" s="415">
        <f>+'404-ENTREGA_INSUMOS PA'!AP$6</f>
        <v>0</v>
      </c>
      <c r="I419" s="371" t="str">
        <f>IF(+'404-ENTREGA_INSUMOS PA'!AC439=0,"",+'404-ENTREGA_INSUMOS PA'!AC439)</f>
        <v/>
      </c>
      <c r="J419" s="371" t="str">
        <f>IF(+'404-ENTREGA_INSUMOS PA'!AG439=0,"",+'404-ENTREGA_INSUMOS PA'!AG439)</f>
        <v/>
      </c>
      <c r="K419" s="371" t="str">
        <f>IF(+'404-ENTREGA_INSUMOS PA'!AK439=0,"",+'404-ENTREGA_INSUMOS PA'!AK439)</f>
        <v/>
      </c>
      <c r="L419" s="372" t="str">
        <f>IF(+'404-ENTREGA_INSUMOS PA'!AN439=0,"",+'404-ENTREGA_INSUMOS PA'!AN439)</f>
        <v/>
      </c>
      <c r="M419" s="373"/>
      <c r="N419" s="374" t="s">
        <v>2591</v>
      </c>
    </row>
    <row r="420" spans="1:14" hidden="1" x14ac:dyDescent="0.3">
      <c r="A420" s="371">
        <f>IF(AND(+'404-ENTREGA_INSUMOS PA'!B441=0,L420&gt;0),+'404-ENTREGA_INSUMOS PA'!B440,+'404-ENTREGA_INSUMOS PA'!B441)</f>
        <v>0</v>
      </c>
      <c r="B420" s="371">
        <f>IF(AND(+'404-ENTREGA_INSUMOS PA'!F441=0,L420&gt;0),+'404-ENTREGA_INSUMOS PA'!F440,+'404-ENTREGA_INSUMOS PA'!F441)</f>
        <v>0</v>
      </c>
      <c r="C420" s="371" t="str">
        <f>IFERROR(IFERROR(+VLOOKUP('404-ENTREGA_INSUMOS PA'!$AP$6,localidades,2,FALSE),VLOOKUP('404-ENTREGA_INSUMOS PA'!$AP$5,district_codes,2,FALSE)),"")</f>
        <v/>
      </c>
      <c r="D420" s="415" t="str">
        <f>IF(+'404-ENTREGA_INSUMOS PA'!$AP$7=0,"",+'404-ENTREGA_INSUMOS PA'!$AP$7)</f>
        <v/>
      </c>
      <c r="E420" s="415">
        <f>+'404-ENTREGA_INSUMOS PA'!J441</f>
        <v>0</v>
      </c>
      <c r="F420" s="415">
        <f>+'404-ENTREGA_INSUMOS PA'!L441</f>
        <v>0</v>
      </c>
      <c r="G420" s="415">
        <f>+'404-ENTREGA_INSUMOS PA'!AP$6</f>
        <v>0</v>
      </c>
      <c r="H420" s="415">
        <f>+'404-ENTREGA_INSUMOS PA'!AP$6</f>
        <v>0</v>
      </c>
      <c r="I420" s="371" t="str">
        <f>IF(+'404-ENTREGA_INSUMOS PA'!AC440=0,"",+'404-ENTREGA_INSUMOS PA'!AC440)</f>
        <v/>
      </c>
      <c r="J420" s="371" t="str">
        <f>IF(+'404-ENTREGA_INSUMOS PA'!AG440=0,"",+'404-ENTREGA_INSUMOS PA'!AG440)</f>
        <v/>
      </c>
      <c r="K420" s="371" t="str">
        <f>IF(+'404-ENTREGA_INSUMOS PA'!AK440=0,"",+'404-ENTREGA_INSUMOS PA'!AK440)</f>
        <v/>
      </c>
      <c r="L420" s="372" t="str">
        <f>IF(+'404-ENTREGA_INSUMOS PA'!AN440=0,"",+'404-ENTREGA_INSUMOS PA'!AN440)</f>
        <v/>
      </c>
      <c r="M420" s="373"/>
      <c r="N420" s="374" t="s">
        <v>2591</v>
      </c>
    </row>
    <row r="421" spans="1:14" hidden="1" x14ac:dyDescent="0.3">
      <c r="A421" s="371">
        <f>IF(AND(+'404-ENTREGA_INSUMOS PA'!B442=0,L421&gt;0),+'404-ENTREGA_INSUMOS PA'!B441,+'404-ENTREGA_INSUMOS PA'!B442)</f>
        <v>0</v>
      </c>
      <c r="B421" s="371">
        <f>IF(AND(+'404-ENTREGA_INSUMOS PA'!F442=0,L421&gt;0),+'404-ENTREGA_INSUMOS PA'!F441,+'404-ENTREGA_INSUMOS PA'!F442)</f>
        <v>0</v>
      </c>
      <c r="C421" s="371" t="str">
        <f>IFERROR(IFERROR(+VLOOKUP('404-ENTREGA_INSUMOS PA'!$AP$6,localidades,2,FALSE),VLOOKUP('404-ENTREGA_INSUMOS PA'!$AP$5,district_codes,2,FALSE)),"")</f>
        <v/>
      </c>
      <c r="D421" s="415" t="str">
        <f>IF(+'404-ENTREGA_INSUMOS PA'!$AP$7=0,"",+'404-ENTREGA_INSUMOS PA'!$AP$7)</f>
        <v/>
      </c>
      <c r="E421" s="415">
        <f>+'404-ENTREGA_INSUMOS PA'!J442</f>
        <v>0</v>
      </c>
      <c r="F421" s="415">
        <f>+'404-ENTREGA_INSUMOS PA'!L442</f>
        <v>0</v>
      </c>
      <c r="G421" s="415">
        <f>+'404-ENTREGA_INSUMOS PA'!AP$6</f>
        <v>0</v>
      </c>
      <c r="H421" s="415">
        <f>+'404-ENTREGA_INSUMOS PA'!AP$6</f>
        <v>0</v>
      </c>
      <c r="I421" s="371" t="str">
        <f>IF(+'404-ENTREGA_INSUMOS PA'!AC441=0,"",+'404-ENTREGA_INSUMOS PA'!AC441)</f>
        <v/>
      </c>
      <c r="J421" s="371" t="str">
        <f>IF(+'404-ENTREGA_INSUMOS PA'!AG441=0,"",+'404-ENTREGA_INSUMOS PA'!AG441)</f>
        <v/>
      </c>
      <c r="K421" s="371" t="str">
        <f>IF(+'404-ENTREGA_INSUMOS PA'!AK441=0,"",+'404-ENTREGA_INSUMOS PA'!AK441)</f>
        <v/>
      </c>
      <c r="L421" s="372" t="str">
        <f>IF(+'404-ENTREGA_INSUMOS PA'!AN441=0,"",+'404-ENTREGA_INSUMOS PA'!AN441)</f>
        <v/>
      </c>
      <c r="M421" s="373"/>
      <c r="N421" s="374" t="s">
        <v>2591</v>
      </c>
    </row>
    <row r="422" spans="1:14" hidden="1" x14ac:dyDescent="0.3">
      <c r="A422" s="371">
        <f>IF(AND(+'404-ENTREGA_INSUMOS PA'!B443=0,L422&gt;0),+'404-ENTREGA_INSUMOS PA'!B442,+'404-ENTREGA_INSUMOS PA'!B443)</f>
        <v>0</v>
      </c>
      <c r="B422" s="371">
        <f>IF(AND(+'404-ENTREGA_INSUMOS PA'!F443=0,L422&gt;0),+'404-ENTREGA_INSUMOS PA'!F442,+'404-ENTREGA_INSUMOS PA'!F443)</f>
        <v>0</v>
      </c>
      <c r="C422" s="371" t="str">
        <f>IFERROR(IFERROR(+VLOOKUP('404-ENTREGA_INSUMOS PA'!$AP$6,localidades,2,FALSE),VLOOKUP('404-ENTREGA_INSUMOS PA'!$AP$5,district_codes,2,FALSE)),"")</f>
        <v/>
      </c>
      <c r="D422" s="415" t="str">
        <f>IF(+'404-ENTREGA_INSUMOS PA'!$AP$7=0,"",+'404-ENTREGA_INSUMOS PA'!$AP$7)</f>
        <v/>
      </c>
      <c r="E422" s="415">
        <f>+'404-ENTREGA_INSUMOS PA'!J443</f>
        <v>0</v>
      </c>
      <c r="F422" s="415">
        <f>+'404-ENTREGA_INSUMOS PA'!L443</f>
        <v>0</v>
      </c>
      <c r="G422" s="415">
        <f>+'404-ENTREGA_INSUMOS PA'!AP$6</f>
        <v>0</v>
      </c>
      <c r="H422" s="415">
        <f>+'404-ENTREGA_INSUMOS PA'!AP$6</f>
        <v>0</v>
      </c>
      <c r="I422" s="371" t="str">
        <f>IF(+'404-ENTREGA_INSUMOS PA'!AC442=0,"",+'404-ENTREGA_INSUMOS PA'!AC442)</f>
        <v/>
      </c>
      <c r="J422" s="371" t="str">
        <f>IF(+'404-ENTREGA_INSUMOS PA'!AG442=0,"",+'404-ENTREGA_INSUMOS PA'!AG442)</f>
        <v/>
      </c>
      <c r="K422" s="371" t="str">
        <f>IF(+'404-ENTREGA_INSUMOS PA'!AK442=0,"",+'404-ENTREGA_INSUMOS PA'!AK442)</f>
        <v/>
      </c>
      <c r="L422" s="372" t="str">
        <f>IF(+'404-ENTREGA_INSUMOS PA'!AN442=0,"",+'404-ENTREGA_INSUMOS PA'!AN442)</f>
        <v/>
      </c>
      <c r="M422" s="373"/>
      <c r="N422" s="374" t="s">
        <v>2591</v>
      </c>
    </row>
    <row r="423" spans="1:14" hidden="1" x14ac:dyDescent="0.3">
      <c r="A423" s="371">
        <f>IF(AND(+'404-ENTREGA_INSUMOS PA'!B444=0,L423&gt;0),+'404-ENTREGA_INSUMOS PA'!B443,+'404-ENTREGA_INSUMOS PA'!B444)</f>
        <v>0</v>
      </c>
      <c r="B423" s="371">
        <f>IF(AND(+'404-ENTREGA_INSUMOS PA'!F444=0,L423&gt;0),+'404-ENTREGA_INSUMOS PA'!F443,+'404-ENTREGA_INSUMOS PA'!F444)</f>
        <v>0</v>
      </c>
      <c r="C423" s="371" t="str">
        <f>IFERROR(IFERROR(+VLOOKUP('404-ENTREGA_INSUMOS PA'!$AP$6,localidades,2,FALSE),VLOOKUP('404-ENTREGA_INSUMOS PA'!$AP$5,district_codes,2,FALSE)),"")</f>
        <v/>
      </c>
      <c r="D423" s="415" t="str">
        <f>IF(+'404-ENTREGA_INSUMOS PA'!$AP$7=0,"",+'404-ENTREGA_INSUMOS PA'!$AP$7)</f>
        <v/>
      </c>
      <c r="E423" s="415">
        <f>+'404-ENTREGA_INSUMOS PA'!J444</f>
        <v>0</v>
      </c>
      <c r="F423" s="415">
        <f>+'404-ENTREGA_INSUMOS PA'!L444</f>
        <v>0</v>
      </c>
      <c r="G423" s="415">
        <f>+'404-ENTREGA_INSUMOS PA'!AP$6</f>
        <v>0</v>
      </c>
      <c r="H423" s="415">
        <f>+'404-ENTREGA_INSUMOS PA'!AP$6</f>
        <v>0</v>
      </c>
      <c r="I423" s="371" t="str">
        <f>IF(+'404-ENTREGA_INSUMOS PA'!AC443=0,"",+'404-ENTREGA_INSUMOS PA'!AC443)</f>
        <v/>
      </c>
      <c r="J423" s="371" t="str">
        <f>IF(+'404-ENTREGA_INSUMOS PA'!AG443=0,"",+'404-ENTREGA_INSUMOS PA'!AG443)</f>
        <v/>
      </c>
      <c r="K423" s="371" t="str">
        <f>IF(+'404-ENTREGA_INSUMOS PA'!AK443=0,"",+'404-ENTREGA_INSUMOS PA'!AK443)</f>
        <v/>
      </c>
      <c r="L423" s="372" t="str">
        <f>IF(+'404-ENTREGA_INSUMOS PA'!AN443=0,"",+'404-ENTREGA_INSUMOS PA'!AN443)</f>
        <v/>
      </c>
      <c r="M423" s="373"/>
      <c r="N423" s="374" t="s">
        <v>2591</v>
      </c>
    </row>
    <row r="424" spans="1:14" hidden="1" x14ac:dyDescent="0.3">
      <c r="A424" s="371">
        <f>IF(AND(+'404-ENTREGA_INSUMOS PA'!B445=0,L424&gt;0),+'404-ENTREGA_INSUMOS PA'!B444,+'404-ENTREGA_INSUMOS PA'!B445)</f>
        <v>0</v>
      </c>
      <c r="B424" s="371">
        <f>IF(AND(+'404-ENTREGA_INSUMOS PA'!F445=0,L424&gt;0),+'404-ENTREGA_INSUMOS PA'!F444,+'404-ENTREGA_INSUMOS PA'!F445)</f>
        <v>0</v>
      </c>
      <c r="C424" s="371" t="str">
        <f>IFERROR(IFERROR(+VLOOKUP('404-ENTREGA_INSUMOS PA'!$AP$6,localidades,2,FALSE),VLOOKUP('404-ENTREGA_INSUMOS PA'!$AP$5,district_codes,2,FALSE)),"")</f>
        <v/>
      </c>
      <c r="D424" s="415" t="str">
        <f>IF(+'404-ENTREGA_INSUMOS PA'!$AP$7=0,"",+'404-ENTREGA_INSUMOS PA'!$AP$7)</f>
        <v/>
      </c>
      <c r="E424" s="415">
        <f>+'404-ENTREGA_INSUMOS PA'!J445</f>
        <v>0</v>
      </c>
      <c r="F424" s="415">
        <f>+'404-ENTREGA_INSUMOS PA'!L445</f>
        <v>0</v>
      </c>
      <c r="G424" s="415">
        <f>+'404-ENTREGA_INSUMOS PA'!AP$6</f>
        <v>0</v>
      </c>
      <c r="H424" s="415">
        <f>+'404-ENTREGA_INSUMOS PA'!AP$6</f>
        <v>0</v>
      </c>
      <c r="I424" s="371" t="str">
        <f>IF(+'404-ENTREGA_INSUMOS PA'!AC444=0,"",+'404-ENTREGA_INSUMOS PA'!AC444)</f>
        <v/>
      </c>
      <c r="J424" s="371" t="str">
        <f>IF(+'404-ENTREGA_INSUMOS PA'!AG444=0,"",+'404-ENTREGA_INSUMOS PA'!AG444)</f>
        <v/>
      </c>
      <c r="K424" s="371" t="str">
        <f>IF(+'404-ENTREGA_INSUMOS PA'!AK444=0,"",+'404-ENTREGA_INSUMOS PA'!AK444)</f>
        <v/>
      </c>
      <c r="L424" s="372" t="str">
        <f>IF(+'404-ENTREGA_INSUMOS PA'!AN444=0,"",+'404-ENTREGA_INSUMOS PA'!AN444)</f>
        <v/>
      </c>
      <c r="M424" s="373"/>
      <c r="N424" s="374" t="s">
        <v>2591</v>
      </c>
    </row>
    <row r="425" spans="1:14" hidden="1" x14ac:dyDescent="0.3">
      <c r="A425" s="371">
        <f>IF(AND(+'404-ENTREGA_INSUMOS PA'!B446=0,L425&gt;0),+'404-ENTREGA_INSUMOS PA'!B445,+'404-ENTREGA_INSUMOS PA'!B446)</f>
        <v>0</v>
      </c>
      <c r="B425" s="371">
        <f>IF(AND(+'404-ENTREGA_INSUMOS PA'!F446=0,L425&gt;0),+'404-ENTREGA_INSUMOS PA'!F445,+'404-ENTREGA_INSUMOS PA'!F446)</f>
        <v>0</v>
      </c>
      <c r="C425" s="371" t="str">
        <f>IFERROR(IFERROR(+VLOOKUP('404-ENTREGA_INSUMOS PA'!$AP$6,localidades,2,FALSE),VLOOKUP('404-ENTREGA_INSUMOS PA'!$AP$5,district_codes,2,FALSE)),"")</f>
        <v/>
      </c>
      <c r="D425" s="415" t="str">
        <f>IF(+'404-ENTREGA_INSUMOS PA'!$AP$7=0,"",+'404-ENTREGA_INSUMOS PA'!$AP$7)</f>
        <v/>
      </c>
      <c r="E425" s="415">
        <f>+'404-ENTREGA_INSUMOS PA'!J446</f>
        <v>0</v>
      </c>
      <c r="F425" s="415">
        <f>+'404-ENTREGA_INSUMOS PA'!L446</f>
        <v>0</v>
      </c>
      <c r="G425" s="415">
        <f>+'404-ENTREGA_INSUMOS PA'!AP$6</f>
        <v>0</v>
      </c>
      <c r="H425" s="415">
        <f>+'404-ENTREGA_INSUMOS PA'!AP$6</f>
        <v>0</v>
      </c>
      <c r="I425" s="371" t="str">
        <f>IF(+'404-ENTREGA_INSUMOS PA'!AC445=0,"",+'404-ENTREGA_INSUMOS PA'!AC445)</f>
        <v/>
      </c>
      <c r="J425" s="371" t="str">
        <f>IF(+'404-ENTREGA_INSUMOS PA'!AG445=0,"",+'404-ENTREGA_INSUMOS PA'!AG445)</f>
        <v/>
      </c>
      <c r="K425" s="371" t="str">
        <f>IF(+'404-ENTREGA_INSUMOS PA'!AK445=0,"",+'404-ENTREGA_INSUMOS PA'!AK445)</f>
        <v/>
      </c>
      <c r="L425" s="372" t="str">
        <f>IF(+'404-ENTREGA_INSUMOS PA'!AN445=0,"",+'404-ENTREGA_INSUMOS PA'!AN445)</f>
        <v/>
      </c>
      <c r="M425" s="373"/>
      <c r="N425" s="374" t="s">
        <v>2591</v>
      </c>
    </row>
    <row r="426" spans="1:14" hidden="1" x14ac:dyDescent="0.3">
      <c r="A426" s="371">
        <f>IF(AND(+'404-ENTREGA_INSUMOS PA'!B447=0,L426&gt;0),+'404-ENTREGA_INSUMOS PA'!B446,+'404-ENTREGA_INSUMOS PA'!B447)</f>
        <v>0</v>
      </c>
      <c r="B426" s="371">
        <f>IF(AND(+'404-ENTREGA_INSUMOS PA'!F447=0,L426&gt;0),+'404-ENTREGA_INSUMOS PA'!F446,+'404-ENTREGA_INSUMOS PA'!F447)</f>
        <v>0</v>
      </c>
      <c r="C426" s="371" t="str">
        <f>IFERROR(IFERROR(+VLOOKUP('404-ENTREGA_INSUMOS PA'!$AP$6,localidades,2,FALSE),VLOOKUP('404-ENTREGA_INSUMOS PA'!$AP$5,district_codes,2,FALSE)),"")</f>
        <v/>
      </c>
      <c r="D426" s="415" t="str">
        <f>IF(+'404-ENTREGA_INSUMOS PA'!$AP$7=0,"",+'404-ENTREGA_INSUMOS PA'!$AP$7)</f>
        <v/>
      </c>
      <c r="E426" s="415">
        <f>+'404-ENTREGA_INSUMOS PA'!J447</f>
        <v>0</v>
      </c>
      <c r="F426" s="415">
        <f>+'404-ENTREGA_INSUMOS PA'!L447</f>
        <v>0</v>
      </c>
      <c r="G426" s="415">
        <f>+'404-ENTREGA_INSUMOS PA'!AP$6</f>
        <v>0</v>
      </c>
      <c r="H426" s="415">
        <f>+'404-ENTREGA_INSUMOS PA'!AP$6</f>
        <v>0</v>
      </c>
      <c r="I426" s="371" t="str">
        <f>IF(+'404-ENTREGA_INSUMOS PA'!AC446=0,"",+'404-ENTREGA_INSUMOS PA'!AC446)</f>
        <v/>
      </c>
      <c r="J426" s="371" t="str">
        <f>IF(+'404-ENTREGA_INSUMOS PA'!AG446=0,"",+'404-ENTREGA_INSUMOS PA'!AG446)</f>
        <v/>
      </c>
      <c r="K426" s="371" t="str">
        <f>IF(+'404-ENTREGA_INSUMOS PA'!AK446=0,"",+'404-ENTREGA_INSUMOS PA'!AK446)</f>
        <v/>
      </c>
      <c r="L426" s="372" t="str">
        <f>IF(+'404-ENTREGA_INSUMOS PA'!AN446=0,"",+'404-ENTREGA_INSUMOS PA'!AN446)</f>
        <v/>
      </c>
      <c r="M426" s="373"/>
      <c r="N426" s="374" t="s">
        <v>2591</v>
      </c>
    </row>
    <row r="427" spans="1:14" hidden="1" x14ac:dyDescent="0.3">
      <c r="A427" s="371">
        <f>IF(AND(+'404-ENTREGA_INSUMOS PA'!B448=0,L427&gt;0),+'404-ENTREGA_INSUMOS PA'!B447,+'404-ENTREGA_INSUMOS PA'!B448)</f>
        <v>0</v>
      </c>
      <c r="B427" s="371">
        <f>IF(AND(+'404-ENTREGA_INSUMOS PA'!F448=0,L427&gt;0),+'404-ENTREGA_INSUMOS PA'!F447,+'404-ENTREGA_INSUMOS PA'!F448)</f>
        <v>0</v>
      </c>
      <c r="C427" s="371" t="str">
        <f>IFERROR(IFERROR(+VLOOKUP('404-ENTREGA_INSUMOS PA'!$AP$6,localidades,2,FALSE),VLOOKUP('404-ENTREGA_INSUMOS PA'!$AP$5,district_codes,2,FALSE)),"")</f>
        <v/>
      </c>
      <c r="D427" s="415" t="str">
        <f>IF(+'404-ENTREGA_INSUMOS PA'!$AP$7=0,"",+'404-ENTREGA_INSUMOS PA'!$AP$7)</f>
        <v/>
      </c>
      <c r="E427" s="415">
        <f>+'404-ENTREGA_INSUMOS PA'!J448</f>
        <v>0</v>
      </c>
      <c r="F427" s="415">
        <f>+'404-ENTREGA_INSUMOS PA'!L448</f>
        <v>0</v>
      </c>
      <c r="G427" s="415">
        <f>+'404-ENTREGA_INSUMOS PA'!AP$6</f>
        <v>0</v>
      </c>
      <c r="H427" s="415">
        <f>+'404-ENTREGA_INSUMOS PA'!AP$6</f>
        <v>0</v>
      </c>
      <c r="I427" s="371" t="str">
        <f>IF(+'404-ENTREGA_INSUMOS PA'!AC447=0,"",+'404-ENTREGA_INSUMOS PA'!AC447)</f>
        <v/>
      </c>
      <c r="J427" s="371" t="str">
        <f>IF(+'404-ENTREGA_INSUMOS PA'!AG447=0,"",+'404-ENTREGA_INSUMOS PA'!AG447)</f>
        <v/>
      </c>
      <c r="K427" s="371" t="str">
        <f>IF(+'404-ENTREGA_INSUMOS PA'!AK447=0,"",+'404-ENTREGA_INSUMOS PA'!AK447)</f>
        <v/>
      </c>
      <c r="L427" s="372" t="str">
        <f>IF(+'404-ENTREGA_INSUMOS PA'!AN447=0,"",+'404-ENTREGA_INSUMOS PA'!AN447)</f>
        <v/>
      </c>
      <c r="M427" s="373"/>
      <c r="N427" s="374" t="s">
        <v>2591</v>
      </c>
    </row>
    <row r="428" spans="1:14" hidden="1" x14ac:dyDescent="0.3">
      <c r="A428" s="371">
        <f>IF(AND(+'404-ENTREGA_INSUMOS PA'!B449=0,L428&gt;0),+'404-ENTREGA_INSUMOS PA'!B448,+'404-ENTREGA_INSUMOS PA'!B449)</f>
        <v>0</v>
      </c>
      <c r="B428" s="371">
        <f>IF(AND(+'404-ENTREGA_INSUMOS PA'!F449=0,L428&gt;0),+'404-ENTREGA_INSUMOS PA'!F448,+'404-ENTREGA_INSUMOS PA'!F449)</f>
        <v>0</v>
      </c>
      <c r="C428" s="371" t="str">
        <f>IFERROR(IFERROR(+VLOOKUP('404-ENTREGA_INSUMOS PA'!$AP$6,localidades,2,FALSE),VLOOKUP('404-ENTREGA_INSUMOS PA'!$AP$5,district_codes,2,FALSE)),"")</f>
        <v/>
      </c>
      <c r="D428" s="415" t="str">
        <f>IF(+'404-ENTREGA_INSUMOS PA'!$AP$7=0,"",+'404-ENTREGA_INSUMOS PA'!$AP$7)</f>
        <v/>
      </c>
      <c r="E428" s="415">
        <f>+'404-ENTREGA_INSUMOS PA'!J449</f>
        <v>0</v>
      </c>
      <c r="F428" s="415">
        <f>+'404-ENTREGA_INSUMOS PA'!L449</f>
        <v>0</v>
      </c>
      <c r="G428" s="415">
        <f>+'404-ENTREGA_INSUMOS PA'!AP$6</f>
        <v>0</v>
      </c>
      <c r="H428" s="415">
        <f>+'404-ENTREGA_INSUMOS PA'!AP$6</f>
        <v>0</v>
      </c>
      <c r="I428" s="371" t="str">
        <f>IF(+'404-ENTREGA_INSUMOS PA'!AC448=0,"",+'404-ENTREGA_INSUMOS PA'!AC448)</f>
        <v/>
      </c>
      <c r="J428" s="371" t="str">
        <f>IF(+'404-ENTREGA_INSUMOS PA'!AG448=0,"",+'404-ENTREGA_INSUMOS PA'!AG448)</f>
        <v/>
      </c>
      <c r="K428" s="371" t="str">
        <f>IF(+'404-ENTREGA_INSUMOS PA'!AK448=0,"",+'404-ENTREGA_INSUMOS PA'!AK448)</f>
        <v/>
      </c>
      <c r="L428" s="372" t="str">
        <f>IF(+'404-ENTREGA_INSUMOS PA'!AN448=0,"",+'404-ENTREGA_INSUMOS PA'!AN448)</f>
        <v/>
      </c>
      <c r="M428" s="373"/>
      <c r="N428" s="374" t="s">
        <v>2591</v>
      </c>
    </row>
    <row r="429" spans="1:14" hidden="1" x14ac:dyDescent="0.3">
      <c r="A429" s="371">
        <f>IF(AND(+'404-ENTREGA_INSUMOS PA'!B450=0,L429&gt;0),+'404-ENTREGA_INSUMOS PA'!B449,+'404-ENTREGA_INSUMOS PA'!B450)</f>
        <v>0</v>
      </c>
      <c r="B429" s="371">
        <f>IF(AND(+'404-ENTREGA_INSUMOS PA'!F450=0,L429&gt;0),+'404-ENTREGA_INSUMOS PA'!F449,+'404-ENTREGA_INSUMOS PA'!F450)</f>
        <v>0</v>
      </c>
      <c r="C429" s="371" t="str">
        <f>IFERROR(IFERROR(+VLOOKUP('404-ENTREGA_INSUMOS PA'!$AP$6,localidades,2,FALSE),VLOOKUP('404-ENTREGA_INSUMOS PA'!$AP$5,district_codes,2,FALSE)),"")</f>
        <v/>
      </c>
      <c r="D429" s="415" t="str">
        <f>IF(+'404-ENTREGA_INSUMOS PA'!$AP$7=0,"",+'404-ENTREGA_INSUMOS PA'!$AP$7)</f>
        <v/>
      </c>
      <c r="E429" s="415">
        <f>+'404-ENTREGA_INSUMOS PA'!J450</f>
        <v>0</v>
      </c>
      <c r="F429" s="415">
        <f>+'404-ENTREGA_INSUMOS PA'!L450</f>
        <v>0</v>
      </c>
      <c r="G429" s="415">
        <f>+'404-ENTREGA_INSUMOS PA'!AP$6</f>
        <v>0</v>
      </c>
      <c r="H429" s="415">
        <f>+'404-ENTREGA_INSUMOS PA'!AP$6</f>
        <v>0</v>
      </c>
      <c r="I429" s="371" t="str">
        <f>IF(+'404-ENTREGA_INSUMOS PA'!AC449=0,"",+'404-ENTREGA_INSUMOS PA'!AC449)</f>
        <v/>
      </c>
      <c r="J429" s="371" t="str">
        <f>IF(+'404-ENTREGA_INSUMOS PA'!AG449=0,"",+'404-ENTREGA_INSUMOS PA'!AG449)</f>
        <v/>
      </c>
      <c r="K429" s="371" t="str">
        <f>IF(+'404-ENTREGA_INSUMOS PA'!AK449=0,"",+'404-ENTREGA_INSUMOS PA'!AK449)</f>
        <v/>
      </c>
      <c r="L429" s="372" t="str">
        <f>IF(+'404-ENTREGA_INSUMOS PA'!AN449=0,"",+'404-ENTREGA_INSUMOS PA'!AN449)</f>
        <v/>
      </c>
      <c r="M429" s="373"/>
      <c r="N429" s="374" t="s">
        <v>2591</v>
      </c>
    </row>
    <row r="430" spans="1:14" hidden="1" x14ac:dyDescent="0.3">
      <c r="A430" s="371">
        <f>IF(AND(+'404-ENTREGA_INSUMOS PA'!B451=0,L430&gt;0),+'404-ENTREGA_INSUMOS PA'!B450,+'404-ENTREGA_INSUMOS PA'!B451)</f>
        <v>0</v>
      </c>
      <c r="B430" s="371">
        <f>IF(AND(+'404-ENTREGA_INSUMOS PA'!F451=0,L430&gt;0),+'404-ENTREGA_INSUMOS PA'!F450,+'404-ENTREGA_INSUMOS PA'!F451)</f>
        <v>0</v>
      </c>
      <c r="C430" s="371" t="str">
        <f>IFERROR(IFERROR(+VLOOKUP('404-ENTREGA_INSUMOS PA'!$AP$6,localidades,2,FALSE),VLOOKUP('404-ENTREGA_INSUMOS PA'!$AP$5,district_codes,2,FALSE)),"")</f>
        <v/>
      </c>
      <c r="D430" s="415" t="str">
        <f>IF(+'404-ENTREGA_INSUMOS PA'!$AP$7=0,"",+'404-ENTREGA_INSUMOS PA'!$AP$7)</f>
        <v/>
      </c>
      <c r="E430" s="415">
        <f>+'404-ENTREGA_INSUMOS PA'!J451</f>
        <v>0</v>
      </c>
      <c r="F430" s="415">
        <f>+'404-ENTREGA_INSUMOS PA'!L451</f>
        <v>0</v>
      </c>
      <c r="G430" s="415">
        <f>+'404-ENTREGA_INSUMOS PA'!AP$6</f>
        <v>0</v>
      </c>
      <c r="H430" s="415">
        <f>+'404-ENTREGA_INSUMOS PA'!AP$6</f>
        <v>0</v>
      </c>
      <c r="I430" s="371" t="str">
        <f>IF(+'404-ENTREGA_INSUMOS PA'!AC450=0,"",+'404-ENTREGA_INSUMOS PA'!AC450)</f>
        <v/>
      </c>
      <c r="J430" s="371" t="str">
        <f>IF(+'404-ENTREGA_INSUMOS PA'!AG450=0,"",+'404-ENTREGA_INSUMOS PA'!AG450)</f>
        <v/>
      </c>
      <c r="K430" s="371" t="str">
        <f>IF(+'404-ENTREGA_INSUMOS PA'!AK450=0,"",+'404-ENTREGA_INSUMOS PA'!AK450)</f>
        <v/>
      </c>
      <c r="L430" s="372" t="str">
        <f>IF(+'404-ENTREGA_INSUMOS PA'!AN450=0,"",+'404-ENTREGA_INSUMOS PA'!AN450)</f>
        <v/>
      </c>
      <c r="M430" s="373"/>
      <c r="N430" s="374" t="s">
        <v>2591</v>
      </c>
    </row>
    <row r="431" spans="1:14" hidden="1" x14ac:dyDescent="0.3">
      <c r="A431" s="371">
        <f>IF(AND(+'404-ENTREGA_INSUMOS PA'!B452=0,L431&gt;0),+'404-ENTREGA_INSUMOS PA'!B451,+'404-ENTREGA_INSUMOS PA'!B452)</f>
        <v>0</v>
      </c>
      <c r="B431" s="371">
        <f>IF(AND(+'404-ENTREGA_INSUMOS PA'!F452=0,L431&gt;0),+'404-ENTREGA_INSUMOS PA'!F451,+'404-ENTREGA_INSUMOS PA'!F452)</f>
        <v>0</v>
      </c>
      <c r="C431" s="371" t="str">
        <f>IFERROR(IFERROR(+VLOOKUP('404-ENTREGA_INSUMOS PA'!$AP$6,localidades,2,FALSE),VLOOKUP('404-ENTREGA_INSUMOS PA'!$AP$5,district_codes,2,FALSE)),"")</f>
        <v/>
      </c>
      <c r="D431" s="415" t="str">
        <f>IF(+'404-ENTREGA_INSUMOS PA'!$AP$7=0,"",+'404-ENTREGA_INSUMOS PA'!$AP$7)</f>
        <v/>
      </c>
      <c r="E431" s="415">
        <f>+'404-ENTREGA_INSUMOS PA'!J452</f>
        <v>0</v>
      </c>
      <c r="F431" s="415">
        <f>+'404-ENTREGA_INSUMOS PA'!L452</f>
        <v>0</v>
      </c>
      <c r="G431" s="415">
        <f>+'404-ENTREGA_INSUMOS PA'!AP$6</f>
        <v>0</v>
      </c>
      <c r="H431" s="415">
        <f>+'404-ENTREGA_INSUMOS PA'!AP$6</f>
        <v>0</v>
      </c>
      <c r="I431" s="371" t="str">
        <f>IF(+'404-ENTREGA_INSUMOS PA'!AC451=0,"",+'404-ENTREGA_INSUMOS PA'!AC451)</f>
        <v/>
      </c>
      <c r="J431" s="371" t="str">
        <f>IF(+'404-ENTREGA_INSUMOS PA'!AG451=0,"",+'404-ENTREGA_INSUMOS PA'!AG451)</f>
        <v/>
      </c>
      <c r="K431" s="371" t="str">
        <f>IF(+'404-ENTREGA_INSUMOS PA'!AK451=0,"",+'404-ENTREGA_INSUMOS PA'!AK451)</f>
        <v/>
      </c>
      <c r="L431" s="372" t="str">
        <f>IF(+'404-ENTREGA_INSUMOS PA'!AN451=0,"",+'404-ENTREGA_INSUMOS PA'!AN451)</f>
        <v/>
      </c>
      <c r="M431" s="373"/>
      <c r="N431" s="374" t="s">
        <v>2591</v>
      </c>
    </row>
    <row r="432" spans="1:14" hidden="1" x14ac:dyDescent="0.3">
      <c r="A432" s="371">
        <f>IF(AND(+'404-ENTREGA_INSUMOS PA'!B453=0,L432&gt;0),+'404-ENTREGA_INSUMOS PA'!B452,+'404-ENTREGA_INSUMOS PA'!B453)</f>
        <v>0</v>
      </c>
      <c r="B432" s="371">
        <f>IF(AND(+'404-ENTREGA_INSUMOS PA'!F453=0,L432&gt;0),+'404-ENTREGA_INSUMOS PA'!F452,+'404-ENTREGA_INSUMOS PA'!F453)</f>
        <v>0</v>
      </c>
      <c r="C432" s="371" t="str">
        <f>IFERROR(IFERROR(+VLOOKUP('404-ENTREGA_INSUMOS PA'!$AP$6,localidades,2,FALSE),VLOOKUP('404-ENTREGA_INSUMOS PA'!$AP$5,district_codes,2,FALSE)),"")</f>
        <v/>
      </c>
      <c r="D432" s="415" t="str">
        <f>IF(+'404-ENTREGA_INSUMOS PA'!$AP$7=0,"",+'404-ENTREGA_INSUMOS PA'!$AP$7)</f>
        <v/>
      </c>
      <c r="E432" s="415">
        <f>+'404-ENTREGA_INSUMOS PA'!J453</f>
        <v>0</v>
      </c>
      <c r="F432" s="415">
        <f>+'404-ENTREGA_INSUMOS PA'!L453</f>
        <v>0</v>
      </c>
      <c r="G432" s="415">
        <f>+'404-ENTREGA_INSUMOS PA'!AP$6</f>
        <v>0</v>
      </c>
      <c r="H432" s="415">
        <f>+'404-ENTREGA_INSUMOS PA'!AP$6</f>
        <v>0</v>
      </c>
      <c r="I432" s="371" t="str">
        <f>IF(+'404-ENTREGA_INSUMOS PA'!AC452=0,"",+'404-ENTREGA_INSUMOS PA'!AC452)</f>
        <v/>
      </c>
      <c r="J432" s="371" t="str">
        <f>IF(+'404-ENTREGA_INSUMOS PA'!AG452=0,"",+'404-ENTREGA_INSUMOS PA'!AG452)</f>
        <v/>
      </c>
      <c r="K432" s="371" t="str">
        <f>IF(+'404-ENTREGA_INSUMOS PA'!AK452=0,"",+'404-ENTREGA_INSUMOS PA'!AK452)</f>
        <v/>
      </c>
      <c r="L432" s="372" t="str">
        <f>IF(+'404-ENTREGA_INSUMOS PA'!AN452=0,"",+'404-ENTREGA_INSUMOS PA'!AN452)</f>
        <v/>
      </c>
      <c r="M432" s="373"/>
      <c r="N432" s="374" t="s">
        <v>2591</v>
      </c>
    </row>
    <row r="433" spans="1:14" hidden="1" x14ac:dyDescent="0.3">
      <c r="A433" s="371">
        <f>IF(AND(+'404-ENTREGA_INSUMOS PA'!B454=0,L433&gt;0),+'404-ENTREGA_INSUMOS PA'!B453,+'404-ENTREGA_INSUMOS PA'!B454)</f>
        <v>0</v>
      </c>
      <c r="B433" s="371">
        <f>IF(AND(+'404-ENTREGA_INSUMOS PA'!F454=0,L433&gt;0),+'404-ENTREGA_INSUMOS PA'!F453,+'404-ENTREGA_INSUMOS PA'!F454)</f>
        <v>0</v>
      </c>
      <c r="C433" s="371" t="str">
        <f>IFERROR(IFERROR(+VLOOKUP('404-ENTREGA_INSUMOS PA'!$AP$6,localidades,2,FALSE),VLOOKUP('404-ENTREGA_INSUMOS PA'!$AP$5,district_codes,2,FALSE)),"")</f>
        <v/>
      </c>
      <c r="D433" s="415" t="str">
        <f>IF(+'404-ENTREGA_INSUMOS PA'!$AP$7=0,"",+'404-ENTREGA_INSUMOS PA'!$AP$7)</f>
        <v/>
      </c>
      <c r="E433" s="415">
        <f>+'404-ENTREGA_INSUMOS PA'!J454</f>
        <v>0</v>
      </c>
      <c r="F433" s="415">
        <f>+'404-ENTREGA_INSUMOS PA'!L454</f>
        <v>0</v>
      </c>
      <c r="G433" s="415">
        <f>+'404-ENTREGA_INSUMOS PA'!AP$6</f>
        <v>0</v>
      </c>
      <c r="H433" s="415">
        <f>+'404-ENTREGA_INSUMOS PA'!AP$6</f>
        <v>0</v>
      </c>
      <c r="I433" s="371" t="str">
        <f>IF(+'404-ENTREGA_INSUMOS PA'!AC453=0,"",+'404-ENTREGA_INSUMOS PA'!AC453)</f>
        <v/>
      </c>
      <c r="J433" s="371" t="str">
        <f>IF(+'404-ENTREGA_INSUMOS PA'!AG453=0,"",+'404-ENTREGA_INSUMOS PA'!AG453)</f>
        <v/>
      </c>
      <c r="K433" s="371" t="str">
        <f>IF(+'404-ENTREGA_INSUMOS PA'!AK453=0,"",+'404-ENTREGA_INSUMOS PA'!AK453)</f>
        <v/>
      </c>
      <c r="L433" s="372" t="str">
        <f>IF(+'404-ENTREGA_INSUMOS PA'!AN453=0,"",+'404-ENTREGA_INSUMOS PA'!AN453)</f>
        <v/>
      </c>
      <c r="M433" s="373"/>
      <c r="N433" s="374" t="s">
        <v>2591</v>
      </c>
    </row>
    <row r="434" spans="1:14" hidden="1" x14ac:dyDescent="0.3">
      <c r="A434" s="371">
        <f>IF(AND(+'404-ENTREGA_INSUMOS PA'!B455=0,L434&gt;0),+'404-ENTREGA_INSUMOS PA'!B454,+'404-ENTREGA_INSUMOS PA'!B455)</f>
        <v>0</v>
      </c>
      <c r="B434" s="371">
        <f>IF(AND(+'404-ENTREGA_INSUMOS PA'!F455=0,L434&gt;0),+'404-ENTREGA_INSUMOS PA'!F454,+'404-ENTREGA_INSUMOS PA'!F455)</f>
        <v>0</v>
      </c>
      <c r="C434" s="371" t="str">
        <f>IFERROR(IFERROR(+VLOOKUP('404-ENTREGA_INSUMOS PA'!$AP$6,localidades,2,FALSE),VLOOKUP('404-ENTREGA_INSUMOS PA'!$AP$5,district_codes,2,FALSE)),"")</f>
        <v/>
      </c>
      <c r="D434" s="415" t="str">
        <f>IF(+'404-ENTREGA_INSUMOS PA'!$AP$7=0,"",+'404-ENTREGA_INSUMOS PA'!$AP$7)</f>
        <v/>
      </c>
      <c r="E434" s="415">
        <f>+'404-ENTREGA_INSUMOS PA'!J455</f>
        <v>0</v>
      </c>
      <c r="F434" s="415">
        <f>+'404-ENTREGA_INSUMOS PA'!L455</f>
        <v>0</v>
      </c>
      <c r="G434" s="415">
        <f>+'404-ENTREGA_INSUMOS PA'!AP$6</f>
        <v>0</v>
      </c>
      <c r="H434" s="415">
        <f>+'404-ENTREGA_INSUMOS PA'!AP$6</f>
        <v>0</v>
      </c>
      <c r="I434" s="371" t="str">
        <f>IF(+'404-ENTREGA_INSUMOS PA'!AC454=0,"",+'404-ENTREGA_INSUMOS PA'!AC454)</f>
        <v/>
      </c>
      <c r="J434" s="371" t="str">
        <f>IF(+'404-ENTREGA_INSUMOS PA'!AG454=0,"",+'404-ENTREGA_INSUMOS PA'!AG454)</f>
        <v/>
      </c>
      <c r="K434" s="371" t="str">
        <f>IF(+'404-ENTREGA_INSUMOS PA'!AK454=0,"",+'404-ENTREGA_INSUMOS PA'!AK454)</f>
        <v/>
      </c>
      <c r="L434" s="372" t="str">
        <f>IF(+'404-ENTREGA_INSUMOS PA'!AN454=0,"",+'404-ENTREGA_INSUMOS PA'!AN454)</f>
        <v/>
      </c>
      <c r="M434" s="373"/>
      <c r="N434" s="374" t="s">
        <v>2591</v>
      </c>
    </row>
    <row r="435" spans="1:14" hidden="1" x14ac:dyDescent="0.3">
      <c r="A435" s="371">
        <f>IF(AND(+'404-ENTREGA_INSUMOS PA'!B456=0,L435&gt;0),+'404-ENTREGA_INSUMOS PA'!B455,+'404-ENTREGA_INSUMOS PA'!B456)</f>
        <v>0</v>
      </c>
      <c r="B435" s="371">
        <f>IF(AND(+'404-ENTREGA_INSUMOS PA'!F456=0,L435&gt;0),+'404-ENTREGA_INSUMOS PA'!F455,+'404-ENTREGA_INSUMOS PA'!F456)</f>
        <v>0</v>
      </c>
      <c r="C435" s="371" t="str">
        <f>IFERROR(IFERROR(+VLOOKUP('404-ENTREGA_INSUMOS PA'!$AP$6,localidades,2,FALSE),VLOOKUP('404-ENTREGA_INSUMOS PA'!$AP$5,district_codes,2,FALSE)),"")</f>
        <v/>
      </c>
      <c r="D435" s="415" t="str">
        <f>IF(+'404-ENTREGA_INSUMOS PA'!$AP$7=0,"",+'404-ENTREGA_INSUMOS PA'!$AP$7)</f>
        <v/>
      </c>
      <c r="E435" s="415">
        <f>+'404-ENTREGA_INSUMOS PA'!J456</f>
        <v>0</v>
      </c>
      <c r="F435" s="415">
        <f>+'404-ENTREGA_INSUMOS PA'!L456</f>
        <v>0</v>
      </c>
      <c r="G435" s="415">
        <f>+'404-ENTREGA_INSUMOS PA'!AP$6</f>
        <v>0</v>
      </c>
      <c r="H435" s="415">
        <f>+'404-ENTREGA_INSUMOS PA'!AP$6</f>
        <v>0</v>
      </c>
      <c r="I435" s="371" t="str">
        <f>IF(+'404-ENTREGA_INSUMOS PA'!AC455=0,"",+'404-ENTREGA_INSUMOS PA'!AC455)</f>
        <v/>
      </c>
      <c r="J435" s="371" t="str">
        <f>IF(+'404-ENTREGA_INSUMOS PA'!AG455=0,"",+'404-ENTREGA_INSUMOS PA'!AG455)</f>
        <v/>
      </c>
      <c r="K435" s="371" t="str">
        <f>IF(+'404-ENTREGA_INSUMOS PA'!AK455=0,"",+'404-ENTREGA_INSUMOS PA'!AK455)</f>
        <v/>
      </c>
      <c r="L435" s="372" t="str">
        <f>IF(+'404-ENTREGA_INSUMOS PA'!AN455=0,"",+'404-ENTREGA_INSUMOS PA'!AN455)</f>
        <v/>
      </c>
      <c r="M435" s="373"/>
      <c r="N435" s="374" t="s">
        <v>2591</v>
      </c>
    </row>
    <row r="436" spans="1:14" hidden="1" x14ac:dyDescent="0.3">
      <c r="A436" s="371">
        <f>IF(AND(+'404-ENTREGA_INSUMOS PA'!B457=0,L436&gt;0),+'404-ENTREGA_INSUMOS PA'!B456,+'404-ENTREGA_INSUMOS PA'!B457)</f>
        <v>0</v>
      </c>
      <c r="B436" s="371">
        <f>IF(AND(+'404-ENTREGA_INSUMOS PA'!F457=0,L436&gt;0),+'404-ENTREGA_INSUMOS PA'!F456,+'404-ENTREGA_INSUMOS PA'!F457)</f>
        <v>0</v>
      </c>
      <c r="C436" s="371" t="str">
        <f>IFERROR(IFERROR(+VLOOKUP('404-ENTREGA_INSUMOS PA'!$AP$6,localidades,2,FALSE),VLOOKUP('404-ENTREGA_INSUMOS PA'!$AP$5,district_codes,2,FALSE)),"")</f>
        <v/>
      </c>
      <c r="D436" s="415" t="str">
        <f>IF(+'404-ENTREGA_INSUMOS PA'!$AP$7=0,"",+'404-ENTREGA_INSUMOS PA'!$AP$7)</f>
        <v/>
      </c>
      <c r="E436" s="415">
        <f>+'404-ENTREGA_INSUMOS PA'!J457</f>
        <v>0</v>
      </c>
      <c r="F436" s="415">
        <f>+'404-ENTREGA_INSUMOS PA'!L457</f>
        <v>0</v>
      </c>
      <c r="G436" s="415">
        <f>+'404-ENTREGA_INSUMOS PA'!AP$6</f>
        <v>0</v>
      </c>
      <c r="H436" s="415">
        <f>+'404-ENTREGA_INSUMOS PA'!AP$6</f>
        <v>0</v>
      </c>
      <c r="I436" s="371" t="str">
        <f>IF(+'404-ENTREGA_INSUMOS PA'!AC456=0,"",+'404-ENTREGA_INSUMOS PA'!AC456)</f>
        <v/>
      </c>
      <c r="J436" s="371" t="str">
        <f>IF(+'404-ENTREGA_INSUMOS PA'!AG456=0,"",+'404-ENTREGA_INSUMOS PA'!AG456)</f>
        <v/>
      </c>
      <c r="K436" s="371" t="str">
        <f>IF(+'404-ENTREGA_INSUMOS PA'!AK456=0,"",+'404-ENTREGA_INSUMOS PA'!AK456)</f>
        <v/>
      </c>
      <c r="L436" s="372" t="str">
        <f>IF(+'404-ENTREGA_INSUMOS PA'!AN456=0,"",+'404-ENTREGA_INSUMOS PA'!AN456)</f>
        <v/>
      </c>
      <c r="M436" s="373"/>
      <c r="N436" s="374" t="s">
        <v>2591</v>
      </c>
    </row>
    <row r="437" spans="1:14" hidden="1" x14ac:dyDescent="0.3">
      <c r="A437" s="371">
        <f>IF(AND(+'404-ENTREGA_INSUMOS PA'!B458=0,L437&gt;0),+'404-ENTREGA_INSUMOS PA'!B457,+'404-ENTREGA_INSUMOS PA'!B458)</f>
        <v>0</v>
      </c>
      <c r="B437" s="371">
        <f>IF(AND(+'404-ENTREGA_INSUMOS PA'!F458=0,L437&gt;0),+'404-ENTREGA_INSUMOS PA'!F457,+'404-ENTREGA_INSUMOS PA'!F458)</f>
        <v>0</v>
      </c>
      <c r="C437" s="371" t="str">
        <f>IFERROR(IFERROR(+VLOOKUP('404-ENTREGA_INSUMOS PA'!$AP$6,localidades,2,FALSE),VLOOKUP('404-ENTREGA_INSUMOS PA'!$AP$5,district_codes,2,FALSE)),"")</f>
        <v/>
      </c>
      <c r="D437" s="415" t="str">
        <f>IF(+'404-ENTREGA_INSUMOS PA'!$AP$7=0,"",+'404-ENTREGA_INSUMOS PA'!$AP$7)</f>
        <v/>
      </c>
      <c r="E437" s="415">
        <f>+'404-ENTREGA_INSUMOS PA'!J458</f>
        <v>0</v>
      </c>
      <c r="F437" s="415">
        <f>+'404-ENTREGA_INSUMOS PA'!L458</f>
        <v>0</v>
      </c>
      <c r="G437" s="415">
        <f>+'404-ENTREGA_INSUMOS PA'!AP$6</f>
        <v>0</v>
      </c>
      <c r="H437" s="415">
        <f>+'404-ENTREGA_INSUMOS PA'!AP$6</f>
        <v>0</v>
      </c>
      <c r="I437" s="371" t="str">
        <f>IF(+'404-ENTREGA_INSUMOS PA'!AC457=0,"",+'404-ENTREGA_INSUMOS PA'!AC457)</f>
        <v/>
      </c>
      <c r="J437" s="371" t="str">
        <f>IF(+'404-ENTREGA_INSUMOS PA'!AG457=0,"",+'404-ENTREGA_INSUMOS PA'!AG457)</f>
        <v/>
      </c>
      <c r="K437" s="371" t="str">
        <f>IF(+'404-ENTREGA_INSUMOS PA'!AK457=0,"",+'404-ENTREGA_INSUMOS PA'!AK457)</f>
        <v/>
      </c>
      <c r="L437" s="372" t="str">
        <f>IF(+'404-ENTREGA_INSUMOS PA'!AN457=0,"",+'404-ENTREGA_INSUMOS PA'!AN457)</f>
        <v/>
      </c>
      <c r="M437" s="373"/>
      <c r="N437" s="374" t="s">
        <v>2591</v>
      </c>
    </row>
    <row r="438" spans="1:14" hidden="1" x14ac:dyDescent="0.3">
      <c r="A438" s="371">
        <f>IF(AND(+'404-ENTREGA_INSUMOS PA'!B459=0,L438&gt;0),+'404-ENTREGA_INSUMOS PA'!B458,+'404-ENTREGA_INSUMOS PA'!B459)</f>
        <v>0</v>
      </c>
      <c r="B438" s="371">
        <f>IF(AND(+'404-ENTREGA_INSUMOS PA'!F459=0,L438&gt;0),+'404-ENTREGA_INSUMOS PA'!F458,+'404-ENTREGA_INSUMOS PA'!F459)</f>
        <v>0</v>
      </c>
      <c r="C438" s="371" t="str">
        <f>IFERROR(IFERROR(+VLOOKUP('404-ENTREGA_INSUMOS PA'!$AP$6,localidades,2,FALSE),VLOOKUP('404-ENTREGA_INSUMOS PA'!$AP$5,district_codes,2,FALSE)),"")</f>
        <v/>
      </c>
      <c r="D438" s="415" t="str">
        <f>IF(+'404-ENTREGA_INSUMOS PA'!$AP$7=0,"",+'404-ENTREGA_INSUMOS PA'!$AP$7)</f>
        <v/>
      </c>
      <c r="E438" s="415">
        <f>+'404-ENTREGA_INSUMOS PA'!J459</f>
        <v>0</v>
      </c>
      <c r="F438" s="415">
        <f>+'404-ENTREGA_INSUMOS PA'!L459</f>
        <v>0</v>
      </c>
      <c r="G438" s="415">
        <f>+'404-ENTREGA_INSUMOS PA'!AP$6</f>
        <v>0</v>
      </c>
      <c r="H438" s="415">
        <f>+'404-ENTREGA_INSUMOS PA'!AP$6</f>
        <v>0</v>
      </c>
      <c r="I438" s="371" t="str">
        <f>IF(+'404-ENTREGA_INSUMOS PA'!AC458=0,"",+'404-ENTREGA_INSUMOS PA'!AC458)</f>
        <v/>
      </c>
      <c r="J438" s="371" t="str">
        <f>IF(+'404-ENTREGA_INSUMOS PA'!AG458=0,"",+'404-ENTREGA_INSUMOS PA'!AG458)</f>
        <v/>
      </c>
      <c r="K438" s="371" t="str">
        <f>IF(+'404-ENTREGA_INSUMOS PA'!AK458=0,"",+'404-ENTREGA_INSUMOS PA'!AK458)</f>
        <v/>
      </c>
      <c r="L438" s="372" t="str">
        <f>IF(+'404-ENTREGA_INSUMOS PA'!AN458=0,"",+'404-ENTREGA_INSUMOS PA'!AN458)</f>
        <v/>
      </c>
      <c r="M438" s="373"/>
      <c r="N438" s="374" t="s">
        <v>2591</v>
      </c>
    </row>
    <row r="439" spans="1:14" hidden="1" x14ac:dyDescent="0.3">
      <c r="A439" s="371">
        <f>IF(AND(+'404-ENTREGA_INSUMOS PA'!B460=0,L439&gt;0),+'404-ENTREGA_INSUMOS PA'!B459,+'404-ENTREGA_INSUMOS PA'!B460)</f>
        <v>0</v>
      </c>
      <c r="B439" s="371">
        <f>IF(AND(+'404-ENTREGA_INSUMOS PA'!F460=0,L439&gt;0),+'404-ENTREGA_INSUMOS PA'!F459,+'404-ENTREGA_INSUMOS PA'!F460)</f>
        <v>0</v>
      </c>
      <c r="C439" s="371" t="str">
        <f>IFERROR(IFERROR(+VLOOKUP('404-ENTREGA_INSUMOS PA'!$AP$6,localidades,2,FALSE),VLOOKUP('404-ENTREGA_INSUMOS PA'!$AP$5,district_codes,2,FALSE)),"")</f>
        <v/>
      </c>
      <c r="D439" s="415" t="str">
        <f>IF(+'404-ENTREGA_INSUMOS PA'!$AP$7=0,"",+'404-ENTREGA_INSUMOS PA'!$AP$7)</f>
        <v/>
      </c>
      <c r="E439" s="415">
        <f>+'404-ENTREGA_INSUMOS PA'!J460</f>
        <v>0</v>
      </c>
      <c r="F439" s="415">
        <f>+'404-ENTREGA_INSUMOS PA'!L460</f>
        <v>0</v>
      </c>
      <c r="G439" s="415">
        <f>+'404-ENTREGA_INSUMOS PA'!AP$6</f>
        <v>0</v>
      </c>
      <c r="H439" s="415">
        <f>+'404-ENTREGA_INSUMOS PA'!AP$6</f>
        <v>0</v>
      </c>
      <c r="I439" s="371" t="str">
        <f>IF(+'404-ENTREGA_INSUMOS PA'!AC459=0,"",+'404-ENTREGA_INSUMOS PA'!AC459)</f>
        <v/>
      </c>
      <c r="J439" s="371" t="str">
        <f>IF(+'404-ENTREGA_INSUMOS PA'!AG459=0,"",+'404-ENTREGA_INSUMOS PA'!AG459)</f>
        <v/>
      </c>
      <c r="K439" s="371" t="str">
        <f>IF(+'404-ENTREGA_INSUMOS PA'!AK459=0,"",+'404-ENTREGA_INSUMOS PA'!AK459)</f>
        <v/>
      </c>
      <c r="L439" s="372" t="str">
        <f>IF(+'404-ENTREGA_INSUMOS PA'!AN459=0,"",+'404-ENTREGA_INSUMOS PA'!AN459)</f>
        <v/>
      </c>
      <c r="M439" s="373"/>
      <c r="N439" s="374" t="s">
        <v>2591</v>
      </c>
    </row>
    <row r="440" spans="1:14" hidden="1" x14ac:dyDescent="0.3">
      <c r="A440" s="371">
        <f>IF(AND(+'404-ENTREGA_INSUMOS PA'!B461=0,L440&gt;0),+'404-ENTREGA_INSUMOS PA'!B460,+'404-ENTREGA_INSUMOS PA'!B461)</f>
        <v>0</v>
      </c>
      <c r="B440" s="371">
        <f>IF(AND(+'404-ENTREGA_INSUMOS PA'!F461=0,L440&gt;0),+'404-ENTREGA_INSUMOS PA'!F460,+'404-ENTREGA_INSUMOS PA'!F461)</f>
        <v>0</v>
      </c>
      <c r="C440" s="371" t="str">
        <f>IFERROR(IFERROR(+VLOOKUP('404-ENTREGA_INSUMOS PA'!$AP$6,localidades,2,FALSE),VLOOKUP('404-ENTREGA_INSUMOS PA'!$AP$5,district_codes,2,FALSE)),"")</f>
        <v/>
      </c>
      <c r="D440" s="415" t="str">
        <f>IF(+'404-ENTREGA_INSUMOS PA'!$AP$7=0,"",+'404-ENTREGA_INSUMOS PA'!$AP$7)</f>
        <v/>
      </c>
      <c r="E440" s="415">
        <f>+'404-ENTREGA_INSUMOS PA'!J461</f>
        <v>0</v>
      </c>
      <c r="F440" s="415">
        <f>+'404-ENTREGA_INSUMOS PA'!L461</f>
        <v>0</v>
      </c>
      <c r="G440" s="415">
        <f>+'404-ENTREGA_INSUMOS PA'!AP$6</f>
        <v>0</v>
      </c>
      <c r="H440" s="415">
        <f>+'404-ENTREGA_INSUMOS PA'!AP$6</f>
        <v>0</v>
      </c>
      <c r="I440" s="371" t="str">
        <f>IF(+'404-ENTREGA_INSUMOS PA'!AC460=0,"",+'404-ENTREGA_INSUMOS PA'!AC460)</f>
        <v/>
      </c>
      <c r="J440" s="371" t="str">
        <f>IF(+'404-ENTREGA_INSUMOS PA'!AG460=0,"",+'404-ENTREGA_INSUMOS PA'!AG460)</f>
        <v/>
      </c>
      <c r="K440" s="371" t="str">
        <f>IF(+'404-ENTREGA_INSUMOS PA'!AK460=0,"",+'404-ENTREGA_INSUMOS PA'!AK460)</f>
        <v/>
      </c>
      <c r="L440" s="372" t="str">
        <f>IF(+'404-ENTREGA_INSUMOS PA'!AN460=0,"",+'404-ENTREGA_INSUMOS PA'!AN460)</f>
        <v/>
      </c>
      <c r="M440" s="373"/>
      <c r="N440" s="374" t="s">
        <v>2591</v>
      </c>
    </row>
    <row r="441" spans="1:14" hidden="1" x14ac:dyDescent="0.3">
      <c r="A441" s="371">
        <f>IF(AND(+'404-ENTREGA_INSUMOS PA'!B462=0,L441&gt;0),+'404-ENTREGA_INSUMOS PA'!B461,+'404-ENTREGA_INSUMOS PA'!B462)</f>
        <v>0</v>
      </c>
      <c r="B441" s="371">
        <f>IF(AND(+'404-ENTREGA_INSUMOS PA'!F462=0,L441&gt;0),+'404-ENTREGA_INSUMOS PA'!F461,+'404-ENTREGA_INSUMOS PA'!F462)</f>
        <v>0</v>
      </c>
      <c r="C441" s="371" t="str">
        <f>IFERROR(IFERROR(+VLOOKUP('404-ENTREGA_INSUMOS PA'!$AP$6,localidades,2,FALSE),VLOOKUP('404-ENTREGA_INSUMOS PA'!$AP$5,district_codes,2,FALSE)),"")</f>
        <v/>
      </c>
      <c r="D441" s="415" t="str">
        <f>IF(+'404-ENTREGA_INSUMOS PA'!$AP$7=0,"",+'404-ENTREGA_INSUMOS PA'!$AP$7)</f>
        <v/>
      </c>
      <c r="E441" s="415">
        <f>+'404-ENTREGA_INSUMOS PA'!J462</f>
        <v>0</v>
      </c>
      <c r="F441" s="415">
        <f>+'404-ENTREGA_INSUMOS PA'!L462</f>
        <v>0</v>
      </c>
      <c r="G441" s="415">
        <f>+'404-ENTREGA_INSUMOS PA'!AP$6</f>
        <v>0</v>
      </c>
      <c r="H441" s="415">
        <f>+'404-ENTREGA_INSUMOS PA'!AP$6</f>
        <v>0</v>
      </c>
      <c r="I441" s="371" t="str">
        <f>IF(+'404-ENTREGA_INSUMOS PA'!AC461=0,"",+'404-ENTREGA_INSUMOS PA'!AC461)</f>
        <v/>
      </c>
      <c r="J441" s="371" t="str">
        <f>IF(+'404-ENTREGA_INSUMOS PA'!AG461=0,"",+'404-ENTREGA_INSUMOS PA'!AG461)</f>
        <v/>
      </c>
      <c r="K441" s="371" t="str">
        <f>IF(+'404-ENTREGA_INSUMOS PA'!AK461=0,"",+'404-ENTREGA_INSUMOS PA'!AK461)</f>
        <v/>
      </c>
      <c r="L441" s="372" t="str">
        <f>IF(+'404-ENTREGA_INSUMOS PA'!AN461=0,"",+'404-ENTREGA_INSUMOS PA'!AN461)</f>
        <v/>
      </c>
      <c r="M441" s="373"/>
      <c r="N441" s="374" t="s">
        <v>2591</v>
      </c>
    </row>
    <row r="442" spans="1:14" hidden="1" x14ac:dyDescent="0.3">
      <c r="A442" s="371">
        <f>IF(AND(+'404-ENTREGA_INSUMOS PA'!B463=0,L442&gt;0),+'404-ENTREGA_INSUMOS PA'!B462,+'404-ENTREGA_INSUMOS PA'!B463)</f>
        <v>0</v>
      </c>
      <c r="B442" s="371">
        <f>IF(AND(+'404-ENTREGA_INSUMOS PA'!F463=0,L442&gt;0),+'404-ENTREGA_INSUMOS PA'!F462,+'404-ENTREGA_INSUMOS PA'!F463)</f>
        <v>0</v>
      </c>
      <c r="C442" s="371" t="str">
        <f>IFERROR(IFERROR(+VLOOKUP('404-ENTREGA_INSUMOS PA'!$AP$6,localidades,2,FALSE),VLOOKUP('404-ENTREGA_INSUMOS PA'!$AP$5,district_codes,2,FALSE)),"")</f>
        <v/>
      </c>
      <c r="D442" s="415" t="str">
        <f>IF(+'404-ENTREGA_INSUMOS PA'!$AP$7=0,"",+'404-ENTREGA_INSUMOS PA'!$AP$7)</f>
        <v/>
      </c>
      <c r="E442" s="415">
        <f>+'404-ENTREGA_INSUMOS PA'!J463</f>
        <v>0</v>
      </c>
      <c r="F442" s="415">
        <f>+'404-ENTREGA_INSUMOS PA'!L463</f>
        <v>0</v>
      </c>
      <c r="G442" s="415">
        <f>+'404-ENTREGA_INSUMOS PA'!AP$6</f>
        <v>0</v>
      </c>
      <c r="H442" s="415">
        <f>+'404-ENTREGA_INSUMOS PA'!AP$6</f>
        <v>0</v>
      </c>
      <c r="I442" s="371" t="str">
        <f>IF(+'404-ENTREGA_INSUMOS PA'!AC462=0,"",+'404-ENTREGA_INSUMOS PA'!AC462)</f>
        <v/>
      </c>
      <c r="J442" s="371" t="str">
        <f>IF(+'404-ENTREGA_INSUMOS PA'!AG462=0,"",+'404-ENTREGA_INSUMOS PA'!AG462)</f>
        <v/>
      </c>
      <c r="K442" s="371" t="str">
        <f>IF(+'404-ENTREGA_INSUMOS PA'!AK462=0,"",+'404-ENTREGA_INSUMOS PA'!AK462)</f>
        <v/>
      </c>
      <c r="L442" s="372" t="str">
        <f>IF(+'404-ENTREGA_INSUMOS PA'!AN462=0,"",+'404-ENTREGA_INSUMOS PA'!AN462)</f>
        <v/>
      </c>
      <c r="M442" s="373"/>
      <c r="N442" s="374" t="s">
        <v>2591</v>
      </c>
    </row>
    <row r="443" spans="1:14" hidden="1" x14ac:dyDescent="0.3">
      <c r="A443" s="371">
        <f>IF(AND(+'404-ENTREGA_INSUMOS PA'!B464=0,L443&gt;0),+'404-ENTREGA_INSUMOS PA'!B463,+'404-ENTREGA_INSUMOS PA'!B464)</f>
        <v>0</v>
      </c>
      <c r="B443" s="371">
        <f>IF(AND(+'404-ENTREGA_INSUMOS PA'!F464=0,L443&gt;0),+'404-ENTREGA_INSUMOS PA'!F463,+'404-ENTREGA_INSUMOS PA'!F464)</f>
        <v>0</v>
      </c>
      <c r="C443" s="371" t="str">
        <f>IFERROR(IFERROR(+VLOOKUP('404-ENTREGA_INSUMOS PA'!$AP$6,localidades,2,FALSE),VLOOKUP('404-ENTREGA_INSUMOS PA'!$AP$5,district_codes,2,FALSE)),"")</f>
        <v/>
      </c>
      <c r="D443" s="415" t="str">
        <f>IF(+'404-ENTREGA_INSUMOS PA'!$AP$7=0,"",+'404-ENTREGA_INSUMOS PA'!$AP$7)</f>
        <v/>
      </c>
      <c r="E443" s="415">
        <f>+'404-ENTREGA_INSUMOS PA'!J464</f>
        <v>0</v>
      </c>
      <c r="F443" s="415">
        <f>+'404-ENTREGA_INSUMOS PA'!L464</f>
        <v>0</v>
      </c>
      <c r="G443" s="415">
        <f>+'404-ENTREGA_INSUMOS PA'!AP$6</f>
        <v>0</v>
      </c>
      <c r="H443" s="415">
        <f>+'404-ENTREGA_INSUMOS PA'!AP$6</f>
        <v>0</v>
      </c>
      <c r="I443" s="371" t="str">
        <f>IF(+'404-ENTREGA_INSUMOS PA'!AC463=0,"",+'404-ENTREGA_INSUMOS PA'!AC463)</f>
        <v/>
      </c>
      <c r="J443" s="371" t="str">
        <f>IF(+'404-ENTREGA_INSUMOS PA'!AG463=0,"",+'404-ENTREGA_INSUMOS PA'!AG463)</f>
        <v/>
      </c>
      <c r="K443" s="371" t="str">
        <f>IF(+'404-ENTREGA_INSUMOS PA'!AK463=0,"",+'404-ENTREGA_INSUMOS PA'!AK463)</f>
        <v/>
      </c>
      <c r="L443" s="372" t="str">
        <f>IF(+'404-ENTREGA_INSUMOS PA'!AN463=0,"",+'404-ENTREGA_INSUMOS PA'!AN463)</f>
        <v/>
      </c>
      <c r="M443" s="373"/>
      <c r="N443" s="374" t="s">
        <v>2591</v>
      </c>
    </row>
    <row r="444" spans="1:14" hidden="1" x14ac:dyDescent="0.3">
      <c r="A444" s="371">
        <f>IF(AND(+'404-ENTREGA_INSUMOS PA'!B465=0,L444&gt;0),+'404-ENTREGA_INSUMOS PA'!B464,+'404-ENTREGA_INSUMOS PA'!B465)</f>
        <v>0</v>
      </c>
      <c r="B444" s="371">
        <f>IF(AND(+'404-ENTREGA_INSUMOS PA'!F465=0,L444&gt;0),+'404-ENTREGA_INSUMOS PA'!F464,+'404-ENTREGA_INSUMOS PA'!F465)</f>
        <v>0</v>
      </c>
      <c r="C444" s="371" t="str">
        <f>IFERROR(IFERROR(+VLOOKUP('404-ENTREGA_INSUMOS PA'!$AP$6,localidades,2,FALSE),VLOOKUP('404-ENTREGA_INSUMOS PA'!$AP$5,district_codes,2,FALSE)),"")</f>
        <v/>
      </c>
      <c r="D444" s="415" t="str">
        <f>IF(+'404-ENTREGA_INSUMOS PA'!$AP$7=0,"",+'404-ENTREGA_INSUMOS PA'!$AP$7)</f>
        <v/>
      </c>
      <c r="E444" s="415">
        <f>+'404-ENTREGA_INSUMOS PA'!J465</f>
        <v>0</v>
      </c>
      <c r="F444" s="415">
        <f>+'404-ENTREGA_INSUMOS PA'!L465</f>
        <v>0</v>
      </c>
      <c r="G444" s="415">
        <f>+'404-ENTREGA_INSUMOS PA'!AP$6</f>
        <v>0</v>
      </c>
      <c r="H444" s="415">
        <f>+'404-ENTREGA_INSUMOS PA'!AP$6</f>
        <v>0</v>
      </c>
      <c r="I444" s="371" t="str">
        <f>IF(+'404-ENTREGA_INSUMOS PA'!AC464=0,"",+'404-ENTREGA_INSUMOS PA'!AC464)</f>
        <v/>
      </c>
      <c r="J444" s="371" t="str">
        <f>IF(+'404-ENTREGA_INSUMOS PA'!AG464=0,"",+'404-ENTREGA_INSUMOS PA'!AG464)</f>
        <v/>
      </c>
      <c r="K444" s="371" t="str">
        <f>IF(+'404-ENTREGA_INSUMOS PA'!AK464=0,"",+'404-ENTREGA_INSUMOS PA'!AK464)</f>
        <v/>
      </c>
      <c r="L444" s="372" t="str">
        <f>IF(+'404-ENTREGA_INSUMOS PA'!AN464=0,"",+'404-ENTREGA_INSUMOS PA'!AN464)</f>
        <v/>
      </c>
      <c r="M444" s="373"/>
      <c r="N444" s="374" t="s">
        <v>2591</v>
      </c>
    </row>
    <row r="445" spans="1:14" hidden="1" x14ac:dyDescent="0.3">
      <c r="A445" s="371">
        <f>IF(AND(+'404-ENTREGA_INSUMOS PA'!B466=0,L445&gt;0),+'404-ENTREGA_INSUMOS PA'!B465,+'404-ENTREGA_INSUMOS PA'!B466)</f>
        <v>0</v>
      </c>
      <c r="B445" s="371">
        <f>IF(AND(+'404-ENTREGA_INSUMOS PA'!F466=0,L445&gt;0),+'404-ENTREGA_INSUMOS PA'!F465,+'404-ENTREGA_INSUMOS PA'!F466)</f>
        <v>0</v>
      </c>
      <c r="C445" s="371" t="str">
        <f>IFERROR(IFERROR(+VLOOKUP('404-ENTREGA_INSUMOS PA'!$AP$6,localidades,2,FALSE),VLOOKUP('404-ENTREGA_INSUMOS PA'!$AP$5,district_codes,2,FALSE)),"")</f>
        <v/>
      </c>
      <c r="D445" s="415" t="str">
        <f>IF(+'404-ENTREGA_INSUMOS PA'!$AP$7=0,"",+'404-ENTREGA_INSUMOS PA'!$AP$7)</f>
        <v/>
      </c>
      <c r="E445" s="415">
        <f>+'404-ENTREGA_INSUMOS PA'!J466</f>
        <v>0</v>
      </c>
      <c r="F445" s="415">
        <f>+'404-ENTREGA_INSUMOS PA'!L466</f>
        <v>0</v>
      </c>
      <c r="G445" s="415">
        <f>+'404-ENTREGA_INSUMOS PA'!AP$6</f>
        <v>0</v>
      </c>
      <c r="H445" s="415">
        <f>+'404-ENTREGA_INSUMOS PA'!AP$6</f>
        <v>0</v>
      </c>
      <c r="I445" s="371" t="str">
        <f>IF(+'404-ENTREGA_INSUMOS PA'!AC465=0,"",+'404-ENTREGA_INSUMOS PA'!AC465)</f>
        <v/>
      </c>
      <c r="J445" s="371" t="str">
        <f>IF(+'404-ENTREGA_INSUMOS PA'!AG465=0,"",+'404-ENTREGA_INSUMOS PA'!AG465)</f>
        <v/>
      </c>
      <c r="K445" s="371" t="str">
        <f>IF(+'404-ENTREGA_INSUMOS PA'!AK465=0,"",+'404-ENTREGA_INSUMOS PA'!AK465)</f>
        <v/>
      </c>
      <c r="L445" s="372" t="str">
        <f>IF(+'404-ENTREGA_INSUMOS PA'!AN465=0,"",+'404-ENTREGA_INSUMOS PA'!AN465)</f>
        <v/>
      </c>
      <c r="M445" s="373"/>
      <c r="N445" s="374" t="s">
        <v>2591</v>
      </c>
    </row>
    <row r="446" spans="1:14" hidden="1" x14ac:dyDescent="0.3">
      <c r="A446" s="371">
        <f>IF(AND(+'404-ENTREGA_INSUMOS PA'!B467=0,L446&gt;0),+'404-ENTREGA_INSUMOS PA'!B466,+'404-ENTREGA_INSUMOS PA'!B467)</f>
        <v>0</v>
      </c>
      <c r="B446" s="371">
        <f>IF(AND(+'404-ENTREGA_INSUMOS PA'!F467=0,L446&gt;0),+'404-ENTREGA_INSUMOS PA'!F466,+'404-ENTREGA_INSUMOS PA'!F467)</f>
        <v>0</v>
      </c>
      <c r="C446" s="371" t="str">
        <f>IFERROR(IFERROR(+VLOOKUP('404-ENTREGA_INSUMOS PA'!$AP$6,localidades,2,FALSE),VLOOKUP('404-ENTREGA_INSUMOS PA'!$AP$5,district_codes,2,FALSE)),"")</f>
        <v/>
      </c>
      <c r="D446" s="415" t="str">
        <f>IF(+'404-ENTREGA_INSUMOS PA'!$AP$7=0,"",+'404-ENTREGA_INSUMOS PA'!$AP$7)</f>
        <v/>
      </c>
      <c r="E446" s="415">
        <f>+'404-ENTREGA_INSUMOS PA'!J467</f>
        <v>0</v>
      </c>
      <c r="F446" s="415">
        <f>+'404-ENTREGA_INSUMOS PA'!L467</f>
        <v>0</v>
      </c>
      <c r="G446" s="415">
        <f>+'404-ENTREGA_INSUMOS PA'!AP$6</f>
        <v>0</v>
      </c>
      <c r="H446" s="415">
        <f>+'404-ENTREGA_INSUMOS PA'!AP$6</f>
        <v>0</v>
      </c>
      <c r="I446" s="371" t="str">
        <f>IF(+'404-ENTREGA_INSUMOS PA'!AC466=0,"",+'404-ENTREGA_INSUMOS PA'!AC466)</f>
        <v/>
      </c>
      <c r="J446" s="371" t="str">
        <f>IF(+'404-ENTREGA_INSUMOS PA'!AG466=0,"",+'404-ENTREGA_INSUMOS PA'!AG466)</f>
        <v/>
      </c>
      <c r="K446" s="371" t="str">
        <f>IF(+'404-ENTREGA_INSUMOS PA'!AK466=0,"",+'404-ENTREGA_INSUMOS PA'!AK466)</f>
        <v/>
      </c>
      <c r="L446" s="372" t="str">
        <f>IF(+'404-ENTREGA_INSUMOS PA'!AN466=0,"",+'404-ENTREGA_INSUMOS PA'!AN466)</f>
        <v/>
      </c>
      <c r="M446" s="373"/>
      <c r="N446" s="374" t="s">
        <v>2591</v>
      </c>
    </row>
    <row r="447" spans="1:14" hidden="1" x14ac:dyDescent="0.3">
      <c r="A447" s="371">
        <f>IF(AND(+'404-ENTREGA_INSUMOS PA'!B468=0,L447&gt;0),+'404-ENTREGA_INSUMOS PA'!B467,+'404-ENTREGA_INSUMOS PA'!B468)</f>
        <v>0</v>
      </c>
      <c r="B447" s="371">
        <f>IF(AND(+'404-ENTREGA_INSUMOS PA'!F468=0,L447&gt;0),+'404-ENTREGA_INSUMOS PA'!F467,+'404-ENTREGA_INSUMOS PA'!F468)</f>
        <v>0</v>
      </c>
      <c r="C447" s="371" t="str">
        <f>IFERROR(IFERROR(+VLOOKUP('404-ENTREGA_INSUMOS PA'!$AP$6,localidades,2,FALSE),VLOOKUP('404-ENTREGA_INSUMOS PA'!$AP$5,district_codes,2,FALSE)),"")</f>
        <v/>
      </c>
      <c r="D447" s="415" t="str">
        <f>IF(+'404-ENTREGA_INSUMOS PA'!$AP$7=0,"",+'404-ENTREGA_INSUMOS PA'!$AP$7)</f>
        <v/>
      </c>
      <c r="E447" s="415">
        <f>+'404-ENTREGA_INSUMOS PA'!J468</f>
        <v>0</v>
      </c>
      <c r="F447" s="415">
        <f>+'404-ENTREGA_INSUMOS PA'!L468</f>
        <v>0</v>
      </c>
      <c r="G447" s="415">
        <f>+'404-ENTREGA_INSUMOS PA'!AP$6</f>
        <v>0</v>
      </c>
      <c r="H447" s="415">
        <f>+'404-ENTREGA_INSUMOS PA'!AP$6</f>
        <v>0</v>
      </c>
      <c r="I447" s="371" t="str">
        <f>IF(+'404-ENTREGA_INSUMOS PA'!AC467=0,"",+'404-ENTREGA_INSUMOS PA'!AC467)</f>
        <v/>
      </c>
      <c r="J447" s="371" t="str">
        <f>IF(+'404-ENTREGA_INSUMOS PA'!AG467=0,"",+'404-ENTREGA_INSUMOS PA'!AG467)</f>
        <v/>
      </c>
      <c r="K447" s="371" t="str">
        <f>IF(+'404-ENTREGA_INSUMOS PA'!AK467=0,"",+'404-ENTREGA_INSUMOS PA'!AK467)</f>
        <v/>
      </c>
      <c r="L447" s="372" t="str">
        <f>IF(+'404-ENTREGA_INSUMOS PA'!AN467=0,"",+'404-ENTREGA_INSUMOS PA'!AN467)</f>
        <v/>
      </c>
      <c r="M447" s="373"/>
      <c r="N447" s="374" t="s">
        <v>2591</v>
      </c>
    </row>
    <row r="448" spans="1:14" hidden="1" x14ac:dyDescent="0.3">
      <c r="A448" s="371">
        <f>IF(AND(+'404-ENTREGA_INSUMOS PA'!B469=0,L448&gt;0),+'404-ENTREGA_INSUMOS PA'!B468,+'404-ENTREGA_INSUMOS PA'!B469)</f>
        <v>0</v>
      </c>
      <c r="B448" s="371">
        <f>IF(AND(+'404-ENTREGA_INSUMOS PA'!F469=0,L448&gt;0),+'404-ENTREGA_INSUMOS PA'!F468,+'404-ENTREGA_INSUMOS PA'!F469)</f>
        <v>0</v>
      </c>
      <c r="C448" s="371" t="str">
        <f>IFERROR(IFERROR(+VLOOKUP('404-ENTREGA_INSUMOS PA'!$AP$6,localidades,2,FALSE),VLOOKUP('404-ENTREGA_INSUMOS PA'!$AP$5,district_codes,2,FALSE)),"")</f>
        <v/>
      </c>
      <c r="D448" s="415" t="str">
        <f>IF(+'404-ENTREGA_INSUMOS PA'!$AP$7=0,"",+'404-ENTREGA_INSUMOS PA'!$AP$7)</f>
        <v/>
      </c>
      <c r="E448" s="415">
        <f>+'404-ENTREGA_INSUMOS PA'!J469</f>
        <v>0</v>
      </c>
      <c r="F448" s="415">
        <f>+'404-ENTREGA_INSUMOS PA'!L469</f>
        <v>0</v>
      </c>
      <c r="G448" s="415">
        <f>+'404-ENTREGA_INSUMOS PA'!AP$6</f>
        <v>0</v>
      </c>
      <c r="H448" s="415">
        <f>+'404-ENTREGA_INSUMOS PA'!AP$6</f>
        <v>0</v>
      </c>
      <c r="I448" s="371" t="str">
        <f>IF(+'404-ENTREGA_INSUMOS PA'!AC468=0,"",+'404-ENTREGA_INSUMOS PA'!AC468)</f>
        <v/>
      </c>
      <c r="J448" s="371" t="str">
        <f>IF(+'404-ENTREGA_INSUMOS PA'!AG468=0,"",+'404-ENTREGA_INSUMOS PA'!AG468)</f>
        <v/>
      </c>
      <c r="K448" s="371" t="str">
        <f>IF(+'404-ENTREGA_INSUMOS PA'!AK468=0,"",+'404-ENTREGA_INSUMOS PA'!AK468)</f>
        <v/>
      </c>
      <c r="L448" s="372" t="str">
        <f>IF(+'404-ENTREGA_INSUMOS PA'!AN468=0,"",+'404-ENTREGA_INSUMOS PA'!AN468)</f>
        <v/>
      </c>
      <c r="M448" s="373"/>
      <c r="N448" s="374" t="s">
        <v>2591</v>
      </c>
    </row>
    <row r="449" spans="1:14" hidden="1" x14ac:dyDescent="0.3">
      <c r="A449" s="371">
        <f>IF(AND(+'404-ENTREGA_INSUMOS PA'!B470=0,L449&gt;0),+'404-ENTREGA_INSUMOS PA'!B469,+'404-ENTREGA_INSUMOS PA'!B470)</f>
        <v>0</v>
      </c>
      <c r="B449" s="371">
        <f>IF(AND(+'404-ENTREGA_INSUMOS PA'!F470=0,L449&gt;0),+'404-ENTREGA_INSUMOS PA'!F469,+'404-ENTREGA_INSUMOS PA'!F470)</f>
        <v>0</v>
      </c>
      <c r="C449" s="371" t="str">
        <f>IFERROR(IFERROR(+VLOOKUP('404-ENTREGA_INSUMOS PA'!$AP$6,localidades,2,FALSE),VLOOKUP('404-ENTREGA_INSUMOS PA'!$AP$5,district_codes,2,FALSE)),"")</f>
        <v/>
      </c>
      <c r="D449" s="415" t="str">
        <f>IF(+'404-ENTREGA_INSUMOS PA'!$AP$7=0,"",+'404-ENTREGA_INSUMOS PA'!$AP$7)</f>
        <v/>
      </c>
      <c r="E449" s="415">
        <f>+'404-ENTREGA_INSUMOS PA'!J470</f>
        <v>0</v>
      </c>
      <c r="F449" s="415">
        <f>+'404-ENTREGA_INSUMOS PA'!L470</f>
        <v>0</v>
      </c>
      <c r="G449" s="415">
        <f>+'404-ENTREGA_INSUMOS PA'!AP$6</f>
        <v>0</v>
      </c>
      <c r="H449" s="415">
        <f>+'404-ENTREGA_INSUMOS PA'!AP$6</f>
        <v>0</v>
      </c>
      <c r="I449" s="371" t="str">
        <f>IF(+'404-ENTREGA_INSUMOS PA'!AC469=0,"",+'404-ENTREGA_INSUMOS PA'!AC469)</f>
        <v/>
      </c>
      <c r="J449" s="371" t="str">
        <f>IF(+'404-ENTREGA_INSUMOS PA'!AG469=0,"",+'404-ENTREGA_INSUMOS PA'!AG469)</f>
        <v/>
      </c>
      <c r="K449" s="371" t="str">
        <f>IF(+'404-ENTREGA_INSUMOS PA'!AK469=0,"",+'404-ENTREGA_INSUMOS PA'!AK469)</f>
        <v/>
      </c>
      <c r="L449" s="372" t="str">
        <f>IF(+'404-ENTREGA_INSUMOS PA'!AN469=0,"",+'404-ENTREGA_INSUMOS PA'!AN469)</f>
        <v/>
      </c>
      <c r="M449" s="373"/>
      <c r="N449" s="374" t="s">
        <v>2591</v>
      </c>
    </row>
    <row r="450" spans="1:14" hidden="1" x14ac:dyDescent="0.3">
      <c r="A450" s="371">
        <f>IF(AND(+'404-ENTREGA_INSUMOS PA'!B471=0,L450&gt;0),+'404-ENTREGA_INSUMOS PA'!B470,+'404-ENTREGA_INSUMOS PA'!B471)</f>
        <v>0</v>
      </c>
      <c r="B450" s="371">
        <f>IF(AND(+'404-ENTREGA_INSUMOS PA'!F471=0,L450&gt;0),+'404-ENTREGA_INSUMOS PA'!F470,+'404-ENTREGA_INSUMOS PA'!F471)</f>
        <v>0</v>
      </c>
      <c r="C450" s="371" t="str">
        <f>IFERROR(IFERROR(+VLOOKUP('404-ENTREGA_INSUMOS PA'!$AP$6,localidades,2,FALSE),VLOOKUP('404-ENTREGA_INSUMOS PA'!$AP$5,district_codes,2,FALSE)),"")</f>
        <v/>
      </c>
      <c r="D450" s="415" t="str">
        <f>IF(+'404-ENTREGA_INSUMOS PA'!$AP$7=0,"",+'404-ENTREGA_INSUMOS PA'!$AP$7)</f>
        <v/>
      </c>
      <c r="E450" s="415">
        <f>+'404-ENTREGA_INSUMOS PA'!J471</f>
        <v>0</v>
      </c>
      <c r="F450" s="415">
        <f>+'404-ENTREGA_INSUMOS PA'!L471</f>
        <v>0</v>
      </c>
      <c r="G450" s="415">
        <f>+'404-ENTREGA_INSUMOS PA'!AP$6</f>
        <v>0</v>
      </c>
      <c r="H450" s="415">
        <f>+'404-ENTREGA_INSUMOS PA'!AP$6</f>
        <v>0</v>
      </c>
      <c r="I450" s="371" t="str">
        <f>IF(+'404-ENTREGA_INSUMOS PA'!AC470=0,"",+'404-ENTREGA_INSUMOS PA'!AC470)</f>
        <v/>
      </c>
      <c r="J450" s="371" t="str">
        <f>IF(+'404-ENTREGA_INSUMOS PA'!AG470=0,"",+'404-ENTREGA_INSUMOS PA'!AG470)</f>
        <v/>
      </c>
      <c r="K450" s="371" t="str">
        <f>IF(+'404-ENTREGA_INSUMOS PA'!AK470=0,"",+'404-ENTREGA_INSUMOS PA'!AK470)</f>
        <v/>
      </c>
      <c r="L450" s="372" t="str">
        <f>IF(+'404-ENTREGA_INSUMOS PA'!AN470=0,"",+'404-ENTREGA_INSUMOS PA'!AN470)</f>
        <v/>
      </c>
      <c r="M450" s="373"/>
      <c r="N450" s="374" t="s">
        <v>2591</v>
      </c>
    </row>
    <row r="451" spans="1:14" hidden="1" x14ac:dyDescent="0.3">
      <c r="A451" s="371">
        <f>IF(AND(+'404-ENTREGA_INSUMOS PA'!B472=0,L451&gt;0),+'404-ENTREGA_INSUMOS PA'!B471,+'404-ENTREGA_INSUMOS PA'!B472)</f>
        <v>0</v>
      </c>
      <c r="B451" s="371">
        <f>IF(AND(+'404-ENTREGA_INSUMOS PA'!F472=0,L451&gt;0),+'404-ENTREGA_INSUMOS PA'!F471,+'404-ENTREGA_INSUMOS PA'!F472)</f>
        <v>0</v>
      </c>
      <c r="C451" s="371" t="str">
        <f>IFERROR(IFERROR(+VLOOKUP('404-ENTREGA_INSUMOS PA'!$AP$6,localidades,2,FALSE),VLOOKUP('404-ENTREGA_INSUMOS PA'!$AP$5,district_codes,2,FALSE)),"")</f>
        <v/>
      </c>
      <c r="D451" s="415" t="str">
        <f>IF(+'404-ENTREGA_INSUMOS PA'!$AP$7=0,"",+'404-ENTREGA_INSUMOS PA'!$AP$7)</f>
        <v/>
      </c>
      <c r="E451" s="415">
        <f>+'404-ENTREGA_INSUMOS PA'!J472</f>
        <v>0</v>
      </c>
      <c r="F451" s="415">
        <f>+'404-ENTREGA_INSUMOS PA'!L472</f>
        <v>0</v>
      </c>
      <c r="G451" s="415">
        <f>+'404-ENTREGA_INSUMOS PA'!AP$6</f>
        <v>0</v>
      </c>
      <c r="H451" s="415">
        <f>+'404-ENTREGA_INSUMOS PA'!AP$6</f>
        <v>0</v>
      </c>
      <c r="I451" s="371" t="str">
        <f>IF(+'404-ENTREGA_INSUMOS PA'!AC471=0,"",+'404-ENTREGA_INSUMOS PA'!AC471)</f>
        <v/>
      </c>
      <c r="J451" s="371" t="str">
        <f>IF(+'404-ENTREGA_INSUMOS PA'!AG471=0,"",+'404-ENTREGA_INSUMOS PA'!AG471)</f>
        <v/>
      </c>
      <c r="K451" s="371" t="str">
        <f>IF(+'404-ENTREGA_INSUMOS PA'!AK471=0,"",+'404-ENTREGA_INSUMOS PA'!AK471)</f>
        <v/>
      </c>
      <c r="L451" s="372" t="str">
        <f>IF(+'404-ENTREGA_INSUMOS PA'!AN471=0,"",+'404-ENTREGA_INSUMOS PA'!AN471)</f>
        <v/>
      </c>
      <c r="M451" s="373"/>
      <c r="N451" s="374" t="s">
        <v>2591</v>
      </c>
    </row>
    <row r="452" spans="1:14" hidden="1" x14ac:dyDescent="0.3">
      <c r="A452" s="371">
        <f>IF(AND(+'404-ENTREGA_INSUMOS PA'!B473=0,L452&gt;0),+'404-ENTREGA_INSUMOS PA'!B472,+'404-ENTREGA_INSUMOS PA'!B473)</f>
        <v>0</v>
      </c>
      <c r="B452" s="371">
        <f>IF(AND(+'404-ENTREGA_INSUMOS PA'!F473=0,L452&gt;0),+'404-ENTREGA_INSUMOS PA'!F472,+'404-ENTREGA_INSUMOS PA'!F473)</f>
        <v>0</v>
      </c>
      <c r="C452" s="371" t="str">
        <f>IFERROR(IFERROR(+VLOOKUP('404-ENTREGA_INSUMOS PA'!$AP$6,localidades,2,FALSE),VLOOKUP('404-ENTREGA_INSUMOS PA'!$AP$5,district_codes,2,FALSE)),"")</f>
        <v/>
      </c>
      <c r="D452" s="415" t="str">
        <f>IF(+'404-ENTREGA_INSUMOS PA'!$AP$7=0,"",+'404-ENTREGA_INSUMOS PA'!$AP$7)</f>
        <v/>
      </c>
      <c r="E452" s="415">
        <f>+'404-ENTREGA_INSUMOS PA'!J473</f>
        <v>0</v>
      </c>
      <c r="F452" s="415">
        <f>+'404-ENTREGA_INSUMOS PA'!L473</f>
        <v>0</v>
      </c>
      <c r="G452" s="415">
        <f>+'404-ENTREGA_INSUMOS PA'!AP$6</f>
        <v>0</v>
      </c>
      <c r="H452" s="415">
        <f>+'404-ENTREGA_INSUMOS PA'!AP$6</f>
        <v>0</v>
      </c>
      <c r="I452" s="371" t="str">
        <f>IF(+'404-ENTREGA_INSUMOS PA'!AC472=0,"",+'404-ENTREGA_INSUMOS PA'!AC472)</f>
        <v/>
      </c>
      <c r="J452" s="371" t="str">
        <f>IF(+'404-ENTREGA_INSUMOS PA'!AG472=0,"",+'404-ENTREGA_INSUMOS PA'!AG472)</f>
        <v/>
      </c>
      <c r="K452" s="371" t="str">
        <f>IF(+'404-ENTREGA_INSUMOS PA'!AK472=0,"",+'404-ENTREGA_INSUMOS PA'!AK472)</f>
        <v/>
      </c>
      <c r="L452" s="372" t="str">
        <f>IF(+'404-ENTREGA_INSUMOS PA'!AN472=0,"",+'404-ENTREGA_INSUMOS PA'!AN472)</f>
        <v/>
      </c>
      <c r="M452" s="373"/>
      <c r="N452" s="374" t="s">
        <v>2591</v>
      </c>
    </row>
    <row r="453" spans="1:14" hidden="1" x14ac:dyDescent="0.3">
      <c r="A453" s="371">
        <f>IF(AND(+'404-ENTREGA_INSUMOS PA'!B474=0,L453&gt;0),+'404-ENTREGA_INSUMOS PA'!B473,+'404-ENTREGA_INSUMOS PA'!B474)</f>
        <v>0</v>
      </c>
      <c r="B453" s="371">
        <f>IF(AND(+'404-ENTREGA_INSUMOS PA'!F474=0,L453&gt;0),+'404-ENTREGA_INSUMOS PA'!F473,+'404-ENTREGA_INSUMOS PA'!F474)</f>
        <v>0</v>
      </c>
      <c r="C453" s="371" t="str">
        <f>IFERROR(IFERROR(+VLOOKUP('404-ENTREGA_INSUMOS PA'!$AP$6,localidades,2,FALSE),VLOOKUP('404-ENTREGA_INSUMOS PA'!$AP$5,district_codes,2,FALSE)),"")</f>
        <v/>
      </c>
      <c r="D453" s="415" t="str">
        <f>IF(+'404-ENTREGA_INSUMOS PA'!$AP$7=0,"",+'404-ENTREGA_INSUMOS PA'!$AP$7)</f>
        <v/>
      </c>
      <c r="E453" s="415">
        <f>+'404-ENTREGA_INSUMOS PA'!J474</f>
        <v>0</v>
      </c>
      <c r="F453" s="415">
        <f>+'404-ENTREGA_INSUMOS PA'!L474</f>
        <v>0</v>
      </c>
      <c r="G453" s="415">
        <f>+'404-ENTREGA_INSUMOS PA'!AP$6</f>
        <v>0</v>
      </c>
      <c r="H453" s="415">
        <f>+'404-ENTREGA_INSUMOS PA'!AP$6</f>
        <v>0</v>
      </c>
      <c r="I453" s="371" t="str">
        <f>IF(+'404-ENTREGA_INSUMOS PA'!AC473=0,"",+'404-ENTREGA_INSUMOS PA'!AC473)</f>
        <v/>
      </c>
      <c r="J453" s="371" t="str">
        <f>IF(+'404-ENTREGA_INSUMOS PA'!AG473=0,"",+'404-ENTREGA_INSUMOS PA'!AG473)</f>
        <v/>
      </c>
      <c r="K453" s="371" t="str">
        <f>IF(+'404-ENTREGA_INSUMOS PA'!AK473=0,"",+'404-ENTREGA_INSUMOS PA'!AK473)</f>
        <v/>
      </c>
      <c r="L453" s="372" t="str">
        <f>IF(+'404-ENTREGA_INSUMOS PA'!AN473=0,"",+'404-ENTREGA_INSUMOS PA'!AN473)</f>
        <v/>
      </c>
      <c r="M453" s="373"/>
      <c r="N453" s="374" t="s">
        <v>2591</v>
      </c>
    </row>
    <row r="454" spans="1:14" hidden="1" x14ac:dyDescent="0.3">
      <c r="A454" s="371">
        <f>IF(AND(+'404-ENTREGA_INSUMOS PA'!B475=0,L454&gt;0),+'404-ENTREGA_INSUMOS PA'!B474,+'404-ENTREGA_INSUMOS PA'!B475)</f>
        <v>0</v>
      </c>
      <c r="B454" s="371">
        <f>IF(AND(+'404-ENTREGA_INSUMOS PA'!F475=0,L454&gt;0),+'404-ENTREGA_INSUMOS PA'!F474,+'404-ENTREGA_INSUMOS PA'!F475)</f>
        <v>0</v>
      </c>
      <c r="C454" s="371" t="str">
        <f>IFERROR(IFERROR(+VLOOKUP('404-ENTREGA_INSUMOS PA'!$AP$6,localidades,2,FALSE),VLOOKUP('404-ENTREGA_INSUMOS PA'!$AP$5,district_codes,2,FALSE)),"")</f>
        <v/>
      </c>
      <c r="D454" s="415" t="str">
        <f>IF(+'404-ENTREGA_INSUMOS PA'!$AP$7=0,"",+'404-ENTREGA_INSUMOS PA'!$AP$7)</f>
        <v/>
      </c>
      <c r="E454" s="415">
        <f>+'404-ENTREGA_INSUMOS PA'!J475</f>
        <v>0</v>
      </c>
      <c r="F454" s="415">
        <f>+'404-ENTREGA_INSUMOS PA'!L475</f>
        <v>0</v>
      </c>
      <c r="G454" s="415">
        <f>+'404-ENTREGA_INSUMOS PA'!AP$6</f>
        <v>0</v>
      </c>
      <c r="H454" s="415">
        <f>+'404-ENTREGA_INSUMOS PA'!AP$6</f>
        <v>0</v>
      </c>
      <c r="I454" s="371" t="str">
        <f>IF(+'404-ENTREGA_INSUMOS PA'!AC474=0,"",+'404-ENTREGA_INSUMOS PA'!AC474)</f>
        <v/>
      </c>
      <c r="J454" s="371" t="str">
        <f>IF(+'404-ENTREGA_INSUMOS PA'!AG474=0,"",+'404-ENTREGA_INSUMOS PA'!AG474)</f>
        <v/>
      </c>
      <c r="K454" s="371" t="str">
        <f>IF(+'404-ENTREGA_INSUMOS PA'!AK474=0,"",+'404-ENTREGA_INSUMOS PA'!AK474)</f>
        <v/>
      </c>
      <c r="L454" s="372" t="str">
        <f>IF(+'404-ENTREGA_INSUMOS PA'!AN474=0,"",+'404-ENTREGA_INSUMOS PA'!AN474)</f>
        <v/>
      </c>
      <c r="M454" s="373"/>
      <c r="N454" s="374" t="s">
        <v>2591</v>
      </c>
    </row>
    <row r="455" spans="1:14" hidden="1" x14ac:dyDescent="0.3">
      <c r="A455" s="371">
        <f>IF(AND(+'404-ENTREGA_INSUMOS PA'!B476=0,L455&gt;0),+'404-ENTREGA_INSUMOS PA'!B475,+'404-ENTREGA_INSUMOS PA'!B476)</f>
        <v>0</v>
      </c>
      <c r="B455" s="371">
        <f>IF(AND(+'404-ENTREGA_INSUMOS PA'!F476=0,L455&gt;0),+'404-ENTREGA_INSUMOS PA'!F475,+'404-ENTREGA_INSUMOS PA'!F476)</f>
        <v>0</v>
      </c>
      <c r="C455" s="371" t="str">
        <f>IFERROR(IFERROR(+VLOOKUP('404-ENTREGA_INSUMOS PA'!$AP$6,localidades,2,FALSE),VLOOKUP('404-ENTREGA_INSUMOS PA'!$AP$5,district_codes,2,FALSE)),"")</f>
        <v/>
      </c>
      <c r="D455" s="415" t="str">
        <f>IF(+'404-ENTREGA_INSUMOS PA'!$AP$7=0,"",+'404-ENTREGA_INSUMOS PA'!$AP$7)</f>
        <v/>
      </c>
      <c r="E455" s="415">
        <f>+'404-ENTREGA_INSUMOS PA'!J476</f>
        <v>0</v>
      </c>
      <c r="F455" s="415">
        <f>+'404-ENTREGA_INSUMOS PA'!L476</f>
        <v>0</v>
      </c>
      <c r="G455" s="415">
        <f>+'404-ENTREGA_INSUMOS PA'!AP$6</f>
        <v>0</v>
      </c>
      <c r="H455" s="415">
        <f>+'404-ENTREGA_INSUMOS PA'!AP$6</f>
        <v>0</v>
      </c>
      <c r="I455" s="371" t="str">
        <f>IF(+'404-ENTREGA_INSUMOS PA'!AC475=0,"",+'404-ENTREGA_INSUMOS PA'!AC475)</f>
        <v/>
      </c>
      <c r="J455" s="371" t="str">
        <f>IF(+'404-ENTREGA_INSUMOS PA'!AG475=0,"",+'404-ENTREGA_INSUMOS PA'!AG475)</f>
        <v/>
      </c>
      <c r="K455" s="371" t="str">
        <f>IF(+'404-ENTREGA_INSUMOS PA'!AK475=0,"",+'404-ENTREGA_INSUMOS PA'!AK475)</f>
        <v/>
      </c>
      <c r="L455" s="372" t="str">
        <f>IF(+'404-ENTREGA_INSUMOS PA'!AN475=0,"",+'404-ENTREGA_INSUMOS PA'!AN475)</f>
        <v/>
      </c>
      <c r="M455" s="373"/>
      <c r="N455" s="374" t="s">
        <v>2591</v>
      </c>
    </row>
    <row r="456" spans="1:14" hidden="1" x14ac:dyDescent="0.3">
      <c r="A456" s="371">
        <f>IF(AND(+'404-ENTREGA_INSUMOS PA'!B477=0,L456&gt;0),+'404-ENTREGA_INSUMOS PA'!B476,+'404-ENTREGA_INSUMOS PA'!B477)</f>
        <v>0</v>
      </c>
      <c r="B456" s="371">
        <f>IF(AND(+'404-ENTREGA_INSUMOS PA'!F477=0,L456&gt;0),+'404-ENTREGA_INSUMOS PA'!F476,+'404-ENTREGA_INSUMOS PA'!F477)</f>
        <v>0</v>
      </c>
      <c r="C456" s="371" t="str">
        <f>IFERROR(IFERROR(+VLOOKUP('404-ENTREGA_INSUMOS PA'!$AP$6,localidades,2,FALSE),VLOOKUP('404-ENTREGA_INSUMOS PA'!$AP$5,district_codes,2,FALSE)),"")</f>
        <v/>
      </c>
      <c r="D456" s="415" t="str">
        <f>IF(+'404-ENTREGA_INSUMOS PA'!$AP$7=0,"",+'404-ENTREGA_INSUMOS PA'!$AP$7)</f>
        <v/>
      </c>
      <c r="E456" s="415">
        <f>+'404-ENTREGA_INSUMOS PA'!J477</f>
        <v>0</v>
      </c>
      <c r="F456" s="415">
        <f>+'404-ENTREGA_INSUMOS PA'!L477</f>
        <v>0</v>
      </c>
      <c r="G456" s="415">
        <f>+'404-ENTREGA_INSUMOS PA'!AP$6</f>
        <v>0</v>
      </c>
      <c r="H456" s="415">
        <f>+'404-ENTREGA_INSUMOS PA'!AP$6</f>
        <v>0</v>
      </c>
      <c r="I456" s="371" t="str">
        <f>IF(+'404-ENTREGA_INSUMOS PA'!AC476=0,"",+'404-ENTREGA_INSUMOS PA'!AC476)</f>
        <v/>
      </c>
      <c r="J456" s="371" t="str">
        <f>IF(+'404-ENTREGA_INSUMOS PA'!AG476=0,"",+'404-ENTREGA_INSUMOS PA'!AG476)</f>
        <v/>
      </c>
      <c r="K456" s="371" t="str">
        <f>IF(+'404-ENTREGA_INSUMOS PA'!AK476=0,"",+'404-ENTREGA_INSUMOS PA'!AK476)</f>
        <v/>
      </c>
      <c r="L456" s="372" t="str">
        <f>IF(+'404-ENTREGA_INSUMOS PA'!AN476=0,"",+'404-ENTREGA_INSUMOS PA'!AN476)</f>
        <v/>
      </c>
      <c r="M456" s="373"/>
      <c r="N456" s="374" t="s">
        <v>2591</v>
      </c>
    </row>
    <row r="457" spans="1:14" hidden="1" x14ac:dyDescent="0.3">
      <c r="A457" s="371">
        <f>IF(AND(+'404-ENTREGA_INSUMOS PA'!B478=0,L457&gt;0),+'404-ENTREGA_INSUMOS PA'!B477,+'404-ENTREGA_INSUMOS PA'!B478)</f>
        <v>0</v>
      </c>
      <c r="B457" s="371">
        <f>IF(AND(+'404-ENTREGA_INSUMOS PA'!F478=0,L457&gt;0),+'404-ENTREGA_INSUMOS PA'!F477,+'404-ENTREGA_INSUMOS PA'!F478)</f>
        <v>0</v>
      </c>
      <c r="C457" s="371" t="str">
        <f>IFERROR(IFERROR(+VLOOKUP('404-ENTREGA_INSUMOS PA'!$AP$6,localidades,2,FALSE),VLOOKUP('404-ENTREGA_INSUMOS PA'!$AP$5,district_codes,2,FALSE)),"")</f>
        <v/>
      </c>
      <c r="D457" s="415" t="str">
        <f>IF(+'404-ENTREGA_INSUMOS PA'!$AP$7=0,"",+'404-ENTREGA_INSUMOS PA'!$AP$7)</f>
        <v/>
      </c>
      <c r="E457" s="415">
        <f>+'404-ENTREGA_INSUMOS PA'!J478</f>
        <v>0</v>
      </c>
      <c r="F457" s="415">
        <f>+'404-ENTREGA_INSUMOS PA'!L478</f>
        <v>0</v>
      </c>
      <c r="G457" s="415">
        <f>+'404-ENTREGA_INSUMOS PA'!AP$6</f>
        <v>0</v>
      </c>
      <c r="H457" s="415">
        <f>+'404-ENTREGA_INSUMOS PA'!AP$6</f>
        <v>0</v>
      </c>
      <c r="I457" s="371" t="str">
        <f>IF(+'404-ENTREGA_INSUMOS PA'!AC477=0,"",+'404-ENTREGA_INSUMOS PA'!AC477)</f>
        <v/>
      </c>
      <c r="J457" s="371" t="str">
        <f>IF(+'404-ENTREGA_INSUMOS PA'!AG477=0,"",+'404-ENTREGA_INSUMOS PA'!AG477)</f>
        <v/>
      </c>
      <c r="K457" s="371" t="str">
        <f>IF(+'404-ENTREGA_INSUMOS PA'!AK477=0,"",+'404-ENTREGA_INSUMOS PA'!AK477)</f>
        <v/>
      </c>
      <c r="L457" s="372" t="str">
        <f>IF(+'404-ENTREGA_INSUMOS PA'!AN477=0,"",+'404-ENTREGA_INSUMOS PA'!AN477)</f>
        <v/>
      </c>
      <c r="M457" s="373"/>
      <c r="N457" s="374" t="s">
        <v>2591</v>
      </c>
    </row>
    <row r="458" spans="1:14" hidden="1" x14ac:dyDescent="0.3">
      <c r="A458" s="371">
        <f>IF(AND(+'404-ENTREGA_INSUMOS PA'!B479=0,L458&gt;0),+'404-ENTREGA_INSUMOS PA'!B478,+'404-ENTREGA_INSUMOS PA'!B479)</f>
        <v>0</v>
      </c>
      <c r="B458" s="371">
        <f>IF(AND(+'404-ENTREGA_INSUMOS PA'!F479=0,L458&gt;0),+'404-ENTREGA_INSUMOS PA'!F478,+'404-ENTREGA_INSUMOS PA'!F479)</f>
        <v>0</v>
      </c>
      <c r="C458" s="371" t="str">
        <f>IFERROR(IFERROR(+VLOOKUP('404-ENTREGA_INSUMOS PA'!$AP$6,localidades,2,FALSE),VLOOKUP('404-ENTREGA_INSUMOS PA'!$AP$5,district_codes,2,FALSE)),"")</f>
        <v/>
      </c>
      <c r="D458" s="415" t="str">
        <f>IF(+'404-ENTREGA_INSUMOS PA'!$AP$7=0,"",+'404-ENTREGA_INSUMOS PA'!$AP$7)</f>
        <v/>
      </c>
      <c r="E458" s="415">
        <f>+'404-ENTREGA_INSUMOS PA'!J479</f>
        <v>0</v>
      </c>
      <c r="F458" s="415">
        <f>+'404-ENTREGA_INSUMOS PA'!L479</f>
        <v>0</v>
      </c>
      <c r="G458" s="415">
        <f>+'404-ENTREGA_INSUMOS PA'!AP$6</f>
        <v>0</v>
      </c>
      <c r="H458" s="415">
        <f>+'404-ENTREGA_INSUMOS PA'!AP$6</f>
        <v>0</v>
      </c>
      <c r="I458" s="371" t="str">
        <f>IF(+'404-ENTREGA_INSUMOS PA'!AC478=0,"",+'404-ENTREGA_INSUMOS PA'!AC478)</f>
        <v/>
      </c>
      <c r="J458" s="371" t="str">
        <f>IF(+'404-ENTREGA_INSUMOS PA'!AG478=0,"",+'404-ENTREGA_INSUMOS PA'!AG478)</f>
        <v/>
      </c>
      <c r="K458" s="371" t="str">
        <f>IF(+'404-ENTREGA_INSUMOS PA'!AK478=0,"",+'404-ENTREGA_INSUMOS PA'!AK478)</f>
        <v/>
      </c>
      <c r="L458" s="372" t="str">
        <f>IF(+'404-ENTREGA_INSUMOS PA'!AN478=0,"",+'404-ENTREGA_INSUMOS PA'!AN478)</f>
        <v/>
      </c>
      <c r="M458" s="373"/>
      <c r="N458" s="374" t="s">
        <v>2591</v>
      </c>
    </row>
    <row r="459" spans="1:14" hidden="1" x14ac:dyDescent="0.3">
      <c r="A459" s="371">
        <f>IF(AND(+'404-ENTREGA_INSUMOS PA'!B480=0,L459&gt;0),+'404-ENTREGA_INSUMOS PA'!B479,+'404-ENTREGA_INSUMOS PA'!B480)</f>
        <v>0</v>
      </c>
      <c r="B459" s="371">
        <f>IF(AND(+'404-ENTREGA_INSUMOS PA'!F480=0,L459&gt;0),+'404-ENTREGA_INSUMOS PA'!F479,+'404-ENTREGA_INSUMOS PA'!F480)</f>
        <v>0</v>
      </c>
      <c r="C459" s="371" t="str">
        <f>IFERROR(IFERROR(+VLOOKUP('404-ENTREGA_INSUMOS PA'!$AP$6,localidades,2,FALSE),VLOOKUP('404-ENTREGA_INSUMOS PA'!$AP$5,district_codes,2,FALSE)),"")</f>
        <v/>
      </c>
      <c r="D459" s="415" t="str">
        <f>IF(+'404-ENTREGA_INSUMOS PA'!$AP$7=0,"",+'404-ENTREGA_INSUMOS PA'!$AP$7)</f>
        <v/>
      </c>
      <c r="E459" s="415">
        <f>+'404-ENTREGA_INSUMOS PA'!J480</f>
        <v>0</v>
      </c>
      <c r="F459" s="415">
        <f>+'404-ENTREGA_INSUMOS PA'!L480</f>
        <v>0</v>
      </c>
      <c r="G459" s="415">
        <f>+'404-ENTREGA_INSUMOS PA'!AP$6</f>
        <v>0</v>
      </c>
      <c r="H459" s="415">
        <f>+'404-ENTREGA_INSUMOS PA'!AP$6</f>
        <v>0</v>
      </c>
      <c r="I459" s="371" t="str">
        <f>IF(+'404-ENTREGA_INSUMOS PA'!AC479=0,"",+'404-ENTREGA_INSUMOS PA'!AC479)</f>
        <v/>
      </c>
      <c r="J459" s="371" t="str">
        <f>IF(+'404-ENTREGA_INSUMOS PA'!AG479=0,"",+'404-ENTREGA_INSUMOS PA'!AG479)</f>
        <v/>
      </c>
      <c r="K459" s="371" t="str">
        <f>IF(+'404-ENTREGA_INSUMOS PA'!AK479=0,"",+'404-ENTREGA_INSUMOS PA'!AK479)</f>
        <v/>
      </c>
      <c r="L459" s="372" t="str">
        <f>IF(+'404-ENTREGA_INSUMOS PA'!AN479=0,"",+'404-ENTREGA_INSUMOS PA'!AN479)</f>
        <v/>
      </c>
      <c r="M459" s="373"/>
      <c r="N459" s="374" t="s">
        <v>2591</v>
      </c>
    </row>
    <row r="460" spans="1:14" hidden="1" x14ac:dyDescent="0.3">
      <c r="A460" s="371">
        <f>IF(AND(+'404-ENTREGA_INSUMOS PA'!B481=0,L460&gt;0),+'404-ENTREGA_INSUMOS PA'!B480,+'404-ENTREGA_INSUMOS PA'!B481)</f>
        <v>0</v>
      </c>
      <c r="B460" s="371">
        <f>IF(AND(+'404-ENTREGA_INSUMOS PA'!F481=0,L460&gt;0),+'404-ENTREGA_INSUMOS PA'!F480,+'404-ENTREGA_INSUMOS PA'!F481)</f>
        <v>0</v>
      </c>
      <c r="C460" s="371" t="str">
        <f>IFERROR(IFERROR(+VLOOKUP('404-ENTREGA_INSUMOS PA'!$AP$6,localidades,2,FALSE),VLOOKUP('404-ENTREGA_INSUMOS PA'!$AP$5,district_codes,2,FALSE)),"")</f>
        <v/>
      </c>
      <c r="D460" s="415" t="str">
        <f>IF(+'404-ENTREGA_INSUMOS PA'!$AP$7=0,"",+'404-ENTREGA_INSUMOS PA'!$AP$7)</f>
        <v/>
      </c>
      <c r="E460" s="415">
        <f>+'404-ENTREGA_INSUMOS PA'!J481</f>
        <v>0</v>
      </c>
      <c r="F460" s="415">
        <f>+'404-ENTREGA_INSUMOS PA'!L481</f>
        <v>0</v>
      </c>
      <c r="G460" s="415">
        <f>+'404-ENTREGA_INSUMOS PA'!AP$6</f>
        <v>0</v>
      </c>
      <c r="H460" s="415">
        <f>+'404-ENTREGA_INSUMOS PA'!AP$6</f>
        <v>0</v>
      </c>
      <c r="I460" s="371" t="str">
        <f>IF(+'404-ENTREGA_INSUMOS PA'!AC480=0,"",+'404-ENTREGA_INSUMOS PA'!AC480)</f>
        <v/>
      </c>
      <c r="J460" s="371" t="str">
        <f>IF(+'404-ENTREGA_INSUMOS PA'!AG480=0,"",+'404-ENTREGA_INSUMOS PA'!AG480)</f>
        <v/>
      </c>
      <c r="K460" s="371" t="str">
        <f>IF(+'404-ENTREGA_INSUMOS PA'!AK480=0,"",+'404-ENTREGA_INSUMOS PA'!AK480)</f>
        <v/>
      </c>
      <c r="L460" s="372" t="str">
        <f>IF(+'404-ENTREGA_INSUMOS PA'!AN480=0,"",+'404-ENTREGA_INSUMOS PA'!AN480)</f>
        <v/>
      </c>
      <c r="M460" s="373"/>
      <c r="N460" s="374" t="s">
        <v>2591</v>
      </c>
    </row>
    <row r="461" spans="1:14" hidden="1" x14ac:dyDescent="0.3">
      <c r="A461" s="371">
        <f>IF(AND(+'404-ENTREGA_INSUMOS PA'!B482=0,L461&gt;0),+'404-ENTREGA_INSUMOS PA'!B481,+'404-ENTREGA_INSUMOS PA'!B482)</f>
        <v>0</v>
      </c>
      <c r="B461" s="371">
        <f>IF(AND(+'404-ENTREGA_INSUMOS PA'!F482=0,L461&gt;0),+'404-ENTREGA_INSUMOS PA'!F481,+'404-ENTREGA_INSUMOS PA'!F482)</f>
        <v>0</v>
      </c>
      <c r="C461" s="371" t="str">
        <f>IFERROR(IFERROR(+VLOOKUP('404-ENTREGA_INSUMOS PA'!$AP$6,localidades,2,FALSE),VLOOKUP('404-ENTREGA_INSUMOS PA'!$AP$5,district_codes,2,FALSE)),"")</f>
        <v/>
      </c>
      <c r="D461" s="415" t="str">
        <f>IF(+'404-ENTREGA_INSUMOS PA'!$AP$7=0,"",+'404-ENTREGA_INSUMOS PA'!$AP$7)</f>
        <v/>
      </c>
      <c r="E461" s="415">
        <f>+'404-ENTREGA_INSUMOS PA'!J482</f>
        <v>0</v>
      </c>
      <c r="F461" s="415">
        <f>+'404-ENTREGA_INSUMOS PA'!L482</f>
        <v>0</v>
      </c>
      <c r="G461" s="415">
        <f>+'404-ENTREGA_INSUMOS PA'!AP$6</f>
        <v>0</v>
      </c>
      <c r="H461" s="415">
        <f>+'404-ENTREGA_INSUMOS PA'!AP$6</f>
        <v>0</v>
      </c>
      <c r="I461" s="371" t="str">
        <f>IF(+'404-ENTREGA_INSUMOS PA'!AC481=0,"",+'404-ENTREGA_INSUMOS PA'!AC481)</f>
        <v/>
      </c>
      <c r="J461" s="371" t="str">
        <f>IF(+'404-ENTREGA_INSUMOS PA'!AG481=0,"",+'404-ENTREGA_INSUMOS PA'!AG481)</f>
        <v/>
      </c>
      <c r="K461" s="371" t="str">
        <f>IF(+'404-ENTREGA_INSUMOS PA'!AK481=0,"",+'404-ENTREGA_INSUMOS PA'!AK481)</f>
        <v/>
      </c>
      <c r="L461" s="372" t="str">
        <f>IF(+'404-ENTREGA_INSUMOS PA'!AN481=0,"",+'404-ENTREGA_INSUMOS PA'!AN481)</f>
        <v/>
      </c>
      <c r="M461" s="373"/>
      <c r="N461" s="374" t="s">
        <v>2591</v>
      </c>
    </row>
    <row r="462" spans="1:14" hidden="1" x14ac:dyDescent="0.3">
      <c r="A462" s="371">
        <f>IF(AND(+'404-ENTREGA_INSUMOS PA'!B483=0,L462&gt;0),+'404-ENTREGA_INSUMOS PA'!B482,+'404-ENTREGA_INSUMOS PA'!B483)</f>
        <v>0</v>
      </c>
      <c r="B462" s="371">
        <f>IF(AND(+'404-ENTREGA_INSUMOS PA'!F483=0,L462&gt;0),+'404-ENTREGA_INSUMOS PA'!F482,+'404-ENTREGA_INSUMOS PA'!F483)</f>
        <v>0</v>
      </c>
      <c r="C462" s="371" t="str">
        <f>IFERROR(IFERROR(+VLOOKUP('404-ENTREGA_INSUMOS PA'!$AP$6,localidades,2,FALSE),VLOOKUP('404-ENTREGA_INSUMOS PA'!$AP$5,district_codes,2,FALSE)),"")</f>
        <v/>
      </c>
      <c r="D462" s="415" t="str">
        <f>IF(+'404-ENTREGA_INSUMOS PA'!$AP$7=0,"",+'404-ENTREGA_INSUMOS PA'!$AP$7)</f>
        <v/>
      </c>
      <c r="E462" s="415">
        <f>+'404-ENTREGA_INSUMOS PA'!J483</f>
        <v>0</v>
      </c>
      <c r="F462" s="415">
        <f>+'404-ENTREGA_INSUMOS PA'!L483</f>
        <v>0</v>
      </c>
      <c r="G462" s="415">
        <f>+'404-ENTREGA_INSUMOS PA'!AP$6</f>
        <v>0</v>
      </c>
      <c r="H462" s="415">
        <f>+'404-ENTREGA_INSUMOS PA'!AP$6</f>
        <v>0</v>
      </c>
      <c r="I462" s="371" t="str">
        <f>IF(+'404-ENTREGA_INSUMOS PA'!AC482=0,"",+'404-ENTREGA_INSUMOS PA'!AC482)</f>
        <v/>
      </c>
      <c r="J462" s="371" t="str">
        <f>IF(+'404-ENTREGA_INSUMOS PA'!AG482=0,"",+'404-ENTREGA_INSUMOS PA'!AG482)</f>
        <v/>
      </c>
      <c r="K462" s="371" t="str">
        <f>IF(+'404-ENTREGA_INSUMOS PA'!AK482=0,"",+'404-ENTREGA_INSUMOS PA'!AK482)</f>
        <v/>
      </c>
      <c r="L462" s="372" t="str">
        <f>IF(+'404-ENTREGA_INSUMOS PA'!AN482=0,"",+'404-ENTREGA_INSUMOS PA'!AN482)</f>
        <v/>
      </c>
      <c r="M462" s="373"/>
      <c r="N462" s="374" t="s">
        <v>2591</v>
      </c>
    </row>
    <row r="463" spans="1:14" hidden="1" x14ac:dyDescent="0.3">
      <c r="A463" s="371">
        <f>IF(AND(+'404-ENTREGA_INSUMOS PA'!B484=0,L463&gt;0),+'404-ENTREGA_INSUMOS PA'!B483,+'404-ENTREGA_INSUMOS PA'!B484)</f>
        <v>0</v>
      </c>
      <c r="B463" s="371">
        <f>IF(AND(+'404-ENTREGA_INSUMOS PA'!F484=0,L463&gt;0),+'404-ENTREGA_INSUMOS PA'!F483,+'404-ENTREGA_INSUMOS PA'!F484)</f>
        <v>0</v>
      </c>
      <c r="C463" s="371" t="str">
        <f>IFERROR(IFERROR(+VLOOKUP('404-ENTREGA_INSUMOS PA'!$AP$6,localidades,2,FALSE),VLOOKUP('404-ENTREGA_INSUMOS PA'!$AP$5,district_codes,2,FALSE)),"")</f>
        <v/>
      </c>
      <c r="D463" s="415" t="str">
        <f>IF(+'404-ENTREGA_INSUMOS PA'!$AP$7=0,"",+'404-ENTREGA_INSUMOS PA'!$AP$7)</f>
        <v/>
      </c>
      <c r="E463" s="415">
        <f>+'404-ENTREGA_INSUMOS PA'!J484</f>
        <v>0</v>
      </c>
      <c r="F463" s="415">
        <f>+'404-ENTREGA_INSUMOS PA'!L484</f>
        <v>0</v>
      </c>
      <c r="G463" s="415">
        <f>+'404-ENTREGA_INSUMOS PA'!AP$6</f>
        <v>0</v>
      </c>
      <c r="H463" s="415">
        <f>+'404-ENTREGA_INSUMOS PA'!AP$6</f>
        <v>0</v>
      </c>
      <c r="I463" s="371" t="str">
        <f>IF(+'404-ENTREGA_INSUMOS PA'!AC483=0,"",+'404-ENTREGA_INSUMOS PA'!AC483)</f>
        <v/>
      </c>
      <c r="J463" s="371" t="str">
        <f>IF(+'404-ENTREGA_INSUMOS PA'!AG483=0,"",+'404-ENTREGA_INSUMOS PA'!AG483)</f>
        <v/>
      </c>
      <c r="K463" s="371" t="str">
        <f>IF(+'404-ENTREGA_INSUMOS PA'!AK483=0,"",+'404-ENTREGA_INSUMOS PA'!AK483)</f>
        <v/>
      </c>
      <c r="L463" s="372" t="str">
        <f>IF(+'404-ENTREGA_INSUMOS PA'!AN483=0,"",+'404-ENTREGA_INSUMOS PA'!AN483)</f>
        <v/>
      </c>
      <c r="M463" s="373"/>
      <c r="N463" s="374" t="s">
        <v>2591</v>
      </c>
    </row>
    <row r="464" spans="1:14" hidden="1" x14ac:dyDescent="0.3">
      <c r="A464" s="371">
        <f>IF(AND(+'404-ENTREGA_INSUMOS PA'!B485=0,L464&gt;0),+'404-ENTREGA_INSUMOS PA'!B484,+'404-ENTREGA_INSUMOS PA'!B485)</f>
        <v>0</v>
      </c>
      <c r="B464" s="371">
        <f>IF(AND(+'404-ENTREGA_INSUMOS PA'!F485=0,L464&gt;0),+'404-ENTREGA_INSUMOS PA'!F484,+'404-ENTREGA_INSUMOS PA'!F485)</f>
        <v>0</v>
      </c>
      <c r="C464" s="371" t="str">
        <f>IFERROR(IFERROR(+VLOOKUP('404-ENTREGA_INSUMOS PA'!$AP$6,localidades,2,FALSE),VLOOKUP('404-ENTREGA_INSUMOS PA'!$AP$5,district_codes,2,FALSE)),"")</f>
        <v/>
      </c>
      <c r="D464" s="415" t="str">
        <f>IF(+'404-ENTREGA_INSUMOS PA'!$AP$7=0,"",+'404-ENTREGA_INSUMOS PA'!$AP$7)</f>
        <v/>
      </c>
      <c r="E464" s="415">
        <f>+'404-ENTREGA_INSUMOS PA'!J485</f>
        <v>0</v>
      </c>
      <c r="F464" s="415">
        <f>+'404-ENTREGA_INSUMOS PA'!L485</f>
        <v>0</v>
      </c>
      <c r="G464" s="415">
        <f>+'404-ENTREGA_INSUMOS PA'!AP$6</f>
        <v>0</v>
      </c>
      <c r="H464" s="415">
        <f>+'404-ENTREGA_INSUMOS PA'!AP$6</f>
        <v>0</v>
      </c>
      <c r="I464" s="371" t="str">
        <f>IF(+'404-ENTREGA_INSUMOS PA'!AC484=0,"",+'404-ENTREGA_INSUMOS PA'!AC484)</f>
        <v/>
      </c>
      <c r="J464" s="371" t="str">
        <f>IF(+'404-ENTREGA_INSUMOS PA'!AG484=0,"",+'404-ENTREGA_INSUMOS PA'!AG484)</f>
        <v/>
      </c>
      <c r="K464" s="371" t="str">
        <f>IF(+'404-ENTREGA_INSUMOS PA'!AK484=0,"",+'404-ENTREGA_INSUMOS PA'!AK484)</f>
        <v/>
      </c>
      <c r="L464" s="372" t="str">
        <f>IF(+'404-ENTREGA_INSUMOS PA'!AN484=0,"",+'404-ENTREGA_INSUMOS PA'!AN484)</f>
        <v/>
      </c>
      <c r="M464" s="373"/>
      <c r="N464" s="374" t="s">
        <v>2591</v>
      </c>
    </row>
    <row r="465" spans="1:14" hidden="1" x14ac:dyDescent="0.3">
      <c r="A465" s="371">
        <f>IF(AND(+'404-ENTREGA_INSUMOS PA'!B486=0,L465&gt;0),+'404-ENTREGA_INSUMOS PA'!B485,+'404-ENTREGA_INSUMOS PA'!B486)</f>
        <v>0</v>
      </c>
      <c r="B465" s="371">
        <f>IF(AND(+'404-ENTREGA_INSUMOS PA'!F486=0,L465&gt;0),+'404-ENTREGA_INSUMOS PA'!F485,+'404-ENTREGA_INSUMOS PA'!F486)</f>
        <v>0</v>
      </c>
      <c r="C465" s="371" t="str">
        <f>IFERROR(IFERROR(+VLOOKUP('404-ENTREGA_INSUMOS PA'!$AP$6,localidades,2,FALSE),VLOOKUP('404-ENTREGA_INSUMOS PA'!$AP$5,district_codes,2,FALSE)),"")</f>
        <v/>
      </c>
      <c r="D465" s="415" t="str">
        <f>IF(+'404-ENTREGA_INSUMOS PA'!$AP$7=0,"",+'404-ENTREGA_INSUMOS PA'!$AP$7)</f>
        <v/>
      </c>
      <c r="E465" s="415">
        <f>+'404-ENTREGA_INSUMOS PA'!J486</f>
        <v>0</v>
      </c>
      <c r="F465" s="415">
        <f>+'404-ENTREGA_INSUMOS PA'!L486</f>
        <v>0</v>
      </c>
      <c r="G465" s="415">
        <f>+'404-ENTREGA_INSUMOS PA'!AP$6</f>
        <v>0</v>
      </c>
      <c r="H465" s="415">
        <f>+'404-ENTREGA_INSUMOS PA'!AP$6</f>
        <v>0</v>
      </c>
      <c r="I465" s="371" t="str">
        <f>IF(+'404-ENTREGA_INSUMOS PA'!AC485=0,"",+'404-ENTREGA_INSUMOS PA'!AC485)</f>
        <v/>
      </c>
      <c r="J465" s="371" t="str">
        <f>IF(+'404-ENTREGA_INSUMOS PA'!AG485=0,"",+'404-ENTREGA_INSUMOS PA'!AG485)</f>
        <v/>
      </c>
      <c r="K465" s="371" t="str">
        <f>IF(+'404-ENTREGA_INSUMOS PA'!AK485=0,"",+'404-ENTREGA_INSUMOS PA'!AK485)</f>
        <v/>
      </c>
      <c r="L465" s="372" t="str">
        <f>IF(+'404-ENTREGA_INSUMOS PA'!AN485=0,"",+'404-ENTREGA_INSUMOS PA'!AN485)</f>
        <v/>
      </c>
      <c r="M465" s="373"/>
      <c r="N465" s="374" t="s">
        <v>2591</v>
      </c>
    </row>
    <row r="466" spans="1:14" hidden="1" x14ac:dyDescent="0.3">
      <c r="A466" s="371">
        <f>IF(AND(+'404-ENTREGA_INSUMOS PA'!B487=0,L466&gt;0),+'404-ENTREGA_INSUMOS PA'!B486,+'404-ENTREGA_INSUMOS PA'!B487)</f>
        <v>0</v>
      </c>
      <c r="B466" s="371">
        <f>IF(AND(+'404-ENTREGA_INSUMOS PA'!F487=0,L466&gt;0),+'404-ENTREGA_INSUMOS PA'!F486,+'404-ENTREGA_INSUMOS PA'!F487)</f>
        <v>0</v>
      </c>
      <c r="C466" s="371" t="str">
        <f>IFERROR(IFERROR(+VLOOKUP('404-ENTREGA_INSUMOS PA'!$AP$6,localidades,2,FALSE),VLOOKUP('404-ENTREGA_INSUMOS PA'!$AP$5,district_codes,2,FALSE)),"")</f>
        <v/>
      </c>
      <c r="D466" s="415" t="str">
        <f>IF(+'404-ENTREGA_INSUMOS PA'!$AP$7=0,"",+'404-ENTREGA_INSUMOS PA'!$AP$7)</f>
        <v/>
      </c>
      <c r="E466" s="415">
        <f>+'404-ENTREGA_INSUMOS PA'!J487</f>
        <v>0</v>
      </c>
      <c r="F466" s="415">
        <f>+'404-ENTREGA_INSUMOS PA'!L487</f>
        <v>0</v>
      </c>
      <c r="G466" s="415">
        <f>+'404-ENTREGA_INSUMOS PA'!AP$6</f>
        <v>0</v>
      </c>
      <c r="H466" s="415">
        <f>+'404-ENTREGA_INSUMOS PA'!AP$6</f>
        <v>0</v>
      </c>
      <c r="I466" s="371" t="str">
        <f>IF(+'404-ENTREGA_INSUMOS PA'!AC486=0,"",+'404-ENTREGA_INSUMOS PA'!AC486)</f>
        <v/>
      </c>
      <c r="J466" s="371" t="str">
        <f>IF(+'404-ENTREGA_INSUMOS PA'!AG486=0,"",+'404-ENTREGA_INSUMOS PA'!AG486)</f>
        <v/>
      </c>
      <c r="K466" s="371" t="str">
        <f>IF(+'404-ENTREGA_INSUMOS PA'!AK486=0,"",+'404-ENTREGA_INSUMOS PA'!AK486)</f>
        <v/>
      </c>
      <c r="L466" s="372" t="str">
        <f>IF(+'404-ENTREGA_INSUMOS PA'!AN486=0,"",+'404-ENTREGA_INSUMOS PA'!AN486)</f>
        <v/>
      </c>
      <c r="M466" s="373"/>
      <c r="N466" s="374" t="s">
        <v>2591</v>
      </c>
    </row>
    <row r="467" spans="1:14" hidden="1" x14ac:dyDescent="0.3">
      <c r="A467" s="371">
        <f>IF(AND(+'404-ENTREGA_INSUMOS PA'!B488=0,L467&gt;0),+'404-ENTREGA_INSUMOS PA'!B487,+'404-ENTREGA_INSUMOS PA'!B488)</f>
        <v>0</v>
      </c>
      <c r="B467" s="371">
        <f>IF(AND(+'404-ENTREGA_INSUMOS PA'!F488=0,L467&gt;0),+'404-ENTREGA_INSUMOS PA'!F487,+'404-ENTREGA_INSUMOS PA'!F488)</f>
        <v>0</v>
      </c>
      <c r="C467" s="371" t="str">
        <f>IFERROR(IFERROR(+VLOOKUP('404-ENTREGA_INSUMOS PA'!$AP$6,localidades,2,FALSE),VLOOKUP('404-ENTREGA_INSUMOS PA'!$AP$5,district_codes,2,FALSE)),"")</f>
        <v/>
      </c>
      <c r="D467" s="415" t="str">
        <f>IF(+'404-ENTREGA_INSUMOS PA'!$AP$7=0,"",+'404-ENTREGA_INSUMOS PA'!$AP$7)</f>
        <v/>
      </c>
      <c r="E467" s="415">
        <f>+'404-ENTREGA_INSUMOS PA'!J488</f>
        <v>0</v>
      </c>
      <c r="F467" s="415">
        <f>+'404-ENTREGA_INSUMOS PA'!L488</f>
        <v>0</v>
      </c>
      <c r="G467" s="415">
        <f>+'404-ENTREGA_INSUMOS PA'!AP$6</f>
        <v>0</v>
      </c>
      <c r="H467" s="415">
        <f>+'404-ENTREGA_INSUMOS PA'!AP$6</f>
        <v>0</v>
      </c>
      <c r="I467" s="371" t="str">
        <f>IF(+'404-ENTREGA_INSUMOS PA'!AC487=0,"",+'404-ENTREGA_INSUMOS PA'!AC487)</f>
        <v/>
      </c>
      <c r="J467" s="371" t="str">
        <f>IF(+'404-ENTREGA_INSUMOS PA'!AG487=0,"",+'404-ENTREGA_INSUMOS PA'!AG487)</f>
        <v/>
      </c>
      <c r="K467" s="371" t="str">
        <f>IF(+'404-ENTREGA_INSUMOS PA'!AK487=0,"",+'404-ENTREGA_INSUMOS PA'!AK487)</f>
        <v/>
      </c>
      <c r="L467" s="372" t="str">
        <f>IF(+'404-ENTREGA_INSUMOS PA'!AN487=0,"",+'404-ENTREGA_INSUMOS PA'!AN487)</f>
        <v/>
      </c>
      <c r="M467" s="373"/>
      <c r="N467" s="374" t="s">
        <v>2591</v>
      </c>
    </row>
    <row r="468" spans="1:14" hidden="1" x14ac:dyDescent="0.3">
      <c r="A468" s="371">
        <f>IF(AND(+'404-ENTREGA_INSUMOS PA'!B489=0,L468&gt;0),+'404-ENTREGA_INSUMOS PA'!B488,+'404-ENTREGA_INSUMOS PA'!B489)</f>
        <v>0</v>
      </c>
      <c r="B468" s="371">
        <f>IF(AND(+'404-ENTREGA_INSUMOS PA'!F489=0,L468&gt;0),+'404-ENTREGA_INSUMOS PA'!F488,+'404-ENTREGA_INSUMOS PA'!F489)</f>
        <v>0</v>
      </c>
      <c r="C468" s="371" t="str">
        <f>IFERROR(IFERROR(+VLOOKUP('404-ENTREGA_INSUMOS PA'!$AP$6,localidades,2,FALSE),VLOOKUP('404-ENTREGA_INSUMOS PA'!$AP$5,district_codes,2,FALSE)),"")</f>
        <v/>
      </c>
      <c r="D468" s="415" t="str">
        <f>IF(+'404-ENTREGA_INSUMOS PA'!$AP$7=0,"",+'404-ENTREGA_INSUMOS PA'!$AP$7)</f>
        <v/>
      </c>
      <c r="E468" s="415">
        <f>+'404-ENTREGA_INSUMOS PA'!J489</f>
        <v>0</v>
      </c>
      <c r="F468" s="415">
        <f>+'404-ENTREGA_INSUMOS PA'!L489</f>
        <v>0</v>
      </c>
      <c r="G468" s="415">
        <f>+'404-ENTREGA_INSUMOS PA'!AP$6</f>
        <v>0</v>
      </c>
      <c r="H468" s="415">
        <f>+'404-ENTREGA_INSUMOS PA'!AP$6</f>
        <v>0</v>
      </c>
      <c r="I468" s="371" t="str">
        <f>IF(+'404-ENTREGA_INSUMOS PA'!AC488=0,"",+'404-ENTREGA_INSUMOS PA'!AC488)</f>
        <v/>
      </c>
      <c r="J468" s="371" t="str">
        <f>IF(+'404-ENTREGA_INSUMOS PA'!AG488=0,"",+'404-ENTREGA_INSUMOS PA'!AG488)</f>
        <v/>
      </c>
      <c r="K468" s="371" t="str">
        <f>IF(+'404-ENTREGA_INSUMOS PA'!AK488=0,"",+'404-ENTREGA_INSUMOS PA'!AK488)</f>
        <v/>
      </c>
      <c r="L468" s="372" t="str">
        <f>IF(+'404-ENTREGA_INSUMOS PA'!AN488=0,"",+'404-ENTREGA_INSUMOS PA'!AN488)</f>
        <v/>
      </c>
      <c r="M468" s="373"/>
      <c r="N468" s="374" t="s">
        <v>2591</v>
      </c>
    </row>
    <row r="469" spans="1:14" hidden="1" x14ac:dyDescent="0.3">
      <c r="A469" s="371">
        <f>IF(AND(+'404-ENTREGA_INSUMOS PA'!B490=0,L469&gt;0),+'404-ENTREGA_INSUMOS PA'!B489,+'404-ENTREGA_INSUMOS PA'!B490)</f>
        <v>0</v>
      </c>
      <c r="B469" s="371">
        <f>IF(AND(+'404-ENTREGA_INSUMOS PA'!F490=0,L469&gt;0),+'404-ENTREGA_INSUMOS PA'!F489,+'404-ENTREGA_INSUMOS PA'!F490)</f>
        <v>0</v>
      </c>
      <c r="C469" s="371" t="str">
        <f>IFERROR(IFERROR(+VLOOKUP('404-ENTREGA_INSUMOS PA'!$AP$6,localidades,2,FALSE),VLOOKUP('404-ENTREGA_INSUMOS PA'!$AP$5,district_codes,2,FALSE)),"")</f>
        <v/>
      </c>
      <c r="D469" s="415" t="str">
        <f>IF(+'404-ENTREGA_INSUMOS PA'!$AP$7=0,"",+'404-ENTREGA_INSUMOS PA'!$AP$7)</f>
        <v/>
      </c>
      <c r="E469" s="415">
        <f>+'404-ENTREGA_INSUMOS PA'!J490</f>
        <v>0</v>
      </c>
      <c r="F469" s="415">
        <f>+'404-ENTREGA_INSUMOS PA'!L490</f>
        <v>0</v>
      </c>
      <c r="G469" s="415">
        <f>+'404-ENTREGA_INSUMOS PA'!AP$6</f>
        <v>0</v>
      </c>
      <c r="H469" s="415">
        <f>+'404-ENTREGA_INSUMOS PA'!AP$6</f>
        <v>0</v>
      </c>
      <c r="I469" s="371" t="str">
        <f>IF(+'404-ENTREGA_INSUMOS PA'!AC489=0,"",+'404-ENTREGA_INSUMOS PA'!AC489)</f>
        <v/>
      </c>
      <c r="J469" s="371" t="str">
        <f>IF(+'404-ENTREGA_INSUMOS PA'!AG489=0,"",+'404-ENTREGA_INSUMOS PA'!AG489)</f>
        <v/>
      </c>
      <c r="K469" s="371" t="str">
        <f>IF(+'404-ENTREGA_INSUMOS PA'!AK489=0,"",+'404-ENTREGA_INSUMOS PA'!AK489)</f>
        <v/>
      </c>
      <c r="L469" s="372" t="str">
        <f>IF(+'404-ENTREGA_INSUMOS PA'!AN489=0,"",+'404-ENTREGA_INSUMOS PA'!AN489)</f>
        <v/>
      </c>
      <c r="M469" s="373"/>
      <c r="N469" s="374" t="s">
        <v>2591</v>
      </c>
    </row>
    <row r="470" spans="1:14" hidden="1" x14ac:dyDescent="0.3">
      <c r="A470" s="371">
        <f>IF(AND(+'404-ENTREGA_INSUMOS PA'!B491=0,L470&gt;0),+'404-ENTREGA_INSUMOS PA'!B490,+'404-ENTREGA_INSUMOS PA'!B491)</f>
        <v>0</v>
      </c>
      <c r="B470" s="371">
        <f>IF(AND(+'404-ENTREGA_INSUMOS PA'!F491=0,L470&gt;0),+'404-ENTREGA_INSUMOS PA'!F490,+'404-ENTREGA_INSUMOS PA'!F491)</f>
        <v>0</v>
      </c>
      <c r="C470" s="371" t="str">
        <f>IFERROR(IFERROR(+VLOOKUP('404-ENTREGA_INSUMOS PA'!$AP$6,localidades,2,FALSE),VLOOKUP('404-ENTREGA_INSUMOS PA'!$AP$5,district_codes,2,FALSE)),"")</f>
        <v/>
      </c>
      <c r="D470" s="415" t="str">
        <f>IF(+'404-ENTREGA_INSUMOS PA'!$AP$7=0,"",+'404-ENTREGA_INSUMOS PA'!$AP$7)</f>
        <v/>
      </c>
      <c r="E470" s="415">
        <f>+'404-ENTREGA_INSUMOS PA'!J491</f>
        <v>0</v>
      </c>
      <c r="F470" s="415">
        <f>+'404-ENTREGA_INSUMOS PA'!L491</f>
        <v>0</v>
      </c>
      <c r="G470" s="415">
        <f>+'404-ENTREGA_INSUMOS PA'!AP$6</f>
        <v>0</v>
      </c>
      <c r="H470" s="415">
        <f>+'404-ENTREGA_INSUMOS PA'!AP$6</f>
        <v>0</v>
      </c>
      <c r="I470" s="371" t="str">
        <f>IF(+'404-ENTREGA_INSUMOS PA'!AC490=0,"",+'404-ENTREGA_INSUMOS PA'!AC490)</f>
        <v/>
      </c>
      <c r="J470" s="371" t="str">
        <f>IF(+'404-ENTREGA_INSUMOS PA'!AG490=0,"",+'404-ENTREGA_INSUMOS PA'!AG490)</f>
        <v/>
      </c>
      <c r="K470" s="371" t="str">
        <f>IF(+'404-ENTREGA_INSUMOS PA'!AK490=0,"",+'404-ENTREGA_INSUMOS PA'!AK490)</f>
        <v/>
      </c>
      <c r="L470" s="372" t="str">
        <f>IF(+'404-ENTREGA_INSUMOS PA'!AN490=0,"",+'404-ENTREGA_INSUMOS PA'!AN490)</f>
        <v/>
      </c>
      <c r="M470" s="373"/>
      <c r="N470" s="374" t="s">
        <v>2591</v>
      </c>
    </row>
    <row r="471" spans="1:14" hidden="1" x14ac:dyDescent="0.3">
      <c r="A471" s="371">
        <f>IF(AND(+'404-ENTREGA_INSUMOS PA'!B492=0,L471&gt;0),+'404-ENTREGA_INSUMOS PA'!B491,+'404-ENTREGA_INSUMOS PA'!B492)</f>
        <v>0</v>
      </c>
      <c r="B471" s="371">
        <f>IF(AND(+'404-ENTREGA_INSUMOS PA'!F492=0,L471&gt;0),+'404-ENTREGA_INSUMOS PA'!F491,+'404-ENTREGA_INSUMOS PA'!F492)</f>
        <v>0</v>
      </c>
      <c r="C471" s="371" t="str">
        <f>IFERROR(IFERROR(+VLOOKUP('404-ENTREGA_INSUMOS PA'!$AP$6,localidades,2,FALSE),VLOOKUP('404-ENTREGA_INSUMOS PA'!$AP$5,district_codes,2,FALSE)),"")</f>
        <v/>
      </c>
      <c r="D471" s="415" t="str">
        <f>IF(+'404-ENTREGA_INSUMOS PA'!$AP$7=0,"",+'404-ENTREGA_INSUMOS PA'!$AP$7)</f>
        <v/>
      </c>
      <c r="E471" s="415">
        <f>+'404-ENTREGA_INSUMOS PA'!J492</f>
        <v>0</v>
      </c>
      <c r="F471" s="415">
        <f>+'404-ENTREGA_INSUMOS PA'!L492</f>
        <v>0</v>
      </c>
      <c r="G471" s="415">
        <f>+'404-ENTREGA_INSUMOS PA'!AP$6</f>
        <v>0</v>
      </c>
      <c r="H471" s="415">
        <f>+'404-ENTREGA_INSUMOS PA'!AP$6</f>
        <v>0</v>
      </c>
      <c r="I471" s="371" t="str">
        <f>IF(+'404-ENTREGA_INSUMOS PA'!AC491=0,"",+'404-ENTREGA_INSUMOS PA'!AC491)</f>
        <v/>
      </c>
      <c r="J471" s="371" t="str">
        <f>IF(+'404-ENTREGA_INSUMOS PA'!AG491=0,"",+'404-ENTREGA_INSUMOS PA'!AG491)</f>
        <v/>
      </c>
      <c r="K471" s="371" t="str">
        <f>IF(+'404-ENTREGA_INSUMOS PA'!AK491=0,"",+'404-ENTREGA_INSUMOS PA'!AK491)</f>
        <v/>
      </c>
      <c r="L471" s="372" t="str">
        <f>IF(+'404-ENTREGA_INSUMOS PA'!AN491=0,"",+'404-ENTREGA_INSUMOS PA'!AN491)</f>
        <v/>
      </c>
      <c r="M471" s="373"/>
      <c r="N471" s="374" t="s">
        <v>2591</v>
      </c>
    </row>
    <row r="472" spans="1:14" hidden="1" x14ac:dyDescent="0.3">
      <c r="A472" s="371">
        <f>IF(AND(+'404-ENTREGA_INSUMOS PA'!B493=0,L472&gt;0),+'404-ENTREGA_INSUMOS PA'!B492,+'404-ENTREGA_INSUMOS PA'!B493)</f>
        <v>0</v>
      </c>
      <c r="B472" s="371">
        <f>IF(AND(+'404-ENTREGA_INSUMOS PA'!F493=0,L472&gt;0),+'404-ENTREGA_INSUMOS PA'!F492,+'404-ENTREGA_INSUMOS PA'!F493)</f>
        <v>0</v>
      </c>
      <c r="C472" s="371" t="str">
        <f>IFERROR(IFERROR(+VLOOKUP('404-ENTREGA_INSUMOS PA'!$AP$6,localidades,2,FALSE),VLOOKUP('404-ENTREGA_INSUMOS PA'!$AP$5,district_codes,2,FALSE)),"")</f>
        <v/>
      </c>
      <c r="D472" s="415" t="str">
        <f>IF(+'404-ENTREGA_INSUMOS PA'!$AP$7=0,"",+'404-ENTREGA_INSUMOS PA'!$AP$7)</f>
        <v/>
      </c>
      <c r="E472" s="415">
        <f>+'404-ENTREGA_INSUMOS PA'!J493</f>
        <v>0</v>
      </c>
      <c r="F472" s="415">
        <f>+'404-ENTREGA_INSUMOS PA'!L493</f>
        <v>0</v>
      </c>
      <c r="G472" s="415">
        <f>+'404-ENTREGA_INSUMOS PA'!AP$6</f>
        <v>0</v>
      </c>
      <c r="H472" s="415">
        <f>+'404-ENTREGA_INSUMOS PA'!AP$6</f>
        <v>0</v>
      </c>
      <c r="I472" s="371" t="str">
        <f>IF(+'404-ENTREGA_INSUMOS PA'!AC492=0,"",+'404-ENTREGA_INSUMOS PA'!AC492)</f>
        <v/>
      </c>
      <c r="J472" s="371" t="str">
        <f>IF(+'404-ENTREGA_INSUMOS PA'!AG492=0,"",+'404-ENTREGA_INSUMOS PA'!AG492)</f>
        <v/>
      </c>
      <c r="K472" s="371" t="str">
        <f>IF(+'404-ENTREGA_INSUMOS PA'!AK492=0,"",+'404-ENTREGA_INSUMOS PA'!AK492)</f>
        <v/>
      </c>
      <c r="L472" s="372" t="str">
        <f>IF(+'404-ENTREGA_INSUMOS PA'!AN492=0,"",+'404-ENTREGA_INSUMOS PA'!AN492)</f>
        <v/>
      </c>
      <c r="M472" s="373"/>
      <c r="N472" s="374" t="s">
        <v>2591</v>
      </c>
    </row>
    <row r="473" spans="1:14" hidden="1" x14ac:dyDescent="0.3">
      <c r="A473" s="371">
        <f>IF(AND(+'404-ENTREGA_INSUMOS PA'!B494=0,L473&gt;0),+'404-ENTREGA_INSUMOS PA'!B493,+'404-ENTREGA_INSUMOS PA'!B494)</f>
        <v>0</v>
      </c>
      <c r="B473" s="371">
        <f>IF(AND(+'404-ENTREGA_INSUMOS PA'!F494=0,L473&gt;0),+'404-ENTREGA_INSUMOS PA'!F493,+'404-ENTREGA_INSUMOS PA'!F494)</f>
        <v>0</v>
      </c>
      <c r="C473" s="371" t="str">
        <f>IFERROR(IFERROR(+VLOOKUP('404-ENTREGA_INSUMOS PA'!$AP$6,localidades,2,FALSE),VLOOKUP('404-ENTREGA_INSUMOS PA'!$AP$5,district_codes,2,FALSE)),"")</f>
        <v/>
      </c>
      <c r="D473" s="415" t="str">
        <f>IF(+'404-ENTREGA_INSUMOS PA'!$AP$7=0,"",+'404-ENTREGA_INSUMOS PA'!$AP$7)</f>
        <v/>
      </c>
      <c r="E473" s="415">
        <f>+'404-ENTREGA_INSUMOS PA'!J494</f>
        <v>0</v>
      </c>
      <c r="F473" s="415">
        <f>+'404-ENTREGA_INSUMOS PA'!L494</f>
        <v>0</v>
      </c>
      <c r="G473" s="415">
        <f>+'404-ENTREGA_INSUMOS PA'!AP$6</f>
        <v>0</v>
      </c>
      <c r="H473" s="415">
        <f>+'404-ENTREGA_INSUMOS PA'!AP$6</f>
        <v>0</v>
      </c>
      <c r="I473" s="371" t="str">
        <f>IF(+'404-ENTREGA_INSUMOS PA'!AC493=0,"",+'404-ENTREGA_INSUMOS PA'!AC493)</f>
        <v/>
      </c>
      <c r="J473" s="371" t="str">
        <f>IF(+'404-ENTREGA_INSUMOS PA'!AG493=0,"",+'404-ENTREGA_INSUMOS PA'!AG493)</f>
        <v/>
      </c>
      <c r="K473" s="371" t="str">
        <f>IF(+'404-ENTREGA_INSUMOS PA'!AK493=0,"",+'404-ENTREGA_INSUMOS PA'!AK493)</f>
        <v/>
      </c>
      <c r="L473" s="372" t="str">
        <f>IF(+'404-ENTREGA_INSUMOS PA'!AN493=0,"",+'404-ENTREGA_INSUMOS PA'!AN493)</f>
        <v/>
      </c>
      <c r="M473" s="373"/>
      <c r="N473" s="374" t="s">
        <v>2591</v>
      </c>
    </row>
    <row r="474" spans="1:14" hidden="1" x14ac:dyDescent="0.3">
      <c r="A474" s="371">
        <f>IF(AND(+'404-ENTREGA_INSUMOS PA'!B495=0,L474&gt;0),+'404-ENTREGA_INSUMOS PA'!B494,+'404-ENTREGA_INSUMOS PA'!B495)</f>
        <v>0</v>
      </c>
      <c r="B474" s="371">
        <f>IF(AND(+'404-ENTREGA_INSUMOS PA'!F495=0,L474&gt;0),+'404-ENTREGA_INSUMOS PA'!F494,+'404-ENTREGA_INSUMOS PA'!F495)</f>
        <v>0</v>
      </c>
      <c r="C474" s="371" t="str">
        <f>IFERROR(IFERROR(+VLOOKUP('404-ENTREGA_INSUMOS PA'!$AP$6,localidades,2,FALSE),VLOOKUP('404-ENTREGA_INSUMOS PA'!$AP$5,district_codes,2,FALSE)),"")</f>
        <v/>
      </c>
      <c r="D474" s="415" t="str">
        <f>IF(+'404-ENTREGA_INSUMOS PA'!$AP$7=0,"",+'404-ENTREGA_INSUMOS PA'!$AP$7)</f>
        <v/>
      </c>
      <c r="E474" s="415">
        <f>+'404-ENTREGA_INSUMOS PA'!J495</f>
        <v>0</v>
      </c>
      <c r="F474" s="415">
        <f>+'404-ENTREGA_INSUMOS PA'!L495</f>
        <v>0</v>
      </c>
      <c r="G474" s="415">
        <f>+'404-ENTREGA_INSUMOS PA'!AP$6</f>
        <v>0</v>
      </c>
      <c r="H474" s="415">
        <f>+'404-ENTREGA_INSUMOS PA'!AP$6</f>
        <v>0</v>
      </c>
      <c r="I474" s="371" t="str">
        <f>IF(+'404-ENTREGA_INSUMOS PA'!AC494=0,"",+'404-ENTREGA_INSUMOS PA'!AC494)</f>
        <v/>
      </c>
      <c r="J474" s="371" t="str">
        <f>IF(+'404-ENTREGA_INSUMOS PA'!AG494=0,"",+'404-ENTREGA_INSUMOS PA'!AG494)</f>
        <v/>
      </c>
      <c r="K474" s="371" t="str">
        <f>IF(+'404-ENTREGA_INSUMOS PA'!AK494=0,"",+'404-ENTREGA_INSUMOS PA'!AK494)</f>
        <v/>
      </c>
      <c r="L474" s="372" t="str">
        <f>IF(+'404-ENTREGA_INSUMOS PA'!AN494=0,"",+'404-ENTREGA_INSUMOS PA'!AN494)</f>
        <v/>
      </c>
      <c r="M474" s="373"/>
      <c r="N474" s="374" t="s">
        <v>2591</v>
      </c>
    </row>
    <row r="475" spans="1:14" hidden="1" x14ac:dyDescent="0.3">
      <c r="A475" s="371">
        <f>IF(AND(+'404-ENTREGA_INSUMOS PA'!B496=0,L475&gt;0),+'404-ENTREGA_INSUMOS PA'!B495,+'404-ENTREGA_INSUMOS PA'!B496)</f>
        <v>0</v>
      </c>
      <c r="B475" s="371">
        <f>IF(AND(+'404-ENTREGA_INSUMOS PA'!F496=0,L475&gt;0),+'404-ENTREGA_INSUMOS PA'!F495,+'404-ENTREGA_INSUMOS PA'!F496)</f>
        <v>0</v>
      </c>
      <c r="C475" s="371" t="str">
        <f>IFERROR(IFERROR(+VLOOKUP('404-ENTREGA_INSUMOS PA'!$AP$6,localidades,2,FALSE),VLOOKUP('404-ENTREGA_INSUMOS PA'!$AP$5,district_codes,2,FALSE)),"")</f>
        <v/>
      </c>
      <c r="D475" s="415" t="str">
        <f>IF(+'404-ENTREGA_INSUMOS PA'!$AP$7=0,"",+'404-ENTREGA_INSUMOS PA'!$AP$7)</f>
        <v/>
      </c>
      <c r="E475" s="415">
        <f>+'404-ENTREGA_INSUMOS PA'!J496</f>
        <v>0</v>
      </c>
      <c r="F475" s="415">
        <f>+'404-ENTREGA_INSUMOS PA'!L496</f>
        <v>0</v>
      </c>
      <c r="G475" s="415">
        <f>+'404-ENTREGA_INSUMOS PA'!AP$6</f>
        <v>0</v>
      </c>
      <c r="H475" s="415">
        <f>+'404-ENTREGA_INSUMOS PA'!AP$6</f>
        <v>0</v>
      </c>
      <c r="I475" s="371" t="str">
        <f>IF(+'404-ENTREGA_INSUMOS PA'!AC495=0,"",+'404-ENTREGA_INSUMOS PA'!AC495)</f>
        <v/>
      </c>
      <c r="J475" s="371" t="str">
        <f>IF(+'404-ENTREGA_INSUMOS PA'!AG495=0,"",+'404-ENTREGA_INSUMOS PA'!AG495)</f>
        <v/>
      </c>
      <c r="K475" s="371" t="str">
        <f>IF(+'404-ENTREGA_INSUMOS PA'!AK495=0,"",+'404-ENTREGA_INSUMOS PA'!AK495)</f>
        <v/>
      </c>
      <c r="L475" s="372" t="str">
        <f>IF(+'404-ENTREGA_INSUMOS PA'!AN495=0,"",+'404-ENTREGA_INSUMOS PA'!AN495)</f>
        <v/>
      </c>
      <c r="M475" s="373"/>
      <c r="N475" s="374" t="s">
        <v>2591</v>
      </c>
    </row>
    <row r="476" spans="1:14" hidden="1" x14ac:dyDescent="0.3">
      <c r="A476" s="371">
        <f>IF(AND(+'404-ENTREGA_INSUMOS PA'!B497=0,L476&gt;0),+'404-ENTREGA_INSUMOS PA'!B496,+'404-ENTREGA_INSUMOS PA'!B497)</f>
        <v>0</v>
      </c>
      <c r="B476" s="371">
        <f>IF(AND(+'404-ENTREGA_INSUMOS PA'!F497=0,L476&gt;0),+'404-ENTREGA_INSUMOS PA'!F496,+'404-ENTREGA_INSUMOS PA'!F497)</f>
        <v>0</v>
      </c>
      <c r="C476" s="371" t="str">
        <f>IFERROR(IFERROR(+VLOOKUP('404-ENTREGA_INSUMOS PA'!$AP$6,localidades,2,FALSE),VLOOKUP('404-ENTREGA_INSUMOS PA'!$AP$5,district_codes,2,FALSE)),"")</f>
        <v/>
      </c>
      <c r="D476" s="415" t="str">
        <f>IF(+'404-ENTREGA_INSUMOS PA'!$AP$7=0,"",+'404-ENTREGA_INSUMOS PA'!$AP$7)</f>
        <v/>
      </c>
      <c r="E476" s="415">
        <f>+'404-ENTREGA_INSUMOS PA'!J497</f>
        <v>0</v>
      </c>
      <c r="F476" s="415">
        <f>+'404-ENTREGA_INSUMOS PA'!L497</f>
        <v>0</v>
      </c>
      <c r="G476" s="415">
        <f>+'404-ENTREGA_INSUMOS PA'!AP$6</f>
        <v>0</v>
      </c>
      <c r="H476" s="415">
        <f>+'404-ENTREGA_INSUMOS PA'!AP$6</f>
        <v>0</v>
      </c>
      <c r="I476" s="371" t="str">
        <f>IF(+'404-ENTREGA_INSUMOS PA'!AC496=0,"",+'404-ENTREGA_INSUMOS PA'!AC496)</f>
        <v/>
      </c>
      <c r="J476" s="371" t="str">
        <f>IF(+'404-ENTREGA_INSUMOS PA'!AG496=0,"",+'404-ENTREGA_INSUMOS PA'!AG496)</f>
        <v/>
      </c>
      <c r="K476" s="371" t="str">
        <f>IF(+'404-ENTREGA_INSUMOS PA'!AK496=0,"",+'404-ENTREGA_INSUMOS PA'!AK496)</f>
        <v/>
      </c>
      <c r="L476" s="372" t="str">
        <f>IF(+'404-ENTREGA_INSUMOS PA'!AN496=0,"",+'404-ENTREGA_INSUMOS PA'!AN496)</f>
        <v/>
      </c>
      <c r="M476" s="373"/>
      <c r="N476" s="374" t="s">
        <v>2591</v>
      </c>
    </row>
    <row r="477" spans="1:14" hidden="1" x14ac:dyDescent="0.3">
      <c r="A477" s="371">
        <f>IF(AND(+'404-ENTREGA_INSUMOS PA'!B498=0,L477&gt;0),+'404-ENTREGA_INSUMOS PA'!B497,+'404-ENTREGA_INSUMOS PA'!B498)</f>
        <v>0</v>
      </c>
      <c r="B477" s="371">
        <f>IF(AND(+'404-ENTREGA_INSUMOS PA'!F498=0,L477&gt;0),+'404-ENTREGA_INSUMOS PA'!F497,+'404-ENTREGA_INSUMOS PA'!F498)</f>
        <v>0</v>
      </c>
      <c r="C477" s="371" t="str">
        <f>IFERROR(IFERROR(+VLOOKUP('404-ENTREGA_INSUMOS PA'!$AP$6,localidades,2,FALSE),VLOOKUP('404-ENTREGA_INSUMOS PA'!$AP$5,district_codes,2,FALSE)),"")</f>
        <v/>
      </c>
      <c r="D477" s="415" t="str">
        <f>IF(+'404-ENTREGA_INSUMOS PA'!$AP$7=0,"",+'404-ENTREGA_INSUMOS PA'!$AP$7)</f>
        <v/>
      </c>
      <c r="E477" s="415">
        <f>+'404-ENTREGA_INSUMOS PA'!J498</f>
        <v>0</v>
      </c>
      <c r="F477" s="415">
        <f>+'404-ENTREGA_INSUMOS PA'!L498</f>
        <v>0</v>
      </c>
      <c r="G477" s="415">
        <f>+'404-ENTREGA_INSUMOS PA'!AP$6</f>
        <v>0</v>
      </c>
      <c r="H477" s="415">
        <f>+'404-ENTREGA_INSUMOS PA'!AP$6</f>
        <v>0</v>
      </c>
      <c r="I477" s="371" t="str">
        <f>IF(+'404-ENTREGA_INSUMOS PA'!AC497=0,"",+'404-ENTREGA_INSUMOS PA'!AC497)</f>
        <v/>
      </c>
      <c r="J477" s="371" t="str">
        <f>IF(+'404-ENTREGA_INSUMOS PA'!AG497=0,"",+'404-ENTREGA_INSUMOS PA'!AG497)</f>
        <v/>
      </c>
      <c r="K477" s="371" t="str">
        <f>IF(+'404-ENTREGA_INSUMOS PA'!AK497=0,"",+'404-ENTREGA_INSUMOS PA'!AK497)</f>
        <v/>
      </c>
      <c r="L477" s="372" t="str">
        <f>IF(+'404-ENTREGA_INSUMOS PA'!AN497=0,"",+'404-ENTREGA_INSUMOS PA'!AN497)</f>
        <v/>
      </c>
      <c r="M477" s="373"/>
      <c r="N477" s="374" t="s">
        <v>2591</v>
      </c>
    </row>
    <row r="478" spans="1:14" hidden="1" x14ac:dyDescent="0.3">
      <c r="A478" s="371">
        <f>IF(AND(+'404-ENTREGA_INSUMOS PA'!B499=0,L478&gt;0),+'404-ENTREGA_INSUMOS PA'!B498,+'404-ENTREGA_INSUMOS PA'!B499)</f>
        <v>0</v>
      </c>
      <c r="B478" s="371">
        <f>IF(AND(+'404-ENTREGA_INSUMOS PA'!F499=0,L478&gt;0),+'404-ENTREGA_INSUMOS PA'!F498,+'404-ENTREGA_INSUMOS PA'!F499)</f>
        <v>0</v>
      </c>
      <c r="C478" s="371" t="str">
        <f>IFERROR(IFERROR(+VLOOKUP('404-ENTREGA_INSUMOS PA'!$AP$6,localidades,2,FALSE),VLOOKUP('404-ENTREGA_INSUMOS PA'!$AP$5,district_codes,2,FALSE)),"")</f>
        <v/>
      </c>
      <c r="D478" s="415" t="str">
        <f>IF(+'404-ENTREGA_INSUMOS PA'!$AP$7=0,"",+'404-ENTREGA_INSUMOS PA'!$AP$7)</f>
        <v/>
      </c>
      <c r="E478" s="415">
        <f>+'404-ENTREGA_INSUMOS PA'!J499</f>
        <v>0</v>
      </c>
      <c r="F478" s="415">
        <f>+'404-ENTREGA_INSUMOS PA'!L499</f>
        <v>0</v>
      </c>
      <c r="G478" s="415">
        <f>+'404-ENTREGA_INSUMOS PA'!AP$6</f>
        <v>0</v>
      </c>
      <c r="H478" s="415">
        <f>+'404-ENTREGA_INSUMOS PA'!AP$6</f>
        <v>0</v>
      </c>
      <c r="I478" s="371" t="str">
        <f>IF(+'404-ENTREGA_INSUMOS PA'!AC498=0,"",+'404-ENTREGA_INSUMOS PA'!AC498)</f>
        <v/>
      </c>
      <c r="J478" s="371" t="str">
        <f>IF(+'404-ENTREGA_INSUMOS PA'!AG498=0,"",+'404-ENTREGA_INSUMOS PA'!AG498)</f>
        <v/>
      </c>
      <c r="K478" s="371" t="str">
        <f>IF(+'404-ENTREGA_INSUMOS PA'!AK498=0,"",+'404-ENTREGA_INSUMOS PA'!AK498)</f>
        <v/>
      </c>
      <c r="L478" s="372" t="str">
        <f>IF(+'404-ENTREGA_INSUMOS PA'!AN498=0,"",+'404-ENTREGA_INSUMOS PA'!AN498)</f>
        <v/>
      </c>
      <c r="M478" s="373"/>
      <c r="N478" s="374" t="s">
        <v>2591</v>
      </c>
    </row>
    <row r="479" spans="1:14" hidden="1" x14ac:dyDescent="0.3">
      <c r="A479" s="371">
        <f>IF(AND(+'404-ENTREGA_INSUMOS PA'!B500=0,L479&gt;0),+'404-ENTREGA_INSUMOS PA'!B499,+'404-ENTREGA_INSUMOS PA'!B500)</f>
        <v>0</v>
      </c>
      <c r="B479" s="371">
        <f>IF(AND(+'404-ENTREGA_INSUMOS PA'!F500=0,L479&gt;0),+'404-ENTREGA_INSUMOS PA'!F499,+'404-ENTREGA_INSUMOS PA'!F500)</f>
        <v>0</v>
      </c>
      <c r="C479" s="371" t="str">
        <f>IFERROR(IFERROR(+VLOOKUP('404-ENTREGA_INSUMOS PA'!$AP$6,localidades,2,FALSE),VLOOKUP('404-ENTREGA_INSUMOS PA'!$AP$5,district_codes,2,FALSE)),"")</f>
        <v/>
      </c>
      <c r="D479" s="415" t="str">
        <f>IF(+'404-ENTREGA_INSUMOS PA'!$AP$7=0,"",+'404-ENTREGA_INSUMOS PA'!$AP$7)</f>
        <v/>
      </c>
      <c r="E479" s="415">
        <f>+'404-ENTREGA_INSUMOS PA'!J500</f>
        <v>0</v>
      </c>
      <c r="F479" s="415">
        <f>+'404-ENTREGA_INSUMOS PA'!L500</f>
        <v>0</v>
      </c>
      <c r="G479" s="415">
        <f>+'404-ENTREGA_INSUMOS PA'!AP$6</f>
        <v>0</v>
      </c>
      <c r="H479" s="415">
        <f>+'404-ENTREGA_INSUMOS PA'!AP$6</f>
        <v>0</v>
      </c>
      <c r="I479" s="371" t="str">
        <f>IF(+'404-ENTREGA_INSUMOS PA'!AC499=0,"",+'404-ENTREGA_INSUMOS PA'!AC499)</f>
        <v/>
      </c>
      <c r="J479" s="371" t="str">
        <f>IF(+'404-ENTREGA_INSUMOS PA'!AG499=0,"",+'404-ENTREGA_INSUMOS PA'!AG499)</f>
        <v/>
      </c>
      <c r="K479" s="371" t="str">
        <f>IF(+'404-ENTREGA_INSUMOS PA'!AK499=0,"",+'404-ENTREGA_INSUMOS PA'!AK499)</f>
        <v/>
      </c>
      <c r="L479" s="372" t="str">
        <f>IF(+'404-ENTREGA_INSUMOS PA'!AN499=0,"",+'404-ENTREGA_INSUMOS PA'!AN499)</f>
        <v/>
      </c>
      <c r="M479" s="373"/>
      <c r="N479" s="374" t="s">
        <v>2591</v>
      </c>
    </row>
    <row r="480" spans="1:14" hidden="1" x14ac:dyDescent="0.3">
      <c r="A480" s="371">
        <f>IF(AND(+'404-ENTREGA_INSUMOS PA'!B501=0,L480&gt;0),+'404-ENTREGA_INSUMOS PA'!B500,+'404-ENTREGA_INSUMOS PA'!B501)</f>
        <v>0</v>
      </c>
      <c r="B480" s="371">
        <f>IF(AND(+'404-ENTREGA_INSUMOS PA'!F501=0,L480&gt;0),+'404-ENTREGA_INSUMOS PA'!F500,+'404-ENTREGA_INSUMOS PA'!F501)</f>
        <v>0</v>
      </c>
      <c r="C480" s="371" t="str">
        <f>IFERROR(IFERROR(+VLOOKUP('404-ENTREGA_INSUMOS PA'!$AP$6,localidades,2,FALSE),VLOOKUP('404-ENTREGA_INSUMOS PA'!$AP$5,district_codes,2,FALSE)),"")</f>
        <v/>
      </c>
      <c r="D480" s="415" t="str">
        <f>IF(+'404-ENTREGA_INSUMOS PA'!$AP$7=0,"",+'404-ENTREGA_INSUMOS PA'!$AP$7)</f>
        <v/>
      </c>
      <c r="E480" s="415">
        <f>+'404-ENTREGA_INSUMOS PA'!J501</f>
        <v>0</v>
      </c>
      <c r="F480" s="415">
        <f>+'404-ENTREGA_INSUMOS PA'!L501</f>
        <v>0</v>
      </c>
      <c r="G480" s="415">
        <f>+'404-ENTREGA_INSUMOS PA'!AP$6</f>
        <v>0</v>
      </c>
      <c r="H480" s="415">
        <f>+'404-ENTREGA_INSUMOS PA'!AP$6</f>
        <v>0</v>
      </c>
      <c r="I480" s="371" t="str">
        <f>IF(+'404-ENTREGA_INSUMOS PA'!AC500=0,"",+'404-ENTREGA_INSUMOS PA'!AC500)</f>
        <v/>
      </c>
      <c r="J480" s="371" t="str">
        <f>IF(+'404-ENTREGA_INSUMOS PA'!AG500=0,"",+'404-ENTREGA_INSUMOS PA'!AG500)</f>
        <v/>
      </c>
      <c r="K480" s="371" t="str">
        <f>IF(+'404-ENTREGA_INSUMOS PA'!AK500=0,"",+'404-ENTREGA_INSUMOS PA'!AK500)</f>
        <v/>
      </c>
      <c r="L480" s="372" t="str">
        <f>IF(+'404-ENTREGA_INSUMOS PA'!AN500=0,"",+'404-ENTREGA_INSUMOS PA'!AN500)</f>
        <v/>
      </c>
      <c r="M480" s="373"/>
      <c r="N480" s="374" t="s">
        <v>2591</v>
      </c>
    </row>
    <row r="481" spans="1:14" hidden="1" x14ac:dyDescent="0.3">
      <c r="A481" s="371">
        <f>IF(AND(+'404-ENTREGA_INSUMOS PA'!B502=0,L481&gt;0),+'404-ENTREGA_INSUMOS PA'!B501,+'404-ENTREGA_INSUMOS PA'!B502)</f>
        <v>0</v>
      </c>
      <c r="B481" s="371">
        <f>IF(AND(+'404-ENTREGA_INSUMOS PA'!F502=0,L481&gt;0),+'404-ENTREGA_INSUMOS PA'!F501,+'404-ENTREGA_INSUMOS PA'!F502)</f>
        <v>0</v>
      </c>
      <c r="C481" s="371" t="str">
        <f>IFERROR(IFERROR(+VLOOKUP('404-ENTREGA_INSUMOS PA'!$AP$6,localidades,2,FALSE),VLOOKUP('404-ENTREGA_INSUMOS PA'!$AP$5,district_codes,2,FALSE)),"")</f>
        <v/>
      </c>
      <c r="D481" s="415" t="str">
        <f>IF(+'404-ENTREGA_INSUMOS PA'!$AP$7=0,"",+'404-ENTREGA_INSUMOS PA'!$AP$7)</f>
        <v/>
      </c>
      <c r="E481" s="415">
        <f>+'404-ENTREGA_INSUMOS PA'!J502</f>
        <v>0</v>
      </c>
      <c r="F481" s="415">
        <f>+'404-ENTREGA_INSUMOS PA'!L502</f>
        <v>0</v>
      </c>
      <c r="G481" s="415">
        <f>+'404-ENTREGA_INSUMOS PA'!AP$6</f>
        <v>0</v>
      </c>
      <c r="H481" s="415">
        <f>+'404-ENTREGA_INSUMOS PA'!AP$6</f>
        <v>0</v>
      </c>
      <c r="I481" s="371" t="str">
        <f>IF(+'404-ENTREGA_INSUMOS PA'!AC501=0,"",+'404-ENTREGA_INSUMOS PA'!AC501)</f>
        <v/>
      </c>
      <c r="J481" s="371" t="str">
        <f>IF(+'404-ENTREGA_INSUMOS PA'!AG501=0,"",+'404-ENTREGA_INSUMOS PA'!AG501)</f>
        <v/>
      </c>
      <c r="K481" s="371" t="str">
        <f>IF(+'404-ENTREGA_INSUMOS PA'!AK501=0,"",+'404-ENTREGA_INSUMOS PA'!AK501)</f>
        <v/>
      </c>
      <c r="L481" s="372" t="str">
        <f>IF(+'404-ENTREGA_INSUMOS PA'!AN501=0,"",+'404-ENTREGA_INSUMOS PA'!AN501)</f>
        <v/>
      </c>
      <c r="M481" s="373"/>
      <c r="N481" s="374" t="s">
        <v>2591</v>
      </c>
    </row>
    <row r="482" spans="1:14" hidden="1" x14ac:dyDescent="0.3">
      <c r="A482" s="371">
        <f>IF(AND(+'404-ENTREGA_INSUMOS PA'!B503=0,L482&gt;0),+'404-ENTREGA_INSUMOS PA'!B502,+'404-ENTREGA_INSUMOS PA'!B503)</f>
        <v>0</v>
      </c>
      <c r="B482" s="371">
        <f>IF(AND(+'404-ENTREGA_INSUMOS PA'!F503=0,L482&gt;0),+'404-ENTREGA_INSUMOS PA'!F502,+'404-ENTREGA_INSUMOS PA'!F503)</f>
        <v>0</v>
      </c>
      <c r="C482" s="371" t="str">
        <f>IFERROR(IFERROR(+VLOOKUP('404-ENTREGA_INSUMOS PA'!$AP$6,localidades,2,FALSE),VLOOKUP('404-ENTREGA_INSUMOS PA'!$AP$5,district_codes,2,FALSE)),"")</f>
        <v/>
      </c>
      <c r="D482" s="415" t="str">
        <f>IF(+'404-ENTREGA_INSUMOS PA'!$AP$7=0,"",+'404-ENTREGA_INSUMOS PA'!$AP$7)</f>
        <v/>
      </c>
      <c r="E482" s="415">
        <f>+'404-ENTREGA_INSUMOS PA'!J503</f>
        <v>0</v>
      </c>
      <c r="F482" s="415">
        <f>+'404-ENTREGA_INSUMOS PA'!L503</f>
        <v>0</v>
      </c>
      <c r="G482" s="415">
        <f>+'404-ENTREGA_INSUMOS PA'!AP$6</f>
        <v>0</v>
      </c>
      <c r="H482" s="415">
        <f>+'404-ENTREGA_INSUMOS PA'!AP$6</f>
        <v>0</v>
      </c>
      <c r="I482" s="371" t="str">
        <f>IF(+'404-ENTREGA_INSUMOS PA'!AC502=0,"",+'404-ENTREGA_INSUMOS PA'!AC502)</f>
        <v/>
      </c>
      <c r="J482" s="371" t="str">
        <f>IF(+'404-ENTREGA_INSUMOS PA'!AG502=0,"",+'404-ENTREGA_INSUMOS PA'!AG502)</f>
        <v/>
      </c>
      <c r="K482" s="371" t="str">
        <f>IF(+'404-ENTREGA_INSUMOS PA'!AK502=0,"",+'404-ENTREGA_INSUMOS PA'!AK502)</f>
        <v/>
      </c>
      <c r="L482" s="372" t="str">
        <f>IF(+'404-ENTREGA_INSUMOS PA'!AN502=0,"",+'404-ENTREGA_INSUMOS PA'!AN502)</f>
        <v/>
      </c>
      <c r="M482" s="373"/>
      <c r="N482" s="374" t="s">
        <v>2591</v>
      </c>
    </row>
    <row r="483" spans="1:14" hidden="1" x14ac:dyDescent="0.3">
      <c r="A483" s="371">
        <f>IF(AND(+'404-ENTREGA_INSUMOS PA'!B504=0,L483&gt;0),+'404-ENTREGA_INSUMOS PA'!B503,+'404-ENTREGA_INSUMOS PA'!B504)</f>
        <v>0</v>
      </c>
      <c r="B483" s="371">
        <f>IF(AND(+'404-ENTREGA_INSUMOS PA'!F504=0,L483&gt;0),+'404-ENTREGA_INSUMOS PA'!F503,+'404-ENTREGA_INSUMOS PA'!F504)</f>
        <v>0</v>
      </c>
      <c r="C483" s="371" t="str">
        <f>IFERROR(IFERROR(+VLOOKUP('404-ENTREGA_INSUMOS PA'!$AP$6,localidades,2,FALSE),VLOOKUP('404-ENTREGA_INSUMOS PA'!$AP$5,district_codes,2,FALSE)),"")</f>
        <v/>
      </c>
      <c r="D483" s="415" t="str">
        <f>IF(+'404-ENTREGA_INSUMOS PA'!$AP$7=0,"",+'404-ENTREGA_INSUMOS PA'!$AP$7)</f>
        <v/>
      </c>
      <c r="E483" s="415">
        <f>+'404-ENTREGA_INSUMOS PA'!J504</f>
        <v>0</v>
      </c>
      <c r="F483" s="415">
        <f>+'404-ENTREGA_INSUMOS PA'!L504</f>
        <v>0</v>
      </c>
      <c r="G483" s="415">
        <f>+'404-ENTREGA_INSUMOS PA'!AP$6</f>
        <v>0</v>
      </c>
      <c r="H483" s="415">
        <f>+'404-ENTREGA_INSUMOS PA'!AP$6</f>
        <v>0</v>
      </c>
      <c r="I483" s="371" t="str">
        <f>IF(+'404-ENTREGA_INSUMOS PA'!AC503=0,"",+'404-ENTREGA_INSUMOS PA'!AC503)</f>
        <v/>
      </c>
      <c r="J483" s="371" t="str">
        <f>IF(+'404-ENTREGA_INSUMOS PA'!AG503=0,"",+'404-ENTREGA_INSUMOS PA'!AG503)</f>
        <v/>
      </c>
      <c r="K483" s="371" t="str">
        <f>IF(+'404-ENTREGA_INSUMOS PA'!AK503=0,"",+'404-ENTREGA_INSUMOS PA'!AK503)</f>
        <v/>
      </c>
      <c r="L483" s="372" t="str">
        <f>IF(+'404-ENTREGA_INSUMOS PA'!AN503=0,"",+'404-ENTREGA_INSUMOS PA'!AN503)</f>
        <v/>
      </c>
      <c r="M483" s="373"/>
      <c r="N483" s="374" t="s">
        <v>2591</v>
      </c>
    </row>
    <row r="484" spans="1:14" hidden="1" x14ac:dyDescent="0.3">
      <c r="A484" s="371">
        <f>IF(AND(+'404-ENTREGA_INSUMOS PA'!B505=0,L484&gt;0),+'404-ENTREGA_INSUMOS PA'!B504,+'404-ENTREGA_INSUMOS PA'!B505)</f>
        <v>0</v>
      </c>
      <c r="B484" s="371">
        <f>IF(AND(+'404-ENTREGA_INSUMOS PA'!F505=0,L484&gt;0),+'404-ENTREGA_INSUMOS PA'!F504,+'404-ENTREGA_INSUMOS PA'!F505)</f>
        <v>0</v>
      </c>
      <c r="C484" s="371" t="str">
        <f>IFERROR(IFERROR(+VLOOKUP('404-ENTREGA_INSUMOS PA'!$AP$6,localidades,2,FALSE),VLOOKUP('404-ENTREGA_INSUMOS PA'!$AP$5,district_codes,2,FALSE)),"")</f>
        <v/>
      </c>
      <c r="D484" s="415" t="str">
        <f>IF(+'404-ENTREGA_INSUMOS PA'!$AP$7=0,"",+'404-ENTREGA_INSUMOS PA'!$AP$7)</f>
        <v/>
      </c>
      <c r="E484" s="415">
        <f>+'404-ENTREGA_INSUMOS PA'!J505</f>
        <v>0</v>
      </c>
      <c r="F484" s="415">
        <f>+'404-ENTREGA_INSUMOS PA'!L505</f>
        <v>0</v>
      </c>
      <c r="G484" s="415">
        <f>+'404-ENTREGA_INSUMOS PA'!AP$6</f>
        <v>0</v>
      </c>
      <c r="H484" s="415">
        <f>+'404-ENTREGA_INSUMOS PA'!AP$6</f>
        <v>0</v>
      </c>
      <c r="I484" s="371" t="str">
        <f>IF(+'404-ENTREGA_INSUMOS PA'!AC504=0,"",+'404-ENTREGA_INSUMOS PA'!AC504)</f>
        <v/>
      </c>
      <c r="J484" s="371" t="str">
        <f>IF(+'404-ENTREGA_INSUMOS PA'!AG504=0,"",+'404-ENTREGA_INSUMOS PA'!AG504)</f>
        <v/>
      </c>
      <c r="K484" s="371" t="str">
        <f>IF(+'404-ENTREGA_INSUMOS PA'!AK504=0,"",+'404-ENTREGA_INSUMOS PA'!AK504)</f>
        <v/>
      </c>
      <c r="L484" s="372" t="str">
        <f>IF(+'404-ENTREGA_INSUMOS PA'!AN504=0,"",+'404-ENTREGA_INSUMOS PA'!AN504)</f>
        <v/>
      </c>
      <c r="M484" s="373"/>
      <c r="N484" s="374" t="s">
        <v>2591</v>
      </c>
    </row>
    <row r="485" spans="1:14" hidden="1" x14ac:dyDescent="0.3">
      <c r="A485" s="371">
        <f>IF(AND(+'404-ENTREGA_INSUMOS PA'!B506=0,L485&gt;0),+'404-ENTREGA_INSUMOS PA'!B505,+'404-ENTREGA_INSUMOS PA'!B506)</f>
        <v>0</v>
      </c>
      <c r="B485" s="371">
        <f>IF(AND(+'404-ENTREGA_INSUMOS PA'!F506=0,L485&gt;0),+'404-ENTREGA_INSUMOS PA'!F505,+'404-ENTREGA_INSUMOS PA'!F506)</f>
        <v>0</v>
      </c>
      <c r="C485" s="371" t="str">
        <f>IFERROR(IFERROR(+VLOOKUP('404-ENTREGA_INSUMOS PA'!$AP$6,localidades,2,FALSE),VLOOKUP('404-ENTREGA_INSUMOS PA'!$AP$5,district_codes,2,FALSE)),"")</f>
        <v/>
      </c>
      <c r="D485" s="415" t="str">
        <f>IF(+'404-ENTREGA_INSUMOS PA'!$AP$7=0,"",+'404-ENTREGA_INSUMOS PA'!$AP$7)</f>
        <v/>
      </c>
      <c r="E485" s="415">
        <f>+'404-ENTREGA_INSUMOS PA'!J506</f>
        <v>0</v>
      </c>
      <c r="F485" s="415">
        <f>+'404-ENTREGA_INSUMOS PA'!L506</f>
        <v>0</v>
      </c>
      <c r="G485" s="415">
        <f>+'404-ENTREGA_INSUMOS PA'!AP$6</f>
        <v>0</v>
      </c>
      <c r="H485" s="415">
        <f>+'404-ENTREGA_INSUMOS PA'!AP$6</f>
        <v>0</v>
      </c>
      <c r="I485" s="371" t="str">
        <f>IF(+'404-ENTREGA_INSUMOS PA'!AC505=0,"",+'404-ENTREGA_INSUMOS PA'!AC505)</f>
        <v/>
      </c>
      <c r="J485" s="371" t="str">
        <f>IF(+'404-ENTREGA_INSUMOS PA'!AG505=0,"",+'404-ENTREGA_INSUMOS PA'!AG505)</f>
        <v/>
      </c>
      <c r="K485" s="371" t="str">
        <f>IF(+'404-ENTREGA_INSUMOS PA'!AK505=0,"",+'404-ENTREGA_INSUMOS PA'!AK505)</f>
        <v/>
      </c>
      <c r="L485" s="372" t="str">
        <f>IF(+'404-ENTREGA_INSUMOS PA'!AN505=0,"",+'404-ENTREGA_INSUMOS PA'!AN505)</f>
        <v/>
      </c>
      <c r="M485" s="373"/>
      <c r="N485" s="374" t="s">
        <v>2591</v>
      </c>
    </row>
    <row r="486" spans="1:14" hidden="1" x14ac:dyDescent="0.3">
      <c r="A486" s="371">
        <f>IF(AND(+'404-ENTREGA_INSUMOS PA'!B507=0,L486&gt;0),+'404-ENTREGA_INSUMOS PA'!B506,+'404-ENTREGA_INSUMOS PA'!B507)</f>
        <v>0</v>
      </c>
      <c r="B486" s="371">
        <f>IF(AND(+'404-ENTREGA_INSUMOS PA'!F507=0,L486&gt;0),+'404-ENTREGA_INSUMOS PA'!F506,+'404-ENTREGA_INSUMOS PA'!F507)</f>
        <v>0</v>
      </c>
      <c r="C486" s="371" t="str">
        <f>IFERROR(IFERROR(+VLOOKUP('404-ENTREGA_INSUMOS PA'!$AP$6,localidades,2,FALSE),VLOOKUP('404-ENTREGA_INSUMOS PA'!$AP$5,district_codes,2,FALSE)),"")</f>
        <v/>
      </c>
      <c r="D486" s="415" t="str">
        <f>IF(+'404-ENTREGA_INSUMOS PA'!$AP$7=0,"",+'404-ENTREGA_INSUMOS PA'!$AP$7)</f>
        <v/>
      </c>
      <c r="E486" s="415">
        <f>+'404-ENTREGA_INSUMOS PA'!J507</f>
        <v>0</v>
      </c>
      <c r="F486" s="415">
        <f>+'404-ENTREGA_INSUMOS PA'!L507</f>
        <v>0</v>
      </c>
      <c r="G486" s="415">
        <f>+'404-ENTREGA_INSUMOS PA'!AP$6</f>
        <v>0</v>
      </c>
      <c r="H486" s="415">
        <f>+'404-ENTREGA_INSUMOS PA'!AP$6</f>
        <v>0</v>
      </c>
      <c r="I486" s="371" t="str">
        <f>IF(+'404-ENTREGA_INSUMOS PA'!AC506=0,"",+'404-ENTREGA_INSUMOS PA'!AC506)</f>
        <v/>
      </c>
      <c r="J486" s="371" t="str">
        <f>IF(+'404-ENTREGA_INSUMOS PA'!AG506=0,"",+'404-ENTREGA_INSUMOS PA'!AG506)</f>
        <v/>
      </c>
      <c r="K486" s="371" t="str">
        <f>IF(+'404-ENTREGA_INSUMOS PA'!AK506=0,"",+'404-ENTREGA_INSUMOS PA'!AK506)</f>
        <v/>
      </c>
      <c r="L486" s="372" t="str">
        <f>IF(+'404-ENTREGA_INSUMOS PA'!AN506=0,"",+'404-ENTREGA_INSUMOS PA'!AN506)</f>
        <v/>
      </c>
      <c r="M486" s="373"/>
      <c r="N486" s="374" t="s">
        <v>2591</v>
      </c>
    </row>
    <row r="487" spans="1:14" hidden="1" x14ac:dyDescent="0.3">
      <c r="A487" s="371">
        <f>IF(AND(+'404-ENTREGA_INSUMOS PA'!B508=0,L487&gt;0),+'404-ENTREGA_INSUMOS PA'!B507,+'404-ENTREGA_INSUMOS PA'!B508)</f>
        <v>0</v>
      </c>
      <c r="B487" s="371">
        <f>IF(AND(+'404-ENTREGA_INSUMOS PA'!F508=0,L487&gt;0),+'404-ENTREGA_INSUMOS PA'!F507,+'404-ENTREGA_INSUMOS PA'!F508)</f>
        <v>0</v>
      </c>
      <c r="C487" s="371" t="str">
        <f>IFERROR(IFERROR(+VLOOKUP('404-ENTREGA_INSUMOS PA'!$AP$6,localidades,2,FALSE),VLOOKUP('404-ENTREGA_INSUMOS PA'!$AP$5,district_codes,2,FALSE)),"")</f>
        <v/>
      </c>
      <c r="D487" s="415" t="str">
        <f>IF(+'404-ENTREGA_INSUMOS PA'!$AP$7=0,"",+'404-ENTREGA_INSUMOS PA'!$AP$7)</f>
        <v/>
      </c>
      <c r="E487" s="415">
        <f>+'404-ENTREGA_INSUMOS PA'!J508</f>
        <v>0</v>
      </c>
      <c r="F487" s="415">
        <f>+'404-ENTREGA_INSUMOS PA'!L508</f>
        <v>0</v>
      </c>
      <c r="G487" s="415">
        <f>+'404-ENTREGA_INSUMOS PA'!AP$6</f>
        <v>0</v>
      </c>
      <c r="H487" s="415">
        <f>+'404-ENTREGA_INSUMOS PA'!AP$6</f>
        <v>0</v>
      </c>
      <c r="I487" s="371" t="str">
        <f>IF(+'404-ENTREGA_INSUMOS PA'!AC507=0,"",+'404-ENTREGA_INSUMOS PA'!AC507)</f>
        <v/>
      </c>
      <c r="J487" s="371" t="str">
        <f>IF(+'404-ENTREGA_INSUMOS PA'!AG507=0,"",+'404-ENTREGA_INSUMOS PA'!AG507)</f>
        <v/>
      </c>
      <c r="K487" s="371" t="str">
        <f>IF(+'404-ENTREGA_INSUMOS PA'!AK507=0,"",+'404-ENTREGA_INSUMOS PA'!AK507)</f>
        <v/>
      </c>
      <c r="L487" s="372" t="str">
        <f>IF(+'404-ENTREGA_INSUMOS PA'!AN507=0,"",+'404-ENTREGA_INSUMOS PA'!AN507)</f>
        <v/>
      </c>
      <c r="M487" s="373"/>
      <c r="N487" s="374" t="s">
        <v>2591</v>
      </c>
    </row>
    <row r="488" spans="1:14" hidden="1" x14ac:dyDescent="0.3">
      <c r="A488" s="371">
        <f>IF(AND(+'404-ENTREGA_INSUMOS PA'!B509=0,L488&gt;0),+'404-ENTREGA_INSUMOS PA'!B508,+'404-ENTREGA_INSUMOS PA'!B509)</f>
        <v>0</v>
      </c>
      <c r="B488" s="371">
        <f>IF(AND(+'404-ENTREGA_INSUMOS PA'!F509=0,L488&gt;0),+'404-ENTREGA_INSUMOS PA'!F508,+'404-ENTREGA_INSUMOS PA'!F509)</f>
        <v>0</v>
      </c>
      <c r="C488" s="371" t="str">
        <f>IFERROR(IFERROR(+VLOOKUP('404-ENTREGA_INSUMOS PA'!$AP$6,localidades,2,FALSE),VLOOKUP('404-ENTREGA_INSUMOS PA'!$AP$5,district_codes,2,FALSE)),"")</f>
        <v/>
      </c>
      <c r="D488" s="415" t="str">
        <f>IF(+'404-ENTREGA_INSUMOS PA'!$AP$7=0,"",+'404-ENTREGA_INSUMOS PA'!$AP$7)</f>
        <v/>
      </c>
      <c r="E488" s="415">
        <f>+'404-ENTREGA_INSUMOS PA'!J509</f>
        <v>0</v>
      </c>
      <c r="F488" s="415">
        <f>+'404-ENTREGA_INSUMOS PA'!L509</f>
        <v>0</v>
      </c>
      <c r="G488" s="415">
        <f>+'404-ENTREGA_INSUMOS PA'!AP$6</f>
        <v>0</v>
      </c>
      <c r="H488" s="415">
        <f>+'404-ENTREGA_INSUMOS PA'!AP$6</f>
        <v>0</v>
      </c>
      <c r="I488" s="371" t="str">
        <f>IF(+'404-ENTREGA_INSUMOS PA'!AC508=0,"",+'404-ENTREGA_INSUMOS PA'!AC508)</f>
        <v/>
      </c>
      <c r="J488" s="371" t="str">
        <f>IF(+'404-ENTREGA_INSUMOS PA'!AG508=0,"",+'404-ENTREGA_INSUMOS PA'!AG508)</f>
        <v/>
      </c>
      <c r="K488" s="371" t="str">
        <f>IF(+'404-ENTREGA_INSUMOS PA'!AK508=0,"",+'404-ENTREGA_INSUMOS PA'!AK508)</f>
        <v/>
      </c>
      <c r="L488" s="372" t="str">
        <f>IF(+'404-ENTREGA_INSUMOS PA'!AN508=0,"",+'404-ENTREGA_INSUMOS PA'!AN508)</f>
        <v/>
      </c>
      <c r="M488" s="373"/>
      <c r="N488" s="374" t="s">
        <v>2591</v>
      </c>
    </row>
    <row r="489" spans="1:14" hidden="1" x14ac:dyDescent="0.3">
      <c r="A489" s="371">
        <f>IF(AND(+'404-ENTREGA_INSUMOS PA'!B510=0,L489&gt;0),+'404-ENTREGA_INSUMOS PA'!B509,+'404-ENTREGA_INSUMOS PA'!B510)</f>
        <v>0</v>
      </c>
      <c r="B489" s="371">
        <f>IF(AND(+'404-ENTREGA_INSUMOS PA'!F510=0,L489&gt;0),+'404-ENTREGA_INSUMOS PA'!F509,+'404-ENTREGA_INSUMOS PA'!F510)</f>
        <v>0</v>
      </c>
      <c r="C489" s="371" t="str">
        <f>IFERROR(IFERROR(+VLOOKUP('404-ENTREGA_INSUMOS PA'!$AP$6,localidades,2,FALSE),VLOOKUP('404-ENTREGA_INSUMOS PA'!$AP$5,district_codes,2,FALSE)),"")</f>
        <v/>
      </c>
      <c r="D489" s="415" t="str">
        <f>IF(+'404-ENTREGA_INSUMOS PA'!$AP$7=0,"",+'404-ENTREGA_INSUMOS PA'!$AP$7)</f>
        <v/>
      </c>
      <c r="E489" s="415">
        <f>+'404-ENTREGA_INSUMOS PA'!J510</f>
        <v>0</v>
      </c>
      <c r="F489" s="415">
        <f>+'404-ENTREGA_INSUMOS PA'!L510</f>
        <v>0</v>
      </c>
      <c r="G489" s="415">
        <f>+'404-ENTREGA_INSUMOS PA'!AP$6</f>
        <v>0</v>
      </c>
      <c r="H489" s="415">
        <f>+'404-ENTREGA_INSUMOS PA'!AP$6</f>
        <v>0</v>
      </c>
      <c r="I489" s="371" t="str">
        <f>IF(+'404-ENTREGA_INSUMOS PA'!AC509=0,"",+'404-ENTREGA_INSUMOS PA'!AC509)</f>
        <v/>
      </c>
      <c r="J489" s="371" t="str">
        <f>IF(+'404-ENTREGA_INSUMOS PA'!AG509=0,"",+'404-ENTREGA_INSUMOS PA'!AG509)</f>
        <v/>
      </c>
      <c r="K489" s="371" t="str">
        <f>IF(+'404-ENTREGA_INSUMOS PA'!AK509=0,"",+'404-ENTREGA_INSUMOS PA'!AK509)</f>
        <v/>
      </c>
      <c r="L489" s="372" t="str">
        <f>IF(+'404-ENTREGA_INSUMOS PA'!AN509=0,"",+'404-ENTREGA_INSUMOS PA'!AN509)</f>
        <v/>
      </c>
      <c r="M489" s="373"/>
      <c r="N489" s="374" t="s">
        <v>2591</v>
      </c>
    </row>
    <row r="490" spans="1:14" hidden="1" x14ac:dyDescent="0.3">
      <c r="A490" s="371">
        <f>IF(AND(+'404-ENTREGA_INSUMOS PA'!B511=0,L490&gt;0),+'404-ENTREGA_INSUMOS PA'!B510,+'404-ENTREGA_INSUMOS PA'!B511)</f>
        <v>0</v>
      </c>
      <c r="B490" s="371">
        <f>IF(AND(+'404-ENTREGA_INSUMOS PA'!F511=0,L490&gt;0),+'404-ENTREGA_INSUMOS PA'!F510,+'404-ENTREGA_INSUMOS PA'!F511)</f>
        <v>0</v>
      </c>
      <c r="C490" s="371" t="str">
        <f>IFERROR(IFERROR(+VLOOKUP('404-ENTREGA_INSUMOS PA'!$AP$6,localidades,2,FALSE),VLOOKUP('404-ENTREGA_INSUMOS PA'!$AP$5,district_codes,2,FALSE)),"")</f>
        <v/>
      </c>
      <c r="D490" s="415" t="str">
        <f>IF(+'404-ENTREGA_INSUMOS PA'!$AP$7=0,"",+'404-ENTREGA_INSUMOS PA'!$AP$7)</f>
        <v/>
      </c>
      <c r="E490" s="415">
        <f>+'404-ENTREGA_INSUMOS PA'!J511</f>
        <v>0</v>
      </c>
      <c r="F490" s="415">
        <f>+'404-ENTREGA_INSUMOS PA'!L511</f>
        <v>0</v>
      </c>
      <c r="G490" s="415">
        <f>+'404-ENTREGA_INSUMOS PA'!AP$6</f>
        <v>0</v>
      </c>
      <c r="H490" s="415">
        <f>+'404-ENTREGA_INSUMOS PA'!AP$6</f>
        <v>0</v>
      </c>
      <c r="I490" s="371" t="str">
        <f>IF(+'404-ENTREGA_INSUMOS PA'!AC510=0,"",+'404-ENTREGA_INSUMOS PA'!AC510)</f>
        <v/>
      </c>
      <c r="J490" s="371" t="str">
        <f>IF(+'404-ENTREGA_INSUMOS PA'!AG510=0,"",+'404-ENTREGA_INSUMOS PA'!AG510)</f>
        <v/>
      </c>
      <c r="K490" s="371" t="str">
        <f>IF(+'404-ENTREGA_INSUMOS PA'!AK510=0,"",+'404-ENTREGA_INSUMOS PA'!AK510)</f>
        <v/>
      </c>
      <c r="L490" s="372" t="str">
        <f>IF(+'404-ENTREGA_INSUMOS PA'!AN510=0,"",+'404-ENTREGA_INSUMOS PA'!AN510)</f>
        <v/>
      </c>
      <c r="M490" s="373"/>
      <c r="N490" s="374" t="s">
        <v>2591</v>
      </c>
    </row>
    <row r="491" spans="1:14" hidden="1" x14ac:dyDescent="0.3">
      <c r="A491" s="371">
        <f>IF(AND(+'404-ENTREGA_INSUMOS PA'!B512=0,L491&gt;0),+'404-ENTREGA_INSUMOS PA'!B511,+'404-ENTREGA_INSUMOS PA'!B512)</f>
        <v>0</v>
      </c>
      <c r="B491" s="371">
        <f>IF(AND(+'404-ENTREGA_INSUMOS PA'!F512=0,L491&gt;0),+'404-ENTREGA_INSUMOS PA'!F511,+'404-ENTREGA_INSUMOS PA'!F512)</f>
        <v>0</v>
      </c>
      <c r="C491" s="371" t="str">
        <f>IFERROR(IFERROR(+VLOOKUP('404-ENTREGA_INSUMOS PA'!$AP$6,localidades,2,FALSE),VLOOKUP('404-ENTREGA_INSUMOS PA'!$AP$5,district_codes,2,FALSE)),"")</f>
        <v/>
      </c>
      <c r="D491" s="415" t="str">
        <f>IF(+'404-ENTREGA_INSUMOS PA'!$AP$7=0,"",+'404-ENTREGA_INSUMOS PA'!$AP$7)</f>
        <v/>
      </c>
      <c r="E491" s="415">
        <f>+'404-ENTREGA_INSUMOS PA'!J512</f>
        <v>0</v>
      </c>
      <c r="F491" s="415">
        <f>+'404-ENTREGA_INSUMOS PA'!L512</f>
        <v>0</v>
      </c>
      <c r="G491" s="415">
        <f>+'404-ENTREGA_INSUMOS PA'!AP$6</f>
        <v>0</v>
      </c>
      <c r="H491" s="415">
        <f>+'404-ENTREGA_INSUMOS PA'!AP$6</f>
        <v>0</v>
      </c>
      <c r="I491" s="371" t="str">
        <f>IF(+'404-ENTREGA_INSUMOS PA'!AC511=0,"",+'404-ENTREGA_INSUMOS PA'!AC511)</f>
        <v/>
      </c>
      <c r="J491" s="371" t="str">
        <f>IF(+'404-ENTREGA_INSUMOS PA'!AG511=0,"",+'404-ENTREGA_INSUMOS PA'!AG511)</f>
        <v/>
      </c>
      <c r="K491" s="371" t="str">
        <f>IF(+'404-ENTREGA_INSUMOS PA'!AK511=0,"",+'404-ENTREGA_INSUMOS PA'!AK511)</f>
        <v/>
      </c>
      <c r="L491" s="372" t="str">
        <f>IF(+'404-ENTREGA_INSUMOS PA'!AN511=0,"",+'404-ENTREGA_INSUMOS PA'!AN511)</f>
        <v/>
      </c>
      <c r="M491" s="373"/>
      <c r="N491" s="374" t="s">
        <v>2591</v>
      </c>
    </row>
    <row r="492" spans="1:14" hidden="1" x14ac:dyDescent="0.3">
      <c r="A492" s="371">
        <f>IF(AND(+'404-ENTREGA_INSUMOS PA'!B513=0,L492&gt;0),+'404-ENTREGA_INSUMOS PA'!B512,+'404-ENTREGA_INSUMOS PA'!B513)</f>
        <v>0</v>
      </c>
      <c r="B492" s="371">
        <f>IF(AND(+'404-ENTREGA_INSUMOS PA'!F513=0,L492&gt;0),+'404-ENTREGA_INSUMOS PA'!F512,+'404-ENTREGA_INSUMOS PA'!F513)</f>
        <v>0</v>
      </c>
      <c r="C492" s="371" t="str">
        <f>IFERROR(IFERROR(+VLOOKUP('404-ENTREGA_INSUMOS PA'!$AP$6,localidades,2,FALSE),VLOOKUP('404-ENTREGA_INSUMOS PA'!$AP$5,district_codes,2,FALSE)),"")</f>
        <v/>
      </c>
      <c r="D492" s="415" t="str">
        <f>IF(+'404-ENTREGA_INSUMOS PA'!$AP$7=0,"",+'404-ENTREGA_INSUMOS PA'!$AP$7)</f>
        <v/>
      </c>
      <c r="E492" s="415">
        <f>+'404-ENTREGA_INSUMOS PA'!J513</f>
        <v>0</v>
      </c>
      <c r="F492" s="415">
        <f>+'404-ENTREGA_INSUMOS PA'!L513</f>
        <v>0</v>
      </c>
      <c r="G492" s="415">
        <f>+'404-ENTREGA_INSUMOS PA'!AP$6</f>
        <v>0</v>
      </c>
      <c r="H492" s="415">
        <f>+'404-ENTREGA_INSUMOS PA'!AP$6</f>
        <v>0</v>
      </c>
      <c r="I492" s="371" t="str">
        <f>IF(+'404-ENTREGA_INSUMOS PA'!AC512=0,"",+'404-ENTREGA_INSUMOS PA'!AC512)</f>
        <v/>
      </c>
      <c r="J492" s="371" t="str">
        <f>IF(+'404-ENTREGA_INSUMOS PA'!AG512=0,"",+'404-ENTREGA_INSUMOS PA'!AG512)</f>
        <v/>
      </c>
      <c r="K492" s="371" t="str">
        <f>IF(+'404-ENTREGA_INSUMOS PA'!AK512=0,"",+'404-ENTREGA_INSUMOS PA'!AK512)</f>
        <v/>
      </c>
      <c r="L492" s="372" t="str">
        <f>IF(+'404-ENTREGA_INSUMOS PA'!AN512=0,"",+'404-ENTREGA_INSUMOS PA'!AN512)</f>
        <v/>
      </c>
      <c r="M492" s="373"/>
      <c r="N492" s="374" t="s">
        <v>2591</v>
      </c>
    </row>
    <row r="493" spans="1:14" hidden="1" x14ac:dyDescent="0.3">
      <c r="A493" s="371">
        <f>IF(AND(+'404-ENTREGA_INSUMOS PA'!B514=0,L493&gt;0),+'404-ENTREGA_INSUMOS PA'!B513,+'404-ENTREGA_INSUMOS PA'!B514)</f>
        <v>0</v>
      </c>
      <c r="B493" s="371">
        <f>IF(AND(+'404-ENTREGA_INSUMOS PA'!F514=0,L493&gt;0),+'404-ENTREGA_INSUMOS PA'!F513,+'404-ENTREGA_INSUMOS PA'!F514)</f>
        <v>0</v>
      </c>
      <c r="C493" s="371" t="str">
        <f>IFERROR(IFERROR(+VLOOKUP('404-ENTREGA_INSUMOS PA'!$AP$6,localidades,2,FALSE),VLOOKUP('404-ENTREGA_INSUMOS PA'!$AP$5,district_codes,2,FALSE)),"")</f>
        <v/>
      </c>
      <c r="D493" s="415" t="str">
        <f>IF(+'404-ENTREGA_INSUMOS PA'!$AP$7=0,"",+'404-ENTREGA_INSUMOS PA'!$AP$7)</f>
        <v/>
      </c>
      <c r="E493" s="415">
        <f>+'404-ENTREGA_INSUMOS PA'!J514</f>
        <v>0</v>
      </c>
      <c r="F493" s="415">
        <f>+'404-ENTREGA_INSUMOS PA'!L514</f>
        <v>0</v>
      </c>
      <c r="G493" s="415">
        <f>+'404-ENTREGA_INSUMOS PA'!AP$6</f>
        <v>0</v>
      </c>
      <c r="H493" s="415">
        <f>+'404-ENTREGA_INSUMOS PA'!AP$6</f>
        <v>0</v>
      </c>
      <c r="I493" s="371" t="str">
        <f>IF(+'404-ENTREGA_INSUMOS PA'!AC513=0,"",+'404-ENTREGA_INSUMOS PA'!AC513)</f>
        <v/>
      </c>
      <c r="J493" s="371" t="str">
        <f>IF(+'404-ENTREGA_INSUMOS PA'!AG513=0,"",+'404-ENTREGA_INSUMOS PA'!AG513)</f>
        <v/>
      </c>
      <c r="K493" s="371" t="str">
        <f>IF(+'404-ENTREGA_INSUMOS PA'!AK513=0,"",+'404-ENTREGA_INSUMOS PA'!AK513)</f>
        <v/>
      </c>
      <c r="L493" s="372" t="str">
        <f>IF(+'404-ENTREGA_INSUMOS PA'!AN513=0,"",+'404-ENTREGA_INSUMOS PA'!AN513)</f>
        <v/>
      </c>
      <c r="M493" s="373"/>
      <c r="N493" s="374" t="s">
        <v>2591</v>
      </c>
    </row>
    <row r="494" spans="1:14" hidden="1" x14ac:dyDescent="0.3">
      <c r="A494" s="371">
        <f>IF(AND(+'404-ENTREGA_INSUMOS PA'!B515=0,L494&gt;0),+'404-ENTREGA_INSUMOS PA'!B514,+'404-ENTREGA_INSUMOS PA'!B515)</f>
        <v>0</v>
      </c>
      <c r="B494" s="371">
        <f>IF(AND(+'404-ENTREGA_INSUMOS PA'!F515=0,L494&gt;0),+'404-ENTREGA_INSUMOS PA'!F514,+'404-ENTREGA_INSUMOS PA'!F515)</f>
        <v>0</v>
      </c>
      <c r="C494" s="371" t="str">
        <f>IFERROR(IFERROR(+VLOOKUP('404-ENTREGA_INSUMOS PA'!$AP$6,localidades,2,FALSE),VLOOKUP('404-ENTREGA_INSUMOS PA'!$AP$5,district_codes,2,FALSE)),"")</f>
        <v/>
      </c>
      <c r="D494" s="415" t="str">
        <f>IF(+'404-ENTREGA_INSUMOS PA'!$AP$7=0,"",+'404-ENTREGA_INSUMOS PA'!$AP$7)</f>
        <v/>
      </c>
      <c r="E494" s="415">
        <f>+'404-ENTREGA_INSUMOS PA'!J515</f>
        <v>0</v>
      </c>
      <c r="F494" s="415">
        <f>+'404-ENTREGA_INSUMOS PA'!L515</f>
        <v>0</v>
      </c>
      <c r="G494" s="415">
        <f>+'404-ENTREGA_INSUMOS PA'!AP$6</f>
        <v>0</v>
      </c>
      <c r="H494" s="415">
        <f>+'404-ENTREGA_INSUMOS PA'!AP$6</f>
        <v>0</v>
      </c>
      <c r="I494" s="371" t="str">
        <f>IF(+'404-ENTREGA_INSUMOS PA'!AC514=0,"",+'404-ENTREGA_INSUMOS PA'!AC514)</f>
        <v/>
      </c>
      <c r="J494" s="371" t="str">
        <f>IF(+'404-ENTREGA_INSUMOS PA'!AG514=0,"",+'404-ENTREGA_INSUMOS PA'!AG514)</f>
        <v/>
      </c>
      <c r="K494" s="371" t="str">
        <f>IF(+'404-ENTREGA_INSUMOS PA'!AK514=0,"",+'404-ENTREGA_INSUMOS PA'!AK514)</f>
        <v/>
      </c>
      <c r="L494" s="372" t="str">
        <f>IF(+'404-ENTREGA_INSUMOS PA'!AN514=0,"",+'404-ENTREGA_INSUMOS PA'!AN514)</f>
        <v/>
      </c>
      <c r="M494" s="373"/>
      <c r="N494" s="374" t="s">
        <v>2591</v>
      </c>
    </row>
    <row r="495" spans="1:14" hidden="1" x14ac:dyDescent="0.3">
      <c r="A495" s="371">
        <f>IF(AND(+'404-ENTREGA_INSUMOS PA'!B516=0,L495&gt;0),+'404-ENTREGA_INSUMOS PA'!B515,+'404-ENTREGA_INSUMOS PA'!B516)</f>
        <v>0</v>
      </c>
      <c r="B495" s="371">
        <f>IF(AND(+'404-ENTREGA_INSUMOS PA'!F516=0,L495&gt;0),+'404-ENTREGA_INSUMOS PA'!F515,+'404-ENTREGA_INSUMOS PA'!F516)</f>
        <v>0</v>
      </c>
      <c r="C495" s="371" t="str">
        <f>IFERROR(IFERROR(+VLOOKUP('404-ENTREGA_INSUMOS PA'!$AP$6,localidades,2,FALSE),VLOOKUP('404-ENTREGA_INSUMOS PA'!$AP$5,district_codes,2,FALSE)),"")</f>
        <v/>
      </c>
      <c r="D495" s="415" t="str">
        <f>IF(+'404-ENTREGA_INSUMOS PA'!$AP$7=0,"",+'404-ENTREGA_INSUMOS PA'!$AP$7)</f>
        <v/>
      </c>
      <c r="E495" s="415">
        <f>+'404-ENTREGA_INSUMOS PA'!J516</f>
        <v>0</v>
      </c>
      <c r="F495" s="415">
        <f>+'404-ENTREGA_INSUMOS PA'!L516</f>
        <v>0</v>
      </c>
      <c r="G495" s="415">
        <f>+'404-ENTREGA_INSUMOS PA'!AP$6</f>
        <v>0</v>
      </c>
      <c r="H495" s="415">
        <f>+'404-ENTREGA_INSUMOS PA'!AP$6</f>
        <v>0</v>
      </c>
      <c r="I495" s="371" t="str">
        <f>IF(+'404-ENTREGA_INSUMOS PA'!AC515=0,"",+'404-ENTREGA_INSUMOS PA'!AC515)</f>
        <v/>
      </c>
      <c r="J495" s="371" t="str">
        <f>IF(+'404-ENTREGA_INSUMOS PA'!AG515=0,"",+'404-ENTREGA_INSUMOS PA'!AG515)</f>
        <v/>
      </c>
      <c r="K495" s="371" t="str">
        <f>IF(+'404-ENTREGA_INSUMOS PA'!AK515=0,"",+'404-ENTREGA_INSUMOS PA'!AK515)</f>
        <v/>
      </c>
      <c r="L495" s="372" t="str">
        <f>IF(+'404-ENTREGA_INSUMOS PA'!AN515=0,"",+'404-ENTREGA_INSUMOS PA'!AN515)</f>
        <v/>
      </c>
      <c r="M495" s="373"/>
      <c r="N495" s="374" t="s">
        <v>2591</v>
      </c>
    </row>
    <row r="496" spans="1:14" hidden="1" x14ac:dyDescent="0.3">
      <c r="A496" s="371">
        <f>IF(AND(+'404-ENTREGA_INSUMOS PA'!B517=0,L496&gt;0),+'404-ENTREGA_INSUMOS PA'!B516,+'404-ENTREGA_INSUMOS PA'!B517)</f>
        <v>0</v>
      </c>
      <c r="B496" s="371">
        <f>IF(AND(+'404-ENTREGA_INSUMOS PA'!F517=0,L496&gt;0),+'404-ENTREGA_INSUMOS PA'!F516,+'404-ENTREGA_INSUMOS PA'!F517)</f>
        <v>0</v>
      </c>
      <c r="C496" s="371" t="str">
        <f>IFERROR(IFERROR(+VLOOKUP('404-ENTREGA_INSUMOS PA'!$AP$6,localidades,2,FALSE),VLOOKUP('404-ENTREGA_INSUMOS PA'!$AP$5,district_codes,2,FALSE)),"")</f>
        <v/>
      </c>
      <c r="D496" s="415" t="str">
        <f>IF(+'404-ENTREGA_INSUMOS PA'!$AP$7=0,"",+'404-ENTREGA_INSUMOS PA'!$AP$7)</f>
        <v/>
      </c>
      <c r="E496" s="415">
        <f>+'404-ENTREGA_INSUMOS PA'!J517</f>
        <v>0</v>
      </c>
      <c r="F496" s="415">
        <f>+'404-ENTREGA_INSUMOS PA'!L517</f>
        <v>0</v>
      </c>
      <c r="G496" s="415">
        <f>+'404-ENTREGA_INSUMOS PA'!AP$6</f>
        <v>0</v>
      </c>
      <c r="H496" s="415">
        <f>+'404-ENTREGA_INSUMOS PA'!AP$6</f>
        <v>0</v>
      </c>
      <c r="I496" s="371" t="str">
        <f>IF(+'404-ENTREGA_INSUMOS PA'!AC516=0,"",+'404-ENTREGA_INSUMOS PA'!AC516)</f>
        <v/>
      </c>
      <c r="J496" s="371" t="str">
        <f>IF(+'404-ENTREGA_INSUMOS PA'!AG516=0,"",+'404-ENTREGA_INSUMOS PA'!AG516)</f>
        <v/>
      </c>
      <c r="K496" s="371" t="str">
        <f>IF(+'404-ENTREGA_INSUMOS PA'!AK516=0,"",+'404-ENTREGA_INSUMOS PA'!AK516)</f>
        <v/>
      </c>
      <c r="L496" s="372" t="str">
        <f>IF(+'404-ENTREGA_INSUMOS PA'!AN516=0,"",+'404-ENTREGA_INSUMOS PA'!AN516)</f>
        <v/>
      </c>
      <c r="M496" s="373"/>
      <c r="N496" s="374" t="s">
        <v>2591</v>
      </c>
    </row>
    <row r="497" spans="1:14" hidden="1" x14ac:dyDescent="0.3">
      <c r="A497" s="371">
        <f>IF(AND(+'404-ENTREGA_INSUMOS PA'!B518=0,L497&gt;0),+'404-ENTREGA_INSUMOS PA'!B517,+'404-ENTREGA_INSUMOS PA'!B518)</f>
        <v>0</v>
      </c>
      <c r="B497" s="371">
        <f>IF(AND(+'404-ENTREGA_INSUMOS PA'!F518=0,L497&gt;0),+'404-ENTREGA_INSUMOS PA'!F517,+'404-ENTREGA_INSUMOS PA'!F518)</f>
        <v>0</v>
      </c>
      <c r="C497" s="371" t="str">
        <f>IFERROR(IFERROR(+VLOOKUP('404-ENTREGA_INSUMOS PA'!$AP$6,localidades,2,FALSE),VLOOKUP('404-ENTREGA_INSUMOS PA'!$AP$5,district_codes,2,FALSE)),"")</f>
        <v/>
      </c>
      <c r="D497" s="415" t="str">
        <f>IF(+'404-ENTREGA_INSUMOS PA'!$AP$7=0,"",+'404-ENTREGA_INSUMOS PA'!$AP$7)</f>
        <v/>
      </c>
      <c r="E497" s="415">
        <f>+'404-ENTREGA_INSUMOS PA'!J518</f>
        <v>0</v>
      </c>
      <c r="F497" s="415">
        <f>+'404-ENTREGA_INSUMOS PA'!L518</f>
        <v>0</v>
      </c>
      <c r="G497" s="415">
        <f>+'404-ENTREGA_INSUMOS PA'!AP$6</f>
        <v>0</v>
      </c>
      <c r="H497" s="415">
        <f>+'404-ENTREGA_INSUMOS PA'!AP$6</f>
        <v>0</v>
      </c>
      <c r="I497" s="371" t="str">
        <f>IF(+'404-ENTREGA_INSUMOS PA'!AC517=0,"",+'404-ENTREGA_INSUMOS PA'!AC517)</f>
        <v/>
      </c>
      <c r="J497" s="371" t="str">
        <f>IF(+'404-ENTREGA_INSUMOS PA'!AG517=0,"",+'404-ENTREGA_INSUMOS PA'!AG517)</f>
        <v/>
      </c>
      <c r="K497" s="371" t="str">
        <f>IF(+'404-ENTREGA_INSUMOS PA'!AK517=0,"",+'404-ENTREGA_INSUMOS PA'!AK517)</f>
        <v/>
      </c>
      <c r="L497" s="372" t="str">
        <f>IF(+'404-ENTREGA_INSUMOS PA'!AN517=0,"",+'404-ENTREGA_INSUMOS PA'!AN517)</f>
        <v/>
      </c>
      <c r="M497" s="373"/>
      <c r="N497" s="374" t="s">
        <v>2591</v>
      </c>
    </row>
    <row r="498" spans="1:14" hidden="1" x14ac:dyDescent="0.3">
      <c r="A498" s="371">
        <f>IF(AND(+'404-ENTREGA_INSUMOS PA'!B519=0,L498&gt;0),+'404-ENTREGA_INSUMOS PA'!B518,+'404-ENTREGA_INSUMOS PA'!B519)</f>
        <v>0</v>
      </c>
      <c r="B498" s="371">
        <f>IF(AND(+'404-ENTREGA_INSUMOS PA'!F519=0,L498&gt;0),+'404-ENTREGA_INSUMOS PA'!F518,+'404-ENTREGA_INSUMOS PA'!F519)</f>
        <v>0</v>
      </c>
      <c r="C498" s="371" t="str">
        <f>IFERROR(IFERROR(+VLOOKUP('404-ENTREGA_INSUMOS PA'!$AP$6,localidades,2,FALSE),VLOOKUP('404-ENTREGA_INSUMOS PA'!$AP$5,district_codes,2,FALSE)),"")</f>
        <v/>
      </c>
      <c r="D498" s="415" t="str">
        <f>IF(+'404-ENTREGA_INSUMOS PA'!$AP$7=0,"",+'404-ENTREGA_INSUMOS PA'!$AP$7)</f>
        <v/>
      </c>
      <c r="E498" s="415">
        <f>+'404-ENTREGA_INSUMOS PA'!J519</f>
        <v>0</v>
      </c>
      <c r="F498" s="415">
        <f>+'404-ENTREGA_INSUMOS PA'!L519</f>
        <v>0</v>
      </c>
      <c r="G498" s="415">
        <f>+'404-ENTREGA_INSUMOS PA'!AP$6</f>
        <v>0</v>
      </c>
      <c r="H498" s="415">
        <f>+'404-ENTREGA_INSUMOS PA'!AP$6</f>
        <v>0</v>
      </c>
      <c r="I498" s="371" t="str">
        <f>IF(+'404-ENTREGA_INSUMOS PA'!AC518=0,"",+'404-ENTREGA_INSUMOS PA'!AC518)</f>
        <v/>
      </c>
      <c r="J498" s="371" t="str">
        <f>IF(+'404-ENTREGA_INSUMOS PA'!AG518=0,"",+'404-ENTREGA_INSUMOS PA'!AG518)</f>
        <v/>
      </c>
      <c r="K498" s="371" t="str">
        <f>IF(+'404-ENTREGA_INSUMOS PA'!AK518=0,"",+'404-ENTREGA_INSUMOS PA'!AK518)</f>
        <v/>
      </c>
      <c r="L498" s="372" t="str">
        <f>IF(+'404-ENTREGA_INSUMOS PA'!AN518=0,"",+'404-ENTREGA_INSUMOS PA'!AN518)</f>
        <v/>
      </c>
      <c r="M498" s="373"/>
      <c r="N498" s="374" t="s">
        <v>2591</v>
      </c>
    </row>
    <row r="499" spans="1:14" hidden="1" x14ac:dyDescent="0.3">
      <c r="A499" s="371">
        <f>IF(AND(+'404-ENTREGA_INSUMOS PA'!B520=0,L499&gt;0),+'404-ENTREGA_INSUMOS PA'!B519,+'404-ENTREGA_INSUMOS PA'!B520)</f>
        <v>0</v>
      </c>
      <c r="B499" s="371">
        <f>IF(AND(+'404-ENTREGA_INSUMOS PA'!F520=0,L499&gt;0),+'404-ENTREGA_INSUMOS PA'!F519,+'404-ENTREGA_INSUMOS PA'!F520)</f>
        <v>0</v>
      </c>
      <c r="C499" s="371" t="str">
        <f>IFERROR(IFERROR(+VLOOKUP('404-ENTREGA_INSUMOS PA'!$AP$6,localidades,2,FALSE),VLOOKUP('404-ENTREGA_INSUMOS PA'!$AP$5,district_codes,2,FALSE)),"")</f>
        <v/>
      </c>
      <c r="D499" s="415" t="str">
        <f>IF(+'404-ENTREGA_INSUMOS PA'!$AP$7=0,"",+'404-ENTREGA_INSUMOS PA'!$AP$7)</f>
        <v/>
      </c>
      <c r="E499" s="415">
        <f>+'404-ENTREGA_INSUMOS PA'!J520</f>
        <v>0</v>
      </c>
      <c r="F499" s="415">
        <f>+'404-ENTREGA_INSUMOS PA'!L520</f>
        <v>0</v>
      </c>
      <c r="G499" s="415">
        <f>+'404-ENTREGA_INSUMOS PA'!AP$6</f>
        <v>0</v>
      </c>
      <c r="H499" s="415">
        <f>+'404-ENTREGA_INSUMOS PA'!AP$6</f>
        <v>0</v>
      </c>
      <c r="I499" s="371" t="str">
        <f>IF(+'404-ENTREGA_INSUMOS PA'!AC519=0,"",+'404-ENTREGA_INSUMOS PA'!AC519)</f>
        <v/>
      </c>
      <c r="J499" s="371" t="str">
        <f>IF(+'404-ENTREGA_INSUMOS PA'!AG519=0,"",+'404-ENTREGA_INSUMOS PA'!AG519)</f>
        <v/>
      </c>
      <c r="K499" s="371" t="str">
        <f>IF(+'404-ENTREGA_INSUMOS PA'!AK519=0,"",+'404-ENTREGA_INSUMOS PA'!AK519)</f>
        <v/>
      </c>
      <c r="L499" s="372" t="str">
        <f>IF(+'404-ENTREGA_INSUMOS PA'!AN519=0,"",+'404-ENTREGA_INSUMOS PA'!AN519)</f>
        <v/>
      </c>
      <c r="M499" s="373"/>
      <c r="N499" s="374" t="s">
        <v>2591</v>
      </c>
    </row>
    <row r="500" spans="1:14" hidden="1" x14ac:dyDescent="0.3">
      <c r="A500" s="371">
        <f>IF(AND(+'404-ENTREGA_INSUMOS PA'!B521=0,L500&gt;0),+'404-ENTREGA_INSUMOS PA'!B520,+'404-ENTREGA_INSUMOS PA'!B521)</f>
        <v>0</v>
      </c>
      <c r="B500" s="371">
        <f>IF(AND(+'404-ENTREGA_INSUMOS PA'!F521=0,L500&gt;0),+'404-ENTREGA_INSUMOS PA'!F520,+'404-ENTREGA_INSUMOS PA'!F521)</f>
        <v>0</v>
      </c>
      <c r="C500" s="371" t="str">
        <f>IFERROR(IFERROR(+VLOOKUP('404-ENTREGA_INSUMOS PA'!$AP$6,localidades,2,FALSE),VLOOKUP('404-ENTREGA_INSUMOS PA'!$AP$5,district_codes,2,FALSE)),"")</f>
        <v/>
      </c>
      <c r="D500" s="415" t="str">
        <f>IF(+'404-ENTREGA_INSUMOS PA'!$AP$7=0,"",+'404-ENTREGA_INSUMOS PA'!$AP$7)</f>
        <v/>
      </c>
      <c r="E500" s="415">
        <f>+'404-ENTREGA_INSUMOS PA'!J521</f>
        <v>0</v>
      </c>
      <c r="F500" s="415">
        <f>+'404-ENTREGA_INSUMOS PA'!L521</f>
        <v>0</v>
      </c>
      <c r="G500" s="415">
        <f>+'404-ENTREGA_INSUMOS PA'!AP$6</f>
        <v>0</v>
      </c>
      <c r="H500" s="415">
        <f>+'404-ENTREGA_INSUMOS PA'!AP$6</f>
        <v>0</v>
      </c>
      <c r="I500" s="371" t="str">
        <f>IF(+'404-ENTREGA_INSUMOS PA'!AC520=0,"",+'404-ENTREGA_INSUMOS PA'!AC520)</f>
        <v/>
      </c>
      <c r="J500" s="371" t="str">
        <f>IF(+'404-ENTREGA_INSUMOS PA'!AG520=0,"",+'404-ENTREGA_INSUMOS PA'!AG520)</f>
        <v/>
      </c>
      <c r="K500" s="371" t="str">
        <f>IF(+'404-ENTREGA_INSUMOS PA'!AK520=0,"",+'404-ENTREGA_INSUMOS PA'!AK520)</f>
        <v/>
      </c>
      <c r="L500" s="372" t="str">
        <f>IF(+'404-ENTREGA_INSUMOS PA'!AN520=0,"",+'404-ENTREGA_INSUMOS PA'!AN520)</f>
        <v/>
      </c>
      <c r="M500" s="373"/>
      <c r="N500" s="374" t="s">
        <v>2591</v>
      </c>
    </row>
    <row r="501" spans="1:14" hidden="1" x14ac:dyDescent="0.3">
      <c r="A501" s="371">
        <f>IF(AND(+'404-ENTREGA_INSUMOS PA'!B522=0,L501&gt;0),+'404-ENTREGA_INSUMOS PA'!B521,+'404-ENTREGA_INSUMOS PA'!B522)</f>
        <v>0</v>
      </c>
      <c r="B501" s="371">
        <f>IF(AND(+'404-ENTREGA_INSUMOS PA'!F522=0,L501&gt;0),+'404-ENTREGA_INSUMOS PA'!F521,+'404-ENTREGA_INSUMOS PA'!F522)</f>
        <v>0</v>
      </c>
      <c r="C501" s="371" t="str">
        <f>IFERROR(IFERROR(+VLOOKUP('404-ENTREGA_INSUMOS PA'!$AP$6,localidades,2,FALSE),VLOOKUP('404-ENTREGA_INSUMOS PA'!$AP$5,district_codes,2,FALSE)),"")</f>
        <v/>
      </c>
      <c r="D501" s="415" t="str">
        <f>IF(+'404-ENTREGA_INSUMOS PA'!$AP$7=0,"",+'404-ENTREGA_INSUMOS PA'!$AP$7)</f>
        <v/>
      </c>
      <c r="E501" s="415">
        <f>+'404-ENTREGA_INSUMOS PA'!J522</f>
        <v>0</v>
      </c>
      <c r="F501" s="415">
        <f>+'404-ENTREGA_INSUMOS PA'!L522</f>
        <v>0</v>
      </c>
      <c r="G501" s="415">
        <f>+'404-ENTREGA_INSUMOS PA'!AP$6</f>
        <v>0</v>
      </c>
      <c r="H501" s="415">
        <f>+'404-ENTREGA_INSUMOS PA'!AP$6</f>
        <v>0</v>
      </c>
      <c r="I501" s="371" t="str">
        <f>IF(+'404-ENTREGA_INSUMOS PA'!AC521=0,"",+'404-ENTREGA_INSUMOS PA'!AC521)</f>
        <v/>
      </c>
      <c r="J501" s="371" t="str">
        <f>IF(+'404-ENTREGA_INSUMOS PA'!AG521=0,"",+'404-ENTREGA_INSUMOS PA'!AG521)</f>
        <v/>
      </c>
      <c r="K501" s="371" t="str">
        <f>IF(+'404-ENTREGA_INSUMOS PA'!AK521=0,"",+'404-ENTREGA_INSUMOS PA'!AK521)</f>
        <v/>
      </c>
      <c r="L501" s="372" t="str">
        <f>IF(+'404-ENTREGA_INSUMOS PA'!AN521=0,"",+'404-ENTREGA_INSUMOS PA'!AN521)</f>
        <v/>
      </c>
      <c r="M501" s="373"/>
      <c r="N501" s="374" t="s">
        <v>2591</v>
      </c>
    </row>
    <row r="502" spans="1:14" hidden="1" x14ac:dyDescent="0.3">
      <c r="A502" s="371"/>
      <c r="B502" s="371"/>
      <c r="C502" s="371"/>
      <c r="D502" s="415"/>
      <c r="E502" s="415"/>
      <c r="F502" s="415"/>
      <c r="G502" s="415"/>
      <c r="H502" s="415"/>
      <c r="I502" s="371"/>
      <c r="J502" s="371"/>
      <c r="K502" s="371"/>
      <c r="L502" s="371"/>
      <c r="M502" s="373"/>
    </row>
    <row r="503" spans="1:14" s="36" customFormat="1" hidden="1" x14ac:dyDescent="0.45">
      <c r="A503" s="377"/>
      <c r="B503" s="377"/>
      <c r="C503" s="377" t="s">
        <v>2593</v>
      </c>
      <c r="D503" s="418"/>
      <c r="E503" s="418"/>
      <c r="F503" s="418"/>
      <c r="G503" s="418"/>
      <c r="H503" s="418"/>
      <c r="I503" s="377"/>
      <c r="J503" s="377"/>
      <c r="K503" s="377"/>
      <c r="L503" s="377"/>
      <c r="M503" s="378"/>
      <c r="N503" s="36" t="s">
        <v>2594</v>
      </c>
    </row>
    <row r="504" spans="1:14" hidden="1" x14ac:dyDescent="0.3">
      <c r="A504" s="371">
        <f>+'402 - ENTREGA DE SEMENTE'!B23</f>
        <v>0</v>
      </c>
      <c r="B504" s="371">
        <f>+'402 - ENTREGA DE SEMENTE'!F23</f>
        <v>0</v>
      </c>
      <c r="C504" s="371" t="str">
        <f>IFERROR(+IFERROR(VLOOKUP('402 - ENTREGA DE SEMENTE'!$AM$6,localidades,2,FALSE),VLOOKUP('402 - ENTREGA DE SEMENTE'!$AM$5,district_codes,2,FALSE)),"")</f>
        <v/>
      </c>
      <c r="D504" s="415">
        <f>+'402 - ENTREGA DE SEMENTE'!$AM$8</f>
        <v>0</v>
      </c>
      <c r="E504" s="415">
        <f>+'402 - ENTREGA DE SEMENTE'!J23</f>
        <v>0</v>
      </c>
      <c r="F504" s="415">
        <f>+'402 - ENTREGA DE SEMENTE'!L23</f>
        <v>0</v>
      </c>
      <c r="G504" s="415">
        <f>+'402 - ENTREGA DE SEMENTE'!AM$6</f>
        <v>0</v>
      </c>
      <c r="H504" s="415">
        <f>+'402 - ENTREGA DE SEMENTE'!AM$9</f>
        <v>0</v>
      </c>
      <c r="I504" s="371">
        <f>+'402 - ENTREGA DE SEMENTE'!AK23</f>
        <v>0</v>
      </c>
      <c r="J504" s="371">
        <f>+'402 - ENTREGA DE SEMENTE'!AQ23</f>
        <v>0</v>
      </c>
      <c r="K504" s="371">
        <f>+'402 - ENTREGA DE SEMENTE'!AU23</f>
        <v>0</v>
      </c>
      <c r="L504" s="375">
        <f>+'402 - ENTREGA DE SEMENTE'!AX23</f>
        <v>0</v>
      </c>
      <c r="M504" s="373"/>
      <c r="N504" s="36" t="s">
        <v>2594</v>
      </c>
    </row>
    <row r="505" spans="1:14" hidden="1" x14ac:dyDescent="0.3">
      <c r="A505" s="371">
        <f>+'402 - ENTREGA DE SEMENTE'!B24</f>
        <v>0</v>
      </c>
      <c r="B505" s="371">
        <f>+'402 - ENTREGA DE SEMENTE'!F24</f>
        <v>0</v>
      </c>
      <c r="C505" s="371" t="str">
        <f>IFERROR(+IFERROR(VLOOKUP('402 - ENTREGA DE SEMENTE'!$AM$6,localidades,2,FALSE),VLOOKUP('402 - ENTREGA DE SEMENTE'!$AM$5,district_codes,2,FALSE)),"")</f>
        <v/>
      </c>
      <c r="D505" s="415">
        <f>+'402 - ENTREGA DE SEMENTE'!$AM$8</f>
        <v>0</v>
      </c>
      <c r="E505" s="415">
        <f>+'402 - ENTREGA DE SEMENTE'!J24</f>
        <v>0</v>
      </c>
      <c r="F505" s="415">
        <f>+'402 - ENTREGA DE SEMENTE'!L24</f>
        <v>0</v>
      </c>
      <c r="G505" s="415">
        <f>+'402 - ENTREGA DE SEMENTE'!AM$6</f>
        <v>0</v>
      </c>
      <c r="H505" s="415">
        <f>+'402 - ENTREGA DE SEMENTE'!AM$9</f>
        <v>0</v>
      </c>
      <c r="I505" s="371">
        <f>+'402 - ENTREGA DE SEMENTE'!AK24</f>
        <v>0</v>
      </c>
      <c r="J505" s="371">
        <f>+'402 - ENTREGA DE SEMENTE'!AQ24</f>
        <v>0</v>
      </c>
      <c r="K505" s="371">
        <f>+'402 - ENTREGA DE SEMENTE'!AU24</f>
        <v>0</v>
      </c>
      <c r="L505" s="375">
        <f>+'402 - ENTREGA DE SEMENTE'!AX24</f>
        <v>0</v>
      </c>
      <c r="M505" s="373"/>
      <c r="N505" s="36" t="s">
        <v>2594</v>
      </c>
    </row>
    <row r="506" spans="1:14" hidden="1" x14ac:dyDescent="0.3">
      <c r="A506" s="371">
        <f>+'402 - ENTREGA DE SEMENTE'!B25</f>
        <v>0</v>
      </c>
      <c r="B506" s="371">
        <f>+'402 - ENTREGA DE SEMENTE'!F25</f>
        <v>0</v>
      </c>
      <c r="C506" s="371" t="str">
        <f>IFERROR(+IFERROR(VLOOKUP('402 - ENTREGA DE SEMENTE'!$AM$6,localidades,2,FALSE),VLOOKUP('402 - ENTREGA DE SEMENTE'!$AM$5,district_codes,2,FALSE)),"")</f>
        <v/>
      </c>
      <c r="D506" s="415">
        <f>+'402 - ENTREGA DE SEMENTE'!$AM$8</f>
        <v>0</v>
      </c>
      <c r="E506" s="415">
        <f>+'402 - ENTREGA DE SEMENTE'!J25</f>
        <v>0</v>
      </c>
      <c r="F506" s="415">
        <f>+'402 - ENTREGA DE SEMENTE'!L25</f>
        <v>0</v>
      </c>
      <c r="G506" s="415">
        <f>+'402 - ENTREGA DE SEMENTE'!AM$6</f>
        <v>0</v>
      </c>
      <c r="H506" s="415">
        <f>+'402 - ENTREGA DE SEMENTE'!AM$9</f>
        <v>0</v>
      </c>
      <c r="I506" s="371">
        <f>+'402 - ENTREGA DE SEMENTE'!AK25</f>
        <v>0</v>
      </c>
      <c r="J506" s="371">
        <f>+'402 - ENTREGA DE SEMENTE'!AQ25</f>
        <v>0</v>
      </c>
      <c r="K506" s="371">
        <f>+'402 - ENTREGA DE SEMENTE'!AU25</f>
        <v>0</v>
      </c>
      <c r="L506" s="375">
        <f>+'402 - ENTREGA DE SEMENTE'!AX25</f>
        <v>0</v>
      </c>
      <c r="M506" s="373"/>
      <c r="N506" s="36" t="s">
        <v>2594</v>
      </c>
    </row>
    <row r="507" spans="1:14" hidden="1" x14ac:dyDescent="0.3">
      <c r="A507" s="371">
        <f>+'402 - ENTREGA DE SEMENTE'!B26</f>
        <v>0</v>
      </c>
      <c r="B507" s="371">
        <f>+'402 - ENTREGA DE SEMENTE'!F26</f>
        <v>0</v>
      </c>
      <c r="C507" s="371" t="str">
        <f>IFERROR(+IFERROR(VLOOKUP('402 - ENTREGA DE SEMENTE'!$AM$6,localidades,2,FALSE),VLOOKUP('402 - ENTREGA DE SEMENTE'!$AM$5,district_codes,2,FALSE)),"")</f>
        <v/>
      </c>
      <c r="D507" s="415">
        <f>+'402 - ENTREGA DE SEMENTE'!$AM$8</f>
        <v>0</v>
      </c>
      <c r="E507" s="415">
        <f>+'402 - ENTREGA DE SEMENTE'!J26</f>
        <v>0</v>
      </c>
      <c r="F507" s="415">
        <f>+'402 - ENTREGA DE SEMENTE'!L26</f>
        <v>0</v>
      </c>
      <c r="G507" s="415">
        <f>+'402 - ENTREGA DE SEMENTE'!AM$6</f>
        <v>0</v>
      </c>
      <c r="H507" s="415">
        <f>+'402 - ENTREGA DE SEMENTE'!AM$9</f>
        <v>0</v>
      </c>
      <c r="I507" s="371">
        <f>+'402 - ENTREGA DE SEMENTE'!AK26</f>
        <v>0</v>
      </c>
      <c r="J507" s="371">
        <f>+'402 - ENTREGA DE SEMENTE'!AQ26</f>
        <v>0</v>
      </c>
      <c r="K507" s="371">
        <f>+'402 - ENTREGA DE SEMENTE'!AU26</f>
        <v>0</v>
      </c>
      <c r="L507" s="375">
        <f>+'402 - ENTREGA DE SEMENTE'!AX26</f>
        <v>0</v>
      </c>
      <c r="M507" s="373"/>
      <c r="N507" s="36" t="s">
        <v>2594</v>
      </c>
    </row>
    <row r="508" spans="1:14" hidden="1" x14ac:dyDescent="0.3">
      <c r="A508" s="371">
        <f>+'402 - ENTREGA DE SEMENTE'!B27</f>
        <v>0</v>
      </c>
      <c r="B508" s="371">
        <f>+'402 - ENTREGA DE SEMENTE'!F27</f>
        <v>0</v>
      </c>
      <c r="C508" s="371" t="str">
        <f>IFERROR(+IFERROR(VLOOKUP('402 - ENTREGA DE SEMENTE'!$AM$6,localidades,2,FALSE),VLOOKUP('402 - ENTREGA DE SEMENTE'!$AM$5,district_codes,2,FALSE)),"")</f>
        <v/>
      </c>
      <c r="D508" s="415">
        <f>+'402 - ENTREGA DE SEMENTE'!$AM$8</f>
        <v>0</v>
      </c>
      <c r="E508" s="415">
        <f>+'402 - ENTREGA DE SEMENTE'!J27</f>
        <v>0</v>
      </c>
      <c r="F508" s="415">
        <f>+'402 - ENTREGA DE SEMENTE'!L27</f>
        <v>0</v>
      </c>
      <c r="G508" s="415">
        <f>+'402 - ENTREGA DE SEMENTE'!AM$6</f>
        <v>0</v>
      </c>
      <c r="H508" s="415">
        <f>+'402 - ENTREGA DE SEMENTE'!AM$9</f>
        <v>0</v>
      </c>
      <c r="I508" s="371">
        <f>+'402 - ENTREGA DE SEMENTE'!AK27</f>
        <v>0</v>
      </c>
      <c r="J508" s="371">
        <f>+'402 - ENTREGA DE SEMENTE'!AQ27</f>
        <v>0</v>
      </c>
      <c r="K508" s="371">
        <f>+'402 - ENTREGA DE SEMENTE'!AU27</f>
        <v>0</v>
      </c>
      <c r="L508" s="375">
        <f>+'402 - ENTREGA DE SEMENTE'!AX27</f>
        <v>0</v>
      </c>
      <c r="M508" s="373"/>
      <c r="N508" s="36" t="s">
        <v>2594</v>
      </c>
    </row>
    <row r="509" spans="1:14" hidden="1" x14ac:dyDescent="0.3">
      <c r="A509" s="371">
        <f>+'402 - ENTREGA DE SEMENTE'!B28</f>
        <v>0</v>
      </c>
      <c r="B509" s="371">
        <f>+'402 - ENTREGA DE SEMENTE'!F28</f>
        <v>0</v>
      </c>
      <c r="C509" s="371" t="str">
        <f>IFERROR(+IFERROR(VLOOKUP('402 - ENTREGA DE SEMENTE'!$AM$6,localidades,2,FALSE),VLOOKUP('402 - ENTREGA DE SEMENTE'!$AM$5,district_codes,2,FALSE)),"")</f>
        <v/>
      </c>
      <c r="D509" s="415">
        <f>+'402 - ENTREGA DE SEMENTE'!$AM$8</f>
        <v>0</v>
      </c>
      <c r="E509" s="415">
        <f>+'402 - ENTREGA DE SEMENTE'!J28</f>
        <v>0</v>
      </c>
      <c r="F509" s="415">
        <f>+'402 - ENTREGA DE SEMENTE'!L28</f>
        <v>0</v>
      </c>
      <c r="G509" s="415">
        <f>+'402 - ENTREGA DE SEMENTE'!AM$6</f>
        <v>0</v>
      </c>
      <c r="H509" s="415">
        <f>+'402 - ENTREGA DE SEMENTE'!AM$9</f>
        <v>0</v>
      </c>
      <c r="I509" s="371">
        <f>+'402 - ENTREGA DE SEMENTE'!AK28</f>
        <v>0</v>
      </c>
      <c r="J509" s="371">
        <f>+'402 - ENTREGA DE SEMENTE'!AQ28</f>
        <v>0</v>
      </c>
      <c r="K509" s="371">
        <f>+'402 - ENTREGA DE SEMENTE'!AU28</f>
        <v>0</v>
      </c>
      <c r="L509" s="375">
        <f>+'402 - ENTREGA DE SEMENTE'!AX28</f>
        <v>0</v>
      </c>
      <c r="M509" s="373"/>
      <c r="N509" s="36" t="s">
        <v>2594</v>
      </c>
    </row>
    <row r="510" spans="1:14" hidden="1" x14ac:dyDescent="0.3">
      <c r="A510" s="371">
        <f>+'402 - ENTREGA DE SEMENTE'!B29</f>
        <v>0</v>
      </c>
      <c r="B510" s="371">
        <f>+'402 - ENTREGA DE SEMENTE'!F29</f>
        <v>0</v>
      </c>
      <c r="C510" s="371" t="str">
        <f>IFERROR(+IFERROR(VLOOKUP('402 - ENTREGA DE SEMENTE'!$AM$6,localidades,2,FALSE),VLOOKUP('402 - ENTREGA DE SEMENTE'!$AM$5,district_codes,2,FALSE)),"")</f>
        <v/>
      </c>
      <c r="D510" s="415">
        <f>+'402 - ENTREGA DE SEMENTE'!$AM$8</f>
        <v>0</v>
      </c>
      <c r="E510" s="415">
        <f>+'402 - ENTREGA DE SEMENTE'!J29</f>
        <v>0</v>
      </c>
      <c r="F510" s="415">
        <f>+'402 - ENTREGA DE SEMENTE'!L29</f>
        <v>0</v>
      </c>
      <c r="G510" s="415">
        <f>+'402 - ENTREGA DE SEMENTE'!AM$6</f>
        <v>0</v>
      </c>
      <c r="H510" s="415">
        <f>+'402 - ENTREGA DE SEMENTE'!AM$9</f>
        <v>0</v>
      </c>
      <c r="I510" s="371">
        <f>+'402 - ENTREGA DE SEMENTE'!AK29</f>
        <v>0</v>
      </c>
      <c r="J510" s="371">
        <f>+'402 - ENTREGA DE SEMENTE'!AQ29</f>
        <v>0</v>
      </c>
      <c r="K510" s="371">
        <f>+'402 - ENTREGA DE SEMENTE'!AU29</f>
        <v>0</v>
      </c>
      <c r="L510" s="375">
        <f>+'402 - ENTREGA DE SEMENTE'!AX29</f>
        <v>0</v>
      </c>
      <c r="M510" s="373"/>
      <c r="N510" s="36" t="s">
        <v>2594</v>
      </c>
    </row>
    <row r="511" spans="1:14" hidden="1" x14ac:dyDescent="0.3">
      <c r="A511" s="371">
        <f>+'402 - ENTREGA DE SEMENTE'!B30</f>
        <v>0</v>
      </c>
      <c r="B511" s="371">
        <f>+'402 - ENTREGA DE SEMENTE'!F30</f>
        <v>0</v>
      </c>
      <c r="C511" s="371" t="str">
        <f>IFERROR(+IFERROR(VLOOKUP('402 - ENTREGA DE SEMENTE'!$AM$6,localidades,2,FALSE),VLOOKUP('402 - ENTREGA DE SEMENTE'!$AM$5,district_codes,2,FALSE)),"")</f>
        <v/>
      </c>
      <c r="D511" s="415">
        <f>+'402 - ENTREGA DE SEMENTE'!$AM$8</f>
        <v>0</v>
      </c>
      <c r="E511" s="415">
        <f>+'402 - ENTREGA DE SEMENTE'!J30</f>
        <v>0</v>
      </c>
      <c r="F511" s="415">
        <f>+'402 - ENTREGA DE SEMENTE'!L30</f>
        <v>0</v>
      </c>
      <c r="G511" s="415">
        <f>+'402 - ENTREGA DE SEMENTE'!AM$6</f>
        <v>0</v>
      </c>
      <c r="H511" s="415">
        <f>+'402 - ENTREGA DE SEMENTE'!AM$9</f>
        <v>0</v>
      </c>
      <c r="I511" s="371">
        <f>+'402 - ENTREGA DE SEMENTE'!AK30</f>
        <v>0</v>
      </c>
      <c r="J511" s="371">
        <f>+'402 - ENTREGA DE SEMENTE'!AQ30</f>
        <v>0</v>
      </c>
      <c r="K511" s="371">
        <f>+'402 - ENTREGA DE SEMENTE'!AU30</f>
        <v>0</v>
      </c>
      <c r="L511" s="375">
        <f>+'402 - ENTREGA DE SEMENTE'!AX30</f>
        <v>0</v>
      </c>
      <c r="M511" s="373"/>
      <c r="N511" s="36" t="s">
        <v>2594</v>
      </c>
    </row>
    <row r="512" spans="1:14" hidden="1" x14ac:dyDescent="0.3">
      <c r="A512" s="371">
        <f>+'402 - ENTREGA DE SEMENTE'!B31</f>
        <v>0</v>
      </c>
      <c r="B512" s="371">
        <f>+'402 - ENTREGA DE SEMENTE'!F31</f>
        <v>0</v>
      </c>
      <c r="C512" s="371" t="str">
        <f>IFERROR(+IFERROR(VLOOKUP('402 - ENTREGA DE SEMENTE'!$AM$6,localidades,2,FALSE),VLOOKUP('402 - ENTREGA DE SEMENTE'!$AM$5,district_codes,2,FALSE)),"")</f>
        <v/>
      </c>
      <c r="D512" s="415">
        <f>+'402 - ENTREGA DE SEMENTE'!$AM$8</f>
        <v>0</v>
      </c>
      <c r="E512" s="415">
        <f>+'402 - ENTREGA DE SEMENTE'!J31</f>
        <v>0</v>
      </c>
      <c r="F512" s="415">
        <f>+'402 - ENTREGA DE SEMENTE'!L31</f>
        <v>0</v>
      </c>
      <c r="G512" s="415">
        <f>+'402 - ENTREGA DE SEMENTE'!AM$6</f>
        <v>0</v>
      </c>
      <c r="H512" s="415">
        <f>+'402 - ENTREGA DE SEMENTE'!AM$9</f>
        <v>0</v>
      </c>
      <c r="I512" s="371">
        <f>+'402 - ENTREGA DE SEMENTE'!AK31</f>
        <v>0</v>
      </c>
      <c r="J512" s="371">
        <f>+'402 - ENTREGA DE SEMENTE'!AQ31</f>
        <v>0</v>
      </c>
      <c r="K512" s="371">
        <f>+'402 - ENTREGA DE SEMENTE'!AU31</f>
        <v>0</v>
      </c>
      <c r="L512" s="375">
        <f>+'402 - ENTREGA DE SEMENTE'!AX31</f>
        <v>0</v>
      </c>
      <c r="M512" s="373"/>
      <c r="N512" s="36" t="s">
        <v>2594</v>
      </c>
    </row>
    <row r="513" spans="1:14" hidden="1" x14ac:dyDescent="0.3">
      <c r="A513" s="371">
        <f>+'402 - ENTREGA DE SEMENTE'!B32</f>
        <v>0</v>
      </c>
      <c r="B513" s="371">
        <f>+'402 - ENTREGA DE SEMENTE'!F32</f>
        <v>0</v>
      </c>
      <c r="C513" s="371" t="str">
        <f>IFERROR(+IFERROR(VLOOKUP('402 - ENTREGA DE SEMENTE'!$AM$6,localidades,2,FALSE),VLOOKUP('402 - ENTREGA DE SEMENTE'!$AM$5,district_codes,2,FALSE)),"")</f>
        <v/>
      </c>
      <c r="D513" s="415">
        <f>+'402 - ENTREGA DE SEMENTE'!$AM$8</f>
        <v>0</v>
      </c>
      <c r="E513" s="415">
        <f>+'402 - ENTREGA DE SEMENTE'!J32</f>
        <v>0</v>
      </c>
      <c r="F513" s="415">
        <f>+'402 - ENTREGA DE SEMENTE'!L32</f>
        <v>0</v>
      </c>
      <c r="G513" s="415">
        <f>+'402 - ENTREGA DE SEMENTE'!AM$6</f>
        <v>0</v>
      </c>
      <c r="H513" s="415">
        <f>+'402 - ENTREGA DE SEMENTE'!AM$9</f>
        <v>0</v>
      </c>
      <c r="I513" s="371">
        <f>+'402 - ENTREGA DE SEMENTE'!AK32</f>
        <v>0</v>
      </c>
      <c r="J513" s="371">
        <f>+'402 - ENTREGA DE SEMENTE'!AQ32</f>
        <v>0</v>
      </c>
      <c r="K513" s="371">
        <f>+'402 - ENTREGA DE SEMENTE'!AU32</f>
        <v>0</v>
      </c>
      <c r="L513" s="375">
        <f>+'402 - ENTREGA DE SEMENTE'!AX32</f>
        <v>0</v>
      </c>
      <c r="M513" s="373"/>
      <c r="N513" s="36" t="s">
        <v>2594</v>
      </c>
    </row>
    <row r="514" spans="1:14" hidden="1" x14ac:dyDescent="0.3">
      <c r="A514" s="371">
        <f>+'402 - ENTREGA DE SEMENTE'!B33</f>
        <v>0</v>
      </c>
      <c r="B514" s="371">
        <f>+'402 - ENTREGA DE SEMENTE'!F33</f>
        <v>0</v>
      </c>
      <c r="C514" s="371" t="str">
        <f>IFERROR(+IFERROR(VLOOKUP('402 - ENTREGA DE SEMENTE'!$AM$6,localidades,2,FALSE),VLOOKUP('402 - ENTREGA DE SEMENTE'!$AM$5,district_codes,2,FALSE)),"")</f>
        <v/>
      </c>
      <c r="D514" s="415">
        <f>+'402 - ENTREGA DE SEMENTE'!$AM$8</f>
        <v>0</v>
      </c>
      <c r="E514" s="415">
        <f>+'402 - ENTREGA DE SEMENTE'!J33</f>
        <v>0</v>
      </c>
      <c r="F514" s="415">
        <f>+'402 - ENTREGA DE SEMENTE'!L33</f>
        <v>0</v>
      </c>
      <c r="G514" s="415">
        <f>+'402 - ENTREGA DE SEMENTE'!AM$6</f>
        <v>0</v>
      </c>
      <c r="H514" s="415">
        <f>+'402 - ENTREGA DE SEMENTE'!AM$9</f>
        <v>0</v>
      </c>
      <c r="I514" s="371">
        <f>+'402 - ENTREGA DE SEMENTE'!AK33</f>
        <v>0</v>
      </c>
      <c r="J514" s="371">
        <f>+'402 - ENTREGA DE SEMENTE'!AQ33</f>
        <v>0</v>
      </c>
      <c r="K514" s="371">
        <f>+'402 - ENTREGA DE SEMENTE'!AU33</f>
        <v>0</v>
      </c>
      <c r="L514" s="375">
        <f>+'402 - ENTREGA DE SEMENTE'!AX33</f>
        <v>0</v>
      </c>
      <c r="M514" s="373"/>
      <c r="N514" s="36" t="s">
        <v>2594</v>
      </c>
    </row>
    <row r="515" spans="1:14" hidden="1" x14ac:dyDescent="0.3">
      <c r="A515" s="371">
        <f>+'402 - ENTREGA DE SEMENTE'!B34</f>
        <v>0</v>
      </c>
      <c r="B515" s="371">
        <f>+'402 - ENTREGA DE SEMENTE'!F34</f>
        <v>0</v>
      </c>
      <c r="C515" s="371" t="str">
        <f>IFERROR(+IFERROR(VLOOKUP('402 - ENTREGA DE SEMENTE'!$AM$6,localidades,2,FALSE),VLOOKUP('402 - ENTREGA DE SEMENTE'!$AM$5,district_codes,2,FALSE)),"")</f>
        <v/>
      </c>
      <c r="D515" s="415">
        <f>+'402 - ENTREGA DE SEMENTE'!$AM$8</f>
        <v>0</v>
      </c>
      <c r="E515" s="415">
        <f>+'402 - ENTREGA DE SEMENTE'!J34</f>
        <v>0</v>
      </c>
      <c r="F515" s="415">
        <f>+'402 - ENTREGA DE SEMENTE'!L34</f>
        <v>0</v>
      </c>
      <c r="G515" s="415">
        <f>+'402 - ENTREGA DE SEMENTE'!AM$6</f>
        <v>0</v>
      </c>
      <c r="H515" s="415">
        <f>+'402 - ENTREGA DE SEMENTE'!AM$9</f>
        <v>0</v>
      </c>
      <c r="I515" s="371">
        <f>+'402 - ENTREGA DE SEMENTE'!AK34</f>
        <v>0</v>
      </c>
      <c r="J515" s="371">
        <f>+'402 - ENTREGA DE SEMENTE'!AQ34</f>
        <v>0</v>
      </c>
      <c r="K515" s="371">
        <f>+'402 - ENTREGA DE SEMENTE'!AU34</f>
        <v>0</v>
      </c>
      <c r="L515" s="375">
        <f>+'402 - ENTREGA DE SEMENTE'!AX34</f>
        <v>0</v>
      </c>
      <c r="M515" s="373"/>
      <c r="N515" s="36" t="s">
        <v>2594</v>
      </c>
    </row>
    <row r="516" spans="1:14" hidden="1" x14ac:dyDescent="0.3">
      <c r="A516" s="371">
        <f>+'402 - ENTREGA DE SEMENTE'!B35</f>
        <v>0</v>
      </c>
      <c r="B516" s="371">
        <f>+'402 - ENTREGA DE SEMENTE'!F35</f>
        <v>0</v>
      </c>
      <c r="C516" s="371" t="str">
        <f>IFERROR(+IFERROR(VLOOKUP('402 - ENTREGA DE SEMENTE'!$AM$6,localidades,2,FALSE),VLOOKUP('402 - ENTREGA DE SEMENTE'!$AM$5,district_codes,2,FALSE)),"")</f>
        <v/>
      </c>
      <c r="D516" s="415">
        <f>+'402 - ENTREGA DE SEMENTE'!$AM$8</f>
        <v>0</v>
      </c>
      <c r="E516" s="415">
        <f>+'402 - ENTREGA DE SEMENTE'!J35</f>
        <v>0</v>
      </c>
      <c r="F516" s="415">
        <f>+'402 - ENTREGA DE SEMENTE'!L35</f>
        <v>0</v>
      </c>
      <c r="G516" s="415">
        <f>+'402 - ENTREGA DE SEMENTE'!AM$6</f>
        <v>0</v>
      </c>
      <c r="H516" s="415">
        <f>+'402 - ENTREGA DE SEMENTE'!AM$9</f>
        <v>0</v>
      </c>
      <c r="I516" s="371">
        <f>+'402 - ENTREGA DE SEMENTE'!AK35</f>
        <v>0</v>
      </c>
      <c r="J516" s="371">
        <f>+'402 - ENTREGA DE SEMENTE'!AQ35</f>
        <v>0</v>
      </c>
      <c r="K516" s="371">
        <f>+'402 - ENTREGA DE SEMENTE'!AU35</f>
        <v>0</v>
      </c>
      <c r="L516" s="375">
        <f>+'402 - ENTREGA DE SEMENTE'!AX35</f>
        <v>0</v>
      </c>
      <c r="M516" s="373"/>
      <c r="N516" s="36" t="s">
        <v>2594</v>
      </c>
    </row>
    <row r="517" spans="1:14" hidden="1" x14ac:dyDescent="0.3">
      <c r="A517" s="371">
        <f>+'402 - ENTREGA DE SEMENTE'!B36</f>
        <v>0</v>
      </c>
      <c r="B517" s="371">
        <f>+'402 - ENTREGA DE SEMENTE'!F36</f>
        <v>0</v>
      </c>
      <c r="C517" s="371" t="str">
        <f>IFERROR(+IFERROR(VLOOKUP('402 - ENTREGA DE SEMENTE'!$AM$6,localidades,2,FALSE),VLOOKUP('402 - ENTREGA DE SEMENTE'!$AM$5,district_codes,2,FALSE)),"")</f>
        <v/>
      </c>
      <c r="D517" s="415">
        <f>+'402 - ENTREGA DE SEMENTE'!$AM$8</f>
        <v>0</v>
      </c>
      <c r="E517" s="415">
        <f>+'402 - ENTREGA DE SEMENTE'!J36</f>
        <v>0</v>
      </c>
      <c r="F517" s="415">
        <f>+'402 - ENTREGA DE SEMENTE'!L36</f>
        <v>0</v>
      </c>
      <c r="G517" s="415">
        <f>+'402 - ENTREGA DE SEMENTE'!AM$6</f>
        <v>0</v>
      </c>
      <c r="H517" s="415">
        <f>+'402 - ENTREGA DE SEMENTE'!AM$9</f>
        <v>0</v>
      </c>
      <c r="I517" s="371">
        <f>+'402 - ENTREGA DE SEMENTE'!AK36</f>
        <v>0</v>
      </c>
      <c r="J517" s="371">
        <f>+'402 - ENTREGA DE SEMENTE'!AQ36</f>
        <v>0</v>
      </c>
      <c r="K517" s="371">
        <f>+'402 - ENTREGA DE SEMENTE'!AU36</f>
        <v>0</v>
      </c>
      <c r="L517" s="375">
        <f>+'402 - ENTREGA DE SEMENTE'!AX36</f>
        <v>0</v>
      </c>
      <c r="M517" s="373"/>
      <c r="N517" s="36" t="s">
        <v>2594</v>
      </c>
    </row>
    <row r="518" spans="1:14" hidden="1" x14ac:dyDescent="0.3">
      <c r="A518" s="371">
        <f>+'402 - ENTREGA DE SEMENTE'!B37</f>
        <v>0</v>
      </c>
      <c r="B518" s="371">
        <f>+'402 - ENTREGA DE SEMENTE'!F37</f>
        <v>0</v>
      </c>
      <c r="C518" s="371" t="str">
        <f>IFERROR(+IFERROR(VLOOKUP('402 - ENTREGA DE SEMENTE'!$AM$6,localidades,2,FALSE),VLOOKUP('402 - ENTREGA DE SEMENTE'!$AM$5,district_codes,2,FALSE)),"")</f>
        <v/>
      </c>
      <c r="D518" s="415">
        <f>+'402 - ENTREGA DE SEMENTE'!$AM$8</f>
        <v>0</v>
      </c>
      <c r="E518" s="415">
        <f>+'402 - ENTREGA DE SEMENTE'!J37</f>
        <v>0</v>
      </c>
      <c r="F518" s="415">
        <f>+'402 - ENTREGA DE SEMENTE'!L37</f>
        <v>0</v>
      </c>
      <c r="G518" s="415">
        <f>+'402 - ENTREGA DE SEMENTE'!AM$6</f>
        <v>0</v>
      </c>
      <c r="H518" s="415">
        <f>+'402 - ENTREGA DE SEMENTE'!AM$9</f>
        <v>0</v>
      </c>
      <c r="I518" s="371">
        <f>+'402 - ENTREGA DE SEMENTE'!AK37</f>
        <v>0</v>
      </c>
      <c r="J518" s="371">
        <f>+'402 - ENTREGA DE SEMENTE'!AQ37</f>
        <v>0</v>
      </c>
      <c r="K518" s="371">
        <f>+'402 - ENTREGA DE SEMENTE'!AU37</f>
        <v>0</v>
      </c>
      <c r="L518" s="375">
        <f>+'402 - ENTREGA DE SEMENTE'!AX37</f>
        <v>0</v>
      </c>
      <c r="M518" s="373"/>
      <c r="N518" s="36" t="s">
        <v>2594</v>
      </c>
    </row>
    <row r="519" spans="1:14" hidden="1" x14ac:dyDescent="0.3">
      <c r="A519" s="371">
        <f>+'402 - ENTREGA DE SEMENTE'!B38</f>
        <v>0</v>
      </c>
      <c r="B519" s="371">
        <f>+'402 - ENTREGA DE SEMENTE'!F38</f>
        <v>0</v>
      </c>
      <c r="C519" s="371" t="str">
        <f>IFERROR(+IFERROR(VLOOKUP('402 - ENTREGA DE SEMENTE'!$AM$6,localidades,2,FALSE),VLOOKUP('402 - ENTREGA DE SEMENTE'!$AM$5,district_codes,2,FALSE)),"")</f>
        <v/>
      </c>
      <c r="D519" s="415">
        <f>+'402 - ENTREGA DE SEMENTE'!$AM$8</f>
        <v>0</v>
      </c>
      <c r="E519" s="415">
        <f>+'402 - ENTREGA DE SEMENTE'!J38</f>
        <v>0</v>
      </c>
      <c r="F519" s="415">
        <f>+'402 - ENTREGA DE SEMENTE'!L38</f>
        <v>0</v>
      </c>
      <c r="G519" s="415">
        <f>+'402 - ENTREGA DE SEMENTE'!AM$6</f>
        <v>0</v>
      </c>
      <c r="H519" s="415">
        <f>+'402 - ENTREGA DE SEMENTE'!AM$9</f>
        <v>0</v>
      </c>
      <c r="I519" s="371">
        <f>+'402 - ENTREGA DE SEMENTE'!AK38</f>
        <v>0</v>
      </c>
      <c r="J519" s="371">
        <f>+'402 - ENTREGA DE SEMENTE'!AQ38</f>
        <v>0</v>
      </c>
      <c r="K519" s="371">
        <f>+'402 - ENTREGA DE SEMENTE'!AU38</f>
        <v>0</v>
      </c>
      <c r="L519" s="375">
        <f>+'402 - ENTREGA DE SEMENTE'!AX38</f>
        <v>0</v>
      </c>
      <c r="M519" s="373"/>
      <c r="N519" s="36" t="s">
        <v>2594</v>
      </c>
    </row>
    <row r="520" spans="1:14" hidden="1" x14ac:dyDescent="0.3">
      <c r="A520" s="371">
        <f>+'402 - ENTREGA DE SEMENTE'!B39</f>
        <v>0</v>
      </c>
      <c r="B520" s="371">
        <f>+'402 - ENTREGA DE SEMENTE'!F39</f>
        <v>0</v>
      </c>
      <c r="C520" s="371" t="str">
        <f>IFERROR(+IFERROR(VLOOKUP('402 - ENTREGA DE SEMENTE'!$AM$6,localidades,2,FALSE),VLOOKUP('402 - ENTREGA DE SEMENTE'!$AM$5,district_codes,2,FALSE)),"")</f>
        <v/>
      </c>
      <c r="D520" s="415">
        <f>+'402 - ENTREGA DE SEMENTE'!$AM$8</f>
        <v>0</v>
      </c>
      <c r="E520" s="415">
        <f>+'402 - ENTREGA DE SEMENTE'!J39</f>
        <v>0</v>
      </c>
      <c r="F520" s="415">
        <f>+'402 - ENTREGA DE SEMENTE'!L39</f>
        <v>0</v>
      </c>
      <c r="G520" s="415">
        <f>+'402 - ENTREGA DE SEMENTE'!AM$6</f>
        <v>0</v>
      </c>
      <c r="H520" s="415">
        <f>+'402 - ENTREGA DE SEMENTE'!AM$9</f>
        <v>0</v>
      </c>
      <c r="I520" s="371">
        <f>+'402 - ENTREGA DE SEMENTE'!AK39</f>
        <v>0</v>
      </c>
      <c r="J520" s="371">
        <f>+'402 - ENTREGA DE SEMENTE'!AQ39</f>
        <v>0</v>
      </c>
      <c r="K520" s="371">
        <f>+'402 - ENTREGA DE SEMENTE'!AU39</f>
        <v>0</v>
      </c>
      <c r="L520" s="375">
        <f>+'402 - ENTREGA DE SEMENTE'!AX39</f>
        <v>0</v>
      </c>
      <c r="M520" s="373"/>
      <c r="N520" s="36" t="s">
        <v>2594</v>
      </c>
    </row>
    <row r="521" spans="1:14" hidden="1" x14ac:dyDescent="0.3">
      <c r="A521" s="371">
        <f>+'402 - ENTREGA DE SEMENTE'!B40</f>
        <v>0</v>
      </c>
      <c r="B521" s="371">
        <f>+'402 - ENTREGA DE SEMENTE'!F40</f>
        <v>0</v>
      </c>
      <c r="C521" s="371" t="str">
        <f>IFERROR(+IFERROR(VLOOKUP('402 - ENTREGA DE SEMENTE'!$AM$6,localidades,2,FALSE),VLOOKUP('402 - ENTREGA DE SEMENTE'!$AM$5,district_codes,2,FALSE)),"")</f>
        <v/>
      </c>
      <c r="D521" s="415">
        <f>+'402 - ENTREGA DE SEMENTE'!$AM$8</f>
        <v>0</v>
      </c>
      <c r="E521" s="415">
        <f>+'402 - ENTREGA DE SEMENTE'!J40</f>
        <v>0</v>
      </c>
      <c r="F521" s="415">
        <f>+'402 - ENTREGA DE SEMENTE'!L40</f>
        <v>0</v>
      </c>
      <c r="G521" s="415">
        <f>+'402 - ENTREGA DE SEMENTE'!AM$6</f>
        <v>0</v>
      </c>
      <c r="H521" s="415">
        <f>+'402 - ENTREGA DE SEMENTE'!AM$9</f>
        <v>0</v>
      </c>
      <c r="I521" s="371">
        <f>+'402 - ENTREGA DE SEMENTE'!AK40</f>
        <v>0</v>
      </c>
      <c r="J521" s="371">
        <f>+'402 - ENTREGA DE SEMENTE'!AQ40</f>
        <v>0</v>
      </c>
      <c r="K521" s="371">
        <f>+'402 - ENTREGA DE SEMENTE'!AU40</f>
        <v>0</v>
      </c>
      <c r="L521" s="375">
        <f>+'402 - ENTREGA DE SEMENTE'!AX40</f>
        <v>0</v>
      </c>
      <c r="M521" s="373"/>
      <c r="N521" s="36" t="s">
        <v>2594</v>
      </c>
    </row>
    <row r="522" spans="1:14" hidden="1" x14ac:dyDescent="0.3">
      <c r="A522" s="371">
        <f>+'402 - ENTREGA DE SEMENTE'!B41</f>
        <v>0</v>
      </c>
      <c r="B522" s="371">
        <f>+'402 - ENTREGA DE SEMENTE'!F41</f>
        <v>0</v>
      </c>
      <c r="C522" s="371" t="str">
        <f>IFERROR(+IFERROR(VLOOKUP('402 - ENTREGA DE SEMENTE'!$AM$6,localidades,2,FALSE),VLOOKUP('402 - ENTREGA DE SEMENTE'!$AM$5,district_codes,2,FALSE)),"")</f>
        <v/>
      </c>
      <c r="D522" s="415">
        <f>+'402 - ENTREGA DE SEMENTE'!$AM$8</f>
        <v>0</v>
      </c>
      <c r="E522" s="415">
        <f>+'402 - ENTREGA DE SEMENTE'!J41</f>
        <v>0</v>
      </c>
      <c r="F522" s="415">
        <f>+'402 - ENTREGA DE SEMENTE'!L41</f>
        <v>0</v>
      </c>
      <c r="G522" s="415">
        <f>+'402 - ENTREGA DE SEMENTE'!AM$6</f>
        <v>0</v>
      </c>
      <c r="H522" s="415">
        <f>+'402 - ENTREGA DE SEMENTE'!AM$9</f>
        <v>0</v>
      </c>
      <c r="I522" s="371">
        <f>+'402 - ENTREGA DE SEMENTE'!AK41</f>
        <v>0</v>
      </c>
      <c r="J522" s="371">
        <f>+'402 - ENTREGA DE SEMENTE'!AQ41</f>
        <v>0</v>
      </c>
      <c r="K522" s="371">
        <f>+'402 - ENTREGA DE SEMENTE'!AU41</f>
        <v>0</v>
      </c>
      <c r="L522" s="375">
        <f>+'402 - ENTREGA DE SEMENTE'!AX41</f>
        <v>0</v>
      </c>
      <c r="M522" s="373"/>
      <c r="N522" s="36" t="s">
        <v>2594</v>
      </c>
    </row>
    <row r="523" spans="1:14" hidden="1" x14ac:dyDescent="0.3">
      <c r="A523" s="371">
        <f>+'402 - ENTREGA DE SEMENTE'!B42</f>
        <v>0</v>
      </c>
      <c r="B523" s="371">
        <f>+'402 - ENTREGA DE SEMENTE'!F42</f>
        <v>0</v>
      </c>
      <c r="C523" s="371" t="str">
        <f>IFERROR(+IFERROR(VLOOKUP('402 - ENTREGA DE SEMENTE'!$AM$6,localidades,2,FALSE),VLOOKUP('402 - ENTREGA DE SEMENTE'!$AM$5,district_codes,2,FALSE)),"")</f>
        <v/>
      </c>
      <c r="D523" s="415">
        <f>+'402 - ENTREGA DE SEMENTE'!$AM$8</f>
        <v>0</v>
      </c>
      <c r="E523" s="415">
        <f>+'402 - ENTREGA DE SEMENTE'!J42</f>
        <v>0</v>
      </c>
      <c r="F523" s="415">
        <f>+'402 - ENTREGA DE SEMENTE'!L42</f>
        <v>0</v>
      </c>
      <c r="G523" s="415">
        <f>+'402 - ENTREGA DE SEMENTE'!AM$6</f>
        <v>0</v>
      </c>
      <c r="H523" s="415">
        <f>+'402 - ENTREGA DE SEMENTE'!AM$9</f>
        <v>0</v>
      </c>
      <c r="I523" s="371">
        <f>+'402 - ENTREGA DE SEMENTE'!AK42</f>
        <v>0</v>
      </c>
      <c r="J523" s="371">
        <f>+'402 - ENTREGA DE SEMENTE'!AQ42</f>
        <v>0</v>
      </c>
      <c r="K523" s="371">
        <f>+'402 - ENTREGA DE SEMENTE'!AU42</f>
        <v>0</v>
      </c>
      <c r="L523" s="375">
        <f>+'402 - ENTREGA DE SEMENTE'!AX42</f>
        <v>0</v>
      </c>
      <c r="M523" s="373"/>
      <c r="N523" s="36" t="s">
        <v>2594</v>
      </c>
    </row>
    <row r="524" spans="1:14" hidden="1" x14ac:dyDescent="0.3">
      <c r="A524" s="371">
        <f>+'402 - ENTREGA DE SEMENTE'!B43</f>
        <v>0</v>
      </c>
      <c r="B524" s="371">
        <f>+'402 - ENTREGA DE SEMENTE'!F43</f>
        <v>0</v>
      </c>
      <c r="C524" s="371" t="str">
        <f>IFERROR(+IFERROR(VLOOKUP('402 - ENTREGA DE SEMENTE'!$AM$6,localidades,2,FALSE),VLOOKUP('402 - ENTREGA DE SEMENTE'!$AM$5,district_codes,2,FALSE)),"")</f>
        <v/>
      </c>
      <c r="D524" s="415">
        <f>+'402 - ENTREGA DE SEMENTE'!$AM$8</f>
        <v>0</v>
      </c>
      <c r="E524" s="415">
        <f>+'402 - ENTREGA DE SEMENTE'!J43</f>
        <v>0</v>
      </c>
      <c r="F524" s="415">
        <f>+'402 - ENTREGA DE SEMENTE'!L43</f>
        <v>0</v>
      </c>
      <c r="G524" s="415">
        <f>+'402 - ENTREGA DE SEMENTE'!AM$6</f>
        <v>0</v>
      </c>
      <c r="H524" s="415">
        <f>+'402 - ENTREGA DE SEMENTE'!AM$9</f>
        <v>0</v>
      </c>
      <c r="I524" s="371">
        <f>+'402 - ENTREGA DE SEMENTE'!AK43</f>
        <v>0</v>
      </c>
      <c r="J524" s="371">
        <f>+'402 - ENTREGA DE SEMENTE'!AQ43</f>
        <v>0</v>
      </c>
      <c r="K524" s="371">
        <f>+'402 - ENTREGA DE SEMENTE'!AU43</f>
        <v>0</v>
      </c>
      <c r="L524" s="375">
        <f>+'402 - ENTREGA DE SEMENTE'!AX43</f>
        <v>0</v>
      </c>
      <c r="M524" s="373"/>
      <c r="N524" s="36" t="s">
        <v>2594</v>
      </c>
    </row>
    <row r="525" spans="1:14" hidden="1" x14ac:dyDescent="0.3">
      <c r="A525" s="371">
        <f>+'402 - ENTREGA DE SEMENTE'!B44</f>
        <v>0</v>
      </c>
      <c r="B525" s="371">
        <f>+'402 - ENTREGA DE SEMENTE'!F44</f>
        <v>0</v>
      </c>
      <c r="C525" s="371" t="str">
        <f>IFERROR(+IFERROR(VLOOKUP('402 - ENTREGA DE SEMENTE'!$AM$6,localidades,2,FALSE),VLOOKUP('402 - ENTREGA DE SEMENTE'!$AM$5,district_codes,2,FALSE)),"")</f>
        <v/>
      </c>
      <c r="D525" s="415">
        <f>+'402 - ENTREGA DE SEMENTE'!$AM$8</f>
        <v>0</v>
      </c>
      <c r="E525" s="415">
        <f>+'402 - ENTREGA DE SEMENTE'!J44</f>
        <v>0</v>
      </c>
      <c r="F525" s="415">
        <f>+'402 - ENTREGA DE SEMENTE'!L44</f>
        <v>0</v>
      </c>
      <c r="G525" s="415">
        <f>+'402 - ENTREGA DE SEMENTE'!AM$6</f>
        <v>0</v>
      </c>
      <c r="H525" s="415">
        <f>+'402 - ENTREGA DE SEMENTE'!AM$9</f>
        <v>0</v>
      </c>
      <c r="I525" s="371">
        <f>+'402 - ENTREGA DE SEMENTE'!AK44</f>
        <v>0</v>
      </c>
      <c r="J525" s="371">
        <f>+'402 - ENTREGA DE SEMENTE'!AQ44</f>
        <v>0</v>
      </c>
      <c r="K525" s="371">
        <f>+'402 - ENTREGA DE SEMENTE'!AU44</f>
        <v>0</v>
      </c>
      <c r="L525" s="375">
        <f>+'402 - ENTREGA DE SEMENTE'!AX44</f>
        <v>0</v>
      </c>
      <c r="M525" s="373"/>
      <c r="N525" s="36" t="s">
        <v>2594</v>
      </c>
    </row>
    <row r="526" spans="1:14" hidden="1" x14ac:dyDescent="0.3">
      <c r="A526" s="371">
        <f>+'402 - ENTREGA DE SEMENTE'!B45</f>
        <v>0</v>
      </c>
      <c r="B526" s="371">
        <f>+'402 - ENTREGA DE SEMENTE'!F45</f>
        <v>0</v>
      </c>
      <c r="C526" s="371" t="str">
        <f>IFERROR(+IFERROR(VLOOKUP('402 - ENTREGA DE SEMENTE'!$AM$6,localidades,2,FALSE),VLOOKUP('402 - ENTREGA DE SEMENTE'!$AM$5,district_codes,2,FALSE)),"")</f>
        <v/>
      </c>
      <c r="D526" s="415">
        <f>+'402 - ENTREGA DE SEMENTE'!$AM$8</f>
        <v>0</v>
      </c>
      <c r="E526" s="415">
        <f>+'402 - ENTREGA DE SEMENTE'!J45</f>
        <v>0</v>
      </c>
      <c r="F526" s="415">
        <f>+'402 - ENTREGA DE SEMENTE'!L45</f>
        <v>0</v>
      </c>
      <c r="G526" s="415">
        <f>+'402 - ENTREGA DE SEMENTE'!AM$6</f>
        <v>0</v>
      </c>
      <c r="H526" s="415">
        <f>+'402 - ENTREGA DE SEMENTE'!AM$9</f>
        <v>0</v>
      </c>
      <c r="I526" s="371">
        <f>+'402 - ENTREGA DE SEMENTE'!AK45</f>
        <v>0</v>
      </c>
      <c r="J526" s="371">
        <f>+'402 - ENTREGA DE SEMENTE'!AQ45</f>
        <v>0</v>
      </c>
      <c r="K526" s="371">
        <f>+'402 - ENTREGA DE SEMENTE'!AU45</f>
        <v>0</v>
      </c>
      <c r="L526" s="375">
        <f>+'402 - ENTREGA DE SEMENTE'!AX45</f>
        <v>0</v>
      </c>
      <c r="M526" s="373"/>
      <c r="N526" s="36" t="s">
        <v>2594</v>
      </c>
    </row>
    <row r="527" spans="1:14" hidden="1" x14ac:dyDescent="0.3">
      <c r="A527" s="371">
        <f>+'402 - ENTREGA DE SEMENTE'!B46</f>
        <v>0</v>
      </c>
      <c r="B527" s="371">
        <f>+'402 - ENTREGA DE SEMENTE'!F46</f>
        <v>0</v>
      </c>
      <c r="C527" s="371" t="str">
        <f>IFERROR(+IFERROR(VLOOKUP('402 - ENTREGA DE SEMENTE'!$AM$6,localidades,2,FALSE),VLOOKUP('402 - ENTREGA DE SEMENTE'!$AM$5,district_codes,2,FALSE)),"")</f>
        <v/>
      </c>
      <c r="D527" s="415">
        <f>+'402 - ENTREGA DE SEMENTE'!$AM$8</f>
        <v>0</v>
      </c>
      <c r="E527" s="415">
        <f>+'402 - ENTREGA DE SEMENTE'!J46</f>
        <v>0</v>
      </c>
      <c r="F527" s="415">
        <f>+'402 - ENTREGA DE SEMENTE'!L46</f>
        <v>0</v>
      </c>
      <c r="G527" s="415">
        <f>+'402 - ENTREGA DE SEMENTE'!AM$6</f>
        <v>0</v>
      </c>
      <c r="H527" s="415">
        <f>+'402 - ENTREGA DE SEMENTE'!AM$9</f>
        <v>0</v>
      </c>
      <c r="I527" s="371">
        <f>+'402 - ENTREGA DE SEMENTE'!AK46</f>
        <v>0</v>
      </c>
      <c r="J527" s="371">
        <f>+'402 - ENTREGA DE SEMENTE'!AQ46</f>
        <v>0</v>
      </c>
      <c r="K527" s="371">
        <f>+'402 - ENTREGA DE SEMENTE'!AU46</f>
        <v>0</v>
      </c>
      <c r="L527" s="375">
        <f>+'402 - ENTREGA DE SEMENTE'!AX46</f>
        <v>0</v>
      </c>
      <c r="M527" s="373"/>
      <c r="N527" s="36" t="s">
        <v>2594</v>
      </c>
    </row>
    <row r="528" spans="1:14" hidden="1" x14ac:dyDescent="0.3">
      <c r="A528" s="371">
        <f>+'402 - ENTREGA DE SEMENTE'!B47</f>
        <v>0</v>
      </c>
      <c r="B528" s="371">
        <f>+'402 - ENTREGA DE SEMENTE'!F47</f>
        <v>0</v>
      </c>
      <c r="C528" s="371" t="str">
        <f>IFERROR(+IFERROR(VLOOKUP('402 - ENTREGA DE SEMENTE'!$AM$6,localidades,2,FALSE),VLOOKUP('402 - ENTREGA DE SEMENTE'!$AM$5,district_codes,2,FALSE)),"")</f>
        <v/>
      </c>
      <c r="D528" s="415">
        <f>+'402 - ENTREGA DE SEMENTE'!$AM$8</f>
        <v>0</v>
      </c>
      <c r="E528" s="415">
        <f>+'402 - ENTREGA DE SEMENTE'!J47</f>
        <v>0</v>
      </c>
      <c r="F528" s="415">
        <f>+'402 - ENTREGA DE SEMENTE'!L47</f>
        <v>0</v>
      </c>
      <c r="G528" s="415">
        <f>+'402 - ENTREGA DE SEMENTE'!AM$6</f>
        <v>0</v>
      </c>
      <c r="H528" s="415">
        <f>+'402 - ENTREGA DE SEMENTE'!AM$9</f>
        <v>0</v>
      </c>
      <c r="I528" s="371">
        <f>+'402 - ENTREGA DE SEMENTE'!AK47</f>
        <v>0</v>
      </c>
      <c r="J528" s="371">
        <f>+'402 - ENTREGA DE SEMENTE'!AQ47</f>
        <v>0</v>
      </c>
      <c r="K528" s="371">
        <f>+'402 - ENTREGA DE SEMENTE'!AU47</f>
        <v>0</v>
      </c>
      <c r="L528" s="375">
        <f>+'402 - ENTREGA DE SEMENTE'!AX47</f>
        <v>0</v>
      </c>
      <c r="M528" s="373"/>
      <c r="N528" s="36" t="s">
        <v>2594</v>
      </c>
    </row>
    <row r="529" spans="1:14" hidden="1" x14ac:dyDescent="0.3">
      <c r="A529" s="371">
        <f>+'402 - ENTREGA DE SEMENTE'!B48</f>
        <v>0</v>
      </c>
      <c r="B529" s="371">
        <f>+'402 - ENTREGA DE SEMENTE'!F48</f>
        <v>0</v>
      </c>
      <c r="C529" s="371" t="str">
        <f>IFERROR(+IFERROR(VLOOKUP('402 - ENTREGA DE SEMENTE'!$AM$6,localidades,2,FALSE),VLOOKUP('402 - ENTREGA DE SEMENTE'!$AM$5,district_codes,2,FALSE)),"")</f>
        <v/>
      </c>
      <c r="D529" s="415">
        <f>+'402 - ENTREGA DE SEMENTE'!$AM$8</f>
        <v>0</v>
      </c>
      <c r="E529" s="415">
        <f>+'402 - ENTREGA DE SEMENTE'!J48</f>
        <v>0</v>
      </c>
      <c r="F529" s="415">
        <f>+'402 - ENTREGA DE SEMENTE'!L48</f>
        <v>0</v>
      </c>
      <c r="G529" s="415">
        <f>+'402 - ENTREGA DE SEMENTE'!AM$6</f>
        <v>0</v>
      </c>
      <c r="H529" s="415">
        <f>+'402 - ENTREGA DE SEMENTE'!AM$9</f>
        <v>0</v>
      </c>
      <c r="I529" s="371">
        <f>+'402 - ENTREGA DE SEMENTE'!AK48</f>
        <v>0</v>
      </c>
      <c r="J529" s="371">
        <f>+'402 - ENTREGA DE SEMENTE'!AQ48</f>
        <v>0</v>
      </c>
      <c r="K529" s="371">
        <f>+'402 - ENTREGA DE SEMENTE'!AU48</f>
        <v>0</v>
      </c>
      <c r="L529" s="375">
        <f>+'402 - ENTREGA DE SEMENTE'!AX48</f>
        <v>0</v>
      </c>
      <c r="M529" s="373"/>
      <c r="N529" s="36" t="s">
        <v>2594</v>
      </c>
    </row>
    <row r="530" spans="1:14" hidden="1" x14ac:dyDescent="0.3">
      <c r="A530" s="371">
        <f>+'402 - ENTREGA DE SEMENTE'!B49</f>
        <v>0</v>
      </c>
      <c r="B530" s="371">
        <f>+'402 - ENTREGA DE SEMENTE'!F49</f>
        <v>0</v>
      </c>
      <c r="C530" s="371" t="str">
        <f>IFERROR(+IFERROR(VLOOKUP('402 - ENTREGA DE SEMENTE'!$AM$6,localidades,2,FALSE),VLOOKUP('402 - ENTREGA DE SEMENTE'!$AM$5,district_codes,2,FALSE)),"")</f>
        <v/>
      </c>
      <c r="D530" s="415">
        <f>+'402 - ENTREGA DE SEMENTE'!$AM$8</f>
        <v>0</v>
      </c>
      <c r="E530" s="415">
        <f>+'402 - ENTREGA DE SEMENTE'!J49</f>
        <v>0</v>
      </c>
      <c r="F530" s="415">
        <f>+'402 - ENTREGA DE SEMENTE'!L49</f>
        <v>0</v>
      </c>
      <c r="G530" s="415">
        <f>+'402 - ENTREGA DE SEMENTE'!AM$6</f>
        <v>0</v>
      </c>
      <c r="H530" s="415">
        <f>+'402 - ENTREGA DE SEMENTE'!AM$9</f>
        <v>0</v>
      </c>
      <c r="I530" s="371">
        <f>+'402 - ENTREGA DE SEMENTE'!AK49</f>
        <v>0</v>
      </c>
      <c r="J530" s="371">
        <f>+'402 - ENTREGA DE SEMENTE'!AQ49</f>
        <v>0</v>
      </c>
      <c r="K530" s="371">
        <f>+'402 - ENTREGA DE SEMENTE'!AU49</f>
        <v>0</v>
      </c>
      <c r="L530" s="375">
        <f>+'402 - ENTREGA DE SEMENTE'!AX49</f>
        <v>0</v>
      </c>
      <c r="M530" s="373"/>
      <c r="N530" s="36" t="s">
        <v>2594</v>
      </c>
    </row>
    <row r="531" spans="1:14" hidden="1" x14ac:dyDescent="0.3">
      <c r="A531" s="371">
        <f>+'402 - ENTREGA DE SEMENTE'!B50</f>
        <v>0</v>
      </c>
      <c r="B531" s="371">
        <f>+'402 - ENTREGA DE SEMENTE'!F50</f>
        <v>0</v>
      </c>
      <c r="C531" s="371" t="str">
        <f>IFERROR(+IFERROR(VLOOKUP('402 - ENTREGA DE SEMENTE'!$AM$6,localidades,2,FALSE),VLOOKUP('402 - ENTREGA DE SEMENTE'!$AM$5,district_codes,2,FALSE)),"")</f>
        <v/>
      </c>
      <c r="D531" s="415">
        <f>+'402 - ENTREGA DE SEMENTE'!$AM$8</f>
        <v>0</v>
      </c>
      <c r="E531" s="415">
        <f>+'402 - ENTREGA DE SEMENTE'!J50</f>
        <v>0</v>
      </c>
      <c r="F531" s="415">
        <f>+'402 - ENTREGA DE SEMENTE'!L50</f>
        <v>0</v>
      </c>
      <c r="G531" s="415">
        <f>+'402 - ENTREGA DE SEMENTE'!AM$6</f>
        <v>0</v>
      </c>
      <c r="H531" s="415">
        <f>+'402 - ENTREGA DE SEMENTE'!AM$9</f>
        <v>0</v>
      </c>
      <c r="I531" s="371">
        <f>+'402 - ENTREGA DE SEMENTE'!AK50</f>
        <v>0</v>
      </c>
      <c r="J531" s="371">
        <f>+'402 - ENTREGA DE SEMENTE'!AQ50</f>
        <v>0</v>
      </c>
      <c r="K531" s="371">
        <f>+'402 - ENTREGA DE SEMENTE'!AU50</f>
        <v>0</v>
      </c>
      <c r="L531" s="375">
        <f>+'402 - ENTREGA DE SEMENTE'!AX50</f>
        <v>0</v>
      </c>
      <c r="M531" s="373"/>
      <c r="N531" s="36" t="s">
        <v>2594</v>
      </c>
    </row>
    <row r="532" spans="1:14" hidden="1" x14ac:dyDescent="0.3">
      <c r="A532" s="371">
        <f>+'402 - ENTREGA DE SEMENTE'!B51</f>
        <v>0</v>
      </c>
      <c r="B532" s="371">
        <f>+'402 - ENTREGA DE SEMENTE'!F51</f>
        <v>0</v>
      </c>
      <c r="C532" s="371" t="str">
        <f>IFERROR(+IFERROR(VLOOKUP('402 - ENTREGA DE SEMENTE'!$AM$6,localidades,2,FALSE),VLOOKUP('402 - ENTREGA DE SEMENTE'!$AM$5,district_codes,2,FALSE)),"")</f>
        <v/>
      </c>
      <c r="D532" s="415">
        <f>+'402 - ENTREGA DE SEMENTE'!$AM$8</f>
        <v>0</v>
      </c>
      <c r="E532" s="415">
        <f>+'402 - ENTREGA DE SEMENTE'!J51</f>
        <v>0</v>
      </c>
      <c r="F532" s="415">
        <f>+'402 - ENTREGA DE SEMENTE'!L51</f>
        <v>0</v>
      </c>
      <c r="G532" s="415">
        <f>+'402 - ENTREGA DE SEMENTE'!AM$6</f>
        <v>0</v>
      </c>
      <c r="H532" s="415">
        <f>+'402 - ENTREGA DE SEMENTE'!AM$9</f>
        <v>0</v>
      </c>
      <c r="I532" s="371">
        <f>+'402 - ENTREGA DE SEMENTE'!AK51</f>
        <v>0</v>
      </c>
      <c r="J532" s="371">
        <f>+'402 - ENTREGA DE SEMENTE'!AQ51</f>
        <v>0</v>
      </c>
      <c r="K532" s="371">
        <f>+'402 - ENTREGA DE SEMENTE'!AU51</f>
        <v>0</v>
      </c>
      <c r="L532" s="375">
        <f>+'402 - ENTREGA DE SEMENTE'!AX51</f>
        <v>0</v>
      </c>
      <c r="M532" s="373"/>
      <c r="N532" s="36" t="s">
        <v>2594</v>
      </c>
    </row>
    <row r="533" spans="1:14" hidden="1" x14ac:dyDescent="0.3">
      <c r="A533" s="371">
        <f>+'402 - ENTREGA DE SEMENTE'!B52</f>
        <v>0</v>
      </c>
      <c r="B533" s="371">
        <f>+'402 - ENTREGA DE SEMENTE'!F52</f>
        <v>0</v>
      </c>
      <c r="C533" s="371" t="str">
        <f>IFERROR(+IFERROR(VLOOKUP('402 - ENTREGA DE SEMENTE'!$AM$6,localidades,2,FALSE),VLOOKUP('402 - ENTREGA DE SEMENTE'!$AM$5,district_codes,2,FALSE)),"")</f>
        <v/>
      </c>
      <c r="D533" s="415">
        <f>+'402 - ENTREGA DE SEMENTE'!$AM$8</f>
        <v>0</v>
      </c>
      <c r="E533" s="415">
        <f>+'402 - ENTREGA DE SEMENTE'!J52</f>
        <v>0</v>
      </c>
      <c r="F533" s="415">
        <f>+'402 - ENTREGA DE SEMENTE'!L52</f>
        <v>0</v>
      </c>
      <c r="G533" s="415">
        <f>+'402 - ENTREGA DE SEMENTE'!AM$6</f>
        <v>0</v>
      </c>
      <c r="H533" s="415">
        <f>+'402 - ENTREGA DE SEMENTE'!AM$9</f>
        <v>0</v>
      </c>
      <c r="I533" s="371">
        <f>+'402 - ENTREGA DE SEMENTE'!AK52</f>
        <v>0</v>
      </c>
      <c r="J533" s="371">
        <f>+'402 - ENTREGA DE SEMENTE'!AQ52</f>
        <v>0</v>
      </c>
      <c r="K533" s="371">
        <f>+'402 - ENTREGA DE SEMENTE'!AU52</f>
        <v>0</v>
      </c>
      <c r="L533" s="375">
        <f>+'402 - ENTREGA DE SEMENTE'!AX52</f>
        <v>0</v>
      </c>
      <c r="M533" s="373"/>
      <c r="N533" s="36" t="s">
        <v>2594</v>
      </c>
    </row>
    <row r="534" spans="1:14" hidden="1" x14ac:dyDescent="0.3">
      <c r="A534" s="371">
        <f>+'402 - ENTREGA DE SEMENTE'!B53</f>
        <v>0</v>
      </c>
      <c r="B534" s="371">
        <f>+'402 - ENTREGA DE SEMENTE'!F53</f>
        <v>0</v>
      </c>
      <c r="C534" s="371" t="str">
        <f>IFERROR(+IFERROR(VLOOKUP('402 - ENTREGA DE SEMENTE'!$AM$6,localidades,2,FALSE),VLOOKUP('402 - ENTREGA DE SEMENTE'!$AM$5,district_codes,2,FALSE)),"")</f>
        <v/>
      </c>
      <c r="D534" s="415">
        <f>+'402 - ENTREGA DE SEMENTE'!$AM$8</f>
        <v>0</v>
      </c>
      <c r="E534" s="415">
        <f>+'402 - ENTREGA DE SEMENTE'!J53</f>
        <v>0</v>
      </c>
      <c r="F534" s="415">
        <f>+'402 - ENTREGA DE SEMENTE'!L53</f>
        <v>0</v>
      </c>
      <c r="G534" s="415">
        <f>+'402 - ENTREGA DE SEMENTE'!AM$6</f>
        <v>0</v>
      </c>
      <c r="H534" s="415">
        <f>+'402 - ENTREGA DE SEMENTE'!AM$9</f>
        <v>0</v>
      </c>
      <c r="I534" s="371">
        <f>+'402 - ENTREGA DE SEMENTE'!AK53</f>
        <v>0</v>
      </c>
      <c r="J534" s="371">
        <f>+'402 - ENTREGA DE SEMENTE'!AQ53</f>
        <v>0</v>
      </c>
      <c r="K534" s="371">
        <f>+'402 - ENTREGA DE SEMENTE'!AU53</f>
        <v>0</v>
      </c>
      <c r="L534" s="375">
        <f>+'402 - ENTREGA DE SEMENTE'!AX53</f>
        <v>0</v>
      </c>
      <c r="M534" s="373"/>
      <c r="N534" s="36" t="s">
        <v>2594</v>
      </c>
    </row>
    <row r="535" spans="1:14" hidden="1" x14ac:dyDescent="0.3">
      <c r="A535" s="371">
        <f>+'402 - ENTREGA DE SEMENTE'!B54</f>
        <v>0</v>
      </c>
      <c r="B535" s="371">
        <f>+'402 - ENTREGA DE SEMENTE'!F54</f>
        <v>0</v>
      </c>
      <c r="C535" s="371" t="str">
        <f>IFERROR(+IFERROR(VLOOKUP('402 - ENTREGA DE SEMENTE'!$AM$6,localidades,2,FALSE),VLOOKUP('402 - ENTREGA DE SEMENTE'!$AM$5,district_codes,2,FALSE)),"")</f>
        <v/>
      </c>
      <c r="D535" s="415">
        <f>+'402 - ENTREGA DE SEMENTE'!$AM$8</f>
        <v>0</v>
      </c>
      <c r="E535" s="415">
        <f>+'402 - ENTREGA DE SEMENTE'!J54</f>
        <v>0</v>
      </c>
      <c r="F535" s="415">
        <f>+'402 - ENTREGA DE SEMENTE'!L54</f>
        <v>0</v>
      </c>
      <c r="G535" s="415">
        <f>+'402 - ENTREGA DE SEMENTE'!AM$6</f>
        <v>0</v>
      </c>
      <c r="H535" s="415">
        <f>+'402 - ENTREGA DE SEMENTE'!AM$9</f>
        <v>0</v>
      </c>
      <c r="I535" s="371">
        <f>+'402 - ENTREGA DE SEMENTE'!AK54</f>
        <v>0</v>
      </c>
      <c r="J535" s="371">
        <f>+'402 - ENTREGA DE SEMENTE'!AQ54</f>
        <v>0</v>
      </c>
      <c r="K535" s="371">
        <f>+'402 - ENTREGA DE SEMENTE'!AU54</f>
        <v>0</v>
      </c>
      <c r="L535" s="375">
        <f>+'402 - ENTREGA DE SEMENTE'!AX54</f>
        <v>0</v>
      </c>
      <c r="M535" s="373"/>
      <c r="N535" s="36" t="s">
        <v>2594</v>
      </c>
    </row>
    <row r="536" spans="1:14" hidden="1" x14ac:dyDescent="0.3">
      <c r="A536" s="371">
        <f>+'402 - ENTREGA DE SEMENTE'!B55</f>
        <v>0</v>
      </c>
      <c r="B536" s="371">
        <f>+'402 - ENTREGA DE SEMENTE'!F55</f>
        <v>0</v>
      </c>
      <c r="C536" s="371" t="str">
        <f>IFERROR(+IFERROR(VLOOKUP('402 - ENTREGA DE SEMENTE'!$AM$6,localidades,2,FALSE),VLOOKUP('402 - ENTREGA DE SEMENTE'!$AM$5,district_codes,2,FALSE)),"")</f>
        <v/>
      </c>
      <c r="D536" s="415">
        <f>+'402 - ENTREGA DE SEMENTE'!$AM$8</f>
        <v>0</v>
      </c>
      <c r="E536" s="415">
        <f>+'402 - ENTREGA DE SEMENTE'!J55</f>
        <v>0</v>
      </c>
      <c r="F536" s="415">
        <f>+'402 - ENTREGA DE SEMENTE'!L55</f>
        <v>0</v>
      </c>
      <c r="G536" s="415">
        <f>+'402 - ENTREGA DE SEMENTE'!AM$6</f>
        <v>0</v>
      </c>
      <c r="H536" s="415">
        <f>+'402 - ENTREGA DE SEMENTE'!AM$9</f>
        <v>0</v>
      </c>
      <c r="I536" s="371">
        <f>+'402 - ENTREGA DE SEMENTE'!AK55</f>
        <v>0</v>
      </c>
      <c r="J536" s="371">
        <f>+'402 - ENTREGA DE SEMENTE'!AQ55</f>
        <v>0</v>
      </c>
      <c r="K536" s="371">
        <f>+'402 - ENTREGA DE SEMENTE'!AU55</f>
        <v>0</v>
      </c>
      <c r="L536" s="375">
        <f>+'402 - ENTREGA DE SEMENTE'!AX55</f>
        <v>0</v>
      </c>
      <c r="M536" s="373"/>
      <c r="N536" s="36" t="s">
        <v>2594</v>
      </c>
    </row>
    <row r="537" spans="1:14" hidden="1" x14ac:dyDescent="0.3">
      <c r="A537" s="371">
        <f>+'402 - ENTREGA DE SEMENTE'!B56</f>
        <v>0</v>
      </c>
      <c r="B537" s="371">
        <f>+'402 - ENTREGA DE SEMENTE'!F56</f>
        <v>0</v>
      </c>
      <c r="C537" s="371" t="str">
        <f>IFERROR(+IFERROR(VLOOKUP('402 - ENTREGA DE SEMENTE'!$AM$6,localidades,2,FALSE),VLOOKUP('402 - ENTREGA DE SEMENTE'!$AM$5,district_codes,2,FALSE)),"")</f>
        <v/>
      </c>
      <c r="D537" s="415">
        <f>+'402 - ENTREGA DE SEMENTE'!$AM$8</f>
        <v>0</v>
      </c>
      <c r="E537" s="415">
        <f>+'402 - ENTREGA DE SEMENTE'!J56</f>
        <v>0</v>
      </c>
      <c r="F537" s="415">
        <f>+'402 - ENTREGA DE SEMENTE'!L56</f>
        <v>0</v>
      </c>
      <c r="G537" s="415">
        <f>+'402 - ENTREGA DE SEMENTE'!AM$6</f>
        <v>0</v>
      </c>
      <c r="H537" s="415">
        <f>+'402 - ENTREGA DE SEMENTE'!AM$9</f>
        <v>0</v>
      </c>
      <c r="I537" s="371">
        <f>+'402 - ENTREGA DE SEMENTE'!AK56</f>
        <v>0</v>
      </c>
      <c r="J537" s="371">
        <f>+'402 - ENTREGA DE SEMENTE'!AQ56</f>
        <v>0</v>
      </c>
      <c r="K537" s="371">
        <f>+'402 - ENTREGA DE SEMENTE'!AU56</f>
        <v>0</v>
      </c>
      <c r="L537" s="375">
        <f>+'402 - ENTREGA DE SEMENTE'!AX56</f>
        <v>0</v>
      </c>
      <c r="M537" s="373"/>
      <c r="N537" s="36" t="s">
        <v>2594</v>
      </c>
    </row>
    <row r="538" spans="1:14" hidden="1" x14ac:dyDescent="0.3">
      <c r="A538" s="371">
        <f>+'402 - ENTREGA DE SEMENTE'!B57</f>
        <v>0</v>
      </c>
      <c r="B538" s="371">
        <f>+'402 - ENTREGA DE SEMENTE'!F57</f>
        <v>0</v>
      </c>
      <c r="C538" s="371" t="str">
        <f>IFERROR(+IFERROR(VLOOKUP('402 - ENTREGA DE SEMENTE'!$AM$6,localidades,2,FALSE),VLOOKUP('402 - ENTREGA DE SEMENTE'!$AM$5,district_codes,2,FALSE)),"")</f>
        <v/>
      </c>
      <c r="D538" s="415">
        <f>+'402 - ENTREGA DE SEMENTE'!$AM$8</f>
        <v>0</v>
      </c>
      <c r="E538" s="415">
        <f>+'402 - ENTREGA DE SEMENTE'!J57</f>
        <v>0</v>
      </c>
      <c r="F538" s="415">
        <f>+'402 - ENTREGA DE SEMENTE'!L57</f>
        <v>0</v>
      </c>
      <c r="G538" s="415">
        <f>+'402 - ENTREGA DE SEMENTE'!AM$6</f>
        <v>0</v>
      </c>
      <c r="H538" s="415">
        <f>+'402 - ENTREGA DE SEMENTE'!AM$9</f>
        <v>0</v>
      </c>
      <c r="I538" s="371">
        <f>+'402 - ENTREGA DE SEMENTE'!AK57</f>
        <v>0</v>
      </c>
      <c r="J538" s="371">
        <f>+'402 - ENTREGA DE SEMENTE'!AQ57</f>
        <v>0</v>
      </c>
      <c r="K538" s="371">
        <f>+'402 - ENTREGA DE SEMENTE'!AU57</f>
        <v>0</v>
      </c>
      <c r="L538" s="375">
        <f>+'402 - ENTREGA DE SEMENTE'!AX57</f>
        <v>0</v>
      </c>
      <c r="M538" s="373"/>
      <c r="N538" s="36" t="s">
        <v>2594</v>
      </c>
    </row>
    <row r="539" spans="1:14" hidden="1" x14ac:dyDescent="0.3">
      <c r="A539" s="371">
        <f>+'402 - ENTREGA DE SEMENTE'!B58</f>
        <v>0</v>
      </c>
      <c r="B539" s="371">
        <f>+'402 - ENTREGA DE SEMENTE'!F58</f>
        <v>0</v>
      </c>
      <c r="C539" s="371" t="str">
        <f>IFERROR(+IFERROR(VLOOKUP('402 - ENTREGA DE SEMENTE'!$AM$6,localidades,2,FALSE),VLOOKUP('402 - ENTREGA DE SEMENTE'!$AM$5,district_codes,2,FALSE)),"")</f>
        <v/>
      </c>
      <c r="D539" s="415">
        <f>+'402 - ENTREGA DE SEMENTE'!$AM$8</f>
        <v>0</v>
      </c>
      <c r="E539" s="415">
        <f>+'402 - ENTREGA DE SEMENTE'!J58</f>
        <v>0</v>
      </c>
      <c r="F539" s="415">
        <f>+'402 - ENTREGA DE SEMENTE'!L58</f>
        <v>0</v>
      </c>
      <c r="G539" s="415">
        <f>+'402 - ENTREGA DE SEMENTE'!AM$6</f>
        <v>0</v>
      </c>
      <c r="H539" s="415">
        <f>+'402 - ENTREGA DE SEMENTE'!AM$9</f>
        <v>0</v>
      </c>
      <c r="I539" s="371">
        <f>+'402 - ENTREGA DE SEMENTE'!AK58</f>
        <v>0</v>
      </c>
      <c r="J539" s="371">
        <f>+'402 - ENTREGA DE SEMENTE'!AQ58</f>
        <v>0</v>
      </c>
      <c r="K539" s="371">
        <f>+'402 - ENTREGA DE SEMENTE'!AU58</f>
        <v>0</v>
      </c>
      <c r="L539" s="375">
        <f>+'402 - ENTREGA DE SEMENTE'!AX58</f>
        <v>0</v>
      </c>
      <c r="M539" s="373"/>
      <c r="N539" s="36" t="s">
        <v>2594</v>
      </c>
    </row>
    <row r="540" spans="1:14" hidden="1" x14ac:dyDescent="0.3">
      <c r="A540" s="371">
        <f>+'402 - ENTREGA DE SEMENTE'!B59</f>
        <v>0</v>
      </c>
      <c r="B540" s="371">
        <f>+'402 - ENTREGA DE SEMENTE'!F59</f>
        <v>0</v>
      </c>
      <c r="C540" s="371" t="str">
        <f>IFERROR(+IFERROR(VLOOKUP('402 - ENTREGA DE SEMENTE'!$AM$6,localidades,2,FALSE),VLOOKUP('402 - ENTREGA DE SEMENTE'!$AM$5,district_codes,2,FALSE)),"")</f>
        <v/>
      </c>
      <c r="D540" s="415">
        <f>+'402 - ENTREGA DE SEMENTE'!$AM$8</f>
        <v>0</v>
      </c>
      <c r="E540" s="415">
        <f>+'402 - ENTREGA DE SEMENTE'!J59</f>
        <v>0</v>
      </c>
      <c r="F540" s="415">
        <f>+'402 - ENTREGA DE SEMENTE'!L59</f>
        <v>0</v>
      </c>
      <c r="G540" s="415">
        <f>+'402 - ENTREGA DE SEMENTE'!AM$6</f>
        <v>0</v>
      </c>
      <c r="H540" s="415">
        <f>+'402 - ENTREGA DE SEMENTE'!AM$9</f>
        <v>0</v>
      </c>
      <c r="I540" s="371">
        <f>+'402 - ENTREGA DE SEMENTE'!AK59</f>
        <v>0</v>
      </c>
      <c r="J540" s="371">
        <f>+'402 - ENTREGA DE SEMENTE'!AQ59</f>
        <v>0</v>
      </c>
      <c r="K540" s="371">
        <f>+'402 - ENTREGA DE SEMENTE'!AU59</f>
        <v>0</v>
      </c>
      <c r="L540" s="375">
        <f>+'402 - ENTREGA DE SEMENTE'!AX59</f>
        <v>0</v>
      </c>
      <c r="M540" s="373"/>
      <c r="N540" s="36" t="s">
        <v>2594</v>
      </c>
    </row>
    <row r="541" spans="1:14" hidden="1" x14ac:dyDescent="0.3">
      <c r="A541" s="371">
        <f>+'402 - ENTREGA DE SEMENTE'!B60</f>
        <v>0</v>
      </c>
      <c r="B541" s="371">
        <f>+'402 - ENTREGA DE SEMENTE'!F60</f>
        <v>0</v>
      </c>
      <c r="C541" s="371" t="str">
        <f>IFERROR(+IFERROR(VLOOKUP('402 - ENTREGA DE SEMENTE'!$AM$6,localidades,2,FALSE),VLOOKUP('402 - ENTREGA DE SEMENTE'!$AM$5,district_codes,2,FALSE)),"")</f>
        <v/>
      </c>
      <c r="D541" s="415">
        <f>+'402 - ENTREGA DE SEMENTE'!$AM$8</f>
        <v>0</v>
      </c>
      <c r="E541" s="415">
        <f>+'402 - ENTREGA DE SEMENTE'!J60</f>
        <v>0</v>
      </c>
      <c r="F541" s="415">
        <f>+'402 - ENTREGA DE SEMENTE'!L60</f>
        <v>0</v>
      </c>
      <c r="G541" s="415">
        <f>+'402 - ENTREGA DE SEMENTE'!AM$6</f>
        <v>0</v>
      </c>
      <c r="H541" s="415">
        <f>+'402 - ENTREGA DE SEMENTE'!AM$9</f>
        <v>0</v>
      </c>
      <c r="I541" s="371">
        <f>+'402 - ENTREGA DE SEMENTE'!AK60</f>
        <v>0</v>
      </c>
      <c r="J541" s="371">
        <f>+'402 - ENTREGA DE SEMENTE'!AQ60</f>
        <v>0</v>
      </c>
      <c r="K541" s="371">
        <f>+'402 - ENTREGA DE SEMENTE'!AU60</f>
        <v>0</v>
      </c>
      <c r="L541" s="375">
        <f>+'402 - ENTREGA DE SEMENTE'!AX60</f>
        <v>0</v>
      </c>
      <c r="M541" s="373"/>
      <c r="N541" s="36" t="s">
        <v>2594</v>
      </c>
    </row>
    <row r="542" spans="1:14" hidden="1" x14ac:dyDescent="0.3">
      <c r="A542" s="371">
        <f>+'402 - ENTREGA DE SEMENTE'!B61</f>
        <v>0</v>
      </c>
      <c r="B542" s="371">
        <f>+'402 - ENTREGA DE SEMENTE'!F61</f>
        <v>0</v>
      </c>
      <c r="C542" s="371" t="str">
        <f>IFERROR(+IFERROR(VLOOKUP('402 - ENTREGA DE SEMENTE'!$AM$6,localidades,2,FALSE),VLOOKUP('402 - ENTREGA DE SEMENTE'!$AM$5,district_codes,2,FALSE)),"")</f>
        <v/>
      </c>
      <c r="D542" s="415">
        <f>+'402 - ENTREGA DE SEMENTE'!$AM$8</f>
        <v>0</v>
      </c>
      <c r="E542" s="415">
        <f>+'402 - ENTREGA DE SEMENTE'!J61</f>
        <v>0</v>
      </c>
      <c r="F542" s="415">
        <f>+'402 - ENTREGA DE SEMENTE'!L61</f>
        <v>0</v>
      </c>
      <c r="G542" s="415">
        <f>+'402 - ENTREGA DE SEMENTE'!AM$6</f>
        <v>0</v>
      </c>
      <c r="H542" s="415">
        <f>+'402 - ENTREGA DE SEMENTE'!AM$9</f>
        <v>0</v>
      </c>
      <c r="I542" s="371">
        <f>+'402 - ENTREGA DE SEMENTE'!AK61</f>
        <v>0</v>
      </c>
      <c r="J542" s="371">
        <f>+'402 - ENTREGA DE SEMENTE'!AQ61</f>
        <v>0</v>
      </c>
      <c r="K542" s="371">
        <f>+'402 - ENTREGA DE SEMENTE'!AU61</f>
        <v>0</v>
      </c>
      <c r="L542" s="375">
        <f>+'402 - ENTREGA DE SEMENTE'!AX61</f>
        <v>0</v>
      </c>
      <c r="M542" s="373"/>
      <c r="N542" s="36" t="s">
        <v>2594</v>
      </c>
    </row>
    <row r="543" spans="1:14" hidden="1" x14ac:dyDescent="0.3">
      <c r="A543" s="371">
        <f>+'402 - ENTREGA DE SEMENTE'!B62</f>
        <v>0</v>
      </c>
      <c r="B543" s="371">
        <f>+'402 - ENTREGA DE SEMENTE'!F62</f>
        <v>0</v>
      </c>
      <c r="C543" s="371" t="str">
        <f>IFERROR(+IFERROR(VLOOKUP('402 - ENTREGA DE SEMENTE'!$AM$6,localidades,2,FALSE),VLOOKUP('402 - ENTREGA DE SEMENTE'!$AM$5,district_codes,2,FALSE)),"")</f>
        <v/>
      </c>
      <c r="D543" s="415">
        <f>+'402 - ENTREGA DE SEMENTE'!$AM$8</f>
        <v>0</v>
      </c>
      <c r="E543" s="415">
        <f>+'402 - ENTREGA DE SEMENTE'!J62</f>
        <v>0</v>
      </c>
      <c r="F543" s="415">
        <f>+'402 - ENTREGA DE SEMENTE'!L62</f>
        <v>0</v>
      </c>
      <c r="G543" s="415">
        <f>+'402 - ENTREGA DE SEMENTE'!AM$6</f>
        <v>0</v>
      </c>
      <c r="H543" s="415">
        <f>+'402 - ENTREGA DE SEMENTE'!AM$9</f>
        <v>0</v>
      </c>
      <c r="I543" s="371">
        <f>+'402 - ENTREGA DE SEMENTE'!AK62</f>
        <v>0</v>
      </c>
      <c r="J543" s="371">
        <f>+'402 - ENTREGA DE SEMENTE'!AQ62</f>
        <v>0</v>
      </c>
      <c r="K543" s="371">
        <f>+'402 - ENTREGA DE SEMENTE'!AU62</f>
        <v>0</v>
      </c>
      <c r="L543" s="375">
        <f>+'402 - ENTREGA DE SEMENTE'!AX62</f>
        <v>0</v>
      </c>
      <c r="M543" s="373"/>
      <c r="N543" s="36" t="s">
        <v>2594</v>
      </c>
    </row>
    <row r="544" spans="1:14" hidden="1" x14ac:dyDescent="0.3">
      <c r="A544" s="371">
        <f>+'402 - ENTREGA DE SEMENTE'!B63</f>
        <v>0</v>
      </c>
      <c r="B544" s="371">
        <f>+'402 - ENTREGA DE SEMENTE'!F63</f>
        <v>0</v>
      </c>
      <c r="C544" s="371" t="str">
        <f>IFERROR(+IFERROR(VLOOKUP('402 - ENTREGA DE SEMENTE'!$AM$6,localidades,2,FALSE),VLOOKUP('402 - ENTREGA DE SEMENTE'!$AM$5,district_codes,2,FALSE)),"")</f>
        <v/>
      </c>
      <c r="D544" s="415">
        <f>+'402 - ENTREGA DE SEMENTE'!$AM$8</f>
        <v>0</v>
      </c>
      <c r="E544" s="415">
        <f>+'402 - ENTREGA DE SEMENTE'!J63</f>
        <v>0</v>
      </c>
      <c r="F544" s="415">
        <f>+'402 - ENTREGA DE SEMENTE'!L63</f>
        <v>0</v>
      </c>
      <c r="G544" s="415">
        <f>+'402 - ENTREGA DE SEMENTE'!AM$6</f>
        <v>0</v>
      </c>
      <c r="H544" s="415">
        <f>+'402 - ENTREGA DE SEMENTE'!AM$9</f>
        <v>0</v>
      </c>
      <c r="I544" s="371">
        <f>+'402 - ENTREGA DE SEMENTE'!AK63</f>
        <v>0</v>
      </c>
      <c r="J544" s="371">
        <f>+'402 - ENTREGA DE SEMENTE'!AQ63</f>
        <v>0</v>
      </c>
      <c r="K544" s="371">
        <f>+'402 - ENTREGA DE SEMENTE'!AU63</f>
        <v>0</v>
      </c>
      <c r="L544" s="375">
        <f>+'402 - ENTREGA DE SEMENTE'!AX63</f>
        <v>0</v>
      </c>
      <c r="M544" s="373"/>
      <c r="N544" s="36" t="s">
        <v>2594</v>
      </c>
    </row>
    <row r="545" spans="1:14" hidden="1" x14ac:dyDescent="0.3">
      <c r="A545" s="371">
        <f>+'402 - ENTREGA DE SEMENTE'!B64</f>
        <v>0</v>
      </c>
      <c r="B545" s="371">
        <f>+'402 - ENTREGA DE SEMENTE'!F64</f>
        <v>0</v>
      </c>
      <c r="C545" s="371" t="str">
        <f>IFERROR(+IFERROR(VLOOKUP('402 - ENTREGA DE SEMENTE'!$AM$6,localidades,2,FALSE),VLOOKUP('402 - ENTREGA DE SEMENTE'!$AM$5,district_codes,2,FALSE)),"")</f>
        <v/>
      </c>
      <c r="D545" s="415">
        <f>+'402 - ENTREGA DE SEMENTE'!$AM$8</f>
        <v>0</v>
      </c>
      <c r="E545" s="415">
        <f>+'402 - ENTREGA DE SEMENTE'!J64</f>
        <v>0</v>
      </c>
      <c r="F545" s="415">
        <f>+'402 - ENTREGA DE SEMENTE'!L64</f>
        <v>0</v>
      </c>
      <c r="G545" s="415">
        <f>+'402 - ENTREGA DE SEMENTE'!AM$6</f>
        <v>0</v>
      </c>
      <c r="H545" s="415">
        <f>+'402 - ENTREGA DE SEMENTE'!AM$9</f>
        <v>0</v>
      </c>
      <c r="I545" s="371">
        <f>+'402 - ENTREGA DE SEMENTE'!AK64</f>
        <v>0</v>
      </c>
      <c r="J545" s="371">
        <f>+'402 - ENTREGA DE SEMENTE'!AQ64</f>
        <v>0</v>
      </c>
      <c r="K545" s="371">
        <f>+'402 - ENTREGA DE SEMENTE'!AU64</f>
        <v>0</v>
      </c>
      <c r="L545" s="375">
        <f>+'402 - ENTREGA DE SEMENTE'!AX64</f>
        <v>0</v>
      </c>
      <c r="M545" s="373"/>
      <c r="N545" s="36" t="s">
        <v>2594</v>
      </c>
    </row>
    <row r="546" spans="1:14" hidden="1" x14ac:dyDescent="0.3">
      <c r="A546" s="371">
        <f>+'402 - ENTREGA DE SEMENTE'!B65</f>
        <v>0</v>
      </c>
      <c r="B546" s="371">
        <f>+'402 - ENTREGA DE SEMENTE'!F65</f>
        <v>0</v>
      </c>
      <c r="C546" s="371" t="str">
        <f>IFERROR(+IFERROR(VLOOKUP('402 - ENTREGA DE SEMENTE'!$AM$6,localidades,2,FALSE),VLOOKUP('402 - ENTREGA DE SEMENTE'!$AM$5,district_codes,2,FALSE)),"")</f>
        <v/>
      </c>
      <c r="D546" s="415">
        <f>+'402 - ENTREGA DE SEMENTE'!$AM$8</f>
        <v>0</v>
      </c>
      <c r="E546" s="415">
        <f>+'402 - ENTREGA DE SEMENTE'!J65</f>
        <v>0</v>
      </c>
      <c r="F546" s="415">
        <f>+'402 - ENTREGA DE SEMENTE'!L65</f>
        <v>0</v>
      </c>
      <c r="G546" s="415">
        <f>+'402 - ENTREGA DE SEMENTE'!AM$6</f>
        <v>0</v>
      </c>
      <c r="H546" s="415">
        <f>+'402 - ENTREGA DE SEMENTE'!AM$9</f>
        <v>0</v>
      </c>
      <c r="I546" s="371">
        <f>+'402 - ENTREGA DE SEMENTE'!AK65</f>
        <v>0</v>
      </c>
      <c r="J546" s="371">
        <f>+'402 - ENTREGA DE SEMENTE'!AQ65</f>
        <v>0</v>
      </c>
      <c r="K546" s="371">
        <f>+'402 - ENTREGA DE SEMENTE'!AU65</f>
        <v>0</v>
      </c>
      <c r="L546" s="375">
        <f>+'402 - ENTREGA DE SEMENTE'!AX65</f>
        <v>0</v>
      </c>
      <c r="M546" s="373"/>
      <c r="N546" s="36" t="s">
        <v>2594</v>
      </c>
    </row>
    <row r="547" spans="1:14" hidden="1" x14ac:dyDescent="0.3">
      <c r="A547" s="371">
        <f>+'402 - ENTREGA DE SEMENTE'!B66</f>
        <v>0</v>
      </c>
      <c r="B547" s="371">
        <f>+'402 - ENTREGA DE SEMENTE'!F66</f>
        <v>0</v>
      </c>
      <c r="C547" s="371" t="str">
        <f>IFERROR(+IFERROR(VLOOKUP('402 - ENTREGA DE SEMENTE'!$AM$6,localidades,2,FALSE),VLOOKUP('402 - ENTREGA DE SEMENTE'!$AM$5,district_codes,2,FALSE)),"")</f>
        <v/>
      </c>
      <c r="D547" s="415">
        <f>+'402 - ENTREGA DE SEMENTE'!$AM$8</f>
        <v>0</v>
      </c>
      <c r="E547" s="415">
        <f>+'402 - ENTREGA DE SEMENTE'!J66</f>
        <v>0</v>
      </c>
      <c r="F547" s="415">
        <f>+'402 - ENTREGA DE SEMENTE'!L66</f>
        <v>0</v>
      </c>
      <c r="G547" s="415">
        <f>+'402 - ENTREGA DE SEMENTE'!AM$6</f>
        <v>0</v>
      </c>
      <c r="H547" s="415">
        <f>+'402 - ENTREGA DE SEMENTE'!AM$9</f>
        <v>0</v>
      </c>
      <c r="I547" s="371">
        <f>+'402 - ENTREGA DE SEMENTE'!AK66</f>
        <v>0</v>
      </c>
      <c r="J547" s="371">
        <f>+'402 - ENTREGA DE SEMENTE'!AQ66</f>
        <v>0</v>
      </c>
      <c r="K547" s="371">
        <f>+'402 - ENTREGA DE SEMENTE'!AU66</f>
        <v>0</v>
      </c>
      <c r="L547" s="375">
        <f>+'402 - ENTREGA DE SEMENTE'!AX66</f>
        <v>0</v>
      </c>
      <c r="M547" s="373"/>
      <c r="N547" s="36" t="s">
        <v>2594</v>
      </c>
    </row>
    <row r="548" spans="1:14" hidden="1" x14ac:dyDescent="0.3">
      <c r="A548" s="371">
        <f>+'402 - ENTREGA DE SEMENTE'!B67</f>
        <v>0</v>
      </c>
      <c r="B548" s="371">
        <f>+'402 - ENTREGA DE SEMENTE'!F67</f>
        <v>0</v>
      </c>
      <c r="C548" s="371" t="str">
        <f>IFERROR(+IFERROR(VLOOKUP('402 - ENTREGA DE SEMENTE'!$AM$6,localidades,2,FALSE),VLOOKUP('402 - ENTREGA DE SEMENTE'!$AM$5,district_codes,2,FALSE)),"")</f>
        <v/>
      </c>
      <c r="D548" s="415">
        <f>+'402 - ENTREGA DE SEMENTE'!$AM$8</f>
        <v>0</v>
      </c>
      <c r="E548" s="415">
        <f>+'402 - ENTREGA DE SEMENTE'!J67</f>
        <v>0</v>
      </c>
      <c r="F548" s="415">
        <f>+'402 - ENTREGA DE SEMENTE'!L67</f>
        <v>0</v>
      </c>
      <c r="G548" s="415">
        <f>+'402 - ENTREGA DE SEMENTE'!AM$6</f>
        <v>0</v>
      </c>
      <c r="H548" s="415">
        <f>+'402 - ENTREGA DE SEMENTE'!AM$9</f>
        <v>0</v>
      </c>
      <c r="I548" s="371">
        <f>+'402 - ENTREGA DE SEMENTE'!AK67</f>
        <v>0</v>
      </c>
      <c r="J548" s="371">
        <f>+'402 - ENTREGA DE SEMENTE'!AQ67</f>
        <v>0</v>
      </c>
      <c r="K548" s="371">
        <f>+'402 - ENTREGA DE SEMENTE'!AU67</f>
        <v>0</v>
      </c>
      <c r="L548" s="375">
        <f>+'402 - ENTREGA DE SEMENTE'!AX67</f>
        <v>0</v>
      </c>
      <c r="M548" s="373"/>
      <c r="N548" s="36" t="s">
        <v>2594</v>
      </c>
    </row>
    <row r="549" spans="1:14" hidden="1" x14ac:dyDescent="0.3">
      <c r="A549" s="371">
        <f>+'402 - ENTREGA DE SEMENTE'!B68</f>
        <v>0</v>
      </c>
      <c r="B549" s="371">
        <f>+'402 - ENTREGA DE SEMENTE'!F68</f>
        <v>0</v>
      </c>
      <c r="C549" s="371" t="str">
        <f>IFERROR(+IFERROR(VLOOKUP('402 - ENTREGA DE SEMENTE'!$AM$6,localidades,2,FALSE),VLOOKUP('402 - ENTREGA DE SEMENTE'!$AM$5,district_codes,2,FALSE)),"")</f>
        <v/>
      </c>
      <c r="D549" s="415">
        <f>+'402 - ENTREGA DE SEMENTE'!$AM$8</f>
        <v>0</v>
      </c>
      <c r="E549" s="415">
        <f>+'402 - ENTREGA DE SEMENTE'!J68</f>
        <v>0</v>
      </c>
      <c r="F549" s="415">
        <f>+'402 - ENTREGA DE SEMENTE'!L68</f>
        <v>0</v>
      </c>
      <c r="G549" s="415">
        <f>+'402 - ENTREGA DE SEMENTE'!AM$6</f>
        <v>0</v>
      </c>
      <c r="H549" s="415">
        <f>+'402 - ENTREGA DE SEMENTE'!AM$9</f>
        <v>0</v>
      </c>
      <c r="I549" s="371">
        <f>+'402 - ENTREGA DE SEMENTE'!AK68</f>
        <v>0</v>
      </c>
      <c r="J549" s="371">
        <f>+'402 - ENTREGA DE SEMENTE'!AQ68</f>
        <v>0</v>
      </c>
      <c r="K549" s="371">
        <f>+'402 - ENTREGA DE SEMENTE'!AU68</f>
        <v>0</v>
      </c>
      <c r="L549" s="375">
        <f>+'402 - ENTREGA DE SEMENTE'!AX68</f>
        <v>0</v>
      </c>
      <c r="M549" s="373"/>
      <c r="N549" s="36" t="s">
        <v>2594</v>
      </c>
    </row>
    <row r="550" spans="1:14" hidden="1" x14ac:dyDescent="0.3">
      <c r="A550" s="371">
        <f>+'402 - ENTREGA DE SEMENTE'!B69</f>
        <v>0</v>
      </c>
      <c r="B550" s="371">
        <f>+'402 - ENTREGA DE SEMENTE'!F69</f>
        <v>0</v>
      </c>
      <c r="C550" s="371" t="str">
        <f>IFERROR(+IFERROR(VLOOKUP('402 - ENTREGA DE SEMENTE'!$AM$6,localidades,2,FALSE),VLOOKUP('402 - ENTREGA DE SEMENTE'!$AM$5,district_codes,2,FALSE)),"")</f>
        <v/>
      </c>
      <c r="D550" s="415">
        <f>+'402 - ENTREGA DE SEMENTE'!$AM$8</f>
        <v>0</v>
      </c>
      <c r="E550" s="415">
        <f>+'402 - ENTREGA DE SEMENTE'!J69</f>
        <v>0</v>
      </c>
      <c r="F550" s="415">
        <f>+'402 - ENTREGA DE SEMENTE'!L69</f>
        <v>0</v>
      </c>
      <c r="G550" s="415">
        <f>+'402 - ENTREGA DE SEMENTE'!AM$6</f>
        <v>0</v>
      </c>
      <c r="H550" s="415">
        <f>+'402 - ENTREGA DE SEMENTE'!AM$9</f>
        <v>0</v>
      </c>
      <c r="I550" s="371">
        <f>+'402 - ENTREGA DE SEMENTE'!AK69</f>
        <v>0</v>
      </c>
      <c r="J550" s="371">
        <f>+'402 - ENTREGA DE SEMENTE'!AQ69</f>
        <v>0</v>
      </c>
      <c r="K550" s="371">
        <f>+'402 - ENTREGA DE SEMENTE'!AU69</f>
        <v>0</v>
      </c>
      <c r="L550" s="375">
        <f>+'402 - ENTREGA DE SEMENTE'!AX69</f>
        <v>0</v>
      </c>
      <c r="M550" s="373"/>
      <c r="N550" s="36" t="s">
        <v>2594</v>
      </c>
    </row>
    <row r="551" spans="1:14" hidden="1" x14ac:dyDescent="0.3">
      <c r="A551" s="371">
        <f>+'402 - ENTREGA DE SEMENTE'!B70</f>
        <v>0</v>
      </c>
      <c r="B551" s="371">
        <f>+'402 - ENTREGA DE SEMENTE'!F70</f>
        <v>0</v>
      </c>
      <c r="C551" s="371" t="str">
        <f>IFERROR(+IFERROR(VLOOKUP('402 - ENTREGA DE SEMENTE'!$AM$6,localidades,2,FALSE),VLOOKUP('402 - ENTREGA DE SEMENTE'!$AM$5,district_codes,2,FALSE)),"")</f>
        <v/>
      </c>
      <c r="D551" s="415">
        <f>+'402 - ENTREGA DE SEMENTE'!$AM$8</f>
        <v>0</v>
      </c>
      <c r="E551" s="415">
        <f>+'402 - ENTREGA DE SEMENTE'!J70</f>
        <v>0</v>
      </c>
      <c r="F551" s="415">
        <f>+'402 - ENTREGA DE SEMENTE'!L70</f>
        <v>0</v>
      </c>
      <c r="G551" s="415">
        <f>+'402 - ENTREGA DE SEMENTE'!AM$6</f>
        <v>0</v>
      </c>
      <c r="H551" s="415">
        <f>+'402 - ENTREGA DE SEMENTE'!AM$9</f>
        <v>0</v>
      </c>
      <c r="I551" s="371">
        <f>+'402 - ENTREGA DE SEMENTE'!AK70</f>
        <v>0</v>
      </c>
      <c r="J551" s="371">
        <f>+'402 - ENTREGA DE SEMENTE'!AQ70</f>
        <v>0</v>
      </c>
      <c r="K551" s="371">
        <f>+'402 - ENTREGA DE SEMENTE'!AU70</f>
        <v>0</v>
      </c>
      <c r="L551" s="375">
        <f>+'402 - ENTREGA DE SEMENTE'!AX70</f>
        <v>0</v>
      </c>
      <c r="M551" s="373"/>
      <c r="N551" s="36" t="s">
        <v>2594</v>
      </c>
    </row>
    <row r="552" spans="1:14" hidden="1" x14ac:dyDescent="0.3">
      <c r="A552" s="371">
        <f>+'402 - ENTREGA DE SEMENTE'!B71</f>
        <v>0</v>
      </c>
      <c r="B552" s="371">
        <f>+'402 - ENTREGA DE SEMENTE'!F71</f>
        <v>0</v>
      </c>
      <c r="C552" s="371" t="str">
        <f>IFERROR(+IFERROR(VLOOKUP('402 - ENTREGA DE SEMENTE'!$AM$6,localidades,2,FALSE),VLOOKUP('402 - ENTREGA DE SEMENTE'!$AM$5,district_codes,2,FALSE)),"")</f>
        <v/>
      </c>
      <c r="D552" s="415">
        <f>+'402 - ENTREGA DE SEMENTE'!$AM$8</f>
        <v>0</v>
      </c>
      <c r="E552" s="415">
        <f>+'402 - ENTREGA DE SEMENTE'!J71</f>
        <v>0</v>
      </c>
      <c r="F552" s="415">
        <f>+'402 - ENTREGA DE SEMENTE'!L71</f>
        <v>0</v>
      </c>
      <c r="G552" s="415">
        <f>+'402 - ENTREGA DE SEMENTE'!AM$6</f>
        <v>0</v>
      </c>
      <c r="H552" s="415">
        <f>+'402 - ENTREGA DE SEMENTE'!AM$9</f>
        <v>0</v>
      </c>
      <c r="I552" s="371">
        <f>+'402 - ENTREGA DE SEMENTE'!AK71</f>
        <v>0</v>
      </c>
      <c r="J552" s="371">
        <f>+'402 - ENTREGA DE SEMENTE'!AQ71</f>
        <v>0</v>
      </c>
      <c r="K552" s="371">
        <f>+'402 - ENTREGA DE SEMENTE'!AU71</f>
        <v>0</v>
      </c>
      <c r="L552" s="375">
        <f>+'402 - ENTREGA DE SEMENTE'!AX71</f>
        <v>0</v>
      </c>
      <c r="M552" s="373"/>
      <c r="N552" s="36" t="s">
        <v>2594</v>
      </c>
    </row>
    <row r="553" spans="1:14" hidden="1" x14ac:dyDescent="0.3">
      <c r="A553" s="371">
        <f>+'402 - ENTREGA DE SEMENTE'!B72</f>
        <v>0</v>
      </c>
      <c r="B553" s="371">
        <f>+'402 - ENTREGA DE SEMENTE'!F72</f>
        <v>0</v>
      </c>
      <c r="C553" s="371" t="str">
        <f>IFERROR(+IFERROR(VLOOKUP('402 - ENTREGA DE SEMENTE'!$AM$6,localidades,2,FALSE),VLOOKUP('402 - ENTREGA DE SEMENTE'!$AM$5,district_codes,2,FALSE)),"")</f>
        <v/>
      </c>
      <c r="D553" s="415">
        <f>+'402 - ENTREGA DE SEMENTE'!$AM$8</f>
        <v>0</v>
      </c>
      <c r="E553" s="415">
        <f>+'402 - ENTREGA DE SEMENTE'!J72</f>
        <v>0</v>
      </c>
      <c r="F553" s="415">
        <f>+'402 - ENTREGA DE SEMENTE'!L72</f>
        <v>0</v>
      </c>
      <c r="G553" s="415">
        <f>+'402 - ENTREGA DE SEMENTE'!AM$6</f>
        <v>0</v>
      </c>
      <c r="H553" s="415">
        <f>+'402 - ENTREGA DE SEMENTE'!AM$9</f>
        <v>0</v>
      </c>
      <c r="I553" s="371">
        <f>+'402 - ENTREGA DE SEMENTE'!AK72</f>
        <v>0</v>
      </c>
      <c r="J553" s="371">
        <f>+'402 - ENTREGA DE SEMENTE'!AQ72</f>
        <v>0</v>
      </c>
      <c r="K553" s="371">
        <f>+'402 - ENTREGA DE SEMENTE'!AU72</f>
        <v>0</v>
      </c>
      <c r="L553" s="375">
        <f>+'402 - ENTREGA DE SEMENTE'!AX72</f>
        <v>0</v>
      </c>
      <c r="M553" s="373"/>
      <c r="N553" s="36" t="s">
        <v>2594</v>
      </c>
    </row>
    <row r="554" spans="1:14" hidden="1" x14ac:dyDescent="0.3">
      <c r="A554" s="371">
        <f>+'402 - ENTREGA DE SEMENTE'!B73</f>
        <v>0</v>
      </c>
      <c r="B554" s="371">
        <f>+'402 - ENTREGA DE SEMENTE'!F73</f>
        <v>0</v>
      </c>
      <c r="C554" s="371" t="str">
        <f>IFERROR(+IFERROR(VLOOKUP('402 - ENTREGA DE SEMENTE'!$AM$6,localidades,2,FALSE),VLOOKUP('402 - ENTREGA DE SEMENTE'!$AM$5,district_codes,2,FALSE)),"")</f>
        <v/>
      </c>
      <c r="D554" s="415">
        <f>+'402 - ENTREGA DE SEMENTE'!$AM$8</f>
        <v>0</v>
      </c>
      <c r="E554" s="415">
        <f>+'402 - ENTREGA DE SEMENTE'!J73</f>
        <v>0</v>
      </c>
      <c r="F554" s="415">
        <f>+'402 - ENTREGA DE SEMENTE'!L73</f>
        <v>0</v>
      </c>
      <c r="G554" s="415">
        <f>+'402 - ENTREGA DE SEMENTE'!AM$6</f>
        <v>0</v>
      </c>
      <c r="H554" s="415">
        <f>+'402 - ENTREGA DE SEMENTE'!AM$9</f>
        <v>0</v>
      </c>
      <c r="I554" s="371">
        <f>+'402 - ENTREGA DE SEMENTE'!AK73</f>
        <v>0</v>
      </c>
      <c r="J554" s="371">
        <f>+'402 - ENTREGA DE SEMENTE'!AQ73</f>
        <v>0</v>
      </c>
      <c r="K554" s="371">
        <f>+'402 - ENTREGA DE SEMENTE'!AU73</f>
        <v>0</v>
      </c>
      <c r="L554" s="375">
        <f>+'402 - ENTREGA DE SEMENTE'!AX73</f>
        <v>0</v>
      </c>
      <c r="M554" s="373"/>
      <c r="N554" s="36" t="s">
        <v>2594</v>
      </c>
    </row>
    <row r="555" spans="1:14" hidden="1" x14ac:dyDescent="0.3">
      <c r="A555" s="371">
        <f>+'402 - ENTREGA DE SEMENTE'!B74</f>
        <v>0</v>
      </c>
      <c r="B555" s="371">
        <f>+'402 - ENTREGA DE SEMENTE'!F74</f>
        <v>0</v>
      </c>
      <c r="C555" s="371" t="str">
        <f>IFERROR(+IFERROR(VLOOKUP('402 - ENTREGA DE SEMENTE'!$AM$6,localidades,2,FALSE),VLOOKUP('402 - ENTREGA DE SEMENTE'!$AM$5,district_codes,2,FALSE)),"")</f>
        <v/>
      </c>
      <c r="D555" s="415">
        <f>+'402 - ENTREGA DE SEMENTE'!$AM$8</f>
        <v>0</v>
      </c>
      <c r="E555" s="415">
        <f>+'402 - ENTREGA DE SEMENTE'!J74</f>
        <v>0</v>
      </c>
      <c r="F555" s="415">
        <f>+'402 - ENTREGA DE SEMENTE'!L74</f>
        <v>0</v>
      </c>
      <c r="G555" s="415">
        <f>+'402 - ENTREGA DE SEMENTE'!AM$6</f>
        <v>0</v>
      </c>
      <c r="H555" s="415">
        <f>+'402 - ENTREGA DE SEMENTE'!AM$9</f>
        <v>0</v>
      </c>
      <c r="I555" s="371">
        <f>+'402 - ENTREGA DE SEMENTE'!AK74</f>
        <v>0</v>
      </c>
      <c r="J555" s="371">
        <f>+'402 - ENTREGA DE SEMENTE'!AQ74</f>
        <v>0</v>
      </c>
      <c r="K555" s="371">
        <f>+'402 - ENTREGA DE SEMENTE'!AU74</f>
        <v>0</v>
      </c>
      <c r="L555" s="375">
        <f>+'402 - ENTREGA DE SEMENTE'!AX74</f>
        <v>0</v>
      </c>
      <c r="M555" s="373"/>
      <c r="N555" s="36" t="s">
        <v>2594</v>
      </c>
    </row>
    <row r="556" spans="1:14" hidden="1" x14ac:dyDescent="0.3">
      <c r="A556" s="371">
        <f>+'402 - ENTREGA DE SEMENTE'!B75</f>
        <v>0</v>
      </c>
      <c r="B556" s="371">
        <f>+'402 - ENTREGA DE SEMENTE'!F75</f>
        <v>0</v>
      </c>
      <c r="C556" s="371" t="str">
        <f>IFERROR(+IFERROR(VLOOKUP('402 - ENTREGA DE SEMENTE'!$AM$6,localidades,2,FALSE),VLOOKUP('402 - ENTREGA DE SEMENTE'!$AM$5,district_codes,2,FALSE)),"")</f>
        <v/>
      </c>
      <c r="D556" s="415">
        <f>+'402 - ENTREGA DE SEMENTE'!$AM$8</f>
        <v>0</v>
      </c>
      <c r="E556" s="415">
        <f>+'402 - ENTREGA DE SEMENTE'!J75</f>
        <v>0</v>
      </c>
      <c r="F556" s="415">
        <f>+'402 - ENTREGA DE SEMENTE'!L75</f>
        <v>0</v>
      </c>
      <c r="G556" s="415">
        <f>+'402 - ENTREGA DE SEMENTE'!AM$6</f>
        <v>0</v>
      </c>
      <c r="H556" s="415">
        <f>+'402 - ENTREGA DE SEMENTE'!AM$9</f>
        <v>0</v>
      </c>
      <c r="I556" s="371">
        <f>+'402 - ENTREGA DE SEMENTE'!AK75</f>
        <v>0</v>
      </c>
      <c r="J556" s="371">
        <f>+'402 - ENTREGA DE SEMENTE'!AQ75</f>
        <v>0</v>
      </c>
      <c r="K556" s="371">
        <f>+'402 - ENTREGA DE SEMENTE'!AU75</f>
        <v>0</v>
      </c>
      <c r="L556" s="375">
        <f>+'402 - ENTREGA DE SEMENTE'!AX75</f>
        <v>0</v>
      </c>
      <c r="M556" s="373"/>
      <c r="N556" s="36" t="s">
        <v>2594</v>
      </c>
    </row>
    <row r="557" spans="1:14" hidden="1" x14ac:dyDescent="0.3">
      <c r="A557" s="371">
        <f>+'402 - ENTREGA DE SEMENTE'!B76</f>
        <v>0</v>
      </c>
      <c r="B557" s="371">
        <f>+'402 - ENTREGA DE SEMENTE'!F76</f>
        <v>0</v>
      </c>
      <c r="C557" s="371" t="str">
        <f>IFERROR(+IFERROR(VLOOKUP('402 - ENTREGA DE SEMENTE'!$AM$6,localidades,2,FALSE),VLOOKUP('402 - ENTREGA DE SEMENTE'!$AM$5,district_codes,2,FALSE)),"")</f>
        <v/>
      </c>
      <c r="D557" s="415">
        <f>+'402 - ENTREGA DE SEMENTE'!$AM$8</f>
        <v>0</v>
      </c>
      <c r="E557" s="415">
        <f>+'402 - ENTREGA DE SEMENTE'!J76</f>
        <v>0</v>
      </c>
      <c r="F557" s="415">
        <f>+'402 - ENTREGA DE SEMENTE'!L76</f>
        <v>0</v>
      </c>
      <c r="G557" s="415">
        <f>+'402 - ENTREGA DE SEMENTE'!AM$6</f>
        <v>0</v>
      </c>
      <c r="H557" s="415">
        <f>+'402 - ENTREGA DE SEMENTE'!AM$9</f>
        <v>0</v>
      </c>
      <c r="I557" s="371">
        <f>+'402 - ENTREGA DE SEMENTE'!AK76</f>
        <v>0</v>
      </c>
      <c r="J557" s="371">
        <f>+'402 - ENTREGA DE SEMENTE'!AQ76</f>
        <v>0</v>
      </c>
      <c r="K557" s="371">
        <f>+'402 - ENTREGA DE SEMENTE'!AU76</f>
        <v>0</v>
      </c>
      <c r="L557" s="375">
        <f>+'402 - ENTREGA DE SEMENTE'!AX76</f>
        <v>0</v>
      </c>
      <c r="M557" s="373"/>
      <c r="N557" s="36" t="s">
        <v>2594</v>
      </c>
    </row>
    <row r="558" spans="1:14" hidden="1" x14ac:dyDescent="0.3">
      <c r="A558" s="371">
        <f>+'402 - ENTREGA DE SEMENTE'!B77</f>
        <v>0</v>
      </c>
      <c r="B558" s="371">
        <f>+'402 - ENTREGA DE SEMENTE'!F77</f>
        <v>0</v>
      </c>
      <c r="C558" s="371" t="str">
        <f>IFERROR(+IFERROR(VLOOKUP('402 - ENTREGA DE SEMENTE'!$AM$6,localidades,2,FALSE),VLOOKUP('402 - ENTREGA DE SEMENTE'!$AM$5,district_codes,2,FALSE)),"")</f>
        <v/>
      </c>
      <c r="D558" s="415">
        <f>+'402 - ENTREGA DE SEMENTE'!$AM$8</f>
        <v>0</v>
      </c>
      <c r="E558" s="415">
        <f>+'402 - ENTREGA DE SEMENTE'!J77</f>
        <v>0</v>
      </c>
      <c r="F558" s="415">
        <f>+'402 - ENTREGA DE SEMENTE'!L77</f>
        <v>0</v>
      </c>
      <c r="G558" s="415">
        <f>+'402 - ENTREGA DE SEMENTE'!AM$6</f>
        <v>0</v>
      </c>
      <c r="H558" s="415">
        <f>+'402 - ENTREGA DE SEMENTE'!AM$9</f>
        <v>0</v>
      </c>
      <c r="I558" s="371">
        <f>+'402 - ENTREGA DE SEMENTE'!AK77</f>
        <v>0</v>
      </c>
      <c r="J558" s="371">
        <f>+'402 - ENTREGA DE SEMENTE'!AQ77</f>
        <v>0</v>
      </c>
      <c r="K558" s="371">
        <f>+'402 - ENTREGA DE SEMENTE'!AU77</f>
        <v>0</v>
      </c>
      <c r="L558" s="375">
        <f>+'402 - ENTREGA DE SEMENTE'!AX77</f>
        <v>0</v>
      </c>
      <c r="M558" s="373"/>
      <c r="N558" s="36" t="s">
        <v>2594</v>
      </c>
    </row>
    <row r="559" spans="1:14" hidden="1" x14ac:dyDescent="0.3">
      <c r="A559" s="371">
        <f>+'402 - ENTREGA DE SEMENTE'!B78</f>
        <v>0</v>
      </c>
      <c r="B559" s="371">
        <f>+'402 - ENTREGA DE SEMENTE'!F78</f>
        <v>0</v>
      </c>
      <c r="C559" s="371" t="str">
        <f>IFERROR(+IFERROR(VLOOKUP('402 - ENTREGA DE SEMENTE'!$AM$6,localidades,2,FALSE),VLOOKUP('402 - ENTREGA DE SEMENTE'!$AM$5,district_codes,2,FALSE)),"")</f>
        <v/>
      </c>
      <c r="D559" s="415">
        <f>+'402 - ENTREGA DE SEMENTE'!$AM$8</f>
        <v>0</v>
      </c>
      <c r="E559" s="415">
        <f>+'402 - ENTREGA DE SEMENTE'!J78</f>
        <v>0</v>
      </c>
      <c r="F559" s="415">
        <f>+'402 - ENTREGA DE SEMENTE'!L78</f>
        <v>0</v>
      </c>
      <c r="G559" s="415">
        <f>+'402 - ENTREGA DE SEMENTE'!AM$6</f>
        <v>0</v>
      </c>
      <c r="H559" s="415">
        <f>+'402 - ENTREGA DE SEMENTE'!AM$9</f>
        <v>0</v>
      </c>
      <c r="I559" s="371">
        <f>+'402 - ENTREGA DE SEMENTE'!AK78</f>
        <v>0</v>
      </c>
      <c r="J559" s="371">
        <f>+'402 - ENTREGA DE SEMENTE'!AQ78</f>
        <v>0</v>
      </c>
      <c r="K559" s="371">
        <f>+'402 - ENTREGA DE SEMENTE'!AU78</f>
        <v>0</v>
      </c>
      <c r="L559" s="375">
        <f>+'402 - ENTREGA DE SEMENTE'!AX78</f>
        <v>0</v>
      </c>
      <c r="M559" s="373"/>
      <c r="N559" s="36" t="s">
        <v>2594</v>
      </c>
    </row>
    <row r="560" spans="1:14" hidden="1" x14ac:dyDescent="0.3">
      <c r="A560" s="371">
        <f>+'402 - ENTREGA DE SEMENTE'!B79</f>
        <v>0</v>
      </c>
      <c r="B560" s="371">
        <f>+'402 - ENTREGA DE SEMENTE'!F79</f>
        <v>0</v>
      </c>
      <c r="C560" s="371" t="str">
        <f>IFERROR(+IFERROR(VLOOKUP('402 - ENTREGA DE SEMENTE'!$AM$6,localidades,2,FALSE),VLOOKUP('402 - ENTREGA DE SEMENTE'!$AM$5,district_codes,2,FALSE)),"")</f>
        <v/>
      </c>
      <c r="D560" s="415">
        <f>+'402 - ENTREGA DE SEMENTE'!$AM$8</f>
        <v>0</v>
      </c>
      <c r="E560" s="415">
        <f>+'402 - ENTREGA DE SEMENTE'!J79</f>
        <v>0</v>
      </c>
      <c r="F560" s="415">
        <f>+'402 - ENTREGA DE SEMENTE'!L79</f>
        <v>0</v>
      </c>
      <c r="G560" s="415">
        <f>+'402 - ENTREGA DE SEMENTE'!AM$6</f>
        <v>0</v>
      </c>
      <c r="H560" s="415">
        <f>+'402 - ENTREGA DE SEMENTE'!AM$9</f>
        <v>0</v>
      </c>
      <c r="I560" s="371">
        <f>+'402 - ENTREGA DE SEMENTE'!AK79</f>
        <v>0</v>
      </c>
      <c r="J560" s="371">
        <f>+'402 - ENTREGA DE SEMENTE'!AQ79</f>
        <v>0</v>
      </c>
      <c r="K560" s="371">
        <f>+'402 - ENTREGA DE SEMENTE'!AU79</f>
        <v>0</v>
      </c>
      <c r="L560" s="375">
        <f>+'402 - ENTREGA DE SEMENTE'!AX79</f>
        <v>0</v>
      </c>
      <c r="M560" s="373"/>
      <c r="N560" s="36" t="s">
        <v>2594</v>
      </c>
    </row>
    <row r="561" spans="1:14" hidden="1" x14ac:dyDescent="0.3">
      <c r="A561" s="371">
        <f>+'402 - ENTREGA DE SEMENTE'!B80</f>
        <v>0</v>
      </c>
      <c r="B561" s="371">
        <f>+'402 - ENTREGA DE SEMENTE'!F80</f>
        <v>0</v>
      </c>
      <c r="C561" s="371" t="str">
        <f>IFERROR(+IFERROR(VLOOKUP('402 - ENTREGA DE SEMENTE'!$AM$6,localidades,2,FALSE),VLOOKUP('402 - ENTREGA DE SEMENTE'!$AM$5,district_codes,2,FALSE)),"")</f>
        <v/>
      </c>
      <c r="D561" s="415">
        <f>+'402 - ENTREGA DE SEMENTE'!$AM$8</f>
        <v>0</v>
      </c>
      <c r="E561" s="415">
        <f>+'402 - ENTREGA DE SEMENTE'!J80</f>
        <v>0</v>
      </c>
      <c r="F561" s="415">
        <f>+'402 - ENTREGA DE SEMENTE'!L80</f>
        <v>0</v>
      </c>
      <c r="G561" s="415">
        <f>+'402 - ENTREGA DE SEMENTE'!AM$6</f>
        <v>0</v>
      </c>
      <c r="H561" s="415">
        <f>+'402 - ENTREGA DE SEMENTE'!AM$9</f>
        <v>0</v>
      </c>
      <c r="I561" s="371">
        <f>+'402 - ENTREGA DE SEMENTE'!AK80</f>
        <v>0</v>
      </c>
      <c r="J561" s="371">
        <f>+'402 - ENTREGA DE SEMENTE'!AQ80</f>
        <v>0</v>
      </c>
      <c r="K561" s="371">
        <f>+'402 - ENTREGA DE SEMENTE'!AU80</f>
        <v>0</v>
      </c>
      <c r="L561" s="375">
        <f>+'402 - ENTREGA DE SEMENTE'!AX80</f>
        <v>0</v>
      </c>
      <c r="M561" s="373"/>
      <c r="N561" s="36" t="s">
        <v>2594</v>
      </c>
    </row>
    <row r="562" spans="1:14" hidden="1" x14ac:dyDescent="0.3">
      <c r="A562" s="371">
        <f>+'402 - ENTREGA DE SEMENTE'!B81</f>
        <v>0</v>
      </c>
      <c r="B562" s="371">
        <f>+'402 - ENTREGA DE SEMENTE'!F81</f>
        <v>0</v>
      </c>
      <c r="C562" s="371" t="str">
        <f>IFERROR(+IFERROR(VLOOKUP('402 - ENTREGA DE SEMENTE'!$AM$6,localidades,2,FALSE),VLOOKUP('402 - ENTREGA DE SEMENTE'!$AM$5,district_codes,2,FALSE)),"")</f>
        <v/>
      </c>
      <c r="D562" s="415">
        <f>+'402 - ENTREGA DE SEMENTE'!$AM$8</f>
        <v>0</v>
      </c>
      <c r="E562" s="415">
        <f>+'402 - ENTREGA DE SEMENTE'!J81</f>
        <v>0</v>
      </c>
      <c r="F562" s="415">
        <f>+'402 - ENTREGA DE SEMENTE'!L81</f>
        <v>0</v>
      </c>
      <c r="G562" s="415">
        <f>+'402 - ENTREGA DE SEMENTE'!AM$6</f>
        <v>0</v>
      </c>
      <c r="H562" s="415">
        <f>+'402 - ENTREGA DE SEMENTE'!AM$9</f>
        <v>0</v>
      </c>
      <c r="I562" s="371">
        <f>+'402 - ENTREGA DE SEMENTE'!AK81</f>
        <v>0</v>
      </c>
      <c r="J562" s="371">
        <f>+'402 - ENTREGA DE SEMENTE'!AQ81</f>
        <v>0</v>
      </c>
      <c r="K562" s="371">
        <f>+'402 - ENTREGA DE SEMENTE'!AU81</f>
        <v>0</v>
      </c>
      <c r="L562" s="375">
        <f>+'402 - ENTREGA DE SEMENTE'!AX81</f>
        <v>0</v>
      </c>
      <c r="M562" s="373"/>
      <c r="N562" s="36" t="s">
        <v>2594</v>
      </c>
    </row>
    <row r="563" spans="1:14" hidden="1" x14ac:dyDescent="0.3">
      <c r="A563" s="371">
        <f>+'402 - ENTREGA DE SEMENTE'!B82</f>
        <v>0</v>
      </c>
      <c r="B563" s="371">
        <f>+'402 - ENTREGA DE SEMENTE'!F82</f>
        <v>0</v>
      </c>
      <c r="C563" s="371" t="str">
        <f>IFERROR(+IFERROR(VLOOKUP('402 - ENTREGA DE SEMENTE'!$AM$6,localidades,2,FALSE),VLOOKUP('402 - ENTREGA DE SEMENTE'!$AM$5,district_codes,2,FALSE)),"")</f>
        <v/>
      </c>
      <c r="D563" s="415">
        <f>+'402 - ENTREGA DE SEMENTE'!$AM$8</f>
        <v>0</v>
      </c>
      <c r="E563" s="415">
        <f>+'402 - ENTREGA DE SEMENTE'!J82</f>
        <v>0</v>
      </c>
      <c r="F563" s="415">
        <f>+'402 - ENTREGA DE SEMENTE'!L82</f>
        <v>0</v>
      </c>
      <c r="G563" s="415">
        <f>+'402 - ENTREGA DE SEMENTE'!AM$6</f>
        <v>0</v>
      </c>
      <c r="H563" s="415">
        <f>+'402 - ENTREGA DE SEMENTE'!AM$9</f>
        <v>0</v>
      </c>
      <c r="I563" s="371">
        <f>+'402 - ENTREGA DE SEMENTE'!AK82</f>
        <v>0</v>
      </c>
      <c r="J563" s="371">
        <f>+'402 - ENTREGA DE SEMENTE'!AQ82</f>
        <v>0</v>
      </c>
      <c r="K563" s="371">
        <f>+'402 - ENTREGA DE SEMENTE'!AU82</f>
        <v>0</v>
      </c>
      <c r="L563" s="375">
        <f>+'402 - ENTREGA DE SEMENTE'!AX82</f>
        <v>0</v>
      </c>
      <c r="M563" s="373"/>
      <c r="N563" s="36" t="s">
        <v>2594</v>
      </c>
    </row>
    <row r="564" spans="1:14" hidden="1" x14ac:dyDescent="0.3">
      <c r="A564" s="371">
        <f>+'402 - ENTREGA DE SEMENTE'!B83</f>
        <v>0</v>
      </c>
      <c r="B564" s="371">
        <f>+'402 - ENTREGA DE SEMENTE'!F83</f>
        <v>0</v>
      </c>
      <c r="C564" s="371" t="str">
        <f>IFERROR(+IFERROR(VLOOKUP('402 - ENTREGA DE SEMENTE'!$AM$6,localidades,2,FALSE),VLOOKUP('402 - ENTREGA DE SEMENTE'!$AM$5,district_codes,2,FALSE)),"")</f>
        <v/>
      </c>
      <c r="D564" s="415">
        <f>+'402 - ENTREGA DE SEMENTE'!$AM$8</f>
        <v>0</v>
      </c>
      <c r="E564" s="415">
        <f>+'402 - ENTREGA DE SEMENTE'!J83</f>
        <v>0</v>
      </c>
      <c r="F564" s="415">
        <f>+'402 - ENTREGA DE SEMENTE'!L83</f>
        <v>0</v>
      </c>
      <c r="G564" s="415">
        <f>+'402 - ENTREGA DE SEMENTE'!AM$6</f>
        <v>0</v>
      </c>
      <c r="H564" s="415">
        <f>+'402 - ENTREGA DE SEMENTE'!AM$9</f>
        <v>0</v>
      </c>
      <c r="I564" s="371">
        <f>+'402 - ENTREGA DE SEMENTE'!AK83</f>
        <v>0</v>
      </c>
      <c r="J564" s="371">
        <f>+'402 - ENTREGA DE SEMENTE'!AQ83</f>
        <v>0</v>
      </c>
      <c r="K564" s="371">
        <f>+'402 - ENTREGA DE SEMENTE'!AU83</f>
        <v>0</v>
      </c>
      <c r="L564" s="375">
        <f>+'402 - ENTREGA DE SEMENTE'!AX83</f>
        <v>0</v>
      </c>
      <c r="M564" s="373"/>
      <c r="N564" s="36" t="s">
        <v>2594</v>
      </c>
    </row>
    <row r="565" spans="1:14" hidden="1" x14ac:dyDescent="0.3">
      <c r="A565" s="371">
        <f>+'402 - ENTREGA DE SEMENTE'!B84</f>
        <v>0</v>
      </c>
      <c r="B565" s="371">
        <f>+'402 - ENTREGA DE SEMENTE'!F84</f>
        <v>0</v>
      </c>
      <c r="C565" s="371" t="str">
        <f>IFERROR(+IFERROR(VLOOKUP('402 - ENTREGA DE SEMENTE'!$AM$6,localidades,2,FALSE),VLOOKUP('402 - ENTREGA DE SEMENTE'!$AM$5,district_codes,2,FALSE)),"")</f>
        <v/>
      </c>
      <c r="D565" s="415">
        <f>+'402 - ENTREGA DE SEMENTE'!$AM$8</f>
        <v>0</v>
      </c>
      <c r="E565" s="415">
        <f>+'402 - ENTREGA DE SEMENTE'!J84</f>
        <v>0</v>
      </c>
      <c r="F565" s="415">
        <f>+'402 - ENTREGA DE SEMENTE'!L84</f>
        <v>0</v>
      </c>
      <c r="G565" s="415">
        <f>+'402 - ENTREGA DE SEMENTE'!AM$6</f>
        <v>0</v>
      </c>
      <c r="H565" s="415">
        <f>+'402 - ENTREGA DE SEMENTE'!AM$9</f>
        <v>0</v>
      </c>
      <c r="I565" s="371">
        <f>+'402 - ENTREGA DE SEMENTE'!AK84</f>
        <v>0</v>
      </c>
      <c r="J565" s="371">
        <f>+'402 - ENTREGA DE SEMENTE'!AQ84</f>
        <v>0</v>
      </c>
      <c r="K565" s="371">
        <f>+'402 - ENTREGA DE SEMENTE'!AU84</f>
        <v>0</v>
      </c>
      <c r="L565" s="375">
        <f>+'402 - ENTREGA DE SEMENTE'!AX84</f>
        <v>0</v>
      </c>
      <c r="M565" s="373"/>
      <c r="N565" s="36" t="s">
        <v>2594</v>
      </c>
    </row>
    <row r="566" spans="1:14" hidden="1" x14ac:dyDescent="0.3">
      <c r="A566" s="371">
        <f>+'402 - ENTREGA DE SEMENTE'!B85</f>
        <v>0</v>
      </c>
      <c r="B566" s="371">
        <f>+'402 - ENTREGA DE SEMENTE'!F85</f>
        <v>0</v>
      </c>
      <c r="C566" s="371" t="str">
        <f>IFERROR(+IFERROR(VLOOKUP('402 - ENTREGA DE SEMENTE'!$AM$6,localidades,2,FALSE),VLOOKUP('402 - ENTREGA DE SEMENTE'!$AM$5,district_codes,2,FALSE)),"")</f>
        <v/>
      </c>
      <c r="D566" s="415">
        <f>+'402 - ENTREGA DE SEMENTE'!$AM$8</f>
        <v>0</v>
      </c>
      <c r="E566" s="415">
        <f>+'402 - ENTREGA DE SEMENTE'!J85</f>
        <v>0</v>
      </c>
      <c r="F566" s="415">
        <f>+'402 - ENTREGA DE SEMENTE'!L85</f>
        <v>0</v>
      </c>
      <c r="G566" s="415">
        <f>+'402 - ENTREGA DE SEMENTE'!AM$6</f>
        <v>0</v>
      </c>
      <c r="H566" s="415">
        <f>+'402 - ENTREGA DE SEMENTE'!AM$9</f>
        <v>0</v>
      </c>
      <c r="I566" s="371">
        <f>+'402 - ENTREGA DE SEMENTE'!AK85</f>
        <v>0</v>
      </c>
      <c r="J566" s="371">
        <f>+'402 - ENTREGA DE SEMENTE'!AQ85</f>
        <v>0</v>
      </c>
      <c r="K566" s="371">
        <f>+'402 - ENTREGA DE SEMENTE'!AU85</f>
        <v>0</v>
      </c>
      <c r="L566" s="375">
        <f>+'402 - ENTREGA DE SEMENTE'!AX85</f>
        <v>0</v>
      </c>
      <c r="M566" s="373"/>
      <c r="N566" s="36" t="s">
        <v>2594</v>
      </c>
    </row>
    <row r="567" spans="1:14" hidden="1" x14ac:dyDescent="0.3">
      <c r="A567" s="371">
        <f>+'402 - ENTREGA DE SEMENTE'!B86</f>
        <v>0</v>
      </c>
      <c r="B567" s="371">
        <f>+'402 - ENTREGA DE SEMENTE'!F86</f>
        <v>0</v>
      </c>
      <c r="C567" s="371" t="str">
        <f>IFERROR(+IFERROR(VLOOKUP('402 - ENTREGA DE SEMENTE'!$AM$6,localidades,2,FALSE),VLOOKUP('402 - ENTREGA DE SEMENTE'!$AM$5,district_codes,2,FALSE)),"")</f>
        <v/>
      </c>
      <c r="D567" s="415">
        <f>+'402 - ENTREGA DE SEMENTE'!$AM$8</f>
        <v>0</v>
      </c>
      <c r="E567" s="415">
        <f>+'402 - ENTREGA DE SEMENTE'!J86</f>
        <v>0</v>
      </c>
      <c r="F567" s="415">
        <f>+'402 - ENTREGA DE SEMENTE'!L86</f>
        <v>0</v>
      </c>
      <c r="G567" s="415">
        <f>+'402 - ENTREGA DE SEMENTE'!AM$6</f>
        <v>0</v>
      </c>
      <c r="H567" s="415">
        <f>+'402 - ENTREGA DE SEMENTE'!AM$9</f>
        <v>0</v>
      </c>
      <c r="I567" s="371">
        <f>+'402 - ENTREGA DE SEMENTE'!AK86</f>
        <v>0</v>
      </c>
      <c r="J567" s="371">
        <f>+'402 - ENTREGA DE SEMENTE'!AQ86</f>
        <v>0</v>
      </c>
      <c r="K567" s="371">
        <f>+'402 - ENTREGA DE SEMENTE'!AU86</f>
        <v>0</v>
      </c>
      <c r="L567" s="375">
        <f>+'402 - ENTREGA DE SEMENTE'!AX86</f>
        <v>0</v>
      </c>
      <c r="M567" s="373"/>
      <c r="N567" s="36" t="s">
        <v>2594</v>
      </c>
    </row>
    <row r="568" spans="1:14" hidden="1" x14ac:dyDescent="0.3">
      <c r="A568" s="371">
        <f>+'402 - ENTREGA DE SEMENTE'!B87</f>
        <v>0</v>
      </c>
      <c r="B568" s="371">
        <f>+'402 - ENTREGA DE SEMENTE'!F87</f>
        <v>0</v>
      </c>
      <c r="C568" s="371" t="str">
        <f>IFERROR(+IFERROR(VLOOKUP('402 - ENTREGA DE SEMENTE'!$AM$6,localidades,2,FALSE),VLOOKUP('402 - ENTREGA DE SEMENTE'!$AM$5,district_codes,2,FALSE)),"")</f>
        <v/>
      </c>
      <c r="D568" s="415">
        <f>+'402 - ENTREGA DE SEMENTE'!$AM$8</f>
        <v>0</v>
      </c>
      <c r="E568" s="415">
        <f>+'402 - ENTREGA DE SEMENTE'!J87</f>
        <v>0</v>
      </c>
      <c r="F568" s="415">
        <f>+'402 - ENTREGA DE SEMENTE'!L87</f>
        <v>0</v>
      </c>
      <c r="G568" s="415">
        <f>+'402 - ENTREGA DE SEMENTE'!AM$6</f>
        <v>0</v>
      </c>
      <c r="H568" s="415">
        <f>+'402 - ENTREGA DE SEMENTE'!AM$9</f>
        <v>0</v>
      </c>
      <c r="I568" s="371">
        <f>+'402 - ENTREGA DE SEMENTE'!AK87</f>
        <v>0</v>
      </c>
      <c r="J568" s="371">
        <f>+'402 - ENTREGA DE SEMENTE'!AQ87</f>
        <v>0</v>
      </c>
      <c r="K568" s="371">
        <f>+'402 - ENTREGA DE SEMENTE'!AU87</f>
        <v>0</v>
      </c>
      <c r="L568" s="375">
        <f>+'402 - ENTREGA DE SEMENTE'!AX87</f>
        <v>0</v>
      </c>
      <c r="M568" s="373"/>
      <c r="N568" s="36" t="s">
        <v>2594</v>
      </c>
    </row>
    <row r="569" spans="1:14" hidden="1" x14ac:dyDescent="0.3">
      <c r="A569" s="371">
        <f>+'402 - ENTREGA DE SEMENTE'!B88</f>
        <v>0</v>
      </c>
      <c r="B569" s="371">
        <f>+'402 - ENTREGA DE SEMENTE'!F88</f>
        <v>0</v>
      </c>
      <c r="C569" s="371" t="str">
        <f>IFERROR(+IFERROR(VLOOKUP('402 - ENTREGA DE SEMENTE'!$AM$6,localidades,2,FALSE),VLOOKUP('402 - ENTREGA DE SEMENTE'!$AM$5,district_codes,2,FALSE)),"")</f>
        <v/>
      </c>
      <c r="D569" s="415">
        <f>+'402 - ENTREGA DE SEMENTE'!$AM$8</f>
        <v>0</v>
      </c>
      <c r="E569" s="415">
        <f>+'402 - ENTREGA DE SEMENTE'!J88</f>
        <v>0</v>
      </c>
      <c r="F569" s="415">
        <f>+'402 - ENTREGA DE SEMENTE'!L88</f>
        <v>0</v>
      </c>
      <c r="G569" s="415">
        <f>+'402 - ENTREGA DE SEMENTE'!AM$6</f>
        <v>0</v>
      </c>
      <c r="H569" s="415">
        <f>+'402 - ENTREGA DE SEMENTE'!AM$9</f>
        <v>0</v>
      </c>
      <c r="I569" s="371">
        <f>+'402 - ENTREGA DE SEMENTE'!AK88</f>
        <v>0</v>
      </c>
      <c r="J569" s="371">
        <f>+'402 - ENTREGA DE SEMENTE'!AQ88</f>
        <v>0</v>
      </c>
      <c r="K569" s="371">
        <f>+'402 - ENTREGA DE SEMENTE'!AU88</f>
        <v>0</v>
      </c>
      <c r="L569" s="375">
        <f>+'402 - ENTREGA DE SEMENTE'!AX88</f>
        <v>0</v>
      </c>
      <c r="M569" s="373"/>
      <c r="N569" s="36" t="s">
        <v>2594</v>
      </c>
    </row>
    <row r="570" spans="1:14" hidden="1" x14ac:dyDescent="0.3">
      <c r="A570" s="371">
        <f>+'402 - ENTREGA DE SEMENTE'!B89</f>
        <v>0</v>
      </c>
      <c r="B570" s="371">
        <f>+'402 - ENTREGA DE SEMENTE'!F89</f>
        <v>0</v>
      </c>
      <c r="C570" s="371" t="str">
        <f>IFERROR(+IFERROR(VLOOKUP('402 - ENTREGA DE SEMENTE'!$AM$6,localidades,2,FALSE),VLOOKUP('402 - ENTREGA DE SEMENTE'!$AM$5,district_codes,2,FALSE)),"")</f>
        <v/>
      </c>
      <c r="D570" s="415">
        <f>+'402 - ENTREGA DE SEMENTE'!$AM$8</f>
        <v>0</v>
      </c>
      <c r="E570" s="415">
        <f>+'402 - ENTREGA DE SEMENTE'!J89</f>
        <v>0</v>
      </c>
      <c r="F570" s="415">
        <f>+'402 - ENTREGA DE SEMENTE'!L89</f>
        <v>0</v>
      </c>
      <c r="G570" s="415">
        <f>+'402 - ENTREGA DE SEMENTE'!AM$6</f>
        <v>0</v>
      </c>
      <c r="H570" s="415">
        <f>+'402 - ENTREGA DE SEMENTE'!AM$9</f>
        <v>0</v>
      </c>
      <c r="I570" s="371">
        <f>+'402 - ENTREGA DE SEMENTE'!AK89</f>
        <v>0</v>
      </c>
      <c r="J570" s="371">
        <f>+'402 - ENTREGA DE SEMENTE'!AQ89</f>
        <v>0</v>
      </c>
      <c r="K570" s="371">
        <f>+'402 - ENTREGA DE SEMENTE'!AU89</f>
        <v>0</v>
      </c>
      <c r="L570" s="375">
        <f>+'402 - ENTREGA DE SEMENTE'!AX89</f>
        <v>0</v>
      </c>
      <c r="M570" s="373"/>
      <c r="N570" s="36" t="s">
        <v>2594</v>
      </c>
    </row>
    <row r="571" spans="1:14" hidden="1" x14ac:dyDescent="0.3">
      <c r="A571" s="371">
        <f>+'402 - ENTREGA DE SEMENTE'!B90</f>
        <v>0</v>
      </c>
      <c r="B571" s="371">
        <f>+'402 - ENTREGA DE SEMENTE'!F90</f>
        <v>0</v>
      </c>
      <c r="C571" s="371" t="str">
        <f>IFERROR(+IFERROR(VLOOKUP('402 - ENTREGA DE SEMENTE'!$AM$6,localidades,2,FALSE),VLOOKUP('402 - ENTREGA DE SEMENTE'!$AM$5,district_codes,2,FALSE)),"")</f>
        <v/>
      </c>
      <c r="D571" s="415">
        <f>+'402 - ENTREGA DE SEMENTE'!$AM$8</f>
        <v>0</v>
      </c>
      <c r="E571" s="415">
        <f>+'402 - ENTREGA DE SEMENTE'!J90</f>
        <v>0</v>
      </c>
      <c r="F571" s="415">
        <f>+'402 - ENTREGA DE SEMENTE'!L90</f>
        <v>0</v>
      </c>
      <c r="G571" s="415">
        <f>+'402 - ENTREGA DE SEMENTE'!AM$6</f>
        <v>0</v>
      </c>
      <c r="H571" s="415">
        <f>+'402 - ENTREGA DE SEMENTE'!AM$9</f>
        <v>0</v>
      </c>
      <c r="I571" s="371">
        <f>+'402 - ENTREGA DE SEMENTE'!AK90</f>
        <v>0</v>
      </c>
      <c r="J571" s="371">
        <f>+'402 - ENTREGA DE SEMENTE'!AQ90</f>
        <v>0</v>
      </c>
      <c r="K571" s="371">
        <f>+'402 - ENTREGA DE SEMENTE'!AU90</f>
        <v>0</v>
      </c>
      <c r="L571" s="375">
        <f>+'402 - ENTREGA DE SEMENTE'!AX90</f>
        <v>0</v>
      </c>
      <c r="M571" s="373"/>
      <c r="N571" s="36" t="s">
        <v>2594</v>
      </c>
    </row>
    <row r="572" spans="1:14" hidden="1" x14ac:dyDescent="0.3">
      <c r="A572" s="371">
        <f>+'402 - ENTREGA DE SEMENTE'!B91</f>
        <v>0</v>
      </c>
      <c r="B572" s="371">
        <f>+'402 - ENTREGA DE SEMENTE'!F91</f>
        <v>0</v>
      </c>
      <c r="C572" s="371" t="str">
        <f>IFERROR(+IFERROR(VLOOKUP('402 - ENTREGA DE SEMENTE'!$AM$6,localidades,2,FALSE),VLOOKUP('402 - ENTREGA DE SEMENTE'!$AM$5,district_codes,2,FALSE)),"")</f>
        <v/>
      </c>
      <c r="D572" s="415">
        <f>+'402 - ENTREGA DE SEMENTE'!$AM$8</f>
        <v>0</v>
      </c>
      <c r="E572" s="415">
        <f>+'402 - ENTREGA DE SEMENTE'!J91</f>
        <v>0</v>
      </c>
      <c r="F572" s="415">
        <f>+'402 - ENTREGA DE SEMENTE'!L91</f>
        <v>0</v>
      </c>
      <c r="G572" s="415">
        <f>+'402 - ENTREGA DE SEMENTE'!AM$6</f>
        <v>0</v>
      </c>
      <c r="H572" s="415">
        <f>+'402 - ENTREGA DE SEMENTE'!AM$9</f>
        <v>0</v>
      </c>
      <c r="I572" s="371">
        <f>+'402 - ENTREGA DE SEMENTE'!AK91</f>
        <v>0</v>
      </c>
      <c r="J572" s="371">
        <f>+'402 - ENTREGA DE SEMENTE'!AQ91</f>
        <v>0</v>
      </c>
      <c r="K572" s="371">
        <f>+'402 - ENTREGA DE SEMENTE'!AU91</f>
        <v>0</v>
      </c>
      <c r="L572" s="375">
        <f>+'402 - ENTREGA DE SEMENTE'!AX91</f>
        <v>0</v>
      </c>
      <c r="M572" s="373"/>
      <c r="N572" s="36" t="s">
        <v>2594</v>
      </c>
    </row>
    <row r="573" spans="1:14" hidden="1" x14ac:dyDescent="0.3">
      <c r="A573" s="371">
        <f>+'402 - ENTREGA DE SEMENTE'!B92</f>
        <v>0</v>
      </c>
      <c r="B573" s="371">
        <f>+'402 - ENTREGA DE SEMENTE'!F92</f>
        <v>0</v>
      </c>
      <c r="C573" s="371" t="str">
        <f>IFERROR(+IFERROR(VLOOKUP('402 - ENTREGA DE SEMENTE'!$AM$6,localidades,2,FALSE),VLOOKUP('402 - ENTREGA DE SEMENTE'!$AM$5,district_codes,2,FALSE)),"")</f>
        <v/>
      </c>
      <c r="D573" s="415">
        <f>+'402 - ENTREGA DE SEMENTE'!$AM$8</f>
        <v>0</v>
      </c>
      <c r="E573" s="415">
        <f>+'402 - ENTREGA DE SEMENTE'!J92</f>
        <v>0</v>
      </c>
      <c r="F573" s="415">
        <f>+'402 - ENTREGA DE SEMENTE'!L92</f>
        <v>0</v>
      </c>
      <c r="G573" s="415">
        <f>+'402 - ENTREGA DE SEMENTE'!AM$6</f>
        <v>0</v>
      </c>
      <c r="H573" s="415">
        <f>+'402 - ENTREGA DE SEMENTE'!AM$9</f>
        <v>0</v>
      </c>
      <c r="I573" s="371">
        <f>+'402 - ENTREGA DE SEMENTE'!AK92</f>
        <v>0</v>
      </c>
      <c r="J573" s="371">
        <f>+'402 - ENTREGA DE SEMENTE'!AQ92</f>
        <v>0</v>
      </c>
      <c r="K573" s="371">
        <f>+'402 - ENTREGA DE SEMENTE'!AU92</f>
        <v>0</v>
      </c>
      <c r="L573" s="375">
        <f>+'402 - ENTREGA DE SEMENTE'!AX92</f>
        <v>0</v>
      </c>
      <c r="M573" s="373"/>
      <c r="N573" s="36" t="s">
        <v>2594</v>
      </c>
    </row>
    <row r="574" spans="1:14" hidden="1" x14ac:dyDescent="0.3">
      <c r="A574" s="371">
        <f>+'402 - ENTREGA DE SEMENTE'!B93</f>
        <v>0</v>
      </c>
      <c r="B574" s="371">
        <f>+'402 - ENTREGA DE SEMENTE'!F93</f>
        <v>0</v>
      </c>
      <c r="C574" s="371" t="str">
        <f>IFERROR(+IFERROR(VLOOKUP('402 - ENTREGA DE SEMENTE'!$AM$6,localidades,2,FALSE),VLOOKUP('402 - ENTREGA DE SEMENTE'!$AM$5,district_codes,2,FALSE)),"")</f>
        <v/>
      </c>
      <c r="D574" s="415">
        <f>+'402 - ENTREGA DE SEMENTE'!$AM$8</f>
        <v>0</v>
      </c>
      <c r="E574" s="415">
        <f>+'402 - ENTREGA DE SEMENTE'!J93</f>
        <v>0</v>
      </c>
      <c r="F574" s="415">
        <f>+'402 - ENTREGA DE SEMENTE'!L93</f>
        <v>0</v>
      </c>
      <c r="G574" s="415">
        <f>+'402 - ENTREGA DE SEMENTE'!AM$6</f>
        <v>0</v>
      </c>
      <c r="H574" s="415">
        <f>+'402 - ENTREGA DE SEMENTE'!AM$9</f>
        <v>0</v>
      </c>
      <c r="I574" s="371">
        <f>+'402 - ENTREGA DE SEMENTE'!AK93</f>
        <v>0</v>
      </c>
      <c r="J574" s="371">
        <f>+'402 - ENTREGA DE SEMENTE'!AQ93</f>
        <v>0</v>
      </c>
      <c r="K574" s="371">
        <f>+'402 - ENTREGA DE SEMENTE'!AU93</f>
        <v>0</v>
      </c>
      <c r="L574" s="375">
        <f>+'402 - ENTREGA DE SEMENTE'!AX93</f>
        <v>0</v>
      </c>
      <c r="M574" s="373"/>
      <c r="N574" s="36" t="s">
        <v>2594</v>
      </c>
    </row>
    <row r="575" spans="1:14" hidden="1" x14ac:dyDescent="0.3">
      <c r="A575" s="371">
        <f>+'402 - ENTREGA DE SEMENTE'!B94</f>
        <v>0</v>
      </c>
      <c r="B575" s="371">
        <f>+'402 - ENTREGA DE SEMENTE'!F94</f>
        <v>0</v>
      </c>
      <c r="C575" s="371" t="str">
        <f>IFERROR(+IFERROR(VLOOKUP('402 - ENTREGA DE SEMENTE'!$AM$6,localidades,2,FALSE),VLOOKUP('402 - ENTREGA DE SEMENTE'!$AM$5,district_codes,2,FALSE)),"")</f>
        <v/>
      </c>
      <c r="D575" s="415">
        <f>+'402 - ENTREGA DE SEMENTE'!$AM$8</f>
        <v>0</v>
      </c>
      <c r="E575" s="415">
        <f>+'402 - ENTREGA DE SEMENTE'!J94</f>
        <v>0</v>
      </c>
      <c r="F575" s="415">
        <f>+'402 - ENTREGA DE SEMENTE'!L94</f>
        <v>0</v>
      </c>
      <c r="G575" s="415">
        <f>+'402 - ENTREGA DE SEMENTE'!AM$6</f>
        <v>0</v>
      </c>
      <c r="H575" s="415">
        <f>+'402 - ENTREGA DE SEMENTE'!AM$9</f>
        <v>0</v>
      </c>
      <c r="I575" s="371">
        <f>+'402 - ENTREGA DE SEMENTE'!AK94</f>
        <v>0</v>
      </c>
      <c r="J575" s="371">
        <f>+'402 - ENTREGA DE SEMENTE'!AQ94</f>
        <v>0</v>
      </c>
      <c r="K575" s="371">
        <f>+'402 - ENTREGA DE SEMENTE'!AU94</f>
        <v>0</v>
      </c>
      <c r="L575" s="375">
        <f>+'402 - ENTREGA DE SEMENTE'!AX94</f>
        <v>0</v>
      </c>
      <c r="M575" s="373"/>
      <c r="N575" s="36" t="s">
        <v>2594</v>
      </c>
    </row>
    <row r="576" spans="1:14" hidden="1" x14ac:dyDescent="0.3">
      <c r="A576" s="371">
        <f>+'402 - ENTREGA DE SEMENTE'!B95</f>
        <v>0</v>
      </c>
      <c r="B576" s="371">
        <f>+'402 - ENTREGA DE SEMENTE'!F95</f>
        <v>0</v>
      </c>
      <c r="C576" s="371" t="str">
        <f>IFERROR(+IFERROR(VLOOKUP('402 - ENTREGA DE SEMENTE'!$AM$6,localidades,2,FALSE),VLOOKUP('402 - ENTREGA DE SEMENTE'!$AM$5,district_codes,2,FALSE)),"")</f>
        <v/>
      </c>
      <c r="D576" s="415">
        <f>+'402 - ENTREGA DE SEMENTE'!$AM$8</f>
        <v>0</v>
      </c>
      <c r="E576" s="415">
        <f>+'402 - ENTREGA DE SEMENTE'!J95</f>
        <v>0</v>
      </c>
      <c r="F576" s="415">
        <f>+'402 - ENTREGA DE SEMENTE'!L95</f>
        <v>0</v>
      </c>
      <c r="G576" s="415">
        <f>+'402 - ENTREGA DE SEMENTE'!AM$6</f>
        <v>0</v>
      </c>
      <c r="H576" s="415">
        <f>+'402 - ENTREGA DE SEMENTE'!AM$9</f>
        <v>0</v>
      </c>
      <c r="I576" s="371">
        <f>+'402 - ENTREGA DE SEMENTE'!AK95</f>
        <v>0</v>
      </c>
      <c r="J576" s="371">
        <f>+'402 - ENTREGA DE SEMENTE'!AQ95</f>
        <v>0</v>
      </c>
      <c r="K576" s="371">
        <f>+'402 - ENTREGA DE SEMENTE'!AU95</f>
        <v>0</v>
      </c>
      <c r="L576" s="375">
        <f>+'402 - ENTREGA DE SEMENTE'!AX95</f>
        <v>0</v>
      </c>
      <c r="M576" s="373"/>
      <c r="N576" s="36" t="s">
        <v>2594</v>
      </c>
    </row>
    <row r="577" spans="1:14" hidden="1" x14ac:dyDescent="0.3">
      <c r="A577" s="371">
        <f>+'402 - ENTREGA DE SEMENTE'!B96</f>
        <v>0</v>
      </c>
      <c r="B577" s="371">
        <f>+'402 - ENTREGA DE SEMENTE'!F96</f>
        <v>0</v>
      </c>
      <c r="C577" s="371" t="str">
        <f>IFERROR(+IFERROR(VLOOKUP('402 - ENTREGA DE SEMENTE'!$AM$6,localidades,2,FALSE),VLOOKUP('402 - ENTREGA DE SEMENTE'!$AM$5,district_codes,2,FALSE)),"")</f>
        <v/>
      </c>
      <c r="D577" s="415">
        <f>+'402 - ENTREGA DE SEMENTE'!$AM$8</f>
        <v>0</v>
      </c>
      <c r="E577" s="415">
        <f>+'402 - ENTREGA DE SEMENTE'!J96</f>
        <v>0</v>
      </c>
      <c r="F577" s="415">
        <f>+'402 - ENTREGA DE SEMENTE'!L96</f>
        <v>0</v>
      </c>
      <c r="G577" s="415">
        <f>+'402 - ENTREGA DE SEMENTE'!AM$6</f>
        <v>0</v>
      </c>
      <c r="H577" s="415">
        <f>+'402 - ENTREGA DE SEMENTE'!AM$9</f>
        <v>0</v>
      </c>
      <c r="I577" s="371">
        <f>+'402 - ENTREGA DE SEMENTE'!AK96</f>
        <v>0</v>
      </c>
      <c r="J577" s="371">
        <f>+'402 - ENTREGA DE SEMENTE'!AQ96</f>
        <v>0</v>
      </c>
      <c r="K577" s="371">
        <f>+'402 - ENTREGA DE SEMENTE'!AU96</f>
        <v>0</v>
      </c>
      <c r="L577" s="375">
        <f>+'402 - ENTREGA DE SEMENTE'!AX96</f>
        <v>0</v>
      </c>
      <c r="M577" s="373"/>
      <c r="N577" s="36" t="s">
        <v>2594</v>
      </c>
    </row>
    <row r="578" spans="1:14" hidden="1" x14ac:dyDescent="0.3">
      <c r="A578" s="371">
        <f>+'402 - ENTREGA DE SEMENTE'!B97</f>
        <v>0</v>
      </c>
      <c r="B578" s="371">
        <f>+'402 - ENTREGA DE SEMENTE'!F97</f>
        <v>0</v>
      </c>
      <c r="C578" s="371" t="str">
        <f>IFERROR(+IFERROR(VLOOKUP('402 - ENTREGA DE SEMENTE'!$AM$6,localidades,2,FALSE),VLOOKUP('402 - ENTREGA DE SEMENTE'!$AM$5,district_codes,2,FALSE)),"")</f>
        <v/>
      </c>
      <c r="D578" s="415">
        <f>+'402 - ENTREGA DE SEMENTE'!$AM$8</f>
        <v>0</v>
      </c>
      <c r="E578" s="415">
        <f>+'402 - ENTREGA DE SEMENTE'!J97</f>
        <v>0</v>
      </c>
      <c r="F578" s="415">
        <f>+'402 - ENTREGA DE SEMENTE'!L97</f>
        <v>0</v>
      </c>
      <c r="G578" s="415">
        <f>+'402 - ENTREGA DE SEMENTE'!AM$6</f>
        <v>0</v>
      </c>
      <c r="H578" s="415">
        <f>+'402 - ENTREGA DE SEMENTE'!AM$9</f>
        <v>0</v>
      </c>
      <c r="I578" s="371">
        <f>+'402 - ENTREGA DE SEMENTE'!AK97</f>
        <v>0</v>
      </c>
      <c r="J578" s="371">
        <f>+'402 - ENTREGA DE SEMENTE'!AQ97</f>
        <v>0</v>
      </c>
      <c r="K578" s="371">
        <f>+'402 - ENTREGA DE SEMENTE'!AU97</f>
        <v>0</v>
      </c>
      <c r="L578" s="375">
        <f>+'402 - ENTREGA DE SEMENTE'!AX97</f>
        <v>0</v>
      </c>
      <c r="M578" s="373"/>
      <c r="N578" s="36" t="s">
        <v>2594</v>
      </c>
    </row>
    <row r="579" spans="1:14" hidden="1" x14ac:dyDescent="0.3">
      <c r="A579" s="371">
        <f>+'402 - ENTREGA DE SEMENTE'!B98</f>
        <v>0</v>
      </c>
      <c r="B579" s="371">
        <f>+'402 - ENTREGA DE SEMENTE'!F98</f>
        <v>0</v>
      </c>
      <c r="C579" s="371" t="str">
        <f>IFERROR(+IFERROR(VLOOKUP('402 - ENTREGA DE SEMENTE'!$AM$6,localidades,2,FALSE),VLOOKUP('402 - ENTREGA DE SEMENTE'!$AM$5,district_codes,2,FALSE)),"")</f>
        <v/>
      </c>
      <c r="D579" s="415">
        <f>+'402 - ENTREGA DE SEMENTE'!$AM$8</f>
        <v>0</v>
      </c>
      <c r="E579" s="415">
        <f>+'402 - ENTREGA DE SEMENTE'!J98</f>
        <v>0</v>
      </c>
      <c r="F579" s="415">
        <f>+'402 - ENTREGA DE SEMENTE'!L98</f>
        <v>0</v>
      </c>
      <c r="G579" s="415">
        <f>+'402 - ENTREGA DE SEMENTE'!AM$6</f>
        <v>0</v>
      </c>
      <c r="H579" s="415">
        <f>+'402 - ENTREGA DE SEMENTE'!AM$9</f>
        <v>0</v>
      </c>
      <c r="I579" s="371">
        <f>+'402 - ENTREGA DE SEMENTE'!AK98</f>
        <v>0</v>
      </c>
      <c r="J579" s="371">
        <f>+'402 - ENTREGA DE SEMENTE'!AQ98</f>
        <v>0</v>
      </c>
      <c r="K579" s="371">
        <f>+'402 - ENTREGA DE SEMENTE'!AU98</f>
        <v>0</v>
      </c>
      <c r="L579" s="375">
        <f>+'402 - ENTREGA DE SEMENTE'!AX98</f>
        <v>0</v>
      </c>
      <c r="M579" s="373"/>
      <c r="N579" s="36" t="s">
        <v>2594</v>
      </c>
    </row>
    <row r="580" spans="1:14" hidden="1" x14ac:dyDescent="0.3">
      <c r="A580" s="371">
        <f>+'402 - ENTREGA DE SEMENTE'!B99</f>
        <v>0</v>
      </c>
      <c r="B580" s="371">
        <f>+'402 - ENTREGA DE SEMENTE'!F99</f>
        <v>0</v>
      </c>
      <c r="C580" s="371" t="str">
        <f>IFERROR(+IFERROR(VLOOKUP('402 - ENTREGA DE SEMENTE'!$AM$6,localidades,2,FALSE),VLOOKUP('402 - ENTREGA DE SEMENTE'!$AM$5,district_codes,2,FALSE)),"")</f>
        <v/>
      </c>
      <c r="D580" s="415">
        <f>+'402 - ENTREGA DE SEMENTE'!$AM$8</f>
        <v>0</v>
      </c>
      <c r="E580" s="415">
        <f>+'402 - ENTREGA DE SEMENTE'!J99</f>
        <v>0</v>
      </c>
      <c r="F580" s="415">
        <f>+'402 - ENTREGA DE SEMENTE'!L99</f>
        <v>0</v>
      </c>
      <c r="G580" s="415">
        <f>+'402 - ENTREGA DE SEMENTE'!AM$6</f>
        <v>0</v>
      </c>
      <c r="H580" s="415">
        <f>+'402 - ENTREGA DE SEMENTE'!AM$9</f>
        <v>0</v>
      </c>
      <c r="I580" s="371">
        <f>+'402 - ENTREGA DE SEMENTE'!AK99</f>
        <v>0</v>
      </c>
      <c r="J580" s="371">
        <f>+'402 - ENTREGA DE SEMENTE'!AQ99</f>
        <v>0</v>
      </c>
      <c r="K580" s="371">
        <f>+'402 - ENTREGA DE SEMENTE'!AU99</f>
        <v>0</v>
      </c>
      <c r="L580" s="375">
        <f>+'402 - ENTREGA DE SEMENTE'!AX99</f>
        <v>0</v>
      </c>
      <c r="M580" s="373"/>
      <c r="N580" s="36" t="s">
        <v>2594</v>
      </c>
    </row>
    <row r="581" spans="1:14" hidden="1" x14ac:dyDescent="0.3">
      <c r="A581" s="371">
        <f>+'402 - ENTREGA DE SEMENTE'!B100</f>
        <v>0</v>
      </c>
      <c r="B581" s="371">
        <f>+'402 - ENTREGA DE SEMENTE'!F100</f>
        <v>0</v>
      </c>
      <c r="C581" s="371" t="str">
        <f>IFERROR(+IFERROR(VLOOKUP('402 - ENTREGA DE SEMENTE'!$AM$6,localidades,2,FALSE),VLOOKUP('402 - ENTREGA DE SEMENTE'!$AM$5,district_codes,2,FALSE)),"")</f>
        <v/>
      </c>
      <c r="D581" s="415">
        <f>+'402 - ENTREGA DE SEMENTE'!$AM$8</f>
        <v>0</v>
      </c>
      <c r="E581" s="415">
        <f>+'402 - ENTREGA DE SEMENTE'!J100</f>
        <v>0</v>
      </c>
      <c r="F581" s="415">
        <f>+'402 - ENTREGA DE SEMENTE'!L100</f>
        <v>0</v>
      </c>
      <c r="G581" s="415">
        <f>+'402 - ENTREGA DE SEMENTE'!AM$6</f>
        <v>0</v>
      </c>
      <c r="H581" s="415">
        <f>+'402 - ENTREGA DE SEMENTE'!AM$9</f>
        <v>0</v>
      </c>
      <c r="I581" s="371">
        <f>+'402 - ENTREGA DE SEMENTE'!AK100</f>
        <v>0</v>
      </c>
      <c r="J581" s="371">
        <f>+'402 - ENTREGA DE SEMENTE'!AQ100</f>
        <v>0</v>
      </c>
      <c r="K581" s="371">
        <f>+'402 - ENTREGA DE SEMENTE'!AU100</f>
        <v>0</v>
      </c>
      <c r="L581" s="375">
        <f>+'402 - ENTREGA DE SEMENTE'!AX100</f>
        <v>0</v>
      </c>
      <c r="M581" s="373"/>
      <c r="N581" s="36" t="s">
        <v>2594</v>
      </c>
    </row>
    <row r="582" spans="1:14" hidden="1" x14ac:dyDescent="0.3">
      <c r="A582" s="371">
        <f>+'402 - ENTREGA DE SEMENTE'!B101</f>
        <v>0</v>
      </c>
      <c r="B582" s="371">
        <f>+'402 - ENTREGA DE SEMENTE'!F101</f>
        <v>0</v>
      </c>
      <c r="C582" s="371" t="str">
        <f>IFERROR(+IFERROR(VLOOKUP('402 - ENTREGA DE SEMENTE'!$AM$6,localidades,2,FALSE),VLOOKUP('402 - ENTREGA DE SEMENTE'!$AM$5,district_codes,2,FALSE)),"")</f>
        <v/>
      </c>
      <c r="D582" s="415">
        <f>+'402 - ENTREGA DE SEMENTE'!$AM$8</f>
        <v>0</v>
      </c>
      <c r="E582" s="415">
        <f>+'402 - ENTREGA DE SEMENTE'!J101</f>
        <v>0</v>
      </c>
      <c r="F582" s="415">
        <f>+'402 - ENTREGA DE SEMENTE'!L101</f>
        <v>0</v>
      </c>
      <c r="G582" s="415">
        <f>+'402 - ENTREGA DE SEMENTE'!AM$6</f>
        <v>0</v>
      </c>
      <c r="H582" s="415">
        <f>+'402 - ENTREGA DE SEMENTE'!AM$9</f>
        <v>0</v>
      </c>
      <c r="I582" s="371">
        <f>+'402 - ENTREGA DE SEMENTE'!AK101</f>
        <v>0</v>
      </c>
      <c r="J582" s="371">
        <f>+'402 - ENTREGA DE SEMENTE'!AQ101</f>
        <v>0</v>
      </c>
      <c r="K582" s="371">
        <f>+'402 - ENTREGA DE SEMENTE'!AU101</f>
        <v>0</v>
      </c>
      <c r="L582" s="375">
        <f>+'402 - ENTREGA DE SEMENTE'!AX101</f>
        <v>0</v>
      </c>
      <c r="M582" s="373"/>
      <c r="N582" s="36" t="s">
        <v>2594</v>
      </c>
    </row>
    <row r="583" spans="1:14" hidden="1" x14ac:dyDescent="0.3">
      <c r="A583" s="371">
        <f>+'402 - ENTREGA DE SEMENTE'!B102</f>
        <v>0</v>
      </c>
      <c r="B583" s="371">
        <f>+'402 - ENTREGA DE SEMENTE'!F102</f>
        <v>0</v>
      </c>
      <c r="C583" s="371" t="str">
        <f>IFERROR(+IFERROR(VLOOKUP('402 - ENTREGA DE SEMENTE'!$AM$6,localidades,2,FALSE),VLOOKUP('402 - ENTREGA DE SEMENTE'!$AM$5,district_codes,2,FALSE)),"")</f>
        <v/>
      </c>
      <c r="D583" s="415">
        <f>+'402 - ENTREGA DE SEMENTE'!$AM$8</f>
        <v>0</v>
      </c>
      <c r="E583" s="415">
        <f>+'402 - ENTREGA DE SEMENTE'!J102</f>
        <v>0</v>
      </c>
      <c r="F583" s="415">
        <f>+'402 - ENTREGA DE SEMENTE'!L102</f>
        <v>0</v>
      </c>
      <c r="G583" s="415">
        <f>+'402 - ENTREGA DE SEMENTE'!AM$6</f>
        <v>0</v>
      </c>
      <c r="H583" s="415">
        <f>+'402 - ENTREGA DE SEMENTE'!AM$9</f>
        <v>0</v>
      </c>
      <c r="I583" s="371">
        <f>+'402 - ENTREGA DE SEMENTE'!AK102</f>
        <v>0</v>
      </c>
      <c r="J583" s="371">
        <f>+'402 - ENTREGA DE SEMENTE'!AQ102</f>
        <v>0</v>
      </c>
      <c r="K583" s="371">
        <f>+'402 - ENTREGA DE SEMENTE'!AU102</f>
        <v>0</v>
      </c>
      <c r="L583" s="375">
        <f>+'402 - ENTREGA DE SEMENTE'!AX102</f>
        <v>0</v>
      </c>
      <c r="M583" s="373"/>
      <c r="N583" s="36" t="s">
        <v>2594</v>
      </c>
    </row>
    <row r="584" spans="1:14" hidden="1" x14ac:dyDescent="0.3">
      <c r="A584" s="371">
        <f>+'402 - ENTREGA DE SEMENTE'!B103</f>
        <v>0</v>
      </c>
      <c r="B584" s="371">
        <f>+'402 - ENTREGA DE SEMENTE'!F103</f>
        <v>0</v>
      </c>
      <c r="C584" s="371" t="str">
        <f>IFERROR(+IFERROR(VLOOKUP('402 - ENTREGA DE SEMENTE'!$AM$6,localidades,2,FALSE),VLOOKUP('402 - ENTREGA DE SEMENTE'!$AM$5,district_codes,2,FALSE)),"")</f>
        <v/>
      </c>
      <c r="D584" s="415">
        <f>+'402 - ENTREGA DE SEMENTE'!$AM$8</f>
        <v>0</v>
      </c>
      <c r="E584" s="415">
        <f>+'402 - ENTREGA DE SEMENTE'!J103</f>
        <v>0</v>
      </c>
      <c r="F584" s="415">
        <f>+'402 - ENTREGA DE SEMENTE'!L103</f>
        <v>0</v>
      </c>
      <c r="G584" s="415">
        <f>+'402 - ENTREGA DE SEMENTE'!AM$6</f>
        <v>0</v>
      </c>
      <c r="H584" s="415">
        <f>+'402 - ENTREGA DE SEMENTE'!AM$9</f>
        <v>0</v>
      </c>
      <c r="I584" s="371">
        <f>+'402 - ENTREGA DE SEMENTE'!AK103</f>
        <v>0</v>
      </c>
      <c r="J584" s="371">
        <f>+'402 - ENTREGA DE SEMENTE'!AQ103</f>
        <v>0</v>
      </c>
      <c r="K584" s="371">
        <f>+'402 - ENTREGA DE SEMENTE'!AU103</f>
        <v>0</v>
      </c>
      <c r="L584" s="375">
        <f>+'402 - ENTREGA DE SEMENTE'!AX103</f>
        <v>0</v>
      </c>
      <c r="M584" s="373"/>
      <c r="N584" s="36" t="s">
        <v>2594</v>
      </c>
    </row>
    <row r="585" spans="1:14" hidden="1" x14ac:dyDescent="0.3">
      <c r="A585" s="371">
        <f>+'402 - ENTREGA DE SEMENTE'!B104</f>
        <v>0</v>
      </c>
      <c r="B585" s="371">
        <f>+'402 - ENTREGA DE SEMENTE'!F104</f>
        <v>0</v>
      </c>
      <c r="C585" s="371" t="str">
        <f>IFERROR(+IFERROR(VLOOKUP('402 - ENTREGA DE SEMENTE'!$AM$6,localidades,2,FALSE),VLOOKUP('402 - ENTREGA DE SEMENTE'!$AM$5,district_codes,2,FALSE)),"")</f>
        <v/>
      </c>
      <c r="D585" s="415">
        <f>+'402 - ENTREGA DE SEMENTE'!$AM$8</f>
        <v>0</v>
      </c>
      <c r="E585" s="415">
        <f>+'402 - ENTREGA DE SEMENTE'!J104</f>
        <v>0</v>
      </c>
      <c r="F585" s="415">
        <f>+'402 - ENTREGA DE SEMENTE'!L104</f>
        <v>0</v>
      </c>
      <c r="G585" s="415">
        <f>+'402 - ENTREGA DE SEMENTE'!AM$6</f>
        <v>0</v>
      </c>
      <c r="H585" s="415">
        <f>+'402 - ENTREGA DE SEMENTE'!AM$9</f>
        <v>0</v>
      </c>
      <c r="I585" s="371">
        <f>+'402 - ENTREGA DE SEMENTE'!AK104</f>
        <v>0</v>
      </c>
      <c r="J585" s="371">
        <f>+'402 - ENTREGA DE SEMENTE'!AQ104</f>
        <v>0</v>
      </c>
      <c r="K585" s="371">
        <f>+'402 - ENTREGA DE SEMENTE'!AU104</f>
        <v>0</v>
      </c>
      <c r="L585" s="375">
        <f>+'402 - ENTREGA DE SEMENTE'!AX104</f>
        <v>0</v>
      </c>
      <c r="M585" s="373"/>
      <c r="N585" s="36" t="s">
        <v>2594</v>
      </c>
    </row>
    <row r="586" spans="1:14" hidden="1" x14ac:dyDescent="0.3">
      <c r="A586" s="371">
        <f>+'402 - ENTREGA DE SEMENTE'!B105</f>
        <v>0</v>
      </c>
      <c r="B586" s="371">
        <f>+'402 - ENTREGA DE SEMENTE'!F105</f>
        <v>0</v>
      </c>
      <c r="C586" s="371" t="str">
        <f>IFERROR(+IFERROR(VLOOKUP('402 - ENTREGA DE SEMENTE'!$AM$6,localidades,2,FALSE),VLOOKUP('402 - ENTREGA DE SEMENTE'!$AM$5,district_codes,2,FALSE)),"")</f>
        <v/>
      </c>
      <c r="D586" s="415">
        <f>+'402 - ENTREGA DE SEMENTE'!$AM$8</f>
        <v>0</v>
      </c>
      <c r="E586" s="415">
        <f>+'402 - ENTREGA DE SEMENTE'!J105</f>
        <v>0</v>
      </c>
      <c r="F586" s="415">
        <f>+'402 - ENTREGA DE SEMENTE'!L105</f>
        <v>0</v>
      </c>
      <c r="G586" s="415">
        <f>+'402 - ENTREGA DE SEMENTE'!AM$6</f>
        <v>0</v>
      </c>
      <c r="H586" s="415">
        <f>+'402 - ENTREGA DE SEMENTE'!AM$9</f>
        <v>0</v>
      </c>
      <c r="I586" s="371">
        <f>+'402 - ENTREGA DE SEMENTE'!AK105</f>
        <v>0</v>
      </c>
      <c r="J586" s="371">
        <f>+'402 - ENTREGA DE SEMENTE'!AQ105</f>
        <v>0</v>
      </c>
      <c r="K586" s="371">
        <f>+'402 - ENTREGA DE SEMENTE'!AU105</f>
        <v>0</v>
      </c>
      <c r="L586" s="375">
        <f>+'402 - ENTREGA DE SEMENTE'!AX105</f>
        <v>0</v>
      </c>
      <c r="M586" s="373"/>
      <c r="N586" s="36" t="s">
        <v>2594</v>
      </c>
    </row>
    <row r="587" spans="1:14" hidden="1" x14ac:dyDescent="0.3">
      <c r="A587" s="371">
        <f>+'402 - ENTREGA DE SEMENTE'!B106</f>
        <v>0</v>
      </c>
      <c r="B587" s="371">
        <f>+'402 - ENTREGA DE SEMENTE'!F106</f>
        <v>0</v>
      </c>
      <c r="C587" s="371" t="str">
        <f>IFERROR(+IFERROR(VLOOKUP('402 - ENTREGA DE SEMENTE'!$AM$6,localidades,2,FALSE),VLOOKUP('402 - ENTREGA DE SEMENTE'!$AM$5,district_codes,2,FALSE)),"")</f>
        <v/>
      </c>
      <c r="D587" s="415">
        <f>+'402 - ENTREGA DE SEMENTE'!$AM$8</f>
        <v>0</v>
      </c>
      <c r="E587" s="415">
        <f>+'402 - ENTREGA DE SEMENTE'!J106</f>
        <v>0</v>
      </c>
      <c r="F587" s="415">
        <f>+'402 - ENTREGA DE SEMENTE'!L106</f>
        <v>0</v>
      </c>
      <c r="G587" s="415">
        <f>+'402 - ENTREGA DE SEMENTE'!AM$6</f>
        <v>0</v>
      </c>
      <c r="H587" s="415">
        <f>+'402 - ENTREGA DE SEMENTE'!AM$9</f>
        <v>0</v>
      </c>
      <c r="I587" s="371">
        <f>+'402 - ENTREGA DE SEMENTE'!AK106</f>
        <v>0</v>
      </c>
      <c r="J587" s="371">
        <f>+'402 - ENTREGA DE SEMENTE'!AQ106</f>
        <v>0</v>
      </c>
      <c r="K587" s="371">
        <f>+'402 - ENTREGA DE SEMENTE'!AU106</f>
        <v>0</v>
      </c>
      <c r="L587" s="375">
        <f>+'402 - ENTREGA DE SEMENTE'!AX106</f>
        <v>0</v>
      </c>
      <c r="M587" s="373"/>
      <c r="N587" s="36" t="s">
        <v>2594</v>
      </c>
    </row>
    <row r="588" spans="1:14" hidden="1" x14ac:dyDescent="0.3">
      <c r="A588" s="371">
        <f>+'402 - ENTREGA DE SEMENTE'!B107</f>
        <v>0</v>
      </c>
      <c r="B588" s="371">
        <f>+'402 - ENTREGA DE SEMENTE'!F107</f>
        <v>0</v>
      </c>
      <c r="C588" s="371" t="str">
        <f>IFERROR(+IFERROR(VLOOKUP('402 - ENTREGA DE SEMENTE'!$AM$6,localidades,2,FALSE),VLOOKUP('402 - ENTREGA DE SEMENTE'!$AM$5,district_codes,2,FALSE)),"")</f>
        <v/>
      </c>
      <c r="D588" s="415">
        <f>+'402 - ENTREGA DE SEMENTE'!$AM$8</f>
        <v>0</v>
      </c>
      <c r="E588" s="415">
        <f>+'402 - ENTREGA DE SEMENTE'!J107</f>
        <v>0</v>
      </c>
      <c r="F588" s="415">
        <f>+'402 - ENTREGA DE SEMENTE'!L107</f>
        <v>0</v>
      </c>
      <c r="G588" s="415">
        <f>+'402 - ENTREGA DE SEMENTE'!AM$6</f>
        <v>0</v>
      </c>
      <c r="H588" s="415">
        <f>+'402 - ENTREGA DE SEMENTE'!AM$9</f>
        <v>0</v>
      </c>
      <c r="I588" s="371">
        <f>+'402 - ENTREGA DE SEMENTE'!AK107</f>
        <v>0</v>
      </c>
      <c r="J588" s="371">
        <f>+'402 - ENTREGA DE SEMENTE'!AQ107</f>
        <v>0</v>
      </c>
      <c r="K588" s="371">
        <f>+'402 - ENTREGA DE SEMENTE'!AU107</f>
        <v>0</v>
      </c>
      <c r="L588" s="375">
        <f>+'402 - ENTREGA DE SEMENTE'!AX107</f>
        <v>0</v>
      </c>
      <c r="M588" s="373"/>
      <c r="N588" s="36" t="s">
        <v>2594</v>
      </c>
    </row>
    <row r="589" spans="1:14" hidden="1" x14ac:dyDescent="0.3">
      <c r="A589" s="371">
        <f>+'402 - ENTREGA DE SEMENTE'!B108</f>
        <v>0</v>
      </c>
      <c r="B589" s="371">
        <f>+'402 - ENTREGA DE SEMENTE'!F108</f>
        <v>0</v>
      </c>
      <c r="C589" s="371" t="str">
        <f>IFERROR(+IFERROR(VLOOKUP('402 - ENTREGA DE SEMENTE'!$AM$6,localidades,2,FALSE),VLOOKUP('402 - ENTREGA DE SEMENTE'!$AM$5,district_codes,2,FALSE)),"")</f>
        <v/>
      </c>
      <c r="D589" s="415">
        <f>+'402 - ENTREGA DE SEMENTE'!$AM$8</f>
        <v>0</v>
      </c>
      <c r="E589" s="415">
        <f>+'402 - ENTREGA DE SEMENTE'!J108</f>
        <v>0</v>
      </c>
      <c r="F589" s="415">
        <f>+'402 - ENTREGA DE SEMENTE'!L108</f>
        <v>0</v>
      </c>
      <c r="G589" s="415">
        <f>+'402 - ENTREGA DE SEMENTE'!AM$6</f>
        <v>0</v>
      </c>
      <c r="H589" s="415">
        <f>+'402 - ENTREGA DE SEMENTE'!AM$9</f>
        <v>0</v>
      </c>
      <c r="I589" s="371">
        <f>+'402 - ENTREGA DE SEMENTE'!AK108</f>
        <v>0</v>
      </c>
      <c r="J589" s="371">
        <f>+'402 - ENTREGA DE SEMENTE'!AQ108</f>
        <v>0</v>
      </c>
      <c r="K589" s="371">
        <f>+'402 - ENTREGA DE SEMENTE'!AU108</f>
        <v>0</v>
      </c>
      <c r="L589" s="375">
        <f>+'402 - ENTREGA DE SEMENTE'!AX108</f>
        <v>0</v>
      </c>
      <c r="M589" s="373"/>
      <c r="N589" s="36" t="s">
        <v>2594</v>
      </c>
    </row>
    <row r="590" spans="1:14" hidden="1" x14ac:dyDescent="0.3">
      <c r="A590" s="371">
        <f>+'402 - ENTREGA DE SEMENTE'!B109</f>
        <v>0</v>
      </c>
      <c r="B590" s="371">
        <f>+'402 - ENTREGA DE SEMENTE'!F109</f>
        <v>0</v>
      </c>
      <c r="C590" s="371" t="str">
        <f>IFERROR(+IFERROR(VLOOKUP('402 - ENTREGA DE SEMENTE'!$AM$6,localidades,2,FALSE),VLOOKUP('402 - ENTREGA DE SEMENTE'!$AM$5,district_codes,2,FALSE)),"")</f>
        <v/>
      </c>
      <c r="D590" s="415">
        <f>+'402 - ENTREGA DE SEMENTE'!$AM$8</f>
        <v>0</v>
      </c>
      <c r="E590" s="415">
        <f>+'402 - ENTREGA DE SEMENTE'!J109</f>
        <v>0</v>
      </c>
      <c r="F590" s="415">
        <f>+'402 - ENTREGA DE SEMENTE'!L109</f>
        <v>0</v>
      </c>
      <c r="G590" s="415">
        <f>+'402 - ENTREGA DE SEMENTE'!AM$6</f>
        <v>0</v>
      </c>
      <c r="H590" s="415">
        <f>+'402 - ENTREGA DE SEMENTE'!AM$9</f>
        <v>0</v>
      </c>
      <c r="I590" s="371">
        <f>+'402 - ENTREGA DE SEMENTE'!AK109</f>
        <v>0</v>
      </c>
      <c r="J590" s="371">
        <f>+'402 - ENTREGA DE SEMENTE'!AQ109</f>
        <v>0</v>
      </c>
      <c r="K590" s="371">
        <f>+'402 - ENTREGA DE SEMENTE'!AU109</f>
        <v>0</v>
      </c>
      <c r="L590" s="375">
        <f>+'402 - ENTREGA DE SEMENTE'!AX109</f>
        <v>0</v>
      </c>
      <c r="M590" s="373"/>
      <c r="N590" s="36" t="s">
        <v>2594</v>
      </c>
    </row>
    <row r="591" spans="1:14" hidden="1" x14ac:dyDescent="0.3">
      <c r="A591" s="371">
        <f>+'402 - ENTREGA DE SEMENTE'!B110</f>
        <v>0</v>
      </c>
      <c r="B591" s="371">
        <f>+'402 - ENTREGA DE SEMENTE'!F110</f>
        <v>0</v>
      </c>
      <c r="C591" s="371" t="str">
        <f>IFERROR(+IFERROR(VLOOKUP('402 - ENTREGA DE SEMENTE'!$AM$6,localidades,2,FALSE),VLOOKUP('402 - ENTREGA DE SEMENTE'!$AM$5,district_codes,2,FALSE)),"")</f>
        <v/>
      </c>
      <c r="D591" s="415">
        <f>+'402 - ENTREGA DE SEMENTE'!$AM$8</f>
        <v>0</v>
      </c>
      <c r="E591" s="415">
        <f>+'402 - ENTREGA DE SEMENTE'!J110</f>
        <v>0</v>
      </c>
      <c r="F591" s="415">
        <f>+'402 - ENTREGA DE SEMENTE'!L110</f>
        <v>0</v>
      </c>
      <c r="G591" s="415">
        <f>+'402 - ENTREGA DE SEMENTE'!AM$6</f>
        <v>0</v>
      </c>
      <c r="H591" s="415">
        <f>+'402 - ENTREGA DE SEMENTE'!AM$9</f>
        <v>0</v>
      </c>
      <c r="I591" s="371">
        <f>+'402 - ENTREGA DE SEMENTE'!AK110</f>
        <v>0</v>
      </c>
      <c r="J591" s="371">
        <f>+'402 - ENTREGA DE SEMENTE'!AQ110</f>
        <v>0</v>
      </c>
      <c r="K591" s="371">
        <f>+'402 - ENTREGA DE SEMENTE'!AU110</f>
        <v>0</v>
      </c>
      <c r="L591" s="375">
        <f>+'402 - ENTREGA DE SEMENTE'!AX110</f>
        <v>0</v>
      </c>
      <c r="M591" s="373"/>
      <c r="N591" s="36" t="s">
        <v>2594</v>
      </c>
    </row>
    <row r="592" spans="1:14" hidden="1" x14ac:dyDescent="0.3">
      <c r="A592" s="371">
        <f>+'402 - ENTREGA DE SEMENTE'!B111</f>
        <v>0</v>
      </c>
      <c r="B592" s="371">
        <f>+'402 - ENTREGA DE SEMENTE'!F111</f>
        <v>0</v>
      </c>
      <c r="C592" s="371" t="str">
        <f>IFERROR(+IFERROR(VLOOKUP('402 - ENTREGA DE SEMENTE'!$AM$6,localidades,2,FALSE),VLOOKUP('402 - ENTREGA DE SEMENTE'!$AM$5,district_codes,2,FALSE)),"")</f>
        <v/>
      </c>
      <c r="D592" s="415">
        <f>+'402 - ENTREGA DE SEMENTE'!$AM$8</f>
        <v>0</v>
      </c>
      <c r="E592" s="415">
        <f>+'402 - ENTREGA DE SEMENTE'!J111</f>
        <v>0</v>
      </c>
      <c r="F592" s="415">
        <f>+'402 - ENTREGA DE SEMENTE'!L111</f>
        <v>0</v>
      </c>
      <c r="G592" s="415">
        <f>+'402 - ENTREGA DE SEMENTE'!AM$6</f>
        <v>0</v>
      </c>
      <c r="H592" s="415">
        <f>+'402 - ENTREGA DE SEMENTE'!AM$9</f>
        <v>0</v>
      </c>
      <c r="I592" s="371">
        <f>+'402 - ENTREGA DE SEMENTE'!AK111</f>
        <v>0</v>
      </c>
      <c r="J592" s="371">
        <f>+'402 - ENTREGA DE SEMENTE'!AQ111</f>
        <v>0</v>
      </c>
      <c r="K592" s="371">
        <f>+'402 - ENTREGA DE SEMENTE'!AU111</f>
        <v>0</v>
      </c>
      <c r="L592" s="375">
        <f>+'402 - ENTREGA DE SEMENTE'!AX111</f>
        <v>0</v>
      </c>
      <c r="M592" s="373"/>
      <c r="N592" s="36" t="s">
        <v>2594</v>
      </c>
    </row>
    <row r="593" spans="1:14" hidden="1" x14ac:dyDescent="0.3">
      <c r="A593" s="371">
        <f>+'402 - ENTREGA DE SEMENTE'!B112</f>
        <v>0</v>
      </c>
      <c r="B593" s="371">
        <f>+'402 - ENTREGA DE SEMENTE'!F112</f>
        <v>0</v>
      </c>
      <c r="C593" s="371" t="str">
        <f>IFERROR(+IFERROR(VLOOKUP('402 - ENTREGA DE SEMENTE'!$AM$6,localidades,2,FALSE),VLOOKUP('402 - ENTREGA DE SEMENTE'!$AM$5,district_codes,2,FALSE)),"")</f>
        <v/>
      </c>
      <c r="D593" s="415">
        <f>+'402 - ENTREGA DE SEMENTE'!$AM$8</f>
        <v>0</v>
      </c>
      <c r="E593" s="415">
        <f>+'402 - ENTREGA DE SEMENTE'!J112</f>
        <v>0</v>
      </c>
      <c r="F593" s="415">
        <f>+'402 - ENTREGA DE SEMENTE'!L112</f>
        <v>0</v>
      </c>
      <c r="G593" s="415">
        <f>+'402 - ENTREGA DE SEMENTE'!AM$6</f>
        <v>0</v>
      </c>
      <c r="H593" s="415">
        <f>+'402 - ENTREGA DE SEMENTE'!AM$9</f>
        <v>0</v>
      </c>
      <c r="I593" s="371">
        <f>+'402 - ENTREGA DE SEMENTE'!AK112</f>
        <v>0</v>
      </c>
      <c r="J593" s="371">
        <f>+'402 - ENTREGA DE SEMENTE'!AQ112</f>
        <v>0</v>
      </c>
      <c r="K593" s="371">
        <f>+'402 - ENTREGA DE SEMENTE'!AU112</f>
        <v>0</v>
      </c>
      <c r="L593" s="375">
        <f>+'402 - ENTREGA DE SEMENTE'!AX112</f>
        <v>0</v>
      </c>
      <c r="M593" s="373"/>
      <c r="N593" s="36" t="s">
        <v>2594</v>
      </c>
    </row>
    <row r="594" spans="1:14" hidden="1" x14ac:dyDescent="0.3">
      <c r="A594" s="371">
        <f>+'402 - ENTREGA DE SEMENTE'!B113</f>
        <v>0</v>
      </c>
      <c r="B594" s="371">
        <f>+'402 - ENTREGA DE SEMENTE'!F113</f>
        <v>0</v>
      </c>
      <c r="C594" s="371" t="str">
        <f>IFERROR(+IFERROR(VLOOKUP('402 - ENTREGA DE SEMENTE'!$AM$6,localidades,2,FALSE),VLOOKUP('402 - ENTREGA DE SEMENTE'!$AM$5,district_codes,2,FALSE)),"")</f>
        <v/>
      </c>
      <c r="D594" s="415">
        <f>+'402 - ENTREGA DE SEMENTE'!$AM$8</f>
        <v>0</v>
      </c>
      <c r="E594" s="415">
        <f>+'402 - ENTREGA DE SEMENTE'!J113</f>
        <v>0</v>
      </c>
      <c r="F594" s="415">
        <f>+'402 - ENTREGA DE SEMENTE'!L113</f>
        <v>0</v>
      </c>
      <c r="G594" s="415">
        <f>+'402 - ENTREGA DE SEMENTE'!AM$6</f>
        <v>0</v>
      </c>
      <c r="H594" s="415">
        <f>+'402 - ENTREGA DE SEMENTE'!AM$9</f>
        <v>0</v>
      </c>
      <c r="I594" s="371">
        <f>+'402 - ENTREGA DE SEMENTE'!AK113</f>
        <v>0</v>
      </c>
      <c r="J594" s="371">
        <f>+'402 - ENTREGA DE SEMENTE'!AQ113</f>
        <v>0</v>
      </c>
      <c r="K594" s="371">
        <f>+'402 - ENTREGA DE SEMENTE'!AU113</f>
        <v>0</v>
      </c>
      <c r="L594" s="375">
        <f>+'402 - ENTREGA DE SEMENTE'!AX113</f>
        <v>0</v>
      </c>
      <c r="M594" s="373"/>
      <c r="N594" s="36" t="s">
        <v>2594</v>
      </c>
    </row>
    <row r="595" spans="1:14" hidden="1" x14ac:dyDescent="0.3">
      <c r="A595" s="371">
        <f>+'402 - ENTREGA DE SEMENTE'!B114</f>
        <v>0</v>
      </c>
      <c r="B595" s="371">
        <f>+'402 - ENTREGA DE SEMENTE'!F114</f>
        <v>0</v>
      </c>
      <c r="C595" s="371" t="str">
        <f>IFERROR(+IFERROR(VLOOKUP('402 - ENTREGA DE SEMENTE'!$AM$6,localidades,2,FALSE),VLOOKUP('402 - ENTREGA DE SEMENTE'!$AM$5,district_codes,2,FALSE)),"")</f>
        <v/>
      </c>
      <c r="D595" s="415">
        <f>+'402 - ENTREGA DE SEMENTE'!$AM$8</f>
        <v>0</v>
      </c>
      <c r="E595" s="415">
        <f>+'402 - ENTREGA DE SEMENTE'!J114</f>
        <v>0</v>
      </c>
      <c r="F595" s="415">
        <f>+'402 - ENTREGA DE SEMENTE'!L114</f>
        <v>0</v>
      </c>
      <c r="G595" s="415">
        <f>+'402 - ENTREGA DE SEMENTE'!AM$6</f>
        <v>0</v>
      </c>
      <c r="H595" s="415">
        <f>+'402 - ENTREGA DE SEMENTE'!AM$9</f>
        <v>0</v>
      </c>
      <c r="I595" s="371">
        <f>+'402 - ENTREGA DE SEMENTE'!AK114</f>
        <v>0</v>
      </c>
      <c r="J595" s="371">
        <f>+'402 - ENTREGA DE SEMENTE'!AQ114</f>
        <v>0</v>
      </c>
      <c r="K595" s="371">
        <f>+'402 - ENTREGA DE SEMENTE'!AU114</f>
        <v>0</v>
      </c>
      <c r="L595" s="375">
        <f>+'402 - ENTREGA DE SEMENTE'!AX114</f>
        <v>0</v>
      </c>
      <c r="M595" s="373"/>
      <c r="N595" s="36" t="s">
        <v>2594</v>
      </c>
    </row>
    <row r="596" spans="1:14" hidden="1" x14ac:dyDescent="0.3">
      <c r="A596" s="371">
        <f>+'402 - ENTREGA DE SEMENTE'!B115</f>
        <v>0</v>
      </c>
      <c r="B596" s="371">
        <f>+'402 - ENTREGA DE SEMENTE'!F115</f>
        <v>0</v>
      </c>
      <c r="C596" s="371" t="str">
        <f>IFERROR(+IFERROR(VLOOKUP('402 - ENTREGA DE SEMENTE'!$AM$6,localidades,2,FALSE),VLOOKUP('402 - ENTREGA DE SEMENTE'!$AM$5,district_codes,2,FALSE)),"")</f>
        <v/>
      </c>
      <c r="D596" s="415">
        <f>+'402 - ENTREGA DE SEMENTE'!$AM$8</f>
        <v>0</v>
      </c>
      <c r="E596" s="415">
        <f>+'402 - ENTREGA DE SEMENTE'!J115</f>
        <v>0</v>
      </c>
      <c r="F596" s="415">
        <f>+'402 - ENTREGA DE SEMENTE'!L115</f>
        <v>0</v>
      </c>
      <c r="G596" s="415">
        <f>+'402 - ENTREGA DE SEMENTE'!AM$6</f>
        <v>0</v>
      </c>
      <c r="H596" s="415">
        <f>+'402 - ENTREGA DE SEMENTE'!AM$9</f>
        <v>0</v>
      </c>
      <c r="I596" s="371">
        <f>+'402 - ENTREGA DE SEMENTE'!AK115</f>
        <v>0</v>
      </c>
      <c r="J596" s="371">
        <f>+'402 - ENTREGA DE SEMENTE'!AQ115</f>
        <v>0</v>
      </c>
      <c r="K596" s="371">
        <f>+'402 - ENTREGA DE SEMENTE'!AU115</f>
        <v>0</v>
      </c>
      <c r="L596" s="375">
        <f>+'402 - ENTREGA DE SEMENTE'!AX115</f>
        <v>0</v>
      </c>
      <c r="M596" s="373"/>
      <c r="N596" s="36" t="s">
        <v>2594</v>
      </c>
    </row>
    <row r="597" spans="1:14" hidden="1" x14ac:dyDescent="0.3">
      <c r="A597" s="371">
        <f>+'402 - ENTREGA DE SEMENTE'!B116</f>
        <v>0</v>
      </c>
      <c r="B597" s="371">
        <f>+'402 - ENTREGA DE SEMENTE'!F116</f>
        <v>0</v>
      </c>
      <c r="C597" s="371" t="str">
        <f>IFERROR(+IFERROR(VLOOKUP('402 - ENTREGA DE SEMENTE'!$AM$6,localidades,2,FALSE),VLOOKUP('402 - ENTREGA DE SEMENTE'!$AM$5,district_codes,2,FALSE)),"")</f>
        <v/>
      </c>
      <c r="D597" s="415">
        <f>+'402 - ENTREGA DE SEMENTE'!$AM$8</f>
        <v>0</v>
      </c>
      <c r="E597" s="415">
        <f>+'402 - ENTREGA DE SEMENTE'!J116</f>
        <v>0</v>
      </c>
      <c r="F597" s="415">
        <f>+'402 - ENTREGA DE SEMENTE'!L116</f>
        <v>0</v>
      </c>
      <c r="G597" s="415">
        <f>+'402 - ENTREGA DE SEMENTE'!AM$6</f>
        <v>0</v>
      </c>
      <c r="H597" s="415">
        <f>+'402 - ENTREGA DE SEMENTE'!AM$9</f>
        <v>0</v>
      </c>
      <c r="I597" s="371">
        <f>+'402 - ENTREGA DE SEMENTE'!AK116</f>
        <v>0</v>
      </c>
      <c r="J597" s="371">
        <f>+'402 - ENTREGA DE SEMENTE'!AQ116</f>
        <v>0</v>
      </c>
      <c r="K597" s="371">
        <f>+'402 - ENTREGA DE SEMENTE'!AU116</f>
        <v>0</v>
      </c>
      <c r="L597" s="375">
        <f>+'402 - ENTREGA DE SEMENTE'!AX116</f>
        <v>0</v>
      </c>
      <c r="M597" s="373"/>
      <c r="N597" s="36" t="s">
        <v>2594</v>
      </c>
    </row>
    <row r="598" spans="1:14" hidden="1" x14ac:dyDescent="0.3">
      <c r="A598" s="371">
        <f>+'402 - ENTREGA DE SEMENTE'!B117</f>
        <v>0</v>
      </c>
      <c r="B598" s="371">
        <f>+'402 - ENTREGA DE SEMENTE'!F117</f>
        <v>0</v>
      </c>
      <c r="C598" s="371" t="str">
        <f>IFERROR(+IFERROR(VLOOKUP('402 - ENTREGA DE SEMENTE'!$AM$6,localidades,2,FALSE),VLOOKUP('402 - ENTREGA DE SEMENTE'!$AM$5,district_codes,2,FALSE)),"")</f>
        <v/>
      </c>
      <c r="D598" s="415">
        <f>+'402 - ENTREGA DE SEMENTE'!$AM$8</f>
        <v>0</v>
      </c>
      <c r="E598" s="415">
        <f>+'402 - ENTREGA DE SEMENTE'!J117</f>
        <v>0</v>
      </c>
      <c r="F598" s="415">
        <f>+'402 - ENTREGA DE SEMENTE'!L117</f>
        <v>0</v>
      </c>
      <c r="G598" s="415">
        <f>+'402 - ENTREGA DE SEMENTE'!AM$6</f>
        <v>0</v>
      </c>
      <c r="H598" s="415">
        <f>+'402 - ENTREGA DE SEMENTE'!AM$9</f>
        <v>0</v>
      </c>
      <c r="I598" s="371">
        <f>+'402 - ENTREGA DE SEMENTE'!AK117</f>
        <v>0</v>
      </c>
      <c r="J598" s="371">
        <f>+'402 - ENTREGA DE SEMENTE'!AQ117</f>
        <v>0</v>
      </c>
      <c r="K598" s="371">
        <f>+'402 - ENTREGA DE SEMENTE'!AU117</f>
        <v>0</v>
      </c>
      <c r="L598" s="375">
        <f>+'402 - ENTREGA DE SEMENTE'!AX117</f>
        <v>0</v>
      </c>
      <c r="M598" s="373"/>
      <c r="N598" s="36" t="s">
        <v>2594</v>
      </c>
    </row>
    <row r="599" spans="1:14" hidden="1" x14ac:dyDescent="0.3">
      <c r="A599" s="371">
        <f>+'402 - ENTREGA DE SEMENTE'!B118</f>
        <v>0</v>
      </c>
      <c r="B599" s="371">
        <f>+'402 - ENTREGA DE SEMENTE'!F118</f>
        <v>0</v>
      </c>
      <c r="C599" s="371" t="str">
        <f>IFERROR(+IFERROR(VLOOKUP('402 - ENTREGA DE SEMENTE'!$AM$6,localidades,2,FALSE),VLOOKUP('402 - ENTREGA DE SEMENTE'!$AM$5,district_codes,2,FALSE)),"")</f>
        <v/>
      </c>
      <c r="D599" s="415">
        <f>+'402 - ENTREGA DE SEMENTE'!$AM$8</f>
        <v>0</v>
      </c>
      <c r="E599" s="415">
        <f>+'402 - ENTREGA DE SEMENTE'!J118</f>
        <v>0</v>
      </c>
      <c r="F599" s="415">
        <f>+'402 - ENTREGA DE SEMENTE'!L118</f>
        <v>0</v>
      </c>
      <c r="G599" s="415">
        <f>+'402 - ENTREGA DE SEMENTE'!AM$6</f>
        <v>0</v>
      </c>
      <c r="H599" s="415">
        <f>+'402 - ENTREGA DE SEMENTE'!AM$9</f>
        <v>0</v>
      </c>
      <c r="I599" s="371">
        <f>+'402 - ENTREGA DE SEMENTE'!AK118</f>
        <v>0</v>
      </c>
      <c r="J599" s="371">
        <f>+'402 - ENTREGA DE SEMENTE'!AQ118</f>
        <v>0</v>
      </c>
      <c r="K599" s="371">
        <f>+'402 - ENTREGA DE SEMENTE'!AU118</f>
        <v>0</v>
      </c>
      <c r="L599" s="375">
        <f>+'402 - ENTREGA DE SEMENTE'!AX118</f>
        <v>0</v>
      </c>
      <c r="M599" s="373"/>
      <c r="N599" s="36" t="s">
        <v>2594</v>
      </c>
    </row>
    <row r="600" spans="1:14" hidden="1" x14ac:dyDescent="0.3">
      <c r="A600" s="371">
        <f>+'402 - ENTREGA DE SEMENTE'!B119</f>
        <v>0</v>
      </c>
      <c r="B600" s="371">
        <f>+'402 - ENTREGA DE SEMENTE'!F119</f>
        <v>0</v>
      </c>
      <c r="C600" s="371" t="str">
        <f>IFERROR(+IFERROR(VLOOKUP('402 - ENTREGA DE SEMENTE'!$AM$6,localidades,2,FALSE),VLOOKUP('402 - ENTREGA DE SEMENTE'!$AM$5,district_codes,2,FALSE)),"")</f>
        <v/>
      </c>
      <c r="D600" s="415">
        <f>+'402 - ENTREGA DE SEMENTE'!$AM$8</f>
        <v>0</v>
      </c>
      <c r="E600" s="415">
        <f>+'402 - ENTREGA DE SEMENTE'!J119</f>
        <v>0</v>
      </c>
      <c r="F600" s="415">
        <f>+'402 - ENTREGA DE SEMENTE'!L119</f>
        <v>0</v>
      </c>
      <c r="G600" s="415">
        <f>+'402 - ENTREGA DE SEMENTE'!AM$6</f>
        <v>0</v>
      </c>
      <c r="H600" s="415">
        <f>+'402 - ENTREGA DE SEMENTE'!AM$9</f>
        <v>0</v>
      </c>
      <c r="I600" s="371">
        <f>+'402 - ENTREGA DE SEMENTE'!AK119</f>
        <v>0</v>
      </c>
      <c r="J600" s="371">
        <f>+'402 - ENTREGA DE SEMENTE'!AQ119</f>
        <v>0</v>
      </c>
      <c r="K600" s="371">
        <f>+'402 - ENTREGA DE SEMENTE'!AU119</f>
        <v>0</v>
      </c>
      <c r="L600" s="375">
        <f>+'402 - ENTREGA DE SEMENTE'!AX119</f>
        <v>0</v>
      </c>
      <c r="M600" s="373"/>
      <c r="N600" s="36" t="s">
        <v>2594</v>
      </c>
    </row>
    <row r="601" spans="1:14" hidden="1" x14ac:dyDescent="0.3">
      <c r="A601" s="371">
        <f>+'402 - ENTREGA DE SEMENTE'!B120</f>
        <v>0</v>
      </c>
      <c r="B601" s="371">
        <f>+'402 - ENTREGA DE SEMENTE'!F120</f>
        <v>0</v>
      </c>
      <c r="C601" s="371" t="str">
        <f>IFERROR(+IFERROR(VLOOKUP('402 - ENTREGA DE SEMENTE'!$AM$6,localidades,2,FALSE),VLOOKUP('402 - ENTREGA DE SEMENTE'!$AM$5,district_codes,2,FALSE)),"")</f>
        <v/>
      </c>
      <c r="D601" s="415">
        <f>+'402 - ENTREGA DE SEMENTE'!$AM$8</f>
        <v>0</v>
      </c>
      <c r="E601" s="415">
        <f>+'402 - ENTREGA DE SEMENTE'!J120</f>
        <v>0</v>
      </c>
      <c r="F601" s="415">
        <f>+'402 - ENTREGA DE SEMENTE'!L120</f>
        <v>0</v>
      </c>
      <c r="G601" s="415">
        <f>+'402 - ENTREGA DE SEMENTE'!AM$6</f>
        <v>0</v>
      </c>
      <c r="H601" s="415">
        <f>+'402 - ENTREGA DE SEMENTE'!AM$9</f>
        <v>0</v>
      </c>
      <c r="I601" s="371">
        <f>+'402 - ENTREGA DE SEMENTE'!AK120</f>
        <v>0</v>
      </c>
      <c r="J601" s="371">
        <f>+'402 - ENTREGA DE SEMENTE'!AQ120</f>
        <v>0</v>
      </c>
      <c r="K601" s="371">
        <f>+'402 - ENTREGA DE SEMENTE'!AU120</f>
        <v>0</v>
      </c>
      <c r="L601" s="375">
        <f>+'402 - ENTREGA DE SEMENTE'!AX120</f>
        <v>0</v>
      </c>
      <c r="M601" s="373"/>
      <c r="N601" s="36" t="s">
        <v>2594</v>
      </c>
    </row>
    <row r="602" spans="1:14" hidden="1" x14ac:dyDescent="0.3">
      <c r="A602" s="371">
        <f>+'402 - ENTREGA DE SEMENTE'!B121</f>
        <v>0</v>
      </c>
      <c r="B602" s="371">
        <f>+'402 - ENTREGA DE SEMENTE'!F121</f>
        <v>0</v>
      </c>
      <c r="C602" s="371" t="str">
        <f>IFERROR(+IFERROR(VLOOKUP('402 - ENTREGA DE SEMENTE'!$AM$6,localidades,2,FALSE),VLOOKUP('402 - ENTREGA DE SEMENTE'!$AM$5,district_codes,2,FALSE)),"")</f>
        <v/>
      </c>
      <c r="D602" s="415">
        <f>+'402 - ENTREGA DE SEMENTE'!$AM$8</f>
        <v>0</v>
      </c>
      <c r="E602" s="415">
        <f>+'402 - ENTREGA DE SEMENTE'!J121</f>
        <v>0</v>
      </c>
      <c r="F602" s="415">
        <f>+'402 - ENTREGA DE SEMENTE'!L121</f>
        <v>0</v>
      </c>
      <c r="G602" s="415">
        <f>+'402 - ENTREGA DE SEMENTE'!AM$6</f>
        <v>0</v>
      </c>
      <c r="H602" s="415">
        <f>+'402 - ENTREGA DE SEMENTE'!AM$9</f>
        <v>0</v>
      </c>
      <c r="I602" s="371">
        <f>+'402 - ENTREGA DE SEMENTE'!AK121</f>
        <v>0</v>
      </c>
      <c r="J602" s="371">
        <f>+'402 - ENTREGA DE SEMENTE'!AQ121</f>
        <v>0</v>
      </c>
      <c r="K602" s="371">
        <f>+'402 - ENTREGA DE SEMENTE'!AU121</f>
        <v>0</v>
      </c>
      <c r="L602" s="375">
        <f>+'402 - ENTREGA DE SEMENTE'!AX121</f>
        <v>0</v>
      </c>
      <c r="M602" s="373"/>
      <c r="N602" s="36" t="s">
        <v>2594</v>
      </c>
    </row>
    <row r="603" spans="1:14" hidden="1" x14ac:dyDescent="0.3">
      <c r="A603" s="371">
        <f>+'402 - ENTREGA DE SEMENTE'!B122</f>
        <v>0</v>
      </c>
      <c r="B603" s="371">
        <f>+'402 - ENTREGA DE SEMENTE'!F122</f>
        <v>0</v>
      </c>
      <c r="C603" s="371" t="str">
        <f>IFERROR(+IFERROR(VLOOKUP('402 - ENTREGA DE SEMENTE'!$AM$6,localidades,2,FALSE),VLOOKUP('402 - ENTREGA DE SEMENTE'!$AM$5,district_codes,2,FALSE)),"")</f>
        <v/>
      </c>
      <c r="D603" s="415">
        <f>+'402 - ENTREGA DE SEMENTE'!$AM$8</f>
        <v>0</v>
      </c>
      <c r="E603" s="415">
        <f>+'402 - ENTREGA DE SEMENTE'!J122</f>
        <v>0</v>
      </c>
      <c r="F603" s="415">
        <f>+'402 - ENTREGA DE SEMENTE'!L122</f>
        <v>0</v>
      </c>
      <c r="G603" s="415">
        <f>+'402 - ENTREGA DE SEMENTE'!AM$6</f>
        <v>0</v>
      </c>
      <c r="H603" s="415">
        <f>+'402 - ENTREGA DE SEMENTE'!AM$9</f>
        <v>0</v>
      </c>
      <c r="I603" s="371">
        <f>+'402 - ENTREGA DE SEMENTE'!AK122</f>
        <v>0</v>
      </c>
      <c r="J603" s="371">
        <f>+'402 - ENTREGA DE SEMENTE'!AQ122</f>
        <v>0</v>
      </c>
      <c r="K603" s="371">
        <f>+'402 - ENTREGA DE SEMENTE'!AU122</f>
        <v>0</v>
      </c>
      <c r="L603" s="375">
        <f>+'402 - ENTREGA DE SEMENTE'!AX122</f>
        <v>0</v>
      </c>
      <c r="M603" s="373"/>
      <c r="N603" s="36" t="s">
        <v>2594</v>
      </c>
    </row>
    <row r="604" spans="1:14" hidden="1" x14ac:dyDescent="0.3">
      <c r="A604" s="371">
        <f>+'402 - ENTREGA DE SEMENTE'!B123</f>
        <v>0</v>
      </c>
      <c r="B604" s="371">
        <f>+'402 - ENTREGA DE SEMENTE'!F123</f>
        <v>0</v>
      </c>
      <c r="C604" s="371" t="str">
        <f>IFERROR(+IFERROR(VLOOKUP('402 - ENTREGA DE SEMENTE'!$AM$6,localidades,2,FALSE),VLOOKUP('402 - ENTREGA DE SEMENTE'!$AM$5,district_codes,2,FALSE)),"")</f>
        <v/>
      </c>
      <c r="D604" s="415">
        <f>+'402 - ENTREGA DE SEMENTE'!$AM$8</f>
        <v>0</v>
      </c>
      <c r="E604" s="415">
        <f>+'402 - ENTREGA DE SEMENTE'!J123</f>
        <v>0</v>
      </c>
      <c r="F604" s="415">
        <f>+'402 - ENTREGA DE SEMENTE'!L123</f>
        <v>0</v>
      </c>
      <c r="G604" s="415">
        <f>+'402 - ENTREGA DE SEMENTE'!AM$6</f>
        <v>0</v>
      </c>
      <c r="H604" s="415">
        <f>+'402 - ENTREGA DE SEMENTE'!AM$9</f>
        <v>0</v>
      </c>
      <c r="I604" s="371">
        <f>+'402 - ENTREGA DE SEMENTE'!AK123</f>
        <v>0</v>
      </c>
      <c r="J604" s="371">
        <f>+'402 - ENTREGA DE SEMENTE'!AQ123</f>
        <v>0</v>
      </c>
      <c r="K604" s="371">
        <f>+'402 - ENTREGA DE SEMENTE'!AU123</f>
        <v>0</v>
      </c>
      <c r="L604" s="375">
        <f>+'402 - ENTREGA DE SEMENTE'!AX123</f>
        <v>0</v>
      </c>
      <c r="M604" s="373"/>
      <c r="N604" s="36" t="s">
        <v>2594</v>
      </c>
    </row>
    <row r="605" spans="1:14" hidden="1" x14ac:dyDescent="0.3">
      <c r="A605" s="371">
        <f>+'402 - ENTREGA DE SEMENTE'!B124</f>
        <v>0</v>
      </c>
      <c r="B605" s="371">
        <f>+'402 - ENTREGA DE SEMENTE'!F124</f>
        <v>0</v>
      </c>
      <c r="C605" s="371" t="str">
        <f>IFERROR(+IFERROR(VLOOKUP('402 - ENTREGA DE SEMENTE'!$AM$6,localidades,2,FALSE),VLOOKUP('402 - ENTREGA DE SEMENTE'!$AM$5,district_codes,2,FALSE)),"")</f>
        <v/>
      </c>
      <c r="D605" s="415">
        <f>+'402 - ENTREGA DE SEMENTE'!$AM$8</f>
        <v>0</v>
      </c>
      <c r="E605" s="415">
        <f>+'402 - ENTREGA DE SEMENTE'!J124</f>
        <v>0</v>
      </c>
      <c r="F605" s="415">
        <f>+'402 - ENTREGA DE SEMENTE'!L124</f>
        <v>0</v>
      </c>
      <c r="G605" s="415">
        <f>+'402 - ENTREGA DE SEMENTE'!AM$6</f>
        <v>0</v>
      </c>
      <c r="H605" s="415">
        <f>+'402 - ENTREGA DE SEMENTE'!AM$9</f>
        <v>0</v>
      </c>
      <c r="I605" s="371">
        <f>+'402 - ENTREGA DE SEMENTE'!AK124</f>
        <v>0</v>
      </c>
      <c r="J605" s="371">
        <f>+'402 - ENTREGA DE SEMENTE'!AQ124</f>
        <v>0</v>
      </c>
      <c r="K605" s="371">
        <f>+'402 - ENTREGA DE SEMENTE'!AU124</f>
        <v>0</v>
      </c>
      <c r="L605" s="375">
        <f>+'402 - ENTREGA DE SEMENTE'!AX124</f>
        <v>0</v>
      </c>
      <c r="M605" s="373"/>
      <c r="N605" s="36" t="s">
        <v>2594</v>
      </c>
    </row>
    <row r="606" spans="1:14" hidden="1" x14ac:dyDescent="0.3">
      <c r="A606" s="371">
        <f>+'402 - ENTREGA DE SEMENTE'!B125</f>
        <v>0</v>
      </c>
      <c r="B606" s="371">
        <f>+'402 - ENTREGA DE SEMENTE'!F125</f>
        <v>0</v>
      </c>
      <c r="C606" s="371" t="str">
        <f>IFERROR(+IFERROR(VLOOKUP('402 - ENTREGA DE SEMENTE'!$AM$6,localidades,2,FALSE),VLOOKUP('402 - ENTREGA DE SEMENTE'!$AM$5,district_codes,2,FALSE)),"")</f>
        <v/>
      </c>
      <c r="D606" s="415">
        <f>+'402 - ENTREGA DE SEMENTE'!$AM$8</f>
        <v>0</v>
      </c>
      <c r="E606" s="415">
        <f>+'402 - ENTREGA DE SEMENTE'!J125</f>
        <v>0</v>
      </c>
      <c r="F606" s="415">
        <f>+'402 - ENTREGA DE SEMENTE'!L125</f>
        <v>0</v>
      </c>
      <c r="G606" s="415">
        <f>+'402 - ENTREGA DE SEMENTE'!AM$6</f>
        <v>0</v>
      </c>
      <c r="H606" s="415">
        <f>+'402 - ENTREGA DE SEMENTE'!AM$9</f>
        <v>0</v>
      </c>
      <c r="I606" s="371">
        <f>+'402 - ENTREGA DE SEMENTE'!AK125</f>
        <v>0</v>
      </c>
      <c r="J606" s="371">
        <f>+'402 - ENTREGA DE SEMENTE'!AQ125</f>
        <v>0</v>
      </c>
      <c r="K606" s="371">
        <f>+'402 - ENTREGA DE SEMENTE'!AU125</f>
        <v>0</v>
      </c>
      <c r="L606" s="375">
        <f>+'402 - ENTREGA DE SEMENTE'!AX125</f>
        <v>0</v>
      </c>
      <c r="M606" s="373"/>
      <c r="N606" s="36" t="s">
        <v>2594</v>
      </c>
    </row>
    <row r="607" spans="1:14" hidden="1" x14ac:dyDescent="0.3">
      <c r="A607" s="371">
        <f>+'402 - ENTREGA DE SEMENTE'!B126</f>
        <v>0</v>
      </c>
      <c r="B607" s="371">
        <f>+'402 - ENTREGA DE SEMENTE'!F126</f>
        <v>0</v>
      </c>
      <c r="C607" s="371" t="str">
        <f>IFERROR(+IFERROR(VLOOKUP('402 - ENTREGA DE SEMENTE'!$AM$6,localidades,2,FALSE),VLOOKUP('402 - ENTREGA DE SEMENTE'!$AM$5,district_codes,2,FALSE)),"")</f>
        <v/>
      </c>
      <c r="D607" s="415">
        <f>+'402 - ENTREGA DE SEMENTE'!$AM$8</f>
        <v>0</v>
      </c>
      <c r="E607" s="415">
        <f>+'402 - ENTREGA DE SEMENTE'!J126</f>
        <v>0</v>
      </c>
      <c r="F607" s="415">
        <f>+'402 - ENTREGA DE SEMENTE'!L126</f>
        <v>0</v>
      </c>
      <c r="G607" s="415">
        <f>+'402 - ENTREGA DE SEMENTE'!AM$6</f>
        <v>0</v>
      </c>
      <c r="H607" s="415">
        <f>+'402 - ENTREGA DE SEMENTE'!AM$9</f>
        <v>0</v>
      </c>
      <c r="I607" s="371">
        <f>+'402 - ENTREGA DE SEMENTE'!AK126</f>
        <v>0</v>
      </c>
      <c r="J607" s="371">
        <f>+'402 - ENTREGA DE SEMENTE'!AQ126</f>
        <v>0</v>
      </c>
      <c r="K607" s="371">
        <f>+'402 - ENTREGA DE SEMENTE'!AU126</f>
        <v>0</v>
      </c>
      <c r="L607" s="375">
        <f>+'402 - ENTREGA DE SEMENTE'!AX126</f>
        <v>0</v>
      </c>
      <c r="M607" s="373"/>
      <c r="N607" s="36" t="s">
        <v>2594</v>
      </c>
    </row>
    <row r="611" spans="1:14" x14ac:dyDescent="0.3">
      <c r="A611" s="376" t="s">
        <v>3188</v>
      </c>
      <c r="B611" s="376" t="s">
        <v>3188</v>
      </c>
      <c r="C611" s="376" t="s">
        <v>3190</v>
      </c>
      <c r="D611" s="416" t="s">
        <v>3189</v>
      </c>
      <c r="E611" s="416" t="s">
        <v>3188</v>
      </c>
      <c r="F611" s="376" t="s">
        <v>3190</v>
      </c>
      <c r="G611" s="416" t="s">
        <v>3188</v>
      </c>
      <c r="H611" s="416" t="s">
        <v>3188</v>
      </c>
      <c r="I611" s="416" t="s">
        <v>3188</v>
      </c>
      <c r="J611" s="416" t="s">
        <v>3188</v>
      </c>
      <c r="K611" s="416" t="s">
        <v>3188</v>
      </c>
      <c r="L611" s="376" t="s">
        <v>3190</v>
      </c>
      <c r="M611" s="416" t="s">
        <v>3188</v>
      </c>
      <c r="N611" s="416" t="s">
        <v>3188</v>
      </c>
    </row>
    <row r="615" spans="1:14" x14ac:dyDescent="0.3">
      <c r="C615" s="376" t="str">
        <f>"c('"&amp;_xlfn.TEXTJOIN("', '",,611:611)&amp;"')"</f>
        <v>c('text', 'text', 'numeric', 'date', 'text', 'numeric', 'text', 'text', 'text', 'text', 'text', 'numeric', 'text', 'text')</v>
      </c>
    </row>
  </sheetData>
  <pageMargins left="0.7" right="0.7" top="0.75" bottom="0.75" header="0.3" footer="0.3"/>
  <ignoredErrors>
    <ignoredError xmlns:x16r3="http://schemas.microsoft.com/office/spreadsheetml/2018/08/main" sqref="E505:F605 F1:F504" x16r3:misleadingForma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A0C11-B468-4FA6-A95E-E96689675AF3}">
  <sheetPr codeName="Sheet30">
    <tabColor rgb="FF0070C0"/>
  </sheetPr>
  <dimension ref="A1:CQ322"/>
  <sheetViews>
    <sheetView showGridLines="0" view="pageBreakPreview" zoomScale="85" zoomScaleNormal="190" zoomScaleSheetLayoutView="85" workbookViewId="0">
      <selection activeCell="AK23" sqref="A23:AW24"/>
    </sheetView>
  </sheetViews>
  <sheetFormatPr defaultColWidth="2.53125" defaultRowHeight="13.9" x14ac:dyDescent="0.4"/>
  <cols>
    <col min="1" max="1" width="2" style="105" customWidth="1"/>
    <col min="2" max="2" width="1.86328125" style="105" customWidth="1"/>
    <col min="3" max="3" width="2.33203125" style="105" customWidth="1"/>
    <col min="4" max="4" width="1.3984375" style="105" customWidth="1"/>
    <col min="5" max="5" width="3.796875" style="105" customWidth="1"/>
    <col min="6" max="6" width="2.3984375" style="105" customWidth="1"/>
    <col min="7" max="7" width="1.46484375" style="105" customWidth="1"/>
    <col min="8" max="8" width="2.9296875" style="105" customWidth="1"/>
    <col min="9" max="9" width="1.6640625" style="105" customWidth="1"/>
    <col min="10" max="10" width="1.796875" style="105" customWidth="1"/>
    <col min="11" max="11" width="1.1328125" style="105" customWidth="1"/>
    <col min="12" max="12" width="3.06640625" style="105" customWidth="1"/>
    <col min="13" max="13" width="1.59765625" style="105" customWidth="1"/>
    <col min="14" max="14" width="1.86328125" style="105" customWidth="1"/>
    <col min="15" max="15" width="2.53125" style="105" customWidth="1"/>
    <col min="16" max="16" width="1.6640625" style="105" customWidth="1"/>
    <col min="17" max="17" width="0.9296875" style="105" customWidth="1"/>
    <col min="18" max="18" width="1.33203125" style="105" customWidth="1"/>
    <col min="19" max="19" width="1.73046875" style="105" customWidth="1"/>
    <col min="20" max="20" width="9" style="105" customWidth="1"/>
    <col min="21" max="21" width="1.59765625" style="105" customWidth="1"/>
    <col min="22" max="22" width="4.33203125" style="105" customWidth="1"/>
    <col min="23" max="23" width="1.6640625" style="105" customWidth="1"/>
    <col min="24" max="24" width="4.06640625" style="105" customWidth="1"/>
    <col min="25" max="25" width="1.19921875" style="105" customWidth="1"/>
    <col min="26" max="26" width="4.1328125" style="105" customWidth="1"/>
    <col min="27" max="27" width="1.6640625" style="105" customWidth="1"/>
    <col min="28" max="28" width="1.265625" style="105" customWidth="1"/>
    <col min="29" max="29" width="3" style="105" customWidth="1"/>
    <col min="30" max="30" width="2" style="105" customWidth="1"/>
    <col min="31" max="31" width="1.86328125" style="105" customWidth="1"/>
    <col min="32" max="32" width="2.3984375" style="105" customWidth="1"/>
    <col min="33" max="33" width="2.73046875" style="105" customWidth="1"/>
    <col min="34" max="34" width="1.53125" style="105" customWidth="1"/>
    <col min="35" max="35" width="3.9296875" style="105" customWidth="1"/>
    <col min="36" max="36" width="3.33203125" style="105" customWidth="1"/>
    <col min="37" max="37" width="1.3984375" style="105" customWidth="1"/>
    <col min="38" max="38" width="0.1328125" style="105" customWidth="1"/>
    <col min="39" max="39" width="3.1328125" style="105" customWidth="1"/>
    <col min="40" max="40" width="2.59765625" style="105" customWidth="1"/>
    <col min="41" max="41" width="3.796875" style="105" customWidth="1"/>
    <col min="42" max="42" width="2.33203125" style="105" customWidth="1"/>
    <col min="43" max="43" width="2.59765625" style="105" customWidth="1"/>
    <col min="44" max="44" width="1.73046875" style="105" customWidth="1"/>
    <col min="45" max="45" width="2.9296875" style="105" customWidth="1"/>
    <col min="46" max="46" width="3.9296875" style="105" customWidth="1"/>
    <col min="47" max="47" width="5.265625" style="107" customWidth="1"/>
    <col min="48" max="48" width="3.1328125" style="107" customWidth="1"/>
    <col min="49" max="49" width="1.53125" style="107" customWidth="1"/>
    <col min="50" max="50" width="3.9296875" style="107" customWidth="1"/>
    <col min="51" max="51" width="4.33203125" style="107" customWidth="1"/>
    <col min="52" max="52" width="4.3984375" style="107" customWidth="1"/>
    <col min="53" max="56" width="3" style="107" hidden="1" customWidth="1"/>
    <col min="57" max="57" width="1.86328125" style="107" hidden="1" customWidth="1"/>
    <col min="58" max="58" width="1.86328125" style="105" hidden="1" customWidth="1"/>
    <col min="59" max="59" width="1.1328125" style="105" hidden="1" customWidth="1"/>
    <col min="60" max="60" width="1.3984375" style="105" hidden="1" customWidth="1"/>
    <col min="61" max="61" width="1.53125" style="105" customWidth="1"/>
    <col min="62" max="62" width="1.73046875" style="105" customWidth="1"/>
    <col min="63" max="63" width="2.6640625" style="105" customWidth="1"/>
    <col min="64" max="64" width="2.3984375" style="105" customWidth="1"/>
    <col min="65" max="65" width="2" style="105" customWidth="1"/>
    <col min="66" max="16384" width="2.53125" style="105"/>
  </cols>
  <sheetData>
    <row r="1" spans="1:95" ht="14.25" customHeight="1" x14ac:dyDescent="0.4">
      <c r="A1" s="18"/>
      <c r="B1" s="19"/>
      <c r="C1" s="19"/>
      <c r="D1" s="19"/>
      <c r="E1" s="19"/>
      <c r="F1" s="103"/>
      <c r="G1" s="103"/>
      <c r="H1" s="103"/>
      <c r="I1" s="103"/>
      <c r="J1" s="103"/>
      <c r="K1" s="103"/>
      <c r="L1" s="103"/>
      <c r="M1" s="103"/>
      <c r="N1" s="103"/>
      <c r="O1" s="103"/>
      <c r="P1" s="103"/>
      <c r="Q1" s="103"/>
      <c r="R1" s="19"/>
      <c r="S1" s="104"/>
      <c r="T1" s="104"/>
      <c r="U1" s="2521" t="s">
        <v>2538</v>
      </c>
      <c r="V1" s="2522"/>
      <c r="W1" s="2522"/>
      <c r="X1" s="2522"/>
      <c r="Y1" s="2522"/>
      <c r="Z1" s="2522"/>
      <c r="AA1" s="2522"/>
      <c r="AB1" s="2522"/>
      <c r="AC1" s="2522"/>
      <c r="AD1" s="2522"/>
      <c r="AE1" s="2522"/>
      <c r="AF1" s="2522"/>
      <c r="AG1" s="2522"/>
      <c r="AH1" s="2523"/>
      <c r="AI1" s="1771" t="s">
        <v>2602</v>
      </c>
      <c r="AJ1" s="1771"/>
      <c r="AK1" s="1771"/>
      <c r="AL1" s="1771"/>
      <c r="AM1" s="1378" t="s">
        <v>2129</v>
      </c>
      <c r="AN1" s="1379"/>
      <c r="AO1" s="1379"/>
      <c r="AP1" s="1379"/>
      <c r="AQ1" s="1379"/>
      <c r="AR1" s="1379"/>
      <c r="AS1" s="1379"/>
      <c r="AT1" s="1379"/>
      <c r="AU1" s="1379"/>
      <c r="AV1" s="1379"/>
      <c r="AW1" s="1379"/>
      <c r="AX1" s="1379"/>
      <c r="AY1" s="2515" t="s">
        <v>2130</v>
      </c>
      <c r="AZ1" s="2515"/>
      <c r="BA1" s="2515"/>
      <c r="BB1" s="2515"/>
      <c r="BC1" s="2515"/>
      <c r="BD1" s="2515"/>
      <c r="BE1" s="2515"/>
      <c r="BF1" s="2515"/>
      <c r="BG1" s="2515"/>
      <c r="BH1" s="2515"/>
      <c r="BI1" s="2515"/>
      <c r="BJ1" s="2515"/>
      <c r="BK1" s="2515"/>
      <c r="BL1" s="2515"/>
      <c r="BM1" s="2516"/>
    </row>
    <row r="2" spans="1:95" ht="15" customHeight="1" x14ac:dyDescent="0.4">
      <c r="A2" s="3"/>
      <c r="B2" s="35"/>
      <c r="C2" s="35"/>
      <c r="D2" s="35"/>
      <c r="E2" s="35"/>
      <c r="F2" s="4"/>
      <c r="G2" s="106"/>
      <c r="H2" s="106"/>
      <c r="I2" s="106"/>
      <c r="J2" s="106"/>
      <c r="K2" s="106"/>
      <c r="L2" s="106"/>
      <c r="M2" s="106"/>
      <c r="N2" s="106"/>
      <c r="O2" s="106"/>
      <c r="P2" s="106"/>
      <c r="Q2" s="106"/>
      <c r="R2" s="318"/>
      <c r="S2" s="318"/>
      <c r="T2" s="318"/>
      <c r="U2" s="2524"/>
      <c r="V2" s="2525"/>
      <c r="W2" s="2525"/>
      <c r="X2" s="2525"/>
      <c r="Y2" s="2525"/>
      <c r="Z2" s="2525"/>
      <c r="AA2" s="2525"/>
      <c r="AB2" s="2525"/>
      <c r="AC2" s="2525"/>
      <c r="AD2" s="2525"/>
      <c r="AE2" s="2525"/>
      <c r="AF2" s="2525"/>
      <c r="AG2" s="2525"/>
      <c r="AH2" s="2526"/>
      <c r="AI2" s="1772"/>
      <c r="AJ2" s="1772"/>
      <c r="AK2" s="1772"/>
      <c r="AL2" s="1772"/>
      <c r="AM2" s="1957" t="s">
        <v>1217</v>
      </c>
      <c r="AN2" s="1957"/>
      <c r="AO2" s="1957"/>
      <c r="AP2" s="1853"/>
      <c r="AQ2" s="1852"/>
      <c r="AR2" s="1852"/>
      <c r="AS2" s="1852"/>
      <c r="AT2" s="1852"/>
      <c r="AU2" s="1852"/>
      <c r="AV2" s="1852"/>
      <c r="AW2" s="2514"/>
      <c r="AX2" s="1852"/>
      <c r="AY2" s="2517"/>
      <c r="AZ2" s="2517"/>
      <c r="BA2" s="2517"/>
      <c r="BB2" s="2517"/>
      <c r="BC2" s="2517"/>
      <c r="BD2" s="2517"/>
      <c r="BE2" s="2517"/>
      <c r="BF2" s="2517"/>
      <c r="BG2" s="2517"/>
      <c r="BH2" s="2517"/>
      <c r="BI2" s="2517"/>
      <c r="BJ2" s="2517"/>
      <c r="BK2" s="2517"/>
      <c r="BL2" s="2517"/>
      <c r="BM2" s="2518"/>
    </row>
    <row r="3" spans="1:95" ht="15" customHeight="1" x14ac:dyDescent="0.4">
      <c r="A3" s="3"/>
      <c r="B3" s="35"/>
      <c r="C3" s="35"/>
      <c r="D3" s="35"/>
      <c r="E3" s="35"/>
      <c r="F3" s="4"/>
      <c r="G3" s="106"/>
      <c r="H3" s="106"/>
      <c r="I3" s="106"/>
      <c r="J3" s="106"/>
      <c r="K3" s="106"/>
      <c r="L3" s="106"/>
      <c r="M3" s="106"/>
      <c r="N3" s="106"/>
      <c r="O3" s="106"/>
      <c r="P3" s="106"/>
      <c r="Q3" s="106"/>
      <c r="R3" s="318"/>
      <c r="S3" s="318"/>
      <c r="T3" s="318"/>
      <c r="U3" s="2524"/>
      <c r="V3" s="2525"/>
      <c r="W3" s="2525"/>
      <c r="X3" s="2525"/>
      <c r="Y3" s="2525"/>
      <c r="Z3" s="2525"/>
      <c r="AA3" s="2525"/>
      <c r="AB3" s="2525"/>
      <c r="AC3" s="2525"/>
      <c r="AD3" s="2525"/>
      <c r="AE3" s="2525"/>
      <c r="AF3" s="2525"/>
      <c r="AG3" s="2525"/>
      <c r="AH3" s="2526"/>
      <c r="AI3" s="1772"/>
      <c r="AJ3" s="1772"/>
      <c r="AK3" s="1772"/>
      <c r="AL3" s="1772"/>
      <c r="AM3" s="1957" t="s">
        <v>2540</v>
      </c>
      <c r="AN3" s="1957"/>
      <c r="AO3" s="1957"/>
      <c r="AP3" s="1853"/>
      <c r="AQ3" s="1852"/>
      <c r="AR3" s="1852"/>
      <c r="AS3" s="1852"/>
      <c r="AT3" s="1852"/>
      <c r="AU3" s="1852"/>
      <c r="AV3" s="1852"/>
      <c r="AW3" s="2514"/>
      <c r="AX3" s="1852"/>
      <c r="AY3" s="2517"/>
      <c r="AZ3" s="2517"/>
      <c r="BA3" s="2517"/>
      <c r="BB3" s="2517"/>
      <c r="BC3" s="2517"/>
      <c r="BD3" s="2517"/>
      <c r="BE3" s="2517"/>
      <c r="BF3" s="2517"/>
      <c r="BG3" s="2517"/>
      <c r="BH3" s="2517"/>
      <c r="BI3" s="2517"/>
      <c r="BJ3" s="2517"/>
      <c r="BK3" s="2517"/>
      <c r="BL3" s="2517"/>
      <c r="BM3" s="2518"/>
    </row>
    <row r="4" spans="1:95" ht="15" customHeight="1" x14ac:dyDescent="0.4">
      <c r="A4" s="2512"/>
      <c r="B4" s="2513"/>
      <c r="C4" s="2513"/>
      <c r="D4" s="2513"/>
      <c r="E4" s="2513"/>
      <c r="F4" s="2513"/>
      <c r="G4" s="2513"/>
      <c r="H4" s="2513"/>
      <c r="I4" s="2513"/>
      <c r="J4" s="2513"/>
      <c r="K4" s="2513"/>
      <c r="L4" s="2513"/>
      <c r="M4" s="2513"/>
      <c r="N4" s="2513"/>
      <c r="O4" s="2513"/>
      <c r="P4" s="2513"/>
      <c r="Q4" s="2513"/>
      <c r="R4" s="318"/>
      <c r="S4" s="318"/>
      <c r="T4" s="318"/>
      <c r="U4" s="2524"/>
      <c r="V4" s="2525"/>
      <c r="W4" s="2525"/>
      <c r="X4" s="2525"/>
      <c r="Y4" s="2525"/>
      <c r="Z4" s="2525"/>
      <c r="AA4" s="2525"/>
      <c r="AB4" s="2525"/>
      <c r="AC4" s="2525"/>
      <c r="AD4" s="2525"/>
      <c r="AE4" s="2525"/>
      <c r="AF4" s="2525"/>
      <c r="AG4" s="2525"/>
      <c r="AH4" s="2526"/>
      <c r="AI4" s="1772"/>
      <c r="AJ4" s="1772"/>
      <c r="AK4" s="1772"/>
      <c r="AL4" s="1772"/>
      <c r="AM4" s="1957" t="s">
        <v>1218</v>
      </c>
      <c r="AN4" s="1957"/>
      <c r="AO4" s="1957"/>
      <c r="AP4" s="1853"/>
      <c r="AQ4" s="1852"/>
      <c r="AR4" s="1852"/>
      <c r="AS4" s="1852"/>
      <c r="AT4" s="1852"/>
      <c r="AU4" s="1852"/>
      <c r="AV4" s="1852"/>
      <c r="AW4" s="2514"/>
      <c r="AX4" s="1852"/>
      <c r="AY4" s="2517"/>
      <c r="AZ4" s="2517"/>
      <c r="BA4" s="2517"/>
      <c r="BB4" s="2517"/>
      <c r="BC4" s="2517"/>
      <c r="BD4" s="2517"/>
      <c r="BE4" s="2517"/>
      <c r="BF4" s="2517"/>
      <c r="BG4" s="2517"/>
      <c r="BH4" s="2517"/>
      <c r="BI4" s="2517"/>
      <c r="BJ4" s="2517"/>
      <c r="BK4" s="2517"/>
      <c r="BL4" s="2517"/>
      <c r="BM4" s="2518"/>
    </row>
    <row r="5" spans="1:95" ht="15" customHeight="1" x14ac:dyDescent="0.4">
      <c r="A5" s="2512"/>
      <c r="B5" s="2513"/>
      <c r="C5" s="2513"/>
      <c r="D5" s="2513"/>
      <c r="E5" s="2513"/>
      <c r="F5" s="2513"/>
      <c r="G5" s="2513"/>
      <c r="H5" s="2513"/>
      <c r="I5" s="2513"/>
      <c r="J5" s="2513"/>
      <c r="K5" s="2513"/>
      <c r="L5" s="2513"/>
      <c r="M5" s="2513"/>
      <c r="N5" s="2513"/>
      <c r="O5" s="2513"/>
      <c r="P5" s="2513"/>
      <c r="Q5" s="2513"/>
      <c r="R5" s="318"/>
      <c r="S5" s="318"/>
      <c r="T5" s="318"/>
      <c r="U5" s="2524"/>
      <c r="V5" s="2525"/>
      <c r="W5" s="2525"/>
      <c r="X5" s="2525"/>
      <c r="Y5" s="2525"/>
      <c r="Z5" s="2525"/>
      <c r="AA5" s="2525"/>
      <c r="AB5" s="2525"/>
      <c r="AC5" s="2525"/>
      <c r="AD5" s="2525"/>
      <c r="AE5" s="2525"/>
      <c r="AF5" s="2525"/>
      <c r="AG5" s="2525"/>
      <c r="AH5" s="2526"/>
      <c r="AI5" s="1772"/>
      <c r="AJ5" s="1772"/>
      <c r="AK5" s="1772"/>
      <c r="AL5" s="1772"/>
      <c r="AM5" s="1957" t="s">
        <v>2539</v>
      </c>
      <c r="AN5" s="1957"/>
      <c r="AO5" s="1957"/>
      <c r="AP5" s="1853"/>
      <c r="AQ5" s="1852"/>
      <c r="AR5" s="1852"/>
      <c r="AS5" s="1852"/>
      <c r="AT5" s="1852"/>
      <c r="AU5" s="1852"/>
      <c r="AV5" s="1852"/>
      <c r="AW5" s="2514"/>
      <c r="AX5" s="1852"/>
      <c r="AY5" s="2517"/>
      <c r="AZ5" s="2517"/>
      <c r="BA5" s="2517"/>
      <c r="BB5" s="2517"/>
      <c r="BC5" s="2517"/>
      <c r="BD5" s="2517"/>
      <c r="BE5" s="2517"/>
      <c r="BF5" s="2517"/>
      <c r="BG5" s="2517"/>
      <c r="BH5" s="2517"/>
      <c r="BI5" s="2517"/>
      <c r="BJ5" s="2517"/>
      <c r="BK5" s="2517"/>
      <c r="BL5" s="2517"/>
      <c r="BM5" s="2518"/>
    </row>
    <row r="6" spans="1:95" ht="15" customHeight="1" x14ac:dyDescent="0.4">
      <c r="A6" s="2512"/>
      <c r="B6" s="2513"/>
      <c r="C6" s="2513"/>
      <c r="D6" s="2513"/>
      <c r="E6" s="2513"/>
      <c r="F6" s="2513"/>
      <c r="G6" s="2513"/>
      <c r="H6" s="2513"/>
      <c r="I6" s="2513"/>
      <c r="J6" s="2513"/>
      <c r="K6" s="2513"/>
      <c r="L6" s="2513"/>
      <c r="M6" s="2513"/>
      <c r="N6" s="2513"/>
      <c r="O6" s="2513"/>
      <c r="P6" s="2513"/>
      <c r="Q6" s="2513"/>
      <c r="R6" s="318"/>
      <c r="S6" s="318"/>
      <c r="T6" s="318"/>
      <c r="U6" s="2524"/>
      <c r="V6" s="2525"/>
      <c r="W6" s="2525"/>
      <c r="X6" s="2525"/>
      <c r="Y6" s="2525"/>
      <c r="Z6" s="2525"/>
      <c r="AA6" s="2525"/>
      <c r="AB6" s="2525"/>
      <c r="AC6" s="2525"/>
      <c r="AD6" s="2525"/>
      <c r="AE6" s="2525"/>
      <c r="AF6" s="2525"/>
      <c r="AG6" s="2525"/>
      <c r="AH6" s="2526"/>
      <c r="AI6" s="1772"/>
      <c r="AJ6" s="1772"/>
      <c r="AK6" s="1772"/>
      <c r="AL6" s="1772"/>
      <c r="AM6" s="1957" t="s">
        <v>2551</v>
      </c>
      <c r="AN6" s="1957"/>
      <c r="AO6" s="1957"/>
      <c r="AP6" s="1853"/>
      <c r="AQ6" s="1852"/>
      <c r="AR6" s="1852"/>
      <c r="AS6" s="1852"/>
      <c r="AT6" s="1852"/>
      <c r="AU6" s="1852"/>
      <c r="AV6" s="1852"/>
      <c r="AW6" s="2514"/>
      <c r="AX6" s="1852"/>
      <c r="AY6" s="2517"/>
      <c r="AZ6" s="2517"/>
      <c r="BA6" s="2517"/>
      <c r="BB6" s="2517"/>
      <c r="BC6" s="2517"/>
      <c r="BD6" s="2517"/>
      <c r="BE6" s="2517"/>
      <c r="BF6" s="2517"/>
      <c r="BG6" s="2517"/>
      <c r="BH6" s="2517"/>
      <c r="BI6" s="2517"/>
      <c r="BJ6" s="2517"/>
      <c r="BK6" s="2517"/>
      <c r="BL6" s="2517"/>
      <c r="BM6" s="2518"/>
    </row>
    <row r="7" spans="1:95" ht="15" customHeight="1" x14ac:dyDescent="0.4">
      <c r="A7" s="2512"/>
      <c r="B7" s="2513"/>
      <c r="C7" s="2513"/>
      <c r="D7" s="2513"/>
      <c r="E7" s="2513"/>
      <c r="F7" s="2513"/>
      <c r="G7" s="2513"/>
      <c r="H7" s="2513"/>
      <c r="I7" s="2513"/>
      <c r="J7" s="2513"/>
      <c r="K7" s="2513"/>
      <c r="L7" s="2513"/>
      <c r="M7" s="2513"/>
      <c r="N7" s="2513"/>
      <c r="O7" s="2513"/>
      <c r="P7" s="2513"/>
      <c r="Q7" s="2513"/>
      <c r="R7" s="318"/>
      <c r="S7" s="318"/>
      <c r="T7" s="318"/>
      <c r="U7" s="2524"/>
      <c r="V7" s="2525"/>
      <c r="W7" s="2525"/>
      <c r="X7" s="2525"/>
      <c r="Y7" s="2525"/>
      <c r="Z7" s="2525"/>
      <c r="AA7" s="2525"/>
      <c r="AB7" s="2525"/>
      <c r="AC7" s="2525"/>
      <c r="AD7" s="2525"/>
      <c r="AE7" s="2525"/>
      <c r="AF7" s="2525"/>
      <c r="AG7" s="2525"/>
      <c r="AH7" s="2526"/>
      <c r="AI7" s="1772"/>
      <c r="AJ7" s="1772"/>
      <c r="AK7" s="1772"/>
      <c r="AL7" s="1772"/>
      <c r="AM7" s="1957" t="s">
        <v>2541</v>
      </c>
      <c r="AN7" s="1957"/>
      <c r="AO7" s="1957"/>
      <c r="AP7" s="1851"/>
      <c r="AQ7" s="1852"/>
      <c r="AR7" s="1852"/>
      <c r="AS7" s="1852"/>
      <c r="AT7" s="1852"/>
      <c r="AU7" s="1852"/>
      <c r="AV7" s="1852"/>
      <c r="AW7" s="2514"/>
      <c r="AX7" s="1852"/>
      <c r="AY7" s="2517"/>
      <c r="AZ7" s="2517"/>
      <c r="BA7" s="2517"/>
      <c r="BB7" s="2517"/>
      <c r="BC7" s="2517"/>
      <c r="BD7" s="2517"/>
      <c r="BE7" s="2517"/>
      <c r="BF7" s="2517"/>
      <c r="BG7" s="2517"/>
      <c r="BH7" s="2517"/>
      <c r="BI7" s="2517"/>
      <c r="BJ7" s="2517"/>
      <c r="BK7" s="2517"/>
      <c r="BL7" s="2517"/>
      <c r="BM7" s="2518"/>
    </row>
    <row r="8" spans="1:95" ht="15" customHeight="1" x14ac:dyDescent="0.4">
      <c r="A8" s="108"/>
      <c r="B8" s="311"/>
      <c r="C8" s="311"/>
      <c r="D8" s="311"/>
      <c r="E8" s="311"/>
      <c r="F8" s="311"/>
      <c r="G8" s="311"/>
      <c r="H8" s="311"/>
      <c r="I8" s="311"/>
      <c r="J8" s="311"/>
      <c r="K8" s="311"/>
      <c r="L8" s="311"/>
      <c r="M8" s="311"/>
      <c r="N8" s="311"/>
      <c r="O8" s="311"/>
      <c r="P8" s="311"/>
      <c r="Q8" s="311"/>
      <c r="R8" s="318"/>
      <c r="S8" s="318"/>
      <c r="T8" s="318"/>
      <c r="U8" s="2524"/>
      <c r="V8" s="2525"/>
      <c r="W8" s="2525"/>
      <c r="X8" s="2525"/>
      <c r="Y8" s="2525"/>
      <c r="Z8" s="2525"/>
      <c r="AA8" s="2525"/>
      <c r="AB8" s="2525"/>
      <c r="AC8" s="2525"/>
      <c r="AD8" s="2525"/>
      <c r="AE8" s="2525"/>
      <c r="AF8" s="2525"/>
      <c r="AG8" s="2525"/>
      <c r="AH8" s="2526"/>
      <c r="AI8" s="1772"/>
      <c r="AJ8" s="1772"/>
      <c r="AK8" s="1772"/>
      <c r="AL8" s="1772"/>
      <c r="AM8" s="1957" t="s">
        <v>2131</v>
      </c>
      <c r="AN8" s="1957"/>
      <c r="AO8" s="1957"/>
      <c r="AP8" s="1853"/>
      <c r="AQ8" s="1852"/>
      <c r="AR8" s="1852"/>
      <c r="AS8" s="1852"/>
      <c r="AT8" s="1852"/>
      <c r="AU8" s="1852"/>
      <c r="AV8" s="1852"/>
      <c r="AW8" s="2514"/>
      <c r="AX8" s="1852"/>
      <c r="AY8" s="2517"/>
      <c r="AZ8" s="2517"/>
      <c r="BA8" s="2517"/>
      <c r="BB8" s="2517"/>
      <c r="BC8" s="2517"/>
      <c r="BD8" s="2517"/>
      <c r="BE8" s="2517"/>
      <c r="BF8" s="2517"/>
      <c r="BG8" s="2517"/>
      <c r="BH8" s="2517"/>
      <c r="BI8" s="2517"/>
      <c r="BJ8" s="2517"/>
      <c r="BK8" s="2517"/>
      <c r="BL8" s="2517"/>
      <c r="BM8" s="2518"/>
    </row>
    <row r="9" spans="1:95" ht="15" customHeight="1" x14ac:dyDescent="0.4">
      <c r="A9" s="109"/>
      <c r="B9" s="110"/>
      <c r="C9" s="110"/>
      <c r="D9" s="110"/>
      <c r="E9" s="110"/>
      <c r="F9" s="110"/>
      <c r="G9" s="110"/>
      <c r="H9" s="110"/>
      <c r="I9" s="110"/>
      <c r="J9" s="110"/>
      <c r="K9" s="110"/>
      <c r="L9" s="110"/>
      <c r="M9" s="110"/>
      <c r="N9" s="110"/>
      <c r="O9" s="110"/>
      <c r="P9" s="110"/>
      <c r="Q9" s="110"/>
      <c r="R9" s="111"/>
      <c r="S9" s="111"/>
      <c r="T9" s="111"/>
      <c r="U9" s="2527"/>
      <c r="V9" s="2528"/>
      <c r="W9" s="2528"/>
      <c r="X9" s="2528"/>
      <c r="Y9" s="2528"/>
      <c r="Z9" s="2528"/>
      <c r="AA9" s="2528"/>
      <c r="AB9" s="2528"/>
      <c r="AC9" s="2528"/>
      <c r="AD9" s="2528"/>
      <c r="AE9" s="2528"/>
      <c r="AF9" s="2528"/>
      <c r="AG9" s="2528"/>
      <c r="AH9" s="2529"/>
      <c r="AI9" s="1774"/>
      <c r="AJ9" s="1774"/>
      <c r="AK9" s="1774"/>
      <c r="AL9" s="1774"/>
      <c r="AM9" s="2530" t="s">
        <v>2132</v>
      </c>
      <c r="AN9" s="2530"/>
      <c r="AO9" s="2530"/>
      <c r="AP9" s="1849"/>
      <c r="AQ9" s="1850"/>
      <c r="AR9" s="1850"/>
      <c r="AS9" s="1850"/>
      <c r="AT9" s="1850"/>
      <c r="AU9" s="1850"/>
      <c r="AV9" s="1850"/>
      <c r="AW9" s="2531"/>
      <c r="AX9" s="1850"/>
      <c r="AY9" s="2519"/>
      <c r="AZ9" s="2519"/>
      <c r="BA9" s="2519"/>
      <c r="BB9" s="2519"/>
      <c r="BC9" s="2519"/>
      <c r="BD9" s="2519"/>
      <c r="BE9" s="2519"/>
      <c r="BF9" s="2519"/>
      <c r="BG9" s="2519"/>
      <c r="BH9" s="2519"/>
      <c r="BI9" s="2519"/>
      <c r="BJ9" s="2519"/>
      <c r="BK9" s="2519"/>
      <c r="BL9" s="2519"/>
      <c r="BM9" s="2520"/>
    </row>
    <row r="10" spans="1:95" ht="3.75" customHeight="1" x14ac:dyDescent="0.4">
      <c r="A10" s="2532"/>
      <c r="B10" s="2533"/>
      <c r="C10" s="2533"/>
      <c r="D10" s="2533"/>
      <c r="E10" s="2533"/>
      <c r="F10" s="2533"/>
      <c r="G10" s="2533"/>
      <c r="H10" s="2533"/>
      <c r="I10" s="2533"/>
      <c r="J10" s="2533"/>
      <c r="K10" s="2533"/>
      <c r="L10" s="2533"/>
      <c r="M10" s="2533"/>
      <c r="N10" s="2533"/>
      <c r="O10" s="2533"/>
      <c r="P10" s="2533"/>
      <c r="Q10" s="2533"/>
      <c r="R10" s="2533"/>
      <c r="S10" s="2533"/>
      <c r="T10" s="2533"/>
      <c r="U10" s="2533"/>
      <c r="V10" s="2533"/>
      <c r="W10" s="2533"/>
      <c r="X10" s="2533"/>
      <c r="Y10" s="2533"/>
      <c r="Z10" s="2533"/>
      <c r="AA10" s="2533"/>
      <c r="AB10" s="2533"/>
      <c r="AC10" s="2533"/>
      <c r="AD10" s="2533"/>
      <c r="AE10" s="2533"/>
      <c r="AF10" s="2533"/>
      <c r="AG10" s="2533"/>
      <c r="AH10" s="2533"/>
      <c r="AI10" s="2533"/>
      <c r="AJ10" s="2533"/>
      <c r="AK10" s="2533"/>
      <c r="AL10" s="2533"/>
      <c r="AM10" s="2533"/>
      <c r="AN10" s="115"/>
      <c r="AO10" s="115"/>
      <c r="AP10" s="116"/>
      <c r="AQ10" s="116"/>
      <c r="AR10" s="116"/>
      <c r="AS10" s="116"/>
      <c r="AT10" s="116"/>
      <c r="AU10" s="116"/>
      <c r="AV10" s="11"/>
      <c r="AW10" s="11"/>
      <c r="AX10" s="11"/>
      <c r="AY10" s="11"/>
      <c r="AZ10" s="11"/>
      <c r="BA10" s="11"/>
      <c r="BB10" s="11"/>
      <c r="BC10" s="11"/>
      <c r="BD10" s="114"/>
      <c r="BE10" s="114"/>
      <c r="BF10" s="117"/>
      <c r="BG10" s="117"/>
      <c r="BH10" s="117"/>
      <c r="BI10" s="118"/>
      <c r="BJ10" s="118"/>
      <c r="BK10" s="118"/>
      <c r="BL10" s="118"/>
      <c r="BM10" s="118"/>
    </row>
    <row r="11" spans="1:95" s="10" customFormat="1" ht="11.25" customHeight="1" x14ac:dyDescent="0.45">
      <c r="A11" s="2534" t="s">
        <v>1219</v>
      </c>
      <c r="B11" s="2535"/>
      <c r="C11" s="2535"/>
      <c r="D11" s="2535"/>
      <c r="E11" s="2535"/>
      <c r="F11" s="2536"/>
      <c r="G11" s="2592" t="s">
        <v>1220</v>
      </c>
      <c r="H11" s="2535"/>
      <c r="I11" s="2535"/>
      <c r="J11" s="2535"/>
      <c r="K11" s="2535"/>
      <c r="L11" s="2535"/>
      <c r="M11" s="2535"/>
      <c r="N11" s="2535"/>
      <c r="O11" s="2535"/>
      <c r="P11" s="2535"/>
      <c r="Q11" s="2536"/>
      <c r="R11" s="2589" t="s">
        <v>2104</v>
      </c>
      <c r="S11" s="2590"/>
      <c r="T11" s="2590"/>
      <c r="U11" s="2590"/>
      <c r="V11" s="2590"/>
      <c r="W11" s="2590"/>
      <c r="X11" s="2590"/>
      <c r="Y11" s="2590"/>
      <c r="Z11" s="2590"/>
      <c r="AA11" s="2590"/>
      <c r="AB11" s="2590"/>
      <c r="AC11" s="2590"/>
      <c r="AD11" s="2590"/>
      <c r="AE11" s="2590"/>
      <c r="AF11" s="2590"/>
      <c r="AG11" s="2591"/>
      <c r="AH11" s="1257" t="s">
        <v>2226</v>
      </c>
      <c r="AI11" s="1878"/>
      <c r="AJ11" s="1878"/>
      <c r="AK11" s="1878"/>
      <c r="AL11" s="1878"/>
      <c r="AM11" s="1878"/>
      <c r="AN11" s="1878"/>
      <c r="AO11" s="1878"/>
      <c r="AP11" s="1878"/>
      <c r="AQ11" s="1878"/>
      <c r="AR11" s="1878"/>
      <c r="AS11" s="1878"/>
      <c r="AT11" s="1730"/>
      <c r="AU11" s="2593" t="s">
        <v>2254</v>
      </c>
      <c r="AV11" s="2594"/>
      <c r="AW11" s="2594"/>
      <c r="AX11" s="2594"/>
      <c r="AY11" s="2594"/>
      <c r="AZ11" s="2594"/>
      <c r="BA11" s="2594"/>
      <c r="BB11" s="2594"/>
      <c r="BC11" s="2594"/>
      <c r="BD11" s="2594"/>
      <c r="BE11" s="2594"/>
      <c r="BF11" s="2594"/>
      <c r="BG11" s="2594"/>
      <c r="BH11" s="2594"/>
      <c r="BI11" s="2594"/>
      <c r="BJ11" s="2594"/>
      <c r="BK11" s="2594"/>
      <c r="BL11" s="2594"/>
      <c r="BM11" s="2595"/>
      <c r="BQ11" s="329"/>
      <c r="BR11" s="329"/>
      <c r="BS11" s="329"/>
      <c r="BT11" s="329"/>
      <c r="BU11" s="329"/>
      <c r="BV11" s="329"/>
      <c r="BW11" s="329"/>
      <c r="BX11" s="329"/>
      <c r="BY11" s="329"/>
      <c r="BZ11" s="329"/>
      <c r="CA11" s="329"/>
      <c r="CB11" s="329"/>
      <c r="CC11" s="329"/>
      <c r="CD11" s="329"/>
      <c r="CE11" s="329"/>
      <c r="CF11" s="329"/>
      <c r="CG11" s="329"/>
      <c r="CH11" s="329"/>
      <c r="CI11" s="329"/>
      <c r="CJ11" s="329"/>
      <c r="CK11" s="329"/>
      <c r="CL11" s="329"/>
      <c r="CM11" s="329"/>
      <c r="CN11" s="329"/>
      <c r="CO11" s="329"/>
      <c r="CP11" s="329"/>
      <c r="CQ11" s="329"/>
    </row>
    <row r="12" spans="1:95" s="310" customFormat="1" ht="15.4" customHeight="1" x14ac:dyDescent="0.45">
      <c r="A12" s="324">
        <v>1</v>
      </c>
      <c r="B12" s="310" t="s">
        <v>1222</v>
      </c>
      <c r="D12" s="309">
        <v>6</v>
      </c>
      <c r="E12" s="310" t="s">
        <v>1223</v>
      </c>
      <c r="F12" s="305"/>
      <c r="G12" s="313">
        <v>1</v>
      </c>
      <c r="H12" s="310" t="s">
        <v>2105</v>
      </c>
      <c r="M12" s="309">
        <v>6</v>
      </c>
      <c r="N12" s="310" t="s">
        <v>1224</v>
      </c>
      <c r="Q12" s="304"/>
      <c r="R12" s="313" t="s">
        <v>1225</v>
      </c>
      <c r="S12" s="325" t="s">
        <v>1226</v>
      </c>
      <c r="T12" s="325"/>
      <c r="U12" s="309" t="s">
        <v>1227</v>
      </c>
      <c r="V12" s="310" t="s">
        <v>1228</v>
      </c>
      <c r="W12" s="309" t="s">
        <v>1229</v>
      </c>
      <c r="X12" s="325" t="s">
        <v>1230</v>
      </c>
      <c r="Y12" s="309" t="s">
        <v>1231</v>
      </c>
      <c r="Z12" s="325" t="s">
        <v>1232</v>
      </c>
      <c r="AA12" s="309" t="s">
        <v>1233</v>
      </c>
      <c r="AB12" s="325" t="s">
        <v>1234</v>
      </c>
      <c r="AD12" s="309" t="s">
        <v>1235</v>
      </c>
      <c r="AE12" s="325" t="s">
        <v>1236</v>
      </c>
      <c r="AG12" s="305"/>
      <c r="AH12" s="309" t="s">
        <v>1225</v>
      </c>
      <c r="AI12" s="325" t="s">
        <v>2227</v>
      </c>
      <c r="AN12" s="309" t="s">
        <v>2228</v>
      </c>
      <c r="AO12" s="325" t="s">
        <v>2229</v>
      </c>
      <c r="AR12" s="309" t="s">
        <v>1272</v>
      </c>
      <c r="AS12" s="325" t="s">
        <v>2230</v>
      </c>
      <c r="AU12" s="2486" t="s">
        <v>2280</v>
      </c>
      <c r="AV12" s="2032"/>
      <c r="AW12" s="2032"/>
      <c r="AX12" s="2487"/>
      <c r="AY12" s="2488"/>
      <c r="AZ12" s="2488"/>
      <c r="BA12" s="2488"/>
      <c r="BB12" s="2488"/>
      <c r="BC12" s="2488"/>
      <c r="BD12" s="2488"/>
      <c r="BE12" s="2488"/>
      <c r="BF12" s="2488"/>
      <c r="BG12" s="2488"/>
      <c r="BH12" s="2488"/>
      <c r="BI12" s="2488"/>
      <c r="BJ12" s="2488"/>
      <c r="BK12" s="2488"/>
      <c r="BL12" s="2488"/>
      <c r="BM12" s="2489"/>
      <c r="BT12" s="325"/>
      <c r="BX12" s="331"/>
      <c r="CA12" s="325"/>
      <c r="CB12" s="325"/>
      <c r="CC12" s="325"/>
      <c r="CD12" s="325"/>
      <c r="CE12" s="325"/>
      <c r="CF12" s="325"/>
      <c r="CG12" s="325"/>
      <c r="CH12" s="325"/>
      <c r="CI12" s="325"/>
      <c r="CJ12" s="330" t="s">
        <v>1272</v>
      </c>
      <c r="CK12" s="325" t="s">
        <v>2230</v>
      </c>
      <c r="CN12" s="325"/>
      <c r="CO12" s="325"/>
      <c r="CP12" s="325"/>
      <c r="CQ12" s="325"/>
    </row>
    <row r="13" spans="1:95" s="310" customFormat="1" ht="15.4" customHeight="1" x14ac:dyDescent="0.45">
      <c r="A13" s="324">
        <v>2</v>
      </c>
      <c r="B13" s="310" t="s">
        <v>1237</v>
      </c>
      <c r="D13" s="309">
        <v>7</v>
      </c>
      <c r="E13" s="310" t="s">
        <v>1238</v>
      </c>
      <c r="F13" s="305"/>
      <c r="G13" s="313">
        <v>2</v>
      </c>
      <c r="H13" s="310" t="s">
        <v>2535</v>
      </c>
      <c r="M13" s="309">
        <v>7</v>
      </c>
      <c r="N13" s="310" t="s">
        <v>1240</v>
      </c>
      <c r="Q13" s="305"/>
      <c r="R13" s="313" t="s">
        <v>1241</v>
      </c>
      <c r="S13" s="310" t="s">
        <v>1242</v>
      </c>
      <c r="U13" s="326" t="s">
        <v>1243</v>
      </c>
      <c r="V13" s="310" t="s">
        <v>1244</v>
      </c>
      <c r="W13" s="326" t="s">
        <v>1245</v>
      </c>
      <c r="X13" s="310" t="s">
        <v>1244</v>
      </c>
      <c r="Y13" s="326" t="s">
        <v>1246</v>
      </c>
      <c r="Z13" s="310" t="s">
        <v>1247</v>
      </c>
      <c r="AA13" s="326" t="s">
        <v>1248</v>
      </c>
      <c r="AB13" s="325" t="s">
        <v>1249</v>
      </c>
      <c r="AD13" s="326" t="s">
        <v>1250</v>
      </c>
      <c r="AE13" s="310" t="s">
        <v>1251</v>
      </c>
      <c r="AG13" s="305"/>
      <c r="AH13" s="309" t="s">
        <v>2231</v>
      </c>
      <c r="AI13" s="325" t="s">
        <v>2232</v>
      </c>
      <c r="AN13" s="309" t="s">
        <v>2233</v>
      </c>
      <c r="AO13" s="325" t="s">
        <v>2234</v>
      </c>
      <c r="AR13" s="309" t="s">
        <v>2235</v>
      </c>
      <c r="AS13" s="325" t="s">
        <v>2236</v>
      </c>
      <c r="AU13" s="2486" t="s">
        <v>2281</v>
      </c>
      <c r="AV13" s="2032"/>
      <c r="AW13" s="2032"/>
      <c r="AX13" s="2487"/>
      <c r="AY13" s="2488"/>
      <c r="AZ13" s="2488"/>
      <c r="BA13" s="2488"/>
      <c r="BB13" s="2488"/>
      <c r="BC13" s="2488"/>
      <c r="BD13" s="2488"/>
      <c r="BE13" s="2488"/>
      <c r="BF13" s="2488"/>
      <c r="BG13" s="2488"/>
      <c r="BH13" s="2488"/>
      <c r="BI13" s="2488"/>
      <c r="BJ13" s="2488"/>
      <c r="BK13" s="2488"/>
      <c r="BL13" s="2488"/>
      <c r="BM13" s="2489"/>
      <c r="BT13" s="325"/>
      <c r="BX13" s="331"/>
      <c r="CA13" s="325"/>
      <c r="CB13" s="325"/>
      <c r="CC13" s="325"/>
      <c r="CD13" s="325"/>
      <c r="CE13" s="325"/>
      <c r="CF13" s="325"/>
      <c r="CG13" s="325"/>
      <c r="CH13" s="325"/>
      <c r="CI13" s="325"/>
      <c r="CJ13" s="330" t="s">
        <v>2235</v>
      </c>
      <c r="CK13" s="325" t="s">
        <v>2236</v>
      </c>
      <c r="CN13" s="325"/>
      <c r="CO13" s="325"/>
      <c r="CP13" s="325"/>
      <c r="CQ13" s="325"/>
    </row>
    <row r="14" spans="1:95" s="310" customFormat="1" ht="15.4" customHeight="1" x14ac:dyDescent="0.45">
      <c r="A14" s="324">
        <v>3</v>
      </c>
      <c r="B14" s="310" t="s">
        <v>1252</v>
      </c>
      <c r="D14" s="309">
        <v>8</v>
      </c>
      <c r="E14" s="310" t="s">
        <v>1253</v>
      </c>
      <c r="F14" s="305"/>
      <c r="G14" s="313">
        <v>3</v>
      </c>
      <c r="H14" s="310" t="s">
        <v>1254</v>
      </c>
      <c r="M14" s="309">
        <v>8</v>
      </c>
      <c r="N14" s="310" t="s">
        <v>1255</v>
      </c>
      <c r="Q14" s="305"/>
      <c r="R14" s="313" t="s">
        <v>1256</v>
      </c>
      <c r="S14" s="310" t="s">
        <v>1257</v>
      </c>
      <c r="U14" s="326" t="s">
        <v>1258</v>
      </c>
      <c r="V14" s="325" t="s">
        <v>1259</v>
      </c>
      <c r="W14" s="326" t="s">
        <v>1260</v>
      </c>
      <c r="X14" s="310" t="s">
        <v>1261</v>
      </c>
      <c r="Y14" s="326" t="s">
        <v>1262</v>
      </c>
      <c r="Z14" s="310" t="s">
        <v>1263</v>
      </c>
      <c r="AA14" s="326" t="s">
        <v>1264</v>
      </c>
      <c r="AB14" s="325" t="s">
        <v>1265</v>
      </c>
      <c r="AD14" s="326" t="s">
        <v>1266</v>
      </c>
      <c r="AE14" s="310" t="s">
        <v>1267</v>
      </c>
      <c r="AG14" s="305"/>
      <c r="AH14" s="309" t="s">
        <v>2237</v>
      </c>
      <c r="AI14" s="325" t="s">
        <v>2238</v>
      </c>
      <c r="AN14" s="309" t="s">
        <v>1256</v>
      </c>
      <c r="AO14" s="325" t="s">
        <v>2239</v>
      </c>
      <c r="AR14" s="309" t="s">
        <v>1287</v>
      </c>
      <c r="AS14" s="325" t="s">
        <v>2240</v>
      </c>
      <c r="AU14" s="2486" t="s">
        <v>2282</v>
      </c>
      <c r="AV14" s="2032"/>
      <c r="AW14" s="2032"/>
      <c r="AX14" s="2487"/>
      <c r="AY14" s="2488"/>
      <c r="AZ14" s="2488"/>
      <c r="BA14" s="2488"/>
      <c r="BB14" s="2488"/>
      <c r="BC14" s="2488"/>
      <c r="BD14" s="2488"/>
      <c r="BE14" s="2488"/>
      <c r="BF14" s="2488"/>
      <c r="BG14" s="2488"/>
      <c r="BH14" s="2488"/>
      <c r="BI14" s="2488"/>
      <c r="BJ14" s="2488"/>
      <c r="BK14" s="2488"/>
      <c r="BL14" s="2488"/>
      <c r="BM14" s="2489"/>
      <c r="BT14" s="325"/>
      <c r="BX14" s="331"/>
      <c r="CA14" s="325"/>
      <c r="CB14" s="325"/>
      <c r="CC14" s="325"/>
      <c r="CD14" s="325"/>
      <c r="CE14" s="325"/>
      <c r="CF14" s="325"/>
      <c r="CG14" s="325"/>
      <c r="CH14" s="325"/>
      <c r="CI14" s="325"/>
      <c r="CJ14" s="330" t="s">
        <v>1287</v>
      </c>
      <c r="CK14" s="325" t="s">
        <v>2240</v>
      </c>
      <c r="CN14" s="325"/>
      <c r="CO14" s="325"/>
      <c r="CP14" s="325"/>
      <c r="CQ14" s="325"/>
    </row>
    <row r="15" spans="1:95" s="310" customFormat="1" ht="15.4" customHeight="1" x14ac:dyDescent="0.45">
      <c r="A15" s="324">
        <v>4</v>
      </c>
      <c r="B15" s="310" t="s">
        <v>1268</v>
      </c>
      <c r="D15" s="309">
        <v>9</v>
      </c>
      <c r="E15" s="310" t="s">
        <v>1269</v>
      </c>
      <c r="F15" s="305"/>
      <c r="G15" s="313">
        <v>4</v>
      </c>
      <c r="H15" s="310" t="s">
        <v>1270</v>
      </c>
      <c r="M15" s="309">
        <v>9</v>
      </c>
      <c r="N15" s="310" t="s">
        <v>2146</v>
      </c>
      <c r="Q15" s="305"/>
      <c r="R15" s="313" t="s">
        <v>1272</v>
      </c>
      <c r="S15" s="310" t="s">
        <v>1273</v>
      </c>
      <c r="U15" s="326" t="s">
        <v>1274</v>
      </c>
      <c r="V15" s="325" t="s">
        <v>1275</v>
      </c>
      <c r="W15" s="326" t="s">
        <v>1276</v>
      </c>
      <c r="X15" s="310" t="s">
        <v>1277</v>
      </c>
      <c r="Y15" s="326" t="s">
        <v>1278</v>
      </c>
      <c r="Z15" s="310" t="s">
        <v>1279</v>
      </c>
      <c r="AA15" s="326" t="s">
        <v>1280</v>
      </c>
      <c r="AB15" s="325" t="s">
        <v>1281</v>
      </c>
      <c r="AD15" s="326" t="s">
        <v>1282</v>
      </c>
      <c r="AE15" s="310" t="s">
        <v>1283</v>
      </c>
      <c r="AG15" s="305"/>
      <c r="AH15" s="309" t="s">
        <v>2241</v>
      </c>
      <c r="AI15" s="325" t="s">
        <v>2242</v>
      </c>
      <c r="AN15" s="309" t="s">
        <v>2243</v>
      </c>
      <c r="AO15" s="325" t="s">
        <v>2244</v>
      </c>
      <c r="AR15" s="309" t="s">
        <v>1227</v>
      </c>
      <c r="AS15" s="325" t="s">
        <v>2245</v>
      </c>
      <c r="AU15" s="2486" t="s">
        <v>2283</v>
      </c>
      <c r="AV15" s="2032"/>
      <c r="AW15" s="2032"/>
      <c r="AX15" s="2487"/>
      <c r="AY15" s="2488"/>
      <c r="AZ15" s="2488"/>
      <c r="BA15" s="2488"/>
      <c r="BB15" s="2488"/>
      <c r="BC15" s="2488"/>
      <c r="BD15" s="2488"/>
      <c r="BE15" s="2488"/>
      <c r="BF15" s="2488"/>
      <c r="BG15" s="2488"/>
      <c r="BH15" s="2488"/>
      <c r="BI15" s="2488"/>
      <c r="BJ15" s="2488"/>
      <c r="BK15" s="2488"/>
      <c r="BL15" s="2488"/>
      <c r="BM15" s="2489"/>
      <c r="BT15" s="325"/>
      <c r="BX15" s="331"/>
      <c r="CA15" s="325"/>
      <c r="CB15" s="325"/>
      <c r="CC15" s="325"/>
      <c r="CD15" s="325"/>
      <c r="CE15" s="325"/>
      <c r="CF15" s="325"/>
      <c r="CG15" s="325"/>
      <c r="CH15" s="325"/>
      <c r="CI15" s="325"/>
      <c r="CJ15" s="330" t="s">
        <v>1227</v>
      </c>
      <c r="CK15" s="325" t="s">
        <v>2245</v>
      </c>
      <c r="CN15" s="325"/>
      <c r="CO15" s="325"/>
      <c r="CP15" s="325"/>
      <c r="CQ15" s="325"/>
    </row>
    <row r="16" spans="1:95" s="310" customFormat="1" ht="15.4" customHeight="1" x14ac:dyDescent="0.45">
      <c r="A16" s="327">
        <v>5</v>
      </c>
      <c r="B16" s="307" t="s">
        <v>1284</v>
      </c>
      <c r="C16" s="307"/>
      <c r="D16" s="312">
        <v>10</v>
      </c>
      <c r="E16" s="307" t="s">
        <v>1285</v>
      </c>
      <c r="F16" s="308"/>
      <c r="G16" s="314">
        <v>5</v>
      </c>
      <c r="H16" s="307" t="s">
        <v>1286</v>
      </c>
      <c r="I16" s="307"/>
      <c r="J16" s="307"/>
      <c r="K16" s="307"/>
      <c r="L16" s="307"/>
      <c r="M16" s="312">
        <v>10</v>
      </c>
      <c r="N16" s="307" t="s">
        <v>1285</v>
      </c>
      <c r="O16" s="307"/>
      <c r="P16" s="307"/>
      <c r="Q16" s="308"/>
      <c r="R16" s="314" t="s">
        <v>1287</v>
      </c>
      <c r="S16" s="307" t="s">
        <v>1288</v>
      </c>
      <c r="T16" s="307"/>
      <c r="U16" s="328" t="s">
        <v>1289</v>
      </c>
      <c r="V16" s="306" t="s">
        <v>1290</v>
      </c>
      <c r="W16" s="328" t="s">
        <v>1291</v>
      </c>
      <c r="X16" s="307" t="s">
        <v>1292</v>
      </c>
      <c r="Y16" s="328" t="s">
        <v>1293</v>
      </c>
      <c r="Z16" s="307" t="s">
        <v>1294</v>
      </c>
      <c r="AA16" s="328" t="s">
        <v>1295</v>
      </c>
      <c r="AB16" s="306" t="s">
        <v>1296</v>
      </c>
      <c r="AC16" s="307"/>
      <c r="AD16" s="328" t="s">
        <v>1297</v>
      </c>
      <c r="AE16" s="307" t="s">
        <v>1298</v>
      </c>
      <c r="AF16" s="307"/>
      <c r="AG16" s="308"/>
      <c r="AH16" s="312" t="s">
        <v>1241</v>
      </c>
      <c r="AI16" s="306" t="s">
        <v>2246</v>
      </c>
      <c r="AJ16" s="307"/>
      <c r="AK16" s="307"/>
      <c r="AL16" s="307"/>
      <c r="AM16" s="307"/>
      <c r="AN16" s="312" t="s">
        <v>2247</v>
      </c>
      <c r="AO16" s="306" t="s">
        <v>2248</v>
      </c>
      <c r="AP16" s="307"/>
      <c r="AQ16" s="307"/>
      <c r="AR16" s="328"/>
      <c r="AS16" s="307"/>
      <c r="AT16" s="307"/>
      <c r="AU16" s="2490" t="s">
        <v>2284</v>
      </c>
      <c r="AV16" s="2491"/>
      <c r="AW16" s="2491"/>
      <c r="AX16" s="2492"/>
      <c r="AY16" s="2493"/>
      <c r="AZ16" s="2493"/>
      <c r="BA16" s="2493"/>
      <c r="BB16" s="2493"/>
      <c r="BC16" s="2493"/>
      <c r="BD16" s="2493"/>
      <c r="BE16" s="2493"/>
      <c r="BF16" s="2493"/>
      <c r="BG16" s="2493"/>
      <c r="BH16" s="2493"/>
      <c r="BI16" s="2493"/>
      <c r="BJ16" s="2493"/>
      <c r="BK16" s="2493"/>
      <c r="BL16" s="2493"/>
      <c r="BM16" s="2494"/>
      <c r="BS16" s="331"/>
      <c r="BT16" s="325"/>
      <c r="BX16" s="331"/>
      <c r="CA16" s="325"/>
      <c r="CB16" s="325"/>
      <c r="CC16" s="325"/>
      <c r="CD16" s="325"/>
      <c r="CE16" s="325"/>
      <c r="CF16" s="325"/>
      <c r="CG16" s="325"/>
      <c r="CH16" s="325"/>
      <c r="CI16" s="325"/>
      <c r="CJ16" s="332"/>
      <c r="CL16" s="331"/>
      <c r="CM16" s="325"/>
      <c r="CN16" s="325"/>
      <c r="CO16" s="325"/>
      <c r="CP16" s="325"/>
      <c r="CQ16" s="325"/>
    </row>
    <row r="17" spans="1:65" ht="4.5" customHeight="1" x14ac:dyDescent="0.4"/>
    <row r="18" spans="1:65" ht="28.9" customHeight="1" x14ac:dyDescent="0.4">
      <c r="A18" s="2024" t="s">
        <v>2255</v>
      </c>
      <c r="B18" s="2025"/>
      <c r="C18" s="2025"/>
      <c r="D18" s="2025"/>
      <c r="E18" s="2025"/>
      <c r="F18" s="2025"/>
      <c r="G18" s="2025"/>
      <c r="H18" s="2025"/>
      <c r="I18" s="2025"/>
      <c r="J18" s="2025"/>
      <c r="K18" s="2025"/>
      <c r="L18" s="2025"/>
      <c r="M18" s="2025"/>
      <c r="N18" s="2025"/>
      <c r="O18" s="2025"/>
      <c r="P18" s="2025"/>
      <c r="Q18" s="2025"/>
      <c r="R18" s="2025"/>
      <c r="S18" s="2025"/>
      <c r="T18" s="2025"/>
      <c r="U18" s="2025"/>
      <c r="V18" s="2025"/>
      <c r="W18" s="2025"/>
      <c r="X18" s="2025"/>
      <c r="Y18" s="2025"/>
      <c r="Z18" s="2025"/>
      <c r="AA18" s="2025"/>
      <c r="AB18" s="2025"/>
      <c r="AC18" s="2025"/>
      <c r="AD18" s="2025"/>
      <c r="AE18" s="2025"/>
      <c r="AF18" s="2025"/>
      <c r="AG18" s="2025"/>
      <c r="AH18" s="2025"/>
      <c r="AI18" s="2025"/>
      <c r="AJ18" s="2025"/>
      <c r="AK18" s="2025"/>
      <c r="AL18" s="2025"/>
      <c r="AM18" s="2025"/>
      <c r="AN18" s="2025"/>
      <c r="AO18" s="2025"/>
      <c r="AP18" s="2025"/>
      <c r="AQ18" s="2025"/>
      <c r="AR18" s="2025"/>
      <c r="AS18" s="2025"/>
      <c r="AT18" s="2025"/>
      <c r="AU18" s="2025"/>
      <c r="AV18" s="2025"/>
      <c r="AW18" s="2025"/>
      <c r="AX18" s="2025"/>
      <c r="AY18" s="2025"/>
      <c r="AZ18" s="2025"/>
      <c r="BA18" s="2025"/>
      <c r="BB18" s="2025"/>
      <c r="BC18" s="2025"/>
      <c r="BD18" s="2025"/>
      <c r="BE18" s="2025"/>
      <c r="BF18" s="2025"/>
      <c r="BG18" s="2025"/>
      <c r="BH18" s="2025"/>
      <c r="BI18" s="2025"/>
      <c r="BJ18" s="2025"/>
      <c r="BK18" s="2025"/>
      <c r="BL18" s="2025"/>
      <c r="BM18" s="2026"/>
    </row>
    <row r="19" spans="1:65" ht="3.75" customHeight="1" x14ac:dyDescent="0.4">
      <c r="R19" s="333"/>
    </row>
    <row r="20" spans="1:65" s="134" customFormat="1" ht="12.4" customHeight="1" x14ac:dyDescent="0.45">
      <c r="A20" s="2545" t="s">
        <v>1148</v>
      </c>
      <c r="B20" s="2596" t="s">
        <v>2164</v>
      </c>
      <c r="C20" s="2597"/>
      <c r="D20" s="2597"/>
      <c r="E20" s="2597"/>
      <c r="F20" s="2597"/>
      <c r="G20" s="2597"/>
      <c r="H20" s="2597"/>
      <c r="I20" s="2597"/>
      <c r="J20" s="2597"/>
      <c r="K20" s="2597"/>
      <c r="L20" s="2597"/>
      <c r="M20" s="2597"/>
      <c r="N20" s="2597"/>
      <c r="O20" s="2597"/>
      <c r="P20" s="2597"/>
      <c r="Q20" s="2597"/>
      <c r="R20" s="2597"/>
      <c r="S20" s="2597"/>
      <c r="T20" s="2598"/>
      <c r="U20" s="2548" t="s">
        <v>1958</v>
      </c>
      <c r="V20" s="2549"/>
      <c r="W20" s="2549"/>
      <c r="X20" s="2549"/>
      <c r="Y20" s="2549"/>
      <c r="Z20" s="2550" t="s">
        <v>2165</v>
      </c>
      <c r="AA20" s="2551"/>
      <c r="AB20" s="2551"/>
      <c r="AC20" s="2551"/>
      <c r="AD20" s="2551"/>
      <c r="AE20" s="2551"/>
      <c r="AF20" s="2551"/>
      <c r="AG20" s="2551"/>
      <c r="AH20" s="2551"/>
      <c r="AI20" s="2551"/>
      <c r="AJ20" s="2551"/>
      <c r="AK20" s="2551"/>
      <c r="AL20" s="2551"/>
      <c r="AM20" s="2551"/>
      <c r="AN20" s="2551"/>
      <c r="AO20" s="2551"/>
      <c r="AP20" s="2551"/>
      <c r="AQ20" s="2551"/>
      <c r="AR20" s="2551"/>
      <c r="AS20" s="2551"/>
      <c r="AT20" s="2551"/>
      <c r="AU20" s="2551"/>
      <c r="AV20" s="2551"/>
      <c r="AW20" s="2551"/>
      <c r="AX20" s="2551"/>
      <c r="AY20" s="2551"/>
      <c r="AZ20" s="2551"/>
      <c r="BA20" s="2551"/>
      <c r="BB20" s="2551"/>
      <c r="BC20" s="2551"/>
      <c r="BD20" s="2551"/>
      <c r="BE20" s="2551"/>
      <c r="BF20" s="2551"/>
      <c r="BG20" s="2551"/>
      <c r="BH20" s="2552"/>
      <c r="BI20" s="2580" t="s">
        <v>2166</v>
      </c>
      <c r="BJ20" s="2581"/>
      <c r="BK20" s="2581"/>
      <c r="BL20" s="2581"/>
      <c r="BM20" s="2582"/>
    </row>
    <row r="21" spans="1:65" s="12" customFormat="1" ht="11.25" customHeight="1" x14ac:dyDescent="0.45">
      <c r="A21" s="2546"/>
      <c r="B21" s="2537" t="s">
        <v>2542</v>
      </c>
      <c r="C21" s="2538"/>
      <c r="D21" s="2538"/>
      <c r="E21" s="2538"/>
      <c r="F21" s="2538" t="s">
        <v>2543</v>
      </c>
      <c r="G21" s="2538"/>
      <c r="H21" s="2538"/>
      <c r="I21" s="2538"/>
      <c r="J21" s="2541" t="s">
        <v>1931</v>
      </c>
      <c r="K21" s="2541"/>
      <c r="L21" s="2586" t="s">
        <v>1301</v>
      </c>
      <c r="M21" s="2586"/>
      <c r="N21" s="2586"/>
      <c r="O21" s="2543" t="s">
        <v>1303</v>
      </c>
      <c r="P21" s="2543"/>
      <c r="Q21" s="2543"/>
      <c r="R21" s="2543"/>
      <c r="S21" s="2543"/>
      <c r="T21" s="2599" t="s">
        <v>2277</v>
      </c>
      <c r="U21" s="2553" t="s">
        <v>2547</v>
      </c>
      <c r="V21" s="2554"/>
      <c r="W21" s="2557" t="s">
        <v>2548</v>
      </c>
      <c r="X21" s="2558"/>
      <c r="Y21" s="2558"/>
      <c r="Z21" s="2573" t="s">
        <v>2168</v>
      </c>
      <c r="AA21" s="2574"/>
      <c r="AB21" s="2577" t="s">
        <v>2169</v>
      </c>
      <c r="AC21" s="2578"/>
      <c r="AD21" s="2578"/>
      <c r="AE21" s="2578"/>
      <c r="AF21" s="2578"/>
      <c r="AG21" s="2578"/>
      <c r="AH21" s="2578"/>
      <c r="AI21" s="2578"/>
      <c r="AJ21" s="2578"/>
      <c r="AK21" s="2578"/>
      <c r="AL21" s="2578"/>
      <c r="AM21" s="2578"/>
      <c r="AN21" s="2578"/>
      <c r="AO21" s="2579"/>
      <c r="AP21" s="1333" t="s">
        <v>2170</v>
      </c>
      <c r="AQ21" s="2495"/>
      <c r="AR21" s="2495"/>
      <c r="AS21" s="2495"/>
      <c r="AT21" s="2018"/>
      <c r="AU21" s="2496"/>
      <c r="AV21" s="2495" t="s">
        <v>2549</v>
      </c>
      <c r="AW21" s="2495"/>
      <c r="AX21" s="2495"/>
      <c r="AY21" s="2495"/>
      <c r="AZ21" s="2561"/>
      <c r="BA21" s="334"/>
      <c r="BB21" s="334"/>
      <c r="BC21" s="335"/>
      <c r="BD21" s="336"/>
      <c r="BE21" s="2562" t="s">
        <v>2159</v>
      </c>
      <c r="BF21" s="2562"/>
      <c r="BG21" s="2562"/>
      <c r="BH21" s="2563"/>
      <c r="BI21" s="2583"/>
      <c r="BJ21" s="2584"/>
      <c r="BK21" s="2584"/>
      <c r="BL21" s="2584"/>
      <c r="BM21" s="2585"/>
    </row>
    <row r="22" spans="1:65" s="12" customFormat="1" ht="48.75" customHeight="1" x14ac:dyDescent="0.45">
      <c r="A22" s="2547"/>
      <c r="B22" s="2539"/>
      <c r="C22" s="2540"/>
      <c r="D22" s="2540"/>
      <c r="E22" s="2540"/>
      <c r="F22" s="2540"/>
      <c r="G22" s="2540"/>
      <c r="H22" s="2540"/>
      <c r="I22" s="2540"/>
      <c r="J22" s="2542"/>
      <c r="K22" s="2542"/>
      <c r="L22" s="2587"/>
      <c r="M22" s="2587"/>
      <c r="N22" s="2587"/>
      <c r="O22" s="2544"/>
      <c r="P22" s="2544"/>
      <c r="Q22" s="2544"/>
      <c r="R22" s="2544"/>
      <c r="S22" s="2544"/>
      <c r="T22" s="2600"/>
      <c r="U22" s="2555"/>
      <c r="V22" s="2556"/>
      <c r="W22" s="2559"/>
      <c r="X22" s="2560"/>
      <c r="Y22" s="2560"/>
      <c r="Z22" s="2575"/>
      <c r="AA22" s="2576"/>
      <c r="AB22" s="624" t="s">
        <v>1148</v>
      </c>
      <c r="AC22" s="2566" t="s">
        <v>2544</v>
      </c>
      <c r="AD22" s="2566"/>
      <c r="AE22" s="2566"/>
      <c r="AF22" s="2566"/>
      <c r="AG22" s="2566" t="s">
        <v>2545</v>
      </c>
      <c r="AH22" s="2566"/>
      <c r="AI22" s="2566"/>
      <c r="AJ22" s="2566"/>
      <c r="AK22" s="2567" t="s">
        <v>2030</v>
      </c>
      <c r="AL22" s="2567"/>
      <c r="AM22" s="2567"/>
      <c r="AN22" s="2567" t="s">
        <v>2546</v>
      </c>
      <c r="AO22" s="2568"/>
      <c r="AP22" s="2569" t="s">
        <v>3215</v>
      </c>
      <c r="AQ22" s="2570"/>
      <c r="AR22" s="2588" t="s">
        <v>3222</v>
      </c>
      <c r="AS22" s="2571"/>
      <c r="AT22" s="625" t="s">
        <v>3216</v>
      </c>
      <c r="AU22" s="626" t="s">
        <v>3258</v>
      </c>
      <c r="AV22" s="2571" t="s">
        <v>3263</v>
      </c>
      <c r="AW22" s="2572"/>
      <c r="AX22" s="627" t="s">
        <v>3194</v>
      </c>
      <c r="AY22" s="627" t="s">
        <v>3263</v>
      </c>
      <c r="AZ22" s="628" t="s">
        <v>3199</v>
      </c>
      <c r="BA22" s="629" t="s">
        <v>2178</v>
      </c>
      <c r="BB22" s="630" t="s">
        <v>2179</v>
      </c>
      <c r="BC22" s="630" t="s">
        <v>2180</v>
      </c>
      <c r="BD22" s="630" t="s">
        <v>2181</v>
      </c>
      <c r="BE22" s="2564"/>
      <c r="BF22" s="2564"/>
      <c r="BG22" s="2564"/>
      <c r="BH22" s="2565"/>
      <c r="BI22" s="2575"/>
      <c r="BJ22" s="2564"/>
      <c r="BK22" s="2564"/>
      <c r="BL22" s="2564"/>
      <c r="BM22" s="2565"/>
    </row>
    <row r="23" spans="1:65" s="137" customFormat="1" ht="21.4" customHeight="1" x14ac:dyDescent="0.45">
      <c r="A23" s="2602">
        <v>1</v>
      </c>
      <c r="B23" s="2603"/>
      <c r="C23" s="2604"/>
      <c r="D23" s="2604"/>
      <c r="E23" s="2604"/>
      <c r="F23" s="2604"/>
      <c r="G23" s="2604"/>
      <c r="H23" s="2604"/>
      <c r="I23" s="2604"/>
      <c r="J23" s="2601"/>
      <c r="K23" s="2601"/>
      <c r="L23" s="2601"/>
      <c r="M23" s="2601"/>
      <c r="N23" s="2601"/>
      <c r="O23" s="2601"/>
      <c r="P23" s="2601"/>
      <c r="Q23" s="2601"/>
      <c r="R23" s="2601"/>
      <c r="S23" s="2601"/>
      <c r="T23" s="2611"/>
      <c r="U23" s="2506"/>
      <c r="V23" s="2507"/>
      <c r="W23" s="2507"/>
      <c r="X23" s="2507"/>
      <c r="Y23" s="2508"/>
      <c r="Z23" s="2506"/>
      <c r="AA23" s="2507"/>
      <c r="AB23" s="622" t="s">
        <v>1225</v>
      </c>
      <c r="AC23" s="2607"/>
      <c r="AD23" s="2607"/>
      <c r="AE23" s="2607"/>
      <c r="AF23" s="2607"/>
      <c r="AG23" s="2608"/>
      <c r="AH23" s="2608"/>
      <c r="AI23" s="2608"/>
      <c r="AJ23" s="2608"/>
      <c r="AK23" s="2507"/>
      <c r="AL23" s="2507"/>
      <c r="AM23" s="2507"/>
      <c r="AN23" s="2609"/>
      <c r="AO23" s="2610"/>
      <c r="AP23" s="2506"/>
      <c r="AQ23" s="2507"/>
      <c r="AR23" s="2507"/>
      <c r="AS23" s="1919"/>
      <c r="AT23" s="2507"/>
      <c r="AU23" s="2508"/>
      <c r="AV23" s="1920"/>
      <c r="AW23" s="2507"/>
      <c r="AX23" s="2507"/>
      <c r="AY23" s="2507"/>
      <c r="AZ23" s="2507"/>
      <c r="BA23" s="620"/>
      <c r="BB23" s="620"/>
      <c r="BC23" s="620"/>
      <c r="BD23" s="620"/>
      <c r="BE23" s="2507"/>
      <c r="BF23" s="2507"/>
      <c r="BG23" s="2507"/>
      <c r="BH23" s="2508"/>
      <c r="BI23" s="2506"/>
      <c r="BJ23" s="2507"/>
      <c r="BK23" s="2507"/>
      <c r="BL23" s="2507"/>
      <c r="BM23" s="2508"/>
    </row>
    <row r="24" spans="1:65" s="137" customFormat="1" ht="21.4" customHeight="1" x14ac:dyDescent="0.45">
      <c r="A24" s="2509"/>
      <c r="B24" s="2510"/>
      <c r="C24" s="2511"/>
      <c r="D24" s="2511"/>
      <c r="E24" s="2511"/>
      <c r="F24" s="2511"/>
      <c r="G24" s="2511"/>
      <c r="H24" s="2511"/>
      <c r="I24" s="2511"/>
      <c r="J24" s="2485"/>
      <c r="K24" s="2485"/>
      <c r="L24" s="2485"/>
      <c r="M24" s="2485"/>
      <c r="N24" s="2485"/>
      <c r="O24" s="2485"/>
      <c r="P24" s="2485"/>
      <c r="Q24" s="2485"/>
      <c r="R24" s="2485"/>
      <c r="S24" s="2485"/>
      <c r="T24" s="2501"/>
      <c r="U24" s="2483"/>
      <c r="V24" s="2484"/>
      <c r="W24" s="2484"/>
      <c r="X24" s="2484"/>
      <c r="Y24" s="2499"/>
      <c r="Z24" s="2483"/>
      <c r="AA24" s="2484"/>
      <c r="AB24" s="623" t="s">
        <v>1241</v>
      </c>
      <c r="AC24" s="2502"/>
      <c r="AD24" s="2502"/>
      <c r="AE24" s="2502"/>
      <c r="AF24" s="2502"/>
      <c r="AG24" s="2503"/>
      <c r="AH24" s="2503"/>
      <c r="AI24" s="2503"/>
      <c r="AJ24" s="2503"/>
      <c r="AK24" s="2484"/>
      <c r="AL24" s="2484"/>
      <c r="AM24" s="2484"/>
      <c r="AN24" s="2504"/>
      <c r="AO24" s="2505"/>
      <c r="AP24" s="2483"/>
      <c r="AQ24" s="2484"/>
      <c r="AR24" s="2484"/>
      <c r="AS24" s="1928"/>
      <c r="AT24" s="2484"/>
      <c r="AU24" s="2499"/>
      <c r="AV24" s="1930"/>
      <c r="AW24" s="2484"/>
      <c r="AX24" s="2484"/>
      <c r="AY24" s="2484"/>
      <c r="AZ24" s="2484"/>
      <c r="BA24" s="621"/>
      <c r="BB24" s="621"/>
      <c r="BC24" s="621"/>
      <c r="BD24" s="621"/>
      <c r="BE24" s="2484"/>
      <c r="BF24" s="2484"/>
      <c r="BG24" s="2484"/>
      <c r="BH24" s="2499"/>
      <c r="BI24" s="2483"/>
      <c r="BJ24" s="2484"/>
      <c r="BK24" s="2484"/>
      <c r="BL24" s="2484"/>
      <c r="BM24" s="2499"/>
    </row>
    <row r="25" spans="1:65" s="137" customFormat="1" ht="21.4" customHeight="1" x14ac:dyDescent="0.45">
      <c r="A25" s="2509"/>
      <c r="B25" s="2510"/>
      <c r="C25" s="2511"/>
      <c r="D25" s="2511"/>
      <c r="E25" s="2511"/>
      <c r="F25" s="2511"/>
      <c r="G25" s="2511"/>
      <c r="H25" s="2511"/>
      <c r="I25" s="2511"/>
      <c r="J25" s="2485"/>
      <c r="K25" s="2485"/>
      <c r="L25" s="2485"/>
      <c r="M25" s="2485"/>
      <c r="N25" s="2485"/>
      <c r="O25" s="2485"/>
      <c r="P25" s="2485"/>
      <c r="Q25" s="2485"/>
      <c r="R25" s="2485"/>
      <c r="S25" s="2485"/>
      <c r="T25" s="2501"/>
      <c r="U25" s="2605"/>
      <c r="V25" s="2606"/>
      <c r="W25" s="2484"/>
      <c r="X25" s="2484"/>
      <c r="Y25" s="2499"/>
      <c r="Z25" s="2483"/>
      <c r="AA25" s="2484"/>
      <c r="AB25" s="623" t="s">
        <v>1256</v>
      </c>
      <c r="AC25" s="2502"/>
      <c r="AD25" s="2502"/>
      <c r="AE25" s="2502"/>
      <c r="AF25" s="2502"/>
      <c r="AG25" s="2503"/>
      <c r="AH25" s="2503"/>
      <c r="AI25" s="2503"/>
      <c r="AJ25" s="2503"/>
      <c r="AK25" s="2484"/>
      <c r="AL25" s="2484"/>
      <c r="AM25" s="2484"/>
      <c r="AN25" s="2504"/>
      <c r="AO25" s="2505"/>
      <c r="AP25" s="2483"/>
      <c r="AQ25" s="2484"/>
      <c r="AR25" s="2484"/>
      <c r="AS25" s="1928"/>
      <c r="AT25" s="2484"/>
      <c r="AU25" s="2499"/>
      <c r="AV25" s="1930"/>
      <c r="AW25" s="2484"/>
      <c r="AX25" s="2484"/>
      <c r="AY25" s="2484"/>
      <c r="AZ25" s="2484"/>
      <c r="BA25" s="621"/>
      <c r="BB25" s="621"/>
      <c r="BC25" s="621"/>
      <c r="BD25" s="621"/>
      <c r="BE25" s="2484"/>
      <c r="BF25" s="2484"/>
      <c r="BG25" s="2484"/>
      <c r="BH25" s="2499"/>
      <c r="BI25" s="2483"/>
      <c r="BJ25" s="2484"/>
      <c r="BK25" s="2484"/>
      <c r="BL25" s="2484"/>
      <c r="BM25" s="2499"/>
    </row>
    <row r="26" spans="1:65" s="137" customFormat="1" ht="21.4" customHeight="1" x14ac:dyDescent="0.45">
      <c r="A26" s="2509">
        <f>+A23+1</f>
        <v>2</v>
      </c>
      <c r="B26" s="2510"/>
      <c r="C26" s="2511"/>
      <c r="D26" s="2511"/>
      <c r="E26" s="2511"/>
      <c r="F26" s="2511"/>
      <c r="G26" s="2511"/>
      <c r="H26" s="2511"/>
      <c r="I26" s="2511"/>
      <c r="J26" s="2485"/>
      <c r="K26" s="2485"/>
      <c r="L26" s="2485"/>
      <c r="M26" s="2485"/>
      <c r="N26" s="2485"/>
      <c r="O26" s="2485"/>
      <c r="P26" s="2485"/>
      <c r="Q26" s="2485"/>
      <c r="R26" s="2485"/>
      <c r="S26" s="2485"/>
      <c r="T26" s="2501"/>
      <c r="U26" s="2483"/>
      <c r="V26" s="2484"/>
      <c r="W26" s="2484"/>
      <c r="X26" s="2484"/>
      <c r="Y26" s="2499"/>
      <c r="Z26" s="2483"/>
      <c r="AA26" s="2484"/>
      <c r="AB26" s="623" t="s">
        <v>1225</v>
      </c>
      <c r="AC26" s="2502"/>
      <c r="AD26" s="2502"/>
      <c r="AE26" s="2502"/>
      <c r="AF26" s="2502"/>
      <c r="AG26" s="2503"/>
      <c r="AH26" s="2503"/>
      <c r="AI26" s="2503"/>
      <c r="AJ26" s="2503"/>
      <c r="AK26" s="2484"/>
      <c r="AL26" s="2484"/>
      <c r="AM26" s="2484"/>
      <c r="AN26" s="2504"/>
      <c r="AO26" s="2505"/>
      <c r="AP26" s="2483"/>
      <c r="AQ26" s="2484"/>
      <c r="AR26" s="2484"/>
      <c r="AS26" s="1928"/>
      <c r="AT26" s="2484"/>
      <c r="AU26" s="2499"/>
      <c r="AV26" s="1930"/>
      <c r="AW26" s="2484"/>
      <c r="AX26" s="2484"/>
      <c r="AY26" s="2484"/>
      <c r="AZ26" s="2484"/>
      <c r="BA26" s="621"/>
      <c r="BB26" s="621"/>
      <c r="BC26" s="621"/>
      <c r="BD26" s="621"/>
      <c r="BE26" s="2484"/>
      <c r="BF26" s="2484"/>
      <c r="BG26" s="2484"/>
      <c r="BH26" s="2499"/>
      <c r="BI26" s="2483"/>
      <c r="BJ26" s="2484"/>
      <c r="BK26" s="2484"/>
      <c r="BL26" s="2484"/>
      <c r="BM26" s="2499"/>
    </row>
    <row r="27" spans="1:65" s="137" customFormat="1" ht="21.4" customHeight="1" x14ac:dyDescent="0.45">
      <c r="A27" s="2509"/>
      <c r="B27" s="2510"/>
      <c r="C27" s="2511"/>
      <c r="D27" s="2511"/>
      <c r="E27" s="2511"/>
      <c r="F27" s="2511"/>
      <c r="G27" s="2511"/>
      <c r="H27" s="2511"/>
      <c r="I27" s="2511"/>
      <c r="J27" s="2485"/>
      <c r="K27" s="2485"/>
      <c r="L27" s="2485"/>
      <c r="M27" s="2485"/>
      <c r="N27" s="2485"/>
      <c r="O27" s="2485"/>
      <c r="P27" s="2485"/>
      <c r="Q27" s="2485"/>
      <c r="R27" s="2485"/>
      <c r="S27" s="2485"/>
      <c r="T27" s="2501"/>
      <c r="U27" s="2483"/>
      <c r="V27" s="2484"/>
      <c r="W27" s="2484"/>
      <c r="X27" s="2484"/>
      <c r="Y27" s="2499"/>
      <c r="Z27" s="2483"/>
      <c r="AA27" s="2484"/>
      <c r="AB27" s="623" t="s">
        <v>1241</v>
      </c>
      <c r="AC27" s="2502"/>
      <c r="AD27" s="2502"/>
      <c r="AE27" s="2502"/>
      <c r="AF27" s="2502"/>
      <c r="AG27" s="2503"/>
      <c r="AH27" s="2503"/>
      <c r="AI27" s="2503"/>
      <c r="AJ27" s="2503"/>
      <c r="AK27" s="2484"/>
      <c r="AL27" s="2484"/>
      <c r="AM27" s="2484"/>
      <c r="AN27" s="2504"/>
      <c r="AO27" s="2505"/>
      <c r="AP27" s="2483"/>
      <c r="AQ27" s="2484"/>
      <c r="AR27" s="2484"/>
      <c r="AS27" s="1928"/>
      <c r="AT27" s="2484"/>
      <c r="AU27" s="2499"/>
      <c r="AV27" s="1930"/>
      <c r="AW27" s="2484"/>
      <c r="AX27" s="2484"/>
      <c r="AY27" s="2484"/>
      <c r="AZ27" s="2484"/>
      <c r="BA27" s="621"/>
      <c r="BB27" s="621"/>
      <c r="BC27" s="621"/>
      <c r="BD27" s="621"/>
      <c r="BE27" s="2484"/>
      <c r="BF27" s="2484"/>
      <c r="BG27" s="2484"/>
      <c r="BH27" s="2499"/>
      <c r="BI27" s="2483"/>
      <c r="BJ27" s="2484"/>
      <c r="BK27" s="2484"/>
      <c r="BL27" s="2484"/>
      <c r="BM27" s="2499"/>
    </row>
    <row r="28" spans="1:65" s="137" customFormat="1" ht="21.4" customHeight="1" x14ac:dyDescent="0.45">
      <c r="A28" s="2509"/>
      <c r="B28" s="2510"/>
      <c r="C28" s="2511"/>
      <c r="D28" s="2511"/>
      <c r="E28" s="2511"/>
      <c r="F28" s="2511"/>
      <c r="G28" s="2511"/>
      <c r="H28" s="2511"/>
      <c r="I28" s="2511"/>
      <c r="J28" s="2485"/>
      <c r="K28" s="2485"/>
      <c r="L28" s="2485"/>
      <c r="M28" s="2485"/>
      <c r="N28" s="2485"/>
      <c r="O28" s="2485"/>
      <c r="P28" s="2485"/>
      <c r="Q28" s="2485"/>
      <c r="R28" s="2485"/>
      <c r="S28" s="2485"/>
      <c r="T28" s="2501"/>
      <c r="U28" s="2483"/>
      <c r="V28" s="2484"/>
      <c r="W28" s="2484"/>
      <c r="X28" s="2484"/>
      <c r="Y28" s="2499"/>
      <c r="Z28" s="2483"/>
      <c r="AA28" s="2484"/>
      <c r="AB28" s="623" t="s">
        <v>1256</v>
      </c>
      <c r="AC28" s="2502"/>
      <c r="AD28" s="2502"/>
      <c r="AE28" s="2502"/>
      <c r="AF28" s="2502"/>
      <c r="AG28" s="2503"/>
      <c r="AH28" s="2503"/>
      <c r="AI28" s="2503"/>
      <c r="AJ28" s="2503"/>
      <c r="AK28" s="2484"/>
      <c r="AL28" s="2484"/>
      <c r="AM28" s="2484"/>
      <c r="AN28" s="2504"/>
      <c r="AO28" s="2505"/>
      <c r="AP28" s="2483"/>
      <c r="AQ28" s="2484"/>
      <c r="AR28" s="2484"/>
      <c r="AS28" s="1928"/>
      <c r="AT28" s="2484"/>
      <c r="AU28" s="2499"/>
      <c r="AV28" s="1930"/>
      <c r="AW28" s="2484"/>
      <c r="AX28" s="2484"/>
      <c r="AY28" s="2484"/>
      <c r="AZ28" s="2484"/>
      <c r="BA28" s="621"/>
      <c r="BB28" s="621"/>
      <c r="BC28" s="621"/>
      <c r="BD28" s="621"/>
      <c r="BE28" s="2484"/>
      <c r="BF28" s="2484"/>
      <c r="BG28" s="2484"/>
      <c r="BH28" s="2499"/>
      <c r="BI28" s="2483"/>
      <c r="BJ28" s="2484"/>
      <c r="BK28" s="2484"/>
      <c r="BL28" s="2484"/>
      <c r="BM28" s="2499"/>
    </row>
    <row r="29" spans="1:65" s="137" customFormat="1" ht="21.4" customHeight="1" x14ac:dyDescent="0.45">
      <c r="A29" s="2509">
        <f t="shared" ref="A29" si="0">+A26+1</f>
        <v>3</v>
      </c>
      <c r="B29" s="2510"/>
      <c r="C29" s="2511"/>
      <c r="D29" s="2511"/>
      <c r="E29" s="2511"/>
      <c r="F29" s="2511"/>
      <c r="G29" s="2511"/>
      <c r="H29" s="2511"/>
      <c r="I29" s="2511"/>
      <c r="J29" s="2485"/>
      <c r="K29" s="2485"/>
      <c r="L29" s="2485"/>
      <c r="M29" s="2485"/>
      <c r="N29" s="2485"/>
      <c r="O29" s="2485"/>
      <c r="P29" s="2485"/>
      <c r="Q29" s="2485"/>
      <c r="R29" s="2485"/>
      <c r="S29" s="2485"/>
      <c r="T29" s="2501"/>
      <c r="U29" s="2483"/>
      <c r="V29" s="2484"/>
      <c r="W29" s="2484"/>
      <c r="X29" s="2484"/>
      <c r="Y29" s="2499"/>
      <c r="Z29" s="2483"/>
      <c r="AA29" s="2484"/>
      <c r="AB29" s="623" t="s">
        <v>1225</v>
      </c>
      <c r="AC29" s="2502"/>
      <c r="AD29" s="2502"/>
      <c r="AE29" s="2502"/>
      <c r="AF29" s="2502"/>
      <c r="AG29" s="2503"/>
      <c r="AH29" s="2503"/>
      <c r="AI29" s="2503"/>
      <c r="AJ29" s="2503"/>
      <c r="AK29" s="2484"/>
      <c r="AL29" s="2484"/>
      <c r="AM29" s="2484"/>
      <c r="AN29" s="2504"/>
      <c r="AO29" s="2505"/>
      <c r="AP29" s="2483"/>
      <c r="AQ29" s="2484"/>
      <c r="AR29" s="2484"/>
      <c r="AS29" s="1928"/>
      <c r="AT29" s="2484"/>
      <c r="AU29" s="2499"/>
      <c r="AV29" s="1930"/>
      <c r="AW29" s="2484"/>
      <c r="AX29" s="2484"/>
      <c r="AY29" s="2484"/>
      <c r="AZ29" s="2484"/>
      <c r="BA29" s="621"/>
      <c r="BB29" s="621"/>
      <c r="BC29" s="621"/>
      <c r="BD29" s="621"/>
      <c r="BE29" s="2484"/>
      <c r="BF29" s="2484"/>
      <c r="BG29" s="2484"/>
      <c r="BH29" s="2499"/>
      <c r="BI29" s="2483"/>
      <c r="BJ29" s="2484"/>
      <c r="BK29" s="2484"/>
      <c r="BL29" s="2484"/>
      <c r="BM29" s="2499"/>
    </row>
    <row r="30" spans="1:65" s="137" customFormat="1" ht="21.4" customHeight="1" x14ac:dyDescent="0.45">
      <c r="A30" s="2509"/>
      <c r="B30" s="2510"/>
      <c r="C30" s="2511"/>
      <c r="D30" s="2511"/>
      <c r="E30" s="2511"/>
      <c r="F30" s="2511"/>
      <c r="G30" s="2511"/>
      <c r="H30" s="2511"/>
      <c r="I30" s="2511"/>
      <c r="J30" s="2485"/>
      <c r="K30" s="2485"/>
      <c r="L30" s="2485"/>
      <c r="M30" s="2485"/>
      <c r="N30" s="2485"/>
      <c r="O30" s="2485"/>
      <c r="P30" s="2485"/>
      <c r="Q30" s="2485"/>
      <c r="R30" s="2485"/>
      <c r="S30" s="2485"/>
      <c r="T30" s="2501"/>
      <c r="U30" s="2483"/>
      <c r="V30" s="2484"/>
      <c r="W30" s="2484"/>
      <c r="X30" s="2484"/>
      <c r="Y30" s="2499"/>
      <c r="Z30" s="2483"/>
      <c r="AA30" s="2484"/>
      <c r="AB30" s="623" t="s">
        <v>1241</v>
      </c>
      <c r="AC30" s="2502"/>
      <c r="AD30" s="2502"/>
      <c r="AE30" s="2502"/>
      <c r="AF30" s="2502"/>
      <c r="AG30" s="2503"/>
      <c r="AH30" s="2503"/>
      <c r="AI30" s="2503"/>
      <c r="AJ30" s="2503"/>
      <c r="AK30" s="2484"/>
      <c r="AL30" s="2484"/>
      <c r="AM30" s="2484"/>
      <c r="AN30" s="2504"/>
      <c r="AO30" s="2505"/>
      <c r="AP30" s="2483"/>
      <c r="AQ30" s="2484"/>
      <c r="AR30" s="2484"/>
      <c r="AS30" s="1928"/>
      <c r="AT30" s="2484"/>
      <c r="AU30" s="2499"/>
      <c r="AV30" s="1930"/>
      <c r="AW30" s="2484"/>
      <c r="AX30" s="2484"/>
      <c r="AY30" s="2484"/>
      <c r="AZ30" s="2484"/>
      <c r="BA30" s="621"/>
      <c r="BB30" s="621"/>
      <c r="BC30" s="621"/>
      <c r="BD30" s="621"/>
      <c r="BE30" s="2484"/>
      <c r="BF30" s="2484"/>
      <c r="BG30" s="2484"/>
      <c r="BH30" s="2499"/>
      <c r="BI30" s="2483"/>
      <c r="BJ30" s="2484"/>
      <c r="BK30" s="2484"/>
      <c r="BL30" s="2484"/>
      <c r="BM30" s="2499"/>
    </row>
    <row r="31" spans="1:65" s="137" customFormat="1" ht="21.4" customHeight="1" x14ac:dyDescent="0.45">
      <c r="A31" s="2509"/>
      <c r="B31" s="2510"/>
      <c r="C31" s="2511"/>
      <c r="D31" s="2511"/>
      <c r="E31" s="2511"/>
      <c r="F31" s="2511"/>
      <c r="G31" s="2511"/>
      <c r="H31" s="2511"/>
      <c r="I31" s="2511"/>
      <c r="J31" s="2485"/>
      <c r="K31" s="2485"/>
      <c r="L31" s="2485"/>
      <c r="M31" s="2485"/>
      <c r="N31" s="2485"/>
      <c r="O31" s="2485"/>
      <c r="P31" s="2485"/>
      <c r="Q31" s="2485"/>
      <c r="R31" s="2485"/>
      <c r="S31" s="2485"/>
      <c r="T31" s="2501"/>
      <c r="U31" s="2483"/>
      <c r="V31" s="2484"/>
      <c r="W31" s="2484"/>
      <c r="X31" s="2484"/>
      <c r="Y31" s="2499"/>
      <c r="Z31" s="2483"/>
      <c r="AA31" s="2484"/>
      <c r="AB31" s="623" t="s">
        <v>1256</v>
      </c>
      <c r="AC31" s="2502"/>
      <c r="AD31" s="2502"/>
      <c r="AE31" s="2502"/>
      <c r="AF31" s="2502"/>
      <c r="AG31" s="2503"/>
      <c r="AH31" s="2503"/>
      <c r="AI31" s="2503"/>
      <c r="AJ31" s="2503"/>
      <c r="AK31" s="2484"/>
      <c r="AL31" s="2484"/>
      <c r="AM31" s="2484"/>
      <c r="AN31" s="2504"/>
      <c r="AO31" s="2505"/>
      <c r="AP31" s="2483"/>
      <c r="AQ31" s="2484"/>
      <c r="AR31" s="2484"/>
      <c r="AS31" s="1928"/>
      <c r="AT31" s="2484"/>
      <c r="AU31" s="2499"/>
      <c r="AV31" s="1930"/>
      <c r="AW31" s="2484"/>
      <c r="AX31" s="2484"/>
      <c r="AY31" s="2484"/>
      <c r="AZ31" s="2484"/>
      <c r="BA31" s="621"/>
      <c r="BB31" s="621"/>
      <c r="BC31" s="621"/>
      <c r="BD31" s="621"/>
      <c r="BE31" s="2484"/>
      <c r="BF31" s="2484"/>
      <c r="BG31" s="2484"/>
      <c r="BH31" s="2499"/>
      <c r="BI31" s="2483"/>
      <c r="BJ31" s="2484"/>
      <c r="BK31" s="2484"/>
      <c r="BL31" s="2484"/>
      <c r="BM31" s="2499"/>
    </row>
    <row r="32" spans="1:65" s="137" customFormat="1" ht="21.4" customHeight="1" x14ac:dyDescent="0.45">
      <c r="A32" s="2509">
        <f t="shared" ref="A32" si="1">+A29+1</f>
        <v>4</v>
      </c>
      <c r="B32" s="2510"/>
      <c r="C32" s="2511"/>
      <c r="D32" s="2511"/>
      <c r="E32" s="2511"/>
      <c r="F32" s="2511"/>
      <c r="G32" s="2511"/>
      <c r="H32" s="2511"/>
      <c r="I32" s="2511"/>
      <c r="J32" s="2485"/>
      <c r="K32" s="2485"/>
      <c r="L32" s="2485"/>
      <c r="M32" s="2485"/>
      <c r="N32" s="2485"/>
      <c r="O32" s="2485"/>
      <c r="P32" s="2485"/>
      <c r="Q32" s="2485"/>
      <c r="R32" s="2485"/>
      <c r="S32" s="2485"/>
      <c r="T32" s="2501"/>
      <c r="U32" s="2483"/>
      <c r="V32" s="2484"/>
      <c r="W32" s="2484"/>
      <c r="X32" s="2484"/>
      <c r="Y32" s="2499"/>
      <c r="Z32" s="2483"/>
      <c r="AA32" s="2484"/>
      <c r="AB32" s="623" t="s">
        <v>1225</v>
      </c>
      <c r="AC32" s="2502"/>
      <c r="AD32" s="2502"/>
      <c r="AE32" s="2502"/>
      <c r="AF32" s="2502"/>
      <c r="AG32" s="2503"/>
      <c r="AH32" s="2503"/>
      <c r="AI32" s="2503"/>
      <c r="AJ32" s="2503"/>
      <c r="AK32" s="2484"/>
      <c r="AL32" s="2484"/>
      <c r="AM32" s="2484"/>
      <c r="AN32" s="2504"/>
      <c r="AO32" s="2505"/>
      <c r="AP32" s="2483"/>
      <c r="AQ32" s="2484"/>
      <c r="AR32" s="2484"/>
      <c r="AS32" s="1928"/>
      <c r="AT32" s="2484"/>
      <c r="AU32" s="2499"/>
      <c r="AV32" s="1930"/>
      <c r="AW32" s="2484"/>
      <c r="AX32" s="2484"/>
      <c r="AY32" s="2484"/>
      <c r="AZ32" s="2484"/>
      <c r="BA32" s="621"/>
      <c r="BB32" s="621"/>
      <c r="BC32" s="621"/>
      <c r="BD32" s="621"/>
      <c r="BE32" s="2484"/>
      <c r="BF32" s="2484"/>
      <c r="BG32" s="2484"/>
      <c r="BH32" s="2499"/>
      <c r="BI32" s="2483"/>
      <c r="BJ32" s="2484"/>
      <c r="BK32" s="2484"/>
      <c r="BL32" s="2484"/>
      <c r="BM32" s="2499"/>
    </row>
    <row r="33" spans="1:65" s="137" customFormat="1" ht="21.4" customHeight="1" x14ac:dyDescent="0.45">
      <c r="A33" s="2509"/>
      <c r="B33" s="2510"/>
      <c r="C33" s="2511"/>
      <c r="D33" s="2511"/>
      <c r="E33" s="2511"/>
      <c r="F33" s="2511"/>
      <c r="G33" s="2511"/>
      <c r="H33" s="2511"/>
      <c r="I33" s="2511"/>
      <c r="J33" s="2485"/>
      <c r="K33" s="2485"/>
      <c r="L33" s="2485"/>
      <c r="M33" s="2485"/>
      <c r="N33" s="2485"/>
      <c r="O33" s="2485"/>
      <c r="P33" s="2485"/>
      <c r="Q33" s="2485"/>
      <c r="R33" s="2485"/>
      <c r="S33" s="2485"/>
      <c r="T33" s="2501"/>
      <c r="U33" s="2483"/>
      <c r="V33" s="2484"/>
      <c r="W33" s="2484"/>
      <c r="X33" s="2484"/>
      <c r="Y33" s="2499"/>
      <c r="Z33" s="2483"/>
      <c r="AA33" s="2484"/>
      <c r="AB33" s="623" t="s">
        <v>1241</v>
      </c>
      <c r="AC33" s="2502"/>
      <c r="AD33" s="2502"/>
      <c r="AE33" s="2502"/>
      <c r="AF33" s="2502"/>
      <c r="AG33" s="2503"/>
      <c r="AH33" s="2503"/>
      <c r="AI33" s="2503"/>
      <c r="AJ33" s="2503"/>
      <c r="AK33" s="2484"/>
      <c r="AL33" s="2484"/>
      <c r="AM33" s="2484"/>
      <c r="AN33" s="2504"/>
      <c r="AO33" s="2505"/>
      <c r="AP33" s="2483"/>
      <c r="AQ33" s="2484"/>
      <c r="AR33" s="2484"/>
      <c r="AS33" s="1928"/>
      <c r="AT33" s="2484"/>
      <c r="AU33" s="2499"/>
      <c r="AV33" s="1930"/>
      <c r="AW33" s="2484"/>
      <c r="AX33" s="2484"/>
      <c r="AY33" s="2484"/>
      <c r="AZ33" s="2484"/>
      <c r="BA33" s="621"/>
      <c r="BB33" s="621"/>
      <c r="BC33" s="621"/>
      <c r="BD33" s="621"/>
      <c r="BE33" s="2484"/>
      <c r="BF33" s="2484"/>
      <c r="BG33" s="2484"/>
      <c r="BH33" s="2499"/>
      <c r="BI33" s="2483"/>
      <c r="BJ33" s="2484"/>
      <c r="BK33" s="2484"/>
      <c r="BL33" s="2484"/>
      <c r="BM33" s="2499"/>
    </row>
    <row r="34" spans="1:65" s="137" customFormat="1" ht="21.4" customHeight="1" x14ac:dyDescent="0.45">
      <c r="A34" s="2509"/>
      <c r="B34" s="2510"/>
      <c r="C34" s="2511"/>
      <c r="D34" s="2511"/>
      <c r="E34" s="2511"/>
      <c r="F34" s="2511"/>
      <c r="G34" s="2511"/>
      <c r="H34" s="2511"/>
      <c r="I34" s="2511"/>
      <c r="J34" s="2485"/>
      <c r="K34" s="2485"/>
      <c r="L34" s="2485"/>
      <c r="M34" s="2485"/>
      <c r="N34" s="2485"/>
      <c r="O34" s="2485"/>
      <c r="P34" s="2485"/>
      <c r="Q34" s="2485"/>
      <c r="R34" s="2485"/>
      <c r="S34" s="2485"/>
      <c r="T34" s="2501"/>
      <c r="U34" s="2483"/>
      <c r="V34" s="2484"/>
      <c r="W34" s="2484"/>
      <c r="X34" s="2484"/>
      <c r="Y34" s="2499"/>
      <c r="Z34" s="2483"/>
      <c r="AA34" s="2484"/>
      <c r="AB34" s="623" t="s">
        <v>1256</v>
      </c>
      <c r="AC34" s="2502"/>
      <c r="AD34" s="2502"/>
      <c r="AE34" s="2502"/>
      <c r="AF34" s="2502"/>
      <c r="AG34" s="2503"/>
      <c r="AH34" s="2503"/>
      <c r="AI34" s="2503"/>
      <c r="AJ34" s="2503"/>
      <c r="AK34" s="2484"/>
      <c r="AL34" s="2484"/>
      <c r="AM34" s="2484"/>
      <c r="AN34" s="2504"/>
      <c r="AO34" s="2505"/>
      <c r="AP34" s="2483"/>
      <c r="AQ34" s="2484"/>
      <c r="AR34" s="2484"/>
      <c r="AS34" s="1928"/>
      <c r="AT34" s="2484"/>
      <c r="AU34" s="2499"/>
      <c r="AV34" s="1930"/>
      <c r="AW34" s="2484"/>
      <c r="AX34" s="2484"/>
      <c r="AY34" s="2484"/>
      <c r="AZ34" s="2484"/>
      <c r="BA34" s="621"/>
      <c r="BB34" s="621"/>
      <c r="BC34" s="621"/>
      <c r="BD34" s="621"/>
      <c r="BE34" s="2484"/>
      <c r="BF34" s="2484"/>
      <c r="BG34" s="2484"/>
      <c r="BH34" s="2499"/>
      <c r="BI34" s="2483"/>
      <c r="BJ34" s="2484"/>
      <c r="BK34" s="2484"/>
      <c r="BL34" s="2484"/>
      <c r="BM34" s="2499"/>
    </row>
    <row r="35" spans="1:65" s="137" customFormat="1" ht="21.4" customHeight="1" x14ac:dyDescent="0.45">
      <c r="A35" s="2509">
        <f t="shared" ref="A35" si="2">+A32+1</f>
        <v>5</v>
      </c>
      <c r="B35" s="2510"/>
      <c r="C35" s="2511"/>
      <c r="D35" s="2511"/>
      <c r="E35" s="2511"/>
      <c r="F35" s="2511"/>
      <c r="G35" s="2511"/>
      <c r="H35" s="2511"/>
      <c r="I35" s="2511"/>
      <c r="J35" s="2485"/>
      <c r="K35" s="2485"/>
      <c r="L35" s="2485"/>
      <c r="M35" s="2485"/>
      <c r="N35" s="2485"/>
      <c r="O35" s="2485"/>
      <c r="P35" s="2485"/>
      <c r="Q35" s="2485"/>
      <c r="R35" s="2485"/>
      <c r="S35" s="2485"/>
      <c r="T35" s="2501"/>
      <c r="U35" s="2483"/>
      <c r="V35" s="2484"/>
      <c r="W35" s="2484"/>
      <c r="X35" s="2484"/>
      <c r="Y35" s="2499"/>
      <c r="Z35" s="2483"/>
      <c r="AA35" s="2484"/>
      <c r="AB35" s="623" t="s">
        <v>1225</v>
      </c>
      <c r="AC35" s="2502"/>
      <c r="AD35" s="2502"/>
      <c r="AE35" s="2502"/>
      <c r="AF35" s="2502"/>
      <c r="AG35" s="2503"/>
      <c r="AH35" s="2503"/>
      <c r="AI35" s="2503"/>
      <c r="AJ35" s="2503"/>
      <c r="AK35" s="2484"/>
      <c r="AL35" s="2484"/>
      <c r="AM35" s="2484"/>
      <c r="AN35" s="2504"/>
      <c r="AO35" s="2505"/>
      <c r="AP35" s="2483"/>
      <c r="AQ35" s="2484"/>
      <c r="AR35" s="2484"/>
      <c r="AS35" s="1928"/>
      <c r="AT35" s="2484"/>
      <c r="AU35" s="2499"/>
      <c r="AV35" s="1930"/>
      <c r="AW35" s="2484"/>
      <c r="AX35" s="2484"/>
      <c r="AY35" s="2484"/>
      <c r="AZ35" s="2484"/>
      <c r="BA35" s="621"/>
      <c r="BB35" s="621"/>
      <c r="BC35" s="621"/>
      <c r="BD35" s="621"/>
      <c r="BE35" s="2484"/>
      <c r="BF35" s="2484"/>
      <c r="BG35" s="2484"/>
      <c r="BH35" s="2499"/>
      <c r="BI35" s="2483"/>
      <c r="BJ35" s="2484"/>
      <c r="BK35" s="2484"/>
      <c r="BL35" s="2484"/>
      <c r="BM35" s="2499"/>
    </row>
    <row r="36" spans="1:65" s="137" customFormat="1" ht="21.4" customHeight="1" x14ac:dyDescent="0.45">
      <c r="A36" s="2509"/>
      <c r="B36" s="2510"/>
      <c r="C36" s="2511"/>
      <c r="D36" s="2511"/>
      <c r="E36" s="2511"/>
      <c r="F36" s="2511"/>
      <c r="G36" s="2511"/>
      <c r="H36" s="2511"/>
      <c r="I36" s="2511"/>
      <c r="J36" s="2485"/>
      <c r="K36" s="2485"/>
      <c r="L36" s="2485"/>
      <c r="M36" s="2485"/>
      <c r="N36" s="2485"/>
      <c r="O36" s="2485"/>
      <c r="P36" s="2485"/>
      <c r="Q36" s="2485"/>
      <c r="R36" s="2485"/>
      <c r="S36" s="2485"/>
      <c r="T36" s="2501"/>
      <c r="U36" s="2483"/>
      <c r="V36" s="2484"/>
      <c r="W36" s="2484"/>
      <c r="X36" s="2484"/>
      <c r="Y36" s="2499"/>
      <c r="Z36" s="2483"/>
      <c r="AA36" s="2484"/>
      <c r="AB36" s="623" t="s">
        <v>1241</v>
      </c>
      <c r="AC36" s="2502"/>
      <c r="AD36" s="2502"/>
      <c r="AE36" s="2502"/>
      <c r="AF36" s="2502"/>
      <c r="AG36" s="2503"/>
      <c r="AH36" s="2503"/>
      <c r="AI36" s="2503"/>
      <c r="AJ36" s="2503"/>
      <c r="AK36" s="2484"/>
      <c r="AL36" s="2484"/>
      <c r="AM36" s="2484"/>
      <c r="AN36" s="2504"/>
      <c r="AO36" s="2505"/>
      <c r="AP36" s="2483"/>
      <c r="AQ36" s="2484"/>
      <c r="AR36" s="2484"/>
      <c r="AS36" s="1928"/>
      <c r="AT36" s="2484"/>
      <c r="AU36" s="2499"/>
      <c r="AV36" s="1930"/>
      <c r="AW36" s="2484"/>
      <c r="AX36" s="2484"/>
      <c r="AY36" s="2484"/>
      <c r="AZ36" s="2484"/>
      <c r="BA36" s="621"/>
      <c r="BB36" s="621"/>
      <c r="BC36" s="621"/>
      <c r="BD36" s="621"/>
      <c r="BE36" s="2484"/>
      <c r="BF36" s="2484"/>
      <c r="BG36" s="2484"/>
      <c r="BH36" s="2499"/>
      <c r="BI36" s="2483"/>
      <c r="BJ36" s="2484"/>
      <c r="BK36" s="2484"/>
      <c r="BL36" s="2484"/>
      <c r="BM36" s="2499"/>
    </row>
    <row r="37" spans="1:65" s="137" customFormat="1" ht="21.4" customHeight="1" x14ac:dyDescent="0.45">
      <c r="A37" s="2509"/>
      <c r="B37" s="2510"/>
      <c r="C37" s="2511"/>
      <c r="D37" s="2511"/>
      <c r="E37" s="2511"/>
      <c r="F37" s="2511"/>
      <c r="G37" s="2511"/>
      <c r="H37" s="2511"/>
      <c r="I37" s="2511"/>
      <c r="J37" s="2485"/>
      <c r="K37" s="2485"/>
      <c r="L37" s="2485"/>
      <c r="M37" s="2485"/>
      <c r="N37" s="2485"/>
      <c r="O37" s="2485"/>
      <c r="P37" s="2485"/>
      <c r="Q37" s="2485"/>
      <c r="R37" s="2485"/>
      <c r="S37" s="2485"/>
      <c r="T37" s="2501"/>
      <c r="U37" s="2483"/>
      <c r="V37" s="2484"/>
      <c r="W37" s="2484"/>
      <c r="X37" s="2484"/>
      <c r="Y37" s="2499"/>
      <c r="Z37" s="2483"/>
      <c r="AA37" s="2484"/>
      <c r="AB37" s="623" t="s">
        <v>1256</v>
      </c>
      <c r="AC37" s="2502"/>
      <c r="AD37" s="2502"/>
      <c r="AE37" s="2502"/>
      <c r="AF37" s="2502"/>
      <c r="AG37" s="2503"/>
      <c r="AH37" s="2503"/>
      <c r="AI37" s="2503"/>
      <c r="AJ37" s="2503"/>
      <c r="AK37" s="2484"/>
      <c r="AL37" s="2484"/>
      <c r="AM37" s="2484"/>
      <c r="AN37" s="2504"/>
      <c r="AO37" s="2505"/>
      <c r="AP37" s="2483"/>
      <c r="AQ37" s="2484"/>
      <c r="AR37" s="2484"/>
      <c r="AS37" s="1928"/>
      <c r="AT37" s="2484"/>
      <c r="AU37" s="2499"/>
      <c r="AV37" s="1930"/>
      <c r="AW37" s="2484"/>
      <c r="AX37" s="2484"/>
      <c r="AY37" s="2484"/>
      <c r="AZ37" s="2484"/>
      <c r="BA37" s="621"/>
      <c r="BB37" s="621"/>
      <c r="BC37" s="621"/>
      <c r="BD37" s="621"/>
      <c r="BE37" s="2484"/>
      <c r="BF37" s="2484"/>
      <c r="BG37" s="2484"/>
      <c r="BH37" s="2499"/>
      <c r="BI37" s="2483"/>
      <c r="BJ37" s="2484"/>
      <c r="BK37" s="2484"/>
      <c r="BL37" s="2484"/>
      <c r="BM37" s="2499"/>
    </row>
    <row r="38" spans="1:65" s="137" customFormat="1" ht="21.4" customHeight="1" x14ac:dyDescent="0.45">
      <c r="A38" s="2509">
        <f t="shared" ref="A38" si="3">+A35+1</f>
        <v>6</v>
      </c>
      <c r="B38" s="2510"/>
      <c r="C38" s="2511"/>
      <c r="D38" s="2511"/>
      <c r="E38" s="2511"/>
      <c r="F38" s="2511"/>
      <c r="G38" s="2511"/>
      <c r="H38" s="2511"/>
      <c r="I38" s="2511"/>
      <c r="J38" s="2485"/>
      <c r="K38" s="2485"/>
      <c r="L38" s="2485"/>
      <c r="M38" s="2485"/>
      <c r="N38" s="2485"/>
      <c r="O38" s="2485"/>
      <c r="P38" s="2485"/>
      <c r="Q38" s="2485"/>
      <c r="R38" s="2485"/>
      <c r="S38" s="2485"/>
      <c r="T38" s="2501"/>
      <c r="U38" s="2483"/>
      <c r="V38" s="2484"/>
      <c r="W38" s="2484"/>
      <c r="X38" s="2484"/>
      <c r="Y38" s="2499"/>
      <c r="Z38" s="2483"/>
      <c r="AA38" s="2484"/>
      <c r="AB38" s="623" t="s">
        <v>1225</v>
      </c>
      <c r="AC38" s="2502"/>
      <c r="AD38" s="2502"/>
      <c r="AE38" s="2502"/>
      <c r="AF38" s="2502"/>
      <c r="AG38" s="2503"/>
      <c r="AH38" s="2503"/>
      <c r="AI38" s="2503"/>
      <c r="AJ38" s="2503"/>
      <c r="AK38" s="2484"/>
      <c r="AL38" s="2484"/>
      <c r="AM38" s="2484"/>
      <c r="AN38" s="2504"/>
      <c r="AO38" s="2505"/>
      <c r="AP38" s="2483"/>
      <c r="AQ38" s="2484"/>
      <c r="AR38" s="2484"/>
      <c r="AS38" s="1928"/>
      <c r="AT38" s="2484"/>
      <c r="AU38" s="2499"/>
      <c r="AV38" s="1930"/>
      <c r="AW38" s="2484"/>
      <c r="AX38" s="2484"/>
      <c r="AY38" s="2484"/>
      <c r="AZ38" s="2484"/>
      <c r="BA38" s="621"/>
      <c r="BB38" s="621"/>
      <c r="BC38" s="621"/>
      <c r="BD38" s="621"/>
      <c r="BE38" s="2484"/>
      <c r="BF38" s="2484"/>
      <c r="BG38" s="2484"/>
      <c r="BH38" s="2499"/>
      <c r="BI38" s="2483"/>
      <c r="BJ38" s="2484"/>
      <c r="BK38" s="2484"/>
      <c r="BL38" s="2484"/>
      <c r="BM38" s="2499"/>
    </row>
    <row r="39" spans="1:65" s="137" customFormat="1" ht="21.4" customHeight="1" x14ac:dyDescent="0.45">
      <c r="A39" s="2509"/>
      <c r="B39" s="2510"/>
      <c r="C39" s="2511"/>
      <c r="D39" s="2511"/>
      <c r="E39" s="2511"/>
      <c r="F39" s="2511"/>
      <c r="G39" s="2511"/>
      <c r="H39" s="2511"/>
      <c r="I39" s="2511"/>
      <c r="J39" s="2485"/>
      <c r="K39" s="2485"/>
      <c r="L39" s="2485"/>
      <c r="M39" s="2485"/>
      <c r="N39" s="2485"/>
      <c r="O39" s="2485"/>
      <c r="P39" s="2485"/>
      <c r="Q39" s="2485"/>
      <c r="R39" s="2485"/>
      <c r="S39" s="2485"/>
      <c r="T39" s="2501"/>
      <c r="U39" s="2483"/>
      <c r="V39" s="2484"/>
      <c r="W39" s="2484"/>
      <c r="X39" s="2484"/>
      <c r="Y39" s="2499"/>
      <c r="Z39" s="2483"/>
      <c r="AA39" s="2484"/>
      <c r="AB39" s="623" t="s">
        <v>1241</v>
      </c>
      <c r="AC39" s="2502"/>
      <c r="AD39" s="2502"/>
      <c r="AE39" s="2502"/>
      <c r="AF39" s="2502"/>
      <c r="AG39" s="2503"/>
      <c r="AH39" s="2503"/>
      <c r="AI39" s="2503"/>
      <c r="AJ39" s="2503"/>
      <c r="AK39" s="2484"/>
      <c r="AL39" s="2484"/>
      <c r="AM39" s="2484"/>
      <c r="AN39" s="2504"/>
      <c r="AO39" s="2505"/>
      <c r="AP39" s="2483"/>
      <c r="AQ39" s="2484"/>
      <c r="AR39" s="2484"/>
      <c r="AS39" s="1928"/>
      <c r="AT39" s="2484"/>
      <c r="AU39" s="2499"/>
      <c r="AV39" s="1930"/>
      <c r="AW39" s="2484"/>
      <c r="AX39" s="2484"/>
      <c r="AY39" s="2484"/>
      <c r="AZ39" s="2484"/>
      <c r="BA39" s="621"/>
      <c r="BB39" s="621"/>
      <c r="BC39" s="621"/>
      <c r="BD39" s="621"/>
      <c r="BE39" s="2484"/>
      <c r="BF39" s="2484"/>
      <c r="BG39" s="2484"/>
      <c r="BH39" s="2499"/>
      <c r="BI39" s="2483"/>
      <c r="BJ39" s="2484"/>
      <c r="BK39" s="2484"/>
      <c r="BL39" s="2484"/>
      <c r="BM39" s="2499"/>
    </row>
    <row r="40" spans="1:65" s="137" customFormat="1" ht="21.4" customHeight="1" x14ac:dyDescent="0.45">
      <c r="A40" s="2509"/>
      <c r="B40" s="2510"/>
      <c r="C40" s="2511"/>
      <c r="D40" s="2511"/>
      <c r="E40" s="2511"/>
      <c r="F40" s="2511"/>
      <c r="G40" s="2511"/>
      <c r="H40" s="2511"/>
      <c r="I40" s="2511"/>
      <c r="J40" s="2485"/>
      <c r="K40" s="2485"/>
      <c r="L40" s="2485"/>
      <c r="M40" s="2485"/>
      <c r="N40" s="2485"/>
      <c r="O40" s="2485"/>
      <c r="P40" s="2485"/>
      <c r="Q40" s="2485"/>
      <c r="R40" s="2485"/>
      <c r="S40" s="2485"/>
      <c r="T40" s="2501"/>
      <c r="U40" s="2483"/>
      <c r="V40" s="2484"/>
      <c r="W40" s="2484"/>
      <c r="X40" s="2484"/>
      <c r="Y40" s="2499"/>
      <c r="Z40" s="2483"/>
      <c r="AA40" s="2484"/>
      <c r="AB40" s="623" t="s">
        <v>1256</v>
      </c>
      <c r="AC40" s="2502"/>
      <c r="AD40" s="2502"/>
      <c r="AE40" s="2502"/>
      <c r="AF40" s="2502"/>
      <c r="AG40" s="2503"/>
      <c r="AH40" s="2503"/>
      <c r="AI40" s="2503"/>
      <c r="AJ40" s="2503"/>
      <c r="AK40" s="2484"/>
      <c r="AL40" s="2484"/>
      <c r="AM40" s="2484"/>
      <c r="AN40" s="2504"/>
      <c r="AO40" s="2505"/>
      <c r="AP40" s="2483"/>
      <c r="AQ40" s="2484"/>
      <c r="AR40" s="2484"/>
      <c r="AS40" s="1928"/>
      <c r="AT40" s="2484"/>
      <c r="AU40" s="2499"/>
      <c r="AV40" s="1930"/>
      <c r="AW40" s="2484"/>
      <c r="AX40" s="2484"/>
      <c r="AY40" s="2484"/>
      <c r="AZ40" s="2484"/>
      <c r="BA40" s="621"/>
      <c r="BB40" s="621"/>
      <c r="BC40" s="621"/>
      <c r="BD40" s="621"/>
      <c r="BE40" s="2484"/>
      <c r="BF40" s="2484"/>
      <c r="BG40" s="2484"/>
      <c r="BH40" s="2499"/>
      <c r="BI40" s="2483"/>
      <c r="BJ40" s="2484"/>
      <c r="BK40" s="2484"/>
      <c r="BL40" s="2484"/>
      <c r="BM40" s="2499"/>
    </row>
    <row r="41" spans="1:65" s="137" customFormat="1" ht="21.4" customHeight="1" x14ac:dyDescent="0.45">
      <c r="A41" s="2509">
        <f t="shared" ref="A41" si="4">+A38+1</f>
        <v>7</v>
      </c>
      <c r="B41" s="2510"/>
      <c r="C41" s="2511"/>
      <c r="D41" s="2511"/>
      <c r="E41" s="2511"/>
      <c r="F41" s="2511"/>
      <c r="G41" s="2511"/>
      <c r="H41" s="2511"/>
      <c r="I41" s="2511"/>
      <c r="J41" s="2485"/>
      <c r="K41" s="2485"/>
      <c r="L41" s="2485"/>
      <c r="M41" s="2485"/>
      <c r="N41" s="2485"/>
      <c r="O41" s="2485"/>
      <c r="P41" s="2485"/>
      <c r="Q41" s="2485"/>
      <c r="R41" s="2485"/>
      <c r="S41" s="2485"/>
      <c r="T41" s="2501"/>
      <c r="U41" s="2483"/>
      <c r="V41" s="2484"/>
      <c r="W41" s="2484"/>
      <c r="X41" s="2484"/>
      <c r="Y41" s="2499"/>
      <c r="Z41" s="2483"/>
      <c r="AA41" s="2484"/>
      <c r="AB41" s="623" t="s">
        <v>1225</v>
      </c>
      <c r="AC41" s="2502"/>
      <c r="AD41" s="2502"/>
      <c r="AE41" s="2502"/>
      <c r="AF41" s="2502"/>
      <c r="AG41" s="2503"/>
      <c r="AH41" s="2503"/>
      <c r="AI41" s="2503"/>
      <c r="AJ41" s="2503"/>
      <c r="AK41" s="2484"/>
      <c r="AL41" s="2484"/>
      <c r="AM41" s="2484"/>
      <c r="AN41" s="2504"/>
      <c r="AO41" s="2505"/>
      <c r="AP41" s="2483"/>
      <c r="AQ41" s="2484"/>
      <c r="AR41" s="2484"/>
      <c r="AS41" s="1928"/>
      <c r="AT41" s="2484"/>
      <c r="AU41" s="2499"/>
      <c r="AV41" s="1930"/>
      <c r="AW41" s="2484"/>
      <c r="AX41" s="2484"/>
      <c r="AY41" s="2484"/>
      <c r="AZ41" s="2484"/>
      <c r="BA41" s="621"/>
      <c r="BB41" s="621"/>
      <c r="BC41" s="621"/>
      <c r="BD41" s="621"/>
      <c r="BE41" s="2484"/>
      <c r="BF41" s="2484"/>
      <c r="BG41" s="2484"/>
      <c r="BH41" s="2499"/>
      <c r="BI41" s="2483"/>
      <c r="BJ41" s="2484"/>
      <c r="BK41" s="2484"/>
      <c r="BL41" s="2484"/>
      <c r="BM41" s="2499"/>
    </row>
    <row r="42" spans="1:65" s="137" customFormat="1" ht="21.4" customHeight="1" x14ac:dyDescent="0.45">
      <c r="A42" s="2509"/>
      <c r="B42" s="2510"/>
      <c r="C42" s="2511"/>
      <c r="D42" s="2511"/>
      <c r="E42" s="2511"/>
      <c r="F42" s="2511"/>
      <c r="G42" s="2511"/>
      <c r="H42" s="2511"/>
      <c r="I42" s="2511"/>
      <c r="J42" s="2485"/>
      <c r="K42" s="2485"/>
      <c r="L42" s="2485"/>
      <c r="M42" s="2485"/>
      <c r="N42" s="2485"/>
      <c r="O42" s="2485"/>
      <c r="P42" s="2485"/>
      <c r="Q42" s="2485"/>
      <c r="R42" s="2485"/>
      <c r="S42" s="2485"/>
      <c r="T42" s="2501"/>
      <c r="U42" s="2483"/>
      <c r="V42" s="2484"/>
      <c r="W42" s="2484"/>
      <c r="X42" s="2484"/>
      <c r="Y42" s="2499"/>
      <c r="Z42" s="2483"/>
      <c r="AA42" s="2484"/>
      <c r="AB42" s="623" t="s">
        <v>1241</v>
      </c>
      <c r="AC42" s="2502"/>
      <c r="AD42" s="2502"/>
      <c r="AE42" s="2502"/>
      <c r="AF42" s="2502"/>
      <c r="AG42" s="2503"/>
      <c r="AH42" s="2503"/>
      <c r="AI42" s="2503"/>
      <c r="AJ42" s="2503"/>
      <c r="AK42" s="2484"/>
      <c r="AL42" s="2484"/>
      <c r="AM42" s="2484"/>
      <c r="AN42" s="2504"/>
      <c r="AO42" s="2505"/>
      <c r="AP42" s="2483"/>
      <c r="AQ42" s="2484"/>
      <c r="AR42" s="2484"/>
      <c r="AS42" s="1928"/>
      <c r="AT42" s="2484"/>
      <c r="AU42" s="2499"/>
      <c r="AV42" s="1930"/>
      <c r="AW42" s="2484"/>
      <c r="AX42" s="2484"/>
      <c r="AY42" s="2484"/>
      <c r="AZ42" s="2484"/>
      <c r="BA42" s="621"/>
      <c r="BB42" s="621"/>
      <c r="BC42" s="621"/>
      <c r="BD42" s="621"/>
      <c r="BE42" s="2484"/>
      <c r="BF42" s="2484"/>
      <c r="BG42" s="2484"/>
      <c r="BH42" s="2499"/>
      <c r="BI42" s="2483"/>
      <c r="BJ42" s="2484"/>
      <c r="BK42" s="2484"/>
      <c r="BL42" s="2484"/>
      <c r="BM42" s="2499"/>
    </row>
    <row r="43" spans="1:65" s="137" customFormat="1" ht="21.4" customHeight="1" x14ac:dyDescent="0.45">
      <c r="A43" s="2509"/>
      <c r="B43" s="2510"/>
      <c r="C43" s="2511"/>
      <c r="D43" s="2511"/>
      <c r="E43" s="2511"/>
      <c r="F43" s="2511"/>
      <c r="G43" s="2511"/>
      <c r="H43" s="2511"/>
      <c r="I43" s="2511"/>
      <c r="J43" s="2485"/>
      <c r="K43" s="2485"/>
      <c r="L43" s="2485"/>
      <c r="M43" s="2485"/>
      <c r="N43" s="2485"/>
      <c r="O43" s="2485"/>
      <c r="P43" s="2485"/>
      <c r="Q43" s="2485"/>
      <c r="R43" s="2485"/>
      <c r="S43" s="2485"/>
      <c r="T43" s="2501"/>
      <c r="U43" s="2483"/>
      <c r="V43" s="2484"/>
      <c r="W43" s="2484"/>
      <c r="X43" s="2484"/>
      <c r="Y43" s="2499"/>
      <c r="Z43" s="2483"/>
      <c r="AA43" s="2484"/>
      <c r="AB43" s="623" t="s">
        <v>1256</v>
      </c>
      <c r="AC43" s="2502"/>
      <c r="AD43" s="2502"/>
      <c r="AE43" s="2502"/>
      <c r="AF43" s="2502"/>
      <c r="AG43" s="2503"/>
      <c r="AH43" s="2503"/>
      <c r="AI43" s="2503"/>
      <c r="AJ43" s="2503"/>
      <c r="AK43" s="2484"/>
      <c r="AL43" s="2484"/>
      <c r="AM43" s="2484"/>
      <c r="AN43" s="2504"/>
      <c r="AO43" s="2505"/>
      <c r="AP43" s="2483"/>
      <c r="AQ43" s="2484"/>
      <c r="AR43" s="2484"/>
      <c r="AS43" s="1928"/>
      <c r="AT43" s="2484"/>
      <c r="AU43" s="2499"/>
      <c r="AV43" s="1930"/>
      <c r="AW43" s="2484"/>
      <c r="AX43" s="2484"/>
      <c r="AY43" s="2484"/>
      <c r="AZ43" s="2484"/>
      <c r="BA43" s="621"/>
      <c r="BB43" s="621"/>
      <c r="BC43" s="621"/>
      <c r="BD43" s="621"/>
      <c r="BE43" s="2484"/>
      <c r="BF43" s="2484"/>
      <c r="BG43" s="2484"/>
      <c r="BH43" s="2499"/>
      <c r="BI43" s="2483"/>
      <c r="BJ43" s="2484"/>
      <c r="BK43" s="2484"/>
      <c r="BL43" s="2484"/>
      <c r="BM43" s="2499"/>
    </row>
    <row r="44" spans="1:65" s="137" customFormat="1" ht="21.4" customHeight="1" x14ac:dyDescent="0.45">
      <c r="A44" s="2509">
        <f t="shared" ref="A44" si="5">+A41+1</f>
        <v>8</v>
      </c>
      <c r="B44" s="2510"/>
      <c r="C44" s="2511"/>
      <c r="D44" s="2511"/>
      <c r="E44" s="2511"/>
      <c r="F44" s="2511"/>
      <c r="G44" s="2511"/>
      <c r="H44" s="2511"/>
      <c r="I44" s="2511"/>
      <c r="J44" s="2485"/>
      <c r="K44" s="2485"/>
      <c r="L44" s="2485"/>
      <c r="M44" s="2485"/>
      <c r="N44" s="2485"/>
      <c r="O44" s="2485"/>
      <c r="P44" s="2485"/>
      <c r="Q44" s="2485"/>
      <c r="R44" s="2485"/>
      <c r="S44" s="2485"/>
      <c r="T44" s="2501"/>
      <c r="U44" s="2483"/>
      <c r="V44" s="2484"/>
      <c r="W44" s="2484"/>
      <c r="X44" s="2484"/>
      <c r="Y44" s="2499"/>
      <c r="Z44" s="2483"/>
      <c r="AA44" s="2484"/>
      <c r="AB44" s="623" t="s">
        <v>1225</v>
      </c>
      <c r="AC44" s="2502"/>
      <c r="AD44" s="2502"/>
      <c r="AE44" s="2502"/>
      <c r="AF44" s="2502"/>
      <c r="AG44" s="2503"/>
      <c r="AH44" s="2503"/>
      <c r="AI44" s="2503"/>
      <c r="AJ44" s="2503"/>
      <c r="AK44" s="2484"/>
      <c r="AL44" s="2484"/>
      <c r="AM44" s="2484"/>
      <c r="AN44" s="2504"/>
      <c r="AO44" s="2505"/>
      <c r="AP44" s="2483"/>
      <c r="AQ44" s="2484"/>
      <c r="AR44" s="2484"/>
      <c r="AS44" s="1928"/>
      <c r="AT44" s="2484"/>
      <c r="AU44" s="2499"/>
      <c r="AV44" s="1930"/>
      <c r="AW44" s="2484"/>
      <c r="AX44" s="2484"/>
      <c r="AY44" s="2484"/>
      <c r="AZ44" s="2484"/>
      <c r="BA44" s="621"/>
      <c r="BB44" s="621"/>
      <c r="BC44" s="621"/>
      <c r="BD44" s="621"/>
      <c r="BE44" s="2484"/>
      <c r="BF44" s="2484"/>
      <c r="BG44" s="2484"/>
      <c r="BH44" s="2499"/>
      <c r="BI44" s="2483"/>
      <c r="BJ44" s="2484"/>
      <c r="BK44" s="2484"/>
      <c r="BL44" s="2484"/>
      <c r="BM44" s="2499"/>
    </row>
    <row r="45" spans="1:65" s="137" customFormat="1" ht="21.4" customHeight="1" x14ac:dyDescent="0.45">
      <c r="A45" s="2509"/>
      <c r="B45" s="2510"/>
      <c r="C45" s="2511"/>
      <c r="D45" s="2511"/>
      <c r="E45" s="2511"/>
      <c r="F45" s="2511"/>
      <c r="G45" s="2511"/>
      <c r="H45" s="2511"/>
      <c r="I45" s="2511"/>
      <c r="J45" s="2485"/>
      <c r="K45" s="2485"/>
      <c r="L45" s="2485"/>
      <c r="M45" s="2485"/>
      <c r="N45" s="2485"/>
      <c r="O45" s="2485"/>
      <c r="P45" s="2485"/>
      <c r="Q45" s="2485"/>
      <c r="R45" s="2485"/>
      <c r="S45" s="2485"/>
      <c r="T45" s="2501"/>
      <c r="U45" s="2483"/>
      <c r="V45" s="2484"/>
      <c r="W45" s="2484"/>
      <c r="X45" s="2484"/>
      <c r="Y45" s="2499"/>
      <c r="Z45" s="2483"/>
      <c r="AA45" s="2484"/>
      <c r="AB45" s="623" t="s">
        <v>1241</v>
      </c>
      <c r="AC45" s="2502"/>
      <c r="AD45" s="2502"/>
      <c r="AE45" s="2502"/>
      <c r="AF45" s="2502"/>
      <c r="AG45" s="2503"/>
      <c r="AH45" s="2503"/>
      <c r="AI45" s="2503"/>
      <c r="AJ45" s="2503"/>
      <c r="AK45" s="2484"/>
      <c r="AL45" s="2484"/>
      <c r="AM45" s="2484"/>
      <c r="AN45" s="2504"/>
      <c r="AO45" s="2505"/>
      <c r="AP45" s="2483"/>
      <c r="AQ45" s="2484"/>
      <c r="AR45" s="2484"/>
      <c r="AS45" s="1928"/>
      <c r="AT45" s="2484"/>
      <c r="AU45" s="2499"/>
      <c r="AV45" s="1930"/>
      <c r="AW45" s="2484"/>
      <c r="AX45" s="2484"/>
      <c r="AY45" s="2484"/>
      <c r="AZ45" s="2484"/>
      <c r="BA45" s="621"/>
      <c r="BB45" s="621"/>
      <c r="BC45" s="621"/>
      <c r="BD45" s="621"/>
      <c r="BE45" s="2484"/>
      <c r="BF45" s="2484"/>
      <c r="BG45" s="2484"/>
      <c r="BH45" s="2499"/>
      <c r="BI45" s="2483"/>
      <c r="BJ45" s="2484"/>
      <c r="BK45" s="2484"/>
      <c r="BL45" s="2484"/>
      <c r="BM45" s="2499"/>
    </row>
    <row r="46" spans="1:65" s="137" customFormat="1" ht="21.4" customHeight="1" x14ac:dyDescent="0.45">
      <c r="A46" s="2509"/>
      <c r="B46" s="2510"/>
      <c r="C46" s="2511"/>
      <c r="D46" s="2511"/>
      <c r="E46" s="2511"/>
      <c r="F46" s="2511"/>
      <c r="G46" s="2511"/>
      <c r="H46" s="2511"/>
      <c r="I46" s="2511"/>
      <c r="J46" s="2485"/>
      <c r="K46" s="2485"/>
      <c r="L46" s="2485"/>
      <c r="M46" s="2485"/>
      <c r="N46" s="2485"/>
      <c r="O46" s="2485"/>
      <c r="P46" s="2485"/>
      <c r="Q46" s="2485"/>
      <c r="R46" s="2485"/>
      <c r="S46" s="2485"/>
      <c r="T46" s="2501"/>
      <c r="U46" s="2483"/>
      <c r="V46" s="2484"/>
      <c r="W46" s="2484"/>
      <c r="X46" s="2484"/>
      <c r="Y46" s="2499"/>
      <c r="Z46" s="2483"/>
      <c r="AA46" s="2484"/>
      <c r="AB46" s="623" t="s">
        <v>1256</v>
      </c>
      <c r="AC46" s="2502"/>
      <c r="AD46" s="2502"/>
      <c r="AE46" s="2502"/>
      <c r="AF46" s="2502"/>
      <c r="AG46" s="2503"/>
      <c r="AH46" s="2503"/>
      <c r="AI46" s="2503"/>
      <c r="AJ46" s="2503"/>
      <c r="AK46" s="2484"/>
      <c r="AL46" s="2484"/>
      <c r="AM46" s="2484"/>
      <c r="AN46" s="2504"/>
      <c r="AO46" s="2505"/>
      <c r="AP46" s="2483"/>
      <c r="AQ46" s="2484"/>
      <c r="AR46" s="2484"/>
      <c r="AS46" s="1928"/>
      <c r="AT46" s="2484"/>
      <c r="AU46" s="2499"/>
      <c r="AV46" s="1930"/>
      <c r="AW46" s="2484"/>
      <c r="AX46" s="2484"/>
      <c r="AY46" s="2484"/>
      <c r="AZ46" s="2484"/>
      <c r="BA46" s="621"/>
      <c r="BB46" s="621"/>
      <c r="BC46" s="621"/>
      <c r="BD46" s="621"/>
      <c r="BE46" s="2484"/>
      <c r="BF46" s="2484"/>
      <c r="BG46" s="2484"/>
      <c r="BH46" s="2499"/>
      <c r="BI46" s="2483"/>
      <c r="BJ46" s="2484"/>
      <c r="BK46" s="2484"/>
      <c r="BL46" s="2484"/>
      <c r="BM46" s="2499"/>
    </row>
    <row r="47" spans="1:65" s="137" customFormat="1" ht="21.4" customHeight="1" x14ac:dyDescent="0.45">
      <c r="A47" s="2509">
        <f t="shared" ref="A47" si="6">+A44+1</f>
        <v>9</v>
      </c>
      <c r="B47" s="2510"/>
      <c r="C47" s="2511"/>
      <c r="D47" s="2511"/>
      <c r="E47" s="2511"/>
      <c r="F47" s="2511"/>
      <c r="G47" s="2511"/>
      <c r="H47" s="2511"/>
      <c r="I47" s="2511"/>
      <c r="J47" s="2485"/>
      <c r="K47" s="2485"/>
      <c r="L47" s="2485"/>
      <c r="M47" s="2485"/>
      <c r="N47" s="2485"/>
      <c r="O47" s="2485"/>
      <c r="P47" s="2485"/>
      <c r="Q47" s="2485"/>
      <c r="R47" s="2485"/>
      <c r="S47" s="2485"/>
      <c r="T47" s="2501"/>
      <c r="U47" s="2483"/>
      <c r="V47" s="2484"/>
      <c r="W47" s="2484"/>
      <c r="X47" s="2484"/>
      <c r="Y47" s="2499"/>
      <c r="Z47" s="2483"/>
      <c r="AA47" s="2484"/>
      <c r="AB47" s="623" t="s">
        <v>1225</v>
      </c>
      <c r="AC47" s="2502"/>
      <c r="AD47" s="2502"/>
      <c r="AE47" s="2502"/>
      <c r="AF47" s="2502"/>
      <c r="AG47" s="2503"/>
      <c r="AH47" s="2503"/>
      <c r="AI47" s="2503"/>
      <c r="AJ47" s="2503"/>
      <c r="AK47" s="2484"/>
      <c r="AL47" s="2484"/>
      <c r="AM47" s="2484"/>
      <c r="AN47" s="2504"/>
      <c r="AO47" s="2505"/>
      <c r="AP47" s="2483"/>
      <c r="AQ47" s="2484"/>
      <c r="AR47" s="2484"/>
      <c r="AS47" s="1928"/>
      <c r="AT47" s="2484"/>
      <c r="AU47" s="2499"/>
      <c r="AV47" s="1930"/>
      <c r="AW47" s="2484"/>
      <c r="AX47" s="2484"/>
      <c r="AY47" s="2484"/>
      <c r="AZ47" s="2484"/>
      <c r="BA47" s="621"/>
      <c r="BB47" s="621"/>
      <c r="BC47" s="621"/>
      <c r="BD47" s="621"/>
      <c r="BE47" s="2484"/>
      <c r="BF47" s="2484"/>
      <c r="BG47" s="2484"/>
      <c r="BH47" s="2499"/>
      <c r="BI47" s="2483"/>
      <c r="BJ47" s="2484"/>
      <c r="BK47" s="2484"/>
      <c r="BL47" s="2484"/>
      <c r="BM47" s="2499"/>
    </row>
    <row r="48" spans="1:65" s="137" customFormat="1" ht="21.4" customHeight="1" x14ac:dyDescent="0.45">
      <c r="A48" s="2509"/>
      <c r="B48" s="2510"/>
      <c r="C48" s="2511"/>
      <c r="D48" s="2511"/>
      <c r="E48" s="2511"/>
      <c r="F48" s="2511"/>
      <c r="G48" s="2511"/>
      <c r="H48" s="2511"/>
      <c r="I48" s="2511"/>
      <c r="J48" s="2485"/>
      <c r="K48" s="2485"/>
      <c r="L48" s="2485"/>
      <c r="M48" s="2485"/>
      <c r="N48" s="2485"/>
      <c r="O48" s="2485"/>
      <c r="P48" s="2485"/>
      <c r="Q48" s="2485"/>
      <c r="R48" s="2485"/>
      <c r="S48" s="2485"/>
      <c r="T48" s="2501"/>
      <c r="U48" s="2483"/>
      <c r="V48" s="2484"/>
      <c r="W48" s="2484"/>
      <c r="X48" s="2484"/>
      <c r="Y48" s="2499"/>
      <c r="Z48" s="2483"/>
      <c r="AA48" s="2484"/>
      <c r="AB48" s="623" t="s">
        <v>1241</v>
      </c>
      <c r="AC48" s="2502"/>
      <c r="AD48" s="2502"/>
      <c r="AE48" s="2502"/>
      <c r="AF48" s="2502"/>
      <c r="AG48" s="2503"/>
      <c r="AH48" s="2503"/>
      <c r="AI48" s="2503"/>
      <c r="AJ48" s="2503"/>
      <c r="AK48" s="2484"/>
      <c r="AL48" s="2484"/>
      <c r="AM48" s="2484"/>
      <c r="AN48" s="2504"/>
      <c r="AO48" s="2505"/>
      <c r="AP48" s="2483"/>
      <c r="AQ48" s="2484"/>
      <c r="AR48" s="2484"/>
      <c r="AS48" s="1928"/>
      <c r="AT48" s="2484"/>
      <c r="AU48" s="2499"/>
      <c r="AV48" s="1930"/>
      <c r="AW48" s="2484"/>
      <c r="AX48" s="2484"/>
      <c r="AY48" s="2484"/>
      <c r="AZ48" s="2484"/>
      <c r="BA48" s="621"/>
      <c r="BB48" s="621"/>
      <c r="BC48" s="621"/>
      <c r="BD48" s="621"/>
      <c r="BE48" s="2484"/>
      <c r="BF48" s="2484"/>
      <c r="BG48" s="2484"/>
      <c r="BH48" s="2499"/>
      <c r="BI48" s="2483"/>
      <c r="BJ48" s="2484"/>
      <c r="BK48" s="2484"/>
      <c r="BL48" s="2484"/>
      <c r="BM48" s="2499"/>
    </row>
    <row r="49" spans="1:65" s="137" customFormat="1" ht="21.4" customHeight="1" x14ac:dyDescent="0.45">
      <c r="A49" s="2509"/>
      <c r="B49" s="2510"/>
      <c r="C49" s="2511"/>
      <c r="D49" s="2511"/>
      <c r="E49" s="2511"/>
      <c r="F49" s="2511"/>
      <c r="G49" s="2511"/>
      <c r="H49" s="2511"/>
      <c r="I49" s="2511"/>
      <c r="J49" s="2485"/>
      <c r="K49" s="2485"/>
      <c r="L49" s="2485"/>
      <c r="M49" s="2485"/>
      <c r="N49" s="2485"/>
      <c r="O49" s="2485"/>
      <c r="P49" s="2485"/>
      <c r="Q49" s="2485"/>
      <c r="R49" s="2485"/>
      <c r="S49" s="2485"/>
      <c r="T49" s="2501"/>
      <c r="U49" s="2483"/>
      <c r="V49" s="2484"/>
      <c r="W49" s="2484"/>
      <c r="X49" s="2484"/>
      <c r="Y49" s="2499"/>
      <c r="Z49" s="2483"/>
      <c r="AA49" s="2484"/>
      <c r="AB49" s="623" t="s">
        <v>1256</v>
      </c>
      <c r="AC49" s="2502"/>
      <c r="AD49" s="2502"/>
      <c r="AE49" s="2502"/>
      <c r="AF49" s="2502"/>
      <c r="AG49" s="2503"/>
      <c r="AH49" s="2503"/>
      <c r="AI49" s="2503"/>
      <c r="AJ49" s="2503"/>
      <c r="AK49" s="2484"/>
      <c r="AL49" s="2484"/>
      <c r="AM49" s="2484"/>
      <c r="AN49" s="2504"/>
      <c r="AO49" s="2505"/>
      <c r="AP49" s="2483"/>
      <c r="AQ49" s="2484"/>
      <c r="AR49" s="2484"/>
      <c r="AS49" s="1928"/>
      <c r="AT49" s="2484"/>
      <c r="AU49" s="2499"/>
      <c r="AV49" s="1930"/>
      <c r="AW49" s="2484"/>
      <c r="AX49" s="2484"/>
      <c r="AY49" s="2484"/>
      <c r="AZ49" s="2484"/>
      <c r="BA49" s="621"/>
      <c r="BB49" s="621"/>
      <c r="BC49" s="621"/>
      <c r="BD49" s="621"/>
      <c r="BE49" s="2484"/>
      <c r="BF49" s="2484"/>
      <c r="BG49" s="2484"/>
      <c r="BH49" s="2499"/>
      <c r="BI49" s="2483"/>
      <c r="BJ49" s="2484"/>
      <c r="BK49" s="2484"/>
      <c r="BL49" s="2484"/>
      <c r="BM49" s="2499"/>
    </row>
    <row r="50" spans="1:65" s="137" customFormat="1" ht="21.4" customHeight="1" x14ac:dyDescent="0.45">
      <c r="A50" s="2509">
        <f t="shared" ref="A50" si="7">+A47+1</f>
        <v>10</v>
      </c>
      <c r="B50" s="2510"/>
      <c r="C50" s="2511"/>
      <c r="D50" s="2511"/>
      <c r="E50" s="2511"/>
      <c r="F50" s="2511"/>
      <c r="G50" s="2511"/>
      <c r="H50" s="2511"/>
      <c r="I50" s="2511"/>
      <c r="J50" s="2485"/>
      <c r="K50" s="2485"/>
      <c r="L50" s="2485"/>
      <c r="M50" s="2485"/>
      <c r="N50" s="2485"/>
      <c r="O50" s="2485"/>
      <c r="P50" s="2485"/>
      <c r="Q50" s="2485"/>
      <c r="R50" s="2485"/>
      <c r="S50" s="2485"/>
      <c r="T50" s="2501"/>
      <c r="U50" s="2483"/>
      <c r="V50" s="2484"/>
      <c r="W50" s="2484"/>
      <c r="X50" s="2484"/>
      <c r="Y50" s="2499"/>
      <c r="Z50" s="2483"/>
      <c r="AA50" s="2484"/>
      <c r="AB50" s="623" t="s">
        <v>1225</v>
      </c>
      <c r="AC50" s="2502"/>
      <c r="AD50" s="2502"/>
      <c r="AE50" s="2502"/>
      <c r="AF50" s="2502"/>
      <c r="AG50" s="2503"/>
      <c r="AH50" s="2503"/>
      <c r="AI50" s="2503"/>
      <c r="AJ50" s="2503"/>
      <c r="AK50" s="2484"/>
      <c r="AL50" s="2484"/>
      <c r="AM50" s="2484"/>
      <c r="AN50" s="2504"/>
      <c r="AO50" s="2505"/>
      <c r="AP50" s="2483"/>
      <c r="AQ50" s="2484"/>
      <c r="AR50" s="2484"/>
      <c r="AS50" s="1928"/>
      <c r="AT50" s="2484"/>
      <c r="AU50" s="2499"/>
      <c r="AV50" s="1930"/>
      <c r="AW50" s="2484"/>
      <c r="AX50" s="2484"/>
      <c r="AY50" s="2484"/>
      <c r="AZ50" s="2484"/>
      <c r="BA50" s="621"/>
      <c r="BB50" s="621"/>
      <c r="BC50" s="621"/>
      <c r="BD50" s="621"/>
      <c r="BE50" s="2484"/>
      <c r="BF50" s="2484"/>
      <c r="BG50" s="2484"/>
      <c r="BH50" s="2499"/>
      <c r="BI50" s="2483"/>
      <c r="BJ50" s="2484"/>
      <c r="BK50" s="2484"/>
      <c r="BL50" s="2484"/>
      <c r="BM50" s="2499"/>
    </row>
    <row r="51" spans="1:65" s="137" customFormat="1" ht="21.4" customHeight="1" x14ac:dyDescent="0.45">
      <c r="A51" s="2509"/>
      <c r="B51" s="2510"/>
      <c r="C51" s="2511"/>
      <c r="D51" s="2511"/>
      <c r="E51" s="2511"/>
      <c r="F51" s="2511"/>
      <c r="G51" s="2511"/>
      <c r="H51" s="2511"/>
      <c r="I51" s="2511"/>
      <c r="J51" s="2485"/>
      <c r="K51" s="2485"/>
      <c r="L51" s="2485"/>
      <c r="M51" s="2485"/>
      <c r="N51" s="2485"/>
      <c r="O51" s="2485"/>
      <c r="P51" s="2485"/>
      <c r="Q51" s="2485"/>
      <c r="R51" s="2485"/>
      <c r="S51" s="2485"/>
      <c r="T51" s="2501"/>
      <c r="U51" s="2483"/>
      <c r="V51" s="2484"/>
      <c r="W51" s="2484"/>
      <c r="X51" s="2484"/>
      <c r="Y51" s="2499"/>
      <c r="Z51" s="2483"/>
      <c r="AA51" s="2484"/>
      <c r="AB51" s="623" t="s">
        <v>1241</v>
      </c>
      <c r="AC51" s="2502"/>
      <c r="AD51" s="2502"/>
      <c r="AE51" s="2502"/>
      <c r="AF51" s="2502"/>
      <c r="AG51" s="2503"/>
      <c r="AH51" s="2503"/>
      <c r="AI51" s="2503"/>
      <c r="AJ51" s="2503"/>
      <c r="AK51" s="2484"/>
      <c r="AL51" s="2484"/>
      <c r="AM51" s="2484"/>
      <c r="AN51" s="2504"/>
      <c r="AO51" s="2505"/>
      <c r="AP51" s="2483"/>
      <c r="AQ51" s="2484"/>
      <c r="AR51" s="2484"/>
      <c r="AS51" s="1928"/>
      <c r="AT51" s="2484"/>
      <c r="AU51" s="2499"/>
      <c r="AV51" s="1930"/>
      <c r="AW51" s="2484"/>
      <c r="AX51" s="2484"/>
      <c r="AY51" s="2484"/>
      <c r="AZ51" s="2484"/>
      <c r="BA51" s="621"/>
      <c r="BB51" s="621"/>
      <c r="BC51" s="621"/>
      <c r="BD51" s="621"/>
      <c r="BE51" s="2484"/>
      <c r="BF51" s="2484"/>
      <c r="BG51" s="2484"/>
      <c r="BH51" s="2499"/>
      <c r="BI51" s="2483"/>
      <c r="BJ51" s="2484"/>
      <c r="BK51" s="2484"/>
      <c r="BL51" s="2484"/>
      <c r="BM51" s="2499"/>
    </row>
    <row r="52" spans="1:65" s="137" customFormat="1" ht="21.4" customHeight="1" x14ac:dyDescent="0.45">
      <c r="A52" s="2509"/>
      <c r="B52" s="2510"/>
      <c r="C52" s="2511"/>
      <c r="D52" s="2511"/>
      <c r="E52" s="2511"/>
      <c r="F52" s="2511"/>
      <c r="G52" s="2511"/>
      <c r="H52" s="2511"/>
      <c r="I52" s="2511"/>
      <c r="J52" s="2485"/>
      <c r="K52" s="2485"/>
      <c r="L52" s="2485"/>
      <c r="M52" s="2485"/>
      <c r="N52" s="2485"/>
      <c r="O52" s="2485"/>
      <c r="P52" s="2485"/>
      <c r="Q52" s="2485"/>
      <c r="R52" s="2485"/>
      <c r="S52" s="2485"/>
      <c r="T52" s="2501"/>
      <c r="U52" s="2483"/>
      <c r="V52" s="2484"/>
      <c r="W52" s="2484"/>
      <c r="X52" s="2484"/>
      <c r="Y52" s="2499"/>
      <c r="Z52" s="2483"/>
      <c r="AA52" s="2484"/>
      <c r="AB52" s="623" t="s">
        <v>1256</v>
      </c>
      <c r="AC52" s="2502"/>
      <c r="AD52" s="2502"/>
      <c r="AE52" s="2502"/>
      <c r="AF52" s="2502"/>
      <c r="AG52" s="2503"/>
      <c r="AH52" s="2503"/>
      <c r="AI52" s="2503"/>
      <c r="AJ52" s="2503"/>
      <c r="AK52" s="2484"/>
      <c r="AL52" s="2484"/>
      <c r="AM52" s="2484"/>
      <c r="AN52" s="2504"/>
      <c r="AO52" s="2505"/>
      <c r="AP52" s="2483"/>
      <c r="AQ52" s="2484"/>
      <c r="AR52" s="2484"/>
      <c r="AS52" s="1928"/>
      <c r="AT52" s="2484"/>
      <c r="AU52" s="2499"/>
      <c r="AV52" s="1930"/>
      <c r="AW52" s="2484"/>
      <c r="AX52" s="2484"/>
      <c r="AY52" s="2484"/>
      <c r="AZ52" s="2484"/>
      <c r="BA52" s="621"/>
      <c r="BB52" s="621"/>
      <c r="BC52" s="621"/>
      <c r="BD52" s="621"/>
      <c r="BE52" s="2484"/>
      <c r="BF52" s="2484"/>
      <c r="BG52" s="2484"/>
      <c r="BH52" s="2499"/>
      <c r="BI52" s="2483"/>
      <c r="BJ52" s="2484"/>
      <c r="BK52" s="2484"/>
      <c r="BL52" s="2484"/>
      <c r="BM52" s="2499"/>
    </row>
    <row r="53" spans="1:65" s="137" customFormat="1" ht="21.4" customHeight="1" x14ac:dyDescent="0.45">
      <c r="A53" s="2509">
        <f t="shared" ref="A53" si="8">+A50+1</f>
        <v>11</v>
      </c>
      <c r="B53" s="2510"/>
      <c r="C53" s="2511"/>
      <c r="D53" s="2511"/>
      <c r="E53" s="2511"/>
      <c r="F53" s="2511"/>
      <c r="G53" s="2511"/>
      <c r="H53" s="2511"/>
      <c r="I53" s="2511"/>
      <c r="J53" s="2485"/>
      <c r="K53" s="2485"/>
      <c r="L53" s="2485"/>
      <c r="M53" s="2485"/>
      <c r="N53" s="2485"/>
      <c r="O53" s="2485"/>
      <c r="P53" s="2485"/>
      <c r="Q53" s="2485"/>
      <c r="R53" s="2485"/>
      <c r="S53" s="2485"/>
      <c r="T53" s="2501"/>
      <c r="U53" s="2483"/>
      <c r="V53" s="2484"/>
      <c r="W53" s="2484"/>
      <c r="X53" s="2484"/>
      <c r="Y53" s="2499"/>
      <c r="Z53" s="2483"/>
      <c r="AA53" s="2484"/>
      <c r="AB53" s="623" t="s">
        <v>1225</v>
      </c>
      <c r="AC53" s="2502"/>
      <c r="AD53" s="2502"/>
      <c r="AE53" s="2502"/>
      <c r="AF53" s="2502"/>
      <c r="AG53" s="2503"/>
      <c r="AH53" s="2503"/>
      <c r="AI53" s="2503"/>
      <c r="AJ53" s="2503"/>
      <c r="AK53" s="2484"/>
      <c r="AL53" s="2484"/>
      <c r="AM53" s="2484"/>
      <c r="AN53" s="2504"/>
      <c r="AO53" s="2505"/>
      <c r="AP53" s="2483"/>
      <c r="AQ53" s="2484"/>
      <c r="AR53" s="2484"/>
      <c r="AS53" s="1928"/>
      <c r="AT53" s="2484"/>
      <c r="AU53" s="2499"/>
      <c r="AV53" s="1930"/>
      <c r="AW53" s="2484"/>
      <c r="AX53" s="2484"/>
      <c r="AY53" s="2484"/>
      <c r="AZ53" s="2484"/>
      <c r="BA53" s="621"/>
      <c r="BB53" s="621"/>
      <c r="BC53" s="621"/>
      <c r="BD53" s="621"/>
      <c r="BE53" s="2484"/>
      <c r="BF53" s="2484"/>
      <c r="BG53" s="2484"/>
      <c r="BH53" s="2499"/>
      <c r="BI53" s="2483"/>
      <c r="BJ53" s="2484"/>
      <c r="BK53" s="2484"/>
      <c r="BL53" s="2484"/>
      <c r="BM53" s="2499"/>
    </row>
    <row r="54" spans="1:65" s="137" customFormat="1" ht="21.4" customHeight="1" x14ac:dyDescent="0.45">
      <c r="A54" s="2509"/>
      <c r="B54" s="2510"/>
      <c r="C54" s="2511"/>
      <c r="D54" s="2511"/>
      <c r="E54" s="2511"/>
      <c r="F54" s="2511"/>
      <c r="G54" s="2511"/>
      <c r="H54" s="2511"/>
      <c r="I54" s="2511"/>
      <c r="J54" s="2485"/>
      <c r="K54" s="2485"/>
      <c r="L54" s="2485"/>
      <c r="M54" s="2485"/>
      <c r="N54" s="2485"/>
      <c r="O54" s="2485"/>
      <c r="P54" s="2485"/>
      <c r="Q54" s="2485"/>
      <c r="R54" s="2485"/>
      <c r="S54" s="2485"/>
      <c r="T54" s="2501"/>
      <c r="U54" s="2483"/>
      <c r="V54" s="2484"/>
      <c r="W54" s="2484"/>
      <c r="X54" s="2484"/>
      <c r="Y54" s="2499"/>
      <c r="Z54" s="2483"/>
      <c r="AA54" s="2484"/>
      <c r="AB54" s="623" t="s">
        <v>1241</v>
      </c>
      <c r="AC54" s="2502"/>
      <c r="AD54" s="2502"/>
      <c r="AE54" s="2502"/>
      <c r="AF54" s="2502"/>
      <c r="AG54" s="2503"/>
      <c r="AH54" s="2503"/>
      <c r="AI54" s="2503"/>
      <c r="AJ54" s="2503"/>
      <c r="AK54" s="2484"/>
      <c r="AL54" s="2484"/>
      <c r="AM54" s="2484"/>
      <c r="AN54" s="2504"/>
      <c r="AO54" s="2505"/>
      <c r="AP54" s="2483"/>
      <c r="AQ54" s="2484"/>
      <c r="AR54" s="2484"/>
      <c r="AS54" s="1928"/>
      <c r="AT54" s="2484"/>
      <c r="AU54" s="2499"/>
      <c r="AV54" s="1930"/>
      <c r="AW54" s="2484"/>
      <c r="AX54" s="2484"/>
      <c r="AY54" s="2484"/>
      <c r="AZ54" s="2484"/>
      <c r="BA54" s="621"/>
      <c r="BB54" s="621"/>
      <c r="BC54" s="621"/>
      <c r="BD54" s="621"/>
      <c r="BE54" s="2484"/>
      <c r="BF54" s="2484"/>
      <c r="BG54" s="2484"/>
      <c r="BH54" s="2499"/>
      <c r="BI54" s="2483"/>
      <c r="BJ54" s="2484"/>
      <c r="BK54" s="2484"/>
      <c r="BL54" s="2484"/>
      <c r="BM54" s="2499"/>
    </row>
    <row r="55" spans="1:65" s="137" customFormat="1" ht="21.4" customHeight="1" x14ac:dyDescent="0.45">
      <c r="A55" s="2509"/>
      <c r="B55" s="2510"/>
      <c r="C55" s="2511"/>
      <c r="D55" s="2511"/>
      <c r="E55" s="2511"/>
      <c r="F55" s="2511"/>
      <c r="G55" s="2511"/>
      <c r="H55" s="2511"/>
      <c r="I55" s="2511"/>
      <c r="J55" s="2485"/>
      <c r="K55" s="2485"/>
      <c r="L55" s="2485"/>
      <c r="M55" s="2485"/>
      <c r="N55" s="2485"/>
      <c r="O55" s="2485"/>
      <c r="P55" s="2485"/>
      <c r="Q55" s="2485"/>
      <c r="R55" s="2485"/>
      <c r="S55" s="2485"/>
      <c r="T55" s="2501"/>
      <c r="U55" s="2483"/>
      <c r="V55" s="2484"/>
      <c r="W55" s="2484"/>
      <c r="X55" s="2484"/>
      <c r="Y55" s="2499"/>
      <c r="Z55" s="2483"/>
      <c r="AA55" s="2484"/>
      <c r="AB55" s="623" t="s">
        <v>1256</v>
      </c>
      <c r="AC55" s="2502"/>
      <c r="AD55" s="2502"/>
      <c r="AE55" s="2502"/>
      <c r="AF55" s="2502"/>
      <c r="AG55" s="2503"/>
      <c r="AH55" s="2503"/>
      <c r="AI55" s="2503"/>
      <c r="AJ55" s="2503"/>
      <c r="AK55" s="2484"/>
      <c r="AL55" s="2484"/>
      <c r="AM55" s="2484"/>
      <c r="AN55" s="2504"/>
      <c r="AO55" s="2505"/>
      <c r="AP55" s="2483"/>
      <c r="AQ55" s="2484"/>
      <c r="AR55" s="2484"/>
      <c r="AS55" s="1928"/>
      <c r="AT55" s="2484"/>
      <c r="AU55" s="2499"/>
      <c r="AV55" s="1930"/>
      <c r="AW55" s="2484"/>
      <c r="AX55" s="2484"/>
      <c r="AY55" s="2484"/>
      <c r="AZ55" s="2484"/>
      <c r="BA55" s="621"/>
      <c r="BB55" s="621"/>
      <c r="BC55" s="621"/>
      <c r="BD55" s="621"/>
      <c r="BE55" s="2484"/>
      <c r="BF55" s="2484"/>
      <c r="BG55" s="2484"/>
      <c r="BH55" s="2499"/>
      <c r="BI55" s="2483"/>
      <c r="BJ55" s="2484"/>
      <c r="BK55" s="2484"/>
      <c r="BL55" s="2484"/>
      <c r="BM55" s="2499"/>
    </row>
    <row r="56" spans="1:65" s="137" customFormat="1" ht="21.4" customHeight="1" x14ac:dyDescent="0.45">
      <c r="A56" s="2509">
        <f t="shared" ref="A56" si="9">+A53+1</f>
        <v>12</v>
      </c>
      <c r="B56" s="2510"/>
      <c r="C56" s="2511"/>
      <c r="D56" s="2511"/>
      <c r="E56" s="2511"/>
      <c r="F56" s="2511"/>
      <c r="G56" s="2511"/>
      <c r="H56" s="2511"/>
      <c r="I56" s="2511"/>
      <c r="J56" s="2485"/>
      <c r="K56" s="2485"/>
      <c r="L56" s="2485"/>
      <c r="M56" s="2485"/>
      <c r="N56" s="2485"/>
      <c r="O56" s="2485"/>
      <c r="P56" s="2485"/>
      <c r="Q56" s="2485"/>
      <c r="R56" s="2485"/>
      <c r="S56" s="2485"/>
      <c r="T56" s="2501"/>
      <c r="U56" s="2483"/>
      <c r="V56" s="2484"/>
      <c r="W56" s="2484"/>
      <c r="X56" s="2484"/>
      <c r="Y56" s="2499"/>
      <c r="Z56" s="2483"/>
      <c r="AA56" s="2484"/>
      <c r="AB56" s="623" t="s">
        <v>1225</v>
      </c>
      <c r="AC56" s="2502"/>
      <c r="AD56" s="2502"/>
      <c r="AE56" s="2502"/>
      <c r="AF56" s="2502"/>
      <c r="AG56" s="2503"/>
      <c r="AH56" s="2503"/>
      <c r="AI56" s="2503"/>
      <c r="AJ56" s="2503"/>
      <c r="AK56" s="2484"/>
      <c r="AL56" s="2484"/>
      <c r="AM56" s="2484"/>
      <c r="AN56" s="2504"/>
      <c r="AO56" s="2505"/>
      <c r="AP56" s="2483"/>
      <c r="AQ56" s="2484"/>
      <c r="AR56" s="2484"/>
      <c r="AS56" s="1928"/>
      <c r="AT56" s="2484"/>
      <c r="AU56" s="2499"/>
      <c r="AV56" s="1930"/>
      <c r="AW56" s="2484"/>
      <c r="AX56" s="2484"/>
      <c r="AY56" s="2484"/>
      <c r="AZ56" s="2484"/>
      <c r="BA56" s="621"/>
      <c r="BB56" s="621"/>
      <c r="BC56" s="621"/>
      <c r="BD56" s="621"/>
      <c r="BE56" s="2484"/>
      <c r="BF56" s="2484"/>
      <c r="BG56" s="2484"/>
      <c r="BH56" s="2499"/>
      <c r="BI56" s="2483"/>
      <c r="BJ56" s="2484"/>
      <c r="BK56" s="2484"/>
      <c r="BL56" s="2484"/>
      <c r="BM56" s="2499"/>
    </row>
    <row r="57" spans="1:65" s="137" customFormat="1" ht="21.4" customHeight="1" x14ac:dyDescent="0.45">
      <c r="A57" s="2509"/>
      <c r="B57" s="2510"/>
      <c r="C57" s="2511"/>
      <c r="D57" s="2511"/>
      <c r="E57" s="2511"/>
      <c r="F57" s="2511"/>
      <c r="G57" s="2511"/>
      <c r="H57" s="2511"/>
      <c r="I57" s="2511"/>
      <c r="J57" s="2485"/>
      <c r="K57" s="2485"/>
      <c r="L57" s="2485"/>
      <c r="M57" s="2485"/>
      <c r="N57" s="2485"/>
      <c r="O57" s="2485"/>
      <c r="P57" s="2485"/>
      <c r="Q57" s="2485"/>
      <c r="R57" s="2485"/>
      <c r="S57" s="2485"/>
      <c r="T57" s="2501"/>
      <c r="U57" s="2483"/>
      <c r="V57" s="2484"/>
      <c r="W57" s="2484"/>
      <c r="X57" s="2484"/>
      <c r="Y57" s="2499"/>
      <c r="Z57" s="2483"/>
      <c r="AA57" s="2484"/>
      <c r="AB57" s="623" t="s">
        <v>1241</v>
      </c>
      <c r="AC57" s="2502"/>
      <c r="AD57" s="2502"/>
      <c r="AE57" s="2502"/>
      <c r="AF57" s="2502"/>
      <c r="AG57" s="2503"/>
      <c r="AH57" s="2503"/>
      <c r="AI57" s="2503"/>
      <c r="AJ57" s="2503"/>
      <c r="AK57" s="2484"/>
      <c r="AL57" s="2484"/>
      <c r="AM57" s="2484"/>
      <c r="AN57" s="2504"/>
      <c r="AO57" s="2505"/>
      <c r="AP57" s="2483"/>
      <c r="AQ57" s="2484"/>
      <c r="AR57" s="2484"/>
      <c r="AS57" s="1928"/>
      <c r="AT57" s="2484"/>
      <c r="AU57" s="2499"/>
      <c r="AV57" s="1930"/>
      <c r="AW57" s="2484"/>
      <c r="AX57" s="2484"/>
      <c r="AY57" s="2484"/>
      <c r="AZ57" s="2484"/>
      <c r="BA57" s="621"/>
      <c r="BB57" s="621"/>
      <c r="BC57" s="621"/>
      <c r="BD57" s="621"/>
      <c r="BE57" s="2484"/>
      <c r="BF57" s="2484"/>
      <c r="BG57" s="2484"/>
      <c r="BH57" s="2499"/>
      <c r="BI57" s="2483"/>
      <c r="BJ57" s="2484"/>
      <c r="BK57" s="2484"/>
      <c r="BL57" s="2484"/>
      <c r="BM57" s="2499"/>
    </row>
    <row r="58" spans="1:65" s="137" customFormat="1" ht="21.4" customHeight="1" x14ac:dyDescent="0.45">
      <c r="A58" s="2509"/>
      <c r="B58" s="2510"/>
      <c r="C58" s="2511"/>
      <c r="D58" s="2511"/>
      <c r="E58" s="2511"/>
      <c r="F58" s="2511"/>
      <c r="G58" s="2511"/>
      <c r="H58" s="2511"/>
      <c r="I58" s="2511"/>
      <c r="J58" s="2485"/>
      <c r="K58" s="2485"/>
      <c r="L58" s="2485"/>
      <c r="M58" s="2485"/>
      <c r="N58" s="2485"/>
      <c r="O58" s="2485"/>
      <c r="P58" s="2485"/>
      <c r="Q58" s="2485"/>
      <c r="R58" s="2485"/>
      <c r="S58" s="2485"/>
      <c r="T58" s="2501"/>
      <c r="U58" s="2483"/>
      <c r="V58" s="2484"/>
      <c r="W58" s="2484"/>
      <c r="X58" s="2484"/>
      <c r="Y58" s="2499"/>
      <c r="Z58" s="2483"/>
      <c r="AA58" s="2484"/>
      <c r="AB58" s="623" t="s">
        <v>1256</v>
      </c>
      <c r="AC58" s="2502"/>
      <c r="AD58" s="2502"/>
      <c r="AE58" s="2502"/>
      <c r="AF58" s="2502"/>
      <c r="AG58" s="2503"/>
      <c r="AH58" s="2503"/>
      <c r="AI58" s="2503"/>
      <c r="AJ58" s="2503"/>
      <c r="AK58" s="2484"/>
      <c r="AL58" s="2484"/>
      <c r="AM58" s="2484"/>
      <c r="AN58" s="2504"/>
      <c r="AO58" s="2505"/>
      <c r="AP58" s="2483"/>
      <c r="AQ58" s="2484"/>
      <c r="AR58" s="2484"/>
      <c r="AS58" s="1928"/>
      <c r="AT58" s="2484"/>
      <c r="AU58" s="2499"/>
      <c r="AV58" s="1930"/>
      <c r="AW58" s="2484"/>
      <c r="AX58" s="2484"/>
      <c r="AY58" s="2484"/>
      <c r="AZ58" s="2484"/>
      <c r="BA58" s="621"/>
      <c r="BB58" s="621"/>
      <c r="BC58" s="621"/>
      <c r="BD58" s="621"/>
      <c r="BE58" s="2484"/>
      <c r="BF58" s="2484"/>
      <c r="BG58" s="2484"/>
      <c r="BH58" s="2499"/>
      <c r="BI58" s="2483"/>
      <c r="BJ58" s="2484"/>
      <c r="BK58" s="2484"/>
      <c r="BL58" s="2484"/>
      <c r="BM58" s="2499"/>
    </row>
    <row r="59" spans="1:65" s="137" customFormat="1" ht="21.4" customHeight="1" x14ac:dyDescent="0.45">
      <c r="A59" s="2509">
        <f t="shared" ref="A59" si="10">+A56+1</f>
        <v>13</v>
      </c>
      <c r="B59" s="2510"/>
      <c r="C59" s="2511"/>
      <c r="D59" s="2511"/>
      <c r="E59" s="2511"/>
      <c r="F59" s="2511"/>
      <c r="G59" s="2511"/>
      <c r="H59" s="2511"/>
      <c r="I59" s="2511"/>
      <c r="J59" s="2485"/>
      <c r="K59" s="2485"/>
      <c r="L59" s="2485"/>
      <c r="M59" s="2485"/>
      <c r="N59" s="2485"/>
      <c r="O59" s="2485"/>
      <c r="P59" s="2485"/>
      <c r="Q59" s="2485"/>
      <c r="R59" s="2485"/>
      <c r="S59" s="2485"/>
      <c r="T59" s="2501"/>
      <c r="U59" s="2483"/>
      <c r="V59" s="2484"/>
      <c r="W59" s="2484"/>
      <c r="X59" s="2484"/>
      <c r="Y59" s="2499"/>
      <c r="Z59" s="2483"/>
      <c r="AA59" s="2484"/>
      <c r="AB59" s="623" t="s">
        <v>1225</v>
      </c>
      <c r="AC59" s="2502"/>
      <c r="AD59" s="2502"/>
      <c r="AE59" s="2502"/>
      <c r="AF59" s="2502"/>
      <c r="AG59" s="2503"/>
      <c r="AH59" s="2503"/>
      <c r="AI59" s="2503"/>
      <c r="AJ59" s="2503"/>
      <c r="AK59" s="2484"/>
      <c r="AL59" s="2484"/>
      <c r="AM59" s="2484"/>
      <c r="AN59" s="2504"/>
      <c r="AO59" s="2505"/>
      <c r="AP59" s="2483"/>
      <c r="AQ59" s="2484"/>
      <c r="AR59" s="2484"/>
      <c r="AS59" s="1928"/>
      <c r="AT59" s="2484"/>
      <c r="AU59" s="2499"/>
      <c r="AV59" s="1930"/>
      <c r="AW59" s="2484"/>
      <c r="AX59" s="2484"/>
      <c r="AY59" s="2484"/>
      <c r="AZ59" s="2484"/>
      <c r="BA59" s="621"/>
      <c r="BB59" s="621"/>
      <c r="BC59" s="621"/>
      <c r="BD59" s="621"/>
      <c r="BE59" s="2484"/>
      <c r="BF59" s="2484"/>
      <c r="BG59" s="2484"/>
      <c r="BH59" s="2499"/>
      <c r="BI59" s="2483"/>
      <c r="BJ59" s="2484"/>
      <c r="BK59" s="2484"/>
      <c r="BL59" s="2484"/>
      <c r="BM59" s="2499"/>
    </row>
    <row r="60" spans="1:65" s="137" customFormat="1" ht="21.4" customHeight="1" x14ac:dyDescent="0.45">
      <c r="A60" s="2509"/>
      <c r="B60" s="2510"/>
      <c r="C60" s="2511"/>
      <c r="D60" s="2511"/>
      <c r="E60" s="2511"/>
      <c r="F60" s="2511"/>
      <c r="G60" s="2511"/>
      <c r="H60" s="2511"/>
      <c r="I60" s="2511"/>
      <c r="J60" s="2485"/>
      <c r="K60" s="2485"/>
      <c r="L60" s="2485"/>
      <c r="M60" s="2485"/>
      <c r="N60" s="2485"/>
      <c r="O60" s="2485"/>
      <c r="P60" s="2485"/>
      <c r="Q60" s="2485"/>
      <c r="R60" s="2485"/>
      <c r="S60" s="2485"/>
      <c r="T60" s="2501"/>
      <c r="U60" s="2483"/>
      <c r="V60" s="2484"/>
      <c r="W60" s="2484"/>
      <c r="X60" s="2484"/>
      <c r="Y60" s="2499"/>
      <c r="Z60" s="2483"/>
      <c r="AA60" s="2484"/>
      <c r="AB60" s="623" t="s">
        <v>1241</v>
      </c>
      <c r="AC60" s="2502"/>
      <c r="AD60" s="2502"/>
      <c r="AE60" s="2502"/>
      <c r="AF60" s="2502"/>
      <c r="AG60" s="2503"/>
      <c r="AH60" s="2503"/>
      <c r="AI60" s="2503"/>
      <c r="AJ60" s="2503"/>
      <c r="AK60" s="2484"/>
      <c r="AL60" s="2484"/>
      <c r="AM60" s="2484"/>
      <c r="AN60" s="2504"/>
      <c r="AO60" s="2505"/>
      <c r="AP60" s="2483"/>
      <c r="AQ60" s="2484"/>
      <c r="AR60" s="2484"/>
      <c r="AS60" s="1928"/>
      <c r="AT60" s="2484"/>
      <c r="AU60" s="2499"/>
      <c r="AV60" s="1930"/>
      <c r="AW60" s="2484"/>
      <c r="AX60" s="2484"/>
      <c r="AY60" s="2484"/>
      <c r="AZ60" s="2484"/>
      <c r="BA60" s="621"/>
      <c r="BB60" s="621"/>
      <c r="BC60" s="621"/>
      <c r="BD60" s="621"/>
      <c r="BE60" s="2484"/>
      <c r="BF60" s="2484"/>
      <c r="BG60" s="2484"/>
      <c r="BH60" s="2499"/>
      <c r="BI60" s="2483"/>
      <c r="BJ60" s="2484"/>
      <c r="BK60" s="2484"/>
      <c r="BL60" s="2484"/>
      <c r="BM60" s="2499"/>
    </row>
    <row r="61" spans="1:65" s="137" customFormat="1" ht="21.4" customHeight="1" x14ac:dyDescent="0.45">
      <c r="A61" s="2509"/>
      <c r="B61" s="2510"/>
      <c r="C61" s="2511"/>
      <c r="D61" s="2511"/>
      <c r="E61" s="2511"/>
      <c r="F61" s="2511"/>
      <c r="G61" s="2511"/>
      <c r="H61" s="2511"/>
      <c r="I61" s="2511"/>
      <c r="J61" s="2485"/>
      <c r="K61" s="2485"/>
      <c r="L61" s="2485"/>
      <c r="M61" s="2485"/>
      <c r="N61" s="2485"/>
      <c r="O61" s="2485"/>
      <c r="P61" s="2485"/>
      <c r="Q61" s="2485"/>
      <c r="R61" s="2485"/>
      <c r="S61" s="2485"/>
      <c r="T61" s="2501"/>
      <c r="U61" s="2483"/>
      <c r="V61" s="2484"/>
      <c r="W61" s="2484"/>
      <c r="X61" s="2484"/>
      <c r="Y61" s="2499"/>
      <c r="Z61" s="2483"/>
      <c r="AA61" s="2484"/>
      <c r="AB61" s="623" t="s">
        <v>1256</v>
      </c>
      <c r="AC61" s="2502"/>
      <c r="AD61" s="2502"/>
      <c r="AE61" s="2502"/>
      <c r="AF61" s="2502"/>
      <c r="AG61" s="2503"/>
      <c r="AH61" s="2503"/>
      <c r="AI61" s="2503"/>
      <c r="AJ61" s="2503"/>
      <c r="AK61" s="2484"/>
      <c r="AL61" s="2484"/>
      <c r="AM61" s="2484"/>
      <c r="AN61" s="2504"/>
      <c r="AO61" s="2505"/>
      <c r="AP61" s="2483"/>
      <c r="AQ61" s="2484"/>
      <c r="AR61" s="2484"/>
      <c r="AS61" s="1928"/>
      <c r="AT61" s="2484"/>
      <c r="AU61" s="2499"/>
      <c r="AV61" s="1930"/>
      <c r="AW61" s="2484"/>
      <c r="AX61" s="2484"/>
      <c r="AY61" s="2484"/>
      <c r="AZ61" s="2484"/>
      <c r="BA61" s="621"/>
      <c r="BB61" s="621"/>
      <c r="BC61" s="621"/>
      <c r="BD61" s="621"/>
      <c r="BE61" s="2484"/>
      <c r="BF61" s="2484"/>
      <c r="BG61" s="2484"/>
      <c r="BH61" s="2499"/>
      <c r="BI61" s="2483"/>
      <c r="BJ61" s="2484"/>
      <c r="BK61" s="2484"/>
      <c r="BL61" s="2484"/>
      <c r="BM61" s="2499"/>
    </row>
    <row r="62" spans="1:65" s="137" customFormat="1" ht="21.4" customHeight="1" x14ac:dyDescent="0.45">
      <c r="A62" s="2509">
        <f t="shared" ref="A62" si="11">+A59+1</f>
        <v>14</v>
      </c>
      <c r="B62" s="2510"/>
      <c r="C62" s="2511"/>
      <c r="D62" s="2511"/>
      <c r="E62" s="2511"/>
      <c r="F62" s="2511"/>
      <c r="G62" s="2511"/>
      <c r="H62" s="2511"/>
      <c r="I62" s="2511"/>
      <c r="J62" s="2485"/>
      <c r="K62" s="2485"/>
      <c r="L62" s="2485"/>
      <c r="M62" s="2485"/>
      <c r="N62" s="2485"/>
      <c r="O62" s="2485"/>
      <c r="P62" s="2485"/>
      <c r="Q62" s="2485"/>
      <c r="R62" s="2485"/>
      <c r="S62" s="2485"/>
      <c r="T62" s="2501"/>
      <c r="U62" s="2483"/>
      <c r="V62" s="2484"/>
      <c r="W62" s="2484"/>
      <c r="X62" s="2484"/>
      <c r="Y62" s="2499"/>
      <c r="Z62" s="2483"/>
      <c r="AA62" s="2484"/>
      <c r="AB62" s="623" t="s">
        <v>1225</v>
      </c>
      <c r="AC62" s="2502"/>
      <c r="AD62" s="2502"/>
      <c r="AE62" s="2502"/>
      <c r="AF62" s="2502"/>
      <c r="AG62" s="2503"/>
      <c r="AH62" s="2503"/>
      <c r="AI62" s="2503"/>
      <c r="AJ62" s="2503"/>
      <c r="AK62" s="2484"/>
      <c r="AL62" s="2484"/>
      <c r="AM62" s="2484"/>
      <c r="AN62" s="2504"/>
      <c r="AO62" s="2505"/>
      <c r="AP62" s="2483"/>
      <c r="AQ62" s="2484"/>
      <c r="AR62" s="2484"/>
      <c r="AS62" s="1928"/>
      <c r="AT62" s="2484"/>
      <c r="AU62" s="2499"/>
      <c r="AV62" s="1930"/>
      <c r="AW62" s="2484"/>
      <c r="AX62" s="2484"/>
      <c r="AY62" s="2484"/>
      <c r="AZ62" s="2484"/>
      <c r="BA62" s="621"/>
      <c r="BB62" s="621"/>
      <c r="BC62" s="621"/>
      <c r="BD62" s="621"/>
      <c r="BE62" s="2484"/>
      <c r="BF62" s="2484"/>
      <c r="BG62" s="2484"/>
      <c r="BH62" s="2499"/>
      <c r="BI62" s="2483"/>
      <c r="BJ62" s="2484"/>
      <c r="BK62" s="2484"/>
      <c r="BL62" s="2484"/>
      <c r="BM62" s="2499"/>
    </row>
    <row r="63" spans="1:65" s="137" customFormat="1" ht="21.4" customHeight="1" x14ac:dyDescent="0.45">
      <c r="A63" s="2509"/>
      <c r="B63" s="2510"/>
      <c r="C63" s="2511"/>
      <c r="D63" s="2511"/>
      <c r="E63" s="2511"/>
      <c r="F63" s="2511"/>
      <c r="G63" s="2511"/>
      <c r="H63" s="2511"/>
      <c r="I63" s="2511"/>
      <c r="J63" s="2485"/>
      <c r="K63" s="2485"/>
      <c r="L63" s="2485"/>
      <c r="M63" s="2485"/>
      <c r="N63" s="2485"/>
      <c r="O63" s="2485"/>
      <c r="P63" s="2485"/>
      <c r="Q63" s="2485"/>
      <c r="R63" s="2485"/>
      <c r="S63" s="2485"/>
      <c r="T63" s="2501"/>
      <c r="U63" s="2483"/>
      <c r="V63" s="2484"/>
      <c r="W63" s="2484"/>
      <c r="X63" s="2484"/>
      <c r="Y63" s="2499"/>
      <c r="Z63" s="2483"/>
      <c r="AA63" s="2484"/>
      <c r="AB63" s="623" t="s">
        <v>1241</v>
      </c>
      <c r="AC63" s="2502"/>
      <c r="AD63" s="2502"/>
      <c r="AE63" s="2502"/>
      <c r="AF63" s="2502"/>
      <c r="AG63" s="2503"/>
      <c r="AH63" s="2503"/>
      <c r="AI63" s="2503"/>
      <c r="AJ63" s="2503"/>
      <c r="AK63" s="2484"/>
      <c r="AL63" s="2484"/>
      <c r="AM63" s="2484"/>
      <c r="AN63" s="2504"/>
      <c r="AO63" s="2505"/>
      <c r="AP63" s="2483"/>
      <c r="AQ63" s="2484"/>
      <c r="AR63" s="2484"/>
      <c r="AS63" s="1928"/>
      <c r="AT63" s="2484"/>
      <c r="AU63" s="2499"/>
      <c r="AV63" s="1930"/>
      <c r="AW63" s="2484"/>
      <c r="AX63" s="2484"/>
      <c r="AY63" s="2484"/>
      <c r="AZ63" s="2484"/>
      <c r="BA63" s="621"/>
      <c r="BB63" s="621"/>
      <c r="BC63" s="621"/>
      <c r="BD63" s="621"/>
      <c r="BE63" s="2484"/>
      <c r="BF63" s="2484"/>
      <c r="BG63" s="2484"/>
      <c r="BH63" s="2499"/>
      <c r="BI63" s="2483"/>
      <c r="BJ63" s="2484"/>
      <c r="BK63" s="2484"/>
      <c r="BL63" s="2484"/>
      <c r="BM63" s="2499"/>
    </row>
    <row r="64" spans="1:65" s="137" customFormat="1" ht="21.4" customHeight="1" x14ac:dyDescent="0.45">
      <c r="A64" s="2509"/>
      <c r="B64" s="2510"/>
      <c r="C64" s="2511"/>
      <c r="D64" s="2511"/>
      <c r="E64" s="2511"/>
      <c r="F64" s="2511"/>
      <c r="G64" s="2511"/>
      <c r="H64" s="2511"/>
      <c r="I64" s="2511"/>
      <c r="J64" s="2485"/>
      <c r="K64" s="2485"/>
      <c r="L64" s="2485"/>
      <c r="M64" s="2485"/>
      <c r="N64" s="2485"/>
      <c r="O64" s="2485"/>
      <c r="P64" s="2485"/>
      <c r="Q64" s="2485"/>
      <c r="R64" s="2485"/>
      <c r="S64" s="2485"/>
      <c r="T64" s="2501"/>
      <c r="U64" s="2483"/>
      <c r="V64" s="2484"/>
      <c r="W64" s="2484"/>
      <c r="X64" s="2484"/>
      <c r="Y64" s="2499"/>
      <c r="Z64" s="2483"/>
      <c r="AA64" s="2484"/>
      <c r="AB64" s="623" t="s">
        <v>1256</v>
      </c>
      <c r="AC64" s="2502"/>
      <c r="AD64" s="2502"/>
      <c r="AE64" s="2502"/>
      <c r="AF64" s="2502"/>
      <c r="AG64" s="2503"/>
      <c r="AH64" s="2503"/>
      <c r="AI64" s="2503"/>
      <c r="AJ64" s="2503"/>
      <c r="AK64" s="2484"/>
      <c r="AL64" s="2484"/>
      <c r="AM64" s="2484"/>
      <c r="AN64" s="2504"/>
      <c r="AO64" s="2505"/>
      <c r="AP64" s="2483"/>
      <c r="AQ64" s="2484"/>
      <c r="AR64" s="2484"/>
      <c r="AS64" s="1928"/>
      <c r="AT64" s="2484"/>
      <c r="AU64" s="2499"/>
      <c r="AV64" s="1930"/>
      <c r="AW64" s="2484"/>
      <c r="AX64" s="2484"/>
      <c r="AY64" s="2484"/>
      <c r="AZ64" s="2484"/>
      <c r="BA64" s="621"/>
      <c r="BB64" s="621"/>
      <c r="BC64" s="621"/>
      <c r="BD64" s="621"/>
      <c r="BE64" s="2484"/>
      <c r="BF64" s="2484"/>
      <c r="BG64" s="2484"/>
      <c r="BH64" s="2499"/>
      <c r="BI64" s="2483"/>
      <c r="BJ64" s="2484"/>
      <c r="BK64" s="2484"/>
      <c r="BL64" s="2484"/>
      <c r="BM64" s="2499"/>
    </row>
    <row r="65" spans="1:65" s="137" customFormat="1" ht="21.4" customHeight="1" x14ac:dyDescent="0.45">
      <c r="A65" s="2509">
        <f t="shared" ref="A65" si="12">+A62+1</f>
        <v>15</v>
      </c>
      <c r="B65" s="2510"/>
      <c r="C65" s="2511"/>
      <c r="D65" s="2511"/>
      <c r="E65" s="2511"/>
      <c r="F65" s="2511"/>
      <c r="G65" s="2511"/>
      <c r="H65" s="2511"/>
      <c r="I65" s="2511"/>
      <c r="J65" s="2485"/>
      <c r="K65" s="2485"/>
      <c r="L65" s="2485"/>
      <c r="M65" s="2485"/>
      <c r="N65" s="2485"/>
      <c r="O65" s="2485"/>
      <c r="P65" s="2485"/>
      <c r="Q65" s="2485"/>
      <c r="R65" s="2485"/>
      <c r="S65" s="2485"/>
      <c r="T65" s="2501"/>
      <c r="U65" s="2483"/>
      <c r="V65" s="2484"/>
      <c r="W65" s="2484"/>
      <c r="X65" s="2484"/>
      <c r="Y65" s="2499"/>
      <c r="Z65" s="2483"/>
      <c r="AA65" s="2484"/>
      <c r="AB65" s="623" t="s">
        <v>1225</v>
      </c>
      <c r="AC65" s="2502"/>
      <c r="AD65" s="2502"/>
      <c r="AE65" s="2502"/>
      <c r="AF65" s="2502"/>
      <c r="AG65" s="2503"/>
      <c r="AH65" s="2503"/>
      <c r="AI65" s="2503"/>
      <c r="AJ65" s="2503"/>
      <c r="AK65" s="2484"/>
      <c r="AL65" s="2484"/>
      <c r="AM65" s="2484"/>
      <c r="AN65" s="2504"/>
      <c r="AO65" s="2505"/>
      <c r="AP65" s="2483"/>
      <c r="AQ65" s="2484"/>
      <c r="AR65" s="2484"/>
      <c r="AS65" s="1928"/>
      <c r="AT65" s="2484"/>
      <c r="AU65" s="2499"/>
      <c r="AV65" s="1930"/>
      <c r="AW65" s="2484"/>
      <c r="AX65" s="2484"/>
      <c r="AY65" s="2484"/>
      <c r="AZ65" s="2484"/>
      <c r="BA65" s="621"/>
      <c r="BB65" s="621"/>
      <c r="BC65" s="621"/>
      <c r="BD65" s="621"/>
      <c r="BE65" s="2484"/>
      <c r="BF65" s="2484"/>
      <c r="BG65" s="2484"/>
      <c r="BH65" s="2499"/>
      <c r="BI65" s="2483"/>
      <c r="BJ65" s="2484"/>
      <c r="BK65" s="2484"/>
      <c r="BL65" s="2484"/>
      <c r="BM65" s="2499"/>
    </row>
    <row r="66" spans="1:65" s="137" customFormat="1" ht="21.4" customHeight="1" x14ac:dyDescent="0.45">
      <c r="A66" s="2509"/>
      <c r="B66" s="2510"/>
      <c r="C66" s="2511"/>
      <c r="D66" s="2511"/>
      <c r="E66" s="2511"/>
      <c r="F66" s="2511"/>
      <c r="G66" s="2511"/>
      <c r="H66" s="2511"/>
      <c r="I66" s="2511"/>
      <c r="J66" s="2485"/>
      <c r="K66" s="2485"/>
      <c r="L66" s="2485"/>
      <c r="M66" s="2485"/>
      <c r="N66" s="2485"/>
      <c r="O66" s="2485"/>
      <c r="P66" s="2485"/>
      <c r="Q66" s="2485"/>
      <c r="R66" s="2485"/>
      <c r="S66" s="2485"/>
      <c r="T66" s="2501"/>
      <c r="U66" s="2483"/>
      <c r="V66" s="2484"/>
      <c r="W66" s="2484"/>
      <c r="X66" s="2484"/>
      <c r="Y66" s="2499"/>
      <c r="Z66" s="2483"/>
      <c r="AA66" s="2484"/>
      <c r="AB66" s="623" t="s">
        <v>1241</v>
      </c>
      <c r="AC66" s="2502"/>
      <c r="AD66" s="2502"/>
      <c r="AE66" s="2502"/>
      <c r="AF66" s="2502"/>
      <c r="AG66" s="2503"/>
      <c r="AH66" s="2503"/>
      <c r="AI66" s="2503"/>
      <c r="AJ66" s="2503"/>
      <c r="AK66" s="2484"/>
      <c r="AL66" s="2484"/>
      <c r="AM66" s="2484"/>
      <c r="AN66" s="2504"/>
      <c r="AO66" s="2505"/>
      <c r="AP66" s="2483"/>
      <c r="AQ66" s="2484"/>
      <c r="AR66" s="2484"/>
      <c r="AS66" s="1928"/>
      <c r="AT66" s="2484"/>
      <c r="AU66" s="2499"/>
      <c r="AV66" s="1930"/>
      <c r="AW66" s="2484"/>
      <c r="AX66" s="2484"/>
      <c r="AY66" s="2484"/>
      <c r="AZ66" s="2484"/>
      <c r="BA66" s="621"/>
      <c r="BB66" s="621"/>
      <c r="BC66" s="621"/>
      <c r="BD66" s="621"/>
      <c r="BE66" s="2484"/>
      <c r="BF66" s="2484"/>
      <c r="BG66" s="2484"/>
      <c r="BH66" s="2499"/>
      <c r="BI66" s="2483"/>
      <c r="BJ66" s="2484"/>
      <c r="BK66" s="2484"/>
      <c r="BL66" s="2484"/>
      <c r="BM66" s="2499"/>
    </row>
    <row r="67" spans="1:65" s="137" customFormat="1" ht="21.4" customHeight="1" x14ac:dyDescent="0.45">
      <c r="A67" s="2509"/>
      <c r="B67" s="2510"/>
      <c r="C67" s="2511"/>
      <c r="D67" s="2511"/>
      <c r="E67" s="2511"/>
      <c r="F67" s="2511"/>
      <c r="G67" s="2511"/>
      <c r="H67" s="2511"/>
      <c r="I67" s="2511"/>
      <c r="J67" s="2485"/>
      <c r="K67" s="2485"/>
      <c r="L67" s="2485"/>
      <c r="M67" s="2485"/>
      <c r="N67" s="2485"/>
      <c r="O67" s="2485"/>
      <c r="P67" s="2485"/>
      <c r="Q67" s="2485"/>
      <c r="R67" s="2485"/>
      <c r="S67" s="2485"/>
      <c r="T67" s="2501"/>
      <c r="U67" s="2483"/>
      <c r="V67" s="2484"/>
      <c r="W67" s="2484"/>
      <c r="X67" s="2484"/>
      <c r="Y67" s="2499"/>
      <c r="Z67" s="2483"/>
      <c r="AA67" s="2484"/>
      <c r="AB67" s="623" t="s">
        <v>1256</v>
      </c>
      <c r="AC67" s="2502"/>
      <c r="AD67" s="2502"/>
      <c r="AE67" s="2502"/>
      <c r="AF67" s="2502"/>
      <c r="AG67" s="2503"/>
      <c r="AH67" s="2503"/>
      <c r="AI67" s="2503"/>
      <c r="AJ67" s="2503"/>
      <c r="AK67" s="2484"/>
      <c r="AL67" s="2484"/>
      <c r="AM67" s="2484"/>
      <c r="AN67" s="2504"/>
      <c r="AO67" s="2505"/>
      <c r="AP67" s="2483"/>
      <c r="AQ67" s="2484"/>
      <c r="AR67" s="2484"/>
      <c r="AS67" s="1928"/>
      <c r="AT67" s="2484"/>
      <c r="AU67" s="2499"/>
      <c r="AV67" s="1930"/>
      <c r="AW67" s="2484"/>
      <c r="AX67" s="2484"/>
      <c r="AY67" s="2484"/>
      <c r="AZ67" s="2484"/>
      <c r="BA67" s="621"/>
      <c r="BB67" s="621"/>
      <c r="BC67" s="621"/>
      <c r="BD67" s="621"/>
      <c r="BE67" s="2484"/>
      <c r="BF67" s="2484"/>
      <c r="BG67" s="2484"/>
      <c r="BH67" s="2499"/>
      <c r="BI67" s="2483"/>
      <c r="BJ67" s="2484"/>
      <c r="BK67" s="2484"/>
      <c r="BL67" s="2484"/>
      <c r="BM67" s="2499"/>
    </row>
    <row r="68" spans="1:65" s="137" customFormat="1" ht="21.4" customHeight="1" x14ac:dyDescent="0.45">
      <c r="A68" s="2509">
        <f>+A65+1</f>
        <v>16</v>
      </c>
      <c r="B68" s="2510"/>
      <c r="C68" s="2511"/>
      <c r="D68" s="2511"/>
      <c r="E68" s="2511"/>
      <c r="F68" s="2511"/>
      <c r="G68" s="2511"/>
      <c r="H68" s="2511"/>
      <c r="I68" s="2511"/>
      <c r="J68" s="2485"/>
      <c r="K68" s="2485"/>
      <c r="L68" s="2485"/>
      <c r="M68" s="2485"/>
      <c r="N68" s="2485"/>
      <c r="O68" s="2485"/>
      <c r="P68" s="2485"/>
      <c r="Q68" s="2485"/>
      <c r="R68" s="2485"/>
      <c r="S68" s="2485"/>
      <c r="T68" s="2501"/>
      <c r="U68" s="2483"/>
      <c r="V68" s="2484"/>
      <c r="W68" s="2484"/>
      <c r="X68" s="2484"/>
      <c r="Y68" s="2499"/>
      <c r="Z68" s="2483"/>
      <c r="AA68" s="2484"/>
      <c r="AB68" s="623" t="s">
        <v>1225</v>
      </c>
      <c r="AC68" s="2502"/>
      <c r="AD68" s="2502"/>
      <c r="AE68" s="2502"/>
      <c r="AF68" s="2502"/>
      <c r="AG68" s="2503"/>
      <c r="AH68" s="2503"/>
      <c r="AI68" s="2503"/>
      <c r="AJ68" s="2503"/>
      <c r="AK68" s="2484"/>
      <c r="AL68" s="2484"/>
      <c r="AM68" s="2484"/>
      <c r="AN68" s="2504"/>
      <c r="AO68" s="2505"/>
      <c r="AP68" s="2483"/>
      <c r="AQ68" s="2484"/>
      <c r="AR68" s="2484"/>
      <c r="AS68" s="1928"/>
      <c r="AT68" s="2484"/>
      <c r="AU68" s="2499"/>
      <c r="AV68" s="1930"/>
      <c r="AW68" s="2484"/>
      <c r="AX68" s="2484"/>
      <c r="AY68" s="2484"/>
      <c r="AZ68" s="2484"/>
      <c r="BA68" s="621"/>
      <c r="BB68" s="621"/>
      <c r="BC68" s="621"/>
      <c r="BD68" s="621"/>
      <c r="BE68" s="2484"/>
      <c r="BF68" s="2484"/>
      <c r="BG68" s="2484"/>
      <c r="BH68" s="2499"/>
      <c r="BI68" s="2483"/>
      <c r="BJ68" s="2484"/>
      <c r="BK68" s="2484"/>
      <c r="BL68" s="2484"/>
      <c r="BM68" s="2499"/>
    </row>
    <row r="69" spans="1:65" s="137" customFormat="1" ht="21.4" customHeight="1" x14ac:dyDescent="0.45">
      <c r="A69" s="2509"/>
      <c r="B69" s="2510"/>
      <c r="C69" s="2511"/>
      <c r="D69" s="2511"/>
      <c r="E69" s="2511"/>
      <c r="F69" s="2511"/>
      <c r="G69" s="2511"/>
      <c r="H69" s="2511"/>
      <c r="I69" s="2511"/>
      <c r="J69" s="2485"/>
      <c r="K69" s="2485"/>
      <c r="L69" s="2485"/>
      <c r="M69" s="2485"/>
      <c r="N69" s="2485"/>
      <c r="O69" s="2485"/>
      <c r="P69" s="2485"/>
      <c r="Q69" s="2485"/>
      <c r="R69" s="2485"/>
      <c r="S69" s="2485"/>
      <c r="T69" s="2501"/>
      <c r="U69" s="2483"/>
      <c r="V69" s="2484"/>
      <c r="W69" s="2484"/>
      <c r="X69" s="2484"/>
      <c r="Y69" s="2499"/>
      <c r="Z69" s="2483"/>
      <c r="AA69" s="2484"/>
      <c r="AB69" s="623" t="s">
        <v>1241</v>
      </c>
      <c r="AC69" s="2502"/>
      <c r="AD69" s="2502"/>
      <c r="AE69" s="2502"/>
      <c r="AF69" s="2502"/>
      <c r="AG69" s="2503"/>
      <c r="AH69" s="2503"/>
      <c r="AI69" s="2503"/>
      <c r="AJ69" s="2503"/>
      <c r="AK69" s="2484"/>
      <c r="AL69" s="2484"/>
      <c r="AM69" s="2484"/>
      <c r="AN69" s="2504"/>
      <c r="AO69" s="2505"/>
      <c r="AP69" s="2483"/>
      <c r="AQ69" s="2484"/>
      <c r="AR69" s="2484"/>
      <c r="AS69" s="1928"/>
      <c r="AT69" s="2484"/>
      <c r="AU69" s="2499"/>
      <c r="AV69" s="1930"/>
      <c r="AW69" s="2484"/>
      <c r="AX69" s="2484"/>
      <c r="AY69" s="2484"/>
      <c r="AZ69" s="2484"/>
      <c r="BA69" s="621"/>
      <c r="BB69" s="621"/>
      <c r="BC69" s="621"/>
      <c r="BD69" s="621"/>
      <c r="BE69" s="2484"/>
      <c r="BF69" s="2484"/>
      <c r="BG69" s="2484"/>
      <c r="BH69" s="2499"/>
      <c r="BI69" s="2483"/>
      <c r="BJ69" s="2484"/>
      <c r="BK69" s="2484"/>
      <c r="BL69" s="2484"/>
      <c r="BM69" s="2499"/>
    </row>
    <row r="70" spans="1:65" s="137" customFormat="1" ht="21.4" customHeight="1" x14ac:dyDescent="0.45">
      <c r="A70" s="2509"/>
      <c r="B70" s="2510"/>
      <c r="C70" s="2511"/>
      <c r="D70" s="2511"/>
      <c r="E70" s="2511"/>
      <c r="F70" s="2511"/>
      <c r="G70" s="2511"/>
      <c r="H70" s="2511"/>
      <c r="I70" s="2511"/>
      <c r="J70" s="2485"/>
      <c r="K70" s="2485"/>
      <c r="L70" s="2485"/>
      <c r="M70" s="2485"/>
      <c r="N70" s="2485"/>
      <c r="O70" s="2485"/>
      <c r="P70" s="2485"/>
      <c r="Q70" s="2485"/>
      <c r="R70" s="2485"/>
      <c r="S70" s="2485"/>
      <c r="T70" s="2501"/>
      <c r="U70" s="2483"/>
      <c r="V70" s="2484"/>
      <c r="W70" s="2484"/>
      <c r="X70" s="2484"/>
      <c r="Y70" s="2499"/>
      <c r="Z70" s="2483"/>
      <c r="AA70" s="2484"/>
      <c r="AB70" s="623" t="s">
        <v>1256</v>
      </c>
      <c r="AC70" s="2502"/>
      <c r="AD70" s="2502"/>
      <c r="AE70" s="2502"/>
      <c r="AF70" s="2502"/>
      <c r="AG70" s="2503"/>
      <c r="AH70" s="2503"/>
      <c r="AI70" s="2503"/>
      <c r="AJ70" s="2503"/>
      <c r="AK70" s="2484"/>
      <c r="AL70" s="2484"/>
      <c r="AM70" s="2484"/>
      <c r="AN70" s="2504"/>
      <c r="AO70" s="2505"/>
      <c r="AP70" s="2483"/>
      <c r="AQ70" s="2484"/>
      <c r="AR70" s="2484"/>
      <c r="AS70" s="1928"/>
      <c r="AT70" s="2484"/>
      <c r="AU70" s="2499"/>
      <c r="AV70" s="1930"/>
      <c r="AW70" s="2484"/>
      <c r="AX70" s="2484"/>
      <c r="AY70" s="2484"/>
      <c r="AZ70" s="2484"/>
      <c r="BA70" s="621"/>
      <c r="BB70" s="621"/>
      <c r="BC70" s="621"/>
      <c r="BD70" s="621"/>
      <c r="BE70" s="2484"/>
      <c r="BF70" s="2484"/>
      <c r="BG70" s="2484"/>
      <c r="BH70" s="2499"/>
      <c r="BI70" s="2483"/>
      <c r="BJ70" s="2484"/>
      <c r="BK70" s="2484"/>
      <c r="BL70" s="2484"/>
      <c r="BM70" s="2499"/>
    </row>
    <row r="71" spans="1:65" s="137" customFormat="1" ht="21.4" customHeight="1" x14ac:dyDescent="0.45">
      <c r="A71" s="2509">
        <f t="shared" ref="A71" si="13">+A68+1</f>
        <v>17</v>
      </c>
      <c r="B71" s="2510"/>
      <c r="C71" s="2511"/>
      <c r="D71" s="2511"/>
      <c r="E71" s="2511"/>
      <c r="F71" s="2511"/>
      <c r="G71" s="2511"/>
      <c r="H71" s="2511"/>
      <c r="I71" s="2511"/>
      <c r="J71" s="2485"/>
      <c r="K71" s="2485"/>
      <c r="L71" s="2485"/>
      <c r="M71" s="2485"/>
      <c r="N71" s="2485"/>
      <c r="O71" s="2485"/>
      <c r="P71" s="2485"/>
      <c r="Q71" s="2485"/>
      <c r="R71" s="2485"/>
      <c r="S71" s="2485"/>
      <c r="T71" s="2501"/>
      <c r="U71" s="2483"/>
      <c r="V71" s="2484"/>
      <c r="W71" s="2484"/>
      <c r="X71" s="2484"/>
      <c r="Y71" s="2499"/>
      <c r="Z71" s="2483"/>
      <c r="AA71" s="2484"/>
      <c r="AB71" s="623" t="s">
        <v>1225</v>
      </c>
      <c r="AC71" s="2502"/>
      <c r="AD71" s="2502"/>
      <c r="AE71" s="2502"/>
      <c r="AF71" s="2502"/>
      <c r="AG71" s="2503"/>
      <c r="AH71" s="2503"/>
      <c r="AI71" s="2503"/>
      <c r="AJ71" s="2503"/>
      <c r="AK71" s="2484"/>
      <c r="AL71" s="2484"/>
      <c r="AM71" s="2484"/>
      <c r="AN71" s="2504"/>
      <c r="AO71" s="2505"/>
      <c r="AP71" s="2483"/>
      <c r="AQ71" s="2484"/>
      <c r="AR71" s="2484"/>
      <c r="AS71" s="1928"/>
      <c r="AT71" s="2484"/>
      <c r="AU71" s="2499"/>
      <c r="AV71" s="1930"/>
      <c r="AW71" s="2484"/>
      <c r="AX71" s="2484"/>
      <c r="AY71" s="2484"/>
      <c r="AZ71" s="2484"/>
      <c r="BA71" s="621"/>
      <c r="BB71" s="621"/>
      <c r="BC71" s="621"/>
      <c r="BD71" s="621"/>
      <c r="BE71" s="2484"/>
      <c r="BF71" s="2484"/>
      <c r="BG71" s="2484"/>
      <c r="BH71" s="2499"/>
      <c r="BI71" s="2483"/>
      <c r="BJ71" s="2484"/>
      <c r="BK71" s="2484"/>
      <c r="BL71" s="2484"/>
      <c r="BM71" s="2499"/>
    </row>
    <row r="72" spans="1:65" s="137" customFormat="1" ht="21.4" customHeight="1" x14ac:dyDescent="0.45">
      <c r="A72" s="2509"/>
      <c r="B72" s="2510"/>
      <c r="C72" s="2511"/>
      <c r="D72" s="2511"/>
      <c r="E72" s="2511"/>
      <c r="F72" s="2511"/>
      <c r="G72" s="2511"/>
      <c r="H72" s="2511"/>
      <c r="I72" s="2511"/>
      <c r="J72" s="2485"/>
      <c r="K72" s="2485"/>
      <c r="L72" s="2485"/>
      <c r="M72" s="2485"/>
      <c r="N72" s="2485"/>
      <c r="O72" s="2485"/>
      <c r="P72" s="2485"/>
      <c r="Q72" s="2485"/>
      <c r="R72" s="2485"/>
      <c r="S72" s="2485"/>
      <c r="T72" s="2501"/>
      <c r="U72" s="2483"/>
      <c r="V72" s="2484"/>
      <c r="W72" s="2484"/>
      <c r="X72" s="2484"/>
      <c r="Y72" s="2499"/>
      <c r="Z72" s="2483"/>
      <c r="AA72" s="2484"/>
      <c r="AB72" s="623" t="s">
        <v>1241</v>
      </c>
      <c r="AC72" s="2502"/>
      <c r="AD72" s="2502"/>
      <c r="AE72" s="2502"/>
      <c r="AF72" s="2502"/>
      <c r="AG72" s="2503"/>
      <c r="AH72" s="2503"/>
      <c r="AI72" s="2503"/>
      <c r="AJ72" s="2503"/>
      <c r="AK72" s="2484"/>
      <c r="AL72" s="2484"/>
      <c r="AM72" s="2484"/>
      <c r="AN72" s="2504"/>
      <c r="AO72" s="2505"/>
      <c r="AP72" s="2483"/>
      <c r="AQ72" s="2484"/>
      <c r="AR72" s="2484"/>
      <c r="AS72" s="1928"/>
      <c r="AT72" s="2484"/>
      <c r="AU72" s="2499"/>
      <c r="AV72" s="1930"/>
      <c r="AW72" s="2484"/>
      <c r="AX72" s="2484"/>
      <c r="AY72" s="2484"/>
      <c r="AZ72" s="2484"/>
      <c r="BA72" s="621"/>
      <c r="BB72" s="621"/>
      <c r="BC72" s="621"/>
      <c r="BD72" s="621"/>
      <c r="BE72" s="2484"/>
      <c r="BF72" s="2484"/>
      <c r="BG72" s="2484"/>
      <c r="BH72" s="2499"/>
      <c r="BI72" s="2483"/>
      <c r="BJ72" s="2484"/>
      <c r="BK72" s="2484"/>
      <c r="BL72" s="2484"/>
      <c r="BM72" s="2499"/>
    </row>
    <row r="73" spans="1:65" s="137" customFormat="1" ht="21.4" customHeight="1" x14ac:dyDescent="0.45">
      <c r="A73" s="2509"/>
      <c r="B73" s="2510"/>
      <c r="C73" s="2511"/>
      <c r="D73" s="2511"/>
      <c r="E73" s="2511"/>
      <c r="F73" s="2511"/>
      <c r="G73" s="2511"/>
      <c r="H73" s="2511"/>
      <c r="I73" s="2511"/>
      <c r="J73" s="2485"/>
      <c r="K73" s="2485"/>
      <c r="L73" s="2485"/>
      <c r="M73" s="2485"/>
      <c r="N73" s="2485"/>
      <c r="O73" s="2485"/>
      <c r="P73" s="2485"/>
      <c r="Q73" s="2485"/>
      <c r="R73" s="2485"/>
      <c r="S73" s="2485"/>
      <c r="T73" s="2501"/>
      <c r="U73" s="2483"/>
      <c r="V73" s="2484"/>
      <c r="W73" s="2484"/>
      <c r="X73" s="2484"/>
      <c r="Y73" s="2499"/>
      <c r="Z73" s="2483"/>
      <c r="AA73" s="2484"/>
      <c r="AB73" s="623" t="s">
        <v>1256</v>
      </c>
      <c r="AC73" s="2502"/>
      <c r="AD73" s="2502"/>
      <c r="AE73" s="2502"/>
      <c r="AF73" s="2502"/>
      <c r="AG73" s="2503"/>
      <c r="AH73" s="2503"/>
      <c r="AI73" s="2503"/>
      <c r="AJ73" s="2503"/>
      <c r="AK73" s="2484"/>
      <c r="AL73" s="2484"/>
      <c r="AM73" s="2484"/>
      <c r="AN73" s="2504"/>
      <c r="AO73" s="2505"/>
      <c r="AP73" s="2483"/>
      <c r="AQ73" s="2484"/>
      <c r="AR73" s="2484"/>
      <c r="AS73" s="1928"/>
      <c r="AT73" s="2484"/>
      <c r="AU73" s="2499"/>
      <c r="AV73" s="1930"/>
      <c r="AW73" s="2484"/>
      <c r="AX73" s="2484"/>
      <c r="AY73" s="2484"/>
      <c r="AZ73" s="2484"/>
      <c r="BA73" s="621"/>
      <c r="BB73" s="621"/>
      <c r="BC73" s="621"/>
      <c r="BD73" s="621"/>
      <c r="BE73" s="2484"/>
      <c r="BF73" s="2484"/>
      <c r="BG73" s="2484"/>
      <c r="BH73" s="2499"/>
      <c r="BI73" s="2483"/>
      <c r="BJ73" s="2484"/>
      <c r="BK73" s="2484"/>
      <c r="BL73" s="2484"/>
      <c r="BM73" s="2499"/>
    </row>
    <row r="74" spans="1:65" s="137" customFormat="1" ht="21.4" customHeight="1" x14ac:dyDescent="0.45">
      <c r="A74" s="2509">
        <f t="shared" ref="A74" si="14">+A71+1</f>
        <v>18</v>
      </c>
      <c r="B74" s="2510"/>
      <c r="C74" s="2511"/>
      <c r="D74" s="2511"/>
      <c r="E74" s="2511"/>
      <c r="F74" s="2511"/>
      <c r="G74" s="2511"/>
      <c r="H74" s="2511"/>
      <c r="I74" s="2511"/>
      <c r="J74" s="2485"/>
      <c r="K74" s="2485"/>
      <c r="L74" s="2485"/>
      <c r="M74" s="2485"/>
      <c r="N74" s="2485"/>
      <c r="O74" s="2485"/>
      <c r="P74" s="2485"/>
      <c r="Q74" s="2485"/>
      <c r="R74" s="2485"/>
      <c r="S74" s="2485"/>
      <c r="T74" s="2501"/>
      <c r="U74" s="2483"/>
      <c r="V74" s="2484"/>
      <c r="W74" s="2484"/>
      <c r="X74" s="2484"/>
      <c r="Y74" s="2499"/>
      <c r="Z74" s="2483"/>
      <c r="AA74" s="2484"/>
      <c r="AB74" s="623" t="s">
        <v>1225</v>
      </c>
      <c r="AC74" s="2502"/>
      <c r="AD74" s="2502"/>
      <c r="AE74" s="2502"/>
      <c r="AF74" s="2502"/>
      <c r="AG74" s="2503"/>
      <c r="AH74" s="2503"/>
      <c r="AI74" s="2503"/>
      <c r="AJ74" s="2503"/>
      <c r="AK74" s="2484"/>
      <c r="AL74" s="2484"/>
      <c r="AM74" s="2484"/>
      <c r="AN74" s="2504"/>
      <c r="AO74" s="2505"/>
      <c r="AP74" s="2483"/>
      <c r="AQ74" s="2484"/>
      <c r="AR74" s="2484"/>
      <c r="AS74" s="1928"/>
      <c r="AT74" s="2484"/>
      <c r="AU74" s="2499"/>
      <c r="AV74" s="1930"/>
      <c r="AW74" s="2484"/>
      <c r="AX74" s="2484"/>
      <c r="AY74" s="2484"/>
      <c r="AZ74" s="2484"/>
      <c r="BA74" s="621"/>
      <c r="BB74" s="621"/>
      <c r="BC74" s="621"/>
      <c r="BD74" s="621"/>
      <c r="BE74" s="2484"/>
      <c r="BF74" s="2484"/>
      <c r="BG74" s="2484"/>
      <c r="BH74" s="2499"/>
      <c r="BI74" s="2483"/>
      <c r="BJ74" s="2484"/>
      <c r="BK74" s="2484"/>
      <c r="BL74" s="2484"/>
      <c r="BM74" s="2499"/>
    </row>
    <row r="75" spans="1:65" s="137" customFormat="1" ht="21.4" customHeight="1" x14ac:dyDescent="0.45">
      <c r="A75" s="2509"/>
      <c r="B75" s="2510"/>
      <c r="C75" s="2511"/>
      <c r="D75" s="2511"/>
      <c r="E75" s="2511"/>
      <c r="F75" s="2511"/>
      <c r="G75" s="2511"/>
      <c r="H75" s="2511"/>
      <c r="I75" s="2511"/>
      <c r="J75" s="2485"/>
      <c r="K75" s="2485"/>
      <c r="L75" s="2485"/>
      <c r="M75" s="2485"/>
      <c r="N75" s="2485"/>
      <c r="O75" s="2485"/>
      <c r="P75" s="2485"/>
      <c r="Q75" s="2485"/>
      <c r="R75" s="2485"/>
      <c r="S75" s="2485"/>
      <c r="T75" s="2501"/>
      <c r="U75" s="2483"/>
      <c r="V75" s="2484"/>
      <c r="W75" s="2484"/>
      <c r="X75" s="2484"/>
      <c r="Y75" s="2499"/>
      <c r="Z75" s="2483"/>
      <c r="AA75" s="2484"/>
      <c r="AB75" s="623" t="s">
        <v>1241</v>
      </c>
      <c r="AC75" s="2502"/>
      <c r="AD75" s="2502"/>
      <c r="AE75" s="2502"/>
      <c r="AF75" s="2502"/>
      <c r="AG75" s="2503"/>
      <c r="AH75" s="2503"/>
      <c r="AI75" s="2503"/>
      <c r="AJ75" s="2503"/>
      <c r="AK75" s="2484"/>
      <c r="AL75" s="2484"/>
      <c r="AM75" s="2484"/>
      <c r="AN75" s="2504"/>
      <c r="AO75" s="2505"/>
      <c r="AP75" s="2483"/>
      <c r="AQ75" s="2484"/>
      <c r="AR75" s="2484"/>
      <c r="AS75" s="1928"/>
      <c r="AT75" s="2484"/>
      <c r="AU75" s="2499"/>
      <c r="AV75" s="1930"/>
      <c r="AW75" s="2484"/>
      <c r="AX75" s="2484"/>
      <c r="AY75" s="2484"/>
      <c r="AZ75" s="2484"/>
      <c r="BA75" s="621"/>
      <c r="BB75" s="621"/>
      <c r="BC75" s="621"/>
      <c r="BD75" s="621"/>
      <c r="BE75" s="2484"/>
      <c r="BF75" s="2484"/>
      <c r="BG75" s="2484"/>
      <c r="BH75" s="2499"/>
      <c r="BI75" s="2483"/>
      <c r="BJ75" s="2484"/>
      <c r="BK75" s="2484"/>
      <c r="BL75" s="2484"/>
      <c r="BM75" s="2499"/>
    </row>
    <row r="76" spans="1:65" s="137" customFormat="1" ht="21.4" customHeight="1" x14ac:dyDescent="0.45">
      <c r="A76" s="2509"/>
      <c r="B76" s="2510"/>
      <c r="C76" s="2511"/>
      <c r="D76" s="2511"/>
      <c r="E76" s="2511"/>
      <c r="F76" s="2511"/>
      <c r="G76" s="2511"/>
      <c r="H76" s="2511"/>
      <c r="I76" s="2511"/>
      <c r="J76" s="2485"/>
      <c r="K76" s="2485"/>
      <c r="L76" s="2485"/>
      <c r="M76" s="2485"/>
      <c r="N76" s="2485"/>
      <c r="O76" s="2485"/>
      <c r="P76" s="2485"/>
      <c r="Q76" s="2485"/>
      <c r="R76" s="2485"/>
      <c r="S76" s="2485"/>
      <c r="T76" s="2501"/>
      <c r="U76" s="2483"/>
      <c r="V76" s="2484"/>
      <c r="W76" s="2484"/>
      <c r="X76" s="2484"/>
      <c r="Y76" s="2499"/>
      <c r="Z76" s="2483"/>
      <c r="AA76" s="2484"/>
      <c r="AB76" s="623" t="s">
        <v>1256</v>
      </c>
      <c r="AC76" s="2502"/>
      <c r="AD76" s="2502"/>
      <c r="AE76" s="2502"/>
      <c r="AF76" s="2502"/>
      <c r="AG76" s="2503"/>
      <c r="AH76" s="2503"/>
      <c r="AI76" s="2503"/>
      <c r="AJ76" s="2503"/>
      <c r="AK76" s="2484"/>
      <c r="AL76" s="2484"/>
      <c r="AM76" s="2484"/>
      <c r="AN76" s="2504"/>
      <c r="AO76" s="2505"/>
      <c r="AP76" s="2483"/>
      <c r="AQ76" s="2484"/>
      <c r="AR76" s="2484"/>
      <c r="AS76" s="1928"/>
      <c r="AT76" s="2484"/>
      <c r="AU76" s="2499"/>
      <c r="AV76" s="1930"/>
      <c r="AW76" s="2484"/>
      <c r="AX76" s="2484"/>
      <c r="AY76" s="2484"/>
      <c r="AZ76" s="2484"/>
      <c r="BA76" s="621"/>
      <c r="BB76" s="621"/>
      <c r="BC76" s="621"/>
      <c r="BD76" s="621"/>
      <c r="BE76" s="2484"/>
      <c r="BF76" s="2484"/>
      <c r="BG76" s="2484"/>
      <c r="BH76" s="2499"/>
      <c r="BI76" s="2483"/>
      <c r="BJ76" s="2484"/>
      <c r="BK76" s="2484"/>
      <c r="BL76" s="2484"/>
      <c r="BM76" s="2499"/>
    </row>
    <row r="77" spans="1:65" s="137" customFormat="1" ht="21.4" customHeight="1" x14ac:dyDescent="0.45">
      <c r="A77" s="2509">
        <f t="shared" ref="A77" si="15">+A74+1</f>
        <v>19</v>
      </c>
      <c r="B77" s="2510"/>
      <c r="C77" s="2511"/>
      <c r="D77" s="2511"/>
      <c r="E77" s="2511"/>
      <c r="F77" s="2511"/>
      <c r="G77" s="2511"/>
      <c r="H77" s="2511"/>
      <c r="I77" s="2511"/>
      <c r="J77" s="2485"/>
      <c r="K77" s="2485"/>
      <c r="L77" s="2485"/>
      <c r="M77" s="2485"/>
      <c r="N77" s="2485"/>
      <c r="O77" s="2485"/>
      <c r="P77" s="2485"/>
      <c r="Q77" s="2485"/>
      <c r="R77" s="2485"/>
      <c r="S77" s="2485"/>
      <c r="T77" s="2501"/>
      <c r="U77" s="2483"/>
      <c r="V77" s="2484"/>
      <c r="W77" s="2484"/>
      <c r="X77" s="2484"/>
      <c r="Y77" s="2499"/>
      <c r="Z77" s="2483"/>
      <c r="AA77" s="2484"/>
      <c r="AB77" s="623" t="s">
        <v>1225</v>
      </c>
      <c r="AC77" s="2502"/>
      <c r="AD77" s="2502"/>
      <c r="AE77" s="2502"/>
      <c r="AF77" s="2502"/>
      <c r="AG77" s="2503"/>
      <c r="AH77" s="2503"/>
      <c r="AI77" s="2503"/>
      <c r="AJ77" s="2503"/>
      <c r="AK77" s="2484"/>
      <c r="AL77" s="2484"/>
      <c r="AM77" s="2484"/>
      <c r="AN77" s="2504"/>
      <c r="AO77" s="2505"/>
      <c r="AP77" s="2483"/>
      <c r="AQ77" s="2484"/>
      <c r="AR77" s="2484"/>
      <c r="AS77" s="1928"/>
      <c r="AT77" s="2484"/>
      <c r="AU77" s="2499"/>
      <c r="AV77" s="1930"/>
      <c r="AW77" s="2484"/>
      <c r="AX77" s="2484"/>
      <c r="AY77" s="2484"/>
      <c r="AZ77" s="2484"/>
      <c r="BA77" s="621"/>
      <c r="BB77" s="621"/>
      <c r="BC77" s="621"/>
      <c r="BD77" s="621"/>
      <c r="BE77" s="2484"/>
      <c r="BF77" s="2484"/>
      <c r="BG77" s="2484"/>
      <c r="BH77" s="2499"/>
      <c r="BI77" s="2483"/>
      <c r="BJ77" s="2484"/>
      <c r="BK77" s="2484"/>
      <c r="BL77" s="2484"/>
      <c r="BM77" s="2499"/>
    </row>
    <row r="78" spans="1:65" s="137" customFormat="1" ht="21.4" customHeight="1" x14ac:dyDescent="0.45">
      <c r="A78" s="2509"/>
      <c r="B78" s="2510"/>
      <c r="C78" s="2511"/>
      <c r="D78" s="2511"/>
      <c r="E78" s="2511"/>
      <c r="F78" s="2511"/>
      <c r="G78" s="2511"/>
      <c r="H78" s="2511"/>
      <c r="I78" s="2511"/>
      <c r="J78" s="2485"/>
      <c r="K78" s="2485"/>
      <c r="L78" s="2485"/>
      <c r="M78" s="2485"/>
      <c r="N78" s="2485"/>
      <c r="O78" s="2485"/>
      <c r="P78" s="2485"/>
      <c r="Q78" s="2485"/>
      <c r="R78" s="2485"/>
      <c r="S78" s="2485"/>
      <c r="T78" s="2501"/>
      <c r="U78" s="2483"/>
      <c r="V78" s="2484"/>
      <c r="W78" s="2484"/>
      <c r="X78" s="2484"/>
      <c r="Y78" s="2499"/>
      <c r="Z78" s="2483"/>
      <c r="AA78" s="2484"/>
      <c r="AB78" s="623" t="s">
        <v>1241</v>
      </c>
      <c r="AC78" s="2502"/>
      <c r="AD78" s="2502"/>
      <c r="AE78" s="2502"/>
      <c r="AF78" s="2502"/>
      <c r="AG78" s="2503"/>
      <c r="AH78" s="2503"/>
      <c r="AI78" s="2503"/>
      <c r="AJ78" s="2503"/>
      <c r="AK78" s="2484"/>
      <c r="AL78" s="2484"/>
      <c r="AM78" s="2484"/>
      <c r="AN78" s="2504"/>
      <c r="AO78" s="2505"/>
      <c r="AP78" s="2483"/>
      <c r="AQ78" s="2484"/>
      <c r="AR78" s="2484"/>
      <c r="AS78" s="1928"/>
      <c r="AT78" s="2484"/>
      <c r="AU78" s="2499"/>
      <c r="AV78" s="1930"/>
      <c r="AW78" s="2484"/>
      <c r="AX78" s="2484"/>
      <c r="AY78" s="2484"/>
      <c r="AZ78" s="2484"/>
      <c r="BA78" s="621"/>
      <c r="BB78" s="621"/>
      <c r="BC78" s="621"/>
      <c r="BD78" s="621"/>
      <c r="BE78" s="2484"/>
      <c r="BF78" s="2484"/>
      <c r="BG78" s="2484"/>
      <c r="BH78" s="2499"/>
      <c r="BI78" s="2483"/>
      <c r="BJ78" s="2484"/>
      <c r="BK78" s="2484"/>
      <c r="BL78" s="2484"/>
      <c r="BM78" s="2499"/>
    </row>
    <row r="79" spans="1:65" s="137" customFormat="1" ht="21.4" customHeight="1" x14ac:dyDescent="0.45">
      <c r="A79" s="2509"/>
      <c r="B79" s="2510"/>
      <c r="C79" s="2511"/>
      <c r="D79" s="2511"/>
      <c r="E79" s="2511"/>
      <c r="F79" s="2511"/>
      <c r="G79" s="2511"/>
      <c r="H79" s="2511"/>
      <c r="I79" s="2511"/>
      <c r="J79" s="2485"/>
      <c r="K79" s="2485"/>
      <c r="L79" s="2485"/>
      <c r="M79" s="2485"/>
      <c r="N79" s="2485"/>
      <c r="O79" s="2485"/>
      <c r="P79" s="2485"/>
      <c r="Q79" s="2485"/>
      <c r="R79" s="2485"/>
      <c r="S79" s="2485"/>
      <c r="T79" s="2501"/>
      <c r="U79" s="2483"/>
      <c r="V79" s="2484"/>
      <c r="W79" s="2484"/>
      <c r="X79" s="2484"/>
      <c r="Y79" s="2499"/>
      <c r="Z79" s="2483"/>
      <c r="AA79" s="2484"/>
      <c r="AB79" s="623" t="s">
        <v>1256</v>
      </c>
      <c r="AC79" s="2502"/>
      <c r="AD79" s="2502"/>
      <c r="AE79" s="2502"/>
      <c r="AF79" s="2502"/>
      <c r="AG79" s="2503"/>
      <c r="AH79" s="2503"/>
      <c r="AI79" s="2503"/>
      <c r="AJ79" s="2503"/>
      <c r="AK79" s="2484"/>
      <c r="AL79" s="2484"/>
      <c r="AM79" s="2484"/>
      <c r="AN79" s="2504"/>
      <c r="AO79" s="2505"/>
      <c r="AP79" s="2483"/>
      <c r="AQ79" s="2484"/>
      <c r="AR79" s="2484"/>
      <c r="AS79" s="1928"/>
      <c r="AT79" s="2484"/>
      <c r="AU79" s="2499"/>
      <c r="AV79" s="1930"/>
      <c r="AW79" s="2484"/>
      <c r="AX79" s="2484"/>
      <c r="AY79" s="2484"/>
      <c r="AZ79" s="2484"/>
      <c r="BA79" s="621"/>
      <c r="BB79" s="621"/>
      <c r="BC79" s="621"/>
      <c r="BD79" s="621"/>
      <c r="BE79" s="2484"/>
      <c r="BF79" s="2484"/>
      <c r="BG79" s="2484"/>
      <c r="BH79" s="2499"/>
      <c r="BI79" s="2483"/>
      <c r="BJ79" s="2484"/>
      <c r="BK79" s="2484"/>
      <c r="BL79" s="2484"/>
      <c r="BM79" s="2499"/>
    </row>
    <row r="80" spans="1:65" s="137" customFormat="1" ht="21.4" customHeight="1" x14ac:dyDescent="0.45">
      <c r="A80" s="2509">
        <f t="shared" ref="A80" si="16">+A77+1</f>
        <v>20</v>
      </c>
      <c r="B80" s="2510"/>
      <c r="C80" s="2511"/>
      <c r="D80" s="2511"/>
      <c r="E80" s="2511"/>
      <c r="F80" s="2511"/>
      <c r="G80" s="2511"/>
      <c r="H80" s="2511"/>
      <c r="I80" s="2511"/>
      <c r="J80" s="2485"/>
      <c r="K80" s="2485"/>
      <c r="L80" s="2485"/>
      <c r="M80" s="2485"/>
      <c r="N80" s="2485"/>
      <c r="O80" s="2485"/>
      <c r="P80" s="2485"/>
      <c r="Q80" s="2485"/>
      <c r="R80" s="2485"/>
      <c r="S80" s="2485"/>
      <c r="T80" s="2501"/>
      <c r="U80" s="2483"/>
      <c r="V80" s="2484"/>
      <c r="W80" s="2484"/>
      <c r="X80" s="2484"/>
      <c r="Y80" s="2499"/>
      <c r="Z80" s="2483"/>
      <c r="AA80" s="2484"/>
      <c r="AB80" s="623" t="s">
        <v>1225</v>
      </c>
      <c r="AC80" s="2502"/>
      <c r="AD80" s="2502"/>
      <c r="AE80" s="2502"/>
      <c r="AF80" s="2502"/>
      <c r="AG80" s="2503"/>
      <c r="AH80" s="2503"/>
      <c r="AI80" s="2503"/>
      <c r="AJ80" s="2503"/>
      <c r="AK80" s="2484"/>
      <c r="AL80" s="2484"/>
      <c r="AM80" s="2484"/>
      <c r="AN80" s="2504"/>
      <c r="AO80" s="2505"/>
      <c r="AP80" s="2483"/>
      <c r="AQ80" s="2484"/>
      <c r="AR80" s="2484"/>
      <c r="AS80" s="1928"/>
      <c r="AT80" s="2484"/>
      <c r="AU80" s="2499"/>
      <c r="AV80" s="1930"/>
      <c r="AW80" s="2484"/>
      <c r="AX80" s="2484"/>
      <c r="AY80" s="2484"/>
      <c r="AZ80" s="2484"/>
      <c r="BA80" s="621"/>
      <c r="BB80" s="621"/>
      <c r="BC80" s="621"/>
      <c r="BD80" s="621"/>
      <c r="BE80" s="2484"/>
      <c r="BF80" s="2484"/>
      <c r="BG80" s="2484"/>
      <c r="BH80" s="2499"/>
      <c r="BI80" s="2483"/>
      <c r="BJ80" s="2484"/>
      <c r="BK80" s="2484"/>
      <c r="BL80" s="2484"/>
      <c r="BM80" s="2499"/>
    </row>
    <row r="81" spans="1:65" s="137" customFormat="1" ht="21.4" customHeight="1" x14ac:dyDescent="0.45">
      <c r="A81" s="2509"/>
      <c r="B81" s="2510"/>
      <c r="C81" s="2511"/>
      <c r="D81" s="2511"/>
      <c r="E81" s="2511"/>
      <c r="F81" s="2511"/>
      <c r="G81" s="2511"/>
      <c r="H81" s="2511"/>
      <c r="I81" s="2511"/>
      <c r="J81" s="2485"/>
      <c r="K81" s="2485"/>
      <c r="L81" s="2485"/>
      <c r="M81" s="2485"/>
      <c r="N81" s="2485"/>
      <c r="O81" s="2485"/>
      <c r="P81" s="2485"/>
      <c r="Q81" s="2485"/>
      <c r="R81" s="2485"/>
      <c r="S81" s="2485"/>
      <c r="T81" s="2501"/>
      <c r="U81" s="2483"/>
      <c r="V81" s="2484"/>
      <c r="W81" s="2484"/>
      <c r="X81" s="2484"/>
      <c r="Y81" s="2499"/>
      <c r="Z81" s="2483"/>
      <c r="AA81" s="2484"/>
      <c r="AB81" s="623" t="s">
        <v>1241</v>
      </c>
      <c r="AC81" s="2502"/>
      <c r="AD81" s="2502"/>
      <c r="AE81" s="2502"/>
      <c r="AF81" s="2502"/>
      <c r="AG81" s="2503"/>
      <c r="AH81" s="2503"/>
      <c r="AI81" s="2503"/>
      <c r="AJ81" s="2503"/>
      <c r="AK81" s="2484"/>
      <c r="AL81" s="2484"/>
      <c r="AM81" s="2484"/>
      <c r="AN81" s="2504"/>
      <c r="AO81" s="2505"/>
      <c r="AP81" s="2483"/>
      <c r="AQ81" s="2484"/>
      <c r="AR81" s="2484"/>
      <c r="AS81" s="1928"/>
      <c r="AT81" s="2484"/>
      <c r="AU81" s="2499"/>
      <c r="AV81" s="1930"/>
      <c r="AW81" s="2484"/>
      <c r="AX81" s="2484"/>
      <c r="AY81" s="2484"/>
      <c r="AZ81" s="2484"/>
      <c r="BA81" s="621"/>
      <c r="BB81" s="621"/>
      <c r="BC81" s="621"/>
      <c r="BD81" s="621"/>
      <c r="BE81" s="2484"/>
      <c r="BF81" s="2484"/>
      <c r="BG81" s="2484"/>
      <c r="BH81" s="2499"/>
      <c r="BI81" s="2483"/>
      <c r="BJ81" s="2484"/>
      <c r="BK81" s="2484"/>
      <c r="BL81" s="2484"/>
      <c r="BM81" s="2499"/>
    </row>
    <row r="82" spans="1:65" s="137" customFormat="1" ht="21.4" customHeight="1" x14ac:dyDescent="0.45">
      <c r="A82" s="2509"/>
      <c r="B82" s="2510"/>
      <c r="C82" s="2511"/>
      <c r="D82" s="2511"/>
      <c r="E82" s="2511"/>
      <c r="F82" s="2511"/>
      <c r="G82" s="2511"/>
      <c r="H82" s="2511"/>
      <c r="I82" s="2511"/>
      <c r="J82" s="2485"/>
      <c r="K82" s="2485"/>
      <c r="L82" s="2485"/>
      <c r="M82" s="2485"/>
      <c r="N82" s="2485"/>
      <c r="O82" s="2485"/>
      <c r="P82" s="2485"/>
      <c r="Q82" s="2485"/>
      <c r="R82" s="2485"/>
      <c r="S82" s="2485"/>
      <c r="T82" s="2501"/>
      <c r="U82" s="2483"/>
      <c r="V82" s="2484"/>
      <c r="W82" s="2484"/>
      <c r="X82" s="2484"/>
      <c r="Y82" s="2499"/>
      <c r="Z82" s="2483"/>
      <c r="AA82" s="2484"/>
      <c r="AB82" s="623" t="s">
        <v>1256</v>
      </c>
      <c r="AC82" s="2502"/>
      <c r="AD82" s="2502"/>
      <c r="AE82" s="2502"/>
      <c r="AF82" s="2502"/>
      <c r="AG82" s="2503"/>
      <c r="AH82" s="2503"/>
      <c r="AI82" s="2503"/>
      <c r="AJ82" s="2503"/>
      <c r="AK82" s="2484"/>
      <c r="AL82" s="2484"/>
      <c r="AM82" s="2484"/>
      <c r="AN82" s="2504"/>
      <c r="AO82" s="2505"/>
      <c r="AP82" s="2483"/>
      <c r="AQ82" s="2484"/>
      <c r="AR82" s="2484"/>
      <c r="AS82" s="1928"/>
      <c r="AT82" s="2484"/>
      <c r="AU82" s="2499"/>
      <c r="AV82" s="1930"/>
      <c r="AW82" s="2484"/>
      <c r="AX82" s="2484"/>
      <c r="AY82" s="2484"/>
      <c r="AZ82" s="2484"/>
      <c r="BA82" s="621"/>
      <c r="BB82" s="621"/>
      <c r="BC82" s="621"/>
      <c r="BD82" s="621"/>
      <c r="BE82" s="2484"/>
      <c r="BF82" s="2484"/>
      <c r="BG82" s="2484"/>
      <c r="BH82" s="2499"/>
      <c r="BI82" s="2483"/>
      <c r="BJ82" s="2484"/>
      <c r="BK82" s="2484"/>
      <c r="BL82" s="2484"/>
      <c r="BM82" s="2499"/>
    </row>
    <row r="83" spans="1:65" s="137" customFormat="1" ht="21.4" customHeight="1" x14ac:dyDescent="0.45">
      <c r="A83" s="2509">
        <f t="shared" ref="A83" si="17">+A80+1</f>
        <v>21</v>
      </c>
      <c r="B83" s="2510"/>
      <c r="C83" s="2511"/>
      <c r="D83" s="2511"/>
      <c r="E83" s="2511"/>
      <c r="F83" s="2511"/>
      <c r="G83" s="2511"/>
      <c r="H83" s="2511"/>
      <c r="I83" s="2511"/>
      <c r="J83" s="2485"/>
      <c r="K83" s="2485"/>
      <c r="L83" s="2485"/>
      <c r="M83" s="2485"/>
      <c r="N83" s="2485"/>
      <c r="O83" s="2485"/>
      <c r="P83" s="2485"/>
      <c r="Q83" s="2485"/>
      <c r="R83" s="2485"/>
      <c r="S83" s="2485"/>
      <c r="T83" s="2501"/>
      <c r="U83" s="2483"/>
      <c r="V83" s="2484"/>
      <c r="W83" s="2484"/>
      <c r="X83" s="2484"/>
      <c r="Y83" s="2499"/>
      <c r="Z83" s="2483"/>
      <c r="AA83" s="2484"/>
      <c r="AB83" s="623" t="s">
        <v>1225</v>
      </c>
      <c r="AC83" s="2502"/>
      <c r="AD83" s="2502"/>
      <c r="AE83" s="2502"/>
      <c r="AF83" s="2502"/>
      <c r="AG83" s="2503"/>
      <c r="AH83" s="2503"/>
      <c r="AI83" s="2503"/>
      <c r="AJ83" s="2503"/>
      <c r="AK83" s="2484"/>
      <c r="AL83" s="2484"/>
      <c r="AM83" s="2484"/>
      <c r="AN83" s="2504"/>
      <c r="AO83" s="2505"/>
      <c r="AP83" s="2483"/>
      <c r="AQ83" s="2484"/>
      <c r="AR83" s="2484"/>
      <c r="AS83" s="1928"/>
      <c r="AT83" s="2484"/>
      <c r="AU83" s="2499"/>
      <c r="AV83" s="1930"/>
      <c r="AW83" s="2484"/>
      <c r="AX83" s="2484"/>
      <c r="AY83" s="2484"/>
      <c r="AZ83" s="2484"/>
      <c r="BA83" s="621"/>
      <c r="BB83" s="621"/>
      <c r="BC83" s="621"/>
      <c r="BD83" s="621"/>
      <c r="BE83" s="2484"/>
      <c r="BF83" s="2484"/>
      <c r="BG83" s="2484"/>
      <c r="BH83" s="2499"/>
      <c r="BI83" s="2483"/>
      <c r="BJ83" s="2484"/>
      <c r="BK83" s="2484"/>
      <c r="BL83" s="2484"/>
      <c r="BM83" s="2499"/>
    </row>
    <row r="84" spans="1:65" s="137" customFormat="1" ht="21.4" customHeight="1" x14ac:dyDescent="0.45">
      <c r="A84" s="2509"/>
      <c r="B84" s="2510"/>
      <c r="C84" s="2511"/>
      <c r="D84" s="2511"/>
      <c r="E84" s="2511"/>
      <c r="F84" s="2511"/>
      <c r="G84" s="2511"/>
      <c r="H84" s="2511"/>
      <c r="I84" s="2511"/>
      <c r="J84" s="2485"/>
      <c r="K84" s="2485"/>
      <c r="L84" s="2485"/>
      <c r="M84" s="2485"/>
      <c r="N84" s="2485"/>
      <c r="O84" s="2485"/>
      <c r="P84" s="2485"/>
      <c r="Q84" s="2485"/>
      <c r="R84" s="2485"/>
      <c r="S84" s="2485"/>
      <c r="T84" s="2501"/>
      <c r="U84" s="2483"/>
      <c r="V84" s="2484"/>
      <c r="W84" s="2484"/>
      <c r="X84" s="2484"/>
      <c r="Y84" s="2499"/>
      <c r="Z84" s="2483"/>
      <c r="AA84" s="2484"/>
      <c r="AB84" s="623" t="s">
        <v>1241</v>
      </c>
      <c r="AC84" s="2502"/>
      <c r="AD84" s="2502"/>
      <c r="AE84" s="2502"/>
      <c r="AF84" s="2502"/>
      <c r="AG84" s="2503"/>
      <c r="AH84" s="2503"/>
      <c r="AI84" s="2503"/>
      <c r="AJ84" s="2503"/>
      <c r="AK84" s="2484"/>
      <c r="AL84" s="2484"/>
      <c r="AM84" s="2484"/>
      <c r="AN84" s="2504"/>
      <c r="AO84" s="2505"/>
      <c r="AP84" s="2483"/>
      <c r="AQ84" s="2484"/>
      <c r="AR84" s="2484"/>
      <c r="AS84" s="1928"/>
      <c r="AT84" s="2484"/>
      <c r="AU84" s="2499"/>
      <c r="AV84" s="1930"/>
      <c r="AW84" s="2484"/>
      <c r="AX84" s="2484"/>
      <c r="AY84" s="2484"/>
      <c r="AZ84" s="2484"/>
      <c r="BA84" s="621"/>
      <c r="BB84" s="621"/>
      <c r="BC84" s="621"/>
      <c r="BD84" s="621"/>
      <c r="BE84" s="2484"/>
      <c r="BF84" s="2484"/>
      <c r="BG84" s="2484"/>
      <c r="BH84" s="2499"/>
      <c r="BI84" s="2483"/>
      <c r="BJ84" s="2484"/>
      <c r="BK84" s="2484"/>
      <c r="BL84" s="2484"/>
      <c r="BM84" s="2499"/>
    </row>
    <row r="85" spans="1:65" s="137" customFormat="1" ht="21.4" customHeight="1" x14ac:dyDescent="0.45">
      <c r="A85" s="2509"/>
      <c r="B85" s="2510"/>
      <c r="C85" s="2511"/>
      <c r="D85" s="2511"/>
      <c r="E85" s="2511"/>
      <c r="F85" s="2511"/>
      <c r="G85" s="2511"/>
      <c r="H85" s="2511"/>
      <c r="I85" s="2511"/>
      <c r="J85" s="2485"/>
      <c r="K85" s="2485"/>
      <c r="L85" s="2485"/>
      <c r="M85" s="2485"/>
      <c r="N85" s="2485"/>
      <c r="O85" s="2485"/>
      <c r="P85" s="2485"/>
      <c r="Q85" s="2485"/>
      <c r="R85" s="2485"/>
      <c r="S85" s="2485"/>
      <c r="T85" s="2501"/>
      <c r="U85" s="2483"/>
      <c r="V85" s="2484"/>
      <c r="W85" s="2484"/>
      <c r="X85" s="2484"/>
      <c r="Y85" s="2499"/>
      <c r="Z85" s="2483"/>
      <c r="AA85" s="2484"/>
      <c r="AB85" s="623" t="s">
        <v>1256</v>
      </c>
      <c r="AC85" s="2502"/>
      <c r="AD85" s="2502"/>
      <c r="AE85" s="2502"/>
      <c r="AF85" s="2502"/>
      <c r="AG85" s="2503"/>
      <c r="AH85" s="2503"/>
      <c r="AI85" s="2503"/>
      <c r="AJ85" s="2503"/>
      <c r="AK85" s="2484"/>
      <c r="AL85" s="2484"/>
      <c r="AM85" s="2484"/>
      <c r="AN85" s="2504"/>
      <c r="AO85" s="2505"/>
      <c r="AP85" s="2483"/>
      <c r="AQ85" s="2484"/>
      <c r="AR85" s="2484"/>
      <c r="AS85" s="1928"/>
      <c r="AT85" s="2484"/>
      <c r="AU85" s="2499"/>
      <c r="AV85" s="1930"/>
      <c r="AW85" s="2484"/>
      <c r="AX85" s="2484"/>
      <c r="AY85" s="2484"/>
      <c r="AZ85" s="2484"/>
      <c r="BA85" s="621"/>
      <c r="BB85" s="621"/>
      <c r="BC85" s="621"/>
      <c r="BD85" s="621"/>
      <c r="BE85" s="2484"/>
      <c r="BF85" s="2484"/>
      <c r="BG85" s="2484"/>
      <c r="BH85" s="2499"/>
      <c r="BI85" s="2483"/>
      <c r="BJ85" s="2484"/>
      <c r="BK85" s="2484"/>
      <c r="BL85" s="2484"/>
      <c r="BM85" s="2499"/>
    </row>
    <row r="86" spans="1:65" s="137" customFormat="1" ht="21.4" customHeight="1" x14ac:dyDescent="0.45">
      <c r="A86" s="2509">
        <f t="shared" ref="A86" si="18">+A83+1</f>
        <v>22</v>
      </c>
      <c r="B86" s="2510"/>
      <c r="C86" s="2511"/>
      <c r="D86" s="2511"/>
      <c r="E86" s="2511"/>
      <c r="F86" s="2511"/>
      <c r="G86" s="2511"/>
      <c r="H86" s="2511"/>
      <c r="I86" s="2511"/>
      <c r="J86" s="2485"/>
      <c r="K86" s="2485"/>
      <c r="L86" s="2485"/>
      <c r="M86" s="2485"/>
      <c r="N86" s="2485"/>
      <c r="O86" s="2485"/>
      <c r="P86" s="2485"/>
      <c r="Q86" s="2485"/>
      <c r="R86" s="2485"/>
      <c r="S86" s="2485"/>
      <c r="T86" s="2501"/>
      <c r="U86" s="2483"/>
      <c r="V86" s="2484"/>
      <c r="W86" s="2484"/>
      <c r="X86" s="2484"/>
      <c r="Y86" s="2499"/>
      <c r="Z86" s="2483"/>
      <c r="AA86" s="2484"/>
      <c r="AB86" s="623" t="s">
        <v>1225</v>
      </c>
      <c r="AC86" s="2502"/>
      <c r="AD86" s="2502"/>
      <c r="AE86" s="2502"/>
      <c r="AF86" s="2502"/>
      <c r="AG86" s="2503"/>
      <c r="AH86" s="2503"/>
      <c r="AI86" s="2503"/>
      <c r="AJ86" s="2503"/>
      <c r="AK86" s="2484"/>
      <c r="AL86" s="2484"/>
      <c r="AM86" s="2484"/>
      <c r="AN86" s="2504"/>
      <c r="AO86" s="2505"/>
      <c r="AP86" s="2483"/>
      <c r="AQ86" s="2484"/>
      <c r="AR86" s="2484"/>
      <c r="AS86" s="1928"/>
      <c r="AT86" s="2484"/>
      <c r="AU86" s="2499"/>
      <c r="AV86" s="1930"/>
      <c r="AW86" s="2484"/>
      <c r="AX86" s="2484"/>
      <c r="AY86" s="2484"/>
      <c r="AZ86" s="2484"/>
      <c r="BA86" s="621"/>
      <c r="BB86" s="621"/>
      <c r="BC86" s="621"/>
      <c r="BD86" s="621"/>
      <c r="BE86" s="2484"/>
      <c r="BF86" s="2484"/>
      <c r="BG86" s="2484"/>
      <c r="BH86" s="2499"/>
      <c r="BI86" s="2483"/>
      <c r="BJ86" s="2484"/>
      <c r="BK86" s="2484"/>
      <c r="BL86" s="2484"/>
      <c r="BM86" s="2499"/>
    </row>
    <row r="87" spans="1:65" s="137" customFormat="1" ht="21.4" customHeight="1" x14ac:dyDescent="0.45">
      <c r="A87" s="2509"/>
      <c r="B87" s="2510"/>
      <c r="C87" s="2511"/>
      <c r="D87" s="2511"/>
      <c r="E87" s="2511"/>
      <c r="F87" s="2511"/>
      <c r="G87" s="2511"/>
      <c r="H87" s="2511"/>
      <c r="I87" s="2511"/>
      <c r="J87" s="2485"/>
      <c r="K87" s="2485"/>
      <c r="L87" s="2485"/>
      <c r="M87" s="2485"/>
      <c r="N87" s="2485"/>
      <c r="O87" s="2485"/>
      <c r="P87" s="2485"/>
      <c r="Q87" s="2485"/>
      <c r="R87" s="2485"/>
      <c r="S87" s="2485"/>
      <c r="T87" s="2501"/>
      <c r="U87" s="2483"/>
      <c r="V87" s="2484"/>
      <c r="W87" s="2484"/>
      <c r="X87" s="2484"/>
      <c r="Y87" s="2499"/>
      <c r="Z87" s="2483"/>
      <c r="AA87" s="2484"/>
      <c r="AB87" s="623" t="s">
        <v>1241</v>
      </c>
      <c r="AC87" s="2502"/>
      <c r="AD87" s="2502"/>
      <c r="AE87" s="2502"/>
      <c r="AF87" s="2502"/>
      <c r="AG87" s="2503"/>
      <c r="AH87" s="2503"/>
      <c r="AI87" s="2503"/>
      <c r="AJ87" s="2503"/>
      <c r="AK87" s="2484"/>
      <c r="AL87" s="2484"/>
      <c r="AM87" s="2484"/>
      <c r="AN87" s="2504"/>
      <c r="AO87" s="2505"/>
      <c r="AP87" s="2483"/>
      <c r="AQ87" s="2484"/>
      <c r="AR87" s="2484"/>
      <c r="AS87" s="1928"/>
      <c r="AT87" s="2484"/>
      <c r="AU87" s="2499"/>
      <c r="AV87" s="1930"/>
      <c r="AW87" s="2484"/>
      <c r="AX87" s="2484"/>
      <c r="AY87" s="2484"/>
      <c r="AZ87" s="2484"/>
      <c r="BA87" s="621"/>
      <c r="BB87" s="621"/>
      <c r="BC87" s="621"/>
      <c r="BD87" s="621"/>
      <c r="BE87" s="2484"/>
      <c r="BF87" s="2484"/>
      <c r="BG87" s="2484"/>
      <c r="BH87" s="2499"/>
      <c r="BI87" s="2483"/>
      <c r="BJ87" s="2484"/>
      <c r="BK87" s="2484"/>
      <c r="BL87" s="2484"/>
      <c r="BM87" s="2499"/>
    </row>
    <row r="88" spans="1:65" s="137" customFormat="1" ht="21.4" customHeight="1" x14ac:dyDescent="0.45">
      <c r="A88" s="2509"/>
      <c r="B88" s="2510"/>
      <c r="C88" s="2511"/>
      <c r="D88" s="2511"/>
      <c r="E88" s="2511"/>
      <c r="F88" s="2511"/>
      <c r="G88" s="2511"/>
      <c r="H88" s="2511"/>
      <c r="I88" s="2511"/>
      <c r="J88" s="2485"/>
      <c r="K88" s="2485"/>
      <c r="L88" s="2485"/>
      <c r="M88" s="2485"/>
      <c r="N88" s="2485"/>
      <c r="O88" s="2485"/>
      <c r="P88" s="2485"/>
      <c r="Q88" s="2485"/>
      <c r="R88" s="2485"/>
      <c r="S88" s="2485"/>
      <c r="T88" s="2501"/>
      <c r="U88" s="2483"/>
      <c r="V88" s="2484"/>
      <c r="W88" s="2484"/>
      <c r="X88" s="2484"/>
      <c r="Y88" s="2499"/>
      <c r="Z88" s="2483"/>
      <c r="AA88" s="2484"/>
      <c r="AB88" s="623" t="s">
        <v>1256</v>
      </c>
      <c r="AC88" s="2502"/>
      <c r="AD88" s="2502"/>
      <c r="AE88" s="2502"/>
      <c r="AF88" s="2502"/>
      <c r="AG88" s="2503"/>
      <c r="AH88" s="2503"/>
      <c r="AI88" s="2503"/>
      <c r="AJ88" s="2503"/>
      <c r="AK88" s="2484"/>
      <c r="AL88" s="2484"/>
      <c r="AM88" s="2484"/>
      <c r="AN88" s="2504"/>
      <c r="AO88" s="2505"/>
      <c r="AP88" s="2483"/>
      <c r="AQ88" s="2484"/>
      <c r="AR88" s="2484"/>
      <c r="AS88" s="1928"/>
      <c r="AT88" s="2484"/>
      <c r="AU88" s="2499"/>
      <c r="AV88" s="1930"/>
      <c r="AW88" s="2484"/>
      <c r="AX88" s="2484"/>
      <c r="AY88" s="2484"/>
      <c r="AZ88" s="2484"/>
      <c r="BA88" s="621"/>
      <c r="BB88" s="621"/>
      <c r="BC88" s="621"/>
      <c r="BD88" s="621"/>
      <c r="BE88" s="2484"/>
      <c r="BF88" s="2484"/>
      <c r="BG88" s="2484"/>
      <c r="BH88" s="2499"/>
      <c r="BI88" s="2483"/>
      <c r="BJ88" s="2484"/>
      <c r="BK88" s="2484"/>
      <c r="BL88" s="2484"/>
      <c r="BM88" s="2499"/>
    </row>
    <row r="89" spans="1:65" s="137" customFormat="1" ht="21.4" customHeight="1" x14ac:dyDescent="0.45">
      <c r="A89" s="2509">
        <f t="shared" ref="A89" si="19">+A86+1</f>
        <v>23</v>
      </c>
      <c r="B89" s="2510"/>
      <c r="C89" s="2511"/>
      <c r="D89" s="2511"/>
      <c r="E89" s="2511"/>
      <c r="F89" s="2511"/>
      <c r="G89" s="2511"/>
      <c r="H89" s="2511"/>
      <c r="I89" s="2511"/>
      <c r="J89" s="2485"/>
      <c r="K89" s="2485"/>
      <c r="L89" s="2485"/>
      <c r="M89" s="2485"/>
      <c r="N89" s="2485"/>
      <c r="O89" s="2485"/>
      <c r="P89" s="2485"/>
      <c r="Q89" s="2485"/>
      <c r="R89" s="2485"/>
      <c r="S89" s="2485"/>
      <c r="T89" s="2501"/>
      <c r="U89" s="2483"/>
      <c r="V89" s="2484"/>
      <c r="W89" s="2484"/>
      <c r="X89" s="2484"/>
      <c r="Y89" s="2499"/>
      <c r="Z89" s="2483"/>
      <c r="AA89" s="2484"/>
      <c r="AB89" s="623" t="s">
        <v>1225</v>
      </c>
      <c r="AC89" s="2502"/>
      <c r="AD89" s="2502"/>
      <c r="AE89" s="2502"/>
      <c r="AF89" s="2502"/>
      <c r="AG89" s="2503"/>
      <c r="AH89" s="2503"/>
      <c r="AI89" s="2503"/>
      <c r="AJ89" s="2503"/>
      <c r="AK89" s="2484"/>
      <c r="AL89" s="2484"/>
      <c r="AM89" s="2484"/>
      <c r="AN89" s="2504"/>
      <c r="AO89" s="2505"/>
      <c r="AP89" s="2483"/>
      <c r="AQ89" s="2484"/>
      <c r="AR89" s="2484"/>
      <c r="AS89" s="1928"/>
      <c r="AT89" s="2484"/>
      <c r="AU89" s="2499"/>
      <c r="AV89" s="1930"/>
      <c r="AW89" s="2484"/>
      <c r="AX89" s="2484"/>
      <c r="AY89" s="2484"/>
      <c r="AZ89" s="2484"/>
      <c r="BA89" s="621"/>
      <c r="BB89" s="621"/>
      <c r="BC89" s="621"/>
      <c r="BD89" s="621"/>
      <c r="BE89" s="2484"/>
      <c r="BF89" s="2484"/>
      <c r="BG89" s="2484"/>
      <c r="BH89" s="2499"/>
      <c r="BI89" s="2483"/>
      <c r="BJ89" s="2484"/>
      <c r="BK89" s="2484"/>
      <c r="BL89" s="2484"/>
      <c r="BM89" s="2499"/>
    </row>
    <row r="90" spans="1:65" s="137" customFormat="1" ht="21.4" customHeight="1" x14ac:dyDescent="0.45">
      <c r="A90" s="2509"/>
      <c r="B90" s="2510"/>
      <c r="C90" s="2511"/>
      <c r="D90" s="2511"/>
      <c r="E90" s="2511"/>
      <c r="F90" s="2511"/>
      <c r="G90" s="2511"/>
      <c r="H90" s="2511"/>
      <c r="I90" s="2511"/>
      <c r="J90" s="2485"/>
      <c r="K90" s="2485"/>
      <c r="L90" s="2485"/>
      <c r="M90" s="2485"/>
      <c r="N90" s="2485"/>
      <c r="O90" s="2485"/>
      <c r="P90" s="2485"/>
      <c r="Q90" s="2485"/>
      <c r="R90" s="2485"/>
      <c r="S90" s="2485"/>
      <c r="T90" s="2501"/>
      <c r="U90" s="2483"/>
      <c r="V90" s="2484"/>
      <c r="W90" s="2484"/>
      <c r="X90" s="2484"/>
      <c r="Y90" s="2499"/>
      <c r="Z90" s="2483"/>
      <c r="AA90" s="2484"/>
      <c r="AB90" s="623" t="s">
        <v>1241</v>
      </c>
      <c r="AC90" s="2502"/>
      <c r="AD90" s="2502"/>
      <c r="AE90" s="2502"/>
      <c r="AF90" s="2502"/>
      <c r="AG90" s="2503"/>
      <c r="AH90" s="2503"/>
      <c r="AI90" s="2503"/>
      <c r="AJ90" s="2503"/>
      <c r="AK90" s="2484"/>
      <c r="AL90" s="2484"/>
      <c r="AM90" s="2484"/>
      <c r="AN90" s="2504"/>
      <c r="AO90" s="2505"/>
      <c r="AP90" s="2483"/>
      <c r="AQ90" s="2484"/>
      <c r="AR90" s="2484"/>
      <c r="AS90" s="1928"/>
      <c r="AT90" s="2484"/>
      <c r="AU90" s="2499"/>
      <c r="AV90" s="1930"/>
      <c r="AW90" s="2484"/>
      <c r="AX90" s="2484"/>
      <c r="AY90" s="2484"/>
      <c r="AZ90" s="2484"/>
      <c r="BA90" s="621"/>
      <c r="BB90" s="621"/>
      <c r="BC90" s="621"/>
      <c r="BD90" s="621"/>
      <c r="BE90" s="2484"/>
      <c r="BF90" s="2484"/>
      <c r="BG90" s="2484"/>
      <c r="BH90" s="2499"/>
      <c r="BI90" s="2483"/>
      <c r="BJ90" s="2484"/>
      <c r="BK90" s="2484"/>
      <c r="BL90" s="2484"/>
      <c r="BM90" s="2499"/>
    </row>
    <row r="91" spans="1:65" s="137" customFormat="1" ht="21.4" customHeight="1" x14ac:dyDescent="0.45">
      <c r="A91" s="2509"/>
      <c r="B91" s="2510"/>
      <c r="C91" s="2511"/>
      <c r="D91" s="2511"/>
      <c r="E91" s="2511"/>
      <c r="F91" s="2511"/>
      <c r="G91" s="2511"/>
      <c r="H91" s="2511"/>
      <c r="I91" s="2511"/>
      <c r="J91" s="2485"/>
      <c r="K91" s="2485"/>
      <c r="L91" s="2485"/>
      <c r="M91" s="2485"/>
      <c r="N91" s="2485"/>
      <c r="O91" s="2485"/>
      <c r="P91" s="2485"/>
      <c r="Q91" s="2485"/>
      <c r="R91" s="2485"/>
      <c r="S91" s="2485"/>
      <c r="T91" s="2501"/>
      <c r="U91" s="2483"/>
      <c r="V91" s="2484"/>
      <c r="W91" s="2484"/>
      <c r="X91" s="2484"/>
      <c r="Y91" s="2499"/>
      <c r="Z91" s="2483"/>
      <c r="AA91" s="2484"/>
      <c r="AB91" s="623" t="s">
        <v>1256</v>
      </c>
      <c r="AC91" s="2502"/>
      <c r="AD91" s="2502"/>
      <c r="AE91" s="2502"/>
      <c r="AF91" s="2502"/>
      <c r="AG91" s="2503"/>
      <c r="AH91" s="2503"/>
      <c r="AI91" s="2503"/>
      <c r="AJ91" s="2503"/>
      <c r="AK91" s="2484"/>
      <c r="AL91" s="2484"/>
      <c r="AM91" s="2484"/>
      <c r="AN91" s="2504"/>
      <c r="AO91" s="2505"/>
      <c r="AP91" s="2483"/>
      <c r="AQ91" s="2484"/>
      <c r="AR91" s="2484"/>
      <c r="AS91" s="1928"/>
      <c r="AT91" s="2484"/>
      <c r="AU91" s="2499"/>
      <c r="AV91" s="1930"/>
      <c r="AW91" s="2484"/>
      <c r="AX91" s="2484"/>
      <c r="AY91" s="2484"/>
      <c r="AZ91" s="2484"/>
      <c r="BA91" s="621"/>
      <c r="BB91" s="621"/>
      <c r="BC91" s="621"/>
      <c r="BD91" s="621"/>
      <c r="BE91" s="2484"/>
      <c r="BF91" s="2484"/>
      <c r="BG91" s="2484"/>
      <c r="BH91" s="2499"/>
      <c r="BI91" s="2483"/>
      <c r="BJ91" s="2484"/>
      <c r="BK91" s="2484"/>
      <c r="BL91" s="2484"/>
      <c r="BM91" s="2499"/>
    </row>
    <row r="92" spans="1:65" s="137" customFormat="1" ht="21.4" customHeight="1" x14ac:dyDescent="0.45">
      <c r="A92" s="2509">
        <f t="shared" ref="A92" si="20">+A89+1</f>
        <v>24</v>
      </c>
      <c r="B92" s="2510"/>
      <c r="C92" s="2511"/>
      <c r="D92" s="2511"/>
      <c r="E92" s="2511"/>
      <c r="F92" s="2511"/>
      <c r="G92" s="2511"/>
      <c r="H92" s="2511"/>
      <c r="I92" s="2511"/>
      <c r="J92" s="2485"/>
      <c r="K92" s="2485"/>
      <c r="L92" s="2485"/>
      <c r="M92" s="2485"/>
      <c r="N92" s="2485"/>
      <c r="O92" s="2485"/>
      <c r="P92" s="2485"/>
      <c r="Q92" s="2485"/>
      <c r="R92" s="2485"/>
      <c r="S92" s="2485"/>
      <c r="T92" s="2501"/>
      <c r="U92" s="2483"/>
      <c r="V92" s="2484"/>
      <c r="W92" s="2484"/>
      <c r="X92" s="2484"/>
      <c r="Y92" s="2499"/>
      <c r="Z92" s="2483"/>
      <c r="AA92" s="2484"/>
      <c r="AB92" s="623" t="s">
        <v>1225</v>
      </c>
      <c r="AC92" s="2502"/>
      <c r="AD92" s="2502"/>
      <c r="AE92" s="2502"/>
      <c r="AF92" s="2502"/>
      <c r="AG92" s="2503"/>
      <c r="AH92" s="2503"/>
      <c r="AI92" s="2503"/>
      <c r="AJ92" s="2503"/>
      <c r="AK92" s="2484"/>
      <c r="AL92" s="2484"/>
      <c r="AM92" s="2484"/>
      <c r="AN92" s="2504"/>
      <c r="AO92" s="2505"/>
      <c r="AP92" s="2483"/>
      <c r="AQ92" s="2484"/>
      <c r="AR92" s="2484"/>
      <c r="AS92" s="1928"/>
      <c r="AT92" s="2484"/>
      <c r="AU92" s="2499"/>
      <c r="AV92" s="1930"/>
      <c r="AW92" s="2484"/>
      <c r="AX92" s="2484"/>
      <c r="AY92" s="2484"/>
      <c r="AZ92" s="2484"/>
      <c r="BA92" s="621"/>
      <c r="BB92" s="621"/>
      <c r="BC92" s="621"/>
      <c r="BD92" s="621"/>
      <c r="BE92" s="2484"/>
      <c r="BF92" s="2484"/>
      <c r="BG92" s="2484"/>
      <c r="BH92" s="2499"/>
      <c r="BI92" s="2483"/>
      <c r="BJ92" s="2484"/>
      <c r="BK92" s="2484"/>
      <c r="BL92" s="2484"/>
      <c r="BM92" s="2499"/>
    </row>
    <row r="93" spans="1:65" s="137" customFormat="1" ht="21.4" customHeight="1" x14ac:dyDescent="0.45">
      <c r="A93" s="2509"/>
      <c r="B93" s="2510"/>
      <c r="C93" s="2511"/>
      <c r="D93" s="2511"/>
      <c r="E93" s="2511"/>
      <c r="F93" s="2511"/>
      <c r="G93" s="2511"/>
      <c r="H93" s="2511"/>
      <c r="I93" s="2511"/>
      <c r="J93" s="2485"/>
      <c r="K93" s="2485"/>
      <c r="L93" s="2485"/>
      <c r="M93" s="2485"/>
      <c r="N93" s="2485"/>
      <c r="O93" s="2485"/>
      <c r="P93" s="2485"/>
      <c r="Q93" s="2485"/>
      <c r="R93" s="2485"/>
      <c r="S93" s="2485"/>
      <c r="T93" s="2501"/>
      <c r="U93" s="2483"/>
      <c r="V93" s="2484"/>
      <c r="W93" s="2484"/>
      <c r="X93" s="2484"/>
      <c r="Y93" s="2499"/>
      <c r="Z93" s="2483"/>
      <c r="AA93" s="2484"/>
      <c r="AB93" s="623" t="s">
        <v>1241</v>
      </c>
      <c r="AC93" s="2502"/>
      <c r="AD93" s="2502"/>
      <c r="AE93" s="2502"/>
      <c r="AF93" s="2502"/>
      <c r="AG93" s="2503"/>
      <c r="AH93" s="2503"/>
      <c r="AI93" s="2503"/>
      <c r="AJ93" s="2503"/>
      <c r="AK93" s="2484"/>
      <c r="AL93" s="2484"/>
      <c r="AM93" s="2484"/>
      <c r="AN93" s="2504"/>
      <c r="AO93" s="2505"/>
      <c r="AP93" s="2483"/>
      <c r="AQ93" s="2484"/>
      <c r="AR93" s="2484"/>
      <c r="AS93" s="1928"/>
      <c r="AT93" s="2484"/>
      <c r="AU93" s="2499"/>
      <c r="AV93" s="1930"/>
      <c r="AW93" s="2484"/>
      <c r="AX93" s="2484"/>
      <c r="AY93" s="2484"/>
      <c r="AZ93" s="2484"/>
      <c r="BA93" s="621"/>
      <c r="BB93" s="621"/>
      <c r="BC93" s="621"/>
      <c r="BD93" s="621"/>
      <c r="BE93" s="2484"/>
      <c r="BF93" s="2484"/>
      <c r="BG93" s="2484"/>
      <c r="BH93" s="2499"/>
      <c r="BI93" s="2483"/>
      <c r="BJ93" s="2484"/>
      <c r="BK93" s="2484"/>
      <c r="BL93" s="2484"/>
      <c r="BM93" s="2499"/>
    </row>
    <row r="94" spans="1:65" s="137" customFormat="1" ht="21.4" customHeight="1" x14ac:dyDescent="0.45">
      <c r="A94" s="2509"/>
      <c r="B94" s="2510"/>
      <c r="C94" s="2511"/>
      <c r="D94" s="2511"/>
      <c r="E94" s="2511"/>
      <c r="F94" s="2511"/>
      <c r="G94" s="2511"/>
      <c r="H94" s="2511"/>
      <c r="I94" s="2511"/>
      <c r="J94" s="2485"/>
      <c r="K94" s="2485"/>
      <c r="L94" s="2485"/>
      <c r="M94" s="2485"/>
      <c r="N94" s="2485"/>
      <c r="O94" s="2485"/>
      <c r="P94" s="2485"/>
      <c r="Q94" s="2485"/>
      <c r="R94" s="2485"/>
      <c r="S94" s="2485"/>
      <c r="T94" s="2501"/>
      <c r="U94" s="2483"/>
      <c r="V94" s="2484"/>
      <c r="W94" s="2484"/>
      <c r="X94" s="2484"/>
      <c r="Y94" s="2499"/>
      <c r="Z94" s="2483"/>
      <c r="AA94" s="2484"/>
      <c r="AB94" s="623" t="s">
        <v>1256</v>
      </c>
      <c r="AC94" s="2502"/>
      <c r="AD94" s="2502"/>
      <c r="AE94" s="2502"/>
      <c r="AF94" s="2502"/>
      <c r="AG94" s="2503"/>
      <c r="AH94" s="2503"/>
      <c r="AI94" s="2503"/>
      <c r="AJ94" s="2503"/>
      <c r="AK94" s="2484"/>
      <c r="AL94" s="2484"/>
      <c r="AM94" s="2484"/>
      <c r="AN94" s="2504"/>
      <c r="AO94" s="2505"/>
      <c r="AP94" s="2483"/>
      <c r="AQ94" s="2484"/>
      <c r="AR94" s="2484"/>
      <c r="AS94" s="1928"/>
      <c r="AT94" s="2484"/>
      <c r="AU94" s="2499"/>
      <c r="AV94" s="1930"/>
      <c r="AW94" s="2484"/>
      <c r="AX94" s="2484"/>
      <c r="AY94" s="2484"/>
      <c r="AZ94" s="2484"/>
      <c r="BA94" s="621"/>
      <c r="BB94" s="621"/>
      <c r="BC94" s="621"/>
      <c r="BD94" s="621"/>
      <c r="BE94" s="2484"/>
      <c r="BF94" s="2484"/>
      <c r="BG94" s="2484"/>
      <c r="BH94" s="2499"/>
      <c r="BI94" s="2483"/>
      <c r="BJ94" s="2484"/>
      <c r="BK94" s="2484"/>
      <c r="BL94" s="2484"/>
      <c r="BM94" s="2499"/>
    </row>
    <row r="95" spans="1:65" s="137" customFormat="1" ht="21.4" customHeight="1" x14ac:dyDescent="0.45">
      <c r="A95" s="2509">
        <f t="shared" ref="A95" si="21">+A92+1</f>
        <v>25</v>
      </c>
      <c r="B95" s="2510"/>
      <c r="C95" s="2511"/>
      <c r="D95" s="2511"/>
      <c r="E95" s="2511"/>
      <c r="F95" s="2511"/>
      <c r="G95" s="2511"/>
      <c r="H95" s="2511"/>
      <c r="I95" s="2511"/>
      <c r="J95" s="2485"/>
      <c r="K95" s="2485"/>
      <c r="L95" s="2485"/>
      <c r="M95" s="2485"/>
      <c r="N95" s="2485"/>
      <c r="O95" s="2485"/>
      <c r="P95" s="2485"/>
      <c r="Q95" s="2485"/>
      <c r="R95" s="2485"/>
      <c r="S95" s="2485"/>
      <c r="T95" s="2501"/>
      <c r="U95" s="2483"/>
      <c r="V95" s="2484"/>
      <c r="W95" s="2484"/>
      <c r="X95" s="2484"/>
      <c r="Y95" s="2499"/>
      <c r="Z95" s="2483"/>
      <c r="AA95" s="2484"/>
      <c r="AB95" s="623" t="s">
        <v>1225</v>
      </c>
      <c r="AC95" s="2502"/>
      <c r="AD95" s="2502"/>
      <c r="AE95" s="2502"/>
      <c r="AF95" s="2502"/>
      <c r="AG95" s="2503"/>
      <c r="AH95" s="2503"/>
      <c r="AI95" s="2503"/>
      <c r="AJ95" s="2503"/>
      <c r="AK95" s="2484"/>
      <c r="AL95" s="2484"/>
      <c r="AM95" s="2484"/>
      <c r="AN95" s="2504"/>
      <c r="AO95" s="2505"/>
      <c r="AP95" s="2483"/>
      <c r="AQ95" s="2484"/>
      <c r="AR95" s="2484"/>
      <c r="AS95" s="1928"/>
      <c r="AT95" s="2484"/>
      <c r="AU95" s="2499"/>
      <c r="AV95" s="1930"/>
      <c r="AW95" s="2484"/>
      <c r="AX95" s="2484"/>
      <c r="AY95" s="2484"/>
      <c r="AZ95" s="2484"/>
      <c r="BA95" s="621"/>
      <c r="BB95" s="621"/>
      <c r="BC95" s="621"/>
      <c r="BD95" s="621"/>
      <c r="BE95" s="2484"/>
      <c r="BF95" s="2484"/>
      <c r="BG95" s="2484"/>
      <c r="BH95" s="2499"/>
      <c r="BI95" s="2483"/>
      <c r="BJ95" s="2484"/>
      <c r="BK95" s="2484"/>
      <c r="BL95" s="2484"/>
      <c r="BM95" s="2499"/>
    </row>
    <row r="96" spans="1:65" s="137" customFormat="1" ht="21.4" customHeight="1" x14ac:dyDescent="0.45">
      <c r="A96" s="2509"/>
      <c r="B96" s="2510"/>
      <c r="C96" s="2511"/>
      <c r="D96" s="2511"/>
      <c r="E96" s="2511"/>
      <c r="F96" s="2511"/>
      <c r="G96" s="2511"/>
      <c r="H96" s="2511"/>
      <c r="I96" s="2511"/>
      <c r="J96" s="2485"/>
      <c r="K96" s="2485"/>
      <c r="L96" s="2485"/>
      <c r="M96" s="2485"/>
      <c r="N96" s="2485"/>
      <c r="O96" s="2485"/>
      <c r="P96" s="2485"/>
      <c r="Q96" s="2485"/>
      <c r="R96" s="2485"/>
      <c r="S96" s="2485"/>
      <c r="T96" s="2501"/>
      <c r="U96" s="2483"/>
      <c r="V96" s="2484"/>
      <c r="W96" s="2484"/>
      <c r="X96" s="2484"/>
      <c r="Y96" s="2499"/>
      <c r="Z96" s="2483"/>
      <c r="AA96" s="2484"/>
      <c r="AB96" s="623" t="s">
        <v>1241</v>
      </c>
      <c r="AC96" s="2502"/>
      <c r="AD96" s="2502"/>
      <c r="AE96" s="2502"/>
      <c r="AF96" s="2502"/>
      <c r="AG96" s="2503"/>
      <c r="AH96" s="2503"/>
      <c r="AI96" s="2503"/>
      <c r="AJ96" s="2503"/>
      <c r="AK96" s="2484"/>
      <c r="AL96" s="2484"/>
      <c r="AM96" s="2484"/>
      <c r="AN96" s="2504"/>
      <c r="AO96" s="2505"/>
      <c r="AP96" s="2483"/>
      <c r="AQ96" s="2484"/>
      <c r="AR96" s="2484"/>
      <c r="AS96" s="1928"/>
      <c r="AT96" s="2484"/>
      <c r="AU96" s="2499"/>
      <c r="AV96" s="1930"/>
      <c r="AW96" s="2484"/>
      <c r="AX96" s="2484"/>
      <c r="AY96" s="2484"/>
      <c r="AZ96" s="2484"/>
      <c r="BA96" s="621"/>
      <c r="BB96" s="621"/>
      <c r="BC96" s="621"/>
      <c r="BD96" s="621"/>
      <c r="BE96" s="2484"/>
      <c r="BF96" s="2484"/>
      <c r="BG96" s="2484"/>
      <c r="BH96" s="2499"/>
      <c r="BI96" s="2483"/>
      <c r="BJ96" s="2484"/>
      <c r="BK96" s="2484"/>
      <c r="BL96" s="2484"/>
      <c r="BM96" s="2499"/>
    </row>
    <row r="97" spans="1:65" s="137" customFormat="1" ht="21.4" customHeight="1" x14ac:dyDescent="0.45">
      <c r="A97" s="2509"/>
      <c r="B97" s="2510"/>
      <c r="C97" s="2511"/>
      <c r="D97" s="2511"/>
      <c r="E97" s="2511"/>
      <c r="F97" s="2511"/>
      <c r="G97" s="2511"/>
      <c r="H97" s="2511"/>
      <c r="I97" s="2511"/>
      <c r="J97" s="2485"/>
      <c r="K97" s="2485"/>
      <c r="L97" s="2485"/>
      <c r="M97" s="2485"/>
      <c r="N97" s="2485"/>
      <c r="O97" s="2485"/>
      <c r="P97" s="2485"/>
      <c r="Q97" s="2485"/>
      <c r="R97" s="2485"/>
      <c r="S97" s="2485"/>
      <c r="T97" s="2501"/>
      <c r="U97" s="2483"/>
      <c r="V97" s="2484"/>
      <c r="W97" s="2484"/>
      <c r="X97" s="2484"/>
      <c r="Y97" s="2499"/>
      <c r="Z97" s="2483"/>
      <c r="AA97" s="2484"/>
      <c r="AB97" s="623" t="s">
        <v>1256</v>
      </c>
      <c r="AC97" s="2502"/>
      <c r="AD97" s="2502"/>
      <c r="AE97" s="2502"/>
      <c r="AF97" s="2502"/>
      <c r="AG97" s="2503"/>
      <c r="AH97" s="2503"/>
      <c r="AI97" s="2503"/>
      <c r="AJ97" s="2503"/>
      <c r="AK97" s="2484"/>
      <c r="AL97" s="2484"/>
      <c r="AM97" s="2484"/>
      <c r="AN97" s="2504"/>
      <c r="AO97" s="2505"/>
      <c r="AP97" s="2483"/>
      <c r="AQ97" s="2484"/>
      <c r="AR97" s="2484"/>
      <c r="AS97" s="1928"/>
      <c r="AT97" s="2484"/>
      <c r="AU97" s="2499"/>
      <c r="AV97" s="1930"/>
      <c r="AW97" s="2484"/>
      <c r="AX97" s="2484"/>
      <c r="AY97" s="2484"/>
      <c r="AZ97" s="2484"/>
      <c r="BA97" s="621"/>
      <c r="BB97" s="621"/>
      <c r="BC97" s="621"/>
      <c r="BD97" s="621"/>
      <c r="BE97" s="2484"/>
      <c r="BF97" s="2484"/>
      <c r="BG97" s="2484"/>
      <c r="BH97" s="2499"/>
      <c r="BI97" s="2483"/>
      <c r="BJ97" s="2484"/>
      <c r="BK97" s="2484"/>
      <c r="BL97" s="2484"/>
      <c r="BM97" s="2499"/>
    </row>
    <row r="98" spans="1:65" s="137" customFormat="1" ht="21.4" customHeight="1" x14ac:dyDescent="0.45">
      <c r="A98" s="2509">
        <f t="shared" ref="A98" si="22">+A95+1</f>
        <v>26</v>
      </c>
      <c r="B98" s="2510"/>
      <c r="C98" s="2511"/>
      <c r="D98" s="2511"/>
      <c r="E98" s="2511"/>
      <c r="F98" s="2511"/>
      <c r="G98" s="2511"/>
      <c r="H98" s="2511"/>
      <c r="I98" s="2511"/>
      <c r="J98" s="2485"/>
      <c r="K98" s="2485"/>
      <c r="L98" s="2485"/>
      <c r="M98" s="2485"/>
      <c r="N98" s="2485"/>
      <c r="O98" s="2485"/>
      <c r="P98" s="2485"/>
      <c r="Q98" s="2485"/>
      <c r="R98" s="2485"/>
      <c r="S98" s="2485"/>
      <c r="T98" s="2501"/>
      <c r="U98" s="2483"/>
      <c r="V98" s="2484"/>
      <c r="W98" s="2484"/>
      <c r="X98" s="2484"/>
      <c r="Y98" s="2499"/>
      <c r="Z98" s="2483"/>
      <c r="AA98" s="2484"/>
      <c r="AB98" s="623" t="s">
        <v>1225</v>
      </c>
      <c r="AC98" s="2502"/>
      <c r="AD98" s="2502"/>
      <c r="AE98" s="2502"/>
      <c r="AF98" s="2502"/>
      <c r="AG98" s="2503"/>
      <c r="AH98" s="2503"/>
      <c r="AI98" s="2503"/>
      <c r="AJ98" s="2503"/>
      <c r="AK98" s="2484"/>
      <c r="AL98" s="2484"/>
      <c r="AM98" s="2484"/>
      <c r="AN98" s="2504"/>
      <c r="AO98" s="2505"/>
      <c r="AP98" s="2483"/>
      <c r="AQ98" s="2484"/>
      <c r="AR98" s="2484"/>
      <c r="AS98" s="1928"/>
      <c r="AT98" s="2484"/>
      <c r="AU98" s="2499"/>
      <c r="AV98" s="1930"/>
      <c r="AW98" s="2484"/>
      <c r="AX98" s="2484"/>
      <c r="AY98" s="2484"/>
      <c r="AZ98" s="2484"/>
      <c r="BA98" s="621"/>
      <c r="BB98" s="621"/>
      <c r="BC98" s="621"/>
      <c r="BD98" s="621"/>
      <c r="BE98" s="2484"/>
      <c r="BF98" s="2484"/>
      <c r="BG98" s="2484"/>
      <c r="BH98" s="2499"/>
      <c r="BI98" s="2483"/>
      <c r="BJ98" s="2484"/>
      <c r="BK98" s="2484"/>
      <c r="BL98" s="2484"/>
      <c r="BM98" s="2499"/>
    </row>
    <row r="99" spans="1:65" s="137" customFormat="1" ht="21.4" customHeight="1" x14ac:dyDescent="0.45">
      <c r="A99" s="2509"/>
      <c r="B99" s="2510"/>
      <c r="C99" s="2511"/>
      <c r="D99" s="2511"/>
      <c r="E99" s="2511"/>
      <c r="F99" s="2511"/>
      <c r="G99" s="2511"/>
      <c r="H99" s="2511"/>
      <c r="I99" s="2511"/>
      <c r="J99" s="2485"/>
      <c r="K99" s="2485"/>
      <c r="L99" s="2485"/>
      <c r="M99" s="2485"/>
      <c r="N99" s="2485"/>
      <c r="O99" s="2485"/>
      <c r="P99" s="2485"/>
      <c r="Q99" s="2485"/>
      <c r="R99" s="2485"/>
      <c r="S99" s="2485"/>
      <c r="T99" s="2501"/>
      <c r="U99" s="2483"/>
      <c r="V99" s="2484"/>
      <c r="W99" s="2484"/>
      <c r="X99" s="2484"/>
      <c r="Y99" s="2499"/>
      <c r="Z99" s="2483"/>
      <c r="AA99" s="2484"/>
      <c r="AB99" s="623" t="s">
        <v>1241</v>
      </c>
      <c r="AC99" s="2502"/>
      <c r="AD99" s="2502"/>
      <c r="AE99" s="2502"/>
      <c r="AF99" s="2502"/>
      <c r="AG99" s="2503"/>
      <c r="AH99" s="2503"/>
      <c r="AI99" s="2503"/>
      <c r="AJ99" s="2503"/>
      <c r="AK99" s="2484"/>
      <c r="AL99" s="2484"/>
      <c r="AM99" s="2484"/>
      <c r="AN99" s="2504"/>
      <c r="AO99" s="2505"/>
      <c r="AP99" s="2483"/>
      <c r="AQ99" s="2484"/>
      <c r="AR99" s="2484"/>
      <c r="AS99" s="1928"/>
      <c r="AT99" s="2484"/>
      <c r="AU99" s="2499"/>
      <c r="AV99" s="1930"/>
      <c r="AW99" s="2484"/>
      <c r="AX99" s="2484"/>
      <c r="AY99" s="2484"/>
      <c r="AZ99" s="2484"/>
      <c r="BA99" s="621"/>
      <c r="BB99" s="621"/>
      <c r="BC99" s="621"/>
      <c r="BD99" s="621"/>
      <c r="BE99" s="2484"/>
      <c r="BF99" s="2484"/>
      <c r="BG99" s="2484"/>
      <c r="BH99" s="2499"/>
      <c r="BI99" s="2483"/>
      <c r="BJ99" s="2484"/>
      <c r="BK99" s="2484"/>
      <c r="BL99" s="2484"/>
      <c r="BM99" s="2499"/>
    </row>
    <row r="100" spans="1:65" s="137" customFormat="1" ht="21.4" customHeight="1" x14ac:dyDescent="0.45">
      <c r="A100" s="2509"/>
      <c r="B100" s="2510"/>
      <c r="C100" s="2511"/>
      <c r="D100" s="2511"/>
      <c r="E100" s="2511"/>
      <c r="F100" s="2511"/>
      <c r="G100" s="2511"/>
      <c r="H100" s="2511"/>
      <c r="I100" s="2511"/>
      <c r="J100" s="2485"/>
      <c r="K100" s="2485"/>
      <c r="L100" s="2485"/>
      <c r="M100" s="2485"/>
      <c r="N100" s="2485"/>
      <c r="O100" s="2485"/>
      <c r="P100" s="2485"/>
      <c r="Q100" s="2485"/>
      <c r="R100" s="2485"/>
      <c r="S100" s="2485"/>
      <c r="T100" s="2501"/>
      <c r="U100" s="2483"/>
      <c r="V100" s="2484"/>
      <c r="W100" s="2484"/>
      <c r="X100" s="2484"/>
      <c r="Y100" s="2499"/>
      <c r="Z100" s="2483"/>
      <c r="AA100" s="2484"/>
      <c r="AB100" s="623" t="s">
        <v>1256</v>
      </c>
      <c r="AC100" s="2502"/>
      <c r="AD100" s="2502"/>
      <c r="AE100" s="2502"/>
      <c r="AF100" s="2502"/>
      <c r="AG100" s="2503"/>
      <c r="AH100" s="2503"/>
      <c r="AI100" s="2503"/>
      <c r="AJ100" s="2503"/>
      <c r="AK100" s="2484"/>
      <c r="AL100" s="2484"/>
      <c r="AM100" s="2484"/>
      <c r="AN100" s="2504"/>
      <c r="AO100" s="2505"/>
      <c r="AP100" s="2483"/>
      <c r="AQ100" s="2484"/>
      <c r="AR100" s="2484"/>
      <c r="AS100" s="1928"/>
      <c r="AT100" s="2484"/>
      <c r="AU100" s="2499"/>
      <c r="AV100" s="1930"/>
      <c r="AW100" s="2484"/>
      <c r="AX100" s="2484"/>
      <c r="AY100" s="2484"/>
      <c r="AZ100" s="2484"/>
      <c r="BA100" s="621"/>
      <c r="BB100" s="621"/>
      <c r="BC100" s="621"/>
      <c r="BD100" s="621"/>
      <c r="BE100" s="2484"/>
      <c r="BF100" s="2484"/>
      <c r="BG100" s="2484"/>
      <c r="BH100" s="2499"/>
      <c r="BI100" s="2483"/>
      <c r="BJ100" s="2484"/>
      <c r="BK100" s="2484"/>
      <c r="BL100" s="2484"/>
      <c r="BM100" s="2499"/>
    </row>
    <row r="101" spans="1:65" s="137" customFormat="1" ht="21.4" customHeight="1" x14ac:dyDescent="0.45">
      <c r="A101" s="2509">
        <f>+A98+1</f>
        <v>27</v>
      </c>
      <c r="B101" s="2510"/>
      <c r="C101" s="2511"/>
      <c r="D101" s="2511"/>
      <c r="E101" s="2511"/>
      <c r="F101" s="2511"/>
      <c r="G101" s="2511"/>
      <c r="H101" s="2511"/>
      <c r="I101" s="2511"/>
      <c r="J101" s="2485"/>
      <c r="K101" s="2485"/>
      <c r="L101" s="2485"/>
      <c r="M101" s="2485"/>
      <c r="N101" s="2485"/>
      <c r="O101" s="2485"/>
      <c r="P101" s="2485"/>
      <c r="Q101" s="2485"/>
      <c r="R101" s="2485"/>
      <c r="S101" s="2485"/>
      <c r="T101" s="2501"/>
      <c r="U101" s="2483"/>
      <c r="V101" s="2484"/>
      <c r="W101" s="2484"/>
      <c r="X101" s="2484"/>
      <c r="Y101" s="2499"/>
      <c r="Z101" s="2483"/>
      <c r="AA101" s="2484"/>
      <c r="AB101" s="623" t="s">
        <v>1225</v>
      </c>
      <c r="AC101" s="2502"/>
      <c r="AD101" s="2502"/>
      <c r="AE101" s="2502"/>
      <c r="AF101" s="2502"/>
      <c r="AG101" s="2503"/>
      <c r="AH101" s="2503"/>
      <c r="AI101" s="2503"/>
      <c r="AJ101" s="2503"/>
      <c r="AK101" s="2484"/>
      <c r="AL101" s="2484"/>
      <c r="AM101" s="2484"/>
      <c r="AN101" s="2504"/>
      <c r="AO101" s="2505"/>
      <c r="AP101" s="2483"/>
      <c r="AQ101" s="2484"/>
      <c r="AR101" s="2484"/>
      <c r="AS101" s="1928"/>
      <c r="AT101" s="2484"/>
      <c r="AU101" s="2499"/>
      <c r="AV101" s="1930"/>
      <c r="AW101" s="2484"/>
      <c r="AX101" s="2484"/>
      <c r="AY101" s="2484"/>
      <c r="AZ101" s="2484"/>
      <c r="BA101" s="621"/>
      <c r="BB101" s="621"/>
      <c r="BC101" s="621"/>
      <c r="BD101" s="621"/>
      <c r="BE101" s="2484"/>
      <c r="BF101" s="2484"/>
      <c r="BG101" s="2484"/>
      <c r="BH101" s="2499"/>
      <c r="BI101" s="2483"/>
      <c r="BJ101" s="2484"/>
      <c r="BK101" s="2484"/>
      <c r="BL101" s="2484"/>
      <c r="BM101" s="2499"/>
    </row>
    <row r="102" spans="1:65" s="137" customFormat="1" ht="21.4" customHeight="1" x14ac:dyDescent="0.45">
      <c r="A102" s="2509"/>
      <c r="B102" s="2510"/>
      <c r="C102" s="2511"/>
      <c r="D102" s="2511"/>
      <c r="E102" s="2511"/>
      <c r="F102" s="2511"/>
      <c r="G102" s="2511"/>
      <c r="H102" s="2511"/>
      <c r="I102" s="2511"/>
      <c r="J102" s="2485"/>
      <c r="K102" s="2485"/>
      <c r="L102" s="2485"/>
      <c r="M102" s="2485"/>
      <c r="N102" s="2485"/>
      <c r="O102" s="2485"/>
      <c r="P102" s="2485"/>
      <c r="Q102" s="2485"/>
      <c r="R102" s="2485"/>
      <c r="S102" s="2485"/>
      <c r="T102" s="2501"/>
      <c r="U102" s="2483"/>
      <c r="V102" s="2484"/>
      <c r="W102" s="2484"/>
      <c r="X102" s="2484"/>
      <c r="Y102" s="2499"/>
      <c r="Z102" s="2483"/>
      <c r="AA102" s="2484"/>
      <c r="AB102" s="623" t="s">
        <v>1241</v>
      </c>
      <c r="AC102" s="2502"/>
      <c r="AD102" s="2502"/>
      <c r="AE102" s="2502"/>
      <c r="AF102" s="2502"/>
      <c r="AG102" s="2503"/>
      <c r="AH102" s="2503"/>
      <c r="AI102" s="2503"/>
      <c r="AJ102" s="2503"/>
      <c r="AK102" s="2484"/>
      <c r="AL102" s="2484"/>
      <c r="AM102" s="2484"/>
      <c r="AN102" s="2504"/>
      <c r="AO102" s="2505"/>
      <c r="AP102" s="2483"/>
      <c r="AQ102" s="2484"/>
      <c r="AR102" s="2484"/>
      <c r="AS102" s="1928"/>
      <c r="AT102" s="2484"/>
      <c r="AU102" s="2499"/>
      <c r="AV102" s="1930"/>
      <c r="AW102" s="2484"/>
      <c r="AX102" s="2484"/>
      <c r="AY102" s="2484"/>
      <c r="AZ102" s="2484"/>
      <c r="BA102" s="621"/>
      <c r="BB102" s="621"/>
      <c r="BC102" s="621"/>
      <c r="BD102" s="621"/>
      <c r="BE102" s="2484"/>
      <c r="BF102" s="2484"/>
      <c r="BG102" s="2484"/>
      <c r="BH102" s="2499"/>
      <c r="BI102" s="2483"/>
      <c r="BJ102" s="2484"/>
      <c r="BK102" s="2484"/>
      <c r="BL102" s="2484"/>
      <c r="BM102" s="2499"/>
    </row>
    <row r="103" spans="1:65" s="137" customFormat="1" ht="21.4" customHeight="1" x14ac:dyDescent="0.45">
      <c r="A103" s="2509"/>
      <c r="B103" s="2510"/>
      <c r="C103" s="2511"/>
      <c r="D103" s="2511"/>
      <c r="E103" s="2511"/>
      <c r="F103" s="2511"/>
      <c r="G103" s="2511"/>
      <c r="H103" s="2511"/>
      <c r="I103" s="2511"/>
      <c r="J103" s="2485"/>
      <c r="K103" s="2485"/>
      <c r="L103" s="2485"/>
      <c r="M103" s="2485"/>
      <c r="N103" s="2485"/>
      <c r="O103" s="2485"/>
      <c r="P103" s="2485"/>
      <c r="Q103" s="2485"/>
      <c r="R103" s="2485"/>
      <c r="S103" s="2485"/>
      <c r="T103" s="2501"/>
      <c r="U103" s="2483"/>
      <c r="V103" s="2484"/>
      <c r="W103" s="2484"/>
      <c r="X103" s="2484"/>
      <c r="Y103" s="2499"/>
      <c r="Z103" s="2483"/>
      <c r="AA103" s="2484"/>
      <c r="AB103" s="623" t="s">
        <v>1256</v>
      </c>
      <c r="AC103" s="2502"/>
      <c r="AD103" s="2502"/>
      <c r="AE103" s="2502"/>
      <c r="AF103" s="2502"/>
      <c r="AG103" s="2503"/>
      <c r="AH103" s="2503"/>
      <c r="AI103" s="2503"/>
      <c r="AJ103" s="2503"/>
      <c r="AK103" s="2484"/>
      <c r="AL103" s="2484"/>
      <c r="AM103" s="2484"/>
      <c r="AN103" s="2504"/>
      <c r="AO103" s="2505"/>
      <c r="AP103" s="2483"/>
      <c r="AQ103" s="2484"/>
      <c r="AR103" s="2484"/>
      <c r="AS103" s="1928"/>
      <c r="AT103" s="2484"/>
      <c r="AU103" s="2499"/>
      <c r="AV103" s="1930"/>
      <c r="AW103" s="2484"/>
      <c r="AX103" s="2484"/>
      <c r="AY103" s="2484"/>
      <c r="AZ103" s="2484"/>
      <c r="BA103" s="621"/>
      <c r="BB103" s="621"/>
      <c r="BC103" s="621"/>
      <c r="BD103" s="621"/>
      <c r="BE103" s="2484"/>
      <c r="BF103" s="2484"/>
      <c r="BG103" s="2484"/>
      <c r="BH103" s="2499"/>
      <c r="BI103" s="2483"/>
      <c r="BJ103" s="2484"/>
      <c r="BK103" s="2484"/>
      <c r="BL103" s="2484"/>
      <c r="BM103" s="2499"/>
    </row>
    <row r="104" spans="1:65" s="137" customFormat="1" ht="21.4" customHeight="1" x14ac:dyDescent="0.45">
      <c r="A104" s="2509">
        <f t="shared" ref="A104" si="23">+A101+1</f>
        <v>28</v>
      </c>
      <c r="B104" s="2510"/>
      <c r="C104" s="2511"/>
      <c r="D104" s="2511"/>
      <c r="E104" s="2511"/>
      <c r="F104" s="2511"/>
      <c r="G104" s="2511"/>
      <c r="H104" s="2511"/>
      <c r="I104" s="2511"/>
      <c r="J104" s="2485"/>
      <c r="K104" s="2485"/>
      <c r="L104" s="2485"/>
      <c r="M104" s="2485"/>
      <c r="N104" s="2485"/>
      <c r="O104" s="2485"/>
      <c r="P104" s="2485"/>
      <c r="Q104" s="2485"/>
      <c r="R104" s="2485"/>
      <c r="S104" s="2485"/>
      <c r="T104" s="2501"/>
      <c r="U104" s="2483"/>
      <c r="V104" s="2484"/>
      <c r="W104" s="2484"/>
      <c r="X104" s="2484"/>
      <c r="Y104" s="2499"/>
      <c r="Z104" s="2483"/>
      <c r="AA104" s="2484"/>
      <c r="AB104" s="623" t="s">
        <v>1225</v>
      </c>
      <c r="AC104" s="2502"/>
      <c r="AD104" s="2502"/>
      <c r="AE104" s="2502"/>
      <c r="AF104" s="2502"/>
      <c r="AG104" s="2503"/>
      <c r="AH104" s="2503"/>
      <c r="AI104" s="2503"/>
      <c r="AJ104" s="2503"/>
      <c r="AK104" s="2484"/>
      <c r="AL104" s="2484"/>
      <c r="AM104" s="2484"/>
      <c r="AN104" s="2504"/>
      <c r="AO104" s="2505"/>
      <c r="AP104" s="2483"/>
      <c r="AQ104" s="2484"/>
      <c r="AR104" s="2484"/>
      <c r="AS104" s="1928"/>
      <c r="AT104" s="2484"/>
      <c r="AU104" s="2499"/>
      <c r="AV104" s="1930"/>
      <c r="AW104" s="2484"/>
      <c r="AX104" s="2484"/>
      <c r="AY104" s="2484"/>
      <c r="AZ104" s="2484"/>
      <c r="BA104" s="621"/>
      <c r="BB104" s="621"/>
      <c r="BC104" s="621"/>
      <c r="BD104" s="621"/>
      <c r="BE104" s="2484"/>
      <c r="BF104" s="2484"/>
      <c r="BG104" s="2484"/>
      <c r="BH104" s="2499"/>
      <c r="BI104" s="2483"/>
      <c r="BJ104" s="2484"/>
      <c r="BK104" s="2484"/>
      <c r="BL104" s="2484"/>
      <c r="BM104" s="2499"/>
    </row>
    <row r="105" spans="1:65" s="137" customFormat="1" ht="21.4" customHeight="1" x14ac:dyDescent="0.45">
      <c r="A105" s="2509"/>
      <c r="B105" s="2510"/>
      <c r="C105" s="2511"/>
      <c r="D105" s="2511"/>
      <c r="E105" s="2511"/>
      <c r="F105" s="2511"/>
      <c r="G105" s="2511"/>
      <c r="H105" s="2511"/>
      <c r="I105" s="2511"/>
      <c r="J105" s="2485"/>
      <c r="K105" s="2485"/>
      <c r="L105" s="2485"/>
      <c r="M105" s="2485"/>
      <c r="N105" s="2485"/>
      <c r="O105" s="2485"/>
      <c r="P105" s="2485"/>
      <c r="Q105" s="2485"/>
      <c r="R105" s="2485"/>
      <c r="S105" s="2485"/>
      <c r="T105" s="2501"/>
      <c r="U105" s="2483"/>
      <c r="V105" s="2484"/>
      <c r="W105" s="2484"/>
      <c r="X105" s="2484"/>
      <c r="Y105" s="2499"/>
      <c r="Z105" s="2483"/>
      <c r="AA105" s="2484"/>
      <c r="AB105" s="623" t="s">
        <v>1241</v>
      </c>
      <c r="AC105" s="2502"/>
      <c r="AD105" s="2502"/>
      <c r="AE105" s="2502"/>
      <c r="AF105" s="2502"/>
      <c r="AG105" s="2503"/>
      <c r="AH105" s="2503"/>
      <c r="AI105" s="2503"/>
      <c r="AJ105" s="2503"/>
      <c r="AK105" s="2484"/>
      <c r="AL105" s="2484"/>
      <c r="AM105" s="2484"/>
      <c r="AN105" s="2504"/>
      <c r="AO105" s="2505"/>
      <c r="AP105" s="2483"/>
      <c r="AQ105" s="2484"/>
      <c r="AR105" s="2484"/>
      <c r="AS105" s="1928"/>
      <c r="AT105" s="2484"/>
      <c r="AU105" s="2499"/>
      <c r="AV105" s="1930"/>
      <c r="AW105" s="2484"/>
      <c r="AX105" s="2484"/>
      <c r="AY105" s="2484"/>
      <c r="AZ105" s="2484"/>
      <c r="BA105" s="621"/>
      <c r="BB105" s="621"/>
      <c r="BC105" s="621"/>
      <c r="BD105" s="621"/>
      <c r="BE105" s="2484"/>
      <c r="BF105" s="2484"/>
      <c r="BG105" s="2484"/>
      <c r="BH105" s="2499"/>
      <c r="BI105" s="2483"/>
      <c r="BJ105" s="2484"/>
      <c r="BK105" s="2484"/>
      <c r="BL105" s="2484"/>
      <c r="BM105" s="2499"/>
    </row>
    <row r="106" spans="1:65" s="137" customFormat="1" ht="21.4" customHeight="1" x14ac:dyDescent="0.45">
      <c r="A106" s="2509"/>
      <c r="B106" s="2510"/>
      <c r="C106" s="2511"/>
      <c r="D106" s="2511"/>
      <c r="E106" s="2511"/>
      <c r="F106" s="2511"/>
      <c r="G106" s="2511"/>
      <c r="H106" s="2511"/>
      <c r="I106" s="2511"/>
      <c r="J106" s="2485"/>
      <c r="K106" s="2485"/>
      <c r="L106" s="2485"/>
      <c r="M106" s="2485"/>
      <c r="N106" s="2485"/>
      <c r="O106" s="2485"/>
      <c r="P106" s="2485"/>
      <c r="Q106" s="2485"/>
      <c r="R106" s="2485"/>
      <c r="S106" s="2485"/>
      <c r="T106" s="2501"/>
      <c r="U106" s="2483"/>
      <c r="V106" s="2484"/>
      <c r="W106" s="2484"/>
      <c r="X106" s="2484"/>
      <c r="Y106" s="2499"/>
      <c r="Z106" s="2483"/>
      <c r="AA106" s="2484"/>
      <c r="AB106" s="623" t="s">
        <v>1256</v>
      </c>
      <c r="AC106" s="2502"/>
      <c r="AD106" s="2502"/>
      <c r="AE106" s="2502"/>
      <c r="AF106" s="2502"/>
      <c r="AG106" s="2503"/>
      <c r="AH106" s="2503"/>
      <c r="AI106" s="2503"/>
      <c r="AJ106" s="2503"/>
      <c r="AK106" s="2484"/>
      <c r="AL106" s="2484"/>
      <c r="AM106" s="2484"/>
      <c r="AN106" s="2504"/>
      <c r="AO106" s="2505"/>
      <c r="AP106" s="2483"/>
      <c r="AQ106" s="2484"/>
      <c r="AR106" s="2484"/>
      <c r="AS106" s="1928"/>
      <c r="AT106" s="2484"/>
      <c r="AU106" s="2499"/>
      <c r="AV106" s="1930"/>
      <c r="AW106" s="2484"/>
      <c r="AX106" s="2484"/>
      <c r="AY106" s="2484"/>
      <c r="AZ106" s="2484"/>
      <c r="BA106" s="621"/>
      <c r="BB106" s="621"/>
      <c r="BC106" s="621"/>
      <c r="BD106" s="621"/>
      <c r="BE106" s="2484"/>
      <c r="BF106" s="2484"/>
      <c r="BG106" s="2484"/>
      <c r="BH106" s="2499"/>
      <c r="BI106" s="2483"/>
      <c r="BJ106" s="2484"/>
      <c r="BK106" s="2484"/>
      <c r="BL106" s="2484"/>
      <c r="BM106" s="2499"/>
    </row>
    <row r="107" spans="1:65" s="137" customFormat="1" ht="21.4" customHeight="1" x14ac:dyDescent="0.45">
      <c r="A107" s="2509">
        <f t="shared" ref="A107" si="24">+A104+1</f>
        <v>29</v>
      </c>
      <c r="B107" s="2510"/>
      <c r="C107" s="2511"/>
      <c r="D107" s="2511"/>
      <c r="E107" s="2511"/>
      <c r="F107" s="2511"/>
      <c r="G107" s="2511"/>
      <c r="H107" s="2511"/>
      <c r="I107" s="2511"/>
      <c r="J107" s="2485"/>
      <c r="K107" s="2485"/>
      <c r="L107" s="2485"/>
      <c r="M107" s="2485"/>
      <c r="N107" s="2485"/>
      <c r="O107" s="2485"/>
      <c r="P107" s="2485"/>
      <c r="Q107" s="2485"/>
      <c r="R107" s="2485"/>
      <c r="S107" s="2485"/>
      <c r="T107" s="2501"/>
      <c r="U107" s="2483"/>
      <c r="V107" s="2484"/>
      <c r="W107" s="2484"/>
      <c r="X107" s="2484"/>
      <c r="Y107" s="2499"/>
      <c r="Z107" s="2483"/>
      <c r="AA107" s="2484"/>
      <c r="AB107" s="623" t="s">
        <v>1225</v>
      </c>
      <c r="AC107" s="2502"/>
      <c r="AD107" s="2502"/>
      <c r="AE107" s="2502"/>
      <c r="AF107" s="2502"/>
      <c r="AG107" s="2503"/>
      <c r="AH107" s="2503"/>
      <c r="AI107" s="2503"/>
      <c r="AJ107" s="2503"/>
      <c r="AK107" s="2484"/>
      <c r="AL107" s="2484"/>
      <c r="AM107" s="2484"/>
      <c r="AN107" s="2504"/>
      <c r="AO107" s="2505"/>
      <c r="AP107" s="2483"/>
      <c r="AQ107" s="2484"/>
      <c r="AR107" s="2484"/>
      <c r="AS107" s="1928"/>
      <c r="AT107" s="2484"/>
      <c r="AU107" s="2499"/>
      <c r="AV107" s="1930"/>
      <c r="AW107" s="2484"/>
      <c r="AX107" s="2484"/>
      <c r="AY107" s="2484"/>
      <c r="AZ107" s="2484"/>
      <c r="BA107" s="621"/>
      <c r="BB107" s="621"/>
      <c r="BC107" s="621"/>
      <c r="BD107" s="621"/>
      <c r="BE107" s="2484"/>
      <c r="BF107" s="2484"/>
      <c r="BG107" s="2484"/>
      <c r="BH107" s="2499"/>
      <c r="BI107" s="2483"/>
      <c r="BJ107" s="2484"/>
      <c r="BK107" s="2484"/>
      <c r="BL107" s="2484"/>
      <c r="BM107" s="2499"/>
    </row>
    <row r="108" spans="1:65" s="137" customFormat="1" ht="21.4" customHeight="1" x14ac:dyDescent="0.45">
      <c r="A108" s="2509"/>
      <c r="B108" s="2510"/>
      <c r="C108" s="2511"/>
      <c r="D108" s="2511"/>
      <c r="E108" s="2511"/>
      <c r="F108" s="2511"/>
      <c r="G108" s="2511"/>
      <c r="H108" s="2511"/>
      <c r="I108" s="2511"/>
      <c r="J108" s="2485"/>
      <c r="K108" s="2485"/>
      <c r="L108" s="2485"/>
      <c r="M108" s="2485"/>
      <c r="N108" s="2485"/>
      <c r="O108" s="2485"/>
      <c r="P108" s="2485"/>
      <c r="Q108" s="2485"/>
      <c r="R108" s="2485"/>
      <c r="S108" s="2485"/>
      <c r="T108" s="2501"/>
      <c r="U108" s="2483"/>
      <c r="V108" s="2484"/>
      <c r="W108" s="2484"/>
      <c r="X108" s="2484"/>
      <c r="Y108" s="2499"/>
      <c r="Z108" s="2483"/>
      <c r="AA108" s="2484"/>
      <c r="AB108" s="623" t="s">
        <v>1241</v>
      </c>
      <c r="AC108" s="2502"/>
      <c r="AD108" s="2502"/>
      <c r="AE108" s="2502"/>
      <c r="AF108" s="2502"/>
      <c r="AG108" s="2503"/>
      <c r="AH108" s="2503"/>
      <c r="AI108" s="2503"/>
      <c r="AJ108" s="2503"/>
      <c r="AK108" s="2484"/>
      <c r="AL108" s="2484"/>
      <c r="AM108" s="2484"/>
      <c r="AN108" s="2504"/>
      <c r="AO108" s="2505"/>
      <c r="AP108" s="2483"/>
      <c r="AQ108" s="2484"/>
      <c r="AR108" s="2484"/>
      <c r="AS108" s="1928"/>
      <c r="AT108" s="2484"/>
      <c r="AU108" s="2499"/>
      <c r="AV108" s="1930"/>
      <c r="AW108" s="2484"/>
      <c r="AX108" s="2484"/>
      <c r="AY108" s="2484"/>
      <c r="AZ108" s="2484"/>
      <c r="BA108" s="621"/>
      <c r="BB108" s="621"/>
      <c r="BC108" s="621"/>
      <c r="BD108" s="621"/>
      <c r="BE108" s="2484"/>
      <c r="BF108" s="2484"/>
      <c r="BG108" s="2484"/>
      <c r="BH108" s="2499"/>
      <c r="BI108" s="2483"/>
      <c r="BJ108" s="2484"/>
      <c r="BK108" s="2484"/>
      <c r="BL108" s="2484"/>
      <c r="BM108" s="2499"/>
    </row>
    <row r="109" spans="1:65" s="137" customFormat="1" ht="21.4" customHeight="1" x14ac:dyDescent="0.45">
      <c r="A109" s="2509"/>
      <c r="B109" s="2510"/>
      <c r="C109" s="2511"/>
      <c r="D109" s="2511"/>
      <c r="E109" s="2511"/>
      <c r="F109" s="2511"/>
      <c r="G109" s="2511"/>
      <c r="H109" s="2511"/>
      <c r="I109" s="2511"/>
      <c r="J109" s="2485"/>
      <c r="K109" s="2485"/>
      <c r="L109" s="2485"/>
      <c r="M109" s="2485"/>
      <c r="N109" s="2485"/>
      <c r="O109" s="2485"/>
      <c r="P109" s="2485"/>
      <c r="Q109" s="2485"/>
      <c r="R109" s="2485"/>
      <c r="S109" s="2485"/>
      <c r="T109" s="2501"/>
      <c r="U109" s="2483"/>
      <c r="V109" s="2484"/>
      <c r="W109" s="2484"/>
      <c r="X109" s="2484"/>
      <c r="Y109" s="2499"/>
      <c r="Z109" s="2483"/>
      <c r="AA109" s="2484"/>
      <c r="AB109" s="623" t="s">
        <v>1256</v>
      </c>
      <c r="AC109" s="2502"/>
      <c r="AD109" s="2502"/>
      <c r="AE109" s="2502"/>
      <c r="AF109" s="2502"/>
      <c r="AG109" s="2503"/>
      <c r="AH109" s="2503"/>
      <c r="AI109" s="2503"/>
      <c r="AJ109" s="2503"/>
      <c r="AK109" s="2484"/>
      <c r="AL109" s="2484"/>
      <c r="AM109" s="2484"/>
      <c r="AN109" s="2504"/>
      <c r="AO109" s="2505"/>
      <c r="AP109" s="2483"/>
      <c r="AQ109" s="2484"/>
      <c r="AR109" s="2484"/>
      <c r="AS109" s="1928"/>
      <c r="AT109" s="2484"/>
      <c r="AU109" s="2499"/>
      <c r="AV109" s="1930"/>
      <c r="AW109" s="2484"/>
      <c r="AX109" s="2484"/>
      <c r="AY109" s="2484"/>
      <c r="AZ109" s="2484"/>
      <c r="BA109" s="621"/>
      <c r="BB109" s="621"/>
      <c r="BC109" s="621"/>
      <c r="BD109" s="621"/>
      <c r="BE109" s="2484"/>
      <c r="BF109" s="2484"/>
      <c r="BG109" s="2484"/>
      <c r="BH109" s="2499"/>
      <c r="BI109" s="2483"/>
      <c r="BJ109" s="2484"/>
      <c r="BK109" s="2484"/>
      <c r="BL109" s="2484"/>
      <c r="BM109" s="2499"/>
    </row>
    <row r="110" spans="1:65" s="137" customFormat="1" ht="21.4" customHeight="1" x14ac:dyDescent="0.45">
      <c r="A110" s="2509">
        <f t="shared" ref="A110" si="25">+A107+1</f>
        <v>30</v>
      </c>
      <c r="B110" s="2510"/>
      <c r="C110" s="2511"/>
      <c r="D110" s="2511"/>
      <c r="E110" s="2511"/>
      <c r="F110" s="2511"/>
      <c r="G110" s="2511"/>
      <c r="H110" s="2511"/>
      <c r="I110" s="2511"/>
      <c r="J110" s="2485"/>
      <c r="K110" s="2485"/>
      <c r="L110" s="2485"/>
      <c r="M110" s="2485"/>
      <c r="N110" s="2485"/>
      <c r="O110" s="2485"/>
      <c r="P110" s="2485"/>
      <c r="Q110" s="2485"/>
      <c r="R110" s="2485"/>
      <c r="S110" s="2485"/>
      <c r="T110" s="2501"/>
      <c r="U110" s="2483"/>
      <c r="V110" s="2484"/>
      <c r="W110" s="2484"/>
      <c r="X110" s="2484"/>
      <c r="Y110" s="2499"/>
      <c r="Z110" s="2483"/>
      <c r="AA110" s="2484"/>
      <c r="AB110" s="623" t="s">
        <v>1225</v>
      </c>
      <c r="AC110" s="2502"/>
      <c r="AD110" s="2502"/>
      <c r="AE110" s="2502"/>
      <c r="AF110" s="2502"/>
      <c r="AG110" s="2503"/>
      <c r="AH110" s="2503"/>
      <c r="AI110" s="2503"/>
      <c r="AJ110" s="2503"/>
      <c r="AK110" s="2484"/>
      <c r="AL110" s="2484"/>
      <c r="AM110" s="2484"/>
      <c r="AN110" s="2504"/>
      <c r="AO110" s="2505"/>
      <c r="AP110" s="2483"/>
      <c r="AQ110" s="2484"/>
      <c r="AR110" s="2484"/>
      <c r="AS110" s="1928"/>
      <c r="AT110" s="2484"/>
      <c r="AU110" s="2499"/>
      <c r="AV110" s="1930"/>
      <c r="AW110" s="2484"/>
      <c r="AX110" s="2484"/>
      <c r="AY110" s="2484"/>
      <c r="AZ110" s="2484"/>
      <c r="BA110" s="621"/>
      <c r="BB110" s="621"/>
      <c r="BC110" s="621"/>
      <c r="BD110" s="621"/>
      <c r="BE110" s="2484"/>
      <c r="BF110" s="2484"/>
      <c r="BG110" s="2484"/>
      <c r="BH110" s="2499"/>
      <c r="BI110" s="2483"/>
      <c r="BJ110" s="2484"/>
      <c r="BK110" s="2484"/>
      <c r="BL110" s="2484"/>
      <c r="BM110" s="2499"/>
    </row>
    <row r="111" spans="1:65" s="137" customFormat="1" ht="21.4" customHeight="1" x14ac:dyDescent="0.45">
      <c r="A111" s="2509"/>
      <c r="B111" s="2510"/>
      <c r="C111" s="2511"/>
      <c r="D111" s="2511"/>
      <c r="E111" s="2511"/>
      <c r="F111" s="2511"/>
      <c r="G111" s="2511"/>
      <c r="H111" s="2511"/>
      <c r="I111" s="2511"/>
      <c r="J111" s="2485"/>
      <c r="K111" s="2485"/>
      <c r="L111" s="2485"/>
      <c r="M111" s="2485"/>
      <c r="N111" s="2485"/>
      <c r="O111" s="2485"/>
      <c r="P111" s="2485"/>
      <c r="Q111" s="2485"/>
      <c r="R111" s="2485"/>
      <c r="S111" s="2485"/>
      <c r="T111" s="2501"/>
      <c r="U111" s="2483"/>
      <c r="V111" s="2484"/>
      <c r="W111" s="2484"/>
      <c r="X111" s="2484"/>
      <c r="Y111" s="2499"/>
      <c r="Z111" s="2483"/>
      <c r="AA111" s="2484"/>
      <c r="AB111" s="623" t="s">
        <v>1241</v>
      </c>
      <c r="AC111" s="2502"/>
      <c r="AD111" s="2502"/>
      <c r="AE111" s="2502"/>
      <c r="AF111" s="2502"/>
      <c r="AG111" s="2503"/>
      <c r="AH111" s="2503"/>
      <c r="AI111" s="2503"/>
      <c r="AJ111" s="2503"/>
      <c r="AK111" s="2484"/>
      <c r="AL111" s="2484"/>
      <c r="AM111" s="2484"/>
      <c r="AN111" s="2504"/>
      <c r="AO111" s="2505"/>
      <c r="AP111" s="2483"/>
      <c r="AQ111" s="2484"/>
      <c r="AR111" s="2484"/>
      <c r="AS111" s="1928"/>
      <c r="AT111" s="2484"/>
      <c r="AU111" s="2499"/>
      <c r="AV111" s="1930"/>
      <c r="AW111" s="2484"/>
      <c r="AX111" s="2484"/>
      <c r="AY111" s="2484"/>
      <c r="AZ111" s="2484"/>
      <c r="BA111" s="621"/>
      <c r="BB111" s="621"/>
      <c r="BC111" s="621"/>
      <c r="BD111" s="621"/>
      <c r="BE111" s="2484"/>
      <c r="BF111" s="2484"/>
      <c r="BG111" s="2484"/>
      <c r="BH111" s="2499"/>
      <c r="BI111" s="2483"/>
      <c r="BJ111" s="2484"/>
      <c r="BK111" s="2484"/>
      <c r="BL111" s="2484"/>
      <c r="BM111" s="2499"/>
    </row>
    <row r="112" spans="1:65" s="137" customFormat="1" ht="21.4" customHeight="1" x14ac:dyDescent="0.45">
      <c r="A112" s="2509"/>
      <c r="B112" s="2510"/>
      <c r="C112" s="2511"/>
      <c r="D112" s="2511"/>
      <c r="E112" s="2511"/>
      <c r="F112" s="2511"/>
      <c r="G112" s="2511"/>
      <c r="H112" s="2511"/>
      <c r="I112" s="2511"/>
      <c r="J112" s="2485"/>
      <c r="K112" s="2485"/>
      <c r="L112" s="2485"/>
      <c r="M112" s="2485"/>
      <c r="N112" s="2485"/>
      <c r="O112" s="2485"/>
      <c r="P112" s="2485"/>
      <c r="Q112" s="2485"/>
      <c r="R112" s="2485"/>
      <c r="S112" s="2485"/>
      <c r="T112" s="2501"/>
      <c r="U112" s="2483"/>
      <c r="V112" s="2484"/>
      <c r="W112" s="2484"/>
      <c r="X112" s="2484"/>
      <c r="Y112" s="2499"/>
      <c r="Z112" s="2483"/>
      <c r="AA112" s="2484"/>
      <c r="AB112" s="623" t="s">
        <v>1256</v>
      </c>
      <c r="AC112" s="2502"/>
      <c r="AD112" s="2502"/>
      <c r="AE112" s="2502"/>
      <c r="AF112" s="2502"/>
      <c r="AG112" s="2503"/>
      <c r="AH112" s="2503"/>
      <c r="AI112" s="2503"/>
      <c r="AJ112" s="2503"/>
      <c r="AK112" s="2484"/>
      <c r="AL112" s="2484"/>
      <c r="AM112" s="2484"/>
      <c r="AN112" s="2504"/>
      <c r="AO112" s="2505"/>
      <c r="AP112" s="2483"/>
      <c r="AQ112" s="2484"/>
      <c r="AR112" s="2484"/>
      <c r="AS112" s="1928"/>
      <c r="AT112" s="2484"/>
      <c r="AU112" s="2499"/>
      <c r="AV112" s="1930"/>
      <c r="AW112" s="2484"/>
      <c r="AX112" s="2484"/>
      <c r="AY112" s="2484"/>
      <c r="AZ112" s="2484"/>
      <c r="BA112" s="621"/>
      <c r="BB112" s="621"/>
      <c r="BC112" s="621"/>
      <c r="BD112" s="621"/>
      <c r="BE112" s="2484"/>
      <c r="BF112" s="2484"/>
      <c r="BG112" s="2484"/>
      <c r="BH112" s="2499"/>
      <c r="BI112" s="2483"/>
      <c r="BJ112" s="2484"/>
      <c r="BK112" s="2484"/>
      <c r="BL112" s="2484"/>
      <c r="BM112" s="2499"/>
    </row>
    <row r="113" spans="1:65" s="137" customFormat="1" ht="21.4" customHeight="1" x14ac:dyDescent="0.45">
      <c r="A113" s="2509">
        <f t="shared" ref="A113" si="26">+A110+1</f>
        <v>31</v>
      </c>
      <c r="B113" s="2510"/>
      <c r="C113" s="2511"/>
      <c r="D113" s="2511"/>
      <c r="E113" s="2511"/>
      <c r="F113" s="2511"/>
      <c r="G113" s="2511"/>
      <c r="H113" s="2511"/>
      <c r="I113" s="2511"/>
      <c r="J113" s="2485"/>
      <c r="K113" s="2485"/>
      <c r="L113" s="2485"/>
      <c r="M113" s="2485"/>
      <c r="N113" s="2485"/>
      <c r="O113" s="2485"/>
      <c r="P113" s="2485"/>
      <c r="Q113" s="2485"/>
      <c r="R113" s="2485"/>
      <c r="S113" s="2485"/>
      <c r="T113" s="2501"/>
      <c r="U113" s="2483"/>
      <c r="V113" s="2484"/>
      <c r="W113" s="2484"/>
      <c r="X113" s="2484"/>
      <c r="Y113" s="2499"/>
      <c r="Z113" s="2483"/>
      <c r="AA113" s="2484"/>
      <c r="AB113" s="623" t="s">
        <v>1225</v>
      </c>
      <c r="AC113" s="2502"/>
      <c r="AD113" s="2502"/>
      <c r="AE113" s="2502"/>
      <c r="AF113" s="2502"/>
      <c r="AG113" s="2503"/>
      <c r="AH113" s="2503"/>
      <c r="AI113" s="2503"/>
      <c r="AJ113" s="2503"/>
      <c r="AK113" s="2484"/>
      <c r="AL113" s="2484"/>
      <c r="AM113" s="2484"/>
      <c r="AN113" s="2504"/>
      <c r="AO113" s="2505"/>
      <c r="AP113" s="2483"/>
      <c r="AQ113" s="2484"/>
      <c r="AR113" s="2484"/>
      <c r="AS113" s="1928"/>
      <c r="AT113" s="2484"/>
      <c r="AU113" s="2499"/>
      <c r="AV113" s="1930"/>
      <c r="AW113" s="2484"/>
      <c r="AX113" s="2484"/>
      <c r="AY113" s="2484"/>
      <c r="AZ113" s="2484"/>
      <c r="BA113" s="621"/>
      <c r="BB113" s="621"/>
      <c r="BC113" s="621"/>
      <c r="BD113" s="621"/>
      <c r="BE113" s="2484"/>
      <c r="BF113" s="2484"/>
      <c r="BG113" s="2484"/>
      <c r="BH113" s="2499"/>
      <c r="BI113" s="2483"/>
      <c r="BJ113" s="2484"/>
      <c r="BK113" s="2484"/>
      <c r="BL113" s="2484"/>
      <c r="BM113" s="2499"/>
    </row>
    <row r="114" spans="1:65" s="137" customFormat="1" ht="21.4" customHeight="1" x14ac:dyDescent="0.45">
      <c r="A114" s="2509"/>
      <c r="B114" s="2510"/>
      <c r="C114" s="2511"/>
      <c r="D114" s="2511"/>
      <c r="E114" s="2511"/>
      <c r="F114" s="2511"/>
      <c r="G114" s="2511"/>
      <c r="H114" s="2511"/>
      <c r="I114" s="2511"/>
      <c r="J114" s="2485"/>
      <c r="K114" s="2485"/>
      <c r="L114" s="2485"/>
      <c r="M114" s="2485"/>
      <c r="N114" s="2485"/>
      <c r="O114" s="2485"/>
      <c r="P114" s="2485"/>
      <c r="Q114" s="2485"/>
      <c r="R114" s="2485"/>
      <c r="S114" s="2485"/>
      <c r="T114" s="2501"/>
      <c r="U114" s="2483"/>
      <c r="V114" s="2484"/>
      <c r="W114" s="2484"/>
      <c r="X114" s="2484"/>
      <c r="Y114" s="2499"/>
      <c r="Z114" s="2483"/>
      <c r="AA114" s="2484"/>
      <c r="AB114" s="623" t="s">
        <v>1241</v>
      </c>
      <c r="AC114" s="2502"/>
      <c r="AD114" s="2502"/>
      <c r="AE114" s="2502"/>
      <c r="AF114" s="2502"/>
      <c r="AG114" s="2503"/>
      <c r="AH114" s="2503"/>
      <c r="AI114" s="2503"/>
      <c r="AJ114" s="2503"/>
      <c r="AK114" s="2484"/>
      <c r="AL114" s="2484"/>
      <c r="AM114" s="2484"/>
      <c r="AN114" s="2504"/>
      <c r="AO114" s="2505"/>
      <c r="AP114" s="2483"/>
      <c r="AQ114" s="2484"/>
      <c r="AR114" s="2484"/>
      <c r="AS114" s="1928"/>
      <c r="AT114" s="2484"/>
      <c r="AU114" s="2499"/>
      <c r="AV114" s="1930"/>
      <c r="AW114" s="2484"/>
      <c r="AX114" s="2484"/>
      <c r="AY114" s="2484"/>
      <c r="AZ114" s="2484"/>
      <c r="BA114" s="621"/>
      <c r="BB114" s="621"/>
      <c r="BC114" s="621"/>
      <c r="BD114" s="621"/>
      <c r="BE114" s="2484"/>
      <c r="BF114" s="2484"/>
      <c r="BG114" s="2484"/>
      <c r="BH114" s="2499"/>
      <c r="BI114" s="2483"/>
      <c r="BJ114" s="2484"/>
      <c r="BK114" s="2484"/>
      <c r="BL114" s="2484"/>
      <c r="BM114" s="2499"/>
    </row>
    <row r="115" spans="1:65" s="137" customFormat="1" ht="21.4" customHeight="1" x14ac:dyDescent="0.45">
      <c r="A115" s="2509"/>
      <c r="B115" s="2510"/>
      <c r="C115" s="2511"/>
      <c r="D115" s="2511"/>
      <c r="E115" s="2511"/>
      <c r="F115" s="2511"/>
      <c r="G115" s="2511"/>
      <c r="H115" s="2511"/>
      <c r="I115" s="2511"/>
      <c r="J115" s="2485"/>
      <c r="K115" s="2485"/>
      <c r="L115" s="2485"/>
      <c r="M115" s="2485"/>
      <c r="N115" s="2485"/>
      <c r="O115" s="2485"/>
      <c r="P115" s="2485"/>
      <c r="Q115" s="2485"/>
      <c r="R115" s="2485"/>
      <c r="S115" s="2485"/>
      <c r="T115" s="2501"/>
      <c r="U115" s="2483"/>
      <c r="V115" s="2484"/>
      <c r="W115" s="2484"/>
      <c r="X115" s="2484"/>
      <c r="Y115" s="2499"/>
      <c r="Z115" s="2483"/>
      <c r="AA115" s="2484"/>
      <c r="AB115" s="623" t="s">
        <v>1256</v>
      </c>
      <c r="AC115" s="2502"/>
      <c r="AD115" s="2502"/>
      <c r="AE115" s="2502"/>
      <c r="AF115" s="2502"/>
      <c r="AG115" s="2503"/>
      <c r="AH115" s="2503"/>
      <c r="AI115" s="2503"/>
      <c r="AJ115" s="2503"/>
      <c r="AK115" s="2484"/>
      <c r="AL115" s="2484"/>
      <c r="AM115" s="2484"/>
      <c r="AN115" s="2504"/>
      <c r="AO115" s="2505"/>
      <c r="AP115" s="2483"/>
      <c r="AQ115" s="2484"/>
      <c r="AR115" s="2484"/>
      <c r="AS115" s="1928"/>
      <c r="AT115" s="2484"/>
      <c r="AU115" s="2499"/>
      <c r="AV115" s="1930"/>
      <c r="AW115" s="2484"/>
      <c r="AX115" s="2484"/>
      <c r="AY115" s="2484"/>
      <c r="AZ115" s="2484"/>
      <c r="BA115" s="621"/>
      <c r="BB115" s="621"/>
      <c r="BC115" s="621"/>
      <c r="BD115" s="621"/>
      <c r="BE115" s="2484"/>
      <c r="BF115" s="2484"/>
      <c r="BG115" s="2484"/>
      <c r="BH115" s="2499"/>
      <c r="BI115" s="2483"/>
      <c r="BJ115" s="2484"/>
      <c r="BK115" s="2484"/>
      <c r="BL115" s="2484"/>
      <c r="BM115" s="2499"/>
    </row>
    <row r="116" spans="1:65" s="137" customFormat="1" ht="21.4" customHeight="1" x14ac:dyDescent="0.45">
      <c r="A116" s="2509">
        <f t="shared" ref="A116" si="27">+A113+1</f>
        <v>32</v>
      </c>
      <c r="B116" s="2510"/>
      <c r="C116" s="2511"/>
      <c r="D116" s="2511"/>
      <c r="E116" s="2511"/>
      <c r="F116" s="2511"/>
      <c r="G116" s="2511"/>
      <c r="H116" s="2511"/>
      <c r="I116" s="2511"/>
      <c r="J116" s="2485"/>
      <c r="K116" s="2485"/>
      <c r="L116" s="2485"/>
      <c r="M116" s="2485"/>
      <c r="N116" s="2485"/>
      <c r="O116" s="2485"/>
      <c r="P116" s="2485"/>
      <c r="Q116" s="2485"/>
      <c r="R116" s="2485"/>
      <c r="S116" s="2485"/>
      <c r="T116" s="2501"/>
      <c r="U116" s="2483"/>
      <c r="V116" s="2484"/>
      <c r="W116" s="2484"/>
      <c r="X116" s="2484"/>
      <c r="Y116" s="2499"/>
      <c r="Z116" s="2483"/>
      <c r="AA116" s="2484"/>
      <c r="AB116" s="623" t="s">
        <v>1225</v>
      </c>
      <c r="AC116" s="2502"/>
      <c r="AD116" s="2502"/>
      <c r="AE116" s="2502"/>
      <c r="AF116" s="2502"/>
      <c r="AG116" s="2503"/>
      <c r="AH116" s="2503"/>
      <c r="AI116" s="2503"/>
      <c r="AJ116" s="2503"/>
      <c r="AK116" s="2484"/>
      <c r="AL116" s="2484"/>
      <c r="AM116" s="2484"/>
      <c r="AN116" s="2504"/>
      <c r="AO116" s="2505"/>
      <c r="AP116" s="2483"/>
      <c r="AQ116" s="2484"/>
      <c r="AR116" s="2484"/>
      <c r="AS116" s="1928"/>
      <c r="AT116" s="2484"/>
      <c r="AU116" s="2499"/>
      <c r="AV116" s="1930"/>
      <c r="AW116" s="2484"/>
      <c r="AX116" s="2484"/>
      <c r="AY116" s="2484"/>
      <c r="AZ116" s="2484"/>
      <c r="BA116" s="621"/>
      <c r="BB116" s="621"/>
      <c r="BC116" s="621"/>
      <c r="BD116" s="621"/>
      <c r="BE116" s="2484"/>
      <c r="BF116" s="2484"/>
      <c r="BG116" s="2484"/>
      <c r="BH116" s="2499"/>
      <c r="BI116" s="2483"/>
      <c r="BJ116" s="2484"/>
      <c r="BK116" s="2484"/>
      <c r="BL116" s="2484"/>
      <c r="BM116" s="2499"/>
    </row>
    <row r="117" spans="1:65" s="137" customFormat="1" ht="21.4" customHeight="1" x14ac:dyDescent="0.45">
      <c r="A117" s="2509"/>
      <c r="B117" s="2510"/>
      <c r="C117" s="2511"/>
      <c r="D117" s="2511"/>
      <c r="E117" s="2511"/>
      <c r="F117" s="2511"/>
      <c r="G117" s="2511"/>
      <c r="H117" s="2511"/>
      <c r="I117" s="2511"/>
      <c r="J117" s="2485"/>
      <c r="K117" s="2485"/>
      <c r="L117" s="2485"/>
      <c r="M117" s="2485"/>
      <c r="N117" s="2485"/>
      <c r="O117" s="2485"/>
      <c r="P117" s="2485"/>
      <c r="Q117" s="2485"/>
      <c r="R117" s="2485"/>
      <c r="S117" s="2485"/>
      <c r="T117" s="2501"/>
      <c r="U117" s="2483"/>
      <c r="V117" s="2484"/>
      <c r="W117" s="2484"/>
      <c r="X117" s="2484"/>
      <c r="Y117" s="2499"/>
      <c r="Z117" s="2483"/>
      <c r="AA117" s="2484"/>
      <c r="AB117" s="623" t="s">
        <v>1241</v>
      </c>
      <c r="AC117" s="2502"/>
      <c r="AD117" s="2502"/>
      <c r="AE117" s="2502"/>
      <c r="AF117" s="2502"/>
      <c r="AG117" s="2503"/>
      <c r="AH117" s="2503"/>
      <c r="AI117" s="2503"/>
      <c r="AJ117" s="2503"/>
      <c r="AK117" s="2484"/>
      <c r="AL117" s="2484"/>
      <c r="AM117" s="2484"/>
      <c r="AN117" s="2504"/>
      <c r="AO117" s="2505"/>
      <c r="AP117" s="2483"/>
      <c r="AQ117" s="2484"/>
      <c r="AR117" s="2484"/>
      <c r="AS117" s="1928"/>
      <c r="AT117" s="2484"/>
      <c r="AU117" s="2499"/>
      <c r="AV117" s="1930"/>
      <c r="AW117" s="2484"/>
      <c r="AX117" s="2484"/>
      <c r="AY117" s="2484"/>
      <c r="AZ117" s="2484"/>
      <c r="BA117" s="621"/>
      <c r="BB117" s="621"/>
      <c r="BC117" s="621"/>
      <c r="BD117" s="621"/>
      <c r="BE117" s="2484"/>
      <c r="BF117" s="2484"/>
      <c r="BG117" s="2484"/>
      <c r="BH117" s="2499"/>
      <c r="BI117" s="2483"/>
      <c r="BJ117" s="2484"/>
      <c r="BK117" s="2484"/>
      <c r="BL117" s="2484"/>
      <c r="BM117" s="2499"/>
    </row>
    <row r="118" spans="1:65" s="137" customFormat="1" ht="21.4" customHeight="1" x14ac:dyDescent="0.45">
      <c r="A118" s="2509"/>
      <c r="B118" s="2510"/>
      <c r="C118" s="2511"/>
      <c r="D118" s="2511"/>
      <c r="E118" s="2511"/>
      <c r="F118" s="2511"/>
      <c r="G118" s="2511"/>
      <c r="H118" s="2511"/>
      <c r="I118" s="2511"/>
      <c r="J118" s="2485"/>
      <c r="K118" s="2485"/>
      <c r="L118" s="2485"/>
      <c r="M118" s="2485"/>
      <c r="N118" s="2485"/>
      <c r="O118" s="2485"/>
      <c r="P118" s="2485"/>
      <c r="Q118" s="2485"/>
      <c r="R118" s="2485"/>
      <c r="S118" s="2485"/>
      <c r="T118" s="2501"/>
      <c r="U118" s="2483"/>
      <c r="V118" s="2484"/>
      <c r="W118" s="2484"/>
      <c r="X118" s="2484"/>
      <c r="Y118" s="2499"/>
      <c r="Z118" s="2483"/>
      <c r="AA118" s="2484"/>
      <c r="AB118" s="623" t="s">
        <v>1256</v>
      </c>
      <c r="AC118" s="2502"/>
      <c r="AD118" s="2502"/>
      <c r="AE118" s="2502"/>
      <c r="AF118" s="2502"/>
      <c r="AG118" s="2503"/>
      <c r="AH118" s="2503"/>
      <c r="AI118" s="2503"/>
      <c r="AJ118" s="2503"/>
      <c r="AK118" s="2484"/>
      <c r="AL118" s="2484"/>
      <c r="AM118" s="2484"/>
      <c r="AN118" s="2504"/>
      <c r="AO118" s="2505"/>
      <c r="AP118" s="2483"/>
      <c r="AQ118" s="2484"/>
      <c r="AR118" s="2484"/>
      <c r="AS118" s="1928"/>
      <c r="AT118" s="2484"/>
      <c r="AU118" s="2499"/>
      <c r="AV118" s="1930"/>
      <c r="AW118" s="2484"/>
      <c r="AX118" s="2484"/>
      <c r="AY118" s="2484"/>
      <c r="AZ118" s="2484"/>
      <c r="BA118" s="621"/>
      <c r="BB118" s="621"/>
      <c r="BC118" s="621"/>
      <c r="BD118" s="621"/>
      <c r="BE118" s="2484"/>
      <c r="BF118" s="2484"/>
      <c r="BG118" s="2484"/>
      <c r="BH118" s="2499"/>
      <c r="BI118" s="2483"/>
      <c r="BJ118" s="2484"/>
      <c r="BK118" s="2484"/>
      <c r="BL118" s="2484"/>
      <c r="BM118" s="2499"/>
    </row>
    <row r="119" spans="1:65" s="137" customFormat="1" ht="21.4" customHeight="1" x14ac:dyDescent="0.45">
      <c r="A119" s="2509">
        <f t="shared" ref="A119" si="28">+A116+1</f>
        <v>33</v>
      </c>
      <c r="B119" s="2510"/>
      <c r="C119" s="2511"/>
      <c r="D119" s="2511"/>
      <c r="E119" s="2511"/>
      <c r="F119" s="2511"/>
      <c r="G119" s="2511"/>
      <c r="H119" s="2511"/>
      <c r="I119" s="2511"/>
      <c r="J119" s="2485"/>
      <c r="K119" s="2485"/>
      <c r="L119" s="2485"/>
      <c r="M119" s="2485"/>
      <c r="N119" s="2485"/>
      <c r="O119" s="2485"/>
      <c r="P119" s="2485"/>
      <c r="Q119" s="2485"/>
      <c r="R119" s="2485"/>
      <c r="S119" s="2485"/>
      <c r="T119" s="2501"/>
      <c r="U119" s="2483"/>
      <c r="V119" s="2484"/>
      <c r="W119" s="2484"/>
      <c r="X119" s="2484"/>
      <c r="Y119" s="2499"/>
      <c r="Z119" s="2483"/>
      <c r="AA119" s="2484"/>
      <c r="AB119" s="623" t="s">
        <v>1225</v>
      </c>
      <c r="AC119" s="2502"/>
      <c r="AD119" s="2502"/>
      <c r="AE119" s="2502"/>
      <c r="AF119" s="2502"/>
      <c r="AG119" s="2503"/>
      <c r="AH119" s="2503"/>
      <c r="AI119" s="2503"/>
      <c r="AJ119" s="2503"/>
      <c r="AK119" s="2484"/>
      <c r="AL119" s="2484"/>
      <c r="AM119" s="2484"/>
      <c r="AN119" s="2504"/>
      <c r="AO119" s="2505"/>
      <c r="AP119" s="2483"/>
      <c r="AQ119" s="2484"/>
      <c r="AR119" s="2484"/>
      <c r="AS119" s="1928"/>
      <c r="AT119" s="2484"/>
      <c r="AU119" s="2499"/>
      <c r="AV119" s="1930"/>
      <c r="AW119" s="2484"/>
      <c r="AX119" s="2484"/>
      <c r="AY119" s="2484"/>
      <c r="AZ119" s="2484"/>
      <c r="BA119" s="621"/>
      <c r="BB119" s="621"/>
      <c r="BC119" s="621"/>
      <c r="BD119" s="621"/>
      <c r="BE119" s="2484"/>
      <c r="BF119" s="2484"/>
      <c r="BG119" s="2484"/>
      <c r="BH119" s="2499"/>
      <c r="BI119" s="2483"/>
      <c r="BJ119" s="2484"/>
      <c r="BK119" s="2484"/>
      <c r="BL119" s="2484"/>
      <c r="BM119" s="2499"/>
    </row>
    <row r="120" spans="1:65" s="137" customFormat="1" ht="21.4" customHeight="1" x14ac:dyDescent="0.45">
      <c r="A120" s="2509"/>
      <c r="B120" s="2510"/>
      <c r="C120" s="2511"/>
      <c r="D120" s="2511"/>
      <c r="E120" s="2511"/>
      <c r="F120" s="2511"/>
      <c r="G120" s="2511"/>
      <c r="H120" s="2511"/>
      <c r="I120" s="2511"/>
      <c r="J120" s="2485"/>
      <c r="K120" s="2485"/>
      <c r="L120" s="2485"/>
      <c r="M120" s="2485"/>
      <c r="N120" s="2485"/>
      <c r="O120" s="2485"/>
      <c r="P120" s="2485"/>
      <c r="Q120" s="2485"/>
      <c r="R120" s="2485"/>
      <c r="S120" s="2485"/>
      <c r="T120" s="2501"/>
      <c r="U120" s="2483"/>
      <c r="V120" s="2484"/>
      <c r="W120" s="2484"/>
      <c r="X120" s="2484"/>
      <c r="Y120" s="2499"/>
      <c r="Z120" s="2483"/>
      <c r="AA120" s="2484"/>
      <c r="AB120" s="623" t="s">
        <v>1241</v>
      </c>
      <c r="AC120" s="2502"/>
      <c r="AD120" s="2502"/>
      <c r="AE120" s="2502"/>
      <c r="AF120" s="2502"/>
      <c r="AG120" s="2503"/>
      <c r="AH120" s="2503"/>
      <c r="AI120" s="2503"/>
      <c r="AJ120" s="2503"/>
      <c r="AK120" s="2484"/>
      <c r="AL120" s="2484"/>
      <c r="AM120" s="2484"/>
      <c r="AN120" s="2504"/>
      <c r="AO120" s="2505"/>
      <c r="AP120" s="2483"/>
      <c r="AQ120" s="2484"/>
      <c r="AR120" s="2484"/>
      <c r="AS120" s="1928"/>
      <c r="AT120" s="2484"/>
      <c r="AU120" s="2499"/>
      <c r="AV120" s="1930"/>
      <c r="AW120" s="2484"/>
      <c r="AX120" s="2484"/>
      <c r="AY120" s="2484"/>
      <c r="AZ120" s="2484"/>
      <c r="BA120" s="621"/>
      <c r="BB120" s="621"/>
      <c r="BC120" s="621"/>
      <c r="BD120" s="621"/>
      <c r="BE120" s="2484"/>
      <c r="BF120" s="2484"/>
      <c r="BG120" s="2484"/>
      <c r="BH120" s="2499"/>
      <c r="BI120" s="2483"/>
      <c r="BJ120" s="2484"/>
      <c r="BK120" s="2484"/>
      <c r="BL120" s="2484"/>
      <c r="BM120" s="2499"/>
    </row>
    <row r="121" spans="1:65" s="137" customFormat="1" ht="21.4" customHeight="1" x14ac:dyDescent="0.45">
      <c r="A121" s="2509"/>
      <c r="B121" s="2510"/>
      <c r="C121" s="2511"/>
      <c r="D121" s="2511"/>
      <c r="E121" s="2511"/>
      <c r="F121" s="2511"/>
      <c r="G121" s="2511"/>
      <c r="H121" s="2511"/>
      <c r="I121" s="2511"/>
      <c r="J121" s="2485"/>
      <c r="K121" s="2485"/>
      <c r="L121" s="2485"/>
      <c r="M121" s="2485"/>
      <c r="N121" s="2485"/>
      <c r="O121" s="2485"/>
      <c r="P121" s="2485"/>
      <c r="Q121" s="2485"/>
      <c r="R121" s="2485"/>
      <c r="S121" s="2485"/>
      <c r="T121" s="2501"/>
      <c r="U121" s="2483"/>
      <c r="V121" s="2484"/>
      <c r="W121" s="2484"/>
      <c r="X121" s="2484"/>
      <c r="Y121" s="2499"/>
      <c r="Z121" s="2483"/>
      <c r="AA121" s="2484"/>
      <c r="AB121" s="623" t="s">
        <v>1256</v>
      </c>
      <c r="AC121" s="2502"/>
      <c r="AD121" s="2502"/>
      <c r="AE121" s="2502"/>
      <c r="AF121" s="2502"/>
      <c r="AG121" s="2503"/>
      <c r="AH121" s="2503"/>
      <c r="AI121" s="2503"/>
      <c r="AJ121" s="2503"/>
      <c r="AK121" s="2484"/>
      <c r="AL121" s="2484"/>
      <c r="AM121" s="2484"/>
      <c r="AN121" s="2504"/>
      <c r="AO121" s="2505"/>
      <c r="AP121" s="2483"/>
      <c r="AQ121" s="2484"/>
      <c r="AR121" s="2484"/>
      <c r="AS121" s="1928"/>
      <c r="AT121" s="2484"/>
      <c r="AU121" s="2499"/>
      <c r="AV121" s="1930"/>
      <c r="AW121" s="2484"/>
      <c r="AX121" s="2484"/>
      <c r="AY121" s="2484"/>
      <c r="AZ121" s="2484"/>
      <c r="BA121" s="621"/>
      <c r="BB121" s="621"/>
      <c r="BC121" s="621"/>
      <c r="BD121" s="621"/>
      <c r="BE121" s="2484"/>
      <c r="BF121" s="2484"/>
      <c r="BG121" s="2484"/>
      <c r="BH121" s="2499"/>
      <c r="BI121" s="2483"/>
      <c r="BJ121" s="2484"/>
      <c r="BK121" s="2484"/>
      <c r="BL121" s="2484"/>
      <c r="BM121" s="2499"/>
    </row>
    <row r="122" spans="1:65" s="137" customFormat="1" ht="21.4" customHeight="1" x14ac:dyDescent="0.45">
      <c r="A122" s="2509">
        <f t="shared" ref="A122" si="29">+A119+1</f>
        <v>34</v>
      </c>
      <c r="B122" s="2510"/>
      <c r="C122" s="2511"/>
      <c r="D122" s="2511"/>
      <c r="E122" s="2511"/>
      <c r="F122" s="2511"/>
      <c r="G122" s="2511"/>
      <c r="H122" s="2511"/>
      <c r="I122" s="2511"/>
      <c r="J122" s="2485"/>
      <c r="K122" s="2485"/>
      <c r="L122" s="2485"/>
      <c r="M122" s="2485"/>
      <c r="N122" s="2485"/>
      <c r="O122" s="2485"/>
      <c r="P122" s="2485"/>
      <c r="Q122" s="2485"/>
      <c r="R122" s="2485"/>
      <c r="S122" s="2485"/>
      <c r="T122" s="2501"/>
      <c r="U122" s="2483"/>
      <c r="V122" s="2484"/>
      <c r="W122" s="2484"/>
      <c r="X122" s="2484"/>
      <c r="Y122" s="2499"/>
      <c r="Z122" s="2483"/>
      <c r="AA122" s="2484"/>
      <c r="AB122" s="623" t="s">
        <v>1225</v>
      </c>
      <c r="AC122" s="2502"/>
      <c r="AD122" s="2502"/>
      <c r="AE122" s="2502"/>
      <c r="AF122" s="2502"/>
      <c r="AG122" s="2503"/>
      <c r="AH122" s="2503"/>
      <c r="AI122" s="2503"/>
      <c r="AJ122" s="2503"/>
      <c r="AK122" s="2484"/>
      <c r="AL122" s="2484"/>
      <c r="AM122" s="2484"/>
      <c r="AN122" s="2504"/>
      <c r="AO122" s="2505"/>
      <c r="AP122" s="2483"/>
      <c r="AQ122" s="2484"/>
      <c r="AR122" s="2484"/>
      <c r="AS122" s="1928"/>
      <c r="AT122" s="2484"/>
      <c r="AU122" s="2499"/>
      <c r="AV122" s="1930"/>
      <c r="AW122" s="2484"/>
      <c r="AX122" s="2484"/>
      <c r="AY122" s="2484"/>
      <c r="AZ122" s="2484"/>
      <c r="BA122" s="621"/>
      <c r="BB122" s="621"/>
      <c r="BC122" s="621"/>
      <c r="BD122" s="621"/>
      <c r="BE122" s="2484"/>
      <c r="BF122" s="2484"/>
      <c r="BG122" s="2484"/>
      <c r="BH122" s="2499"/>
      <c r="BI122" s="2483"/>
      <c r="BJ122" s="2484"/>
      <c r="BK122" s="2484"/>
      <c r="BL122" s="2484"/>
      <c r="BM122" s="2499"/>
    </row>
    <row r="123" spans="1:65" s="137" customFormat="1" ht="21.4" customHeight="1" x14ac:dyDescent="0.45">
      <c r="A123" s="2509"/>
      <c r="B123" s="2510"/>
      <c r="C123" s="2511"/>
      <c r="D123" s="2511"/>
      <c r="E123" s="2511"/>
      <c r="F123" s="2511"/>
      <c r="G123" s="2511"/>
      <c r="H123" s="2511"/>
      <c r="I123" s="2511"/>
      <c r="J123" s="2485"/>
      <c r="K123" s="2485"/>
      <c r="L123" s="2485"/>
      <c r="M123" s="2485"/>
      <c r="N123" s="2485"/>
      <c r="O123" s="2485"/>
      <c r="P123" s="2485"/>
      <c r="Q123" s="2485"/>
      <c r="R123" s="2485"/>
      <c r="S123" s="2485"/>
      <c r="T123" s="2501"/>
      <c r="U123" s="2483"/>
      <c r="V123" s="2484"/>
      <c r="W123" s="2484"/>
      <c r="X123" s="2484"/>
      <c r="Y123" s="2499"/>
      <c r="Z123" s="2483"/>
      <c r="AA123" s="2484"/>
      <c r="AB123" s="623" t="s">
        <v>1241</v>
      </c>
      <c r="AC123" s="2502"/>
      <c r="AD123" s="2502"/>
      <c r="AE123" s="2502"/>
      <c r="AF123" s="2502"/>
      <c r="AG123" s="2503"/>
      <c r="AH123" s="2503"/>
      <c r="AI123" s="2503"/>
      <c r="AJ123" s="2503"/>
      <c r="AK123" s="2484"/>
      <c r="AL123" s="2484"/>
      <c r="AM123" s="2484"/>
      <c r="AN123" s="2504"/>
      <c r="AO123" s="2505"/>
      <c r="AP123" s="2483"/>
      <c r="AQ123" s="2484"/>
      <c r="AR123" s="2484"/>
      <c r="AS123" s="1928"/>
      <c r="AT123" s="2484"/>
      <c r="AU123" s="2499"/>
      <c r="AV123" s="1930"/>
      <c r="AW123" s="2484"/>
      <c r="AX123" s="2484"/>
      <c r="AY123" s="2484"/>
      <c r="AZ123" s="2484"/>
      <c r="BA123" s="621"/>
      <c r="BB123" s="621"/>
      <c r="BC123" s="621"/>
      <c r="BD123" s="621"/>
      <c r="BE123" s="2484"/>
      <c r="BF123" s="2484"/>
      <c r="BG123" s="2484"/>
      <c r="BH123" s="2499"/>
      <c r="BI123" s="2483"/>
      <c r="BJ123" s="2484"/>
      <c r="BK123" s="2484"/>
      <c r="BL123" s="2484"/>
      <c r="BM123" s="2499"/>
    </row>
    <row r="124" spans="1:65" s="137" customFormat="1" ht="21.4" customHeight="1" x14ac:dyDescent="0.45">
      <c r="A124" s="2509"/>
      <c r="B124" s="2510"/>
      <c r="C124" s="2511"/>
      <c r="D124" s="2511"/>
      <c r="E124" s="2511"/>
      <c r="F124" s="2511"/>
      <c r="G124" s="2511"/>
      <c r="H124" s="2511"/>
      <c r="I124" s="2511"/>
      <c r="J124" s="2485"/>
      <c r="K124" s="2485"/>
      <c r="L124" s="2485"/>
      <c r="M124" s="2485"/>
      <c r="N124" s="2485"/>
      <c r="O124" s="2485"/>
      <c r="P124" s="2485"/>
      <c r="Q124" s="2485"/>
      <c r="R124" s="2485"/>
      <c r="S124" s="2485"/>
      <c r="T124" s="2501"/>
      <c r="U124" s="2483"/>
      <c r="V124" s="2484"/>
      <c r="W124" s="2484"/>
      <c r="X124" s="2484"/>
      <c r="Y124" s="2499"/>
      <c r="Z124" s="2483"/>
      <c r="AA124" s="2484"/>
      <c r="AB124" s="623" t="s">
        <v>1256</v>
      </c>
      <c r="AC124" s="2502"/>
      <c r="AD124" s="2502"/>
      <c r="AE124" s="2502"/>
      <c r="AF124" s="2502"/>
      <c r="AG124" s="2503"/>
      <c r="AH124" s="2503"/>
      <c r="AI124" s="2503"/>
      <c r="AJ124" s="2503"/>
      <c r="AK124" s="2484"/>
      <c r="AL124" s="2484"/>
      <c r="AM124" s="2484"/>
      <c r="AN124" s="2504"/>
      <c r="AO124" s="2505"/>
      <c r="AP124" s="2483"/>
      <c r="AQ124" s="2484"/>
      <c r="AR124" s="2484"/>
      <c r="AS124" s="1928"/>
      <c r="AT124" s="2484"/>
      <c r="AU124" s="2499"/>
      <c r="AV124" s="1930"/>
      <c r="AW124" s="2484"/>
      <c r="AX124" s="2484"/>
      <c r="AY124" s="2484"/>
      <c r="AZ124" s="2484"/>
      <c r="BA124" s="621"/>
      <c r="BB124" s="621"/>
      <c r="BC124" s="621"/>
      <c r="BD124" s="621"/>
      <c r="BE124" s="2484"/>
      <c r="BF124" s="2484"/>
      <c r="BG124" s="2484"/>
      <c r="BH124" s="2499"/>
      <c r="BI124" s="2483"/>
      <c r="BJ124" s="2484"/>
      <c r="BK124" s="2484"/>
      <c r="BL124" s="2484"/>
      <c r="BM124" s="2499"/>
    </row>
    <row r="125" spans="1:65" s="137" customFormat="1" ht="21.4" customHeight="1" x14ac:dyDescent="0.45">
      <c r="A125" s="2509">
        <f t="shared" ref="A125" si="30">+A122+1</f>
        <v>35</v>
      </c>
      <c r="B125" s="2510"/>
      <c r="C125" s="2511"/>
      <c r="D125" s="2511"/>
      <c r="E125" s="2511"/>
      <c r="F125" s="2511"/>
      <c r="G125" s="2511"/>
      <c r="H125" s="2511"/>
      <c r="I125" s="2511"/>
      <c r="J125" s="2485"/>
      <c r="K125" s="2485"/>
      <c r="L125" s="2485"/>
      <c r="M125" s="2485"/>
      <c r="N125" s="2485"/>
      <c r="O125" s="2485"/>
      <c r="P125" s="2485"/>
      <c r="Q125" s="2485"/>
      <c r="R125" s="2485"/>
      <c r="S125" s="2485"/>
      <c r="T125" s="2501"/>
      <c r="U125" s="2483"/>
      <c r="V125" s="2484"/>
      <c r="W125" s="2484"/>
      <c r="X125" s="2484"/>
      <c r="Y125" s="2499"/>
      <c r="Z125" s="2483"/>
      <c r="AA125" s="2484"/>
      <c r="AB125" s="623" t="s">
        <v>1225</v>
      </c>
      <c r="AC125" s="2502"/>
      <c r="AD125" s="2502"/>
      <c r="AE125" s="2502"/>
      <c r="AF125" s="2502"/>
      <c r="AG125" s="2503"/>
      <c r="AH125" s="2503"/>
      <c r="AI125" s="2503"/>
      <c r="AJ125" s="2503"/>
      <c r="AK125" s="2484"/>
      <c r="AL125" s="2484"/>
      <c r="AM125" s="2484"/>
      <c r="AN125" s="2504"/>
      <c r="AO125" s="2505"/>
      <c r="AP125" s="2483"/>
      <c r="AQ125" s="2484"/>
      <c r="AR125" s="2484"/>
      <c r="AS125" s="1928"/>
      <c r="AT125" s="2484"/>
      <c r="AU125" s="2499"/>
      <c r="AV125" s="1930"/>
      <c r="AW125" s="2484"/>
      <c r="AX125" s="2484"/>
      <c r="AY125" s="2484"/>
      <c r="AZ125" s="2484"/>
      <c r="BA125" s="621"/>
      <c r="BB125" s="621"/>
      <c r="BC125" s="621"/>
      <c r="BD125" s="621"/>
      <c r="BE125" s="2484"/>
      <c r="BF125" s="2484"/>
      <c r="BG125" s="2484"/>
      <c r="BH125" s="2499"/>
      <c r="BI125" s="2483"/>
      <c r="BJ125" s="2484"/>
      <c r="BK125" s="2484"/>
      <c r="BL125" s="2484"/>
      <c r="BM125" s="2499"/>
    </row>
    <row r="126" spans="1:65" s="137" customFormat="1" ht="21.4" customHeight="1" x14ac:dyDescent="0.45">
      <c r="A126" s="2509"/>
      <c r="B126" s="2510"/>
      <c r="C126" s="2511"/>
      <c r="D126" s="2511"/>
      <c r="E126" s="2511"/>
      <c r="F126" s="2511"/>
      <c r="G126" s="2511"/>
      <c r="H126" s="2511"/>
      <c r="I126" s="2511"/>
      <c r="J126" s="2485"/>
      <c r="K126" s="2485"/>
      <c r="L126" s="2485"/>
      <c r="M126" s="2485"/>
      <c r="N126" s="2485"/>
      <c r="O126" s="2485"/>
      <c r="P126" s="2485"/>
      <c r="Q126" s="2485"/>
      <c r="R126" s="2485"/>
      <c r="S126" s="2485"/>
      <c r="T126" s="2501"/>
      <c r="U126" s="2483"/>
      <c r="V126" s="2484"/>
      <c r="W126" s="2484"/>
      <c r="X126" s="2484"/>
      <c r="Y126" s="2499"/>
      <c r="Z126" s="2483"/>
      <c r="AA126" s="2484"/>
      <c r="AB126" s="623" t="s">
        <v>1241</v>
      </c>
      <c r="AC126" s="2502"/>
      <c r="AD126" s="2502"/>
      <c r="AE126" s="2502"/>
      <c r="AF126" s="2502"/>
      <c r="AG126" s="2503"/>
      <c r="AH126" s="2503"/>
      <c r="AI126" s="2503"/>
      <c r="AJ126" s="2503"/>
      <c r="AK126" s="2484"/>
      <c r="AL126" s="2484"/>
      <c r="AM126" s="2484"/>
      <c r="AN126" s="2504"/>
      <c r="AO126" s="2505"/>
      <c r="AP126" s="2483"/>
      <c r="AQ126" s="2484"/>
      <c r="AR126" s="2484"/>
      <c r="AS126" s="1928"/>
      <c r="AT126" s="2484"/>
      <c r="AU126" s="2499"/>
      <c r="AV126" s="1930"/>
      <c r="AW126" s="2484"/>
      <c r="AX126" s="2484"/>
      <c r="AY126" s="2484"/>
      <c r="AZ126" s="2484"/>
      <c r="BA126" s="621"/>
      <c r="BB126" s="621"/>
      <c r="BC126" s="621"/>
      <c r="BD126" s="621"/>
      <c r="BE126" s="2484"/>
      <c r="BF126" s="2484"/>
      <c r="BG126" s="2484"/>
      <c r="BH126" s="2499"/>
      <c r="BI126" s="2483"/>
      <c r="BJ126" s="2484"/>
      <c r="BK126" s="2484"/>
      <c r="BL126" s="2484"/>
      <c r="BM126" s="2499"/>
    </row>
    <row r="127" spans="1:65" s="137" customFormat="1" ht="21.4" customHeight="1" x14ac:dyDescent="0.45">
      <c r="A127" s="2509"/>
      <c r="B127" s="2510"/>
      <c r="C127" s="2511"/>
      <c r="D127" s="2511"/>
      <c r="E127" s="2511"/>
      <c r="F127" s="2511"/>
      <c r="G127" s="2511"/>
      <c r="H127" s="2511"/>
      <c r="I127" s="2511"/>
      <c r="J127" s="2485"/>
      <c r="K127" s="2485"/>
      <c r="L127" s="2485"/>
      <c r="M127" s="2485"/>
      <c r="N127" s="2485"/>
      <c r="O127" s="2485"/>
      <c r="P127" s="2485"/>
      <c r="Q127" s="2485"/>
      <c r="R127" s="2485"/>
      <c r="S127" s="2485"/>
      <c r="T127" s="2501"/>
      <c r="U127" s="2483"/>
      <c r="V127" s="2484"/>
      <c r="W127" s="2484"/>
      <c r="X127" s="2484"/>
      <c r="Y127" s="2499"/>
      <c r="Z127" s="2483"/>
      <c r="AA127" s="2484"/>
      <c r="AB127" s="623" t="s">
        <v>1256</v>
      </c>
      <c r="AC127" s="2502"/>
      <c r="AD127" s="2502"/>
      <c r="AE127" s="2502"/>
      <c r="AF127" s="2502"/>
      <c r="AG127" s="2503"/>
      <c r="AH127" s="2503"/>
      <c r="AI127" s="2503"/>
      <c r="AJ127" s="2503"/>
      <c r="AK127" s="2484"/>
      <c r="AL127" s="2484"/>
      <c r="AM127" s="2484"/>
      <c r="AN127" s="2504"/>
      <c r="AO127" s="2505"/>
      <c r="AP127" s="2483"/>
      <c r="AQ127" s="2484"/>
      <c r="AR127" s="2484"/>
      <c r="AS127" s="1928"/>
      <c r="AT127" s="2484"/>
      <c r="AU127" s="2499"/>
      <c r="AV127" s="1930"/>
      <c r="AW127" s="2484"/>
      <c r="AX127" s="2484"/>
      <c r="AY127" s="2484"/>
      <c r="AZ127" s="2484"/>
      <c r="BA127" s="621"/>
      <c r="BB127" s="621"/>
      <c r="BC127" s="621"/>
      <c r="BD127" s="621"/>
      <c r="BE127" s="2484"/>
      <c r="BF127" s="2484"/>
      <c r="BG127" s="2484"/>
      <c r="BH127" s="2499"/>
      <c r="BI127" s="2483"/>
      <c r="BJ127" s="2484"/>
      <c r="BK127" s="2484"/>
      <c r="BL127" s="2484"/>
      <c r="BM127" s="2499"/>
    </row>
    <row r="128" spans="1:65" s="137" customFormat="1" ht="21.4" customHeight="1" x14ac:dyDescent="0.45">
      <c r="A128" s="2509">
        <f t="shared" ref="A128" si="31">+A125+1</f>
        <v>36</v>
      </c>
      <c r="B128" s="2510"/>
      <c r="C128" s="2511"/>
      <c r="D128" s="2511"/>
      <c r="E128" s="2511"/>
      <c r="F128" s="2511"/>
      <c r="G128" s="2511"/>
      <c r="H128" s="2511"/>
      <c r="I128" s="2511"/>
      <c r="J128" s="2485"/>
      <c r="K128" s="2485"/>
      <c r="L128" s="2485"/>
      <c r="M128" s="2485"/>
      <c r="N128" s="2485"/>
      <c r="O128" s="2485"/>
      <c r="P128" s="2485"/>
      <c r="Q128" s="2485"/>
      <c r="R128" s="2485"/>
      <c r="S128" s="2485"/>
      <c r="T128" s="2501"/>
      <c r="U128" s="2483"/>
      <c r="V128" s="2484"/>
      <c r="W128" s="2484"/>
      <c r="X128" s="2484"/>
      <c r="Y128" s="2499"/>
      <c r="Z128" s="2483"/>
      <c r="AA128" s="2484"/>
      <c r="AB128" s="623" t="s">
        <v>1225</v>
      </c>
      <c r="AC128" s="2502"/>
      <c r="AD128" s="2502"/>
      <c r="AE128" s="2502"/>
      <c r="AF128" s="2502"/>
      <c r="AG128" s="2503"/>
      <c r="AH128" s="2503"/>
      <c r="AI128" s="2503"/>
      <c r="AJ128" s="2503"/>
      <c r="AK128" s="2484"/>
      <c r="AL128" s="2484"/>
      <c r="AM128" s="2484"/>
      <c r="AN128" s="2504"/>
      <c r="AO128" s="2505"/>
      <c r="AP128" s="2483"/>
      <c r="AQ128" s="2484"/>
      <c r="AR128" s="2484"/>
      <c r="AS128" s="1928"/>
      <c r="AT128" s="2484"/>
      <c r="AU128" s="2499"/>
      <c r="AV128" s="1930"/>
      <c r="AW128" s="2484"/>
      <c r="AX128" s="2484"/>
      <c r="AY128" s="2484"/>
      <c r="AZ128" s="2484"/>
      <c r="BA128" s="621"/>
      <c r="BB128" s="621"/>
      <c r="BC128" s="621"/>
      <c r="BD128" s="621"/>
      <c r="BE128" s="2484"/>
      <c r="BF128" s="2484"/>
      <c r="BG128" s="2484"/>
      <c r="BH128" s="2499"/>
      <c r="BI128" s="2483"/>
      <c r="BJ128" s="2484"/>
      <c r="BK128" s="2484"/>
      <c r="BL128" s="2484"/>
      <c r="BM128" s="2499"/>
    </row>
    <row r="129" spans="1:65" s="137" customFormat="1" ht="21.4" customHeight="1" x14ac:dyDescent="0.45">
      <c r="A129" s="2509"/>
      <c r="B129" s="2510"/>
      <c r="C129" s="2511"/>
      <c r="D129" s="2511"/>
      <c r="E129" s="2511"/>
      <c r="F129" s="2511"/>
      <c r="G129" s="2511"/>
      <c r="H129" s="2511"/>
      <c r="I129" s="2511"/>
      <c r="J129" s="2485"/>
      <c r="K129" s="2485"/>
      <c r="L129" s="2485"/>
      <c r="M129" s="2485"/>
      <c r="N129" s="2485"/>
      <c r="O129" s="2485"/>
      <c r="P129" s="2485"/>
      <c r="Q129" s="2485"/>
      <c r="R129" s="2485"/>
      <c r="S129" s="2485"/>
      <c r="T129" s="2501"/>
      <c r="U129" s="2483"/>
      <c r="V129" s="2484"/>
      <c r="W129" s="2484"/>
      <c r="X129" s="2484"/>
      <c r="Y129" s="2499"/>
      <c r="Z129" s="2483"/>
      <c r="AA129" s="2484"/>
      <c r="AB129" s="623" t="s">
        <v>1241</v>
      </c>
      <c r="AC129" s="2502"/>
      <c r="AD129" s="2502"/>
      <c r="AE129" s="2502"/>
      <c r="AF129" s="2502"/>
      <c r="AG129" s="2503"/>
      <c r="AH129" s="2503"/>
      <c r="AI129" s="2503"/>
      <c r="AJ129" s="2503"/>
      <c r="AK129" s="2484"/>
      <c r="AL129" s="2484"/>
      <c r="AM129" s="2484"/>
      <c r="AN129" s="2504"/>
      <c r="AO129" s="2505"/>
      <c r="AP129" s="2483"/>
      <c r="AQ129" s="2484"/>
      <c r="AR129" s="2484"/>
      <c r="AS129" s="1928"/>
      <c r="AT129" s="2484"/>
      <c r="AU129" s="2499"/>
      <c r="AV129" s="1930"/>
      <c r="AW129" s="2484"/>
      <c r="AX129" s="2484"/>
      <c r="AY129" s="2484"/>
      <c r="AZ129" s="2484"/>
      <c r="BA129" s="621"/>
      <c r="BB129" s="621"/>
      <c r="BC129" s="621"/>
      <c r="BD129" s="621"/>
      <c r="BE129" s="2484"/>
      <c r="BF129" s="2484"/>
      <c r="BG129" s="2484"/>
      <c r="BH129" s="2499"/>
      <c r="BI129" s="2483"/>
      <c r="BJ129" s="2484"/>
      <c r="BK129" s="2484"/>
      <c r="BL129" s="2484"/>
      <c r="BM129" s="2499"/>
    </row>
    <row r="130" spans="1:65" s="137" customFormat="1" ht="21.4" customHeight="1" x14ac:dyDescent="0.45">
      <c r="A130" s="2509"/>
      <c r="B130" s="2510"/>
      <c r="C130" s="2511"/>
      <c r="D130" s="2511"/>
      <c r="E130" s="2511"/>
      <c r="F130" s="2511"/>
      <c r="G130" s="2511"/>
      <c r="H130" s="2511"/>
      <c r="I130" s="2511"/>
      <c r="J130" s="2485"/>
      <c r="K130" s="2485"/>
      <c r="L130" s="2485"/>
      <c r="M130" s="2485"/>
      <c r="N130" s="2485"/>
      <c r="O130" s="2485"/>
      <c r="P130" s="2485"/>
      <c r="Q130" s="2485"/>
      <c r="R130" s="2485"/>
      <c r="S130" s="2485"/>
      <c r="T130" s="2501"/>
      <c r="U130" s="2483"/>
      <c r="V130" s="2484"/>
      <c r="W130" s="2484"/>
      <c r="X130" s="2484"/>
      <c r="Y130" s="2499"/>
      <c r="Z130" s="2483"/>
      <c r="AA130" s="2484"/>
      <c r="AB130" s="623" t="s">
        <v>1256</v>
      </c>
      <c r="AC130" s="2502"/>
      <c r="AD130" s="2502"/>
      <c r="AE130" s="2502"/>
      <c r="AF130" s="2502"/>
      <c r="AG130" s="2503"/>
      <c r="AH130" s="2503"/>
      <c r="AI130" s="2503"/>
      <c r="AJ130" s="2503"/>
      <c r="AK130" s="2484"/>
      <c r="AL130" s="2484"/>
      <c r="AM130" s="2484"/>
      <c r="AN130" s="2504"/>
      <c r="AO130" s="2505"/>
      <c r="AP130" s="2483"/>
      <c r="AQ130" s="2484"/>
      <c r="AR130" s="2484"/>
      <c r="AS130" s="1928"/>
      <c r="AT130" s="2484"/>
      <c r="AU130" s="2499"/>
      <c r="AV130" s="1930"/>
      <c r="AW130" s="2484"/>
      <c r="AX130" s="2484"/>
      <c r="AY130" s="2484"/>
      <c r="AZ130" s="2484"/>
      <c r="BA130" s="621"/>
      <c r="BB130" s="621"/>
      <c r="BC130" s="621"/>
      <c r="BD130" s="621"/>
      <c r="BE130" s="2484"/>
      <c r="BF130" s="2484"/>
      <c r="BG130" s="2484"/>
      <c r="BH130" s="2499"/>
      <c r="BI130" s="2483"/>
      <c r="BJ130" s="2484"/>
      <c r="BK130" s="2484"/>
      <c r="BL130" s="2484"/>
      <c r="BM130" s="2499"/>
    </row>
    <row r="131" spans="1:65" s="137" customFormat="1" ht="21.4" customHeight="1" x14ac:dyDescent="0.45">
      <c r="A131" s="2509">
        <f t="shared" ref="A131" si="32">+A128+1</f>
        <v>37</v>
      </c>
      <c r="B131" s="2510"/>
      <c r="C131" s="2511"/>
      <c r="D131" s="2511"/>
      <c r="E131" s="2511"/>
      <c r="F131" s="2511"/>
      <c r="G131" s="2511"/>
      <c r="H131" s="2511"/>
      <c r="I131" s="2511"/>
      <c r="J131" s="2485"/>
      <c r="K131" s="2485"/>
      <c r="L131" s="2485"/>
      <c r="M131" s="2485"/>
      <c r="N131" s="2485"/>
      <c r="O131" s="2485"/>
      <c r="P131" s="2485"/>
      <c r="Q131" s="2485"/>
      <c r="R131" s="2485"/>
      <c r="S131" s="2485"/>
      <c r="T131" s="2501"/>
      <c r="U131" s="2483"/>
      <c r="V131" s="2484"/>
      <c r="W131" s="2484"/>
      <c r="X131" s="2484"/>
      <c r="Y131" s="2499"/>
      <c r="Z131" s="2483"/>
      <c r="AA131" s="2484"/>
      <c r="AB131" s="623" t="s">
        <v>1225</v>
      </c>
      <c r="AC131" s="2502"/>
      <c r="AD131" s="2502"/>
      <c r="AE131" s="2502"/>
      <c r="AF131" s="2502"/>
      <c r="AG131" s="2503"/>
      <c r="AH131" s="2503"/>
      <c r="AI131" s="2503"/>
      <c r="AJ131" s="2503"/>
      <c r="AK131" s="2484"/>
      <c r="AL131" s="2484"/>
      <c r="AM131" s="2484"/>
      <c r="AN131" s="2504"/>
      <c r="AO131" s="2505"/>
      <c r="AP131" s="2483"/>
      <c r="AQ131" s="2484"/>
      <c r="AR131" s="2484"/>
      <c r="AS131" s="1928"/>
      <c r="AT131" s="2484"/>
      <c r="AU131" s="2499"/>
      <c r="AV131" s="1930"/>
      <c r="AW131" s="2484"/>
      <c r="AX131" s="2484"/>
      <c r="AY131" s="2484"/>
      <c r="AZ131" s="2484"/>
      <c r="BA131" s="621"/>
      <c r="BB131" s="621"/>
      <c r="BC131" s="621"/>
      <c r="BD131" s="621"/>
      <c r="BE131" s="2484"/>
      <c r="BF131" s="2484"/>
      <c r="BG131" s="2484"/>
      <c r="BH131" s="2499"/>
      <c r="BI131" s="2483"/>
      <c r="BJ131" s="2484"/>
      <c r="BK131" s="2484"/>
      <c r="BL131" s="2484"/>
      <c r="BM131" s="2499"/>
    </row>
    <row r="132" spans="1:65" s="137" customFormat="1" ht="21.4" customHeight="1" x14ac:dyDescent="0.45">
      <c r="A132" s="2509"/>
      <c r="B132" s="2510"/>
      <c r="C132" s="2511"/>
      <c r="D132" s="2511"/>
      <c r="E132" s="2511"/>
      <c r="F132" s="2511"/>
      <c r="G132" s="2511"/>
      <c r="H132" s="2511"/>
      <c r="I132" s="2511"/>
      <c r="J132" s="2485"/>
      <c r="K132" s="2485"/>
      <c r="L132" s="2485"/>
      <c r="M132" s="2485"/>
      <c r="N132" s="2485"/>
      <c r="O132" s="2485"/>
      <c r="P132" s="2485"/>
      <c r="Q132" s="2485"/>
      <c r="R132" s="2485"/>
      <c r="S132" s="2485"/>
      <c r="T132" s="2501"/>
      <c r="U132" s="2483"/>
      <c r="V132" s="2484"/>
      <c r="W132" s="2484"/>
      <c r="X132" s="2484"/>
      <c r="Y132" s="2499"/>
      <c r="Z132" s="2483"/>
      <c r="AA132" s="2484"/>
      <c r="AB132" s="623" t="s">
        <v>1241</v>
      </c>
      <c r="AC132" s="2502"/>
      <c r="AD132" s="2502"/>
      <c r="AE132" s="2502"/>
      <c r="AF132" s="2502"/>
      <c r="AG132" s="2503"/>
      <c r="AH132" s="2503"/>
      <c r="AI132" s="2503"/>
      <c r="AJ132" s="2503"/>
      <c r="AK132" s="2484"/>
      <c r="AL132" s="2484"/>
      <c r="AM132" s="2484"/>
      <c r="AN132" s="2504"/>
      <c r="AO132" s="2505"/>
      <c r="AP132" s="2483"/>
      <c r="AQ132" s="2484"/>
      <c r="AR132" s="2484"/>
      <c r="AS132" s="1928"/>
      <c r="AT132" s="2484"/>
      <c r="AU132" s="2499"/>
      <c r="AV132" s="1930"/>
      <c r="AW132" s="2484"/>
      <c r="AX132" s="2484"/>
      <c r="AY132" s="2484"/>
      <c r="AZ132" s="2484"/>
      <c r="BA132" s="621"/>
      <c r="BB132" s="621"/>
      <c r="BC132" s="621"/>
      <c r="BD132" s="621"/>
      <c r="BE132" s="2484"/>
      <c r="BF132" s="2484"/>
      <c r="BG132" s="2484"/>
      <c r="BH132" s="2499"/>
      <c r="BI132" s="2483"/>
      <c r="BJ132" s="2484"/>
      <c r="BK132" s="2484"/>
      <c r="BL132" s="2484"/>
      <c r="BM132" s="2499"/>
    </row>
    <row r="133" spans="1:65" s="137" customFormat="1" ht="21.4" customHeight="1" x14ac:dyDescent="0.45">
      <c r="A133" s="2509"/>
      <c r="B133" s="2510"/>
      <c r="C133" s="2511"/>
      <c r="D133" s="2511"/>
      <c r="E133" s="2511"/>
      <c r="F133" s="2511"/>
      <c r="G133" s="2511"/>
      <c r="H133" s="2511"/>
      <c r="I133" s="2511"/>
      <c r="J133" s="2485"/>
      <c r="K133" s="2485"/>
      <c r="L133" s="2485"/>
      <c r="M133" s="2485"/>
      <c r="N133" s="2485"/>
      <c r="O133" s="2485"/>
      <c r="P133" s="2485"/>
      <c r="Q133" s="2485"/>
      <c r="R133" s="2485"/>
      <c r="S133" s="2485"/>
      <c r="T133" s="2501"/>
      <c r="U133" s="2483"/>
      <c r="V133" s="2484"/>
      <c r="W133" s="2484"/>
      <c r="X133" s="2484"/>
      <c r="Y133" s="2499"/>
      <c r="Z133" s="2483"/>
      <c r="AA133" s="2484"/>
      <c r="AB133" s="623" t="s">
        <v>1256</v>
      </c>
      <c r="AC133" s="2502"/>
      <c r="AD133" s="2502"/>
      <c r="AE133" s="2502"/>
      <c r="AF133" s="2502"/>
      <c r="AG133" s="2503"/>
      <c r="AH133" s="2503"/>
      <c r="AI133" s="2503"/>
      <c r="AJ133" s="2503"/>
      <c r="AK133" s="2484"/>
      <c r="AL133" s="2484"/>
      <c r="AM133" s="2484"/>
      <c r="AN133" s="2504"/>
      <c r="AO133" s="2505"/>
      <c r="AP133" s="2483"/>
      <c r="AQ133" s="2484"/>
      <c r="AR133" s="2484"/>
      <c r="AS133" s="1928"/>
      <c r="AT133" s="2484"/>
      <c r="AU133" s="2499"/>
      <c r="AV133" s="1930"/>
      <c r="AW133" s="2484"/>
      <c r="AX133" s="2484"/>
      <c r="AY133" s="2484"/>
      <c r="AZ133" s="2484"/>
      <c r="BA133" s="621"/>
      <c r="BB133" s="621"/>
      <c r="BC133" s="621"/>
      <c r="BD133" s="621"/>
      <c r="BE133" s="2484"/>
      <c r="BF133" s="2484"/>
      <c r="BG133" s="2484"/>
      <c r="BH133" s="2499"/>
      <c r="BI133" s="2483"/>
      <c r="BJ133" s="2484"/>
      <c r="BK133" s="2484"/>
      <c r="BL133" s="2484"/>
      <c r="BM133" s="2499"/>
    </row>
    <row r="134" spans="1:65" s="137" customFormat="1" ht="21.4" customHeight="1" x14ac:dyDescent="0.45">
      <c r="A134" s="2509">
        <f>+A131+1</f>
        <v>38</v>
      </c>
      <c r="B134" s="2510"/>
      <c r="C134" s="2511"/>
      <c r="D134" s="2511"/>
      <c r="E134" s="2511"/>
      <c r="F134" s="2511"/>
      <c r="G134" s="2511"/>
      <c r="H134" s="2511"/>
      <c r="I134" s="2511"/>
      <c r="J134" s="2485"/>
      <c r="K134" s="2485"/>
      <c r="L134" s="2485"/>
      <c r="M134" s="2485"/>
      <c r="N134" s="2485"/>
      <c r="O134" s="2485"/>
      <c r="P134" s="2485"/>
      <c r="Q134" s="2485"/>
      <c r="R134" s="2485"/>
      <c r="S134" s="2485"/>
      <c r="T134" s="2501"/>
      <c r="U134" s="2483"/>
      <c r="V134" s="2484"/>
      <c r="W134" s="2484"/>
      <c r="X134" s="2484"/>
      <c r="Y134" s="2499"/>
      <c r="Z134" s="2483"/>
      <c r="AA134" s="2484"/>
      <c r="AB134" s="623" t="s">
        <v>1225</v>
      </c>
      <c r="AC134" s="2502"/>
      <c r="AD134" s="2502"/>
      <c r="AE134" s="2502"/>
      <c r="AF134" s="2502"/>
      <c r="AG134" s="2503"/>
      <c r="AH134" s="2503"/>
      <c r="AI134" s="2503"/>
      <c r="AJ134" s="2503"/>
      <c r="AK134" s="2484"/>
      <c r="AL134" s="2484"/>
      <c r="AM134" s="2484"/>
      <c r="AN134" s="2504"/>
      <c r="AO134" s="2505"/>
      <c r="AP134" s="2483"/>
      <c r="AQ134" s="2484"/>
      <c r="AR134" s="2484"/>
      <c r="AS134" s="1928"/>
      <c r="AT134" s="2484"/>
      <c r="AU134" s="2499"/>
      <c r="AV134" s="1930"/>
      <c r="AW134" s="2484"/>
      <c r="AX134" s="2484"/>
      <c r="AY134" s="2484"/>
      <c r="AZ134" s="2484"/>
      <c r="BA134" s="621"/>
      <c r="BB134" s="621"/>
      <c r="BC134" s="621"/>
      <c r="BD134" s="621"/>
      <c r="BE134" s="2484"/>
      <c r="BF134" s="2484"/>
      <c r="BG134" s="2484"/>
      <c r="BH134" s="2499"/>
      <c r="BI134" s="2483"/>
      <c r="BJ134" s="2484"/>
      <c r="BK134" s="2484"/>
      <c r="BL134" s="2484"/>
      <c r="BM134" s="2499"/>
    </row>
    <row r="135" spans="1:65" s="137" customFormat="1" ht="21.4" customHeight="1" x14ac:dyDescent="0.45">
      <c r="A135" s="2509"/>
      <c r="B135" s="2510"/>
      <c r="C135" s="2511"/>
      <c r="D135" s="2511"/>
      <c r="E135" s="2511"/>
      <c r="F135" s="2511"/>
      <c r="G135" s="2511"/>
      <c r="H135" s="2511"/>
      <c r="I135" s="2511"/>
      <c r="J135" s="2485"/>
      <c r="K135" s="2485"/>
      <c r="L135" s="2485"/>
      <c r="M135" s="2485"/>
      <c r="N135" s="2485"/>
      <c r="O135" s="2485"/>
      <c r="P135" s="2485"/>
      <c r="Q135" s="2485"/>
      <c r="R135" s="2485"/>
      <c r="S135" s="2485"/>
      <c r="T135" s="2501"/>
      <c r="U135" s="2483"/>
      <c r="V135" s="2484"/>
      <c r="W135" s="2484"/>
      <c r="X135" s="2484"/>
      <c r="Y135" s="2499"/>
      <c r="Z135" s="2483"/>
      <c r="AA135" s="2484"/>
      <c r="AB135" s="623" t="s">
        <v>1241</v>
      </c>
      <c r="AC135" s="2502"/>
      <c r="AD135" s="2502"/>
      <c r="AE135" s="2502"/>
      <c r="AF135" s="2502"/>
      <c r="AG135" s="2503"/>
      <c r="AH135" s="2503"/>
      <c r="AI135" s="2503"/>
      <c r="AJ135" s="2503"/>
      <c r="AK135" s="2484"/>
      <c r="AL135" s="2484"/>
      <c r="AM135" s="2484"/>
      <c r="AN135" s="2504"/>
      <c r="AO135" s="2505"/>
      <c r="AP135" s="2483"/>
      <c r="AQ135" s="2484"/>
      <c r="AR135" s="2484"/>
      <c r="AS135" s="1928"/>
      <c r="AT135" s="2484"/>
      <c r="AU135" s="2499"/>
      <c r="AV135" s="1930"/>
      <c r="AW135" s="2484"/>
      <c r="AX135" s="2484"/>
      <c r="AY135" s="2484"/>
      <c r="AZ135" s="2484"/>
      <c r="BA135" s="621"/>
      <c r="BB135" s="621"/>
      <c r="BC135" s="621"/>
      <c r="BD135" s="621"/>
      <c r="BE135" s="2484"/>
      <c r="BF135" s="2484"/>
      <c r="BG135" s="2484"/>
      <c r="BH135" s="2499"/>
      <c r="BI135" s="2483"/>
      <c r="BJ135" s="2484"/>
      <c r="BK135" s="2484"/>
      <c r="BL135" s="2484"/>
      <c r="BM135" s="2499"/>
    </row>
    <row r="136" spans="1:65" s="137" customFormat="1" ht="21.4" customHeight="1" x14ac:dyDescent="0.45">
      <c r="A136" s="2509"/>
      <c r="B136" s="2510"/>
      <c r="C136" s="2511"/>
      <c r="D136" s="2511"/>
      <c r="E136" s="2511"/>
      <c r="F136" s="2511"/>
      <c r="G136" s="2511"/>
      <c r="H136" s="2511"/>
      <c r="I136" s="2511"/>
      <c r="J136" s="2485"/>
      <c r="K136" s="2485"/>
      <c r="L136" s="2485"/>
      <c r="M136" s="2485"/>
      <c r="N136" s="2485"/>
      <c r="O136" s="2485"/>
      <c r="P136" s="2485"/>
      <c r="Q136" s="2485"/>
      <c r="R136" s="2485"/>
      <c r="S136" s="2485"/>
      <c r="T136" s="2501"/>
      <c r="U136" s="2483"/>
      <c r="V136" s="2484"/>
      <c r="W136" s="2484"/>
      <c r="X136" s="2484"/>
      <c r="Y136" s="2499"/>
      <c r="Z136" s="2483"/>
      <c r="AA136" s="2484"/>
      <c r="AB136" s="623" t="s">
        <v>1256</v>
      </c>
      <c r="AC136" s="2502"/>
      <c r="AD136" s="2502"/>
      <c r="AE136" s="2502"/>
      <c r="AF136" s="2502"/>
      <c r="AG136" s="2503"/>
      <c r="AH136" s="2503"/>
      <c r="AI136" s="2503"/>
      <c r="AJ136" s="2503"/>
      <c r="AK136" s="2484"/>
      <c r="AL136" s="2484"/>
      <c r="AM136" s="2484"/>
      <c r="AN136" s="2504"/>
      <c r="AO136" s="2505"/>
      <c r="AP136" s="2483"/>
      <c r="AQ136" s="2484"/>
      <c r="AR136" s="2484"/>
      <c r="AS136" s="1928"/>
      <c r="AT136" s="2484"/>
      <c r="AU136" s="2499"/>
      <c r="AV136" s="1930"/>
      <c r="AW136" s="2484"/>
      <c r="AX136" s="2484"/>
      <c r="AY136" s="2484"/>
      <c r="AZ136" s="2484"/>
      <c r="BA136" s="621"/>
      <c r="BB136" s="621"/>
      <c r="BC136" s="621"/>
      <c r="BD136" s="621"/>
      <c r="BE136" s="2484"/>
      <c r="BF136" s="2484"/>
      <c r="BG136" s="2484"/>
      <c r="BH136" s="2499"/>
      <c r="BI136" s="2483"/>
      <c r="BJ136" s="2484"/>
      <c r="BK136" s="2484"/>
      <c r="BL136" s="2484"/>
      <c r="BM136" s="2499"/>
    </row>
    <row r="137" spans="1:65" s="137" customFormat="1" ht="21.4" customHeight="1" x14ac:dyDescent="0.45">
      <c r="A137" s="2509">
        <f>+A134+1</f>
        <v>39</v>
      </c>
      <c r="B137" s="2510"/>
      <c r="C137" s="2511"/>
      <c r="D137" s="2511"/>
      <c r="E137" s="2511"/>
      <c r="F137" s="2511"/>
      <c r="G137" s="2511"/>
      <c r="H137" s="2511"/>
      <c r="I137" s="2511"/>
      <c r="J137" s="2485"/>
      <c r="K137" s="2485"/>
      <c r="L137" s="2485"/>
      <c r="M137" s="2485"/>
      <c r="N137" s="2485"/>
      <c r="O137" s="2485"/>
      <c r="P137" s="2485"/>
      <c r="Q137" s="2485"/>
      <c r="R137" s="2485"/>
      <c r="S137" s="2485"/>
      <c r="T137" s="2501"/>
      <c r="U137" s="2483"/>
      <c r="V137" s="2484"/>
      <c r="W137" s="2484"/>
      <c r="X137" s="2484"/>
      <c r="Y137" s="2499"/>
      <c r="Z137" s="2483"/>
      <c r="AA137" s="2484"/>
      <c r="AB137" s="623" t="s">
        <v>1225</v>
      </c>
      <c r="AC137" s="2502"/>
      <c r="AD137" s="2502"/>
      <c r="AE137" s="2502"/>
      <c r="AF137" s="2502"/>
      <c r="AG137" s="2503"/>
      <c r="AH137" s="2503"/>
      <c r="AI137" s="2503"/>
      <c r="AJ137" s="2503"/>
      <c r="AK137" s="2484"/>
      <c r="AL137" s="2484"/>
      <c r="AM137" s="2484"/>
      <c r="AN137" s="2504"/>
      <c r="AO137" s="2505"/>
      <c r="AP137" s="2483"/>
      <c r="AQ137" s="2484"/>
      <c r="AR137" s="2484"/>
      <c r="AS137" s="1928"/>
      <c r="AT137" s="2484"/>
      <c r="AU137" s="2499"/>
      <c r="AV137" s="1930"/>
      <c r="AW137" s="2484"/>
      <c r="AX137" s="2484"/>
      <c r="AY137" s="2484"/>
      <c r="AZ137" s="2484"/>
      <c r="BA137" s="621"/>
      <c r="BB137" s="621"/>
      <c r="BC137" s="621"/>
      <c r="BD137" s="621"/>
      <c r="BE137" s="2484"/>
      <c r="BF137" s="2484"/>
      <c r="BG137" s="2484"/>
      <c r="BH137" s="2499"/>
      <c r="BI137" s="2483"/>
      <c r="BJ137" s="2484"/>
      <c r="BK137" s="2484"/>
      <c r="BL137" s="2484"/>
      <c r="BM137" s="2499"/>
    </row>
    <row r="138" spans="1:65" s="137" customFormat="1" ht="21.4" customHeight="1" x14ac:dyDescent="0.45">
      <c r="A138" s="2509"/>
      <c r="B138" s="2510"/>
      <c r="C138" s="2511"/>
      <c r="D138" s="2511"/>
      <c r="E138" s="2511"/>
      <c r="F138" s="2511"/>
      <c r="G138" s="2511"/>
      <c r="H138" s="2511"/>
      <c r="I138" s="2511"/>
      <c r="J138" s="2485"/>
      <c r="K138" s="2485"/>
      <c r="L138" s="2485"/>
      <c r="M138" s="2485"/>
      <c r="N138" s="2485"/>
      <c r="O138" s="2485"/>
      <c r="P138" s="2485"/>
      <c r="Q138" s="2485"/>
      <c r="R138" s="2485"/>
      <c r="S138" s="2485"/>
      <c r="T138" s="2501"/>
      <c r="U138" s="2483"/>
      <c r="V138" s="2484"/>
      <c r="W138" s="2484"/>
      <c r="X138" s="2484"/>
      <c r="Y138" s="2499"/>
      <c r="Z138" s="2483"/>
      <c r="AA138" s="2484"/>
      <c r="AB138" s="623" t="s">
        <v>1241</v>
      </c>
      <c r="AC138" s="2502"/>
      <c r="AD138" s="2502"/>
      <c r="AE138" s="2502"/>
      <c r="AF138" s="2502"/>
      <c r="AG138" s="2503"/>
      <c r="AH138" s="2503"/>
      <c r="AI138" s="2503"/>
      <c r="AJ138" s="2503"/>
      <c r="AK138" s="2484"/>
      <c r="AL138" s="2484"/>
      <c r="AM138" s="2484"/>
      <c r="AN138" s="2504"/>
      <c r="AO138" s="2505"/>
      <c r="AP138" s="2483"/>
      <c r="AQ138" s="2484"/>
      <c r="AR138" s="2484"/>
      <c r="AS138" s="1928"/>
      <c r="AT138" s="2484"/>
      <c r="AU138" s="2499"/>
      <c r="AV138" s="1930"/>
      <c r="AW138" s="2484"/>
      <c r="AX138" s="2484"/>
      <c r="AY138" s="2484"/>
      <c r="AZ138" s="2484"/>
      <c r="BA138" s="621"/>
      <c r="BB138" s="621"/>
      <c r="BC138" s="621"/>
      <c r="BD138" s="621"/>
      <c r="BE138" s="2484"/>
      <c r="BF138" s="2484"/>
      <c r="BG138" s="2484"/>
      <c r="BH138" s="2499"/>
      <c r="BI138" s="2483"/>
      <c r="BJ138" s="2484"/>
      <c r="BK138" s="2484"/>
      <c r="BL138" s="2484"/>
      <c r="BM138" s="2499"/>
    </row>
    <row r="139" spans="1:65" s="137" customFormat="1" ht="21.4" customHeight="1" x14ac:dyDescent="0.45">
      <c r="A139" s="2509"/>
      <c r="B139" s="2510"/>
      <c r="C139" s="2511"/>
      <c r="D139" s="2511"/>
      <c r="E139" s="2511"/>
      <c r="F139" s="2511"/>
      <c r="G139" s="2511"/>
      <c r="H139" s="2511"/>
      <c r="I139" s="2511"/>
      <c r="J139" s="2485"/>
      <c r="K139" s="2485"/>
      <c r="L139" s="2485"/>
      <c r="M139" s="2485"/>
      <c r="N139" s="2485"/>
      <c r="O139" s="2485"/>
      <c r="P139" s="2485"/>
      <c r="Q139" s="2485"/>
      <c r="R139" s="2485"/>
      <c r="S139" s="2485"/>
      <c r="T139" s="2501"/>
      <c r="U139" s="2483"/>
      <c r="V139" s="2484"/>
      <c r="W139" s="2484"/>
      <c r="X139" s="2484"/>
      <c r="Y139" s="2499"/>
      <c r="Z139" s="2483"/>
      <c r="AA139" s="2484"/>
      <c r="AB139" s="623" t="s">
        <v>1256</v>
      </c>
      <c r="AC139" s="2502"/>
      <c r="AD139" s="2502"/>
      <c r="AE139" s="2502"/>
      <c r="AF139" s="2502"/>
      <c r="AG139" s="2503"/>
      <c r="AH139" s="2503"/>
      <c r="AI139" s="2503"/>
      <c r="AJ139" s="2503"/>
      <c r="AK139" s="2484"/>
      <c r="AL139" s="2484"/>
      <c r="AM139" s="2484"/>
      <c r="AN139" s="2504"/>
      <c r="AO139" s="2505"/>
      <c r="AP139" s="2483"/>
      <c r="AQ139" s="2484"/>
      <c r="AR139" s="2484"/>
      <c r="AS139" s="1928"/>
      <c r="AT139" s="2484"/>
      <c r="AU139" s="2499"/>
      <c r="AV139" s="1930"/>
      <c r="AW139" s="2484"/>
      <c r="AX139" s="2484"/>
      <c r="AY139" s="2484"/>
      <c r="AZ139" s="2484"/>
      <c r="BA139" s="621"/>
      <c r="BB139" s="621"/>
      <c r="BC139" s="621"/>
      <c r="BD139" s="621"/>
      <c r="BE139" s="2484"/>
      <c r="BF139" s="2484"/>
      <c r="BG139" s="2484"/>
      <c r="BH139" s="2499"/>
      <c r="BI139" s="2483"/>
      <c r="BJ139" s="2484"/>
      <c r="BK139" s="2484"/>
      <c r="BL139" s="2484"/>
      <c r="BM139" s="2499"/>
    </row>
    <row r="140" spans="1:65" s="137" customFormat="1" ht="21.4" customHeight="1" x14ac:dyDescent="0.45">
      <c r="A140" s="2509">
        <f>+A137+1</f>
        <v>40</v>
      </c>
      <c r="B140" s="2510"/>
      <c r="C140" s="2511"/>
      <c r="D140" s="2511"/>
      <c r="E140" s="2511"/>
      <c r="F140" s="2511"/>
      <c r="G140" s="2511"/>
      <c r="H140" s="2511"/>
      <c r="I140" s="2511"/>
      <c r="J140" s="2485"/>
      <c r="K140" s="2485"/>
      <c r="L140" s="2485"/>
      <c r="M140" s="2485"/>
      <c r="N140" s="2485"/>
      <c r="O140" s="2485"/>
      <c r="P140" s="2485"/>
      <c r="Q140" s="2485"/>
      <c r="R140" s="2485"/>
      <c r="S140" s="2485"/>
      <c r="T140" s="2501"/>
      <c r="U140" s="2483"/>
      <c r="V140" s="2484"/>
      <c r="W140" s="2484"/>
      <c r="X140" s="2484"/>
      <c r="Y140" s="2499"/>
      <c r="Z140" s="2483"/>
      <c r="AA140" s="2484"/>
      <c r="AB140" s="623" t="s">
        <v>1225</v>
      </c>
      <c r="AC140" s="2502"/>
      <c r="AD140" s="2502"/>
      <c r="AE140" s="2502"/>
      <c r="AF140" s="2502"/>
      <c r="AG140" s="2503"/>
      <c r="AH140" s="2503"/>
      <c r="AI140" s="2503"/>
      <c r="AJ140" s="2503"/>
      <c r="AK140" s="2484"/>
      <c r="AL140" s="2484"/>
      <c r="AM140" s="2484"/>
      <c r="AN140" s="2504"/>
      <c r="AO140" s="2505"/>
      <c r="AP140" s="2483"/>
      <c r="AQ140" s="2484"/>
      <c r="AR140" s="2484"/>
      <c r="AS140" s="1928"/>
      <c r="AT140" s="2484"/>
      <c r="AU140" s="2499"/>
      <c r="AV140" s="1930"/>
      <c r="AW140" s="2484"/>
      <c r="AX140" s="2484"/>
      <c r="AY140" s="2484"/>
      <c r="AZ140" s="2484"/>
      <c r="BA140" s="621"/>
      <c r="BB140" s="621"/>
      <c r="BC140" s="621"/>
      <c r="BD140" s="621"/>
      <c r="BE140" s="2484"/>
      <c r="BF140" s="2484"/>
      <c r="BG140" s="2484"/>
      <c r="BH140" s="2499"/>
      <c r="BI140" s="2483"/>
      <c r="BJ140" s="2484"/>
      <c r="BK140" s="2484"/>
      <c r="BL140" s="2484"/>
      <c r="BM140" s="2499"/>
    </row>
    <row r="141" spans="1:65" s="137" customFormat="1" ht="21.4" customHeight="1" x14ac:dyDescent="0.45">
      <c r="A141" s="2509"/>
      <c r="B141" s="2510"/>
      <c r="C141" s="2511"/>
      <c r="D141" s="2511"/>
      <c r="E141" s="2511"/>
      <c r="F141" s="2511"/>
      <c r="G141" s="2511"/>
      <c r="H141" s="2511"/>
      <c r="I141" s="2511"/>
      <c r="J141" s="2485"/>
      <c r="K141" s="2485"/>
      <c r="L141" s="2485"/>
      <c r="M141" s="2485"/>
      <c r="N141" s="2485"/>
      <c r="O141" s="2485"/>
      <c r="P141" s="2485"/>
      <c r="Q141" s="2485"/>
      <c r="R141" s="2485"/>
      <c r="S141" s="2485"/>
      <c r="T141" s="2501"/>
      <c r="U141" s="2483"/>
      <c r="V141" s="2484"/>
      <c r="W141" s="2484"/>
      <c r="X141" s="2484"/>
      <c r="Y141" s="2499"/>
      <c r="Z141" s="2483"/>
      <c r="AA141" s="2484"/>
      <c r="AB141" s="623" t="s">
        <v>1241</v>
      </c>
      <c r="AC141" s="2502"/>
      <c r="AD141" s="2502"/>
      <c r="AE141" s="2502"/>
      <c r="AF141" s="2502"/>
      <c r="AG141" s="2503"/>
      <c r="AH141" s="2503"/>
      <c r="AI141" s="2503"/>
      <c r="AJ141" s="2503"/>
      <c r="AK141" s="2484"/>
      <c r="AL141" s="2484"/>
      <c r="AM141" s="2484"/>
      <c r="AN141" s="2504"/>
      <c r="AO141" s="2505"/>
      <c r="AP141" s="2483"/>
      <c r="AQ141" s="2484"/>
      <c r="AR141" s="2484"/>
      <c r="AS141" s="1928"/>
      <c r="AT141" s="2484"/>
      <c r="AU141" s="2499"/>
      <c r="AV141" s="1930"/>
      <c r="AW141" s="2484"/>
      <c r="AX141" s="2484"/>
      <c r="AY141" s="2484"/>
      <c r="AZ141" s="2484"/>
      <c r="BA141" s="621"/>
      <c r="BB141" s="621"/>
      <c r="BC141" s="621"/>
      <c r="BD141" s="621"/>
      <c r="BE141" s="2484"/>
      <c r="BF141" s="2484"/>
      <c r="BG141" s="2484"/>
      <c r="BH141" s="2499"/>
      <c r="BI141" s="2483"/>
      <c r="BJ141" s="2484"/>
      <c r="BK141" s="2484"/>
      <c r="BL141" s="2484"/>
      <c r="BM141" s="2499"/>
    </row>
    <row r="142" spans="1:65" s="137" customFormat="1" ht="21.4" customHeight="1" x14ac:dyDescent="0.45">
      <c r="A142" s="2509"/>
      <c r="B142" s="2510"/>
      <c r="C142" s="2511"/>
      <c r="D142" s="2511"/>
      <c r="E142" s="2511"/>
      <c r="F142" s="2511"/>
      <c r="G142" s="2511"/>
      <c r="H142" s="2511"/>
      <c r="I142" s="2511"/>
      <c r="J142" s="2485"/>
      <c r="K142" s="2485"/>
      <c r="L142" s="2485"/>
      <c r="M142" s="2485"/>
      <c r="N142" s="2485"/>
      <c r="O142" s="2485"/>
      <c r="P142" s="2485"/>
      <c r="Q142" s="2485"/>
      <c r="R142" s="2485"/>
      <c r="S142" s="2485"/>
      <c r="T142" s="2501"/>
      <c r="U142" s="2483"/>
      <c r="V142" s="2484"/>
      <c r="W142" s="2484"/>
      <c r="X142" s="2484"/>
      <c r="Y142" s="2499"/>
      <c r="Z142" s="2483"/>
      <c r="AA142" s="2484"/>
      <c r="AB142" s="623" t="s">
        <v>1256</v>
      </c>
      <c r="AC142" s="2502"/>
      <c r="AD142" s="2502"/>
      <c r="AE142" s="2502"/>
      <c r="AF142" s="2502"/>
      <c r="AG142" s="2503"/>
      <c r="AH142" s="2503"/>
      <c r="AI142" s="2503"/>
      <c r="AJ142" s="2503"/>
      <c r="AK142" s="2484"/>
      <c r="AL142" s="2484"/>
      <c r="AM142" s="2484"/>
      <c r="AN142" s="2504"/>
      <c r="AO142" s="2505"/>
      <c r="AP142" s="2483"/>
      <c r="AQ142" s="2484"/>
      <c r="AR142" s="2484"/>
      <c r="AS142" s="1928"/>
      <c r="AT142" s="2484"/>
      <c r="AU142" s="2499"/>
      <c r="AV142" s="1930"/>
      <c r="AW142" s="2484"/>
      <c r="AX142" s="2484"/>
      <c r="AY142" s="2484"/>
      <c r="AZ142" s="2484"/>
      <c r="BA142" s="621"/>
      <c r="BB142" s="621"/>
      <c r="BC142" s="621"/>
      <c r="BD142" s="621"/>
      <c r="BE142" s="2484"/>
      <c r="BF142" s="2484"/>
      <c r="BG142" s="2484"/>
      <c r="BH142" s="2499"/>
      <c r="BI142" s="2483"/>
      <c r="BJ142" s="2484"/>
      <c r="BK142" s="2484"/>
      <c r="BL142" s="2484"/>
      <c r="BM142" s="2499"/>
    </row>
    <row r="143" spans="1:65" s="137" customFormat="1" ht="21.4" customHeight="1" x14ac:dyDescent="0.45">
      <c r="A143" s="2509">
        <f t="shared" ref="A143" si="33">+A140+1</f>
        <v>41</v>
      </c>
      <c r="B143" s="2510"/>
      <c r="C143" s="2511"/>
      <c r="D143" s="2511"/>
      <c r="E143" s="2511"/>
      <c r="F143" s="2511"/>
      <c r="G143" s="2511"/>
      <c r="H143" s="2511"/>
      <c r="I143" s="2511"/>
      <c r="J143" s="2485"/>
      <c r="K143" s="2485"/>
      <c r="L143" s="2485"/>
      <c r="M143" s="2485"/>
      <c r="N143" s="2485"/>
      <c r="O143" s="2485"/>
      <c r="P143" s="2485"/>
      <c r="Q143" s="2485"/>
      <c r="R143" s="2485"/>
      <c r="S143" s="2485"/>
      <c r="T143" s="2501"/>
      <c r="U143" s="2483"/>
      <c r="V143" s="2484"/>
      <c r="W143" s="2484"/>
      <c r="X143" s="2484"/>
      <c r="Y143" s="2499"/>
      <c r="Z143" s="2483"/>
      <c r="AA143" s="2484"/>
      <c r="AB143" s="623" t="s">
        <v>1225</v>
      </c>
      <c r="AC143" s="2502"/>
      <c r="AD143" s="2502"/>
      <c r="AE143" s="2502"/>
      <c r="AF143" s="2502"/>
      <c r="AG143" s="2503"/>
      <c r="AH143" s="2503"/>
      <c r="AI143" s="2503"/>
      <c r="AJ143" s="2503"/>
      <c r="AK143" s="2484"/>
      <c r="AL143" s="2484"/>
      <c r="AM143" s="2484"/>
      <c r="AN143" s="2504"/>
      <c r="AO143" s="2505"/>
      <c r="AP143" s="2483"/>
      <c r="AQ143" s="2484"/>
      <c r="AR143" s="2484"/>
      <c r="AS143" s="1928"/>
      <c r="AT143" s="2484"/>
      <c r="AU143" s="2499"/>
      <c r="AV143" s="1930"/>
      <c r="AW143" s="2484"/>
      <c r="AX143" s="2484"/>
      <c r="AY143" s="2484"/>
      <c r="AZ143" s="2484"/>
      <c r="BA143" s="621"/>
      <c r="BB143" s="621"/>
      <c r="BC143" s="621"/>
      <c r="BD143" s="621"/>
      <c r="BE143" s="2484"/>
      <c r="BF143" s="2484"/>
      <c r="BG143" s="2484"/>
      <c r="BH143" s="2499"/>
      <c r="BI143" s="2483"/>
      <c r="BJ143" s="2484"/>
      <c r="BK143" s="2484"/>
      <c r="BL143" s="2484"/>
      <c r="BM143" s="2499"/>
    </row>
    <row r="144" spans="1:65" s="137" customFormat="1" ht="21.4" customHeight="1" x14ac:dyDescent="0.45">
      <c r="A144" s="2509"/>
      <c r="B144" s="2510"/>
      <c r="C144" s="2511"/>
      <c r="D144" s="2511"/>
      <c r="E144" s="2511"/>
      <c r="F144" s="2511"/>
      <c r="G144" s="2511"/>
      <c r="H144" s="2511"/>
      <c r="I144" s="2511"/>
      <c r="J144" s="2485"/>
      <c r="K144" s="2485"/>
      <c r="L144" s="2485"/>
      <c r="M144" s="2485"/>
      <c r="N144" s="2485"/>
      <c r="O144" s="2485"/>
      <c r="P144" s="2485"/>
      <c r="Q144" s="2485"/>
      <c r="R144" s="2485"/>
      <c r="S144" s="2485"/>
      <c r="T144" s="2501"/>
      <c r="U144" s="2483"/>
      <c r="V144" s="2484"/>
      <c r="W144" s="2484"/>
      <c r="X144" s="2484"/>
      <c r="Y144" s="2499"/>
      <c r="Z144" s="2483"/>
      <c r="AA144" s="2484"/>
      <c r="AB144" s="623" t="s">
        <v>1241</v>
      </c>
      <c r="AC144" s="2502"/>
      <c r="AD144" s="2502"/>
      <c r="AE144" s="2502"/>
      <c r="AF144" s="2502"/>
      <c r="AG144" s="2503"/>
      <c r="AH144" s="2503"/>
      <c r="AI144" s="2503"/>
      <c r="AJ144" s="2503"/>
      <c r="AK144" s="2484"/>
      <c r="AL144" s="2484"/>
      <c r="AM144" s="2484"/>
      <c r="AN144" s="2504"/>
      <c r="AO144" s="2505"/>
      <c r="AP144" s="2483"/>
      <c r="AQ144" s="2484"/>
      <c r="AR144" s="2484"/>
      <c r="AS144" s="1928"/>
      <c r="AT144" s="2484"/>
      <c r="AU144" s="2499"/>
      <c r="AV144" s="1930"/>
      <c r="AW144" s="2484"/>
      <c r="AX144" s="2484"/>
      <c r="AY144" s="2484"/>
      <c r="AZ144" s="2484"/>
      <c r="BA144" s="621"/>
      <c r="BB144" s="621"/>
      <c r="BC144" s="621"/>
      <c r="BD144" s="621"/>
      <c r="BE144" s="2484"/>
      <c r="BF144" s="2484"/>
      <c r="BG144" s="2484"/>
      <c r="BH144" s="2499"/>
      <c r="BI144" s="2483"/>
      <c r="BJ144" s="2484"/>
      <c r="BK144" s="2484"/>
      <c r="BL144" s="2484"/>
      <c r="BM144" s="2499"/>
    </row>
    <row r="145" spans="1:65" s="137" customFormat="1" ht="21.4" customHeight="1" x14ac:dyDescent="0.45">
      <c r="A145" s="2509"/>
      <c r="B145" s="2510"/>
      <c r="C145" s="2511"/>
      <c r="D145" s="2511"/>
      <c r="E145" s="2511"/>
      <c r="F145" s="2511"/>
      <c r="G145" s="2511"/>
      <c r="H145" s="2511"/>
      <c r="I145" s="2511"/>
      <c r="J145" s="2485"/>
      <c r="K145" s="2485"/>
      <c r="L145" s="2485"/>
      <c r="M145" s="2485"/>
      <c r="N145" s="2485"/>
      <c r="O145" s="2485"/>
      <c r="P145" s="2485"/>
      <c r="Q145" s="2485"/>
      <c r="R145" s="2485"/>
      <c r="S145" s="2485"/>
      <c r="T145" s="2501"/>
      <c r="U145" s="2483"/>
      <c r="V145" s="2484"/>
      <c r="W145" s="2484"/>
      <c r="X145" s="2484"/>
      <c r="Y145" s="2499"/>
      <c r="Z145" s="2483"/>
      <c r="AA145" s="2484"/>
      <c r="AB145" s="623" t="s">
        <v>1256</v>
      </c>
      <c r="AC145" s="2502"/>
      <c r="AD145" s="2502"/>
      <c r="AE145" s="2502"/>
      <c r="AF145" s="2502"/>
      <c r="AG145" s="2503"/>
      <c r="AH145" s="2503"/>
      <c r="AI145" s="2503"/>
      <c r="AJ145" s="2503"/>
      <c r="AK145" s="2484"/>
      <c r="AL145" s="2484"/>
      <c r="AM145" s="2484"/>
      <c r="AN145" s="2504"/>
      <c r="AO145" s="2505"/>
      <c r="AP145" s="2483"/>
      <c r="AQ145" s="2484"/>
      <c r="AR145" s="2484"/>
      <c r="AS145" s="1928"/>
      <c r="AT145" s="2484"/>
      <c r="AU145" s="2499"/>
      <c r="AV145" s="1930"/>
      <c r="AW145" s="2484"/>
      <c r="AX145" s="2484"/>
      <c r="AY145" s="2484"/>
      <c r="AZ145" s="2484"/>
      <c r="BA145" s="621"/>
      <c r="BB145" s="621"/>
      <c r="BC145" s="621"/>
      <c r="BD145" s="621"/>
      <c r="BE145" s="2484"/>
      <c r="BF145" s="2484"/>
      <c r="BG145" s="2484"/>
      <c r="BH145" s="2499"/>
      <c r="BI145" s="2483"/>
      <c r="BJ145" s="2484"/>
      <c r="BK145" s="2484"/>
      <c r="BL145" s="2484"/>
      <c r="BM145" s="2499"/>
    </row>
    <row r="146" spans="1:65" s="137" customFormat="1" ht="21.4" customHeight="1" x14ac:dyDescent="0.45">
      <c r="A146" s="2509">
        <f t="shared" ref="A146" si="34">+A143+1</f>
        <v>42</v>
      </c>
      <c r="B146" s="2510"/>
      <c r="C146" s="2511"/>
      <c r="D146" s="2511"/>
      <c r="E146" s="2511"/>
      <c r="F146" s="2511"/>
      <c r="G146" s="2511"/>
      <c r="H146" s="2511"/>
      <c r="I146" s="2511"/>
      <c r="J146" s="2485"/>
      <c r="K146" s="2485"/>
      <c r="L146" s="2485"/>
      <c r="M146" s="2485"/>
      <c r="N146" s="2485"/>
      <c r="O146" s="2485"/>
      <c r="P146" s="2485"/>
      <c r="Q146" s="2485"/>
      <c r="R146" s="2485"/>
      <c r="S146" s="2485"/>
      <c r="T146" s="2501"/>
      <c r="U146" s="2483"/>
      <c r="V146" s="2484"/>
      <c r="W146" s="2484"/>
      <c r="X146" s="2484"/>
      <c r="Y146" s="2499"/>
      <c r="Z146" s="2483"/>
      <c r="AA146" s="2484"/>
      <c r="AB146" s="623" t="s">
        <v>1225</v>
      </c>
      <c r="AC146" s="2502"/>
      <c r="AD146" s="2502"/>
      <c r="AE146" s="2502"/>
      <c r="AF146" s="2502"/>
      <c r="AG146" s="2503"/>
      <c r="AH146" s="2503"/>
      <c r="AI146" s="2503"/>
      <c r="AJ146" s="2503"/>
      <c r="AK146" s="2484"/>
      <c r="AL146" s="2484"/>
      <c r="AM146" s="2484"/>
      <c r="AN146" s="2504"/>
      <c r="AO146" s="2505"/>
      <c r="AP146" s="2483"/>
      <c r="AQ146" s="2484"/>
      <c r="AR146" s="2484"/>
      <c r="AS146" s="1928"/>
      <c r="AT146" s="2484"/>
      <c r="AU146" s="2499"/>
      <c r="AV146" s="1930"/>
      <c r="AW146" s="2484"/>
      <c r="AX146" s="2484"/>
      <c r="AY146" s="2484"/>
      <c r="AZ146" s="2484"/>
      <c r="BA146" s="621"/>
      <c r="BB146" s="621"/>
      <c r="BC146" s="621"/>
      <c r="BD146" s="621"/>
      <c r="BE146" s="2484"/>
      <c r="BF146" s="2484"/>
      <c r="BG146" s="2484"/>
      <c r="BH146" s="2499"/>
      <c r="BI146" s="2483"/>
      <c r="BJ146" s="2484"/>
      <c r="BK146" s="2484"/>
      <c r="BL146" s="2484"/>
      <c r="BM146" s="2499"/>
    </row>
    <row r="147" spans="1:65" s="137" customFormat="1" ht="21.4" customHeight="1" x14ac:dyDescent="0.45">
      <c r="A147" s="2509"/>
      <c r="B147" s="2510"/>
      <c r="C147" s="2511"/>
      <c r="D147" s="2511"/>
      <c r="E147" s="2511"/>
      <c r="F147" s="2511"/>
      <c r="G147" s="2511"/>
      <c r="H147" s="2511"/>
      <c r="I147" s="2511"/>
      <c r="J147" s="2485"/>
      <c r="K147" s="2485"/>
      <c r="L147" s="2485"/>
      <c r="M147" s="2485"/>
      <c r="N147" s="2485"/>
      <c r="O147" s="2485"/>
      <c r="P147" s="2485"/>
      <c r="Q147" s="2485"/>
      <c r="R147" s="2485"/>
      <c r="S147" s="2485"/>
      <c r="T147" s="2501"/>
      <c r="U147" s="2483"/>
      <c r="V147" s="2484"/>
      <c r="W147" s="2484"/>
      <c r="X147" s="2484"/>
      <c r="Y147" s="2499"/>
      <c r="Z147" s="2483"/>
      <c r="AA147" s="2484"/>
      <c r="AB147" s="623" t="s">
        <v>1241</v>
      </c>
      <c r="AC147" s="2502"/>
      <c r="AD147" s="2502"/>
      <c r="AE147" s="2502"/>
      <c r="AF147" s="2502"/>
      <c r="AG147" s="2503"/>
      <c r="AH147" s="2503"/>
      <c r="AI147" s="2503"/>
      <c r="AJ147" s="2503"/>
      <c r="AK147" s="2484"/>
      <c r="AL147" s="2484"/>
      <c r="AM147" s="2484"/>
      <c r="AN147" s="2504"/>
      <c r="AO147" s="2505"/>
      <c r="AP147" s="2483"/>
      <c r="AQ147" s="2484"/>
      <c r="AR147" s="2484"/>
      <c r="AS147" s="1928"/>
      <c r="AT147" s="2484"/>
      <c r="AU147" s="2499"/>
      <c r="AV147" s="1930"/>
      <c r="AW147" s="2484"/>
      <c r="AX147" s="2484"/>
      <c r="AY147" s="2484"/>
      <c r="AZ147" s="2484"/>
      <c r="BA147" s="621"/>
      <c r="BB147" s="621"/>
      <c r="BC147" s="621"/>
      <c r="BD147" s="621"/>
      <c r="BE147" s="2484"/>
      <c r="BF147" s="2484"/>
      <c r="BG147" s="2484"/>
      <c r="BH147" s="2499"/>
      <c r="BI147" s="2483"/>
      <c r="BJ147" s="2484"/>
      <c r="BK147" s="2484"/>
      <c r="BL147" s="2484"/>
      <c r="BM147" s="2499"/>
    </row>
    <row r="148" spans="1:65" s="137" customFormat="1" ht="21.4" customHeight="1" x14ac:dyDescent="0.45">
      <c r="A148" s="2509"/>
      <c r="B148" s="2510"/>
      <c r="C148" s="2511"/>
      <c r="D148" s="2511"/>
      <c r="E148" s="2511"/>
      <c r="F148" s="2511"/>
      <c r="G148" s="2511"/>
      <c r="H148" s="2511"/>
      <c r="I148" s="2511"/>
      <c r="J148" s="2485"/>
      <c r="K148" s="2485"/>
      <c r="L148" s="2485"/>
      <c r="M148" s="2485"/>
      <c r="N148" s="2485"/>
      <c r="O148" s="2485"/>
      <c r="P148" s="2485"/>
      <c r="Q148" s="2485"/>
      <c r="R148" s="2485"/>
      <c r="S148" s="2485"/>
      <c r="T148" s="2501"/>
      <c r="U148" s="2483"/>
      <c r="V148" s="2484"/>
      <c r="W148" s="2484"/>
      <c r="X148" s="2484"/>
      <c r="Y148" s="2499"/>
      <c r="Z148" s="2483"/>
      <c r="AA148" s="2484"/>
      <c r="AB148" s="623" t="s">
        <v>1256</v>
      </c>
      <c r="AC148" s="2502"/>
      <c r="AD148" s="2502"/>
      <c r="AE148" s="2502"/>
      <c r="AF148" s="2502"/>
      <c r="AG148" s="2503"/>
      <c r="AH148" s="2503"/>
      <c r="AI148" s="2503"/>
      <c r="AJ148" s="2503"/>
      <c r="AK148" s="2484"/>
      <c r="AL148" s="2484"/>
      <c r="AM148" s="2484"/>
      <c r="AN148" s="2504"/>
      <c r="AO148" s="2505"/>
      <c r="AP148" s="2483"/>
      <c r="AQ148" s="2484"/>
      <c r="AR148" s="2484"/>
      <c r="AS148" s="1928"/>
      <c r="AT148" s="2484"/>
      <c r="AU148" s="2499"/>
      <c r="AV148" s="1930"/>
      <c r="AW148" s="2484"/>
      <c r="AX148" s="2484"/>
      <c r="AY148" s="2484"/>
      <c r="AZ148" s="2484"/>
      <c r="BA148" s="621"/>
      <c r="BB148" s="621"/>
      <c r="BC148" s="621"/>
      <c r="BD148" s="621"/>
      <c r="BE148" s="2484"/>
      <c r="BF148" s="2484"/>
      <c r="BG148" s="2484"/>
      <c r="BH148" s="2499"/>
      <c r="BI148" s="2483"/>
      <c r="BJ148" s="2484"/>
      <c r="BK148" s="2484"/>
      <c r="BL148" s="2484"/>
      <c r="BM148" s="2499"/>
    </row>
    <row r="149" spans="1:65" s="137" customFormat="1" ht="21.4" customHeight="1" x14ac:dyDescent="0.45">
      <c r="A149" s="2509">
        <f t="shared" ref="A149" si="35">+A146+1</f>
        <v>43</v>
      </c>
      <c r="B149" s="2510"/>
      <c r="C149" s="2511"/>
      <c r="D149" s="2511"/>
      <c r="E149" s="2511"/>
      <c r="F149" s="2511"/>
      <c r="G149" s="2511"/>
      <c r="H149" s="2511"/>
      <c r="I149" s="2511"/>
      <c r="J149" s="2485"/>
      <c r="K149" s="2485"/>
      <c r="L149" s="2485"/>
      <c r="M149" s="2485"/>
      <c r="N149" s="2485"/>
      <c r="O149" s="2485"/>
      <c r="P149" s="2485"/>
      <c r="Q149" s="2485"/>
      <c r="R149" s="2485"/>
      <c r="S149" s="2485"/>
      <c r="T149" s="2501"/>
      <c r="U149" s="2483"/>
      <c r="V149" s="2484"/>
      <c r="W149" s="2484"/>
      <c r="X149" s="2484"/>
      <c r="Y149" s="2499"/>
      <c r="Z149" s="2483"/>
      <c r="AA149" s="2484"/>
      <c r="AB149" s="623" t="s">
        <v>1225</v>
      </c>
      <c r="AC149" s="2502"/>
      <c r="AD149" s="2502"/>
      <c r="AE149" s="2502"/>
      <c r="AF149" s="2502"/>
      <c r="AG149" s="2503"/>
      <c r="AH149" s="2503"/>
      <c r="AI149" s="2503"/>
      <c r="AJ149" s="2503"/>
      <c r="AK149" s="2484"/>
      <c r="AL149" s="2484"/>
      <c r="AM149" s="2484"/>
      <c r="AN149" s="2504"/>
      <c r="AO149" s="2505"/>
      <c r="AP149" s="2483"/>
      <c r="AQ149" s="2484"/>
      <c r="AR149" s="2484"/>
      <c r="AS149" s="1928"/>
      <c r="AT149" s="2484"/>
      <c r="AU149" s="2499"/>
      <c r="AV149" s="1930"/>
      <c r="AW149" s="2484"/>
      <c r="AX149" s="2484"/>
      <c r="AY149" s="2484"/>
      <c r="AZ149" s="2484"/>
      <c r="BA149" s="621"/>
      <c r="BB149" s="621"/>
      <c r="BC149" s="621"/>
      <c r="BD149" s="621"/>
      <c r="BE149" s="2484"/>
      <c r="BF149" s="2484"/>
      <c r="BG149" s="2484"/>
      <c r="BH149" s="2499"/>
      <c r="BI149" s="2483"/>
      <c r="BJ149" s="2484"/>
      <c r="BK149" s="2484"/>
      <c r="BL149" s="2484"/>
      <c r="BM149" s="2499"/>
    </row>
    <row r="150" spans="1:65" s="137" customFormat="1" ht="21.4" customHeight="1" x14ac:dyDescent="0.45">
      <c r="A150" s="2509"/>
      <c r="B150" s="2510"/>
      <c r="C150" s="2511"/>
      <c r="D150" s="2511"/>
      <c r="E150" s="2511"/>
      <c r="F150" s="2511"/>
      <c r="G150" s="2511"/>
      <c r="H150" s="2511"/>
      <c r="I150" s="2511"/>
      <c r="J150" s="2485"/>
      <c r="K150" s="2485"/>
      <c r="L150" s="2485"/>
      <c r="M150" s="2485"/>
      <c r="N150" s="2485"/>
      <c r="O150" s="2485"/>
      <c r="P150" s="2485"/>
      <c r="Q150" s="2485"/>
      <c r="R150" s="2485"/>
      <c r="S150" s="2485"/>
      <c r="T150" s="2501"/>
      <c r="U150" s="2483"/>
      <c r="V150" s="2484"/>
      <c r="W150" s="2484"/>
      <c r="X150" s="2484"/>
      <c r="Y150" s="2499"/>
      <c r="Z150" s="2483"/>
      <c r="AA150" s="2484"/>
      <c r="AB150" s="623" t="s">
        <v>1241</v>
      </c>
      <c r="AC150" s="2502"/>
      <c r="AD150" s="2502"/>
      <c r="AE150" s="2502"/>
      <c r="AF150" s="2502"/>
      <c r="AG150" s="2503"/>
      <c r="AH150" s="2503"/>
      <c r="AI150" s="2503"/>
      <c r="AJ150" s="2503"/>
      <c r="AK150" s="2484"/>
      <c r="AL150" s="2484"/>
      <c r="AM150" s="2484"/>
      <c r="AN150" s="2504"/>
      <c r="AO150" s="2505"/>
      <c r="AP150" s="2483"/>
      <c r="AQ150" s="2484"/>
      <c r="AR150" s="2484"/>
      <c r="AS150" s="1928"/>
      <c r="AT150" s="2484"/>
      <c r="AU150" s="2499"/>
      <c r="AV150" s="1930"/>
      <c r="AW150" s="2484"/>
      <c r="AX150" s="2484"/>
      <c r="AY150" s="2484"/>
      <c r="AZ150" s="2484"/>
      <c r="BA150" s="621"/>
      <c r="BB150" s="621"/>
      <c r="BC150" s="621"/>
      <c r="BD150" s="621"/>
      <c r="BE150" s="2484"/>
      <c r="BF150" s="2484"/>
      <c r="BG150" s="2484"/>
      <c r="BH150" s="2499"/>
      <c r="BI150" s="2483"/>
      <c r="BJ150" s="2484"/>
      <c r="BK150" s="2484"/>
      <c r="BL150" s="2484"/>
      <c r="BM150" s="2499"/>
    </row>
    <row r="151" spans="1:65" s="137" customFormat="1" ht="21.4" customHeight="1" x14ac:dyDescent="0.45">
      <c r="A151" s="2509"/>
      <c r="B151" s="2510"/>
      <c r="C151" s="2511"/>
      <c r="D151" s="2511"/>
      <c r="E151" s="2511"/>
      <c r="F151" s="2511"/>
      <c r="G151" s="2511"/>
      <c r="H151" s="2511"/>
      <c r="I151" s="2511"/>
      <c r="J151" s="2485"/>
      <c r="K151" s="2485"/>
      <c r="L151" s="2485"/>
      <c r="M151" s="2485"/>
      <c r="N151" s="2485"/>
      <c r="O151" s="2485"/>
      <c r="P151" s="2485"/>
      <c r="Q151" s="2485"/>
      <c r="R151" s="2485"/>
      <c r="S151" s="2485"/>
      <c r="T151" s="2501"/>
      <c r="U151" s="2483"/>
      <c r="V151" s="2484"/>
      <c r="W151" s="2484"/>
      <c r="X151" s="2484"/>
      <c r="Y151" s="2499"/>
      <c r="Z151" s="2483"/>
      <c r="AA151" s="2484"/>
      <c r="AB151" s="623" t="s">
        <v>1256</v>
      </c>
      <c r="AC151" s="2502"/>
      <c r="AD151" s="2502"/>
      <c r="AE151" s="2502"/>
      <c r="AF151" s="2502"/>
      <c r="AG151" s="2503"/>
      <c r="AH151" s="2503"/>
      <c r="AI151" s="2503"/>
      <c r="AJ151" s="2503"/>
      <c r="AK151" s="2484"/>
      <c r="AL151" s="2484"/>
      <c r="AM151" s="2484"/>
      <c r="AN151" s="2504"/>
      <c r="AO151" s="2505"/>
      <c r="AP151" s="2483"/>
      <c r="AQ151" s="2484"/>
      <c r="AR151" s="2484"/>
      <c r="AS151" s="1928"/>
      <c r="AT151" s="2484"/>
      <c r="AU151" s="2499"/>
      <c r="AV151" s="1930"/>
      <c r="AW151" s="2484"/>
      <c r="AX151" s="2484"/>
      <c r="AY151" s="2484"/>
      <c r="AZ151" s="2484"/>
      <c r="BA151" s="621"/>
      <c r="BB151" s="621"/>
      <c r="BC151" s="621"/>
      <c r="BD151" s="621"/>
      <c r="BE151" s="2484"/>
      <c r="BF151" s="2484"/>
      <c r="BG151" s="2484"/>
      <c r="BH151" s="2499"/>
      <c r="BI151" s="2483"/>
      <c r="BJ151" s="2484"/>
      <c r="BK151" s="2484"/>
      <c r="BL151" s="2484"/>
      <c r="BM151" s="2499"/>
    </row>
    <row r="152" spans="1:65" s="137" customFormat="1" ht="21.4" customHeight="1" x14ac:dyDescent="0.45">
      <c r="A152" s="2509">
        <f t="shared" ref="A152" si="36">+A149+1</f>
        <v>44</v>
      </c>
      <c r="B152" s="2510"/>
      <c r="C152" s="2511"/>
      <c r="D152" s="2511"/>
      <c r="E152" s="2511"/>
      <c r="F152" s="2511"/>
      <c r="G152" s="2511"/>
      <c r="H152" s="2511"/>
      <c r="I152" s="2511"/>
      <c r="J152" s="2485"/>
      <c r="K152" s="2485"/>
      <c r="L152" s="2485"/>
      <c r="M152" s="2485"/>
      <c r="N152" s="2485"/>
      <c r="O152" s="2485"/>
      <c r="P152" s="2485"/>
      <c r="Q152" s="2485"/>
      <c r="R152" s="2485"/>
      <c r="S152" s="2485"/>
      <c r="T152" s="2501"/>
      <c r="U152" s="2483"/>
      <c r="V152" s="2484"/>
      <c r="W152" s="2484"/>
      <c r="X152" s="2484"/>
      <c r="Y152" s="2499"/>
      <c r="Z152" s="2483"/>
      <c r="AA152" s="2484"/>
      <c r="AB152" s="623" t="s">
        <v>1225</v>
      </c>
      <c r="AC152" s="2502"/>
      <c r="AD152" s="2502"/>
      <c r="AE152" s="2502"/>
      <c r="AF152" s="2502"/>
      <c r="AG152" s="2503"/>
      <c r="AH152" s="2503"/>
      <c r="AI152" s="2503"/>
      <c r="AJ152" s="2503"/>
      <c r="AK152" s="2484"/>
      <c r="AL152" s="2484"/>
      <c r="AM152" s="2484"/>
      <c r="AN152" s="2504"/>
      <c r="AO152" s="2505"/>
      <c r="AP152" s="2483"/>
      <c r="AQ152" s="2484"/>
      <c r="AR152" s="2484"/>
      <c r="AS152" s="1928"/>
      <c r="AT152" s="2484"/>
      <c r="AU152" s="2499"/>
      <c r="AV152" s="1930"/>
      <c r="AW152" s="2484"/>
      <c r="AX152" s="2484"/>
      <c r="AY152" s="2484"/>
      <c r="AZ152" s="2484"/>
      <c r="BA152" s="621"/>
      <c r="BB152" s="621"/>
      <c r="BC152" s="621"/>
      <c r="BD152" s="621"/>
      <c r="BE152" s="2484"/>
      <c r="BF152" s="2484"/>
      <c r="BG152" s="2484"/>
      <c r="BH152" s="2499"/>
      <c r="BI152" s="2483"/>
      <c r="BJ152" s="2484"/>
      <c r="BK152" s="2484"/>
      <c r="BL152" s="2484"/>
      <c r="BM152" s="2499"/>
    </row>
    <row r="153" spans="1:65" s="137" customFormat="1" ht="21.4" customHeight="1" x14ac:dyDescent="0.45">
      <c r="A153" s="2509"/>
      <c r="B153" s="2510"/>
      <c r="C153" s="2511"/>
      <c r="D153" s="2511"/>
      <c r="E153" s="2511"/>
      <c r="F153" s="2511"/>
      <c r="G153" s="2511"/>
      <c r="H153" s="2511"/>
      <c r="I153" s="2511"/>
      <c r="J153" s="2485"/>
      <c r="K153" s="2485"/>
      <c r="L153" s="2485"/>
      <c r="M153" s="2485"/>
      <c r="N153" s="2485"/>
      <c r="O153" s="2485"/>
      <c r="P153" s="2485"/>
      <c r="Q153" s="2485"/>
      <c r="R153" s="2485"/>
      <c r="S153" s="2485"/>
      <c r="T153" s="2501"/>
      <c r="U153" s="2483"/>
      <c r="V153" s="2484"/>
      <c r="W153" s="2484"/>
      <c r="X153" s="2484"/>
      <c r="Y153" s="2499"/>
      <c r="Z153" s="2483"/>
      <c r="AA153" s="2484"/>
      <c r="AB153" s="623" t="s">
        <v>1241</v>
      </c>
      <c r="AC153" s="2502"/>
      <c r="AD153" s="2502"/>
      <c r="AE153" s="2502"/>
      <c r="AF153" s="2502"/>
      <c r="AG153" s="2503"/>
      <c r="AH153" s="2503"/>
      <c r="AI153" s="2503"/>
      <c r="AJ153" s="2503"/>
      <c r="AK153" s="2484"/>
      <c r="AL153" s="2484"/>
      <c r="AM153" s="2484"/>
      <c r="AN153" s="2504"/>
      <c r="AO153" s="2505"/>
      <c r="AP153" s="2483"/>
      <c r="AQ153" s="2484"/>
      <c r="AR153" s="2484"/>
      <c r="AS153" s="1928"/>
      <c r="AT153" s="2484"/>
      <c r="AU153" s="2499"/>
      <c r="AV153" s="1930"/>
      <c r="AW153" s="2484"/>
      <c r="AX153" s="2484"/>
      <c r="AY153" s="2484"/>
      <c r="AZ153" s="2484"/>
      <c r="BA153" s="621"/>
      <c r="BB153" s="621"/>
      <c r="BC153" s="621"/>
      <c r="BD153" s="621"/>
      <c r="BE153" s="2484"/>
      <c r="BF153" s="2484"/>
      <c r="BG153" s="2484"/>
      <c r="BH153" s="2499"/>
      <c r="BI153" s="2483"/>
      <c r="BJ153" s="2484"/>
      <c r="BK153" s="2484"/>
      <c r="BL153" s="2484"/>
      <c r="BM153" s="2499"/>
    </row>
    <row r="154" spans="1:65" s="137" customFormat="1" ht="21.4" customHeight="1" x14ac:dyDescent="0.45">
      <c r="A154" s="2509"/>
      <c r="B154" s="2510"/>
      <c r="C154" s="2511"/>
      <c r="D154" s="2511"/>
      <c r="E154" s="2511"/>
      <c r="F154" s="2511"/>
      <c r="G154" s="2511"/>
      <c r="H154" s="2511"/>
      <c r="I154" s="2511"/>
      <c r="J154" s="2485"/>
      <c r="K154" s="2485"/>
      <c r="L154" s="2485"/>
      <c r="M154" s="2485"/>
      <c r="N154" s="2485"/>
      <c r="O154" s="2485"/>
      <c r="P154" s="2485"/>
      <c r="Q154" s="2485"/>
      <c r="R154" s="2485"/>
      <c r="S154" s="2485"/>
      <c r="T154" s="2501"/>
      <c r="U154" s="2483"/>
      <c r="V154" s="2484"/>
      <c r="W154" s="2484"/>
      <c r="X154" s="2484"/>
      <c r="Y154" s="2499"/>
      <c r="Z154" s="2483"/>
      <c r="AA154" s="2484"/>
      <c r="AB154" s="623" t="s">
        <v>1256</v>
      </c>
      <c r="AC154" s="2502"/>
      <c r="AD154" s="2502"/>
      <c r="AE154" s="2502"/>
      <c r="AF154" s="2502"/>
      <c r="AG154" s="2503"/>
      <c r="AH154" s="2503"/>
      <c r="AI154" s="2503"/>
      <c r="AJ154" s="2503"/>
      <c r="AK154" s="2484"/>
      <c r="AL154" s="2484"/>
      <c r="AM154" s="2484"/>
      <c r="AN154" s="2504"/>
      <c r="AO154" s="2505"/>
      <c r="AP154" s="2483"/>
      <c r="AQ154" s="2484"/>
      <c r="AR154" s="2484"/>
      <c r="AS154" s="1928"/>
      <c r="AT154" s="2484"/>
      <c r="AU154" s="2499"/>
      <c r="AV154" s="1930"/>
      <c r="AW154" s="2484"/>
      <c r="AX154" s="2484"/>
      <c r="AY154" s="2484"/>
      <c r="AZ154" s="2484"/>
      <c r="BA154" s="621"/>
      <c r="BB154" s="621"/>
      <c r="BC154" s="621"/>
      <c r="BD154" s="621"/>
      <c r="BE154" s="2484"/>
      <c r="BF154" s="2484"/>
      <c r="BG154" s="2484"/>
      <c r="BH154" s="2499"/>
      <c r="BI154" s="2483"/>
      <c r="BJ154" s="2484"/>
      <c r="BK154" s="2484"/>
      <c r="BL154" s="2484"/>
      <c r="BM154" s="2499"/>
    </row>
    <row r="155" spans="1:65" s="137" customFormat="1" ht="21.4" customHeight="1" x14ac:dyDescent="0.45">
      <c r="A155" s="2509">
        <f t="shared" ref="A155" si="37">+A152+1</f>
        <v>45</v>
      </c>
      <c r="B155" s="2510"/>
      <c r="C155" s="2511"/>
      <c r="D155" s="2511"/>
      <c r="E155" s="2511"/>
      <c r="F155" s="2511"/>
      <c r="G155" s="2511"/>
      <c r="H155" s="2511"/>
      <c r="I155" s="2511"/>
      <c r="J155" s="2485"/>
      <c r="K155" s="2485"/>
      <c r="L155" s="2485"/>
      <c r="M155" s="2485"/>
      <c r="N155" s="2485"/>
      <c r="O155" s="2485"/>
      <c r="P155" s="2485"/>
      <c r="Q155" s="2485"/>
      <c r="R155" s="2485"/>
      <c r="S155" s="2485"/>
      <c r="T155" s="2501"/>
      <c r="U155" s="2483"/>
      <c r="V155" s="2484"/>
      <c r="W155" s="2484"/>
      <c r="X155" s="2484"/>
      <c r="Y155" s="2499"/>
      <c r="Z155" s="2483"/>
      <c r="AA155" s="2484"/>
      <c r="AB155" s="623" t="s">
        <v>1225</v>
      </c>
      <c r="AC155" s="2502"/>
      <c r="AD155" s="2502"/>
      <c r="AE155" s="2502"/>
      <c r="AF155" s="2502"/>
      <c r="AG155" s="2503"/>
      <c r="AH155" s="2503"/>
      <c r="AI155" s="2503"/>
      <c r="AJ155" s="2503"/>
      <c r="AK155" s="2484"/>
      <c r="AL155" s="2484"/>
      <c r="AM155" s="2484"/>
      <c r="AN155" s="2504"/>
      <c r="AO155" s="2505"/>
      <c r="AP155" s="2483"/>
      <c r="AQ155" s="2484"/>
      <c r="AR155" s="2484"/>
      <c r="AS155" s="1928"/>
      <c r="AT155" s="2484"/>
      <c r="AU155" s="2499"/>
      <c r="AV155" s="1930"/>
      <c r="AW155" s="2484"/>
      <c r="AX155" s="2484"/>
      <c r="AY155" s="2484"/>
      <c r="AZ155" s="2484"/>
      <c r="BA155" s="621"/>
      <c r="BB155" s="621"/>
      <c r="BC155" s="621"/>
      <c r="BD155" s="621"/>
      <c r="BE155" s="2484"/>
      <c r="BF155" s="2484"/>
      <c r="BG155" s="2484"/>
      <c r="BH155" s="2499"/>
      <c r="BI155" s="2483"/>
      <c r="BJ155" s="2484"/>
      <c r="BK155" s="2484"/>
      <c r="BL155" s="2484"/>
      <c r="BM155" s="2499"/>
    </row>
    <row r="156" spans="1:65" s="137" customFormat="1" ht="21.4" customHeight="1" x14ac:dyDescent="0.45">
      <c r="A156" s="2509"/>
      <c r="B156" s="2510"/>
      <c r="C156" s="2511"/>
      <c r="D156" s="2511"/>
      <c r="E156" s="2511"/>
      <c r="F156" s="2511"/>
      <c r="G156" s="2511"/>
      <c r="H156" s="2511"/>
      <c r="I156" s="2511"/>
      <c r="J156" s="2485"/>
      <c r="K156" s="2485"/>
      <c r="L156" s="2485"/>
      <c r="M156" s="2485"/>
      <c r="N156" s="2485"/>
      <c r="O156" s="2485"/>
      <c r="P156" s="2485"/>
      <c r="Q156" s="2485"/>
      <c r="R156" s="2485"/>
      <c r="S156" s="2485"/>
      <c r="T156" s="2501"/>
      <c r="U156" s="2483"/>
      <c r="V156" s="2484"/>
      <c r="W156" s="2484"/>
      <c r="X156" s="2484"/>
      <c r="Y156" s="2499"/>
      <c r="Z156" s="2483"/>
      <c r="AA156" s="2484"/>
      <c r="AB156" s="623" t="s">
        <v>1241</v>
      </c>
      <c r="AC156" s="2502"/>
      <c r="AD156" s="2502"/>
      <c r="AE156" s="2502"/>
      <c r="AF156" s="2502"/>
      <c r="AG156" s="2503"/>
      <c r="AH156" s="2503"/>
      <c r="AI156" s="2503"/>
      <c r="AJ156" s="2503"/>
      <c r="AK156" s="2484"/>
      <c r="AL156" s="2484"/>
      <c r="AM156" s="2484"/>
      <c r="AN156" s="2504"/>
      <c r="AO156" s="2505"/>
      <c r="AP156" s="2483"/>
      <c r="AQ156" s="2484"/>
      <c r="AR156" s="2484"/>
      <c r="AS156" s="1928"/>
      <c r="AT156" s="2484"/>
      <c r="AU156" s="2499"/>
      <c r="AV156" s="1930"/>
      <c r="AW156" s="2484"/>
      <c r="AX156" s="2484"/>
      <c r="AY156" s="2484"/>
      <c r="AZ156" s="2484"/>
      <c r="BA156" s="621"/>
      <c r="BB156" s="621"/>
      <c r="BC156" s="621"/>
      <c r="BD156" s="621"/>
      <c r="BE156" s="2484"/>
      <c r="BF156" s="2484"/>
      <c r="BG156" s="2484"/>
      <c r="BH156" s="2499"/>
      <c r="BI156" s="2483"/>
      <c r="BJ156" s="2484"/>
      <c r="BK156" s="2484"/>
      <c r="BL156" s="2484"/>
      <c r="BM156" s="2499"/>
    </row>
    <row r="157" spans="1:65" s="137" customFormat="1" ht="21.4" customHeight="1" x14ac:dyDescent="0.45">
      <c r="A157" s="2509"/>
      <c r="B157" s="2510"/>
      <c r="C157" s="2511"/>
      <c r="D157" s="2511"/>
      <c r="E157" s="2511"/>
      <c r="F157" s="2511"/>
      <c r="G157" s="2511"/>
      <c r="H157" s="2511"/>
      <c r="I157" s="2511"/>
      <c r="J157" s="2485"/>
      <c r="K157" s="2485"/>
      <c r="L157" s="2485"/>
      <c r="M157" s="2485"/>
      <c r="N157" s="2485"/>
      <c r="O157" s="2485"/>
      <c r="P157" s="2485"/>
      <c r="Q157" s="2485"/>
      <c r="R157" s="2485"/>
      <c r="S157" s="2485"/>
      <c r="T157" s="2501"/>
      <c r="U157" s="2483"/>
      <c r="V157" s="2484"/>
      <c r="W157" s="2484"/>
      <c r="X157" s="2484"/>
      <c r="Y157" s="2499"/>
      <c r="Z157" s="2483"/>
      <c r="AA157" s="2484"/>
      <c r="AB157" s="623" t="s">
        <v>1256</v>
      </c>
      <c r="AC157" s="2502"/>
      <c r="AD157" s="2502"/>
      <c r="AE157" s="2502"/>
      <c r="AF157" s="2502"/>
      <c r="AG157" s="2503"/>
      <c r="AH157" s="2503"/>
      <c r="AI157" s="2503"/>
      <c r="AJ157" s="2503"/>
      <c r="AK157" s="2484"/>
      <c r="AL157" s="2484"/>
      <c r="AM157" s="2484"/>
      <c r="AN157" s="2504"/>
      <c r="AO157" s="2505"/>
      <c r="AP157" s="2483"/>
      <c r="AQ157" s="2484"/>
      <c r="AR157" s="2484"/>
      <c r="AS157" s="1928"/>
      <c r="AT157" s="2484"/>
      <c r="AU157" s="2499"/>
      <c r="AV157" s="1930"/>
      <c r="AW157" s="2484"/>
      <c r="AX157" s="2484"/>
      <c r="AY157" s="2484"/>
      <c r="AZ157" s="2484"/>
      <c r="BA157" s="621"/>
      <c r="BB157" s="621"/>
      <c r="BC157" s="621"/>
      <c r="BD157" s="621"/>
      <c r="BE157" s="2484"/>
      <c r="BF157" s="2484"/>
      <c r="BG157" s="2484"/>
      <c r="BH157" s="2499"/>
      <c r="BI157" s="2483"/>
      <c r="BJ157" s="2484"/>
      <c r="BK157" s="2484"/>
      <c r="BL157" s="2484"/>
      <c r="BM157" s="2499"/>
    </row>
    <row r="158" spans="1:65" s="137" customFormat="1" ht="21.4" customHeight="1" x14ac:dyDescent="0.45">
      <c r="A158" s="2509">
        <f>+A155+1</f>
        <v>46</v>
      </c>
      <c r="B158" s="2510"/>
      <c r="C158" s="2511"/>
      <c r="D158" s="2511"/>
      <c r="E158" s="2511"/>
      <c r="F158" s="2511"/>
      <c r="G158" s="2511"/>
      <c r="H158" s="2511"/>
      <c r="I158" s="2511"/>
      <c r="J158" s="2485"/>
      <c r="K158" s="2485"/>
      <c r="L158" s="2485"/>
      <c r="M158" s="2485"/>
      <c r="N158" s="2485"/>
      <c r="O158" s="2485"/>
      <c r="P158" s="2485"/>
      <c r="Q158" s="2485"/>
      <c r="R158" s="2485"/>
      <c r="S158" s="2485"/>
      <c r="T158" s="2501"/>
      <c r="U158" s="2483"/>
      <c r="V158" s="2484"/>
      <c r="W158" s="2484"/>
      <c r="X158" s="2484"/>
      <c r="Y158" s="2499"/>
      <c r="Z158" s="2483"/>
      <c r="AA158" s="2484"/>
      <c r="AB158" s="623" t="s">
        <v>1225</v>
      </c>
      <c r="AC158" s="2502"/>
      <c r="AD158" s="2502"/>
      <c r="AE158" s="2502"/>
      <c r="AF158" s="2502"/>
      <c r="AG158" s="2503"/>
      <c r="AH158" s="2503"/>
      <c r="AI158" s="2503"/>
      <c r="AJ158" s="2503"/>
      <c r="AK158" s="2484"/>
      <c r="AL158" s="2484"/>
      <c r="AM158" s="2484"/>
      <c r="AN158" s="2504"/>
      <c r="AO158" s="2505"/>
      <c r="AP158" s="2483"/>
      <c r="AQ158" s="2484"/>
      <c r="AR158" s="2484"/>
      <c r="AS158" s="1928"/>
      <c r="AT158" s="2484"/>
      <c r="AU158" s="2499"/>
      <c r="AV158" s="1930"/>
      <c r="AW158" s="2484"/>
      <c r="AX158" s="2484"/>
      <c r="AY158" s="2484"/>
      <c r="AZ158" s="2484"/>
      <c r="BA158" s="621"/>
      <c r="BB158" s="621"/>
      <c r="BC158" s="621"/>
      <c r="BD158" s="621"/>
      <c r="BE158" s="2484"/>
      <c r="BF158" s="2484"/>
      <c r="BG158" s="2484"/>
      <c r="BH158" s="2499"/>
      <c r="BI158" s="2483"/>
      <c r="BJ158" s="2484"/>
      <c r="BK158" s="2484"/>
      <c r="BL158" s="2484"/>
      <c r="BM158" s="2499"/>
    </row>
    <row r="159" spans="1:65" s="137" customFormat="1" ht="21.4" customHeight="1" x14ac:dyDescent="0.45">
      <c r="A159" s="2509"/>
      <c r="B159" s="2510"/>
      <c r="C159" s="2511"/>
      <c r="D159" s="2511"/>
      <c r="E159" s="2511"/>
      <c r="F159" s="2511"/>
      <c r="G159" s="2511"/>
      <c r="H159" s="2511"/>
      <c r="I159" s="2511"/>
      <c r="J159" s="2485"/>
      <c r="K159" s="2485"/>
      <c r="L159" s="2485"/>
      <c r="M159" s="2485"/>
      <c r="N159" s="2485"/>
      <c r="O159" s="2485"/>
      <c r="P159" s="2485"/>
      <c r="Q159" s="2485"/>
      <c r="R159" s="2485"/>
      <c r="S159" s="2485"/>
      <c r="T159" s="2501"/>
      <c r="U159" s="2483"/>
      <c r="V159" s="2484"/>
      <c r="W159" s="2484"/>
      <c r="X159" s="2484"/>
      <c r="Y159" s="2499"/>
      <c r="Z159" s="2483"/>
      <c r="AA159" s="2484"/>
      <c r="AB159" s="623" t="s">
        <v>1241</v>
      </c>
      <c r="AC159" s="2502"/>
      <c r="AD159" s="2502"/>
      <c r="AE159" s="2502"/>
      <c r="AF159" s="2502"/>
      <c r="AG159" s="2503"/>
      <c r="AH159" s="2503"/>
      <c r="AI159" s="2503"/>
      <c r="AJ159" s="2503"/>
      <c r="AK159" s="2484"/>
      <c r="AL159" s="2484"/>
      <c r="AM159" s="2484"/>
      <c r="AN159" s="2504"/>
      <c r="AO159" s="2505"/>
      <c r="AP159" s="2483"/>
      <c r="AQ159" s="2484"/>
      <c r="AR159" s="2484"/>
      <c r="AS159" s="1928"/>
      <c r="AT159" s="2484"/>
      <c r="AU159" s="2499"/>
      <c r="AV159" s="1930"/>
      <c r="AW159" s="2484"/>
      <c r="AX159" s="2484"/>
      <c r="AY159" s="2484"/>
      <c r="AZ159" s="2484"/>
      <c r="BA159" s="621"/>
      <c r="BB159" s="621"/>
      <c r="BC159" s="621"/>
      <c r="BD159" s="621"/>
      <c r="BE159" s="2484"/>
      <c r="BF159" s="2484"/>
      <c r="BG159" s="2484"/>
      <c r="BH159" s="2499"/>
      <c r="BI159" s="2483"/>
      <c r="BJ159" s="2484"/>
      <c r="BK159" s="2484"/>
      <c r="BL159" s="2484"/>
      <c r="BM159" s="2499"/>
    </row>
    <row r="160" spans="1:65" s="137" customFormat="1" ht="21.4" customHeight="1" x14ac:dyDescent="0.45">
      <c r="A160" s="2509"/>
      <c r="B160" s="2510"/>
      <c r="C160" s="2511"/>
      <c r="D160" s="2511"/>
      <c r="E160" s="2511"/>
      <c r="F160" s="2511"/>
      <c r="G160" s="2511"/>
      <c r="H160" s="2511"/>
      <c r="I160" s="2511"/>
      <c r="J160" s="2485"/>
      <c r="K160" s="2485"/>
      <c r="L160" s="2485"/>
      <c r="M160" s="2485"/>
      <c r="N160" s="2485"/>
      <c r="O160" s="2485"/>
      <c r="P160" s="2485"/>
      <c r="Q160" s="2485"/>
      <c r="R160" s="2485"/>
      <c r="S160" s="2485"/>
      <c r="T160" s="2501"/>
      <c r="U160" s="2483"/>
      <c r="V160" s="2484"/>
      <c r="W160" s="2484"/>
      <c r="X160" s="2484"/>
      <c r="Y160" s="2499"/>
      <c r="Z160" s="2483"/>
      <c r="AA160" s="2484"/>
      <c r="AB160" s="623" t="s">
        <v>1256</v>
      </c>
      <c r="AC160" s="2502"/>
      <c r="AD160" s="2502"/>
      <c r="AE160" s="2502"/>
      <c r="AF160" s="2502"/>
      <c r="AG160" s="2503"/>
      <c r="AH160" s="2503"/>
      <c r="AI160" s="2503"/>
      <c r="AJ160" s="2503"/>
      <c r="AK160" s="2484"/>
      <c r="AL160" s="2484"/>
      <c r="AM160" s="2484"/>
      <c r="AN160" s="2504"/>
      <c r="AO160" s="2505"/>
      <c r="AP160" s="2483"/>
      <c r="AQ160" s="2484"/>
      <c r="AR160" s="2484"/>
      <c r="AS160" s="1928"/>
      <c r="AT160" s="2484"/>
      <c r="AU160" s="2499"/>
      <c r="AV160" s="1930"/>
      <c r="AW160" s="2484"/>
      <c r="AX160" s="2484"/>
      <c r="AY160" s="2484"/>
      <c r="AZ160" s="2484"/>
      <c r="BA160" s="621"/>
      <c r="BB160" s="621"/>
      <c r="BC160" s="621"/>
      <c r="BD160" s="621"/>
      <c r="BE160" s="2484"/>
      <c r="BF160" s="2484"/>
      <c r="BG160" s="2484"/>
      <c r="BH160" s="2499"/>
      <c r="BI160" s="2483"/>
      <c r="BJ160" s="2484"/>
      <c r="BK160" s="2484"/>
      <c r="BL160" s="2484"/>
      <c r="BM160" s="2499"/>
    </row>
    <row r="161" spans="1:65" s="137" customFormat="1" ht="21.4" customHeight="1" x14ac:dyDescent="0.45">
      <c r="A161" s="2509">
        <f>+A158+1</f>
        <v>47</v>
      </c>
      <c r="B161" s="2510"/>
      <c r="C161" s="2511"/>
      <c r="D161" s="2511"/>
      <c r="E161" s="2511"/>
      <c r="F161" s="2511"/>
      <c r="G161" s="2511"/>
      <c r="H161" s="2511"/>
      <c r="I161" s="2511"/>
      <c r="J161" s="2485"/>
      <c r="K161" s="2485"/>
      <c r="L161" s="2485"/>
      <c r="M161" s="2485"/>
      <c r="N161" s="2485"/>
      <c r="O161" s="2485"/>
      <c r="P161" s="2485"/>
      <c r="Q161" s="2485"/>
      <c r="R161" s="2485"/>
      <c r="S161" s="2485"/>
      <c r="T161" s="2501"/>
      <c r="U161" s="2483"/>
      <c r="V161" s="2484"/>
      <c r="W161" s="2484"/>
      <c r="X161" s="2484"/>
      <c r="Y161" s="2499"/>
      <c r="Z161" s="2483"/>
      <c r="AA161" s="2484"/>
      <c r="AB161" s="623" t="s">
        <v>1225</v>
      </c>
      <c r="AC161" s="2502"/>
      <c r="AD161" s="2502"/>
      <c r="AE161" s="2502"/>
      <c r="AF161" s="2502"/>
      <c r="AG161" s="2503"/>
      <c r="AH161" s="2503"/>
      <c r="AI161" s="2503"/>
      <c r="AJ161" s="2503"/>
      <c r="AK161" s="2484"/>
      <c r="AL161" s="2484"/>
      <c r="AM161" s="2484"/>
      <c r="AN161" s="2504"/>
      <c r="AO161" s="2505"/>
      <c r="AP161" s="2483"/>
      <c r="AQ161" s="2484"/>
      <c r="AR161" s="2484"/>
      <c r="AS161" s="1928"/>
      <c r="AT161" s="2484"/>
      <c r="AU161" s="2499"/>
      <c r="AV161" s="1930"/>
      <c r="AW161" s="2484"/>
      <c r="AX161" s="2484"/>
      <c r="AY161" s="2484"/>
      <c r="AZ161" s="2484"/>
      <c r="BA161" s="621"/>
      <c r="BB161" s="621"/>
      <c r="BC161" s="621"/>
      <c r="BD161" s="621"/>
      <c r="BE161" s="2484"/>
      <c r="BF161" s="2484"/>
      <c r="BG161" s="2484"/>
      <c r="BH161" s="2499"/>
      <c r="BI161" s="2483"/>
      <c r="BJ161" s="2484"/>
      <c r="BK161" s="2484"/>
      <c r="BL161" s="2484"/>
      <c r="BM161" s="2499"/>
    </row>
    <row r="162" spans="1:65" s="137" customFormat="1" ht="21.4" customHeight="1" x14ac:dyDescent="0.45">
      <c r="A162" s="2509"/>
      <c r="B162" s="2510"/>
      <c r="C162" s="2511"/>
      <c r="D162" s="2511"/>
      <c r="E162" s="2511"/>
      <c r="F162" s="2511"/>
      <c r="G162" s="2511"/>
      <c r="H162" s="2511"/>
      <c r="I162" s="2511"/>
      <c r="J162" s="2485"/>
      <c r="K162" s="2485"/>
      <c r="L162" s="2485"/>
      <c r="M162" s="2485"/>
      <c r="N162" s="2485"/>
      <c r="O162" s="2485"/>
      <c r="P162" s="2485"/>
      <c r="Q162" s="2485"/>
      <c r="R162" s="2485"/>
      <c r="S162" s="2485"/>
      <c r="T162" s="2501"/>
      <c r="U162" s="2483"/>
      <c r="V162" s="2484"/>
      <c r="W162" s="2484"/>
      <c r="X162" s="2484"/>
      <c r="Y162" s="2499"/>
      <c r="Z162" s="2483"/>
      <c r="AA162" s="2484"/>
      <c r="AB162" s="623" t="s">
        <v>1241</v>
      </c>
      <c r="AC162" s="2502"/>
      <c r="AD162" s="2502"/>
      <c r="AE162" s="2502"/>
      <c r="AF162" s="2502"/>
      <c r="AG162" s="2503"/>
      <c r="AH162" s="2503"/>
      <c r="AI162" s="2503"/>
      <c r="AJ162" s="2503"/>
      <c r="AK162" s="2484"/>
      <c r="AL162" s="2484"/>
      <c r="AM162" s="2484"/>
      <c r="AN162" s="2504"/>
      <c r="AO162" s="2505"/>
      <c r="AP162" s="2483"/>
      <c r="AQ162" s="2484"/>
      <c r="AR162" s="2484"/>
      <c r="AS162" s="1928"/>
      <c r="AT162" s="2484"/>
      <c r="AU162" s="2499"/>
      <c r="AV162" s="1930"/>
      <c r="AW162" s="2484"/>
      <c r="AX162" s="2484"/>
      <c r="AY162" s="2484"/>
      <c r="AZ162" s="2484"/>
      <c r="BA162" s="621"/>
      <c r="BB162" s="621"/>
      <c r="BC162" s="621"/>
      <c r="BD162" s="621"/>
      <c r="BE162" s="2484"/>
      <c r="BF162" s="2484"/>
      <c r="BG162" s="2484"/>
      <c r="BH162" s="2499"/>
      <c r="BI162" s="2483"/>
      <c r="BJ162" s="2484"/>
      <c r="BK162" s="2484"/>
      <c r="BL162" s="2484"/>
      <c r="BM162" s="2499"/>
    </row>
    <row r="163" spans="1:65" s="137" customFormat="1" ht="21.4" customHeight="1" x14ac:dyDescent="0.45">
      <c r="A163" s="2509"/>
      <c r="B163" s="2510"/>
      <c r="C163" s="2511"/>
      <c r="D163" s="2511"/>
      <c r="E163" s="2511"/>
      <c r="F163" s="2511"/>
      <c r="G163" s="2511"/>
      <c r="H163" s="2511"/>
      <c r="I163" s="2511"/>
      <c r="J163" s="2485"/>
      <c r="K163" s="2485"/>
      <c r="L163" s="2485"/>
      <c r="M163" s="2485"/>
      <c r="N163" s="2485"/>
      <c r="O163" s="2485"/>
      <c r="P163" s="2485"/>
      <c r="Q163" s="2485"/>
      <c r="R163" s="2485"/>
      <c r="S163" s="2485"/>
      <c r="T163" s="2501"/>
      <c r="U163" s="2483"/>
      <c r="V163" s="2484"/>
      <c r="W163" s="2484"/>
      <c r="X163" s="2484"/>
      <c r="Y163" s="2499"/>
      <c r="Z163" s="2483"/>
      <c r="AA163" s="2484"/>
      <c r="AB163" s="623" t="s">
        <v>1256</v>
      </c>
      <c r="AC163" s="2502"/>
      <c r="AD163" s="2502"/>
      <c r="AE163" s="2502"/>
      <c r="AF163" s="2502"/>
      <c r="AG163" s="2503"/>
      <c r="AH163" s="2503"/>
      <c r="AI163" s="2503"/>
      <c r="AJ163" s="2503"/>
      <c r="AK163" s="2484"/>
      <c r="AL163" s="2484"/>
      <c r="AM163" s="2484"/>
      <c r="AN163" s="2504"/>
      <c r="AO163" s="2505"/>
      <c r="AP163" s="2483"/>
      <c r="AQ163" s="2484"/>
      <c r="AR163" s="2484"/>
      <c r="AS163" s="1928"/>
      <c r="AT163" s="2484"/>
      <c r="AU163" s="2499"/>
      <c r="AV163" s="1930"/>
      <c r="AW163" s="2484"/>
      <c r="AX163" s="2484"/>
      <c r="AY163" s="2484"/>
      <c r="AZ163" s="2484"/>
      <c r="BA163" s="621"/>
      <c r="BB163" s="621"/>
      <c r="BC163" s="621"/>
      <c r="BD163" s="621"/>
      <c r="BE163" s="2484"/>
      <c r="BF163" s="2484"/>
      <c r="BG163" s="2484"/>
      <c r="BH163" s="2499"/>
      <c r="BI163" s="2483"/>
      <c r="BJ163" s="2484"/>
      <c r="BK163" s="2484"/>
      <c r="BL163" s="2484"/>
      <c r="BM163" s="2499"/>
    </row>
    <row r="164" spans="1:65" s="137" customFormat="1" ht="21.4" customHeight="1" x14ac:dyDescent="0.45">
      <c r="A164" s="2509">
        <f>+A161+1</f>
        <v>48</v>
      </c>
      <c r="B164" s="2510"/>
      <c r="C164" s="2511"/>
      <c r="D164" s="2511"/>
      <c r="E164" s="2511"/>
      <c r="F164" s="2511"/>
      <c r="G164" s="2511"/>
      <c r="H164" s="2511"/>
      <c r="I164" s="2511"/>
      <c r="J164" s="2485"/>
      <c r="K164" s="2485"/>
      <c r="L164" s="2485"/>
      <c r="M164" s="2485"/>
      <c r="N164" s="2485"/>
      <c r="O164" s="2485"/>
      <c r="P164" s="2485"/>
      <c r="Q164" s="2485"/>
      <c r="R164" s="2485"/>
      <c r="S164" s="2485"/>
      <c r="T164" s="2501"/>
      <c r="U164" s="2483"/>
      <c r="V164" s="2484"/>
      <c r="W164" s="2484"/>
      <c r="X164" s="2484"/>
      <c r="Y164" s="2499"/>
      <c r="Z164" s="2483"/>
      <c r="AA164" s="2484"/>
      <c r="AB164" s="623" t="s">
        <v>1225</v>
      </c>
      <c r="AC164" s="2502"/>
      <c r="AD164" s="2502"/>
      <c r="AE164" s="2502"/>
      <c r="AF164" s="2502"/>
      <c r="AG164" s="2503"/>
      <c r="AH164" s="2503"/>
      <c r="AI164" s="2503"/>
      <c r="AJ164" s="2503"/>
      <c r="AK164" s="2484"/>
      <c r="AL164" s="2484"/>
      <c r="AM164" s="2484"/>
      <c r="AN164" s="2504"/>
      <c r="AO164" s="2505"/>
      <c r="AP164" s="2483"/>
      <c r="AQ164" s="2484"/>
      <c r="AR164" s="2484"/>
      <c r="AS164" s="1928"/>
      <c r="AT164" s="2484"/>
      <c r="AU164" s="2499"/>
      <c r="AV164" s="1930"/>
      <c r="AW164" s="2484"/>
      <c r="AX164" s="2484"/>
      <c r="AY164" s="2484"/>
      <c r="AZ164" s="2484"/>
      <c r="BA164" s="621"/>
      <c r="BB164" s="621"/>
      <c r="BC164" s="621"/>
      <c r="BD164" s="621"/>
      <c r="BE164" s="2484"/>
      <c r="BF164" s="2484"/>
      <c r="BG164" s="2484"/>
      <c r="BH164" s="2499"/>
      <c r="BI164" s="2483"/>
      <c r="BJ164" s="2484"/>
      <c r="BK164" s="2484"/>
      <c r="BL164" s="2484"/>
      <c r="BM164" s="2499"/>
    </row>
    <row r="165" spans="1:65" s="137" customFormat="1" ht="21.4" customHeight="1" x14ac:dyDescent="0.45">
      <c r="A165" s="2509"/>
      <c r="B165" s="2510"/>
      <c r="C165" s="2511"/>
      <c r="D165" s="2511"/>
      <c r="E165" s="2511"/>
      <c r="F165" s="2511"/>
      <c r="G165" s="2511"/>
      <c r="H165" s="2511"/>
      <c r="I165" s="2511"/>
      <c r="J165" s="2485"/>
      <c r="K165" s="2485"/>
      <c r="L165" s="2485"/>
      <c r="M165" s="2485"/>
      <c r="N165" s="2485"/>
      <c r="O165" s="2485"/>
      <c r="P165" s="2485"/>
      <c r="Q165" s="2485"/>
      <c r="R165" s="2485"/>
      <c r="S165" s="2485"/>
      <c r="T165" s="2501"/>
      <c r="U165" s="2483"/>
      <c r="V165" s="2484"/>
      <c r="W165" s="2484"/>
      <c r="X165" s="2484"/>
      <c r="Y165" s="2499"/>
      <c r="Z165" s="2483"/>
      <c r="AA165" s="2484"/>
      <c r="AB165" s="623" t="s">
        <v>1241</v>
      </c>
      <c r="AC165" s="2502"/>
      <c r="AD165" s="2502"/>
      <c r="AE165" s="2502"/>
      <c r="AF165" s="2502"/>
      <c r="AG165" s="2503"/>
      <c r="AH165" s="2503"/>
      <c r="AI165" s="2503"/>
      <c r="AJ165" s="2503"/>
      <c r="AK165" s="2484"/>
      <c r="AL165" s="2484"/>
      <c r="AM165" s="2484"/>
      <c r="AN165" s="2504"/>
      <c r="AO165" s="2505"/>
      <c r="AP165" s="2483"/>
      <c r="AQ165" s="2484"/>
      <c r="AR165" s="2484"/>
      <c r="AS165" s="1928"/>
      <c r="AT165" s="2484"/>
      <c r="AU165" s="2499"/>
      <c r="AV165" s="1930"/>
      <c r="AW165" s="2484"/>
      <c r="AX165" s="2484"/>
      <c r="AY165" s="2484"/>
      <c r="AZ165" s="2484"/>
      <c r="BA165" s="621"/>
      <c r="BB165" s="621"/>
      <c r="BC165" s="621"/>
      <c r="BD165" s="621"/>
      <c r="BE165" s="2484"/>
      <c r="BF165" s="2484"/>
      <c r="BG165" s="2484"/>
      <c r="BH165" s="2499"/>
      <c r="BI165" s="2483"/>
      <c r="BJ165" s="2484"/>
      <c r="BK165" s="2484"/>
      <c r="BL165" s="2484"/>
      <c r="BM165" s="2499"/>
    </row>
    <row r="166" spans="1:65" s="137" customFormat="1" ht="21.4" customHeight="1" x14ac:dyDescent="0.45">
      <c r="A166" s="2509"/>
      <c r="B166" s="2510"/>
      <c r="C166" s="2511"/>
      <c r="D166" s="2511"/>
      <c r="E166" s="2511"/>
      <c r="F166" s="2511"/>
      <c r="G166" s="2511"/>
      <c r="H166" s="2511"/>
      <c r="I166" s="2511"/>
      <c r="J166" s="2485"/>
      <c r="K166" s="2485"/>
      <c r="L166" s="2485"/>
      <c r="M166" s="2485"/>
      <c r="N166" s="2485"/>
      <c r="O166" s="2485"/>
      <c r="P166" s="2485"/>
      <c r="Q166" s="2485"/>
      <c r="R166" s="2485"/>
      <c r="S166" s="2485"/>
      <c r="T166" s="2501"/>
      <c r="U166" s="2483"/>
      <c r="V166" s="2484"/>
      <c r="W166" s="2484"/>
      <c r="X166" s="2484"/>
      <c r="Y166" s="2499"/>
      <c r="Z166" s="2483"/>
      <c r="AA166" s="2484"/>
      <c r="AB166" s="623" t="s">
        <v>1256</v>
      </c>
      <c r="AC166" s="2502"/>
      <c r="AD166" s="2502"/>
      <c r="AE166" s="2502"/>
      <c r="AF166" s="2502"/>
      <c r="AG166" s="2503"/>
      <c r="AH166" s="2503"/>
      <c r="AI166" s="2503"/>
      <c r="AJ166" s="2503"/>
      <c r="AK166" s="2484"/>
      <c r="AL166" s="2484"/>
      <c r="AM166" s="2484"/>
      <c r="AN166" s="2504"/>
      <c r="AO166" s="2505"/>
      <c r="AP166" s="2483"/>
      <c r="AQ166" s="2484"/>
      <c r="AR166" s="2484"/>
      <c r="AS166" s="1928"/>
      <c r="AT166" s="2484"/>
      <c r="AU166" s="2499"/>
      <c r="AV166" s="1930"/>
      <c r="AW166" s="2484"/>
      <c r="AX166" s="2484"/>
      <c r="AY166" s="2484"/>
      <c r="AZ166" s="2484"/>
      <c r="BA166" s="621"/>
      <c r="BB166" s="621"/>
      <c r="BC166" s="621"/>
      <c r="BD166" s="621"/>
      <c r="BE166" s="2484"/>
      <c r="BF166" s="2484"/>
      <c r="BG166" s="2484"/>
      <c r="BH166" s="2499"/>
      <c r="BI166" s="2483"/>
      <c r="BJ166" s="2484"/>
      <c r="BK166" s="2484"/>
      <c r="BL166" s="2484"/>
      <c r="BM166" s="2499"/>
    </row>
    <row r="167" spans="1:65" s="137" customFormat="1" ht="21.4" customHeight="1" x14ac:dyDescent="0.45">
      <c r="A167" s="2509">
        <f t="shared" ref="A167" si="38">+A164+1</f>
        <v>49</v>
      </c>
      <c r="B167" s="2510"/>
      <c r="C167" s="2511"/>
      <c r="D167" s="2511"/>
      <c r="E167" s="2511"/>
      <c r="F167" s="2511"/>
      <c r="G167" s="2511"/>
      <c r="H167" s="2511"/>
      <c r="I167" s="2511"/>
      <c r="J167" s="2485"/>
      <c r="K167" s="2485"/>
      <c r="L167" s="2485"/>
      <c r="M167" s="2485"/>
      <c r="N167" s="2485"/>
      <c r="O167" s="2485"/>
      <c r="P167" s="2485"/>
      <c r="Q167" s="2485"/>
      <c r="R167" s="2485"/>
      <c r="S167" s="2485"/>
      <c r="T167" s="2501"/>
      <c r="U167" s="2483"/>
      <c r="V167" s="2484"/>
      <c r="W167" s="2484"/>
      <c r="X167" s="2484"/>
      <c r="Y167" s="2499"/>
      <c r="Z167" s="2483"/>
      <c r="AA167" s="2484"/>
      <c r="AB167" s="623" t="s">
        <v>1225</v>
      </c>
      <c r="AC167" s="2502"/>
      <c r="AD167" s="2502"/>
      <c r="AE167" s="2502"/>
      <c r="AF167" s="2502"/>
      <c r="AG167" s="2503"/>
      <c r="AH167" s="2503"/>
      <c r="AI167" s="2503"/>
      <c r="AJ167" s="2503"/>
      <c r="AK167" s="2484"/>
      <c r="AL167" s="2484"/>
      <c r="AM167" s="2484"/>
      <c r="AN167" s="2504"/>
      <c r="AO167" s="2505"/>
      <c r="AP167" s="2483"/>
      <c r="AQ167" s="2484"/>
      <c r="AR167" s="2484"/>
      <c r="AS167" s="1928"/>
      <c r="AT167" s="2484"/>
      <c r="AU167" s="2499"/>
      <c r="AV167" s="1930"/>
      <c r="AW167" s="2484"/>
      <c r="AX167" s="2484"/>
      <c r="AY167" s="2484"/>
      <c r="AZ167" s="2484"/>
      <c r="BA167" s="621"/>
      <c r="BB167" s="621"/>
      <c r="BC167" s="621"/>
      <c r="BD167" s="621"/>
      <c r="BE167" s="2484"/>
      <c r="BF167" s="2484"/>
      <c r="BG167" s="2484"/>
      <c r="BH167" s="2499"/>
      <c r="BI167" s="2483"/>
      <c r="BJ167" s="2484"/>
      <c r="BK167" s="2484"/>
      <c r="BL167" s="2484"/>
      <c r="BM167" s="2499"/>
    </row>
    <row r="168" spans="1:65" s="137" customFormat="1" ht="21.4" customHeight="1" x14ac:dyDescent="0.45">
      <c r="A168" s="2509"/>
      <c r="B168" s="2510"/>
      <c r="C168" s="2511"/>
      <c r="D168" s="2511"/>
      <c r="E168" s="2511"/>
      <c r="F168" s="2511"/>
      <c r="G168" s="2511"/>
      <c r="H168" s="2511"/>
      <c r="I168" s="2511"/>
      <c r="J168" s="2485"/>
      <c r="K168" s="2485"/>
      <c r="L168" s="2485"/>
      <c r="M168" s="2485"/>
      <c r="N168" s="2485"/>
      <c r="O168" s="2485"/>
      <c r="P168" s="2485"/>
      <c r="Q168" s="2485"/>
      <c r="R168" s="2485"/>
      <c r="S168" s="2485"/>
      <c r="T168" s="2501"/>
      <c r="U168" s="2483"/>
      <c r="V168" s="2484"/>
      <c r="W168" s="2484"/>
      <c r="X168" s="2484"/>
      <c r="Y168" s="2499"/>
      <c r="Z168" s="2483"/>
      <c r="AA168" s="2484"/>
      <c r="AB168" s="623" t="s">
        <v>1241</v>
      </c>
      <c r="AC168" s="2502"/>
      <c r="AD168" s="2502"/>
      <c r="AE168" s="2502"/>
      <c r="AF168" s="2502"/>
      <c r="AG168" s="2503"/>
      <c r="AH168" s="2503"/>
      <c r="AI168" s="2503"/>
      <c r="AJ168" s="2503"/>
      <c r="AK168" s="2484"/>
      <c r="AL168" s="2484"/>
      <c r="AM168" s="2484"/>
      <c r="AN168" s="2504"/>
      <c r="AO168" s="2505"/>
      <c r="AP168" s="2483"/>
      <c r="AQ168" s="2484"/>
      <c r="AR168" s="2484"/>
      <c r="AS168" s="1928"/>
      <c r="AT168" s="2484"/>
      <c r="AU168" s="2499"/>
      <c r="AV168" s="1930"/>
      <c r="AW168" s="2484"/>
      <c r="AX168" s="2484"/>
      <c r="AY168" s="2484"/>
      <c r="AZ168" s="2484"/>
      <c r="BA168" s="621"/>
      <c r="BB168" s="621"/>
      <c r="BC168" s="621"/>
      <c r="BD168" s="621"/>
      <c r="BE168" s="2484"/>
      <c r="BF168" s="2484"/>
      <c r="BG168" s="2484"/>
      <c r="BH168" s="2499"/>
      <c r="BI168" s="2483"/>
      <c r="BJ168" s="2484"/>
      <c r="BK168" s="2484"/>
      <c r="BL168" s="2484"/>
      <c r="BM168" s="2499"/>
    </row>
    <row r="169" spans="1:65" s="137" customFormat="1" ht="21.4" customHeight="1" x14ac:dyDescent="0.45">
      <c r="A169" s="2509"/>
      <c r="B169" s="2510"/>
      <c r="C169" s="2511"/>
      <c r="D169" s="2511"/>
      <c r="E169" s="2511"/>
      <c r="F169" s="2511"/>
      <c r="G169" s="2511"/>
      <c r="H169" s="2511"/>
      <c r="I169" s="2511"/>
      <c r="J169" s="2485"/>
      <c r="K169" s="2485"/>
      <c r="L169" s="2485"/>
      <c r="M169" s="2485"/>
      <c r="N169" s="2485"/>
      <c r="O169" s="2485"/>
      <c r="P169" s="2485"/>
      <c r="Q169" s="2485"/>
      <c r="R169" s="2485"/>
      <c r="S169" s="2485"/>
      <c r="T169" s="2501"/>
      <c r="U169" s="2483"/>
      <c r="V169" s="2484"/>
      <c r="W169" s="2484"/>
      <c r="X169" s="2484"/>
      <c r="Y169" s="2499"/>
      <c r="Z169" s="2483"/>
      <c r="AA169" s="2484"/>
      <c r="AB169" s="623" t="s">
        <v>1256</v>
      </c>
      <c r="AC169" s="2502"/>
      <c r="AD169" s="2502"/>
      <c r="AE169" s="2502"/>
      <c r="AF169" s="2502"/>
      <c r="AG169" s="2503"/>
      <c r="AH169" s="2503"/>
      <c r="AI169" s="2503"/>
      <c r="AJ169" s="2503"/>
      <c r="AK169" s="2484"/>
      <c r="AL169" s="2484"/>
      <c r="AM169" s="2484"/>
      <c r="AN169" s="2504"/>
      <c r="AO169" s="2505"/>
      <c r="AP169" s="2483"/>
      <c r="AQ169" s="2484"/>
      <c r="AR169" s="2484"/>
      <c r="AS169" s="1928"/>
      <c r="AT169" s="2484"/>
      <c r="AU169" s="2499"/>
      <c r="AV169" s="1930"/>
      <c r="AW169" s="2484"/>
      <c r="AX169" s="2484"/>
      <c r="AY169" s="2484"/>
      <c r="AZ169" s="2484"/>
      <c r="BA169" s="621"/>
      <c r="BB169" s="621"/>
      <c r="BC169" s="621"/>
      <c r="BD169" s="621"/>
      <c r="BE169" s="2484"/>
      <c r="BF169" s="2484"/>
      <c r="BG169" s="2484"/>
      <c r="BH169" s="2499"/>
      <c r="BI169" s="2483"/>
      <c r="BJ169" s="2484"/>
      <c r="BK169" s="2484"/>
      <c r="BL169" s="2484"/>
      <c r="BM169" s="2499"/>
    </row>
    <row r="170" spans="1:65" s="137" customFormat="1" ht="21.4" customHeight="1" x14ac:dyDescent="0.45">
      <c r="A170" s="2509">
        <f t="shared" ref="A170" si="39">+A167+1</f>
        <v>50</v>
      </c>
      <c r="B170" s="2510"/>
      <c r="C170" s="2511"/>
      <c r="D170" s="2511"/>
      <c r="E170" s="2511"/>
      <c r="F170" s="2511"/>
      <c r="G170" s="2511"/>
      <c r="H170" s="2511"/>
      <c r="I170" s="2511"/>
      <c r="J170" s="2485"/>
      <c r="K170" s="2485"/>
      <c r="L170" s="2485"/>
      <c r="M170" s="2485"/>
      <c r="N170" s="2485"/>
      <c r="O170" s="2485"/>
      <c r="P170" s="2485"/>
      <c r="Q170" s="2485"/>
      <c r="R170" s="2485"/>
      <c r="S170" s="2485"/>
      <c r="T170" s="2501"/>
      <c r="U170" s="2483"/>
      <c r="V170" s="2484"/>
      <c r="W170" s="2484"/>
      <c r="X170" s="2484"/>
      <c r="Y170" s="2499"/>
      <c r="Z170" s="2483"/>
      <c r="AA170" s="2484"/>
      <c r="AB170" s="623" t="s">
        <v>1225</v>
      </c>
      <c r="AC170" s="2502"/>
      <c r="AD170" s="2502"/>
      <c r="AE170" s="2502"/>
      <c r="AF170" s="2502"/>
      <c r="AG170" s="2503"/>
      <c r="AH170" s="2503"/>
      <c r="AI170" s="2503"/>
      <c r="AJ170" s="2503"/>
      <c r="AK170" s="2484"/>
      <c r="AL170" s="2484"/>
      <c r="AM170" s="2484"/>
      <c r="AN170" s="2504"/>
      <c r="AO170" s="2505"/>
      <c r="AP170" s="2483"/>
      <c r="AQ170" s="2484"/>
      <c r="AR170" s="2484"/>
      <c r="AS170" s="1928"/>
      <c r="AT170" s="2484"/>
      <c r="AU170" s="2499"/>
      <c r="AV170" s="1930"/>
      <c r="AW170" s="2484"/>
      <c r="AX170" s="2484"/>
      <c r="AY170" s="2484"/>
      <c r="AZ170" s="2484"/>
      <c r="BA170" s="621"/>
      <c r="BB170" s="621"/>
      <c r="BC170" s="621"/>
      <c r="BD170" s="621"/>
      <c r="BE170" s="2484"/>
      <c r="BF170" s="2484"/>
      <c r="BG170" s="2484"/>
      <c r="BH170" s="2499"/>
      <c r="BI170" s="2483"/>
      <c r="BJ170" s="2484"/>
      <c r="BK170" s="2484"/>
      <c r="BL170" s="2484"/>
      <c r="BM170" s="2499"/>
    </row>
    <row r="171" spans="1:65" s="137" customFormat="1" ht="21.4" customHeight="1" x14ac:dyDescent="0.45">
      <c r="A171" s="2509"/>
      <c r="B171" s="2510"/>
      <c r="C171" s="2511"/>
      <c r="D171" s="2511"/>
      <c r="E171" s="2511"/>
      <c r="F171" s="2511"/>
      <c r="G171" s="2511"/>
      <c r="H171" s="2511"/>
      <c r="I171" s="2511"/>
      <c r="J171" s="2485"/>
      <c r="K171" s="2485"/>
      <c r="L171" s="2485"/>
      <c r="M171" s="2485"/>
      <c r="N171" s="2485"/>
      <c r="O171" s="2485"/>
      <c r="P171" s="2485"/>
      <c r="Q171" s="2485"/>
      <c r="R171" s="2485"/>
      <c r="S171" s="2485"/>
      <c r="T171" s="2501"/>
      <c r="U171" s="2483"/>
      <c r="V171" s="2484"/>
      <c r="W171" s="2484"/>
      <c r="X171" s="2484"/>
      <c r="Y171" s="2499"/>
      <c r="Z171" s="2483"/>
      <c r="AA171" s="2484"/>
      <c r="AB171" s="623" t="s">
        <v>1241</v>
      </c>
      <c r="AC171" s="2502"/>
      <c r="AD171" s="2502"/>
      <c r="AE171" s="2502"/>
      <c r="AF171" s="2502"/>
      <c r="AG171" s="2503"/>
      <c r="AH171" s="2503"/>
      <c r="AI171" s="2503"/>
      <c r="AJ171" s="2503"/>
      <c r="AK171" s="2484"/>
      <c r="AL171" s="2484"/>
      <c r="AM171" s="2484"/>
      <c r="AN171" s="2504"/>
      <c r="AO171" s="2505"/>
      <c r="AP171" s="2483"/>
      <c r="AQ171" s="2484"/>
      <c r="AR171" s="2484"/>
      <c r="AS171" s="1928"/>
      <c r="AT171" s="2484"/>
      <c r="AU171" s="2499"/>
      <c r="AV171" s="1930"/>
      <c r="AW171" s="2484"/>
      <c r="AX171" s="2484"/>
      <c r="AY171" s="2484"/>
      <c r="AZ171" s="2484"/>
      <c r="BA171" s="621"/>
      <c r="BB171" s="621"/>
      <c r="BC171" s="621"/>
      <c r="BD171" s="621"/>
      <c r="BE171" s="2484"/>
      <c r="BF171" s="2484"/>
      <c r="BG171" s="2484"/>
      <c r="BH171" s="2499"/>
      <c r="BI171" s="2483"/>
      <c r="BJ171" s="2484"/>
      <c r="BK171" s="2484"/>
      <c r="BL171" s="2484"/>
      <c r="BM171" s="2499"/>
    </row>
    <row r="172" spans="1:65" s="137" customFormat="1" ht="21.4" customHeight="1" x14ac:dyDescent="0.45">
      <c r="A172" s="2509"/>
      <c r="B172" s="2510"/>
      <c r="C172" s="2511"/>
      <c r="D172" s="2511"/>
      <c r="E172" s="2511"/>
      <c r="F172" s="2511"/>
      <c r="G172" s="2511"/>
      <c r="H172" s="2511"/>
      <c r="I172" s="2511"/>
      <c r="J172" s="2485"/>
      <c r="K172" s="2485"/>
      <c r="L172" s="2485"/>
      <c r="M172" s="2485"/>
      <c r="N172" s="2485"/>
      <c r="O172" s="2485"/>
      <c r="P172" s="2485"/>
      <c r="Q172" s="2485"/>
      <c r="R172" s="2485"/>
      <c r="S172" s="2485"/>
      <c r="T172" s="2501"/>
      <c r="U172" s="2483"/>
      <c r="V172" s="2484"/>
      <c r="W172" s="2484"/>
      <c r="X172" s="2484"/>
      <c r="Y172" s="2499"/>
      <c r="Z172" s="2483"/>
      <c r="AA172" s="2484"/>
      <c r="AB172" s="623" t="s">
        <v>1256</v>
      </c>
      <c r="AC172" s="2502"/>
      <c r="AD172" s="2502"/>
      <c r="AE172" s="2502"/>
      <c r="AF172" s="2502"/>
      <c r="AG172" s="2503"/>
      <c r="AH172" s="2503"/>
      <c r="AI172" s="2503"/>
      <c r="AJ172" s="2503"/>
      <c r="AK172" s="2484"/>
      <c r="AL172" s="2484"/>
      <c r="AM172" s="2484"/>
      <c r="AN172" s="2504"/>
      <c r="AO172" s="2505"/>
      <c r="AP172" s="2483"/>
      <c r="AQ172" s="2484"/>
      <c r="AR172" s="2484"/>
      <c r="AS172" s="1928"/>
      <c r="AT172" s="2484"/>
      <c r="AU172" s="2499"/>
      <c r="AV172" s="1930"/>
      <c r="AW172" s="2484"/>
      <c r="AX172" s="2484"/>
      <c r="AY172" s="2484"/>
      <c r="AZ172" s="2484"/>
      <c r="BA172" s="621"/>
      <c r="BB172" s="621"/>
      <c r="BC172" s="621"/>
      <c r="BD172" s="621"/>
      <c r="BE172" s="2484"/>
      <c r="BF172" s="2484"/>
      <c r="BG172" s="2484"/>
      <c r="BH172" s="2499"/>
      <c r="BI172" s="2483"/>
      <c r="BJ172" s="2484"/>
      <c r="BK172" s="2484"/>
      <c r="BL172" s="2484"/>
      <c r="BM172" s="2499"/>
    </row>
    <row r="173" spans="1:65" s="137" customFormat="1" ht="21.4" customHeight="1" x14ac:dyDescent="0.45">
      <c r="A173" s="2509">
        <f t="shared" ref="A173" si="40">+A170+1</f>
        <v>51</v>
      </c>
      <c r="B173" s="2510"/>
      <c r="C173" s="2511"/>
      <c r="D173" s="2511"/>
      <c r="E173" s="2511"/>
      <c r="F173" s="2511"/>
      <c r="G173" s="2511"/>
      <c r="H173" s="2511"/>
      <c r="I173" s="2511"/>
      <c r="J173" s="2485"/>
      <c r="K173" s="2485"/>
      <c r="L173" s="2485"/>
      <c r="M173" s="2485"/>
      <c r="N173" s="2485"/>
      <c r="O173" s="2485"/>
      <c r="P173" s="2485"/>
      <c r="Q173" s="2485"/>
      <c r="R173" s="2485"/>
      <c r="S173" s="2485"/>
      <c r="T173" s="2501"/>
      <c r="U173" s="2483"/>
      <c r="V173" s="2484"/>
      <c r="W173" s="2484"/>
      <c r="X173" s="2484"/>
      <c r="Y173" s="2499"/>
      <c r="Z173" s="2483"/>
      <c r="AA173" s="2484"/>
      <c r="AB173" s="623" t="s">
        <v>1225</v>
      </c>
      <c r="AC173" s="2502"/>
      <c r="AD173" s="2502"/>
      <c r="AE173" s="2502"/>
      <c r="AF173" s="2502"/>
      <c r="AG173" s="2503"/>
      <c r="AH173" s="2503"/>
      <c r="AI173" s="2503"/>
      <c r="AJ173" s="2503"/>
      <c r="AK173" s="2484"/>
      <c r="AL173" s="2484"/>
      <c r="AM173" s="2484"/>
      <c r="AN173" s="2504"/>
      <c r="AO173" s="2505"/>
      <c r="AP173" s="2483"/>
      <c r="AQ173" s="2484"/>
      <c r="AR173" s="2484"/>
      <c r="AS173" s="1928"/>
      <c r="AT173" s="2484"/>
      <c r="AU173" s="2499"/>
      <c r="AV173" s="1930"/>
      <c r="AW173" s="2484"/>
      <c r="AX173" s="2484"/>
      <c r="AY173" s="2484"/>
      <c r="AZ173" s="2484"/>
      <c r="BA173" s="621"/>
      <c r="BB173" s="621"/>
      <c r="BC173" s="621"/>
      <c r="BD173" s="621"/>
      <c r="BE173" s="2484"/>
      <c r="BF173" s="2484"/>
      <c r="BG173" s="2484"/>
      <c r="BH173" s="2499"/>
      <c r="BI173" s="2483"/>
      <c r="BJ173" s="2484"/>
      <c r="BK173" s="2484"/>
      <c r="BL173" s="2484"/>
      <c r="BM173" s="2499"/>
    </row>
    <row r="174" spans="1:65" s="137" customFormat="1" ht="21.4" customHeight="1" x14ac:dyDescent="0.45">
      <c r="A174" s="2509"/>
      <c r="B174" s="2510"/>
      <c r="C174" s="2511"/>
      <c r="D174" s="2511"/>
      <c r="E174" s="2511"/>
      <c r="F174" s="2511"/>
      <c r="G174" s="2511"/>
      <c r="H174" s="2511"/>
      <c r="I174" s="2511"/>
      <c r="J174" s="2485"/>
      <c r="K174" s="2485"/>
      <c r="L174" s="2485"/>
      <c r="M174" s="2485"/>
      <c r="N174" s="2485"/>
      <c r="O174" s="2485"/>
      <c r="P174" s="2485"/>
      <c r="Q174" s="2485"/>
      <c r="R174" s="2485"/>
      <c r="S174" s="2485"/>
      <c r="T174" s="2501"/>
      <c r="U174" s="2483"/>
      <c r="V174" s="2484"/>
      <c r="W174" s="2484"/>
      <c r="X174" s="2484"/>
      <c r="Y174" s="2499"/>
      <c r="Z174" s="2483"/>
      <c r="AA174" s="2484"/>
      <c r="AB174" s="623" t="s">
        <v>1241</v>
      </c>
      <c r="AC174" s="2502"/>
      <c r="AD174" s="2502"/>
      <c r="AE174" s="2502"/>
      <c r="AF174" s="2502"/>
      <c r="AG174" s="2503"/>
      <c r="AH174" s="2503"/>
      <c r="AI174" s="2503"/>
      <c r="AJ174" s="2503"/>
      <c r="AK174" s="2484"/>
      <c r="AL174" s="2484"/>
      <c r="AM174" s="2484"/>
      <c r="AN174" s="2504"/>
      <c r="AO174" s="2505"/>
      <c r="AP174" s="2483"/>
      <c r="AQ174" s="2484"/>
      <c r="AR174" s="2484"/>
      <c r="AS174" s="1928"/>
      <c r="AT174" s="2484"/>
      <c r="AU174" s="2499"/>
      <c r="AV174" s="1930"/>
      <c r="AW174" s="2484"/>
      <c r="AX174" s="2484"/>
      <c r="AY174" s="2484"/>
      <c r="AZ174" s="2484"/>
      <c r="BA174" s="621"/>
      <c r="BB174" s="621"/>
      <c r="BC174" s="621"/>
      <c r="BD174" s="621"/>
      <c r="BE174" s="2484"/>
      <c r="BF174" s="2484"/>
      <c r="BG174" s="2484"/>
      <c r="BH174" s="2499"/>
      <c r="BI174" s="2483"/>
      <c r="BJ174" s="2484"/>
      <c r="BK174" s="2484"/>
      <c r="BL174" s="2484"/>
      <c r="BM174" s="2499"/>
    </row>
    <row r="175" spans="1:65" s="137" customFormat="1" ht="21.4" customHeight="1" x14ac:dyDescent="0.45">
      <c r="A175" s="2509"/>
      <c r="B175" s="2510"/>
      <c r="C175" s="2511"/>
      <c r="D175" s="2511"/>
      <c r="E175" s="2511"/>
      <c r="F175" s="2511"/>
      <c r="G175" s="2511"/>
      <c r="H175" s="2511"/>
      <c r="I175" s="2511"/>
      <c r="J175" s="2485"/>
      <c r="K175" s="2485"/>
      <c r="L175" s="2485"/>
      <c r="M175" s="2485"/>
      <c r="N175" s="2485"/>
      <c r="O175" s="2485"/>
      <c r="P175" s="2485"/>
      <c r="Q175" s="2485"/>
      <c r="R175" s="2485"/>
      <c r="S175" s="2485"/>
      <c r="T175" s="2501"/>
      <c r="U175" s="2483"/>
      <c r="V175" s="2484"/>
      <c r="W175" s="2484"/>
      <c r="X175" s="2484"/>
      <c r="Y175" s="2499"/>
      <c r="Z175" s="2483"/>
      <c r="AA175" s="2484"/>
      <c r="AB175" s="623" t="s">
        <v>1256</v>
      </c>
      <c r="AC175" s="2502"/>
      <c r="AD175" s="2502"/>
      <c r="AE175" s="2502"/>
      <c r="AF175" s="2502"/>
      <c r="AG175" s="2503"/>
      <c r="AH175" s="2503"/>
      <c r="AI175" s="2503"/>
      <c r="AJ175" s="2503"/>
      <c r="AK175" s="2484"/>
      <c r="AL175" s="2484"/>
      <c r="AM175" s="2484"/>
      <c r="AN175" s="2504"/>
      <c r="AO175" s="2505"/>
      <c r="AP175" s="2483"/>
      <c r="AQ175" s="2484"/>
      <c r="AR175" s="2484"/>
      <c r="AS175" s="1928"/>
      <c r="AT175" s="2484"/>
      <c r="AU175" s="2499"/>
      <c r="AV175" s="1930"/>
      <c r="AW175" s="2484"/>
      <c r="AX175" s="2484"/>
      <c r="AY175" s="2484"/>
      <c r="AZ175" s="2484"/>
      <c r="BA175" s="621"/>
      <c r="BB175" s="621"/>
      <c r="BC175" s="621"/>
      <c r="BD175" s="621"/>
      <c r="BE175" s="2484"/>
      <c r="BF175" s="2484"/>
      <c r="BG175" s="2484"/>
      <c r="BH175" s="2499"/>
      <c r="BI175" s="2483"/>
      <c r="BJ175" s="2484"/>
      <c r="BK175" s="2484"/>
      <c r="BL175" s="2484"/>
      <c r="BM175" s="2499"/>
    </row>
    <row r="176" spans="1:65" s="137" customFormat="1" ht="21.4" customHeight="1" x14ac:dyDescent="0.45">
      <c r="A176" s="2509">
        <f t="shared" ref="A176" si="41">+A173+1</f>
        <v>52</v>
      </c>
      <c r="B176" s="2510"/>
      <c r="C176" s="2511"/>
      <c r="D176" s="2511"/>
      <c r="E176" s="2511"/>
      <c r="F176" s="2511"/>
      <c r="G176" s="2511"/>
      <c r="H176" s="2511"/>
      <c r="I176" s="2511"/>
      <c r="J176" s="2485"/>
      <c r="K176" s="2485"/>
      <c r="L176" s="2485"/>
      <c r="M176" s="2485"/>
      <c r="N176" s="2485"/>
      <c r="O176" s="2485"/>
      <c r="P176" s="2485"/>
      <c r="Q176" s="2485"/>
      <c r="R176" s="2485"/>
      <c r="S176" s="2485"/>
      <c r="T176" s="2501"/>
      <c r="U176" s="2483"/>
      <c r="V176" s="2484"/>
      <c r="W176" s="2484"/>
      <c r="X176" s="2484"/>
      <c r="Y176" s="2499"/>
      <c r="Z176" s="2483"/>
      <c r="AA176" s="2484"/>
      <c r="AB176" s="623" t="s">
        <v>1225</v>
      </c>
      <c r="AC176" s="2502"/>
      <c r="AD176" s="2502"/>
      <c r="AE176" s="2502"/>
      <c r="AF176" s="2502"/>
      <c r="AG176" s="2503"/>
      <c r="AH176" s="2503"/>
      <c r="AI176" s="2503"/>
      <c r="AJ176" s="2503"/>
      <c r="AK176" s="2484"/>
      <c r="AL176" s="2484"/>
      <c r="AM176" s="2484"/>
      <c r="AN176" s="2504"/>
      <c r="AO176" s="2505"/>
      <c r="AP176" s="2483"/>
      <c r="AQ176" s="2484"/>
      <c r="AR176" s="2484"/>
      <c r="AS176" s="1928"/>
      <c r="AT176" s="2484"/>
      <c r="AU176" s="2499"/>
      <c r="AV176" s="1930"/>
      <c r="AW176" s="2484"/>
      <c r="AX176" s="2484"/>
      <c r="AY176" s="2484"/>
      <c r="AZ176" s="2484"/>
      <c r="BA176" s="621"/>
      <c r="BB176" s="621"/>
      <c r="BC176" s="621"/>
      <c r="BD176" s="621"/>
      <c r="BE176" s="2484"/>
      <c r="BF176" s="2484"/>
      <c r="BG176" s="2484"/>
      <c r="BH176" s="2499"/>
      <c r="BI176" s="2483"/>
      <c r="BJ176" s="2484"/>
      <c r="BK176" s="2484"/>
      <c r="BL176" s="2484"/>
      <c r="BM176" s="2499"/>
    </row>
    <row r="177" spans="1:65" s="137" customFormat="1" ht="21.4" customHeight="1" x14ac:dyDescent="0.45">
      <c r="A177" s="2509"/>
      <c r="B177" s="2510"/>
      <c r="C177" s="2511"/>
      <c r="D177" s="2511"/>
      <c r="E177" s="2511"/>
      <c r="F177" s="2511"/>
      <c r="G177" s="2511"/>
      <c r="H177" s="2511"/>
      <c r="I177" s="2511"/>
      <c r="J177" s="2485"/>
      <c r="K177" s="2485"/>
      <c r="L177" s="2485"/>
      <c r="M177" s="2485"/>
      <c r="N177" s="2485"/>
      <c r="O177" s="2485"/>
      <c r="P177" s="2485"/>
      <c r="Q177" s="2485"/>
      <c r="R177" s="2485"/>
      <c r="S177" s="2485"/>
      <c r="T177" s="2501"/>
      <c r="U177" s="2483"/>
      <c r="V177" s="2484"/>
      <c r="W177" s="2484"/>
      <c r="X177" s="2484"/>
      <c r="Y177" s="2499"/>
      <c r="Z177" s="2483"/>
      <c r="AA177" s="2484"/>
      <c r="AB177" s="623" t="s">
        <v>1241</v>
      </c>
      <c r="AC177" s="2502"/>
      <c r="AD177" s="2502"/>
      <c r="AE177" s="2502"/>
      <c r="AF177" s="2502"/>
      <c r="AG177" s="2503"/>
      <c r="AH177" s="2503"/>
      <c r="AI177" s="2503"/>
      <c r="AJ177" s="2503"/>
      <c r="AK177" s="2484"/>
      <c r="AL177" s="2484"/>
      <c r="AM177" s="2484"/>
      <c r="AN177" s="2504"/>
      <c r="AO177" s="2505"/>
      <c r="AP177" s="2483"/>
      <c r="AQ177" s="2484"/>
      <c r="AR177" s="2484"/>
      <c r="AS177" s="1928"/>
      <c r="AT177" s="2484"/>
      <c r="AU177" s="2499"/>
      <c r="AV177" s="1930"/>
      <c r="AW177" s="2484"/>
      <c r="AX177" s="2484"/>
      <c r="AY177" s="2484"/>
      <c r="AZ177" s="2484"/>
      <c r="BA177" s="621"/>
      <c r="BB177" s="621"/>
      <c r="BC177" s="621"/>
      <c r="BD177" s="621"/>
      <c r="BE177" s="2484"/>
      <c r="BF177" s="2484"/>
      <c r="BG177" s="2484"/>
      <c r="BH177" s="2499"/>
      <c r="BI177" s="2483"/>
      <c r="BJ177" s="2484"/>
      <c r="BK177" s="2484"/>
      <c r="BL177" s="2484"/>
      <c r="BM177" s="2499"/>
    </row>
    <row r="178" spans="1:65" s="137" customFormat="1" ht="21.4" customHeight="1" x14ac:dyDescent="0.45">
      <c r="A178" s="2509"/>
      <c r="B178" s="2510"/>
      <c r="C178" s="2511"/>
      <c r="D178" s="2511"/>
      <c r="E178" s="2511"/>
      <c r="F178" s="2511"/>
      <c r="G178" s="2511"/>
      <c r="H178" s="2511"/>
      <c r="I178" s="2511"/>
      <c r="J178" s="2485"/>
      <c r="K178" s="2485"/>
      <c r="L178" s="2485"/>
      <c r="M178" s="2485"/>
      <c r="N178" s="2485"/>
      <c r="O178" s="2485"/>
      <c r="P178" s="2485"/>
      <c r="Q178" s="2485"/>
      <c r="R178" s="2485"/>
      <c r="S178" s="2485"/>
      <c r="T178" s="2501"/>
      <c r="U178" s="2483"/>
      <c r="V178" s="2484"/>
      <c r="W178" s="2484"/>
      <c r="X178" s="2484"/>
      <c r="Y178" s="2499"/>
      <c r="Z178" s="2483"/>
      <c r="AA178" s="2484"/>
      <c r="AB178" s="623" t="s">
        <v>1256</v>
      </c>
      <c r="AC178" s="2502"/>
      <c r="AD178" s="2502"/>
      <c r="AE178" s="2502"/>
      <c r="AF178" s="2502"/>
      <c r="AG178" s="2503"/>
      <c r="AH178" s="2503"/>
      <c r="AI178" s="2503"/>
      <c r="AJ178" s="2503"/>
      <c r="AK178" s="2484"/>
      <c r="AL178" s="2484"/>
      <c r="AM178" s="2484"/>
      <c r="AN178" s="2504"/>
      <c r="AO178" s="2505"/>
      <c r="AP178" s="2483"/>
      <c r="AQ178" s="2484"/>
      <c r="AR178" s="2484"/>
      <c r="AS178" s="1928"/>
      <c r="AT178" s="2484"/>
      <c r="AU178" s="2499"/>
      <c r="AV178" s="1930"/>
      <c r="AW178" s="2484"/>
      <c r="AX178" s="2484"/>
      <c r="AY178" s="2484"/>
      <c r="AZ178" s="2484"/>
      <c r="BA178" s="621"/>
      <c r="BB178" s="621"/>
      <c r="BC178" s="621"/>
      <c r="BD178" s="621"/>
      <c r="BE178" s="2484"/>
      <c r="BF178" s="2484"/>
      <c r="BG178" s="2484"/>
      <c r="BH178" s="2499"/>
      <c r="BI178" s="2483"/>
      <c r="BJ178" s="2484"/>
      <c r="BK178" s="2484"/>
      <c r="BL178" s="2484"/>
      <c r="BM178" s="2499"/>
    </row>
    <row r="179" spans="1:65" s="137" customFormat="1" ht="21.4" customHeight="1" x14ac:dyDescent="0.45">
      <c r="A179" s="2509">
        <f t="shared" ref="A179" si="42">+A176+1</f>
        <v>53</v>
      </c>
      <c r="B179" s="2510"/>
      <c r="C179" s="2511"/>
      <c r="D179" s="2511"/>
      <c r="E179" s="2511"/>
      <c r="F179" s="2511"/>
      <c r="G179" s="2511"/>
      <c r="H179" s="2511"/>
      <c r="I179" s="2511"/>
      <c r="J179" s="2485"/>
      <c r="K179" s="2485"/>
      <c r="L179" s="2485"/>
      <c r="M179" s="2485"/>
      <c r="N179" s="2485"/>
      <c r="O179" s="2485"/>
      <c r="P179" s="2485"/>
      <c r="Q179" s="2485"/>
      <c r="R179" s="2485"/>
      <c r="S179" s="2485"/>
      <c r="T179" s="2501"/>
      <c r="U179" s="2483"/>
      <c r="V179" s="2484"/>
      <c r="W179" s="2484"/>
      <c r="X179" s="2484"/>
      <c r="Y179" s="2499"/>
      <c r="Z179" s="2483"/>
      <c r="AA179" s="2484"/>
      <c r="AB179" s="623" t="s">
        <v>1225</v>
      </c>
      <c r="AC179" s="2502"/>
      <c r="AD179" s="2502"/>
      <c r="AE179" s="2502"/>
      <c r="AF179" s="2502"/>
      <c r="AG179" s="2503"/>
      <c r="AH179" s="2503"/>
      <c r="AI179" s="2503"/>
      <c r="AJ179" s="2503"/>
      <c r="AK179" s="2484"/>
      <c r="AL179" s="2484"/>
      <c r="AM179" s="2484"/>
      <c r="AN179" s="2504"/>
      <c r="AO179" s="2505"/>
      <c r="AP179" s="2483"/>
      <c r="AQ179" s="2484"/>
      <c r="AR179" s="2484"/>
      <c r="AS179" s="1928"/>
      <c r="AT179" s="2484"/>
      <c r="AU179" s="2499"/>
      <c r="AV179" s="1930"/>
      <c r="AW179" s="2484"/>
      <c r="AX179" s="2484"/>
      <c r="AY179" s="2484"/>
      <c r="AZ179" s="2484"/>
      <c r="BA179" s="621"/>
      <c r="BB179" s="621"/>
      <c r="BC179" s="621"/>
      <c r="BD179" s="621"/>
      <c r="BE179" s="2484"/>
      <c r="BF179" s="2484"/>
      <c r="BG179" s="2484"/>
      <c r="BH179" s="2499"/>
      <c r="BI179" s="2483"/>
      <c r="BJ179" s="2484"/>
      <c r="BK179" s="2484"/>
      <c r="BL179" s="2484"/>
      <c r="BM179" s="2499"/>
    </row>
    <row r="180" spans="1:65" s="137" customFormat="1" ht="21.4" customHeight="1" x14ac:dyDescent="0.45">
      <c r="A180" s="2509"/>
      <c r="B180" s="2510"/>
      <c r="C180" s="2511"/>
      <c r="D180" s="2511"/>
      <c r="E180" s="2511"/>
      <c r="F180" s="2511"/>
      <c r="G180" s="2511"/>
      <c r="H180" s="2511"/>
      <c r="I180" s="2511"/>
      <c r="J180" s="2485"/>
      <c r="K180" s="2485"/>
      <c r="L180" s="2485"/>
      <c r="M180" s="2485"/>
      <c r="N180" s="2485"/>
      <c r="O180" s="2485"/>
      <c r="P180" s="2485"/>
      <c r="Q180" s="2485"/>
      <c r="R180" s="2485"/>
      <c r="S180" s="2485"/>
      <c r="T180" s="2501"/>
      <c r="U180" s="2483"/>
      <c r="V180" s="2484"/>
      <c r="W180" s="2484"/>
      <c r="X180" s="2484"/>
      <c r="Y180" s="2499"/>
      <c r="Z180" s="2483"/>
      <c r="AA180" s="2484"/>
      <c r="AB180" s="623" t="s">
        <v>1241</v>
      </c>
      <c r="AC180" s="2502"/>
      <c r="AD180" s="2502"/>
      <c r="AE180" s="2502"/>
      <c r="AF180" s="2502"/>
      <c r="AG180" s="2503"/>
      <c r="AH180" s="2503"/>
      <c r="AI180" s="2503"/>
      <c r="AJ180" s="2503"/>
      <c r="AK180" s="2484"/>
      <c r="AL180" s="2484"/>
      <c r="AM180" s="2484"/>
      <c r="AN180" s="2504"/>
      <c r="AO180" s="2505"/>
      <c r="AP180" s="2483"/>
      <c r="AQ180" s="2484"/>
      <c r="AR180" s="2484"/>
      <c r="AS180" s="1928"/>
      <c r="AT180" s="2484"/>
      <c r="AU180" s="2499"/>
      <c r="AV180" s="1930"/>
      <c r="AW180" s="2484"/>
      <c r="AX180" s="2484"/>
      <c r="AY180" s="2484"/>
      <c r="AZ180" s="2484"/>
      <c r="BA180" s="621"/>
      <c r="BB180" s="621"/>
      <c r="BC180" s="621"/>
      <c r="BD180" s="621"/>
      <c r="BE180" s="2484"/>
      <c r="BF180" s="2484"/>
      <c r="BG180" s="2484"/>
      <c r="BH180" s="2499"/>
      <c r="BI180" s="2483"/>
      <c r="BJ180" s="2484"/>
      <c r="BK180" s="2484"/>
      <c r="BL180" s="2484"/>
      <c r="BM180" s="2499"/>
    </row>
    <row r="181" spans="1:65" s="137" customFormat="1" ht="21.4" customHeight="1" x14ac:dyDescent="0.45">
      <c r="A181" s="2509"/>
      <c r="B181" s="2510"/>
      <c r="C181" s="2511"/>
      <c r="D181" s="2511"/>
      <c r="E181" s="2511"/>
      <c r="F181" s="2511"/>
      <c r="G181" s="2511"/>
      <c r="H181" s="2511"/>
      <c r="I181" s="2511"/>
      <c r="J181" s="2485"/>
      <c r="K181" s="2485"/>
      <c r="L181" s="2485"/>
      <c r="M181" s="2485"/>
      <c r="N181" s="2485"/>
      <c r="O181" s="2485"/>
      <c r="P181" s="2485"/>
      <c r="Q181" s="2485"/>
      <c r="R181" s="2485"/>
      <c r="S181" s="2485"/>
      <c r="T181" s="2501"/>
      <c r="U181" s="2483"/>
      <c r="V181" s="2484"/>
      <c r="W181" s="2484"/>
      <c r="X181" s="2484"/>
      <c r="Y181" s="2499"/>
      <c r="Z181" s="2483"/>
      <c r="AA181" s="2484"/>
      <c r="AB181" s="623" t="s">
        <v>1256</v>
      </c>
      <c r="AC181" s="2502"/>
      <c r="AD181" s="2502"/>
      <c r="AE181" s="2502"/>
      <c r="AF181" s="2502"/>
      <c r="AG181" s="2503"/>
      <c r="AH181" s="2503"/>
      <c r="AI181" s="2503"/>
      <c r="AJ181" s="2503"/>
      <c r="AK181" s="2484"/>
      <c r="AL181" s="2484"/>
      <c r="AM181" s="2484"/>
      <c r="AN181" s="2504"/>
      <c r="AO181" s="2505"/>
      <c r="AP181" s="2483"/>
      <c r="AQ181" s="2484"/>
      <c r="AR181" s="2484"/>
      <c r="AS181" s="1928"/>
      <c r="AT181" s="2484"/>
      <c r="AU181" s="2499"/>
      <c r="AV181" s="1930"/>
      <c r="AW181" s="2484"/>
      <c r="AX181" s="2484"/>
      <c r="AY181" s="2484"/>
      <c r="AZ181" s="2484"/>
      <c r="BA181" s="621"/>
      <c r="BB181" s="621"/>
      <c r="BC181" s="621"/>
      <c r="BD181" s="621"/>
      <c r="BE181" s="2484"/>
      <c r="BF181" s="2484"/>
      <c r="BG181" s="2484"/>
      <c r="BH181" s="2499"/>
      <c r="BI181" s="2483"/>
      <c r="BJ181" s="2484"/>
      <c r="BK181" s="2484"/>
      <c r="BL181" s="2484"/>
      <c r="BM181" s="2499"/>
    </row>
    <row r="182" spans="1:65" s="137" customFormat="1" ht="21.4" customHeight="1" x14ac:dyDescent="0.45">
      <c r="A182" s="2509">
        <f>+A179+1</f>
        <v>54</v>
      </c>
      <c r="B182" s="2510"/>
      <c r="C182" s="2511"/>
      <c r="D182" s="2511"/>
      <c r="E182" s="2511"/>
      <c r="F182" s="2511"/>
      <c r="G182" s="2511"/>
      <c r="H182" s="2511"/>
      <c r="I182" s="2511"/>
      <c r="J182" s="2485"/>
      <c r="K182" s="2485"/>
      <c r="L182" s="2485"/>
      <c r="M182" s="2485"/>
      <c r="N182" s="2485"/>
      <c r="O182" s="2485"/>
      <c r="P182" s="2485"/>
      <c r="Q182" s="2485"/>
      <c r="R182" s="2485"/>
      <c r="S182" s="2485"/>
      <c r="T182" s="2501"/>
      <c r="U182" s="2483"/>
      <c r="V182" s="2484"/>
      <c r="W182" s="2484"/>
      <c r="X182" s="2484"/>
      <c r="Y182" s="2499"/>
      <c r="Z182" s="2483"/>
      <c r="AA182" s="2484"/>
      <c r="AB182" s="623" t="s">
        <v>1225</v>
      </c>
      <c r="AC182" s="2502"/>
      <c r="AD182" s="2502"/>
      <c r="AE182" s="2502"/>
      <c r="AF182" s="2502"/>
      <c r="AG182" s="2503"/>
      <c r="AH182" s="2503"/>
      <c r="AI182" s="2503"/>
      <c r="AJ182" s="2503"/>
      <c r="AK182" s="2484"/>
      <c r="AL182" s="2484"/>
      <c r="AM182" s="2484"/>
      <c r="AN182" s="2504"/>
      <c r="AO182" s="2505"/>
      <c r="AP182" s="2483"/>
      <c r="AQ182" s="2484"/>
      <c r="AR182" s="2484"/>
      <c r="AS182" s="1928"/>
      <c r="AT182" s="2484"/>
      <c r="AU182" s="2499"/>
      <c r="AV182" s="1930"/>
      <c r="AW182" s="2484"/>
      <c r="AX182" s="2484"/>
      <c r="AY182" s="2484"/>
      <c r="AZ182" s="2484"/>
      <c r="BA182" s="621"/>
      <c r="BB182" s="621"/>
      <c r="BC182" s="621"/>
      <c r="BD182" s="621"/>
      <c r="BE182" s="2484"/>
      <c r="BF182" s="2484"/>
      <c r="BG182" s="2484"/>
      <c r="BH182" s="2499"/>
      <c r="BI182" s="2483"/>
      <c r="BJ182" s="2484"/>
      <c r="BK182" s="2484"/>
      <c r="BL182" s="2484"/>
      <c r="BM182" s="2499"/>
    </row>
    <row r="183" spans="1:65" s="137" customFormat="1" ht="21.4" customHeight="1" x14ac:dyDescent="0.45">
      <c r="A183" s="2509"/>
      <c r="B183" s="2510"/>
      <c r="C183" s="2511"/>
      <c r="D183" s="2511"/>
      <c r="E183" s="2511"/>
      <c r="F183" s="2511"/>
      <c r="G183" s="2511"/>
      <c r="H183" s="2511"/>
      <c r="I183" s="2511"/>
      <c r="J183" s="2485"/>
      <c r="K183" s="2485"/>
      <c r="L183" s="2485"/>
      <c r="M183" s="2485"/>
      <c r="N183" s="2485"/>
      <c r="O183" s="2485"/>
      <c r="P183" s="2485"/>
      <c r="Q183" s="2485"/>
      <c r="R183" s="2485"/>
      <c r="S183" s="2485"/>
      <c r="T183" s="2501"/>
      <c r="U183" s="2483"/>
      <c r="V183" s="2484"/>
      <c r="W183" s="2484"/>
      <c r="X183" s="2484"/>
      <c r="Y183" s="2499"/>
      <c r="Z183" s="2483"/>
      <c r="AA183" s="2484"/>
      <c r="AB183" s="623" t="s">
        <v>1241</v>
      </c>
      <c r="AC183" s="2502"/>
      <c r="AD183" s="2502"/>
      <c r="AE183" s="2502"/>
      <c r="AF183" s="2502"/>
      <c r="AG183" s="2503"/>
      <c r="AH183" s="2503"/>
      <c r="AI183" s="2503"/>
      <c r="AJ183" s="2503"/>
      <c r="AK183" s="2484"/>
      <c r="AL183" s="2484"/>
      <c r="AM183" s="2484"/>
      <c r="AN183" s="2504"/>
      <c r="AO183" s="2505"/>
      <c r="AP183" s="2483"/>
      <c r="AQ183" s="2484"/>
      <c r="AR183" s="2484"/>
      <c r="AS183" s="1928"/>
      <c r="AT183" s="2484"/>
      <c r="AU183" s="2499"/>
      <c r="AV183" s="1930"/>
      <c r="AW183" s="2484"/>
      <c r="AX183" s="2484"/>
      <c r="AY183" s="2484"/>
      <c r="AZ183" s="2484"/>
      <c r="BA183" s="621"/>
      <c r="BB183" s="621"/>
      <c r="BC183" s="621"/>
      <c r="BD183" s="621"/>
      <c r="BE183" s="2484"/>
      <c r="BF183" s="2484"/>
      <c r="BG183" s="2484"/>
      <c r="BH183" s="2499"/>
      <c r="BI183" s="2483"/>
      <c r="BJ183" s="2484"/>
      <c r="BK183" s="2484"/>
      <c r="BL183" s="2484"/>
      <c r="BM183" s="2499"/>
    </row>
    <row r="184" spans="1:65" s="137" customFormat="1" ht="21.4" customHeight="1" x14ac:dyDescent="0.45">
      <c r="A184" s="2509"/>
      <c r="B184" s="2510"/>
      <c r="C184" s="2511"/>
      <c r="D184" s="2511"/>
      <c r="E184" s="2511"/>
      <c r="F184" s="2511"/>
      <c r="G184" s="2511"/>
      <c r="H184" s="2511"/>
      <c r="I184" s="2511"/>
      <c r="J184" s="2485"/>
      <c r="K184" s="2485"/>
      <c r="L184" s="2485"/>
      <c r="M184" s="2485"/>
      <c r="N184" s="2485"/>
      <c r="O184" s="2485"/>
      <c r="P184" s="2485"/>
      <c r="Q184" s="2485"/>
      <c r="R184" s="2485"/>
      <c r="S184" s="2485"/>
      <c r="T184" s="2501"/>
      <c r="U184" s="2483"/>
      <c r="V184" s="2484"/>
      <c r="W184" s="2484"/>
      <c r="X184" s="2484"/>
      <c r="Y184" s="2499"/>
      <c r="Z184" s="2483"/>
      <c r="AA184" s="2484"/>
      <c r="AB184" s="623" t="s">
        <v>1256</v>
      </c>
      <c r="AC184" s="2502"/>
      <c r="AD184" s="2502"/>
      <c r="AE184" s="2502"/>
      <c r="AF184" s="2502"/>
      <c r="AG184" s="2503"/>
      <c r="AH184" s="2503"/>
      <c r="AI184" s="2503"/>
      <c r="AJ184" s="2503"/>
      <c r="AK184" s="2484"/>
      <c r="AL184" s="2484"/>
      <c r="AM184" s="2484"/>
      <c r="AN184" s="2504"/>
      <c r="AO184" s="2505"/>
      <c r="AP184" s="2483"/>
      <c r="AQ184" s="2484"/>
      <c r="AR184" s="2484"/>
      <c r="AS184" s="1928"/>
      <c r="AT184" s="2484"/>
      <c r="AU184" s="2499"/>
      <c r="AV184" s="1930"/>
      <c r="AW184" s="2484"/>
      <c r="AX184" s="2484"/>
      <c r="AY184" s="2484"/>
      <c r="AZ184" s="2484"/>
      <c r="BA184" s="621"/>
      <c r="BB184" s="621"/>
      <c r="BC184" s="621"/>
      <c r="BD184" s="621"/>
      <c r="BE184" s="2484"/>
      <c r="BF184" s="2484"/>
      <c r="BG184" s="2484"/>
      <c r="BH184" s="2499"/>
      <c r="BI184" s="2483"/>
      <c r="BJ184" s="2484"/>
      <c r="BK184" s="2484"/>
      <c r="BL184" s="2484"/>
      <c r="BM184" s="2499"/>
    </row>
    <row r="185" spans="1:65" s="137" customFormat="1" ht="21.4" customHeight="1" x14ac:dyDescent="0.45">
      <c r="A185" s="2509">
        <f>+A182+1</f>
        <v>55</v>
      </c>
      <c r="B185" s="2510"/>
      <c r="C185" s="2511"/>
      <c r="D185" s="2511"/>
      <c r="E185" s="2511"/>
      <c r="F185" s="2511"/>
      <c r="G185" s="2511"/>
      <c r="H185" s="2511"/>
      <c r="I185" s="2511"/>
      <c r="J185" s="2485"/>
      <c r="K185" s="2485"/>
      <c r="L185" s="2485"/>
      <c r="M185" s="2485"/>
      <c r="N185" s="2485"/>
      <c r="O185" s="2485"/>
      <c r="P185" s="2485"/>
      <c r="Q185" s="2485"/>
      <c r="R185" s="2485"/>
      <c r="S185" s="2485"/>
      <c r="T185" s="2501"/>
      <c r="U185" s="2483"/>
      <c r="V185" s="2484"/>
      <c r="W185" s="2484"/>
      <c r="X185" s="2484"/>
      <c r="Y185" s="2499"/>
      <c r="Z185" s="2483"/>
      <c r="AA185" s="2484"/>
      <c r="AB185" s="623" t="s">
        <v>1225</v>
      </c>
      <c r="AC185" s="2502"/>
      <c r="AD185" s="2502"/>
      <c r="AE185" s="2502"/>
      <c r="AF185" s="2502"/>
      <c r="AG185" s="2503"/>
      <c r="AH185" s="2503"/>
      <c r="AI185" s="2503"/>
      <c r="AJ185" s="2503"/>
      <c r="AK185" s="2484"/>
      <c r="AL185" s="2484"/>
      <c r="AM185" s="2484"/>
      <c r="AN185" s="2504"/>
      <c r="AO185" s="2505"/>
      <c r="AP185" s="2483"/>
      <c r="AQ185" s="2484"/>
      <c r="AR185" s="2484"/>
      <c r="AS185" s="1928"/>
      <c r="AT185" s="2484"/>
      <c r="AU185" s="2499"/>
      <c r="AV185" s="1930"/>
      <c r="AW185" s="2484"/>
      <c r="AX185" s="2484"/>
      <c r="AY185" s="2484"/>
      <c r="AZ185" s="2484"/>
      <c r="BA185" s="621"/>
      <c r="BB185" s="621"/>
      <c r="BC185" s="621"/>
      <c r="BD185" s="621"/>
      <c r="BE185" s="2484"/>
      <c r="BF185" s="2484"/>
      <c r="BG185" s="2484"/>
      <c r="BH185" s="2499"/>
      <c r="BI185" s="2483"/>
      <c r="BJ185" s="2484"/>
      <c r="BK185" s="2484"/>
      <c r="BL185" s="2484"/>
      <c r="BM185" s="2499"/>
    </row>
    <row r="186" spans="1:65" s="137" customFormat="1" ht="21.4" customHeight="1" x14ac:dyDescent="0.45">
      <c r="A186" s="2509"/>
      <c r="B186" s="2510"/>
      <c r="C186" s="2511"/>
      <c r="D186" s="2511"/>
      <c r="E186" s="2511"/>
      <c r="F186" s="2511"/>
      <c r="G186" s="2511"/>
      <c r="H186" s="2511"/>
      <c r="I186" s="2511"/>
      <c r="J186" s="2485"/>
      <c r="K186" s="2485"/>
      <c r="L186" s="2485"/>
      <c r="M186" s="2485"/>
      <c r="N186" s="2485"/>
      <c r="O186" s="2485"/>
      <c r="P186" s="2485"/>
      <c r="Q186" s="2485"/>
      <c r="R186" s="2485"/>
      <c r="S186" s="2485"/>
      <c r="T186" s="2501"/>
      <c r="U186" s="2483"/>
      <c r="V186" s="2484"/>
      <c r="W186" s="2484"/>
      <c r="X186" s="2484"/>
      <c r="Y186" s="2499"/>
      <c r="Z186" s="2483"/>
      <c r="AA186" s="2484"/>
      <c r="AB186" s="623" t="s">
        <v>1241</v>
      </c>
      <c r="AC186" s="2502"/>
      <c r="AD186" s="2502"/>
      <c r="AE186" s="2502"/>
      <c r="AF186" s="2502"/>
      <c r="AG186" s="2503"/>
      <c r="AH186" s="2503"/>
      <c r="AI186" s="2503"/>
      <c r="AJ186" s="2503"/>
      <c r="AK186" s="2484"/>
      <c r="AL186" s="2484"/>
      <c r="AM186" s="2484"/>
      <c r="AN186" s="2504"/>
      <c r="AO186" s="2505"/>
      <c r="AP186" s="2483"/>
      <c r="AQ186" s="2484"/>
      <c r="AR186" s="2484"/>
      <c r="AS186" s="1928"/>
      <c r="AT186" s="2484"/>
      <c r="AU186" s="2499"/>
      <c r="AV186" s="1930"/>
      <c r="AW186" s="2484"/>
      <c r="AX186" s="2484"/>
      <c r="AY186" s="2484"/>
      <c r="AZ186" s="2484"/>
      <c r="BA186" s="621"/>
      <c r="BB186" s="621"/>
      <c r="BC186" s="621"/>
      <c r="BD186" s="621"/>
      <c r="BE186" s="2484"/>
      <c r="BF186" s="2484"/>
      <c r="BG186" s="2484"/>
      <c r="BH186" s="2499"/>
      <c r="BI186" s="2483"/>
      <c r="BJ186" s="2484"/>
      <c r="BK186" s="2484"/>
      <c r="BL186" s="2484"/>
      <c r="BM186" s="2499"/>
    </row>
    <row r="187" spans="1:65" s="137" customFormat="1" ht="21.4" customHeight="1" x14ac:dyDescent="0.45">
      <c r="A187" s="2509"/>
      <c r="B187" s="2510"/>
      <c r="C187" s="2511"/>
      <c r="D187" s="2511"/>
      <c r="E187" s="2511"/>
      <c r="F187" s="2511"/>
      <c r="G187" s="2511"/>
      <c r="H187" s="2511"/>
      <c r="I187" s="2511"/>
      <c r="J187" s="2485"/>
      <c r="K187" s="2485"/>
      <c r="L187" s="2485"/>
      <c r="M187" s="2485"/>
      <c r="N187" s="2485"/>
      <c r="O187" s="2485"/>
      <c r="P187" s="2485"/>
      <c r="Q187" s="2485"/>
      <c r="R187" s="2485"/>
      <c r="S187" s="2485"/>
      <c r="T187" s="2501"/>
      <c r="U187" s="2483"/>
      <c r="V187" s="2484"/>
      <c r="W187" s="2484"/>
      <c r="X187" s="2484"/>
      <c r="Y187" s="2499"/>
      <c r="Z187" s="2483"/>
      <c r="AA187" s="2484"/>
      <c r="AB187" s="623" t="s">
        <v>1256</v>
      </c>
      <c r="AC187" s="2502"/>
      <c r="AD187" s="2502"/>
      <c r="AE187" s="2502"/>
      <c r="AF187" s="2502"/>
      <c r="AG187" s="2503"/>
      <c r="AH187" s="2503"/>
      <c r="AI187" s="2503"/>
      <c r="AJ187" s="2503"/>
      <c r="AK187" s="2484"/>
      <c r="AL187" s="2484"/>
      <c r="AM187" s="2484"/>
      <c r="AN187" s="2504"/>
      <c r="AO187" s="2505"/>
      <c r="AP187" s="2483"/>
      <c r="AQ187" s="2484"/>
      <c r="AR187" s="2484"/>
      <c r="AS187" s="1928"/>
      <c r="AT187" s="2484"/>
      <c r="AU187" s="2499"/>
      <c r="AV187" s="1930"/>
      <c r="AW187" s="2484"/>
      <c r="AX187" s="2484"/>
      <c r="AY187" s="2484"/>
      <c r="AZ187" s="2484"/>
      <c r="BA187" s="621"/>
      <c r="BB187" s="621"/>
      <c r="BC187" s="621"/>
      <c r="BD187" s="621"/>
      <c r="BE187" s="2484"/>
      <c r="BF187" s="2484"/>
      <c r="BG187" s="2484"/>
      <c r="BH187" s="2499"/>
      <c r="BI187" s="2483"/>
      <c r="BJ187" s="2484"/>
      <c r="BK187" s="2484"/>
      <c r="BL187" s="2484"/>
      <c r="BM187" s="2499"/>
    </row>
    <row r="188" spans="1:65" s="137" customFormat="1" ht="21.4" customHeight="1" x14ac:dyDescent="0.45">
      <c r="A188" s="2509">
        <f t="shared" ref="A188" si="43">+A185+1</f>
        <v>56</v>
      </c>
      <c r="B188" s="2510"/>
      <c r="C188" s="2511"/>
      <c r="D188" s="2511"/>
      <c r="E188" s="2511"/>
      <c r="F188" s="2511"/>
      <c r="G188" s="2511"/>
      <c r="H188" s="2511"/>
      <c r="I188" s="2511"/>
      <c r="J188" s="2485"/>
      <c r="K188" s="2485"/>
      <c r="L188" s="2485"/>
      <c r="M188" s="2485"/>
      <c r="N188" s="2485"/>
      <c r="O188" s="2485"/>
      <c r="P188" s="2485"/>
      <c r="Q188" s="2485"/>
      <c r="R188" s="2485"/>
      <c r="S188" s="2485"/>
      <c r="T188" s="2501"/>
      <c r="U188" s="2483"/>
      <c r="V188" s="2484"/>
      <c r="W188" s="2484"/>
      <c r="X188" s="2484"/>
      <c r="Y188" s="2499"/>
      <c r="Z188" s="2483"/>
      <c r="AA188" s="2484"/>
      <c r="AB188" s="623" t="s">
        <v>1225</v>
      </c>
      <c r="AC188" s="2502"/>
      <c r="AD188" s="2502"/>
      <c r="AE188" s="2502"/>
      <c r="AF188" s="2502"/>
      <c r="AG188" s="2503"/>
      <c r="AH188" s="2503"/>
      <c r="AI188" s="2503"/>
      <c r="AJ188" s="2503"/>
      <c r="AK188" s="2484"/>
      <c r="AL188" s="2484"/>
      <c r="AM188" s="2484"/>
      <c r="AN188" s="2504"/>
      <c r="AO188" s="2505"/>
      <c r="AP188" s="2483"/>
      <c r="AQ188" s="2484"/>
      <c r="AR188" s="2484"/>
      <c r="AS188" s="1928"/>
      <c r="AT188" s="2484"/>
      <c r="AU188" s="2499"/>
      <c r="AV188" s="1930"/>
      <c r="AW188" s="2484"/>
      <c r="AX188" s="2484"/>
      <c r="AY188" s="2484"/>
      <c r="AZ188" s="2484"/>
      <c r="BA188" s="621"/>
      <c r="BB188" s="621"/>
      <c r="BC188" s="621"/>
      <c r="BD188" s="621"/>
      <c r="BE188" s="2484"/>
      <c r="BF188" s="2484"/>
      <c r="BG188" s="2484"/>
      <c r="BH188" s="2499"/>
      <c r="BI188" s="2483"/>
      <c r="BJ188" s="2484"/>
      <c r="BK188" s="2484"/>
      <c r="BL188" s="2484"/>
      <c r="BM188" s="2499"/>
    </row>
    <row r="189" spans="1:65" s="137" customFormat="1" ht="21.4" customHeight="1" x14ac:dyDescent="0.45">
      <c r="A189" s="2509"/>
      <c r="B189" s="2510"/>
      <c r="C189" s="2511"/>
      <c r="D189" s="2511"/>
      <c r="E189" s="2511"/>
      <c r="F189" s="2511"/>
      <c r="G189" s="2511"/>
      <c r="H189" s="2511"/>
      <c r="I189" s="2511"/>
      <c r="J189" s="2485"/>
      <c r="K189" s="2485"/>
      <c r="L189" s="2485"/>
      <c r="M189" s="2485"/>
      <c r="N189" s="2485"/>
      <c r="O189" s="2485"/>
      <c r="P189" s="2485"/>
      <c r="Q189" s="2485"/>
      <c r="R189" s="2485"/>
      <c r="S189" s="2485"/>
      <c r="T189" s="2501"/>
      <c r="U189" s="2483"/>
      <c r="V189" s="2484"/>
      <c r="W189" s="2484"/>
      <c r="X189" s="2484"/>
      <c r="Y189" s="2499"/>
      <c r="Z189" s="2483"/>
      <c r="AA189" s="2484"/>
      <c r="AB189" s="623" t="s">
        <v>1241</v>
      </c>
      <c r="AC189" s="2502"/>
      <c r="AD189" s="2502"/>
      <c r="AE189" s="2502"/>
      <c r="AF189" s="2502"/>
      <c r="AG189" s="2503"/>
      <c r="AH189" s="2503"/>
      <c r="AI189" s="2503"/>
      <c r="AJ189" s="2503"/>
      <c r="AK189" s="2484"/>
      <c r="AL189" s="2484"/>
      <c r="AM189" s="2484"/>
      <c r="AN189" s="2504"/>
      <c r="AO189" s="2505"/>
      <c r="AP189" s="2483"/>
      <c r="AQ189" s="2484"/>
      <c r="AR189" s="2484"/>
      <c r="AS189" s="1928"/>
      <c r="AT189" s="2484"/>
      <c r="AU189" s="2499"/>
      <c r="AV189" s="1930"/>
      <c r="AW189" s="2484"/>
      <c r="AX189" s="2484"/>
      <c r="AY189" s="2484"/>
      <c r="AZ189" s="2484"/>
      <c r="BA189" s="621"/>
      <c r="BB189" s="621"/>
      <c r="BC189" s="621"/>
      <c r="BD189" s="621"/>
      <c r="BE189" s="2484"/>
      <c r="BF189" s="2484"/>
      <c r="BG189" s="2484"/>
      <c r="BH189" s="2499"/>
      <c r="BI189" s="2483"/>
      <c r="BJ189" s="2484"/>
      <c r="BK189" s="2484"/>
      <c r="BL189" s="2484"/>
      <c r="BM189" s="2499"/>
    </row>
    <row r="190" spans="1:65" s="137" customFormat="1" ht="21.4" customHeight="1" x14ac:dyDescent="0.45">
      <c r="A190" s="2509"/>
      <c r="B190" s="2510"/>
      <c r="C190" s="2511"/>
      <c r="D190" s="2511"/>
      <c r="E190" s="2511"/>
      <c r="F190" s="2511"/>
      <c r="G190" s="2511"/>
      <c r="H190" s="2511"/>
      <c r="I190" s="2511"/>
      <c r="J190" s="2485"/>
      <c r="K190" s="2485"/>
      <c r="L190" s="2485"/>
      <c r="M190" s="2485"/>
      <c r="N190" s="2485"/>
      <c r="O190" s="2485"/>
      <c r="P190" s="2485"/>
      <c r="Q190" s="2485"/>
      <c r="R190" s="2485"/>
      <c r="S190" s="2485"/>
      <c r="T190" s="2501"/>
      <c r="U190" s="2483"/>
      <c r="V190" s="2484"/>
      <c r="W190" s="2484"/>
      <c r="X190" s="2484"/>
      <c r="Y190" s="2499"/>
      <c r="Z190" s="2483"/>
      <c r="AA190" s="2484"/>
      <c r="AB190" s="623" t="s">
        <v>1256</v>
      </c>
      <c r="AC190" s="2502"/>
      <c r="AD190" s="2502"/>
      <c r="AE190" s="2502"/>
      <c r="AF190" s="2502"/>
      <c r="AG190" s="2503"/>
      <c r="AH190" s="2503"/>
      <c r="AI190" s="2503"/>
      <c r="AJ190" s="2503"/>
      <c r="AK190" s="2484"/>
      <c r="AL190" s="2484"/>
      <c r="AM190" s="2484"/>
      <c r="AN190" s="2504"/>
      <c r="AO190" s="2505"/>
      <c r="AP190" s="2483"/>
      <c r="AQ190" s="2484"/>
      <c r="AR190" s="2484"/>
      <c r="AS190" s="1928"/>
      <c r="AT190" s="2484"/>
      <c r="AU190" s="2499"/>
      <c r="AV190" s="1930"/>
      <c r="AW190" s="2484"/>
      <c r="AX190" s="2484"/>
      <c r="AY190" s="2484"/>
      <c r="AZ190" s="2484"/>
      <c r="BA190" s="621"/>
      <c r="BB190" s="621"/>
      <c r="BC190" s="621"/>
      <c r="BD190" s="621"/>
      <c r="BE190" s="2484"/>
      <c r="BF190" s="2484"/>
      <c r="BG190" s="2484"/>
      <c r="BH190" s="2499"/>
      <c r="BI190" s="2483"/>
      <c r="BJ190" s="2484"/>
      <c r="BK190" s="2484"/>
      <c r="BL190" s="2484"/>
      <c r="BM190" s="2499"/>
    </row>
    <row r="191" spans="1:65" s="137" customFormat="1" ht="21.4" customHeight="1" x14ac:dyDescent="0.45">
      <c r="A191" s="2509">
        <f t="shared" ref="A191" si="44">+A188+1</f>
        <v>57</v>
      </c>
      <c r="B191" s="2510"/>
      <c r="C191" s="2511"/>
      <c r="D191" s="2511"/>
      <c r="E191" s="2511"/>
      <c r="F191" s="2511"/>
      <c r="G191" s="2511"/>
      <c r="H191" s="2511"/>
      <c r="I191" s="2511"/>
      <c r="J191" s="2485"/>
      <c r="K191" s="2485"/>
      <c r="L191" s="2485"/>
      <c r="M191" s="2485"/>
      <c r="N191" s="2485"/>
      <c r="O191" s="2485"/>
      <c r="P191" s="2485"/>
      <c r="Q191" s="2485"/>
      <c r="R191" s="2485"/>
      <c r="S191" s="2485"/>
      <c r="T191" s="2501"/>
      <c r="U191" s="2483"/>
      <c r="V191" s="2484"/>
      <c r="W191" s="2484"/>
      <c r="X191" s="2484"/>
      <c r="Y191" s="2499"/>
      <c r="Z191" s="2483"/>
      <c r="AA191" s="2484"/>
      <c r="AB191" s="623" t="s">
        <v>1225</v>
      </c>
      <c r="AC191" s="2502"/>
      <c r="AD191" s="2502"/>
      <c r="AE191" s="2502"/>
      <c r="AF191" s="2502"/>
      <c r="AG191" s="2503"/>
      <c r="AH191" s="2503"/>
      <c r="AI191" s="2503"/>
      <c r="AJ191" s="2503"/>
      <c r="AK191" s="2484"/>
      <c r="AL191" s="2484"/>
      <c r="AM191" s="2484"/>
      <c r="AN191" s="2504"/>
      <c r="AO191" s="2505"/>
      <c r="AP191" s="2483"/>
      <c r="AQ191" s="2484"/>
      <c r="AR191" s="2484"/>
      <c r="AS191" s="1928"/>
      <c r="AT191" s="2484"/>
      <c r="AU191" s="2499"/>
      <c r="AV191" s="1930"/>
      <c r="AW191" s="2484"/>
      <c r="AX191" s="2484"/>
      <c r="AY191" s="2484"/>
      <c r="AZ191" s="2484"/>
      <c r="BA191" s="621"/>
      <c r="BB191" s="621"/>
      <c r="BC191" s="621"/>
      <c r="BD191" s="621"/>
      <c r="BE191" s="2484"/>
      <c r="BF191" s="2484"/>
      <c r="BG191" s="2484"/>
      <c r="BH191" s="2499"/>
      <c r="BI191" s="2483"/>
      <c r="BJ191" s="2484"/>
      <c r="BK191" s="2484"/>
      <c r="BL191" s="2484"/>
      <c r="BM191" s="2499"/>
    </row>
    <row r="192" spans="1:65" s="137" customFormat="1" ht="21.4" customHeight="1" x14ac:dyDescent="0.45">
      <c r="A192" s="2509"/>
      <c r="B192" s="2510"/>
      <c r="C192" s="2511"/>
      <c r="D192" s="2511"/>
      <c r="E192" s="2511"/>
      <c r="F192" s="2511"/>
      <c r="G192" s="2511"/>
      <c r="H192" s="2511"/>
      <c r="I192" s="2511"/>
      <c r="J192" s="2485"/>
      <c r="K192" s="2485"/>
      <c r="L192" s="2485"/>
      <c r="M192" s="2485"/>
      <c r="N192" s="2485"/>
      <c r="O192" s="2485"/>
      <c r="P192" s="2485"/>
      <c r="Q192" s="2485"/>
      <c r="R192" s="2485"/>
      <c r="S192" s="2485"/>
      <c r="T192" s="2501"/>
      <c r="U192" s="2483"/>
      <c r="V192" s="2484"/>
      <c r="W192" s="2484"/>
      <c r="X192" s="2484"/>
      <c r="Y192" s="2499"/>
      <c r="Z192" s="2483"/>
      <c r="AA192" s="2484"/>
      <c r="AB192" s="623" t="s">
        <v>1241</v>
      </c>
      <c r="AC192" s="2502"/>
      <c r="AD192" s="2502"/>
      <c r="AE192" s="2502"/>
      <c r="AF192" s="2502"/>
      <c r="AG192" s="2503"/>
      <c r="AH192" s="2503"/>
      <c r="AI192" s="2503"/>
      <c r="AJ192" s="2503"/>
      <c r="AK192" s="2484"/>
      <c r="AL192" s="2484"/>
      <c r="AM192" s="2484"/>
      <c r="AN192" s="2504"/>
      <c r="AO192" s="2505"/>
      <c r="AP192" s="2483"/>
      <c r="AQ192" s="2484"/>
      <c r="AR192" s="2484"/>
      <c r="AS192" s="1928"/>
      <c r="AT192" s="2484"/>
      <c r="AU192" s="2499"/>
      <c r="AV192" s="1930"/>
      <c r="AW192" s="2484"/>
      <c r="AX192" s="2484"/>
      <c r="AY192" s="2484"/>
      <c r="AZ192" s="2484"/>
      <c r="BA192" s="621"/>
      <c r="BB192" s="621"/>
      <c r="BC192" s="621"/>
      <c r="BD192" s="621"/>
      <c r="BE192" s="2484"/>
      <c r="BF192" s="2484"/>
      <c r="BG192" s="2484"/>
      <c r="BH192" s="2499"/>
      <c r="BI192" s="2483"/>
      <c r="BJ192" s="2484"/>
      <c r="BK192" s="2484"/>
      <c r="BL192" s="2484"/>
      <c r="BM192" s="2499"/>
    </row>
    <row r="193" spans="1:65" s="137" customFormat="1" ht="21.4" customHeight="1" x14ac:dyDescent="0.45">
      <c r="A193" s="2509"/>
      <c r="B193" s="2510"/>
      <c r="C193" s="2511"/>
      <c r="D193" s="2511"/>
      <c r="E193" s="2511"/>
      <c r="F193" s="2511"/>
      <c r="G193" s="2511"/>
      <c r="H193" s="2511"/>
      <c r="I193" s="2511"/>
      <c r="J193" s="2485"/>
      <c r="K193" s="2485"/>
      <c r="L193" s="2485"/>
      <c r="M193" s="2485"/>
      <c r="N193" s="2485"/>
      <c r="O193" s="2485"/>
      <c r="P193" s="2485"/>
      <c r="Q193" s="2485"/>
      <c r="R193" s="2485"/>
      <c r="S193" s="2485"/>
      <c r="T193" s="2501"/>
      <c r="U193" s="2483"/>
      <c r="V193" s="2484"/>
      <c r="W193" s="2484"/>
      <c r="X193" s="2484"/>
      <c r="Y193" s="2499"/>
      <c r="Z193" s="2483"/>
      <c r="AA193" s="2484"/>
      <c r="AB193" s="623" t="s">
        <v>1256</v>
      </c>
      <c r="AC193" s="2502"/>
      <c r="AD193" s="2502"/>
      <c r="AE193" s="2502"/>
      <c r="AF193" s="2502"/>
      <c r="AG193" s="2503"/>
      <c r="AH193" s="2503"/>
      <c r="AI193" s="2503"/>
      <c r="AJ193" s="2503"/>
      <c r="AK193" s="2484"/>
      <c r="AL193" s="2484"/>
      <c r="AM193" s="2484"/>
      <c r="AN193" s="2504"/>
      <c r="AO193" s="2505"/>
      <c r="AP193" s="2483"/>
      <c r="AQ193" s="2484"/>
      <c r="AR193" s="2484"/>
      <c r="AS193" s="1928"/>
      <c r="AT193" s="2484"/>
      <c r="AU193" s="2499"/>
      <c r="AV193" s="1930"/>
      <c r="AW193" s="2484"/>
      <c r="AX193" s="2484"/>
      <c r="AY193" s="2484"/>
      <c r="AZ193" s="2484"/>
      <c r="BA193" s="621"/>
      <c r="BB193" s="621"/>
      <c r="BC193" s="621"/>
      <c r="BD193" s="621"/>
      <c r="BE193" s="2484"/>
      <c r="BF193" s="2484"/>
      <c r="BG193" s="2484"/>
      <c r="BH193" s="2499"/>
      <c r="BI193" s="2483"/>
      <c r="BJ193" s="2484"/>
      <c r="BK193" s="2484"/>
      <c r="BL193" s="2484"/>
      <c r="BM193" s="2499"/>
    </row>
    <row r="194" spans="1:65" s="137" customFormat="1" ht="21.4" customHeight="1" x14ac:dyDescent="0.45">
      <c r="A194" s="2509">
        <f t="shared" ref="A194" si="45">+A191+1</f>
        <v>58</v>
      </c>
      <c r="B194" s="2510"/>
      <c r="C194" s="2511"/>
      <c r="D194" s="2511"/>
      <c r="E194" s="2511"/>
      <c r="F194" s="2511"/>
      <c r="G194" s="2511"/>
      <c r="H194" s="2511"/>
      <c r="I194" s="2511"/>
      <c r="J194" s="2485"/>
      <c r="K194" s="2485"/>
      <c r="L194" s="2485"/>
      <c r="M194" s="2485"/>
      <c r="N194" s="2485"/>
      <c r="O194" s="2485"/>
      <c r="P194" s="2485"/>
      <c r="Q194" s="2485"/>
      <c r="R194" s="2485"/>
      <c r="S194" s="2485"/>
      <c r="T194" s="2501"/>
      <c r="U194" s="2483"/>
      <c r="V194" s="2484"/>
      <c r="W194" s="2484"/>
      <c r="X194" s="2484"/>
      <c r="Y194" s="2499"/>
      <c r="Z194" s="2483"/>
      <c r="AA194" s="2484"/>
      <c r="AB194" s="623" t="s">
        <v>1225</v>
      </c>
      <c r="AC194" s="2502"/>
      <c r="AD194" s="2502"/>
      <c r="AE194" s="2502"/>
      <c r="AF194" s="2502"/>
      <c r="AG194" s="2503"/>
      <c r="AH194" s="2503"/>
      <c r="AI194" s="2503"/>
      <c r="AJ194" s="2503"/>
      <c r="AK194" s="2484"/>
      <c r="AL194" s="2484"/>
      <c r="AM194" s="2484"/>
      <c r="AN194" s="2504"/>
      <c r="AO194" s="2505"/>
      <c r="AP194" s="2483"/>
      <c r="AQ194" s="2484"/>
      <c r="AR194" s="2484"/>
      <c r="AS194" s="1928"/>
      <c r="AT194" s="2484"/>
      <c r="AU194" s="2499"/>
      <c r="AV194" s="1930"/>
      <c r="AW194" s="2484"/>
      <c r="AX194" s="2484"/>
      <c r="AY194" s="2484"/>
      <c r="AZ194" s="2484"/>
      <c r="BA194" s="621"/>
      <c r="BB194" s="621"/>
      <c r="BC194" s="621"/>
      <c r="BD194" s="621"/>
      <c r="BE194" s="2484"/>
      <c r="BF194" s="2484"/>
      <c r="BG194" s="2484"/>
      <c r="BH194" s="2499"/>
      <c r="BI194" s="2483"/>
      <c r="BJ194" s="2484"/>
      <c r="BK194" s="2484"/>
      <c r="BL194" s="2484"/>
      <c r="BM194" s="2499"/>
    </row>
    <row r="195" spans="1:65" s="137" customFormat="1" ht="21.4" customHeight="1" x14ac:dyDescent="0.45">
      <c r="A195" s="2509"/>
      <c r="B195" s="2510"/>
      <c r="C195" s="2511"/>
      <c r="D195" s="2511"/>
      <c r="E195" s="2511"/>
      <c r="F195" s="2511"/>
      <c r="G195" s="2511"/>
      <c r="H195" s="2511"/>
      <c r="I195" s="2511"/>
      <c r="J195" s="2485"/>
      <c r="K195" s="2485"/>
      <c r="L195" s="2485"/>
      <c r="M195" s="2485"/>
      <c r="N195" s="2485"/>
      <c r="O195" s="2485"/>
      <c r="P195" s="2485"/>
      <c r="Q195" s="2485"/>
      <c r="R195" s="2485"/>
      <c r="S195" s="2485"/>
      <c r="T195" s="2501"/>
      <c r="U195" s="2483"/>
      <c r="V195" s="2484"/>
      <c r="W195" s="2484"/>
      <c r="X195" s="2484"/>
      <c r="Y195" s="2499"/>
      <c r="Z195" s="2483"/>
      <c r="AA195" s="2484"/>
      <c r="AB195" s="623" t="s">
        <v>1241</v>
      </c>
      <c r="AC195" s="2502"/>
      <c r="AD195" s="2502"/>
      <c r="AE195" s="2502"/>
      <c r="AF195" s="2502"/>
      <c r="AG195" s="2503"/>
      <c r="AH195" s="2503"/>
      <c r="AI195" s="2503"/>
      <c r="AJ195" s="2503"/>
      <c r="AK195" s="2484"/>
      <c r="AL195" s="2484"/>
      <c r="AM195" s="2484"/>
      <c r="AN195" s="2504"/>
      <c r="AO195" s="2505"/>
      <c r="AP195" s="2483"/>
      <c r="AQ195" s="2484"/>
      <c r="AR195" s="2484"/>
      <c r="AS195" s="1928"/>
      <c r="AT195" s="2484"/>
      <c r="AU195" s="2499"/>
      <c r="AV195" s="1930"/>
      <c r="AW195" s="2484"/>
      <c r="AX195" s="2484"/>
      <c r="AY195" s="2484"/>
      <c r="AZ195" s="2484"/>
      <c r="BA195" s="621"/>
      <c r="BB195" s="621"/>
      <c r="BC195" s="621"/>
      <c r="BD195" s="621"/>
      <c r="BE195" s="2484"/>
      <c r="BF195" s="2484"/>
      <c r="BG195" s="2484"/>
      <c r="BH195" s="2499"/>
      <c r="BI195" s="2483"/>
      <c r="BJ195" s="2484"/>
      <c r="BK195" s="2484"/>
      <c r="BL195" s="2484"/>
      <c r="BM195" s="2499"/>
    </row>
    <row r="196" spans="1:65" s="137" customFormat="1" ht="21.4" customHeight="1" x14ac:dyDescent="0.45">
      <c r="A196" s="2509"/>
      <c r="B196" s="2510"/>
      <c r="C196" s="2511"/>
      <c r="D196" s="2511"/>
      <c r="E196" s="2511"/>
      <c r="F196" s="2511"/>
      <c r="G196" s="2511"/>
      <c r="H196" s="2511"/>
      <c r="I196" s="2511"/>
      <c r="J196" s="2485"/>
      <c r="K196" s="2485"/>
      <c r="L196" s="2485"/>
      <c r="M196" s="2485"/>
      <c r="N196" s="2485"/>
      <c r="O196" s="2485"/>
      <c r="P196" s="2485"/>
      <c r="Q196" s="2485"/>
      <c r="R196" s="2485"/>
      <c r="S196" s="2485"/>
      <c r="T196" s="2501"/>
      <c r="U196" s="2483"/>
      <c r="V196" s="2484"/>
      <c r="W196" s="2484"/>
      <c r="X196" s="2484"/>
      <c r="Y196" s="2499"/>
      <c r="Z196" s="2483"/>
      <c r="AA196" s="2484"/>
      <c r="AB196" s="623" t="s">
        <v>1256</v>
      </c>
      <c r="AC196" s="2502"/>
      <c r="AD196" s="2502"/>
      <c r="AE196" s="2502"/>
      <c r="AF196" s="2502"/>
      <c r="AG196" s="2503"/>
      <c r="AH196" s="2503"/>
      <c r="AI196" s="2503"/>
      <c r="AJ196" s="2503"/>
      <c r="AK196" s="2484"/>
      <c r="AL196" s="2484"/>
      <c r="AM196" s="2484"/>
      <c r="AN196" s="2504"/>
      <c r="AO196" s="2505"/>
      <c r="AP196" s="2483"/>
      <c r="AQ196" s="2484"/>
      <c r="AR196" s="2484"/>
      <c r="AS196" s="1928"/>
      <c r="AT196" s="2484"/>
      <c r="AU196" s="2499"/>
      <c r="AV196" s="1930"/>
      <c r="AW196" s="2484"/>
      <c r="AX196" s="2484"/>
      <c r="AY196" s="2484"/>
      <c r="AZ196" s="2484"/>
      <c r="BA196" s="621"/>
      <c r="BB196" s="621"/>
      <c r="BC196" s="621"/>
      <c r="BD196" s="621"/>
      <c r="BE196" s="2484"/>
      <c r="BF196" s="2484"/>
      <c r="BG196" s="2484"/>
      <c r="BH196" s="2499"/>
      <c r="BI196" s="2483"/>
      <c r="BJ196" s="2484"/>
      <c r="BK196" s="2484"/>
      <c r="BL196" s="2484"/>
      <c r="BM196" s="2499"/>
    </row>
    <row r="197" spans="1:65" s="137" customFormat="1" ht="21.4" customHeight="1" x14ac:dyDescent="0.45">
      <c r="A197" s="2509">
        <f t="shared" ref="A197" si="46">+A194+1</f>
        <v>59</v>
      </c>
      <c r="B197" s="2510"/>
      <c r="C197" s="2511"/>
      <c r="D197" s="2511"/>
      <c r="E197" s="2511"/>
      <c r="F197" s="2511"/>
      <c r="G197" s="2511"/>
      <c r="H197" s="2511"/>
      <c r="I197" s="2511"/>
      <c r="J197" s="2485"/>
      <c r="K197" s="2485"/>
      <c r="L197" s="2485"/>
      <c r="M197" s="2485"/>
      <c r="N197" s="2485"/>
      <c r="O197" s="2485"/>
      <c r="P197" s="2485"/>
      <c r="Q197" s="2485"/>
      <c r="R197" s="2485"/>
      <c r="S197" s="2485"/>
      <c r="T197" s="2501"/>
      <c r="U197" s="2483"/>
      <c r="V197" s="2484"/>
      <c r="W197" s="2484"/>
      <c r="X197" s="2484"/>
      <c r="Y197" s="2499"/>
      <c r="Z197" s="2483"/>
      <c r="AA197" s="2484"/>
      <c r="AB197" s="623" t="s">
        <v>1225</v>
      </c>
      <c r="AC197" s="2502"/>
      <c r="AD197" s="2502"/>
      <c r="AE197" s="2502"/>
      <c r="AF197" s="2502"/>
      <c r="AG197" s="2503"/>
      <c r="AH197" s="2503"/>
      <c r="AI197" s="2503"/>
      <c r="AJ197" s="2503"/>
      <c r="AK197" s="2484"/>
      <c r="AL197" s="2484"/>
      <c r="AM197" s="2484"/>
      <c r="AN197" s="2504"/>
      <c r="AO197" s="2505"/>
      <c r="AP197" s="2483"/>
      <c r="AQ197" s="2484"/>
      <c r="AR197" s="2484"/>
      <c r="AS197" s="1928"/>
      <c r="AT197" s="2484"/>
      <c r="AU197" s="2499"/>
      <c r="AV197" s="1930"/>
      <c r="AW197" s="2484"/>
      <c r="AX197" s="2484"/>
      <c r="AY197" s="2484"/>
      <c r="AZ197" s="2484"/>
      <c r="BA197" s="621"/>
      <c r="BB197" s="621"/>
      <c r="BC197" s="621"/>
      <c r="BD197" s="621"/>
      <c r="BE197" s="2484"/>
      <c r="BF197" s="2484"/>
      <c r="BG197" s="2484"/>
      <c r="BH197" s="2499"/>
      <c r="BI197" s="2483"/>
      <c r="BJ197" s="2484"/>
      <c r="BK197" s="2484"/>
      <c r="BL197" s="2484"/>
      <c r="BM197" s="2499"/>
    </row>
    <row r="198" spans="1:65" s="137" customFormat="1" ht="21.4" customHeight="1" x14ac:dyDescent="0.45">
      <c r="A198" s="2509"/>
      <c r="B198" s="2510"/>
      <c r="C198" s="2511"/>
      <c r="D198" s="2511"/>
      <c r="E198" s="2511"/>
      <c r="F198" s="2511"/>
      <c r="G198" s="2511"/>
      <c r="H198" s="2511"/>
      <c r="I198" s="2511"/>
      <c r="J198" s="2485"/>
      <c r="K198" s="2485"/>
      <c r="L198" s="2485"/>
      <c r="M198" s="2485"/>
      <c r="N198" s="2485"/>
      <c r="O198" s="2485"/>
      <c r="P198" s="2485"/>
      <c r="Q198" s="2485"/>
      <c r="R198" s="2485"/>
      <c r="S198" s="2485"/>
      <c r="T198" s="2501"/>
      <c r="U198" s="2483"/>
      <c r="V198" s="2484"/>
      <c r="W198" s="2484"/>
      <c r="X198" s="2484"/>
      <c r="Y198" s="2499"/>
      <c r="Z198" s="2483"/>
      <c r="AA198" s="2484"/>
      <c r="AB198" s="623" t="s">
        <v>1241</v>
      </c>
      <c r="AC198" s="2502"/>
      <c r="AD198" s="2502"/>
      <c r="AE198" s="2502"/>
      <c r="AF198" s="2502"/>
      <c r="AG198" s="2503"/>
      <c r="AH198" s="2503"/>
      <c r="AI198" s="2503"/>
      <c r="AJ198" s="2503"/>
      <c r="AK198" s="2484"/>
      <c r="AL198" s="2484"/>
      <c r="AM198" s="2484"/>
      <c r="AN198" s="2504"/>
      <c r="AO198" s="2505"/>
      <c r="AP198" s="2483"/>
      <c r="AQ198" s="2484"/>
      <c r="AR198" s="2484"/>
      <c r="AS198" s="1928"/>
      <c r="AT198" s="2484"/>
      <c r="AU198" s="2499"/>
      <c r="AV198" s="1930"/>
      <c r="AW198" s="2484"/>
      <c r="AX198" s="2484"/>
      <c r="AY198" s="2484"/>
      <c r="AZ198" s="2484"/>
      <c r="BA198" s="621"/>
      <c r="BB198" s="621"/>
      <c r="BC198" s="621"/>
      <c r="BD198" s="621"/>
      <c r="BE198" s="2484"/>
      <c r="BF198" s="2484"/>
      <c r="BG198" s="2484"/>
      <c r="BH198" s="2499"/>
      <c r="BI198" s="2483"/>
      <c r="BJ198" s="2484"/>
      <c r="BK198" s="2484"/>
      <c r="BL198" s="2484"/>
      <c r="BM198" s="2499"/>
    </row>
    <row r="199" spans="1:65" s="137" customFormat="1" ht="21.4" customHeight="1" x14ac:dyDescent="0.45">
      <c r="A199" s="2509"/>
      <c r="B199" s="2510"/>
      <c r="C199" s="2511"/>
      <c r="D199" s="2511"/>
      <c r="E199" s="2511"/>
      <c r="F199" s="2511"/>
      <c r="G199" s="2511"/>
      <c r="H199" s="2511"/>
      <c r="I199" s="2511"/>
      <c r="J199" s="2485"/>
      <c r="K199" s="2485"/>
      <c r="L199" s="2485"/>
      <c r="M199" s="2485"/>
      <c r="N199" s="2485"/>
      <c r="O199" s="2485"/>
      <c r="P199" s="2485"/>
      <c r="Q199" s="2485"/>
      <c r="R199" s="2485"/>
      <c r="S199" s="2485"/>
      <c r="T199" s="2501"/>
      <c r="U199" s="2483"/>
      <c r="V199" s="2484"/>
      <c r="W199" s="2484"/>
      <c r="X199" s="2484"/>
      <c r="Y199" s="2499"/>
      <c r="Z199" s="2483"/>
      <c r="AA199" s="2484"/>
      <c r="AB199" s="623" t="s">
        <v>1256</v>
      </c>
      <c r="AC199" s="2502"/>
      <c r="AD199" s="2502"/>
      <c r="AE199" s="2502"/>
      <c r="AF199" s="2502"/>
      <c r="AG199" s="2503"/>
      <c r="AH199" s="2503"/>
      <c r="AI199" s="2503"/>
      <c r="AJ199" s="2503"/>
      <c r="AK199" s="2484"/>
      <c r="AL199" s="2484"/>
      <c r="AM199" s="2484"/>
      <c r="AN199" s="2504"/>
      <c r="AO199" s="2505"/>
      <c r="AP199" s="2483"/>
      <c r="AQ199" s="2484"/>
      <c r="AR199" s="2484"/>
      <c r="AS199" s="1928"/>
      <c r="AT199" s="2484"/>
      <c r="AU199" s="2499"/>
      <c r="AV199" s="1930"/>
      <c r="AW199" s="2484"/>
      <c r="AX199" s="2484"/>
      <c r="AY199" s="2484"/>
      <c r="AZ199" s="2484"/>
      <c r="BA199" s="621"/>
      <c r="BB199" s="621"/>
      <c r="BC199" s="621"/>
      <c r="BD199" s="621"/>
      <c r="BE199" s="2484"/>
      <c r="BF199" s="2484"/>
      <c r="BG199" s="2484"/>
      <c r="BH199" s="2499"/>
      <c r="BI199" s="2483"/>
      <c r="BJ199" s="2484"/>
      <c r="BK199" s="2484"/>
      <c r="BL199" s="2484"/>
      <c r="BM199" s="2499"/>
    </row>
    <row r="200" spans="1:65" s="137" customFormat="1" ht="21.4" customHeight="1" x14ac:dyDescent="0.45">
      <c r="A200" s="2509">
        <f t="shared" ref="A200" si="47">+A197+1</f>
        <v>60</v>
      </c>
      <c r="B200" s="2510"/>
      <c r="C200" s="2511"/>
      <c r="D200" s="2511"/>
      <c r="E200" s="2511"/>
      <c r="F200" s="2511"/>
      <c r="G200" s="2511"/>
      <c r="H200" s="2511"/>
      <c r="I200" s="2511"/>
      <c r="J200" s="2485"/>
      <c r="K200" s="2485"/>
      <c r="L200" s="2485"/>
      <c r="M200" s="2485"/>
      <c r="N200" s="2485"/>
      <c r="O200" s="2485"/>
      <c r="P200" s="2485"/>
      <c r="Q200" s="2485"/>
      <c r="R200" s="2485"/>
      <c r="S200" s="2485"/>
      <c r="T200" s="2501"/>
      <c r="U200" s="2483"/>
      <c r="V200" s="2484"/>
      <c r="W200" s="2484"/>
      <c r="X200" s="2484"/>
      <c r="Y200" s="2499"/>
      <c r="Z200" s="2483"/>
      <c r="AA200" s="2484"/>
      <c r="AB200" s="623" t="s">
        <v>1225</v>
      </c>
      <c r="AC200" s="2502"/>
      <c r="AD200" s="2502"/>
      <c r="AE200" s="2502"/>
      <c r="AF200" s="2502"/>
      <c r="AG200" s="2503"/>
      <c r="AH200" s="2503"/>
      <c r="AI200" s="2503"/>
      <c r="AJ200" s="2503"/>
      <c r="AK200" s="2484"/>
      <c r="AL200" s="2484"/>
      <c r="AM200" s="2484"/>
      <c r="AN200" s="2504"/>
      <c r="AO200" s="2505"/>
      <c r="AP200" s="2483"/>
      <c r="AQ200" s="2484"/>
      <c r="AR200" s="2484"/>
      <c r="AS200" s="1928"/>
      <c r="AT200" s="2484"/>
      <c r="AU200" s="2499"/>
      <c r="AV200" s="1930"/>
      <c r="AW200" s="2484"/>
      <c r="AX200" s="2484"/>
      <c r="AY200" s="2484"/>
      <c r="AZ200" s="2484"/>
      <c r="BA200" s="621"/>
      <c r="BB200" s="621"/>
      <c r="BC200" s="621"/>
      <c r="BD200" s="621"/>
      <c r="BE200" s="2484"/>
      <c r="BF200" s="2484"/>
      <c r="BG200" s="2484"/>
      <c r="BH200" s="2499"/>
      <c r="BI200" s="2483"/>
      <c r="BJ200" s="2484"/>
      <c r="BK200" s="2484"/>
      <c r="BL200" s="2484"/>
      <c r="BM200" s="2499"/>
    </row>
    <row r="201" spans="1:65" s="137" customFormat="1" ht="21.4" customHeight="1" x14ac:dyDescent="0.45">
      <c r="A201" s="2509"/>
      <c r="B201" s="2510"/>
      <c r="C201" s="2511"/>
      <c r="D201" s="2511"/>
      <c r="E201" s="2511"/>
      <c r="F201" s="2511"/>
      <c r="G201" s="2511"/>
      <c r="H201" s="2511"/>
      <c r="I201" s="2511"/>
      <c r="J201" s="2485"/>
      <c r="K201" s="2485"/>
      <c r="L201" s="2485"/>
      <c r="M201" s="2485"/>
      <c r="N201" s="2485"/>
      <c r="O201" s="2485"/>
      <c r="P201" s="2485"/>
      <c r="Q201" s="2485"/>
      <c r="R201" s="2485"/>
      <c r="S201" s="2485"/>
      <c r="T201" s="2501"/>
      <c r="U201" s="2483"/>
      <c r="V201" s="2484"/>
      <c r="W201" s="2484"/>
      <c r="X201" s="2484"/>
      <c r="Y201" s="2499"/>
      <c r="Z201" s="2483"/>
      <c r="AA201" s="2484"/>
      <c r="AB201" s="623" t="s">
        <v>1241</v>
      </c>
      <c r="AC201" s="2502"/>
      <c r="AD201" s="2502"/>
      <c r="AE201" s="2502"/>
      <c r="AF201" s="2502"/>
      <c r="AG201" s="2503"/>
      <c r="AH201" s="2503"/>
      <c r="AI201" s="2503"/>
      <c r="AJ201" s="2503"/>
      <c r="AK201" s="2484"/>
      <c r="AL201" s="2484"/>
      <c r="AM201" s="2484"/>
      <c r="AN201" s="2504"/>
      <c r="AO201" s="2505"/>
      <c r="AP201" s="2483"/>
      <c r="AQ201" s="2484"/>
      <c r="AR201" s="2484"/>
      <c r="AS201" s="1928"/>
      <c r="AT201" s="2484"/>
      <c r="AU201" s="2499"/>
      <c r="AV201" s="1930"/>
      <c r="AW201" s="2484"/>
      <c r="AX201" s="2484"/>
      <c r="AY201" s="2484"/>
      <c r="AZ201" s="2484"/>
      <c r="BA201" s="621"/>
      <c r="BB201" s="621"/>
      <c r="BC201" s="621"/>
      <c r="BD201" s="621"/>
      <c r="BE201" s="2484"/>
      <c r="BF201" s="2484"/>
      <c r="BG201" s="2484"/>
      <c r="BH201" s="2499"/>
      <c r="BI201" s="2483"/>
      <c r="BJ201" s="2484"/>
      <c r="BK201" s="2484"/>
      <c r="BL201" s="2484"/>
      <c r="BM201" s="2499"/>
    </row>
    <row r="202" spans="1:65" s="137" customFormat="1" ht="21.4" customHeight="1" x14ac:dyDescent="0.45">
      <c r="A202" s="2509"/>
      <c r="B202" s="2510"/>
      <c r="C202" s="2511"/>
      <c r="D202" s="2511"/>
      <c r="E202" s="2511"/>
      <c r="F202" s="2511"/>
      <c r="G202" s="2511"/>
      <c r="H202" s="2511"/>
      <c r="I202" s="2511"/>
      <c r="J202" s="2485"/>
      <c r="K202" s="2485"/>
      <c r="L202" s="2485"/>
      <c r="M202" s="2485"/>
      <c r="N202" s="2485"/>
      <c r="O202" s="2485"/>
      <c r="P202" s="2485"/>
      <c r="Q202" s="2485"/>
      <c r="R202" s="2485"/>
      <c r="S202" s="2485"/>
      <c r="T202" s="2501"/>
      <c r="U202" s="2483"/>
      <c r="V202" s="2484"/>
      <c r="W202" s="2484"/>
      <c r="X202" s="2484"/>
      <c r="Y202" s="2499"/>
      <c r="Z202" s="2483"/>
      <c r="AA202" s="2484"/>
      <c r="AB202" s="623" t="s">
        <v>1256</v>
      </c>
      <c r="AC202" s="2502"/>
      <c r="AD202" s="2502"/>
      <c r="AE202" s="2502"/>
      <c r="AF202" s="2502"/>
      <c r="AG202" s="2503"/>
      <c r="AH202" s="2503"/>
      <c r="AI202" s="2503"/>
      <c r="AJ202" s="2503"/>
      <c r="AK202" s="2484"/>
      <c r="AL202" s="2484"/>
      <c r="AM202" s="2484"/>
      <c r="AN202" s="2504"/>
      <c r="AO202" s="2505"/>
      <c r="AP202" s="2483"/>
      <c r="AQ202" s="2484"/>
      <c r="AR202" s="2484"/>
      <c r="AS202" s="1928"/>
      <c r="AT202" s="2484"/>
      <c r="AU202" s="2499"/>
      <c r="AV202" s="1930"/>
      <c r="AW202" s="2484"/>
      <c r="AX202" s="2484"/>
      <c r="AY202" s="2484"/>
      <c r="AZ202" s="2484"/>
      <c r="BA202" s="621"/>
      <c r="BB202" s="621"/>
      <c r="BC202" s="621"/>
      <c r="BD202" s="621"/>
      <c r="BE202" s="2484"/>
      <c r="BF202" s="2484"/>
      <c r="BG202" s="2484"/>
      <c r="BH202" s="2499"/>
      <c r="BI202" s="2483"/>
      <c r="BJ202" s="2484"/>
      <c r="BK202" s="2484"/>
      <c r="BL202" s="2484"/>
      <c r="BM202" s="2499"/>
    </row>
    <row r="203" spans="1:65" s="137" customFormat="1" ht="21.4" customHeight="1" x14ac:dyDescent="0.45">
      <c r="A203" s="2509">
        <f t="shared" ref="A203" si="48">+A200+1</f>
        <v>61</v>
      </c>
      <c r="B203" s="2510"/>
      <c r="C203" s="2511"/>
      <c r="D203" s="2511"/>
      <c r="E203" s="2511"/>
      <c r="F203" s="2511"/>
      <c r="G203" s="2511"/>
      <c r="H203" s="2511"/>
      <c r="I203" s="2511"/>
      <c r="J203" s="2485"/>
      <c r="K203" s="2485"/>
      <c r="L203" s="2485"/>
      <c r="M203" s="2485"/>
      <c r="N203" s="2485"/>
      <c r="O203" s="2485"/>
      <c r="P203" s="2485"/>
      <c r="Q203" s="2485"/>
      <c r="R203" s="2485"/>
      <c r="S203" s="2485"/>
      <c r="T203" s="2501"/>
      <c r="U203" s="2483"/>
      <c r="V203" s="2484"/>
      <c r="W203" s="2484"/>
      <c r="X203" s="2484"/>
      <c r="Y203" s="2499"/>
      <c r="Z203" s="2483"/>
      <c r="AA203" s="2484"/>
      <c r="AB203" s="623" t="s">
        <v>1225</v>
      </c>
      <c r="AC203" s="2502"/>
      <c r="AD203" s="2502"/>
      <c r="AE203" s="2502"/>
      <c r="AF203" s="2502"/>
      <c r="AG203" s="2503"/>
      <c r="AH203" s="2503"/>
      <c r="AI203" s="2503"/>
      <c r="AJ203" s="2503"/>
      <c r="AK203" s="2484"/>
      <c r="AL203" s="2484"/>
      <c r="AM203" s="2484"/>
      <c r="AN203" s="2504"/>
      <c r="AO203" s="2505"/>
      <c r="AP203" s="2483"/>
      <c r="AQ203" s="2484"/>
      <c r="AR203" s="2484"/>
      <c r="AS203" s="1928"/>
      <c r="AT203" s="2484"/>
      <c r="AU203" s="2499"/>
      <c r="AV203" s="1930"/>
      <c r="AW203" s="2484"/>
      <c r="AX203" s="2484"/>
      <c r="AY203" s="2484"/>
      <c r="AZ203" s="2484"/>
      <c r="BA203" s="621"/>
      <c r="BB203" s="621"/>
      <c r="BC203" s="621"/>
      <c r="BD203" s="621"/>
      <c r="BE203" s="2484"/>
      <c r="BF203" s="2484"/>
      <c r="BG203" s="2484"/>
      <c r="BH203" s="2499"/>
      <c r="BI203" s="2483"/>
      <c r="BJ203" s="2484"/>
      <c r="BK203" s="2484"/>
      <c r="BL203" s="2484"/>
      <c r="BM203" s="2499"/>
    </row>
    <row r="204" spans="1:65" s="137" customFormat="1" ht="21.4" customHeight="1" x14ac:dyDescent="0.45">
      <c r="A204" s="2509"/>
      <c r="B204" s="2510"/>
      <c r="C204" s="2511"/>
      <c r="D204" s="2511"/>
      <c r="E204" s="2511"/>
      <c r="F204" s="2511"/>
      <c r="G204" s="2511"/>
      <c r="H204" s="2511"/>
      <c r="I204" s="2511"/>
      <c r="J204" s="2485"/>
      <c r="K204" s="2485"/>
      <c r="L204" s="2485"/>
      <c r="M204" s="2485"/>
      <c r="N204" s="2485"/>
      <c r="O204" s="2485"/>
      <c r="P204" s="2485"/>
      <c r="Q204" s="2485"/>
      <c r="R204" s="2485"/>
      <c r="S204" s="2485"/>
      <c r="T204" s="2501"/>
      <c r="U204" s="2483"/>
      <c r="V204" s="2484"/>
      <c r="W204" s="2484"/>
      <c r="X204" s="2484"/>
      <c r="Y204" s="2499"/>
      <c r="Z204" s="2483"/>
      <c r="AA204" s="2484"/>
      <c r="AB204" s="623" t="s">
        <v>1241</v>
      </c>
      <c r="AC204" s="2502"/>
      <c r="AD204" s="2502"/>
      <c r="AE204" s="2502"/>
      <c r="AF204" s="2502"/>
      <c r="AG204" s="2503"/>
      <c r="AH204" s="2503"/>
      <c r="AI204" s="2503"/>
      <c r="AJ204" s="2503"/>
      <c r="AK204" s="2484"/>
      <c r="AL204" s="2484"/>
      <c r="AM204" s="2484"/>
      <c r="AN204" s="2504"/>
      <c r="AO204" s="2505"/>
      <c r="AP204" s="2483"/>
      <c r="AQ204" s="2484"/>
      <c r="AR204" s="2484"/>
      <c r="AS204" s="1928"/>
      <c r="AT204" s="2484"/>
      <c r="AU204" s="2499"/>
      <c r="AV204" s="1930"/>
      <c r="AW204" s="2484"/>
      <c r="AX204" s="2484"/>
      <c r="AY204" s="2484"/>
      <c r="AZ204" s="2484"/>
      <c r="BA204" s="621"/>
      <c r="BB204" s="621"/>
      <c r="BC204" s="621"/>
      <c r="BD204" s="621"/>
      <c r="BE204" s="2484"/>
      <c r="BF204" s="2484"/>
      <c r="BG204" s="2484"/>
      <c r="BH204" s="2499"/>
      <c r="BI204" s="2483"/>
      <c r="BJ204" s="2484"/>
      <c r="BK204" s="2484"/>
      <c r="BL204" s="2484"/>
      <c r="BM204" s="2499"/>
    </row>
    <row r="205" spans="1:65" s="137" customFormat="1" ht="21.4" customHeight="1" x14ac:dyDescent="0.45">
      <c r="A205" s="2509"/>
      <c r="B205" s="2510"/>
      <c r="C205" s="2511"/>
      <c r="D205" s="2511"/>
      <c r="E205" s="2511"/>
      <c r="F205" s="2511"/>
      <c r="G205" s="2511"/>
      <c r="H205" s="2511"/>
      <c r="I205" s="2511"/>
      <c r="J205" s="2485"/>
      <c r="K205" s="2485"/>
      <c r="L205" s="2485"/>
      <c r="M205" s="2485"/>
      <c r="N205" s="2485"/>
      <c r="O205" s="2485"/>
      <c r="P205" s="2485"/>
      <c r="Q205" s="2485"/>
      <c r="R205" s="2485"/>
      <c r="S205" s="2485"/>
      <c r="T205" s="2501"/>
      <c r="U205" s="2483"/>
      <c r="V205" s="2484"/>
      <c r="W205" s="2484"/>
      <c r="X205" s="2484"/>
      <c r="Y205" s="2499"/>
      <c r="Z205" s="2483"/>
      <c r="AA205" s="2484"/>
      <c r="AB205" s="623" t="s">
        <v>1256</v>
      </c>
      <c r="AC205" s="2502"/>
      <c r="AD205" s="2502"/>
      <c r="AE205" s="2502"/>
      <c r="AF205" s="2502"/>
      <c r="AG205" s="2503"/>
      <c r="AH205" s="2503"/>
      <c r="AI205" s="2503"/>
      <c r="AJ205" s="2503"/>
      <c r="AK205" s="2484"/>
      <c r="AL205" s="2484"/>
      <c r="AM205" s="2484"/>
      <c r="AN205" s="2504"/>
      <c r="AO205" s="2505"/>
      <c r="AP205" s="2483"/>
      <c r="AQ205" s="2484"/>
      <c r="AR205" s="2484"/>
      <c r="AS205" s="1928"/>
      <c r="AT205" s="2484"/>
      <c r="AU205" s="2499"/>
      <c r="AV205" s="1930"/>
      <c r="AW205" s="2484"/>
      <c r="AX205" s="2484"/>
      <c r="AY205" s="2484"/>
      <c r="AZ205" s="2484"/>
      <c r="BA205" s="621"/>
      <c r="BB205" s="621"/>
      <c r="BC205" s="621"/>
      <c r="BD205" s="621"/>
      <c r="BE205" s="2484"/>
      <c r="BF205" s="2484"/>
      <c r="BG205" s="2484"/>
      <c r="BH205" s="2499"/>
      <c r="BI205" s="2483"/>
      <c r="BJ205" s="2484"/>
      <c r="BK205" s="2484"/>
      <c r="BL205" s="2484"/>
      <c r="BM205" s="2499"/>
    </row>
    <row r="206" spans="1:65" s="137" customFormat="1" ht="21.4" customHeight="1" x14ac:dyDescent="0.45">
      <c r="A206" s="2509">
        <f t="shared" ref="A206" si="49">+A203+1</f>
        <v>62</v>
      </c>
      <c r="B206" s="2510"/>
      <c r="C206" s="2511"/>
      <c r="D206" s="2511"/>
      <c r="E206" s="2511"/>
      <c r="F206" s="2511"/>
      <c r="G206" s="2511"/>
      <c r="H206" s="2511"/>
      <c r="I206" s="2511"/>
      <c r="J206" s="2485"/>
      <c r="K206" s="2485"/>
      <c r="L206" s="2485"/>
      <c r="M206" s="2485"/>
      <c r="N206" s="2485"/>
      <c r="O206" s="2485"/>
      <c r="P206" s="2485"/>
      <c r="Q206" s="2485"/>
      <c r="R206" s="2485"/>
      <c r="S206" s="2485"/>
      <c r="T206" s="2501"/>
      <c r="U206" s="2483"/>
      <c r="V206" s="2484"/>
      <c r="W206" s="2484"/>
      <c r="X206" s="2484"/>
      <c r="Y206" s="2499"/>
      <c r="Z206" s="2483"/>
      <c r="AA206" s="2484"/>
      <c r="AB206" s="623" t="s">
        <v>1225</v>
      </c>
      <c r="AC206" s="2502"/>
      <c r="AD206" s="2502"/>
      <c r="AE206" s="2502"/>
      <c r="AF206" s="2502"/>
      <c r="AG206" s="2503"/>
      <c r="AH206" s="2503"/>
      <c r="AI206" s="2503"/>
      <c r="AJ206" s="2503"/>
      <c r="AK206" s="2484"/>
      <c r="AL206" s="2484"/>
      <c r="AM206" s="2484"/>
      <c r="AN206" s="2504"/>
      <c r="AO206" s="2505"/>
      <c r="AP206" s="2483"/>
      <c r="AQ206" s="2484"/>
      <c r="AR206" s="2484"/>
      <c r="AS206" s="1928"/>
      <c r="AT206" s="2484"/>
      <c r="AU206" s="2499"/>
      <c r="AV206" s="1930"/>
      <c r="AW206" s="2484"/>
      <c r="AX206" s="2484"/>
      <c r="AY206" s="2484"/>
      <c r="AZ206" s="2484"/>
      <c r="BA206" s="621"/>
      <c r="BB206" s="621"/>
      <c r="BC206" s="621"/>
      <c r="BD206" s="621"/>
      <c r="BE206" s="2484"/>
      <c r="BF206" s="2484"/>
      <c r="BG206" s="2484"/>
      <c r="BH206" s="2499"/>
      <c r="BI206" s="2483"/>
      <c r="BJ206" s="2484"/>
      <c r="BK206" s="2484"/>
      <c r="BL206" s="2484"/>
      <c r="BM206" s="2499"/>
    </row>
    <row r="207" spans="1:65" s="137" customFormat="1" ht="21.4" customHeight="1" x14ac:dyDescent="0.45">
      <c r="A207" s="2509"/>
      <c r="B207" s="2510"/>
      <c r="C207" s="2511"/>
      <c r="D207" s="2511"/>
      <c r="E207" s="2511"/>
      <c r="F207" s="2511"/>
      <c r="G207" s="2511"/>
      <c r="H207" s="2511"/>
      <c r="I207" s="2511"/>
      <c r="J207" s="2485"/>
      <c r="K207" s="2485"/>
      <c r="L207" s="2485"/>
      <c r="M207" s="2485"/>
      <c r="N207" s="2485"/>
      <c r="O207" s="2485"/>
      <c r="P207" s="2485"/>
      <c r="Q207" s="2485"/>
      <c r="R207" s="2485"/>
      <c r="S207" s="2485"/>
      <c r="T207" s="2501"/>
      <c r="U207" s="2483"/>
      <c r="V207" s="2484"/>
      <c r="W207" s="2484"/>
      <c r="X207" s="2484"/>
      <c r="Y207" s="2499"/>
      <c r="Z207" s="2483"/>
      <c r="AA207" s="2484"/>
      <c r="AB207" s="623" t="s">
        <v>1241</v>
      </c>
      <c r="AC207" s="2502"/>
      <c r="AD207" s="2502"/>
      <c r="AE207" s="2502"/>
      <c r="AF207" s="2502"/>
      <c r="AG207" s="2503"/>
      <c r="AH207" s="2503"/>
      <c r="AI207" s="2503"/>
      <c r="AJ207" s="2503"/>
      <c r="AK207" s="2484"/>
      <c r="AL207" s="2484"/>
      <c r="AM207" s="2484"/>
      <c r="AN207" s="2504"/>
      <c r="AO207" s="2505"/>
      <c r="AP207" s="2483"/>
      <c r="AQ207" s="2484"/>
      <c r="AR207" s="2484"/>
      <c r="AS207" s="1928"/>
      <c r="AT207" s="2484"/>
      <c r="AU207" s="2499"/>
      <c r="AV207" s="1930"/>
      <c r="AW207" s="2484"/>
      <c r="AX207" s="2484"/>
      <c r="AY207" s="2484"/>
      <c r="AZ207" s="2484"/>
      <c r="BA207" s="621"/>
      <c r="BB207" s="621"/>
      <c r="BC207" s="621"/>
      <c r="BD207" s="621"/>
      <c r="BE207" s="2484"/>
      <c r="BF207" s="2484"/>
      <c r="BG207" s="2484"/>
      <c r="BH207" s="2499"/>
      <c r="BI207" s="2483"/>
      <c r="BJ207" s="2484"/>
      <c r="BK207" s="2484"/>
      <c r="BL207" s="2484"/>
      <c r="BM207" s="2499"/>
    </row>
    <row r="208" spans="1:65" s="137" customFormat="1" ht="21.4" customHeight="1" x14ac:dyDescent="0.45">
      <c r="A208" s="2509"/>
      <c r="B208" s="2510"/>
      <c r="C208" s="2511"/>
      <c r="D208" s="2511"/>
      <c r="E208" s="2511"/>
      <c r="F208" s="2511"/>
      <c r="G208" s="2511"/>
      <c r="H208" s="2511"/>
      <c r="I208" s="2511"/>
      <c r="J208" s="2485"/>
      <c r="K208" s="2485"/>
      <c r="L208" s="2485"/>
      <c r="M208" s="2485"/>
      <c r="N208" s="2485"/>
      <c r="O208" s="2485"/>
      <c r="P208" s="2485"/>
      <c r="Q208" s="2485"/>
      <c r="R208" s="2485"/>
      <c r="S208" s="2485"/>
      <c r="T208" s="2501"/>
      <c r="U208" s="2483"/>
      <c r="V208" s="2484"/>
      <c r="W208" s="2484"/>
      <c r="X208" s="2484"/>
      <c r="Y208" s="2499"/>
      <c r="Z208" s="2483"/>
      <c r="AA208" s="2484"/>
      <c r="AB208" s="623" t="s">
        <v>1256</v>
      </c>
      <c r="AC208" s="2502"/>
      <c r="AD208" s="2502"/>
      <c r="AE208" s="2502"/>
      <c r="AF208" s="2502"/>
      <c r="AG208" s="2503"/>
      <c r="AH208" s="2503"/>
      <c r="AI208" s="2503"/>
      <c r="AJ208" s="2503"/>
      <c r="AK208" s="2484"/>
      <c r="AL208" s="2484"/>
      <c r="AM208" s="2484"/>
      <c r="AN208" s="2504"/>
      <c r="AO208" s="2505"/>
      <c r="AP208" s="2483"/>
      <c r="AQ208" s="2484"/>
      <c r="AR208" s="2484"/>
      <c r="AS208" s="1928"/>
      <c r="AT208" s="2484"/>
      <c r="AU208" s="2499"/>
      <c r="AV208" s="1930"/>
      <c r="AW208" s="2484"/>
      <c r="AX208" s="2484"/>
      <c r="AY208" s="2484"/>
      <c r="AZ208" s="2484"/>
      <c r="BA208" s="621"/>
      <c r="BB208" s="621"/>
      <c r="BC208" s="621"/>
      <c r="BD208" s="621"/>
      <c r="BE208" s="2484"/>
      <c r="BF208" s="2484"/>
      <c r="BG208" s="2484"/>
      <c r="BH208" s="2499"/>
      <c r="BI208" s="2483"/>
      <c r="BJ208" s="2484"/>
      <c r="BK208" s="2484"/>
      <c r="BL208" s="2484"/>
      <c r="BM208" s="2499"/>
    </row>
    <row r="209" spans="1:65" s="137" customFormat="1" ht="21.4" customHeight="1" x14ac:dyDescent="0.45">
      <c r="A209" s="2509">
        <f t="shared" ref="A209" si="50">+A206+1</f>
        <v>63</v>
      </c>
      <c r="B209" s="2510"/>
      <c r="C209" s="2511"/>
      <c r="D209" s="2511"/>
      <c r="E209" s="2511"/>
      <c r="F209" s="2511"/>
      <c r="G209" s="2511"/>
      <c r="H209" s="2511"/>
      <c r="I209" s="2511"/>
      <c r="J209" s="2485"/>
      <c r="K209" s="2485"/>
      <c r="L209" s="2485"/>
      <c r="M209" s="2485"/>
      <c r="N209" s="2485"/>
      <c r="O209" s="2485"/>
      <c r="P209" s="2485"/>
      <c r="Q209" s="2485"/>
      <c r="R209" s="2485"/>
      <c r="S209" s="2485"/>
      <c r="T209" s="2501"/>
      <c r="U209" s="2483"/>
      <c r="V209" s="2484"/>
      <c r="W209" s="2484"/>
      <c r="X209" s="2484"/>
      <c r="Y209" s="2499"/>
      <c r="Z209" s="2483"/>
      <c r="AA209" s="2484"/>
      <c r="AB209" s="623" t="s">
        <v>1225</v>
      </c>
      <c r="AC209" s="2502"/>
      <c r="AD209" s="2502"/>
      <c r="AE209" s="2502"/>
      <c r="AF209" s="2502"/>
      <c r="AG209" s="2503"/>
      <c r="AH209" s="2503"/>
      <c r="AI209" s="2503"/>
      <c r="AJ209" s="2503"/>
      <c r="AK209" s="2484"/>
      <c r="AL209" s="2484"/>
      <c r="AM209" s="2484"/>
      <c r="AN209" s="2504"/>
      <c r="AO209" s="2505"/>
      <c r="AP209" s="2483"/>
      <c r="AQ209" s="2484"/>
      <c r="AR209" s="2484"/>
      <c r="AS209" s="1928"/>
      <c r="AT209" s="2484"/>
      <c r="AU209" s="2499"/>
      <c r="AV209" s="1930"/>
      <c r="AW209" s="2484"/>
      <c r="AX209" s="2484"/>
      <c r="AY209" s="2484"/>
      <c r="AZ209" s="2484"/>
      <c r="BA209" s="621"/>
      <c r="BB209" s="621"/>
      <c r="BC209" s="621"/>
      <c r="BD209" s="621"/>
      <c r="BE209" s="2484"/>
      <c r="BF209" s="2484"/>
      <c r="BG209" s="2484"/>
      <c r="BH209" s="2499"/>
      <c r="BI209" s="2483"/>
      <c r="BJ209" s="2484"/>
      <c r="BK209" s="2484"/>
      <c r="BL209" s="2484"/>
      <c r="BM209" s="2499"/>
    </row>
    <row r="210" spans="1:65" s="137" customFormat="1" ht="21.4" customHeight="1" x14ac:dyDescent="0.45">
      <c r="A210" s="2509"/>
      <c r="B210" s="2510"/>
      <c r="C210" s="2511"/>
      <c r="D210" s="2511"/>
      <c r="E210" s="2511"/>
      <c r="F210" s="2511"/>
      <c r="G210" s="2511"/>
      <c r="H210" s="2511"/>
      <c r="I210" s="2511"/>
      <c r="J210" s="2485"/>
      <c r="K210" s="2485"/>
      <c r="L210" s="2485"/>
      <c r="M210" s="2485"/>
      <c r="N210" s="2485"/>
      <c r="O210" s="2485"/>
      <c r="P210" s="2485"/>
      <c r="Q210" s="2485"/>
      <c r="R210" s="2485"/>
      <c r="S210" s="2485"/>
      <c r="T210" s="2501"/>
      <c r="U210" s="2483"/>
      <c r="V210" s="2484"/>
      <c r="W210" s="2484"/>
      <c r="X210" s="2484"/>
      <c r="Y210" s="2499"/>
      <c r="Z210" s="2483"/>
      <c r="AA210" s="2484"/>
      <c r="AB210" s="623" t="s">
        <v>1241</v>
      </c>
      <c r="AC210" s="2502"/>
      <c r="AD210" s="2502"/>
      <c r="AE210" s="2502"/>
      <c r="AF210" s="2502"/>
      <c r="AG210" s="2503"/>
      <c r="AH210" s="2503"/>
      <c r="AI210" s="2503"/>
      <c r="AJ210" s="2503"/>
      <c r="AK210" s="2484"/>
      <c r="AL210" s="2484"/>
      <c r="AM210" s="2484"/>
      <c r="AN210" s="2504"/>
      <c r="AO210" s="2505"/>
      <c r="AP210" s="2483"/>
      <c r="AQ210" s="2484"/>
      <c r="AR210" s="2484"/>
      <c r="AS210" s="1928"/>
      <c r="AT210" s="2484"/>
      <c r="AU210" s="2499"/>
      <c r="AV210" s="1930"/>
      <c r="AW210" s="2484"/>
      <c r="AX210" s="2484"/>
      <c r="AY210" s="2484"/>
      <c r="AZ210" s="2484"/>
      <c r="BA210" s="621"/>
      <c r="BB210" s="621"/>
      <c r="BC210" s="621"/>
      <c r="BD210" s="621"/>
      <c r="BE210" s="2484"/>
      <c r="BF210" s="2484"/>
      <c r="BG210" s="2484"/>
      <c r="BH210" s="2499"/>
      <c r="BI210" s="2483"/>
      <c r="BJ210" s="2484"/>
      <c r="BK210" s="2484"/>
      <c r="BL210" s="2484"/>
      <c r="BM210" s="2499"/>
    </row>
    <row r="211" spans="1:65" s="137" customFormat="1" ht="21.4" customHeight="1" x14ac:dyDescent="0.45">
      <c r="A211" s="2509"/>
      <c r="B211" s="2510"/>
      <c r="C211" s="2511"/>
      <c r="D211" s="2511"/>
      <c r="E211" s="2511"/>
      <c r="F211" s="2511"/>
      <c r="G211" s="2511"/>
      <c r="H211" s="2511"/>
      <c r="I211" s="2511"/>
      <c r="J211" s="2485"/>
      <c r="K211" s="2485"/>
      <c r="L211" s="2485"/>
      <c r="M211" s="2485"/>
      <c r="N211" s="2485"/>
      <c r="O211" s="2485"/>
      <c r="P211" s="2485"/>
      <c r="Q211" s="2485"/>
      <c r="R211" s="2485"/>
      <c r="S211" s="2485"/>
      <c r="T211" s="2501"/>
      <c r="U211" s="2483"/>
      <c r="V211" s="2484"/>
      <c r="W211" s="2484"/>
      <c r="X211" s="2484"/>
      <c r="Y211" s="2499"/>
      <c r="Z211" s="2483"/>
      <c r="AA211" s="2484"/>
      <c r="AB211" s="623" t="s">
        <v>1256</v>
      </c>
      <c r="AC211" s="2502"/>
      <c r="AD211" s="2502"/>
      <c r="AE211" s="2502"/>
      <c r="AF211" s="2502"/>
      <c r="AG211" s="2503"/>
      <c r="AH211" s="2503"/>
      <c r="AI211" s="2503"/>
      <c r="AJ211" s="2503"/>
      <c r="AK211" s="2484"/>
      <c r="AL211" s="2484"/>
      <c r="AM211" s="2484"/>
      <c r="AN211" s="2504"/>
      <c r="AO211" s="2505"/>
      <c r="AP211" s="2483"/>
      <c r="AQ211" s="2484"/>
      <c r="AR211" s="2484"/>
      <c r="AS211" s="1928"/>
      <c r="AT211" s="2484"/>
      <c r="AU211" s="2499"/>
      <c r="AV211" s="1930"/>
      <c r="AW211" s="2484"/>
      <c r="AX211" s="2484"/>
      <c r="AY211" s="2484"/>
      <c r="AZ211" s="2484"/>
      <c r="BA211" s="621"/>
      <c r="BB211" s="621"/>
      <c r="BC211" s="621"/>
      <c r="BD211" s="621"/>
      <c r="BE211" s="2484"/>
      <c r="BF211" s="2484"/>
      <c r="BG211" s="2484"/>
      <c r="BH211" s="2499"/>
      <c r="BI211" s="2483"/>
      <c r="BJ211" s="2484"/>
      <c r="BK211" s="2484"/>
      <c r="BL211" s="2484"/>
      <c r="BM211" s="2499"/>
    </row>
    <row r="212" spans="1:65" s="137" customFormat="1" ht="21.4" customHeight="1" x14ac:dyDescent="0.45">
      <c r="A212" s="2509">
        <f t="shared" ref="A212" si="51">+A209+1</f>
        <v>64</v>
      </c>
      <c r="B212" s="2510"/>
      <c r="C212" s="2511"/>
      <c r="D212" s="2511"/>
      <c r="E212" s="2511"/>
      <c r="F212" s="2511"/>
      <c r="G212" s="2511"/>
      <c r="H212" s="2511"/>
      <c r="I212" s="2511"/>
      <c r="J212" s="2485"/>
      <c r="K212" s="2485"/>
      <c r="L212" s="2485"/>
      <c r="M212" s="2485"/>
      <c r="N212" s="2485"/>
      <c r="O212" s="2485"/>
      <c r="P212" s="2485"/>
      <c r="Q212" s="2485"/>
      <c r="R212" s="2485"/>
      <c r="S212" s="2485"/>
      <c r="T212" s="2501"/>
      <c r="U212" s="2483"/>
      <c r="V212" s="2484"/>
      <c r="W212" s="2484"/>
      <c r="X212" s="2484"/>
      <c r="Y212" s="2499"/>
      <c r="Z212" s="2483"/>
      <c r="AA212" s="2484"/>
      <c r="AB212" s="623" t="s">
        <v>1225</v>
      </c>
      <c r="AC212" s="2502"/>
      <c r="AD212" s="2502"/>
      <c r="AE212" s="2502"/>
      <c r="AF212" s="2502"/>
      <c r="AG212" s="2503"/>
      <c r="AH212" s="2503"/>
      <c r="AI212" s="2503"/>
      <c r="AJ212" s="2503"/>
      <c r="AK212" s="2484"/>
      <c r="AL212" s="2484"/>
      <c r="AM212" s="2484"/>
      <c r="AN212" s="2504"/>
      <c r="AO212" s="2505"/>
      <c r="AP212" s="2483"/>
      <c r="AQ212" s="2484"/>
      <c r="AR212" s="2484"/>
      <c r="AS212" s="1928"/>
      <c r="AT212" s="2484"/>
      <c r="AU212" s="2499"/>
      <c r="AV212" s="1930"/>
      <c r="AW212" s="2484"/>
      <c r="AX212" s="2484"/>
      <c r="AY212" s="2484"/>
      <c r="AZ212" s="2484"/>
      <c r="BA212" s="621"/>
      <c r="BB212" s="621"/>
      <c r="BC212" s="621"/>
      <c r="BD212" s="621"/>
      <c r="BE212" s="2484"/>
      <c r="BF212" s="2484"/>
      <c r="BG212" s="2484"/>
      <c r="BH212" s="2499"/>
      <c r="BI212" s="2483"/>
      <c r="BJ212" s="2484"/>
      <c r="BK212" s="2484"/>
      <c r="BL212" s="2484"/>
      <c r="BM212" s="2499"/>
    </row>
    <row r="213" spans="1:65" s="137" customFormat="1" ht="21.4" customHeight="1" x14ac:dyDescent="0.45">
      <c r="A213" s="2509"/>
      <c r="B213" s="2510"/>
      <c r="C213" s="2511"/>
      <c r="D213" s="2511"/>
      <c r="E213" s="2511"/>
      <c r="F213" s="2511"/>
      <c r="G213" s="2511"/>
      <c r="H213" s="2511"/>
      <c r="I213" s="2511"/>
      <c r="J213" s="2485"/>
      <c r="K213" s="2485"/>
      <c r="L213" s="2485"/>
      <c r="M213" s="2485"/>
      <c r="N213" s="2485"/>
      <c r="O213" s="2485"/>
      <c r="P213" s="2485"/>
      <c r="Q213" s="2485"/>
      <c r="R213" s="2485"/>
      <c r="S213" s="2485"/>
      <c r="T213" s="2501"/>
      <c r="U213" s="2483"/>
      <c r="V213" s="2484"/>
      <c r="W213" s="2484"/>
      <c r="X213" s="2484"/>
      <c r="Y213" s="2499"/>
      <c r="Z213" s="2483"/>
      <c r="AA213" s="2484"/>
      <c r="AB213" s="623" t="s">
        <v>1241</v>
      </c>
      <c r="AC213" s="2502"/>
      <c r="AD213" s="2502"/>
      <c r="AE213" s="2502"/>
      <c r="AF213" s="2502"/>
      <c r="AG213" s="2503"/>
      <c r="AH213" s="2503"/>
      <c r="AI213" s="2503"/>
      <c r="AJ213" s="2503"/>
      <c r="AK213" s="2484"/>
      <c r="AL213" s="2484"/>
      <c r="AM213" s="2484"/>
      <c r="AN213" s="2504"/>
      <c r="AO213" s="2505"/>
      <c r="AP213" s="2483"/>
      <c r="AQ213" s="2484"/>
      <c r="AR213" s="2484"/>
      <c r="AS213" s="1928"/>
      <c r="AT213" s="2484"/>
      <c r="AU213" s="2499"/>
      <c r="AV213" s="1930"/>
      <c r="AW213" s="2484"/>
      <c r="AX213" s="2484"/>
      <c r="AY213" s="2484"/>
      <c r="AZ213" s="2484"/>
      <c r="BA213" s="621"/>
      <c r="BB213" s="621"/>
      <c r="BC213" s="621"/>
      <c r="BD213" s="621"/>
      <c r="BE213" s="2484"/>
      <c r="BF213" s="2484"/>
      <c r="BG213" s="2484"/>
      <c r="BH213" s="2499"/>
      <c r="BI213" s="2483"/>
      <c r="BJ213" s="2484"/>
      <c r="BK213" s="2484"/>
      <c r="BL213" s="2484"/>
      <c r="BM213" s="2499"/>
    </row>
    <row r="214" spans="1:65" s="137" customFormat="1" ht="21.4" customHeight="1" x14ac:dyDescent="0.45">
      <c r="A214" s="2509"/>
      <c r="B214" s="2510"/>
      <c r="C214" s="2511"/>
      <c r="D214" s="2511"/>
      <c r="E214" s="2511"/>
      <c r="F214" s="2511"/>
      <c r="G214" s="2511"/>
      <c r="H214" s="2511"/>
      <c r="I214" s="2511"/>
      <c r="J214" s="2485"/>
      <c r="K214" s="2485"/>
      <c r="L214" s="2485"/>
      <c r="M214" s="2485"/>
      <c r="N214" s="2485"/>
      <c r="O214" s="2485"/>
      <c r="P214" s="2485"/>
      <c r="Q214" s="2485"/>
      <c r="R214" s="2485"/>
      <c r="S214" s="2485"/>
      <c r="T214" s="2501"/>
      <c r="U214" s="2483"/>
      <c r="V214" s="2484"/>
      <c r="W214" s="2484"/>
      <c r="X214" s="2484"/>
      <c r="Y214" s="2499"/>
      <c r="Z214" s="2483"/>
      <c r="AA214" s="2484"/>
      <c r="AB214" s="623" t="s">
        <v>1256</v>
      </c>
      <c r="AC214" s="2502"/>
      <c r="AD214" s="2502"/>
      <c r="AE214" s="2502"/>
      <c r="AF214" s="2502"/>
      <c r="AG214" s="2503"/>
      <c r="AH214" s="2503"/>
      <c r="AI214" s="2503"/>
      <c r="AJ214" s="2503"/>
      <c r="AK214" s="2484"/>
      <c r="AL214" s="2484"/>
      <c r="AM214" s="2484"/>
      <c r="AN214" s="2504"/>
      <c r="AO214" s="2505"/>
      <c r="AP214" s="2483"/>
      <c r="AQ214" s="2484"/>
      <c r="AR214" s="2484"/>
      <c r="AS214" s="1928"/>
      <c r="AT214" s="2484"/>
      <c r="AU214" s="2499"/>
      <c r="AV214" s="1930"/>
      <c r="AW214" s="2484"/>
      <c r="AX214" s="2484"/>
      <c r="AY214" s="2484"/>
      <c r="AZ214" s="2484"/>
      <c r="BA214" s="621"/>
      <c r="BB214" s="621"/>
      <c r="BC214" s="621"/>
      <c r="BD214" s="621"/>
      <c r="BE214" s="2484"/>
      <c r="BF214" s="2484"/>
      <c r="BG214" s="2484"/>
      <c r="BH214" s="2499"/>
      <c r="BI214" s="2483"/>
      <c r="BJ214" s="2484"/>
      <c r="BK214" s="2484"/>
      <c r="BL214" s="2484"/>
      <c r="BM214" s="2499"/>
    </row>
    <row r="215" spans="1:65" s="137" customFormat="1" ht="21.4" customHeight="1" x14ac:dyDescent="0.45">
      <c r="A215" s="2509">
        <f t="shared" ref="A215" si="52">+A212+1</f>
        <v>65</v>
      </c>
      <c r="B215" s="2510"/>
      <c r="C215" s="2511"/>
      <c r="D215" s="2511"/>
      <c r="E215" s="2511"/>
      <c r="F215" s="2511"/>
      <c r="G215" s="2511"/>
      <c r="H215" s="2511"/>
      <c r="I215" s="2511"/>
      <c r="J215" s="2485"/>
      <c r="K215" s="2485"/>
      <c r="L215" s="2485"/>
      <c r="M215" s="2485"/>
      <c r="N215" s="2485"/>
      <c r="O215" s="2485"/>
      <c r="P215" s="2485"/>
      <c r="Q215" s="2485"/>
      <c r="R215" s="2485"/>
      <c r="S215" s="2485"/>
      <c r="T215" s="2501"/>
      <c r="U215" s="2483"/>
      <c r="V215" s="2484"/>
      <c r="W215" s="2484"/>
      <c r="X215" s="2484"/>
      <c r="Y215" s="2499"/>
      <c r="Z215" s="2483"/>
      <c r="AA215" s="2484"/>
      <c r="AB215" s="623" t="s">
        <v>1225</v>
      </c>
      <c r="AC215" s="2502"/>
      <c r="AD215" s="2502"/>
      <c r="AE215" s="2502"/>
      <c r="AF215" s="2502"/>
      <c r="AG215" s="2503"/>
      <c r="AH215" s="2503"/>
      <c r="AI215" s="2503"/>
      <c r="AJ215" s="2503"/>
      <c r="AK215" s="2484"/>
      <c r="AL215" s="2484"/>
      <c r="AM215" s="2484"/>
      <c r="AN215" s="2504"/>
      <c r="AO215" s="2505"/>
      <c r="AP215" s="2483"/>
      <c r="AQ215" s="2484"/>
      <c r="AR215" s="2484"/>
      <c r="AS215" s="1928"/>
      <c r="AT215" s="2484"/>
      <c r="AU215" s="2499"/>
      <c r="AV215" s="1930"/>
      <c r="AW215" s="2484"/>
      <c r="AX215" s="2484"/>
      <c r="AY215" s="2484"/>
      <c r="AZ215" s="2484"/>
      <c r="BA215" s="621"/>
      <c r="BB215" s="621"/>
      <c r="BC215" s="621"/>
      <c r="BD215" s="621"/>
      <c r="BE215" s="2484"/>
      <c r="BF215" s="2484"/>
      <c r="BG215" s="2484"/>
      <c r="BH215" s="2499"/>
      <c r="BI215" s="2483"/>
      <c r="BJ215" s="2484"/>
      <c r="BK215" s="2484"/>
      <c r="BL215" s="2484"/>
      <c r="BM215" s="2499"/>
    </row>
    <row r="216" spans="1:65" s="137" customFormat="1" ht="21.4" customHeight="1" x14ac:dyDescent="0.45">
      <c r="A216" s="2509"/>
      <c r="B216" s="2510"/>
      <c r="C216" s="2511"/>
      <c r="D216" s="2511"/>
      <c r="E216" s="2511"/>
      <c r="F216" s="2511"/>
      <c r="G216" s="2511"/>
      <c r="H216" s="2511"/>
      <c r="I216" s="2511"/>
      <c r="J216" s="2485"/>
      <c r="K216" s="2485"/>
      <c r="L216" s="2485"/>
      <c r="M216" s="2485"/>
      <c r="N216" s="2485"/>
      <c r="O216" s="2485"/>
      <c r="P216" s="2485"/>
      <c r="Q216" s="2485"/>
      <c r="R216" s="2485"/>
      <c r="S216" s="2485"/>
      <c r="T216" s="2501"/>
      <c r="U216" s="2483"/>
      <c r="V216" s="2484"/>
      <c r="W216" s="2484"/>
      <c r="X216" s="2484"/>
      <c r="Y216" s="2499"/>
      <c r="Z216" s="2483"/>
      <c r="AA216" s="2484"/>
      <c r="AB216" s="623" t="s">
        <v>1241</v>
      </c>
      <c r="AC216" s="2502"/>
      <c r="AD216" s="2502"/>
      <c r="AE216" s="2502"/>
      <c r="AF216" s="2502"/>
      <c r="AG216" s="2503"/>
      <c r="AH216" s="2503"/>
      <c r="AI216" s="2503"/>
      <c r="AJ216" s="2503"/>
      <c r="AK216" s="2484"/>
      <c r="AL216" s="2484"/>
      <c r="AM216" s="2484"/>
      <c r="AN216" s="2504"/>
      <c r="AO216" s="2505"/>
      <c r="AP216" s="2483"/>
      <c r="AQ216" s="2484"/>
      <c r="AR216" s="2484"/>
      <c r="AS216" s="1928"/>
      <c r="AT216" s="2484"/>
      <c r="AU216" s="2499"/>
      <c r="AV216" s="1930"/>
      <c r="AW216" s="2484"/>
      <c r="AX216" s="2484"/>
      <c r="AY216" s="2484"/>
      <c r="AZ216" s="2484"/>
      <c r="BA216" s="621"/>
      <c r="BB216" s="621"/>
      <c r="BC216" s="621"/>
      <c r="BD216" s="621"/>
      <c r="BE216" s="2484"/>
      <c r="BF216" s="2484"/>
      <c r="BG216" s="2484"/>
      <c r="BH216" s="2499"/>
      <c r="BI216" s="2483"/>
      <c r="BJ216" s="2484"/>
      <c r="BK216" s="2484"/>
      <c r="BL216" s="2484"/>
      <c r="BM216" s="2499"/>
    </row>
    <row r="217" spans="1:65" s="137" customFormat="1" ht="21.4" customHeight="1" x14ac:dyDescent="0.45">
      <c r="A217" s="2509"/>
      <c r="B217" s="2510"/>
      <c r="C217" s="2511"/>
      <c r="D217" s="2511"/>
      <c r="E217" s="2511"/>
      <c r="F217" s="2511"/>
      <c r="G217" s="2511"/>
      <c r="H217" s="2511"/>
      <c r="I217" s="2511"/>
      <c r="J217" s="2485"/>
      <c r="K217" s="2485"/>
      <c r="L217" s="2485"/>
      <c r="M217" s="2485"/>
      <c r="N217" s="2485"/>
      <c r="O217" s="2485"/>
      <c r="P217" s="2485"/>
      <c r="Q217" s="2485"/>
      <c r="R217" s="2485"/>
      <c r="S217" s="2485"/>
      <c r="T217" s="2501"/>
      <c r="U217" s="2483"/>
      <c r="V217" s="2484"/>
      <c r="W217" s="2484"/>
      <c r="X217" s="2484"/>
      <c r="Y217" s="2499"/>
      <c r="Z217" s="2483"/>
      <c r="AA217" s="2484"/>
      <c r="AB217" s="623" t="s">
        <v>1256</v>
      </c>
      <c r="AC217" s="2502"/>
      <c r="AD217" s="2502"/>
      <c r="AE217" s="2502"/>
      <c r="AF217" s="2502"/>
      <c r="AG217" s="2503"/>
      <c r="AH217" s="2503"/>
      <c r="AI217" s="2503"/>
      <c r="AJ217" s="2503"/>
      <c r="AK217" s="2484"/>
      <c r="AL217" s="2484"/>
      <c r="AM217" s="2484"/>
      <c r="AN217" s="2504"/>
      <c r="AO217" s="2505"/>
      <c r="AP217" s="2483"/>
      <c r="AQ217" s="2484"/>
      <c r="AR217" s="2484"/>
      <c r="AS217" s="1928"/>
      <c r="AT217" s="2484"/>
      <c r="AU217" s="2499"/>
      <c r="AV217" s="1930"/>
      <c r="AW217" s="2484"/>
      <c r="AX217" s="2484"/>
      <c r="AY217" s="2484"/>
      <c r="AZ217" s="2484"/>
      <c r="BA217" s="621"/>
      <c r="BB217" s="621"/>
      <c r="BC217" s="621"/>
      <c r="BD217" s="621"/>
      <c r="BE217" s="2484"/>
      <c r="BF217" s="2484"/>
      <c r="BG217" s="2484"/>
      <c r="BH217" s="2499"/>
      <c r="BI217" s="2483"/>
      <c r="BJ217" s="2484"/>
      <c r="BK217" s="2484"/>
      <c r="BL217" s="2484"/>
      <c r="BM217" s="2499"/>
    </row>
    <row r="218" spans="1:65" s="137" customFormat="1" ht="21.4" customHeight="1" x14ac:dyDescent="0.45">
      <c r="A218" s="2509">
        <f t="shared" ref="A218" si="53">+A215+1</f>
        <v>66</v>
      </c>
      <c r="B218" s="2510"/>
      <c r="C218" s="2511"/>
      <c r="D218" s="2511"/>
      <c r="E218" s="2511"/>
      <c r="F218" s="2511"/>
      <c r="G218" s="2511"/>
      <c r="H218" s="2511"/>
      <c r="I218" s="2511"/>
      <c r="J218" s="2485"/>
      <c r="K218" s="2485"/>
      <c r="L218" s="2485"/>
      <c r="M218" s="2485"/>
      <c r="N218" s="2485"/>
      <c r="O218" s="2485"/>
      <c r="P218" s="2485"/>
      <c r="Q218" s="2485"/>
      <c r="R218" s="2485"/>
      <c r="S218" s="2485"/>
      <c r="T218" s="2501"/>
      <c r="U218" s="2483"/>
      <c r="V218" s="2484"/>
      <c r="W218" s="2484"/>
      <c r="X218" s="2484"/>
      <c r="Y218" s="2499"/>
      <c r="Z218" s="2483"/>
      <c r="AA218" s="2484"/>
      <c r="AB218" s="623" t="s">
        <v>1225</v>
      </c>
      <c r="AC218" s="2502"/>
      <c r="AD218" s="2502"/>
      <c r="AE218" s="2502"/>
      <c r="AF218" s="2502"/>
      <c r="AG218" s="2503"/>
      <c r="AH218" s="2503"/>
      <c r="AI218" s="2503"/>
      <c r="AJ218" s="2503"/>
      <c r="AK218" s="2484"/>
      <c r="AL218" s="2484"/>
      <c r="AM218" s="2484"/>
      <c r="AN218" s="2504"/>
      <c r="AO218" s="2505"/>
      <c r="AP218" s="2483"/>
      <c r="AQ218" s="2484"/>
      <c r="AR218" s="2484"/>
      <c r="AS218" s="1928"/>
      <c r="AT218" s="2484"/>
      <c r="AU218" s="2499"/>
      <c r="AV218" s="1930"/>
      <c r="AW218" s="2484"/>
      <c r="AX218" s="2484"/>
      <c r="AY218" s="2484"/>
      <c r="AZ218" s="2484"/>
      <c r="BA218" s="621"/>
      <c r="BB218" s="621"/>
      <c r="BC218" s="621"/>
      <c r="BD218" s="621"/>
      <c r="BE218" s="2484"/>
      <c r="BF218" s="2484"/>
      <c r="BG218" s="2484"/>
      <c r="BH218" s="2499"/>
      <c r="BI218" s="2483"/>
      <c r="BJ218" s="2484"/>
      <c r="BK218" s="2484"/>
      <c r="BL218" s="2484"/>
      <c r="BM218" s="2499"/>
    </row>
    <row r="219" spans="1:65" s="137" customFormat="1" ht="21.4" customHeight="1" x14ac:dyDescent="0.45">
      <c r="A219" s="2509"/>
      <c r="B219" s="2510"/>
      <c r="C219" s="2511"/>
      <c r="D219" s="2511"/>
      <c r="E219" s="2511"/>
      <c r="F219" s="2511"/>
      <c r="G219" s="2511"/>
      <c r="H219" s="2511"/>
      <c r="I219" s="2511"/>
      <c r="J219" s="2485"/>
      <c r="K219" s="2485"/>
      <c r="L219" s="2485"/>
      <c r="M219" s="2485"/>
      <c r="N219" s="2485"/>
      <c r="O219" s="2485"/>
      <c r="P219" s="2485"/>
      <c r="Q219" s="2485"/>
      <c r="R219" s="2485"/>
      <c r="S219" s="2485"/>
      <c r="T219" s="2501"/>
      <c r="U219" s="2483"/>
      <c r="V219" s="2484"/>
      <c r="W219" s="2484"/>
      <c r="X219" s="2484"/>
      <c r="Y219" s="2499"/>
      <c r="Z219" s="2483"/>
      <c r="AA219" s="2484"/>
      <c r="AB219" s="623" t="s">
        <v>1241</v>
      </c>
      <c r="AC219" s="2502"/>
      <c r="AD219" s="2502"/>
      <c r="AE219" s="2502"/>
      <c r="AF219" s="2502"/>
      <c r="AG219" s="2503"/>
      <c r="AH219" s="2503"/>
      <c r="AI219" s="2503"/>
      <c r="AJ219" s="2503"/>
      <c r="AK219" s="2484"/>
      <c r="AL219" s="2484"/>
      <c r="AM219" s="2484"/>
      <c r="AN219" s="2504"/>
      <c r="AO219" s="2505"/>
      <c r="AP219" s="2483"/>
      <c r="AQ219" s="2484"/>
      <c r="AR219" s="2484"/>
      <c r="AS219" s="1928"/>
      <c r="AT219" s="2484"/>
      <c r="AU219" s="2499"/>
      <c r="AV219" s="1930"/>
      <c r="AW219" s="2484"/>
      <c r="AX219" s="2484"/>
      <c r="AY219" s="2484"/>
      <c r="AZ219" s="2484"/>
      <c r="BA219" s="621"/>
      <c r="BB219" s="621"/>
      <c r="BC219" s="621"/>
      <c r="BD219" s="621"/>
      <c r="BE219" s="2484"/>
      <c r="BF219" s="2484"/>
      <c r="BG219" s="2484"/>
      <c r="BH219" s="2499"/>
      <c r="BI219" s="2483"/>
      <c r="BJ219" s="2484"/>
      <c r="BK219" s="2484"/>
      <c r="BL219" s="2484"/>
      <c r="BM219" s="2499"/>
    </row>
    <row r="220" spans="1:65" s="137" customFormat="1" ht="21.4" customHeight="1" x14ac:dyDescent="0.45">
      <c r="A220" s="2509"/>
      <c r="B220" s="2510"/>
      <c r="C220" s="2511"/>
      <c r="D220" s="2511"/>
      <c r="E220" s="2511"/>
      <c r="F220" s="2511"/>
      <c r="G220" s="2511"/>
      <c r="H220" s="2511"/>
      <c r="I220" s="2511"/>
      <c r="J220" s="2485"/>
      <c r="K220" s="2485"/>
      <c r="L220" s="2485"/>
      <c r="M220" s="2485"/>
      <c r="N220" s="2485"/>
      <c r="O220" s="2485"/>
      <c r="P220" s="2485"/>
      <c r="Q220" s="2485"/>
      <c r="R220" s="2485"/>
      <c r="S220" s="2485"/>
      <c r="T220" s="2501"/>
      <c r="U220" s="2483"/>
      <c r="V220" s="2484"/>
      <c r="W220" s="2484"/>
      <c r="X220" s="2484"/>
      <c r="Y220" s="2499"/>
      <c r="Z220" s="2483"/>
      <c r="AA220" s="2484"/>
      <c r="AB220" s="623" t="s">
        <v>1256</v>
      </c>
      <c r="AC220" s="2502"/>
      <c r="AD220" s="2502"/>
      <c r="AE220" s="2502"/>
      <c r="AF220" s="2502"/>
      <c r="AG220" s="2503"/>
      <c r="AH220" s="2503"/>
      <c r="AI220" s="2503"/>
      <c r="AJ220" s="2503"/>
      <c r="AK220" s="2484"/>
      <c r="AL220" s="2484"/>
      <c r="AM220" s="2484"/>
      <c r="AN220" s="2504"/>
      <c r="AO220" s="2505"/>
      <c r="AP220" s="2483"/>
      <c r="AQ220" s="2484"/>
      <c r="AR220" s="2484"/>
      <c r="AS220" s="1928"/>
      <c r="AT220" s="2484"/>
      <c r="AU220" s="2499"/>
      <c r="AV220" s="1930"/>
      <c r="AW220" s="2484"/>
      <c r="AX220" s="2484"/>
      <c r="AY220" s="2484"/>
      <c r="AZ220" s="2484"/>
      <c r="BA220" s="621"/>
      <c r="BB220" s="621"/>
      <c r="BC220" s="621"/>
      <c r="BD220" s="621"/>
      <c r="BE220" s="2484"/>
      <c r="BF220" s="2484"/>
      <c r="BG220" s="2484"/>
      <c r="BH220" s="2499"/>
      <c r="BI220" s="2483"/>
      <c r="BJ220" s="2484"/>
      <c r="BK220" s="2484"/>
      <c r="BL220" s="2484"/>
      <c r="BM220" s="2499"/>
    </row>
    <row r="221" spans="1:65" s="137" customFormat="1" ht="21.4" customHeight="1" x14ac:dyDescent="0.45">
      <c r="A221" s="2509">
        <f t="shared" ref="A221" si="54">+A218+1</f>
        <v>67</v>
      </c>
      <c r="B221" s="2510"/>
      <c r="C221" s="2511"/>
      <c r="D221" s="2511"/>
      <c r="E221" s="2511"/>
      <c r="F221" s="2511"/>
      <c r="G221" s="2511"/>
      <c r="H221" s="2511"/>
      <c r="I221" s="2511"/>
      <c r="J221" s="2485"/>
      <c r="K221" s="2485"/>
      <c r="L221" s="2485"/>
      <c r="M221" s="2485"/>
      <c r="N221" s="2485"/>
      <c r="O221" s="2485"/>
      <c r="P221" s="2485"/>
      <c r="Q221" s="2485"/>
      <c r="R221" s="2485"/>
      <c r="S221" s="2485"/>
      <c r="T221" s="2501"/>
      <c r="U221" s="2483"/>
      <c r="V221" s="2484"/>
      <c r="W221" s="2484"/>
      <c r="X221" s="2484"/>
      <c r="Y221" s="2499"/>
      <c r="Z221" s="2483"/>
      <c r="AA221" s="2484"/>
      <c r="AB221" s="623" t="s">
        <v>1225</v>
      </c>
      <c r="AC221" s="2502"/>
      <c r="AD221" s="2502"/>
      <c r="AE221" s="2502"/>
      <c r="AF221" s="2502"/>
      <c r="AG221" s="2503"/>
      <c r="AH221" s="2503"/>
      <c r="AI221" s="2503"/>
      <c r="AJ221" s="2503"/>
      <c r="AK221" s="2484"/>
      <c r="AL221" s="2484"/>
      <c r="AM221" s="2484"/>
      <c r="AN221" s="2504"/>
      <c r="AO221" s="2505"/>
      <c r="AP221" s="2483"/>
      <c r="AQ221" s="2484"/>
      <c r="AR221" s="2484"/>
      <c r="AS221" s="1928"/>
      <c r="AT221" s="2484"/>
      <c r="AU221" s="2499"/>
      <c r="AV221" s="1930"/>
      <c r="AW221" s="2484"/>
      <c r="AX221" s="2484"/>
      <c r="AY221" s="2484"/>
      <c r="AZ221" s="2484"/>
      <c r="BA221" s="621"/>
      <c r="BB221" s="621"/>
      <c r="BC221" s="621"/>
      <c r="BD221" s="621"/>
      <c r="BE221" s="2484"/>
      <c r="BF221" s="2484"/>
      <c r="BG221" s="2484"/>
      <c r="BH221" s="2499"/>
      <c r="BI221" s="2483"/>
      <c r="BJ221" s="2484"/>
      <c r="BK221" s="2484"/>
      <c r="BL221" s="2484"/>
      <c r="BM221" s="2499"/>
    </row>
    <row r="222" spans="1:65" s="137" customFormat="1" ht="21.4" customHeight="1" x14ac:dyDescent="0.45">
      <c r="A222" s="2509"/>
      <c r="B222" s="2510"/>
      <c r="C222" s="2511"/>
      <c r="D222" s="2511"/>
      <c r="E222" s="2511"/>
      <c r="F222" s="2511"/>
      <c r="G222" s="2511"/>
      <c r="H222" s="2511"/>
      <c r="I222" s="2511"/>
      <c r="J222" s="2485"/>
      <c r="K222" s="2485"/>
      <c r="L222" s="2485"/>
      <c r="M222" s="2485"/>
      <c r="N222" s="2485"/>
      <c r="O222" s="2485"/>
      <c r="P222" s="2485"/>
      <c r="Q222" s="2485"/>
      <c r="R222" s="2485"/>
      <c r="S222" s="2485"/>
      <c r="T222" s="2501"/>
      <c r="U222" s="2483"/>
      <c r="V222" s="2484"/>
      <c r="W222" s="2484"/>
      <c r="X222" s="2484"/>
      <c r="Y222" s="2499"/>
      <c r="Z222" s="2483"/>
      <c r="AA222" s="2484"/>
      <c r="AB222" s="623" t="s">
        <v>1241</v>
      </c>
      <c r="AC222" s="2502"/>
      <c r="AD222" s="2502"/>
      <c r="AE222" s="2502"/>
      <c r="AF222" s="2502"/>
      <c r="AG222" s="2503"/>
      <c r="AH222" s="2503"/>
      <c r="AI222" s="2503"/>
      <c r="AJ222" s="2503"/>
      <c r="AK222" s="2484"/>
      <c r="AL222" s="2484"/>
      <c r="AM222" s="2484"/>
      <c r="AN222" s="2504"/>
      <c r="AO222" s="2505"/>
      <c r="AP222" s="2483"/>
      <c r="AQ222" s="2484"/>
      <c r="AR222" s="2484"/>
      <c r="AS222" s="1928"/>
      <c r="AT222" s="2484"/>
      <c r="AU222" s="2499"/>
      <c r="AV222" s="1930"/>
      <c r="AW222" s="2484"/>
      <c r="AX222" s="2484"/>
      <c r="AY222" s="2484"/>
      <c r="AZ222" s="2484"/>
      <c r="BA222" s="621"/>
      <c r="BB222" s="621"/>
      <c r="BC222" s="621"/>
      <c r="BD222" s="621"/>
      <c r="BE222" s="2484"/>
      <c r="BF222" s="2484"/>
      <c r="BG222" s="2484"/>
      <c r="BH222" s="2499"/>
      <c r="BI222" s="2483"/>
      <c r="BJ222" s="2484"/>
      <c r="BK222" s="2484"/>
      <c r="BL222" s="2484"/>
      <c r="BM222" s="2499"/>
    </row>
    <row r="223" spans="1:65" s="137" customFormat="1" ht="21.4" customHeight="1" x14ac:dyDescent="0.45">
      <c r="A223" s="2509"/>
      <c r="B223" s="2510"/>
      <c r="C223" s="2511"/>
      <c r="D223" s="2511"/>
      <c r="E223" s="2511"/>
      <c r="F223" s="2511"/>
      <c r="G223" s="2511"/>
      <c r="H223" s="2511"/>
      <c r="I223" s="2511"/>
      <c r="J223" s="2485"/>
      <c r="K223" s="2485"/>
      <c r="L223" s="2485"/>
      <c r="M223" s="2485"/>
      <c r="N223" s="2485"/>
      <c r="O223" s="2485"/>
      <c r="P223" s="2485"/>
      <c r="Q223" s="2485"/>
      <c r="R223" s="2485"/>
      <c r="S223" s="2485"/>
      <c r="T223" s="2501"/>
      <c r="U223" s="2483"/>
      <c r="V223" s="2484"/>
      <c r="W223" s="2484"/>
      <c r="X223" s="2484"/>
      <c r="Y223" s="2499"/>
      <c r="Z223" s="2483"/>
      <c r="AA223" s="2484"/>
      <c r="AB223" s="623" t="s">
        <v>1256</v>
      </c>
      <c r="AC223" s="2502"/>
      <c r="AD223" s="2502"/>
      <c r="AE223" s="2502"/>
      <c r="AF223" s="2502"/>
      <c r="AG223" s="2503"/>
      <c r="AH223" s="2503"/>
      <c r="AI223" s="2503"/>
      <c r="AJ223" s="2503"/>
      <c r="AK223" s="2484"/>
      <c r="AL223" s="2484"/>
      <c r="AM223" s="2484"/>
      <c r="AN223" s="2504"/>
      <c r="AO223" s="2505"/>
      <c r="AP223" s="2483"/>
      <c r="AQ223" s="2484"/>
      <c r="AR223" s="2484"/>
      <c r="AS223" s="1928"/>
      <c r="AT223" s="2484"/>
      <c r="AU223" s="2499"/>
      <c r="AV223" s="1930"/>
      <c r="AW223" s="2484"/>
      <c r="AX223" s="2484"/>
      <c r="AY223" s="2484"/>
      <c r="AZ223" s="2484"/>
      <c r="BA223" s="621"/>
      <c r="BB223" s="621"/>
      <c r="BC223" s="621"/>
      <c r="BD223" s="621"/>
      <c r="BE223" s="2484"/>
      <c r="BF223" s="2484"/>
      <c r="BG223" s="2484"/>
      <c r="BH223" s="2499"/>
      <c r="BI223" s="2483"/>
      <c r="BJ223" s="2484"/>
      <c r="BK223" s="2484"/>
      <c r="BL223" s="2484"/>
      <c r="BM223" s="2499"/>
    </row>
    <row r="224" spans="1:65" s="137" customFormat="1" ht="21.4" customHeight="1" x14ac:dyDescent="0.45">
      <c r="A224" s="2509">
        <f t="shared" ref="A224" si="55">+A221+1</f>
        <v>68</v>
      </c>
      <c r="B224" s="2510"/>
      <c r="C224" s="2511"/>
      <c r="D224" s="2511"/>
      <c r="E224" s="2511"/>
      <c r="F224" s="2511"/>
      <c r="G224" s="2511"/>
      <c r="H224" s="2511"/>
      <c r="I224" s="2511"/>
      <c r="J224" s="2485"/>
      <c r="K224" s="2485"/>
      <c r="L224" s="2485"/>
      <c r="M224" s="2485"/>
      <c r="N224" s="2485"/>
      <c r="O224" s="2485"/>
      <c r="P224" s="2485"/>
      <c r="Q224" s="2485"/>
      <c r="R224" s="2485"/>
      <c r="S224" s="2485"/>
      <c r="T224" s="2501"/>
      <c r="U224" s="2483"/>
      <c r="V224" s="2484"/>
      <c r="W224" s="2484"/>
      <c r="X224" s="2484"/>
      <c r="Y224" s="2499"/>
      <c r="Z224" s="2483"/>
      <c r="AA224" s="2484"/>
      <c r="AB224" s="623" t="s">
        <v>1225</v>
      </c>
      <c r="AC224" s="2502"/>
      <c r="AD224" s="2502"/>
      <c r="AE224" s="2502"/>
      <c r="AF224" s="2502"/>
      <c r="AG224" s="2503"/>
      <c r="AH224" s="2503"/>
      <c r="AI224" s="2503"/>
      <c r="AJ224" s="2503"/>
      <c r="AK224" s="2484"/>
      <c r="AL224" s="2484"/>
      <c r="AM224" s="2484"/>
      <c r="AN224" s="2504"/>
      <c r="AO224" s="2505"/>
      <c r="AP224" s="2483"/>
      <c r="AQ224" s="2484"/>
      <c r="AR224" s="2484"/>
      <c r="AS224" s="1928"/>
      <c r="AT224" s="2484"/>
      <c r="AU224" s="2499"/>
      <c r="AV224" s="1930"/>
      <c r="AW224" s="2484"/>
      <c r="AX224" s="2484"/>
      <c r="AY224" s="2484"/>
      <c r="AZ224" s="2484"/>
      <c r="BA224" s="621"/>
      <c r="BB224" s="621"/>
      <c r="BC224" s="621"/>
      <c r="BD224" s="621"/>
      <c r="BE224" s="2484"/>
      <c r="BF224" s="2484"/>
      <c r="BG224" s="2484"/>
      <c r="BH224" s="2499"/>
      <c r="BI224" s="2483"/>
      <c r="BJ224" s="2484"/>
      <c r="BK224" s="2484"/>
      <c r="BL224" s="2484"/>
      <c r="BM224" s="2499"/>
    </row>
    <row r="225" spans="1:65" s="137" customFormat="1" ht="21.4" customHeight="1" x14ac:dyDescent="0.45">
      <c r="A225" s="2509"/>
      <c r="B225" s="2510"/>
      <c r="C225" s="2511"/>
      <c r="D225" s="2511"/>
      <c r="E225" s="2511"/>
      <c r="F225" s="2511"/>
      <c r="G225" s="2511"/>
      <c r="H225" s="2511"/>
      <c r="I225" s="2511"/>
      <c r="J225" s="2485"/>
      <c r="K225" s="2485"/>
      <c r="L225" s="2485"/>
      <c r="M225" s="2485"/>
      <c r="N225" s="2485"/>
      <c r="O225" s="2485"/>
      <c r="P225" s="2485"/>
      <c r="Q225" s="2485"/>
      <c r="R225" s="2485"/>
      <c r="S225" s="2485"/>
      <c r="T225" s="2501"/>
      <c r="U225" s="2483"/>
      <c r="V225" s="2484"/>
      <c r="W225" s="2484"/>
      <c r="X225" s="2484"/>
      <c r="Y225" s="2499"/>
      <c r="Z225" s="2483"/>
      <c r="AA225" s="2484"/>
      <c r="AB225" s="623" t="s">
        <v>1241</v>
      </c>
      <c r="AC225" s="2502"/>
      <c r="AD225" s="2502"/>
      <c r="AE225" s="2502"/>
      <c r="AF225" s="2502"/>
      <c r="AG225" s="2503"/>
      <c r="AH225" s="2503"/>
      <c r="AI225" s="2503"/>
      <c r="AJ225" s="2503"/>
      <c r="AK225" s="2484"/>
      <c r="AL225" s="2484"/>
      <c r="AM225" s="2484"/>
      <c r="AN225" s="2504"/>
      <c r="AO225" s="2505"/>
      <c r="AP225" s="2483"/>
      <c r="AQ225" s="2484"/>
      <c r="AR225" s="2484"/>
      <c r="AS225" s="1928"/>
      <c r="AT225" s="2484"/>
      <c r="AU225" s="2499"/>
      <c r="AV225" s="1930"/>
      <c r="AW225" s="2484"/>
      <c r="AX225" s="2484"/>
      <c r="AY225" s="2484"/>
      <c r="AZ225" s="2484"/>
      <c r="BA225" s="621"/>
      <c r="BB225" s="621"/>
      <c r="BC225" s="621"/>
      <c r="BD225" s="621"/>
      <c r="BE225" s="2484"/>
      <c r="BF225" s="2484"/>
      <c r="BG225" s="2484"/>
      <c r="BH225" s="2499"/>
      <c r="BI225" s="2483"/>
      <c r="BJ225" s="2484"/>
      <c r="BK225" s="2484"/>
      <c r="BL225" s="2484"/>
      <c r="BM225" s="2499"/>
    </row>
    <row r="226" spans="1:65" s="137" customFormat="1" ht="21.4" customHeight="1" x14ac:dyDescent="0.45">
      <c r="A226" s="2509"/>
      <c r="B226" s="2510"/>
      <c r="C226" s="2511"/>
      <c r="D226" s="2511"/>
      <c r="E226" s="2511"/>
      <c r="F226" s="2511"/>
      <c r="G226" s="2511"/>
      <c r="H226" s="2511"/>
      <c r="I226" s="2511"/>
      <c r="J226" s="2485"/>
      <c r="K226" s="2485"/>
      <c r="L226" s="2485"/>
      <c r="M226" s="2485"/>
      <c r="N226" s="2485"/>
      <c r="O226" s="2485"/>
      <c r="P226" s="2485"/>
      <c r="Q226" s="2485"/>
      <c r="R226" s="2485"/>
      <c r="S226" s="2485"/>
      <c r="T226" s="2501"/>
      <c r="U226" s="2483"/>
      <c r="V226" s="2484"/>
      <c r="W226" s="2484"/>
      <c r="X226" s="2484"/>
      <c r="Y226" s="2499"/>
      <c r="Z226" s="2483"/>
      <c r="AA226" s="2484"/>
      <c r="AB226" s="623" t="s">
        <v>1256</v>
      </c>
      <c r="AC226" s="2502"/>
      <c r="AD226" s="2502"/>
      <c r="AE226" s="2502"/>
      <c r="AF226" s="2502"/>
      <c r="AG226" s="2503"/>
      <c r="AH226" s="2503"/>
      <c r="AI226" s="2503"/>
      <c r="AJ226" s="2503"/>
      <c r="AK226" s="2484"/>
      <c r="AL226" s="2484"/>
      <c r="AM226" s="2484"/>
      <c r="AN226" s="2504"/>
      <c r="AO226" s="2505"/>
      <c r="AP226" s="2483"/>
      <c r="AQ226" s="2484"/>
      <c r="AR226" s="2484"/>
      <c r="AS226" s="1928"/>
      <c r="AT226" s="2484"/>
      <c r="AU226" s="2499"/>
      <c r="AV226" s="1930"/>
      <c r="AW226" s="2484"/>
      <c r="AX226" s="2484"/>
      <c r="AY226" s="2484"/>
      <c r="AZ226" s="2484"/>
      <c r="BA226" s="621"/>
      <c r="BB226" s="621"/>
      <c r="BC226" s="621"/>
      <c r="BD226" s="621"/>
      <c r="BE226" s="2484"/>
      <c r="BF226" s="2484"/>
      <c r="BG226" s="2484"/>
      <c r="BH226" s="2499"/>
      <c r="BI226" s="2483"/>
      <c r="BJ226" s="2484"/>
      <c r="BK226" s="2484"/>
      <c r="BL226" s="2484"/>
      <c r="BM226" s="2499"/>
    </row>
    <row r="227" spans="1:65" s="137" customFormat="1" ht="21.4" customHeight="1" x14ac:dyDescent="0.45">
      <c r="A227" s="2509">
        <f t="shared" ref="A227" si="56">+A224+1</f>
        <v>69</v>
      </c>
      <c r="B227" s="2510"/>
      <c r="C227" s="2511"/>
      <c r="D227" s="2511"/>
      <c r="E227" s="2511"/>
      <c r="F227" s="2511"/>
      <c r="G227" s="2511"/>
      <c r="H227" s="2511"/>
      <c r="I227" s="2511"/>
      <c r="J227" s="2485"/>
      <c r="K227" s="2485"/>
      <c r="L227" s="2485"/>
      <c r="M227" s="2485"/>
      <c r="N227" s="2485"/>
      <c r="O227" s="2485"/>
      <c r="P227" s="2485"/>
      <c r="Q227" s="2485"/>
      <c r="R227" s="2485"/>
      <c r="S227" s="2485"/>
      <c r="T227" s="2501"/>
      <c r="U227" s="2483"/>
      <c r="V227" s="2484"/>
      <c r="W227" s="2484"/>
      <c r="X227" s="2484"/>
      <c r="Y227" s="2499"/>
      <c r="Z227" s="2483"/>
      <c r="AA227" s="2484"/>
      <c r="AB227" s="623" t="s">
        <v>1225</v>
      </c>
      <c r="AC227" s="2502"/>
      <c r="AD227" s="2502"/>
      <c r="AE227" s="2502"/>
      <c r="AF227" s="2502"/>
      <c r="AG227" s="2503"/>
      <c r="AH227" s="2503"/>
      <c r="AI227" s="2503"/>
      <c r="AJ227" s="2503"/>
      <c r="AK227" s="2484"/>
      <c r="AL227" s="2484"/>
      <c r="AM227" s="2484"/>
      <c r="AN227" s="2504"/>
      <c r="AO227" s="2505"/>
      <c r="AP227" s="2483"/>
      <c r="AQ227" s="2484"/>
      <c r="AR227" s="2484"/>
      <c r="AS227" s="1928"/>
      <c r="AT227" s="2484"/>
      <c r="AU227" s="2499"/>
      <c r="AV227" s="1930"/>
      <c r="AW227" s="2484"/>
      <c r="AX227" s="2484"/>
      <c r="AY227" s="2484"/>
      <c r="AZ227" s="2484"/>
      <c r="BA227" s="621"/>
      <c r="BB227" s="621"/>
      <c r="BC227" s="621"/>
      <c r="BD227" s="621"/>
      <c r="BE227" s="2484"/>
      <c r="BF227" s="2484"/>
      <c r="BG227" s="2484"/>
      <c r="BH227" s="2499"/>
      <c r="BI227" s="2483"/>
      <c r="BJ227" s="2484"/>
      <c r="BK227" s="2484"/>
      <c r="BL227" s="2484"/>
      <c r="BM227" s="2499"/>
    </row>
    <row r="228" spans="1:65" s="137" customFormat="1" ht="21.4" customHeight="1" x14ac:dyDescent="0.45">
      <c r="A228" s="2509"/>
      <c r="B228" s="2510"/>
      <c r="C228" s="2511"/>
      <c r="D228" s="2511"/>
      <c r="E228" s="2511"/>
      <c r="F228" s="2511"/>
      <c r="G228" s="2511"/>
      <c r="H228" s="2511"/>
      <c r="I228" s="2511"/>
      <c r="J228" s="2485"/>
      <c r="K228" s="2485"/>
      <c r="L228" s="2485"/>
      <c r="M228" s="2485"/>
      <c r="N228" s="2485"/>
      <c r="O228" s="2485"/>
      <c r="P228" s="2485"/>
      <c r="Q228" s="2485"/>
      <c r="R228" s="2485"/>
      <c r="S228" s="2485"/>
      <c r="T228" s="2501"/>
      <c r="U228" s="2483"/>
      <c r="V228" s="2484"/>
      <c r="W228" s="2484"/>
      <c r="X228" s="2484"/>
      <c r="Y228" s="2499"/>
      <c r="Z228" s="2483"/>
      <c r="AA228" s="2484"/>
      <c r="AB228" s="623" t="s">
        <v>1241</v>
      </c>
      <c r="AC228" s="2502"/>
      <c r="AD228" s="2502"/>
      <c r="AE228" s="2502"/>
      <c r="AF228" s="2502"/>
      <c r="AG228" s="2503"/>
      <c r="AH228" s="2503"/>
      <c r="AI228" s="2503"/>
      <c r="AJ228" s="2503"/>
      <c r="AK228" s="2484"/>
      <c r="AL228" s="2484"/>
      <c r="AM228" s="2484"/>
      <c r="AN228" s="2504"/>
      <c r="AO228" s="2505"/>
      <c r="AP228" s="2483"/>
      <c r="AQ228" s="2484"/>
      <c r="AR228" s="2484"/>
      <c r="AS228" s="1928"/>
      <c r="AT228" s="2484"/>
      <c r="AU228" s="2499"/>
      <c r="AV228" s="1930"/>
      <c r="AW228" s="2484"/>
      <c r="AX228" s="2484"/>
      <c r="AY228" s="2484"/>
      <c r="AZ228" s="2484"/>
      <c r="BA228" s="621"/>
      <c r="BB228" s="621"/>
      <c r="BC228" s="621"/>
      <c r="BD228" s="621"/>
      <c r="BE228" s="2484"/>
      <c r="BF228" s="2484"/>
      <c r="BG228" s="2484"/>
      <c r="BH228" s="2499"/>
      <c r="BI228" s="2483"/>
      <c r="BJ228" s="2484"/>
      <c r="BK228" s="2484"/>
      <c r="BL228" s="2484"/>
      <c r="BM228" s="2499"/>
    </row>
    <row r="229" spans="1:65" s="137" customFormat="1" ht="21.4" customHeight="1" x14ac:dyDescent="0.45">
      <c r="A229" s="2509"/>
      <c r="B229" s="2510"/>
      <c r="C229" s="2511"/>
      <c r="D229" s="2511"/>
      <c r="E229" s="2511"/>
      <c r="F229" s="2511"/>
      <c r="G229" s="2511"/>
      <c r="H229" s="2511"/>
      <c r="I229" s="2511"/>
      <c r="J229" s="2485"/>
      <c r="K229" s="2485"/>
      <c r="L229" s="2485"/>
      <c r="M229" s="2485"/>
      <c r="N229" s="2485"/>
      <c r="O229" s="2485"/>
      <c r="P229" s="2485"/>
      <c r="Q229" s="2485"/>
      <c r="R229" s="2485"/>
      <c r="S229" s="2485"/>
      <c r="T229" s="2501"/>
      <c r="U229" s="2483"/>
      <c r="V229" s="2484"/>
      <c r="W229" s="2484"/>
      <c r="X229" s="2484"/>
      <c r="Y229" s="2499"/>
      <c r="Z229" s="2483"/>
      <c r="AA229" s="2484"/>
      <c r="AB229" s="623" t="s">
        <v>1256</v>
      </c>
      <c r="AC229" s="2502"/>
      <c r="AD229" s="2502"/>
      <c r="AE229" s="2502"/>
      <c r="AF229" s="2502"/>
      <c r="AG229" s="2503"/>
      <c r="AH229" s="2503"/>
      <c r="AI229" s="2503"/>
      <c r="AJ229" s="2503"/>
      <c r="AK229" s="2484"/>
      <c r="AL229" s="2484"/>
      <c r="AM229" s="2484"/>
      <c r="AN229" s="2504"/>
      <c r="AO229" s="2505"/>
      <c r="AP229" s="2483"/>
      <c r="AQ229" s="2484"/>
      <c r="AR229" s="2484"/>
      <c r="AS229" s="1928"/>
      <c r="AT229" s="2484"/>
      <c r="AU229" s="2499"/>
      <c r="AV229" s="1930"/>
      <c r="AW229" s="2484"/>
      <c r="AX229" s="2484"/>
      <c r="AY229" s="2484"/>
      <c r="AZ229" s="2484"/>
      <c r="BA229" s="621"/>
      <c r="BB229" s="621"/>
      <c r="BC229" s="621"/>
      <c r="BD229" s="621"/>
      <c r="BE229" s="2484"/>
      <c r="BF229" s="2484"/>
      <c r="BG229" s="2484"/>
      <c r="BH229" s="2499"/>
      <c r="BI229" s="2483"/>
      <c r="BJ229" s="2484"/>
      <c r="BK229" s="2484"/>
      <c r="BL229" s="2484"/>
      <c r="BM229" s="2499"/>
    </row>
    <row r="230" spans="1:65" s="137" customFormat="1" ht="21.4" customHeight="1" x14ac:dyDescent="0.45">
      <c r="A230" s="2509">
        <f t="shared" ref="A230" si="57">+A227+1</f>
        <v>70</v>
      </c>
      <c r="B230" s="2510"/>
      <c r="C230" s="2511"/>
      <c r="D230" s="2511"/>
      <c r="E230" s="2511"/>
      <c r="F230" s="2511"/>
      <c r="G230" s="2511"/>
      <c r="H230" s="2511"/>
      <c r="I230" s="2511"/>
      <c r="J230" s="2485"/>
      <c r="K230" s="2485"/>
      <c r="L230" s="2485"/>
      <c r="M230" s="2485"/>
      <c r="N230" s="2485"/>
      <c r="O230" s="2485"/>
      <c r="P230" s="2485"/>
      <c r="Q230" s="2485"/>
      <c r="R230" s="2485"/>
      <c r="S230" s="2485"/>
      <c r="T230" s="2501"/>
      <c r="U230" s="2483"/>
      <c r="V230" s="2484"/>
      <c r="W230" s="2484"/>
      <c r="X230" s="2484"/>
      <c r="Y230" s="2499"/>
      <c r="Z230" s="2483"/>
      <c r="AA230" s="2484"/>
      <c r="AB230" s="623" t="s">
        <v>1225</v>
      </c>
      <c r="AC230" s="2502"/>
      <c r="AD230" s="2502"/>
      <c r="AE230" s="2502"/>
      <c r="AF230" s="2502"/>
      <c r="AG230" s="2503"/>
      <c r="AH230" s="2503"/>
      <c r="AI230" s="2503"/>
      <c r="AJ230" s="2503"/>
      <c r="AK230" s="2484"/>
      <c r="AL230" s="2484"/>
      <c r="AM230" s="2484"/>
      <c r="AN230" s="2504"/>
      <c r="AO230" s="2505"/>
      <c r="AP230" s="2483"/>
      <c r="AQ230" s="2484"/>
      <c r="AR230" s="2484"/>
      <c r="AS230" s="1928"/>
      <c r="AT230" s="2484"/>
      <c r="AU230" s="2499"/>
      <c r="AV230" s="1930"/>
      <c r="AW230" s="2484"/>
      <c r="AX230" s="2484"/>
      <c r="AY230" s="2484"/>
      <c r="AZ230" s="2484"/>
      <c r="BA230" s="621"/>
      <c r="BB230" s="621"/>
      <c r="BC230" s="621"/>
      <c r="BD230" s="621"/>
      <c r="BE230" s="2484"/>
      <c r="BF230" s="2484"/>
      <c r="BG230" s="2484"/>
      <c r="BH230" s="2499"/>
      <c r="BI230" s="2483"/>
      <c r="BJ230" s="2484"/>
      <c r="BK230" s="2484"/>
      <c r="BL230" s="2484"/>
      <c r="BM230" s="2499"/>
    </row>
    <row r="231" spans="1:65" s="137" customFormat="1" ht="21.4" customHeight="1" x14ac:dyDescent="0.45">
      <c r="A231" s="2509"/>
      <c r="B231" s="2510"/>
      <c r="C231" s="2511"/>
      <c r="D231" s="2511"/>
      <c r="E231" s="2511"/>
      <c r="F231" s="2511"/>
      <c r="G231" s="2511"/>
      <c r="H231" s="2511"/>
      <c r="I231" s="2511"/>
      <c r="J231" s="2485"/>
      <c r="K231" s="2485"/>
      <c r="L231" s="2485"/>
      <c r="M231" s="2485"/>
      <c r="N231" s="2485"/>
      <c r="O231" s="2485"/>
      <c r="P231" s="2485"/>
      <c r="Q231" s="2485"/>
      <c r="R231" s="2485"/>
      <c r="S231" s="2485"/>
      <c r="T231" s="2501"/>
      <c r="U231" s="2483"/>
      <c r="V231" s="2484"/>
      <c r="W231" s="2484"/>
      <c r="X231" s="2484"/>
      <c r="Y231" s="2499"/>
      <c r="Z231" s="2483"/>
      <c r="AA231" s="2484"/>
      <c r="AB231" s="623" t="s">
        <v>1241</v>
      </c>
      <c r="AC231" s="2502"/>
      <c r="AD231" s="2502"/>
      <c r="AE231" s="2502"/>
      <c r="AF231" s="2502"/>
      <c r="AG231" s="2503"/>
      <c r="AH231" s="2503"/>
      <c r="AI231" s="2503"/>
      <c r="AJ231" s="2503"/>
      <c r="AK231" s="2484"/>
      <c r="AL231" s="2484"/>
      <c r="AM231" s="2484"/>
      <c r="AN231" s="2504"/>
      <c r="AO231" s="2505"/>
      <c r="AP231" s="2483"/>
      <c r="AQ231" s="2484"/>
      <c r="AR231" s="2484"/>
      <c r="AS231" s="1928"/>
      <c r="AT231" s="2484"/>
      <c r="AU231" s="2499"/>
      <c r="AV231" s="1930"/>
      <c r="AW231" s="2484"/>
      <c r="AX231" s="2484"/>
      <c r="AY231" s="2484"/>
      <c r="AZ231" s="2484"/>
      <c r="BA231" s="621"/>
      <c r="BB231" s="621"/>
      <c r="BC231" s="621"/>
      <c r="BD231" s="621"/>
      <c r="BE231" s="2484"/>
      <c r="BF231" s="2484"/>
      <c r="BG231" s="2484"/>
      <c r="BH231" s="2499"/>
      <c r="BI231" s="2483"/>
      <c r="BJ231" s="2484"/>
      <c r="BK231" s="2484"/>
      <c r="BL231" s="2484"/>
      <c r="BM231" s="2499"/>
    </row>
    <row r="232" spans="1:65" s="137" customFormat="1" ht="21.4" customHeight="1" x14ac:dyDescent="0.45">
      <c r="A232" s="2509"/>
      <c r="B232" s="2510"/>
      <c r="C232" s="2511"/>
      <c r="D232" s="2511"/>
      <c r="E232" s="2511"/>
      <c r="F232" s="2511"/>
      <c r="G232" s="2511"/>
      <c r="H232" s="2511"/>
      <c r="I232" s="2511"/>
      <c r="J232" s="2485"/>
      <c r="K232" s="2485"/>
      <c r="L232" s="2485"/>
      <c r="M232" s="2485"/>
      <c r="N232" s="2485"/>
      <c r="O232" s="2485"/>
      <c r="P232" s="2485"/>
      <c r="Q232" s="2485"/>
      <c r="R232" s="2485"/>
      <c r="S232" s="2485"/>
      <c r="T232" s="2501"/>
      <c r="U232" s="2483"/>
      <c r="V232" s="2484"/>
      <c r="W232" s="2484"/>
      <c r="X232" s="2484"/>
      <c r="Y232" s="2499"/>
      <c r="Z232" s="2483"/>
      <c r="AA232" s="2484"/>
      <c r="AB232" s="623" t="s">
        <v>1256</v>
      </c>
      <c r="AC232" s="2502"/>
      <c r="AD232" s="2502"/>
      <c r="AE232" s="2502"/>
      <c r="AF232" s="2502"/>
      <c r="AG232" s="2503"/>
      <c r="AH232" s="2503"/>
      <c r="AI232" s="2503"/>
      <c r="AJ232" s="2503"/>
      <c r="AK232" s="2484"/>
      <c r="AL232" s="2484"/>
      <c r="AM232" s="2484"/>
      <c r="AN232" s="2504"/>
      <c r="AO232" s="2505"/>
      <c r="AP232" s="2483"/>
      <c r="AQ232" s="2484"/>
      <c r="AR232" s="2484"/>
      <c r="AS232" s="1928"/>
      <c r="AT232" s="2484"/>
      <c r="AU232" s="2499"/>
      <c r="AV232" s="1930"/>
      <c r="AW232" s="2484"/>
      <c r="AX232" s="2484"/>
      <c r="AY232" s="2484"/>
      <c r="AZ232" s="2484"/>
      <c r="BA232" s="621"/>
      <c r="BB232" s="621"/>
      <c r="BC232" s="621"/>
      <c r="BD232" s="621"/>
      <c r="BE232" s="2484"/>
      <c r="BF232" s="2484"/>
      <c r="BG232" s="2484"/>
      <c r="BH232" s="2499"/>
      <c r="BI232" s="2483"/>
      <c r="BJ232" s="2484"/>
      <c r="BK232" s="2484"/>
      <c r="BL232" s="2484"/>
      <c r="BM232" s="2499"/>
    </row>
    <row r="233" spans="1:65" s="137" customFormat="1" ht="21.4" customHeight="1" x14ac:dyDescent="0.45">
      <c r="A233" s="2509">
        <f t="shared" ref="A233" si="58">+A230+1</f>
        <v>71</v>
      </c>
      <c r="B233" s="2510"/>
      <c r="C233" s="2511"/>
      <c r="D233" s="2511"/>
      <c r="E233" s="2511"/>
      <c r="F233" s="2511"/>
      <c r="G233" s="2511"/>
      <c r="H233" s="2511"/>
      <c r="I233" s="2511"/>
      <c r="J233" s="2485"/>
      <c r="K233" s="2485"/>
      <c r="L233" s="2485"/>
      <c r="M233" s="2485"/>
      <c r="N233" s="2485"/>
      <c r="O233" s="2485"/>
      <c r="P233" s="2485"/>
      <c r="Q233" s="2485"/>
      <c r="R233" s="2485"/>
      <c r="S233" s="2485"/>
      <c r="T233" s="2501"/>
      <c r="U233" s="2483"/>
      <c r="V233" s="2484"/>
      <c r="W233" s="2484"/>
      <c r="X233" s="2484"/>
      <c r="Y233" s="2499"/>
      <c r="Z233" s="2483"/>
      <c r="AA233" s="2484"/>
      <c r="AB233" s="623" t="s">
        <v>1225</v>
      </c>
      <c r="AC233" s="2502"/>
      <c r="AD233" s="2502"/>
      <c r="AE233" s="2502"/>
      <c r="AF233" s="2502"/>
      <c r="AG233" s="2503"/>
      <c r="AH233" s="2503"/>
      <c r="AI233" s="2503"/>
      <c r="AJ233" s="2503"/>
      <c r="AK233" s="2484"/>
      <c r="AL233" s="2484"/>
      <c r="AM233" s="2484"/>
      <c r="AN233" s="2504"/>
      <c r="AO233" s="2505"/>
      <c r="AP233" s="2483"/>
      <c r="AQ233" s="2484"/>
      <c r="AR233" s="2484"/>
      <c r="AS233" s="1928"/>
      <c r="AT233" s="2484"/>
      <c r="AU233" s="2499"/>
      <c r="AV233" s="1930"/>
      <c r="AW233" s="2484"/>
      <c r="AX233" s="2484"/>
      <c r="AY233" s="2484"/>
      <c r="AZ233" s="2484"/>
      <c r="BA233" s="621"/>
      <c r="BB233" s="621"/>
      <c r="BC233" s="621"/>
      <c r="BD233" s="621"/>
      <c r="BE233" s="2484"/>
      <c r="BF233" s="2484"/>
      <c r="BG233" s="2484"/>
      <c r="BH233" s="2499"/>
      <c r="BI233" s="2483"/>
      <c r="BJ233" s="2484"/>
      <c r="BK233" s="2484"/>
      <c r="BL233" s="2484"/>
      <c r="BM233" s="2499"/>
    </row>
    <row r="234" spans="1:65" s="137" customFormat="1" ht="21.4" customHeight="1" x14ac:dyDescent="0.45">
      <c r="A234" s="2509"/>
      <c r="B234" s="2510"/>
      <c r="C234" s="2511"/>
      <c r="D234" s="2511"/>
      <c r="E234" s="2511"/>
      <c r="F234" s="2511"/>
      <c r="G234" s="2511"/>
      <c r="H234" s="2511"/>
      <c r="I234" s="2511"/>
      <c r="J234" s="2485"/>
      <c r="K234" s="2485"/>
      <c r="L234" s="2485"/>
      <c r="M234" s="2485"/>
      <c r="N234" s="2485"/>
      <c r="O234" s="2485"/>
      <c r="P234" s="2485"/>
      <c r="Q234" s="2485"/>
      <c r="R234" s="2485"/>
      <c r="S234" s="2485"/>
      <c r="T234" s="2501"/>
      <c r="U234" s="2483"/>
      <c r="V234" s="2484"/>
      <c r="W234" s="2484"/>
      <c r="X234" s="2484"/>
      <c r="Y234" s="2499"/>
      <c r="Z234" s="2483"/>
      <c r="AA234" s="2484"/>
      <c r="AB234" s="623" t="s">
        <v>1241</v>
      </c>
      <c r="AC234" s="2502"/>
      <c r="AD234" s="2502"/>
      <c r="AE234" s="2502"/>
      <c r="AF234" s="2502"/>
      <c r="AG234" s="2503"/>
      <c r="AH234" s="2503"/>
      <c r="AI234" s="2503"/>
      <c r="AJ234" s="2503"/>
      <c r="AK234" s="2484"/>
      <c r="AL234" s="2484"/>
      <c r="AM234" s="2484"/>
      <c r="AN234" s="2504"/>
      <c r="AO234" s="2505"/>
      <c r="AP234" s="2483"/>
      <c r="AQ234" s="2484"/>
      <c r="AR234" s="2484"/>
      <c r="AS234" s="1928"/>
      <c r="AT234" s="2484"/>
      <c r="AU234" s="2499"/>
      <c r="AV234" s="1930"/>
      <c r="AW234" s="2484"/>
      <c r="AX234" s="2484"/>
      <c r="AY234" s="2484"/>
      <c r="AZ234" s="2484"/>
      <c r="BA234" s="621"/>
      <c r="BB234" s="621"/>
      <c r="BC234" s="621"/>
      <c r="BD234" s="621"/>
      <c r="BE234" s="2484"/>
      <c r="BF234" s="2484"/>
      <c r="BG234" s="2484"/>
      <c r="BH234" s="2499"/>
      <c r="BI234" s="2483"/>
      <c r="BJ234" s="2484"/>
      <c r="BK234" s="2484"/>
      <c r="BL234" s="2484"/>
      <c r="BM234" s="2499"/>
    </row>
    <row r="235" spans="1:65" s="137" customFormat="1" ht="21.4" customHeight="1" x14ac:dyDescent="0.45">
      <c r="A235" s="2509"/>
      <c r="B235" s="2510"/>
      <c r="C235" s="2511"/>
      <c r="D235" s="2511"/>
      <c r="E235" s="2511"/>
      <c r="F235" s="2511"/>
      <c r="G235" s="2511"/>
      <c r="H235" s="2511"/>
      <c r="I235" s="2511"/>
      <c r="J235" s="2485"/>
      <c r="K235" s="2485"/>
      <c r="L235" s="2485"/>
      <c r="M235" s="2485"/>
      <c r="N235" s="2485"/>
      <c r="O235" s="2485"/>
      <c r="P235" s="2485"/>
      <c r="Q235" s="2485"/>
      <c r="R235" s="2485"/>
      <c r="S235" s="2485"/>
      <c r="T235" s="2501"/>
      <c r="U235" s="2483"/>
      <c r="V235" s="2484"/>
      <c r="W235" s="2484"/>
      <c r="X235" s="2484"/>
      <c r="Y235" s="2499"/>
      <c r="Z235" s="2483"/>
      <c r="AA235" s="2484"/>
      <c r="AB235" s="623" t="s">
        <v>1256</v>
      </c>
      <c r="AC235" s="2502"/>
      <c r="AD235" s="2502"/>
      <c r="AE235" s="2502"/>
      <c r="AF235" s="2502"/>
      <c r="AG235" s="2503"/>
      <c r="AH235" s="2503"/>
      <c r="AI235" s="2503"/>
      <c r="AJ235" s="2503"/>
      <c r="AK235" s="2484"/>
      <c r="AL235" s="2484"/>
      <c r="AM235" s="2484"/>
      <c r="AN235" s="2504"/>
      <c r="AO235" s="2505"/>
      <c r="AP235" s="2483"/>
      <c r="AQ235" s="2484"/>
      <c r="AR235" s="2484"/>
      <c r="AS235" s="1928"/>
      <c r="AT235" s="2484"/>
      <c r="AU235" s="2499"/>
      <c r="AV235" s="1930"/>
      <c r="AW235" s="2484"/>
      <c r="AX235" s="2484"/>
      <c r="AY235" s="2484"/>
      <c r="AZ235" s="2484"/>
      <c r="BA235" s="621"/>
      <c r="BB235" s="621"/>
      <c r="BC235" s="621"/>
      <c r="BD235" s="621"/>
      <c r="BE235" s="2484"/>
      <c r="BF235" s="2484"/>
      <c r="BG235" s="2484"/>
      <c r="BH235" s="2499"/>
      <c r="BI235" s="2483"/>
      <c r="BJ235" s="2484"/>
      <c r="BK235" s="2484"/>
      <c r="BL235" s="2484"/>
      <c r="BM235" s="2499"/>
    </row>
    <row r="236" spans="1:65" s="137" customFormat="1" ht="21.4" customHeight="1" x14ac:dyDescent="0.45">
      <c r="A236" s="2509">
        <f t="shared" ref="A236" si="59">+A233+1</f>
        <v>72</v>
      </c>
      <c r="B236" s="2510"/>
      <c r="C236" s="2511"/>
      <c r="D236" s="2511"/>
      <c r="E236" s="2511"/>
      <c r="F236" s="2511"/>
      <c r="G236" s="2511"/>
      <c r="H236" s="2511"/>
      <c r="I236" s="2511"/>
      <c r="J236" s="2485"/>
      <c r="K236" s="2485"/>
      <c r="L236" s="2485"/>
      <c r="M236" s="2485"/>
      <c r="N236" s="2485"/>
      <c r="O236" s="2485"/>
      <c r="P236" s="2485"/>
      <c r="Q236" s="2485"/>
      <c r="R236" s="2485"/>
      <c r="S236" s="2485"/>
      <c r="T236" s="2501"/>
      <c r="U236" s="2483"/>
      <c r="V236" s="2484"/>
      <c r="W236" s="2484"/>
      <c r="X236" s="2484"/>
      <c r="Y236" s="2499"/>
      <c r="Z236" s="2483"/>
      <c r="AA236" s="2484"/>
      <c r="AB236" s="623" t="s">
        <v>1225</v>
      </c>
      <c r="AC236" s="2502"/>
      <c r="AD236" s="2502"/>
      <c r="AE236" s="2502"/>
      <c r="AF236" s="2502"/>
      <c r="AG236" s="2503"/>
      <c r="AH236" s="2503"/>
      <c r="AI236" s="2503"/>
      <c r="AJ236" s="2503"/>
      <c r="AK236" s="2484"/>
      <c r="AL236" s="2484"/>
      <c r="AM236" s="2484"/>
      <c r="AN236" s="2504"/>
      <c r="AO236" s="2505"/>
      <c r="AP236" s="2483"/>
      <c r="AQ236" s="2484"/>
      <c r="AR236" s="2484"/>
      <c r="AS236" s="1928"/>
      <c r="AT236" s="2484"/>
      <c r="AU236" s="2499"/>
      <c r="AV236" s="1930"/>
      <c r="AW236" s="2484"/>
      <c r="AX236" s="2484"/>
      <c r="AY236" s="2484"/>
      <c r="AZ236" s="2484"/>
      <c r="BA236" s="621"/>
      <c r="BB236" s="621"/>
      <c r="BC236" s="621"/>
      <c r="BD236" s="621"/>
      <c r="BE236" s="2484"/>
      <c r="BF236" s="2484"/>
      <c r="BG236" s="2484"/>
      <c r="BH236" s="2499"/>
      <c r="BI236" s="2483"/>
      <c r="BJ236" s="2484"/>
      <c r="BK236" s="2484"/>
      <c r="BL236" s="2484"/>
      <c r="BM236" s="2499"/>
    </row>
    <row r="237" spans="1:65" s="137" customFormat="1" ht="21.4" customHeight="1" x14ac:dyDescent="0.45">
      <c r="A237" s="2509"/>
      <c r="B237" s="2510"/>
      <c r="C237" s="2511"/>
      <c r="D237" s="2511"/>
      <c r="E237" s="2511"/>
      <c r="F237" s="2511"/>
      <c r="G237" s="2511"/>
      <c r="H237" s="2511"/>
      <c r="I237" s="2511"/>
      <c r="J237" s="2485"/>
      <c r="K237" s="2485"/>
      <c r="L237" s="2485"/>
      <c r="M237" s="2485"/>
      <c r="N237" s="2485"/>
      <c r="O237" s="2485"/>
      <c r="P237" s="2485"/>
      <c r="Q237" s="2485"/>
      <c r="R237" s="2485"/>
      <c r="S237" s="2485"/>
      <c r="T237" s="2501"/>
      <c r="U237" s="2483"/>
      <c r="V237" s="2484"/>
      <c r="W237" s="2484"/>
      <c r="X237" s="2484"/>
      <c r="Y237" s="2499"/>
      <c r="Z237" s="2483"/>
      <c r="AA237" s="2484"/>
      <c r="AB237" s="623" t="s">
        <v>1241</v>
      </c>
      <c r="AC237" s="2502"/>
      <c r="AD237" s="2502"/>
      <c r="AE237" s="2502"/>
      <c r="AF237" s="2502"/>
      <c r="AG237" s="2503"/>
      <c r="AH237" s="2503"/>
      <c r="AI237" s="2503"/>
      <c r="AJ237" s="2503"/>
      <c r="AK237" s="2484"/>
      <c r="AL237" s="2484"/>
      <c r="AM237" s="2484"/>
      <c r="AN237" s="2504"/>
      <c r="AO237" s="2505"/>
      <c r="AP237" s="2483"/>
      <c r="AQ237" s="2484"/>
      <c r="AR237" s="2484"/>
      <c r="AS237" s="1928"/>
      <c r="AT237" s="2484"/>
      <c r="AU237" s="2499"/>
      <c r="AV237" s="1930"/>
      <c r="AW237" s="2484"/>
      <c r="AX237" s="2484"/>
      <c r="AY237" s="2484"/>
      <c r="AZ237" s="2484"/>
      <c r="BA237" s="621"/>
      <c r="BB237" s="621"/>
      <c r="BC237" s="621"/>
      <c r="BD237" s="621"/>
      <c r="BE237" s="2484"/>
      <c r="BF237" s="2484"/>
      <c r="BG237" s="2484"/>
      <c r="BH237" s="2499"/>
      <c r="BI237" s="2483"/>
      <c r="BJ237" s="2484"/>
      <c r="BK237" s="2484"/>
      <c r="BL237" s="2484"/>
      <c r="BM237" s="2499"/>
    </row>
    <row r="238" spans="1:65" s="137" customFormat="1" ht="21.4" customHeight="1" x14ac:dyDescent="0.45">
      <c r="A238" s="2509"/>
      <c r="B238" s="2510"/>
      <c r="C238" s="2511"/>
      <c r="D238" s="2511"/>
      <c r="E238" s="2511"/>
      <c r="F238" s="2511"/>
      <c r="G238" s="2511"/>
      <c r="H238" s="2511"/>
      <c r="I238" s="2511"/>
      <c r="J238" s="2485"/>
      <c r="K238" s="2485"/>
      <c r="L238" s="2485"/>
      <c r="M238" s="2485"/>
      <c r="N238" s="2485"/>
      <c r="O238" s="2485"/>
      <c r="P238" s="2485"/>
      <c r="Q238" s="2485"/>
      <c r="R238" s="2485"/>
      <c r="S238" s="2485"/>
      <c r="T238" s="2501"/>
      <c r="U238" s="2483"/>
      <c r="V238" s="2484"/>
      <c r="W238" s="2484"/>
      <c r="X238" s="2484"/>
      <c r="Y238" s="2499"/>
      <c r="Z238" s="2483"/>
      <c r="AA238" s="2484"/>
      <c r="AB238" s="623" t="s">
        <v>1256</v>
      </c>
      <c r="AC238" s="2502"/>
      <c r="AD238" s="2502"/>
      <c r="AE238" s="2502"/>
      <c r="AF238" s="2502"/>
      <c r="AG238" s="2503"/>
      <c r="AH238" s="2503"/>
      <c r="AI238" s="2503"/>
      <c r="AJ238" s="2503"/>
      <c r="AK238" s="2484"/>
      <c r="AL238" s="2484"/>
      <c r="AM238" s="2484"/>
      <c r="AN238" s="2504"/>
      <c r="AO238" s="2505"/>
      <c r="AP238" s="2483"/>
      <c r="AQ238" s="2484"/>
      <c r="AR238" s="2484"/>
      <c r="AS238" s="1928"/>
      <c r="AT238" s="2484"/>
      <c r="AU238" s="2499"/>
      <c r="AV238" s="1930"/>
      <c r="AW238" s="2484"/>
      <c r="AX238" s="2484"/>
      <c r="AY238" s="2484"/>
      <c r="AZ238" s="2484"/>
      <c r="BA238" s="621"/>
      <c r="BB238" s="621"/>
      <c r="BC238" s="621"/>
      <c r="BD238" s="621"/>
      <c r="BE238" s="2484"/>
      <c r="BF238" s="2484"/>
      <c r="BG238" s="2484"/>
      <c r="BH238" s="2499"/>
      <c r="BI238" s="2483"/>
      <c r="BJ238" s="2484"/>
      <c r="BK238" s="2484"/>
      <c r="BL238" s="2484"/>
      <c r="BM238" s="2499"/>
    </row>
    <row r="239" spans="1:65" s="137" customFormat="1" ht="21.4" customHeight="1" x14ac:dyDescent="0.45">
      <c r="A239" s="2509">
        <f t="shared" ref="A239" si="60">+A236+1</f>
        <v>73</v>
      </c>
      <c r="B239" s="2510"/>
      <c r="C239" s="2511"/>
      <c r="D239" s="2511"/>
      <c r="E239" s="2511"/>
      <c r="F239" s="2511"/>
      <c r="G239" s="2511"/>
      <c r="H239" s="2511"/>
      <c r="I239" s="2511"/>
      <c r="J239" s="2485"/>
      <c r="K239" s="2485"/>
      <c r="L239" s="2485"/>
      <c r="M239" s="2485"/>
      <c r="N239" s="2485"/>
      <c r="O239" s="2485"/>
      <c r="P239" s="2485"/>
      <c r="Q239" s="2485"/>
      <c r="R239" s="2485"/>
      <c r="S239" s="2485"/>
      <c r="T239" s="2501"/>
      <c r="U239" s="2483"/>
      <c r="V239" s="2484"/>
      <c r="W239" s="2484"/>
      <c r="X239" s="2484"/>
      <c r="Y239" s="2499"/>
      <c r="Z239" s="2483"/>
      <c r="AA239" s="2484"/>
      <c r="AB239" s="623" t="s">
        <v>1225</v>
      </c>
      <c r="AC239" s="2502"/>
      <c r="AD239" s="2502"/>
      <c r="AE239" s="2502"/>
      <c r="AF239" s="2502"/>
      <c r="AG239" s="2503"/>
      <c r="AH239" s="2503"/>
      <c r="AI239" s="2503"/>
      <c r="AJ239" s="2503"/>
      <c r="AK239" s="2484"/>
      <c r="AL239" s="2484"/>
      <c r="AM239" s="2484"/>
      <c r="AN239" s="2504"/>
      <c r="AO239" s="2505"/>
      <c r="AP239" s="2483"/>
      <c r="AQ239" s="2484"/>
      <c r="AR239" s="2484"/>
      <c r="AS239" s="1928"/>
      <c r="AT239" s="2484"/>
      <c r="AU239" s="2499"/>
      <c r="AV239" s="1930"/>
      <c r="AW239" s="2484"/>
      <c r="AX239" s="2484"/>
      <c r="AY239" s="2484"/>
      <c r="AZ239" s="2484"/>
      <c r="BA239" s="621"/>
      <c r="BB239" s="621"/>
      <c r="BC239" s="621"/>
      <c r="BD239" s="621"/>
      <c r="BE239" s="2484"/>
      <c r="BF239" s="2484"/>
      <c r="BG239" s="2484"/>
      <c r="BH239" s="2499"/>
      <c r="BI239" s="2483"/>
      <c r="BJ239" s="2484"/>
      <c r="BK239" s="2484"/>
      <c r="BL239" s="2484"/>
      <c r="BM239" s="2499"/>
    </row>
    <row r="240" spans="1:65" s="137" customFormat="1" ht="21.4" customHeight="1" x14ac:dyDescent="0.45">
      <c r="A240" s="2509"/>
      <c r="B240" s="2510"/>
      <c r="C240" s="2511"/>
      <c r="D240" s="2511"/>
      <c r="E240" s="2511"/>
      <c r="F240" s="2511"/>
      <c r="G240" s="2511"/>
      <c r="H240" s="2511"/>
      <c r="I240" s="2511"/>
      <c r="J240" s="2485"/>
      <c r="K240" s="2485"/>
      <c r="L240" s="2485"/>
      <c r="M240" s="2485"/>
      <c r="N240" s="2485"/>
      <c r="O240" s="2485"/>
      <c r="P240" s="2485"/>
      <c r="Q240" s="2485"/>
      <c r="R240" s="2485"/>
      <c r="S240" s="2485"/>
      <c r="T240" s="2501"/>
      <c r="U240" s="2483"/>
      <c r="V240" s="2484"/>
      <c r="W240" s="2484"/>
      <c r="X240" s="2484"/>
      <c r="Y240" s="2499"/>
      <c r="Z240" s="2483"/>
      <c r="AA240" s="2484"/>
      <c r="AB240" s="623" t="s">
        <v>1241</v>
      </c>
      <c r="AC240" s="2502"/>
      <c r="AD240" s="2502"/>
      <c r="AE240" s="2502"/>
      <c r="AF240" s="2502"/>
      <c r="AG240" s="2503"/>
      <c r="AH240" s="2503"/>
      <c r="AI240" s="2503"/>
      <c r="AJ240" s="2503"/>
      <c r="AK240" s="2484"/>
      <c r="AL240" s="2484"/>
      <c r="AM240" s="2484"/>
      <c r="AN240" s="2504"/>
      <c r="AO240" s="2505"/>
      <c r="AP240" s="2483"/>
      <c r="AQ240" s="2484"/>
      <c r="AR240" s="2484"/>
      <c r="AS240" s="1928"/>
      <c r="AT240" s="2484"/>
      <c r="AU240" s="2499"/>
      <c r="AV240" s="1930"/>
      <c r="AW240" s="2484"/>
      <c r="AX240" s="2484"/>
      <c r="AY240" s="2484"/>
      <c r="AZ240" s="2484"/>
      <c r="BA240" s="621"/>
      <c r="BB240" s="621"/>
      <c r="BC240" s="621"/>
      <c r="BD240" s="621"/>
      <c r="BE240" s="2484"/>
      <c r="BF240" s="2484"/>
      <c r="BG240" s="2484"/>
      <c r="BH240" s="2499"/>
      <c r="BI240" s="2483"/>
      <c r="BJ240" s="2484"/>
      <c r="BK240" s="2484"/>
      <c r="BL240" s="2484"/>
      <c r="BM240" s="2499"/>
    </row>
    <row r="241" spans="1:65" s="137" customFormat="1" ht="21.4" customHeight="1" x14ac:dyDescent="0.45">
      <c r="A241" s="2509"/>
      <c r="B241" s="2510"/>
      <c r="C241" s="2511"/>
      <c r="D241" s="2511"/>
      <c r="E241" s="2511"/>
      <c r="F241" s="2511"/>
      <c r="G241" s="2511"/>
      <c r="H241" s="2511"/>
      <c r="I241" s="2511"/>
      <c r="J241" s="2485"/>
      <c r="K241" s="2485"/>
      <c r="L241" s="2485"/>
      <c r="M241" s="2485"/>
      <c r="N241" s="2485"/>
      <c r="O241" s="2485"/>
      <c r="P241" s="2485"/>
      <c r="Q241" s="2485"/>
      <c r="R241" s="2485"/>
      <c r="S241" s="2485"/>
      <c r="T241" s="2501"/>
      <c r="U241" s="2483"/>
      <c r="V241" s="2484"/>
      <c r="W241" s="2484"/>
      <c r="X241" s="2484"/>
      <c r="Y241" s="2499"/>
      <c r="Z241" s="2483"/>
      <c r="AA241" s="2484"/>
      <c r="AB241" s="623" t="s">
        <v>1256</v>
      </c>
      <c r="AC241" s="2502"/>
      <c r="AD241" s="2502"/>
      <c r="AE241" s="2502"/>
      <c r="AF241" s="2502"/>
      <c r="AG241" s="2503"/>
      <c r="AH241" s="2503"/>
      <c r="AI241" s="2503"/>
      <c r="AJ241" s="2503"/>
      <c r="AK241" s="2484"/>
      <c r="AL241" s="2484"/>
      <c r="AM241" s="2484"/>
      <c r="AN241" s="2504"/>
      <c r="AO241" s="2505"/>
      <c r="AP241" s="2483"/>
      <c r="AQ241" s="2484"/>
      <c r="AR241" s="2484"/>
      <c r="AS241" s="1928"/>
      <c r="AT241" s="2484"/>
      <c r="AU241" s="2499"/>
      <c r="AV241" s="1930"/>
      <c r="AW241" s="2484"/>
      <c r="AX241" s="2484"/>
      <c r="AY241" s="2484"/>
      <c r="AZ241" s="2484"/>
      <c r="BA241" s="621"/>
      <c r="BB241" s="621"/>
      <c r="BC241" s="621"/>
      <c r="BD241" s="621"/>
      <c r="BE241" s="2484"/>
      <c r="BF241" s="2484"/>
      <c r="BG241" s="2484"/>
      <c r="BH241" s="2499"/>
      <c r="BI241" s="2483"/>
      <c r="BJ241" s="2484"/>
      <c r="BK241" s="2484"/>
      <c r="BL241" s="2484"/>
      <c r="BM241" s="2499"/>
    </row>
    <row r="242" spans="1:65" s="137" customFormat="1" ht="21.4" customHeight="1" x14ac:dyDescent="0.45">
      <c r="A242" s="2509">
        <f t="shared" ref="A242" si="61">+A239+1</f>
        <v>74</v>
      </c>
      <c r="B242" s="2510"/>
      <c r="C242" s="2511"/>
      <c r="D242" s="2511"/>
      <c r="E242" s="2511"/>
      <c r="F242" s="2511"/>
      <c r="G242" s="2511"/>
      <c r="H242" s="2511"/>
      <c r="I242" s="2511"/>
      <c r="J242" s="2485"/>
      <c r="K242" s="2485"/>
      <c r="L242" s="2485"/>
      <c r="M242" s="2485"/>
      <c r="N242" s="2485"/>
      <c r="O242" s="2485"/>
      <c r="P242" s="2485"/>
      <c r="Q242" s="2485"/>
      <c r="R242" s="2485"/>
      <c r="S242" s="2485"/>
      <c r="T242" s="2501"/>
      <c r="U242" s="2483"/>
      <c r="V242" s="2484"/>
      <c r="W242" s="2484"/>
      <c r="X242" s="2484"/>
      <c r="Y242" s="2499"/>
      <c r="Z242" s="2483"/>
      <c r="AA242" s="2484"/>
      <c r="AB242" s="623" t="s">
        <v>1225</v>
      </c>
      <c r="AC242" s="2502"/>
      <c r="AD242" s="2502"/>
      <c r="AE242" s="2502"/>
      <c r="AF242" s="2502"/>
      <c r="AG242" s="2503"/>
      <c r="AH242" s="2503"/>
      <c r="AI242" s="2503"/>
      <c r="AJ242" s="2503"/>
      <c r="AK242" s="2484"/>
      <c r="AL242" s="2484"/>
      <c r="AM242" s="2484"/>
      <c r="AN242" s="2504"/>
      <c r="AO242" s="2505"/>
      <c r="AP242" s="2483"/>
      <c r="AQ242" s="2484"/>
      <c r="AR242" s="2484"/>
      <c r="AS242" s="1928"/>
      <c r="AT242" s="2484"/>
      <c r="AU242" s="2499"/>
      <c r="AV242" s="1930"/>
      <c r="AW242" s="2484"/>
      <c r="AX242" s="2484"/>
      <c r="AY242" s="2484"/>
      <c r="AZ242" s="2484"/>
      <c r="BA242" s="621"/>
      <c r="BB242" s="621"/>
      <c r="BC242" s="621"/>
      <c r="BD242" s="621"/>
      <c r="BE242" s="2484"/>
      <c r="BF242" s="2484"/>
      <c r="BG242" s="2484"/>
      <c r="BH242" s="2499"/>
      <c r="BI242" s="2483"/>
      <c r="BJ242" s="2484"/>
      <c r="BK242" s="2484"/>
      <c r="BL242" s="2484"/>
      <c r="BM242" s="2499"/>
    </row>
    <row r="243" spans="1:65" s="137" customFormat="1" ht="21.4" customHeight="1" x14ac:dyDescent="0.45">
      <c r="A243" s="2509"/>
      <c r="B243" s="2510"/>
      <c r="C243" s="2511"/>
      <c r="D243" s="2511"/>
      <c r="E243" s="2511"/>
      <c r="F243" s="2511"/>
      <c r="G243" s="2511"/>
      <c r="H243" s="2511"/>
      <c r="I243" s="2511"/>
      <c r="J243" s="2485"/>
      <c r="K243" s="2485"/>
      <c r="L243" s="2485"/>
      <c r="M243" s="2485"/>
      <c r="N243" s="2485"/>
      <c r="O243" s="2485"/>
      <c r="P243" s="2485"/>
      <c r="Q243" s="2485"/>
      <c r="R243" s="2485"/>
      <c r="S243" s="2485"/>
      <c r="T243" s="2501"/>
      <c r="U243" s="2483"/>
      <c r="V243" s="2484"/>
      <c r="W243" s="2484"/>
      <c r="X243" s="2484"/>
      <c r="Y243" s="2499"/>
      <c r="Z243" s="2483"/>
      <c r="AA243" s="2484"/>
      <c r="AB243" s="623" t="s">
        <v>1241</v>
      </c>
      <c r="AC243" s="2502"/>
      <c r="AD243" s="2502"/>
      <c r="AE243" s="2502"/>
      <c r="AF243" s="2502"/>
      <c r="AG243" s="2503"/>
      <c r="AH243" s="2503"/>
      <c r="AI243" s="2503"/>
      <c r="AJ243" s="2503"/>
      <c r="AK243" s="2484"/>
      <c r="AL243" s="2484"/>
      <c r="AM243" s="2484"/>
      <c r="AN243" s="2504"/>
      <c r="AO243" s="2505"/>
      <c r="AP243" s="2483"/>
      <c r="AQ243" s="2484"/>
      <c r="AR243" s="2484"/>
      <c r="AS243" s="1928"/>
      <c r="AT243" s="2484"/>
      <c r="AU243" s="2499"/>
      <c r="AV243" s="1930"/>
      <c r="AW243" s="2484"/>
      <c r="AX243" s="2484"/>
      <c r="AY243" s="2484"/>
      <c r="AZ243" s="2484"/>
      <c r="BA243" s="621"/>
      <c r="BB243" s="621"/>
      <c r="BC243" s="621"/>
      <c r="BD243" s="621"/>
      <c r="BE243" s="2484"/>
      <c r="BF243" s="2484"/>
      <c r="BG243" s="2484"/>
      <c r="BH243" s="2499"/>
      <c r="BI243" s="2483"/>
      <c r="BJ243" s="2484"/>
      <c r="BK243" s="2484"/>
      <c r="BL243" s="2484"/>
      <c r="BM243" s="2499"/>
    </row>
    <row r="244" spans="1:65" s="137" customFormat="1" ht="21.4" customHeight="1" x14ac:dyDescent="0.45">
      <c r="A244" s="2509"/>
      <c r="B244" s="2510"/>
      <c r="C244" s="2511"/>
      <c r="D244" s="2511"/>
      <c r="E244" s="2511"/>
      <c r="F244" s="2511"/>
      <c r="G244" s="2511"/>
      <c r="H244" s="2511"/>
      <c r="I244" s="2511"/>
      <c r="J244" s="2485"/>
      <c r="K244" s="2485"/>
      <c r="L244" s="2485"/>
      <c r="M244" s="2485"/>
      <c r="N244" s="2485"/>
      <c r="O244" s="2485"/>
      <c r="P244" s="2485"/>
      <c r="Q244" s="2485"/>
      <c r="R244" s="2485"/>
      <c r="S244" s="2485"/>
      <c r="T244" s="2501"/>
      <c r="U244" s="2483"/>
      <c r="V244" s="2484"/>
      <c r="W244" s="2484"/>
      <c r="X244" s="2484"/>
      <c r="Y244" s="2499"/>
      <c r="Z244" s="2483"/>
      <c r="AA244" s="2484"/>
      <c r="AB244" s="623" t="s">
        <v>1256</v>
      </c>
      <c r="AC244" s="2502"/>
      <c r="AD244" s="2502"/>
      <c r="AE244" s="2502"/>
      <c r="AF244" s="2502"/>
      <c r="AG244" s="2503"/>
      <c r="AH244" s="2503"/>
      <c r="AI244" s="2503"/>
      <c r="AJ244" s="2503"/>
      <c r="AK244" s="2484"/>
      <c r="AL244" s="2484"/>
      <c r="AM244" s="2484"/>
      <c r="AN244" s="2504"/>
      <c r="AO244" s="2505"/>
      <c r="AP244" s="2483"/>
      <c r="AQ244" s="2484"/>
      <c r="AR244" s="2484"/>
      <c r="AS244" s="1928"/>
      <c r="AT244" s="2484"/>
      <c r="AU244" s="2499"/>
      <c r="AV244" s="1930"/>
      <c r="AW244" s="2484"/>
      <c r="AX244" s="2484"/>
      <c r="AY244" s="2484"/>
      <c r="AZ244" s="2484"/>
      <c r="BA244" s="621"/>
      <c r="BB244" s="621"/>
      <c r="BC244" s="621"/>
      <c r="BD244" s="621"/>
      <c r="BE244" s="2484"/>
      <c r="BF244" s="2484"/>
      <c r="BG244" s="2484"/>
      <c r="BH244" s="2499"/>
      <c r="BI244" s="2483"/>
      <c r="BJ244" s="2484"/>
      <c r="BK244" s="2484"/>
      <c r="BL244" s="2484"/>
      <c r="BM244" s="2499"/>
    </row>
    <row r="245" spans="1:65" s="137" customFormat="1" ht="21.4" customHeight="1" x14ac:dyDescent="0.45">
      <c r="A245" s="2509">
        <f t="shared" ref="A245" si="62">+A242+1</f>
        <v>75</v>
      </c>
      <c r="B245" s="2510"/>
      <c r="C245" s="2511"/>
      <c r="D245" s="2511"/>
      <c r="E245" s="2511"/>
      <c r="F245" s="2511"/>
      <c r="G245" s="2511"/>
      <c r="H245" s="2511"/>
      <c r="I245" s="2511"/>
      <c r="J245" s="2485"/>
      <c r="K245" s="2485"/>
      <c r="L245" s="2485"/>
      <c r="M245" s="2485"/>
      <c r="N245" s="2485"/>
      <c r="O245" s="2485"/>
      <c r="P245" s="2485"/>
      <c r="Q245" s="2485"/>
      <c r="R245" s="2485"/>
      <c r="S245" s="2485"/>
      <c r="T245" s="2501"/>
      <c r="U245" s="2483"/>
      <c r="V245" s="2484"/>
      <c r="W245" s="2484"/>
      <c r="X245" s="2484"/>
      <c r="Y245" s="2499"/>
      <c r="Z245" s="2483"/>
      <c r="AA245" s="2484"/>
      <c r="AB245" s="623" t="s">
        <v>1225</v>
      </c>
      <c r="AC245" s="2502"/>
      <c r="AD245" s="2502"/>
      <c r="AE245" s="2502"/>
      <c r="AF245" s="2502"/>
      <c r="AG245" s="2503"/>
      <c r="AH245" s="2503"/>
      <c r="AI245" s="2503"/>
      <c r="AJ245" s="2503"/>
      <c r="AK245" s="2484"/>
      <c r="AL245" s="2484"/>
      <c r="AM245" s="2484"/>
      <c r="AN245" s="2504"/>
      <c r="AO245" s="2505"/>
      <c r="AP245" s="2483"/>
      <c r="AQ245" s="2484"/>
      <c r="AR245" s="2484"/>
      <c r="AS245" s="1928"/>
      <c r="AT245" s="2484"/>
      <c r="AU245" s="2499"/>
      <c r="AV245" s="1930"/>
      <c r="AW245" s="2484"/>
      <c r="AX245" s="2484"/>
      <c r="AY245" s="2484"/>
      <c r="AZ245" s="2484"/>
      <c r="BA245" s="621"/>
      <c r="BB245" s="621"/>
      <c r="BC245" s="621"/>
      <c r="BD245" s="621"/>
      <c r="BE245" s="2484"/>
      <c r="BF245" s="2484"/>
      <c r="BG245" s="2484"/>
      <c r="BH245" s="2499"/>
      <c r="BI245" s="2483"/>
      <c r="BJ245" s="2484"/>
      <c r="BK245" s="2484"/>
      <c r="BL245" s="2484"/>
      <c r="BM245" s="2499"/>
    </row>
    <row r="246" spans="1:65" s="137" customFormat="1" ht="21.4" customHeight="1" x14ac:dyDescent="0.45">
      <c r="A246" s="2509"/>
      <c r="B246" s="2510"/>
      <c r="C246" s="2511"/>
      <c r="D246" s="2511"/>
      <c r="E246" s="2511"/>
      <c r="F246" s="2511"/>
      <c r="G246" s="2511"/>
      <c r="H246" s="2511"/>
      <c r="I246" s="2511"/>
      <c r="J246" s="2485"/>
      <c r="K246" s="2485"/>
      <c r="L246" s="2485"/>
      <c r="M246" s="2485"/>
      <c r="N246" s="2485"/>
      <c r="O246" s="2485"/>
      <c r="P246" s="2485"/>
      <c r="Q246" s="2485"/>
      <c r="R246" s="2485"/>
      <c r="S246" s="2485"/>
      <c r="T246" s="2501"/>
      <c r="U246" s="2483"/>
      <c r="V246" s="2484"/>
      <c r="W246" s="2484"/>
      <c r="X246" s="2484"/>
      <c r="Y246" s="2499"/>
      <c r="Z246" s="2483"/>
      <c r="AA246" s="2484"/>
      <c r="AB246" s="623" t="s">
        <v>1241</v>
      </c>
      <c r="AC246" s="2502"/>
      <c r="AD246" s="2502"/>
      <c r="AE246" s="2502"/>
      <c r="AF246" s="2502"/>
      <c r="AG246" s="2503"/>
      <c r="AH246" s="2503"/>
      <c r="AI246" s="2503"/>
      <c r="AJ246" s="2503"/>
      <c r="AK246" s="2484"/>
      <c r="AL246" s="2484"/>
      <c r="AM246" s="2484"/>
      <c r="AN246" s="2504"/>
      <c r="AO246" s="2505"/>
      <c r="AP246" s="2483"/>
      <c r="AQ246" s="2484"/>
      <c r="AR246" s="2484"/>
      <c r="AS246" s="1928"/>
      <c r="AT246" s="2484"/>
      <c r="AU246" s="2499"/>
      <c r="AV246" s="1930"/>
      <c r="AW246" s="2484"/>
      <c r="AX246" s="2484"/>
      <c r="AY246" s="2484"/>
      <c r="AZ246" s="2484"/>
      <c r="BA246" s="621"/>
      <c r="BB246" s="621"/>
      <c r="BC246" s="621"/>
      <c r="BD246" s="621"/>
      <c r="BE246" s="2484"/>
      <c r="BF246" s="2484"/>
      <c r="BG246" s="2484"/>
      <c r="BH246" s="2499"/>
      <c r="BI246" s="2483"/>
      <c r="BJ246" s="2484"/>
      <c r="BK246" s="2484"/>
      <c r="BL246" s="2484"/>
      <c r="BM246" s="2499"/>
    </row>
    <row r="247" spans="1:65" s="137" customFormat="1" ht="21.4" customHeight="1" x14ac:dyDescent="0.45">
      <c r="A247" s="2509"/>
      <c r="B247" s="2510"/>
      <c r="C247" s="2511"/>
      <c r="D247" s="2511"/>
      <c r="E247" s="2511"/>
      <c r="F247" s="2511"/>
      <c r="G247" s="2511"/>
      <c r="H247" s="2511"/>
      <c r="I247" s="2511"/>
      <c r="J247" s="2485"/>
      <c r="K247" s="2485"/>
      <c r="L247" s="2485"/>
      <c r="M247" s="2485"/>
      <c r="N247" s="2485"/>
      <c r="O247" s="2485"/>
      <c r="P247" s="2485"/>
      <c r="Q247" s="2485"/>
      <c r="R247" s="2485"/>
      <c r="S247" s="2485"/>
      <c r="T247" s="2501"/>
      <c r="U247" s="2483"/>
      <c r="V247" s="2484"/>
      <c r="W247" s="2484"/>
      <c r="X247" s="2484"/>
      <c r="Y247" s="2499"/>
      <c r="Z247" s="2483"/>
      <c r="AA247" s="2484"/>
      <c r="AB247" s="623" t="s">
        <v>1256</v>
      </c>
      <c r="AC247" s="2502"/>
      <c r="AD247" s="2502"/>
      <c r="AE247" s="2502"/>
      <c r="AF247" s="2502"/>
      <c r="AG247" s="2503"/>
      <c r="AH247" s="2503"/>
      <c r="AI247" s="2503"/>
      <c r="AJ247" s="2503"/>
      <c r="AK247" s="2484"/>
      <c r="AL247" s="2484"/>
      <c r="AM247" s="2484"/>
      <c r="AN247" s="2504"/>
      <c r="AO247" s="2505"/>
      <c r="AP247" s="2483"/>
      <c r="AQ247" s="2484"/>
      <c r="AR247" s="2484"/>
      <c r="AS247" s="1928"/>
      <c r="AT247" s="2484"/>
      <c r="AU247" s="2499"/>
      <c r="AV247" s="1930"/>
      <c r="AW247" s="2484"/>
      <c r="AX247" s="2484"/>
      <c r="AY247" s="2484"/>
      <c r="AZ247" s="2484"/>
      <c r="BA247" s="621"/>
      <c r="BB247" s="621"/>
      <c r="BC247" s="621"/>
      <c r="BD247" s="621"/>
      <c r="BE247" s="2484"/>
      <c r="BF247" s="2484"/>
      <c r="BG247" s="2484"/>
      <c r="BH247" s="2499"/>
      <c r="BI247" s="2483"/>
      <c r="BJ247" s="2484"/>
      <c r="BK247" s="2484"/>
      <c r="BL247" s="2484"/>
      <c r="BM247" s="2499"/>
    </row>
    <row r="248" spans="1:65" s="137" customFormat="1" ht="21.4" customHeight="1" x14ac:dyDescent="0.45">
      <c r="A248" s="2509">
        <f t="shared" ref="A248" si="63">+A245+1</f>
        <v>76</v>
      </c>
      <c r="B248" s="2510"/>
      <c r="C248" s="2511"/>
      <c r="D248" s="2511"/>
      <c r="E248" s="2511"/>
      <c r="F248" s="2511"/>
      <c r="G248" s="2511"/>
      <c r="H248" s="2511"/>
      <c r="I248" s="2511"/>
      <c r="J248" s="2485"/>
      <c r="K248" s="2485"/>
      <c r="L248" s="2485"/>
      <c r="M248" s="2485"/>
      <c r="N248" s="2485"/>
      <c r="O248" s="2485"/>
      <c r="P248" s="2485"/>
      <c r="Q248" s="2485"/>
      <c r="R248" s="2485"/>
      <c r="S248" s="2485"/>
      <c r="T248" s="2501"/>
      <c r="U248" s="2483"/>
      <c r="V248" s="2484"/>
      <c r="W248" s="2484"/>
      <c r="X248" s="2484"/>
      <c r="Y248" s="2499"/>
      <c r="Z248" s="2483"/>
      <c r="AA248" s="2484"/>
      <c r="AB248" s="623" t="s">
        <v>1225</v>
      </c>
      <c r="AC248" s="2502"/>
      <c r="AD248" s="2502"/>
      <c r="AE248" s="2502"/>
      <c r="AF248" s="2502"/>
      <c r="AG248" s="2503"/>
      <c r="AH248" s="2503"/>
      <c r="AI248" s="2503"/>
      <c r="AJ248" s="2503"/>
      <c r="AK248" s="2484"/>
      <c r="AL248" s="2484"/>
      <c r="AM248" s="2484"/>
      <c r="AN248" s="2504"/>
      <c r="AO248" s="2505"/>
      <c r="AP248" s="2483"/>
      <c r="AQ248" s="2484"/>
      <c r="AR248" s="2484"/>
      <c r="AS248" s="1928"/>
      <c r="AT248" s="2484"/>
      <c r="AU248" s="2499"/>
      <c r="AV248" s="1930"/>
      <c r="AW248" s="2484"/>
      <c r="AX248" s="2484"/>
      <c r="AY248" s="2484"/>
      <c r="AZ248" s="2484"/>
      <c r="BA248" s="621"/>
      <c r="BB248" s="621"/>
      <c r="BC248" s="621"/>
      <c r="BD248" s="621"/>
      <c r="BE248" s="2484"/>
      <c r="BF248" s="2484"/>
      <c r="BG248" s="2484"/>
      <c r="BH248" s="2499"/>
      <c r="BI248" s="2483"/>
      <c r="BJ248" s="2484"/>
      <c r="BK248" s="2484"/>
      <c r="BL248" s="2484"/>
      <c r="BM248" s="2499"/>
    </row>
    <row r="249" spans="1:65" s="137" customFormat="1" ht="21.4" customHeight="1" x14ac:dyDescent="0.45">
      <c r="A249" s="2509"/>
      <c r="B249" s="2510"/>
      <c r="C249" s="2511"/>
      <c r="D249" s="2511"/>
      <c r="E249" s="2511"/>
      <c r="F249" s="2511"/>
      <c r="G249" s="2511"/>
      <c r="H249" s="2511"/>
      <c r="I249" s="2511"/>
      <c r="J249" s="2485"/>
      <c r="K249" s="2485"/>
      <c r="L249" s="2485"/>
      <c r="M249" s="2485"/>
      <c r="N249" s="2485"/>
      <c r="O249" s="2485"/>
      <c r="P249" s="2485"/>
      <c r="Q249" s="2485"/>
      <c r="R249" s="2485"/>
      <c r="S249" s="2485"/>
      <c r="T249" s="2501"/>
      <c r="U249" s="2483"/>
      <c r="V249" s="2484"/>
      <c r="W249" s="2484"/>
      <c r="X249" s="2484"/>
      <c r="Y249" s="2499"/>
      <c r="Z249" s="2483"/>
      <c r="AA249" s="2484"/>
      <c r="AB249" s="623" t="s">
        <v>1241</v>
      </c>
      <c r="AC249" s="2502"/>
      <c r="AD249" s="2502"/>
      <c r="AE249" s="2502"/>
      <c r="AF249" s="2502"/>
      <c r="AG249" s="2503"/>
      <c r="AH249" s="2503"/>
      <c r="AI249" s="2503"/>
      <c r="AJ249" s="2503"/>
      <c r="AK249" s="2484"/>
      <c r="AL249" s="2484"/>
      <c r="AM249" s="2484"/>
      <c r="AN249" s="2504"/>
      <c r="AO249" s="2505"/>
      <c r="AP249" s="2483"/>
      <c r="AQ249" s="2484"/>
      <c r="AR249" s="2484"/>
      <c r="AS249" s="1928"/>
      <c r="AT249" s="2484"/>
      <c r="AU249" s="2499"/>
      <c r="AV249" s="1930"/>
      <c r="AW249" s="2484"/>
      <c r="AX249" s="2484"/>
      <c r="AY249" s="2484"/>
      <c r="AZ249" s="2484"/>
      <c r="BA249" s="621"/>
      <c r="BB249" s="621"/>
      <c r="BC249" s="621"/>
      <c r="BD249" s="621"/>
      <c r="BE249" s="2484"/>
      <c r="BF249" s="2484"/>
      <c r="BG249" s="2484"/>
      <c r="BH249" s="2499"/>
      <c r="BI249" s="2483"/>
      <c r="BJ249" s="2484"/>
      <c r="BK249" s="2484"/>
      <c r="BL249" s="2484"/>
      <c r="BM249" s="2499"/>
    </row>
    <row r="250" spans="1:65" s="137" customFormat="1" ht="21.4" customHeight="1" x14ac:dyDescent="0.45">
      <c r="A250" s="2509"/>
      <c r="B250" s="2510"/>
      <c r="C250" s="2511"/>
      <c r="D250" s="2511"/>
      <c r="E250" s="2511"/>
      <c r="F250" s="2511"/>
      <c r="G250" s="2511"/>
      <c r="H250" s="2511"/>
      <c r="I250" s="2511"/>
      <c r="J250" s="2485"/>
      <c r="K250" s="2485"/>
      <c r="L250" s="2485"/>
      <c r="M250" s="2485"/>
      <c r="N250" s="2485"/>
      <c r="O250" s="2485"/>
      <c r="P250" s="2485"/>
      <c r="Q250" s="2485"/>
      <c r="R250" s="2485"/>
      <c r="S250" s="2485"/>
      <c r="T250" s="2501"/>
      <c r="U250" s="2483"/>
      <c r="V250" s="2484"/>
      <c r="W250" s="2484"/>
      <c r="X250" s="2484"/>
      <c r="Y250" s="2499"/>
      <c r="Z250" s="2483"/>
      <c r="AA250" s="2484"/>
      <c r="AB250" s="623" t="s">
        <v>1256</v>
      </c>
      <c r="AC250" s="2502"/>
      <c r="AD250" s="2502"/>
      <c r="AE250" s="2502"/>
      <c r="AF250" s="2502"/>
      <c r="AG250" s="2503"/>
      <c r="AH250" s="2503"/>
      <c r="AI250" s="2503"/>
      <c r="AJ250" s="2503"/>
      <c r="AK250" s="2484"/>
      <c r="AL250" s="2484"/>
      <c r="AM250" s="2484"/>
      <c r="AN250" s="2504"/>
      <c r="AO250" s="2505"/>
      <c r="AP250" s="2483"/>
      <c r="AQ250" s="2484"/>
      <c r="AR250" s="2484"/>
      <c r="AS250" s="1928"/>
      <c r="AT250" s="2484"/>
      <c r="AU250" s="2499"/>
      <c r="AV250" s="1930"/>
      <c r="AW250" s="2484"/>
      <c r="AX250" s="2484"/>
      <c r="AY250" s="2484"/>
      <c r="AZ250" s="2484"/>
      <c r="BA250" s="621"/>
      <c r="BB250" s="621"/>
      <c r="BC250" s="621"/>
      <c r="BD250" s="621"/>
      <c r="BE250" s="2484"/>
      <c r="BF250" s="2484"/>
      <c r="BG250" s="2484"/>
      <c r="BH250" s="2499"/>
      <c r="BI250" s="2483"/>
      <c r="BJ250" s="2484"/>
      <c r="BK250" s="2484"/>
      <c r="BL250" s="2484"/>
      <c r="BM250" s="2499"/>
    </row>
    <row r="251" spans="1:65" s="137" customFormat="1" ht="21.4" customHeight="1" x14ac:dyDescent="0.45">
      <c r="A251" s="2509">
        <f t="shared" ref="A251" si="64">+A248+1</f>
        <v>77</v>
      </c>
      <c r="B251" s="2510"/>
      <c r="C251" s="2511"/>
      <c r="D251" s="2511"/>
      <c r="E251" s="2511"/>
      <c r="F251" s="2511"/>
      <c r="G251" s="2511"/>
      <c r="H251" s="2511"/>
      <c r="I251" s="2511"/>
      <c r="J251" s="2485"/>
      <c r="K251" s="2485"/>
      <c r="L251" s="2485"/>
      <c r="M251" s="2485"/>
      <c r="N251" s="2485"/>
      <c r="O251" s="2485"/>
      <c r="P251" s="2485"/>
      <c r="Q251" s="2485"/>
      <c r="R251" s="2485"/>
      <c r="S251" s="2485"/>
      <c r="T251" s="2501"/>
      <c r="U251" s="2483"/>
      <c r="V251" s="2484"/>
      <c r="W251" s="2484"/>
      <c r="X251" s="2484"/>
      <c r="Y251" s="2499"/>
      <c r="Z251" s="2483"/>
      <c r="AA251" s="2484"/>
      <c r="AB251" s="623" t="s">
        <v>1225</v>
      </c>
      <c r="AC251" s="2502"/>
      <c r="AD251" s="2502"/>
      <c r="AE251" s="2502"/>
      <c r="AF251" s="2502"/>
      <c r="AG251" s="2503"/>
      <c r="AH251" s="2503"/>
      <c r="AI251" s="2503"/>
      <c r="AJ251" s="2503"/>
      <c r="AK251" s="2484"/>
      <c r="AL251" s="2484"/>
      <c r="AM251" s="2484"/>
      <c r="AN251" s="2504"/>
      <c r="AO251" s="2505"/>
      <c r="AP251" s="2483"/>
      <c r="AQ251" s="2484"/>
      <c r="AR251" s="2484"/>
      <c r="AS251" s="1928"/>
      <c r="AT251" s="2484"/>
      <c r="AU251" s="2499"/>
      <c r="AV251" s="1930"/>
      <c r="AW251" s="2484"/>
      <c r="AX251" s="2484"/>
      <c r="AY251" s="2484"/>
      <c r="AZ251" s="2484"/>
      <c r="BA251" s="621"/>
      <c r="BB251" s="621"/>
      <c r="BC251" s="621"/>
      <c r="BD251" s="621"/>
      <c r="BE251" s="2484"/>
      <c r="BF251" s="2484"/>
      <c r="BG251" s="2484"/>
      <c r="BH251" s="2499"/>
      <c r="BI251" s="2483"/>
      <c r="BJ251" s="2484"/>
      <c r="BK251" s="2484"/>
      <c r="BL251" s="2484"/>
      <c r="BM251" s="2499"/>
    </row>
    <row r="252" spans="1:65" s="137" customFormat="1" ht="21.4" customHeight="1" x14ac:dyDescent="0.45">
      <c r="A252" s="2509"/>
      <c r="B252" s="2510"/>
      <c r="C252" s="2511"/>
      <c r="D252" s="2511"/>
      <c r="E252" s="2511"/>
      <c r="F252" s="2511"/>
      <c r="G252" s="2511"/>
      <c r="H252" s="2511"/>
      <c r="I252" s="2511"/>
      <c r="J252" s="2485"/>
      <c r="K252" s="2485"/>
      <c r="L252" s="2485"/>
      <c r="M252" s="2485"/>
      <c r="N252" s="2485"/>
      <c r="O252" s="2485"/>
      <c r="P252" s="2485"/>
      <c r="Q252" s="2485"/>
      <c r="R252" s="2485"/>
      <c r="S252" s="2485"/>
      <c r="T252" s="2501"/>
      <c r="U252" s="2483"/>
      <c r="V252" s="2484"/>
      <c r="W252" s="2484"/>
      <c r="X252" s="2484"/>
      <c r="Y252" s="2499"/>
      <c r="Z252" s="2483"/>
      <c r="AA252" s="2484"/>
      <c r="AB252" s="623" t="s">
        <v>1241</v>
      </c>
      <c r="AC252" s="2502"/>
      <c r="AD252" s="2502"/>
      <c r="AE252" s="2502"/>
      <c r="AF252" s="2502"/>
      <c r="AG252" s="2503"/>
      <c r="AH252" s="2503"/>
      <c r="AI252" s="2503"/>
      <c r="AJ252" s="2503"/>
      <c r="AK252" s="2484"/>
      <c r="AL252" s="2484"/>
      <c r="AM252" s="2484"/>
      <c r="AN252" s="2504"/>
      <c r="AO252" s="2505"/>
      <c r="AP252" s="2483"/>
      <c r="AQ252" s="2484"/>
      <c r="AR252" s="2484"/>
      <c r="AS252" s="1928"/>
      <c r="AT252" s="2484"/>
      <c r="AU252" s="2499"/>
      <c r="AV252" s="1930"/>
      <c r="AW252" s="2484"/>
      <c r="AX252" s="2484"/>
      <c r="AY252" s="2484"/>
      <c r="AZ252" s="2484"/>
      <c r="BA252" s="621"/>
      <c r="BB252" s="621"/>
      <c r="BC252" s="621"/>
      <c r="BD252" s="621"/>
      <c r="BE252" s="2484"/>
      <c r="BF252" s="2484"/>
      <c r="BG252" s="2484"/>
      <c r="BH252" s="2499"/>
      <c r="BI252" s="2483"/>
      <c r="BJ252" s="2484"/>
      <c r="BK252" s="2484"/>
      <c r="BL252" s="2484"/>
      <c r="BM252" s="2499"/>
    </row>
    <row r="253" spans="1:65" s="137" customFormat="1" ht="21.4" customHeight="1" x14ac:dyDescent="0.45">
      <c r="A253" s="2509"/>
      <c r="B253" s="2510"/>
      <c r="C253" s="2511"/>
      <c r="D253" s="2511"/>
      <c r="E253" s="2511"/>
      <c r="F253" s="2511"/>
      <c r="G253" s="2511"/>
      <c r="H253" s="2511"/>
      <c r="I253" s="2511"/>
      <c r="J253" s="2485"/>
      <c r="K253" s="2485"/>
      <c r="L253" s="2485"/>
      <c r="M253" s="2485"/>
      <c r="N253" s="2485"/>
      <c r="O253" s="2485"/>
      <c r="P253" s="2485"/>
      <c r="Q253" s="2485"/>
      <c r="R253" s="2485"/>
      <c r="S253" s="2485"/>
      <c r="T253" s="2501"/>
      <c r="U253" s="2483"/>
      <c r="V253" s="2484"/>
      <c r="W253" s="2484"/>
      <c r="X253" s="2484"/>
      <c r="Y253" s="2499"/>
      <c r="Z253" s="2483"/>
      <c r="AA253" s="2484"/>
      <c r="AB253" s="623" t="s">
        <v>1256</v>
      </c>
      <c r="AC253" s="2502"/>
      <c r="AD253" s="2502"/>
      <c r="AE253" s="2502"/>
      <c r="AF253" s="2502"/>
      <c r="AG253" s="2503"/>
      <c r="AH253" s="2503"/>
      <c r="AI253" s="2503"/>
      <c r="AJ253" s="2503"/>
      <c r="AK253" s="2484"/>
      <c r="AL253" s="2484"/>
      <c r="AM253" s="2484"/>
      <c r="AN253" s="2504"/>
      <c r="AO253" s="2505"/>
      <c r="AP253" s="2483"/>
      <c r="AQ253" s="2484"/>
      <c r="AR253" s="2484"/>
      <c r="AS253" s="1928"/>
      <c r="AT253" s="2484"/>
      <c r="AU253" s="2499"/>
      <c r="AV253" s="1930"/>
      <c r="AW253" s="2484"/>
      <c r="AX253" s="2484"/>
      <c r="AY253" s="2484"/>
      <c r="AZ253" s="2484"/>
      <c r="BA253" s="621"/>
      <c r="BB253" s="621"/>
      <c r="BC253" s="621"/>
      <c r="BD253" s="621"/>
      <c r="BE253" s="2484"/>
      <c r="BF253" s="2484"/>
      <c r="BG253" s="2484"/>
      <c r="BH253" s="2499"/>
      <c r="BI253" s="2483"/>
      <c r="BJ253" s="2484"/>
      <c r="BK253" s="2484"/>
      <c r="BL253" s="2484"/>
      <c r="BM253" s="2499"/>
    </row>
    <row r="254" spans="1:65" s="137" customFormat="1" ht="21.4" customHeight="1" x14ac:dyDescent="0.45">
      <c r="A254" s="2509">
        <f t="shared" ref="A254" si="65">+A251+1</f>
        <v>78</v>
      </c>
      <c r="B254" s="2510"/>
      <c r="C254" s="2511"/>
      <c r="D254" s="2511"/>
      <c r="E254" s="2511"/>
      <c r="F254" s="2511"/>
      <c r="G254" s="2511"/>
      <c r="H254" s="2511"/>
      <c r="I254" s="2511"/>
      <c r="J254" s="2485"/>
      <c r="K254" s="2485"/>
      <c r="L254" s="2485"/>
      <c r="M254" s="2485"/>
      <c r="N254" s="2485"/>
      <c r="O254" s="2485"/>
      <c r="P254" s="2485"/>
      <c r="Q254" s="2485"/>
      <c r="R254" s="2485"/>
      <c r="S254" s="2485"/>
      <c r="T254" s="2501"/>
      <c r="U254" s="2483"/>
      <c r="V254" s="2484"/>
      <c r="W254" s="2484"/>
      <c r="X254" s="2484"/>
      <c r="Y254" s="2499"/>
      <c r="Z254" s="2483"/>
      <c r="AA254" s="2484"/>
      <c r="AB254" s="623" t="s">
        <v>1225</v>
      </c>
      <c r="AC254" s="2502"/>
      <c r="AD254" s="2502"/>
      <c r="AE254" s="2502"/>
      <c r="AF254" s="2502"/>
      <c r="AG254" s="2503"/>
      <c r="AH254" s="2503"/>
      <c r="AI254" s="2503"/>
      <c r="AJ254" s="2503"/>
      <c r="AK254" s="2484"/>
      <c r="AL254" s="2484"/>
      <c r="AM254" s="2484"/>
      <c r="AN254" s="2504"/>
      <c r="AO254" s="2505"/>
      <c r="AP254" s="2483"/>
      <c r="AQ254" s="2484"/>
      <c r="AR254" s="2484"/>
      <c r="AS254" s="1928"/>
      <c r="AT254" s="2484"/>
      <c r="AU254" s="2499"/>
      <c r="AV254" s="1930"/>
      <c r="AW254" s="2484"/>
      <c r="AX254" s="2484"/>
      <c r="AY254" s="2484"/>
      <c r="AZ254" s="2484"/>
      <c r="BA254" s="621"/>
      <c r="BB254" s="621"/>
      <c r="BC254" s="621"/>
      <c r="BD254" s="621"/>
      <c r="BE254" s="2484"/>
      <c r="BF254" s="2484"/>
      <c r="BG254" s="2484"/>
      <c r="BH254" s="2499"/>
      <c r="BI254" s="2483"/>
      <c r="BJ254" s="2484"/>
      <c r="BK254" s="2484"/>
      <c r="BL254" s="2484"/>
      <c r="BM254" s="2499"/>
    </row>
    <row r="255" spans="1:65" s="137" customFormat="1" ht="21.4" customHeight="1" x14ac:dyDescent="0.45">
      <c r="A255" s="2509"/>
      <c r="B255" s="2510"/>
      <c r="C255" s="2511"/>
      <c r="D255" s="2511"/>
      <c r="E255" s="2511"/>
      <c r="F255" s="2511"/>
      <c r="G255" s="2511"/>
      <c r="H255" s="2511"/>
      <c r="I255" s="2511"/>
      <c r="J255" s="2485"/>
      <c r="K255" s="2485"/>
      <c r="L255" s="2485"/>
      <c r="M255" s="2485"/>
      <c r="N255" s="2485"/>
      <c r="O255" s="2485"/>
      <c r="P255" s="2485"/>
      <c r="Q255" s="2485"/>
      <c r="R255" s="2485"/>
      <c r="S255" s="2485"/>
      <c r="T255" s="2501"/>
      <c r="U255" s="2483"/>
      <c r="V255" s="2484"/>
      <c r="W255" s="2484"/>
      <c r="X255" s="2484"/>
      <c r="Y255" s="2499"/>
      <c r="Z255" s="2483"/>
      <c r="AA255" s="2484"/>
      <c r="AB255" s="623" t="s">
        <v>1241</v>
      </c>
      <c r="AC255" s="2502"/>
      <c r="AD255" s="2502"/>
      <c r="AE255" s="2502"/>
      <c r="AF255" s="2502"/>
      <c r="AG255" s="2503"/>
      <c r="AH255" s="2503"/>
      <c r="AI255" s="2503"/>
      <c r="AJ255" s="2503"/>
      <c r="AK255" s="2484"/>
      <c r="AL255" s="2484"/>
      <c r="AM255" s="2484"/>
      <c r="AN255" s="2504"/>
      <c r="AO255" s="2505"/>
      <c r="AP255" s="2483"/>
      <c r="AQ255" s="2484"/>
      <c r="AR255" s="2484"/>
      <c r="AS255" s="1928"/>
      <c r="AT255" s="2484"/>
      <c r="AU255" s="2499"/>
      <c r="AV255" s="1930"/>
      <c r="AW255" s="2484"/>
      <c r="AX255" s="2484"/>
      <c r="AY255" s="2484"/>
      <c r="AZ255" s="2484"/>
      <c r="BA255" s="621"/>
      <c r="BB255" s="621"/>
      <c r="BC255" s="621"/>
      <c r="BD255" s="621"/>
      <c r="BE255" s="2484"/>
      <c r="BF255" s="2484"/>
      <c r="BG255" s="2484"/>
      <c r="BH255" s="2499"/>
      <c r="BI255" s="2483"/>
      <c r="BJ255" s="2484"/>
      <c r="BK255" s="2484"/>
      <c r="BL255" s="2484"/>
      <c r="BM255" s="2499"/>
    </row>
    <row r="256" spans="1:65" s="137" customFormat="1" ht="21.4" customHeight="1" x14ac:dyDescent="0.45">
      <c r="A256" s="2509"/>
      <c r="B256" s="2510"/>
      <c r="C256" s="2511"/>
      <c r="D256" s="2511"/>
      <c r="E256" s="2511"/>
      <c r="F256" s="2511"/>
      <c r="G256" s="2511"/>
      <c r="H256" s="2511"/>
      <c r="I256" s="2511"/>
      <c r="J256" s="2485"/>
      <c r="K256" s="2485"/>
      <c r="L256" s="2485"/>
      <c r="M256" s="2485"/>
      <c r="N256" s="2485"/>
      <c r="O256" s="2485"/>
      <c r="P256" s="2485"/>
      <c r="Q256" s="2485"/>
      <c r="R256" s="2485"/>
      <c r="S256" s="2485"/>
      <c r="T256" s="2501"/>
      <c r="U256" s="2483"/>
      <c r="V256" s="2484"/>
      <c r="W256" s="2484"/>
      <c r="X256" s="2484"/>
      <c r="Y256" s="2499"/>
      <c r="Z256" s="2483"/>
      <c r="AA256" s="2484"/>
      <c r="AB256" s="623" t="s">
        <v>1256</v>
      </c>
      <c r="AC256" s="2502"/>
      <c r="AD256" s="2502"/>
      <c r="AE256" s="2502"/>
      <c r="AF256" s="2502"/>
      <c r="AG256" s="2503"/>
      <c r="AH256" s="2503"/>
      <c r="AI256" s="2503"/>
      <c r="AJ256" s="2503"/>
      <c r="AK256" s="2484"/>
      <c r="AL256" s="2484"/>
      <c r="AM256" s="2484"/>
      <c r="AN256" s="2504"/>
      <c r="AO256" s="2505"/>
      <c r="AP256" s="2483"/>
      <c r="AQ256" s="2484"/>
      <c r="AR256" s="2484"/>
      <c r="AS256" s="1928"/>
      <c r="AT256" s="2484"/>
      <c r="AU256" s="2499"/>
      <c r="AV256" s="1930"/>
      <c r="AW256" s="2484"/>
      <c r="AX256" s="2484"/>
      <c r="AY256" s="2484"/>
      <c r="AZ256" s="2484"/>
      <c r="BA256" s="621"/>
      <c r="BB256" s="621"/>
      <c r="BC256" s="621"/>
      <c r="BD256" s="621"/>
      <c r="BE256" s="2484"/>
      <c r="BF256" s="2484"/>
      <c r="BG256" s="2484"/>
      <c r="BH256" s="2499"/>
      <c r="BI256" s="2483"/>
      <c r="BJ256" s="2484"/>
      <c r="BK256" s="2484"/>
      <c r="BL256" s="2484"/>
      <c r="BM256" s="2499"/>
    </row>
    <row r="257" spans="1:65" s="137" customFormat="1" ht="21.4" customHeight="1" x14ac:dyDescent="0.45">
      <c r="A257" s="2509">
        <f t="shared" ref="A257" si="66">+A254+1</f>
        <v>79</v>
      </c>
      <c r="B257" s="2510"/>
      <c r="C257" s="2511"/>
      <c r="D257" s="2511"/>
      <c r="E257" s="2511"/>
      <c r="F257" s="2511"/>
      <c r="G257" s="2511"/>
      <c r="H257" s="2511"/>
      <c r="I257" s="2511"/>
      <c r="J257" s="2485"/>
      <c r="K257" s="2485"/>
      <c r="L257" s="2485"/>
      <c r="M257" s="2485"/>
      <c r="N257" s="2485"/>
      <c r="O257" s="2485"/>
      <c r="P257" s="2485"/>
      <c r="Q257" s="2485"/>
      <c r="R257" s="2485"/>
      <c r="S257" s="2485"/>
      <c r="T257" s="2501"/>
      <c r="U257" s="2483"/>
      <c r="V257" s="2484"/>
      <c r="W257" s="2484"/>
      <c r="X257" s="2484"/>
      <c r="Y257" s="2499"/>
      <c r="Z257" s="2483"/>
      <c r="AA257" s="2484"/>
      <c r="AB257" s="623" t="s">
        <v>1225</v>
      </c>
      <c r="AC257" s="2502"/>
      <c r="AD257" s="2502"/>
      <c r="AE257" s="2502"/>
      <c r="AF257" s="2502"/>
      <c r="AG257" s="2503"/>
      <c r="AH257" s="2503"/>
      <c r="AI257" s="2503"/>
      <c r="AJ257" s="2503"/>
      <c r="AK257" s="2484"/>
      <c r="AL257" s="2484"/>
      <c r="AM257" s="2484"/>
      <c r="AN257" s="2504"/>
      <c r="AO257" s="2505"/>
      <c r="AP257" s="2483"/>
      <c r="AQ257" s="2484"/>
      <c r="AR257" s="2484"/>
      <c r="AS257" s="1928"/>
      <c r="AT257" s="2484"/>
      <c r="AU257" s="2499"/>
      <c r="AV257" s="1930"/>
      <c r="AW257" s="2484"/>
      <c r="AX257" s="2484"/>
      <c r="AY257" s="2484"/>
      <c r="AZ257" s="2484"/>
      <c r="BA257" s="621"/>
      <c r="BB257" s="621"/>
      <c r="BC257" s="621"/>
      <c r="BD257" s="621"/>
      <c r="BE257" s="2484"/>
      <c r="BF257" s="2484"/>
      <c r="BG257" s="2484"/>
      <c r="BH257" s="2499"/>
      <c r="BI257" s="2483"/>
      <c r="BJ257" s="2484"/>
      <c r="BK257" s="2484"/>
      <c r="BL257" s="2484"/>
      <c r="BM257" s="2499"/>
    </row>
    <row r="258" spans="1:65" s="137" customFormat="1" ht="21.4" customHeight="1" x14ac:dyDescent="0.45">
      <c r="A258" s="2509"/>
      <c r="B258" s="2510"/>
      <c r="C258" s="2511"/>
      <c r="D258" s="2511"/>
      <c r="E258" s="2511"/>
      <c r="F258" s="2511"/>
      <c r="G258" s="2511"/>
      <c r="H258" s="2511"/>
      <c r="I258" s="2511"/>
      <c r="J258" s="2485"/>
      <c r="K258" s="2485"/>
      <c r="L258" s="2485"/>
      <c r="M258" s="2485"/>
      <c r="N258" s="2485"/>
      <c r="O258" s="2485"/>
      <c r="P258" s="2485"/>
      <c r="Q258" s="2485"/>
      <c r="R258" s="2485"/>
      <c r="S258" s="2485"/>
      <c r="T258" s="2501"/>
      <c r="U258" s="2483"/>
      <c r="V258" s="2484"/>
      <c r="W258" s="2484"/>
      <c r="X258" s="2484"/>
      <c r="Y258" s="2499"/>
      <c r="Z258" s="2483"/>
      <c r="AA258" s="2484"/>
      <c r="AB258" s="623" t="s">
        <v>1241</v>
      </c>
      <c r="AC258" s="2502"/>
      <c r="AD258" s="2502"/>
      <c r="AE258" s="2502"/>
      <c r="AF258" s="2502"/>
      <c r="AG258" s="2503"/>
      <c r="AH258" s="2503"/>
      <c r="AI258" s="2503"/>
      <c r="AJ258" s="2503"/>
      <c r="AK258" s="2484"/>
      <c r="AL258" s="2484"/>
      <c r="AM258" s="2484"/>
      <c r="AN258" s="2504"/>
      <c r="AO258" s="2505"/>
      <c r="AP258" s="2483"/>
      <c r="AQ258" s="2484"/>
      <c r="AR258" s="2484"/>
      <c r="AS258" s="1928"/>
      <c r="AT258" s="2484"/>
      <c r="AU258" s="2499"/>
      <c r="AV258" s="1930"/>
      <c r="AW258" s="2484"/>
      <c r="AX258" s="2484"/>
      <c r="AY258" s="2484"/>
      <c r="AZ258" s="2484"/>
      <c r="BA258" s="621"/>
      <c r="BB258" s="621"/>
      <c r="BC258" s="621"/>
      <c r="BD258" s="621"/>
      <c r="BE258" s="2484"/>
      <c r="BF258" s="2484"/>
      <c r="BG258" s="2484"/>
      <c r="BH258" s="2499"/>
      <c r="BI258" s="2483"/>
      <c r="BJ258" s="2484"/>
      <c r="BK258" s="2484"/>
      <c r="BL258" s="2484"/>
      <c r="BM258" s="2499"/>
    </row>
    <row r="259" spans="1:65" s="137" customFormat="1" ht="21.4" customHeight="1" x14ac:dyDescent="0.45">
      <c r="A259" s="2509"/>
      <c r="B259" s="2510"/>
      <c r="C259" s="2511"/>
      <c r="D259" s="2511"/>
      <c r="E259" s="2511"/>
      <c r="F259" s="2511"/>
      <c r="G259" s="2511"/>
      <c r="H259" s="2511"/>
      <c r="I259" s="2511"/>
      <c r="J259" s="2485"/>
      <c r="K259" s="2485"/>
      <c r="L259" s="2485"/>
      <c r="M259" s="2485"/>
      <c r="N259" s="2485"/>
      <c r="O259" s="2485"/>
      <c r="P259" s="2485"/>
      <c r="Q259" s="2485"/>
      <c r="R259" s="2485"/>
      <c r="S259" s="2485"/>
      <c r="T259" s="2501"/>
      <c r="U259" s="2483"/>
      <c r="V259" s="2484"/>
      <c r="W259" s="2484"/>
      <c r="X259" s="2484"/>
      <c r="Y259" s="2499"/>
      <c r="Z259" s="2483"/>
      <c r="AA259" s="2484"/>
      <c r="AB259" s="623" t="s">
        <v>1256</v>
      </c>
      <c r="AC259" s="2502"/>
      <c r="AD259" s="2502"/>
      <c r="AE259" s="2502"/>
      <c r="AF259" s="2502"/>
      <c r="AG259" s="2503"/>
      <c r="AH259" s="2503"/>
      <c r="AI259" s="2503"/>
      <c r="AJ259" s="2503"/>
      <c r="AK259" s="2484"/>
      <c r="AL259" s="2484"/>
      <c r="AM259" s="2484"/>
      <c r="AN259" s="2504"/>
      <c r="AO259" s="2505"/>
      <c r="AP259" s="2483"/>
      <c r="AQ259" s="2484"/>
      <c r="AR259" s="2484"/>
      <c r="AS259" s="1928"/>
      <c r="AT259" s="2484"/>
      <c r="AU259" s="2499"/>
      <c r="AV259" s="1930"/>
      <c r="AW259" s="2484"/>
      <c r="AX259" s="2484"/>
      <c r="AY259" s="2484"/>
      <c r="AZ259" s="2484"/>
      <c r="BA259" s="621"/>
      <c r="BB259" s="621"/>
      <c r="BC259" s="621"/>
      <c r="BD259" s="621"/>
      <c r="BE259" s="2484"/>
      <c r="BF259" s="2484"/>
      <c r="BG259" s="2484"/>
      <c r="BH259" s="2499"/>
      <c r="BI259" s="2483"/>
      <c r="BJ259" s="2484"/>
      <c r="BK259" s="2484"/>
      <c r="BL259" s="2484"/>
      <c r="BM259" s="2499"/>
    </row>
    <row r="260" spans="1:65" s="137" customFormat="1" ht="21.4" customHeight="1" x14ac:dyDescent="0.45">
      <c r="A260" s="2509">
        <f t="shared" ref="A260" si="67">+A257+1</f>
        <v>80</v>
      </c>
      <c r="B260" s="2510"/>
      <c r="C260" s="2511"/>
      <c r="D260" s="2511"/>
      <c r="E260" s="2511"/>
      <c r="F260" s="2511"/>
      <c r="G260" s="2511"/>
      <c r="H260" s="2511"/>
      <c r="I260" s="2511"/>
      <c r="J260" s="2485"/>
      <c r="K260" s="2485"/>
      <c r="L260" s="2485"/>
      <c r="M260" s="2485"/>
      <c r="N260" s="2485"/>
      <c r="O260" s="2485"/>
      <c r="P260" s="2485"/>
      <c r="Q260" s="2485"/>
      <c r="R260" s="2485"/>
      <c r="S260" s="2485"/>
      <c r="T260" s="2501"/>
      <c r="U260" s="2483"/>
      <c r="V260" s="2484"/>
      <c r="W260" s="2484"/>
      <c r="X260" s="2484"/>
      <c r="Y260" s="2499"/>
      <c r="Z260" s="2483"/>
      <c r="AA260" s="2484"/>
      <c r="AB260" s="623" t="s">
        <v>1225</v>
      </c>
      <c r="AC260" s="2502"/>
      <c r="AD260" s="2502"/>
      <c r="AE260" s="2502"/>
      <c r="AF260" s="2502"/>
      <c r="AG260" s="2503"/>
      <c r="AH260" s="2503"/>
      <c r="AI260" s="2503"/>
      <c r="AJ260" s="2503"/>
      <c r="AK260" s="2484"/>
      <c r="AL260" s="2484"/>
      <c r="AM260" s="2484"/>
      <c r="AN260" s="2504"/>
      <c r="AO260" s="2505"/>
      <c r="AP260" s="2483"/>
      <c r="AQ260" s="2484"/>
      <c r="AR260" s="2484"/>
      <c r="AS260" s="1928"/>
      <c r="AT260" s="2484"/>
      <c r="AU260" s="2499"/>
      <c r="AV260" s="1930"/>
      <c r="AW260" s="2484"/>
      <c r="AX260" s="2484"/>
      <c r="AY260" s="2484"/>
      <c r="AZ260" s="2484"/>
      <c r="BA260" s="621"/>
      <c r="BB260" s="621"/>
      <c r="BC260" s="621"/>
      <c r="BD260" s="621"/>
      <c r="BE260" s="2484"/>
      <c r="BF260" s="2484"/>
      <c r="BG260" s="2484"/>
      <c r="BH260" s="2499"/>
      <c r="BI260" s="2483"/>
      <c r="BJ260" s="2484"/>
      <c r="BK260" s="2484"/>
      <c r="BL260" s="2484"/>
      <c r="BM260" s="2499"/>
    </row>
    <row r="261" spans="1:65" s="137" customFormat="1" ht="21.4" customHeight="1" x14ac:dyDescent="0.45">
      <c r="A261" s="2509"/>
      <c r="B261" s="2510"/>
      <c r="C261" s="2511"/>
      <c r="D261" s="2511"/>
      <c r="E261" s="2511"/>
      <c r="F261" s="2511"/>
      <c r="G261" s="2511"/>
      <c r="H261" s="2511"/>
      <c r="I261" s="2511"/>
      <c r="J261" s="2485"/>
      <c r="K261" s="2485"/>
      <c r="L261" s="2485"/>
      <c r="M261" s="2485"/>
      <c r="N261" s="2485"/>
      <c r="O261" s="2485"/>
      <c r="P261" s="2485"/>
      <c r="Q261" s="2485"/>
      <c r="R261" s="2485"/>
      <c r="S261" s="2485"/>
      <c r="T261" s="2501"/>
      <c r="U261" s="2483"/>
      <c r="V261" s="2484"/>
      <c r="W261" s="2484"/>
      <c r="X261" s="2484"/>
      <c r="Y261" s="2499"/>
      <c r="Z261" s="2483"/>
      <c r="AA261" s="2484"/>
      <c r="AB261" s="623" t="s">
        <v>1241</v>
      </c>
      <c r="AC261" s="2502"/>
      <c r="AD261" s="2502"/>
      <c r="AE261" s="2502"/>
      <c r="AF261" s="2502"/>
      <c r="AG261" s="2503"/>
      <c r="AH261" s="2503"/>
      <c r="AI261" s="2503"/>
      <c r="AJ261" s="2503"/>
      <c r="AK261" s="2484"/>
      <c r="AL261" s="2484"/>
      <c r="AM261" s="2484"/>
      <c r="AN261" s="2504"/>
      <c r="AO261" s="2505"/>
      <c r="AP261" s="2483"/>
      <c r="AQ261" s="2484"/>
      <c r="AR261" s="2484"/>
      <c r="AS261" s="1928"/>
      <c r="AT261" s="2484"/>
      <c r="AU261" s="2499"/>
      <c r="AV261" s="1930"/>
      <c r="AW261" s="2484"/>
      <c r="AX261" s="2484"/>
      <c r="AY261" s="2484"/>
      <c r="AZ261" s="2484"/>
      <c r="BA261" s="621"/>
      <c r="BB261" s="621"/>
      <c r="BC261" s="621"/>
      <c r="BD261" s="621"/>
      <c r="BE261" s="2484"/>
      <c r="BF261" s="2484"/>
      <c r="BG261" s="2484"/>
      <c r="BH261" s="2499"/>
      <c r="BI261" s="2483"/>
      <c r="BJ261" s="2484"/>
      <c r="BK261" s="2484"/>
      <c r="BL261" s="2484"/>
      <c r="BM261" s="2499"/>
    </row>
    <row r="262" spans="1:65" s="137" customFormat="1" ht="21.4" customHeight="1" x14ac:dyDescent="0.45">
      <c r="A262" s="2509"/>
      <c r="B262" s="2510"/>
      <c r="C262" s="2511"/>
      <c r="D262" s="2511"/>
      <c r="E262" s="2511"/>
      <c r="F262" s="2511"/>
      <c r="G262" s="2511"/>
      <c r="H262" s="2511"/>
      <c r="I262" s="2511"/>
      <c r="J262" s="2485"/>
      <c r="K262" s="2485"/>
      <c r="L262" s="2485"/>
      <c r="M262" s="2485"/>
      <c r="N262" s="2485"/>
      <c r="O262" s="2485"/>
      <c r="P262" s="2485"/>
      <c r="Q262" s="2485"/>
      <c r="R262" s="2485"/>
      <c r="S262" s="2485"/>
      <c r="T262" s="2501"/>
      <c r="U262" s="2483"/>
      <c r="V262" s="2484"/>
      <c r="W262" s="2484"/>
      <c r="X262" s="2484"/>
      <c r="Y262" s="2499"/>
      <c r="Z262" s="2483"/>
      <c r="AA262" s="2484"/>
      <c r="AB262" s="623" t="s">
        <v>1256</v>
      </c>
      <c r="AC262" s="2502"/>
      <c r="AD262" s="2502"/>
      <c r="AE262" s="2502"/>
      <c r="AF262" s="2502"/>
      <c r="AG262" s="2503"/>
      <c r="AH262" s="2503"/>
      <c r="AI262" s="2503"/>
      <c r="AJ262" s="2503"/>
      <c r="AK262" s="2484"/>
      <c r="AL262" s="2484"/>
      <c r="AM262" s="2484"/>
      <c r="AN262" s="2504"/>
      <c r="AO262" s="2505"/>
      <c r="AP262" s="2483"/>
      <c r="AQ262" s="2484"/>
      <c r="AR262" s="2484"/>
      <c r="AS262" s="1928"/>
      <c r="AT262" s="2484"/>
      <c r="AU262" s="2499"/>
      <c r="AV262" s="1930"/>
      <c r="AW262" s="2484"/>
      <c r="AX262" s="2484"/>
      <c r="AY262" s="2484"/>
      <c r="AZ262" s="2484"/>
      <c r="BA262" s="621"/>
      <c r="BB262" s="621"/>
      <c r="BC262" s="621"/>
      <c r="BD262" s="621"/>
      <c r="BE262" s="2484"/>
      <c r="BF262" s="2484"/>
      <c r="BG262" s="2484"/>
      <c r="BH262" s="2499"/>
      <c r="BI262" s="2483"/>
      <c r="BJ262" s="2484"/>
      <c r="BK262" s="2484"/>
      <c r="BL262" s="2484"/>
      <c r="BM262" s="2499"/>
    </row>
    <row r="263" spans="1:65" s="137" customFormat="1" ht="21.4" customHeight="1" x14ac:dyDescent="0.45">
      <c r="A263" s="2509">
        <f t="shared" ref="A263" si="68">+A260+1</f>
        <v>81</v>
      </c>
      <c r="B263" s="2510"/>
      <c r="C263" s="2511"/>
      <c r="D263" s="2511"/>
      <c r="E263" s="2511"/>
      <c r="F263" s="2511"/>
      <c r="G263" s="2511"/>
      <c r="H263" s="2511"/>
      <c r="I263" s="2511"/>
      <c r="J263" s="2485"/>
      <c r="K263" s="2485"/>
      <c r="L263" s="2485"/>
      <c r="M263" s="2485"/>
      <c r="N263" s="2485"/>
      <c r="O263" s="2485"/>
      <c r="P263" s="2485"/>
      <c r="Q263" s="2485"/>
      <c r="R263" s="2485"/>
      <c r="S263" s="2485"/>
      <c r="T263" s="2501"/>
      <c r="U263" s="2483"/>
      <c r="V263" s="2484"/>
      <c r="W263" s="2484"/>
      <c r="X263" s="2484"/>
      <c r="Y263" s="2499"/>
      <c r="Z263" s="2483"/>
      <c r="AA263" s="2484"/>
      <c r="AB263" s="623" t="s">
        <v>1225</v>
      </c>
      <c r="AC263" s="2502"/>
      <c r="AD263" s="2502"/>
      <c r="AE263" s="2502"/>
      <c r="AF263" s="2502"/>
      <c r="AG263" s="2503"/>
      <c r="AH263" s="2503"/>
      <c r="AI263" s="2503"/>
      <c r="AJ263" s="2503"/>
      <c r="AK263" s="2484"/>
      <c r="AL263" s="2484"/>
      <c r="AM263" s="2484"/>
      <c r="AN263" s="2504"/>
      <c r="AO263" s="2505"/>
      <c r="AP263" s="2483"/>
      <c r="AQ263" s="2484"/>
      <c r="AR263" s="2484"/>
      <c r="AS263" s="1928"/>
      <c r="AT263" s="2484"/>
      <c r="AU263" s="2499"/>
      <c r="AV263" s="1930"/>
      <c r="AW263" s="2484"/>
      <c r="AX263" s="2484"/>
      <c r="AY263" s="2484"/>
      <c r="AZ263" s="2484"/>
      <c r="BA263" s="621"/>
      <c r="BB263" s="621"/>
      <c r="BC263" s="621"/>
      <c r="BD263" s="621"/>
      <c r="BE263" s="2484"/>
      <c r="BF263" s="2484"/>
      <c r="BG263" s="2484"/>
      <c r="BH263" s="2499"/>
      <c r="BI263" s="2483"/>
      <c r="BJ263" s="2484"/>
      <c r="BK263" s="2484"/>
      <c r="BL263" s="2484"/>
      <c r="BM263" s="2499"/>
    </row>
    <row r="264" spans="1:65" s="137" customFormat="1" ht="21.4" customHeight="1" x14ac:dyDescent="0.45">
      <c r="A264" s="2509"/>
      <c r="B264" s="2510"/>
      <c r="C264" s="2511"/>
      <c r="D264" s="2511"/>
      <c r="E264" s="2511"/>
      <c r="F264" s="2511"/>
      <c r="G264" s="2511"/>
      <c r="H264" s="2511"/>
      <c r="I264" s="2511"/>
      <c r="J264" s="2485"/>
      <c r="K264" s="2485"/>
      <c r="L264" s="2485"/>
      <c r="M264" s="2485"/>
      <c r="N264" s="2485"/>
      <c r="O264" s="2485"/>
      <c r="P264" s="2485"/>
      <c r="Q264" s="2485"/>
      <c r="R264" s="2485"/>
      <c r="S264" s="2485"/>
      <c r="T264" s="2501"/>
      <c r="U264" s="2483"/>
      <c r="V264" s="2484"/>
      <c r="W264" s="2484"/>
      <c r="X264" s="2484"/>
      <c r="Y264" s="2499"/>
      <c r="Z264" s="2483"/>
      <c r="AA264" s="2484"/>
      <c r="AB264" s="623" t="s">
        <v>1241</v>
      </c>
      <c r="AC264" s="2502"/>
      <c r="AD264" s="2502"/>
      <c r="AE264" s="2502"/>
      <c r="AF264" s="2502"/>
      <c r="AG264" s="2503"/>
      <c r="AH264" s="2503"/>
      <c r="AI264" s="2503"/>
      <c r="AJ264" s="2503"/>
      <c r="AK264" s="2484"/>
      <c r="AL264" s="2484"/>
      <c r="AM264" s="2484"/>
      <c r="AN264" s="2504"/>
      <c r="AO264" s="2505"/>
      <c r="AP264" s="2483"/>
      <c r="AQ264" s="2484"/>
      <c r="AR264" s="2484"/>
      <c r="AS264" s="1928"/>
      <c r="AT264" s="2484"/>
      <c r="AU264" s="2499"/>
      <c r="AV264" s="1930"/>
      <c r="AW264" s="2484"/>
      <c r="AX264" s="2484"/>
      <c r="AY264" s="2484"/>
      <c r="AZ264" s="2484"/>
      <c r="BA264" s="621"/>
      <c r="BB264" s="621"/>
      <c r="BC264" s="621"/>
      <c r="BD264" s="621"/>
      <c r="BE264" s="2484"/>
      <c r="BF264" s="2484"/>
      <c r="BG264" s="2484"/>
      <c r="BH264" s="2499"/>
      <c r="BI264" s="2483"/>
      <c r="BJ264" s="2484"/>
      <c r="BK264" s="2484"/>
      <c r="BL264" s="2484"/>
      <c r="BM264" s="2499"/>
    </row>
    <row r="265" spans="1:65" s="137" customFormat="1" ht="21.4" customHeight="1" x14ac:dyDescent="0.45">
      <c r="A265" s="2509"/>
      <c r="B265" s="2510"/>
      <c r="C265" s="2511"/>
      <c r="D265" s="2511"/>
      <c r="E265" s="2511"/>
      <c r="F265" s="2511"/>
      <c r="G265" s="2511"/>
      <c r="H265" s="2511"/>
      <c r="I265" s="2511"/>
      <c r="J265" s="2485"/>
      <c r="K265" s="2485"/>
      <c r="L265" s="2485"/>
      <c r="M265" s="2485"/>
      <c r="N265" s="2485"/>
      <c r="O265" s="2485"/>
      <c r="P265" s="2485"/>
      <c r="Q265" s="2485"/>
      <c r="R265" s="2485"/>
      <c r="S265" s="2485"/>
      <c r="T265" s="2501"/>
      <c r="U265" s="2483"/>
      <c r="V265" s="2484"/>
      <c r="W265" s="2484"/>
      <c r="X265" s="2484"/>
      <c r="Y265" s="2499"/>
      <c r="Z265" s="2483"/>
      <c r="AA265" s="2484"/>
      <c r="AB265" s="623" t="s">
        <v>1256</v>
      </c>
      <c r="AC265" s="2502"/>
      <c r="AD265" s="2502"/>
      <c r="AE265" s="2502"/>
      <c r="AF265" s="2502"/>
      <c r="AG265" s="2503"/>
      <c r="AH265" s="2503"/>
      <c r="AI265" s="2503"/>
      <c r="AJ265" s="2503"/>
      <c r="AK265" s="2484"/>
      <c r="AL265" s="2484"/>
      <c r="AM265" s="2484"/>
      <c r="AN265" s="2504"/>
      <c r="AO265" s="2505"/>
      <c r="AP265" s="2483"/>
      <c r="AQ265" s="2484"/>
      <c r="AR265" s="2484"/>
      <c r="AS265" s="1928"/>
      <c r="AT265" s="2484"/>
      <c r="AU265" s="2499"/>
      <c r="AV265" s="1930"/>
      <c r="AW265" s="2484"/>
      <c r="AX265" s="2484"/>
      <c r="AY265" s="2484"/>
      <c r="AZ265" s="2484"/>
      <c r="BA265" s="621"/>
      <c r="BB265" s="621"/>
      <c r="BC265" s="621"/>
      <c r="BD265" s="621"/>
      <c r="BE265" s="2484"/>
      <c r="BF265" s="2484"/>
      <c r="BG265" s="2484"/>
      <c r="BH265" s="2499"/>
      <c r="BI265" s="2483"/>
      <c r="BJ265" s="2484"/>
      <c r="BK265" s="2484"/>
      <c r="BL265" s="2484"/>
      <c r="BM265" s="2499"/>
    </row>
    <row r="266" spans="1:65" s="137" customFormat="1" ht="21.4" customHeight="1" x14ac:dyDescent="0.45">
      <c r="A266" s="2509">
        <f t="shared" ref="A266" si="69">+A263+1</f>
        <v>82</v>
      </c>
      <c r="B266" s="2510"/>
      <c r="C266" s="2511"/>
      <c r="D266" s="2511"/>
      <c r="E266" s="2511"/>
      <c r="F266" s="2511"/>
      <c r="G266" s="2511"/>
      <c r="H266" s="2511"/>
      <c r="I266" s="2511"/>
      <c r="J266" s="2485"/>
      <c r="K266" s="2485"/>
      <c r="L266" s="2485"/>
      <c r="M266" s="2485"/>
      <c r="N266" s="2485"/>
      <c r="O266" s="2485"/>
      <c r="P266" s="2485"/>
      <c r="Q266" s="2485"/>
      <c r="R266" s="2485"/>
      <c r="S266" s="2485"/>
      <c r="T266" s="2501"/>
      <c r="U266" s="2483"/>
      <c r="V266" s="2484"/>
      <c r="W266" s="2484"/>
      <c r="X266" s="2484"/>
      <c r="Y266" s="2499"/>
      <c r="Z266" s="2483"/>
      <c r="AA266" s="2484"/>
      <c r="AB266" s="623" t="s">
        <v>1225</v>
      </c>
      <c r="AC266" s="2502"/>
      <c r="AD266" s="2502"/>
      <c r="AE266" s="2502"/>
      <c r="AF266" s="2502"/>
      <c r="AG266" s="2503"/>
      <c r="AH266" s="2503"/>
      <c r="AI266" s="2503"/>
      <c r="AJ266" s="2503"/>
      <c r="AK266" s="2484"/>
      <c r="AL266" s="2484"/>
      <c r="AM266" s="2484"/>
      <c r="AN266" s="2504"/>
      <c r="AO266" s="2505"/>
      <c r="AP266" s="2483"/>
      <c r="AQ266" s="2484"/>
      <c r="AR266" s="2484"/>
      <c r="AS266" s="1928"/>
      <c r="AT266" s="2484"/>
      <c r="AU266" s="2499"/>
      <c r="AV266" s="1930"/>
      <c r="AW266" s="2484"/>
      <c r="AX266" s="2484"/>
      <c r="AY266" s="2484"/>
      <c r="AZ266" s="2484"/>
      <c r="BA266" s="621"/>
      <c r="BB266" s="621"/>
      <c r="BC266" s="621"/>
      <c r="BD266" s="621"/>
      <c r="BE266" s="2484"/>
      <c r="BF266" s="2484"/>
      <c r="BG266" s="2484"/>
      <c r="BH266" s="2499"/>
      <c r="BI266" s="2483"/>
      <c r="BJ266" s="2484"/>
      <c r="BK266" s="2484"/>
      <c r="BL266" s="2484"/>
      <c r="BM266" s="2499"/>
    </row>
    <row r="267" spans="1:65" s="137" customFormat="1" ht="21.4" customHeight="1" x14ac:dyDescent="0.45">
      <c r="A267" s="2509"/>
      <c r="B267" s="2510"/>
      <c r="C267" s="2511"/>
      <c r="D267" s="2511"/>
      <c r="E267" s="2511"/>
      <c r="F267" s="2511"/>
      <c r="G267" s="2511"/>
      <c r="H267" s="2511"/>
      <c r="I267" s="2511"/>
      <c r="J267" s="2485"/>
      <c r="K267" s="2485"/>
      <c r="L267" s="2485"/>
      <c r="M267" s="2485"/>
      <c r="N267" s="2485"/>
      <c r="O267" s="2485"/>
      <c r="P267" s="2485"/>
      <c r="Q267" s="2485"/>
      <c r="R267" s="2485"/>
      <c r="S267" s="2485"/>
      <c r="T267" s="2501"/>
      <c r="U267" s="2483"/>
      <c r="V267" s="2484"/>
      <c r="W267" s="2484"/>
      <c r="X267" s="2484"/>
      <c r="Y267" s="2499"/>
      <c r="Z267" s="2483"/>
      <c r="AA267" s="2484"/>
      <c r="AB267" s="623" t="s">
        <v>1241</v>
      </c>
      <c r="AC267" s="2502"/>
      <c r="AD267" s="2502"/>
      <c r="AE267" s="2502"/>
      <c r="AF267" s="2502"/>
      <c r="AG267" s="2503"/>
      <c r="AH267" s="2503"/>
      <c r="AI267" s="2503"/>
      <c r="AJ267" s="2503"/>
      <c r="AK267" s="2484"/>
      <c r="AL267" s="2484"/>
      <c r="AM267" s="2484"/>
      <c r="AN267" s="2504"/>
      <c r="AO267" s="2505"/>
      <c r="AP267" s="2483"/>
      <c r="AQ267" s="2484"/>
      <c r="AR267" s="2484"/>
      <c r="AS267" s="1928"/>
      <c r="AT267" s="2484"/>
      <c r="AU267" s="2499"/>
      <c r="AV267" s="1930"/>
      <c r="AW267" s="2484"/>
      <c r="AX267" s="2484"/>
      <c r="AY267" s="2484"/>
      <c r="AZ267" s="2484"/>
      <c r="BA267" s="621"/>
      <c r="BB267" s="621"/>
      <c r="BC267" s="621"/>
      <c r="BD267" s="621"/>
      <c r="BE267" s="2484"/>
      <c r="BF267" s="2484"/>
      <c r="BG267" s="2484"/>
      <c r="BH267" s="2499"/>
      <c r="BI267" s="2483"/>
      <c r="BJ267" s="2484"/>
      <c r="BK267" s="2484"/>
      <c r="BL267" s="2484"/>
      <c r="BM267" s="2499"/>
    </row>
    <row r="268" spans="1:65" s="137" customFormat="1" ht="21.4" customHeight="1" x14ac:dyDescent="0.45">
      <c r="A268" s="2509"/>
      <c r="B268" s="2510"/>
      <c r="C268" s="2511"/>
      <c r="D268" s="2511"/>
      <c r="E268" s="2511"/>
      <c r="F268" s="2511"/>
      <c r="G268" s="2511"/>
      <c r="H268" s="2511"/>
      <c r="I268" s="2511"/>
      <c r="J268" s="2485"/>
      <c r="K268" s="2485"/>
      <c r="L268" s="2485"/>
      <c r="M268" s="2485"/>
      <c r="N268" s="2485"/>
      <c r="O268" s="2485"/>
      <c r="P268" s="2485"/>
      <c r="Q268" s="2485"/>
      <c r="R268" s="2485"/>
      <c r="S268" s="2485"/>
      <c r="T268" s="2501"/>
      <c r="U268" s="2483"/>
      <c r="V268" s="2484"/>
      <c r="W268" s="2484"/>
      <c r="X268" s="2484"/>
      <c r="Y268" s="2499"/>
      <c r="Z268" s="2483"/>
      <c r="AA268" s="2484"/>
      <c r="AB268" s="623" t="s">
        <v>1256</v>
      </c>
      <c r="AC268" s="2502"/>
      <c r="AD268" s="2502"/>
      <c r="AE268" s="2502"/>
      <c r="AF268" s="2502"/>
      <c r="AG268" s="2503"/>
      <c r="AH268" s="2503"/>
      <c r="AI268" s="2503"/>
      <c r="AJ268" s="2503"/>
      <c r="AK268" s="2484"/>
      <c r="AL268" s="2484"/>
      <c r="AM268" s="2484"/>
      <c r="AN268" s="2504"/>
      <c r="AO268" s="2505"/>
      <c r="AP268" s="2483"/>
      <c r="AQ268" s="2484"/>
      <c r="AR268" s="2484"/>
      <c r="AS268" s="1928"/>
      <c r="AT268" s="2484"/>
      <c r="AU268" s="2499"/>
      <c r="AV268" s="1930"/>
      <c r="AW268" s="2484"/>
      <c r="AX268" s="2484"/>
      <c r="AY268" s="2484"/>
      <c r="AZ268" s="2484"/>
      <c r="BA268" s="621"/>
      <c r="BB268" s="621"/>
      <c r="BC268" s="621"/>
      <c r="BD268" s="621"/>
      <c r="BE268" s="2484"/>
      <c r="BF268" s="2484"/>
      <c r="BG268" s="2484"/>
      <c r="BH268" s="2499"/>
      <c r="BI268" s="2483"/>
      <c r="BJ268" s="2484"/>
      <c r="BK268" s="2484"/>
      <c r="BL268" s="2484"/>
      <c r="BM268" s="2499"/>
    </row>
    <row r="269" spans="1:65" s="137" customFormat="1" ht="21.4" customHeight="1" x14ac:dyDescent="0.45">
      <c r="A269" s="2509">
        <f t="shared" ref="A269" si="70">+A266+1</f>
        <v>83</v>
      </c>
      <c r="B269" s="2510"/>
      <c r="C269" s="2511"/>
      <c r="D269" s="2511"/>
      <c r="E269" s="2511"/>
      <c r="F269" s="2511"/>
      <c r="G269" s="2511"/>
      <c r="H269" s="2511"/>
      <c r="I269" s="2511"/>
      <c r="J269" s="2485"/>
      <c r="K269" s="2485"/>
      <c r="L269" s="2485"/>
      <c r="M269" s="2485"/>
      <c r="N269" s="2485"/>
      <c r="O269" s="2485"/>
      <c r="P269" s="2485"/>
      <c r="Q269" s="2485"/>
      <c r="R269" s="2485"/>
      <c r="S269" s="2485"/>
      <c r="T269" s="2501"/>
      <c r="U269" s="2483"/>
      <c r="V269" s="2484"/>
      <c r="W269" s="2484"/>
      <c r="X269" s="2484"/>
      <c r="Y269" s="2499"/>
      <c r="Z269" s="2483"/>
      <c r="AA269" s="2484"/>
      <c r="AB269" s="623" t="s">
        <v>1225</v>
      </c>
      <c r="AC269" s="2502"/>
      <c r="AD269" s="2502"/>
      <c r="AE269" s="2502"/>
      <c r="AF269" s="2502"/>
      <c r="AG269" s="2503"/>
      <c r="AH269" s="2503"/>
      <c r="AI269" s="2503"/>
      <c r="AJ269" s="2503"/>
      <c r="AK269" s="2484"/>
      <c r="AL269" s="2484"/>
      <c r="AM269" s="2484"/>
      <c r="AN269" s="2504"/>
      <c r="AO269" s="2505"/>
      <c r="AP269" s="2483"/>
      <c r="AQ269" s="2484"/>
      <c r="AR269" s="2484"/>
      <c r="AS269" s="1928"/>
      <c r="AT269" s="2484"/>
      <c r="AU269" s="2499"/>
      <c r="AV269" s="1930"/>
      <c r="AW269" s="2484"/>
      <c r="AX269" s="2484"/>
      <c r="AY269" s="2484"/>
      <c r="AZ269" s="2484"/>
      <c r="BA269" s="621"/>
      <c r="BB269" s="621"/>
      <c r="BC269" s="621"/>
      <c r="BD269" s="621"/>
      <c r="BE269" s="2484"/>
      <c r="BF269" s="2484"/>
      <c r="BG269" s="2484"/>
      <c r="BH269" s="2499"/>
      <c r="BI269" s="2483"/>
      <c r="BJ269" s="2484"/>
      <c r="BK269" s="2484"/>
      <c r="BL269" s="2484"/>
      <c r="BM269" s="2499"/>
    </row>
    <row r="270" spans="1:65" s="137" customFormat="1" ht="21.4" customHeight="1" x14ac:dyDescent="0.45">
      <c r="A270" s="2509"/>
      <c r="B270" s="2510"/>
      <c r="C270" s="2511"/>
      <c r="D270" s="2511"/>
      <c r="E270" s="2511"/>
      <c r="F270" s="2511"/>
      <c r="G270" s="2511"/>
      <c r="H270" s="2511"/>
      <c r="I270" s="2511"/>
      <c r="J270" s="2485"/>
      <c r="K270" s="2485"/>
      <c r="L270" s="2485"/>
      <c r="M270" s="2485"/>
      <c r="N270" s="2485"/>
      <c r="O270" s="2485"/>
      <c r="P270" s="2485"/>
      <c r="Q270" s="2485"/>
      <c r="R270" s="2485"/>
      <c r="S270" s="2485"/>
      <c r="T270" s="2501"/>
      <c r="U270" s="2483"/>
      <c r="V270" s="2484"/>
      <c r="W270" s="2484"/>
      <c r="X270" s="2484"/>
      <c r="Y270" s="2499"/>
      <c r="Z270" s="2483"/>
      <c r="AA270" s="2484"/>
      <c r="AB270" s="623" t="s">
        <v>1241</v>
      </c>
      <c r="AC270" s="2502"/>
      <c r="AD270" s="2502"/>
      <c r="AE270" s="2502"/>
      <c r="AF270" s="2502"/>
      <c r="AG270" s="2503"/>
      <c r="AH270" s="2503"/>
      <c r="AI270" s="2503"/>
      <c r="AJ270" s="2503"/>
      <c r="AK270" s="2484"/>
      <c r="AL270" s="2484"/>
      <c r="AM270" s="2484"/>
      <c r="AN270" s="2504"/>
      <c r="AO270" s="2505"/>
      <c r="AP270" s="2483"/>
      <c r="AQ270" s="2484"/>
      <c r="AR270" s="2484"/>
      <c r="AS270" s="1928"/>
      <c r="AT270" s="2484"/>
      <c r="AU270" s="2499"/>
      <c r="AV270" s="1930"/>
      <c r="AW270" s="2484"/>
      <c r="AX270" s="2484"/>
      <c r="AY270" s="2484"/>
      <c r="AZ270" s="2484"/>
      <c r="BA270" s="621"/>
      <c r="BB270" s="621"/>
      <c r="BC270" s="621"/>
      <c r="BD270" s="621"/>
      <c r="BE270" s="2484"/>
      <c r="BF270" s="2484"/>
      <c r="BG270" s="2484"/>
      <c r="BH270" s="2499"/>
      <c r="BI270" s="2483"/>
      <c r="BJ270" s="2484"/>
      <c r="BK270" s="2484"/>
      <c r="BL270" s="2484"/>
      <c r="BM270" s="2499"/>
    </row>
    <row r="271" spans="1:65" s="137" customFormat="1" ht="21.4" customHeight="1" x14ac:dyDescent="0.45">
      <c r="A271" s="2509"/>
      <c r="B271" s="2510"/>
      <c r="C271" s="2511"/>
      <c r="D271" s="2511"/>
      <c r="E271" s="2511"/>
      <c r="F271" s="2511"/>
      <c r="G271" s="2511"/>
      <c r="H271" s="2511"/>
      <c r="I271" s="2511"/>
      <c r="J271" s="2485"/>
      <c r="K271" s="2485"/>
      <c r="L271" s="2485"/>
      <c r="M271" s="2485"/>
      <c r="N271" s="2485"/>
      <c r="O271" s="2485"/>
      <c r="P271" s="2485"/>
      <c r="Q271" s="2485"/>
      <c r="R271" s="2485"/>
      <c r="S271" s="2485"/>
      <c r="T271" s="2501"/>
      <c r="U271" s="2483"/>
      <c r="V271" s="2484"/>
      <c r="W271" s="2484"/>
      <c r="X271" s="2484"/>
      <c r="Y271" s="2499"/>
      <c r="Z271" s="2483"/>
      <c r="AA271" s="2484"/>
      <c r="AB271" s="623" t="s">
        <v>1256</v>
      </c>
      <c r="AC271" s="2502"/>
      <c r="AD271" s="2502"/>
      <c r="AE271" s="2502"/>
      <c r="AF271" s="2502"/>
      <c r="AG271" s="2503"/>
      <c r="AH271" s="2503"/>
      <c r="AI271" s="2503"/>
      <c r="AJ271" s="2503"/>
      <c r="AK271" s="2484"/>
      <c r="AL271" s="2484"/>
      <c r="AM271" s="2484"/>
      <c r="AN271" s="2504"/>
      <c r="AO271" s="2505"/>
      <c r="AP271" s="2483"/>
      <c r="AQ271" s="2484"/>
      <c r="AR271" s="2484"/>
      <c r="AS271" s="1928"/>
      <c r="AT271" s="2484"/>
      <c r="AU271" s="2499"/>
      <c r="AV271" s="1930"/>
      <c r="AW271" s="2484"/>
      <c r="AX271" s="2484"/>
      <c r="AY271" s="2484"/>
      <c r="AZ271" s="2484"/>
      <c r="BA271" s="621"/>
      <c r="BB271" s="621"/>
      <c r="BC271" s="621"/>
      <c r="BD271" s="621"/>
      <c r="BE271" s="2484"/>
      <c r="BF271" s="2484"/>
      <c r="BG271" s="2484"/>
      <c r="BH271" s="2499"/>
      <c r="BI271" s="2483"/>
      <c r="BJ271" s="2484"/>
      <c r="BK271" s="2484"/>
      <c r="BL271" s="2484"/>
      <c r="BM271" s="2499"/>
    </row>
    <row r="272" spans="1:65" s="137" customFormat="1" ht="21.4" customHeight="1" x14ac:dyDescent="0.45">
      <c r="A272" s="2509">
        <f t="shared" ref="A272" si="71">+A269+1</f>
        <v>84</v>
      </c>
      <c r="B272" s="2510"/>
      <c r="C272" s="2511"/>
      <c r="D272" s="2511"/>
      <c r="E272" s="2511"/>
      <c r="F272" s="2511"/>
      <c r="G272" s="2511"/>
      <c r="H272" s="2511"/>
      <c r="I272" s="2511"/>
      <c r="J272" s="2485"/>
      <c r="K272" s="2485"/>
      <c r="L272" s="2485"/>
      <c r="M272" s="2485"/>
      <c r="N272" s="2485"/>
      <c r="O272" s="2485"/>
      <c r="P272" s="2485"/>
      <c r="Q272" s="2485"/>
      <c r="R272" s="2485"/>
      <c r="S272" s="2485"/>
      <c r="T272" s="2501"/>
      <c r="U272" s="2483"/>
      <c r="V272" s="2484"/>
      <c r="W272" s="2484"/>
      <c r="X272" s="2484"/>
      <c r="Y272" s="2499"/>
      <c r="Z272" s="2483"/>
      <c r="AA272" s="2484"/>
      <c r="AB272" s="623" t="s">
        <v>1225</v>
      </c>
      <c r="AC272" s="2502"/>
      <c r="AD272" s="2502"/>
      <c r="AE272" s="2502"/>
      <c r="AF272" s="2502"/>
      <c r="AG272" s="2503"/>
      <c r="AH272" s="2503"/>
      <c r="AI272" s="2503"/>
      <c r="AJ272" s="2503"/>
      <c r="AK272" s="2484"/>
      <c r="AL272" s="2484"/>
      <c r="AM272" s="2484"/>
      <c r="AN272" s="2504"/>
      <c r="AO272" s="2505"/>
      <c r="AP272" s="2483"/>
      <c r="AQ272" s="2484"/>
      <c r="AR272" s="2484"/>
      <c r="AS272" s="1928"/>
      <c r="AT272" s="2484"/>
      <c r="AU272" s="2499"/>
      <c r="AV272" s="1930"/>
      <c r="AW272" s="2484"/>
      <c r="AX272" s="2484"/>
      <c r="AY272" s="2484"/>
      <c r="AZ272" s="2484"/>
      <c r="BA272" s="621"/>
      <c r="BB272" s="621"/>
      <c r="BC272" s="621"/>
      <c r="BD272" s="621"/>
      <c r="BE272" s="2484"/>
      <c r="BF272" s="2484"/>
      <c r="BG272" s="2484"/>
      <c r="BH272" s="2499"/>
      <c r="BI272" s="2483"/>
      <c r="BJ272" s="2484"/>
      <c r="BK272" s="2484"/>
      <c r="BL272" s="2484"/>
      <c r="BM272" s="2499"/>
    </row>
    <row r="273" spans="1:65" s="137" customFormat="1" ht="21.4" customHeight="1" x14ac:dyDescent="0.45">
      <c r="A273" s="2509"/>
      <c r="B273" s="2510"/>
      <c r="C273" s="2511"/>
      <c r="D273" s="2511"/>
      <c r="E273" s="2511"/>
      <c r="F273" s="2511"/>
      <c r="G273" s="2511"/>
      <c r="H273" s="2511"/>
      <c r="I273" s="2511"/>
      <c r="J273" s="2485"/>
      <c r="K273" s="2485"/>
      <c r="L273" s="2485"/>
      <c r="M273" s="2485"/>
      <c r="N273" s="2485"/>
      <c r="O273" s="2485"/>
      <c r="P273" s="2485"/>
      <c r="Q273" s="2485"/>
      <c r="R273" s="2485"/>
      <c r="S273" s="2485"/>
      <c r="T273" s="2501"/>
      <c r="U273" s="2483"/>
      <c r="V273" s="2484"/>
      <c r="W273" s="2484"/>
      <c r="X273" s="2484"/>
      <c r="Y273" s="2499"/>
      <c r="Z273" s="2483"/>
      <c r="AA273" s="2484"/>
      <c r="AB273" s="623" t="s">
        <v>1241</v>
      </c>
      <c r="AC273" s="2502"/>
      <c r="AD273" s="2502"/>
      <c r="AE273" s="2502"/>
      <c r="AF273" s="2502"/>
      <c r="AG273" s="2503"/>
      <c r="AH273" s="2503"/>
      <c r="AI273" s="2503"/>
      <c r="AJ273" s="2503"/>
      <c r="AK273" s="2484"/>
      <c r="AL273" s="2484"/>
      <c r="AM273" s="2484"/>
      <c r="AN273" s="2504"/>
      <c r="AO273" s="2505"/>
      <c r="AP273" s="2483"/>
      <c r="AQ273" s="2484"/>
      <c r="AR273" s="2484"/>
      <c r="AS273" s="1928"/>
      <c r="AT273" s="2484"/>
      <c r="AU273" s="2499"/>
      <c r="AV273" s="1930"/>
      <c r="AW273" s="2484"/>
      <c r="AX273" s="2484"/>
      <c r="AY273" s="2484"/>
      <c r="AZ273" s="2484"/>
      <c r="BA273" s="621"/>
      <c r="BB273" s="621"/>
      <c r="BC273" s="621"/>
      <c r="BD273" s="621"/>
      <c r="BE273" s="2484"/>
      <c r="BF273" s="2484"/>
      <c r="BG273" s="2484"/>
      <c r="BH273" s="2499"/>
      <c r="BI273" s="2483"/>
      <c r="BJ273" s="2484"/>
      <c r="BK273" s="2484"/>
      <c r="BL273" s="2484"/>
      <c r="BM273" s="2499"/>
    </row>
    <row r="274" spans="1:65" s="137" customFormat="1" ht="21.4" customHeight="1" x14ac:dyDescent="0.45">
      <c r="A274" s="2509"/>
      <c r="B274" s="2510"/>
      <c r="C274" s="2511"/>
      <c r="D274" s="2511"/>
      <c r="E274" s="2511"/>
      <c r="F274" s="2511"/>
      <c r="G274" s="2511"/>
      <c r="H274" s="2511"/>
      <c r="I274" s="2511"/>
      <c r="J274" s="2485"/>
      <c r="K274" s="2485"/>
      <c r="L274" s="2485"/>
      <c r="M274" s="2485"/>
      <c r="N274" s="2485"/>
      <c r="O274" s="2485"/>
      <c r="P274" s="2485"/>
      <c r="Q274" s="2485"/>
      <c r="R274" s="2485"/>
      <c r="S274" s="2485"/>
      <c r="T274" s="2501"/>
      <c r="U274" s="2483"/>
      <c r="V274" s="2484"/>
      <c r="W274" s="2484"/>
      <c r="X274" s="2484"/>
      <c r="Y274" s="2499"/>
      <c r="Z274" s="2483"/>
      <c r="AA274" s="2484"/>
      <c r="AB274" s="623" t="s">
        <v>1256</v>
      </c>
      <c r="AC274" s="2502"/>
      <c r="AD274" s="2502"/>
      <c r="AE274" s="2502"/>
      <c r="AF274" s="2502"/>
      <c r="AG274" s="2503"/>
      <c r="AH274" s="2503"/>
      <c r="AI274" s="2503"/>
      <c r="AJ274" s="2503"/>
      <c r="AK274" s="2484"/>
      <c r="AL274" s="2484"/>
      <c r="AM274" s="2484"/>
      <c r="AN274" s="2504"/>
      <c r="AO274" s="2505"/>
      <c r="AP274" s="2483"/>
      <c r="AQ274" s="2484"/>
      <c r="AR274" s="2484"/>
      <c r="AS274" s="1928"/>
      <c r="AT274" s="2484"/>
      <c r="AU274" s="2499"/>
      <c r="AV274" s="1930"/>
      <c r="AW274" s="2484"/>
      <c r="AX274" s="2484"/>
      <c r="AY274" s="2484"/>
      <c r="AZ274" s="2484"/>
      <c r="BA274" s="621"/>
      <c r="BB274" s="621"/>
      <c r="BC274" s="621"/>
      <c r="BD274" s="621"/>
      <c r="BE274" s="2484"/>
      <c r="BF274" s="2484"/>
      <c r="BG274" s="2484"/>
      <c r="BH274" s="2499"/>
      <c r="BI274" s="2483"/>
      <c r="BJ274" s="2484"/>
      <c r="BK274" s="2484"/>
      <c r="BL274" s="2484"/>
      <c r="BM274" s="2499"/>
    </row>
    <row r="275" spans="1:65" s="137" customFormat="1" ht="21.4" customHeight="1" x14ac:dyDescent="0.45">
      <c r="A275" s="2509">
        <f t="shared" ref="A275" si="72">+A272+1</f>
        <v>85</v>
      </c>
      <c r="B275" s="2510"/>
      <c r="C275" s="2511"/>
      <c r="D275" s="2511"/>
      <c r="E275" s="2511"/>
      <c r="F275" s="2511"/>
      <c r="G275" s="2511"/>
      <c r="H275" s="2511"/>
      <c r="I275" s="2511"/>
      <c r="J275" s="2485"/>
      <c r="K275" s="2485"/>
      <c r="L275" s="2485"/>
      <c r="M275" s="2485"/>
      <c r="N275" s="2485"/>
      <c r="O275" s="2485"/>
      <c r="P275" s="2485"/>
      <c r="Q275" s="2485"/>
      <c r="R275" s="2485"/>
      <c r="S275" s="2485"/>
      <c r="T275" s="2501"/>
      <c r="U275" s="2483"/>
      <c r="V275" s="2484"/>
      <c r="W275" s="2484"/>
      <c r="X275" s="2484"/>
      <c r="Y275" s="2499"/>
      <c r="Z275" s="2483"/>
      <c r="AA275" s="2484"/>
      <c r="AB275" s="623" t="s">
        <v>1225</v>
      </c>
      <c r="AC275" s="2502"/>
      <c r="AD275" s="2502"/>
      <c r="AE275" s="2502"/>
      <c r="AF275" s="2502"/>
      <c r="AG275" s="2503"/>
      <c r="AH275" s="2503"/>
      <c r="AI275" s="2503"/>
      <c r="AJ275" s="2503"/>
      <c r="AK275" s="2484"/>
      <c r="AL275" s="2484"/>
      <c r="AM275" s="2484"/>
      <c r="AN275" s="2504"/>
      <c r="AO275" s="2505"/>
      <c r="AP275" s="2483"/>
      <c r="AQ275" s="2484"/>
      <c r="AR275" s="2484"/>
      <c r="AS275" s="1928"/>
      <c r="AT275" s="2484"/>
      <c r="AU275" s="2499"/>
      <c r="AV275" s="1930"/>
      <c r="AW275" s="2484"/>
      <c r="AX275" s="2484"/>
      <c r="AY275" s="2484"/>
      <c r="AZ275" s="2484"/>
      <c r="BA275" s="621"/>
      <c r="BB275" s="621"/>
      <c r="BC275" s="621"/>
      <c r="BD275" s="621"/>
      <c r="BE275" s="2484"/>
      <c r="BF275" s="2484"/>
      <c r="BG275" s="2484"/>
      <c r="BH275" s="2499"/>
      <c r="BI275" s="2483"/>
      <c r="BJ275" s="2484"/>
      <c r="BK275" s="2484"/>
      <c r="BL275" s="2484"/>
      <c r="BM275" s="2499"/>
    </row>
    <row r="276" spans="1:65" s="137" customFormat="1" ht="21.4" customHeight="1" x14ac:dyDescent="0.45">
      <c r="A276" s="2509"/>
      <c r="B276" s="2510"/>
      <c r="C276" s="2511"/>
      <c r="D276" s="2511"/>
      <c r="E276" s="2511"/>
      <c r="F276" s="2511"/>
      <c r="G276" s="2511"/>
      <c r="H276" s="2511"/>
      <c r="I276" s="2511"/>
      <c r="J276" s="2485"/>
      <c r="K276" s="2485"/>
      <c r="L276" s="2485"/>
      <c r="M276" s="2485"/>
      <c r="N276" s="2485"/>
      <c r="O276" s="2485"/>
      <c r="P276" s="2485"/>
      <c r="Q276" s="2485"/>
      <c r="R276" s="2485"/>
      <c r="S276" s="2485"/>
      <c r="T276" s="2501"/>
      <c r="U276" s="2483"/>
      <c r="V276" s="2484"/>
      <c r="W276" s="2484"/>
      <c r="X276" s="2484"/>
      <c r="Y276" s="2499"/>
      <c r="Z276" s="2483"/>
      <c r="AA276" s="2484"/>
      <c r="AB276" s="623" t="s">
        <v>1241</v>
      </c>
      <c r="AC276" s="2502"/>
      <c r="AD276" s="2502"/>
      <c r="AE276" s="2502"/>
      <c r="AF276" s="2502"/>
      <c r="AG276" s="2503"/>
      <c r="AH276" s="2503"/>
      <c r="AI276" s="2503"/>
      <c r="AJ276" s="2503"/>
      <c r="AK276" s="2484"/>
      <c r="AL276" s="2484"/>
      <c r="AM276" s="2484"/>
      <c r="AN276" s="2504"/>
      <c r="AO276" s="2505"/>
      <c r="AP276" s="2483"/>
      <c r="AQ276" s="2484"/>
      <c r="AR276" s="2484"/>
      <c r="AS276" s="1928"/>
      <c r="AT276" s="2484"/>
      <c r="AU276" s="2499"/>
      <c r="AV276" s="1930"/>
      <c r="AW276" s="2484"/>
      <c r="AX276" s="2484"/>
      <c r="AY276" s="2484"/>
      <c r="AZ276" s="2484"/>
      <c r="BA276" s="621"/>
      <c r="BB276" s="621"/>
      <c r="BC276" s="621"/>
      <c r="BD276" s="621"/>
      <c r="BE276" s="2484"/>
      <c r="BF276" s="2484"/>
      <c r="BG276" s="2484"/>
      <c r="BH276" s="2499"/>
      <c r="BI276" s="2483"/>
      <c r="BJ276" s="2484"/>
      <c r="BK276" s="2484"/>
      <c r="BL276" s="2484"/>
      <c r="BM276" s="2499"/>
    </row>
    <row r="277" spans="1:65" s="137" customFormat="1" ht="21.4" customHeight="1" x14ac:dyDescent="0.45">
      <c r="A277" s="2509"/>
      <c r="B277" s="2510"/>
      <c r="C277" s="2511"/>
      <c r="D277" s="2511"/>
      <c r="E277" s="2511"/>
      <c r="F277" s="2511"/>
      <c r="G277" s="2511"/>
      <c r="H277" s="2511"/>
      <c r="I277" s="2511"/>
      <c r="J277" s="2485"/>
      <c r="K277" s="2485"/>
      <c r="L277" s="2485"/>
      <c r="M277" s="2485"/>
      <c r="N277" s="2485"/>
      <c r="O277" s="2485"/>
      <c r="P277" s="2485"/>
      <c r="Q277" s="2485"/>
      <c r="R277" s="2485"/>
      <c r="S277" s="2485"/>
      <c r="T277" s="2501"/>
      <c r="U277" s="2483"/>
      <c r="V277" s="2484"/>
      <c r="W277" s="2484"/>
      <c r="X277" s="2484"/>
      <c r="Y277" s="2499"/>
      <c r="Z277" s="2483"/>
      <c r="AA277" s="2484"/>
      <c r="AB277" s="623" t="s">
        <v>1256</v>
      </c>
      <c r="AC277" s="2502"/>
      <c r="AD277" s="2502"/>
      <c r="AE277" s="2502"/>
      <c r="AF277" s="2502"/>
      <c r="AG277" s="2503"/>
      <c r="AH277" s="2503"/>
      <c r="AI277" s="2503"/>
      <c r="AJ277" s="2503"/>
      <c r="AK277" s="2484"/>
      <c r="AL277" s="2484"/>
      <c r="AM277" s="2484"/>
      <c r="AN277" s="2504"/>
      <c r="AO277" s="2505"/>
      <c r="AP277" s="2483"/>
      <c r="AQ277" s="2484"/>
      <c r="AR277" s="2484"/>
      <c r="AS277" s="1928"/>
      <c r="AT277" s="2484"/>
      <c r="AU277" s="2499"/>
      <c r="AV277" s="1930"/>
      <c r="AW277" s="2484"/>
      <c r="AX277" s="2484"/>
      <c r="AY277" s="2484"/>
      <c r="AZ277" s="2484"/>
      <c r="BA277" s="621"/>
      <c r="BB277" s="621"/>
      <c r="BC277" s="621"/>
      <c r="BD277" s="621"/>
      <c r="BE277" s="2484"/>
      <c r="BF277" s="2484"/>
      <c r="BG277" s="2484"/>
      <c r="BH277" s="2499"/>
      <c r="BI277" s="2483"/>
      <c r="BJ277" s="2484"/>
      <c r="BK277" s="2484"/>
      <c r="BL277" s="2484"/>
      <c r="BM277" s="2499"/>
    </row>
    <row r="278" spans="1:65" s="137" customFormat="1" ht="21.4" customHeight="1" x14ac:dyDescent="0.45">
      <c r="A278" s="2509">
        <f t="shared" ref="A278" si="73">+A275+1</f>
        <v>86</v>
      </c>
      <c r="B278" s="2510"/>
      <c r="C278" s="2511"/>
      <c r="D278" s="2511"/>
      <c r="E278" s="2511"/>
      <c r="F278" s="2511"/>
      <c r="G278" s="2511"/>
      <c r="H278" s="2511"/>
      <c r="I278" s="2511"/>
      <c r="J278" s="2485"/>
      <c r="K278" s="2485"/>
      <c r="L278" s="2485"/>
      <c r="M278" s="2485"/>
      <c r="N278" s="2485"/>
      <c r="O278" s="2485"/>
      <c r="P278" s="2485"/>
      <c r="Q278" s="2485"/>
      <c r="R278" s="2485"/>
      <c r="S278" s="2485"/>
      <c r="T278" s="2501"/>
      <c r="U278" s="2483"/>
      <c r="V278" s="2484"/>
      <c r="W278" s="2484"/>
      <c r="X278" s="2484"/>
      <c r="Y278" s="2499"/>
      <c r="Z278" s="2483"/>
      <c r="AA278" s="2484"/>
      <c r="AB278" s="623" t="s">
        <v>1225</v>
      </c>
      <c r="AC278" s="2502"/>
      <c r="AD278" s="2502"/>
      <c r="AE278" s="2502"/>
      <c r="AF278" s="2502"/>
      <c r="AG278" s="2503"/>
      <c r="AH278" s="2503"/>
      <c r="AI278" s="2503"/>
      <c r="AJ278" s="2503"/>
      <c r="AK278" s="2484"/>
      <c r="AL278" s="2484"/>
      <c r="AM278" s="2484"/>
      <c r="AN278" s="2504"/>
      <c r="AO278" s="2505"/>
      <c r="AP278" s="2483"/>
      <c r="AQ278" s="2484"/>
      <c r="AR278" s="2484"/>
      <c r="AS278" s="1928"/>
      <c r="AT278" s="2484"/>
      <c r="AU278" s="2499"/>
      <c r="AV278" s="1930"/>
      <c r="AW278" s="2484"/>
      <c r="AX278" s="2484"/>
      <c r="AY278" s="2484"/>
      <c r="AZ278" s="2484"/>
      <c r="BA278" s="621"/>
      <c r="BB278" s="621"/>
      <c r="BC278" s="621"/>
      <c r="BD278" s="621"/>
      <c r="BE278" s="2484"/>
      <c r="BF278" s="2484"/>
      <c r="BG278" s="2484"/>
      <c r="BH278" s="2499"/>
      <c r="BI278" s="2483"/>
      <c r="BJ278" s="2484"/>
      <c r="BK278" s="2484"/>
      <c r="BL278" s="2484"/>
      <c r="BM278" s="2499"/>
    </row>
    <row r="279" spans="1:65" s="137" customFormat="1" ht="21.4" customHeight="1" x14ac:dyDescent="0.45">
      <c r="A279" s="2509"/>
      <c r="B279" s="2510"/>
      <c r="C279" s="2511"/>
      <c r="D279" s="2511"/>
      <c r="E279" s="2511"/>
      <c r="F279" s="2511"/>
      <c r="G279" s="2511"/>
      <c r="H279" s="2511"/>
      <c r="I279" s="2511"/>
      <c r="J279" s="2485"/>
      <c r="K279" s="2485"/>
      <c r="L279" s="2485"/>
      <c r="M279" s="2485"/>
      <c r="N279" s="2485"/>
      <c r="O279" s="2485"/>
      <c r="P279" s="2485"/>
      <c r="Q279" s="2485"/>
      <c r="R279" s="2485"/>
      <c r="S279" s="2485"/>
      <c r="T279" s="2501"/>
      <c r="U279" s="2483"/>
      <c r="V279" s="2484"/>
      <c r="W279" s="2484"/>
      <c r="X279" s="2484"/>
      <c r="Y279" s="2499"/>
      <c r="Z279" s="2483"/>
      <c r="AA279" s="2484"/>
      <c r="AB279" s="623" t="s">
        <v>1241</v>
      </c>
      <c r="AC279" s="2502"/>
      <c r="AD279" s="2502"/>
      <c r="AE279" s="2502"/>
      <c r="AF279" s="2502"/>
      <c r="AG279" s="2503"/>
      <c r="AH279" s="2503"/>
      <c r="AI279" s="2503"/>
      <c r="AJ279" s="2503"/>
      <c r="AK279" s="2484"/>
      <c r="AL279" s="2484"/>
      <c r="AM279" s="2484"/>
      <c r="AN279" s="2504"/>
      <c r="AO279" s="2505"/>
      <c r="AP279" s="2483"/>
      <c r="AQ279" s="2484"/>
      <c r="AR279" s="2484"/>
      <c r="AS279" s="1928"/>
      <c r="AT279" s="2484"/>
      <c r="AU279" s="2499"/>
      <c r="AV279" s="1930"/>
      <c r="AW279" s="2484"/>
      <c r="AX279" s="2484"/>
      <c r="AY279" s="2484"/>
      <c r="AZ279" s="2484"/>
      <c r="BA279" s="621"/>
      <c r="BB279" s="621"/>
      <c r="BC279" s="621"/>
      <c r="BD279" s="621"/>
      <c r="BE279" s="2484"/>
      <c r="BF279" s="2484"/>
      <c r="BG279" s="2484"/>
      <c r="BH279" s="2499"/>
      <c r="BI279" s="2483"/>
      <c r="BJ279" s="2484"/>
      <c r="BK279" s="2484"/>
      <c r="BL279" s="2484"/>
      <c r="BM279" s="2499"/>
    </row>
    <row r="280" spans="1:65" s="137" customFormat="1" ht="21.4" customHeight="1" x14ac:dyDescent="0.45">
      <c r="A280" s="2509"/>
      <c r="B280" s="2510"/>
      <c r="C280" s="2511"/>
      <c r="D280" s="2511"/>
      <c r="E280" s="2511"/>
      <c r="F280" s="2511"/>
      <c r="G280" s="2511"/>
      <c r="H280" s="2511"/>
      <c r="I280" s="2511"/>
      <c r="J280" s="2485"/>
      <c r="K280" s="2485"/>
      <c r="L280" s="2485"/>
      <c r="M280" s="2485"/>
      <c r="N280" s="2485"/>
      <c r="O280" s="2485"/>
      <c r="P280" s="2485"/>
      <c r="Q280" s="2485"/>
      <c r="R280" s="2485"/>
      <c r="S280" s="2485"/>
      <c r="T280" s="2501"/>
      <c r="U280" s="2483"/>
      <c r="V280" s="2484"/>
      <c r="W280" s="2484"/>
      <c r="X280" s="2484"/>
      <c r="Y280" s="2499"/>
      <c r="Z280" s="2483"/>
      <c r="AA280" s="2484"/>
      <c r="AB280" s="623" t="s">
        <v>1256</v>
      </c>
      <c r="AC280" s="2502"/>
      <c r="AD280" s="2502"/>
      <c r="AE280" s="2502"/>
      <c r="AF280" s="2502"/>
      <c r="AG280" s="2503"/>
      <c r="AH280" s="2503"/>
      <c r="AI280" s="2503"/>
      <c r="AJ280" s="2503"/>
      <c r="AK280" s="2484"/>
      <c r="AL280" s="2484"/>
      <c r="AM280" s="2484"/>
      <c r="AN280" s="2504"/>
      <c r="AO280" s="2505"/>
      <c r="AP280" s="2483"/>
      <c r="AQ280" s="2484"/>
      <c r="AR280" s="2484"/>
      <c r="AS280" s="1928"/>
      <c r="AT280" s="2484"/>
      <c r="AU280" s="2499"/>
      <c r="AV280" s="1930"/>
      <c r="AW280" s="2484"/>
      <c r="AX280" s="2484"/>
      <c r="AY280" s="2484"/>
      <c r="AZ280" s="2484"/>
      <c r="BA280" s="621"/>
      <c r="BB280" s="621"/>
      <c r="BC280" s="621"/>
      <c r="BD280" s="621"/>
      <c r="BE280" s="2484"/>
      <c r="BF280" s="2484"/>
      <c r="BG280" s="2484"/>
      <c r="BH280" s="2499"/>
      <c r="BI280" s="2483"/>
      <c r="BJ280" s="2484"/>
      <c r="BK280" s="2484"/>
      <c r="BL280" s="2484"/>
      <c r="BM280" s="2499"/>
    </row>
    <row r="281" spans="1:65" s="137" customFormat="1" ht="21.4" customHeight="1" x14ac:dyDescent="0.45">
      <c r="A281" s="2509">
        <f t="shared" ref="A281" si="74">+A278+1</f>
        <v>87</v>
      </c>
      <c r="B281" s="2510"/>
      <c r="C281" s="2511"/>
      <c r="D281" s="2511"/>
      <c r="E281" s="2511"/>
      <c r="F281" s="2511"/>
      <c r="G281" s="2511"/>
      <c r="H281" s="2511"/>
      <c r="I281" s="2511"/>
      <c r="J281" s="2485"/>
      <c r="K281" s="2485"/>
      <c r="L281" s="2485"/>
      <c r="M281" s="2485"/>
      <c r="N281" s="2485"/>
      <c r="O281" s="2485"/>
      <c r="P281" s="2485"/>
      <c r="Q281" s="2485"/>
      <c r="R281" s="2485"/>
      <c r="S281" s="2485"/>
      <c r="T281" s="2501"/>
      <c r="U281" s="2483"/>
      <c r="V281" s="2484"/>
      <c r="W281" s="2484"/>
      <c r="X281" s="2484"/>
      <c r="Y281" s="2499"/>
      <c r="Z281" s="2483"/>
      <c r="AA281" s="2484"/>
      <c r="AB281" s="623" t="s">
        <v>1225</v>
      </c>
      <c r="AC281" s="2502"/>
      <c r="AD281" s="2502"/>
      <c r="AE281" s="2502"/>
      <c r="AF281" s="2502"/>
      <c r="AG281" s="2503"/>
      <c r="AH281" s="2503"/>
      <c r="AI281" s="2503"/>
      <c r="AJ281" s="2503"/>
      <c r="AK281" s="2484"/>
      <c r="AL281" s="2484"/>
      <c r="AM281" s="2484"/>
      <c r="AN281" s="2504"/>
      <c r="AO281" s="2505"/>
      <c r="AP281" s="2483"/>
      <c r="AQ281" s="2484"/>
      <c r="AR281" s="2484"/>
      <c r="AS281" s="1928"/>
      <c r="AT281" s="2484"/>
      <c r="AU281" s="2499"/>
      <c r="AV281" s="1930"/>
      <c r="AW281" s="2484"/>
      <c r="AX281" s="2484"/>
      <c r="AY281" s="2484"/>
      <c r="AZ281" s="2484"/>
      <c r="BA281" s="621"/>
      <c r="BB281" s="621"/>
      <c r="BC281" s="621"/>
      <c r="BD281" s="621"/>
      <c r="BE281" s="2484"/>
      <c r="BF281" s="2484"/>
      <c r="BG281" s="2484"/>
      <c r="BH281" s="2499"/>
      <c r="BI281" s="2483"/>
      <c r="BJ281" s="2484"/>
      <c r="BK281" s="2484"/>
      <c r="BL281" s="2484"/>
      <c r="BM281" s="2499"/>
    </row>
    <row r="282" spans="1:65" s="137" customFormat="1" ht="21.4" customHeight="1" x14ac:dyDescent="0.45">
      <c r="A282" s="2509"/>
      <c r="B282" s="2510"/>
      <c r="C282" s="2511"/>
      <c r="D282" s="2511"/>
      <c r="E282" s="2511"/>
      <c r="F282" s="2511"/>
      <c r="G282" s="2511"/>
      <c r="H282" s="2511"/>
      <c r="I282" s="2511"/>
      <c r="J282" s="2485"/>
      <c r="K282" s="2485"/>
      <c r="L282" s="2485"/>
      <c r="M282" s="2485"/>
      <c r="N282" s="2485"/>
      <c r="O282" s="2485"/>
      <c r="P282" s="2485"/>
      <c r="Q282" s="2485"/>
      <c r="R282" s="2485"/>
      <c r="S282" s="2485"/>
      <c r="T282" s="2501"/>
      <c r="U282" s="2483"/>
      <c r="V282" s="2484"/>
      <c r="W282" s="2484"/>
      <c r="X282" s="2484"/>
      <c r="Y282" s="2499"/>
      <c r="Z282" s="2483"/>
      <c r="AA282" s="2484"/>
      <c r="AB282" s="623" t="s">
        <v>1241</v>
      </c>
      <c r="AC282" s="2502"/>
      <c r="AD282" s="2502"/>
      <c r="AE282" s="2502"/>
      <c r="AF282" s="2502"/>
      <c r="AG282" s="2503"/>
      <c r="AH282" s="2503"/>
      <c r="AI282" s="2503"/>
      <c r="AJ282" s="2503"/>
      <c r="AK282" s="2484"/>
      <c r="AL282" s="2484"/>
      <c r="AM282" s="2484"/>
      <c r="AN282" s="2504"/>
      <c r="AO282" s="2505"/>
      <c r="AP282" s="2483"/>
      <c r="AQ282" s="2484"/>
      <c r="AR282" s="2484"/>
      <c r="AS282" s="1928"/>
      <c r="AT282" s="2484"/>
      <c r="AU282" s="2499"/>
      <c r="AV282" s="1930"/>
      <c r="AW282" s="2484"/>
      <c r="AX282" s="2484"/>
      <c r="AY282" s="2484"/>
      <c r="AZ282" s="2484"/>
      <c r="BA282" s="621"/>
      <c r="BB282" s="621"/>
      <c r="BC282" s="621"/>
      <c r="BD282" s="621"/>
      <c r="BE282" s="2484"/>
      <c r="BF282" s="2484"/>
      <c r="BG282" s="2484"/>
      <c r="BH282" s="2499"/>
      <c r="BI282" s="2483"/>
      <c r="BJ282" s="2484"/>
      <c r="BK282" s="2484"/>
      <c r="BL282" s="2484"/>
      <c r="BM282" s="2499"/>
    </row>
    <row r="283" spans="1:65" s="137" customFormat="1" ht="21.4" customHeight="1" x14ac:dyDescent="0.45">
      <c r="A283" s="2509"/>
      <c r="B283" s="2510"/>
      <c r="C283" s="2511"/>
      <c r="D283" s="2511"/>
      <c r="E283" s="2511"/>
      <c r="F283" s="2511"/>
      <c r="G283" s="2511"/>
      <c r="H283" s="2511"/>
      <c r="I283" s="2511"/>
      <c r="J283" s="2485"/>
      <c r="K283" s="2485"/>
      <c r="L283" s="2485"/>
      <c r="M283" s="2485"/>
      <c r="N283" s="2485"/>
      <c r="O283" s="2485"/>
      <c r="P283" s="2485"/>
      <c r="Q283" s="2485"/>
      <c r="R283" s="2485"/>
      <c r="S283" s="2485"/>
      <c r="T283" s="2501"/>
      <c r="U283" s="2483"/>
      <c r="V283" s="2484"/>
      <c r="W283" s="2484"/>
      <c r="X283" s="2484"/>
      <c r="Y283" s="2499"/>
      <c r="Z283" s="2483"/>
      <c r="AA283" s="2484"/>
      <c r="AB283" s="623" t="s">
        <v>1256</v>
      </c>
      <c r="AC283" s="2502"/>
      <c r="AD283" s="2502"/>
      <c r="AE283" s="2502"/>
      <c r="AF283" s="2502"/>
      <c r="AG283" s="2503"/>
      <c r="AH283" s="2503"/>
      <c r="AI283" s="2503"/>
      <c r="AJ283" s="2503"/>
      <c r="AK283" s="2484"/>
      <c r="AL283" s="2484"/>
      <c r="AM283" s="2484"/>
      <c r="AN283" s="2504"/>
      <c r="AO283" s="2505"/>
      <c r="AP283" s="2483"/>
      <c r="AQ283" s="2484"/>
      <c r="AR283" s="2484"/>
      <c r="AS283" s="1928"/>
      <c r="AT283" s="2484"/>
      <c r="AU283" s="2499"/>
      <c r="AV283" s="1930"/>
      <c r="AW283" s="2484"/>
      <c r="AX283" s="2484"/>
      <c r="AY283" s="2484"/>
      <c r="AZ283" s="2484"/>
      <c r="BA283" s="621"/>
      <c r="BB283" s="621"/>
      <c r="BC283" s="621"/>
      <c r="BD283" s="621"/>
      <c r="BE283" s="2484"/>
      <c r="BF283" s="2484"/>
      <c r="BG283" s="2484"/>
      <c r="BH283" s="2499"/>
      <c r="BI283" s="2483"/>
      <c r="BJ283" s="2484"/>
      <c r="BK283" s="2484"/>
      <c r="BL283" s="2484"/>
      <c r="BM283" s="2499"/>
    </row>
    <row r="284" spans="1:65" s="137" customFormat="1" ht="21.4" customHeight="1" x14ac:dyDescent="0.45">
      <c r="A284" s="2509">
        <f t="shared" ref="A284" si="75">+A281+1</f>
        <v>88</v>
      </c>
      <c r="B284" s="2510"/>
      <c r="C284" s="2511"/>
      <c r="D284" s="2511"/>
      <c r="E284" s="2511"/>
      <c r="F284" s="2511"/>
      <c r="G284" s="2511"/>
      <c r="H284" s="2511"/>
      <c r="I284" s="2511"/>
      <c r="J284" s="2485"/>
      <c r="K284" s="2485"/>
      <c r="L284" s="2485"/>
      <c r="M284" s="2485"/>
      <c r="N284" s="2485"/>
      <c r="O284" s="2485"/>
      <c r="P284" s="2485"/>
      <c r="Q284" s="2485"/>
      <c r="R284" s="2485"/>
      <c r="S284" s="2485"/>
      <c r="T284" s="2501"/>
      <c r="U284" s="2483"/>
      <c r="V284" s="2484"/>
      <c r="W284" s="2484"/>
      <c r="X284" s="2484"/>
      <c r="Y284" s="2499"/>
      <c r="Z284" s="2483"/>
      <c r="AA284" s="2484"/>
      <c r="AB284" s="623" t="s">
        <v>1225</v>
      </c>
      <c r="AC284" s="2502"/>
      <c r="AD284" s="2502"/>
      <c r="AE284" s="2502"/>
      <c r="AF284" s="2502"/>
      <c r="AG284" s="2503"/>
      <c r="AH284" s="2503"/>
      <c r="AI284" s="2503"/>
      <c r="AJ284" s="2503"/>
      <c r="AK284" s="2484"/>
      <c r="AL284" s="2484"/>
      <c r="AM284" s="2484"/>
      <c r="AN284" s="2504"/>
      <c r="AO284" s="2505"/>
      <c r="AP284" s="2483"/>
      <c r="AQ284" s="2484"/>
      <c r="AR284" s="2484"/>
      <c r="AS284" s="1928"/>
      <c r="AT284" s="2484"/>
      <c r="AU284" s="2499"/>
      <c r="AV284" s="1930"/>
      <c r="AW284" s="2484"/>
      <c r="AX284" s="2484"/>
      <c r="AY284" s="2484"/>
      <c r="AZ284" s="2484"/>
      <c r="BA284" s="621"/>
      <c r="BB284" s="621"/>
      <c r="BC284" s="621"/>
      <c r="BD284" s="621"/>
      <c r="BE284" s="2484"/>
      <c r="BF284" s="2484"/>
      <c r="BG284" s="2484"/>
      <c r="BH284" s="2499"/>
      <c r="BI284" s="2483"/>
      <c r="BJ284" s="2484"/>
      <c r="BK284" s="2484"/>
      <c r="BL284" s="2484"/>
      <c r="BM284" s="2499"/>
    </row>
    <row r="285" spans="1:65" s="137" customFormat="1" ht="21.4" customHeight="1" x14ac:dyDescent="0.45">
      <c r="A285" s="2509"/>
      <c r="B285" s="2510"/>
      <c r="C285" s="2511"/>
      <c r="D285" s="2511"/>
      <c r="E285" s="2511"/>
      <c r="F285" s="2511"/>
      <c r="G285" s="2511"/>
      <c r="H285" s="2511"/>
      <c r="I285" s="2511"/>
      <c r="J285" s="2485"/>
      <c r="K285" s="2485"/>
      <c r="L285" s="2485"/>
      <c r="M285" s="2485"/>
      <c r="N285" s="2485"/>
      <c r="O285" s="2485"/>
      <c r="P285" s="2485"/>
      <c r="Q285" s="2485"/>
      <c r="R285" s="2485"/>
      <c r="S285" s="2485"/>
      <c r="T285" s="2501"/>
      <c r="U285" s="2483"/>
      <c r="V285" s="2484"/>
      <c r="W285" s="2484"/>
      <c r="X285" s="2484"/>
      <c r="Y285" s="2499"/>
      <c r="Z285" s="2483"/>
      <c r="AA285" s="2484"/>
      <c r="AB285" s="623" t="s">
        <v>1241</v>
      </c>
      <c r="AC285" s="2502"/>
      <c r="AD285" s="2502"/>
      <c r="AE285" s="2502"/>
      <c r="AF285" s="2502"/>
      <c r="AG285" s="2503"/>
      <c r="AH285" s="2503"/>
      <c r="AI285" s="2503"/>
      <c r="AJ285" s="2503"/>
      <c r="AK285" s="2484"/>
      <c r="AL285" s="2484"/>
      <c r="AM285" s="2484"/>
      <c r="AN285" s="2504"/>
      <c r="AO285" s="2505"/>
      <c r="AP285" s="2483"/>
      <c r="AQ285" s="2484"/>
      <c r="AR285" s="2484"/>
      <c r="AS285" s="1928"/>
      <c r="AT285" s="2484"/>
      <c r="AU285" s="2499"/>
      <c r="AV285" s="1930"/>
      <c r="AW285" s="2484"/>
      <c r="AX285" s="2484"/>
      <c r="AY285" s="2484"/>
      <c r="AZ285" s="2484"/>
      <c r="BA285" s="621"/>
      <c r="BB285" s="621"/>
      <c r="BC285" s="621"/>
      <c r="BD285" s="621"/>
      <c r="BE285" s="2484"/>
      <c r="BF285" s="2484"/>
      <c r="BG285" s="2484"/>
      <c r="BH285" s="2499"/>
      <c r="BI285" s="2483"/>
      <c r="BJ285" s="2484"/>
      <c r="BK285" s="2484"/>
      <c r="BL285" s="2484"/>
      <c r="BM285" s="2499"/>
    </row>
    <row r="286" spans="1:65" s="137" customFormat="1" ht="21.4" customHeight="1" x14ac:dyDescent="0.45">
      <c r="A286" s="2509"/>
      <c r="B286" s="2510"/>
      <c r="C286" s="2511"/>
      <c r="D286" s="2511"/>
      <c r="E286" s="2511"/>
      <c r="F286" s="2511"/>
      <c r="G286" s="2511"/>
      <c r="H286" s="2511"/>
      <c r="I286" s="2511"/>
      <c r="J286" s="2485"/>
      <c r="K286" s="2485"/>
      <c r="L286" s="2485"/>
      <c r="M286" s="2485"/>
      <c r="N286" s="2485"/>
      <c r="O286" s="2485"/>
      <c r="P286" s="2485"/>
      <c r="Q286" s="2485"/>
      <c r="R286" s="2485"/>
      <c r="S286" s="2485"/>
      <c r="T286" s="2501"/>
      <c r="U286" s="2483"/>
      <c r="V286" s="2484"/>
      <c r="W286" s="2484"/>
      <c r="X286" s="2484"/>
      <c r="Y286" s="2499"/>
      <c r="Z286" s="2483"/>
      <c r="AA286" s="2484"/>
      <c r="AB286" s="623" t="s">
        <v>1256</v>
      </c>
      <c r="AC286" s="2502"/>
      <c r="AD286" s="2502"/>
      <c r="AE286" s="2502"/>
      <c r="AF286" s="2502"/>
      <c r="AG286" s="2503"/>
      <c r="AH286" s="2503"/>
      <c r="AI286" s="2503"/>
      <c r="AJ286" s="2503"/>
      <c r="AK286" s="2484"/>
      <c r="AL286" s="2484"/>
      <c r="AM286" s="2484"/>
      <c r="AN286" s="2504"/>
      <c r="AO286" s="2505"/>
      <c r="AP286" s="2483"/>
      <c r="AQ286" s="2484"/>
      <c r="AR286" s="2484"/>
      <c r="AS286" s="1928"/>
      <c r="AT286" s="2484"/>
      <c r="AU286" s="2499"/>
      <c r="AV286" s="1930"/>
      <c r="AW286" s="2484"/>
      <c r="AX286" s="2484"/>
      <c r="AY286" s="2484"/>
      <c r="AZ286" s="2484"/>
      <c r="BA286" s="621"/>
      <c r="BB286" s="621"/>
      <c r="BC286" s="621"/>
      <c r="BD286" s="621"/>
      <c r="BE286" s="2484"/>
      <c r="BF286" s="2484"/>
      <c r="BG286" s="2484"/>
      <c r="BH286" s="2499"/>
      <c r="BI286" s="2483"/>
      <c r="BJ286" s="2484"/>
      <c r="BK286" s="2484"/>
      <c r="BL286" s="2484"/>
      <c r="BM286" s="2499"/>
    </row>
    <row r="287" spans="1:65" s="137" customFormat="1" ht="21.4" customHeight="1" x14ac:dyDescent="0.45">
      <c r="A287" s="2509">
        <f t="shared" ref="A287" si="76">+A284+1</f>
        <v>89</v>
      </c>
      <c r="B287" s="2510"/>
      <c r="C287" s="2511"/>
      <c r="D287" s="2511"/>
      <c r="E287" s="2511"/>
      <c r="F287" s="2511"/>
      <c r="G287" s="2511"/>
      <c r="H287" s="2511"/>
      <c r="I287" s="2511"/>
      <c r="J287" s="2485"/>
      <c r="K287" s="2485"/>
      <c r="L287" s="2485"/>
      <c r="M287" s="2485"/>
      <c r="N287" s="2485"/>
      <c r="O287" s="2485"/>
      <c r="P287" s="2485"/>
      <c r="Q287" s="2485"/>
      <c r="R287" s="2485"/>
      <c r="S287" s="2485"/>
      <c r="T287" s="2501"/>
      <c r="U287" s="2483"/>
      <c r="V287" s="2484"/>
      <c r="W287" s="2484"/>
      <c r="X287" s="2484"/>
      <c r="Y287" s="2499"/>
      <c r="Z287" s="2483"/>
      <c r="AA287" s="2484"/>
      <c r="AB287" s="623" t="s">
        <v>1225</v>
      </c>
      <c r="AC287" s="2502"/>
      <c r="AD287" s="2502"/>
      <c r="AE287" s="2502"/>
      <c r="AF287" s="2502"/>
      <c r="AG287" s="2503"/>
      <c r="AH287" s="2503"/>
      <c r="AI287" s="2503"/>
      <c r="AJ287" s="2503"/>
      <c r="AK287" s="2484"/>
      <c r="AL287" s="2484"/>
      <c r="AM287" s="2484"/>
      <c r="AN287" s="2504"/>
      <c r="AO287" s="2505"/>
      <c r="AP287" s="2483"/>
      <c r="AQ287" s="2484"/>
      <c r="AR287" s="2484"/>
      <c r="AS287" s="1928"/>
      <c r="AT287" s="2484"/>
      <c r="AU287" s="2499"/>
      <c r="AV287" s="1930"/>
      <c r="AW287" s="2484"/>
      <c r="AX287" s="2484"/>
      <c r="AY287" s="2484"/>
      <c r="AZ287" s="2484"/>
      <c r="BA287" s="621"/>
      <c r="BB287" s="621"/>
      <c r="BC287" s="621"/>
      <c r="BD287" s="621"/>
      <c r="BE287" s="2484"/>
      <c r="BF287" s="2484"/>
      <c r="BG287" s="2484"/>
      <c r="BH287" s="2499"/>
      <c r="BI287" s="2483"/>
      <c r="BJ287" s="2484"/>
      <c r="BK287" s="2484"/>
      <c r="BL287" s="2484"/>
      <c r="BM287" s="2499"/>
    </row>
    <row r="288" spans="1:65" s="137" customFormat="1" ht="21.4" customHeight="1" x14ac:dyDescent="0.45">
      <c r="A288" s="2509"/>
      <c r="B288" s="2510"/>
      <c r="C288" s="2511"/>
      <c r="D288" s="2511"/>
      <c r="E288" s="2511"/>
      <c r="F288" s="2511"/>
      <c r="G288" s="2511"/>
      <c r="H288" s="2511"/>
      <c r="I288" s="2511"/>
      <c r="J288" s="2485"/>
      <c r="K288" s="2485"/>
      <c r="L288" s="2485"/>
      <c r="M288" s="2485"/>
      <c r="N288" s="2485"/>
      <c r="O288" s="2485"/>
      <c r="P288" s="2485"/>
      <c r="Q288" s="2485"/>
      <c r="R288" s="2485"/>
      <c r="S288" s="2485"/>
      <c r="T288" s="2501"/>
      <c r="U288" s="2483"/>
      <c r="V288" s="2484"/>
      <c r="W288" s="2484"/>
      <c r="X288" s="2484"/>
      <c r="Y288" s="2499"/>
      <c r="Z288" s="2483"/>
      <c r="AA288" s="2484"/>
      <c r="AB288" s="623" t="s">
        <v>1241</v>
      </c>
      <c r="AC288" s="2502"/>
      <c r="AD288" s="2502"/>
      <c r="AE288" s="2502"/>
      <c r="AF288" s="2502"/>
      <c r="AG288" s="2503"/>
      <c r="AH288" s="2503"/>
      <c r="AI288" s="2503"/>
      <c r="AJ288" s="2503"/>
      <c r="AK288" s="2484"/>
      <c r="AL288" s="2484"/>
      <c r="AM288" s="2484"/>
      <c r="AN288" s="2504"/>
      <c r="AO288" s="2505"/>
      <c r="AP288" s="2483"/>
      <c r="AQ288" s="2484"/>
      <c r="AR288" s="2484"/>
      <c r="AS288" s="1928"/>
      <c r="AT288" s="2484"/>
      <c r="AU288" s="2499"/>
      <c r="AV288" s="1930"/>
      <c r="AW288" s="2484"/>
      <c r="AX288" s="2484"/>
      <c r="AY288" s="2484"/>
      <c r="AZ288" s="2484"/>
      <c r="BA288" s="621"/>
      <c r="BB288" s="621"/>
      <c r="BC288" s="621"/>
      <c r="BD288" s="621"/>
      <c r="BE288" s="2484"/>
      <c r="BF288" s="2484"/>
      <c r="BG288" s="2484"/>
      <c r="BH288" s="2499"/>
      <c r="BI288" s="2483"/>
      <c r="BJ288" s="2484"/>
      <c r="BK288" s="2484"/>
      <c r="BL288" s="2484"/>
      <c r="BM288" s="2499"/>
    </row>
    <row r="289" spans="1:65" s="137" customFormat="1" ht="21.4" customHeight="1" x14ac:dyDescent="0.45">
      <c r="A289" s="2509"/>
      <c r="B289" s="2510"/>
      <c r="C289" s="2511"/>
      <c r="D289" s="2511"/>
      <c r="E289" s="2511"/>
      <c r="F289" s="2511"/>
      <c r="G289" s="2511"/>
      <c r="H289" s="2511"/>
      <c r="I289" s="2511"/>
      <c r="J289" s="2485"/>
      <c r="K289" s="2485"/>
      <c r="L289" s="2485"/>
      <c r="M289" s="2485"/>
      <c r="N289" s="2485"/>
      <c r="O289" s="2485"/>
      <c r="P289" s="2485"/>
      <c r="Q289" s="2485"/>
      <c r="R289" s="2485"/>
      <c r="S289" s="2485"/>
      <c r="T289" s="2501"/>
      <c r="U289" s="2483"/>
      <c r="V289" s="2484"/>
      <c r="W289" s="2484"/>
      <c r="X289" s="2484"/>
      <c r="Y289" s="2499"/>
      <c r="Z289" s="2483"/>
      <c r="AA289" s="2484"/>
      <c r="AB289" s="623" t="s">
        <v>1256</v>
      </c>
      <c r="AC289" s="2502"/>
      <c r="AD289" s="2502"/>
      <c r="AE289" s="2502"/>
      <c r="AF289" s="2502"/>
      <c r="AG289" s="2503"/>
      <c r="AH289" s="2503"/>
      <c r="AI289" s="2503"/>
      <c r="AJ289" s="2503"/>
      <c r="AK289" s="2484"/>
      <c r="AL289" s="2484"/>
      <c r="AM289" s="2484"/>
      <c r="AN289" s="2504"/>
      <c r="AO289" s="2505"/>
      <c r="AP289" s="2483"/>
      <c r="AQ289" s="2484"/>
      <c r="AR289" s="2484"/>
      <c r="AS289" s="1928"/>
      <c r="AT289" s="2484"/>
      <c r="AU289" s="2499"/>
      <c r="AV289" s="1930"/>
      <c r="AW289" s="2484"/>
      <c r="AX289" s="2484"/>
      <c r="AY289" s="2484"/>
      <c r="AZ289" s="2484"/>
      <c r="BA289" s="621"/>
      <c r="BB289" s="621"/>
      <c r="BC289" s="621"/>
      <c r="BD289" s="621"/>
      <c r="BE289" s="2484"/>
      <c r="BF289" s="2484"/>
      <c r="BG289" s="2484"/>
      <c r="BH289" s="2499"/>
      <c r="BI289" s="2483"/>
      <c r="BJ289" s="2484"/>
      <c r="BK289" s="2484"/>
      <c r="BL289" s="2484"/>
      <c r="BM289" s="2499"/>
    </row>
    <row r="290" spans="1:65" s="137" customFormat="1" ht="21.4" customHeight="1" x14ac:dyDescent="0.45">
      <c r="A290" s="2509">
        <f t="shared" ref="A290" si="77">+A287+1</f>
        <v>90</v>
      </c>
      <c r="B290" s="2510"/>
      <c r="C290" s="2511"/>
      <c r="D290" s="2511"/>
      <c r="E290" s="2511"/>
      <c r="F290" s="2511"/>
      <c r="G290" s="2511"/>
      <c r="H290" s="2511"/>
      <c r="I290" s="2511"/>
      <c r="J290" s="2485"/>
      <c r="K290" s="2485"/>
      <c r="L290" s="2485"/>
      <c r="M290" s="2485"/>
      <c r="N290" s="2485"/>
      <c r="O290" s="2485"/>
      <c r="P290" s="2485"/>
      <c r="Q290" s="2485"/>
      <c r="R290" s="2485"/>
      <c r="S290" s="2485"/>
      <c r="T290" s="2501"/>
      <c r="U290" s="2483"/>
      <c r="V290" s="2484"/>
      <c r="W290" s="2484"/>
      <c r="X290" s="2484"/>
      <c r="Y290" s="2499"/>
      <c r="Z290" s="2483"/>
      <c r="AA290" s="2484"/>
      <c r="AB290" s="623" t="s">
        <v>1225</v>
      </c>
      <c r="AC290" s="2502"/>
      <c r="AD290" s="2502"/>
      <c r="AE290" s="2502"/>
      <c r="AF290" s="2502"/>
      <c r="AG290" s="2503"/>
      <c r="AH290" s="2503"/>
      <c r="AI290" s="2503"/>
      <c r="AJ290" s="2503"/>
      <c r="AK290" s="2484"/>
      <c r="AL290" s="2484"/>
      <c r="AM290" s="2484"/>
      <c r="AN290" s="2504"/>
      <c r="AO290" s="2505"/>
      <c r="AP290" s="2483"/>
      <c r="AQ290" s="2484"/>
      <c r="AR290" s="2484"/>
      <c r="AS290" s="1928"/>
      <c r="AT290" s="2484"/>
      <c r="AU290" s="2499"/>
      <c r="AV290" s="1930"/>
      <c r="AW290" s="2484"/>
      <c r="AX290" s="2484"/>
      <c r="AY290" s="2484"/>
      <c r="AZ290" s="2484"/>
      <c r="BA290" s="621"/>
      <c r="BB290" s="621"/>
      <c r="BC290" s="621"/>
      <c r="BD290" s="621"/>
      <c r="BE290" s="2484"/>
      <c r="BF290" s="2484"/>
      <c r="BG290" s="2484"/>
      <c r="BH290" s="2499"/>
      <c r="BI290" s="2483"/>
      <c r="BJ290" s="2484"/>
      <c r="BK290" s="2484"/>
      <c r="BL290" s="2484"/>
      <c r="BM290" s="2499"/>
    </row>
    <row r="291" spans="1:65" s="137" customFormat="1" ht="21.4" customHeight="1" x14ac:dyDescent="0.45">
      <c r="A291" s="2509"/>
      <c r="B291" s="2510"/>
      <c r="C291" s="2511"/>
      <c r="D291" s="2511"/>
      <c r="E291" s="2511"/>
      <c r="F291" s="2511"/>
      <c r="G291" s="2511"/>
      <c r="H291" s="2511"/>
      <c r="I291" s="2511"/>
      <c r="J291" s="2485"/>
      <c r="K291" s="2485"/>
      <c r="L291" s="2485"/>
      <c r="M291" s="2485"/>
      <c r="N291" s="2485"/>
      <c r="O291" s="2485"/>
      <c r="P291" s="2485"/>
      <c r="Q291" s="2485"/>
      <c r="R291" s="2485"/>
      <c r="S291" s="2485"/>
      <c r="T291" s="2501"/>
      <c r="U291" s="2483"/>
      <c r="V291" s="2484"/>
      <c r="W291" s="2484"/>
      <c r="X291" s="2484"/>
      <c r="Y291" s="2499"/>
      <c r="Z291" s="2483"/>
      <c r="AA291" s="2484"/>
      <c r="AB291" s="623" t="s">
        <v>1241</v>
      </c>
      <c r="AC291" s="2502"/>
      <c r="AD291" s="2502"/>
      <c r="AE291" s="2502"/>
      <c r="AF291" s="2502"/>
      <c r="AG291" s="2503"/>
      <c r="AH291" s="2503"/>
      <c r="AI291" s="2503"/>
      <c r="AJ291" s="2503"/>
      <c r="AK291" s="2484"/>
      <c r="AL291" s="2484"/>
      <c r="AM291" s="2484"/>
      <c r="AN291" s="2504"/>
      <c r="AO291" s="2505"/>
      <c r="AP291" s="2483"/>
      <c r="AQ291" s="2484"/>
      <c r="AR291" s="2484"/>
      <c r="AS291" s="1928"/>
      <c r="AT291" s="2484"/>
      <c r="AU291" s="2499"/>
      <c r="AV291" s="1930"/>
      <c r="AW291" s="2484"/>
      <c r="AX291" s="2484"/>
      <c r="AY291" s="2484"/>
      <c r="AZ291" s="2484"/>
      <c r="BA291" s="621"/>
      <c r="BB291" s="621"/>
      <c r="BC291" s="621"/>
      <c r="BD291" s="621"/>
      <c r="BE291" s="2484"/>
      <c r="BF291" s="2484"/>
      <c r="BG291" s="2484"/>
      <c r="BH291" s="2499"/>
      <c r="BI291" s="2483"/>
      <c r="BJ291" s="2484"/>
      <c r="BK291" s="2484"/>
      <c r="BL291" s="2484"/>
      <c r="BM291" s="2499"/>
    </row>
    <row r="292" spans="1:65" s="137" customFormat="1" ht="21.4" customHeight="1" x14ac:dyDescent="0.45">
      <c r="A292" s="2509"/>
      <c r="B292" s="2510"/>
      <c r="C292" s="2511"/>
      <c r="D292" s="2511"/>
      <c r="E292" s="2511"/>
      <c r="F292" s="2511"/>
      <c r="G292" s="2511"/>
      <c r="H292" s="2511"/>
      <c r="I292" s="2511"/>
      <c r="J292" s="2485"/>
      <c r="K292" s="2485"/>
      <c r="L292" s="2485"/>
      <c r="M292" s="2485"/>
      <c r="N292" s="2485"/>
      <c r="O292" s="2485"/>
      <c r="P292" s="2485"/>
      <c r="Q292" s="2485"/>
      <c r="R292" s="2485"/>
      <c r="S292" s="2485"/>
      <c r="T292" s="2501"/>
      <c r="U292" s="2483"/>
      <c r="V292" s="2484"/>
      <c r="W292" s="2484"/>
      <c r="X292" s="2484"/>
      <c r="Y292" s="2499"/>
      <c r="Z292" s="2483"/>
      <c r="AA292" s="2484"/>
      <c r="AB292" s="623" t="s">
        <v>1256</v>
      </c>
      <c r="AC292" s="2502"/>
      <c r="AD292" s="2502"/>
      <c r="AE292" s="2502"/>
      <c r="AF292" s="2502"/>
      <c r="AG292" s="2503"/>
      <c r="AH292" s="2503"/>
      <c r="AI292" s="2503"/>
      <c r="AJ292" s="2503"/>
      <c r="AK292" s="2484"/>
      <c r="AL292" s="2484"/>
      <c r="AM292" s="2484"/>
      <c r="AN292" s="2504"/>
      <c r="AO292" s="2505"/>
      <c r="AP292" s="2483"/>
      <c r="AQ292" s="2484"/>
      <c r="AR292" s="2484"/>
      <c r="AS292" s="1928"/>
      <c r="AT292" s="2484"/>
      <c r="AU292" s="2499"/>
      <c r="AV292" s="1930"/>
      <c r="AW292" s="2484"/>
      <c r="AX292" s="2484"/>
      <c r="AY292" s="2484"/>
      <c r="AZ292" s="2484"/>
      <c r="BA292" s="621"/>
      <c r="BB292" s="621"/>
      <c r="BC292" s="621"/>
      <c r="BD292" s="621"/>
      <c r="BE292" s="2484"/>
      <c r="BF292" s="2484"/>
      <c r="BG292" s="2484"/>
      <c r="BH292" s="2499"/>
      <c r="BI292" s="2483"/>
      <c r="BJ292" s="2484"/>
      <c r="BK292" s="2484"/>
      <c r="BL292" s="2484"/>
      <c r="BM292" s="2499"/>
    </row>
    <row r="293" spans="1:65" s="137" customFormat="1" ht="21.4" customHeight="1" x14ac:dyDescent="0.45">
      <c r="A293" s="2509">
        <f t="shared" ref="A293" si="78">+A290+1</f>
        <v>91</v>
      </c>
      <c r="B293" s="2510"/>
      <c r="C293" s="2511"/>
      <c r="D293" s="2511"/>
      <c r="E293" s="2511"/>
      <c r="F293" s="2511"/>
      <c r="G293" s="2511"/>
      <c r="H293" s="2511"/>
      <c r="I293" s="2511"/>
      <c r="J293" s="2485"/>
      <c r="K293" s="2485"/>
      <c r="L293" s="2485"/>
      <c r="M293" s="2485"/>
      <c r="N293" s="2485"/>
      <c r="O293" s="2485"/>
      <c r="P293" s="2485"/>
      <c r="Q293" s="2485"/>
      <c r="R293" s="2485"/>
      <c r="S293" s="2485"/>
      <c r="T293" s="2501"/>
      <c r="U293" s="2483"/>
      <c r="V293" s="2484"/>
      <c r="W293" s="2484"/>
      <c r="X293" s="2484"/>
      <c r="Y293" s="2499"/>
      <c r="Z293" s="2483"/>
      <c r="AA293" s="2484"/>
      <c r="AB293" s="623" t="s">
        <v>1225</v>
      </c>
      <c r="AC293" s="2502"/>
      <c r="AD293" s="2502"/>
      <c r="AE293" s="2502"/>
      <c r="AF293" s="2502"/>
      <c r="AG293" s="2503"/>
      <c r="AH293" s="2503"/>
      <c r="AI293" s="2503"/>
      <c r="AJ293" s="2503"/>
      <c r="AK293" s="2484"/>
      <c r="AL293" s="2484"/>
      <c r="AM293" s="2484"/>
      <c r="AN293" s="2504"/>
      <c r="AO293" s="2505"/>
      <c r="AP293" s="2483"/>
      <c r="AQ293" s="2484"/>
      <c r="AR293" s="2484"/>
      <c r="AS293" s="1928"/>
      <c r="AT293" s="2484"/>
      <c r="AU293" s="2499"/>
      <c r="AV293" s="1930"/>
      <c r="AW293" s="2484"/>
      <c r="AX293" s="2484"/>
      <c r="AY293" s="2484"/>
      <c r="AZ293" s="2484"/>
      <c r="BA293" s="621"/>
      <c r="BB293" s="621"/>
      <c r="BC293" s="621"/>
      <c r="BD293" s="621"/>
      <c r="BE293" s="2484"/>
      <c r="BF293" s="2484"/>
      <c r="BG293" s="2484"/>
      <c r="BH293" s="2499"/>
      <c r="BI293" s="2483"/>
      <c r="BJ293" s="2484"/>
      <c r="BK293" s="2484"/>
      <c r="BL293" s="2484"/>
      <c r="BM293" s="2499"/>
    </row>
    <row r="294" spans="1:65" s="137" customFormat="1" ht="21.4" customHeight="1" x14ac:dyDescent="0.45">
      <c r="A294" s="2509"/>
      <c r="B294" s="2510"/>
      <c r="C294" s="2511"/>
      <c r="D294" s="2511"/>
      <c r="E294" s="2511"/>
      <c r="F294" s="2511"/>
      <c r="G294" s="2511"/>
      <c r="H294" s="2511"/>
      <c r="I294" s="2511"/>
      <c r="J294" s="2485"/>
      <c r="K294" s="2485"/>
      <c r="L294" s="2485"/>
      <c r="M294" s="2485"/>
      <c r="N294" s="2485"/>
      <c r="O294" s="2485"/>
      <c r="P294" s="2485"/>
      <c r="Q294" s="2485"/>
      <c r="R294" s="2485"/>
      <c r="S294" s="2485"/>
      <c r="T294" s="2501"/>
      <c r="U294" s="2483"/>
      <c r="V294" s="2484"/>
      <c r="W294" s="2484"/>
      <c r="X294" s="2484"/>
      <c r="Y294" s="2499"/>
      <c r="Z294" s="2483"/>
      <c r="AA294" s="2484"/>
      <c r="AB294" s="623" t="s">
        <v>1241</v>
      </c>
      <c r="AC294" s="2502"/>
      <c r="AD294" s="2502"/>
      <c r="AE294" s="2502"/>
      <c r="AF294" s="2502"/>
      <c r="AG294" s="2503"/>
      <c r="AH294" s="2503"/>
      <c r="AI294" s="2503"/>
      <c r="AJ294" s="2503"/>
      <c r="AK294" s="2484"/>
      <c r="AL294" s="2484"/>
      <c r="AM294" s="2484"/>
      <c r="AN294" s="2504"/>
      <c r="AO294" s="2505"/>
      <c r="AP294" s="2483"/>
      <c r="AQ294" s="2484"/>
      <c r="AR294" s="2484"/>
      <c r="AS294" s="1928"/>
      <c r="AT294" s="2484"/>
      <c r="AU294" s="2499"/>
      <c r="AV294" s="1930"/>
      <c r="AW294" s="2484"/>
      <c r="AX294" s="2484"/>
      <c r="AY294" s="2484"/>
      <c r="AZ294" s="2484"/>
      <c r="BA294" s="621"/>
      <c r="BB294" s="621"/>
      <c r="BC294" s="621"/>
      <c r="BD294" s="621"/>
      <c r="BE294" s="2484"/>
      <c r="BF294" s="2484"/>
      <c r="BG294" s="2484"/>
      <c r="BH294" s="2499"/>
      <c r="BI294" s="2483"/>
      <c r="BJ294" s="2484"/>
      <c r="BK294" s="2484"/>
      <c r="BL294" s="2484"/>
      <c r="BM294" s="2499"/>
    </row>
    <row r="295" spans="1:65" s="137" customFormat="1" ht="21.4" customHeight="1" x14ac:dyDescent="0.45">
      <c r="A295" s="2509"/>
      <c r="B295" s="2510"/>
      <c r="C295" s="2511"/>
      <c r="D295" s="2511"/>
      <c r="E295" s="2511"/>
      <c r="F295" s="2511"/>
      <c r="G295" s="2511"/>
      <c r="H295" s="2511"/>
      <c r="I295" s="2511"/>
      <c r="J295" s="2485"/>
      <c r="K295" s="2485"/>
      <c r="L295" s="2485"/>
      <c r="M295" s="2485"/>
      <c r="N295" s="2485"/>
      <c r="O295" s="2485"/>
      <c r="P295" s="2485"/>
      <c r="Q295" s="2485"/>
      <c r="R295" s="2485"/>
      <c r="S295" s="2485"/>
      <c r="T295" s="2501"/>
      <c r="U295" s="2483"/>
      <c r="V295" s="2484"/>
      <c r="W295" s="2484"/>
      <c r="X295" s="2484"/>
      <c r="Y295" s="2499"/>
      <c r="Z295" s="2483"/>
      <c r="AA295" s="2484"/>
      <c r="AB295" s="623" t="s">
        <v>1256</v>
      </c>
      <c r="AC295" s="2502"/>
      <c r="AD295" s="2502"/>
      <c r="AE295" s="2502"/>
      <c r="AF295" s="2502"/>
      <c r="AG295" s="2503"/>
      <c r="AH295" s="2503"/>
      <c r="AI295" s="2503"/>
      <c r="AJ295" s="2503"/>
      <c r="AK295" s="2484"/>
      <c r="AL295" s="2484"/>
      <c r="AM295" s="2484"/>
      <c r="AN295" s="2504"/>
      <c r="AO295" s="2505"/>
      <c r="AP295" s="2483"/>
      <c r="AQ295" s="2484"/>
      <c r="AR295" s="2484"/>
      <c r="AS295" s="1928"/>
      <c r="AT295" s="2484"/>
      <c r="AU295" s="2499"/>
      <c r="AV295" s="1930"/>
      <c r="AW295" s="2484"/>
      <c r="AX295" s="2484"/>
      <c r="AY295" s="2484"/>
      <c r="AZ295" s="2484"/>
      <c r="BA295" s="621"/>
      <c r="BB295" s="621"/>
      <c r="BC295" s="621"/>
      <c r="BD295" s="621"/>
      <c r="BE295" s="2484"/>
      <c r="BF295" s="2484"/>
      <c r="BG295" s="2484"/>
      <c r="BH295" s="2499"/>
      <c r="BI295" s="2483"/>
      <c r="BJ295" s="2484"/>
      <c r="BK295" s="2484"/>
      <c r="BL295" s="2484"/>
      <c r="BM295" s="2499"/>
    </row>
    <row r="296" spans="1:65" s="137" customFormat="1" ht="21.4" customHeight="1" x14ac:dyDescent="0.45">
      <c r="A296" s="2509">
        <f t="shared" ref="A296" si="79">+A293+1</f>
        <v>92</v>
      </c>
      <c r="B296" s="2510"/>
      <c r="C296" s="2511"/>
      <c r="D296" s="2511"/>
      <c r="E296" s="2511"/>
      <c r="F296" s="2511"/>
      <c r="G296" s="2511"/>
      <c r="H296" s="2511"/>
      <c r="I296" s="2511"/>
      <c r="J296" s="2485"/>
      <c r="K296" s="2485"/>
      <c r="L296" s="2485"/>
      <c r="M296" s="2485"/>
      <c r="N296" s="2485"/>
      <c r="O296" s="2485"/>
      <c r="P296" s="2485"/>
      <c r="Q296" s="2485"/>
      <c r="R296" s="2485"/>
      <c r="S296" s="2485"/>
      <c r="T296" s="2501"/>
      <c r="U296" s="2483"/>
      <c r="V296" s="2484"/>
      <c r="W296" s="2484"/>
      <c r="X296" s="2484"/>
      <c r="Y296" s="2499"/>
      <c r="Z296" s="2483"/>
      <c r="AA296" s="2484"/>
      <c r="AB296" s="623" t="s">
        <v>1225</v>
      </c>
      <c r="AC296" s="2502"/>
      <c r="AD296" s="2502"/>
      <c r="AE296" s="2502"/>
      <c r="AF296" s="2502"/>
      <c r="AG296" s="2503"/>
      <c r="AH296" s="2503"/>
      <c r="AI296" s="2503"/>
      <c r="AJ296" s="2503"/>
      <c r="AK296" s="2484"/>
      <c r="AL296" s="2484"/>
      <c r="AM296" s="2484"/>
      <c r="AN296" s="2504"/>
      <c r="AO296" s="2505"/>
      <c r="AP296" s="2483"/>
      <c r="AQ296" s="2484"/>
      <c r="AR296" s="2484"/>
      <c r="AS296" s="1928"/>
      <c r="AT296" s="2484"/>
      <c r="AU296" s="2499"/>
      <c r="AV296" s="1930"/>
      <c r="AW296" s="2484"/>
      <c r="AX296" s="2484"/>
      <c r="AY296" s="2484"/>
      <c r="AZ296" s="2484"/>
      <c r="BA296" s="621"/>
      <c r="BB296" s="621"/>
      <c r="BC296" s="621"/>
      <c r="BD296" s="621"/>
      <c r="BE296" s="2484"/>
      <c r="BF296" s="2484"/>
      <c r="BG296" s="2484"/>
      <c r="BH296" s="2499"/>
      <c r="BI296" s="2483"/>
      <c r="BJ296" s="2484"/>
      <c r="BK296" s="2484"/>
      <c r="BL296" s="2484"/>
      <c r="BM296" s="2499"/>
    </row>
    <row r="297" spans="1:65" s="137" customFormat="1" ht="21.4" customHeight="1" x14ac:dyDescent="0.45">
      <c r="A297" s="2509"/>
      <c r="B297" s="2510"/>
      <c r="C297" s="2511"/>
      <c r="D297" s="2511"/>
      <c r="E297" s="2511"/>
      <c r="F297" s="2511"/>
      <c r="G297" s="2511"/>
      <c r="H297" s="2511"/>
      <c r="I297" s="2511"/>
      <c r="J297" s="2485"/>
      <c r="K297" s="2485"/>
      <c r="L297" s="2485"/>
      <c r="M297" s="2485"/>
      <c r="N297" s="2485"/>
      <c r="O297" s="2485"/>
      <c r="P297" s="2485"/>
      <c r="Q297" s="2485"/>
      <c r="R297" s="2485"/>
      <c r="S297" s="2485"/>
      <c r="T297" s="2501"/>
      <c r="U297" s="2483"/>
      <c r="V297" s="2484"/>
      <c r="W297" s="2484"/>
      <c r="X297" s="2484"/>
      <c r="Y297" s="2499"/>
      <c r="Z297" s="2483"/>
      <c r="AA297" s="2484"/>
      <c r="AB297" s="623" t="s">
        <v>1241</v>
      </c>
      <c r="AC297" s="2502"/>
      <c r="AD297" s="2502"/>
      <c r="AE297" s="2502"/>
      <c r="AF297" s="2502"/>
      <c r="AG297" s="2503"/>
      <c r="AH297" s="2503"/>
      <c r="AI297" s="2503"/>
      <c r="AJ297" s="2503"/>
      <c r="AK297" s="2484"/>
      <c r="AL297" s="2484"/>
      <c r="AM297" s="2484"/>
      <c r="AN297" s="2504"/>
      <c r="AO297" s="2505"/>
      <c r="AP297" s="2483"/>
      <c r="AQ297" s="2484"/>
      <c r="AR297" s="2484"/>
      <c r="AS297" s="1928"/>
      <c r="AT297" s="2484"/>
      <c r="AU297" s="2499"/>
      <c r="AV297" s="1930"/>
      <c r="AW297" s="2484"/>
      <c r="AX297" s="2484"/>
      <c r="AY297" s="2484"/>
      <c r="AZ297" s="2484"/>
      <c r="BA297" s="621"/>
      <c r="BB297" s="621"/>
      <c r="BC297" s="621"/>
      <c r="BD297" s="621"/>
      <c r="BE297" s="2484"/>
      <c r="BF297" s="2484"/>
      <c r="BG297" s="2484"/>
      <c r="BH297" s="2499"/>
      <c r="BI297" s="2483"/>
      <c r="BJ297" s="2484"/>
      <c r="BK297" s="2484"/>
      <c r="BL297" s="2484"/>
      <c r="BM297" s="2499"/>
    </row>
    <row r="298" spans="1:65" s="137" customFormat="1" ht="21.4" customHeight="1" x14ac:dyDescent="0.45">
      <c r="A298" s="2509"/>
      <c r="B298" s="2510"/>
      <c r="C298" s="2511"/>
      <c r="D298" s="2511"/>
      <c r="E298" s="2511"/>
      <c r="F298" s="2511"/>
      <c r="G298" s="2511"/>
      <c r="H298" s="2511"/>
      <c r="I298" s="2511"/>
      <c r="J298" s="2485"/>
      <c r="K298" s="2485"/>
      <c r="L298" s="2485"/>
      <c r="M298" s="2485"/>
      <c r="N298" s="2485"/>
      <c r="O298" s="2485"/>
      <c r="P298" s="2485"/>
      <c r="Q298" s="2485"/>
      <c r="R298" s="2485"/>
      <c r="S298" s="2485"/>
      <c r="T298" s="2501"/>
      <c r="U298" s="2483"/>
      <c r="V298" s="2484"/>
      <c r="W298" s="2484"/>
      <c r="X298" s="2484"/>
      <c r="Y298" s="2499"/>
      <c r="Z298" s="2483"/>
      <c r="AA298" s="2484"/>
      <c r="AB298" s="623" t="s">
        <v>1256</v>
      </c>
      <c r="AC298" s="2502"/>
      <c r="AD298" s="2502"/>
      <c r="AE298" s="2502"/>
      <c r="AF298" s="2502"/>
      <c r="AG298" s="2503"/>
      <c r="AH298" s="2503"/>
      <c r="AI298" s="2503"/>
      <c r="AJ298" s="2503"/>
      <c r="AK298" s="2484"/>
      <c r="AL298" s="2484"/>
      <c r="AM298" s="2484"/>
      <c r="AN298" s="2504"/>
      <c r="AO298" s="2505"/>
      <c r="AP298" s="2483"/>
      <c r="AQ298" s="2484"/>
      <c r="AR298" s="2484"/>
      <c r="AS298" s="1928"/>
      <c r="AT298" s="2484"/>
      <c r="AU298" s="2499"/>
      <c r="AV298" s="1930"/>
      <c r="AW298" s="2484"/>
      <c r="AX298" s="2484"/>
      <c r="AY298" s="2484"/>
      <c r="AZ298" s="2484"/>
      <c r="BA298" s="621"/>
      <c r="BB298" s="621"/>
      <c r="BC298" s="621"/>
      <c r="BD298" s="621"/>
      <c r="BE298" s="2484"/>
      <c r="BF298" s="2484"/>
      <c r="BG298" s="2484"/>
      <c r="BH298" s="2499"/>
      <c r="BI298" s="2483"/>
      <c r="BJ298" s="2484"/>
      <c r="BK298" s="2484"/>
      <c r="BL298" s="2484"/>
      <c r="BM298" s="2499"/>
    </row>
    <row r="299" spans="1:65" s="137" customFormat="1" ht="21.4" customHeight="1" x14ac:dyDescent="0.45">
      <c r="A299" s="2509">
        <f t="shared" ref="A299:A320" si="80">+A296+1</f>
        <v>93</v>
      </c>
      <c r="B299" s="2510"/>
      <c r="C299" s="2511"/>
      <c r="D299" s="2511"/>
      <c r="E299" s="2511"/>
      <c r="F299" s="2511"/>
      <c r="G299" s="2511"/>
      <c r="H299" s="2511"/>
      <c r="I299" s="2511"/>
      <c r="J299" s="2485"/>
      <c r="K299" s="2485"/>
      <c r="L299" s="2485"/>
      <c r="M299" s="2485"/>
      <c r="N299" s="2485"/>
      <c r="O299" s="2485"/>
      <c r="P299" s="2485"/>
      <c r="Q299" s="2485"/>
      <c r="R299" s="2485"/>
      <c r="S299" s="2485"/>
      <c r="T299" s="2501"/>
      <c r="U299" s="2483"/>
      <c r="V299" s="2484"/>
      <c r="W299" s="2484"/>
      <c r="X299" s="2484"/>
      <c r="Y299" s="2499"/>
      <c r="Z299" s="2483"/>
      <c r="AA299" s="2484"/>
      <c r="AB299" s="623" t="s">
        <v>1225</v>
      </c>
      <c r="AC299" s="2502"/>
      <c r="AD299" s="2502"/>
      <c r="AE299" s="2502"/>
      <c r="AF299" s="2502"/>
      <c r="AG299" s="2503"/>
      <c r="AH299" s="2503"/>
      <c r="AI299" s="2503"/>
      <c r="AJ299" s="2503"/>
      <c r="AK299" s="2484"/>
      <c r="AL299" s="2484"/>
      <c r="AM299" s="2484"/>
      <c r="AN299" s="2504"/>
      <c r="AO299" s="2505"/>
      <c r="AP299" s="2483"/>
      <c r="AQ299" s="2484"/>
      <c r="AR299" s="2484"/>
      <c r="AS299" s="1928"/>
      <c r="AT299" s="2484"/>
      <c r="AU299" s="2499"/>
      <c r="AV299" s="1930"/>
      <c r="AW299" s="2484"/>
      <c r="AX299" s="2484"/>
      <c r="AY299" s="2484"/>
      <c r="AZ299" s="2484"/>
      <c r="BA299" s="621"/>
      <c r="BB299" s="621"/>
      <c r="BC299" s="621"/>
      <c r="BD299" s="621"/>
      <c r="BE299" s="2484"/>
      <c r="BF299" s="2484"/>
      <c r="BG299" s="2484"/>
      <c r="BH299" s="2499"/>
      <c r="BI299" s="2483"/>
      <c r="BJ299" s="2484"/>
      <c r="BK299" s="2484"/>
      <c r="BL299" s="2484"/>
      <c r="BM299" s="2499"/>
    </row>
    <row r="300" spans="1:65" s="137" customFormat="1" ht="21.4" customHeight="1" x14ac:dyDescent="0.45">
      <c r="A300" s="2509"/>
      <c r="B300" s="2510"/>
      <c r="C300" s="2511"/>
      <c r="D300" s="2511"/>
      <c r="E300" s="2511"/>
      <c r="F300" s="2511"/>
      <c r="G300" s="2511"/>
      <c r="H300" s="2511"/>
      <c r="I300" s="2511"/>
      <c r="J300" s="2485"/>
      <c r="K300" s="2485"/>
      <c r="L300" s="2485"/>
      <c r="M300" s="2485"/>
      <c r="N300" s="2485"/>
      <c r="O300" s="2485"/>
      <c r="P300" s="2485"/>
      <c r="Q300" s="2485"/>
      <c r="R300" s="2485"/>
      <c r="S300" s="2485"/>
      <c r="T300" s="2501"/>
      <c r="U300" s="2483"/>
      <c r="V300" s="2484"/>
      <c r="W300" s="2484"/>
      <c r="X300" s="2484"/>
      <c r="Y300" s="2499"/>
      <c r="Z300" s="2483"/>
      <c r="AA300" s="2484"/>
      <c r="AB300" s="623" t="s">
        <v>1241</v>
      </c>
      <c r="AC300" s="2502"/>
      <c r="AD300" s="2502"/>
      <c r="AE300" s="2502"/>
      <c r="AF300" s="2502"/>
      <c r="AG300" s="2503"/>
      <c r="AH300" s="2503"/>
      <c r="AI300" s="2503"/>
      <c r="AJ300" s="2503"/>
      <c r="AK300" s="2484"/>
      <c r="AL300" s="2484"/>
      <c r="AM300" s="2484"/>
      <c r="AN300" s="2504"/>
      <c r="AO300" s="2505"/>
      <c r="AP300" s="2483"/>
      <c r="AQ300" s="2484"/>
      <c r="AR300" s="2484"/>
      <c r="AS300" s="1928"/>
      <c r="AT300" s="2484"/>
      <c r="AU300" s="2499"/>
      <c r="AV300" s="1930"/>
      <c r="AW300" s="2484"/>
      <c r="AX300" s="2484"/>
      <c r="AY300" s="2484"/>
      <c r="AZ300" s="2484"/>
      <c r="BA300" s="621"/>
      <c r="BB300" s="621"/>
      <c r="BC300" s="621"/>
      <c r="BD300" s="621"/>
      <c r="BE300" s="2484"/>
      <c r="BF300" s="2484"/>
      <c r="BG300" s="2484"/>
      <c r="BH300" s="2499"/>
      <c r="BI300" s="2483"/>
      <c r="BJ300" s="2484"/>
      <c r="BK300" s="2484"/>
      <c r="BL300" s="2484"/>
      <c r="BM300" s="2499"/>
    </row>
    <row r="301" spans="1:65" s="137" customFormat="1" ht="21.4" customHeight="1" x14ac:dyDescent="0.45">
      <c r="A301" s="2509"/>
      <c r="B301" s="2510"/>
      <c r="C301" s="2511"/>
      <c r="D301" s="2511"/>
      <c r="E301" s="2511"/>
      <c r="F301" s="2511"/>
      <c r="G301" s="2511"/>
      <c r="H301" s="2511"/>
      <c r="I301" s="2511"/>
      <c r="J301" s="2485"/>
      <c r="K301" s="2485"/>
      <c r="L301" s="2485"/>
      <c r="M301" s="2485"/>
      <c r="N301" s="2485"/>
      <c r="O301" s="2485"/>
      <c r="P301" s="2485"/>
      <c r="Q301" s="2485"/>
      <c r="R301" s="2485"/>
      <c r="S301" s="2485"/>
      <c r="T301" s="2501"/>
      <c r="U301" s="2483"/>
      <c r="V301" s="2484"/>
      <c r="W301" s="2484"/>
      <c r="X301" s="2484"/>
      <c r="Y301" s="2499"/>
      <c r="Z301" s="2483"/>
      <c r="AA301" s="2484"/>
      <c r="AB301" s="623" t="s">
        <v>1256</v>
      </c>
      <c r="AC301" s="2502"/>
      <c r="AD301" s="2502"/>
      <c r="AE301" s="2502"/>
      <c r="AF301" s="2502"/>
      <c r="AG301" s="2503"/>
      <c r="AH301" s="2503"/>
      <c r="AI301" s="2503"/>
      <c r="AJ301" s="2503"/>
      <c r="AK301" s="2484"/>
      <c r="AL301" s="2484"/>
      <c r="AM301" s="2484"/>
      <c r="AN301" s="2504"/>
      <c r="AO301" s="2505"/>
      <c r="AP301" s="2483"/>
      <c r="AQ301" s="2484"/>
      <c r="AR301" s="2484"/>
      <c r="AS301" s="1928"/>
      <c r="AT301" s="2484"/>
      <c r="AU301" s="2499"/>
      <c r="AV301" s="1930"/>
      <c r="AW301" s="2484"/>
      <c r="AX301" s="2484"/>
      <c r="AY301" s="2484"/>
      <c r="AZ301" s="2484"/>
      <c r="BA301" s="621"/>
      <c r="BB301" s="621"/>
      <c r="BC301" s="621"/>
      <c r="BD301" s="621"/>
      <c r="BE301" s="2484"/>
      <c r="BF301" s="2484"/>
      <c r="BG301" s="2484"/>
      <c r="BH301" s="2499"/>
      <c r="BI301" s="2483"/>
      <c r="BJ301" s="2484"/>
      <c r="BK301" s="2484"/>
      <c r="BL301" s="2484"/>
      <c r="BM301" s="2499"/>
    </row>
    <row r="302" spans="1:65" s="137" customFormat="1" ht="21.4" customHeight="1" x14ac:dyDescent="0.45">
      <c r="A302" s="2509">
        <f t="shared" si="80"/>
        <v>94</v>
      </c>
      <c r="B302" s="2510"/>
      <c r="C302" s="2511"/>
      <c r="D302" s="2511"/>
      <c r="E302" s="2511"/>
      <c r="F302" s="2511"/>
      <c r="G302" s="2511"/>
      <c r="H302" s="2511"/>
      <c r="I302" s="2511"/>
      <c r="J302" s="2485"/>
      <c r="K302" s="2485"/>
      <c r="L302" s="2485"/>
      <c r="M302" s="2485"/>
      <c r="N302" s="2485"/>
      <c r="O302" s="2485"/>
      <c r="P302" s="2485"/>
      <c r="Q302" s="2485"/>
      <c r="R302" s="2485"/>
      <c r="S302" s="2485"/>
      <c r="T302" s="2501"/>
      <c r="U302" s="2483"/>
      <c r="V302" s="2484"/>
      <c r="W302" s="2484"/>
      <c r="X302" s="2484"/>
      <c r="Y302" s="2499"/>
      <c r="Z302" s="2483"/>
      <c r="AA302" s="2484"/>
      <c r="AB302" s="623" t="s">
        <v>1225</v>
      </c>
      <c r="AC302" s="2502"/>
      <c r="AD302" s="2502"/>
      <c r="AE302" s="2502"/>
      <c r="AF302" s="2502"/>
      <c r="AG302" s="2503"/>
      <c r="AH302" s="2503"/>
      <c r="AI302" s="2503"/>
      <c r="AJ302" s="2503"/>
      <c r="AK302" s="2484"/>
      <c r="AL302" s="2484"/>
      <c r="AM302" s="2484"/>
      <c r="AN302" s="2504"/>
      <c r="AO302" s="2505"/>
      <c r="AP302" s="2483"/>
      <c r="AQ302" s="2484"/>
      <c r="AR302" s="2484"/>
      <c r="AS302" s="1928"/>
      <c r="AT302" s="2484"/>
      <c r="AU302" s="2499"/>
      <c r="AV302" s="1930"/>
      <c r="AW302" s="2484"/>
      <c r="AX302" s="2484"/>
      <c r="AY302" s="2484"/>
      <c r="AZ302" s="2484"/>
      <c r="BA302" s="621"/>
      <c r="BB302" s="621"/>
      <c r="BC302" s="621"/>
      <c r="BD302" s="621"/>
      <c r="BE302" s="2484"/>
      <c r="BF302" s="2484"/>
      <c r="BG302" s="2484"/>
      <c r="BH302" s="2499"/>
      <c r="BI302" s="2483"/>
      <c r="BJ302" s="2484"/>
      <c r="BK302" s="2484"/>
      <c r="BL302" s="2484"/>
      <c r="BM302" s="2499"/>
    </row>
    <row r="303" spans="1:65" s="137" customFormat="1" ht="21.4" customHeight="1" x14ac:dyDescent="0.45">
      <c r="A303" s="2509"/>
      <c r="B303" s="2510"/>
      <c r="C303" s="2511"/>
      <c r="D303" s="2511"/>
      <c r="E303" s="2511"/>
      <c r="F303" s="2511"/>
      <c r="G303" s="2511"/>
      <c r="H303" s="2511"/>
      <c r="I303" s="2511"/>
      <c r="J303" s="2485"/>
      <c r="K303" s="2485"/>
      <c r="L303" s="2485"/>
      <c r="M303" s="2485"/>
      <c r="N303" s="2485"/>
      <c r="O303" s="2485"/>
      <c r="P303" s="2485"/>
      <c r="Q303" s="2485"/>
      <c r="R303" s="2485"/>
      <c r="S303" s="2485"/>
      <c r="T303" s="2501"/>
      <c r="U303" s="2483"/>
      <c r="V303" s="2484"/>
      <c r="W303" s="2484"/>
      <c r="X303" s="2484"/>
      <c r="Y303" s="2499"/>
      <c r="Z303" s="2483"/>
      <c r="AA303" s="2484"/>
      <c r="AB303" s="623" t="s">
        <v>1241</v>
      </c>
      <c r="AC303" s="2502"/>
      <c r="AD303" s="2502"/>
      <c r="AE303" s="2502"/>
      <c r="AF303" s="2502"/>
      <c r="AG303" s="2503"/>
      <c r="AH303" s="2503"/>
      <c r="AI303" s="2503"/>
      <c r="AJ303" s="2503"/>
      <c r="AK303" s="2484"/>
      <c r="AL303" s="2484"/>
      <c r="AM303" s="2484"/>
      <c r="AN303" s="2504"/>
      <c r="AO303" s="2505"/>
      <c r="AP303" s="2483"/>
      <c r="AQ303" s="2484"/>
      <c r="AR303" s="2484"/>
      <c r="AS303" s="1928"/>
      <c r="AT303" s="2484"/>
      <c r="AU303" s="2499"/>
      <c r="AV303" s="1930"/>
      <c r="AW303" s="2484"/>
      <c r="AX303" s="2484"/>
      <c r="AY303" s="2484"/>
      <c r="AZ303" s="2484"/>
      <c r="BA303" s="621"/>
      <c r="BB303" s="621"/>
      <c r="BC303" s="621"/>
      <c r="BD303" s="621"/>
      <c r="BE303" s="2484"/>
      <c r="BF303" s="2484"/>
      <c r="BG303" s="2484"/>
      <c r="BH303" s="2499"/>
      <c r="BI303" s="2483"/>
      <c r="BJ303" s="2484"/>
      <c r="BK303" s="2484"/>
      <c r="BL303" s="2484"/>
      <c r="BM303" s="2499"/>
    </row>
    <row r="304" spans="1:65" s="137" customFormat="1" ht="21.4" customHeight="1" x14ac:dyDescent="0.45">
      <c r="A304" s="2509"/>
      <c r="B304" s="2510"/>
      <c r="C304" s="2511"/>
      <c r="D304" s="2511"/>
      <c r="E304" s="2511"/>
      <c r="F304" s="2511"/>
      <c r="G304" s="2511"/>
      <c r="H304" s="2511"/>
      <c r="I304" s="2511"/>
      <c r="J304" s="2485"/>
      <c r="K304" s="2485"/>
      <c r="L304" s="2485"/>
      <c r="M304" s="2485"/>
      <c r="N304" s="2485"/>
      <c r="O304" s="2485"/>
      <c r="P304" s="2485"/>
      <c r="Q304" s="2485"/>
      <c r="R304" s="2485"/>
      <c r="S304" s="2485"/>
      <c r="T304" s="2501"/>
      <c r="U304" s="2483"/>
      <c r="V304" s="2484"/>
      <c r="W304" s="2484"/>
      <c r="X304" s="2484"/>
      <c r="Y304" s="2499"/>
      <c r="Z304" s="2483"/>
      <c r="AA304" s="2484"/>
      <c r="AB304" s="623" t="s">
        <v>1256</v>
      </c>
      <c r="AC304" s="2502"/>
      <c r="AD304" s="2502"/>
      <c r="AE304" s="2502"/>
      <c r="AF304" s="2502"/>
      <c r="AG304" s="2503"/>
      <c r="AH304" s="2503"/>
      <c r="AI304" s="2503"/>
      <c r="AJ304" s="2503"/>
      <c r="AK304" s="2484"/>
      <c r="AL304" s="2484"/>
      <c r="AM304" s="2484"/>
      <c r="AN304" s="2504"/>
      <c r="AO304" s="2505"/>
      <c r="AP304" s="2483"/>
      <c r="AQ304" s="2484"/>
      <c r="AR304" s="2484"/>
      <c r="AS304" s="1928"/>
      <c r="AT304" s="2484"/>
      <c r="AU304" s="2499"/>
      <c r="AV304" s="1930"/>
      <c r="AW304" s="2484"/>
      <c r="AX304" s="2484"/>
      <c r="AY304" s="2484"/>
      <c r="AZ304" s="2484"/>
      <c r="BA304" s="621"/>
      <c r="BB304" s="621"/>
      <c r="BC304" s="621"/>
      <c r="BD304" s="621"/>
      <c r="BE304" s="2484"/>
      <c r="BF304" s="2484"/>
      <c r="BG304" s="2484"/>
      <c r="BH304" s="2499"/>
      <c r="BI304" s="2483"/>
      <c r="BJ304" s="2484"/>
      <c r="BK304" s="2484"/>
      <c r="BL304" s="2484"/>
      <c r="BM304" s="2499"/>
    </row>
    <row r="305" spans="1:65" s="137" customFormat="1" ht="21.4" customHeight="1" x14ac:dyDescent="0.45">
      <c r="A305" s="2509">
        <f t="shared" si="80"/>
        <v>95</v>
      </c>
      <c r="B305" s="2510"/>
      <c r="C305" s="2511"/>
      <c r="D305" s="2511"/>
      <c r="E305" s="2511"/>
      <c r="F305" s="2511"/>
      <c r="G305" s="2511"/>
      <c r="H305" s="2511"/>
      <c r="I305" s="2511"/>
      <c r="J305" s="2485"/>
      <c r="K305" s="2485"/>
      <c r="L305" s="2485"/>
      <c r="M305" s="2485"/>
      <c r="N305" s="2485"/>
      <c r="O305" s="2485"/>
      <c r="P305" s="2485"/>
      <c r="Q305" s="2485"/>
      <c r="R305" s="2485"/>
      <c r="S305" s="2485"/>
      <c r="T305" s="2501"/>
      <c r="U305" s="2483"/>
      <c r="V305" s="2484"/>
      <c r="W305" s="2484"/>
      <c r="X305" s="2484"/>
      <c r="Y305" s="2499"/>
      <c r="Z305" s="2483"/>
      <c r="AA305" s="2484"/>
      <c r="AB305" s="623" t="s">
        <v>1225</v>
      </c>
      <c r="AC305" s="2502"/>
      <c r="AD305" s="2502"/>
      <c r="AE305" s="2502"/>
      <c r="AF305" s="2502"/>
      <c r="AG305" s="2503"/>
      <c r="AH305" s="2503"/>
      <c r="AI305" s="2503"/>
      <c r="AJ305" s="2503"/>
      <c r="AK305" s="2484"/>
      <c r="AL305" s="2484"/>
      <c r="AM305" s="2484"/>
      <c r="AN305" s="2504"/>
      <c r="AO305" s="2505"/>
      <c r="AP305" s="2483"/>
      <c r="AQ305" s="2484"/>
      <c r="AR305" s="2484"/>
      <c r="AS305" s="1928"/>
      <c r="AT305" s="2484"/>
      <c r="AU305" s="2499"/>
      <c r="AV305" s="1930"/>
      <c r="AW305" s="2484"/>
      <c r="AX305" s="2484"/>
      <c r="AY305" s="2484"/>
      <c r="AZ305" s="2484"/>
      <c r="BA305" s="621"/>
      <c r="BB305" s="621"/>
      <c r="BC305" s="621"/>
      <c r="BD305" s="621"/>
      <c r="BE305" s="2484"/>
      <c r="BF305" s="2484"/>
      <c r="BG305" s="2484"/>
      <c r="BH305" s="2499"/>
      <c r="BI305" s="2483"/>
      <c r="BJ305" s="2484"/>
      <c r="BK305" s="2484"/>
      <c r="BL305" s="2484"/>
      <c r="BM305" s="2499"/>
    </row>
    <row r="306" spans="1:65" s="137" customFormat="1" ht="21.4" customHeight="1" x14ac:dyDescent="0.45">
      <c r="A306" s="2509"/>
      <c r="B306" s="2510"/>
      <c r="C306" s="2511"/>
      <c r="D306" s="2511"/>
      <c r="E306" s="2511"/>
      <c r="F306" s="2511"/>
      <c r="G306" s="2511"/>
      <c r="H306" s="2511"/>
      <c r="I306" s="2511"/>
      <c r="J306" s="2485"/>
      <c r="K306" s="2485"/>
      <c r="L306" s="2485"/>
      <c r="M306" s="2485"/>
      <c r="N306" s="2485"/>
      <c r="O306" s="2485"/>
      <c r="P306" s="2485"/>
      <c r="Q306" s="2485"/>
      <c r="R306" s="2485"/>
      <c r="S306" s="2485"/>
      <c r="T306" s="2501"/>
      <c r="U306" s="2483"/>
      <c r="V306" s="2484"/>
      <c r="W306" s="2484"/>
      <c r="X306" s="2484"/>
      <c r="Y306" s="2499"/>
      <c r="Z306" s="2483"/>
      <c r="AA306" s="2484"/>
      <c r="AB306" s="623" t="s">
        <v>1241</v>
      </c>
      <c r="AC306" s="2502"/>
      <c r="AD306" s="2502"/>
      <c r="AE306" s="2502"/>
      <c r="AF306" s="2502"/>
      <c r="AG306" s="2503"/>
      <c r="AH306" s="2503"/>
      <c r="AI306" s="2503"/>
      <c r="AJ306" s="2503"/>
      <c r="AK306" s="2484"/>
      <c r="AL306" s="2484"/>
      <c r="AM306" s="2484"/>
      <c r="AN306" s="2504"/>
      <c r="AO306" s="2505"/>
      <c r="AP306" s="2483"/>
      <c r="AQ306" s="2484"/>
      <c r="AR306" s="2484"/>
      <c r="AS306" s="1928"/>
      <c r="AT306" s="2484"/>
      <c r="AU306" s="2499"/>
      <c r="AV306" s="1930"/>
      <c r="AW306" s="2484"/>
      <c r="AX306" s="2484"/>
      <c r="AY306" s="2484"/>
      <c r="AZ306" s="2484"/>
      <c r="BA306" s="621"/>
      <c r="BB306" s="621"/>
      <c r="BC306" s="621"/>
      <c r="BD306" s="621"/>
      <c r="BE306" s="2484"/>
      <c r="BF306" s="2484"/>
      <c r="BG306" s="2484"/>
      <c r="BH306" s="2499"/>
      <c r="BI306" s="2483"/>
      <c r="BJ306" s="2484"/>
      <c r="BK306" s="2484"/>
      <c r="BL306" s="2484"/>
      <c r="BM306" s="2499"/>
    </row>
    <row r="307" spans="1:65" s="137" customFormat="1" ht="21.4" customHeight="1" x14ac:dyDescent="0.45">
      <c r="A307" s="2509"/>
      <c r="B307" s="2510"/>
      <c r="C307" s="2511"/>
      <c r="D307" s="2511"/>
      <c r="E307" s="2511"/>
      <c r="F307" s="2511"/>
      <c r="G307" s="2511"/>
      <c r="H307" s="2511"/>
      <c r="I307" s="2511"/>
      <c r="J307" s="2485"/>
      <c r="K307" s="2485"/>
      <c r="L307" s="2485"/>
      <c r="M307" s="2485"/>
      <c r="N307" s="2485"/>
      <c r="O307" s="2485"/>
      <c r="P307" s="2485"/>
      <c r="Q307" s="2485"/>
      <c r="R307" s="2485"/>
      <c r="S307" s="2485"/>
      <c r="T307" s="2501"/>
      <c r="U307" s="2483"/>
      <c r="V307" s="2484"/>
      <c r="W307" s="2484"/>
      <c r="X307" s="2484"/>
      <c r="Y307" s="2499"/>
      <c r="Z307" s="2483"/>
      <c r="AA307" s="2484"/>
      <c r="AB307" s="623" t="s">
        <v>1256</v>
      </c>
      <c r="AC307" s="2502"/>
      <c r="AD307" s="2502"/>
      <c r="AE307" s="2502"/>
      <c r="AF307" s="2502"/>
      <c r="AG307" s="2503"/>
      <c r="AH307" s="2503"/>
      <c r="AI307" s="2503"/>
      <c r="AJ307" s="2503"/>
      <c r="AK307" s="2484"/>
      <c r="AL307" s="2484"/>
      <c r="AM307" s="2484"/>
      <c r="AN307" s="2504"/>
      <c r="AO307" s="2505"/>
      <c r="AP307" s="2483"/>
      <c r="AQ307" s="2484"/>
      <c r="AR307" s="2484"/>
      <c r="AS307" s="1928"/>
      <c r="AT307" s="2484"/>
      <c r="AU307" s="2499"/>
      <c r="AV307" s="1930"/>
      <c r="AW307" s="2484"/>
      <c r="AX307" s="2484"/>
      <c r="AY307" s="2484"/>
      <c r="AZ307" s="2484"/>
      <c r="BA307" s="621"/>
      <c r="BB307" s="621"/>
      <c r="BC307" s="621"/>
      <c r="BD307" s="621"/>
      <c r="BE307" s="2484"/>
      <c r="BF307" s="2484"/>
      <c r="BG307" s="2484"/>
      <c r="BH307" s="2499"/>
      <c r="BI307" s="2483"/>
      <c r="BJ307" s="2484"/>
      <c r="BK307" s="2484"/>
      <c r="BL307" s="2484"/>
      <c r="BM307" s="2499"/>
    </row>
    <row r="308" spans="1:65" s="137" customFormat="1" ht="21.4" customHeight="1" x14ac:dyDescent="0.45">
      <c r="A308" s="2509">
        <f t="shared" si="80"/>
        <v>96</v>
      </c>
      <c r="B308" s="2510"/>
      <c r="C308" s="2511"/>
      <c r="D308" s="2511"/>
      <c r="E308" s="2511"/>
      <c r="F308" s="2511"/>
      <c r="G308" s="2511"/>
      <c r="H308" s="2511"/>
      <c r="I308" s="2511"/>
      <c r="J308" s="2485"/>
      <c r="K308" s="2485"/>
      <c r="L308" s="2485"/>
      <c r="M308" s="2485"/>
      <c r="N308" s="2485"/>
      <c r="O308" s="2485"/>
      <c r="P308" s="2485"/>
      <c r="Q308" s="2485"/>
      <c r="R308" s="2485"/>
      <c r="S308" s="2485"/>
      <c r="T308" s="2501"/>
      <c r="U308" s="2483"/>
      <c r="V308" s="2484"/>
      <c r="W308" s="2484"/>
      <c r="X308" s="2484"/>
      <c r="Y308" s="2499"/>
      <c r="Z308" s="2483"/>
      <c r="AA308" s="2484"/>
      <c r="AB308" s="623" t="s">
        <v>1225</v>
      </c>
      <c r="AC308" s="2502"/>
      <c r="AD308" s="2502"/>
      <c r="AE308" s="2502"/>
      <c r="AF308" s="2502"/>
      <c r="AG308" s="2503"/>
      <c r="AH308" s="2503"/>
      <c r="AI308" s="2503"/>
      <c r="AJ308" s="2503"/>
      <c r="AK308" s="2484"/>
      <c r="AL308" s="2484"/>
      <c r="AM308" s="2484"/>
      <c r="AN308" s="2504"/>
      <c r="AO308" s="2505"/>
      <c r="AP308" s="2483"/>
      <c r="AQ308" s="2484"/>
      <c r="AR308" s="2484"/>
      <c r="AS308" s="1928"/>
      <c r="AT308" s="2484"/>
      <c r="AU308" s="2499"/>
      <c r="AV308" s="1930"/>
      <c r="AW308" s="2484"/>
      <c r="AX308" s="2484"/>
      <c r="AY308" s="2484"/>
      <c r="AZ308" s="2484"/>
      <c r="BA308" s="621"/>
      <c r="BB308" s="621"/>
      <c r="BC308" s="621"/>
      <c r="BD308" s="621"/>
      <c r="BE308" s="2484"/>
      <c r="BF308" s="2484"/>
      <c r="BG308" s="2484"/>
      <c r="BH308" s="2499"/>
      <c r="BI308" s="2483"/>
      <c r="BJ308" s="2484"/>
      <c r="BK308" s="2484"/>
      <c r="BL308" s="2484"/>
      <c r="BM308" s="2499"/>
    </row>
    <row r="309" spans="1:65" s="137" customFormat="1" ht="21.4" customHeight="1" x14ac:dyDescent="0.45">
      <c r="A309" s="2509"/>
      <c r="B309" s="2510"/>
      <c r="C309" s="2511"/>
      <c r="D309" s="2511"/>
      <c r="E309" s="2511"/>
      <c r="F309" s="2511"/>
      <c r="G309" s="2511"/>
      <c r="H309" s="2511"/>
      <c r="I309" s="2511"/>
      <c r="J309" s="2485"/>
      <c r="K309" s="2485"/>
      <c r="L309" s="2485"/>
      <c r="M309" s="2485"/>
      <c r="N309" s="2485"/>
      <c r="O309" s="2485"/>
      <c r="P309" s="2485"/>
      <c r="Q309" s="2485"/>
      <c r="R309" s="2485"/>
      <c r="S309" s="2485"/>
      <c r="T309" s="2501"/>
      <c r="U309" s="2483"/>
      <c r="V309" s="2484"/>
      <c r="W309" s="2484"/>
      <c r="X309" s="2484"/>
      <c r="Y309" s="2499"/>
      <c r="Z309" s="2483"/>
      <c r="AA309" s="2484"/>
      <c r="AB309" s="623" t="s">
        <v>1241</v>
      </c>
      <c r="AC309" s="2502"/>
      <c r="AD309" s="2502"/>
      <c r="AE309" s="2502"/>
      <c r="AF309" s="2502"/>
      <c r="AG309" s="2503"/>
      <c r="AH309" s="2503"/>
      <c r="AI309" s="2503"/>
      <c r="AJ309" s="2503"/>
      <c r="AK309" s="2484"/>
      <c r="AL309" s="2484"/>
      <c r="AM309" s="2484"/>
      <c r="AN309" s="2504"/>
      <c r="AO309" s="2505"/>
      <c r="AP309" s="2483"/>
      <c r="AQ309" s="2484"/>
      <c r="AR309" s="2484"/>
      <c r="AS309" s="1928"/>
      <c r="AT309" s="2484"/>
      <c r="AU309" s="2499"/>
      <c r="AV309" s="1930"/>
      <c r="AW309" s="2484"/>
      <c r="AX309" s="2484"/>
      <c r="AY309" s="2484"/>
      <c r="AZ309" s="2484"/>
      <c r="BA309" s="621"/>
      <c r="BB309" s="621"/>
      <c r="BC309" s="621"/>
      <c r="BD309" s="621"/>
      <c r="BE309" s="2484"/>
      <c r="BF309" s="2484"/>
      <c r="BG309" s="2484"/>
      <c r="BH309" s="2499"/>
      <c r="BI309" s="2483"/>
      <c r="BJ309" s="2484"/>
      <c r="BK309" s="2484"/>
      <c r="BL309" s="2484"/>
      <c r="BM309" s="2499"/>
    </row>
    <row r="310" spans="1:65" s="137" customFormat="1" ht="21.4" customHeight="1" x14ac:dyDescent="0.45">
      <c r="A310" s="2509"/>
      <c r="B310" s="2510"/>
      <c r="C310" s="2511"/>
      <c r="D310" s="2511"/>
      <c r="E310" s="2511"/>
      <c r="F310" s="2511"/>
      <c r="G310" s="2511"/>
      <c r="H310" s="2511"/>
      <c r="I310" s="2511"/>
      <c r="J310" s="2485"/>
      <c r="K310" s="2485"/>
      <c r="L310" s="2485"/>
      <c r="M310" s="2485"/>
      <c r="N310" s="2485"/>
      <c r="O310" s="2485"/>
      <c r="P310" s="2485"/>
      <c r="Q310" s="2485"/>
      <c r="R310" s="2485"/>
      <c r="S310" s="2485"/>
      <c r="T310" s="2501"/>
      <c r="U310" s="2483"/>
      <c r="V310" s="2484"/>
      <c r="W310" s="2484"/>
      <c r="X310" s="2484"/>
      <c r="Y310" s="2499"/>
      <c r="Z310" s="2483"/>
      <c r="AA310" s="2484"/>
      <c r="AB310" s="623" t="s">
        <v>1256</v>
      </c>
      <c r="AC310" s="2502"/>
      <c r="AD310" s="2502"/>
      <c r="AE310" s="2502"/>
      <c r="AF310" s="2502"/>
      <c r="AG310" s="2503"/>
      <c r="AH310" s="2503"/>
      <c r="AI310" s="2503"/>
      <c r="AJ310" s="2503"/>
      <c r="AK310" s="2484"/>
      <c r="AL310" s="2484"/>
      <c r="AM310" s="2484"/>
      <c r="AN310" s="2504"/>
      <c r="AO310" s="2505"/>
      <c r="AP310" s="2483"/>
      <c r="AQ310" s="2484"/>
      <c r="AR310" s="2484"/>
      <c r="AS310" s="1928"/>
      <c r="AT310" s="2484"/>
      <c r="AU310" s="2499"/>
      <c r="AV310" s="1930"/>
      <c r="AW310" s="2484"/>
      <c r="AX310" s="2484"/>
      <c r="AY310" s="2484"/>
      <c r="AZ310" s="2484"/>
      <c r="BA310" s="621"/>
      <c r="BB310" s="621"/>
      <c r="BC310" s="621"/>
      <c r="BD310" s="621"/>
      <c r="BE310" s="2484"/>
      <c r="BF310" s="2484"/>
      <c r="BG310" s="2484"/>
      <c r="BH310" s="2499"/>
      <c r="BI310" s="2483"/>
      <c r="BJ310" s="2484"/>
      <c r="BK310" s="2484"/>
      <c r="BL310" s="2484"/>
      <c r="BM310" s="2499"/>
    </row>
    <row r="311" spans="1:65" s="137" customFormat="1" ht="21.4" customHeight="1" x14ac:dyDescent="0.45">
      <c r="A311" s="2509">
        <f t="shared" si="80"/>
        <v>97</v>
      </c>
      <c r="B311" s="2510"/>
      <c r="C311" s="2511"/>
      <c r="D311" s="2511"/>
      <c r="E311" s="2511"/>
      <c r="F311" s="2511"/>
      <c r="G311" s="2511"/>
      <c r="H311" s="2511"/>
      <c r="I311" s="2511"/>
      <c r="J311" s="2485"/>
      <c r="K311" s="2485"/>
      <c r="L311" s="2485"/>
      <c r="M311" s="2485"/>
      <c r="N311" s="2485"/>
      <c r="O311" s="2485"/>
      <c r="P311" s="2485"/>
      <c r="Q311" s="2485"/>
      <c r="R311" s="2485"/>
      <c r="S311" s="2485"/>
      <c r="T311" s="2501"/>
      <c r="U311" s="2483"/>
      <c r="V311" s="2484"/>
      <c r="W311" s="2484"/>
      <c r="X311" s="2484"/>
      <c r="Y311" s="2499"/>
      <c r="Z311" s="2483"/>
      <c r="AA311" s="2484"/>
      <c r="AB311" s="623" t="s">
        <v>1225</v>
      </c>
      <c r="AC311" s="2502"/>
      <c r="AD311" s="2502"/>
      <c r="AE311" s="2502"/>
      <c r="AF311" s="2502"/>
      <c r="AG311" s="2503"/>
      <c r="AH311" s="2503"/>
      <c r="AI311" s="2503"/>
      <c r="AJ311" s="2503"/>
      <c r="AK311" s="2484"/>
      <c r="AL311" s="2484"/>
      <c r="AM311" s="2484"/>
      <c r="AN311" s="2504"/>
      <c r="AO311" s="2505"/>
      <c r="AP311" s="2483"/>
      <c r="AQ311" s="2484"/>
      <c r="AR311" s="2484"/>
      <c r="AS311" s="1928"/>
      <c r="AT311" s="2484"/>
      <c r="AU311" s="2499"/>
      <c r="AV311" s="1930"/>
      <c r="AW311" s="2484"/>
      <c r="AX311" s="2484"/>
      <c r="AY311" s="2484"/>
      <c r="AZ311" s="2484"/>
      <c r="BA311" s="621"/>
      <c r="BB311" s="621"/>
      <c r="BC311" s="621"/>
      <c r="BD311" s="621"/>
      <c r="BE311" s="2484"/>
      <c r="BF311" s="2484"/>
      <c r="BG311" s="2484"/>
      <c r="BH311" s="2499"/>
      <c r="BI311" s="2483"/>
      <c r="BJ311" s="2484"/>
      <c r="BK311" s="2484"/>
      <c r="BL311" s="2484"/>
      <c r="BM311" s="2499"/>
    </row>
    <row r="312" spans="1:65" s="137" customFormat="1" ht="21.4" customHeight="1" x14ac:dyDescent="0.45">
      <c r="A312" s="2509"/>
      <c r="B312" s="2510"/>
      <c r="C312" s="2511"/>
      <c r="D312" s="2511"/>
      <c r="E312" s="2511"/>
      <c r="F312" s="2511"/>
      <c r="G312" s="2511"/>
      <c r="H312" s="2511"/>
      <c r="I312" s="2511"/>
      <c r="J312" s="2485"/>
      <c r="K312" s="2485"/>
      <c r="L312" s="2485"/>
      <c r="M312" s="2485"/>
      <c r="N312" s="2485"/>
      <c r="O312" s="2485"/>
      <c r="P312" s="2485"/>
      <c r="Q312" s="2485"/>
      <c r="R312" s="2485"/>
      <c r="S312" s="2485"/>
      <c r="T312" s="2501"/>
      <c r="U312" s="2483"/>
      <c r="V312" s="2484"/>
      <c r="W312" s="2484"/>
      <c r="X312" s="2484"/>
      <c r="Y312" s="2499"/>
      <c r="Z312" s="2483"/>
      <c r="AA312" s="2484"/>
      <c r="AB312" s="623" t="s">
        <v>1241</v>
      </c>
      <c r="AC312" s="2502"/>
      <c r="AD312" s="2502"/>
      <c r="AE312" s="2502"/>
      <c r="AF312" s="2502"/>
      <c r="AG312" s="2503"/>
      <c r="AH312" s="2503"/>
      <c r="AI312" s="2503"/>
      <c r="AJ312" s="2503"/>
      <c r="AK312" s="2484"/>
      <c r="AL312" s="2484"/>
      <c r="AM312" s="2484"/>
      <c r="AN312" s="2504"/>
      <c r="AO312" s="2505"/>
      <c r="AP312" s="2483"/>
      <c r="AQ312" s="2484"/>
      <c r="AR312" s="2484"/>
      <c r="AS312" s="1928"/>
      <c r="AT312" s="2484"/>
      <c r="AU312" s="2499"/>
      <c r="AV312" s="1930"/>
      <c r="AW312" s="2484"/>
      <c r="AX312" s="2484"/>
      <c r="AY312" s="2484"/>
      <c r="AZ312" s="2484"/>
      <c r="BA312" s="621"/>
      <c r="BB312" s="621"/>
      <c r="BC312" s="621"/>
      <c r="BD312" s="621"/>
      <c r="BE312" s="2484"/>
      <c r="BF312" s="2484"/>
      <c r="BG312" s="2484"/>
      <c r="BH312" s="2499"/>
      <c r="BI312" s="2483"/>
      <c r="BJ312" s="2484"/>
      <c r="BK312" s="2484"/>
      <c r="BL312" s="2484"/>
      <c r="BM312" s="2499"/>
    </row>
    <row r="313" spans="1:65" s="137" customFormat="1" ht="21.4" customHeight="1" x14ac:dyDescent="0.45">
      <c r="A313" s="2509"/>
      <c r="B313" s="2510"/>
      <c r="C313" s="2511"/>
      <c r="D313" s="2511"/>
      <c r="E313" s="2511"/>
      <c r="F313" s="2511"/>
      <c r="G313" s="2511"/>
      <c r="H313" s="2511"/>
      <c r="I313" s="2511"/>
      <c r="J313" s="2485"/>
      <c r="K313" s="2485"/>
      <c r="L313" s="2485"/>
      <c r="M313" s="2485"/>
      <c r="N313" s="2485"/>
      <c r="O313" s="2485"/>
      <c r="P313" s="2485"/>
      <c r="Q313" s="2485"/>
      <c r="R313" s="2485"/>
      <c r="S313" s="2485"/>
      <c r="T313" s="2501"/>
      <c r="U313" s="2483"/>
      <c r="V313" s="2484"/>
      <c r="W313" s="2484"/>
      <c r="X313" s="2484"/>
      <c r="Y313" s="2499"/>
      <c r="Z313" s="2483"/>
      <c r="AA313" s="2484"/>
      <c r="AB313" s="623" t="s">
        <v>1256</v>
      </c>
      <c r="AC313" s="2502"/>
      <c r="AD313" s="2502"/>
      <c r="AE313" s="2502"/>
      <c r="AF313" s="2502"/>
      <c r="AG313" s="2503"/>
      <c r="AH313" s="2503"/>
      <c r="AI313" s="2503"/>
      <c r="AJ313" s="2503"/>
      <c r="AK313" s="2484"/>
      <c r="AL313" s="2484"/>
      <c r="AM313" s="2484"/>
      <c r="AN313" s="2504"/>
      <c r="AO313" s="2505"/>
      <c r="AP313" s="2483"/>
      <c r="AQ313" s="2484"/>
      <c r="AR313" s="2484"/>
      <c r="AS313" s="1928"/>
      <c r="AT313" s="2484"/>
      <c r="AU313" s="2499"/>
      <c r="AV313" s="1930"/>
      <c r="AW313" s="2484"/>
      <c r="AX313" s="2484"/>
      <c r="AY313" s="2484"/>
      <c r="AZ313" s="2484"/>
      <c r="BA313" s="621"/>
      <c r="BB313" s="621"/>
      <c r="BC313" s="621"/>
      <c r="BD313" s="621"/>
      <c r="BE313" s="2484"/>
      <c r="BF313" s="2484"/>
      <c r="BG313" s="2484"/>
      <c r="BH313" s="2499"/>
      <c r="BI313" s="2483"/>
      <c r="BJ313" s="2484"/>
      <c r="BK313" s="2484"/>
      <c r="BL313" s="2484"/>
      <c r="BM313" s="2499"/>
    </row>
    <row r="314" spans="1:65" s="137" customFormat="1" ht="21.4" customHeight="1" x14ac:dyDescent="0.45">
      <c r="A314" s="2509">
        <f t="shared" si="80"/>
        <v>98</v>
      </c>
      <c r="B314" s="2510"/>
      <c r="C314" s="2511"/>
      <c r="D314" s="2511"/>
      <c r="E314" s="2511"/>
      <c r="F314" s="2511"/>
      <c r="G314" s="2511"/>
      <c r="H314" s="2511"/>
      <c r="I314" s="2511"/>
      <c r="J314" s="2485"/>
      <c r="K314" s="2485"/>
      <c r="L314" s="2485"/>
      <c r="M314" s="2485"/>
      <c r="N314" s="2485"/>
      <c r="O314" s="2485"/>
      <c r="P314" s="2485"/>
      <c r="Q314" s="2485"/>
      <c r="R314" s="2485"/>
      <c r="S314" s="2485"/>
      <c r="T314" s="2501"/>
      <c r="U314" s="2483"/>
      <c r="V314" s="2484"/>
      <c r="W314" s="2484"/>
      <c r="X314" s="2484"/>
      <c r="Y314" s="2499"/>
      <c r="Z314" s="2483"/>
      <c r="AA314" s="2484"/>
      <c r="AB314" s="623" t="s">
        <v>1225</v>
      </c>
      <c r="AC314" s="2502"/>
      <c r="AD314" s="2502"/>
      <c r="AE314" s="2502"/>
      <c r="AF314" s="2502"/>
      <c r="AG314" s="2503"/>
      <c r="AH314" s="2503"/>
      <c r="AI314" s="2503"/>
      <c r="AJ314" s="2503"/>
      <c r="AK314" s="2484"/>
      <c r="AL314" s="2484"/>
      <c r="AM314" s="2484"/>
      <c r="AN314" s="2504"/>
      <c r="AO314" s="2505"/>
      <c r="AP314" s="2483"/>
      <c r="AQ314" s="2484"/>
      <c r="AR314" s="2484"/>
      <c r="AS314" s="1928"/>
      <c r="AT314" s="2484"/>
      <c r="AU314" s="2499"/>
      <c r="AV314" s="1930"/>
      <c r="AW314" s="2484"/>
      <c r="AX314" s="2484"/>
      <c r="AY314" s="2484"/>
      <c r="AZ314" s="2484"/>
      <c r="BA314" s="621"/>
      <c r="BB314" s="621"/>
      <c r="BC314" s="621"/>
      <c r="BD314" s="621"/>
      <c r="BE314" s="2484"/>
      <c r="BF314" s="2484"/>
      <c r="BG314" s="2484"/>
      <c r="BH314" s="2499"/>
      <c r="BI314" s="2483"/>
      <c r="BJ314" s="2484"/>
      <c r="BK314" s="2484"/>
      <c r="BL314" s="2484"/>
      <c r="BM314" s="2499"/>
    </row>
    <row r="315" spans="1:65" s="137" customFormat="1" ht="21.4" customHeight="1" x14ac:dyDescent="0.45">
      <c r="A315" s="2509"/>
      <c r="B315" s="2510"/>
      <c r="C315" s="2511"/>
      <c r="D315" s="2511"/>
      <c r="E315" s="2511"/>
      <c r="F315" s="2511"/>
      <c r="G315" s="2511"/>
      <c r="H315" s="2511"/>
      <c r="I315" s="2511"/>
      <c r="J315" s="2485"/>
      <c r="K315" s="2485"/>
      <c r="L315" s="2485"/>
      <c r="M315" s="2485"/>
      <c r="N315" s="2485"/>
      <c r="O315" s="2485"/>
      <c r="P315" s="2485"/>
      <c r="Q315" s="2485"/>
      <c r="R315" s="2485"/>
      <c r="S315" s="2485"/>
      <c r="T315" s="2501"/>
      <c r="U315" s="2483"/>
      <c r="V315" s="2484"/>
      <c r="W315" s="2484"/>
      <c r="X315" s="2484"/>
      <c r="Y315" s="2499"/>
      <c r="Z315" s="2483"/>
      <c r="AA315" s="2484"/>
      <c r="AB315" s="623" t="s">
        <v>1241</v>
      </c>
      <c r="AC315" s="2502"/>
      <c r="AD315" s="2502"/>
      <c r="AE315" s="2502"/>
      <c r="AF315" s="2502"/>
      <c r="AG315" s="2503"/>
      <c r="AH315" s="2503"/>
      <c r="AI315" s="2503"/>
      <c r="AJ315" s="2503"/>
      <c r="AK315" s="2484"/>
      <c r="AL315" s="2484"/>
      <c r="AM315" s="2484"/>
      <c r="AN315" s="2504"/>
      <c r="AO315" s="2505"/>
      <c r="AP315" s="2483"/>
      <c r="AQ315" s="2484"/>
      <c r="AR315" s="2484"/>
      <c r="AS315" s="1928"/>
      <c r="AT315" s="2484"/>
      <c r="AU315" s="2499"/>
      <c r="AV315" s="1930"/>
      <c r="AW315" s="2484"/>
      <c r="AX315" s="2484"/>
      <c r="AY315" s="2484"/>
      <c r="AZ315" s="2484"/>
      <c r="BA315" s="621"/>
      <c r="BB315" s="621"/>
      <c r="BC315" s="621"/>
      <c r="BD315" s="621"/>
      <c r="BE315" s="2484"/>
      <c r="BF315" s="2484"/>
      <c r="BG315" s="2484"/>
      <c r="BH315" s="2499"/>
      <c r="BI315" s="2483"/>
      <c r="BJ315" s="2484"/>
      <c r="BK315" s="2484"/>
      <c r="BL315" s="2484"/>
      <c r="BM315" s="2499"/>
    </row>
    <row r="316" spans="1:65" s="137" customFormat="1" ht="21.4" customHeight="1" x14ac:dyDescent="0.45">
      <c r="A316" s="2509"/>
      <c r="B316" s="2510"/>
      <c r="C316" s="2511"/>
      <c r="D316" s="2511"/>
      <c r="E316" s="2511"/>
      <c r="F316" s="2511"/>
      <c r="G316" s="2511"/>
      <c r="H316" s="2511"/>
      <c r="I316" s="2511"/>
      <c r="J316" s="2485"/>
      <c r="K316" s="2485"/>
      <c r="L316" s="2485"/>
      <c r="M316" s="2485"/>
      <c r="N316" s="2485"/>
      <c r="O316" s="2485"/>
      <c r="P316" s="2485"/>
      <c r="Q316" s="2485"/>
      <c r="R316" s="2485"/>
      <c r="S316" s="2485"/>
      <c r="T316" s="2501"/>
      <c r="U316" s="2483"/>
      <c r="V316" s="2484"/>
      <c r="W316" s="2484"/>
      <c r="X316" s="2484"/>
      <c r="Y316" s="2499"/>
      <c r="Z316" s="2483"/>
      <c r="AA316" s="2484"/>
      <c r="AB316" s="623" t="s">
        <v>1256</v>
      </c>
      <c r="AC316" s="2502"/>
      <c r="AD316" s="2502"/>
      <c r="AE316" s="2502"/>
      <c r="AF316" s="2502"/>
      <c r="AG316" s="2503"/>
      <c r="AH316" s="2503"/>
      <c r="AI316" s="2503"/>
      <c r="AJ316" s="2503"/>
      <c r="AK316" s="2484"/>
      <c r="AL316" s="2484"/>
      <c r="AM316" s="2484"/>
      <c r="AN316" s="2504"/>
      <c r="AO316" s="2505"/>
      <c r="AP316" s="2483"/>
      <c r="AQ316" s="2484"/>
      <c r="AR316" s="2484"/>
      <c r="AS316" s="1928"/>
      <c r="AT316" s="2484"/>
      <c r="AU316" s="2499"/>
      <c r="AV316" s="1930"/>
      <c r="AW316" s="2484"/>
      <c r="AX316" s="2484"/>
      <c r="AY316" s="2484"/>
      <c r="AZ316" s="2484"/>
      <c r="BA316" s="621"/>
      <c r="BB316" s="621"/>
      <c r="BC316" s="621"/>
      <c r="BD316" s="621"/>
      <c r="BE316" s="2484"/>
      <c r="BF316" s="2484"/>
      <c r="BG316" s="2484"/>
      <c r="BH316" s="2499"/>
      <c r="BI316" s="2483"/>
      <c r="BJ316" s="2484"/>
      <c r="BK316" s="2484"/>
      <c r="BL316" s="2484"/>
      <c r="BM316" s="2499"/>
    </row>
    <row r="317" spans="1:65" s="137" customFormat="1" ht="21.4" customHeight="1" x14ac:dyDescent="0.45">
      <c r="A317" s="2509">
        <f t="shared" si="80"/>
        <v>99</v>
      </c>
      <c r="B317" s="2510"/>
      <c r="C317" s="2511"/>
      <c r="D317" s="2511"/>
      <c r="E317" s="2511"/>
      <c r="F317" s="2511"/>
      <c r="G317" s="2511"/>
      <c r="H317" s="2511"/>
      <c r="I317" s="2511"/>
      <c r="J317" s="2485"/>
      <c r="K317" s="2485"/>
      <c r="L317" s="2485"/>
      <c r="M317" s="2485"/>
      <c r="N317" s="2485"/>
      <c r="O317" s="2485"/>
      <c r="P317" s="2485"/>
      <c r="Q317" s="2485"/>
      <c r="R317" s="2485"/>
      <c r="S317" s="2485"/>
      <c r="T317" s="2501"/>
      <c r="U317" s="2483"/>
      <c r="V317" s="2484"/>
      <c r="W317" s="2484"/>
      <c r="X317" s="2484"/>
      <c r="Y317" s="2499"/>
      <c r="Z317" s="2483"/>
      <c r="AA317" s="2484"/>
      <c r="AB317" s="623" t="s">
        <v>1225</v>
      </c>
      <c r="AC317" s="2502"/>
      <c r="AD317" s="2502"/>
      <c r="AE317" s="2502"/>
      <c r="AF317" s="2502"/>
      <c r="AG317" s="2503"/>
      <c r="AH317" s="2503"/>
      <c r="AI317" s="2503"/>
      <c r="AJ317" s="2503"/>
      <c r="AK317" s="2484"/>
      <c r="AL317" s="2484"/>
      <c r="AM317" s="2484"/>
      <c r="AN317" s="2504"/>
      <c r="AO317" s="2505"/>
      <c r="AP317" s="2483"/>
      <c r="AQ317" s="2484"/>
      <c r="AR317" s="2484"/>
      <c r="AS317" s="1928"/>
      <c r="AT317" s="2484"/>
      <c r="AU317" s="2499"/>
      <c r="AV317" s="1930"/>
      <c r="AW317" s="2484"/>
      <c r="AX317" s="2484"/>
      <c r="AY317" s="2484"/>
      <c r="AZ317" s="2484"/>
      <c r="BA317" s="621"/>
      <c r="BB317" s="621"/>
      <c r="BC317" s="621"/>
      <c r="BD317" s="621"/>
      <c r="BE317" s="2484"/>
      <c r="BF317" s="2484"/>
      <c r="BG317" s="2484"/>
      <c r="BH317" s="2499"/>
      <c r="BI317" s="2483"/>
      <c r="BJ317" s="2484"/>
      <c r="BK317" s="2484"/>
      <c r="BL317" s="2484"/>
      <c r="BM317" s="2499"/>
    </row>
    <row r="318" spans="1:65" s="137" customFormat="1" ht="21.4" customHeight="1" x14ac:dyDescent="0.45">
      <c r="A318" s="2509"/>
      <c r="B318" s="2510"/>
      <c r="C318" s="2511"/>
      <c r="D318" s="2511"/>
      <c r="E318" s="2511"/>
      <c r="F318" s="2511"/>
      <c r="G318" s="2511"/>
      <c r="H318" s="2511"/>
      <c r="I318" s="2511"/>
      <c r="J318" s="2485"/>
      <c r="K318" s="2485"/>
      <c r="L318" s="2485"/>
      <c r="M318" s="2485"/>
      <c r="N318" s="2485"/>
      <c r="O318" s="2485"/>
      <c r="P318" s="2485"/>
      <c r="Q318" s="2485"/>
      <c r="R318" s="2485"/>
      <c r="S318" s="2485"/>
      <c r="T318" s="2501"/>
      <c r="U318" s="2483"/>
      <c r="V318" s="2484"/>
      <c r="W318" s="2484"/>
      <c r="X318" s="2484"/>
      <c r="Y318" s="2499"/>
      <c r="Z318" s="2483"/>
      <c r="AA318" s="2484"/>
      <c r="AB318" s="623" t="s">
        <v>1241</v>
      </c>
      <c r="AC318" s="2502"/>
      <c r="AD318" s="2502"/>
      <c r="AE318" s="2502"/>
      <c r="AF318" s="2502"/>
      <c r="AG318" s="2503"/>
      <c r="AH318" s="2503"/>
      <c r="AI318" s="2503"/>
      <c r="AJ318" s="2503"/>
      <c r="AK318" s="2484"/>
      <c r="AL318" s="2484"/>
      <c r="AM318" s="2484"/>
      <c r="AN318" s="2504"/>
      <c r="AO318" s="2505"/>
      <c r="AP318" s="2483"/>
      <c r="AQ318" s="2484"/>
      <c r="AR318" s="2484"/>
      <c r="AS318" s="1928"/>
      <c r="AT318" s="2484"/>
      <c r="AU318" s="2499"/>
      <c r="AV318" s="1930"/>
      <c r="AW318" s="2484"/>
      <c r="AX318" s="2484"/>
      <c r="AY318" s="2484"/>
      <c r="AZ318" s="2484"/>
      <c r="BA318" s="621"/>
      <c r="BB318" s="621"/>
      <c r="BC318" s="621"/>
      <c r="BD318" s="621"/>
      <c r="BE318" s="2484"/>
      <c r="BF318" s="2484"/>
      <c r="BG318" s="2484"/>
      <c r="BH318" s="2499"/>
      <c r="BI318" s="2483"/>
      <c r="BJ318" s="2484"/>
      <c r="BK318" s="2484"/>
      <c r="BL318" s="2484"/>
      <c r="BM318" s="2499"/>
    </row>
    <row r="319" spans="1:65" s="137" customFormat="1" ht="21.4" customHeight="1" x14ac:dyDescent="0.45">
      <c r="A319" s="2509"/>
      <c r="B319" s="2510"/>
      <c r="C319" s="2511"/>
      <c r="D319" s="2511"/>
      <c r="E319" s="2511"/>
      <c r="F319" s="2511"/>
      <c r="G319" s="2511"/>
      <c r="H319" s="2511"/>
      <c r="I319" s="2511"/>
      <c r="J319" s="2485"/>
      <c r="K319" s="2485"/>
      <c r="L319" s="2485"/>
      <c r="M319" s="2485"/>
      <c r="N319" s="2485"/>
      <c r="O319" s="2485"/>
      <c r="P319" s="2485"/>
      <c r="Q319" s="2485"/>
      <c r="R319" s="2485"/>
      <c r="S319" s="2485"/>
      <c r="T319" s="2501"/>
      <c r="U319" s="2483"/>
      <c r="V319" s="2484"/>
      <c r="W319" s="2484"/>
      <c r="X319" s="2484"/>
      <c r="Y319" s="2499"/>
      <c r="Z319" s="2483"/>
      <c r="AA319" s="2484"/>
      <c r="AB319" s="623" t="s">
        <v>1256</v>
      </c>
      <c r="AC319" s="2502"/>
      <c r="AD319" s="2502"/>
      <c r="AE319" s="2502"/>
      <c r="AF319" s="2502"/>
      <c r="AG319" s="2503"/>
      <c r="AH319" s="2503"/>
      <c r="AI319" s="2503"/>
      <c r="AJ319" s="2503"/>
      <c r="AK319" s="2484"/>
      <c r="AL319" s="2484"/>
      <c r="AM319" s="2484"/>
      <c r="AN319" s="2504"/>
      <c r="AO319" s="2505"/>
      <c r="AP319" s="2483"/>
      <c r="AQ319" s="2484"/>
      <c r="AR319" s="2484"/>
      <c r="AS319" s="1928"/>
      <c r="AT319" s="2484"/>
      <c r="AU319" s="2499"/>
      <c r="AV319" s="1930"/>
      <c r="AW319" s="2484"/>
      <c r="AX319" s="2484"/>
      <c r="AY319" s="2484"/>
      <c r="AZ319" s="2484"/>
      <c r="BA319" s="621"/>
      <c r="BB319" s="621"/>
      <c r="BC319" s="621"/>
      <c r="BD319" s="621"/>
      <c r="BE319" s="2484"/>
      <c r="BF319" s="2484"/>
      <c r="BG319" s="2484"/>
      <c r="BH319" s="2499"/>
      <c r="BI319" s="2483"/>
      <c r="BJ319" s="2484"/>
      <c r="BK319" s="2484"/>
      <c r="BL319" s="2484"/>
      <c r="BM319" s="2499"/>
    </row>
    <row r="320" spans="1:65" s="137" customFormat="1" ht="21.4" customHeight="1" x14ac:dyDescent="0.45">
      <c r="A320" s="2509">
        <f t="shared" si="80"/>
        <v>100</v>
      </c>
      <c r="B320" s="2510"/>
      <c r="C320" s="2511"/>
      <c r="D320" s="2511"/>
      <c r="E320" s="2511"/>
      <c r="F320" s="2511"/>
      <c r="G320" s="2511"/>
      <c r="H320" s="2511"/>
      <c r="I320" s="2511"/>
      <c r="J320" s="2485"/>
      <c r="K320" s="2485"/>
      <c r="L320" s="2485"/>
      <c r="M320" s="2485"/>
      <c r="N320" s="2485"/>
      <c r="O320" s="2485"/>
      <c r="P320" s="2485"/>
      <c r="Q320" s="2485"/>
      <c r="R320" s="2485"/>
      <c r="S320" s="2485"/>
      <c r="T320" s="2501"/>
      <c r="U320" s="2483"/>
      <c r="V320" s="2484"/>
      <c r="W320" s="2484"/>
      <c r="X320" s="2484"/>
      <c r="Y320" s="2499"/>
      <c r="Z320" s="2483"/>
      <c r="AA320" s="2484"/>
      <c r="AB320" s="623" t="s">
        <v>1225</v>
      </c>
      <c r="AC320" s="2502"/>
      <c r="AD320" s="2502"/>
      <c r="AE320" s="2502"/>
      <c r="AF320" s="2502"/>
      <c r="AG320" s="2503"/>
      <c r="AH320" s="2503"/>
      <c r="AI320" s="2503"/>
      <c r="AJ320" s="2503"/>
      <c r="AK320" s="2484"/>
      <c r="AL320" s="2484"/>
      <c r="AM320" s="2484"/>
      <c r="AN320" s="2504"/>
      <c r="AO320" s="2505"/>
      <c r="AP320" s="2483"/>
      <c r="AQ320" s="2484"/>
      <c r="AR320" s="2484"/>
      <c r="AS320" s="1928"/>
      <c r="AT320" s="2484"/>
      <c r="AU320" s="2499"/>
      <c r="AV320" s="1930"/>
      <c r="AW320" s="2484"/>
      <c r="AX320" s="2484"/>
      <c r="AY320" s="2484"/>
      <c r="AZ320" s="2484"/>
      <c r="BA320" s="621"/>
      <c r="BB320" s="621"/>
      <c r="BC320" s="621"/>
      <c r="BD320" s="621"/>
      <c r="BE320" s="2484"/>
      <c r="BF320" s="2484"/>
      <c r="BG320" s="2484"/>
      <c r="BH320" s="2499"/>
      <c r="BI320" s="2483"/>
      <c r="BJ320" s="2484"/>
      <c r="BK320" s="2484"/>
      <c r="BL320" s="2484"/>
      <c r="BM320" s="2499"/>
    </row>
    <row r="321" spans="1:65" s="137" customFormat="1" ht="21.4" customHeight="1" x14ac:dyDescent="0.45">
      <c r="A321" s="2509"/>
      <c r="B321" s="2510"/>
      <c r="C321" s="2511"/>
      <c r="D321" s="2511"/>
      <c r="E321" s="2511"/>
      <c r="F321" s="2511"/>
      <c r="G321" s="2511"/>
      <c r="H321" s="2511"/>
      <c r="I321" s="2511"/>
      <c r="J321" s="2485"/>
      <c r="K321" s="2485"/>
      <c r="L321" s="2485"/>
      <c r="M321" s="2485"/>
      <c r="N321" s="2485"/>
      <c r="O321" s="2485"/>
      <c r="P321" s="2485"/>
      <c r="Q321" s="2485"/>
      <c r="R321" s="2485"/>
      <c r="S321" s="2485"/>
      <c r="T321" s="2501"/>
      <c r="U321" s="2483"/>
      <c r="V321" s="2484"/>
      <c r="W321" s="2484"/>
      <c r="X321" s="2484"/>
      <c r="Y321" s="2499"/>
      <c r="Z321" s="2483"/>
      <c r="AA321" s="2484"/>
      <c r="AB321" s="623" t="s">
        <v>1241</v>
      </c>
      <c r="AC321" s="2502"/>
      <c r="AD321" s="2502"/>
      <c r="AE321" s="2502"/>
      <c r="AF321" s="2502"/>
      <c r="AG321" s="2503"/>
      <c r="AH321" s="2503"/>
      <c r="AI321" s="2503"/>
      <c r="AJ321" s="2503"/>
      <c r="AK321" s="2484"/>
      <c r="AL321" s="2484"/>
      <c r="AM321" s="2484"/>
      <c r="AN321" s="2504"/>
      <c r="AO321" s="2505"/>
      <c r="AP321" s="2483"/>
      <c r="AQ321" s="2484"/>
      <c r="AR321" s="2484"/>
      <c r="AS321" s="1928"/>
      <c r="AT321" s="2484"/>
      <c r="AU321" s="2499"/>
      <c r="AV321" s="1930"/>
      <c r="AW321" s="2484"/>
      <c r="AX321" s="2484"/>
      <c r="AY321" s="2484"/>
      <c r="AZ321" s="2484"/>
      <c r="BA321" s="621"/>
      <c r="BB321" s="621"/>
      <c r="BC321" s="621"/>
      <c r="BD321" s="621"/>
      <c r="BE321" s="2484"/>
      <c r="BF321" s="2484"/>
      <c r="BG321" s="2484"/>
      <c r="BH321" s="2499"/>
      <c r="BI321" s="2483"/>
      <c r="BJ321" s="2484"/>
      <c r="BK321" s="2484"/>
      <c r="BL321" s="2484"/>
      <c r="BM321" s="2499"/>
    </row>
    <row r="322" spans="1:65" s="137" customFormat="1" ht="21.4" customHeight="1" x14ac:dyDescent="0.45">
      <c r="A322" s="2509"/>
      <c r="B322" s="2510"/>
      <c r="C322" s="2511"/>
      <c r="D322" s="2511"/>
      <c r="E322" s="2511"/>
      <c r="F322" s="2511"/>
      <c r="G322" s="2511"/>
      <c r="H322" s="2511"/>
      <c r="I322" s="2511"/>
      <c r="J322" s="2485"/>
      <c r="K322" s="2485"/>
      <c r="L322" s="2485"/>
      <c r="M322" s="2485"/>
      <c r="N322" s="2485"/>
      <c r="O322" s="2485"/>
      <c r="P322" s="2485"/>
      <c r="Q322" s="2485"/>
      <c r="R322" s="2485"/>
      <c r="S322" s="2485"/>
      <c r="T322" s="2501"/>
      <c r="U322" s="2497"/>
      <c r="V322" s="2498"/>
      <c r="W322" s="2498"/>
      <c r="X322" s="2498"/>
      <c r="Y322" s="2500"/>
      <c r="Z322" s="2483"/>
      <c r="AA322" s="2484"/>
      <c r="AB322" s="623" t="s">
        <v>1256</v>
      </c>
      <c r="AC322" s="2502"/>
      <c r="AD322" s="2502"/>
      <c r="AE322" s="2502"/>
      <c r="AF322" s="2502"/>
      <c r="AG322" s="2503"/>
      <c r="AH322" s="2503"/>
      <c r="AI322" s="2503"/>
      <c r="AJ322" s="2503"/>
      <c r="AK322" s="2484"/>
      <c r="AL322" s="2484"/>
      <c r="AM322" s="2484"/>
      <c r="AN322" s="2504"/>
      <c r="AO322" s="2505"/>
      <c r="AP322" s="2483"/>
      <c r="AQ322" s="2484"/>
      <c r="AR322" s="2484"/>
      <c r="AS322" s="1928"/>
      <c r="AT322" s="2484"/>
      <c r="AU322" s="2499"/>
      <c r="AV322" s="1930"/>
      <c r="AW322" s="2484"/>
      <c r="AX322" s="2484"/>
      <c r="AY322" s="2484"/>
      <c r="AZ322" s="2484"/>
      <c r="BA322" s="621"/>
      <c r="BB322" s="621"/>
      <c r="BC322" s="621"/>
      <c r="BD322" s="621"/>
      <c r="BE322" s="2484"/>
      <c r="BF322" s="2484"/>
      <c r="BG322" s="2484"/>
      <c r="BH322" s="2499"/>
      <c r="BI322" s="2483"/>
      <c r="BJ322" s="2484"/>
      <c r="BK322" s="2484"/>
      <c r="BL322" s="2484"/>
      <c r="BM322" s="2499"/>
    </row>
  </sheetData>
  <mergeCells count="3466">
    <mergeCell ref="T305:T307"/>
    <mergeCell ref="T308:T310"/>
    <mergeCell ref="T311:T313"/>
    <mergeCell ref="T314:T316"/>
    <mergeCell ref="T317:T319"/>
    <mergeCell ref="T320:T322"/>
    <mergeCell ref="T23:T25"/>
    <mergeCell ref="T26:T28"/>
    <mergeCell ref="T29:T31"/>
    <mergeCell ref="T32:T34"/>
    <mergeCell ref="T35:T37"/>
    <mergeCell ref="T38:T40"/>
    <mergeCell ref="T41:T43"/>
    <mergeCell ref="T44:T46"/>
    <mergeCell ref="T47:T49"/>
    <mergeCell ref="T50:T52"/>
    <mergeCell ref="T53:T55"/>
    <mergeCell ref="T56:T58"/>
    <mergeCell ref="T59:T61"/>
    <mergeCell ref="T62:T64"/>
    <mergeCell ref="T65:T67"/>
    <mergeCell ref="T68:T70"/>
    <mergeCell ref="T71:T73"/>
    <mergeCell ref="Z320:AA322"/>
    <mergeCell ref="AC320:AF320"/>
    <mergeCell ref="AG320:AJ320"/>
    <mergeCell ref="A317:A319"/>
    <mergeCell ref="B317:E319"/>
    <mergeCell ref="F317:I319"/>
    <mergeCell ref="J317:K319"/>
    <mergeCell ref="AK320:AM320"/>
    <mergeCell ref="BE319:BH319"/>
    <mergeCell ref="A320:A322"/>
    <mergeCell ref="B320:E322"/>
    <mergeCell ref="F320:I322"/>
    <mergeCell ref="J320:K322"/>
    <mergeCell ref="O320:S322"/>
    <mergeCell ref="AY317:AY319"/>
    <mergeCell ref="AZ317:AZ319"/>
    <mergeCell ref="BE317:BH317"/>
    <mergeCell ref="L317:N319"/>
    <mergeCell ref="U317:V319"/>
    <mergeCell ref="AT320:AT322"/>
    <mergeCell ref="AC319:AF319"/>
    <mergeCell ref="AG319:AJ319"/>
    <mergeCell ref="AK319:AM319"/>
    <mergeCell ref="AN319:AO319"/>
    <mergeCell ref="AN321:AO321"/>
    <mergeCell ref="BE321:BH321"/>
    <mergeCell ref="AN322:AO322"/>
    <mergeCell ref="W317:Y319"/>
    <mergeCell ref="BI317:BM319"/>
    <mergeCell ref="AC318:AF318"/>
    <mergeCell ref="AG318:AJ318"/>
    <mergeCell ref="AK318:AM318"/>
    <mergeCell ref="AN318:AO318"/>
    <mergeCell ref="BE318:BH318"/>
    <mergeCell ref="AU317:AU319"/>
    <mergeCell ref="AV317:AW319"/>
    <mergeCell ref="AX317:AX319"/>
    <mergeCell ref="AC317:AF317"/>
    <mergeCell ref="AG317:AJ317"/>
    <mergeCell ref="AK317:AM317"/>
    <mergeCell ref="AN317:AO317"/>
    <mergeCell ref="AP317:AQ319"/>
    <mergeCell ref="BI320:BM322"/>
    <mergeCell ref="AC321:AF321"/>
    <mergeCell ref="AG321:AJ321"/>
    <mergeCell ref="AK321:AM321"/>
    <mergeCell ref="AT317:AT319"/>
    <mergeCell ref="AR317:AS319"/>
    <mergeCell ref="AC322:AF322"/>
    <mergeCell ref="AG322:AJ322"/>
    <mergeCell ref="AK322:AM322"/>
    <mergeCell ref="AU320:AU322"/>
    <mergeCell ref="AV320:AW322"/>
    <mergeCell ref="AX320:AX322"/>
    <mergeCell ref="AY320:AY322"/>
    <mergeCell ref="AZ320:AZ322"/>
    <mergeCell ref="BE320:BH320"/>
    <mergeCell ref="BE322:BH322"/>
    <mergeCell ref="AN320:AO320"/>
    <mergeCell ref="AP320:AQ322"/>
    <mergeCell ref="A314:A316"/>
    <mergeCell ref="B314:E316"/>
    <mergeCell ref="F314:I316"/>
    <mergeCell ref="J314:K316"/>
    <mergeCell ref="O314:S316"/>
    <mergeCell ref="AY311:AY313"/>
    <mergeCell ref="AZ311:AZ313"/>
    <mergeCell ref="BE311:BH311"/>
    <mergeCell ref="O311:S313"/>
    <mergeCell ref="Z311:AA313"/>
    <mergeCell ref="A311:A313"/>
    <mergeCell ref="B311:E313"/>
    <mergeCell ref="F311:I313"/>
    <mergeCell ref="J311:K313"/>
    <mergeCell ref="BI314:BM316"/>
    <mergeCell ref="AC315:AF315"/>
    <mergeCell ref="AG315:AJ315"/>
    <mergeCell ref="AK315:AM315"/>
    <mergeCell ref="AN315:AO315"/>
    <mergeCell ref="BE315:BH315"/>
    <mergeCell ref="AC316:AF316"/>
    <mergeCell ref="AG316:AJ316"/>
    <mergeCell ref="AK316:AM316"/>
    <mergeCell ref="AU314:AU316"/>
    <mergeCell ref="AV314:AW316"/>
    <mergeCell ref="AX314:AX316"/>
    <mergeCell ref="AY314:AY316"/>
    <mergeCell ref="AZ314:AZ316"/>
    <mergeCell ref="BE314:BH314"/>
    <mergeCell ref="BE316:BH316"/>
    <mergeCell ref="AN314:AO314"/>
    <mergeCell ref="AP314:AQ316"/>
    <mergeCell ref="AU311:AU313"/>
    <mergeCell ref="AV311:AW313"/>
    <mergeCell ref="AX311:AX313"/>
    <mergeCell ref="AC311:AF311"/>
    <mergeCell ref="AG311:AJ311"/>
    <mergeCell ref="AK311:AM311"/>
    <mergeCell ref="AN311:AO311"/>
    <mergeCell ref="AP311:AQ313"/>
    <mergeCell ref="AC313:AF313"/>
    <mergeCell ref="AG313:AJ313"/>
    <mergeCell ref="AK313:AM313"/>
    <mergeCell ref="AN313:AO313"/>
    <mergeCell ref="AC314:AF314"/>
    <mergeCell ref="AG314:AJ314"/>
    <mergeCell ref="AK314:AM314"/>
    <mergeCell ref="BE313:BH313"/>
    <mergeCell ref="AN316:AO316"/>
    <mergeCell ref="AT311:AT313"/>
    <mergeCell ref="AR314:AS316"/>
    <mergeCell ref="A308:A310"/>
    <mergeCell ref="B308:E310"/>
    <mergeCell ref="F308:I310"/>
    <mergeCell ref="J308:K310"/>
    <mergeCell ref="O308:S310"/>
    <mergeCell ref="AY305:AY307"/>
    <mergeCell ref="AZ305:AZ307"/>
    <mergeCell ref="BE305:BH305"/>
    <mergeCell ref="O305:S307"/>
    <mergeCell ref="Z305:AA307"/>
    <mergeCell ref="A305:A307"/>
    <mergeCell ref="B305:E307"/>
    <mergeCell ref="F305:I307"/>
    <mergeCell ref="J305:K307"/>
    <mergeCell ref="L305:N307"/>
    <mergeCell ref="BI308:BM310"/>
    <mergeCell ref="AC309:AF309"/>
    <mergeCell ref="AG309:AJ309"/>
    <mergeCell ref="AK309:AM309"/>
    <mergeCell ref="AN309:AO309"/>
    <mergeCell ref="BE309:BH309"/>
    <mergeCell ref="AC310:AF310"/>
    <mergeCell ref="AG310:AJ310"/>
    <mergeCell ref="AK310:AM310"/>
    <mergeCell ref="AU308:AU310"/>
    <mergeCell ref="AV308:AW310"/>
    <mergeCell ref="AX308:AX310"/>
    <mergeCell ref="AY308:AY310"/>
    <mergeCell ref="AZ308:AZ310"/>
    <mergeCell ref="BE308:BH308"/>
    <mergeCell ref="BE310:BH310"/>
    <mergeCell ref="AN308:AO308"/>
    <mergeCell ref="BI305:BM307"/>
    <mergeCell ref="AC306:AF306"/>
    <mergeCell ref="AG306:AJ306"/>
    <mergeCell ref="AK306:AM306"/>
    <mergeCell ref="AN306:AO306"/>
    <mergeCell ref="BE306:BH306"/>
    <mergeCell ref="AT314:AT316"/>
    <mergeCell ref="AU305:AU307"/>
    <mergeCell ref="AV305:AW307"/>
    <mergeCell ref="AX305:AX307"/>
    <mergeCell ref="AC305:AF305"/>
    <mergeCell ref="AG305:AJ305"/>
    <mergeCell ref="AK305:AM305"/>
    <mergeCell ref="AN305:AO305"/>
    <mergeCell ref="AP305:AQ307"/>
    <mergeCell ref="AC307:AF307"/>
    <mergeCell ref="AG307:AJ307"/>
    <mergeCell ref="AK307:AM307"/>
    <mergeCell ref="AN307:AO307"/>
    <mergeCell ref="AC308:AF308"/>
    <mergeCell ref="AG308:AJ308"/>
    <mergeCell ref="AK308:AM308"/>
    <mergeCell ref="BE307:BH307"/>
    <mergeCell ref="AP308:AQ310"/>
    <mergeCell ref="AT305:AT307"/>
    <mergeCell ref="AN310:AO310"/>
    <mergeCell ref="BI311:BM313"/>
    <mergeCell ref="AC312:AF312"/>
    <mergeCell ref="AG312:AJ312"/>
    <mergeCell ref="AK312:AM312"/>
    <mergeCell ref="AN312:AO312"/>
    <mergeCell ref="BE312:BH312"/>
    <mergeCell ref="A302:A304"/>
    <mergeCell ref="B302:E304"/>
    <mergeCell ref="F302:I304"/>
    <mergeCell ref="J302:K304"/>
    <mergeCell ref="O302:S304"/>
    <mergeCell ref="AY299:AY301"/>
    <mergeCell ref="AZ299:AZ301"/>
    <mergeCell ref="BE299:BH299"/>
    <mergeCell ref="O299:S301"/>
    <mergeCell ref="Z299:AA301"/>
    <mergeCell ref="A299:A301"/>
    <mergeCell ref="B299:E301"/>
    <mergeCell ref="F299:I301"/>
    <mergeCell ref="J299:K301"/>
    <mergeCell ref="BI302:BM304"/>
    <mergeCell ref="AC303:AF303"/>
    <mergeCell ref="AG303:AJ303"/>
    <mergeCell ref="AK303:AM303"/>
    <mergeCell ref="AN303:AO303"/>
    <mergeCell ref="BE303:BH303"/>
    <mergeCell ref="AC304:AF304"/>
    <mergeCell ref="AG304:AJ304"/>
    <mergeCell ref="AK304:AM304"/>
    <mergeCell ref="AU302:AU304"/>
    <mergeCell ref="AV302:AW304"/>
    <mergeCell ref="AX302:AX304"/>
    <mergeCell ref="AY302:AY304"/>
    <mergeCell ref="AZ302:AZ304"/>
    <mergeCell ref="BE302:BH302"/>
    <mergeCell ref="BE304:BH304"/>
    <mergeCell ref="AN302:AO302"/>
    <mergeCell ref="AP302:AQ304"/>
    <mergeCell ref="AT308:AT310"/>
    <mergeCell ref="AU299:AU301"/>
    <mergeCell ref="AV299:AW301"/>
    <mergeCell ref="AX299:AX301"/>
    <mergeCell ref="AC299:AF299"/>
    <mergeCell ref="AG299:AJ299"/>
    <mergeCell ref="AK299:AM299"/>
    <mergeCell ref="AN299:AO299"/>
    <mergeCell ref="AP299:AQ301"/>
    <mergeCell ref="AC301:AF301"/>
    <mergeCell ref="AG301:AJ301"/>
    <mergeCell ref="AK301:AM301"/>
    <mergeCell ref="AN301:AO301"/>
    <mergeCell ref="AC302:AF302"/>
    <mergeCell ref="AG302:AJ302"/>
    <mergeCell ref="AK302:AM302"/>
    <mergeCell ref="BE301:BH301"/>
    <mergeCell ref="AT299:AT301"/>
    <mergeCell ref="AN304:AO304"/>
    <mergeCell ref="A296:A298"/>
    <mergeCell ref="B296:E298"/>
    <mergeCell ref="F296:I298"/>
    <mergeCell ref="J296:K298"/>
    <mergeCell ref="O296:S298"/>
    <mergeCell ref="AY293:AY295"/>
    <mergeCell ref="AZ293:AZ295"/>
    <mergeCell ref="BE293:BH293"/>
    <mergeCell ref="O293:S295"/>
    <mergeCell ref="Z293:AA295"/>
    <mergeCell ref="A293:A295"/>
    <mergeCell ref="B293:E295"/>
    <mergeCell ref="F293:I295"/>
    <mergeCell ref="J293:K295"/>
    <mergeCell ref="BI296:BM298"/>
    <mergeCell ref="AC297:AF297"/>
    <mergeCell ref="AG297:AJ297"/>
    <mergeCell ref="AK297:AM297"/>
    <mergeCell ref="AN297:AO297"/>
    <mergeCell ref="BE297:BH297"/>
    <mergeCell ref="AC298:AF298"/>
    <mergeCell ref="AG298:AJ298"/>
    <mergeCell ref="AK298:AM298"/>
    <mergeCell ref="AU296:AU298"/>
    <mergeCell ref="AV296:AW298"/>
    <mergeCell ref="AX296:AX298"/>
    <mergeCell ref="AY296:AY298"/>
    <mergeCell ref="AZ296:AZ298"/>
    <mergeCell ref="BE296:BH296"/>
    <mergeCell ref="BE298:BH298"/>
    <mergeCell ref="AN296:AO296"/>
    <mergeCell ref="AP296:AQ298"/>
    <mergeCell ref="BI293:BM295"/>
    <mergeCell ref="AC294:AF294"/>
    <mergeCell ref="AG294:AJ294"/>
    <mergeCell ref="AK294:AM294"/>
    <mergeCell ref="AN294:AO294"/>
    <mergeCell ref="BE294:BH294"/>
    <mergeCell ref="AT302:AT304"/>
    <mergeCell ref="AU293:AU295"/>
    <mergeCell ref="AV293:AW295"/>
    <mergeCell ref="AX293:AX295"/>
    <mergeCell ref="AC293:AF293"/>
    <mergeCell ref="AG293:AJ293"/>
    <mergeCell ref="AK293:AM293"/>
    <mergeCell ref="AN293:AO293"/>
    <mergeCell ref="AP293:AQ295"/>
    <mergeCell ref="AC295:AF295"/>
    <mergeCell ref="AG295:AJ295"/>
    <mergeCell ref="AK295:AM295"/>
    <mergeCell ref="AN295:AO295"/>
    <mergeCell ref="AC296:AF296"/>
    <mergeCell ref="AG296:AJ296"/>
    <mergeCell ref="AK296:AM296"/>
    <mergeCell ref="BE295:BH295"/>
    <mergeCell ref="AT293:AT295"/>
    <mergeCell ref="AN298:AO298"/>
    <mergeCell ref="BI299:BM301"/>
    <mergeCell ref="AC300:AF300"/>
    <mergeCell ref="AG300:AJ300"/>
    <mergeCell ref="AK300:AM300"/>
    <mergeCell ref="AN300:AO300"/>
    <mergeCell ref="BE300:BH300"/>
    <mergeCell ref="AT296:AT298"/>
    <mergeCell ref="A290:A292"/>
    <mergeCell ref="B290:E292"/>
    <mergeCell ref="F290:I292"/>
    <mergeCell ref="J290:K292"/>
    <mergeCell ref="O290:S292"/>
    <mergeCell ref="AY287:AY289"/>
    <mergeCell ref="AZ287:AZ289"/>
    <mergeCell ref="BE287:BH287"/>
    <mergeCell ref="O287:S289"/>
    <mergeCell ref="Z287:AA289"/>
    <mergeCell ref="A287:A289"/>
    <mergeCell ref="B287:E289"/>
    <mergeCell ref="F287:I289"/>
    <mergeCell ref="J287:K289"/>
    <mergeCell ref="L290:N292"/>
    <mergeCell ref="BI290:BM292"/>
    <mergeCell ref="AC291:AF291"/>
    <mergeCell ref="AG291:AJ291"/>
    <mergeCell ref="AK291:AM291"/>
    <mergeCell ref="AN291:AO291"/>
    <mergeCell ref="BE291:BH291"/>
    <mergeCell ref="AC292:AF292"/>
    <mergeCell ref="AG292:AJ292"/>
    <mergeCell ref="AK292:AM292"/>
    <mergeCell ref="AU290:AU292"/>
    <mergeCell ref="AV290:AW292"/>
    <mergeCell ref="AX290:AX292"/>
    <mergeCell ref="AY290:AY292"/>
    <mergeCell ref="AZ290:AZ292"/>
    <mergeCell ref="BE290:BH290"/>
    <mergeCell ref="BE292:BH292"/>
    <mergeCell ref="AN290:AO290"/>
    <mergeCell ref="AU287:AU289"/>
    <mergeCell ref="AV287:AW289"/>
    <mergeCell ref="AX287:AX289"/>
    <mergeCell ref="AC287:AF287"/>
    <mergeCell ref="AG287:AJ287"/>
    <mergeCell ref="AK287:AM287"/>
    <mergeCell ref="AN287:AO287"/>
    <mergeCell ref="AP287:AQ289"/>
    <mergeCell ref="AC289:AF289"/>
    <mergeCell ref="AG289:AJ289"/>
    <mergeCell ref="AK289:AM289"/>
    <mergeCell ref="AN289:AO289"/>
    <mergeCell ref="AC290:AF290"/>
    <mergeCell ref="AG290:AJ290"/>
    <mergeCell ref="AK290:AM290"/>
    <mergeCell ref="BE289:BH289"/>
    <mergeCell ref="AP290:AQ292"/>
    <mergeCell ref="AT287:AT289"/>
    <mergeCell ref="AN292:AO292"/>
    <mergeCell ref="A284:A286"/>
    <mergeCell ref="B284:E286"/>
    <mergeCell ref="F284:I286"/>
    <mergeCell ref="J284:K286"/>
    <mergeCell ref="O284:S286"/>
    <mergeCell ref="AY281:AY283"/>
    <mergeCell ref="AZ281:AZ283"/>
    <mergeCell ref="BE281:BH281"/>
    <mergeCell ref="O281:S283"/>
    <mergeCell ref="Z281:AA283"/>
    <mergeCell ref="A281:A283"/>
    <mergeCell ref="B281:E283"/>
    <mergeCell ref="F281:I283"/>
    <mergeCell ref="J281:K283"/>
    <mergeCell ref="BI284:BM286"/>
    <mergeCell ref="AC285:AF285"/>
    <mergeCell ref="AG285:AJ285"/>
    <mergeCell ref="AK285:AM285"/>
    <mergeCell ref="AN285:AO285"/>
    <mergeCell ref="BE285:BH285"/>
    <mergeCell ref="AC286:AF286"/>
    <mergeCell ref="AG286:AJ286"/>
    <mergeCell ref="AK286:AM286"/>
    <mergeCell ref="AU284:AU286"/>
    <mergeCell ref="AV284:AW286"/>
    <mergeCell ref="AX284:AX286"/>
    <mergeCell ref="AY284:AY286"/>
    <mergeCell ref="AZ284:AZ286"/>
    <mergeCell ref="BE284:BH284"/>
    <mergeCell ref="BE286:BH286"/>
    <mergeCell ref="AN284:AO284"/>
    <mergeCell ref="AP284:AQ286"/>
    <mergeCell ref="BI281:BM283"/>
    <mergeCell ref="AC282:AF282"/>
    <mergeCell ref="AG282:AJ282"/>
    <mergeCell ref="AK282:AM282"/>
    <mergeCell ref="AN282:AO282"/>
    <mergeCell ref="BE282:BH282"/>
    <mergeCell ref="AT290:AT292"/>
    <mergeCell ref="AU281:AU283"/>
    <mergeCell ref="AV281:AW283"/>
    <mergeCell ref="AX281:AX283"/>
    <mergeCell ref="AC281:AF281"/>
    <mergeCell ref="AG281:AJ281"/>
    <mergeCell ref="AK281:AM281"/>
    <mergeCell ref="AN281:AO281"/>
    <mergeCell ref="AP281:AQ283"/>
    <mergeCell ref="AC283:AF283"/>
    <mergeCell ref="AG283:AJ283"/>
    <mergeCell ref="AK283:AM283"/>
    <mergeCell ref="AN283:AO283"/>
    <mergeCell ref="AC284:AF284"/>
    <mergeCell ref="AG284:AJ284"/>
    <mergeCell ref="AK284:AM284"/>
    <mergeCell ref="BE283:BH283"/>
    <mergeCell ref="AT281:AT283"/>
    <mergeCell ref="AN286:AO286"/>
    <mergeCell ref="BI287:BM289"/>
    <mergeCell ref="AC288:AF288"/>
    <mergeCell ref="AG288:AJ288"/>
    <mergeCell ref="AK288:AM288"/>
    <mergeCell ref="AN288:AO288"/>
    <mergeCell ref="BE288:BH288"/>
    <mergeCell ref="AT284:AT286"/>
    <mergeCell ref="A278:A280"/>
    <mergeCell ref="B278:E280"/>
    <mergeCell ref="F278:I280"/>
    <mergeCell ref="J278:K280"/>
    <mergeCell ref="O278:S280"/>
    <mergeCell ref="AY275:AY277"/>
    <mergeCell ref="AZ275:AZ277"/>
    <mergeCell ref="BE275:BH275"/>
    <mergeCell ref="O275:S277"/>
    <mergeCell ref="Z275:AA277"/>
    <mergeCell ref="A275:A277"/>
    <mergeCell ref="B275:E277"/>
    <mergeCell ref="F275:I277"/>
    <mergeCell ref="J275:K277"/>
    <mergeCell ref="L275:N277"/>
    <mergeCell ref="BI278:BM280"/>
    <mergeCell ref="AC279:AF279"/>
    <mergeCell ref="AG279:AJ279"/>
    <mergeCell ref="AK279:AM279"/>
    <mergeCell ref="AN279:AO279"/>
    <mergeCell ref="BE279:BH279"/>
    <mergeCell ref="AC280:AF280"/>
    <mergeCell ref="AG280:AJ280"/>
    <mergeCell ref="AK280:AM280"/>
    <mergeCell ref="AU278:AU280"/>
    <mergeCell ref="AV278:AW280"/>
    <mergeCell ref="AX278:AX280"/>
    <mergeCell ref="AY278:AY280"/>
    <mergeCell ref="AZ278:AZ280"/>
    <mergeCell ref="BE278:BH278"/>
    <mergeCell ref="BE280:BH280"/>
    <mergeCell ref="AN278:AO278"/>
    <mergeCell ref="AU275:AU277"/>
    <mergeCell ref="AV275:AW277"/>
    <mergeCell ref="AX275:AX277"/>
    <mergeCell ref="AC275:AF275"/>
    <mergeCell ref="AG275:AJ275"/>
    <mergeCell ref="AK275:AM275"/>
    <mergeCell ref="AN275:AO275"/>
    <mergeCell ref="AP275:AQ277"/>
    <mergeCell ref="AC277:AF277"/>
    <mergeCell ref="AG277:AJ277"/>
    <mergeCell ref="AK277:AM277"/>
    <mergeCell ref="AN277:AO277"/>
    <mergeCell ref="AC278:AF278"/>
    <mergeCell ref="AG278:AJ278"/>
    <mergeCell ref="AK278:AM278"/>
    <mergeCell ref="BE277:BH277"/>
    <mergeCell ref="AP278:AQ280"/>
    <mergeCell ref="AT275:AT277"/>
    <mergeCell ref="AN280:AO280"/>
    <mergeCell ref="A272:A274"/>
    <mergeCell ref="B272:E274"/>
    <mergeCell ref="F272:I274"/>
    <mergeCell ref="J272:K274"/>
    <mergeCell ref="O272:S274"/>
    <mergeCell ref="AY269:AY271"/>
    <mergeCell ref="AZ269:AZ271"/>
    <mergeCell ref="BE269:BH269"/>
    <mergeCell ref="O269:S271"/>
    <mergeCell ref="Z269:AA271"/>
    <mergeCell ref="A269:A271"/>
    <mergeCell ref="B269:E271"/>
    <mergeCell ref="F269:I271"/>
    <mergeCell ref="J269:K271"/>
    <mergeCell ref="BI272:BM274"/>
    <mergeCell ref="AC273:AF273"/>
    <mergeCell ref="AG273:AJ273"/>
    <mergeCell ref="AK273:AM273"/>
    <mergeCell ref="AN273:AO273"/>
    <mergeCell ref="BE273:BH273"/>
    <mergeCell ref="AC274:AF274"/>
    <mergeCell ref="AG274:AJ274"/>
    <mergeCell ref="AK274:AM274"/>
    <mergeCell ref="AU272:AU274"/>
    <mergeCell ref="AV272:AW274"/>
    <mergeCell ref="AX272:AX274"/>
    <mergeCell ref="AY272:AY274"/>
    <mergeCell ref="AZ272:AZ274"/>
    <mergeCell ref="BE272:BH272"/>
    <mergeCell ref="BE274:BH274"/>
    <mergeCell ref="AN272:AO272"/>
    <mergeCell ref="AP272:AQ274"/>
    <mergeCell ref="BI269:BM271"/>
    <mergeCell ref="AC270:AF270"/>
    <mergeCell ref="AG270:AJ270"/>
    <mergeCell ref="AK270:AM270"/>
    <mergeCell ref="AN270:AO270"/>
    <mergeCell ref="BE270:BH270"/>
    <mergeCell ref="AT278:AT280"/>
    <mergeCell ref="AU269:AU271"/>
    <mergeCell ref="AV269:AW271"/>
    <mergeCell ref="AX269:AX271"/>
    <mergeCell ref="AC269:AF269"/>
    <mergeCell ref="AG269:AJ269"/>
    <mergeCell ref="AK269:AM269"/>
    <mergeCell ref="AN269:AO269"/>
    <mergeCell ref="AP269:AQ271"/>
    <mergeCell ref="AC271:AF271"/>
    <mergeCell ref="AG271:AJ271"/>
    <mergeCell ref="AK271:AM271"/>
    <mergeCell ref="AN271:AO271"/>
    <mergeCell ref="AC272:AF272"/>
    <mergeCell ref="AG272:AJ272"/>
    <mergeCell ref="AK272:AM272"/>
    <mergeCell ref="BE271:BH271"/>
    <mergeCell ref="AT269:AT271"/>
    <mergeCell ref="AN274:AO274"/>
    <mergeCell ref="BI275:BM277"/>
    <mergeCell ref="AC276:AF276"/>
    <mergeCell ref="AG276:AJ276"/>
    <mergeCell ref="AK276:AM276"/>
    <mergeCell ref="AN276:AO276"/>
    <mergeCell ref="BE276:BH276"/>
    <mergeCell ref="AT272:AT274"/>
    <mergeCell ref="BI266:BM268"/>
    <mergeCell ref="AC267:AF267"/>
    <mergeCell ref="AG267:AJ267"/>
    <mergeCell ref="AK267:AM267"/>
    <mergeCell ref="AN267:AO267"/>
    <mergeCell ref="BE267:BH267"/>
    <mergeCell ref="AC268:AF268"/>
    <mergeCell ref="AG268:AJ268"/>
    <mergeCell ref="AK268:AM268"/>
    <mergeCell ref="AU266:AU268"/>
    <mergeCell ref="AV266:AW268"/>
    <mergeCell ref="AX266:AX268"/>
    <mergeCell ref="AY266:AY268"/>
    <mergeCell ref="AZ266:AZ268"/>
    <mergeCell ref="BE266:BH266"/>
    <mergeCell ref="BE268:BH268"/>
    <mergeCell ref="AN266:AO266"/>
    <mergeCell ref="AP266:AQ268"/>
    <mergeCell ref="BE265:BH265"/>
    <mergeCell ref="AT263:AT265"/>
    <mergeCell ref="BE264:BH264"/>
    <mergeCell ref="A266:A268"/>
    <mergeCell ref="B266:E268"/>
    <mergeCell ref="F266:I268"/>
    <mergeCell ref="J266:K268"/>
    <mergeCell ref="O266:S268"/>
    <mergeCell ref="AY263:AY265"/>
    <mergeCell ref="AZ263:AZ265"/>
    <mergeCell ref="BE263:BH263"/>
    <mergeCell ref="O263:S265"/>
    <mergeCell ref="Z263:AA265"/>
    <mergeCell ref="A263:A265"/>
    <mergeCell ref="B263:E265"/>
    <mergeCell ref="F263:I265"/>
    <mergeCell ref="J263:K265"/>
    <mergeCell ref="AT266:AT268"/>
    <mergeCell ref="AU263:AU265"/>
    <mergeCell ref="AV263:AW265"/>
    <mergeCell ref="AX263:AX265"/>
    <mergeCell ref="AC263:AF263"/>
    <mergeCell ref="AG263:AJ263"/>
    <mergeCell ref="AK263:AM263"/>
    <mergeCell ref="AN263:AO263"/>
    <mergeCell ref="AP263:AQ265"/>
    <mergeCell ref="AC265:AF265"/>
    <mergeCell ref="AG265:AJ265"/>
    <mergeCell ref="AK265:AM265"/>
    <mergeCell ref="AN265:AO265"/>
    <mergeCell ref="T263:T265"/>
    <mergeCell ref="T266:T268"/>
    <mergeCell ref="A260:A262"/>
    <mergeCell ref="B260:E262"/>
    <mergeCell ref="F260:I262"/>
    <mergeCell ref="J260:K262"/>
    <mergeCell ref="O260:S262"/>
    <mergeCell ref="AY257:AY259"/>
    <mergeCell ref="AZ257:AZ259"/>
    <mergeCell ref="BE257:BH257"/>
    <mergeCell ref="O257:S259"/>
    <mergeCell ref="Z257:AA259"/>
    <mergeCell ref="A257:A259"/>
    <mergeCell ref="B257:E259"/>
    <mergeCell ref="F257:I259"/>
    <mergeCell ref="J257:K259"/>
    <mergeCell ref="L260:N262"/>
    <mergeCell ref="BI260:BM262"/>
    <mergeCell ref="AC261:AF261"/>
    <mergeCell ref="AG261:AJ261"/>
    <mergeCell ref="AK261:AM261"/>
    <mergeCell ref="AN261:AO261"/>
    <mergeCell ref="BE261:BH261"/>
    <mergeCell ref="AC262:AF262"/>
    <mergeCell ref="AG262:AJ262"/>
    <mergeCell ref="AK262:AM262"/>
    <mergeCell ref="AU260:AU262"/>
    <mergeCell ref="AV260:AW262"/>
    <mergeCell ref="AX260:AX262"/>
    <mergeCell ref="AY260:AY262"/>
    <mergeCell ref="AZ260:AZ262"/>
    <mergeCell ref="BE260:BH260"/>
    <mergeCell ref="BE262:BH262"/>
    <mergeCell ref="BI257:BM259"/>
    <mergeCell ref="AV257:AW259"/>
    <mergeCell ref="AX257:AX259"/>
    <mergeCell ref="AC257:AF257"/>
    <mergeCell ref="AG257:AJ257"/>
    <mergeCell ref="AK257:AM257"/>
    <mergeCell ref="AN257:AO257"/>
    <mergeCell ref="AP257:AQ259"/>
    <mergeCell ref="AC259:AF259"/>
    <mergeCell ref="AG259:AJ259"/>
    <mergeCell ref="AK259:AM259"/>
    <mergeCell ref="AN259:AO259"/>
    <mergeCell ref="AC260:AF260"/>
    <mergeCell ref="AG260:AJ260"/>
    <mergeCell ref="AK260:AM260"/>
    <mergeCell ref="BE259:BH259"/>
    <mergeCell ref="AP260:AQ262"/>
    <mergeCell ref="AT257:AT259"/>
    <mergeCell ref="AN262:AO262"/>
    <mergeCell ref="BI263:BM265"/>
    <mergeCell ref="AC264:AF264"/>
    <mergeCell ref="AG264:AJ264"/>
    <mergeCell ref="AK264:AM264"/>
    <mergeCell ref="AN264:AO264"/>
    <mergeCell ref="AN268:AO268"/>
    <mergeCell ref="A254:A256"/>
    <mergeCell ref="B254:E256"/>
    <mergeCell ref="F254:I256"/>
    <mergeCell ref="J254:K256"/>
    <mergeCell ref="O254:S256"/>
    <mergeCell ref="AY251:AY253"/>
    <mergeCell ref="AZ251:AZ253"/>
    <mergeCell ref="BE251:BH251"/>
    <mergeCell ref="O251:S253"/>
    <mergeCell ref="Z251:AA253"/>
    <mergeCell ref="A251:A253"/>
    <mergeCell ref="B251:E253"/>
    <mergeCell ref="F251:I253"/>
    <mergeCell ref="J251:K253"/>
    <mergeCell ref="BI254:BM256"/>
    <mergeCell ref="AC255:AF255"/>
    <mergeCell ref="AG255:AJ255"/>
    <mergeCell ref="AK255:AM255"/>
    <mergeCell ref="AN255:AO255"/>
    <mergeCell ref="BE255:BH255"/>
    <mergeCell ref="AC256:AF256"/>
    <mergeCell ref="AG256:AJ256"/>
    <mergeCell ref="AK256:AM256"/>
    <mergeCell ref="AU254:AU256"/>
    <mergeCell ref="AV254:AW256"/>
    <mergeCell ref="AX254:AX256"/>
    <mergeCell ref="AY254:AY256"/>
    <mergeCell ref="AZ254:AZ256"/>
    <mergeCell ref="BE254:BH254"/>
    <mergeCell ref="BE256:BH256"/>
    <mergeCell ref="AN254:AO254"/>
    <mergeCell ref="AP254:AQ256"/>
    <mergeCell ref="AT260:AT262"/>
    <mergeCell ref="AU251:AU253"/>
    <mergeCell ref="AV251:AW253"/>
    <mergeCell ref="AX251:AX253"/>
    <mergeCell ref="AC251:AF251"/>
    <mergeCell ref="AG251:AJ251"/>
    <mergeCell ref="AK251:AM251"/>
    <mergeCell ref="AN251:AO251"/>
    <mergeCell ref="AP251:AQ253"/>
    <mergeCell ref="AC253:AF253"/>
    <mergeCell ref="AG253:AJ253"/>
    <mergeCell ref="AK253:AM253"/>
    <mergeCell ref="AN253:AO253"/>
    <mergeCell ref="AC254:AF254"/>
    <mergeCell ref="AG254:AJ254"/>
    <mergeCell ref="AK254:AM254"/>
    <mergeCell ref="BE253:BH253"/>
    <mergeCell ref="AT251:AT253"/>
    <mergeCell ref="AN256:AO256"/>
    <mergeCell ref="AN260:AO260"/>
    <mergeCell ref="AC258:AF258"/>
    <mergeCell ref="AG258:AJ258"/>
    <mergeCell ref="AK258:AM258"/>
    <mergeCell ref="AN258:AO258"/>
    <mergeCell ref="BE258:BH258"/>
    <mergeCell ref="AU257:AU259"/>
    <mergeCell ref="A248:A250"/>
    <mergeCell ref="B248:E250"/>
    <mergeCell ref="F248:I250"/>
    <mergeCell ref="J248:K250"/>
    <mergeCell ref="O248:S250"/>
    <mergeCell ref="AY245:AY247"/>
    <mergeCell ref="AZ245:AZ247"/>
    <mergeCell ref="BE245:BH245"/>
    <mergeCell ref="O245:S247"/>
    <mergeCell ref="Z245:AA247"/>
    <mergeCell ref="A245:A247"/>
    <mergeCell ref="B245:E247"/>
    <mergeCell ref="F245:I247"/>
    <mergeCell ref="J245:K247"/>
    <mergeCell ref="L245:N247"/>
    <mergeCell ref="BI248:BM250"/>
    <mergeCell ref="AC249:AF249"/>
    <mergeCell ref="AG249:AJ249"/>
    <mergeCell ref="AK249:AM249"/>
    <mergeCell ref="AN249:AO249"/>
    <mergeCell ref="BE249:BH249"/>
    <mergeCell ref="AC250:AF250"/>
    <mergeCell ref="AG250:AJ250"/>
    <mergeCell ref="AK250:AM250"/>
    <mergeCell ref="AU248:AU250"/>
    <mergeCell ref="AV248:AW250"/>
    <mergeCell ref="AX248:AX250"/>
    <mergeCell ref="AY248:AY250"/>
    <mergeCell ref="AZ248:AZ250"/>
    <mergeCell ref="BE248:BH248"/>
    <mergeCell ref="BE250:BH250"/>
    <mergeCell ref="AN248:AO248"/>
    <mergeCell ref="BI245:BM247"/>
    <mergeCell ref="AC246:AF246"/>
    <mergeCell ref="AG246:AJ246"/>
    <mergeCell ref="AK246:AM246"/>
    <mergeCell ref="AN246:AO246"/>
    <mergeCell ref="BE246:BH246"/>
    <mergeCell ref="AT254:AT256"/>
    <mergeCell ref="AU245:AU247"/>
    <mergeCell ref="AV245:AW247"/>
    <mergeCell ref="AX245:AX247"/>
    <mergeCell ref="AC245:AF245"/>
    <mergeCell ref="AG245:AJ245"/>
    <mergeCell ref="AK245:AM245"/>
    <mergeCell ref="AN245:AO245"/>
    <mergeCell ref="AP245:AQ247"/>
    <mergeCell ref="AC247:AF247"/>
    <mergeCell ref="AG247:AJ247"/>
    <mergeCell ref="AK247:AM247"/>
    <mergeCell ref="AN247:AO247"/>
    <mergeCell ref="AC248:AF248"/>
    <mergeCell ref="AG248:AJ248"/>
    <mergeCell ref="AK248:AM248"/>
    <mergeCell ref="BE247:BH247"/>
    <mergeCell ref="AP248:AQ250"/>
    <mergeCell ref="AT245:AT247"/>
    <mergeCell ref="AN250:AO250"/>
    <mergeCell ref="BI251:BM253"/>
    <mergeCell ref="AC252:AF252"/>
    <mergeCell ref="AG252:AJ252"/>
    <mergeCell ref="AK252:AM252"/>
    <mergeCell ref="AN252:AO252"/>
    <mergeCell ref="BE252:BH252"/>
    <mergeCell ref="A242:A244"/>
    <mergeCell ref="B242:E244"/>
    <mergeCell ref="F242:I244"/>
    <mergeCell ref="J242:K244"/>
    <mergeCell ref="O242:S244"/>
    <mergeCell ref="AY239:AY241"/>
    <mergeCell ref="AZ239:AZ241"/>
    <mergeCell ref="BE239:BH239"/>
    <mergeCell ref="O239:S241"/>
    <mergeCell ref="Z239:AA241"/>
    <mergeCell ref="A239:A241"/>
    <mergeCell ref="B239:E241"/>
    <mergeCell ref="F239:I241"/>
    <mergeCell ref="J239:K241"/>
    <mergeCell ref="BI242:BM244"/>
    <mergeCell ref="AC243:AF243"/>
    <mergeCell ref="AG243:AJ243"/>
    <mergeCell ref="AK243:AM243"/>
    <mergeCell ref="AN243:AO243"/>
    <mergeCell ref="BE243:BH243"/>
    <mergeCell ref="AC244:AF244"/>
    <mergeCell ref="AG244:AJ244"/>
    <mergeCell ref="AK244:AM244"/>
    <mergeCell ref="AU242:AU244"/>
    <mergeCell ref="AV242:AW244"/>
    <mergeCell ref="AX242:AX244"/>
    <mergeCell ref="AY242:AY244"/>
    <mergeCell ref="AZ242:AZ244"/>
    <mergeCell ref="BE242:BH242"/>
    <mergeCell ref="BE244:BH244"/>
    <mergeCell ref="AN242:AO242"/>
    <mergeCell ref="AP242:AQ244"/>
    <mergeCell ref="AT248:AT250"/>
    <mergeCell ref="AU239:AU241"/>
    <mergeCell ref="AV239:AW241"/>
    <mergeCell ref="AX239:AX241"/>
    <mergeCell ref="AC239:AF239"/>
    <mergeCell ref="AG239:AJ239"/>
    <mergeCell ref="AK239:AM239"/>
    <mergeCell ref="AN239:AO239"/>
    <mergeCell ref="AP239:AQ241"/>
    <mergeCell ref="AC241:AF241"/>
    <mergeCell ref="AG241:AJ241"/>
    <mergeCell ref="AK241:AM241"/>
    <mergeCell ref="AN241:AO241"/>
    <mergeCell ref="AC242:AF242"/>
    <mergeCell ref="AG242:AJ242"/>
    <mergeCell ref="AK242:AM242"/>
    <mergeCell ref="BE241:BH241"/>
    <mergeCell ref="AT239:AT241"/>
    <mergeCell ref="AN244:AO244"/>
    <mergeCell ref="A236:A238"/>
    <mergeCell ref="B236:E238"/>
    <mergeCell ref="F236:I238"/>
    <mergeCell ref="J236:K238"/>
    <mergeCell ref="O236:S238"/>
    <mergeCell ref="AY233:AY235"/>
    <mergeCell ref="AZ233:AZ235"/>
    <mergeCell ref="BE233:BH233"/>
    <mergeCell ref="O233:S235"/>
    <mergeCell ref="Z233:AA235"/>
    <mergeCell ref="A233:A235"/>
    <mergeCell ref="B233:E235"/>
    <mergeCell ref="F233:I235"/>
    <mergeCell ref="J233:K235"/>
    <mergeCell ref="BI236:BM238"/>
    <mergeCell ref="AC237:AF237"/>
    <mergeCell ref="AG237:AJ237"/>
    <mergeCell ref="AK237:AM237"/>
    <mergeCell ref="AN237:AO237"/>
    <mergeCell ref="BE237:BH237"/>
    <mergeCell ref="AC238:AF238"/>
    <mergeCell ref="AG238:AJ238"/>
    <mergeCell ref="AK238:AM238"/>
    <mergeCell ref="AU236:AU238"/>
    <mergeCell ref="AV236:AW238"/>
    <mergeCell ref="AX236:AX238"/>
    <mergeCell ref="AY236:AY238"/>
    <mergeCell ref="AZ236:AZ238"/>
    <mergeCell ref="BE236:BH236"/>
    <mergeCell ref="BE238:BH238"/>
    <mergeCell ref="AN236:AO236"/>
    <mergeCell ref="AP236:AQ238"/>
    <mergeCell ref="BI233:BM235"/>
    <mergeCell ref="AC234:AF234"/>
    <mergeCell ref="AG234:AJ234"/>
    <mergeCell ref="AK234:AM234"/>
    <mergeCell ref="AN234:AO234"/>
    <mergeCell ref="BE234:BH234"/>
    <mergeCell ref="AT242:AT244"/>
    <mergeCell ref="AU233:AU235"/>
    <mergeCell ref="AV233:AW235"/>
    <mergeCell ref="AX233:AX235"/>
    <mergeCell ref="AC233:AF233"/>
    <mergeCell ref="AG233:AJ233"/>
    <mergeCell ref="AK233:AM233"/>
    <mergeCell ref="AN233:AO233"/>
    <mergeCell ref="AP233:AQ235"/>
    <mergeCell ref="AC235:AF235"/>
    <mergeCell ref="AG235:AJ235"/>
    <mergeCell ref="AK235:AM235"/>
    <mergeCell ref="AN235:AO235"/>
    <mergeCell ref="AC236:AF236"/>
    <mergeCell ref="AG236:AJ236"/>
    <mergeCell ref="AK236:AM236"/>
    <mergeCell ref="BE235:BH235"/>
    <mergeCell ref="AT233:AT235"/>
    <mergeCell ref="AN238:AO238"/>
    <mergeCell ref="BI239:BM241"/>
    <mergeCell ref="AC240:AF240"/>
    <mergeCell ref="AG240:AJ240"/>
    <mergeCell ref="AK240:AM240"/>
    <mergeCell ref="AN240:AO240"/>
    <mergeCell ref="BE240:BH240"/>
    <mergeCell ref="AT236:AT238"/>
    <mergeCell ref="A230:A232"/>
    <mergeCell ref="B230:E232"/>
    <mergeCell ref="F230:I232"/>
    <mergeCell ref="J230:K232"/>
    <mergeCell ref="O230:S232"/>
    <mergeCell ref="AY227:AY229"/>
    <mergeCell ref="AZ227:AZ229"/>
    <mergeCell ref="BE227:BH227"/>
    <mergeCell ref="O227:S229"/>
    <mergeCell ref="Z227:AA229"/>
    <mergeCell ref="A227:A229"/>
    <mergeCell ref="B227:E229"/>
    <mergeCell ref="F227:I229"/>
    <mergeCell ref="J227:K229"/>
    <mergeCell ref="L230:N232"/>
    <mergeCell ref="BI230:BM232"/>
    <mergeCell ref="AC231:AF231"/>
    <mergeCell ref="AG231:AJ231"/>
    <mergeCell ref="AK231:AM231"/>
    <mergeCell ref="AN231:AO231"/>
    <mergeCell ref="BE231:BH231"/>
    <mergeCell ref="AC232:AF232"/>
    <mergeCell ref="AG232:AJ232"/>
    <mergeCell ref="AK232:AM232"/>
    <mergeCell ref="AU230:AU232"/>
    <mergeCell ref="AV230:AW232"/>
    <mergeCell ref="AX230:AX232"/>
    <mergeCell ref="AY230:AY232"/>
    <mergeCell ref="AZ230:AZ232"/>
    <mergeCell ref="BE230:BH230"/>
    <mergeCell ref="BE232:BH232"/>
    <mergeCell ref="AN230:AO230"/>
    <mergeCell ref="AU227:AU229"/>
    <mergeCell ref="AV227:AW229"/>
    <mergeCell ref="AX227:AX229"/>
    <mergeCell ref="AC227:AF227"/>
    <mergeCell ref="AG227:AJ227"/>
    <mergeCell ref="AK227:AM227"/>
    <mergeCell ref="AN227:AO227"/>
    <mergeCell ref="AP227:AQ229"/>
    <mergeCell ref="AC229:AF229"/>
    <mergeCell ref="AG229:AJ229"/>
    <mergeCell ref="AK229:AM229"/>
    <mergeCell ref="AN229:AO229"/>
    <mergeCell ref="AC230:AF230"/>
    <mergeCell ref="AG230:AJ230"/>
    <mergeCell ref="AK230:AM230"/>
    <mergeCell ref="BE229:BH229"/>
    <mergeCell ref="AP230:AQ232"/>
    <mergeCell ref="AT227:AT229"/>
    <mergeCell ref="AN232:AO232"/>
    <mergeCell ref="A224:A226"/>
    <mergeCell ref="B224:E226"/>
    <mergeCell ref="F224:I226"/>
    <mergeCell ref="J224:K226"/>
    <mergeCell ref="O224:S226"/>
    <mergeCell ref="AY221:AY223"/>
    <mergeCell ref="AZ221:AZ223"/>
    <mergeCell ref="BE221:BH221"/>
    <mergeCell ref="O221:S223"/>
    <mergeCell ref="Z221:AA223"/>
    <mergeCell ref="A221:A223"/>
    <mergeCell ref="B221:E223"/>
    <mergeCell ref="F221:I223"/>
    <mergeCell ref="J221:K223"/>
    <mergeCell ref="BI224:BM226"/>
    <mergeCell ref="AC225:AF225"/>
    <mergeCell ref="AG225:AJ225"/>
    <mergeCell ref="AK225:AM225"/>
    <mergeCell ref="AN225:AO225"/>
    <mergeCell ref="BE225:BH225"/>
    <mergeCell ref="AC226:AF226"/>
    <mergeCell ref="AG226:AJ226"/>
    <mergeCell ref="AK226:AM226"/>
    <mergeCell ref="AU224:AU226"/>
    <mergeCell ref="AV224:AW226"/>
    <mergeCell ref="AX224:AX226"/>
    <mergeCell ref="AY224:AY226"/>
    <mergeCell ref="AZ224:AZ226"/>
    <mergeCell ref="BE224:BH224"/>
    <mergeCell ref="BE226:BH226"/>
    <mergeCell ref="AN224:AO224"/>
    <mergeCell ref="AP224:AQ226"/>
    <mergeCell ref="BI221:BM223"/>
    <mergeCell ref="AC222:AF222"/>
    <mergeCell ref="AG222:AJ222"/>
    <mergeCell ref="AK222:AM222"/>
    <mergeCell ref="AN222:AO222"/>
    <mergeCell ref="BE222:BH222"/>
    <mergeCell ref="AT230:AT232"/>
    <mergeCell ref="AU221:AU223"/>
    <mergeCell ref="AV221:AW223"/>
    <mergeCell ref="AX221:AX223"/>
    <mergeCell ref="AC221:AF221"/>
    <mergeCell ref="AG221:AJ221"/>
    <mergeCell ref="AK221:AM221"/>
    <mergeCell ref="AN221:AO221"/>
    <mergeCell ref="AP221:AQ223"/>
    <mergeCell ref="AC223:AF223"/>
    <mergeCell ref="AG223:AJ223"/>
    <mergeCell ref="AK223:AM223"/>
    <mergeCell ref="AN223:AO223"/>
    <mergeCell ref="AC224:AF224"/>
    <mergeCell ref="AG224:AJ224"/>
    <mergeCell ref="AK224:AM224"/>
    <mergeCell ref="BE223:BH223"/>
    <mergeCell ref="AT221:AT223"/>
    <mergeCell ref="AN226:AO226"/>
    <mergeCell ref="BI227:BM229"/>
    <mergeCell ref="AC228:AF228"/>
    <mergeCell ref="AG228:AJ228"/>
    <mergeCell ref="AK228:AM228"/>
    <mergeCell ref="AN228:AO228"/>
    <mergeCell ref="BE228:BH228"/>
    <mergeCell ref="AT224:AT226"/>
    <mergeCell ref="A218:A220"/>
    <mergeCell ref="B218:E220"/>
    <mergeCell ref="F218:I220"/>
    <mergeCell ref="J218:K220"/>
    <mergeCell ref="O218:S220"/>
    <mergeCell ref="AY215:AY217"/>
    <mergeCell ref="AZ215:AZ217"/>
    <mergeCell ref="BE215:BH215"/>
    <mergeCell ref="O215:S217"/>
    <mergeCell ref="Z215:AA217"/>
    <mergeCell ref="A215:A217"/>
    <mergeCell ref="B215:E217"/>
    <mergeCell ref="F215:I217"/>
    <mergeCell ref="J215:K217"/>
    <mergeCell ref="L215:N217"/>
    <mergeCell ref="BI218:BM220"/>
    <mergeCell ref="AC219:AF219"/>
    <mergeCell ref="AG219:AJ219"/>
    <mergeCell ref="AK219:AM219"/>
    <mergeCell ref="AN219:AO219"/>
    <mergeCell ref="BE219:BH219"/>
    <mergeCell ref="AC220:AF220"/>
    <mergeCell ref="AG220:AJ220"/>
    <mergeCell ref="AK220:AM220"/>
    <mergeCell ref="AU218:AU220"/>
    <mergeCell ref="AV218:AW220"/>
    <mergeCell ref="AX218:AX220"/>
    <mergeCell ref="AY218:AY220"/>
    <mergeCell ref="AZ218:AZ220"/>
    <mergeCell ref="BE218:BH218"/>
    <mergeCell ref="BE220:BH220"/>
    <mergeCell ref="AN218:AO218"/>
    <mergeCell ref="AU215:AU217"/>
    <mergeCell ref="AV215:AW217"/>
    <mergeCell ref="AX215:AX217"/>
    <mergeCell ref="AC215:AF215"/>
    <mergeCell ref="AG215:AJ215"/>
    <mergeCell ref="AK215:AM215"/>
    <mergeCell ref="AN215:AO215"/>
    <mergeCell ref="AP215:AQ217"/>
    <mergeCell ref="AC217:AF217"/>
    <mergeCell ref="AG217:AJ217"/>
    <mergeCell ref="AK217:AM217"/>
    <mergeCell ref="AN217:AO217"/>
    <mergeCell ref="AC218:AF218"/>
    <mergeCell ref="AG218:AJ218"/>
    <mergeCell ref="AK218:AM218"/>
    <mergeCell ref="BE217:BH217"/>
    <mergeCell ref="AP218:AQ220"/>
    <mergeCell ref="AT215:AT217"/>
    <mergeCell ref="AN220:AO220"/>
    <mergeCell ref="A212:A214"/>
    <mergeCell ref="B212:E214"/>
    <mergeCell ref="F212:I214"/>
    <mergeCell ref="J212:K214"/>
    <mergeCell ref="O212:S214"/>
    <mergeCell ref="AY209:AY211"/>
    <mergeCell ref="AZ209:AZ211"/>
    <mergeCell ref="BE209:BH209"/>
    <mergeCell ref="O209:S211"/>
    <mergeCell ref="Z209:AA211"/>
    <mergeCell ref="A209:A211"/>
    <mergeCell ref="B209:E211"/>
    <mergeCell ref="F209:I211"/>
    <mergeCell ref="J209:K211"/>
    <mergeCell ref="BI212:BM214"/>
    <mergeCell ref="AC213:AF213"/>
    <mergeCell ref="AG213:AJ213"/>
    <mergeCell ref="AK213:AM213"/>
    <mergeCell ref="AN213:AO213"/>
    <mergeCell ref="BE213:BH213"/>
    <mergeCell ref="AC214:AF214"/>
    <mergeCell ref="AG214:AJ214"/>
    <mergeCell ref="AK214:AM214"/>
    <mergeCell ref="AU212:AU214"/>
    <mergeCell ref="AV212:AW214"/>
    <mergeCell ref="AX212:AX214"/>
    <mergeCell ref="AY212:AY214"/>
    <mergeCell ref="AZ212:AZ214"/>
    <mergeCell ref="BE212:BH212"/>
    <mergeCell ref="BE214:BH214"/>
    <mergeCell ref="AN212:AO212"/>
    <mergeCell ref="AP212:AQ214"/>
    <mergeCell ref="BI209:BM211"/>
    <mergeCell ref="AC210:AF210"/>
    <mergeCell ref="AG210:AJ210"/>
    <mergeCell ref="AK210:AM210"/>
    <mergeCell ref="AN210:AO210"/>
    <mergeCell ref="BE210:BH210"/>
    <mergeCell ref="AT218:AT220"/>
    <mergeCell ref="AU209:AU211"/>
    <mergeCell ref="AV209:AW211"/>
    <mergeCell ref="AX209:AX211"/>
    <mergeCell ref="AC209:AF209"/>
    <mergeCell ref="AG209:AJ209"/>
    <mergeCell ref="AK209:AM209"/>
    <mergeCell ref="AN209:AO209"/>
    <mergeCell ref="AP209:AQ211"/>
    <mergeCell ref="AC211:AF211"/>
    <mergeCell ref="AG211:AJ211"/>
    <mergeCell ref="AK211:AM211"/>
    <mergeCell ref="AN211:AO211"/>
    <mergeCell ref="AC212:AF212"/>
    <mergeCell ref="AG212:AJ212"/>
    <mergeCell ref="AK212:AM212"/>
    <mergeCell ref="BE211:BH211"/>
    <mergeCell ref="AT209:AT211"/>
    <mergeCell ref="AN214:AO214"/>
    <mergeCell ref="BI215:BM217"/>
    <mergeCell ref="AC216:AF216"/>
    <mergeCell ref="AG216:AJ216"/>
    <mergeCell ref="AK216:AM216"/>
    <mergeCell ref="AN216:AO216"/>
    <mergeCell ref="BE216:BH216"/>
    <mergeCell ref="AT212:AT214"/>
    <mergeCell ref="BI206:BM208"/>
    <mergeCell ref="AC207:AF207"/>
    <mergeCell ref="AG207:AJ207"/>
    <mergeCell ref="AK207:AM207"/>
    <mergeCell ref="AN207:AO207"/>
    <mergeCell ref="BE207:BH207"/>
    <mergeCell ref="AC208:AF208"/>
    <mergeCell ref="AG208:AJ208"/>
    <mergeCell ref="AK208:AM208"/>
    <mergeCell ref="AU206:AU208"/>
    <mergeCell ref="AV206:AW208"/>
    <mergeCell ref="AX206:AX208"/>
    <mergeCell ref="AY206:AY208"/>
    <mergeCell ref="AZ206:AZ208"/>
    <mergeCell ref="BE206:BH206"/>
    <mergeCell ref="BE208:BH208"/>
    <mergeCell ref="AN206:AO206"/>
    <mergeCell ref="AP206:AQ208"/>
    <mergeCell ref="BE205:BH205"/>
    <mergeCell ref="AT203:AT205"/>
    <mergeCell ref="BE204:BH204"/>
    <mergeCell ref="A206:A208"/>
    <mergeCell ref="B206:E208"/>
    <mergeCell ref="F206:I208"/>
    <mergeCell ref="J206:K208"/>
    <mergeCell ref="O206:S208"/>
    <mergeCell ref="AY203:AY205"/>
    <mergeCell ref="AZ203:AZ205"/>
    <mergeCell ref="BE203:BH203"/>
    <mergeCell ref="O203:S205"/>
    <mergeCell ref="Z203:AA205"/>
    <mergeCell ref="A203:A205"/>
    <mergeCell ref="B203:E205"/>
    <mergeCell ref="F203:I205"/>
    <mergeCell ref="J203:K205"/>
    <mergeCell ref="AT206:AT208"/>
    <mergeCell ref="AU203:AU205"/>
    <mergeCell ref="AV203:AW205"/>
    <mergeCell ref="AX203:AX205"/>
    <mergeCell ref="AC203:AF203"/>
    <mergeCell ref="AG203:AJ203"/>
    <mergeCell ref="AK203:AM203"/>
    <mergeCell ref="AN203:AO203"/>
    <mergeCell ref="AP203:AQ205"/>
    <mergeCell ref="AC205:AF205"/>
    <mergeCell ref="AG205:AJ205"/>
    <mergeCell ref="AK205:AM205"/>
    <mergeCell ref="AN205:AO205"/>
    <mergeCell ref="T203:T205"/>
    <mergeCell ref="T206:T208"/>
    <mergeCell ref="A200:A202"/>
    <mergeCell ref="B200:E202"/>
    <mergeCell ref="F200:I202"/>
    <mergeCell ref="J200:K202"/>
    <mergeCell ref="O200:S202"/>
    <mergeCell ref="AY197:AY199"/>
    <mergeCell ref="AZ197:AZ199"/>
    <mergeCell ref="BE197:BH197"/>
    <mergeCell ref="O197:S199"/>
    <mergeCell ref="Z197:AA199"/>
    <mergeCell ref="A197:A199"/>
    <mergeCell ref="B197:E199"/>
    <mergeCell ref="F197:I199"/>
    <mergeCell ref="J197:K199"/>
    <mergeCell ref="L200:N202"/>
    <mergeCell ref="BI200:BM202"/>
    <mergeCell ref="AC201:AF201"/>
    <mergeCell ref="AG201:AJ201"/>
    <mergeCell ref="AK201:AM201"/>
    <mergeCell ref="AN201:AO201"/>
    <mergeCell ref="BE201:BH201"/>
    <mergeCell ref="AC202:AF202"/>
    <mergeCell ref="AG202:AJ202"/>
    <mergeCell ref="AK202:AM202"/>
    <mergeCell ref="AU200:AU202"/>
    <mergeCell ref="AV200:AW202"/>
    <mergeCell ref="AX200:AX202"/>
    <mergeCell ref="AY200:AY202"/>
    <mergeCell ref="AZ200:AZ202"/>
    <mergeCell ref="BE200:BH200"/>
    <mergeCell ref="BE202:BH202"/>
    <mergeCell ref="BI197:BM199"/>
    <mergeCell ref="AV197:AW199"/>
    <mergeCell ref="AX197:AX199"/>
    <mergeCell ref="AC197:AF197"/>
    <mergeCell ref="AG197:AJ197"/>
    <mergeCell ref="AK197:AM197"/>
    <mergeCell ref="AN197:AO197"/>
    <mergeCell ref="AP197:AQ199"/>
    <mergeCell ref="AC199:AF199"/>
    <mergeCell ref="AG199:AJ199"/>
    <mergeCell ref="AK199:AM199"/>
    <mergeCell ref="AN199:AO199"/>
    <mergeCell ref="AC200:AF200"/>
    <mergeCell ref="AG200:AJ200"/>
    <mergeCell ref="AK200:AM200"/>
    <mergeCell ref="BE199:BH199"/>
    <mergeCell ref="AP200:AQ202"/>
    <mergeCell ref="AT197:AT199"/>
    <mergeCell ref="AN202:AO202"/>
    <mergeCell ref="BI203:BM205"/>
    <mergeCell ref="AC204:AF204"/>
    <mergeCell ref="AG204:AJ204"/>
    <mergeCell ref="AK204:AM204"/>
    <mergeCell ref="AN204:AO204"/>
    <mergeCell ref="AN208:AO208"/>
    <mergeCell ref="A194:A196"/>
    <mergeCell ref="B194:E196"/>
    <mergeCell ref="F194:I196"/>
    <mergeCell ref="J194:K196"/>
    <mergeCell ref="O194:S196"/>
    <mergeCell ref="AY191:AY193"/>
    <mergeCell ref="AZ191:AZ193"/>
    <mergeCell ref="BE191:BH191"/>
    <mergeCell ref="O191:S193"/>
    <mergeCell ref="Z191:AA193"/>
    <mergeCell ref="A191:A193"/>
    <mergeCell ref="B191:E193"/>
    <mergeCell ref="F191:I193"/>
    <mergeCell ref="J191:K193"/>
    <mergeCell ref="BI194:BM196"/>
    <mergeCell ref="AC195:AF195"/>
    <mergeCell ref="AG195:AJ195"/>
    <mergeCell ref="AK195:AM195"/>
    <mergeCell ref="AN195:AO195"/>
    <mergeCell ref="BE195:BH195"/>
    <mergeCell ref="AC196:AF196"/>
    <mergeCell ref="AG196:AJ196"/>
    <mergeCell ref="AK196:AM196"/>
    <mergeCell ref="AU194:AU196"/>
    <mergeCell ref="AV194:AW196"/>
    <mergeCell ref="AX194:AX196"/>
    <mergeCell ref="AY194:AY196"/>
    <mergeCell ref="AZ194:AZ196"/>
    <mergeCell ref="BE194:BH194"/>
    <mergeCell ref="BE196:BH196"/>
    <mergeCell ref="AN194:AO194"/>
    <mergeCell ref="AP194:AQ196"/>
    <mergeCell ref="AT200:AT202"/>
    <mergeCell ref="AU191:AU193"/>
    <mergeCell ref="AV191:AW193"/>
    <mergeCell ref="AX191:AX193"/>
    <mergeCell ref="AC191:AF191"/>
    <mergeCell ref="AG191:AJ191"/>
    <mergeCell ref="AK191:AM191"/>
    <mergeCell ref="AN191:AO191"/>
    <mergeCell ref="AP191:AQ193"/>
    <mergeCell ref="AC193:AF193"/>
    <mergeCell ref="AG193:AJ193"/>
    <mergeCell ref="AK193:AM193"/>
    <mergeCell ref="AN193:AO193"/>
    <mergeCell ref="AC194:AF194"/>
    <mergeCell ref="AG194:AJ194"/>
    <mergeCell ref="AK194:AM194"/>
    <mergeCell ref="BE193:BH193"/>
    <mergeCell ref="AT191:AT193"/>
    <mergeCell ref="AN196:AO196"/>
    <mergeCell ref="AN200:AO200"/>
    <mergeCell ref="AC198:AF198"/>
    <mergeCell ref="AG198:AJ198"/>
    <mergeCell ref="AK198:AM198"/>
    <mergeCell ref="AN198:AO198"/>
    <mergeCell ref="BE198:BH198"/>
    <mergeCell ref="AU197:AU199"/>
    <mergeCell ref="A188:A190"/>
    <mergeCell ref="B188:E190"/>
    <mergeCell ref="F188:I190"/>
    <mergeCell ref="J188:K190"/>
    <mergeCell ref="O188:S190"/>
    <mergeCell ref="AY185:AY187"/>
    <mergeCell ref="AZ185:AZ187"/>
    <mergeCell ref="BE185:BH185"/>
    <mergeCell ref="O185:S187"/>
    <mergeCell ref="Z185:AA187"/>
    <mergeCell ref="A185:A187"/>
    <mergeCell ref="B185:E187"/>
    <mergeCell ref="F185:I187"/>
    <mergeCell ref="J185:K187"/>
    <mergeCell ref="L185:N187"/>
    <mergeCell ref="BI188:BM190"/>
    <mergeCell ref="AC189:AF189"/>
    <mergeCell ref="AG189:AJ189"/>
    <mergeCell ref="AK189:AM189"/>
    <mergeCell ref="AN189:AO189"/>
    <mergeCell ref="BE189:BH189"/>
    <mergeCell ref="AC190:AF190"/>
    <mergeCell ref="AG190:AJ190"/>
    <mergeCell ref="AK190:AM190"/>
    <mergeCell ref="AU188:AU190"/>
    <mergeCell ref="AV188:AW190"/>
    <mergeCell ref="AX188:AX190"/>
    <mergeCell ref="AY188:AY190"/>
    <mergeCell ref="AZ188:AZ190"/>
    <mergeCell ref="BE188:BH188"/>
    <mergeCell ref="BE190:BH190"/>
    <mergeCell ref="AN188:AO188"/>
    <mergeCell ref="BI185:BM187"/>
    <mergeCell ref="AC186:AF186"/>
    <mergeCell ref="AG186:AJ186"/>
    <mergeCell ref="AK186:AM186"/>
    <mergeCell ref="AN186:AO186"/>
    <mergeCell ref="BE186:BH186"/>
    <mergeCell ref="AT194:AT196"/>
    <mergeCell ref="AU185:AU187"/>
    <mergeCell ref="AV185:AW187"/>
    <mergeCell ref="AX185:AX187"/>
    <mergeCell ref="AC185:AF185"/>
    <mergeCell ref="AG185:AJ185"/>
    <mergeCell ref="AK185:AM185"/>
    <mergeCell ref="AN185:AO185"/>
    <mergeCell ref="AP185:AQ187"/>
    <mergeCell ref="AC187:AF187"/>
    <mergeCell ref="AG187:AJ187"/>
    <mergeCell ref="AK187:AM187"/>
    <mergeCell ref="AN187:AO187"/>
    <mergeCell ref="AC188:AF188"/>
    <mergeCell ref="AG188:AJ188"/>
    <mergeCell ref="AK188:AM188"/>
    <mergeCell ref="BE187:BH187"/>
    <mergeCell ref="AP188:AQ190"/>
    <mergeCell ref="AT185:AT187"/>
    <mergeCell ref="AN190:AO190"/>
    <mergeCell ref="BI191:BM193"/>
    <mergeCell ref="AC192:AF192"/>
    <mergeCell ref="AG192:AJ192"/>
    <mergeCell ref="AK192:AM192"/>
    <mergeCell ref="AN192:AO192"/>
    <mergeCell ref="BE192:BH192"/>
    <mergeCell ref="A182:A184"/>
    <mergeCell ref="B182:E184"/>
    <mergeCell ref="F182:I184"/>
    <mergeCell ref="J182:K184"/>
    <mergeCell ref="O182:S184"/>
    <mergeCell ref="AY179:AY181"/>
    <mergeCell ref="AZ179:AZ181"/>
    <mergeCell ref="BE179:BH179"/>
    <mergeCell ref="O179:S181"/>
    <mergeCell ref="Z179:AA181"/>
    <mergeCell ref="A179:A181"/>
    <mergeCell ref="B179:E181"/>
    <mergeCell ref="F179:I181"/>
    <mergeCell ref="J179:K181"/>
    <mergeCell ref="BI182:BM184"/>
    <mergeCell ref="AC183:AF183"/>
    <mergeCell ref="AG183:AJ183"/>
    <mergeCell ref="AK183:AM183"/>
    <mergeCell ref="AN183:AO183"/>
    <mergeCell ref="BE183:BH183"/>
    <mergeCell ref="AC184:AF184"/>
    <mergeCell ref="AG184:AJ184"/>
    <mergeCell ref="AK184:AM184"/>
    <mergeCell ref="AU182:AU184"/>
    <mergeCell ref="AV182:AW184"/>
    <mergeCell ref="AX182:AX184"/>
    <mergeCell ref="AY182:AY184"/>
    <mergeCell ref="AZ182:AZ184"/>
    <mergeCell ref="BE182:BH182"/>
    <mergeCell ref="BE184:BH184"/>
    <mergeCell ref="AN182:AO182"/>
    <mergeCell ref="AP182:AQ184"/>
    <mergeCell ref="AT188:AT190"/>
    <mergeCell ref="AU179:AU181"/>
    <mergeCell ref="AV179:AW181"/>
    <mergeCell ref="AX179:AX181"/>
    <mergeCell ref="AC179:AF179"/>
    <mergeCell ref="AG179:AJ179"/>
    <mergeCell ref="AK179:AM179"/>
    <mergeCell ref="AN179:AO179"/>
    <mergeCell ref="AP179:AQ181"/>
    <mergeCell ref="AC181:AF181"/>
    <mergeCell ref="AG181:AJ181"/>
    <mergeCell ref="AK181:AM181"/>
    <mergeCell ref="AN181:AO181"/>
    <mergeCell ref="AC182:AF182"/>
    <mergeCell ref="AG182:AJ182"/>
    <mergeCell ref="AK182:AM182"/>
    <mergeCell ref="BE181:BH181"/>
    <mergeCell ref="AT179:AT181"/>
    <mergeCell ref="AN184:AO184"/>
    <mergeCell ref="A176:A178"/>
    <mergeCell ref="B176:E178"/>
    <mergeCell ref="F176:I178"/>
    <mergeCell ref="J176:K178"/>
    <mergeCell ref="O176:S178"/>
    <mergeCell ref="AY173:AY175"/>
    <mergeCell ref="AZ173:AZ175"/>
    <mergeCell ref="BE173:BH173"/>
    <mergeCell ref="O173:S175"/>
    <mergeCell ref="Z173:AA175"/>
    <mergeCell ref="A173:A175"/>
    <mergeCell ref="B173:E175"/>
    <mergeCell ref="F173:I175"/>
    <mergeCell ref="J173:K175"/>
    <mergeCell ref="BI176:BM178"/>
    <mergeCell ref="AC177:AF177"/>
    <mergeCell ref="AG177:AJ177"/>
    <mergeCell ref="AK177:AM177"/>
    <mergeCell ref="AN177:AO177"/>
    <mergeCell ref="BE177:BH177"/>
    <mergeCell ref="AC178:AF178"/>
    <mergeCell ref="AG178:AJ178"/>
    <mergeCell ref="AK178:AM178"/>
    <mergeCell ref="AU176:AU178"/>
    <mergeCell ref="AV176:AW178"/>
    <mergeCell ref="AX176:AX178"/>
    <mergeCell ref="AY176:AY178"/>
    <mergeCell ref="AZ176:AZ178"/>
    <mergeCell ref="BE176:BH176"/>
    <mergeCell ref="BE178:BH178"/>
    <mergeCell ref="AN176:AO176"/>
    <mergeCell ref="AP176:AQ178"/>
    <mergeCell ref="BI173:BM175"/>
    <mergeCell ref="AC174:AF174"/>
    <mergeCell ref="AG174:AJ174"/>
    <mergeCell ref="AK174:AM174"/>
    <mergeCell ref="AN174:AO174"/>
    <mergeCell ref="BE174:BH174"/>
    <mergeCell ref="AT182:AT184"/>
    <mergeCell ref="AU173:AU175"/>
    <mergeCell ref="AV173:AW175"/>
    <mergeCell ref="AX173:AX175"/>
    <mergeCell ref="AC173:AF173"/>
    <mergeCell ref="AG173:AJ173"/>
    <mergeCell ref="AK173:AM173"/>
    <mergeCell ref="AN173:AO173"/>
    <mergeCell ref="AP173:AQ175"/>
    <mergeCell ref="AC175:AF175"/>
    <mergeCell ref="AG175:AJ175"/>
    <mergeCell ref="AK175:AM175"/>
    <mergeCell ref="AN175:AO175"/>
    <mergeCell ref="AC176:AF176"/>
    <mergeCell ref="AG176:AJ176"/>
    <mergeCell ref="AK176:AM176"/>
    <mergeCell ref="BE175:BH175"/>
    <mergeCell ref="AT173:AT175"/>
    <mergeCell ref="AN178:AO178"/>
    <mergeCell ref="BI179:BM181"/>
    <mergeCell ref="AC180:AF180"/>
    <mergeCell ref="AG180:AJ180"/>
    <mergeCell ref="AK180:AM180"/>
    <mergeCell ref="AN180:AO180"/>
    <mergeCell ref="BE180:BH180"/>
    <mergeCell ref="AT176:AT178"/>
    <mergeCell ref="A170:A172"/>
    <mergeCell ref="B170:E172"/>
    <mergeCell ref="F170:I172"/>
    <mergeCell ref="J170:K172"/>
    <mergeCell ref="O170:S172"/>
    <mergeCell ref="AY167:AY169"/>
    <mergeCell ref="AZ167:AZ169"/>
    <mergeCell ref="BE167:BH167"/>
    <mergeCell ref="O167:S169"/>
    <mergeCell ref="Z167:AA169"/>
    <mergeCell ref="A167:A169"/>
    <mergeCell ref="B167:E169"/>
    <mergeCell ref="F167:I169"/>
    <mergeCell ref="J167:K169"/>
    <mergeCell ref="L170:N172"/>
    <mergeCell ref="BI170:BM172"/>
    <mergeCell ref="AC171:AF171"/>
    <mergeCell ref="AG171:AJ171"/>
    <mergeCell ref="AK171:AM171"/>
    <mergeCell ref="AN171:AO171"/>
    <mergeCell ref="BE171:BH171"/>
    <mergeCell ref="AC172:AF172"/>
    <mergeCell ref="AG172:AJ172"/>
    <mergeCell ref="AK172:AM172"/>
    <mergeCell ref="AU170:AU172"/>
    <mergeCell ref="AV170:AW172"/>
    <mergeCell ref="AX170:AX172"/>
    <mergeCell ref="AY170:AY172"/>
    <mergeCell ref="AZ170:AZ172"/>
    <mergeCell ref="BE170:BH170"/>
    <mergeCell ref="BE172:BH172"/>
    <mergeCell ref="AN170:AO170"/>
    <mergeCell ref="AU167:AU169"/>
    <mergeCell ref="AV167:AW169"/>
    <mergeCell ref="AX167:AX169"/>
    <mergeCell ref="AC167:AF167"/>
    <mergeCell ref="AG167:AJ167"/>
    <mergeCell ref="AK167:AM167"/>
    <mergeCell ref="AN167:AO167"/>
    <mergeCell ref="AP167:AQ169"/>
    <mergeCell ref="AC169:AF169"/>
    <mergeCell ref="AG169:AJ169"/>
    <mergeCell ref="AK169:AM169"/>
    <mergeCell ref="AN169:AO169"/>
    <mergeCell ref="AC170:AF170"/>
    <mergeCell ref="AG170:AJ170"/>
    <mergeCell ref="AK170:AM170"/>
    <mergeCell ref="BE169:BH169"/>
    <mergeCell ref="AP170:AQ172"/>
    <mergeCell ref="AT167:AT169"/>
    <mergeCell ref="AN172:AO172"/>
    <mergeCell ref="A164:A166"/>
    <mergeCell ref="B164:E166"/>
    <mergeCell ref="F164:I166"/>
    <mergeCell ref="J164:K166"/>
    <mergeCell ref="O164:S166"/>
    <mergeCell ref="AY161:AY163"/>
    <mergeCell ref="AZ161:AZ163"/>
    <mergeCell ref="BE161:BH161"/>
    <mergeCell ref="O161:S163"/>
    <mergeCell ref="Z161:AA163"/>
    <mergeCell ref="A161:A163"/>
    <mergeCell ref="B161:E163"/>
    <mergeCell ref="F161:I163"/>
    <mergeCell ref="J161:K163"/>
    <mergeCell ref="BI164:BM166"/>
    <mergeCell ref="AC165:AF165"/>
    <mergeCell ref="AG165:AJ165"/>
    <mergeCell ref="AK165:AM165"/>
    <mergeCell ref="AN165:AO165"/>
    <mergeCell ref="BE165:BH165"/>
    <mergeCell ref="AC166:AF166"/>
    <mergeCell ref="AG166:AJ166"/>
    <mergeCell ref="AK166:AM166"/>
    <mergeCell ref="AU164:AU166"/>
    <mergeCell ref="AV164:AW166"/>
    <mergeCell ref="AX164:AX166"/>
    <mergeCell ref="AY164:AY166"/>
    <mergeCell ref="AZ164:AZ166"/>
    <mergeCell ref="BE164:BH164"/>
    <mergeCell ref="BE166:BH166"/>
    <mergeCell ref="AN164:AO164"/>
    <mergeCell ref="AP164:AQ166"/>
    <mergeCell ref="BI161:BM163"/>
    <mergeCell ref="AC162:AF162"/>
    <mergeCell ref="AG162:AJ162"/>
    <mergeCell ref="AK162:AM162"/>
    <mergeCell ref="AN162:AO162"/>
    <mergeCell ref="BE162:BH162"/>
    <mergeCell ref="AT170:AT172"/>
    <mergeCell ref="AU161:AU163"/>
    <mergeCell ref="AV161:AW163"/>
    <mergeCell ref="AX161:AX163"/>
    <mergeCell ref="AC161:AF161"/>
    <mergeCell ref="AG161:AJ161"/>
    <mergeCell ref="AK161:AM161"/>
    <mergeCell ref="AN161:AO161"/>
    <mergeCell ref="AP161:AQ163"/>
    <mergeCell ref="AC163:AF163"/>
    <mergeCell ref="AG163:AJ163"/>
    <mergeCell ref="AK163:AM163"/>
    <mergeCell ref="AN163:AO163"/>
    <mergeCell ref="AC164:AF164"/>
    <mergeCell ref="AG164:AJ164"/>
    <mergeCell ref="AK164:AM164"/>
    <mergeCell ref="BE163:BH163"/>
    <mergeCell ref="AT161:AT163"/>
    <mergeCell ref="AN166:AO166"/>
    <mergeCell ref="BI167:BM169"/>
    <mergeCell ref="AC168:AF168"/>
    <mergeCell ref="AG168:AJ168"/>
    <mergeCell ref="AK168:AM168"/>
    <mergeCell ref="AN168:AO168"/>
    <mergeCell ref="BE168:BH168"/>
    <mergeCell ref="AT164:AT166"/>
    <mergeCell ref="A158:A160"/>
    <mergeCell ref="B158:E160"/>
    <mergeCell ref="F158:I160"/>
    <mergeCell ref="J158:K160"/>
    <mergeCell ref="O158:S160"/>
    <mergeCell ref="AY155:AY157"/>
    <mergeCell ref="AZ155:AZ157"/>
    <mergeCell ref="BE155:BH155"/>
    <mergeCell ref="O155:S157"/>
    <mergeCell ref="Z155:AA157"/>
    <mergeCell ref="A155:A157"/>
    <mergeCell ref="B155:E157"/>
    <mergeCell ref="F155:I157"/>
    <mergeCell ref="J155:K157"/>
    <mergeCell ref="L155:N157"/>
    <mergeCell ref="BI158:BM160"/>
    <mergeCell ref="AC159:AF159"/>
    <mergeCell ref="AG159:AJ159"/>
    <mergeCell ref="AK159:AM159"/>
    <mergeCell ref="AN159:AO159"/>
    <mergeCell ref="BE159:BH159"/>
    <mergeCell ref="AC160:AF160"/>
    <mergeCell ref="AG160:AJ160"/>
    <mergeCell ref="AK160:AM160"/>
    <mergeCell ref="AU158:AU160"/>
    <mergeCell ref="AV158:AW160"/>
    <mergeCell ref="AX158:AX160"/>
    <mergeCell ref="AY158:AY160"/>
    <mergeCell ref="AZ158:AZ160"/>
    <mergeCell ref="BE158:BH158"/>
    <mergeCell ref="BE160:BH160"/>
    <mergeCell ref="AN158:AO158"/>
    <mergeCell ref="AU155:AU157"/>
    <mergeCell ref="AV155:AW157"/>
    <mergeCell ref="AX155:AX157"/>
    <mergeCell ref="AC155:AF155"/>
    <mergeCell ref="AG155:AJ155"/>
    <mergeCell ref="AK155:AM155"/>
    <mergeCell ref="AN155:AO155"/>
    <mergeCell ref="AP155:AQ157"/>
    <mergeCell ref="AC157:AF157"/>
    <mergeCell ref="AG157:AJ157"/>
    <mergeCell ref="AK157:AM157"/>
    <mergeCell ref="AN157:AO157"/>
    <mergeCell ref="AC158:AF158"/>
    <mergeCell ref="AG158:AJ158"/>
    <mergeCell ref="AK158:AM158"/>
    <mergeCell ref="BE157:BH157"/>
    <mergeCell ref="AP158:AQ160"/>
    <mergeCell ref="AT155:AT157"/>
    <mergeCell ref="AN160:AO160"/>
    <mergeCell ref="A152:A154"/>
    <mergeCell ref="B152:E154"/>
    <mergeCell ref="F152:I154"/>
    <mergeCell ref="J152:K154"/>
    <mergeCell ref="O152:S154"/>
    <mergeCell ref="AY149:AY151"/>
    <mergeCell ref="AZ149:AZ151"/>
    <mergeCell ref="BE149:BH149"/>
    <mergeCell ref="O149:S151"/>
    <mergeCell ref="Z149:AA151"/>
    <mergeCell ref="A149:A151"/>
    <mergeCell ref="B149:E151"/>
    <mergeCell ref="F149:I151"/>
    <mergeCell ref="J149:K151"/>
    <mergeCell ref="BI152:BM154"/>
    <mergeCell ref="AC153:AF153"/>
    <mergeCell ref="AG153:AJ153"/>
    <mergeCell ref="AK153:AM153"/>
    <mergeCell ref="AN153:AO153"/>
    <mergeCell ref="BE153:BH153"/>
    <mergeCell ref="AC154:AF154"/>
    <mergeCell ref="AG154:AJ154"/>
    <mergeCell ref="AK154:AM154"/>
    <mergeCell ref="AU152:AU154"/>
    <mergeCell ref="AV152:AW154"/>
    <mergeCell ref="AX152:AX154"/>
    <mergeCell ref="AY152:AY154"/>
    <mergeCell ref="AZ152:AZ154"/>
    <mergeCell ref="BE152:BH152"/>
    <mergeCell ref="BE154:BH154"/>
    <mergeCell ref="AN152:AO152"/>
    <mergeCell ref="AP152:AQ154"/>
    <mergeCell ref="BI149:BM151"/>
    <mergeCell ref="AC150:AF150"/>
    <mergeCell ref="AG150:AJ150"/>
    <mergeCell ref="AK150:AM150"/>
    <mergeCell ref="AN150:AO150"/>
    <mergeCell ref="BE150:BH150"/>
    <mergeCell ref="AT158:AT160"/>
    <mergeCell ref="AU149:AU151"/>
    <mergeCell ref="AV149:AW151"/>
    <mergeCell ref="AX149:AX151"/>
    <mergeCell ref="AC149:AF149"/>
    <mergeCell ref="AG149:AJ149"/>
    <mergeCell ref="AK149:AM149"/>
    <mergeCell ref="AN149:AO149"/>
    <mergeCell ref="AP149:AQ151"/>
    <mergeCell ref="AC151:AF151"/>
    <mergeCell ref="AG151:AJ151"/>
    <mergeCell ref="AK151:AM151"/>
    <mergeCell ref="AN151:AO151"/>
    <mergeCell ref="AC152:AF152"/>
    <mergeCell ref="AG152:AJ152"/>
    <mergeCell ref="AK152:AM152"/>
    <mergeCell ref="BE151:BH151"/>
    <mergeCell ref="AT149:AT151"/>
    <mergeCell ref="AN154:AO154"/>
    <mergeCell ref="BI155:BM157"/>
    <mergeCell ref="AC156:AF156"/>
    <mergeCell ref="AG156:AJ156"/>
    <mergeCell ref="AK156:AM156"/>
    <mergeCell ref="AN156:AO156"/>
    <mergeCell ref="BE156:BH156"/>
    <mergeCell ref="AT152:AT154"/>
    <mergeCell ref="BI146:BM148"/>
    <mergeCell ref="AC147:AF147"/>
    <mergeCell ref="AG147:AJ147"/>
    <mergeCell ref="AK147:AM147"/>
    <mergeCell ref="AN147:AO147"/>
    <mergeCell ref="BE147:BH147"/>
    <mergeCell ref="AC148:AF148"/>
    <mergeCell ref="AG148:AJ148"/>
    <mergeCell ref="AK148:AM148"/>
    <mergeCell ref="AU146:AU148"/>
    <mergeCell ref="AV146:AW148"/>
    <mergeCell ref="AX146:AX148"/>
    <mergeCell ref="AY146:AY148"/>
    <mergeCell ref="AZ146:AZ148"/>
    <mergeCell ref="BE146:BH146"/>
    <mergeCell ref="BE148:BH148"/>
    <mergeCell ref="AN146:AO146"/>
    <mergeCell ref="AP146:AQ148"/>
    <mergeCell ref="BE145:BH145"/>
    <mergeCell ref="AT143:AT145"/>
    <mergeCell ref="BE144:BH144"/>
    <mergeCell ref="A146:A148"/>
    <mergeCell ref="B146:E148"/>
    <mergeCell ref="F146:I148"/>
    <mergeCell ref="J146:K148"/>
    <mergeCell ref="O146:S148"/>
    <mergeCell ref="AY143:AY145"/>
    <mergeCell ref="AZ143:AZ145"/>
    <mergeCell ref="BE143:BH143"/>
    <mergeCell ref="O143:S145"/>
    <mergeCell ref="Z143:AA145"/>
    <mergeCell ref="A143:A145"/>
    <mergeCell ref="B143:E145"/>
    <mergeCell ref="F143:I145"/>
    <mergeCell ref="J143:K145"/>
    <mergeCell ref="AT146:AT148"/>
    <mergeCell ref="AU143:AU145"/>
    <mergeCell ref="AV143:AW145"/>
    <mergeCell ref="AX143:AX145"/>
    <mergeCell ref="AC143:AF143"/>
    <mergeCell ref="AG143:AJ143"/>
    <mergeCell ref="AK143:AM143"/>
    <mergeCell ref="AN143:AO143"/>
    <mergeCell ref="AP143:AQ145"/>
    <mergeCell ref="AC145:AF145"/>
    <mergeCell ref="AG145:AJ145"/>
    <mergeCell ref="AK145:AM145"/>
    <mergeCell ref="AN145:AO145"/>
    <mergeCell ref="T143:T145"/>
    <mergeCell ref="T146:T148"/>
    <mergeCell ref="A140:A142"/>
    <mergeCell ref="B140:E142"/>
    <mergeCell ref="F140:I142"/>
    <mergeCell ref="J140:K142"/>
    <mergeCell ref="O140:S142"/>
    <mergeCell ref="AY137:AY139"/>
    <mergeCell ref="AZ137:AZ139"/>
    <mergeCell ref="BE137:BH137"/>
    <mergeCell ref="O137:S139"/>
    <mergeCell ref="Z137:AA139"/>
    <mergeCell ref="A137:A139"/>
    <mergeCell ref="B137:E139"/>
    <mergeCell ref="F137:I139"/>
    <mergeCell ref="J137:K139"/>
    <mergeCell ref="L140:N142"/>
    <mergeCell ref="BI140:BM142"/>
    <mergeCell ref="AC141:AF141"/>
    <mergeCell ref="AG141:AJ141"/>
    <mergeCell ref="AK141:AM141"/>
    <mergeCell ref="AN141:AO141"/>
    <mergeCell ref="BE141:BH141"/>
    <mergeCell ref="AC142:AF142"/>
    <mergeCell ref="AG142:AJ142"/>
    <mergeCell ref="AK142:AM142"/>
    <mergeCell ref="AU140:AU142"/>
    <mergeCell ref="AV140:AW142"/>
    <mergeCell ref="AX140:AX142"/>
    <mergeCell ref="AY140:AY142"/>
    <mergeCell ref="AZ140:AZ142"/>
    <mergeCell ref="BE140:BH140"/>
    <mergeCell ref="BE142:BH142"/>
    <mergeCell ref="BI137:BM139"/>
    <mergeCell ref="AV137:AW139"/>
    <mergeCell ref="AX137:AX139"/>
    <mergeCell ref="AC137:AF137"/>
    <mergeCell ref="AG137:AJ137"/>
    <mergeCell ref="AK137:AM137"/>
    <mergeCell ref="AN137:AO137"/>
    <mergeCell ref="AP137:AQ139"/>
    <mergeCell ref="AC139:AF139"/>
    <mergeCell ref="AG139:AJ139"/>
    <mergeCell ref="AK139:AM139"/>
    <mergeCell ref="AN139:AO139"/>
    <mergeCell ref="AC140:AF140"/>
    <mergeCell ref="AG140:AJ140"/>
    <mergeCell ref="AK140:AM140"/>
    <mergeCell ref="BE139:BH139"/>
    <mergeCell ref="AP140:AQ142"/>
    <mergeCell ref="AT137:AT139"/>
    <mergeCell ref="AN142:AO142"/>
    <mergeCell ref="BI143:BM145"/>
    <mergeCell ref="AC144:AF144"/>
    <mergeCell ref="AG144:AJ144"/>
    <mergeCell ref="AK144:AM144"/>
    <mergeCell ref="AN144:AO144"/>
    <mergeCell ref="AN148:AO148"/>
    <mergeCell ref="A134:A136"/>
    <mergeCell ref="B134:E136"/>
    <mergeCell ref="F134:I136"/>
    <mergeCell ref="J134:K136"/>
    <mergeCell ref="O134:S136"/>
    <mergeCell ref="AY131:AY133"/>
    <mergeCell ref="AZ131:AZ133"/>
    <mergeCell ref="BE131:BH131"/>
    <mergeCell ref="O131:S133"/>
    <mergeCell ref="Z131:AA133"/>
    <mergeCell ref="A131:A133"/>
    <mergeCell ref="B131:E133"/>
    <mergeCell ref="F131:I133"/>
    <mergeCell ref="J131:K133"/>
    <mergeCell ref="BI134:BM136"/>
    <mergeCell ref="AC135:AF135"/>
    <mergeCell ref="AG135:AJ135"/>
    <mergeCell ref="AK135:AM135"/>
    <mergeCell ref="AN135:AO135"/>
    <mergeCell ref="BE135:BH135"/>
    <mergeCell ref="AC136:AF136"/>
    <mergeCell ref="AG136:AJ136"/>
    <mergeCell ref="AK136:AM136"/>
    <mergeCell ref="AU134:AU136"/>
    <mergeCell ref="AV134:AW136"/>
    <mergeCell ref="AX134:AX136"/>
    <mergeCell ref="AY134:AY136"/>
    <mergeCell ref="AZ134:AZ136"/>
    <mergeCell ref="BE134:BH134"/>
    <mergeCell ref="BE136:BH136"/>
    <mergeCell ref="AN134:AO134"/>
    <mergeCell ref="AP134:AQ136"/>
    <mergeCell ref="AT140:AT142"/>
    <mergeCell ref="AU131:AU133"/>
    <mergeCell ref="AV131:AW133"/>
    <mergeCell ref="AX131:AX133"/>
    <mergeCell ref="AC131:AF131"/>
    <mergeCell ref="AG131:AJ131"/>
    <mergeCell ref="AK131:AM131"/>
    <mergeCell ref="AN131:AO131"/>
    <mergeCell ref="AP131:AQ133"/>
    <mergeCell ref="AC133:AF133"/>
    <mergeCell ref="AG133:AJ133"/>
    <mergeCell ref="AK133:AM133"/>
    <mergeCell ref="AN133:AO133"/>
    <mergeCell ref="AC134:AF134"/>
    <mergeCell ref="AG134:AJ134"/>
    <mergeCell ref="AK134:AM134"/>
    <mergeCell ref="BE133:BH133"/>
    <mergeCell ref="AT131:AT133"/>
    <mergeCell ref="AN136:AO136"/>
    <mergeCell ref="AN140:AO140"/>
    <mergeCell ref="AC138:AF138"/>
    <mergeCell ref="AG138:AJ138"/>
    <mergeCell ref="AK138:AM138"/>
    <mergeCell ref="AN138:AO138"/>
    <mergeCell ref="BE138:BH138"/>
    <mergeCell ref="AU137:AU139"/>
    <mergeCell ref="A128:A130"/>
    <mergeCell ref="B128:E130"/>
    <mergeCell ref="F128:I130"/>
    <mergeCell ref="J128:K130"/>
    <mergeCell ref="O128:S130"/>
    <mergeCell ref="AY125:AY127"/>
    <mergeCell ref="AZ125:AZ127"/>
    <mergeCell ref="BE125:BH125"/>
    <mergeCell ref="O125:S127"/>
    <mergeCell ref="Z125:AA127"/>
    <mergeCell ref="A125:A127"/>
    <mergeCell ref="B125:E127"/>
    <mergeCell ref="F125:I127"/>
    <mergeCell ref="J125:K127"/>
    <mergeCell ref="L125:N127"/>
    <mergeCell ref="BI128:BM130"/>
    <mergeCell ref="AC129:AF129"/>
    <mergeCell ref="AG129:AJ129"/>
    <mergeCell ref="AK129:AM129"/>
    <mergeCell ref="AN129:AO129"/>
    <mergeCell ref="BE129:BH129"/>
    <mergeCell ref="AC130:AF130"/>
    <mergeCell ref="AG130:AJ130"/>
    <mergeCell ref="AK130:AM130"/>
    <mergeCell ref="AU128:AU130"/>
    <mergeCell ref="AV128:AW130"/>
    <mergeCell ref="AX128:AX130"/>
    <mergeCell ref="AY128:AY130"/>
    <mergeCell ref="AZ128:AZ130"/>
    <mergeCell ref="BE128:BH128"/>
    <mergeCell ref="BE130:BH130"/>
    <mergeCell ref="AN128:AO128"/>
    <mergeCell ref="BI125:BM127"/>
    <mergeCell ref="AC126:AF126"/>
    <mergeCell ref="AG126:AJ126"/>
    <mergeCell ref="AK126:AM126"/>
    <mergeCell ref="AN126:AO126"/>
    <mergeCell ref="BE126:BH126"/>
    <mergeCell ref="AT134:AT136"/>
    <mergeCell ref="AU125:AU127"/>
    <mergeCell ref="AV125:AW127"/>
    <mergeCell ref="AX125:AX127"/>
    <mergeCell ref="AC125:AF125"/>
    <mergeCell ref="AG125:AJ125"/>
    <mergeCell ref="AK125:AM125"/>
    <mergeCell ref="AN125:AO125"/>
    <mergeCell ref="AP125:AQ127"/>
    <mergeCell ref="AC127:AF127"/>
    <mergeCell ref="AG127:AJ127"/>
    <mergeCell ref="AK127:AM127"/>
    <mergeCell ref="AN127:AO127"/>
    <mergeCell ref="AC128:AF128"/>
    <mergeCell ref="AG128:AJ128"/>
    <mergeCell ref="AK128:AM128"/>
    <mergeCell ref="BE127:BH127"/>
    <mergeCell ref="AP128:AQ130"/>
    <mergeCell ref="AT125:AT127"/>
    <mergeCell ref="AN130:AO130"/>
    <mergeCell ref="BI131:BM133"/>
    <mergeCell ref="AC132:AF132"/>
    <mergeCell ref="AG132:AJ132"/>
    <mergeCell ref="AK132:AM132"/>
    <mergeCell ref="AN132:AO132"/>
    <mergeCell ref="BE132:BH132"/>
    <mergeCell ref="A122:A124"/>
    <mergeCell ref="B122:E124"/>
    <mergeCell ref="F122:I124"/>
    <mergeCell ref="J122:K124"/>
    <mergeCell ref="O122:S124"/>
    <mergeCell ref="AY119:AY121"/>
    <mergeCell ref="AZ119:AZ121"/>
    <mergeCell ref="BE119:BH119"/>
    <mergeCell ref="O119:S121"/>
    <mergeCell ref="Z119:AA121"/>
    <mergeCell ref="A119:A121"/>
    <mergeCell ref="B119:E121"/>
    <mergeCell ref="F119:I121"/>
    <mergeCell ref="J119:K121"/>
    <mergeCell ref="BI122:BM124"/>
    <mergeCell ref="AC123:AF123"/>
    <mergeCell ref="AG123:AJ123"/>
    <mergeCell ref="AK123:AM123"/>
    <mergeCell ref="AN123:AO123"/>
    <mergeCell ref="BE123:BH123"/>
    <mergeCell ref="AC124:AF124"/>
    <mergeCell ref="AG124:AJ124"/>
    <mergeCell ref="AK124:AM124"/>
    <mergeCell ref="AU122:AU124"/>
    <mergeCell ref="AV122:AW124"/>
    <mergeCell ref="AX122:AX124"/>
    <mergeCell ref="AY122:AY124"/>
    <mergeCell ref="AZ122:AZ124"/>
    <mergeCell ref="BE122:BH122"/>
    <mergeCell ref="BE124:BH124"/>
    <mergeCell ref="AN122:AO122"/>
    <mergeCell ref="AP122:AQ124"/>
    <mergeCell ref="AT128:AT130"/>
    <mergeCell ref="AU119:AU121"/>
    <mergeCell ref="AV119:AW121"/>
    <mergeCell ref="AX119:AX121"/>
    <mergeCell ref="AC119:AF119"/>
    <mergeCell ref="AG119:AJ119"/>
    <mergeCell ref="AK119:AM119"/>
    <mergeCell ref="AN119:AO119"/>
    <mergeCell ref="AP119:AQ121"/>
    <mergeCell ref="AC121:AF121"/>
    <mergeCell ref="AG121:AJ121"/>
    <mergeCell ref="AK121:AM121"/>
    <mergeCell ref="AN121:AO121"/>
    <mergeCell ref="AC122:AF122"/>
    <mergeCell ref="AG122:AJ122"/>
    <mergeCell ref="AK122:AM122"/>
    <mergeCell ref="BE121:BH121"/>
    <mergeCell ref="AT119:AT121"/>
    <mergeCell ref="AN124:AO124"/>
    <mergeCell ref="A116:A118"/>
    <mergeCell ref="B116:E118"/>
    <mergeCell ref="F116:I118"/>
    <mergeCell ref="J116:K118"/>
    <mergeCell ref="O116:S118"/>
    <mergeCell ref="AY113:AY115"/>
    <mergeCell ref="AZ113:AZ115"/>
    <mergeCell ref="BE113:BH113"/>
    <mergeCell ref="O113:S115"/>
    <mergeCell ref="Z113:AA115"/>
    <mergeCell ref="A113:A115"/>
    <mergeCell ref="B113:E115"/>
    <mergeCell ref="F113:I115"/>
    <mergeCell ref="J113:K115"/>
    <mergeCell ref="BI116:BM118"/>
    <mergeCell ref="AC117:AF117"/>
    <mergeCell ref="AG117:AJ117"/>
    <mergeCell ref="AK117:AM117"/>
    <mergeCell ref="AN117:AO117"/>
    <mergeCell ref="BE117:BH117"/>
    <mergeCell ref="AC118:AF118"/>
    <mergeCell ref="AG118:AJ118"/>
    <mergeCell ref="AK118:AM118"/>
    <mergeCell ref="AU116:AU118"/>
    <mergeCell ref="AV116:AW118"/>
    <mergeCell ref="AX116:AX118"/>
    <mergeCell ref="AY116:AY118"/>
    <mergeCell ref="AZ116:AZ118"/>
    <mergeCell ref="BE116:BH116"/>
    <mergeCell ref="BE118:BH118"/>
    <mergeCell ref="AN116:AO116"/>
    <mergeCell ref="AP116:AQ118"/>
    <mergeCell ref="BI113:BM115"/>
    <mergeCell ref="AC114:AF114"/>
    <mergeCell ref="AG114:AJ114"/>
    <mergeCell ref="AK114:AM114"/>
    <mergeCell ref="AN114:AO114"/>
    <mergeCell ref="BE114:BH114"/>
    <mergeCell ref="AT122:AT124"/>
    <mergeCell ref="AU113:AU115"/>
    <mergeCell ref="AV113:AW115"/>
    <mergeCell ref="AX113:AX115"/>
    <mergeCell ref="AC113:AF113"/>
    <mergeCell ref="AG113:AJ113"/>
    <mergeCell ref="AK113:AM113"/>
    <mergeCell ref="AN113:AO113"/>
    <mergeCell ref="AP113:AQ115"/>
    <mergeCell ref="AC115:AF115"/>
    <mergeCell ref="AG115:AJ115"/>
    <mergeCell ref="AK115:AM115"/>
    <mergeCell ref="AN115:AO115"/>
    <mergeCell ref="AC116:AF116"/>
    <mergeCell ref="AG116:AJ116"/>
    <mergeCell ref="AK116:AM116"/>
    <mergeCell ref="BE115:BH115"/>
    <mergeCell ref="AT113:AT115"/>
    <mergeCell ref="AN118:AO118"/>
    <mergeCell ref="BI119:BM121"/>
    <mergeCell ref="AC120:AF120"/>
    <mergeCell ref="AG120:AJ120"/>
    <mergeCell ref="AK120:AM120"/>
    <mergeCell ref="AN120:AO120"/>
    <mergeCell ref="BE120:BH120"/>
    <mergeCell ref="AT116:AT118"/>
    <mergeCell ref="A110:A112"/>
    <mergeCell ref="B110:E112"/>
    <mergeCell ref="F110:I112"/>
    <mergeCell ref="J110:K112"/>
    <mergeCell ref="O110:S112"/>
    <mergeCell ref="AY107:AY109"/>
    <mergeCell ref="AZ107:AZ109"/>
    <mergeCell ref="BE107:BH107"/>
    <mergeCell ref="O107:S109"/>
    <mergeCell ref="Z107:AA109"/>
    <mergeCell ref="A107:A109"/>
    <mergeCell ref="B107:E109"/>
    <mergeCell ref="F107:I109"/>
    <mergeCell ref="J107:K109"/>
    <mergeCell ref="L110:N112"/>
    <mergeCell ref="BI110:BM112"/>
    <mergeCell ref="AC111:AF111"/>
    <mergeCell ref="AG111:AJ111"/>
    <mergeCell ref="AK111:AM111"/>
    <mergeCell ref="AN111:AO111"/>
    <mergeCell ref="BE111:BH111"/>
    <mergeCell ref="AC112:AF112"/>
    <mergeCell ref="AG112:AJ112"/>
    <mergeCell ref="AK112:AM112"/>
    <mergeCell ref="AU110:AU112"/>
    <mergeCell ref="AV110:AW112"/>
    <mergeCell ref="AX110:AX112"/>
    <mergeCell ref="AY110:AY112"/>
    <mergeCell ref="AZ110:AZ112"/>
    <mergeCell ref="BE110:BH110"/>
    <mergeCell ref="BE112:BH112"/>
    <mergeCell ref="AN110:AO110"/>
    <mergeCell ref="AU107:AU109"/>
    <mergeCell ref="AV107:AW109"/>
    <mergeCell ref="AX107:AX109"/>
    <mergeCell ref="AC107:AF107"/>
    <mergeCell ref="AG107:AJ107"/>
    <mergeCell ref="AK107:AM107"/>
    <mergeCell ref="AN107:AO107"/>
    <mergeCell ref="AP107:AQ109"/>
    <mergeCell ref="AC109:AF109"/>
    <mergeCell ref="AG109:AJ109"/>
    <mergeCell ref="AK109:AM109"/>
    <mergeCell ref="AN109:AO109"/>
    <mergeCell ref="AC110:AF110"/>
    <mergeCell ref="AG110:AJ110"/>
    <mergeCell ref="AK110:AM110"/>
    <mergeCell ref="BE109:BH109"/>
    <mergeCell ref="AP110:AQ112"/>
    <mergeCell ref="AT107:AT109"/>
    <mergeCell ref="AN112:AO112"/>
    <mergeCell ref="A104:A106"/>
    <mergeCell ref="B104:E106"/>
    <mergeCell ref="F104:I106"/>
    <mergeCell ref="J104:K106"/>
    <mergeCell ref="O104:S106"/>
    <mergeCell ref="AY101:AY103"/>
    <mergeCell ref="AZ101:AZ103"/>
    <mergeCell ref="BE101:BH101"/>
    <mergeCell ref="O101:S103"/>
    <mergeCell ref="Z101:AA103"/>
    <mergeCell ref="A101:A103"/>
    <mergeCell ref="B101:E103"/>
    <mergeCell ref="F101:I103"/>
    <mergeCell ref="J101:K103"/>
    <mergeCell ref="BI104:BM106"/>
    <mergeCell ref="AC105:AF105"/>
    <mergeCell ref="AG105:AJ105"/>
    <mergeCell ref="AK105:AM105"/>
    <mergeCell ref="AN105:AO105"/>
    <mergeCell ref="BE105:BH105"/>
    <mergeCell ref="AC106:AF106"/>
    <mergeCell ref="AG106:AJ106"/>
    <mergeCell ref="AK106:AM106"/>
    <mergeCell ref="AU104:AU106"/>
    <mergeCell ref="AV104:AW106"/>
    <mergeCell ref="AX104:AX106"/>
    <mergeCell ref="AY104:AY106"/>
    <mergeCell ref="AZ104:AZ106"/>
    <mergeCell ref="BE104:BH104"/>
    <mergeCell ref="BE106:BH106"/>
    <mergeCell ref="AN104:AO104"/>
    <mergeCell ref="AP104:AQ106"/>
    <mergeCell ref="BI101:BM103"/>
    <mergeCell ref="AC102:AF102"/>
    <mergeCell ref="AG102:AJ102"/>
    <mergeCell ref="AK102:AM102"/>
    <mergeCell ref="AN102:AO102"/>
    <mergeCell ref="BE102:BH102"/>
    <mergeCell ref="AT110:AT112"/>
    <mergeCell ref="AU101:AU103"/>
    <mergeCell ref="AV101:AW103"/>
    <mergeCell ref="AX101:AX103"/>
    <mergeCell ref="AC101:AF101"/>
    <mergeCell ref="AG101:AJ101"/>
    <mergeCell ref="AK101:AM101"/>
    <mergeCell ref="AN101:AO101"/>
    <mergeCell ref="AP101:AQ103"/>
    <mergeCell ref="AC103:AF103"/>
    <mergeCell ref="AG103:AJ103"/>
    <mergeCell ref="AK103:AM103"/>
    <mergeCell ref="AN103:AO103"/>
    <mergeCell ref="AC104:AF104"/>
    <mergeCell ref="AG104:AJ104"/>
    <mergeCell ref="AK104:AM104"/>
    <mergeCell ref="BE103:BH103"/>
    <mergeCell ref="AT101:AT103"/>
    <mergeCell ref="AN106:AO106"/>
    <mergeCell ref="BI107:BM109"/>
    <mergeCell ref="AC108:AF108"/>
    <mergeCell ref="AG108:AJ108"/>
    <mergeCell ref="AK108:AM108"/>
    <mergeCell ref="AN108:AO108"/>
    <mergeCell ref="BE108:BH108"/>
    <mergeCell ref="AT104:AT106"/>
    <mergeCell ref="A98:A100"/>
    <mergeCell ref="B98:E100"/>
    <mergeCell ref="F98:I100"/>
    <mergeCell ref="J98:K100"/>
    <mergeCell ref="O98:S100"/>
    <mergeCell ref="AY95:AY97"/>
    <mergeCell ref="AZ95:AZ97"/>
    <mergeCell ref="BE95:BH95"/>
    <mergeCell ref="O95:S97"/>
    <mergeCell ref="Z95:AA97"/>
    <mergeCell ref="A95:A97"/>
    <mergeCell ref="B95:E97"/>
    <mergeCell ref="F95:I97"/>
    <mergeCell ref="J95:K97"/>
    <mergeCell ref="L95:N97"/>
    <mergeCell ref="BI98:BM100"/>
    <mergeCell ref="AC99:AF99"/>
    <mergeCell ref="AG99:AJ99"/>
    <mergeCell ref="AK99:AM99"/>
    <mergeCell ref="AN99:AO99"/>
    <mergeCell ref="BE99:BH99"/>
    <mergeCell ref="AC100:AF100"/>
    <mergeCell ref="AG100:AJ100"/>
    <mergeCell ref="AK100:AM100"/>
    <mergeCell ref="AU98:AU100"/>
    <mergeCell ref="AV98:AW100"/>
    <mergeCell ref="AX98:AX100"/>
    <mergeCell ref="AY98:AY100"/>
    <mergeCell ref="AZ98:AZ100"/>
    <mergeCell ref="BE98:BH98"/>
    <mergeCell ref="BE100:BH100"/>
    <mergeCell ref="AN98:AO98"/>
    <mergeCell ref="AU95:AU97"/>
    <mergeCell ref="AV95:AW97"/>
    <mergeCell ref="AX95:AX97"/>
    <mergeCell ref="AC95:AF95"/>
    <mergeCell ref="AG95:AJ95"/>
    <mergeCell ref="AK95:AM95"/>
    <mergeCell ref="AN95:AO95"/>
    <mergeCell ref="AP95:AQ97"/>
    <mergeCell ref="AC97:AF97"/>
    <mergeCell ref="AG97:AJ97"/>
    <mergeCell ref="AK97:AM97"/>
    <mergeCell ref="AN97:AO97"/>
    <mergeCell ref="AC98:AF98"/>
    <mergeCell ref="AG98:AJ98"/>
    <mergeCell ref="AK98:AM98"/>
    <mergeCell ref="BE97:BH97"/>
    <mergeCell ref="AP98:AQ100"/>
    <mergeCell ref="AT95:AT97"/>
    <mergeCell ref="AN100:AO100"/>
    <mergeCell ref="A92:A94"/>
    <mergeCell ref="B92:E94"/>
    <mergeCell ref="F92:I94"/>
    <mergeCell ref="J92:K94"/>
    <mergeCell ref="O92:S94"/>
    <mergeCell ref="AY89:AY91"/>
    <mergeCell ref="AZ89:AZ91"/>
    <mergeCell ref="BE89:BH89"/>
    <mergeCell ref="O89:S91"/>
    <mergeCell ref="Z89:AA91"/>
    <mergeCell ref="A89:A91"/>
    <mergeCell ref="B89:E91"/>
    <mergeCell ref="F89:I91"/>
    <mergeCell ref="J89:K91"/>
    <mergeCell ref="BI92:BM94"/>
    <mergeCell ref="AC93:AF93"/>
    <mergeCell ref="AG93:AJ93"/>
    <mergeCell ref="AK93:AM93"/>
    <mergeCell ref="AN93:AO93"/>
    <mergeCell ref="BE93:BH93"/>
    <mergeCell ref="AC94:AF94"/>
    <mergeCell ref="AG94:AJ94"/>
    <mergeCell ref="AK94:AM94"/>
    <mergeCell ref="AU92:AU94"/>
    <mergeCell ref="AV92:AW94"/>
    <mergeCell ref="AX92:AX94"/>
    <mergeCell ref="AY92:AY94"/>
    <mergeCell ref="AZ92:AZ94"/>
    <mergeCell ref="BE92:BH92"/>
    <mergeCell ref="BE94:BH94"/>
    <mergeCell ref="AN92:AO92"/>
    <mergeCell ref="AP92:AQ94"/>
    <mergeCell ref="BI89:BM91"/>
    <mergeCell ref="AC90:AF90"/>
    <mergeCell ref="AG90:AJ90"/>
    <mergeCell ref="AK90:AM90"/>
    <mergeCell ref="AN90:AO90"/>
    <mergeCell ref="BE90:BH90"/>
    <mergeCell ref="AT98:AT100"/>
    <mergeCell ref="AU89:AU91"/>
    <mergeCell ref="AV89:AW91"/>
    <mergeCell ref="AX89:AX91"/>
    <mergeCell ref="AC89:AF89"/>
    <mergeCell ref="AG89:AJ89"/>
    <mergeCell ref="AK89:AM89"/>
    <mergeCell ref="AN89:AO89"/>
    <mergeCell ref="AP89:AQ91"/>
    <mergeCell ref="AC91:AF91"/>
    <mergeCell ref="AG91:AJ91"/>
    <mergeCell ref="AK91:AM91"/>
    <mergeCell ref="AN91:AO91"/>
    <mergeCell ref="AC92:AF92"/>
    <mergeCell ref="AG92:AJ92"/>
    <mergeCell ref="AK92:AM92"/>
    <mergeCell ref="BE91:BH91"/>
    <mergeCell ref="AT89:AT91"/>
    <mergeCell ref="AN94:AO94"/>
    <mergeCell ref="BI95:BM97"/>
    <mergeCell ref="AC96:AF96"/>
    <mergeCell ref="AG96:AJ96"/>
    <mergeCell ref="AK96:AM96"/>
    <mergeCell ref="AN96:AO96"/>
    <mergeCell ref="BE96:BH96"/>
    <mergeCell ref="AT92:AT94"/>
    <mergeCell ref="BI86:BM88"/>
    <mergeCell ref="AC87:AF87"/>
    <mergeCell ref="AG87:AJ87"/>
    <mergeCell ref="AK87:AM87"/>
    <mergeCell ref="AN87:AO87"/>
    <mergeCell ref="BE87:BH87"/>
    <mergeCell ref="AC88:AF88"/>
    <mergeCell ref="AG88:AJ88"/>
    <mergeCell ref="AK88:AM88"/>
    <mergeCell ref="AU86:AU88"/>
    <mergeCell ref="AV86:AW88"/>
    <mergeCell ref="AX86:AX88"/>
    <mergeCell ref="AY86:AY88"/>
    <mergeCell ref="AZ86:AZ88"/>
    <mergeCell ref="BE86:BH86"/>
    <mergeCell ref="BE88:BH88"/>
    <mergeCell ref="AN86:AO86"/>
    <mergeCell ref="AP86:AQ88"/>
    <mergeCell ref="BE85:BH85"/>
    <mergeCell ref="AT83:AT85"/>
    <mergeCell ref="BE84:BH84"/>
    <mergeCell ref="A86:A88"/>
    <mergeCell ref="B86:E88"/>
    <mergeCell ref="F86:I88"/>
    <mergeCell ref="J86:K88"/>
    <mergeCell ref="O86:S88"/>
    <mergeCell ref="AY83:AY85"/>
    <mergeCell ref="AZ83:AZ85"/>
    <mergeCell ref="BE83:BH83"/>
    <mergeCell ref="O83:S85"/>
    <mergeCell ref="Z83:AA85"/>
    <mergeCell ref="A83:A85"/>
    <mergeCell ref="B83:E85"/>
    <mergeCell ref="F83:I85"/>
    <mergeCell ref="J83:K85"/>
    <mergeCell ref="AT86:AT88"/>
    <mergeCell ref="AU83:AU85"/>
    <mergeCell ref="AV83:AW85"/>
    <mergeCell ref="AX83:AX85"/>
    <mergeCell ref="AC83:AF83"/>
    <mergeCell ref="AG83:AJ83"/>
    <mergeCell ref="AK83:AM83"/>
    <mergeCell ref="AN83:AO83"/>
    <mergeCell ref="AP83:AQ85"/>
    <mergeCell ref="AC85:AF85"/>
    <mergeCell ref="AG85:AJ85"/>
    <mergeCell ref="AK85:AM85"/>
    <mergeCell ref="AN85:AO85"/>
    <mergeCell ref="T83:T85"/>
    <mergeCell ref="T86:T88"/>
    <mergeCell ref="A80:A82"/>
    <mergeCell ref="B80:E82"/>
    <mergeCell ref="F80:I82"/>
    <mergeCell ref="J80:K82"/>
    <mergeCell ref="O80:S82"/>
    <mergeCell ref="AY77:AY79"/>
    <mergeCell ref="AZ77:AZ79"/>
    <mergeCell ref="BE77:BH77"/>
    <mergeCell ref="O77:S79"/>
    <mergeCell ref="Z77:AA79"/>
    <mergeCell ref="A77:A79"/>
    <mergeCell ref="B77:E79"/>
    <mergeCell ref="F77:I79"/>
    <mergeCell ref="J77:K79"/>
    <mergeCell ref="L80:N82"/>
    <mergeCell ref="BI80:BM82"/>
    <mergeCell ref="AC81:AF81"/>
    <mergeCell ref="AG81:AJ81"/>
    <mergeCell ref="AK81:AM81"/>
    <mergeCell ref="AN81:AO81"/>
    <mergeCell ref="BE81:BH81"/>
    <mergeCell ref="AC82:AF82"/>
    <mergeCell ref="AG82:AJ82"/>
    <mergeCell ref="AK82:AM82"/>
    <mergeCell ref="AU80:AU82"/>
    <mergeCell ref="AV80:AW82"/>
    <mergeCell ref="AX80:AX82"/>
    <mergeCell ref="AY80:AY82"/>
    <mergeCell ref="AZ80:AZ82"/>
    <mergeCell ref="BE80:BH80"/>
    <mergeCell ref="BE82:BH82"/>
    <mergeCell ref="BI77:BM79"/>
    <mergeCell ref="AV77:AW79"/>
    <mergeCell ref="AX77:AX79"/>
    <mergeCell ref="AC77:AF77"/>
    <mergeCell ref="AG77:AJ77"/>
    <mergeCell ref="AK77:AM77"/>
    <mergeCell ref="AN77:AO77"/>
    <mergeCell ref="AP77:AQ79"/>
    <mergeCell ref="AC79:AF79"/>
    <mergeCell ref="AG79:AJ79"/>
    <mergeCell ref="AK79:AM79"/>
    <mergeCell ref="AN79:AO79"/>
    <mergeCell ref="AC80:AF80"/>
    <mergeCell ref="AG80:AJ80"/>
    <mergeCell ref="AK80:AM80"/>
    <mergeCell ref="BE79:BH79"/>
    <mergeCell ref="AP80:AQ82"/>
    <mergeCell ref="AT77:AT79"/>
    <mergeCell ref="AN82:AO82"/>
    <mergeCell ref="BI83:BM85"/>
    <mergeCell ref="AC84:AF84"/>
    <mergeCell ref="AG84:AJ84"/>
    <mergeCell ref="AK84:AM84"/>
    <mergeCell ref="AN84:AO84"/>
    <mergeCell ref="AN88:AO88"/>
    <mergeCell ref="A74:A76"/>
    <mergeCell ref="B74:E76"/>
    <mergeCell ref="F74:I76"/>
    <mergeCell ref="J74:K76"/>
    <mergeCell ref="O74:S76"/>
    <mergeCell ref="AY71:AY73"/>
    <mergeCell ref="AZ71:AZ73"/>
    <mergeCell ref="BE71:BH71"/>
    <mergeCell ref="O71:S73"/>
    <mergeCell ref="Z71:AA73"/>
    <mergeCell ref="A71:A73"/>
    <mergeCell ref="B71:E73"/>
    <mergeCell ref="F71:I73"/>
    <mergeCell ref="J71:K73"/>
    <mergeCell ref="BI74:BM76"/>
    <mergeCell ref="AC75:AF75"/>
    <mergeCell ref="AG75:AJ75"/>
    <mergeCell ref="AK75:AM75"/>
    <mergeCell ref="AN75:AO75"/>
    <mergeCell ref="BE75:BH75"/>
    <mergeCell ref="AC76:AF76"/>
    <mergeCell ref="AG76:AJ76"/>
    <mergeCell ref="AK76:AM76"/>
    <mergeCell ref="AU74:AU76"/>
    <mergeCell ref="AV74:AW76"/>
    <mergeCell ref="AX74:AX76"/>
    <mergeCell ref="AY74:AY76"/>
    <mergeCell ref="AZ74:AZ76"/>
    <mergeCell ref="BE74:BH74"/>
    <mergeCell ref="BE76:BH76"/>
    <mergeCell ref="AN74:AO74"/>
    <mergeCell ref="AP74:AQ76"/>
    <mergeCell ref="AT80:AT82"/>
    <mergeCell ref="AU71:AU73"/>
    <mergeCell ref="AV71:AW73"/>
    <mergeCell ref="AX71:AX73"/>
    <mergeCell ref="AC71:AF71"/>
    <mergeCell ref="AG71:AJ71"/>
    <mergeCell ref="AK71:AM71"/>
    <mergeCell ref="AN71:AO71"/>
    <mergeCell ref="AP71:AQ73"/>
    <mergeCell ref="AC73:AF73"/>
    <mergeCell ref="AG73:AJ73"/>
    <mergeCell ref="AK73:AM73"/>
    <mergeCell ref="AN73:AO73"/>
    <mergeCell ref="AC74:AF74"/>
    <mergeCell ref="AG74:AJ74"/>
    <mergeCell ref="AK74:AM74"/>
    <mergeCell ref="BE73:BH73"/>
    <mergeCell ref="AT71:AT73"/>
    <mergeCell ref="AN76:AO76"/>
    <mergeCell ref="AN80:AO80"/>
    <mergeCell ref="AC78:AF78"/>
    <mergeCell ref="AG78:AJ78"/>
    <mergeCell ref="AK78:AM78"/>
    <mergeCell ref="AN78:AO78"/>
    <mergeCell ref="BE78:BH78"/>
    <mergeCell ref="AU77:AU79"/>
    <mergeCell ref="A68:A70"/>
    <mergeCell ref="B68:E70"/>
    <mergeCell ref="F68:I70"/>
    <mergeCell ref="J68:K70"/>
    <mergeCell ref="O68:S70"/>
    <mergeCell ref="AY65:AY67"/>
    <mergeCell ref="AZ65:AZ67"/>
    <mergeCell ref="BE65:BH65"/>
    <mergeCell ref="O65:S67"/>
    <mergeCell ref="Z65:AA67"/>
    <mergeCell ref="A65:A67"/>
    <mergeCell ref="B65:E67"/>
    <mergeCell ref="F65:I67"/>
    <mergeCell ref="J65:K67"/>
    <mergeCell ref="L65:N67"/>
    <mergeCell ref="BI68:BM70"/>
    <mergeCell ref="AC69:AF69"/>
    <mergeCell ref="AG69:AJ69"/>
    <mergeCell ref="AK69:AM69"/>
    <mergeCell ref="AN69:AO69"/>
    <mergeCell ref="BE69:BH69"/>
    <mergeCell ref="AC70:AF70"/>
    <mergeCell ref="AG70:AJ70"/>
    <mergeCell ref="AK70:AM70"/>
    <mergeCell ref="AU68:AU70"/>
    <mergeCell ref="AV68:AW70"/>
    <mergeCell ref="AX68:AX70"/>
    <mergeCell ref="AY68:AY70"/>
    <mergeCell ref="AZ68:AZ70"/>
    <mergeCell ref="BE68:BH68"/>
    <mergeCell ref="BE70:BH70"/>
    <mergeCell ref="AN68:AO68"/>
    <mergeCell ref="BI65:BM67"/>
    <mergeCell ref="AC66:AF66"/>
    <mergeCell ref="AG66:AJ66"/>
    <mergeCell ref="AK66:AM66"/>
    <mergeCell ref="AN66:AO66"/>
    <mergeCell ref="BE66:BH66"/>
    <mergeCell ref="AT74:AT76"/>
    <mergeCell ref="AU65:AU67"/>
    <mergeCell ref="AV65:AW67"/>
    <mergeCell ref="AX65:AX67"/>
    <mergeCell ref="AC65:AF65"/>
    <mergeCell ref="AG65:AJ65"/>
    <mergeCell ref="AK65:AM65"/>
    <mergeCell ref="AN65:AO65"/>
    <mergeCell ref="AP65:AQ67"/>
    <mergeCell ref="AC67:AF67"/>
    <mergeCell ref="AG67:AJ67"/>
    <mergeCell ref="AK67:AM67"/>
    <mergeCell ref="AN67:AO67"/>
    <mergeCell ref="AC68:AF68"/>
    <mergeCell ref="AG68:AJ68"/>
    <mergeCell ref="AK68:AM68"/>
    <mergeCell ref="BE67:BH67"/>
    <mergeCell ref="AP68:AQ70"/>
    <mergeCell ref="AT65:AT67"/>
    <mergeCell ref="AN70:AO70"/>
    <mergeCell ref="BI71:BM73"/>
    <mergeCell ref="AC72:AF72"/>
    <mergeCell ref="AG72:AJ72"/>
    <mergeCell ref="AK72:AM72"/>
    <mergeCell ref="AN72:AO72"/>
    <mergeCell ref="BE72:BH72"/>
    <mergeCell ref="A62:A64"/>
    <mergeCell ref="B62:E64"/>
    <mergeCell ref="F62:I64"/>
    <mergeCell ref="J62:K64"/>
    <mergeCell ref="O62:S64"/>
    <mergeCell ref="AY59:AY61"/>
    <mergeCell ref="AZ59:AZ61"/>
    <mergeCell ref="BE59:BH59"/>
    <mergeCell ref="O59:S61"/>
    <mergeCell ref="Z59:AA61"/>
    <mergeCell ref="A59:A61"/>
    <mergeCell ref="B59:E61"/>
    <mergeCell ref="F59:I61"/>
    <mergeCell ref="J59:K61"/>
    <mergeCell ref="BI62:BM64"/>
    <mergeCell ref="AC63:AF63"/>
    <mergeCell ref="AG63:AJ63"/>
    <mergeCell ref="AK63:AM63"/>
    <mergeCell ref="AN63:AO63"/>
    <mergeCell ref="BE63:BH63"/>
    <mergeCell ref="AC64:AF64"/>
    <mergeCell ref="AG64:AJ64"/>
    <mergeCell ref="AK64:AM64"/>
    <mergeCell ref="AU62:AU64"/>
    <mergeCell ref="AV62:AW64"/>
    <mergeCell ref="AX62:AX64"/>
    <mergeCell ref="AY62:AY64"/>
    <mergeCell ref="AZ62:AZ64"/>
    <mergeCell ref="BE62:BH62"/>
    <mergeCell ref="BE64:BH64"/>
    <mergeCell ref="AN62:AO62"/>
    <mergeCell ref="AP62:AQ64"/>
    <mergeCell ref="AT68:AT70"/>
    <mergeCell ref="AU59:AU61"/>
    <mergeCell ref="AV59:AW61"/>
    <mergeCell ref="AX59:AX61"/>
    <mergeCell ref="AC59:AF59"/>
    <mergeCell ref="AG59:AJ59"/>
    <mergeCell ref="AK59:AM59"/>
    <mergeCell ref="AN59:AO59"/>
    <mergeCell ref="AP59:AQ61"/>
    <mergeCell ref="AC61:AF61"/>
    <mergeCell ref="AG61:AJ61"/>
    <mergeCell ref="AK61:AM61"/>
    <mergeCell ref="AN61:AO61"/>
    <mergeCell ref="AC62:AF62"/>
    <mergeCell ref="AG62:AJ62"/>
    <mergeCell ref="AK62:AM62"/>
    <mergeCell ref="BE61:BH61"/>
    <mergeCell ref="AT59:AT61"/>
    <mergeCell ref="AN64:AO64"/>
    <mergeCell ref="A56:A58"/>
    <mergeCell ref="B56:E58"/>
    <mergeCell ref="F56:I58"/>
    <mergeCell ref="J56:K58"/>
    <mergeCell ref="O56:S58"/>
    <mergeCell ref="AY53:AY55"/>
    <mergeCell ref="AZ53:AZ55"/>
    <mergeCell ref="BE53:BH53"/>
    <mergeCell ref="O53:S55"/>
    <mergeCell ref="Z53:AA55"/>
    <mergeCell ref="A53:A55"/>
    <mergeCell ref="B53:E55"/>
    <mergeCell ref="F53:I55"/>
    <mergeCell ref="J53:K55"/>
    <mergeCell ref="BI56:BM58"/>
    <mergeCell ref="AC57:AF57"/>
    <mergeCell ref="AG57:AJ57"/>
    <mergeCell ref="AK57:AM57"/>
    <mergeCell ref="AN57:AO57"/>
    <mergeCell ref="BE57:BH57"/>
    <mergeCell ref="AC58:AF58"/>
    <mergeCell ref="AG58:AJ58"/>
    <mergeCell ref="AK58:AM58"/>
    <mergeCell ref="AU56:AU58"/>
    <mergeCell ref="AV56:AW58"/>
    <mergeCell ref="AX56:AX58"/>
    <mergeCell ref="AY56:AY58"/>
    <mergeCell ref="AZ56:AZ58"/>
    <mergeCell ref="BE56:BH56"/>
    <mergeCell ref="BE58:BH58"/>
    <mergeCell ref="AN56:AO56"/>
    <mergeCell ref="AP56:AQ58"/>
    <mergeCell ref="BI53:BM55"/>
    <mergeCell ref="AC54:AF54"/>
    <mergeCell ref="AG54:AJ54"/>
    <mergeCell ref="AK54:AM54"/>
    <mergeCell ref="AN54:AO54"/>
    <mergeCell ref="BE54:BH54"/>
    <mergeCell ref="AT62:AT64"/>
    <mergeCell ref="AU53:AU55"/>
    <mergeCell ref="AV53:AW55"/>
    <mergeCell ref="AX53:AX55"/>
    <mergeCell ref="AC53:AF53"/>
    <mergeCell ref="AG53:AJ53"/>
    <mergeCell ref="AK53:AM53"/>
    <mergeCell ref="AN53:AO53"/>
    <mergeCell ref="AP53:AQ55"/>
    <mergeCell ref="AC55:AF55"/>
    <mergeCell ref="AG55:AJ55"/>
    <mergeCell ref="AK55:AM55"/>
    <mergeCell ref="AN55:AO55"/>
    <mergeCell ref="AC56:AF56"/>
    <mergeCell ref="AG56:AJ56"/>
    <mergeCell ref="AK56:AM56"/>
    <mergeCell ref="BE55:BH55"/>
    <mergeCell ref="AT53:AT55"/>
    <mergeCell ref="AN58:AO58"/>
    <mergeCell ref="BI59:BM61"/>
    <mergeCell ref="AC60:AF60"/>
    <mergeCell ref="AG60:AJ60"/>
    <mergeCell ref="AK60:AM60"/>
    <mergeCell ref="AN60:AO60"/>
    <mergeCell ref="BE60:BH60"/>
    <mergeCell ref="AT56:AT58"/>
    <mergeCell ref="A50:A52"/>
    <mergeCell ref="B50:E52"/>
    <mergeCell ref="F50:I52"/>
    <mergeCell ref="J50:K52"/>
    <mergeCell ref="O50:S52"/>
    <mergeCell ref="AY47:AY49"/>
    <mergeCell ref="AZ47:AZ49"/>
    <mergeCell ref="BE47:BH47"/>
    <mergeCell ref="O47:S49"/>
    <mergeCell ref="Z47:AA49"/>
    <mergeCell ref="A47:A49"/>
    <mergeCell ref="B47:E49"/>
    <mergeCell ref="F47:I49"/>
    <mergeCell ref="J47:K49"/>
    <mergeCell ref="L50:N52"/>
    <mergeCell ref="BI50:BM52"/>
    <mergeCell ref="AC51:AF51"/>
    <mergeCell ref="AG51:AJ51"/>
    <mergeCell ref="AK51:AM51"/>
    <mergeCell ref="AN51:AO51"/>
    <mergeCell ref="BE51:BH51"/>
    <mergeCell ref="AC52:AF52"/>
    <mergeCell ref="AG52:AJ52"/>
    <mergeCell ref="AK52:AM52"/>
    <mergeCell ref="AU50:AU52"/>
    <mergeCell ref="AV50:AW52"/>
    <mergeCell ref="AX50:AX52"/>
    <mergeCell ref="AY50:AY52"/>
    <mergeCell ref="AZ50:AZ52"/>
    <mergeCell ref="BE50:BH50"/>
    <mergeCell ref="BE52:BH52"/>
    <mergeCell ref="AN50:AO50"/>
    <mergeCell ref="AV47:AW49"/>
    <mergeCell ref="AX47:AX49"/>
    <mergeCell ref="AC47:AF47"/>
    <mergeCell ref="AG47:AJ47"/>
    <mergeCell ref="AK47:AM47"/>
    <mergeCell ref="AN47:AO47"/>
    <mergeCell ref="AP47:AQ49"/>
    <mergeCell ref="AC49:AF49"/>
    <mergeCell ref="AG49:AJ49"/>
    <mergeCell ref="AK49:AM49"/>
    <mergeCell ref="AN49:AO49"/>
    <mergeCell ref="AC50:AF50"/>
    <mergeCell ref="AG50:AJ50"/>
    <mergeCell ref="AK50:AM50"/>
    <mergeCell ref="BE49:BH49"/>
    <mergeCell ref="AP50:AQ52"/>
    <mergeCell ref="AT47:AT49"/>
    <mergeCell ref="AN52:AO52"/>
    <mergeCell ref="A44:A46"/>
    <mergeCell ref="B44:E46"/>
    <mergeCell ref="F44:I46"/>
    <mergeCell ref="J44:K46"/>
    <mergeCell ref="O44:S46"/>
    <mergeCell ref="AY41:AY43"/>
    <mergeCell ref="AZ41:AZ43"/>
    <mergeCell ref="BE41:BH41"/>
    <mergeCell ref="O41:S43"/>
    <mergeCell ref="Z41:AA43"/>
    <mergeCell ref="A41:A43"/>
    <mergeCell ref="B41:E43"/>
    <mergeCell ref="F41:I43"/>
    <mergeCell ref="J41:K43"/>
    <mergeCell ref="BI44:BM46"/>
    <mergeCell ref="AC45:AF45"/>
    <mergeCell ref="AG45:AJ45"/>
    <mergeCell ref="AK45:AM45"/>
    <mergeCell ref="AN45:AO45"/>
    <mergeCell ref="BE45:BH45"/>
    <mergeCell ref="AC46:AF46"/>
    <mergeCell ref="AG46:AJ46"/>
    <mergeCell ref="AK46:AM46"/>
    <mergeCell ref="AU44:AU46"/>
    <mergeCell ref="AV44:AW46"/>
    <mergeCell ref="AX44:AX46"/>
    <mergeCell ref="AY44:AY46"/>
    <mergeCell ref="AZ44:AZ46"/>
    <mergeCell ref="BE44:BH44"/>
    <mergeCell ref="BE46:BH46"/>
    <mergeCell ref="AN44:AO44"/>
    <mergeCell ref="AP44:AQ46"/>
    <mergeCell ref="BI41:BM43"/>
    <mergeCell ref="AC42:AF42"/>
    <mergeCell ref="AG42:AJ42"/>
    <mergeCell ref="AK42:AM42"/>
    <mergeCell ref="AN42:AO42"/>
    <mergeCell ref="BE42:BH42"/>
    <mergeCell ref="AT50:AT52"/>
    <mergeCell ref="AU41:AU43"/>
    <mergeCell ref="AV41:AW43"/>
    <mergeCell ref="AX41:AX43"/>
    <mergeCell ref="AC41:AF41"/>
    <mergeCell ref="AG41:AJ41"/>
    <mergeCell ref="AK41:AM41"/>
    <mergeCell ref="AN41:AO41"/>
    <mergeCell ref="AP41:AQ43"/>
    <mergeCell ref="AC43:AF43"/>
    <mergeCell ref="AG43:AJ43"/>
    <mergeCell ref="AK43:AM43"/>
    <mergeCell ref="AN43:AO43"/>
    <mergeCell ref="AC44:AF44"/>
    <mergeCell ref="AG44:AJ44"/>
    <mergeCell ref="AK44:AM44"/>
    <mergeCell ref="BE43:BH43"/>
    <mergeCell ref="AT41:AT43"/>
    <mergeCell ref="AN46:AO46"/>
    <mergeCell ref="BI47:BM49"/>
    <mergeCell ref="AC48:AF48"/>
    <mergeCell ref="AG48:AJ48"/>
    <mergeCell ref="AK48:AM48"/>
    <mergeCell ref="AN48:AO48"/>
    <mergeCell ref="BE48:BH48"/>
    <mergeCell ref="AU47:AU49"/>
    <mergeCell ref="A38:A40"/>
    <mergeCell ref="B38:E40"/>
    <mergeCell ref="F38:I40"/>
    <mergeCell ref="J38:K40"/>
    <mergeCell ref="O38:S40"/>
    <mergeCell ref="AY35:AY37"/>
    <mergeCell ref="AZ35:AZ37"/>
    <mergeCell ref="BE35:BH35"/>
    <mergeCell ref="O35:S37"/>
    <mergeCell ref="Z35:AA37"/>
    <mergeCell ref="A35:A37"/>
    <mergeCell ref="B35:E37"/>
    <mergeCell ref="F35:I37"/>
    <mergeCell ref="J35:K37"/>
    <mergeCell ref="L35:N37"/>
    <mergeCell ref="BI38:BM40"/>
    <mergeCell ref="AC39:AF39"/>
    <mergeCell ref="AG39:AJ39"/>
    <mergeCell ref="AK39:AM39"/>
    <mergeCell ref="AN39:AO39"/>
    <mergeCell ref="BE39:BH39"/>
    <mergeCell ref="AC40:AF40"/>
    <mergeCell ref="AG40:AJ40"/>
    <mergeCell ref="AK40:AM40"/>
    <mergeCell ref="AU38:AU40"/>
    <mergeCell ref="AV38:AW40"/>
    <mergeCell ref="AX38:AX40"/>
    <mergeCell ref="AY38:AY40"/>
    <mergeCell ref="AZ38:AZ40"/>
    <mergeCell ref="BE38:BH38"/>
    <mergeCell ref="BE40:BH40"/>
    <mergeCell ref="AN38:AO38"/>
    <mergeCell ref="AK34:AM34"/>
    <mergeCell ref="AU32:AU34"/>
    <mergeCell ref="AV32:AW34"/>
    <mergeCell ref="AX32:AX34"/>
    <mergeCell ref="AY32:AY34"/>
    <mergeCell ref="AZ32:AZ34"/>
    <mergeCell ref="AN34:AO34"/>
    <mergeCell ref="BI35:BM37"/>
    <mergeCell ref="AC36:AF36"/>
    <mergeCell ref="AG36:AJ36"/>
    <mergeCell ref="AK36:AM36"/>
    <mergeCell ref="AN36:AO36"/>
    <mergeCell ref="BE36:BH36"/>
    <mergeCell ref="AT44:AT46"/>
    <mergeCell ref="AU35:AU37"/>
    <mergeCell ref="AV35:AW37"/>
    <mergeCell ref="AX35:AX37"/>
    <mergeCell ref="AC35:AF35"/>
    <mergeCell ref="AG35:AJ35"/>
    <mergeCell ref="AK35:AM35"/>
    <mergeCell ref="AN35:AO35"/>
    <mergeCell ref="AP35:AQ37"/>
    <mergeCell ref="AC37:AF37"/>
    <mergeCell ref="AG37:AJ37"/>
    <mergeCell ref="AK37:AM37"/>
    <mergeCell ref="AN37:AO37"/>
    <mergeCell ref="AC38:AF38"/>
    <mergeCell ref="AG38:AJ38"/>
    <mergeCell ref="AK38:AM38"/>
    <mergeCell ref="BE37:BH37"/>
    <mergeCell ref="AP38:AQ40"/>
    <mergeCell ref="AT35:AT37"/>
    <mergeCell ref="BI26:BM28"/>
    <mergeCell ref="AC27:AF27"/>
    <mergeCell ref="AG27:AJ27"/>
    <mergeCell ref="AK27:AM27"/>
    <mergeCell ref="AN27:AO27"/>
    <mergeCell ref="BE27:BH27"/>
    <mergeCell ref="Z32:AA34"/>
    <mergeCell ref="AC32:AF32"/>
    <mergeCell ref="AG32:AJ32"/>
    <mergeCell ref="AK32:AM32"/>
    <mergeCell ref="BE31:BH31"/>
    <mergeCell ref="A32:A34"/>
    <mergeCell ref="B32:E34"/>
    <mergeCell ref="F32:I34"/>
    <mergeCell ref="J32:K34"/>
    <mergeCell ref="O32:S34"/>
    <mergeCell ref="AY29:AY31"/>
    <mergeCell ref="AZ29:AZ31"/>
    <mergeCell ref="BE29:BH29"/>
    <mergeCell ref="O29:S31"/>
    <mergeCell ref="Z29:AA31"/>
    <mergeCell ref="A29:A31"/>
    <mergeCell ref="B29:E31"/>
    <mergeCell ref="F29:I31"/>
    <mergeCell ref="J29:K31"/>
    <mergeCell ref="AC33:AF33"/>
    <mergeCell ref="AG33:AJ33"/>
    <mergeCell ref="AK33:AM33"/>
    <mergeCell ref="AN33:AO33"/>
    <mergeCell ref="BE33:BH33"/>
    <mergeCell ref="AC34:AF34"/>
    <mergeCell ref="AG34:AJ34"/>
    <mergeCell ref="AN23:AO23"/>
    <mergeCell ref="AP23:AQ25"/>
    <mergeCell ref="AC25:AF25"/>
    <mergeCell ref="AG25:AJ25"/>
    <mergeCell ref="AK25:AM25"/>
    <mergeCell ref="AN25:AO25"/>
    <mergeCell ref="AN28:AO28"/>
    <mergeCell ref="BI29:BM31"/>
    <mergeCell ref="AC30:AF30"/>
    <mergeCell ref="AG30:AJ30"/>
    <mergeCell ref="AK30:AM30"/>
    <mergeCell ref="AN30:AO30"/>
    <mergeCell ref="BE30:BH30"/>
    <mergeCell ref="AT29:AT31"/>
    <mergeCell ref="AT38:AT40"/>
    <mergeCell ref="AU29:AU31"/>
    <mergeCell ref="AV29:AW31"/>
    <mergeCell ref="AX29:AX31"/>
    <mergeCell ref="AC29:AF29"/>
    <mergeCell ref="AG29:AJ29"/>
    <mergeCell ref="AK29:AM29"/>
    <mergeCell ref="AN29:AO29"/>
    <mergeCell ref="AP29:AQ31"/>
    <mergeCell ref="AC31:AF31"/>
    <mergeCell ref="AG31:AJ31"/>
    <mergeCell ref="AK31:AM31"/>
    <mergeCell ref="AN31:AO31"/>
    <mergeCell ref="BI32:BM34"/>
    <mergeCell ref="BE32:BH32"/>
    <mergeCell ref="BE34:BH34"/>
    <mergeCell ref="AN32:AO32"/>
    <mergeCell ref="AP32:AQ34"/>
    <mergeCell ref="BE23:BH23"/>
    <mergeCell ref="O23:S25"/>
    <mergeCell ref="Z23:AA25"/>
    <mergeCell ref="A23:A25"/>
    <mergeCell ref="B23:E25"/>
    <mergeCell ref="F23:I25"/>
    <mergeCell ref="J23:K25"/>
    <mergeCell ref="U23:V25"/>
    <mergeCell ref="W23:Y25"/>
    <mergeCell ref="L23:N25"/>
    <mergeCell ref="AR23:AS25"/>
    <mergeCell ref="L26:N28"/>
    <mergeCell ref="U26:V28"/>
    <mergeCell ref="W26:Y28"/>
    <mergeCell ref="AR26:AS28"/>
    <mergeCell ref="AC28:AF28"/>
    <mergeCell ref="AG28:AJ28"/>
    <mergeCell ref="AK28:AM28"/>
    <mergeCell ref="AU26:AU28"/>
    <mergeCell ref="AV26:AW28"/>
    <mergeCell ref="AX26:AX28"/>
    <mergeCell ref="AY26:AY28"/>
    <mergeCell ref="AZ26:AZ28"/>
    <mergeCell ref="BE26:BH26"/>
    <mergeCell ref="BE28:BH28"/>
    <mergeCell ref="AN26:AO26"/>
    <mergeCell ref="AP26:AQ28"/>
    <mergeCell ref="AT26:AT28"/>
    <mergeCell ref="AX23:AX25"/>
    <mergeCell ref="AC23:AF23"/>
    <mergeCell ref="AG23:AJ23"/>
    <mergeCell ref="AK23:AM23"/>
    <mergeCell ref="A10:AM10"/>
    <mergeCell ref="A11:F11"/>
    <mergeCell ref="AX14:BM14"/>
    <mergeCell ref="B21:E22"/>
    <mergeCell ref="F21:I22"/>
    <mergeCell ref="J21:K22"/>
    <mergeCell ref="O21:S22"/>
    <mergeCell ref="A20:A22"/>
    <mergeCell ref="U20:Y20"/>
    <mergeCell ref="Z20:BH20"/>
    <mergeCell ref="U21:V22"/>
    <mergeCell ref="W21:Y22"/>
    <mergeCell ref="AV21:AZ21"/>
    <mergeCell ref="BE21:BH22"/>
    <mergeCell ref="AC22:AF22"/>
    <mergeCell ref="AG22:AJ22"/>
    <mergeCell ref="AK22:AM22"/>
    <mergeCell ref="AN22:AO22"/>
    <mergeCell ref="AP22:AQ22"/>
    <mergeCell ref="AV22:AW22"/>
    <mergeCell ref="Z21:AA22"/>
    <mergeCell ref="AB21:AO21"/>
    <mergeCell ref="BI20:BM22"/>
    <mergeCell ref="L21:N22"/>
    <mergeCell ref="AR22:AS22"/>
    <mergeCell ref="R11:AG11"/>
    <mergeCell ref="G11:Q11"/>
    <mergeCell ref="AU11:BM11"/>
    <mergeCell ref="AH11:AT11"/>
    <mergeCell ref="B20:T20"/>
    <mergeCell ref="T21:T22"/>
    <mergeCell ref="A6:Q6"/>
    <mergeCell ref="AM6:AO6"/>
    <mergeCell ref="AP6:AX6"/>
    <mergeCell ref="A7:Q7"/>
    <mergeCell ref="AM7:AO7"/>
    <mergeCell ref="AP7:AX7"/>
    <mergeCell ref="A4:Q4"/>
    <mergeCell ref="AM4:AO4"/>
    <mergeCell ref="AP4:AX4"/>
    <mergeCell ref="A5:Q5"/>
    <mergeCell ref="AM5:AO5"/>
    <mergeCell ref="AP5:AX5"/>
    <mergeCell ref="AI1:AL9"/>
    <mergeCell ref="AM1:AX1"/>
    <mergeCell ref="AY1:BM9"/>
    <mergeCell ref="AM2:AO2"/>
    <mergeCell ref="AP2:AX2"/>
    <mergeCell ref="AM3:AO3"/>
    <mergeCell ref="AP3:AX3"/>
    <mergeCell ref="AM8:AO8"/>
    <mergeCell ref="AP8:AX8"/>
    <mergeCell ref="U1:AH9"/>
    <mergeCell ref="AM9:AO9"/>
    <mergeCell ref="AP9:AX9"/>
    <mergeCell ref="L29:N31"/>
    <mergeCell ref="U29:V31"/>
    <mergeCell ref="W29:Y31"/>
    <mergeCell ref="AR29:AS31"/>
    <mergeCell ref="L32:N34"/>
    <mergeCell ref="U32:V34"/>
    <mergeCell ref="W32:Y34"/>
    <mergeCell ref="AR32:AS34"/>
    <mergeCell ref="AU14:AW14"/>
    <mergeCell ref="A18:BM18"/>
    <mergeCell ref="BI23:BM25"/>
    <mergeCell ref="AC24:AF24"/>
    <mergeCell ref="AG24:AJ24"/>
    <mergeCell ref="AK24:AM24"/>
    <mergeCell ref="AN24:AO24"/>
    <mergeCell ref="BE24:BH24"/>
    <mergeCell ref="AT23:AT25"/>
    <mergeCell ref="AT32:AT34"/>
    <mergeCell ref="AU23:AU25"/>
    <mergeCell ref="AV23:AW25"/>
    <mergeCell ref="Z26:AA28"/>
    <mergeCell ref="AC26:AF26"/>
    <mergeCell ref="AG26:AJ26"/>
    <mergeCell ref="AK26:AM26"/>
    <mergeCell ref="BE25:BH25"/>
    <mergeCell ref="A26:A28"/>
    <mergeCell ref="B26:E28"/>
    <mergeCell ref="F26:I28"/>
    <mergeCell ref="J26:K28"/>
    <mergeCell ref="O26:S28"/>
    <mergeCell ref="AY23:AY25"/>
    <mergeCell ref="AZ23:AZ25"/>
    <mergeCell ref="U35:V37"/>
    <mergeCell ref="W35:Y37"/>
    <mergeCell ref="AR35:AS37"/>
    <mergeCell ref="L38:N40"/>
    <mergeCell ref="U38:V40"/>
    <mergeCell ref="W38:Y40"/>
    <mergeCell ref="AR38:AS40"/>
    <mergeCell ref="L41:N43"/>
    <mergeCell ref="U41:V43"/>
    <mergeCell ref="W41:Y43"/>
    <mergeCell ref="AR41:AS43"/>
    <mergeCell ref="L44:N46"/>
    <mergeCell ref="U44:V46"/>
    <mergeCell ref="W44:Y46"/>
    <mergeCell ref="AR44:AS46"/>
    <mergeCell ref="L47:N49"/>
    <mergeCell ref="U47:V49"/>
    <mergeCell ref="W47:Y49"/>
    <mergeCell ref="AR47:AS49"/>
    <mergeCell ref="Z38:AA40"/>
    <mergeCell ref="Z44:AA46"/>
    <mergeCell ref="AN40:AO40"/>
    <mergeCell ref="U50:V52"/>
    <mergeCell ref="W50:Y52"/>
    <mergeCell ref="AR50:AS52"/>
    <mergeCell ref="L53:N55"/>
    <mergeCell ref="U53:V55"/>
    <mergeCell ref="W53:Y55"/>
    <mergeCell ref="AR53:AS55"/>
    <mergeCell ref="L56:N58"/>
    <mergeCell ref="U56:V58"/>
    <mergeCell ref="W56:Y58"/>
    <mergeCell ref="AR56:AS58"/>
    <mergeCell ref="L59:N61"/>
    <mergeCell ref="U59:V61"/>
    <mergeCell ref="W59:Y61"/>
    <mergeCell ref="AR59:AS61"/>
    <mergeCell ref="L62:N64"/>
    <mergeCell ref="U62:V64"/>
    <mergeCell ref="W62:Y64"/>
    <mergeCell ref="AR62:AS64"/>
    <mergeCell ref="Z50:AA52"/>
    <mergeCell ref="Z56:AA58"/>
    <mergeCell ref="Z62:AA64"/>
    <mergeCell ref="U65:V67"/>
    <mergeCell ref="W65:Y67"/>
    <mergeCell ref="AR65:AS67"/>
    <mergeCell ref="L68:N70"/>
    <mergeCell ref="U68:V70"/>
    <mergeCell ref="W68:Y70"/>
    <mergeCell ref="AR68:AS70"/>
    <mergeCell ref="L71:N73"/>
    <mergeCell ref="U71:V73"/>
    <mergeCell ref="W71:Y73"/>
    <mergeCell ref="AR71:AS73"/>
    <mergeCell ref="L74:N76"/>
    <mergeCell ref="U74:V76"/>
    <mergeCell ref="W74:Y76"/>
    <mergeCell ref="AR74:AS76"/>
    <mergeCell ref="L77:N79"/>
    <mergeCell ref="U77:V79"/>
    <mergeCell ref="W77:Y79"/>
    <mergeCell ref="AR77:AS79"/>
    <mergeCell ref="Z68:AA70"/>
    <mergeCell ref="Z74:AA76"/>
    <mergeCell ref="T74:T76"/>
    <mergeCell ref="T77:T79"/>
    <mergeCell ref="U80:V82"/>
    <mergeCell ref="W80:Y82"/>
    <mergeCell ref="AR80:AS82"/>
    <mergeCell ref="L83:N85"/>
    <mergeCell ref="U83:V85"/>
    <mergeCell ref="W83:Y85"/>
    <mergeCell ref="AR83:AS85"/>
    <mergeCell ref="L86:N88"/>
    <mergeCell ref="U86:V88"/>
    <mergeCell ref="W86:Y88"/>
    <mergeCell ref="AR86:AS88"/>
    <mergeCell ref="L89:N91"/>
    <mergeCell ref="U89:V91"/>
    <mergeCell ref="W89:Y91"/>
    <mergeCell ref="AR89:AS91"/>
    <mergeCell ref="L92:N94"/>
    <mergeCell ref="U92:V94"/>
    <mergeCell ref="W92:Y94"/>
    <mergeCell ref="AR92:AS94"/>
    <mergeCell ref="Z80:AA82"/>
    <mergeCell ref="Z86:AA88"/>
    <mergeCell ref="Z92:AA94"/>
    <mergeCell ref="AC86:AF86"/>
    <mergeCell ref="AG86:AJ86"/>
    <mergeCell ref="AK86:AM86"/>
    <mergeCell ref="T80:T82"/>
    <mergeCell ref="T89:T91"/>
    <mergeCell ref="T92:T94"/>
    <mergeCell ref="U95:V97"/>
    <mergeCell ref="W95:Y97"/>
    <mergeCell ref="AR95:AS97"/>
    <mergeCell ref="L98:N100"/>
    <mergeCell ref="U98:V100"/>
    <mergeCell ref="W98:Y100"/>
    <mergeCell ref="AR98:AS100"/>
    <mergeCell ref="L101:N103"/>
    <mergeCell ref="U101:V103"/>
    <mergeCell ref="W101:Y103"/>
    <mergeCell ref="AR101:AS103"/>
    <mergeCell ref="L104:N106"/>
    <mergeCell ref="U104:V106"/>
    <mergeCell ref="W104:Y106"/>
    <mergeCell ref="AR104:AS106"/>
    <mergeCell ref="L107:N109"/>
    <mergeCell ref="U107:V109"/>
    <mergeCell ref="W107:Y109"/>
    <mergeCell ref="AR107:AS109"/>
    <mergeCell ref="Z98:AA100"/>
    <mergeCell ref="Z104:AA106"/>
    <mergeCell ref="T95:T97"/>
    <mergeCell ref="T98:T100"/>
    <mergeCell ref="T101:T103"/>
    <mergeCell ref="T104:T106"/>
    <mergeCell ref="T107:T109"/>
    <mergeCell ref="U110:V112"/>
    <mergeCell ref="W110:Y112"/>
    <mergeCell ref="AR110:AS112"/>
    <mergeCell ref="L113:N115"/>
    <mergeCell ref="U113:V115"/>
    <mergeCell ref="W113:Y115"/>
    <mergeCell ref="AR113:AS115"/>
    <mergeCell ref="L116:N118"/>
    <mergeCell ref="U116:V118"/>
    <mergeCell ref="W116:Y118"/>
    <mergeCell ref="AR116:AS118"/>
    <mergeCell ref="L119:N121"/>
    <mergeCell ref="U119:V121"/>
    <mergeCell ref="W119:Y121"/>
    <mergeCell ref="AR119:AS121"/>
    <mergeCell ref="L122:N124"/>
    <mergeCell ref="U122:V124"/>
    <mergeCell ref="W122:Y124"/>
    <mergeCell ref="AR122:AS124"/>
    <mergeCell ref="Z110:AA112"/>
    <mergeCell ref="Z116:AA118"/>
    <mergeCell ref="Z122:AA124"/>
    <mergeCell ref="T110:T112"/>
    <mergeCell ref="T113:T115"/>
    <mergeCell ref="T116:T118"/>
    <mergeCell ref="T119:T121"/>
    <mergeCell ref="T122:T124"/>
    <mergeCell ref="U125:V127"/>
    <mergeCell ref="W125:Y127"/>
    <mergeCell ref="AR125:AS127"/>
    <mergeCell ref="L128:N130"/>
    <mergeCell ref="U128:V130"/>
    <mergeCell ref="W128:Y130"/>
    <mergeCell ref="AR128:AS130"/>
    <mergeCell ref="L131:N133"/>
    <mergeCell ref="U131:V133"/>
    <mergeCell ref="W131:Y133"/>
    <mergeCell ref="AR131:AS133"/>
    <mergeCell ref="L134:N136"/>
    <mergeCell ref="U134:V136"/>
    <mergeCell ref="W134:Y136"/>
    <mergeCell ref="AR134:AS136"/>
    <mergeCell ref="L137:N139"/>
    <mergeCell ref="U137:V139"/>
    <mergeCell ref="W137:Y139"/>
    <mergeCell ref="AR137:AS139"/>
    <mergeCell ref="Z128:AA130"/>
    <mergeCell ref="Z134:AA136"/>
    <mergeCell ref="T125:T127"/>
    <mergeCell ref="T128:T130"/>
    <mergeCell ref="T131:T133"/>
    <mergeCell ref="T134:T136"/>
    <mergeCell ref="T137:T139"/>
    <mergeCell ref="U140:V142"/>
    <mergeCell ref="W140:Y142"/>
    <mergeCell ref="AR140:AS142"/>
    <mergeCell ref="L143:N145"/>
    <mergeCell ref="U143:V145"/>
    <mergeCell ref="W143:Y145"/>
    <mergeCell ref="AR143:AS145"/>
    <mergeCell ref="L146:N148"/>
    <mergeCell ref="U146:V148"/>
    <mergeCell ref="W146:Y148"/>
    <mergeCell ref="AR146:AS148"/>
    <mergeCell ref="L149:N151"/>
    <mergeCell ref="U149:V151"/>
    <mergeCell ref="W149:Y151"/>
    <mergeCell ref="AR149:AS151"/>
    <mergeCell ref="L152:N154"/>
    <mergeCell ref="U152:V154"/>
    <mergeCell ref="W152:Y154"/>
    <mergeCell ref="AR152:AS154"/>
    <mergeCell ref="Z140:AA142"/>
    <mergeCell ref="Z146:AA148"/>
    <mergeCell ref="Z152:AA154"/>
    <mergeCell ref="AC146:AF146"/>
    <mergeCell ref="AG146:AJ146"/>
    <mergeCell ref="AK146:AM146"/>
    <mergeCell ref="T140:T142"/>
    <mergeCell ref="T149:T151"/>
    <mergeCell ref="T152:T154"/>
    <mergeCell ref="U155:V157"/>
    <mergeCell ref="W155:Y157"/>
    <mergeCell ref="AR155:AS157"/>
    <mergeCell ref="L158:N160"/>
    <mergeCell ref="U158:V160"/>
    <mergeCell ref="W158:Y160"/>
    <mergeCell ref="AR158:AS160"/>
    <mergeCell ref="L161:N163"/>
    <mergeCell ref="U161:V163"/>
    <mergeCell ref="W161:Y163"/>
    <mergeCell ref="AR161:AS163"/>
    <mergeCell ref="L164:N166"/>
    <mergeCell ref="U164:V166"/>
    <mergeCell ref="W164:Y166"/>
    <mergeCell ref="AR164:AS166"/>
    <mergeCell ref="L167:N169"/>
    <mergeCell ref="U167:V169"/>
    <mergeCell ref="W167:Y169"/>
    <mergeCell ref="AR167:AS169"/>
    <mergeCell ref="Z158:AA160"/>
    <mergeCell ref="Z164:AA166"/>
    <mergeCell ref="T155:T157"/>
    <mergeCell ref="T158:T160"/>
    <mergeCell ref="T161:T163"/>
    <mergeCell ref="T164:T166"/>
    <mergeCell ref="T167:T169"/>
    <mergeCell ref="U170:V172"/>
    <mergeCell ref="W170:Y172"/>
    <mergeCell ref="AR170:AS172"/>
    <mergeCell ref="L173:N175"/>
    <mergeCell ref="U173:V175"/>
    <mergeCell ref="W173:Y175"/>
    <mergeCell ref="AR173:AS175"/>
    <mergeCell ref="L176:N178"/>
    <mergeCell ref="U176:V178"/>
    <mergeCell ref="W176:Y178"/>
    <mergeCell ref="AR176:AS178"/>
    <mergeCell ref="L179:N181"/>
    <mergeCell ref="U179:V181"/>
    <mergeCell ref="W179:Y181"/>
    <mergeCell ref="AR179:AS181"/>
    <mergeCell ref="L182:N184"/>
    <mergeCell ref="U182:V184"/>
    <mergeCell ref="W182:Y184"/>
    <mergeCell ref="AR182:AS184"/>
    <mergeCell ref="Z170:AA172"/>
    <mergeCell ref="Z176:AA178"/>
    <mergeCell ref="Z182:AA184"/>
    <mergeCell ref="T170:T172"/>
    <mergeCell ref="T173:T175"/>
    <mergeCell ref="T176:T178"/>
    <mergeCell ref="T179:T181"/>
    <mergeCell ref="T182:T184"/>
    <mergeCell ref="U185:V187"/>
    <mergeCell ref="W185:Y187"/>
    <mergeCell ref="AR185:AS187"/>
    <mergeCell ref="L188:N190"/>
    <mergeCell ref="U188:V190"/>
    <mergeCell ref="W188:Y190"/>
    <mergeCell ref="AR188:AS190"/>
    <mergeCell ref="L191:N193"/>
    <mergeCell ref="U191:V193"/>
    <mergeCell ref="W191:Y193"/>
    <mergeCell ref="AR191:AS193"/>
    <mergeCell ref="L194:N196"/>
    <mergeCell ref="U194:V196"/>
    <mergeCell ref="W194:Y196"/>
    <mergeCell ref="AR194:AS196"/>
    <mergeCell ref="L197:N199"/>
    <mergeCell ref="U197:V199"/>
    <mergeCell ref="W197:Y199"/>
    <mergeCell ref="AR197:AS199"/>
    <mergeCell ref="Z188:AA190"/>
    <mergeCell ref="Z194:AA196"/>
    <mergeCell ref="T185:T187"/>
    <mergeCell ref="T188:T190"/>
    <mergeCell ref="T191:T193"/>
    <mergeCell ref="T194:T196"/>
    <mergeCell ref="T197:T199"/>
    <mergeCell ref="U200:V202"/>
    <mergeCell ref="W200:Y202"/>
    <mergeCell ref="AR200:AS202"/>
    <mergeCell ref="L203:N205"/>
    <mergeCell ref="U203:V205"/>
    <mergeCell ref="W203:Y205"/>
    <mergeCell ref="AR203:AS205"/>
    <mergeCell ref="L206:N208"/>
    <mergeCell ref="U206:V208"/>
    <mergeCell ref="W206:Y208"/>
    <mergeCell ref="AR206:AS208"/>
    <mergeCell ref="L209:N211"/>
    <mergeCell ref="U209:V211"/>
    <mergeCell ref="W209:Y211"/>
    <mergeCell ref="AR209:AS211"/>
    <mergeCell ref="L212:N214"/>
    <mergeCell ref="U212:V214"/>
    <mergeCell ref="W212:Y214"/>
    <mergeCell ref="AR212:AS214"/>
    <mergeCell ref="Z200:AA202"/>
    <mergeCell ref="Z206:AA208"/>
    <mergeCell ref="Z212:AA214"/>
    <mergeCell ref="AC206:AF206"/>
    <mergeCell ref="AG206:AJ206"/>
    <mergeCell ref="AK206:AM206"/>
    <mergeCell ref="T200:T202"/>
    <mergeCell ref="T209:T211"/>
    <mergeCell ref="T212:T214"/>
    <mergeCell ref="U215:V217"/>
    <mergeCell ref="W215:Y217"/>
    <mergeCell ref="AR215:AS217"/>
    <mergeCell ref="L218:N220"/>
    <mergeCell ref="U218:V220"/>
    <mergeCell ref="W218:Y220"/>
    <mergeCell ref="AR218:AS220"/>
    <mergeCell ref="L221:N223"/>
    <mergeCell ref="U221:V223"/>
    <mergeCell ref="W221:Y223"/>
    <mergeCell ref="AR221:AS223"/>
    <mergeCell ref="L224:N226"/>
    <mergeCell ref="U224:V226"/>
    <mergeCell ref="W224:Y226"/>
    <mergeCell ref="AR224:AS226"/>
    <mergeCell ref="L227:N229"/>
    <mergeCell ref="U227:V229"/>
    <mergeCell ref="W227:Y229"/>
    <mergeCell ref="AR227:AS229"/>
    <mergeCell ref="Z218:AA220"/>
    <mergeCell ref="Z224:AA226"/>
    <mergeCell ref="T215:T217"/>
    <mergeCell ref="T218:T220"/>
    <mergeCell ref="T221:T223"/>
    <mergeCell ref="T224:T226"/>
    <mergeCell ref="T227:T229"/>
    <mergeCell ref="U230:V232"/>
    <mergeCell ref="W230:Y232"/>
    <mergeCell ref="AR230:AS232"/>
    <mergeCell ref="L233:N235"/>
    <mergeCell ref="U233:V235"/>
    <mergeCell ref="W233:Y235"/>
    <mergeCell ref="AR233:AS235"/>
    <mergeCell ref="L236:N238"/>
    <mergeCell ref="U236:V238"/>
    <mergeCell ref="W236:Y238"/>
    <mergeCell ref="AR236:AS238"/>
    <mergeCell ref="L239:N241"/>
    <mergeCell ref="U239:V241"/>
    <mergeCell ref="W239:Y241"/>
    <mergeCell ref="AR239:AS241"/>
    <mergeCell ref="L242:N244"/>
    <mergeCell ref="U242:V244"/>
    <mergeCell ref="W242:Y244"/>
    <mergeCell ref="AR242:AS244"/>
    <mergeCell ref="Z230:AA232"/>
    <mergeCell ref="Z236:AA238"/>
    <mergeCell ref="Z242:AA244"/>
    <mergeCell ref="T230:T232"/>
    <mergeCell ref="T233:T235"/>
    <mergeCell ref="T236:T238"/>
    <mergeCell ref="T239:T241"/>
    <mergeCell ref="T242:T244"/>
    <mergeCell ref="U245:V247"/>
    <mergeCell ref="W245:Y247"/>
    <mergeCell ref="AR245:AS247"/>
    <mergeCell ref="L248:N250"/>
    <mergeCell ref="U248:V250"/>
    <mergeCell ref="W248:Y250"/>
    <mergeCell ref="AR248:AS250"/>
    <mergeCell ref="L251:N253"/>
    <mergeCell ref="U251:V253"/>
    <mergeCell ref="W251:Y253"/>
    <mergeCell ref="AR251:AS253"/>
    <mergeCell ref="L254:N256"/>
    <mergeCell ref="U254:V256"/>
    <mergeCell ref="W254:Y256"/>
    <mergeCell ref="AR254:AS256"/>
    <mergeCell ref="L257:N259"/>
    <mergeCell ref="U257:V259"/>
    <mergeCell ref="W257:Y259"/>
    <mergeCell ref="AR257:AS259"/>
    <mergeCell ref="Z248:AA250"/>
    <mergeCell ref="Z254:AA256"/>
    <mergeCell ref="T245:T247"/>
    <mergeCell ref="T248:T250"/>
    <mergeCell ref="T251:T253"/>
    <mergeCell ref="T254:T256"/>
    <mergeCell ref="T257:T259"/>
    <mergeCell ref="U260:V262"/>
    <mergeCell ref="W260:Y262"/>
    <mergeCell ref="AR260:AS262"/>
    <mergeCell ref="L263:N265"/>
    <mergeCell ref="U263:V265"/>
    <mergeCell ref="W263:Y265"/>
    <mergeCell ref="AR263:AS265"/>
    <mergeCell ref="L266:N268"/>
    <mergeCell ref="U266:V268"/>
    <mergeCell ref="W266:Y268"/>
    <mergeCell ref="AR266:AS268"/>
    <mergeCell ref="L269:N271"/>
    <mergeCell ref="U269:V271"/>
    <mergeCell ref="W269:Y271"/>
    <mergeCell ref="AR269:AS271"/>
    <mergeCell ref="L272:N274"/>
    <mergeCell ref="U272:V274"/>
    <mergeCell ref="W272:Y274"/>
    <mergeCell ref="AR272:AS274"/>
    <mergeCell ref="Z260:AA262"/>
    <mergeCell ref="Z266:AA268"/>
    <mergeCell ref="Z272:AA274"/>
    <mergeCell ref="AC266:AF266"/>
    <mergeCell ref="AG266:AJ266"/>
    <mergeCell ref="AK266:AM266"/>
    <mergeCell ref="T260:T262"/>
    <mergeCell ref="T269:T271"/>
    <mergeCell ref="T272:T274"/>
    <mergeCell ref="U275:V277"/>
    <mergeCell ref="W275:Y277"/>
    <mergeCell ref="AR275:AS277"/>
    <mergeCell ref="L278:N280"/>
    <mergeCell ref="U278:V280"/>
    <mergeCell ref="W278:Y280"/>
    <mergeCell ref="AR278:AS280"/>
    <mergeCell ref="L281:N283"/>
    <mergeCell ref="U281:V283"/>
    <mergeCell ref="W281:Y283"/>
    <mergeCell ref="AR281:AS283"/>
    <mergeCell ref="L284:N286"/>
    <mergeCell ref="U284:V286"/>
    <mergeCell ref="W284:Y286"/>
    <mergeCell ref="AR284:AS286"/>
    <mergeCell ref="L287:N289"/>
    <mergeCell ref="U287:V289"/>
    <mergeCell ref="W287:Y289"/>
    <mergeCell ref="AR287:AS289"/>
    <mergeCell ref="Z278:AA280"/>
    <mergeCell ref="Z284:AA286"/>
    <mergeCell ref="T275:T277"/>
    <mergeCell ref="T278:T280"/>
    <mergeCell ref="T281:T283"/>
    <mergeCell ref="T284:T286"/>
    <mergeCell ref="T287:T289"/>
    <mergeCell ref="W290:Y292"/>
    <mergeCell ref="AR290:AS292"/>
    <mergeCell ref="L293:N295"/>
    <mergeCell ref="U293:V295"/>
    <mergeCell ref="W293:Y295"/>
    <mergeCell ref="AR293:AS295"/>
    <mergeCell ref="L296:N298"/>
    <mergeCell ref="U296:V298"/>
    <mergeCell ref="W296:Y298"/>
    <mergeCell ref="AR296:AS298"/>
    <mergeCell ref="L299:N301"/>
    <mergeCell ref="U299:V301"/>
    <mergeCell ref="W299:Y301"/>
    <mergeCell ref="AR299:AS301"/>
    <mergeCell ref="L302:N304"/>
    <mergeCell ref="U302:V304"/>
    <mergeCell ref="W302:Y304"/>
    <mergeCell ref="AR302:AS304"/>
    <mergeCell ref="Z290:AA292"/>
    <mergeCell ref="Z296:AA298"/>
    <mergeCell ref="Z302:AA304"/>
    <mergeCell ref="T290:T292"/>
    <mergeCell ref="T293:T295"/>
    <mergeCell ref="T296:T298"/>
    <mergeCell ref="T299:T301"/>
    <mergeCell ref="T302:T304"/>
    <mergeCell ref="Z308:AA310"/>
    <mergeCell ref="Z314:AA316"/>
    <mergeCell ref="O317:S319"/>
    <mergeCell ref="Z317:AA319"/>
    <mergeCell ref="AU15:AW15"/>
    <mergeCell ref="AX15:BM15"/>
    <mergeCell ref="AU16:AW16"/>
    <mergeCell ref="AX16:BM16"/>
    <mergeCell ref="AU12:AW12"/>
    <mergeCell ref="AX12:BM12"/>
    <mergeCell ref="AU13:AW13"/>
    <mergeCell ref="AX13:BM13"/>
    <mergeCell ref="AP21:AU21"/>
    <mergeCell ref="L320:N322"/>
    <mergeCell ref="U320:V322"/>
    <mergeCell ref="W320:Y322"/>
    <mergeCell ref="AR320:AS322"/>
    <mergeCell ref="U305:V307"/>
    <mergeCell ref="W305:Y307"/>
    <mergeCell ref="AR305:AS307"/>
    <mergeCell ref="L308:N310"/>
    <mergeCell ref="U308:V310"/>
    <mergeCell ref="W308:Y310"/>
    <mergeCell ref="AR308:AS310"/>
    <mergeCell ref="L311:N313"/>
    <mergeCell ref="U311:V313"/>
    <mergeCell ref="W311:Y313"/>
    <mergeCell ref="AR311:AS313"/>
    <mergeCell ref="L314:N316"/>
    <mergeCell ref="U314:V316"/>
    <mergeCell ref="W314:Y316"/>
    <mergeCell ref="U290:V292"/>
  </mergeCells>
  <conditionalFormatting sqref="AP22:AR22 AT22:AZ22">
    <cfRule type="cellIs" dxfId="9" priority="1" operator="notEqual">
      <formula>""</formula>
    </cfRule>
    <cfRule type="cellIs" dxfId="8" priority="2" operator="equal">
      <formula>"&lt;&gt;"""""</formula>
    </cfRule>
  </conditionalFormatting>
  <dataValidations count="11">
    <dataValidation type="list" allowBlank="1" showInputMessage="1" showErrorMessage="1" sqref="J23:K184" xr:uid="{FD773FE4-1B1E-4B57-96C9-F2CD2A3F2A99}">
      <formula1>"M,F"</formula1>
    </dataValidation>
    <dataValidation type="whole" allowBlank="1" showInputMessage="1" showErrorMessage="1" errorTitle="ANO INCORRECTO" error="INSIRA O ANO" sqref="L23 L26:M184" xr:uid="{9200AB69-DAA1-4A64-95EE-53C8AD67703A}">
      <formula1>1900</formula1>
      <formula2>2022</formula2>
    </dataValidation>
    <dataValidation type="decimal" allowBlank="1" showInputMessage="1" showErrorMessage="1" errorTitle="VALOR INCORECTO" error="Insira um número correspondente à quantidade dos insumos entregues ao PA" sqref="AN23:AO184 AP29:AQ184 AU26:AU184 AT23:AT184 AV26:AY26 AX23:AY23 AR26:AS184 AV29:AY184 AU23:AV23 AP23 AP26 AR23" xr:uid="{6B1917D0-690D-43D2-99B4-4D7829BF47D2}">
      <formula1>0</formula1>
      <formula2>1000000</formula2>
    </dataValidation>
    <dataValidation type="list" allowBlank="1" showInputMessage="1" showErrorMessage="1" sqref="AK23:AM184" xr:uid="{B12E4B7A-2AC5-4609-83A2-FA7D438BF1AB}">
      <formula1>seed_units</formula1>
    </dataValidation>
    <dataValidation type="list" allowBlank="1" showInputMessage="1" showErrorMessage="1" sqref="AV22:AZ22" xr:uid="{A4246D18-CA5A-4164-AC07-A7CB22F3942F}">
      <formula1>pesticides</formula1>
    </dataValidation>
    <dataValidation type="list" allowBlank="1" showInputMessage="1" showErrorMessage="1" sqref="AP5:AX5" xr:uid="{8C58947D-4B27-41BC-829D-AF67AE19F25B}">
      <formula1>districts</formula1>
    </dataValidation>
    <dataValidation type="list" allowBlank="1" showInputMessage="1" showErrorMessage="1" sqref="AP10:AU10 AP6:AX6" xr:uid="{CA9945C1-577B-46AA-990F-46EE4AFFA7ED}">
      <formula1>INDIRECT(SUBSTITUTE($AP$5,"_"," "))</formula1>
    </dataValidation>
    <dataValidation type="whole" allowBlank="1" showInputMessage="1" showErrorMessage="1" sqref="AP3:AX3" xr:uid="{C8E46FB5-B4DF-469B-9E77-0D751268D623}">
      <formula1>100000000</formula1>
      <formula2>199999999</formula2>
    </dataValidation>
    <dataValidation type="date" allowBlank="1" showInputMessage="1" showErrorMessage="1" sqref="AP7:AX7" xr:uid="{82F117C2-0575-43BC-87B2-A238511DDA69}">
      <formula1>43831</formula1>
      <formula2>47849</formula2>
    </dataValidation>
    <dataValidation type="list" allowBlank="1" showInputMessage="1" showErrorMessage="1" sqref="AC23:AF322" xr:uid="{C38C9E25-BB8B-454C-B6E8-267FE7466EED}">
      <formula1>crops_list</formula1>
    </dataValidation>
    <dataValidation type="list" allowBlank="1" showErrorMessage="1" sqref="AG23:AJ322" xr:uid="{161E8ED6-849F-4747-BE91-3A43C5CDE425}">
      <formula1>INDIRECT(SUBSTITUTE($AC23," ","_"))</formula1>
    </dataValidation>
  </dataValidations>
  <printOptions horizontalCentered="1"/>
  <pageMargins left="0.1" right="0.1" top="0.1" bottom="0.65" header="0.3" footer="0.1"/>
  <pageSetup paperSize="9" orientation="landscape" r:id="rId1"/>
  <headerFooter>
    <oddFooter>&amp;L&amp;"Arial Nova Cond Light,Regular"&amp;9 1.º MEMBRO______________________&amp;C&amp;"Arial Nova Cond Light,Regular"&amp;9A COMISSÃO RECEPTORA
 2.º MEMBRO______________________
PG &amp;P/&amp;N&amp;R&amp;"Arial Nova Cond Light,Regular"&amp;9 3.º MEMBRO______________________</oddFooter>
  </headerFooter>
  <rowBreaks count="14" manualBreakCount="14">
    <brk id="31" max="63" man="1"/>
    <brk id="52" max="63" man="1"/>
    <brk id="73" max="63" man="1"/>
    <brk id="94" max="63" man="1"/>
    <brk id="115" max="63" man="1"/>
    <brk id="136" max="63" man="1"/>
    <brk id="157" max="63" man="1"/>
    <brk id="178" max="63" man="1"/>
    <brk id="199" max="63" man="1"/>
    <brk id="220" max="63" man="1"/>
    <brk id="238" max="63" man="1"/>
    <brk id="259" max="63" man="1"/>
    <brk id="280" max="63" man="1"/>
    <brk id="301" max="63" man="1"/>
  </rowBreaks>
  <drawing r:id="rId2"/>
  <extLst>
    <ext xmlns:x14="http://schemas.microsoft.com/office/spreadsheetml/2009/9/main" uri="{CCE6A557-97BC-4b89-ADB6-D9C93CAAB3DF}">
      <x14:dataValidations xmlns:xm="http://schemas.microsoft.com/office/excel/2006/main" count="1">
        <x14:dataValidation type="list" allowBlank="1" showInputMessage="1" showErrorMessage="1" xr:uid="{7E13220F-2343-4655-BF89-5293A8ED87F3}">
          <x14:formula1>
            <xm:f>LISTS!$AP$2:$AP$36</xm:f>
          </x14:formula1>
          <xm:sqref>AP22:AU22</xm:sqref>
        </x14:dataValidation>
      </x14:dataValidation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6B5BD-44F0-4837-BC47-4617A4AF4F6E}">
  <sheetPr codeName="Sheet34">
    <tabColor rgb="FFFFC000"/>
  </sheetPr>
  <dimension ref="A1:BO140"/>
  <sheetViews>
    <sheetView showGridLines="0" view="pageBreakPreview" topLeftCell="A28" zoomScaleNormal="100" zoomScaleSheetLayoutView="100" workbookViewId="0">
      <selection activeCell="M22" sqref="M22:AN24"/>
    </sheetView>
  </sheetViews>
  <sheetFormatPr defaultColWidth="1.86328125" defaultRowHeight="13.9" x14ac:dyDescent="0.45"/>
  <cols>
    <col min="1" max="1" width="1.59765625" style="422" customWidth="1"/>
    <col min="2" max="2" width="0.59765625" style="422" customWidth="1"/>
    <col min="3" max="3" width="2.86328125" style="422" customWidth="1"/>
    <col min="4" max="4" width="2.33203125" style="422" customWidth="1"/>
    <col min="5" max="5" width="3.19921875" style="422" customWidth="1"/>
    <col min="6" max="6" width="2.6640625" style="422" customWidth="1"/>
    <col min="7" max="7" width="2.265625" style="422" customWidth="1"/>
    <col min="8" max="8" width="2.86328125" style="422" customWidth="1"/>
    <col min="9" max="9" width="3" style="422" customWidth="1"/>
    <col min="10" max="10" width="2.3984375" style="422" customWidth="1"/>
    <col min="11" max="11" width="2.33203125" style="422" customWidth="1"/>
    <col min="12" max="12" width="2.46484375" style="422" customWidth="1"/>
    <col min="13" max="13" width="0.73046875" style="422" customWidth="1"/>
    <col min="14" max="14" width="1.9296875" style="422" customWidth="1"/>
    <col min="15" max="15" width="2.59765625" style="422" customWidth="1"/>
    <col min="16" max="16" width="4.265625" style="422" customWidth="1"/>
    <col min="17" max="17" width="1.265625" style="422" customWidth="1"/>
    <col min="18" max="18" width="3.46484375" style="422" customWidth="1"/>
    <col min="19" max="19" width="3.86328125" style="422" customWidth="1"/>
    <col min="20" max="20" width="2.06640625" style="422" customWidth="1"/>
    <col min="21" max="21" width="2.59765625" style="422" customWidth="1"/>
    <col min="22" max="22" width="1.9296875" style="422" customWidth="1"/>
    <col min="23" max="23" width="2.46484375" style="422" customWidth="1"/>
    <col min="24" max="24" width="2.265625" style="422" customWidth="1"/>
    <col min="25" max="25" width="1.33203125" style="422" customWidth="1"/>
    <col min="26" max="26" width="2.1328125" style="422" customWidth="1"/>
    <col min="27" max="27" width="4.265625" style="422" customWidth="1"/>
    <col min="28" max="28" width="2.06640625" style="422" customWidth="1"/>
    <col min="29" max="29" width="5.53125" style="422" customWidth="1"/>
    <col min="30" max="30" width="2.6640625" style="422" customWidth="1"/>
    <col min="31" max="32" width="1.3984375" style="426" customWidth="1"/>
    <col min="33" max="33" width="2.3984375" style="426" customWidth="1"/>
    <col min="34" max="34" width="2.19921875" style="426" customWidth="1"/>
    <col min="35" max="35" width="1.3984375" style="426" customWidth="1"/>
    <col min="36" max="36" width="2.06640625" style="426" customWidth="1"/>
    <col min="37" max="37" width="1.3984375" style="426" customWidth="1"/>
    <col min="38" max="38" width="3.33203125" style="426" customWidth="1"/>
    <col min="39" max="39" width="2.3984375" style="426" customWidth="1"/>
    <col min="40" max="42" width="1.3984375" style="426" customWidth="1"/>
    <col min="43" max="43" width="2.3984375" style="426" customWidth="1"/>
    <col min="44" max="44" width="1.796875" style="426" customWidth="1"/>
    <col min="45" max="45" width="2.19921875" style="426" customWidth="1"/>
    <col min="46" max="46" width="1.3984375" style="426" customWidth="1"/>
    <col min="47" max="47" width="1.265625" style="422" customWidth="1"/>
    <col min="48" max="48" width="2.3984375" style="422" customWidth="1"/>
    <col min="49" max="49" width="1.6640625" style="422" customWidth="1"/>
    <col min="50" max="50" width="1" style="422" customWidth="1"/>
    <col min="51" max="51" width="2.796875" style="422" customWidth="1"/>
    <col min="52" max="52" width="1.59765625" style="422" customWidth="1"/>
    <col min="53" max="53" width="0.6640625" style="422" customWidth="1"/>
    <col min="54" max="54" width="2.265625" style="422" customWidth="1"/>
    <col min="55" max="55" width="3.265625" style="422" customWidth="1"/>
    <col min="56" max="56" width="2.6640625" style="422" customWidth="1"/>
    <col min="57" max="57" width="1.59765625" style="422" customWidth="1"/>
    <col min="58" max="58" width="0.59765625" style="422" customWidth="1"/>
    <col min="59" max="59" width="1.1328125" style="422" customWidth="1"/>
    <col min="60" max="60" width="0.59765625" style="422" customWidth="1"/>
    <col min="61" max="61" width="2.06640625" style="422" customWidth="1"/>
    <col min="62" max="62" width="1.3984375" style="422" customWidth="1"/>
    <col min="63" max="64" width="2.6640625" style="422" customWidth="1"/>
    <col min="65" max="65" width="1.9296875" style="422" customWidth="1"/>
    <col min="66" max="66" width="2.3984375" style="422" customWidth="1"/>
    <col min="67" max="67" width="2.1328125" style="422" customWidth="1"/>
    <col min="68" max="16384" width="1.86328125" style="422"/>
  </cols>
  <sheetData>
    <row r="1" spans="1:67" ht="12.75" customHeight="1" x14ac:dyDescent="0.45">
      <c r="A1" s="420"/>
      <c r="B1" s="421"/>
      <c r="C1" s="421"/>
      <c r="D1" s="421"/>
      <c r="E1" s="421"/>
      <c r="F1" s="421"/>
      <c r="G1" s="421"/>
      <c r="H1" s="421"/>
      <c r="I1" s="421"/>
      <c r="J1" s="421"/>
      <c r="K1" s="421"/>
      <c r="L1" s="421"/>
      <c r="M1" s="421"/>
      <c r="N1" s="421"/>
      <c r="O1" s="421"/>
      <c r="P1" s="421"/>
      <c r="Q1" s="421"/>
      <c r="R1" s="421"/>
      <c r="S1" s="421"/>
      <c r="T1" s="421"/>
      <c r="U1" s="2629" t="s">
        <v>3081</v>
      </c>
      <c r="V1" s="2630"/>
      <c r="W1" s="2630"/>
      <c r="X1" s="2630"/>
      <c r="Y1" s="2630"/>
      <c r="Z1" s="2630"/>
      <c r="AA1" s="2630"/>
      <c r="AB1" s="2630"/>
      <c r="AC1" s="2630"/>
      <c r="AD1" s="2631"/>
      <c r="AE1" s="2638" t="s">
        <v>3455</v>
      </c>
      <c r="AF1" s="2639"/>
      <c r="AG1" s="2639"/>
      <c r="AH1" s="2639"/>
      <c r="AI1" s="2640"/>
      <c r="AJ1" s="2650" t="s">
        <v>1955</v>
      </c>
      <c r="AK1" s="2650"/>
      <c r="AL1" s="2650"/>
      <c r="AM1" s="2650"/>
      <c r="AN1" s="2650"/>
      <c r="AO1" s="2650"/>
      <c r="AP1" s="2650"/>
      <c r="AQ1" s="2650"/>
      <c r="AR1" s="2650"/>
      <c r="AS1" s="2650"/>
      <c r="AT1" s="2650"/>
      <c r="AU1" s="2650"/>
      <c r="AV1" s="2650"/>
      <c r="AW1" s="2650"/>
      <c r="AX1" s="2650"/>
      <c r="AY1" s="2650"/>
      <c r="AZ1" s="2650"/>
      <c r="BA1" s="2650"/>
      <c r="BB1" s="2651" t="s">
        <v>3082</v>
      </c>
      <c r="BC1" s="2651"/>
      <c r="BD1" s="2651"/>
      <c r="BE1" s="2651"/>
      <c r="BF1" s="2651"/>
      <c r="BG1" s="2651"/>
      <c r="BH1" s="2651"/>
      <c r="BI1" s="2651"/>
      <c r="BJ1" s="2651"/>
      <c r="BK1" s="2651"/>
      <c r="BL1" s="2651"/>
      <c r="BM1" s="2651"/>
      <c r="BN1" s="2651"/>
      <c r="BO1" s="2652"/>
    </row>
    <row r="2" spans="1:67" ht="18" customHeight="1" x14ac:dyDescent="0.3">
      <c r="A2" s="423"/>
      <c r="B2" s="611"/>
      <c r="C2" s="611"/>
      <c r="D2" s="611"/>
      <c r="E2" s="611"/>
      <c r="F2" s="611"/>
      <c r="G2" s="611"/>
      <c r="H2" s="611"/>
      <c r="I2" s="611"/>
      <c r="J2" s="611"/>
      <c r="K2" s="611"/>
      <c r="L2" s="612"/>
      <c r="M2" s="612"/>
      <c r="N2" s="612"/>
      <c r="O2" s="612"/>
      <c r="P2" s="612"/>
      <c r="Q2" s="612"/>
      <c r="R2" s="612"/>
      <c r="S2" s="612"/>
      <c r="T2" s="612"/>
      <c r="U2" s="2632"/>
      <c r="V2" s="2633"/>
      <c r="W2" s="2633"/>
      <c r="X2" s="2633"/>
      <c r="Y2" s="2633"/>
      <c r="Z2" s="2633"/>
      <c r="AA2" s="2633"/>
      <c r="AB2" s="2633"/>
      <c r="AC2" s="2633"/>
      <c r="AD2" s="2634"/>
      <c r="AE2" s="2641"/>
      <c r="AF2" s="2642"/>
      <c r="AG2" s="2642"/>
      <c r="AH2" s="2642"/>
      <c r="AI2" s="2643"/>
      <c r="AJ2" s="2625" t="s">
        <v>1217</v>
      </c>
      <c r="AK2" s="2625"/>
      <c r="AL2" s="2625"/>
      <c r="AM2" s="2625"/>
      <c r="AN2" s="2625"/>
      <c r="AO2" s="2625"/>
      <c r="AP2" s="2626"/>
      <c r="AQ2" s="2627"/>
      <c r="AR2" s="2627"/>
      <c r="AS2" s="2627"/>
      <c r="AT2" s="2627"/>
      <c r="AU2" s="2627"/>
      <c r="AV2" s="2627"/>
      <c r="AW2" s="2627"/>
      <c r="AX2" s="2627"/>
      <c r="AY2" s="2627"/>
      <c r="AZ2" s="2627"/>
      <c r="BA2" s="2628"/>
      <c r="BB2" s="2653"/>
      <c r="BC2" s="2653"/>
      <c r="BD2" s="2653"/>
      <c r="BE2" s="2653"/>
      <c r="BF2" s="2653"/>
      <c r="BG2" s="2653"/>
      <c r="BH2" s="2653"/>
      <c r="BI2" s="2653"/>
      <c r="BJ2" s="2653"/>
      <c r="BK2" s="2653"/>
      <c r="BL2" s="2653"/>
      <c r="BM2" s="2653"/>
      <c r="BN2" s="2653"/>
      <c r="BO2" s="2654"/>
    </row>
    <row r="3" spans="1:67" ht="18" customHeight="1" x14ac:dyDescent="0.3">
      <c r="A3" s="423"/>
      <c r="B3" s="611"/>
      <c r="C3" s="611"/>
      <c r="D3" s="611"/>
      <c r="E3" s="611"/>
      <c r="F3" s="611"/>
      <c r="G3" s="611"/>
      <c r="H3" s="611"/>
      <c r="I3" s="611"/>
      <c r="J3" s="611"/>
      <c r="K3" s="611"/>
      <c r="L3" s="612"/>
      <c r="M3" s="612"/>
      <c r="N3" s="612"/>
      <c r="O3" s="612"/>
      <c r="P3" s="612"/>
      <c r="Q3" s="612"/>
      <c r="R3" s="612"/>
      <c r="S3" s="612"/>
      <c r="T3" s="612"/>
      <c r="U3" s="2632"/>
      <c r="V3" s="2633"/>
      <c r="W3" s="2633"/>
      <c r="X3" s="2633"/>
      <c r="Y3" s="2633"/>
      <c r="Z3" s="2633"/>
      <c r="AA3" s="2633"/>
      <c r="AB3" s="2633"/>
      <c r="AC3" s="2633"/>
      <c r="AD3" s="2634"/>
      <c r="AE3" s="2641"/>
      <c r="AF3" s="2642"/>
      <c r="AG3" s="2642"/>
      <c r="AH3" s="2642"/>
      <c r="AI3" s="2643"/>
      <c r="AJ3" s="2625" t="s">
        <v>2060</v>
      </c>
      <c r="AK3" s="2625"/>
      <c r="AL3" s="2625"/>
      <c r="AM3" s="2625"/>
      <c r="AN3" s="2625"/>
      <c r="AO3" s="2625"/>
      <c r="AP3" s="2626"/>
      <c r="AQ3" s="2627"/>
      <c r="AR3" s="2627"/>
      <c r="AS3" s="2627"/>
      <c r="AT3" s="2627"/>
      <c r="AU3" s="2627"/>
      <c r="AV3" s="2627"/>
      <c r="AW3" s="2627"/>
      <c r="AX3" s="2627"/>
      <c r="AY3" s="2627"/>
      <c r="AZ3" s="2627"/>
      <c r="BA3" s="2628"/>
      <c r="BB3" s="2653"/>
      <c r="BC3" s="2653"/>
      <c r="BD3" s="2653"/>
      <c r="BE3" s="2653"/>
      <c r="BF3" s="2653"/>
      <c r="BG3" s="2653"/>
      <c r="BH3" s="2653"/>
      <c r="BI3" s="2653"/>
      <c r="BJ3" s="2653"/>
      <c r="BK3" s="2653"/>
      <c r="BL3" s="2653"/>
      <c r="BM3" s="2653"/>
      <c r="BN3" s="2653"/>
      <c r="BO3" s="2654"/>
    </row>
    <row r="4" spans="1:67" ht="18" customHeight="1" x14ac:dyDescent="0.3">
      <c r="A4" s="2622" t="s">
        <v>1937</v>
      </c>
      <c r="B4" s="2623"/>
      <c r="C4" s="2623"/>
      <c r="D4" s="2623"/>
      <c r="E4" s="2623"/>
      <c r="F4" s="2623"/>
      <c r="G4" s="2623"/>
      <c r="H4" s="2623"/>
      <c r="I4" s="2623"/>
      <c r="J4" s="2623"/>
      <c r="K4" s="2623"/>
      <c r="L4" s="2623"/>
      <c r="M4" s="2623"/>
      <c r="N4" s="2623"/>
      <c r="O4" s="2623"/>
      <c r="P4" s="2623"/>
      <c r="Q4" s="2623"/>
      <c r="R4" s="2623"/>
      <c r="S4" s="2623"/>
      <c r="T4" s="2624"/>
      <c r="U4" s="2632"/>
      <c r="V4" s="2633"/>
      <c r="W4" s="2633"/>
      <c r="X4" s="2633"/>
      <c r="Y4" s="2633"/>
      <c r="Z4" s="2633"/>
      <c r="AA4" s="2633"/>
      <c r="AB4" s="2633"/>
      <c r="AC4" s="2633"/>
      <c r="AD4" s="2634"/>
      <c r="AE4" s="2641"/>
      <c r="AF4" s="2642"/>
      <c r="AG4" s="2642"/>
      <c r="AH4" s="2642"/>
      <c r="AI4" s="2643"/>
      <c r="AJ4" s="2625" t="s">
        <v>1218</v>
      </c>
      <c r="AK4" s="2625"/>
      <c r="AL4" s="2625"/>
      <c r="AM4" s="2625"/>
      <c r="AN4" s="2625"/>
      <c r="AO4" s="2625"/>
      <c r="AP4" s="2626"/>
      <c r="AQ4" s="2627"/>
      <c r="AR4" s="2627"/>
      <c r="AS4" s="2627"/>
      <c r="AT4" s="2627"/>
      <c r="AU4" s="2627"/>
      <c r="AV4" s="2627"/>
      <c r="AW4" s="2627"/>
      <c r="AX4" s="2627"/>
      <c r="AY4" s="2627"/>
      <c r="AZ4" s="2627"/>
      <c r="BA4" s="2628"/>
      <c r="BB4" s="2653"/>
      <c r="BC4" s="2653"/>
      <c r="BD4" s="2653"/>
      <c r="BE4" s="2653"/>
      <c r="BF4" s="2653"/>
      <c r="BG4" s="2653"/>
      <c r="BH4" s="2653"/>
      <c r="BI4" s="2653"/>
      <c r="BJ4" s="2653"/>
      <c r="BK4" s="2653"/>
      <c r="BL4" s="2653"/>
      <c r="BM4" s="2653"/>
      <c r="BN4" s="2653"/>
      <c r="BO4" s="2654"/>
    </row>
    <row r="5" spans="1:67" ht="18" customHeight="1" x14ac:dyDescent="0.3">
      <c r="A5" s="2622" t="s">
        <v>1939</v>
      </c>
      <c r="B5" s="2623"/>
      <c r="C5" s="2623"/>
      <c r="D5" s="2623"/>
      <c r="E5" s="2623"/>
      <c r="F5" s="2623"/>
      <c r="G5" s="2623"/>
      <c r="H5" s="2623"/>
      <c r="I5" s="2623"/>
      <c r="J5" s="2623"/>
      <c r="K5" s="2623"/>
      <c r="L5" s="2623"/>
      <c r="M5" s="2623"/>
      <c r="N5" s="2623"/>
      <c r="O5" s="2623"/>
      <c r="P5" s="2623"/>
      <c r="Q5" s="2623"/>
      <c r="R5" s="2623"/>
      <c r="S5" s="2623"/>
      <c r="T5" s="2624"/>
      <c r="U5" s="2632"/>
      <c r="V5" s="2633"/>
      <c r="W5" s="2633"/>
      <c r="X5" s="2633"/>
      <c r="Y5" s="2633"/>
      <c r="Z5" s="2633"/>
      <c r="AA5" s="2633"/>
      <c r="AB5" s="2633"/>
      <c r="AC5" s="2633"/>
      <c r="AD5" s="2634"/>
      <c r="AE5" s="2641"/>
      <c r="AF5" s="2642"/>
      <c r="AG5" s="2642"/>
      <c r="AH5" s="2642"/>
      <c r="AI5" s="2643"/>
      <c r="AJ5" s="2625" t="s">
        <v>2061</v>
      </c>
      <c r="AK5" s="2625"/>
      <c r="AL5" s="2625"/>
      <c r="AM5" s="2625"/>
      <c r="AN5" s="2625"/>
      <c r="AO5" s="2625"/>
      <c r="AP5" s="2626"/>
      <c r="AQ5" s="2627"/>
      <c r="AR5" s="2627"/>
      <c r="AS5" s="2627"/>
      <c r="AT5" s="2627"/>
      <c r="AU5" s="2627"/>
      <c r="AV5" s="2627"/>
      <c r="AW5" s="2627"/>
      <c r="AX5" s="2627"/>
      <c r="AY5" s="2627"/>
      <c r="AZ5" s="2627"/>
      <c r="BA5" s="2628"/>
      <c r="BB5" s="2653"/>
      <c r="BC5" s="2653"/>
      <c r="BD5" s="2653"/>
      <c r="BE5" s="2653"/>
      <c r="BF5" s="2653"/>
      <c r="BG5" s="2653"/>
      <c r="BH5" s="2653"/>
      <c r="BI5" s="2653"/>
      <c r="BJ5" s="2653"/>
      <c r="BK5" s="2653"/>
      <c r="BL5" s="2653"/>
      <c r="BM5" s="2653"/>
      <c r="BN5" s="2653"/>
      <c r="BO5" s="2654"/>
    </row>
    <row r="6" spans="1:67" ht="18" customHeight="1" x14ac:dyDescent="0.3">
      <c r="A6" s="424"/>
      <c r="B6" s="613"/>
      <c r="C6" s="613"/>
      <c r="D6" s="613"/>
      <c r="E6" s="613"/>
      <c r="F6" s="613"/>
      <c r="G6" s="613"/>
      <c r="H6" s="613"/>
      <c r="I6" s="613"/>
      <c r="J6" s="613"/>
      <c r="K6" s="613"/>
      <c r="L6" s="613"/>
      <c r="M6" s="613"/>
      <c r="N6" s="613"/>
      <c r="O6" s="613"/>
      <c r="P6" s="613"/>
      <c r="Q6" s="613"/>
      <c r="R6" s="613"/>
      <c r="S6" s="613"/>
      <c r="T6" s="425"/>
      <c r="U6" s="2632"/>
      <c r="V6" s="2633"/>
      <c r="W6" s="2633"/>
      <c r="X6" s="2633"/>
      <c r="Y6" s="2633"/>
      <c r="Z6" s="2633"/>
      <c r="AA6" s="2633"/>
      <c r="AB6" s="2633"/>
      <c r="AC6" s="2633"/>
      <c r="AD6" s="2634"/>
      <c r="AE6" s="2644"/>
      <c r="AF6" s="2645"/>
      <c r="AG6" s="2645"/>
      <c r="AH6" s="2645"/>
      <c r="AI6" s="2646"/>
      <c r="AJ6" s="2625" t="s">
        <v>2062</v>
      </c>
      <c r="AK6" s="2625"/>
      <c r="AL6" s="2625"/>
      <c r="AM6" s="2625"/>
      <c r="AN6" s="2625"/>
      <c r="AO6" s="2625"/>
      <c r="AP6" s="2626"/>
      <c r="AQ6" s="2627"/>
      <c r="AR6" s="2627"/>
      <c r="AS6" s="2627"/>
      <c r="AT6" s="2627"/>
      <c r="AU6" s="2627"/>
      <c r="AV6" s="2627"/>
      <c r="AW6" s="2627"/>
      <c r="AX6" s="2627"/>
      <c r="AY6" s="2627"/>
      <c r="AZ6" s="2627"/>
      <c r="BA6" s="2628"/>
      <c r="BB6" s="2653"/>
      <c r="BC6" s="2653"/>
      <c r="BD6" s="2653"/>
      <c r="BE6" s="2653"/>
      <c r="BF6" s="2653"/>
      <c r="BG6" s="2653"/>
      <c r="BH6" s="2653"/>
      <c r="BI6" s="2653"/>
      <c r="BJ6" s="2653"/>
      <c r="BK6" s="2653"/>
      <c r="BL6" s="2653"/>
      <c r="BM6" s="2653"/>
      <c r="BN6" s="2653"/>
      <c r="BO6" s="2654"/>
    </row>
    <row r="7" spans="1:67" ht="18" customHeight="1" x14ac:dyDescent="0.3">
      <c r="A7" s="424"/>
      <c r="B7" s="613"/>
      <c r="C7" s="613"/>
      <c r="D7" s="613"/>
      <c r="E7" s="613"/>
      <c r="F7" s="613"/>
      <c r="G7" s="613"/>
      <c r="H7" s="613"/>
      <c r="I7" s="613"/>
      <c r="J7" s="613"/>
      <c r="K7" s="613"/>
      <c r="L7" s="613"/>
      <c r="M7" s="613"/>
      <c r="N7" s="613"/>
      <c r="O7" s="613"/>
      <c r="P7" s="613"/>
      <c r="Q7" s="613"/>
      <c r="R7" s="613"/>
      <c r="S7" s="613"/>
      <c r="T7" s="425"/>
      <c r="U7" s="2632"/>
      <c r="V7" s="2633"/>
      <c r="W7" s="2633"/>
      <c r="X7" s="2633"/>
      <c r="Y7" s="2633"/>
      <c r="Z7" s="2633"/>
      <c r="AA7" s="2633"/>
      <c r="AB7" s="2633"/>
      <c r="AC7" s="2633"/>
      <c r="AD7" s="2634"/>
      <c r="AE7" s="2644"/>
      <c r="AF7" s="2645"/>
      <c r="AG7" s="2645"/>
      <c r="AH7" s="2645"/>
      <c r="AI7" s="2646"/>
      <c r="AJ7" s="2625" t="s">
        <v>3447</v>
      </c>
      <c r="AK7" s="2625"/>
      <c r="AL7" s="2625"/>
      <c r="AM7" s="2625"/>
      <c r="AN7" s="2625"/>
      <c r="AO7" s="2625"/>
      <c r="AP7" s="2626"/>
      <c r="AQ7" s="2627"/>
      <c r="AR7" s="2627"/>
      <c r="AS7" s="2627"/>
      <c r="AT7" s="2627"/>
      <c r="AU7" s="2627"/>
      <c r="AV7" s="2627"/>
      <c r="AW7" s="2627"/>
      <c r="AX7" s="2627"/>
      <c r="AY7" s="2627"/>
      <c r="AZ7" s="2627"/>
      <c r="BA7" s="2628"/>
      <c r="BB7" s="2653"/>
      <c r="BC7" s="2653"/>
      <c r="BD7" s="2653"/>
      <c r="BE7" s="2653"/>
      <c r="BF7" s="2653"/>
      <c r="BG7" s="2653"/>
      <c r="BH7" s="2653"/>
      <c r="BI7" s="2653"/>
      <c r="BJ7" s="2653"/>
      <c r="BK7" s="2653"/>
      <c r="BL7" s="2653"/>
      <c r="BM7" s="2653"/>
      <c r="BN7" s="2653"/>
      <c r="BO7" s="2654"/>
    </row>
    <row r="8" spans="1:67" ht="18" customHeight="1" x14ac:dyDescent="0.45">
      <c r="A8" s="2612" t="s">
        <v>2101</v>
      </c>
      <c r="B8" s="2613"/>
      <c r="C8" s="2613"/>
      <c r="D8" s="2613"/>
      <c r="E8" s="2613"/>
      <c r="F8" s="2613"/>
      <c r="G8" s="2613"/>
      <c r="H8" s="2613"/>
      <c r="I8" s="2613"/>
      <c r="J8" s="2613"/>
      <c r="K8" s="2613"/>
      <c r="L8" s="2613"/>
      <c r="M8" s="2613"/>
      <c r="N8" s="2613"/>
      <c r="O8" s="2613"/>
      <c r="P8" s="2613"/>
      <c r="Q8" s="2613"/>
      <c r="R8" s="2613"/>
      <c r="S8" s="2613"/>
      <c r="T8" s="2614"/>
      <c r="U8" s="2635"/>
      <c r="V8" s="2636"/>
      <c r="W8" s="2636"/>
      <c r="X8" s="2636"/>
      <c r="Y8" s="2636"/>
      <c r="Z8" s="2636"/>
      <c r="AA8" s="2636"/>
      <c r="AB8" s="2636"/>
      <c r="AC8" s="2636"/>
      <c r="AD8" s="2637"/>
      <c r="AE8" s="2647"/>
      <c r="AF8" s="2648"/>
      <c r="AG8" s="2648"/>
      <c r="AH8" s="2648"/>
      <c r="AI8" s="2649"/>
      <c r="AJ8" s="2615" t="s">
        <v>3141</v>
      </c>
      <c r="AK8" s="2615"/>
      <c r="AL8" s="2615"/>
      <c r="AM8" s="2615"/>
      <c r="AN8" s="2615"/>
      <c r="AO8" s="2615"/>
      <c r="AP8" s="2616"/>
      <c r="AQ8" s="2617"/>
      <c r="AR8" s="2617"/>
      <c r="AS8" s="2617"/>
      <c r="AT8" s="2617"/>
      <c r="AU8" s="2617"/>
      <c r="AV8" s="2617"/>
      <c r="AW8" s="2617"/>
      <c r="AX8" s="2617"/>
      <c r="AY8" s="2617"/>
      <c r="AZ8" s="2617"/>
      <c r="BA8" s="2618"/>
      <c r="BB8" s="2655"/>
      <c r="BC8" s="2655"/>
      <c r="BD8" s="2655"/>
      <c r="BE8" s="2655"/>
      <c r="BF8" s="2655"/>
      <c r="BG8" s="2655"/>
      <c r="BH8" s="2655"/>
      <c r="BI8" s="2655"/>
      <c r="BJ8" s="2655"/>
      <c r="BK8" s="2655"/>
      <c r="BL8" s="2655"/>
      <c r="BM8" s="2655"/>
      <c r="BN8" s="2655"/>
      <c r="BO8" s="2656"/>
    </row>
    <row r="9" spans="1:67" hidden="1" x14ac:dyDescent="0.45"/>
    <row r="10" spans="1:67" hidden="1" x14ac:dyDescent="0.45"/>
    <row r="11" spans="1:67" hidden="1" x14ac:dyDescent="0.45">
      <c r="H11" s="2619"/>
      <c r="I11" s="2619"/>
      <c r="J11" s="2619"/>
      <c r="K11" s="2619"/>
      <c r="L11" s="2619"/>
      <c r="M11" s="2619"/>
      <c r="N11" s="2619"/>
      <c r="O11" s="2619"/>
      <c r="P11" s="2619"/>
      <c r="Q11" s="2619"/>
      <c r="R11" s="2619"/>
      <c r="S11" s="2619"/>
      <c r="T11" s="2619"/>
      <c r="U11" s="2619"/>
      <c r="V11" s="2619"/>
    </row>
    <row r="12" spans="1:67" hidden="1" x14ac:dyDescent="0.45"/>
    <row r="13" spans="1:67" hidden="1" x14ac:dyDescent="0.45"/>
    <row r="14" spans="1:67" s="428" customFormat="1" hidden="1" x14ac:dyDescent="0.45">
      <c r="A14" s="2620" t="s">
        <v>1937</v>
      </c>
      <c r="B14" s="2620"/>
      <c r="C14" s="2620"/>
      <c r="D14" s="2620"/>
      <c r="E14" s="2620"/>
      <c r="F14" s="2620"/>
      <c r="G14" s="2620"/>
      <c r="H14" s="2620"/>
      <c r="I14" s="2620"/>
      <c r="J14" s="2620"/>
      <c r="K14" s="2620"/>
      <c r="L14" s="2620"/>
      <c r="M14" s="2620"/>
      <c r="N14" s="2620"/>
      <c r="O14" s="2620"/>
      <c r="P14" s="2620"/>
      <c r="Q14" s="2620"/>
      <c r="R14" s="2620"/>
      <c r="S14" s="2620"/>
      <c r="T14" s="2620"/>
      <c r="U14" s="2620"/>
      <c r="V14" s="2620"/>
      <c r="W14" s="2620"/>
      <c r="X14" s="2620"/>
      <c r="Y14" s="2620"/>
      <c r="Z14" s="2620"/>
      <c r="AA14" s="2620"/>
      <c r="AB14" s="2620"/>
      <c r="AC14" s="2620"/>
      <c r="AD14" s="2620"/>
      <c r="AE14" s="2620"/>
      <c r="AF14" s="2620"/>
      <c r="AG14" s="2620"/>
      <c r="AH14" s="2620"/>
      <c r="AI14" s="2620"/>
      <c r="AJ14" s="2620"/>
      <c r="AK14" s="2620"/>
      <c r="AL14" s="2620"/>
      <c r="AM14" s="2620"/>
      <c r="AN14" s="2620"/>
      <c r="AO14" s="2620"/>
      <c r="AP14" s="2620"/>
      <c r="AQ14" s="2620"/>
      <c r="AR14" s="2620"/>
      <c r="AS14" s="2620"/>
      <c r="AT14" s="2620"/>
      <c r="AU14" s="2620"/>
      <c r="AV14" s="2620"/>
      <c r="AW14" s="2620"/>
      <c r="AX14" s="2620"/>
      <c r="AY14" s="2620"/>
      <c r="AZ14" s="2620"/>
      <c r="BA14" s="2620"/>
      <c r="BB14" s="2620"/>
      <c r="BC14" s="2620"/>
      <c r="BD14" s="2620"/>
      <c r="BE14" s="2620"/>
      <c r="BF14" s="2620"/>
      <c r="BG14" s="2620"/>
      <c r="BH14" s="2620"/>
      <c r="BI14" s="2620"/>
      <c r="BJ14" s="2620"/>
      <c r="BK14" s="2620"/>
      <c r="BL14" s="2620"/>
      <c r="BM14" s="2620"/>
      <c r="BN14" s="2620"/>
      <c r="BO14" s="2620"/>
    </row>
    <row r="15" spans="1:67" s="428" customFormat="1" ht="5.25" hidden="1" customHeight="1" x14ac:dyDescent="0.4">
      <c r="A15" s="2621" t="s">
        <v>1938</v>
      </c>
      <c r="B15" s="2621"/>
      <c r="C15" s="2621"/>
      <c r="D15" s="2621"/>
      <c r="E15" s="2621"/>
      <c r="F15" s="2621"/>
      <c r="G15" s="2621"/>
      <c r="H15" s="2621"/>
      <c r="I15" s="2621"/>
      <c r="J15" s="2621"/>
      <c r="K15" s="2621"/>
      <c r="L15" s="2621"/>
      <c r="M15" s="2621"/>
      <c r="N15" s="2621"/>
      <c r="O15" s="2621"/>
      <c r="P15" s="2621"/>
      <c r="Q15" s="2621"/>
      <c r="R15" s="2621"/>
      <c r="S15" s="2621"/>
      <c r="T15" s="2621"/>
      <c r="U15" s="2621"/>
      <c r="V15" s="2621"/>
      <c r="W15" s="2621"/>
      <c r="X15" s="2621"/>
      <c r="Y15" s="2621"/>
      <c r="Z15" s="2621"/>
      <c r="AA15" s="2621"/>
      <c r="AB15" s="2621"/>
      <c r="AC15" s="2621"/>
      <c r="AD15" s="2621"/>
      <c r="AE15" s="2621"/>
      <c r="AF15" s="2621"/>
      <c r="AG15" s="2621"/>
      <c r="AH15" s="2621"/>
      <c r="AI15" s="2621"/>
      <c r="AJ15" s="2621"/>
      <c r="AK15" s="2621"/>
      <c r="AL15" s="2621"/>
      <c r="AM15" s="2621"/>
      <c r="AN15" s="2621"/>
      <c r="AO15" s="2621"/>
      <c r="AP15" s="2621"/>
      <c r="AQ15" s="2621"/>
      <c r="AR15" s="2621"/>
      <c r="AS15" s="2621"/>
      <c r="AT15" s="2621"/>
      <c r="AU15" s="2621"/>
      <c r="AV15" s="2621"/>
      <c r="AW15" s="2621"/>
      <c r="AX15" s="2621"/>
      <c r="AY15" s="2621"/>
      <c r="AZ15" s="2621"/>
      <c r="BA15" s="2621"/>
      <c r="BB15" s="2621"/>
      <c r="BC15" s="2621"/>
      <c r="BD15" s="2621"/>
      <c r="BE15" s="2621"/>
      <c r="BF15" s="2621"/>
      <c r="BG15" s="2621"/>
      <c r="BH15" s="2621"/>
      <c r="BI15" s="2621"/>
      <c r="BJ15" s="2621"/>
      <c r="BK15" s="2621"/>
      <c r="BL15" s="2621"/>
      <c r="BM15" s="2621"/>
      <c r="BN15" s="2621"/>
      <c r="BO15" s="2621"/>
    </row>
    <row r="16" spans="1:67" s="427" customFormat="1" ht="12.75" hidden="1" x14ac:dyDescent="0.45">
      <c r="A16" s="2620" t="s">
        <v>1939</v>
      </c>
      <c r="B16" s="2620"/>
      <c r="C16" s="2620"/>
      <c r="D16" s="2620"/>
      <c r="E16" s="2620"/>
      <c r="F16" s="2620"/>
      <c r="G16" s="2620"/>
      <c r="H16" s="2620"/>
      <c r="I16" s="2620"/>
      <c r="J16" s="2620"/>
      <c r="K16" s="2620"/>
      <c r="L16" s="2620"/>
      <c r="M16" s="2620"/>
      <c r="N16" s="2620"/>
      <c r="O16" s="2620"/>
      <c r="P16" s="2620"/>
      <c r="Q16" s="2620"/>
      <c r="R16" s="2620"/>
      <c r="S16" s="2620"/>
      <c r="T16" s="2620"/>
      <c r="U16" s="2620"/>
      <c r="V16" s="2620"/>
      <c r="W16" s="2620"/>
      <c r="X16" s="2620"/>
      <c r="Y16" s="2620"/>
      <c r="Z16" s="2620"/>
      <c r="AA16" s="2620"/>
      <c r="AB16" s="2620"/>
      <c r="AC16" s="2620"/>
      <c r="AD16" s="2620"/>
      <c r="AE16" s="2620"/>
      <c r="AF16" s="2620"/>
      <c r="AG16" s="2620"/>
      <c r="AH16" s="2620"/>
      <c r="AI16" s="2620"/>
      <c r="AJ16" s="2620"/>
      <c r="AK16" s="2620"/>
      <c r="AL16" s="2620"/>
      <c r="AM16" s="2620"/>
      <c r="AN16" s="2620"/>
      <c r="AO16" s="2620"/>
      <c r="AP16" s="2620"/>
      <c r="AQ16" s="2620"/>
      <c r="AR16" s="2620"/>
      <c r="AS16" s="2620"/>
      <c r="AT16" s="2620"/>
      <c r="AU16" s="2620"/>
      <c r="AV16" s="2620"/>
      <c r="AW16" s="2620"/>
      <c r="AX16" s="2620"/>
      <c r="AY16" s="2620"/>
      <c r="AZ16" s="2620"/>
      <c r="BA16" s="2620"/>
      <c r="BB16" s="2620"/>
      <c r="BC16" s="2620"/>
      <c r="BD16" s="2620"/>
      <c r="BE16" s="2620"/>
      <c r="BF16" s="2620"/>
      <c r="BG16" s="2620"/>
      <c r="BH16" s="2620"/>
      <c r="BI16" s="2620"/>
      <c r="BJ16" s="2620"/>
      <c r="BK16" s="2620"/>
      <c r="BL16" s="2620"/>
      <c r="BM16" s="2620"/>
      <c r="BN16" s="2620"/>
      <c r="BO16" s="2620"/>
    </row>
    <row r="17" spans="1:67" s="427" customFormat="1" ht="12.75" hidden="1" x14ac:dyDescent="0.45">
      <c r="A17" s="2620" t="s">
        <v>1940</v>
      </c>
      <c r="B17" s="2620"/>
      <c r="C17" s="2620"/>
      <c r="D17" s="2620"/>
      <c r="E17" s="2620"/>
      <c r="F17" s="2620"/>
      <c r="G17" s="2620"/>
      <c r="H17" s="2620"/>
      <c r="I17" s="2620"/>
      <c r="J17" s="2620"/>
      <c r="K17" s="2620"/>
      <c r="L17" s="2620"/>
      <c r="M17" s="2620"/>
      <c r="N17" s="2620"/>
      <c r="O17" s="2620"/>
      <c r="P17" s="2620"/>
      <c r="Q17" s="2620"/>
      <c r="R17" s="2620"/>
      <c r="S17" s="2620"/>
      <c r="T17" s="2620"/>
      <c r="U17" s="2620"/>
      <c r="V17" s="2620"/>
      <c r="W17" s="2620"/>
      <c r="X17" s="2620"/>
      <c r="Y17" s="2620"/>
      <c r="Z17" s="2620"/>
      <c r="AA17" s="2620"/>
      <c r="AB17" s="2620"/>
      <c r="AC17" s="2620"/>
      <c r="AD17" s="2620"/>
      <c r="AE17" s="2620"/>
      <c r="AF17" s="2620"/>
      <c r="AG17" s="2620"/>
      <c r="AH17" s="2620"/>
      <c r="AI17" s="2620"/>
      <c r="AJ17" s="2620"/>
      <c r="AK17" s="2620"/>
      <c r="AL17" s="2620"/>
      <c r="AM17" s="2620"/>
      <c r="AN17" s="2620"/>
      <c r="AO17" s="2620"/>
      <c r="AP17" s="2620"/>
      <c r="AQ17" s="2620"/>
      <c r="AR17" s="2620"/>
      <c r="AS17" s="2620"/>
      <c r="AT17" s="2620"/>
      <c r="AU17" s="2620"/>
      <c r="AV17" s="2620"/>
      <c r="AW17" s="2620"/>
      <c r="AX17" s="2620"/>
      <c r="AY17" s="2620"/>
      <c r="AZ17" s="2620"/>
      <c r="BA17" s="2620"/>
      <c r="BB17" s="2620"/>
      <c r="BC17" s="2620"/>
      <c r="BD17" s="2620"/>
      <c r="BE17" s="2620"/>
      <c r="BF17" s="2620"/>
      <c r="BG17" s="2620"/>
      <c r="BH17" s="2620"/>
      <c r="BI17" s="2620"/>
      <c r="BJ17" s="2620"/>
      <c r="BK17" s="2620"/>
      <c r="BL17" s="2620"/>
      <c r="BM17" s="2620"/>
      <c r="BN17" s="2620"/>
      <c r="BO17" s="2620"/>
    </row>
    <row r="18" spans="1:67" s="427" customFormat="1" ht="6" hidden="1" customHeight="1" x14ac:dyDescent="0.45">
      <c r="AE18" s="429"/>
      <c r="AF18" s="429"/>
      <c r="AG18" s="429"/>
      <c r="AH18" s="429"/>
      <c r="AI18" s="429"/>
      <c r="AJ18" s="429"/>
      <c r="AK18" s="429"/>
      <c r="AL18" s="429"/>
      <c r="AM18" s="429"/>
      <c r="AN18" s="429"/>
      <c r="AO18" s="429"/>
      <c r="AP18" s="429"/>
      <c r="AQ18" s="429"/>
      <c r="AR18" s="429"/>
      <c r="AS18" s="429"/>
      <c r="AT18" s="429"/>
    </row>
    <row r="19" spans="1:67" ht="18.399999999999999" hidden="1" x14ac:dyDescent="0.45">
      <c r="A19" s="2662" t="s">
        <v>3083</v>
      </c>
      <c r="B19" s="2662"/>
      <c r="C19" s="2662"/>
      <c r="D19" s="2662"/>
      <c r="E19" s="2662"/>
      <c r="F19" s="2662"/>
      <c r="G19" s="2662"/>
      <c r="H19" s="2662"/>
      <c r="I19" s="2662"/>
      <c r="J19" s="2662"/>
      <c r="K19" s="2662"/>
      <c r="L19" s="2662"/>
      <c r="M19" s="2662"/>
      <c r="N19" s="2662"/>
      <c r="O19" s="2662"/>
      <c r="P19" s="2662"/>
      <c r="Q19" s="2662"/>
      <c r="R19" s="2662"/>
      <c r="S19" s="2662"/>
      <c r="T19" s="2662"/>
      <c r="U19" s="2662"/>
      <c r="V19" s="2662"/>
      <c r="W19" s="2662"/>
      <c r="X19" s="2662"/>
      <c r="Y19" s="2662"/>
      <c r="Z19" s="2662"/>
      <c r="AA19" s="2662"/>
      <c r="AB19" s="2662"/>
      <c r="AC19" s="2662"/>
      <c r="AD19" s="2662"/>
      <c r="AE19" s="2662"/>
      <c r="AF19" s="2662"/>
      <c r="AG19" s="2662"/>
      <c r="AH19" s="2662"/>
      <c r="AI19" s="2662"/>
      <c r="AJ19" s="2662"/>
      <c r="AK19" s="2662"/>
      <c r="AL19" s="2662"/>
      <c r="AM19" s="2662"/>
      <c r="AN19" s="2662"/>
      <c r="AO19" s="2662"/>
      <c r="AP19" s="2662"/>
      <c r="AQ19" s="2662"/>
      <c r="AR19" s="2662"/>
      <c r="AS19" s="2662"/>
      <c r="AT19" s="2662"/>
      <c r="AU19" s="2662"/>
      <c r="AV19" s="2662"/>
      <c r="AW19" s="2662"/>
      <c r="AX19" s="2662"/>
      <c r="AY19" s="2662"/>
      <c r="AZ19" s="2662"/>
      <c r="BA19" s="2662"/>
      <c r="BB19" s="2662"/>
      <c r="BC19" s="2662"/>
      <c r="BD19" s="2662"/>
      <c r="BE19" s="2662"/>
      <c r="BF19" s="2662"/>
      <c r="BG19" s="2662"/>
      <c r="BH19" s="2662"/>
      <c r="BI19" s="2662"/>
      <c r="BJ19" s="2662"/>
      <c r="BK19" s="2662"/>
      <c r="BL19" s="2662"/>
      <c r="BM19" s="2662"/>
      <c r="BN19" s="2662"/>
      <c r="BO19" s="2662"/>
    </row>
    <row r="20" spans="1:67" ht="11.25" hidden="1" customHeight="1" x14ac:dyDescent="0.45">
      <c r="A20" s="2663" t="s">
        <v>1942</v>
      </c>
      <c r="B20" s="2663"/>
      <c r="C20" s="2663"/>
      <c r="D20" s="2663"/>
      <c r="E20" s="2663"/>
      <c r="F20" s="2663"/>
      <c r="G20" s="2663"/>
      <c r="H20" s="2663"/>
      <c r="I20" s="2663"/>
      <c r="J20" s="2663"/>
      <c r="K20" s="2663"/>
      <c r="L20" s="2663"/>
      <c r="M20" s="2663"/>
      <c r="N20" s="2663"/>
      <c r="O20" s="2663"/>
      <c r="P20" s="2663"/>
      <c r="Q20" s="2663"/>
      <c r="R20" s="2663"/>
      <c r="S20" s="2663"/>
      <c r="T20" s="2663"/>
      <c r="U20" s="2663"/>
      <c r="V20" s="2663"/>
      <c r="W20" s="2663"/>
      <c r="X20" s="2663"/>
      <c r="Y20" s="2663"/>
      <c r="Z20" s="2663"/>
      <c r="AA20" s="2663"/>
      <c r="AB20" s="2663"/>
      <c r="AC20" s="2663"/>
      <c r="AD20" s="2663"/>
      <c r="AE20" s="2663"/>
      <c r="AF20" s="2663"/>
      <c r="AG20" s="2663"/>
      <c r="AH20" s="2663"/>
      <c r="AI20" s="2663"/>
      <c r="AJ20" s="2663"/>
      <c r="AK20" s="2663"/>
      <c r="AL20" s="2663"/>
      <c r="AM20" s="2663"/>
      <c r="AN20" s="2663"/>
      <c r="AO20" s="2663"/>
      <c r="AP20" s="2663"/>
      <c r="AQ20" s="2663"/>
      <c r="AR20" s="2664" t="s">
        <v>1943</v>
      </c>
      <c r="AS20" s="2664"/>
      <c r="AT20" s="2664"/>
      <c r="AU20" s="2664"/>
      <c r="AV20" s="2664"/>
      <c r="AW20" s="2664"/>
      <c r="AX20" s="2664"/>
      <c r="AY20" s="2664"/>
      <c r="AZ20" s="2664"/>
      <c r="BA20" s="2663" t="s">
        <v>1944</v>
      </c>
      <c r="BB20" s="2663"/>
      <c r="BC20" s="2663"/>
      <c r="BD20" s="2663"/>
      <c r="BE20" s="2663"/>
      <c r="BF20" s="2663"/>
      <c r="BG20" s="2663"/>
      <c r="BH20" s="2663"/>
      <c r="BI20" s="2663"/>
      <c r="BJ20" s="2663"/>
      <c r="BK20" s="2663"/>
      <c r="BL20" s="2663"/>
      <c r="BM20" s="2663"/>
      <c r="BN20" s="2663"/>
      <c r="BO20" s="2663"/>
    </row>
    <row r="21" spans="1:67" s="431" customFormat="1" ht="12.75" hidden="1" customHeight="1" x14ac:dyDescent="0.45">
      <c r="A21" s="2660" t="s">
        <v>1927</v>
      </c>
      <c r="B21" s="2660"/>
      <c r="C21" s="2660"/>
      <c r="D21" s="2660"/>
      <c r="E21" s="2660"/>
      <c r="F21" s="2660"/>
      <c r="G21" s="2660" t="s">
        <v>1928</v>
      </c>
      <c r="H21" s="2660"/>
      <c r="I21" s="2660"/>
      <c r="J21" s="2660"/>
      <c r="K21" s="2660"/>
      <c r="L21" s="2660"/>
      <c r="M21" s="2660" t="s">
        <v>1945</v>
      </c>
      <c r="N21" s="2660"/>
      <c r="O21" s="2660"/>
      <c r="P21" s="2660"/>
      <c r="Q21" s="2660"/>
      <c r="R21" s="2660"/>
      <c r="S21" s="2660" t="s">
        <v>1930</v>
      </c>
      <c r="T21" s="2660"/>
      <c r="U21" s="2660"/>
      <c r="V21" s="2660"/>
      <c r="W21" s="2660"/>
      <c r="X21" s="2660"/>
      <c r="Y21" s="2660" t="s">
        <v>1926</v>
      </c>
      <c r="Z21" s="2660"/>
      <c r="AA21" s="2660"/>
      <c r="AB21" s="2660"/>
      <c r="AC21" s="2660"/>
      <c r="AD21" s="2660"/>
      <c r="AE21" s="430"/>
      <c r="AF21" s="2661" t="s">
        <v>1920</v>
      </c>
      <c r="AG21" s="2661"/>
      <c r="AH21" s="2661"/>
      <c r="AI21" s="2661"/>
      <c r="AJ21" s="2661"/>
      <c r="AK21" s="2661"/>
      <c r="AL21" s="2661"/>
      <c r="AM21" s="2661"/>
      <c r="AN21" s="2661"/>
      <c r="AO21" s="2661"/>
      <c r="AP21" s="2661"/>
      <c r="AQ21" s="2661"/>
      <c r="AR21" s="2657" t="s">
        <v>1946</v>
      </c>
      <c r="AS21" s="2657"/>
      <c r="AT21" s="2657"/>
      <c r="AU21" s="2657"/>
      <c r="AV21" s="2657"/>
      <c r="AW21" s="2657"/>
      <c r="AX21" s="2657"/>
      <c r="AY21" s="2657"/>
      <c r="AZ21" s="2657"/>
      <c r="BA21" s="2663"/>
      <c r="BB21" s="2663"/>
      <c r="BC21" s="2663"/>
      <c r="BD21" s="2663"/>
      <c r="BE21" s="2658"/>
      <c r="BF21" s="2658"/>
      <c r="BG21" s="2658"/>
      <c r="BH21" s="2658"/>
      <c r="BI21" s="2658"/>
      <c r="BJ21" s="2658"/>
      <c r="BK21" s="2658"/>
      <c r="BL21" s="2658"/>
      <c r="BM21" s="2658"/>
      <c r="BN21" s="2658"/>
      <c r="BO21" s="2658"/>
    </row>
    <row r="22" spans="1:67" s="431" customFormat="1" ht="12.75" hidden="1" customHeight="1" x14ac:dyDescent="0.45">
      <c r="A22" s="2658"/>
      <c r="B22" s="2658"/>
      <c r="C22" s="2658"/>
      <c r="D22" s="2658"/>
      <c r="E22" s="2658"/>
      <c r="F22" s="2658"/>
      <c r="G22" s="2658"/>
      <c r="H22" s="2658"/>
      <c r="I22" s="2658"/>
      <c r="J22" s="2658"/>
      <c r="K22" s="2658"/>
      <c r="L22" s="2658"/>
      <c r="M22" s="2658"/>
      <c r="N22" s="2658"/>
      <c r="O22" s="2658"/>
      <c r="P22" s="2658"/>
      <c r="Q22" s="2658"/>
      <c r="R22" s="2658"/>
      <c r="S22" s="2658"/>
      <c r="T22" s="2658"/>
      <c r="U22" s="2658"/>
      <c r="V22" s="2658"/>
      <c r="W22" s="2658"/>
      <c r="X22" s="2658"/>
      <c r="Y22" s="2658"/>
      <c r="Z22" s="2658"/>
      <c r="AA22" s="2658"/>
      <c r="AB22" s="2658"/>
      <c r="AC22" s="2658"/>
      <c r="AD22" s="2658"/>
      <c r="AE22" s="432"/>
      <c r="AF22" s="2659"/>
      <c r="AG22" s="2659"/>
      <c r="AH22" s="2659"/>
      <c r="AI22" s="2659"/>
      <c r="AJ22" s="2659"/>
      <c r="AK22" s="2659"/>
      <c r="AL22" s="2659"/>
      <c r="AM22" s="2659"/>
      <c r="AN22" s="2659"/>
      <c r="AO22" s="2659"/>
      <c r="AP22" s="2659"/>
      <c r="AQ22" s="2659"/>
      <c r="AR22" s="2681"/>
      <c r="AS22" s="2681"/>
      <c r="AT22" s="2681"/>
      <c r="AU22" s="2681"/>
      <c r="AV22" s="2681"/>
      <c r="AW22" s="2681"/>
      <c r="AX22" s="2681"/>
      <c r="AY22" s="2681"/>
      <c r="AZ22" s="2681"/>
      <c r="BA22" s="2682"/>
      <c r="BB22" s="2682"/>
      <c r="BC22" s="2682"/>
      <c r="BD22" s="2682"/>
      <c r="BE22" s="2658"/>
      <c r="BF22" s="2658"/>
      <c r="BG22" s="2658"/>
      <c r="BH22" s="2658"/>
      <c r="BI22" s="2658"/>
      <c r="BJ22" s="2658"/>
      <c r="BK22" s="2658"/>
      <c r="BL22" s="2658"/>
      <c r="BM22" s="2658"/>
      <c r="BN22" s="2658"/>
      <c r="BO22" s="2658"/>
    </row>
    <row r="23" spans="1:67" s="427" customFormat="1" ht="12.75" hidden="1" customHeight="1" x14ac:dyDescent="0.45">
      <c r="A23" s="2658"/>
      <c r="B23" s="2658"/>
      <c r="C23" s="2658"/>
      <c r="D23" s="2658"/>
      <c r="E23" s="2658"/>
      <c r="F23" s="2658"/>
      <c r="G23" s="2658"/>
      <c r="H23" s="2658"/>
      <c r="I23" s="2658"/>
      <c r="J23" s="2658"/>
      <c r="K23" s="2658"/>
      <c r="L23" s="2658"/>
      <c r="M23" s="2658"/>
      <c r="N23" s="2658"/>
      <c r="O23" s="2658"/>
      <c r="P23" s="2658"/>
      <c r="Q23" s="2658"/>
      <c r="R23" s="2658"/>
      <c r="S23" s="2658"/>
      <c r="T23" s="2658"/>
      <c r="U23" s="2658"/>
      <c r="V23" s="2658"/>
      <c r="W23" s="2658"/>
      <c r="X23" s="2658"/>
      <c r="Y23" s="2658"/>
      <c r="Z23" s="2658"/>
      <c r="AA23" s="2658"/>
      <c r="AB23" s="2658"/>
      <c r="AC23" s="2658"/>
      <c r="AD23" s="2658"/>
      <c r="AE23" s="432"/>
      <c r="AF23" s="2659"/>
      <c r="AG23" s="2659"/>
      <c r="AH23" s="2659"/>
      <c r="AI23" s="2659"/>
      <c r="AJ23" s="2659"/>
      <c r="AK23" s="2659"/>
      <c r="AL23" s="2659"/>
      <c r="AM23" s="2659"/>
      <c r="AN23" s="2659"/>
      <c r="AO23" s="2659"/>
      <c r="AP23" s="2659"/>
      <c r="AQ23" s="2659"/>
      <c r="AR23" s="2681"/>
      <c r="AS23" s="2681"/>
      <c r="AT23" s="2681"/>
      <c r="AU23" s="2681"/>
      <c r="AV23" s="2681"/>
      <c r="AW23" s="2681"/>
      <c r="AX23" s="2681"/>
      <c r="AY23" s="2681"/>
      <c r="AZ23" s="2681"/>
      <c r="BA23" s="2682"/>
      <c r="BB23" s="2682"/>
      <c r="BC23" s="2682"/>
      <c r="BD23" s="2682"/>
      <c r="BE23" s="2658"/>
      <c r="BF23" s="2658"/>
      <c r="BG23" s="2658"/>
      <c r="BH23" s="2658"/>
      <c r="BI23" s="2658"/>
      <c r="BJ23" s="2658"/>
      <c r="BK23" s="2658"/>
      <c r="BL23" s="2658"/>
      <c r="BM23" s="2658"/>
      <c r="BN23" s="2658"/>
      <c r="BO23" s="2658"/>
    </row>
    <row r="24" spans="1:67" s="427" customFormat="1" ht="6" customHeight="1" x14ac:dyDescent="0.45">
      <c r="A24" s="433"/>
      <c r="B24" s="433"/>
      <c r="C24" s="433"/>
      <c r="D24" s="433"/>
      <c r="E24" s="433"/>
      <c r="F24" s="433"/>
      <c r="G24" s="433"/>
      <c r="H24" s="433"/>
      <c r="I24" s="433"/>
      <c r="J24" s="433"/>
      <c r="K24" s="433"/>
      <c r="L24" s="433"/>
      <c r="M24" s="433"/>
      <c r="N24" s="433"/>
      <c r="O24" s="433"/>
      <c r="P24" s="433"/>
      <c r="Q24" s="433"/>
      <c r="R24" s="433"/>
      <c r="S24" s="433"/>
      <c r="T24" s="433"/>
      <c r="U24" s="433"/>
      <c r="V24" s="433"/>
      <c r="W24" s="433"/>
      <c r="X24" s="433"/>
      <c r="Y24" s="433"/>
      <c r="Z24" s="433"/>
      <c r="AA24" s="433"/>
      <c r="AB24" s="433"/>
      <c r="AC24" s="433"/>
      <c r="AD24" s="433"/>
      <c r="AE24" s="434"/>
      <c r="AF24" s="434"/>
      <c r="AG24" s="434"/>
      <c r="AH24" s="434"/>
      <c r="AI24" s="434"/>
      <c r="AJ24" s="434"/>
      <c r="AK24" s="434"/>
      <c r="AL24" s="434"/>
      <c r="AM24" s="434"/>
      <c r="AN24" s="434"/>
      <c r="AO24" s="434"/>
      <c r="AP24" s="434"/>
      <c r="AQ24" s="434"/>
      <c r="AR24" s="435"/>
      <c r="AS24" s="435"/>
      <c r="AT24" s="435"/>
      <c r="AU24" s="436"/>
      <c r="AV24" s="436"/>
      <c r="AW24" s="436"/>
      <c r="AX24" s="436"/>
      <c r="AY24" s="436"/>
      <c r="AZ24" s="436"/>
      <c r="BA24" s="437"/>
      <c r="BB24" s="437"/>
      <c r="BC24" s="437"/>
      <c r="BD24" s="437"/>
      <c r="BE24" s="433"/>
      <c r="BF24" s="433"/>
      <c r="BG24" s="433"/>
      <c r="BH24" s="433"/>
      <c r="BI24" s="433"/>
      <c r="BJ24" s="433"/>
      <c r="BK24" s="433"/>
      <c r="BL24" s="433"/>
      <c r="BM24" s="433"/>
      <c r="BN24" s="433"/>
      <c r="BO24" s="433"/>
    </row>
    <row r="25" spans="1:67" s="438" customFormat="1" ht="12" customHeight="1" x14ac:dyDescent="0.45">
      <c r="A25" s="2669" t="s">
        <v>3084</v>
      </c>
      <c r="B25" s="2670"/>
      <c r="C25" s="2670"/>
      <c r="D25" s="2670"/>
      <c r="E25" s="2670"/>
      <c r="F25" s="2670"/>
      <c r="G25" s="2670"/>
      <c r="H25" s="2670"/>
      <c r="I25" s="2670"/>
      <c r="J25" s="2670"/>
      <c r="K25" s="2670"/>
      <c r="L25" s="2670"/>
      <c r="M25" s="2670"/>
      <c r="N25" s="2670"/>
      <c r="O25" s="2670"/>
      <c r="P25" s="2670"/>
      <c r="Q25" s="2670"/>
      <c r="R25" s="2670"/>
      <c r="S25" s="2670"/>
      <c r="T25" s="2670"/>
      <c r="U25" s="2670"/>
      <c r="V25" s="2670"/>
      <c r="W25" s="2670"/>
      <c r="X25" s="2670"/>
      <c r="Y25" s="2670"/>
      <c r="Z25" s="2670"/>
      <c r="AA25" s="2670"/>
      <c r="AB25" s="2670"/>
      <c r="AC25" s="2670"/>
      <c r="AD25" s="2670"/>
      <c r="AE25" s="2670"/>
      <c r="AF25" s="2670"/>
      <c r="AG25" s="2670"/>
      <c r="AH25" s="2670"/>
      <c r="AI25" s="2670"/>
      <c r="AJ25" s="2670"/>
      <c r="AK25" s="2670"/>
      <c r="AL25" s="2670"/>
      <c r="AM25" s="2671"/>
      <c r="AO25" s="2669" t="s">
        <v>1148</v>
      </c>
      <c r="AP25" s="2673" t="s">
        <v>3085</v>
      </c>
      <c r="AQ25" s="2673"/>
      <c r="AR25" s="2673"/>
      <c r="AS25" s="2673"/>
      <c r="AT25" s="2673"/>
      <c r="AU25" s="2673"/>
      <c r="AV25" s="2670" t="s">
        <v>3086</v>
      </c>
      <c r="AW25" s="2670"/>
      <c r="AX25" s="2670"/>
      <c r="AY25" s="2670"/>
      <c r="AZ25" s="2670"/>
      <c r="BA25" s="2670"/>
      <c r="BB25" s="2670"/>
      <c r="BC25" s="2670"/>
      <c r="BD25" s="2670"/>
      <c r="BE25" s="2670"/>
      <c r="BF25" s="2670"/>
      <c r="BG25" s="2670"/>
      <c r="BH25" s="2670"/>
      <c r="BI25" s="2670"/>
      <c r="BJ25" s="2670"/>
      <c r="BK25" s="2670"/>
      <c r="BL25" s="2670"/>
      <c r="BM25" s="2670"/>
      <c r="BN25" s="2670"/>
      <c r="BO25" s="2671"/>
    </row>
    <row r="26" spans="1:67" s="438" customFormat="1" ht="9.75" customHeight="1" x14ac:dyDescent="0.45">
      <c r="A26" s="2672" t="s">
        <v>1995</v>
      </c>
      <c r="B26" s="2665"/>
      <c r="C26" s="2665"/>
      <c r="D26" s="2665"/>
      <c r="E26" s="2665"/>
      <c r="F26" s="2665"/>
      <c r="G26" s="2665" t="s">
        <v>1994</v>
      </c>
      <c r="H26" s="2665"/>
      <c r="I26" s="2665"/>
      <c r="J26" s="2665"/>
      <c r="K26" s="2665"/>
      <c r="L26" s="2674" t="s">
        <v>1931</v>
      </c>
      <c r="M26" s="2674"/>
      <c r="N26" s="767" t="s">
        <v>1301</v>
      </c>
      <c r="O26" s="767"/>
      <c r="P26" s="767"/>
      <c r="Q26" s="2665" t="s">
        <v>2167</v>
      </c>
      <c r="R26" s="2665"/>
      <c r="S26" s="2665"/>
      <c r="T26" s="2665"/>
      <c r="U26" s="2665"/>
      <c r="V26" s="2675" t="s">
        <v>1303</v>
      </c>
      <c r="W26" s="2676"/>
      <c r="X26" s="2676"/>
      <c r="Y26" s="2676"/>
      <c r="Z26" s="2676"/>
      <c r="AA26" s="2677"/>
      <c r="AB26" s="2675" t="s">
        <v>1302</v>
      </c>
      <c r="AC26" s="2676"/>
      <c r="AD26" s="2677"/>
      <c r="AE26" s="2665" t="s">
        <v>1948</v>
      </c>
      <c r="AF26" s="2665"/>
      <c r="AG26" s="2665"/>
      <c r="AH26" s="2665"/>
      <c r="AI26" s="2665"/>
      <c r="AJ26" s="2665"/>
      <c r="AK26" s="2665"/>
      <c r="AL26" s="2665"/>
      <c r="AM26" s="2666"/>
      <c r="AO26" s="2672"/>
      <c r="AP26" s="767"/>
      <c r="AQ26" s="767"/>
      <c r="AR26" s="767"/>
      <c r="AS26" s="767"/>
      <c r="AT26" s="767"/>
      <c r="AU26" s="767"/>
      <c r="AV26" s="2665" t="s">
        <v>3087</v>
      </c>
      <c r="AW26" s="2665"/>
      <c r="AX26" s="2665"/>
      <c r="AY26" s="2665"/>
      <c r="AZ26" s="2665"/>
      <c r="BA26" s="2665"/>
      <c r="BB26" s="2665" t="s">
        <v>3088</v>
      </c>
      <c r="BC26" s="2665"/>
      <c r="BD26" s="2665"/>
      <c r="BE26" s="2665"/>
      <c r="BF26" s="2665"/>
      <c r="BG26" s="2665"/>
      <c r="BH26" s="2665"/>
      <c r="BI26" s="2665"/>
      <c r="BJ26" s="2706" t="s">
        <v>3089</v>
      </c>
      <c r="BK26" s="2707"/>
      <c r="BL26" s="2708"/>
      <c r="BM26" s="767" t="s">
        <v>3090</v>
      </c>
      <c r="BN26" s="767"/>
      <c r="BO26" s="2709"/>
    </row>
    <row r="27" spans="1:67" s="438" customFormat="1" ht="18" customHeight="1" x14ac:dyDescent="0.45">
      <c r="A27" s="2672"/>
      <c r="B27" s="2665"/>
      <c r="C27" s="2665"/>
      <c r="D27" s="2665"/>
      <c r="E27" s="2665"/>
      <c r="F27" s="2665"/>
      <c r="G27" s="2665"/>
      <c r="H27" s="2665"/>
      <c r="I27" s="2665"/>
      <c r="J27" s="2665"/>
      <c r="K27" s="2665"/>
      <c r="L27" s="2674"/>
      <c r="M27" s="2674"/>
      <c r="N27" s="767"/>
      <c r="O27" s="767"/>
      <c r="P27" s="767"/>
      <c r="Q27" s="2665"/>
      <c r="R27" s="2665"/>
      <c r="S27" s="2665"/>
      <c r="T27" s="2665"/>
      <c r="U27" s="2665"/>
      <c r="V27" s="2678"/>
      <c r="W27" s="2679"/>
      <c r="X27" s="2679"/>
      <c r="Y27" s="2679"/>
      <c r="Z27" s="2679"/>
      <c r="AA27" s="2680"/>
      <c r="AB27" s="2678"/>
      <c r="AC27" s="2679"/>
      <c r="AD27" s="2680"/>
      <c r="AE27" s="2665" t="s">
        <v>1929</v>
      </c>
      <c r="AF27" s="2665"/>
      <c r="AG27" s="2665"/>
      <c r="AH27" s="2665"/>
      <c r="AI27" s="2665"/>
      <c r="AJ27" s="2665" t="s">
        <v>1930</v>
      </c>
      <c r="AK27" s="2665"/>
      <c r="AL27" s="2665"/>
      <c r="AM27" s="2666"/>
      <c r="AO27" s="58">
        <v>1</v>
      </c>
      <c r="AP27" s="2667"/>
      <c r="AQ27" s="2667"/>
      <c r="AR27" s="2667"/>
      <c r="AS27" s="2667"/>
      <c r="AT27" s="2667"/>
      <c r="AU27" s="2667"/>
      <c r="AV27" s="2668"/>
      <c r="AW27" s="2668"/>
      <c r="AX27" s="2668"/>
      <c r="AY27" s="2668"/>
      <c r="AZ27" s="2668"/>
      <c r="BA27" s="2668"/>
      <c r="BB27" s="2668"/>
      <c r="BC27" s="2668"/>
      <c r="BD27" s="2668"/>
      <c r="BE27" s="2668"/>
      <c r="BF27" s="2668"/>
      <c r="BG27" s="2668"/>
      <c r="BH27" s="2668"/>
      <c r="BI27" s="2668"/>
      <c r="BJ27" s="2668"/>
      <c r="BK27" s="2668"/>
      <c r="BL27" s="2668"/>
      <c r="BM27" s="2700"/>
      <c r="BN27" s="2700"/>
      <c r="BO27" s="2701"/>
    </row>
    <row r="28" spans="1:67" s="427" customFormat="1" ht="21" customHeight="1" x14ac:dyDescent="0.45">
      <c r="A28" s="2702"/>
      <c r="B28" s="2697"/>
      <c r="C28" s="2697"/>
      <c r="D28" s="2697"/>
      <c r="E28" s="2697"/>
      <c r="F28" s="2697"/>
      <c r="G28" s="2697"/>
      <c r="H28" s="2697"/>
      <c r="I28" s="2697"/>
      <c r="J28" s="2697"/>
      <c r="K28" s="2697"/>
      <c r="L28" s="2697"/>
      <c r="M28" s="2697"/>
      <c r="N28" s="2697"/>
      <c r="O28" s="2697"/>
      <c r="P28" s="2697"/>
      <c r="Q28" s="2697"/>
      <c r="R28" s="2697"/>
      <c r="S28" s="2697"/>
      <c r="T28" s="2697"/>
      <c r="U28" s="2697"/>
      <c r="V28" s="2703"/>
      <c r="W28" s="2704"/>
      <c r="X28" s="2704"/>
      <c r="Y28" s="2704"/>
      <c r="Z28" s="2704"/>
      <c r="AA28" s="2705"/>
      <c r="AB28" s="2703"/>
      <c r="AC28" s="2704"/>
      <c r="AD28" s="2705"/>
      <c r="AE28" s="2697"/>
      <c r="AF28" s="2697"/>
      <c r="AG28" s="2697"/>
      <c r="AH28" s="2697"/>
      <c r="AI28" s="2697"/>
      <c r="AJ28" s="2697"/>
      <c r="AK28" s="2697"/>
      <c r="AL28" s="2697"/>
      <c r="AM28" s="2698"/>
      <c r="AO28" s="439">
        <v>2</v>
      </c>
      <c r="AP28" s="2699"/>
      <c r="AQ28" s="2699"/>
      <c r="AR28" s="2699"/>
      <c r="AS28" s="2699"/>
      <c r="AT28" s="2699"/>
      <c r="AU28" s="2699"/>
      <c r="AV28" s="2697"/>
      <c r="AW28" s="2697"/>
      <c r="AX28" s="2697"/>
      <c r="AY28" s="2697"/>
      <c r="AZ28" s="2697"/>
      <c r="BA28" s="2697"/>
      <c r="BB28" s="2697"/>
      <c r="BC28" s="2697"/>
      <c r="BD28" s="2697"/>
      <c r="BE28" s="2697"/>
      <c r="BF28" s="2697"/>
      <c r="BG28" s="2697"/>
      <c r="BH28" s="2697"/>
      <c r="BI28" s="2697"/>
      <c r="BJ28" s="2697"/>
      <c r="BK28" s="2697"/>
      <c r="BL28" s="2697"/>
      <c r="BM28" s="2683"/>
      <c r="BN28" s="2683"/>
      <c r="BO28" s="2684"/>
    </row>
    <row r="29" spans="1:67" s="427" customFormat="1" ht="4.5" customHeight="1" x14ac:dyDescent="0.45">
      <c r="A29" s="440"/>
      <c r="B29" s="440"/>
      <c r="C29" s="440"/>
      <c r="D29" s="440"/>
      <c r="E29" s="440"/>
      <c r="F29" s="440"/>
      <c r="G29" s="440"/>
      <c r="H29" s="440"/>
      <c r="I29" s="440"/>
      <c r="J29" s="440"/>
      <c r="K29" s="440"/>
      <c r="L29" s="440"/>
      <c r="M29" s="440"/>
      <c r="N29" s="440"/>
      <c r="O29" s="440"/>
      <c r="P29" s="440"/>
      <c r="Q29" s="440"/>
      <c r="R29" s="440"/>
      <c r="S29" s="440"/>
      <c r="T29" s="440"/>
      <c r="U29" s="440"/>
      <c r="V29" s="440"/>
      <c r="W29" s="440"/>
      <c r="X29" s="440"/>
      <c r="Y29" s="440"/>
      <c r="Z29" s="440"/>
      <c r="AA29" s="440"/>
      <c r="AB29" s="440"/>
      <c r="AC29" s="440"/>
      <c r="AD29" s="440"/>
      <c r="AE29" s="441"/>
      <c r="AF29" s="441"/>
      <c r="AG29" s="441"/>
      <c r="AH29" s="442"/>
      <c r="AI29" s="442"/>
      <c r="AJ29" s="442"/>
      <c r="AK29" s="442"/>
      <c r="AL29" s="440"/>
      <c r="AM29" s="438"/>
      <c r="AN29" s="438"/>
      <c r="AO29" s="438"/>
      <c r="AP29" s="438"/>
      <c r="AQ29" s="438"/>
      <c r="AR29" s="438"/>
      <c r="AS29" s="438"/>
      <c r="AT29" s="438"/>
      <c r="AU29" s="280"/>
      <c r="AV29" s="280"/>
      <c r="AW29" s="280"/>
      <c r="AX29" s="280"/>
      <c r="AY29" s="280"/>
      <c r="AZ29" s="280"/>
      <c r="BA29" s="280"/>
      <c r="BB29" s="280"/>
      <c r="BC29" s="280"/>
      <c r="BD29" s="280"/>
      <c r="BE29" s="280"/>
      <c r="BF29" s="280"/>
      <c r="BG29" s="280"/>
      <c r="BH29" s="280"/>
      <c r="BI29" s="280"/>
      <c r="BJ29" s="280"/>
      <c r="BK29" s="280"/>
      <c r="BL29" s="280"/>
      <c r="BM29" s="443"/>
      <c r="BN29" s="443"/>
      <c r="BO29" s="443"/>
    </row>
    <row r="30" spans="1:67" s="444" customFormat="1" ht="13.9" customHeight="1" x14ac:dyDescent="0.45">
      <c r="A30" s="2685" t="s">
        <v>1219</v>
      </c>
      <c r="B30" s="2686"/>
      <c r="C30" s="2686"/>
      <c r="D30" s="2686"/>
      <c r="E30" s="2686"/>
      <c r="F30" s="2686"/>
      <c r="G30" s="2686"/>
      <c r="H30" s="2686"/>
      <c r="I30" s="2686"/>
      <c r="J30" s="2686"/>
      <c r="K30" s="2686"/>
      <c r="L30" s="2686"/>
      <c r="M30" s="2686"/>
      <c r="N30" s="2687" t="s">
        <v>1220</v>
      </c>
      <c r="O30" s="2686"/>
      <c r="P30" s="2686"/>
      <c r="Q30" s="2686"/>
      <c r="R30" s="2686"/>
      <c r="S30" s="2686"/>
      <c r="T30" s="2686"/>
      <c r="U30" s="2686"/>
      <c r="V30" s="2686"/>
      <c r="W30" s="2686"/>
      <c r="X30" s="2686"/>
      <c r="Y30" s="2686"/>
      <c r="Z30" s="2686"/>
      <c r="AA30" s="2686"/>
      <c r="AB30" s="2686"/>
      <c r="AC30" s="2688"/>
      <c r="AD30" s="2687" t="s">
        <v>1221</v>
      </c>
      <c r="AE30" s="2686"/>
      <c r="AF30" s="2686"/>
      <c r="AG30" s="2686"/>
      <c r="AH30" s="2686"/>
      <c r="AI30" s="2686"/>
      <c r="AJ30" s="2686"/>
      <c r="AK30" s="2686"/>
      <c r="AL30" s="2686"/>
      <c r="AM30" s="2686"/>
      <c r="AN30" s="2686"/>
      <c r="AO30" s="2686"/>
      <c r="AP30" s="2686"/>
      <c r="AQ30" s="2686"/>
      <c r="AR30" s="2686"/>
      <c r="AS30" s="2686"/>
      <c r="AT30" s="2686"/>
      <c r="AU30" s="2686"/>
      <c r="AV30" s="2686"/>
      <c r="AW30" s="2686"/>
      <c r="AX30" s="2686"/>
      <c r="AY30" s="2686"/>
      <c r="AZ30" s="2686"/>
      <c r="BA30" s="2686"/>
      <c r="BB30" s="2686"/>
      <c r="BC30" s="2686"/>
      <c r="BD30" s="2686"/>
      <c r="BE30" s="2686"/>
      <c r="BF30" s="2686"/>
      <c r="BG30" s="2686"/>
      <c r="BH30" s="2686"/>
      <c r="BI30" s="2686"/>
      <c r="BJ30" s="2686"/>
      <c r="BK30" s="2686"/>
      <c r="BL30" s="2686"/>
      <c r="BM30" s="2686"/>
      <c r="BN30" s="2686"/>
      <c r="BO30" s="2689"/>
    </row>
    <row r="31" spans="1:67" s="452" customFormat="1" ht="9" customHeight="1" x14ac:dyDescent="0.45">
      <c r="A31" s="445">
        <v>1</v>
      </c>
      <c r="B31" s="446" t="s">
        <v>1222</v>
      </c>
      <c r="C31" s="446"/>
      <c r="D31" s="438"/>
      <c r="E31" s="438"/>
      <c r="F31" s="438"/>
      <c r="G31" s="447">
        <v>6</v>
      </c>
      <c r="H31" s="446" t="s">
        <v>1223</v>
      </c>
      <c r="I31" s="446"/>
      <c r="J31" s="446"/>
      <c r="K31" s="446"/>
      <c r="L31" s="438"/>
      <c r="M31" s="438"/>
      <c r="N31" s="448">
        <v>1</v>
      </c>
      <c r="O31" s="446" t="s">
        <v>2105</v>
      </c>
      <c r="P31" s="446"/>
      <c r="Q31" s="446"/>
      <c r="R31" s="446"/>
      <c r="S31" s="446"/>
      <c r="T31" s="446"/>
      <c r="U31" s="446"/>
      <c r="V31" s="446"/>
      <c r="W31" s="660"/>
      <c r="X31" s="446"/>
      <c r="Y31" s="447">
        <v>6</v>
      </c>
      <c r="Z31" s="446" t="s">
        <v>1224</v>
      </c>
      <c r="AA31" s="449"/>
      <c r="AB31" s="449"/>
      <c r="AC31" s="450"/>
      <c r="AD31" s="448" t="s">
        <v>1225</v>
      </c>
      <c r="AE31" s="446" t="s">
        <v>1226</v>
      </c>
      <c r="AF31" s="446"/>
      <c r="AG31" s="438"/>
      <c r="AH31" s="438"/>
      <c r="AI31" s="438"/>
      <c r="AJ31" s="447" t="s">
        <v>1227</v>
      </c>
      <c r="AK31" s="449" t="s">
        <v>1228</v>
      </c>
      <c r="AL31" s="449"/>
      <c r="AM31" s="438"/>
      <c r="AN31" s="438"/>
      <c r="AO31" s="447" t="s">
        <v>1229</v>
      </c>
      <c r="AP31" s="446" t="s">
        <v>1230</v>
      </c>
      <c r="AQ31" s="438"/>
      <c r="AR31" s="438"/>
      <c r="AU31" s="447" t="s">
        <v>1231</v>
      </c>
      <c r="AV31" s="446" t="s">
        <v>1232</v>
      </c>
      <c r="AW31" s="446"/>
      <c r="AX31" s="438"/>
      <c r="AY31" s="438"/>
      <c r="AZ31" s="438"/>
      <c r="BA31" s="438"/>
      <c r="BB31" s="447" t="s">
        <v>1233</v>
      </c>
      <c r="BC31" s="446" t="s">
        <v>1234</v>
      </c>
      <c r="BD31" s="449"/>
      <c r="BE31" s="449"/>
      <c r="BF31" s="438"/>
      <c r="BG31" s="438"/>
      <c r="BH31" s="438"/>
      <c r="BI31" s="438"/>
      <c r="BJ31" s="438"/>
      <c r="BK31" s="447" t="s">
        <v>1235</v>
      </c>
      <c r="BL31" s="446" t="s">
        <v>1236</v>
      </c>
      <c r="BM31" s="449"/>
      <c r="BN31" s="446"/>
      <c r="BO31" s="451"/>
    </row>
    <row r="32" spans="1:67" s="452" customFormat="1" ht="9" customHeight="1" x14ac:dyDescent="0.45">
      <c r="A32" s="445">
        <v>2</v>
      </c>
      <c r="B32" s="446" t="s">
        <v>1237</v>
      </c>
      <c r="C32" s="446"/>
      <c r="D32" s="438"/>
      <c r="E32" s="438"/>
      <c r="F32" s="438"/>
      <c r="G32" s="447">
        <v>7</v>
      </c>
      <c r="H32" s="446" t="s">
        <v>1238</v>
      </c>
      <c r="I32" s="446"/>
      <c r="J32" s="446"/>
      <c r="K32" s="446"/>
      <c r="L32" s="438"/>
      <c r="M32" s="438"/>
      <c r="N32" s="448">
        <v>2</v>
      </c>
      <c r="O32" s="446" t="s">
        <v>1239</v>
      </c>
      <c r="P32" s="446"/>
      <c r="Q32" s="446"/>
      <c r="R32" s="446"/>
      <c r="S32" s="446"/>
      <c r="T32" s="446"/>
      <c r="U32" s="446"/>
      <c r="V32" s="446"/>
      <c r="W32" s="660"/>
      <c r="X32" s="446"/>
      <c r="Y32" s="447">
        <v>7</v>
      </c>
      <c r="Z32" s="446" t="s">
        <v>1240</v>
      </c>
      <c r="AA32" s="449"/>
      <c r="AB32" s="449"/>
      <c r="AC32" s="450"/>
      <c r="AD32" s="448" t="s">
        <v>1241</v>
      </c>
      <c r="AE32" s="446" t="s">
        <v>1242</v>
      </c>
      <c r="AF32" s="446"/>
      <c r="AG32" s="438"/>
      <c r="AH32" s="438"/>
      <c r="AI32" s="438"/>
      <c r="AJ32" s="447" t="s">
        <v>1243</v>
      </c>
      <c r="AK32" s="449" t="s">
        <v>1244</v>
      </c>
      <c r="AL32" s="449"/>
      <c r="AM32" s="438"/>
      <c r="AN32" s="438"/>
      <c r="AO32" s="447" t="s">
        <v>1245</v>
      </c>
      <c r="AP32" s="446" t="s">
        <v>1244</v>
      </c>
      <c r="AQ32" s="438"/>
      <c r="AR32" s="438"/>
      <c r="AU32" s="447" t="s">
        <v>1246</v>
      </c>
      <c r="AV32" s="446" t="s">
        <v>1247</v>
      </c>
      <c r="AW32" s="446"/>
      <c r="AX32" s="438"/>
      <c r="AY32" s="438"/>
      <c r="AZ32" s="438"/>
      <c r="BA32" s="438"/>
      <c r="BB32" s="447" t="s">
        <v>1248</v>
      </c>
      <c r="BC32" s="446" t="s">
        <v>1249</v>
      </c>
      <c r="BD32" s="449"/>
      <c r="BE32" s="449"/>
      <c r="BF32" s="438"/>
      <c r="BG32" s="438"/>
      <c r="BH32" s="438"/>
      <c r="BI32" s="438"/>
      <c r="BJ32" s="438"/>
      <c r="BK32" s="447" t="s">
        <v>1250</v>
      </c>
      <c r="BL32" s="446" t="s">
        <v>1251</v>
      </c>
      <c r="BM32" s="449"/>
      <c r="BN32" s="446"/>
      <c r="BO32" s="451"/>
    </row>
    <row r="33" spans="1:67" s="452" customFormat="1" ht="9" customHeight="1" x14ac:dyDescent="0.45">
      <c r="A33" s="445">
        <v>3</v>
      </c>
      <c r="B33" s="446" t="s">
        <v>1252</v>
      </c>
      <c r="C33" s="446"/>
      <c r="D33" s="438"/>
      <c r="E33" s="438"/>
      <c r="F33" s="438"/>
      <c r="G33" s="447">
        <v>8</v>
      </c>
      <c r="H33" s="446" t="s">
        <v>1253</v>
      </c>
      <c r="I33" s="446"/>
      <c r="J33" s="446"/>
      <c r="K33" s="446"/>
      <c r="L33" s="438"/>
      <c r="M33" s="438"/>
      <c r="N33" s="448">
        <v>3</v>
      </c>
      <c r="O33" s="446" t="s">
        <v>1254</v>
      </c>
      <c r="P33" s="446"/>
      <c r="Q33" s="446"/>
      <c r="R33" s="446"/>
      <c r="S33" s="446"/>
      <c r="T33" s="446"/>
      <c r="U33" s="446"/>
      <c r="V33" s="446"/>
      <c r="W33" s="660"/>
      <c r="X33" s="446"/>
      <c r="Y33" s="447">
        <v>8</v>
      </c>
      <c r="Z33" s="446" t="s">
        <v>1255</v>
      </c>
      <c r="AA33" s="449"/>
      <c r="AB33" s="449"/>
      <c r="AC33" s="450"/>
      <c r="AD33" s="448" t="s">
        <v>1256</v>
      </c>
      <c r="AE33" s="446" t="s">
        <v>1257</v>
      </c>
      <c r="AF33" s="446"/>
      <c r="AG33" s="438"/>
      <c r="AH33" s="438"/>
      <c r="AI33" s="438"/>
      <c r="AJ33" s="447" t="s">
        <v>1258</v>
      </c>
      <c r="AK33" s="446" t="s">
        <v>1259</v>
      </c>
      <c r="AL33" s="449"/>
      <c r="AM33" s="438"/>
      <c r="AN33" s="438"/>
      <c r="AO33" s="447" t="s">
        <v>1260</v>
      </c>
      <c r="AP33" s="446" t="s">
        <v>1261</v>
      </c>
      <c r="AQ33" s="438"/>
      <c r="AR33" s="438"/>
      <c r="AU33" s="447" t="s">
        <v>1262</v>
      </c>
      <c r="AV33" s="446" t="s">
        <v>1263</v>
      </c>
      <c r="AW33" s="449"/>
      <c r="AX33" s="438"/>
      <c r="AY33" s="438"/>
      <c r="AZ33" s="438"/>
      <c r="BA33" s="438"/>
      <c r="BB33" s="447" t="s">
        <v>1264</v>
      </c>
      <c r="BC33" s="446" t="s">
        <v>1265</v>
      </c>
      <c r="BD33" s="449"/>
      <c r="BE33" s="449"/>
      <c r="BF33" s="438"/>
      <c r="BG33" s="438"/>
      <c r="BH33" s="438"/>
      <c r="BI33" s="438"/>
      <c r="BJ33" s="438"/>
      <c r="BK33" s="447" t="s">
        <v>1266</v>
      </c>
      <c r="BL33" s="446" t="s">
        <v>1267</v>
      </c>
      <c r="BM33" s="449"/>
      <c r="BN33" s="446"/>
      <c r="BO33" s="451"/>
    </row>
    <row r="34" spans="1:67" s="452" customFormat="1" ht="9" customHeight="1" x14ac:dyDescent="0.45">
      <c r="A34" s="445">
        <v>4</v>
      </c>
      <c r="B34" s="446" t="s">
        <v>1268</v>
      </c>
      <c r="C34" s="446"/>
      <c r="D34" s="438"/>
      <c r="E34" s="438"/>
      <c r="F34" s="438"/>
      <c r="G34" s="447">
        <v>9</v>
      </c>
      <c r="H34" s="446" t="s">
        <v>1269</v>
      </c>
      <c r="I34" s="446"/>
      <c r="J34" s="446"/>
      <c r="K34" s="446"/>
      <c r="L34" s="438"/>
      <c r="M34" s="438"/>
      <c r="N34" s="448">
        <v>4</v>
      </c>
      <c r="O34" s="446" t="s">
        <v>1270</v>
      </c>
      <c r="P34" s="446"/>
      <c r="Q34" s="446"/>
      <c r="R34" s="446"/>
      <c r="S34" s="446"/>
      <c r="T34" s="446"/>
      <c r="U34" s="446"/>
      <c r="V34" s="446"/>
      <c r="W34" s="660"/>
      <c r="X34" s="446"/>
      <c r="Y34" s="447">
        <v>9</v>
      </c>
      <c r="Z34" s="446" t="s">
        <v>1271</v>
      </c>
      <c r="AA34" s="449"/>
      <c r="AB34" s="449"/>
      <c r="AC34" s="450"/>
      <c r="AD34" s="448" t="s">
        <v>1272</v>
      </c>
      <c r="AE34" s="446" t="s">
        <v>1273</v>
      </c>
      <c r="AF34" s="446"/>
      <c r="AG34" s="438"/>
      <c r="AH34" s="438"/>
      <c r="AI34" s="438"/>
      <c r="AJ34" s="447" t="s">
        <v>1274</v>
      </c>
      <c r="AK34" s="446" t="s">
        <v>1275</v>
      </c>
      <c r="AL34" s="449"/>
      <c r="AM34" s="438"/>
      <c r="AN34" s="438"/>
      <c r="AO34" s="447" t="s">
        <v>1276</v>
      </c>
      <c r="AP34" s="446" t="s">
        <v>1277</v>
      </c>
      <c r="AQ34" s="438"/>
      <c r="AR34" s="438"/>
      <c r="AU34" s="447" t="s">
        <v>1278</v>
      </c>
      <c r="AV34" s="446" t="s">
        <v>1279</v>
      </c>
      <c r="AW34" s="449"/>
      <c r="AX34" s="438"/>
      <c r="AY34" s="438"/>
      <c r="AZ34" s="438"/>
      <c r="BA34" s="438"/>
      <c r="BB34" s="447" t="s">
        <v>1280</v>
      </c>
      <c r="BC34" s="446" t="s">
        <v>1281</v>
      </c>
      <c r="BD34" s="449"/>
      <c r="BE34" s="449"/>
      <c r="BF34" s="438"/>
      <c r="BG34" s="438"/>
      <c r="BH34" s="438"/>
      <c r="BI34" s="438"/>
      <c r="BJ34" s="438"/>
      <c r="BK34" s="447" t="s">
        <v>1282</v>
      </c>
      <c r="BL34" s="446" t="s">
        <v>1283</v>
      </c>
      <c r="BM34" s="449"/>
      <c r="BN34" s="446"/>
      <c r="BO34" s="451"/>
    </row>
    <row r="35" spans="1:67" s="452" customFormat="1" ht="9" customHeight="1" x14ac:dyDescent="0.45">
      <c r="A35" s="453">
        <v>5</v>
      </c>
      <c r="B35" s="454" t="s">
        <v>1284</v>
      </c>
      <c r="C35" s="454"/>
      <c r="D35" s="455"/>
      <c r="E35" s="455"/>
      <c r="F35" s="455"/>
      <c r="G35" s="456">
        <v>10</v>
      </c>
      <c r="H35" s="454" t="s">
        <v>1285</v>
      </c>
      <c r="I35" s="454"/>
      <c r="J35" s="454"/>
      <c r="K35" s="454"/>
      <c r="L35" s="455"/>
      <c r="M35" s="455"/>
      <c r="N35" s="457">
        <v>5</v>
      </c>
      <c r="O35" s="454" t="s">
        <v>1286</v>
      </c>
      <c r="P35" s="454"/>
      <c r="Q35" s="454"/>
      <c r="R35" s="454"/>
      <c r="S35" s="454"/>
      <c r="T35" s="454"/>
      <c r="U35" s="454"/>
      <c r="V35" s="454"/>
      <c r="W35" s="458"/>
      <c r="X35" s="454"/>
      <c r="Y35" s="456">
        <v>10</v>
      </c>
      <c r="Z35" s="454" t="s">
        <v>1285</v>
      </c>
      <c r="AA35" s="459"/>
      <c r="AB35" s="459"/>
      <c r="AC35" s="460"/>
      <c r="AD35" s="457" t="s">
        <v>1287</v>
      </c>
      <c r="AE35" s="454" t="s">
        <v>1288</v>
      </c>
      <c r="AF35" s="454"/>
      <c r="AG35" s="455"/>
      <c r="AH35" s="455"/>
      <c r="AI35" s="455"/>
      <c r="AJ35" s="456" t="s">
        <v>1289</v>
      </c>
      <c r="AK35" s="454" t="s">
        <v>1290</v>
      </c>
      <c r="AL35" s="459"/>
      <c r="AM35" s="455"/>
      <c r="AN35" s="455"/>
      <c r="AO35" s="456" t="s">
        <v>1291</v>
      </c>
      <c r="AP35" s="454" t="s">
        <v>1292</v>
      </c>
      <c r="AQ35" s="455"/>
      <c r="AR35" s="455"/>
      <c r="AS35" s="661"/>
      <c r="AT35" s="661"/>
      <c r="AU35" s="456" t="s">
        <v>1293</v>
      </c>
      <c r="AV35" s="454" t="s">
        <v>1294</v>
      </c>
      <c r="AW35" s="459"/>
      <c r="AX35" s="455"/>
      <c r="AY35" s="455"/>
      <c r="AZ35" s="455"/>
      <c r="BA35" s="455"/>
      <c r="BB35" s="456" t="s">
        <v>1295</v>
      </c>
      <c r="BC35" s="454" t="s">
        <v>1296</v>
      </c>
      <c r="BD35" s="459"/>
      <c r="BE35" s="459"/>
      <c r="BF35" s="455"/>
      <c r="BG35" s="455"/>
      <c r="BH35" s="455"/>
      <c r="BI35" s="455"/>
      <c r="BJ35" s="455"/>
      <c r="BK35" s="456" t="s">
        <v>1297</v>
      </c>
      <c r="BL35" s="454" t="s">
        <v>1298</v>
      </c>
      <c r="BM35" s="459"/>
      <c r="BN35" s="454"/>
      <c r="BO35" s="461"/>
    </row>
    <row r="36" spans="1:67" s="427" customFormat="1" ht="5.25" customHeight="1" x14ac:dyDescent="0.45">
      <c r="A36" s="433"/>
      <c r="B36" s="433"/>
      <c r="C36" s="433"/>
      <c r="D36" s="433"/>
      <c r="E36" s="433"/>
      <c r="F36" s="433"/>
      <c r="G36" s="433"/>
      <c r="H36" s="433"/>
      <c r="I36" s="433"/>
      <c r="J36" s="433"/>
      <c r="K36" s="433"/>
      <c r="L36" s="433"/>
      <c r="M36" s="433"/>
      <c r="N36" s="433"/>
      <c r="O36" s="433"/>
      <c r="P36" s="433"/>
      <c r="Q36" s="433"/>
      <c r="R36" s="433"/>
      <c r="S36" s="433"/>
      <c r="T36" s="433"/>
      <c r="U36" s="433"/>
      <c r="V36" s="433"/>
      <c r="W36" s="433"/>
      <c r="X36" s="433"/>
      <c r="Y36" s="433"/>
      <c r="Z36" s="433"/>
      <c r="AA36" s="433"/>
      <c r="AB36" s="433"/>
      <c r="AC36" s="433"/>
      <c r="AD36" s="433"/>
      <c r="AE36" s="434"/>
      <c r="AF36" s="434"/>
      <c r="AG36" s="434"/>
      <c r="AH36" s="434"/>
      <c r="AI36" s="434"/>
      <c r="AJ36" s="434"/>
      <c r="AK36" s="434"/>
      <c r="AL36" s="434"/>
      <c r="AM36" s="434"/>
      <c r="AN36" s="434"/>
      <c r="AO36" s="434"/>
      <c r="AP36" s="434"/>
      <c r="AQ36" s="434"/>
      <c r="AR36" s="435"/>
      <c r="AS36" s="435"/>
      <c r="AT36" s="435"/>
      <c r="AU36" s="436"/>
      <c r="AV36" s="436"/>
      <c r="AW36" s="436"/>
      <c r="AX36" s="436"/>
      <c r="AY36" s="436"/>
      <c r="AZ36" s="436"/>
      <c r="BA36" s="437"/>
      <c r="BB36" s="437"/>
      <c r="BC36" s="437"/>
      <c r="BD36" s="437"/>
      <c r="BE36" s="433"/>
      <c r="BF36" s="433"/>
      <c r="BG36" s="433"/>
      <c r="BH36" s="433"/>
      <c r="BI36" s="433"/>
      <c r="BJ36" s="433"/>
      <c r="BK36" s="433"/>
      <c r="BL36" s="433"/>
      <c r="BM36" s="433"/>
      <c r="BN36" s="433"/>
      <c r="BO36" s="433"/>
    </row>
    <row r="37" spans="1:67" ht="13.5" customHeight="1" x14ac:dyDescent="0.45">
      <c r="A37" s="2690" t="s">
        <v>1148</v>
      </c>
      <c r="B37" s="2691"/>
      <c r="C37" s="2669" t="s">
        <v>3091</v>
      </c>
      <c r="D37" s="2670"/>
      <c r="E37" s="2670"/>
      <c r="F37" s="2670"/>
      <c r="G37" s="2670"/>
      <c r="H37" s="2670"/>
      <c r="I37" s="2670"/>
      <c r="J37" s="2670"/>
      <c r="K37" s="2670"/>
      <c r="L37" s="2670"/>
      <c r="M37" s="2670"/>
      <c r="N37" s="2670"/>
      <c r="O37" s="2670"/>
      <c r="P37" s="2670"/>
      <c r="Q37" s="2670"/>
      <c r="R37" s="2670"/>
      <c r="S37" s="2670"/>
      <c r="T37" s="2670"/>
      <c r="U37" s="2670"/>
      <c r="V37" s="2671"/>
      <c r="W37" s="2688" t="s">
        <v>1299</v>
      </c>
      <c r="X37" s="2670"/>
      <c r="Y37" s="2670"/>
      <c r="Z37" s="2670"/>
      <c r="AA37" s="2670"/>
      <c r="AB37" s="2670"/>
      <c r="AC37" s="2670"/>
      <c r="AD37" s="2670"/>
      <c r="AE37" s="2670"/>
      <c r="AF37" s="2670"/>
      <c r="AG37" s="2670"/>
      <c r="AH37" s="2670"/>
      <c r="AI37" s="2687"/>
      <c r="AJ37" s="2669" t="s">
        <v>3092</v>
      </c>
      <c r="AK37" s="2670"/>
      <c r="AL37" s="2670"/>
      <c r="AM37" s="2670"/>
      <c r="AN37" s="2670"/>
      <c r="AO37" s="2670"/>
      <c r="AP37" s="2670"/>
      <c r="AQ37" s="2670"/>
      <c r="AR37" s="2670"/>
      <c r="AS37" s="2670"/>
      <c r="AT37" s="2671"/>
      <c r="AU37" s="2673"/>
      <c r="AV37" s="2673"/>
      <c r="AW37" s="2673"/>
      <c r="AX37" s="2673"/>
      <c r="AY37" s="2673"/>
      <c r="AZ37" s="2673"/>
      <c r="BA37" s="2696"/>
      <c r="BB37" s="2669" t="s">
        <v>3094</v>
      </c>
      <c r="BC37" s="2670"/>
      <c r="BD37" s="2670"/>
      <c r="BE37" s="2670"/>
      <c r="BF37" s="2670"/>
      <c r="BG37" s="2670"/>
      <c r="BH37" s="2670"/>
      <c r="BI37" s="2670"/>
      <c r="BJ37" s="2670"/>
      <c r="BK37" s="2671"/>
      <c r="BL37" s="2726" t="s">
        <v>1924</v>
      </c>
      <c r="BM37" s="2727"/>
      <c r="BN37" s="2727"/>
      <c r="BO37" s="2728"/>
    </row>
    <row r="38" spans="1:67" ht="10.15" customHeight="1" x14ac:dyDescent="0.45">
      <c r="A38" s="2692"/>
      <c r="B38" s="2693"/>
      <c r="C38" s="2672" t="s">
        <v>1995</v>
      </c>
      <c r="D38" s="2665"/>
      <c r="E38" s="2665"/>
      <c r="F38" s="2665"/>
      <c r="G38" s="2665"/>
      <c r="H38" s="2665" t="s">
        <v>1994</v>
      </c>
      <c r="I38" s="2665"/>
      <c r="J38" s="2665"/>
      <c r="K38" s="2665"/>
      <c r="L38" s="2665"/>
      <c r="M38" s="2674" t="s">
        <v>1931</v>
      </c>
      <c r="N38" s="2674"/>
      <c r="O38" s="2733" t="s">
        <v>1301</v>
      </c>
      <c r="P38" s="2733"/>
      <c r="Q38" s="2733"/>
      <c r="R38" s="2665" t="s">
        <v>1303</v>
      </c>
      <c r="S38" s="2665"/>
      <c r="T38" s="2665"/>
      <c r="U38" s="2665"/>
      <c r="V38" s="2666"/>
      <c r="W38" s="2708" t="s">
        <v>1302</v>
      </c>
      <c r="X38" s="2665"/>
      <c r="Y38" s="2665"/>
      <c r="Z38" s="2665"/>
      <c r="AA38" s="2665"/>
      <c r="AB38" s="2665"/>
      <c r="AC38" s="2665" t="s">
        <v>1948</v>
      </c>
      <c r="AD38" s="2665"/>
      <c r="AE38" s="2665"/>
      <c r="AF38" s="2665"/>
      <c r="AG38" s="2665"/>
      <c r="AH38" s="2665"/>
      <c r="AI38" s="2706"/>
      <c r="AJ38" s="2672" t="s">
        <v>1959</v>
      </c>
      <c r="AK38" s="2665"/>
      <c r="AL38" s="2665"/>
      <c r="AM38" s="2665"/>
      <c r="AN38" s="2665"/>
      <c r="AO38" s="767" t="s">
        <v>2113</v>
      </c>
      <c r="AP38" s="767"/>
      <c r="AQ38" s="767"/>
      <c r="AR38" s="767"/>
      <c r="AS38" s="767"/>
      <c r="AT38" s="2709"/>
      <c r="AU38" s="2718" t="s">
        <v>3095</v>
      </c>
      <c r="AV38" s="2718"/>
      <c r="AW38" s="2718"/>
      <c r="AX38" s="2718" t="s">
        <v>3123</v>
      </c>
      <c r="AY38" s="2718"/>
      <c r="AZ38" s="2718"/>
      <c r="BA38" s="2720"/>
      <c r="BB38" s="2722" t="s">
        <v>3096</v>
      </c>
      <c r="BC38" s="2718"/>
      <c r="BD38" s="2718" t="s">
        <v>3097</v>
      </c>
      <c r="BE38" s="2718"/>
      <c r="BF38" s="2718"/>
      <c r="BG38" s="2718"/>
      <c r="BH38" s="2718"/>
      <c r="BI38" s="2718" t="s">
        <v>3098</v>
      </c>
      <c r="BJ38" s="2718"/>
      <c r="BK38" s="2724"/>
      <c r="BL38" s="2729"/>
      <c r="BM38" s="2718"/>
      <c r="BN38" s="2718"/>
      <c r="BO38" s="2724"/>
    </row>
    <row r="39" spans="1:67" ht="42.75" customHeight="1" x14ac:dyDescent="0.45">
      <c r="A39" s="2694"/>
      <c r="B39" s="2695"/>
      <c r="C39" s="2731"/>
      <c r="D39" s="2710"/>
      <c r="E39" s="2710"/>
      <c r="F39" s="2710"/>
      <c r="G39" s="2710"/>
      <c r="H39" s="2710"/>
      <c r="I39" s="2710"/>
      <c r="J39" s="2710"/>
      <c r="K39" s="2710"/>
      <c r="L39" s="2710"/>
      <c r="M39" s="2732"/>
      <c r="N39" s="2732"/>
      <c r="O39" s="2734"/>
      <c r="P39" s="2734"/>
      <c r="Q39" s="2734"/>
      <c r="R39" s="2710"/>
      <c r="S39" s="2710"/>
      <c r="T39" s="2710"/>
      <c r="U39" s="2710"/>
      <c r="V39" s="2735"/>
      <c r="W39" s="2736"/>
      <c r="X39" s="2710"/>
      <c r="Y39" s="2710"/>
      <c r="Z39" s="2710"/>
      <c r="AA39" s="2710"/>
      <c r="AB39" s="2710"/>
      <c r="AC39" s="2710" t="s">
        <v>1929</v>
      </c>
      <c r="AD39" s="2710"/>
      <c r="AE39" s="2710" t="s">
        <v>1930</v>
      </c>
      <c r="AF39" s="2710"/>
      <c r="AG39" s="2710"/>
      <c r="AH39" s="2710"/>
      <c r="AI39" s="2711"/>
      <c r="AJ39" s="2731"/>
      <c r="AK39" s="2710"/>
      <c r="AL39" s="2710"/>
      <c r="AM39" s="2710"/>
      <c r="AN39" s="2710"/>
      <c r="AO39" s="2737"/>
      <c r="AP39" s="2737"/>
      <c r="AQ39" s="2737"/>
      <c r="AR39" s="2737"/>
      <c r="AS39" s="2737"/>
      <c r="AT39" s="2738"/>
      <c r="AU39" s="2719"/>
      <c r="AV39" s="2719"/>
      <c r="AW39" s="2719"/>
      <c r="AX39" s="2719"/>
      <c r="AY39" s="2719"/>
      <c r="AZ39" s="2719"/>
      <c r="BA39" s="2721"/>
      <c r="BB39" s="2723"/>
      <c r="BC39" s="2719"/>
      <c r="BD39" s="2719"/>
      <c r="BE39" s="2719"/>
      <c r="BF39" s="2719"/>
      <c r="BG39" s="2719"/>
      <c r="BH39" s="2719"/>
      <c r="BI39" s="2719"/>
      <c r="BJ39" s="2719"/>
      <c r="BK39" s="2725"/>
      <c r="BL39" s="2730"/>
      <c r="BM39" s="2719"/>
      <c r="BN39" s="2719"/>
      <c r="BO39" s="2725"/>
    </row>
    <row r="40" spans="1:67" ht="22.9" customHeight="1" x14ac:dyDescent="0.45">
      <c r="A40" s="2712">
        <v>1</v>
      </c>
      <c r="B40" s="2713"/>
      <c r="C40" s="2714"/>
      <c r="D40" s="2715"/>
      <c r="E40" s="2715"/>
      <c r="F40" s="2715"/>
      <c r="G40" s="2715"/>
      <c r="H40" s="2715"/>
      <c r="I40" s="2715"/>
      <c r="J40" s="2715"/>
      <c r="K40" s="2715"/>
      <c r="L40" s="2715"/>
      <c r="M40" s="2715"/>
      <c r="N40" s="2715"/>
      <c r="O40" s="2715"/>
      <c r="P40" s="2715"/>
      <c r="Q40" s="2715"/>
      <c r="R40" s="2715"/>
      <c r="S40" s="2715"/>
      <c r="T40" s="2715"/>
      <c r="U40" s="2715"/>
      <c r="V40" s="2716"/>
      <c r="W40" s="2717"/>
      <c r="X40" s="2715"/>
      <c r="Y40" s="2715"/>
      <c r="Z40" s="2715"/>
      <c r="AA40" s="2715"/>
      <c r="AB40" s="2715"/>
      <c r="AC40" s="2715"/>
      <c r="AD40" s="2715"/>
      <c r="AE40" s="2715"/>
      <c r="AF40" s="2715"/>
      <c r="AG40" s="2715"/>
      <c r="AH40" s="2715"/>
      <c r="AI40" s="2739"/>
      <c r="AJ40" s="2714"/>
      <c r="AK40" s="2715"/>
      <c r="AL40" s="2715"/>
      <c r="AM40" s="2715"/>
      <c r="AN40" s="2715"/>
      <c r="AO40" s="2715"/>
      <c r="AP40" s="2715"/>
      <c r="AQ40" s="2715"/>
      <c r="AR40" s="2715"/>
      <c r="AS40" s="2715"/>
      <c r="AT40" s="2716"/>
      <c r="AU40" s="2715"/>
      <c r="AV40" s="2715"/>
      <c r="AW40" s="2715"/>
      <c r="AX40" s="2715"/>
      <c r="AY40" s="2715"/>
      <c r="AZ40" s="2715"/>
      <c r="BA40" s="2739"/>
      <c r="BB40" s="2714"/>
      <c r="BC40" s="2715"/>
      <c r="BD40" s="2715"/>
      <c r="BE40" s="2715"/>
      <c r="BF40" s="2715"/>
      <c r="BG40" s="2715"/>
      <c r="BH40" s="2715"/>
      <c r="BI40" s="2715"/>
      <c r="BJ40" s="2715"/>
      <c r="BK40" s="2716"/>
      <c r="BL40" s="2717"/>
      <c r="BM40" s="2715"/>
      <c r="BN40" s="2715"/>
      <c r="BO40" s="2716"/>
    </row>
    <row r="41" spans="1:67" ht="22.9" customHeight="1" x14ac:dyDescent="0.45">
      <c r="A41" s="2712">
        <f>+A40+1</f>
        <v>2</v>
      </c>
      <c r="B41" s="2713"/>
      <c r="C41" s="2714"/>
      <c r="D41" s="2715"/>
      <c r="E41" s="2715"/>
      <c r="F41" s="2715"/>
      <c r="G41" s="2715"/>
      <c r="H41" s="2715"/>
      <c r="I41" s="2715"/>
      <c r="J41" s="2715"/>
      <c r="K41" s="2715"/>
      <c r="L41" s="2715"/>
      <c r="M41" s="2715"/>
      <c r="N41" s="2715"/>
      <c r="O41" s="2715"/>
      <c r="P41" s="2715"/>
      <c r="Q41" s="2715"/>
      <c r="R41" s="2715"/>
      <c r="S41" s="2715"/>
      <c r="T41" s="2715"/>
      <c r="U41" s="2715"/>
      <c r="V41" s="2716"/>
      <c r="W41" s="2717"/>
      <c r="X41" s="2715"/>
      <c r="Y41" s="2715"/>
      <c r="Z41" s="2715"/>
      <c r="AA41" s="2715"/>
      <c r="AB41" s="2715"/>
      <c r="AC41" s="2715"/>
      <c r="AD41" s="2715"/>
      <c r="AE41" s="2715"/>
      <c r="AF41" s="2715"/>
      <c r="AG41" s="2715"/>
      <c r="AH41" s="2715"/>
      <c r="AI41" s="2739"/>
      <c r="AJ41" s="2714"/>
      <c r="AK41" s="2715"/>
      <c r="AL41" s="2715"/>
      <c r="AM41" s="2715"/>
      <c r="AN41" s="2715"/>
      <c r="AO41" s="2715"/>
      <c r="AP41" s="2715"/>
      <c r="AQ41" s="2715"/>
      <c r="AR41" s="2715"/>
      <c r="AS41" s="2715"/>
      <c r="AT41" s="2716"/>
      <c r="AU41" s="2715"/>
      <c r="AV41" s="2715"/>
      <c r="AW41" s="2715"/>
      <c r="AX41" s="2715"/>
      <c r="AY41" s="2715"/>
      <c r="AZ41" s="2715"/>
      <c r="BA41" s="2739"/>
      <c r="BB41" s="2714"/>
      <c r="BC41" s="2715"/>
      <c r="BD41" s="2715"/>
      <c r="BE41" s="2715"/>
      <c r="BF41" s="2715"/>
      <c r="BG41" s="2715"/>
      <c r="BH41" s="2715"/>
      <c r="BI41" s="2715"/>
      <c r="BJ41" s="2715"/>
      <c r="BK41" s="2716"/>
      <c r="BL41" s="2717"/>
      <c r="BM41" s="2715"/>
      <c r="BN41" s="2715"/>
      <c r="BO41" s="2716"/>
    </row>
    <row r="42" spans="1:67" ht="22.9" customHeight="1" x14ac:dyDescent="0.45">
      <c r="A42" s="2712">
        <f t="shared" ref="A42:A105" si="0">+A41+1</f>
        <v>3</v>
      </c>
      <c r="B42" s="2713"/>
      <c r="C42" s="2714"/>
      <c r="D42" s="2715"/>
      <c r="E42" s="2715"/>
      <c r="F42" s="2715"/>
      <c r="G42" s="2715"/>
      <c r="H42" s="2715"/>
      <c r="I42" s="2715"/>
      <c r="J42" s="2715"/>
      <c r="K42" s="2715"/>
      <c r="L42" s="2715"/>
      <c r="M42" s="2715"/>
      <c r="N42" s="2715"/>
      <c r="O42" s="2715"/>
      <c r="P42" s="2715"/>
      <c r="Q42" s="2715"/>
      <c r="R42" s="2715"/>
      <c r="S42" s="2715"/>
      <c r="T42" s="2715"/>
      <c r="U42" s="2715"/>
      <c r="V42" s="2716"/>
      <c r="W42" s="2717"/>
      <c r="X42" s="2715"/>
      <c r="Y42" s="2715"/>
      <c r="Z42" s="2715"/>
      <c r="AA42" s="2715"/>
      <c r="AB42" s="2715"/>
      <c r="AC42" s="2715"/>
      <c r="AD42" s="2715"/>
      <c r="AE42" s="2715"/>
      <c r="AF42" s="2715"/>
      <c r="AG42" s="2715"/>
      <c r="AH42" s="2715"/>
      <c r="AI42" s="2739"/>
      <c r="AJ42" s="2714"/>
      <c r="AK42" s="2715"/>
      <c r="AL42" s="2715"/>
      <c r="AM42" s="2715"/>
      <c r="AN42" s="2715"/>
      <c r="AO42" s="2715"/>
      <c r="AP42" s="2715"/>
      <c r="AQ42" s="2715"/>
      <c r="AR42" s="2715"/>
      <c r="AS42" s="2715"/>
      <c r="AT42" s="2716"/>
      <c r="AU42" s="2715"/>
      <c r="AV42" s="2715"/>
      <c r="AW42" s="2715"/>
      <c r="AX42" s="2715"/>
      <c r="AY42" s="2715"/>
      <c r="AZ42" s="2715"/>
      <c r="BA42" s="2739"/>
      <c r="BB42" s="2714"/>
      <c r="BC42" s="2715"/>
      <c r="BD42" s="2715"/>
      <c r="BE42" s="2715"/>
      <c r="BF42" s="2715"/>
      <c r="BG42" s="2715"/>
      <c r="BH42" s="2715"/>
      <c r="BI42" s="2715"/>
      <c r="BJ42" s="2715"/>
      <c r="BK42" s="2716"/>
      <c r="BL42" s="2717"/>
      <c r="BM42" s="2715"/>
      <c r="BN42" s="2715"/>
      <c r="BO42" s="2716"/>
    </row>
    <row r="43" spans="1:67" ht="22.9" customHeight="1" x14ac:dyDescent="0.45">
      <c r="A43" s="2712">
        <f t="shared" si="0"/>
        <v>4</v>
      </c>
      <c r="B43" s="2713"/>
      <c r="C43" s="2714"/>
      <c r="D43" s="2715"/>
      <c r="E43" s="2715"/>
      <c r="F43" s="2715"/>
      <c r="G43" s="2715"/>
      <c r="H43" s="2715"/>
      <c r="I43" s="2715"/>
      <c r="J43" s="2715"/>
      <c r="K43" s="2715"/>
      <c r="L43" s="2715"/>
      <c r="M43" s="2715"/>
      <c r="N43" s="2715"/>
      <c r="O43" s="2715"/>
      <c r="P43" s="2715"/>
      <c r="Q43" s="2715"/>
      <c r="R43" s="2715"/>
      <c r="S43" s="2715"/>
      <c r="T43" s="2715"/>
      <c r="U43" s="2715"/>
      <c r="V43" s="2716"/>
      <c r="W43" s="2717"/>
      <c r="X43" s="2715"/>
      <c r="Y43" s="2715"/>
      <c r="Z43" s="2715"/>
      <c r="AA43" s="2715"/>
      <c r="AB43" s="2715"/>
      <c r="AC43" s="2715"/>
      <c r="AD43" s="2715"/>
      <c r="AE43" s="2715"/>
      <c r="AF43" s="2715"/>
      <c r="AG43" s="2715"/>
      <c r="AH43" s="2715"/>
      <c r="AI43" s="2739"/>
      <c r="AJ43" s="2714"/>
      <c r="AK43" s="2715"/>
      <c r="AL43" s="2715"/>
      <c r="AM43" s="2715"/>
      <c r="AN43" s="2715"/>
      <c r="AO43" s="2715"/>
      <c r="AP43" s="2715"/>
      <c r="AQ43" s="2715"/>
      <c r="AR43" s="2715"/>
      <c r="AS43" s="2715"/>
      <c r="AT43" s="2716"/>
      <c r="AU43" s="2715"/>
      <c r="AV43" s="2715"/>
      <c r="AW43" s="2715"/>
      <c r="AX43" s="2715"/>
      <c r="AY43" s="2715"/>
      <c r="AZ43" s="2715"/>
      <c r="BA43" s="2739"/>
      <c r="BB43" s="2714"/>
      <c r="BC43" s="2715"/>
      <c r="BD43" s="2715"/>
      <c r="BE43" s="2715"/>
      <c r="BF43" s="2715"/>
      <c r="BG43" s="2715"/>
      <c r="BH43" s="2715"/>
      <c r="BI43" s="2715"/>
      <c r="BJ43" s="2715"/>
      <c r="BK43" s="2716"/>
      <c r="BL43" s="2717"/>
      <c r="BM43" s="2715"/>
      <c r="BN43" s="2715"/>
      <c r="BO43" s="2716"/>
    </row>
    <row r="44" spans="1:67" ht="22.9" customHeight="1" x14ac:dyDescent="0.45">
      <c r="A44" s="2712">
        <f t="shared" si="0"/>
        <v>5</v>
      </c>
      <c r="B44" s="2713"/>
      <c r="C44" s="2714"/>
      <c r="D44" s="2715"/>
      <c r="E44" s="2715"/>
      <c r="F44" s="2715"/>
      <c r="G44" s="2715"/>
      <c r="H44" s="2715"/>
      <c r="I44" s="2715"/>
      <c r="J44" s="2715"/>
      <c r="K44" s="2715"/>
      <c r="L44" s="2715"/>
      <c r="M44" s="2715"/>
      <c r="N44" s="2715"/>
      <c r="O44" s="2715"/>
      <c r="P44" s="2715"/>
      <c r="Q44" s="2715"/>
      <c r="R44" s="2715"/>
      <c r="S44" s="2715"/>
      <c r="T44" s="2715"/>
      <c r="U44" s="2715"/>
      <c r="V44" s="2716"/>
      <c r="W44" s="2717"/>
      <c r="X44" s="2715"/>
      <c r="Y44" s="2715"/>
      <c r="Z44" s="2715"/>
      <c r="AA44" s="2715"/>
      <c r="AB44" s="2715"/>
      <c r="AC44" s="2715"/>
      <c r="AD44" s="2715"/>
      <c r="AE44" s="2715"/>
      <c r="AF44" s="2715"/>
      <c r="AG44" s="2715"/>
      <c r="AH44" s="2715"/>
      <c r="AI44" s="2739"/>
      <c r="AJ44" s="2714"/>
      <c r="AK44" s="2715"/>
      <c r="AL44" s="2715"/>
      <c r="AM44" s="2715"/>
      <c r="AN44" s="2715"/>
      <c r="AO44" s="2715"/>
      <c r="AP44" s="2715"/>
      <c r="AQ44" s="2715"/>
      <c r="AR44" s="2715"/>
      <c r="AS44" s="2715"/>
      <c r="AT44" s="2716"/>
      <c r="AU44" s="2715"/>
      <c r="AV44" s="2715"/>
      <c r="AW44" s="2715"/>
      <c r="AX44" s="2715"/>
      <c r="AY44" s="2715"/>
      <c r="AZ44" s="2715"/>
      <c r="BA44" s="2739"/>
      <c r="BB44" s="2714"/>
      <c r="BC44" s="2715"/>
      <c r="BD44" s="2715"/>
      <c r="BE44" s="2715"/>
      <c r="BF44" s="2715"/>
      <c r="BG44" s="2715"/>
      <c r="BH44" s="2715"/>
      <c r="BI44" s="2715"/>
      <c r="BJ44" s="2715"/>
      <c r="BK44" s="2716"/>
      <c r="BL44" s="2717"/>
      <c r="BM44" s="2715"/>
      <c r="BN44" s="2715"/>
      <c r="BO44" s="2716"/>
    </row>
    <row r="45" spans="1:67" ht="22.9" customHeight="1" x14ac:dyDescent="0.45">
      <c r="A45" s="2712">
        <f t="shared" si="0"/>
        <v>6</v>
      </c>
      <c r="B45" s="2713"/>
      <c r="C45" s="2714"/>
      <c r="D45" s="2715"/>
      <c r="E45" s="2715"/>
      <c r="F45" s="2715"/>
      <c r="G45" s="2715"/>
      <c r="H45" s="2715"/>
      <c r="I45" s="2715"/>
      <c r="J45" s="2715"/>
      <c r="K45" s="2715"/>
      <c r="L45" s="2715"/>
      <c r="M45" s="2715"/>
      <c r="N45" s="2715"/>
      <c r="O45" s="2715"/>
      <c r="P45" s="2715"/>
      <c r="Q45" s="2715"/>
      <c r="R45" s="2715"/>
      <c r="S45" s="2715"/>
      <c r="T45" s="2715"/>
      <c r="U45" s="2715"/>
      <c r="V45" s="2716"/>
      <c r="W45" s="2717"/>
      <c r="X45" s="2715"/>
      <c r="Y45" s="2715"/>
      <c r="Z45" s="2715"/>
      <c r="AA45" s="2715"/>
      <c r="AB45" s="2715"/>
      <c r="AC45" s="2715"/>
      <c r="AD45" s="2715"/>
      <c r="AE45" s="2715"/>
      <c r="AF45" s="2715"/>
      <c r="AG45" s="2715"/>
      <c r="AH45" s="2715"/>
      <c r="AI45" s="2739"/>
      <c r="AJ45" s="2714"/>
      <c r="AK45" s="2715"/>
      <c r="AL45" s="2715"/>
      <c r="AM45" s="2715"/>
      <c r="AN45" s="2715"/>
      <c r="AO45" s="2715"/>
      <c r="AP45" s="2715"/>
      <c r="AQ45" s="2715"/>
      <c r="AR45" s="2715"/>
      <c r="AS45" s="2715"/>
      <c r="AT45" s="2716"/>
      <c r="AU45" s="2715"/>
      <c r="AV45" s="2715"/>
      <c r="AW45" s="2715"/>
      <c r="AX45" s="2715"/>
      <c r="AY45" s="2715"/>
      <c r="AZ45" s="2715"/>
      <c r="BA45" s="2739"/>
      <c r="BB45" s="2714"/>
      <c r="BC45" s="2715"/>
      <c r="BD45" s="2715"/>
      <c r="BE45" s="2715"/>
      <c r="BF45" s="2715"/>
      <c r="BG45" s="2715"/>
      <c r="BH45" s="2715"/>
      <c r="BI45" s="2715"/>
      <c r="BJ45" s="2715"/>
      <c r="BK45" s="2716"/>
      <c r="BL45" s="2717"/>
      <c r="BM45" s="2715"/>
      <c r="BN45" s="2715"/>
      <c r="BO45" s="2716"/>
    </row>
    <row r="46" spans="1:67" ht="22.9" customHeight="1" x14ac:dyDescent="0.45">
      <c r="A46" s="2712">
        <f t="shared" si="0"/>
        <v>7</v>
      </c>
      <c r="B46" s="2713"/>
      <c r="C46" s="2714"/>
      <c r="D46" s="2715"/>
      <c r="E46" s="2715"/>
      <c r="F46" s="2715"/>
      <c r="G46" s="2715"/>
      <c r="H46" s="2715"/>
      <c r="I46" s="2715"/>
      <c r="J46" s="2715"/>
      <c r="K46" s="2715"/>
      <c r="L46" s="2715"/>
      <c r="M46" s="2715"/>
      <c r="N46" s="2715"/>
      <c r="O46" s="2715"/>
      <c r="P46" s="2715"/>
      <c r="Q46" s="2715"/>
      <c r="R46" s="2715"/>
      <c r="S46" s="2715"/>
      <c r="T46" s="2715"/>
      <c r="U46" s="2715"/>
      <c r="V46" s="2716"/>
      <c r="W46" s="2717"/>
      <c r="X46" s="2715"/>
      <c r="Y46" s="2715"/>
      <c r="Z46" s="2715"/>
      <c r="AA46" s="2715"/>
      <c r="AB46" s="2715"/>
      <c r="AC46" s="2715"/>
      <c r="AD46" s="2715"/>
      <c r="AE46" s="2715"/>
      <c r="AF46" s="2715"/>
      <c r="AG46" s="2715"/>
      <c r="AH46" s="2715"/>
      <c r="AI46" s="2739"/>
      <c r="AJ46" s="2714"/>
      <c r="AK46" s="2715"/>
      <c r="AL46" s="2715"/>
      <c r="AM46" s="2715"/>
      <c r="AN46" s="2715"/>
      <c r="AO46" s="2715"/>
      <c r="AP46" s="2715"/>
      <c r="AQ46" s="2715"/>
      <c r="AR46" s="2715"/>
      <c r="AS46" s="2715"/>
      <c r="AT46" s="2716"/>
      <c r="AU46" s="2715"/>
      <c r="AV46" s="2715"/>
      <c r="AW46" s="2715"/>
      <c r="AX46" s="2715"/>
      <c r="AY46" s="2715"/>
      <c r="AZ46" s="2715"/>
      <c r="BA46" s="2739"/>
      <c r="BB46" s="2714"/>
      <c r="BC46" s="2715"/>
      <c r="BD46" s="2715"/>
      <c r="BE46" s="2715"/>
      <c r="BF46" s="2715"/>
      <c r="BG46" s="2715"/>
      <c r="BH46" s="2715"/>
      <c r="BI46" s="2715"/>
      <c r="BJ46" s="2715"/>
      <c r="BK46" s="2716"/>
      <c r="BL46" s="2717"/>
      <c r="BM46" s="2715"/>
      <c r="BN46" s="2715"/>
      <c r="BO46" s="2716"/>
    </row>
    <row r="47" spans="1:67" ht="22.9" customHeight="1" x14ac:dyDescent="0.45">
      <c r="A47" s="2712">
        <f t="shared" si="0"/>
        <v>8</v>
      </c>
      <c r="B47" s="2713"/>
      <c r="C47" s="2714"/>
      <c r="D47" s="2715"/>
      <c r="E47" s="2715"/>
      <c r="F47" s="2715"/>
      <c r="G47" s="2715"/>
      <c r="H47" s="2715"/>
      <c r="I47" s="2715"/>
      <c r="J47" s="2715"/>
      <c r="K47" s="2715"/>
      <c r="L47" s="2715"/>
      <c r="M47" s="2715"/>
      <c r="N47" s="2715"/>
      <c r="O47" s="2715"/>
      <c r="P47" s="2715"/>
      <c r="Q47" s="2715"/>
      <c r="R47" s="2715"/>
      <c r="S47" s="2715"/>
      <c r="T47" s="2715"/>
      <c r="U47" s="2715"/>
      <c r="V47" s="2716"/>
      <c r="W47" s="2717"/>
      <c r="X47" s="2715"/>
      <c r="Y47" s="2715"/>
      <c r="Z47" s="2715"/>
      <c r="AA47" s="2715"/>
      <c r="AB47" s="2715"/>
      <c r="AC47" s="2715"/>
      <c r="AD47" s="2715"/>
      <c r="AE47" s="2715"/>
      <c r="AF47" s="2715"/>
      <c r="AG47" s="2715"/>
      <c r="AH47" s="2715"/>
      <c r="AI47" s="2739"/>
      <c r="AJ47" s="2714"/>
      <c r="AK47" s="2715"/>
      <c r="AL47" s="2715"/>
      <c r="AM47" s="2715"/>
      <c r="AN47" s="2715"/>
      <c r="AO47" s="2715"/>
      <c r="AP47" s="2715"/>
      <c r="AQ47" s="2715"/>
      <c r="AR47" s="2715"/>
      <c r="AS47" s="2715"/>
      <c r="AT47" s="2716"/>
      <c r="AU47" s="2715"/>
      <c r="AV47" s="2715"/>
      <c r="AW47" s="2715"/>
      <c r="AX47" s="2715"/>
      <c r="AY47" s="2715"/>
      <c r="AZ47" s="2715"/>
      <c r="BA47" s="2739"/>
      <c r="BB47" s="2714"/>
      <c r="BC47" s="2715"/>
      <c r="BD47" s="2715"/>
      <c r="BE47" s="2715"/>
      <c r="BF47" s="2715"/>
      <c r="BG47" s="2715"/>
      <c r="BH47" s="2715"/>
      <c r="BI47" s="2715"/>
      <c r="BJ47" s="2715"/>
      <c r="BK47" s="2716"/>
      <c r="BL47" s="2717"/>
      <c r="BM47" s="2715"/>
      <c r="BN47" s="2715"/>
      <c r="BO47" s="2716"/>
    </row>
    <row r="48" spans="1:67" ht="22.9" customHeight="1" x14ac:dyDescent="0.45">
      <c r="A48" s="2712">
        <f t="shared" si="0"/>
        <v>9</v>
      </c>
      <c r="B48" s="2713"/>
      <c r="C48" s="2714"/>
      <c r="D48" s="2715"/>
      <c r="E48" s="2715"/>
      <c r="F48" s="2715"/>
      <c r="G48" s="2715"/>
      <c r="H48" s="2715"/>
      <c r="I48" s="2715"/>
      <c r="J48" s="2715"/>
      <c r="K48" s="2715"/>
      <c r="L48" s="2715"/>
      <c r="M48" s="2715"/>
      <c r="N48" s="2715"/>
      <c r="O48" s="2715"/>
      <c r="P48" s="2715"/>
      <c r="Q48" s="2715"/>
      <c r="R48" s="2715"/>
      <c r="S48" s="2715"/>
      <c r="T48" s="2715"/>
      <c r="U48" s="2715"/>
      <c r="V48" s="2716"/>
      <c r="W48" s="2717"/>
      <c r="X48" s="2715"/>
      <c r="Y48" s="2715"/>
      <c r="Z48" s="2715"/>
      <c r="AA48" s="2715"/>
      <c r="AB48" s="2715"/>
      <c r="AC48" s="2715"/>
      <c r="AD48" s="2715"/>
      <c r="AE48" s="2715"/>
      <c r="AF48" s="2715"/>
      <c r="AG48" s="2715"/>
      <c r="AH48" s="2715"/>
      <c r="AI48" s="2739"/>
      <c r="AJ48" s="2714"/>
      <c r="AK48" s="2715"/>
      <c r="AL48" s="2715"/>
      <c r="AM48" s="2715"/>
      <c r="AN48" s="2715"/>
      <c r="AO48" s="2715"/>
      <c r="AP48" s="2715"/>
      <c r="AQ48" s="2715"/>
      <c r="AR48" s="2715"/>
      <c r="AS48" s="2715"/>
      <c r="AT48" s="2716"/>
      <c r="AU48" s="2715"/>
      <c r="AV48" s="2715"/>
      <c r="AW48" s="2715"/>
      <c r="AX48" s="2715"/>
      <c r="AY48" s="2715"/>
      <c r="AZ48" s="2715"/>
      <c r="BA48" s="2739"/>
      <c r="BB48" s="2714"/>
      <c r="BC48" s="2715"/>
      <c r="BD48" s="2715"/>
      <c r="BE48" s="2715"/>
      <c r="BF48" s="2715"/>
      <c r="BG48" s="2715"/>
      <c r="BH48" s="2715"/>
      <c r="BI48" s="2715"/>
      <c r="BJ48" s="2715"/>
      <c r="BK48" s="2716"/>
      <c r="BL48" s="2717"/>
      <c r="BM48" s="2715"/>
      <c r="BN48" s="2715"/>
      <c r="BO48" s="2716"/>
    </row>
    <row r="49" spans="1:67" ht="22.9" customHeight="1" x14ac:dyDescent="0.45">
      <c r="A49" s="2712">
        <f t="shared" si="0"/>
        <v>10</v>
      </c>
      <c r="B49" s="2713"/>
      <c r="C49" s="2714"/>
      <c r="D49" s="2715"/>
      <c r="E49" s="2715"/>
      <c r="F49" s="2715"/>
      <c r="G49" s="2715"/>
      <c r="H49" s="2715"/>
      <c r="I49" s="2715"/>
      <c r="J49" s="2715"/>
      <c r="K49" s="2715"/>
      <c r="L49" s="2715"/>
      <c r="M49" s="2715"/>
      <c r="N49" s="2715"/>
      <c r="O49" s="2715"/>
      <c r="P49" s="2715"/>
      <c r="Q49" s="2715"/>
      <c r="R49" s="2715"/>
      <c r="S49" s="2715"/>
      <c r="T49" s="2715"/>
      <c r="U49" s="2715"/>
      <c r="V49" s="2716"/>
      <c r="W49" s="2717"/>
      <c r="X49" s="2715"/>
      <c r="Y49" s="2715"/>
      <c r="Z49" s="2715"/>
      <c r="AA49" s="2715"/>
      <c r="AB49" s="2715"/>
      <c r="AC49" s="2715"/>
      <c r="AD49" s="2715"/>
      <c r="AE49" s="2715"/>
      <c r="AF49" s="2715"/>
      <c r="AG49" s="2715"/>
      <c r="AH49" s="2715"/>
      <c r="AI49" s="2739"/>
      <c r="AJ49" s="2714"/>
      <c r="AK49" s="2715"/>
      <c r="AL49" s="2715"/>
      <c r="AM49" s="2715"/>
      <c r="AN49" s="2715"/>
      <c r="AO49" s="2715"/>
      <c r="AP49" s="2715"/>
      <c r="AQ49" s="2715"/>
      <c r="AR49" s="2715"/>
      <c r="AS49" s="2715"/>
      <c r="AT49" s="2716"/>
      <c r="AU49" s="2715"/>
      <c r="AV49" s="2715"/>
      <c r="AW49" s="2715"/>
      <c r="AX49" s="2715"/>
      <c r="AY49" s="2715"/>
      <c r="AZ49" s="2715"/>
      <c r="BA49" s="2739"/>
      <c r="BB49" s="2714"/>
      <c r="BC49" s="2715"/>
      <c r="BD49" s="2715"/>
      <c r="BE49" s="2715"/>
      <c r="BF49" s="2715"/>
      <c r="BG49" s="2715"/>
      <c r="BH49" s="2715"/>
      <c r="BI49" s="2715"/>
      <c r="BJ49" s="2715"/>
      <c r="BK49" s="2716"/>
      <c r="BL49" s="2717"/>
      <c r="BM49" s="2715"/>
      <c r="BN49" s="2715"/>
      <c r="BO49" s="2716"/>
    </row>
    <row r="50" spans="1:67" ht="22.9" customHeight="1" x14ac:dyDescent="0.45">
      <c r="A50" s="2712">
        <f t="shared" si="0"/>
        <v>11</v>
      </c>
      <c r="B50" s="2713"/>
      <c r="C50" s="2714"/>
      <c r="D50" s="2715"/>
      <c r="E50" s="2715"/>
      <c r="F50" s="2715"/>
      <c r="G50" s="2715"/>
      <c r="H50" s="2715"/>
      <c r="I50" s="2715"/>
      <c r="J50" s="2715"/>
      <c r="K50" s="2715"/>
      <c r="L50" s="2715"/>
      <c r="M50" s="2715"/>
      <c r="N50" s="2715"/>
      <c r="O50" s="2715"/>
      <c r="P50" s="2715"/>
      <c r="Q50" s="2715"/>
      <c r="R50" s="2715"/>
      <c r="S50" s="2715"/>
      <c r="T50" s="2715"/>
      <c r="U50" s="2715"/>
      <c r="V50" s="2716"/>
      <c r="W50" s="2717"/>
      <c r="X50" s="2715"/>
      <c r="Y50" s="2715"/>
      <c r="Z50" s="2715"/>
      <c r="AA50" s="2715"/>
      <c r="AB50" s="2715"/>
      <c r="AC50" s="2715"/>
      <c r="AD50" s="2715"/>
      <c r="AE50" s="2715"/>
      <c r="AF50" s="2715"/>
      <c r="AG50" s="2715"/>
      <c r="AH50" s="2715"/>
      <c r="AI50" s="2739"/>
      <c r="AJ50" s="2714"/>
      <c r="AK50" s="2715"/>
      <c r="AL50" s="2715"/>
      <c r="AM50" s="2715"/>
      <c r="AN50" s="2715"/>
      <c r="AO50" s="2715"/>
      <c r="AP50" s="2715"/>
      <c r="AQ50" s="2715"/>
      <c r="AR50" s="2715"/>
      <c r="AS50" s="2715"/>
      <c r="AT50" s="2716"/>
      <c r="AU50" s="2715"/>
      <c r="AV50" s="2715"/>
      <c r="AW50" s="2715"/>
      <c r="AX50" s="2715"/>
      <c r="AY50" s="2715"/>
      <c r="AZ50" s="2715"/>
      <c r="BA50" s="2739"/>
      <c r="BB50" s="2714"/>
      <c r="BC50" s="2715"/>
      <c r="BD50" s="2715"/>
      <c r="BE50" s="2715"/>
      <c r="BF50" s="2715"/>
      <c r="BG50" s="2715"/>
      <c r="BH50" s="2715"/>
      <c r="BI50" s="2715"/>
      <c r="BJ50" s="2715"/>
      <c r="BK50" s="2716"/>
      <c r="BL50" s="2717"/>
      <c r="BM50" s="2715"/>
      <c r="BN50" s="2715"/>
      <c r="BO50" s="2716"/>
    </row>
    <row r="51" spans="1:67" ht="22.9" customHeight="1" x14ac:dyDescent="0.45">
      <c r="A51" s="2712">
        <f t="shared" si="0"/>
        <v>12</v>
      </c>
      <c r="B51" s="2713"/>
      <c r="C51" s="2714"/>
      <c r="D51" s="2715"/>
      <c r="E51" s="2715"/>
      <c r="F51" s="2715"/>
      <c r="G51" s="2715"/>
      <c r="H51" s="2715"/>
      <c r="I51" s="2715"/>
      <c r="J51" s="2715"/>
      <c r="K51" s="2715"/>
      <c r="L51" s="2715"/>
      <c r="M51" s="2715"/>
      <c r="N51" s="2715"/>
      <c r="O51" s="2715"/>
      <c r="P51" s="2715"/>
      <c r="Q51" s="2715"/>
      <c r="R51" s="2715"/>
      <c r="S51" s="2715"/>
      <c r="T51" s="2715"/>
      <c r="U51" s="2715"/>
      <c r="V51" s="2716"/>
      <c r="W51" s="2717"/>
      <c r="X51" s="2715"/>
      <c r="Y51" s="2715"/>
      <c r="Z51" s="2715"/>
      <c r="AA51" s="2715"/>
      <c r="AB51" s="2715"/>
      <c r="AC51" s="2715"/>
      <c r="AD51" s="2715"/>
      <c r="AE51" s="2715"/>
      <c r="AF51" s="2715"/>
      <c r="AG51" s="2715"/>
      <c r="AH51" s="2715"/>
      <c r="AI51" s="2739"/>
      <c r="AJ51" s="2714"/>
      <c r="AK51" s="2715"/>
      <c r="AL51" s="2715"/>
      <c r="AM51" s="2715"/>
      <c r="AN51" s="2715"/>
      <c r="AO51" s="2715"/>
      <c r="AP51" s="2715"/>
      <c r="AQ51" s="2715"/>
      <c r="AR51" s="2715"/>
      <c r="AS51" s="2715"/>
      <c r="AT51" s="2716"/>
      <c r="AU51" s="2715"/>
      <c r="AV51" s="2715"/>
      <c r="AW51" s="2715"/>
      <c r="AX51" s="2715"/>
      <c r="AY51" s="2715"/>
      <c r="AZ51" s="2715"/>
      <c r="BA51" s="2739"/>
      <c r="BB51" s="2714"/>
      <c r="BC51" s="2715"/>
      <c r="BD51" s="2715"/>
      <c r="BE51" s="2715"/>
      <c r="BF51" s="2715"/>
      <c r="BG51" s="2715"/>
      <c r="BH51" s="2715"/>
      <c r="BI51" s="2715"/>
      <c r="BJ51" s="2715"/>
      <c r="BK51" s="2716"/>
      <c r="BL51" s="2717"/>
      <c r="BM51" s="2715"/>
      <c r="BN51" s="2715"/>
      <c r="BO51" s="2716"/>
    </row>
    <row r="52" spans="1:67" ht="22.9" customHeight="1" x14ac:dyDescent="0.45">
      <c r="A52" s="2712">
        <f t="shared" si="0"/>
        <v>13</v>
      </c>
      <c r="B52" s="2713"/>
      <c r="C52" s="2714"/>
      <c r="D52" s="2715"/>
      <c r="E52" s="2715"/>
      <c r="F52" s="2715"/>
      <c r="G52" s="2715"/>
      <c r="H52" s="2715"/>
      <c r="I52" s="2715"/>
      <c r="J52" s="2715"/>
      <c r="K52" s="2715"/>
      <c r="L52" s="2715"/>
      <c r="M52" s="2715"/>
      <c r="N52" s="2715"/>
      <c r="O52" s="2715"/>
      <c r="P52" s="2715"/>
      <c r="Q52" s="2715"/>
      <c r="R52" s="2715"/>
      <c r="S52" s="2715"/>
      <c r="T52" s="2715"/>
      <c r="U52" s="2715"/>
      <c r="V52" s="2716"/>
      <c r="W52" s="2717"/>
      <c r="X52" s="2715"/>
      <c r="Y52" s="2715"/>
      <c r="Z52" s="2715"/>
      <c r="AA52" s="2715"/>
      <c r="AB52" s="2715"/>
      <c r="AC52" s="2715"/>
      <c r="AD52" s="2715"/>
      <c r="AE52" s="2715"/>
      <c r="AF52" s="2715"/>
      <c r="AG52" s="2715"/>
      <c r="AH52" s="2715"/>
      <c r="AI52" s="2739"/>
      <c r="AJ52" s="2714"/>
      <c r="AK52" s="2715"/>
      <c r="AL52" s="2715"/>
      <c r="AM52" s="2715"/>
      <c r="AN52" s="2715"/>
      <c r="AO52" s="2715"/>
      <c r="AP52" s="2715"/>
      <c r="AQ52" s="2715"/>
      <c r="AR52" s="2715"/>
      <c r="AS52" s="2715"/>
      <c r="AT52" s="2716"/>
      <c r="AU52" s="2715"/>
      <c r="AV52" s="2715"/>
      <c r="AW52" s="2715"/>
      <c r="AX52" s="2715"/>
      <c r="AY52" s="2715"/>
      <c r="AZ52" s="2715"/>
      <c r="BA52" s="2739"/>
      <c r="BB52" s="2714"/>
      <c r="BC52" s="2715"/>
      <c r="BD52" s="2715"/>
      <c r="BE52" s="2715"/>
      <c r="BF52" s="2715"/>
      <c r="BG52" s="2715"/>
      <c r="BH52" s="2715"/>
      <c r="BI52" s="2715"/>
      <c r="BJ52" s="2715"/>
      <c r="BK52" s="2716"/>
      <c r="BL52" s="2717"/>
      <c r="BM52" s="2715"/>
      <c r="BN52" s="2715"/>
      <c r="BO52" s="2716"/>
    </row>
    <row r="53" spans="1:67" ht="22.9" customHeight="1" x14ac:dyDescent="0.45">
      <c r="A53" s="2712">
        <f t="shared" si="0"/>
        <v>14</v>
      </c>
      <c r="B53" s="2713"/>
      <c r="C53" s="2714"/>
      <c r="D53" s="2715"/>
      <c r="E53" s="2715"/>
      <c r="F53" s="2715"/>
      <c r="G53" s="2715"/>
      <c r="H53" s="2715"/>
      <c r="I53" s="2715"/>
      <c r="J53" s="2715"/>
      <c r="K53" s="2715"/>
      <c r="L53" s="2715"/>
      <c r="M53" s="2715"/>
      <c r="N53" s="2715"/>
      <c r="O53" s="2715"/>
      <c r="P53" s="2715"/>
      <c r="Q53" s="2715"/>
      <c r="R53" s="2715"/>
      <c r="S53" s="2715"/>
      <c r="T53" s="2715"/>
      <c r="U53" s="2715"/>
      <c r="V53" s="2716"/>
      <c r="W53" s="2717"/>
      <c r="X53" s="2715"/>
      <c r="Y53" s="2715"/>
      <c r="Z53" s="2715"/>
      <c r="AA53" s="2715"/>
      <c r="AB53" s="2715"/>
      <c r="AC53" s="2715"/>
      <c r="AD53" s="2715"/>
      <c r="AE53" s="2715"/>
      <c r="AF53" s="2715"/>
      <c r="AG53" s="2715"/>
      <c r="AH53" s="2715"/>
      <c r="AI53" s="2739"/>
      <c r="AJ53" s="2714"/>
      <c r="AK53" s="2715"/>
      <c r="AL53" s="2715"/>
      <c r="AM53" s="2715"/>
      <c r="AN53" s="2715"/>
      <c r="AO53" s="2715"/>
      <c r="AP53" s="2715"/>
      <c r="AQ53" s="2715"/>
      <c r="AR53" s="2715"/>
      <c r="AS53" s="2715"/>
      <c r="AT53" s="2716"/>
      <c r="AU53" s="2715"/>
      <c r="AV53" s="2715"/>
      <c r="AW53" s="2715"/>
      <c r="AX53" s="2715"/>
      <c r="AY53" s="2715"/>
      <c r="AZ53" s="2715"/>
      <c r="BA53" s="2739"/>
      <c r="BB53" s="2714"/>
      <c r="BC53" s="2715"/>
      <c r="BD53" s="2715"/>
      <c r="BE53" s="2715"/>
      <c r="BF53" s="2715"/>
      <c r="BG53" s="2715"/>
      <c r="BH53" s="2715"/>
      <c r="BI53" s="2715"/>
      <c r="BJ53" s="2715"/>
      <c r="BK53" s="2716"/>
      <c r="BL53" s="2717"/>
      <c r="BM53" s="2715"/>
      <c r="BN53" s="2715"/>
      <c r="BO53" s="2716"/>
    </row>
    <row r="54" spans="1:67" ht="22.9" customHeight="1" x14ac:dyDescent="0.45">
      <c r="A54" s="2712">
        <f t="shared" si="0"/>
        <v>15</v>
      </c>
      <c r="B54" s="2713"/>
      <c r="C54" s="2714"/>
      <c r="D54" s="2715"/>
      <c r="E54" s="2715"/>
      <c r="F54" s="2715"/>
      <c r="G54" s="2715"/>
      <c r="H54" s="2715"/>
      <c r="I54" s="2715"/>
      <c r="J54" s="2715"/>
      <c r="K54" s="2715"/>
      <c r="L54" s="2715"/>
      <c r="M54" s="2715"/>
      <c r="N54" s="2715"/>
      <c r="O54" s="2715"/>
      <c r="P54" s="2715"/>
      <c r="Q54" s="2715"/>
      <c r="R54" s="2715"/>
      <c r="S54" s="2715"/>
      <c r="T54" s="2715"/>
      <c r="U54" s="2715"/>
      <c r="V54" s="2716"/>
      <c r="W54" s="2717"/>
      <c r="X54" s="2715"/>
      <c r="Y54" s="2715"/>
      <c r="Z54" s="2715"/>
      <c r="AA54" s="2715"/>
      <c r="AB54" s="2715"/>
      <c r="AC54" s="2715"/>
      <c r="AD54" s="2715"/>
      <c r="AE54" s="2715"/>
      <c r="AF54" s="2715"/>
      <c r="AG54" s="2715"/>
      <c r="AH54" s="2715"/>
      <c r="AI54" s="2739"/>
      <c r="AJ54" s="2714"/>
      <c r="AK54" s="2715"/>
      <c r="AL54" s="2715"/>
      <c r="AM54" s="2715"/>
      <c r="AN54" s="2715"/>
      <c r="AO54" s="2715"/>
      <c r="AP54" s="2715"/>
      <c r="AQ54" s="2715"/>
      <c r="AR54" s="2715"/>
      <c r="AS54" s="2715"/>
      <c r="AT54" s="2716"/>
      <c r="AU54" s="2715"/>
      <c r="AV54" s="2715"/>
      <c r="AW54" s="2715"/>
      <c r="AX54" s="2715"/>
      <c r="AY54" s="2715"/>
      <c r="AZ54" s="2715"/>
      <c r="BA54" s="2739"/>
      <c r="BB54" s="2714"/>
      <c r="BC54" s="2715"/>
      <c r="BD54" s="2715"/>
      <c r="BE54" s="2715"/>
      <c r="BF54" s="2715"/>
      <c r="BG54" s="2715"/>
      <c r="BH54" s="2715"/>
      <c r="BI54" s="2715"/>
      <c r="BJ54" s="2715"/>
      <c r="BK54" s="2716"/>
      <c r="BL54" s="2717"/>
      <c r="BM54" s="2715"/>
      <c r="BN54" s="2715"/>
      <c r="BO54" s="2716"/>
    </row>
    <row r="55" spans="1:67" ht="22.9" customHeight="1" x14ac:dyDescent="0.45">
      <c r="A55" s="2712">
        <f t="shared" si="0"/>
        <v>16</v>
      </c>
      <c r="B55" s="2713"/>
      <c r="C55" s="2714"/>
      <c r="D55" s="2715"/>
      <c r="E55" s="2715"/>
      <c r="F55" s="2715"/>
      <c r="G55" s="2715"/>
      <c r="H55" s="2715"/>
      <c r="I55" s="2715"/>
      <c r="J55" s="2715"/>
      <c r="K55" s="2715"/>
      <c r="L55" s="2715"/>
      <c r="M55" s="2715"/>
      <c r="N55" s="2715"/>
      <c r="O55" s="2715"/>
      <c r="P55" s="2715"/>
      <c r="Q55" s="2715"/>
      <c r="R55" s="2715"/>
      <c r="S55" s="2715"/>
      <c r="T55" s="2715"/>
      <c r="U55" s="2715"/>
      <c r="V55" s="2716"/>
      <c r="W55" s="2717"/>
      <c r="X55" s="2715"/>
      <c r="Y55" s="2715"/>
      <c r="Z55" s="2715"/>
      <c r="AA55" s="2715"/>
      <c r="AB55" s="2715"/>
      <c r="AC55" s="2715"/>
      <c r="AD55" s="2715"/>
      <c r="AE55" s="2715"/>
      <c r="AF55" s="2715"/>
      <c r="AG55" s="2715"/>
      <c r="AH55" s="2715"/>
      <c r="AI55" s="2739"/>
      <c r="AJ55" s="2714"/>
      <c r="AK55" s="2715"/>
      <c r="AL55" s="2715"/>
      <c r="AM55" s="2715"/>
      <c r="AN55" s="2715"/>
      <c r="AO55" s="2715"/>
      <c r="AP55" s="2715"/>
      <c r="AQ55" s="2715"/>
      <c r="AR55" s="2715"/>
      <c r="AS55" s="2715"/>
      <c r="AT55" s="2716"/>
      <c r="AU55" s="2715"/>
      <c r="AV55" s="2715"/>
      <c r="AW55" s="2715"/>
      <c r="AX55" s="2715"/>
      <c r="AY55" s="2715"/>
      <c r="AZ55" s="2715"/>
      <c r="BA55" s="2739"/>
      <c r="BB55" s="2714"/>
      <c r="BC55" s="2715"/>
      <c r="BD55" s="2715"/>
      <c r="BE55" s="2715"/>
      <c r="BF55" s="2715"/>
      <c r="BG55" s="2715"/>
      <c r="BH55" s="2715"/>
      <c r="BI55" s="2715"/>
      <c r="BJ55" s="2715"/>
      <c r="BK55" s="2716"/>
      <c r="BL55" s="2717"/>
      <c r="BM55" s="2715"/>
      <c r="BN55" s="2715"/>
      <c r="BO55" s="2716"/>
    </row>
    <row r="56" spans="1:67" ht="22.9" customHeight="1" x14ac:dyDescent="0.45">
      <c r="A56" s="2712">
        <f t="shared" si="0"/>
        <v>17</v>
      </c>
      <c r="B56" s="2713"/>
      <c r="C56" s="2714"/>
      <c r="D56" s="2715"/>
      <c r="E56" s="2715"/>
      <c r="F56" s="2715"/>
      <c r="G56" s="2715"/>
      <c r="H56" s="2715"/>
      <c r="I56" s="2715"/>
      <c r="J56" s="2715"/>
      <c r="K56" s="2715"/>
      <c r="L56" s="2715"/>
      <c r="M56" s="2715"/>
      <c r="N56" s="2715"/>
      <c r="O56" s="2715"/>
      <c r="P56" s="2715"/>
      <c r="Q56" s="2715"/>
      <c r="R56" s="2715"/>
      <c r="S56" s="2715"/>
      <c r="T56" s="2715"/>
      <c r="U56" s="2715"/>
      <c r="V56" s="2716"/>
      <c r="W56" s="2717"/>
      <c r="X56" s="2715"/>
      <c r="Y56" s="2715"/>
      <c r="Z56" s="2715"/>
      <c r="AA56" s="2715"/>
      <c r="AB56" s="2715"/>
      <c r="AC56" s="2715"/>
      <c r="AD56" s="2715"/>
      <c r="AE56" s="2715"/>
      <c r="AF56" s="2715"/>
      <c r="AG56" s="2715"/>
      <c r="AH56" s="2715"/>
      <c r="AI56" s="2739"/>
      <c r="AJ56" s="2714"/>
      <c r="AK56" s="2715"/>
      <c r="AL56" s="2715"/>
      <c r="AM56" s="2715"/>
      <c r="AN56" s="2715"/>
      <c r="AO56" s="2715"/>
      <c r="AP56" s="2715"/>
      <c r="AQ56" s="2715"/>
      <c r="AR56" s="2715"/>
      <c r="AS56" s="2715"/>
      <c r="AT56" s="2716"/>
      <c r="AU56" s="2715"/>
      <c r="AV56" s="2715"/>
      <c r="AW56" s="2715"/>
      <c r="AX56" s="2715"/>
      <c r="AY56" s="2715"/>
      <c r="AZ56" s="2715"/>
      <c r="BA56" s="2739"/>
      <c r="BB56" s="2714"/>
      <c r="BC56" s="2715"/>
      <c r="BD56" s="2715"/>
      <c r="BE56" s="2715"/>
      <c r="BF56" s="2715"/>
      <c r="BG56" s="2715"/>
      <c r="BH56" s="2715"/>
      <c r="BI56" s="2715"/>
      <c r="BJ56" s="2715"/>
      <c r="BK56" s="2716"/>
      <c r="BL56" s="2717"/>
      <c r="BM56" s="2715"/>
      <c r="BN56" s="2715"/>
      <c r="BO56" s="2716"/>
    </row>
    <row r="57" spans="1:67" ht="22.9" customHeight="1" x14ac:dyDescent="0.45">
      <c r="A57" s="2712">
        <f t="shared" si="0"/>
        <v>18</v>
      </c>
      <c r="B57" s="2713"/>
      <c r="C57" s="2714"/>
      <c r="D57" s="2715"/>
      <c r="E57" s="2715"/>
      <c r="F57" s="2715"/>
      <c r="G57" s="2715"/>
      <c r="H57" s="2715"/>
      <c r="I57" s="2715"/>
      <c r="J57" s="2715"/>
      <c r="K57" s="2715"/>
      <c r="L57" s="2715"/>
      <c r="M57" s="2715"/>
      <c r="N57" s="2715"/>
      <c r="O57" s="2715"/>
      <c r="P57" s="2715"/>
      <c r="Q57" s="2715"/>
      <c r="R57" s="2715"/>
      <c r="S57" s="2715"/>
      <c r="T57" s="2715"/>
      <c r="U57" s="2715"/>
      <c r="V57" s="2716"/>
      <c r="W57" s="2717"/>
      <c r="X57" s="2715"/>
      <c r="Y57" s="2715"/>
      <c r="Z57" s="2715"/>
      <c r="AA57" s="2715"/>
      <c r="AB57" s="2715"/>
      <c r="AC57" s="2715"/>
      <c r="AD57" s="2715"/>
      <c r="AE57" s="2715"/>
      <c r="AF57" s="2715"/>
      <c r="AG57" s="2715"/>
      <c r="AH57" s="2715"/>
      <c r="AI57" s="2739"/>
      <c r="AJ57" s="2714"/>
      <c r="AK57" s="2715"/>
      <c r="AL57" s="2715"/>
      <c r="AM57" s="2715"/>
      <c r="AN57" s="2715"/>
      <c r="AO57" s="2715"/>
      <c r="AP57" s="2715"/>
      <c r="AQ57" s="2715"/>
      <c r="AR57" s="2715"/>
      <c r="AS57" s="2715"/>
      <c r="AT57" s="2716"/>
      <c r="AU57" s="2715"/>
      <c r="AV57" s="2715"/>
      <c r="AW57" s="2715"/>
      <c r="AX57" s="2715"/>
      <c r="AY57" s="2715"/>
      <c r="AZ57" s="2715"/>
      <c r="BA57" s="2739"/>
      <c r="BB57" s="2714"/>
      <c r="BC57" s="2715"/>
      <c r="BD57" s="2715"/>
      <c r="BE57" s="2715"/>
      <c r="BF57" s="2715"/>
      <c r="BG57" s="2715"/>
      <c r="BH57" s="2715"/>
      <c r="BI57" s="2715"/>
      <c r="BJ57" s="2715"/>
      <c r="BK57" s="2716"/>
      <c r="BL57" s="2717"/>
      <c r="BM57" s="2715"/>
      <c r="BN57" s="2715"/>
      <c r="BO57" s="2716"/>
    </row>
    <row r="58" spans="1:67" ht="22.9" customHeight="1" x14ac:dyDescent="0.45">
      <c r="A58" s="2712">
        <f t="shared" si="0"/>
        <v>19</v>
      </c>
      <c r="B58" s="2713"/>
      <c r="C58" s="2714"/>
      <c r="D58" s="2715"/>
      <c r="E58" s="2715"/>
      <c r="F58" s="2715"/>
      <c r="G58" s="2715"/>
      <c r="H58" s="2715"/>
      <c r="I58" s="2715"/>
      <c r="J58" s="2715"/>
      <c r="K58" s="2715"/>
      <c r="L58" s="2715"/>
      <c r="M58" s="2715"/>
      <c r="N58" s="2715"/>
      <c r="O58" s="2715"/>
      <c r="P58" s="2715"/>
      <c r="Q58" s="2715"/>
      <c r="R58" s="2715"/>
      <c r="S58" s="2715"/>
      <c r="T58" s="2715"/>
      <c r="U58" s="2715"/>
      <c r="V58" s="2716"/>
      <c r="W58" s="2717"/>
      <c r="X58" s="2715"/>
      <c r="Y58" s="2715"/>
      <c r="Z58" s="2715"/>
      <c r="AA58" s="2715"/>
      <c r="AB58" s="2715"/>
      <c r="AC58" s="2715"/>
      <c r="AD58" s="2715"/>
      <c r="AE58" s="2715"/>
      <c r="AF58" s="2715"/>
      <c r="AG58" s="2715"/>
      <c r="AH58" s="2715"/>
      <c r="AI58" s="2739"/>
      <c r="AJ58" s="2714"/>
      <c r="AK58" s="2715"/>
      <c r="AL58" s="2715"/>
      <c r="AM58" s="2715"/>
      <c r="AN58" s="2715"/>
      <c r="AO58" s="2715"/>
      <c r="AP58" s="2715"/>
      <c r="AQ58" s="2715"/>
      <c r="AR58" s="2715"/>
      <c r="AS58" s="2715"/>
      <c r="AT58" s="2716"/>
      <c r="AU58" s="2715"/>
      <c r="AV58" s="2715"/>
      <c r="AW58" s="2715"/>
      <c r="AX58" s="2715"/>
      <c r="AY58" s="2715"/>
      <c r="AZ58" s="2715"/>
      <c r="BA58" s="2739"/>
      <c r="BB58" s="2714"/>
      <c r="BC58" s="2715"/>
      <c r="BD58" s="2715"/>
      <c r="BE58" s="2715"/>
      <c r="BF58" s="2715"/>
      <c r="BG58" s="2715"/>
      <c r="BH58" s="2715"/>
      <c r="BI58" s="2715"/>
      <c r="BJ58" s="2715"/>
      <c r="BK58" s="2716"/>
      <c r="BL58" s="2717"/>
      <c r="BM58" s="2715"/>
      <c r="BN58" s="2715"/>
      <c r="BO58" s="2716"/>
    </row>
    <row r="59" spans="1:67" ht="22.9" customHeight="1" x14ac:dyDescent="0.45">
      <c r="A59" s="2712">
        <f t="shared" si="0"/>
        <v>20</v>
      </c>
      <c r="B59" s="2713"/>
      <c r="C59" s="2714"/>
      <c r="D59" s="2715"/>
      <c r="E59" s="2715"/>
      <c r="F59" s="2715"/>
      <c r="G59" s="2715"/>
      <c r="H59" s="2715"/>
      <c r="I59" s="2715"/>
      <c r="J59" s="2715"/>
      <c r="K59" s="2715"/>
      <c r="L59" s="2715"/>
      <c r="M59" s="2715"/>
      <c r="N59" s="2715"/>
      <c r="O59" s="2715"/>
      <c r="P59" s="2715"/>
      <c r="Q59" s="2715"/>
      <c r="R59" s="2715"/>
      <c r="S59" s="2715"/>
      <c r="T59" s="2715"/>
      <c r="U59" s="2715"/>
      <c r="V59" s="2716"/>
      <c r="W59" s="2717"/>
      <c r="X59" s="2715"/>
      <c r="Y59" s="2715"/>
      <c r="Z59" s="2715"/>
      <c r="AA59" s="2715"/>
      <c r="AB59" s="2715"/>
      <c r="AC59" s="2715"/>
      <c r="AD59" s="2715"/>
      <c r="AE59" s="2715"/>
      <c r="AF59" s="2715"/>
      <c r="AG59" s="2715"/>
      <c r="AH59" s="2715"/>
      <c r="AI59" s="2739"/>
      <c r="AJ59" s="2714"/>
      <c r="AK59" s="2715"/>
      <c r="AL59" s="2715"/>
      <c r="AM59" s="2715"/>
      <c r="AN59" s="2715"/>
      <c r="AO59" s="2715"/>
      <c r="AP59" s="2715"/>
      <c r="AQ59" s="2715"/>
      <c r="AR59" s="2715"/>
      <c r="AS59" s="2715"/>
      <c r="AT59" s="2716"/>
      <c r="AU59" s="2715"/>
      <c r="AV59" s="2715"/>
      <c r="AW59" s="2715"/>
      <c r="AX59" s="2715"/>
      <c r="AY59" s="2715"/>
      <c r="AZ59" s="2715"/>
      <c r="BA59" s="2739"/>
      <c r="BB59" s="2714"/>
      <c r="BC59" s="2715"/>
      <c r="BD59" s="2715"/>
      <c r="BE59" s="2715"/>
      <c r="BF59" s="2715"/>
      <c r="BG59" s="2715"/>
      <c r="BH59" s="2715"/>
      <c r="BI59" s="2715"/>
      <c r="BJ59" s="2715"/>
      <c r="BK59" s="2716"/>
      <c r="BL59" s="2717"/>
      <c r="BM59" s="2715"/>
      <c r="BN59" s="2715"/>
      <c r="BO59" s="2716"/>
    </row>
    <row r="60" spans="1:67" ht="22.9" customHeight="1" x14ac:dyDescent="0.45">
      <c r="A60" s="2712">
        <f t="shared" si="0"/>
        <v>21</v>
      </c>
      <c r="B60" s="2713"/>
      <c r="C60" s="2714"/>
      <c r="D60" s="2715"/>
      <c r="E60" s="2715"/>
      <c r="F60" s="2715"/>
      <c r="G60" s="2715"/>
      <c r="H60" s="2715"/>
      <c r="I60" s="2715"/>
      <c r="J60" s="2715"/>
      <c r="K60" s="2715"/>
      <c r="L60" s="2715"/>
      <c r="M60" s="2715"/>
      <c r="N60" s="2715"/>
      <c r="O60" s="2715"/>
      <c r="P60" s="2715"/>
      <c r="Q60" s="2715"/>
      <c r="R60" s="2715"/>
      <c r="S60" s="2715"/>
      <c r="T60" s="2715"/>
      <c r="U60" s="2715"/>
      <c r="V60" s="2716"/>
      <c r="W60" s="2717"/>
      <c r="X60" s="2715"/>
      <c r="Y60" s="2715"/>
      <c r="Z60" s="2715"/>
      <c r="AA60" s="2715"/>
      <c r="AB60" s="2715"/>
      <c r="AC60" s="2715"/>
      <c r="AD60" s="2715"/>
      <c r="AE60" s="2715"/>
      <c r="AF60" s="2715"/>
      <c r="AG60" s="2715"/>
      <c r="AH60" s="2715"/>
      <c r="AI60" s="2739"/>
      <c r="AJ60" s="2714"/>
      <c r="AK60" s="2715"/>
      <c r="AL60" s="2715"/>
      <c r="AM60" s="2715"/>
      <c r="AN60" s="2715"/>
      <c r="AO60" s="2715"/>
      <c r="AP60" s="2715"/>
      <c r="AQ60" s="2715"/>
      <c r="AR60" s="2715"/>
      <c r="AS60" s="2715"/>
      <c r="AT60" s="2716"/>
      <c r="AU60" s="2715"/>
      <c r="AV60" s="2715"/>
      <c r="AW60" s="2715"/>
      <c r="AX60" s="2715"/>
      <c r="AY60" s="2715"/>
      <c r="AZ60" s="2715"/>
      <c r="BA60" s="2739"/>
      <c r="BB60" s="2714"/>
      <c r="BC60" s="2715"/>
      <c r="BD60" s="2715"/>
      <c r="BE60" s="2715"/>
      <c r="BF60" s="2715"/>
      <c r="BG60" s="2715"/>
      <c r="BH60" s="2715"/>
      <c r="BI60" s="2715"/>
      <c r="BJ60" s="2715"/>
      <c r="BK60" s="2716"/>
      <c r="BL60" s="2717"/>
      <c r="BM60" s="2715"/>
      <c r="BN60" s="2715"/>
      <c r="BO60" s="2716"/>
    </row>
    <row r="61" spans="1:67" ht="22.9" customHeight="1" x14ac:dyDescent="0.45">
      <c r="A61" s="2712">
        <f t="shared" si="0"/>
        <v>22</v>
      </c>
      <c r="B61" s="2713"/>
      <c r="C61" s="2714"/>
      <c r="D61" s="2715"/>
      <c r="E61" s="2715"/>
      <c r="F61" s="2715"/>
      <c r="G61" s="2715"/>
      <c r="H61" s="2715"/>
      <c r="I61" s="2715"/>
      <c r="J61" s="2715"/>
      <c r="K61" s="2715"/>
      <c r="L61" s="2715"/>
      <c r="M61" s="2715"/>
      <c r="N61" s="2715"/>
      <c r="O61" s="2715"/>
      <c r="P61" s="2715"/>
      <c r="Q61" s="2715"/>
      <c r="R61" s="2715"/>
      <c r="S61" s="2715"/>
      <c r="T61" s="2715"/>
      <c r="U61" s="2715"/>
      <c r="V61" s="2716"/>
      <c r="W61" s="2717"/>
      <c r="X61" s="2715"/>
      <c r="Y61" s="2715"/>
      <c r="Z61" s="2715"/>
      <c r="AA61" s="2715"/>
      <c r="AB61" s="2715"/>
      <c r="AC61" s="2715"/>
      <c r="AD61" s="2715"/>
      <c r="AE61" s="2715"/>
      <c r="AF61" s="2715"/>
      <c r="AG61" s="2715"/>
      <c r="AH61" s="2715"/>
      <c r="AI61" s="2739"/>
      <c r="AJ61" s="2714"/>
      <c r="AK61" s="2715"/>
      <c r="AL61" s="2715"/>
      <c r="AM61" s="2715"/>
      <c r="AN61" s="2715"/>
      <c r="AO61" s="2715"/>
      <c r="AP61" s="2715"/>
      <c r="AQ61" s="2715"/>
      <c r="AR61" s="2715"/>
      <c r="AS61" s="2715"/>
      <c r="AT61" s="2716"/>
      <c r="AU61" s="2715"/>
      <c r="AV61" s="2715"/>
      <c r="AW61" s="2715"/>
      <c r="AX61" s="2715"/>
      <c r="AY61" s="2715"/>
      <c r="AZ61" s="2715"/>
      <c r="BA61" s="2739"/>
      <c r="BB61" s="2714"/>
      <c r="BC61" s="2715"/>
      <c r="BD61" s="2715"/>
      <c r="BE61" s="2715"/>
      <c r="BF61" s="2715"/>
      <c r="BG61" s="2715"/>
      <c r="BH61" s="2715"/>
      <c r="BI61" s="2715"/>
      <c r="BJ61" s="2715"/>
      <c r="BK61" s="2716"/>
      <c r="BL61" s="2717"/>
      <c r="BM61" s="2715"/>
      <c r="BN61" s="2715"/>
      <c r="BO61" s="2716"/>
    </row>
    <row r="62" spans="1:67" ht="22.9" customHeight="1" x14ac:dyDescent="0.45">
      <c r="A62" s="2712">
        <f t="shared" si="0"/>
        <v>23</v>
      </c>
      <c r="B62" s="2713"/>
      <c r="C62" s="2714"/>
      <c r="D62" s="2715"/>
      <c r="E62" s="2715"/>
      <c r="F62" s="2715"/>
      <c r="G62" s="2715"/>
      <c r="H62" s="2715"/>
      <c r="I62" s="2715"/>
      <c r="J62" s="2715"/>
      <c r="K62" s="2715"/>
      <c r="L62" s="2715"/>
      <c r="M62" s="2715"/>
      <c r="N62" s="2715"/>
      <c r="O62" s="2715"/>
      <c r="P62" s="2715"/>
      <c r="Q62" s="2715"/>
      <c r="R62" s="2715"/>
      <c r="S62" s="2715"/>
      <c r="T62" s="2715"/>
      <c r="U62" s="2715"/>
      <c r="V62" s="2716"/>
      <c r="W62" s="2717"/>
      <c r="X62" s="2715"/>
      <c r="Y62" s="2715"/>
      <c r="Z62" s="2715"/>
      <c r="AA62" s="2715"/>
      <c r="AB62" s="2715"/>
      <c r="AC62" s="2715"/>
      <c r="AD62" s="2715"/>
      <c r="AE62" s="2715"/>
      <c r="AF62" s="2715"/>
      <c r="AG62" s="2715"/>
      <c r="AH62" s="2715"/>
      <c r="AI62" s="2739"/>
      <c r="AJ62" s="2714"/>
      <c r="AK62" s="2715"/>
      <c r="AL62" s="2715"/>
      <c r="AM62" s="2715"/>
      <c r="AN62" s="2715"/>
      <c r="AO62" s="2715"/>
      <c r="AP62" s="2715"/>
      <c r="AQ62" s="2715"/>
      <c r="AR62" s="2715"/>
      <c r="AS62" s="2715"/>
      <c r="AT62" s="2716"/>
      <c r="AU62" s="2715"/>
      <c r="AV62" s="2715"/>
      <c r="AW62" s="2715"/>
      <c r="AX62" s="2715"/>
      <c r="AY62" s="2715"/>
      <c r="AZ62" s="2715"/>
      <c r="BA62" s="2739"/>
      <c r="BB62" s="2714"/>
      <c r="BC62" s="2715"/>
      <c r="BD62" s="2715"/>
      <c r="BE62" s="2715"/>
      <c r="BF62" s="2715"/>
      <c r="BG62" s="2715"/>
      <c r="BH62" s="2715"/>
      <c r="BI62" s="2715"/>
      <c r="BJ62" s="2715"/>
      <c r="BK62" s="2716"/>
      <c r="BL62" s="2717"/>
      <c r="BM62" s="2715"/>
      <c r="BN62" s="2715"/>
      <c r="BO62" s="2716"/>
    </row>
    <row r="63" spans="1:67" ht="22.9" customHeight="1" x14ac:dyDescent="0.45">
      <c r="A63" s="2712">
        <f t="shared" si="0"/>
        <v>24</v>
      </c>
      <c r="B63" s="2713"/>
      <c r="C63" s="2714"/>
      <c r="D63" s="2715"/>
      <c r="E63" s="2715"/>
      <c r="F63" s="2715"/>
      <c r="G63" s="2715"/>
      <c r="H63" s="2715"/>
      <c r="I63" s="2715"/>
      <c r="J63" s="2715"/>
      <c r="K63" s="2715"/>
      <c r="L63" s="2715"/>
      <c r="M63" s="2715"/>
      <c r="N63" s="2715"/>
      <c r="O63" s="2715"/>
      <c r="P63" s="2715"/>
      <c r="Q63" s="2715"/>
      <c r="R63" s="2715"/>
      <c r="S63" s="2715"/>
      <c r="T63" s="2715"/>
      <c r="U63" s="2715"/>
      <c r="V63" s="2716"/>
      <c r="W63" s="2717"/>
      <c r="X63" s="2715"/>
      <c r="Y63" s="2715"/>
      <c r="Z63" s="2715"/>
      <c r="AA63" s="2715"/>
      <c r="AB63" s="2715"/>
      <c r="AC63" s="2715"/>
      <c r="AD63" s="2715"/>
      <c r="AE63" s="2715"/>
      <c r="AF63" s="2715"/>
      <c r="AG63" s="2715"/>
      <c r="AH63" s="2715"/>
      <c r="AI63" s="2739"/>
      <c r="AJ63" s="2714"/>
      <c r="AK63" s="2715"/>
      <c r="AL63" s="2715"/>
      <c r="AM63" s="2715"/>
      <c r="AN63" s="2715"/>
      <c r="AO63" s="2715"/>
      <c r="AP63" s="2715"/>
      <c r="AQ63" s="2715"/>
      <c r="AR63" s="2715"/>
      <c r="AS63" s="2715"/>
      <c r="AT63" s="2716"/>
      <c r="AU63" s="2715"/>
      <c r="AV63" s="2715"/>
      <c r="AW63" s="2715"/>
      <c r="AX63" s="2715"/>
      <c r="AY63" s="2715"/>
      <c r="AZ63" s="2715"/>
      <c r="BA63" s="2739"/>
      <c r="BB63" s="2714"/>
      <c r="BC63" s="2715"/>
      <c r="BD63" s="2715"/>
      <c r="BE63" s="2715"/>
      <c r="BF63" s="2715"/>
      <c r="BG63" s="2715"/>
      <c r="BH63" s="2715"/>
      <c r="BI63" s="2715"/>
      <c r="BJ63" s="2715"/>
      <c r="BK63" s="2716"/>
      <c r="BL63" s="2717"/>
      <c r="BM63" s="2715"/>
      <c r="BN63" s="2715"/>
      <c r="BO63" s="2716"/>
    </row>
    <row r="64" spans="1:67" ht="22.9" customHeight="1" x14ac:dyDescent="0.45">
      <c r="A64" s="2712">
        <f t="shared" si="0"/>
        <v>25</v>
      </c>
      <c r="B64" s="2713"/>
      <c r="C64" s="2714"/>
      <c r="D64" s="2715"/>
      <c r="E64" s="2715"/>
      <c r="F64" s="2715"/>
      <c r="G64" s="2715"/>
      <c r="H64" s="2715"/>
      <c r="I64" s="2715"/>
      <c r="J64" s="2715"/>
      <c r="K64" s="2715"/>
      <c r="L64" s="2715"/>
      <c r="M64" s="2715"/>
      <c r="N64" s="2715"/>
      <c r="O64" s="2715"/>
      <c r="P64" s="2715"/>
      <c r="Q64" s="2715"/>
      <c r="R64" s="2715"/>
      <c r="S64" s="2715"/>
      <c r="T64" s="2715"/>
      <c r="U64" s="2715"/>
      <c r="V64" s="2716"/>
      <c r="W64" s="2717"/>
      <c r="X64" s="2715"/>
      <c r="Y64" s="2715"/>
      <c r="Z64" s="2715"/>
      <c r="AA64" s="2715"/>
      <c r="AB64" s="2715"/>
      <c r="AC64" s="2715"/>
      <c r="AD64" s="2715"/>
      <c r="AE64" s="2715"/>
      <c r="AF64" s="2715"/>
      <c r="AG64" s="2715"/>
      <c r="AH64" s="2715"/>
      <c r="AI64" s="2739"/>
      <c r="AJ64" s="2714"/>
      <c r="AK64" s="2715"/>
      <c r="AL64" s="2715"/>
      <c r="AM64" s="2715"/>
      <c r="AN64" s="2715"/>
      <c r="AO64" s="2715"/>
      <c r="AP64" s="2715"/>
      <c r="AQ64" s="2715"/>
      <c r="AR64" s="2715"/>
      <c r="AS64" s="2715"/>
      <c r="AT64" s="2716"/>
      <c r="AU64" s="2715"/>
      <c r="AV64" s="2715"/>
      <c r="AW64" s="2715"/>
      <c r="AX64" s="2715"/>
      <c r="AY64" s="2715"/>
      <c r="AZ64" s="2715"/>
      <c r="BA64" s="2739"/>
      <c r="BB64" s="2714"/>
      <c r="BC64" s="2715"/>
      <c r="BD64" s="2715"/>
      <c r="BE64" s="2715"/>
      <c r="BF64" s="2715"/>
      <c r="BG64" s="2715"/>
      <c r="BH64" s="2715"/>
      <c r="BI64" s="2715"/>
      <c r="BJ64" s="2715"/>
      <c r="BK64" s="2716"/>
      <c r="BL64" s="2717"/>
      <c r="BM64" s="2715"/>
      <c r="BN64" s="2715"/>
      <c r="BO64" s="2716"/>
    </row>
    <row r="65" spans="1:67" ht="22.9" customHeight="1" x14ac:dyDescent="0.45">
      <c r="A65" s="2712">
        <f t="shared" si="0"/>
        <v>26</v>
      </c>
      <c r="B65" s="2713"/>
      <c r="C65" s="2714"/>
      <c r="D65" s="2715"/>
      <c r="E65" s="2715"/>
      <c r="F65" s="2715"/>
      <c r="G65" s="2715"/>
      <c r="H65" s="2715"/>
      <c r="I65" s="2715"/>
      <c r="J65" s="2715"/>
      <c r="K65" s="2715"/>
      <c r="L65" s="2715"/>
      <c r="M65" s="2715"/>
      <c r="N65" s="2715"/>
      <c r="O65" s="2715"/>
      <c r="P65" s="2715"/>
      <c r="Q65" s="2715"/>
      <c r="R65" s="2715"/>
      <c r="S65" s="2715"/>
      <c r="T65" s="2715"/>
      <c r="U65" s="2715"/>
      <c r="V65" s="2716"/>
      <c r="W65" s="2717"/>
      <c r="X65" s="2715"/>
      <c r="Y65" s="2715"/>
      <c r="Z65" s="2715"/>
      <c r="AA65" s="2715"/>
      <c r="AB65" s="2715"/>
      <c r="AC65" s="2715"/>
      <c r="AD65" s="2715"/>
      <c r="AE65" s="2715"/>
      <c r="AF65" s="2715"/>
      <c r="AG65" s="2715"/>
      <c r="AH65" s="2715"/>
      <c r="AI65" s="2739"/>
      <c r="AJ65" s="2714"/>
      <c r="AK65" s="2715"/>
      <c r="AL65" s="2715"/>
      <c r="AM65" s="2715"/>
      <c r="AN65" s="2715"/>
      <c r="AO65" s="2715"/>
      <c r="AP65" s="2715"/>
      <c r="AQ65" s="2715"/>
      <c r="AR65" s="2715"/>
      <c r="AS65" s="2715"/>
      <c r="AT65" s="2716"/>
      <c r="AU65" s="2715"/>
      <c r="AV65" s="2715"/>
      <c r="AW65" s="2715"/>
      <c r="AX65" s="2715"/>
      <c r="AY65" s="2715"/>
      <c r="AZ65" s="2715"/>
      <c r="BA65" s="2739"/>
      <c r="BB65" s="2714"/>
      <c r="BC65" s="2715"/>
      <c r="BD65" s="2715"/>
      <c r="BE65" s="2715"/>
      <c r="BF65" s="2715"/>
      <c r="BG65" s="2715"/>
      <c r="BH65" s="2715"/>
      <c r="BI65" s="2715"/>
      <c r="BJ65" s="2715"/>
      <c r="BK65" s="2716"/>
      <c r="BL65" s="2717"/>
      <c r="BM65" s="2715"/>
      <c r="BN65" s="2715"/>
      <c r="BO65" s="2716"/>
    </row>
    <row r="66" spans="1:67" ht="22.9" customHeight="1" x14ac:dyDescent="0.45">
      <c r="A66" s="2712">
        <f t="shared" si="0"/>
        <v>27</v>
      </c>
      <c r="B66" s="2713"/>
      <c r="C66" s="2714"/>
      <c r="D66" s="2715"/>
      <c r="E66" s="2715"/>
      <c r="F66" s="2715"/>
      <c r="G66" s="2715"/>
      <c r="H66" s="2715"/>
      <c r="I66" s="2715"/>
      <c r="J66" s="2715"/>
      <c r="K66" s="2715"/>
      <c r="L66" s="2715"/>
      <c r="M66" s="2715"/>
      <c r="N66" s="2715"/>
      <c r="O66" s="2715"/>
      <c r="P66" s="2715"/>
      <c r="Q66" s="2715"/>
      <c r="R66" s="2715"/>
      <c r="S66" s="2715"/>
      <c r="T66" s="2715"/>
      <c r="U66" s="2715"/>
      <c r="V66" s="2716"/>
      <c r="W66" s="2717"/>
      <c r="X66" s="2715"/>
      <c r="Y66" s="2715"/>
      <c r="Z66" s="2715"/>
      <c r="AA66" s="2715"/>
      <c r="AB66" s="2715"/>
      <c r="AC66" s="2715"/>
      <c r="AD66" s="2715"/>
      <c r="AE66" s="2715"/>
      <c r="AF66" s="2715"/>
      <c r="AG66" s="2715"/>
      <c r="AH66" s="2715"/>
      <c r="AI66" s="2739"/>
      <c r="AJ66" s="2714"/>
      <c r="AK66" s="2715"/>
      <c r="AL66" s="2715"/>
      <c r="AM66" s="2715"/>
      <c r="AN66" s="2715"/>
      <c r="AO66" s="2715"/>
      <c r="AP66" s="2715"/>
      <c r="AQ66" s="2715"/>
      <c r="AR66" s="2715"/>
      <c r="AS66" s="2715"/>
      <c r="AT66" s="2716"/>
      <c r="AU66" s="2715"/>
      <c r="AV66" s="2715"/>
      <c r="AW66" s="2715"/>
      <c r="AX66" s="2715"/>
      <c r="AY66" s="2715"/>
      <c r="AZ66" s="2715"/>
      <c r="BA66" s="2739"/>
      <c r="BB66" s="2714"/>
      <c r="BC66" s="2715"/>
      <c r="BD66" s="2715"/>
      <c r="BE66" s="2715"/>
      <c r="BF66" s="2715"/>
      <c r="BG66" s="2715"/>
      <c r="BH66" s="2715"/>
      <c r="BI66" s="2715"/>
      <c r="BJ66" s="2715"/>
      <c r="BK66" s="2716"/>
      <c r="BL66" s="2717"/>
      <c r="BM66" s="2715"/>
      <c r="BN66" s="2715"/>
      <c r="BO66" s="2716"/>
    </row>
    <row r="67" spans="1:67" ht="22.9" customHeight="1" x14ac:dyDescent="0.45">
      <c r="A67" s="2712">
        <f t="shared" si="0"/>
        <v>28</v>
      </c>
      <c r="B67" s="2713"/>
      <c r="C67" s="2714"/>
      <c r="D67" s="2715"/>
      <c r="E67" s="2715"/>
      <c r="F67" s="2715"/>
      <c r="G67" s="2715"/>
      <c r="H67" s="2715"/>
      <c r="I67" s="2715"/>
      <c r="J67" s="2715"/>
      <c r="K67" s="2715"/>
      <c r="L67" s="2715"/>
      <c r="M67" s="2715"/>
      <c r="N67" s="2715"/>
      <c r="O67" s="2715"/>
      <c r="P67" s="2715"/>
      <c r="Q67" s="2715"/>
      <c r="R67" s="2715"/>
      <c r="S67" s="2715"/>
      <c r="T67" s="2715"/>
      <c r="U67" s="2715"/>
      <c r="V67" s="2716"/>
      <c r="W67" s="2717"/>
      <c r="X67" s="2715"/>
      <c r="Y67" s="2715"/>
      <c r="Z67" s="2715"/>
      <c r="AA67" s="2715"/>
      <c r="AB67" s="2715"/>
      <c r="AC67" s="2715"/>
      <c r="AD67" s="2715"/>
      <c r="AE67" s="2715"/>
      <c r="AF67" s="2715"/>
      <c r="AG67" s="2715"/>
      <c r="AH67" s="2715"/>
      <c r="AI67" s="2739"/>
      <c r="AJ67" s="2714"/>
      <c r="AK67" s="2715"/>
      <c r="AL67" s="2715"/>
      <c r="AM67" s="2715"/>
      <c r="AN67" s="2715"/>
      <c r="AO67" s="2715"/>
      <c r="AP67" s="2715"/>
      <c r="AQ67" s="2715"/>
      <c r="AR67" s="2715"/>
      <c r="AS67" s="2715"/>
      <c r="AT67" s="2716"/>
      <c r="AU67" s="2715"/>
      <c r="AV67" s="2715"/>
      <c r="AW67" s="2715"/>
      <c r="AX67" s="2715"/>
      <c r="AY67" s="2715"/>
      <c r="AZ67" s="2715"/>
      <c r="BA67" s="2739"/>
      <c r="BB67" s="2714"/>
      <c r="BC67" s="2715"/>
      <c r="BD67" s="2715"/>
      <c r="BE67" s="2715"/>
      <c r="BF67" s="2715"/>
      <c r="BG67" s="2715"/>
      <c r="BH67" s="2715"/>
      <c r="BI67" s="2715"/>
      <c r="BJ67" s="2715"/>
      <c r="BK67" s="2716"/>
      <c r="BL67" s="2717"/>
      <c r="BM67" s="2715"/>
      <c r="BN67" s="2715"/>
      <c r="BO67" s="2716"/>
    </row>
    <row r="68" spans="1:67" ht="22.9" customHeight="1" x14ac:dyDescent="0.45">
      <c r="A68" s="2712">
        <f t="shared" si="0"/>
        <v>29</v>
      </c>
      <c r="B68" s="2713"/>
      <c r="C68" s="2714"/>
      <c r="D68" s="2715"/>
      <c r="E68" s="2715"/>
      <c r="F68" s="2715"/>
      <c r="G68" s="2715"/>
      <c r="H68" s="2715"/>
      <c r="I68" s="2715"/>
      <c r="J68" s="2715"/>
      <c r="K68" s="2715"/>
      <c r="L68" s="2715"/>
      <c r="M68" s="2715"/>
      <c r="N68" s="2715"/>
      <c r="O68" s="2715"/>
      <c r="P68" s="2715"/>
      <c r="Q68" s="2715"/>
      <c r="R68" s="2715"/>
      <c r="S68" s="2715"/>
      <c r="T68" s="2715"/>
      <c r="U68" s="2715"/>
      <c r="V68" s="2716"/>
      <c r="W68" s="2717"/>
      <c r="X68" s="2715"/>
      <c r="Y68" s="2715"/>
      <c r="Z68" s="2715"/>
      <c r="AA68" s="2715"/>
      <c r="AB68" s="2715"/>
      <c r="AC68" s="2715"/>
      <c r="AD68" s="2715"/>
      <c r="AE68" s="2715"/>
      <c r="AF68" s="2715"/>
      <c r="AG68" s="2715"/>
      <c r="AH68" s="2715"/>
      <c r="AI68" s="2739"/>
      <c r="AJ68" s="2714"/>
      <c r="AK68" s="2715"/>
      <c r="AL68" s="2715"/>
      <c r="AM68" s="2715"/>
      <c r="AN68" s="2715"/>
      <c r="AO68" s="2715"/>
      <c r="AP68" s="2715"/>
      <c r="AQ68" s="2715"/>
      <c r="AR68" s="2715"/>
      <c r="AS68" s="2715"/>
      <c r="AT68" s="2716"/>
      <c r="AU68" s="2715"/>
      <c r="AV68" s="2715"/>
      <c r="AW68" s="2715"/>
      <c r="AX68" s="2715"/>
      <c r="AY68" s="2715"/>
      <c r="AZ68" s="2715"/>
      <c r="BA68" s="2739"/>
      <c r="BB68" s="2714"/>
      <c r="BC68" s="2715"/>
      <c r="BD68" s="2715"/>
      <c r="BE68" s="2715"/>
      <c r="BF68" s="2715"/>
      <c r="BG68" s="2715"/>
      <c r="BH68" s="2715"/>
      <c r="BI68" s="2715"/>
      <c r="BJ68" s="2715"/>
      <c r="BK68" s="2716"/>
      <c r="BL68" s="2717"/>
      <c r="BM68" s="2715"/>
      <c r="BN68" s="2715"/>
      <c r="BO68" s="2716"/>
    </row>
    <row r="69" spans="1:67" ht="22.9" customHeight="1" x14ac:dyDescent="0.45">
      <c r="A69" s="2712">
        <f t="shared" si="0"/>
        <v>30</v>
      </c>
      <c r="B69" s="2713"/>
      <c r="C69" s="2714"/>
      <c r="D69" s="2715"/>
      <c r="E69" s="2715"/>
      <c r="F69" s="2715"/>
      <c r="G69" s="2715"/>
      <c r="H69" s="2715"/>
      <c r="I69" s="2715"/>
      <c r="J69" s="2715"/>
      <c r="K69" s="2715"/>
      <c r="L69" s="2715"/>
      <c r="M69" s="2715"/>
      <c r="N69" s="2715"/>
      <c r="O69" s="2715"/>
      <c r="P69" s="2715"/>
      <c r="Q69" s="2715"/>
      <c r="R69" s="2715"/>
      <c r="S69" s="2715"/>
      <c r="T69" s="2715"/>
      <c r="U69" s="2715"/>
      <c r="V69" s="2716"/>
      <c r="W69" s="2717"/>
      <c r="X69" s="2715"/>
      <c r="Y69" s="2715"/>
      <c r="Z69" s="2715"/>
      <c r="AA69" s="2715"/>
      <c r="AB69" s="2715"/>
      <c r="AC69" s="2715"/>
      <c r="AD69" s="2715"/>
      <c r="AE69" s="2715"/>
      <c r="AF69" s="2715"/>
      <c r="AG69" s="2715"/>
      <c r="AH69" s="2715"/>
      <c r="AI69" s="2739"/>
      <c r="AJ69" s="2714"/>
      <c r="AK69" s="2715"/>
      <c r="AL69" s="2715"/>
      <c r="AM69" s="2715"/>
      <c r="AN69" s="2715"/>
      <c r="AO69" s="2715"/>
      <c r="AP69" s="2715"/>
      <c r="AQ69" s="2715"/>
      <c r="AR69" s="2715"/>
      <c r="AS69" s="2715"/>
      <c r="AT69" s="2716"/>
      <c r="AU69" s="2715"/>
      <c r="AV69" s="2715"/>
      <c r="AW69" s="2715"/>
      <c r="AX69" s="2715"/>
      <c r="AY69" s="2715"/>
      <c r="AZ69" s="2715"/>
      <c r="BA69" s="2739"/>
      <c r="BB69" s="2714"/>
      <c r="BC69" s="2715"/>
      <c r="BD69" s="2715"/>
      <c r="BE69" s="2715"/>
      <c r="BF69" s="2715"/>
      <c r="BG69" s="2715"/>
      <c r="BH69" s="2715"/>
      <c r="BI69" s="2715"/>
      <c r="BJ69" s="2715"/>
      <c r="BK69" s="2716"/>
      <c r="BL69" s="2717"/>
      <c r="BM69" s="2715"/>
      <c r="BN69" s="2715"/>
      <c r="BO69" s="2716"/>
    </row>
    <row r="70" spans="1:67" ht="22.9" customHeight="1" x14ac:dyDescent="0.45">
      <c r="A70" s="2712">
        <f t="shared" si="0"/>
        <v>31</v>
      </c>
      <c r="B70" s="2713"/>
      <c r="C70" s="2714"/>
      <c r="D70" s="2715"/>
      <c r="E70" s="2715"/>
      <c r="F70" s="2715"/>
      <c r="G70" s="2715"/>
      <c r="H70" s="2715"/>
      <c r="I70" s="2715"/>
      <c r="J70" s="2715"/>
      <c r="K70" s="2715"/>
      <c r="L70" s="2715"/>
      <c r="M70" s="2715"/>
      <c r="N70" s="2715"/>
      <c r="O70" s="2715"/>
      <c r="P70" s="2715"/>
      <c r="Q70" s="2715"/>
      <c r="R70" s="2715"/>
      <c r="S70" s="2715"/>
      <c r="T70" s="2715"/>
      <c r="U70" s="2715"/>
      <c r="V70" s="2716"/>
      <c r="W70" s="2717"/>
      <c r="X70" s="2715"/>
      <c r="Y70" s="2715"/>
      <c r="Z70" s="2715"/>
      <c r="AA70" s="2715"/>
      <c r="AB70" s="2715"/>
      <c r="AC70" s="2715"/>
      <c r="AD70" s="2715"/>
      <c r="AE70" s="2715"/>
      <c r="AF70" s="2715"/>
      <c r="AG70" s="2715"/>
      <c r="AH70" s="2715"/>
      <c r="AI70" s="2739"/>
      <c r="AJ70" s="2714"/>
      <c r="AK70" s="2715"/>
      <c r="AL70" s="2715"/>
      <c r="AM70" s="2715"/>
      <c r="AN70" s="2715"/>
      <c r="AO70" s="2715"/>
      <c r="AP70" s="2715"/>
      <c r="AQ70" s="2715"/>
      <c r="AR70" s="2715"/>
      <c r="AS70" s="2715"/>
      <c r="AT70" s="2716"/>
      <c r="AU70" s="2715"/>
      <c r="AV70" s="2715"/>
      <c r="AW70" s="2715"/>
      <c r="AX70" s="2715"/>
      <c r="AY70" s="2715"/>
      <c r="AZ70" s="2715"/>
      <c r="BA70" s="2739"/>
      <c r="BB70" s="2714"/>
      <c r="BC70" s="2715"/>
      <c r="BD70" s="2715"/>
      <c r="BE70" s="2715"/>
      <c r="BF70" s="2715"/>
      <c r="BG70" s="2715"/>
      <c r="BH70" s="2715"/>
      <c r="BI70" s="2715"/>
      <c r="BJ70" s="2715"/>
      <c r="BK70" s="2716"/>
      <c r="BL70" s="2717"/>
      <c r="BM70" s="2715"/>
      <c r="BN70" s="2715"/>
      <c r="BO70" s="2716"/>
    </row>
    <row r="71" spans="1:67" ht="22.9" customHeight="1" x14ac:dyDescent="0.45">
      <c r="A71" s="2712">
        <f t="shared" si="0"/>
        <v>32</v>
      </c>
      <c r="B71" s="2713"/>
      <c r="C71" s="2714"/>
      <c r="D71" s="2715"/>
      <c r="E71" s="2715"/>
      <c r="F71" s="2715"/>
      <c r="G71" s="2715"/>
      <c r="H71" s="2715"/>
      <c r="I71" s="2715"/>
      <c r="J71" s="2715"/>
      <c r="K71" s="2715"/>
      <c r="L71" s="2715"/>
      <c r="M71" s="2715"/>
      <c r="N71" s="2715"/>
      <c r="O71" s="2715"/>
      <c r="P71" s="2715"/>
      <c r="Q71" s="2715"/>
      <c r="R71" s="2715"/>
      <c r="S71" s="2715"/>
      <c r="T71" s="2715"/>
      <c r="U71" s="2715"/>
      <c r="V71" s="2716"/>
      <c r="W71" s="2717"/>
      <c r="X71" s="2715"/>
      <c r="Y71" s="2715"/>
      <c r="Z71" s="2715"/>
      <c r="AA71" s="2715"/>
      <c r="AB71" s="2715"/>
      <c r="AC71" s="2715"/>
      <c r="AD71" s="2715"/>
      <c r="AE71" s="2715"/>
      <c r="AF71" s="2715"/>
      <c r="AG71" s="2715"/>
      <c r="AH71" s="2715"/>
      <c r="AI71" s="2739"/>
      <c r="AJ71" s="2714"/>
      <c r="AK71" s="2715"/>
      <c r="AL71" s="2715"/>
      <c r="AM71" s="2715"/>
      <c r="AN71" s="2715"/>
      <c r="AO71" s="2715"/>
      <c r="AP71" s="2715"/>
      <c r="AQ71" s="2715"/>
      <c r="AR71" s="2715"/>
      <c r="AS71" s="2715"/>
      <c r="AT71" s="2716"/>
      <c r="AU71" s="2715"/>
      <c r="AV71" s="2715"/>
      <c r="AW71" s="2715"/>
      <c r="AX71" s="2715"/>
      <c r="AY71" s="2715"/>
      <c r="AZ71" s="2715"/>
      <c r="BA71" s="2739"/>
      <c r="BB71" s="2714"/>
      <c r="BC71" s="2715"/>
      <c r="BD71" s="2715"/>
      <c r="BE71" s="2715"/>
      <c r="BF71" s="2715"/>
      <c r="BG71" s="2715"/>
      <c r="BH71" s="2715"/>
      <c r="BI71" s="2715"/>
      <c r="BJ71" s="2715"/>
      <c r="BK71" s="2716"/>
      <c r="BL71" s="2717"/>
      <c r="BM71" s="2715"/>
      <c r="BN71" s="2715"/>
      <c r="BO71" s="2716"/>
    </row>
    <row r="72" spans="1:67" ht="22.9" customHeight="1" x14ac:dyDescent="0.45">
      <c r="A72" s="2712">
        <f t="shared" si="0"/>
        <v>33</v>
      </c>
      <c r="B72" s="2713"/>
      <c r="C72" s="2714"/>
      <c r="D72" s="2715"/>
      <c r="E72" s="2715"/>
      <c r="F72" s="2715"/>
      <c r="G72" s="2715"/>
      <c r="H72" s="2715"/>
      <c r="I72" s="2715"/>
      <c r="J72" s="2715"/>
      <c r="K72" s="2715"/>
      <c r="L72" s="2715"/>
      <c r="M72" s="2715"/>
      <c r="N72" s="2715"/>
      <c r="O72" s="2715"/>
      <c r="P72" s="2715"/>
      <c r="Q72" s="2715"/>
      <c r="R72" s="2715"/>
      <c r="S72" s="2715"/>
      <c r="T72" s="2715"/>
      <c r="U72" s="2715"/>
      <c r="V72" s="2716"/>
      <c r="W72" s="2717"/>
      <c r="X72" s="2715"/>
      <c r="Y72" s="2715"/>
      <c r="Z72" s="2715"/>
      <c r="AA72" s="2715"/>
      <c r="AB72" s="2715"/>
      <c r="AC72" s="2715"/>
      <c r="AD72" s="2715"/>
      <c r="AE72" s="2715"/>
      <c r="AF72" s="2715"/>
      <c r="AG72" s="2715"/>
      <c r="AH72" s="2715"/>
      <c r="AI72" s="2739"/>
      <c r="AJ72" s="2714"/>
      <c r="AK72" s="2715"/>
      <c r="AL72" s="2715"/>
      <c r="AM72" s="2715"/>
      <c r="AN72" s="2715"/>
      <c r="AO72" s="2715"/>
      <c r="AP72" s="2715"/>
      <c r="AQ72" s="2715"/>
      <c r="AR72" s="2715"/>
      <c r="AS72" s="2715"/>
      <c r="AT72" s="2716"/>
      <c r="AU72" s="2715"/>
      <c r="AV72" s="2715"/>
      <c r="AW72" s="2715"/>
      <c r="AX72" s="2715"/>
      <c r="AY72" s="2715"/>
      <c r="AZ72" s="2715"/>
      <c r="BA72" s="2739"/>
      <c r="BB72" s="2714"/>
      <c r="BC72" s="2715"/>
      <c r="BD72" s="2715"/>
      <c r="BE72" s="2715"/>
      <c r="BF72" s="2715"/>
      <c r="BG72" s="2715"/>
      <c r="BH72" s="2715"/>
      <c r="BI72" s="2715"/>
      <c r="BJ72" s="2715"/>
      <c r="BK72" s="2716"/>
      <c r="BL72" s="2717"/>
      <c r="BM72" s="2715"/>
      <c r="BN72" s="2715"/>
      <c r="BO72" s="2716"/>
    </row>
    <row r="73" spans="1:67" ht="22.9" customHeight="1" x14ac:dyDescent="0.45">
      <c r="A73" s="2712">
        <f t="shared" si="0"/>
        <v>34</v>
      </c>
      <c r="B73" s="2713"/>
      <c r="C73" s="2714"/>
      <c r="D73" s="2715"/>
      <c r="E73" s="2715"/>
      <c r="F73" s="2715"/>
      <c r="G73" s="2715"/>
      <c r="H73" s="2715"/>
      <c r="I73" s="2715"/>
      <c r="J73" s="2715"/>
      <c r="K73" s="2715"/>
      <c r="L73" s="2715"/>
      <c r="M73" s="2715"/>
      <c r="N73" s="2715"/>
      <c r="O73" s="2715"/>
      <c r="P73" s="2715"/>
      <c r="Q73" s="2715"/>
      <c r="R73" s="2715"/>
      <c r="S73" s="2715"/>
      <c r="T73" s="2715"/>
      <c r="U73" s="2715"/>
      <c r="V73" s="2716"/>
      <c r="W73" s="2717"/>
      <c r="X73" s="2715"/>
      <c r="Y73" s="2715"/>
      <c r="Z73" s="2715"/>
      <c r="AA73" s="2715"/>
      <c r="AB73" s="2715"/>
      <c r="AC73" s="2715"/>
      <c r="AD73" s="2715"/>
      <c r="AE73" s="2715"/>
      <c r="AF73" s="2715"/>
      <c r="AG73" s="2715"/>
      <c r="AH73" s="2715"/>
      <c r="AI73" s="2739"/>
      <c r="AJ73" s="2714"/>
      <c r="AK73" s="2715"/>
      <c r="AL73" s="2715"/>
      <c r="AM73" s="2715"/>
      <c r="AN73" s="2715"/>
      <c r="AO73" s="2715"/>
      <c r="AP73" s="2715"/>
      <c r="AQ73" s="2715"/>
      <c r="AR73" s="2715"/>
      <c r="AS73" s="2715"/>
      <c r="AT73" s="2716"/>
      <c r="AU73" s="2715"/>
      <c r="AV73" s="2715"/>
      <c r="AW73" s="2715"/>
      <c r="AX73" s="2715"/>
      <c r="AY73" s="2715"/>
      <c r="AZ73" s="2715"/>
      <c r="BA73" s="2739"/>
      <c r="BB73" s="2714"/>
      <c r="BC73" s="2715"/>
      <c r="BD73" s="2715"/>
      <c r="BE73" s="2715"/>
      <c r="BF73" s="2715"/>
      <c r="BG73" s="2715"/>
      <c r="BH73" s="2715"/>
      <c r="BI73" s="2715"/>
      <c r="BJ73" s="2715"/>
      <c r="BK73" s="2716"/>
      <c r="BL73" s="2717"/>
      <c r="BM73" s="2715"/>
      <c r="BN73" s="2715"/>
      <c r="BO73" s="2716"/>
    </row>
    <row r="74" spans="1:67" ht="22.9" customHeight="1" x14ac:dyDescent="0.45">
      <c r="A74" s="2712">
        <f t="shared" si="0"/>
        <v>35</v>
      </c>
      <c r="B74" s="2713"/>
      <c r="C74" s="2714"/>
      <c r="D74" s="2715"/>
      <c r="E74" s="2715"/>
      <c r="F74" s="2715"/>
      <c r="G74" s="2715"/>
      <c r="H74" s="2715"/>
      <c r="I74" s="2715"/>
      <c r="J74" s="2715"/>
      <c r="K74" s="2715"/>
      <c r="L74" s="2715"/>
      <c r="M74" s="2715"/>
      <c r="N74" s="2715"/>
      <c r="O74" s="2715"/>
      <c r="P74" s="2715"/>
      <c r="Q74" s="2715"/>
      <c r="R74" s="2715"/>
      <c r="S74" s="2715"/>
      <c r="T74" s="2715"/>
      <c r="U74" s="2715"/>
      <c r="V74" s="2716"/>
      <c r="W74" s="2717"/>
      <c r="X74" s="2715"/>
      <c r="Y74" s="2715"/>
      <c r="Z74" s="2715"/>
      <c r="AA74" s="2715"/>
      <c r="AB74" s="2715"/>
      <c r="AC74" s="2715"/>
      <c r="AD74" s="2715"/>
      <c r="AE74" s="2715"/>
      <c r="AF74" s="2715"/>
      <c r="AG74" s="2715"/>
      <c r="AH74" s="2715"/>
      <c r="AI74" s="2739"/>
      <c r="AJ74" s="2714"/>
      <c r="AK74" s="2715"/>
      <c r="AL74" s="2715"/>
      <c r="AM74" s="2715"/>
      <c r="AN74" s="2715"/>
      <c r="AO74" s="2715"/>
      <c r="AP74" s="2715"/>
      <c r="AQ74" s="2715"/>
      <c r="AR74" s="2715"/>
      <c r="AS74" s="2715"/>
      <c r="AT74" s="2716"/>
      <c r="AU74" s="2715"/>
      <c r="AV74" s="2715"/>
      <c r="AW74" s="2715"/>
      <c r="AX74" s="2715"/>
      <c r="AY74" s="2715"/>
      <c r="AZ74" s="2715"/>
      <c r="BA74" s="2739"/>
      <c r="BB74" s="2714"/>
      <c r="BC74" s="2715"/>
      <c r="BD74" s="2715"/>
      <c r="BE74" s="2715"/>
      <c r="BF74" s="2715"/>
      <c r="BG74" s="2715"/>
      <c r="BH74" s="2715"/>
      <c r="BI74" s="2715"/>
      <c r="BJ74" s="2715"/>
      <c r="BK74" s="2716"/>
      <c r="BL74" s="2717"/>
      <c r="BM74" s="2715"/>
      <c r="BN74" s="2715"/>
      <c r="BO74" s="2716"/>
    </row>
    <row r="75" spans="1:67" ht="22.9" customHeight="1" x14ac:dyDescent="0.45">
      <c r="A75" s="2712">
        <f t="shared" si="0"/>
        <v>36</v>
      </c>
      <c r="B75" s="2713"/>
      <c r="C75" s="2714"/>
      <c r="D75" s="2715"/>
      <c r="E75" s="2715"/>
      <c r="F75" s="2715"/>
      <c r="G75" s="2715"/>
      <c r="H75" s="2715"/>
      <c r="I75" s="2715"/>
      <c r="J75" s="2715"/>
      <c r="K75" s="2715"/>
      <c r="L75" s="2715"/>
      <c r="M75" s="2715"/>
      <c r="N75" s="2715"/>
      <c r="O75" s="2715"/>
      <c r="P75" s="2715"/>
      <c r="Q75" s="2715"/>
      <c r="R75" s="2715"/>
      <c r="S75" s="2715"/>
      <c r="T75" s="2715"/>
      <c r="U75" s="2715"/>
      <c r="V75" s="2716"/>
      <c r="W75" s="2717"/>
      <c r="X75" s="2715"/>
      <c r="Y75" s="2715"/>
      <c r="Z75" s="2715"/>
      <c r="AA75" s="2715"/>
      <c r="AB75" s="2715"/>
      <c r="AC75" s="2715"/>
      <c r="AD75" s="2715"/>
      <c r="AE75" s="2715"/>
      <c r="AF75" s="2715"/>
      <c r="AG75" s="2715"/>
      <c r="AH75" s="2715"/>
      <c r="AI75" s="2739"/>
      <c r="AJ75" s="2714"/>
      <c r="AK75" s="2715"/>
      <c r="AL75" s="2715"/>
      <c r="AM75" s="2715"/>
      <c r="AN75" s="2715"/>
      <c r="AO75" s="2715"/>
      <c r="AP75" s="2715"/>
      <c r="AQ75" s="2715"/>
      <c r="AR75" s="2715"/>
      <c r="AS75" s="2715"/>
      <c r="AT75" s="2716"/>
      <c r="AU75" s="2715"/>
      <c r="AV75" s="2715"/>
      <c r="AW75" s="2715"/>
      <c r="AX75" s="2715"/>
      <c r="AY75" s="2715"/>
      <c r="AZ75" s="2715"/>
      <c r="BA75" s="2739"/>
      <c r="BB75" s="2714"/>
      <c r="BC75" s="2715"/>
      <c r="BD75" s="2715"/>
      <c r="BE75" s="2715"/>
      <c r="BF75" s="2715"/>
      <c r="BG75" s="2715"/>
      <c r="BH75" s="2715"/>
      <c r="BI75" s="2715"/>
      <c r="BJ75" s="2715"/>
      <c r="BK75" s="2716"/>
      <c r="BL75" s="2717"/>
      <c r="BM75" s="2715"/>
      <c r="BN75" s="2715"/>
      <c r="BO75" s="2716"/>
    </row>
    <row r="76" spans="1:67" ht="22.9" customHeight="1" x14ac:dyDescent="0.45">
      <c r="A76" s="2712">
        <f t="shared" si="0"/>
        <v>37</v>
      </c>
      <c r="B76" s="2713"/>
      <c r="C76" s="2714"/>
      <c r="D76" s="2715"/>
      <c r="E76" s="2715"/>
      <c r="F76" s="2715"/>
      <c r="G76" s="2715"/>
      <c r="H76" s="2715"/>
      <c r="I76" s="2715"/>
      <c r="J76" s="2715"/>
      <c r="K76" s="2715"/>
      <c r="L76" s="2715"/>
      <c r="M76" s="2715"/>
      <c r="N76" s="2715"/>
      <c r="O76" s="2715"/>
      <c r="P76" s="2715"/>
      <c r="Q76" s="2715"/>
      <c r="R76" s="2715"/>
      <c r="S76" s="2715"/>
      <c r="T76" s="2715"/>
      <c r="U76" s="2715"/>
      <c r="V76" s="2716"/>
      <c r="W76" s="2717"/>
      <c r="X76" s="2715"/>
      <c r="Y76" s="2715"/>
      <c r="Z76" s="2715"/>
      <c r="AA76" s="2715"/>
      <c r="AB76" s="2715"/>
      <c r="AC76" s="2715"/>
      <c r="AD76" s="2715"/>
      <c r="AE76" s="2715"/>
      <c r="AF76" s="2715"/>
      <c r="AG76" s="2715"/>
      <c r="AH76" s="2715"/>
      <c r="AI76" s="2739"/>
      <c r="AJ76" s="2714"/>
      <c r="AK76" s="2715"/>
      <c r="AL76" s="2715"/>
      <c r="AM76" s="2715"/>
      <c r="AN76" s="2715"/>
      <c r="AO76" s="2715"/>
      <c r="AP76" s="2715"/>
      <c r="AQ76" s="2715"/>
      <c r="AR76" s="2715"/>
      <c r="AS76" s="2715"/>
      <c r="AT76" s="2716"/>
      <c r="AU76" s="2715"/>
      <c r="AV76" s="2715"/>
      <c r="AW76" s="2715"/>
      <c r="AX76" s="2715"/>
      <c r="AY76" s="2715"/>
      <c r="AZ76" s="2715"/>
      <c r="BA76" s="2739"/>
      <c r="BB76" s="2714"/>
      <c r="BC76" s="2715"/>
      <c r="BD76" s="2715"/>
      <c r="BE76" s="2715"/>
      <c r="BF76" s="2715"/>
      <c r="BG76" s="2715"/>
      <c r="BH76" s="2715"/>
      <c r="BI76" s="2715"/>
      <c r="BJ76" s="2715"/>
      <c r="BK76" s="2716"/>
      <c r="BL76" s="2717"/>
      <c r="BM76" s="2715"/>
      <c r="BN76" s="2715"/>
      <c r="BO76" s="2716"/>
    </row>
    <row r="77" spans="1:67" ht="22.9" customHeight="1" x14ac:dyDescent="0.45">
      <c r="A77" s="2712">
        <f t="shared" si="0"/>
        <v>38</v>
      </c>
      <c r="B77" s="2713"/>
      <c r="C77" s="2714"/>
      <c r="D77" s="2715"/>
      <c r="E77" s="2715"/>
      <c r="F77" s="2715"/>
      <c r="G77" s="2715"/>
      <c r="H77" s="2715"/>
      <c r="I77" s="2715"/>
      <c r="J77" s="2715"/>
      <c r="K77" s="2715"/>
      <c r="L77" s="2715"/>
      <c r="M77" s="2715"/>
      <c r="N77" s="2715"/>
      <c r="O77" s="2715"/>
      <c r="P77" s="2715"/>
      <c r="Q77" s="2715"/>
      <c r="R77" s="2715"/>
      <c r="S77" s="2715"/>
      <c r="T77" s="2715"/>
      <c r="U77" s="2715"/>
      <c r="V77" s="2716"/>
      <c r="W77" s="2717"/>
      <c r="X77" s="2715"/>
      <c r="Y77" s="2715"/>
      <c r="Z77" s="2715"/>
      <c r="AA77" s="2715"/>
      <c r="AB77" s="2715"/>
      <c r="AC77" s="2715"/>
      <c r="AD77" s="2715"/>
      <c r="AE77" s="2715"/>
      <c r="AF77" s="2715"/>
      <c r="AG77" s="2715"/>
      <c r="AH77" s="2715"/>
      <c r="AI77" s="2739"/>
      <c r="AJ77" s="2714"/>
      <c r="AK77" s="2715"/>
      <c r="AL77" s="2715"/>
      <c r="AM77" s="2715"/>
      <c r="AN77" s="2715"/>
      <c r="AO77" s="2715"/>
      <c r="AP77" s="2715"/>
      <c r="AQ77" s="2715"/>
      <c r="AR77" s="2715"/>
      <c r="AS77" s="2715"/>
      <c r="AT77" s="2716"/>
      <c r="AU77" s="2715"/>
      <c r="AV77" s="2715"/>
      <c r="AW77" s="2715"/>
      <c r="AX77" s="2715"/>
      <c r="AY77" s="2715"/>
      <c r="AZ77" s="2715"/>
      <c r="BA77" s="2739"/>
      <c r="BB77" s="2714"/>
      <c r="BC77" s="2715"/>
      <c r="BD77" s="2715"/>
      <c r="BE77" s="2715"/>
      <c r="BF77" s="2715"/>
      <c r="BG77" s="2715"/>
      <c r="BH77" s="2715"/>
      <c r="BI77" s="2715"/>
      <c r="BJ77" s="2715"/>
      <c r="BK77" s="2716"/>
      <c r="BL77" s="2717"/>
      <c r="BM77" s="2715"/>
      <c r="BN77" s="2715"/>
      <c r="BO77" s="2716"/>
    </row>
    <row r="78" spans="1:67" ht="22.9" customHeight="1" x14ac:dyDescent="0.45">
      <c r="A78" s="2712">
        <f t="shared" si="0"/>
        <v>39</v>
      </c>
      <c r="B78" s="2713"/>
      <c r="C78" s="2714"/>
      <c r="D78" s="2715"/>
      <c r="E78" s="2715"/>
      <c r="F78" s="2715"/>
      <c r="G78" s="2715"/>
      <c r="H78" s="2715"/>
      <c r="I78" s="2715"/>
      <c r="J78" s="2715"/>
      <c r="K78" s="2715"/>
      <c r="L78" s="2715"/>
      <c r="M78" s="2715"/>
      <c r="N78" s="2715"/>
      <c r="O78" s="2715"/>
      <c r="P78" s="2715"/>
      <c r="Q78" s="2715"/>
      <c r="R78" s="2715"/>
      <c r="S78" s="2715"/>
      <c r="T78" s="2715"/>
      <c r="U78" s="2715"/>
      <c r="V78" s="2716"/>
      <c r="W78" s="2717"/>
      <c r="X78" s="2715"/>
      <c r="Y78" s="2715"/>
      <c r="Z78" s="2715"/>
      <c r="AA78" s="2715"/>
      <c r="AB78" s="2715"/>
      <c r="AC78" s="2715"/>
      <c r="AD78" s="2715"/>
      <c r="AE78" s="2715"/>
      <c r="AF78" s="2715"/>
      <c r="AG78" s="2715"/>
      <c r="AH78" s="2715"/>
      <c r="AI78" s="2739"/>
      <c r="AJ78" s="2714"/>
      <c r="AK78" s="2715"/>
      <c r="AL78" s="2715"/>
      <c r="AM78" s="2715"/>
      <c r="AN78" s="2715"/>
      <c r="AO78" s="2715"/>
      <c r="AP78" s="2715"/>
      <c r="AQ78" s="2715"/>
      <c r="AR78" s="2715"/>
      <c r="AS78" s="2715"/>
      <c r="AT78" s="2716"/>
      <c r="AU78" s="2715"/>
      <c r="AV78" s="2715"/>
      <c r="AW78" s="2715"/>
      <c r="AX78" s="2715"/>
      <c r="AY78" s="2715"/>
      <c r="AZ78" s="2715"/>
      <c r="BA78" s="2739"/>
      <c r="BB78" s="2714"/>
      <c r="BC78" s="2715"/>
      <c r="BD78" s="2715"/>
      <c r="BE78" s="2715"/>
      <c r="BF78" s="2715"/>
      <c r="BG78" s="2715"/>
      <c r="BH78" s="2715"/>
      <c r="BI78" s="2715"/>
      <c r="BJ78" s="2715"/>
      <c r="BK78" s="2716"/>
      <c r="BL78" s="2717"/>
      <c r="BM78" s="2715"/>
      <c r="BN78" s="2715"/>
      <c r="BO78" s="2716"/>
    </row>
    <row r="79" spans="1:67" ht="22.9" customHeight="1" x14ac:dyDescent="0.45">
      <c r="A79" s="2712">
        <f t="shared" si="0"/>
        <v>40</v>
      </c>
      <c r="B79" s="2713"/>
      <c r="C79" s="2714"/>
      <c r="D79" s="2715"/>
      <c r="E79" s="2715"/>
      <c r="F79" s="2715"/>
      <c r="G79" s="2715"/>
      <c r="H79" s="2715"/>
      <c r="I79" s="2715"/>
      <c r="J79" s="2715"/>
      <c r="K79" s="2715"/>
      <c r="L79" s="2715"/>
      <c r="M79" s="2715"/>
      <c r="N79" s="2715"/>
      <c r="O79" s="2715"/>
      <c r="P79" s="2715"/>
      <c r="Q79" s="2715"/>
      <c r="R79" s="2715"/>
      <c r="S79" s="2715"/>
      <c r="T79" s="2715"/>
      <c r="U79" s="2715"/>
      <c r="V79" s="2716"/>
      <c r="W79" s="2717"/>
      <c r="X79" s="2715"/>
      <c r="Y79" s="2715"/>
      <c r="Z79" s="2715"/>
      <c r="AA79" s="2715"/>
      <c r="AB79" s="2715"/>
      <c r="AC79" s="2715"/>
      <c r="AD79" s="2715"/>
      <c r="AE79" s="2715"/>
      <c r="AF79" s="2715"/>
      <c r="AG79" s="2715"/>
      <c r="AH79" s="2715"/>
      <c r="AI79" s="2739"/>
      <c r="AJ79" s="2714"/>
      <c r="AK79" s="2715"/>
      <c r="AL79" s="2715"/>
      <c r="AM79" s="2715"/>
      <c r="AN79" s="2715"/>
      <c r="AO79" s="2715"/>
      <c r="AP79" s="2715"/>
      <c r="AQ79" s="2715"/>
      <c r="AR79" s="2715"/>
      <c r="AS79" s="2715"/>
      <c r="AT79" s="2716"/>
      <c r="AU79" s="2715"/>
      <c r="AV79" s="2715"/>
      <c r="AW79" s="2715"/>
      <c r="AX79" s="2715"/>
      <c r="AY79" s="2715"/>
      <c r="AZ79" s="2715"/>
      <c r="BA79" s="2739"/>
      <c r="BB79" s="2714"/>
      <c r="BC79" s="2715"/>
      <c r="BD79" s="2715"/>
      <c r="BE79" s="2715"/>
      <c r="BF79" s="2715"/>
      <c r="BG79" s="2715"/>
      <c r="BH79" s="2715"/>
      <c r="BI79" s="2715"/>
      <c r="BJ79" s="2715"/>
      <c r="BK79" s="2716"/>
      <c r="BL79" s="2717"/>
      <c r="BM79" s="2715"/>
      <c r="BN79" s="2715"/>
      <c r="BO79" s="2716"/>
    </row>
    <row r="80" spans="1:67" ht="22.9" customHeight="1" x14ac:dyDescent="0.45">
      <c r="A80" s="2712">
        <f t="shared" si="0"/>
        <v>41</v>
      </c>
      <c r="B80" s="2713"/>
      <c r="C80" s="2714"/>
      <c r="D80" s="2715"/>
      <c r="E80" s="2715"/>
      <c r="F80" s="2715"/>
      <c r="G80" s="2715"/>
      <c r="H80" s="2715"/>
      <c r="I80" s="2715"/>
      <c r="J80" s="2715"/>
      <c r="K80" s="2715"/>
      <c r="L80" s="2715"/>
      <c r="M80" s="2715"/>
      <c r="N80" s="2715"/>
      <c r="O80" s="2715"/>
      <c r="P80" s="2715"/>
      <c r="Q80" s="2715"/>
      <c r="R80" s="2715"/>
      <c r="S80" s="2715"/>
      <c r="T80" s="2715"/>
      <c r="U80" s="2715"/>
      <c r="V80" s="2716"/>
      <c r="W80" s="2717"/>
      <c r="X80" s="2715"/>
      <c r="Y80" s="2715"/>
      <c r="Z80" s="2715"/>
      <c r="AA80" s="2715"/>
      <c r="AB80" s="2715"/>
      <c r="AC80" s="2715"/>
      <c r="AD80" s="2715"/>
      <c r="AE80" s="2715"/>
      <c r="AF80" s="2715"/>
      <c r="AG80" s="2715"/>
      <c r="AH80" s="2715"/>
      <c r="AI80" s="2739"/>
      <c r="AJ80" s="2714"/>
      <c r="AK80" s="2715"/>
      <c r="AL80" s="2715"/>
      <c r="AM80" s="2715"/>
      <c r="AN80" s="2715"/>
      <c r="AO80" s="2715"/>
      <c r="AP80" s="2715"/>
      <c r="AQ80" s="2715"/>
      <c r="AR80" s="2715"/>
      <c r="AS80" s="2715"/>
      <c r="AT80" s="2716"/>
      <c r="AU80" s="2715"/>
      <c r="AV80" s="2715"/>
      <c r="AW80" s="2715"/>
      <c r="AX80" s="2715"/>
      <c r="AY80" s="2715"/>
      <c r="AZ80" s="2715"/>
      <c r="BA80" s="2739"/>
      <c r="BB80" s="2714"/>
      <c r="BC80" s="2715"/>
      <c r="BD80" s="2715"/>
      <c r="BE80" s="2715"/>
      <c r="BF80" s="2715"/>
      <c r="BG80" s="2715"/>
      <c r="BH80" s="2715"/>
      <c r="BI80" s="2715"/>
      <c r="BJ80" s="2715"/>
      <c r="BK80" s="2716"/>
      <c r="BL80" s="2717"/>
      <c r="BM80" s="2715"/>
      <c r="BN80" s="2715"/>
      <c r="BO80" s="2716"/>
    </row>
    <row r="81" spans="1:67" ht="22.9" customHeight="1" x14ac:dyDescent="0.45">
      <c r="A81" s="2712">
        <f t="shared" si="0"/>
        <v>42</v>
      </c>
      <c r="B81" s="2713"/>
      <c r="C81" s="2714"/>
      <c r="D81" s="2715"/>
      <c r="E81" s="2715"/>
      <c r="F81" s="2715"/>
      <c r="G81" s="2715"/>
      <c r="H81" s="2715"/>
      <c r="I81" s="2715"/>
      <c r="J81" s="2715"/>
      <c r="K81" s="2715"/>
      <c r="L81" s="2715"/>
      <c r="M81" s="2715"/>
      <c r="N81" s="2715"/>
      <c r="O81" s="2715"/>
      <c r="P81" s="2715"/>
      <c r="Q81" s="2715"/>
      <c r="R81" s="2715"/>
      <c r="S81" s="2715"/>
      <c r="T81" s="2715"/>
      <c r="U81" s="2715"/>
      <c r="V81" s="2716"/>
      <c r="W81" s="2717"/>
      <c r="X81" s="2715"/>
      <c r="Y81" s="2715"/>
      <c r="Z81" s="2715"/>
      <c r="AA81" s="2715"/>
      <c r="AB81" s="2715"/>
      <c r="AC81" s="2715"/>
      <c r="AD81" s="2715"/>
      <c r="AE81" s="2715"/>
      <c r="AF81" s="2715"/>
      <c r="AG81" s="2715"/>
      <c r="AH81" s="2715"/>
      <c r="AI81" s="2739"/>
      <c r="AJ81" s="2714"/>
      <c r="AK81" s="2715"/>
      <c r="AL81" s="2715"/>
      <c r="AM81" s="2715"/>
      <c r="AN81" s="2715"/>
      <c r="AO81" s="2715"/>
      <c r="AP81" s="2715"/>
      <c r="AQ81" s="2715"/>
      <c r="AR81" s="2715"/>
      <c r="AS81" s="2715"/>
      <c r="AT81" s="2716"/>
      <c r="AU81" s="2715"/>
      <c r="AV81" s="2715"/>
      <c r="AW81" s="2715"/>
      <c r="AX81" s="2715"/>
      <c r="AY81" s="2715"/>
      <c r="AZ81" s="2715"/>
      <c r="BA81" s="2739"/>
      <c r="BB81" s="2714"/>
      <c r="BC81" s="2715"/>
      <c r="BD81" s="2715"/>
      <c r="BE81" s="2715"/>
      <c r="BF81" s="2715"/>
      <c r="BG81" s="2715"/>
      <c r="BH81" s="2715"/>
      <c r="BI81" s="2715"/>
      <c r="BJ81" s="2715"/>
      <c r="BK81" s="2716"/>
      <c r="BL81" s="2717"/>
      <c r="BM81" s="2715"/>
      <c r="BN81" s="2715"/>
      <c r="BO81" s="2716"/>
    </row>
    <row r="82" spans="1:67" ht="22.9" customHeight="1" x14ac:dyDescent="0.45">
      <c r="A82" s="2712">
        <f t="shared" si="0"/>
        <v>43</v>
      </c>
      <c r="B82" s="2713"/>
      <c r="C82" s="2714"/>
      <c r="D82" s="2715"/>
      <c r="E82" s="2715"/>
      <c r="F82" s="2715"/>
      <c r="G82" s="2715"/>
      <c r="H82" s="2715"/>
      <c r="I82" s="2715"/>
      <c r="J82" s="2715"/>
      <c r="K82" s="2715"/>
      <c r="L82" s="2715"/>
      <c r="M82" s="2715"/>
      <c r="N82" s="2715"/>
      <c r="O82" s="2715"/>
      <c r="P82" s="2715"/>
      <c r="Q82" s="2715"/>
      <c r="R82" s="2715"/>
      <c r="S82" s="2715"/>
      <c r="T82" s="2715"/>
      <c r="U82" s="2715"/>
      <c r="V82" s="2716"/>
      <c r="W82" s="2717"/>
      <c r="X82" s="2715"/>
      <c r="Y82" s="2715"/>
      <c r="Z82" s="2715"/>
      <c r="AA82" s="2715"/>
      <c r="AB82" s="2715"/>
      <c r="AC82" s="2715"/>
      <c r="AD82" s="2715"/>
      <c r="AE82" s="2715"/>
      <c r="AF82" s="2715"/>
      <c r="AG82" s="2715"/>
      <c r="AH82" s="2715"/>
      <c r="AI82" s="2739"/>
      <c r="AJ82" s="2714"/>
      <c r="AK82" s="2715"/>
      <c r="AL82" s="2715"/>
      <c r="AM82" s="2715"/>
      <c r="AN82" s="2715"/>
      <c r="AO82" s="2715"/>
      <c r="AP82" s="2715"/>
      <c r="AQ82" s="2715"/>
      <c r="AR82" s="2715"/>
      <c r="AS82" s="2715"/>
      <c r="AT82" s="2716"/>
      <c r="AU82" s="2715"/>
      <c r="AV82" s="2715"/>
      <c r="AW82" s="2715"/>
      <c r="AX82" s="2715"/>
      <c r="AY82" s="2715"/>
      <c r="AZ82" s="2715"/>
      <c r="BA82" s="2739"/>
      <c r="BB82" s="2714"/>
      <c r="BC82" s="2715"/>
      <c r="BD82" s="2715"/>
      <c r="BE82" s="2715"/>
      <c r="BF82" s="2715"/>
      <c r="BG82" s="2715"/>
      <c r="BH82" s="2715"/>
      <c r="BI82" s="2715"/>
      <c r="BJ82" s="2715"/>
      <c r="BK82" s="2716"/>
      <c r="BL82" s="2717"/>
      <c r="BM82" s="2715"/>
      <c r="BN82" s="2715"/>
      <c r="BO82" s="2716"/>
    </row>
    <row r="83" spans="1:67" ht="22.9" customHeight="1" x14ac:dyDescent="0.45">
      <c r="A83" s="2712">
        <f t="shared" si="0"/>
        <v>44</v>
      </c>
      <c r="B83" s="2713"/>
      <c r="C83" s="2714"/>
      <c r="D83" s="2715"/>
      <c r="E83" s="2715"/>
      <c r="F83" s="2715"/>
      <c r="G83" s="2715"/>
      <c r="H83" s="2715"/>
      <c r="I83" s="2715"/>
      <c r="J83" s="2715"/>
      <c r="K83" s="2715"/>
      <c r="L83" s="2715"/>
      <c r="M83" s="2715"/>
      <c r="N83" s="2715"/>
      <c r="O83" s="2715"/>
      <c r="P83" s="2715"/>
      <c r="Q83" s="2715"/>
      <c r="R83" s="2715"/>
      <c r="S83" s="2715"/>
      <c r="T83" s="2715"/>
      <c r="U83" s="2715"/>
      <c r="V83" s="2716"/>
      <c r="W83" s="2717"/>
      <c r="X83" s="2715"/>
      <c r="Y83" s="2715"/>
      <c r="Z83" s="2715"/>
      <c r="AA83" s="2715"/>
      <c r="AB83" s="2715"/>
      <c r="AC83" s="2715"/>
      <c r="AD83" s="2715"/>
      <c r="AE83" s="2715"/>
      <c r="AF83" s="2715"/>
      <c r="AG83" s="2715"/>
      <c r="AH83" s="2715"/>
      <c r="AI83" s="2739"/>
      <c r="AJ83" s="2714"/>
      <c r="AK83" s="2715"/>
      <c r="AL83" s="2715"/>
      <c r="AM83" s="2715"/>
      <c r="AN83" s="2715"/>
      <c r="AO83" s="2715"/>
      <c r="AP83" s="2715"/>
      <c r="AQ83" s="2715"/>
      <c r="AR83" s="2715"/>
      <c r="AS83" s="2715"/>
      <c r="AT83" s="2716"/>
      <c r="AU83" s="2715"/>
      <c r="AV83" s="2715"/>
      <c r="AW83" s="2715"/>
      <c r="AX83" s="2715"/>
      <c r="AY83" s="2715"/>
      <c r="AZ83" s="2715"/>
      <c r="BA83" s="2739"/>
      <c r="BB83" s="2714"/>
      <c r="BC83" s="2715"/>
      <c r="BD83" s="2715"/>
      <c r="BE83" s="2715"/>
      <c r="BF83" s="2715"/>
      <c r="BG83" s="2715"/>
      <c r="BH83" s="2715"/>
      <c r="BI83" s="2715"/>
      <c r="BJ83" s="2715"/>
      <c r="BK83" s="2716"/>
      <c r="BL83" s="2717"/>
      <c r="BM83" s="2715"/>
      <c r="BN83" s="2715"/>
      <c r="BO83" s="2716"/>
    </row>
    <row r="84" spans="1:67" ht="22.9" customHeight="1" x14ac:dyDescent="0.45">
      <c r="A84" s="2712">
        <f t="shared" si="0"/>
        <v>45</v>
      </c>
      <c r="B84" s="2713"/>
      <c r="C84" s="2714"/>
      <c r="D84" s="2715"/>
      <c r="E84" s="2715"/>
      <c r="F84" s="2715"/>
      <c r="G84" s="2715"/>
      <c r="H84" s="2715"/>
      <c r="I84" s="2715"/>
      <c r="J84" s="2715"/>
      <c r="K84" s="2715"/>
      <c r="L84" s="2715"/>
      <c r="M84" s="2715"/>
      <c r="N84" s="2715"/>
      <c r="O84" s="2715"/>
      <c r="P84" s="2715"/>
      <c r="Q84" s="2715"/>
      <c r="R84" s="2715"/>
      <c r="S84" s="2715"/>
      <c r="T84" s="2715"/>
      <c r="U84" s="2715"/>
      <c r="V84" s="2716"/>
      <c r="W84" s="2717"/>
      <c r="X84" s="2715"/>
      <c r="Y84" s="2715"/>
      <c r="Z84" s="2715"/>
      <c r="AA84" s="2715"/>
      <c r="AB84" s="2715"/>
      <c r="AC84" s="2715"/>
      <c r="AD84" s="2715"/>
      <c r="AE84" s="2715"/>
      <c r="AF84" s="2715"/>
      <c r="AG84" s="2715"/>
      <c r="AH84" s="2715"/>
      <c r="AI84" s="2739"/>
      <c r="AJ84" s="2714"/>
      <c r="AK84" s="2715"/>
      <c r="AL84" s="2715"/>
      <c r="AM84" s="2715"/>
      <c r="AN84" s="2715"/>
      <c r="AO84" s="2715"/>
      <c r="AP84" s="2715"/>
      <c r="AQ84" s="2715"/>
      <c r="AR84" s="2715"/>
      <c r="AS84" s="2715"/>
      <c r="AT84" s="2716"/>
      <c r="AU84" s="2715"/>
      <c r="AV84" s="2715"/>
      <c r="AW84" s="2715"/>
      <c r="AX84" s="2715"/>
      <c r="AY84" s="2715"/>
      <c r="AZ84" s="2715"/>
      <c r="BA84" s="2739"/>
      <c r="BB84" s="2714"/>
      <c r="BC84" s="2715"/>
      <c r="BD84" s="2715"/>
      <c r="BE84" s="2715"/>
      <c r="BF84" s="2715"/>
      <c r="BG84" s="2715"/>
      <c r="BH84" s="2715"/>
      <c r="BI84" s="2715"/>
      <c r="BJ84" s="2715"/>
      <c r="BK84" s="2716"/>
      <c r="BL84" s="2717"/>
      <c r="BM84" s="2715"/>
      <c r="BN84" s="2715"/>
      <c r="BO84" s="2716"/>
    </row>
    <row r="85" spans="1:67" ht="22.9" customHeight="1" x14ac:dyDescent="0.45">
      <c r="A85" s="2712">
        <f t="shared" si="0"/>
        <v>46</v>
      </c>
      <c r="B85" s="2713"/>
      <c r="C85" s="2714"/>
      <c r="D85" s="2715"/>
      <c r="E85" s="2715"/>
      <c r="F85" s="2715"/>
      <c r="G85" s="2715"/>
      <c r="H85" s="2715"/>
      <c r="I85" s="2715"/>
      <c r="J85" s="2715"/>
      <c r="K85" s="2715"/>
      <c r="L85" s="2715"/>
      <c r="M85" s="2715"/>
      <c r="N85" s="2715"/>
      <c r="O85" s="2715"/>
      <c r="P85" s="2715"/>
      <c r="Q85" s="2715"/>
      <c r="R85" s="2715"/>
      <c r="S85" s="2715"/>
      <c r="T85" s="2715"/>
      <c r="U85" s="2715"/>
      <c r="V85" s="2716"/>
      <c r="W85" s="2717"/>
      <c r="X85" s="2715"/>
      <c r="Y85" s="2715"/>
      <c r="Z85" s="2715"/>
      <c r="AA85" s="2715"/>
      <c r="AB85" s="2715"/>
      <c r="AC85" s="2715"/>
      <c r="AD85" s="2715"/>
      <c r="AE85" s="2715"/>
      <c r="AF85" s="2715"/>
      <c r="AG85" s="2715"/>
      <c r="AH85" s="2715"/>
      <c r="AI85" s="2739"/>
      <c r="AJ85" s="2714"/>
      <c r="AK85" s="2715"/>
      <c r="AL85" s="2715"/>
      <c r="AM85" s="2715"/>
      <c r="AN85" s="2715"/>
      <c r="AO85" s="2715"/>
      <c r="AP85" s="2715"/>
      <c r="AQ85" s="2715"/>
      <c r="AR85" s="2715"/>
      <c r="AS85" s="2715"/>
      <c r="AT85" s="2716"/>
      <c r="AU85" s="2715"/>
      <c r="AV85" s="2715"/>
      <c r="AW85" s="2715"/>
      <c r="AX85" s="2715"/>
      <c r="AY85" s="2715"/>
      <c r="AZ85" s="2715"/>
      <c r="BA85" s="2739"/>
      <c r="BB85" s="2714"/>
      <c r="BC85" s="2715"/>
      <c r="BD85" s="2715"/>
      <c r="BE85" s="2715"/>
      <c r="BF85" s="2715"/>
      <c r="BG85" s="2715"/>
      <c r="BH85" s="2715"/>
      <c r="BI85" s="2715"/>
      <c r="BJ85" s="2715"/>
      <c r="BK85" s="2716"/>
      <c r="BL85" s="2717"/>
      <c r="BM85" s="2715"/>
      <c r="BN85" s="2715"/>
      <c r="BO85" s="2716"/>
    </row>
    <row r="86" spans="1:67" ht="22.9" customHeight="1" x14ac:dyDescent="0.45">
      <c r="A86" s="2712">
        <f t="shared" si="0"/>
        <v>47</v>
      </c>
      <c r="B86" s="2713"/>
      <c r="C86" s="2714"/>
      <c r="D86" s="2715"/>
      <c r="E86" s="2715"/>
      <c r="F86" s="2715"/>
      <c r="G86" s="2715"/>
      <c r="H86" s="2715"/>
      <c r="I86" s="2715"/>
      <c r="J86" s="2715"/>
      <c r="K86" s="2715"/>
      <c r="L86" s="2715"/>
      <c r="M86" s="2715"/>
      <c r="N86" s="2715"/>
      <c r="O86" s="2715"/>
      <c r="P86" s="2715"/>
      <c r="Q86" s="2715"/>
      <c r="R86" s="2715"/>
      <c r="S86" s="2715"/>
      <c r="T86" s="2715"/>
      <c r="U86" s="2715"/>
      <c r="V86" s="2716"/>
      <c r="W86" s="2717"/>
      <c r="X86" s="2715"/>
      <c r="Y86" s="2715"/>
      <c r="Z86" s="2715"/>
      <c r="AA86" s="2715"/>
      <c r="AB86" s="2715"/>
      <c r="AC86" s="2715"/>
      <c r="AD86" s="2715"/>
      <c r="AE86" s="2715"/>
      <c r="AF86" s="2715"/>
      <c r="AG86" s="2715"/>
      <c r="AH86" s="2715"/>
      <c r="AI86" s="2739"/>
      <c r="AJ86" s="2714"/>
      <c r="AK86" s="2715"/>
      <c r="AL86" s="2715"/>
      <c r="AM86" s="2715"/>
      <c r="AN86" s="2715"/>
      <c r="AO86" s="2715"/>
      <c r="AP86" s="2715"/>
      <c r="AQ86" s="2715"/>
      <c r="AR86" s="2715"/>
      <c r="AS86" s="2715"/>
      <c r="AT86" s="2716"/>
      <c r="AU86" s="2715"/>
      <c r="AV86" s="2715"/>
      <c r="AW86" s="2715"/>
      <c r="AX86" s="2715"/>
      <c r="AY86" s="2715"/>
      <c r="AZ86" s="2715"/>
      <c r="BA86" s="2739"/>
      <c r="BB86" s="2714"/>
      <c r="BC86" s="2715"/>
      <c r="BD86" s="2715"/>
      <c r="BE86" s="2715"/>
      <c r="BF86" s="2715"/>
      <c r="BG86" s="2715"/>
      <c r="BH86" s="2715"/>
      <c r="BI86" s="2715"/>
      <c r="BJ86" s="2715"/>
      <c r="BK86" s="2716"/>
      <c r="BL86" s="2717"/>
      <c r="BM86" s="2715"/>
      <c r="BN86" s="2715"/>
      <c r="BO86" s="2716"/>
    </row>
    <row r="87" spans="1:67" ht="22.9" customHeight="1" x14ac:dyDescent="0.45">
      <c r="A87" s="2712">
        <f t="shared" si="0"/>
        <v>48</v>
      </c>
      <c r="B87" s="2713"/>
      <c r="C87" s="2714"/>
      <c r="D87" s="2715"/>
      <c r="E87" s="2715"/>
      <c r="F87" s="2715"/>
      <c r="G87" s="2715"/>
      <c r="H87" s="2715"/>
      <c r="I87" s="2715"/>
      <c r="J87" s="2715"/>
      <c r="K87" s="2715"/>
      <c r="L87" s="2715"/>
      <c r="M87" s="2715"/>
      <c r="N87" s="2715"/>
      <c r="O87" s="2715"/>
      <c r="P87" s="2715"/>
      <c r="Q87" s="2715"/>
      <c r="R87" s="2715"/>
      <c r="S87" s="2715"/>
      <c r="T87" s="2715"/>
      <c r="U87" s="2715"/>
      <c r="V87" s="2716"/>
      <c r="W87" s="2717"/>
      <c r="X87" s="2715"/>
      <c r="Y87" s="2715"/>
      <c r="Z87" s="2715"/>
      <c r="AA87" s="2715"/>
      <c r="AB87" s="2715"/>
      <c r="AC87" s="2715"/>
      <c r="AD87" s="2715"/>
      <c r="AE87" s="2715"/>
      <c r="AF87" s="2715"/>
      <c r="AG87" s="2715"/>
      <c r="AH87" s="2715"/>
      <c r="AI87" s="2739"/>
      <c r="AJ87" s="2714"/>
      <c r="AK87" s="2715"/>
      <c r="AL87" s="2715"/>
      <c r="AM87" s="2715"/>
      <c r="AN87" s="2715"/>
      <c r="AO87" s="2715"/>
      <c r="AP87" s="2715"/>
      <c r="AQ87" s="2715"/>
      <c r="AR87" s="2715"/>
      <c r="AS87" s="2715"/>
      <c r="AT87" s="2716"/>
      <c r="AU87" s="2715"/>
      <c r="AV87" s="2715"/>
      <c r="AW87" s="2715"/>
      <c r="AX87" s="2715"/>
      <c r="AY87" s="2715"/>
      <c r="AZ87" s="2715"/>
      <c r="BA87" s="2739"/>
      <c r="BB87" s="2714"/>
      <c r="BC87" s="2715"/>
      <c r="BD87" s="2715"/>
      <c r="BE87" s="2715"/>
      <c r="BF87" s="2715"/>
      <c r="BG87" s="2715"/>
      <c r="BH87" s="2715"/>
      <c r="BI87" s="2715"/>
      <c r="BJ87" s="2715"/>
      <c r="BK87" s="2716"/>
      <c r="BL87" s="2717"/>
      <c r="BM87" s="2715"/>
      <c r="BN87" s="2715"/>
      <c r="BO87" s="2716"/>
    </row>
    <row r="88" spans="1:67" ht="22.9" customHeight="1" x14ac:dyDescent="0.45">
      <c r="A88" s="2712">
        <f t="shared" si="0"/>
        <v>49</v>
      </c>
      <c r="B88" s="2713"/>
      <c r="C88" s="2714"/>
      <c r="D88" s="2715"/>
      <c r="E88" s="2715"/>
      <c r="F88" s="2715"/>
      <c r="G88" s="2715"/>
      <c r="H88" s="2715"/>
      <c r="I88" s="2715"/>
      <c r="J88" s="2715"/>
      <c r="K88" s="2715"/>
      <c r="L88" s="2715"/>
      <c r="M88" s="2715"/>
      <c r="N88" s="2715"/>
      <c r="O88" s="2715"/>
      <c r="P88" s="2715"/>
      <c r="Q88" s="2715"/>
      <c r="R88" s="2715"/>
      <c r="S88" s="2715"/>
      <c r="T88" s="2715"/>
      <c r="U88" s="2715"/>
      <c r="V88" s="2716"/>
      <c r="W88" s="2717"/>
      <c r="X88" s="2715"/>
      <c r="Y88" s="2715"/>
      <c r="Z88" s="2715"/>
      <c r="AA88" s="2715"/>
      <c r="AB88" s="2715"/>
      <c r="AC88" s="2715"/>
      <c r="AD88" s="2715"/>
      <c r="AE88" s="2715"/>
      <c r="AF88" s="2715"/>
      <c r="AG88" s="2715"/>
      <c r="AH88" s="2715"/>
      <c r="AI88" s="2739"/>
      <c r="AJ88" s="2714"/>
      <c r="AK88" s="2715"/>
      <c r="AL88" s="2715"/>
      <c r="AM88" s="2715"/>
      <c r="AN88" s="2715"/>
      <c r="AO88" s="2715"/>
      <c r="AP88" s="2715"/>
      <c r="AQ88" s="2715"/>
      <c r="AR88" s="2715"/>
      <c r="AS88" s="2715"/>
      <c r="AT88" s="2716"/>
      <c r="AU88" s="2715"/>
      <c r="AV88" s="2715"/>
      <c r="AW88" s="2715"/>
      <c r="AX88" s="2715"/>
      <c r="AY88" s="2715"/>
      <c r="AZ88" s="2715"/>
      <c r="BA88" s="2739"/>
      <c r="BB88" s="2714"/>
      <c r="BC88" s="2715"/>
      <c r="BD88" s="2715"/>
      <c r="BE88" s="2715"/>
      <c r="BF88" s="2715"/>
      <c r="BG88" s="2715"/>
      <c r="BH88" s="2715"/>
      <c r="BI88" s="2715"/>
      <c r="BJ88" s="2715"/>
      <c r="BK88" s="2716"/>
      <c r="BL88" s="2717"/>
      <c r="BM88" s="2715"/>
      <c r="BN88" s="2715"/>
      <c r="BO88" s="2716"/>
    </row>
    <row r="89" spans="1:67" ht="22.9" customHeight="1" x14ac:dyDescent="0.45">
      <c r="A89" s="2712">
        <f t="shared" si="0"/>
        <v>50</v>
      </c>
      <c r="B89" s="2713"/>
      <c r="C89" s="2714"/>
      <c r="D89" s="2715"/>
      <c r="E89" s="2715"/>
      <c r="F89" s="2715"/>
      <c r="G89" s="2715"/>
      <c r="H89" s="2715"/>
      <c r="I89" s="2715"/>
      <c r="J89" s="2715"/>
      <c r="K89" s="2715"/>
      <c r="L89" s="2715"/>
      <c r="M89" s="2715"/>
      <c r="N89" s="2715"/>
      <c r="O89" s="2715"/>
      <c r="P89" s="2715"/>
      <c r="Q89" s="2715"/>
      <c r="R89" s="2715"/>
      <c r="S89" s="2715"/>
      <c r="T89" s="2715"/>
      <c r="U89" s="2715"/>
      <c r="V89" s="2716"/>
      <c r="W89" s="2717"/>
      <c r="X89" s="2715"/>
      <c r="Y89" s="2715"/>
      <c r="Z89" s="2715"/>
      <c r="AA89" s="2715"/>
      <c r="AB89" s="2715"/>
      <c r="AC89" s="2715"/>
      <c r="AD89" s="2715"/>
      <c r="AE89" s="2715"/>
      <c r="AF89" s="2715"/>
      <c r="AG89" s="2715"/>
      <c r="AH89" s="2715"/>
      <c r="AI89" s="2739"/>
      <c r="AJ89" s="2714"/>
      <c r="AK89" s="2715"/>
      <c r="AL89" s="2715"/>
      <c r="AM89" s="2715"/>
      <c r="AN89" s="2715"/>
      <c r="AO89" s="2715"/>
      <c r="AP89" s="2715"/>
      <c r="AQ89" s="2715"/>
      <c r="AR89" s="2715"/>
      <c r="AS89" s="2715"/>
      <c r="AT89" s="2716"/>
      <c r="AU89" s="2715"/>
      <c r="AV89" s="2715"/>
      <c r="AW89" s="2715"/>
      <c r="AX89" s="2715"/>
      <c r="AY89" s="2715"/>
      <c r="AZ89" s="2715"/>
      <c r="BA89" s="2739"/>
      <c r="BB89" s="2714"/>
      <c r="BC89" s="2715"/>
      <c r="BD89" s="2715"/>
      <c r="BE89" s="2715"/>
      <c r="BF89" s="2715"/>
      <c r="BG89" s="2715"/>
      <c r="BH89" s="2715"/>
      <c r="BI89" s="2715"/>
      <c r="BJ89" s="2715"/>
      <c r="BK89" s="2716"/>
      <c r="BL89" s="2717"/>
      <c r="BM89" s="2715"/>
      <c r="BN89" s="2715"/>
      <c r="BO89" s="2716"/>
    </row>
    <row r="90" spans="1:67" ht="22.9" customHeight="1" x14ac:dyDescent="0.45">
      <c r="A90" s="2712">
        <f t="shared" si="0"/>
        <v>51</v>
      </c>
      <c r="B90" s="2713"/>
      <c r="C90" s="2714"/>
      <c r="D90" s="2715"/>
      <c r="E90" s="2715"/>
      <c r="F90" s="2715"/>
      <c r="G90" s="2715"/>
      <c r="H90" s="2715"/>
      <c r="I90" s="2715"/>
      <c r="J90" s="2715"/>
      <c r="K90" s="2715"/>
      <c r="L90" s="2715"/>
      <c r="M90" s="2715"/>
      <c r="N90" s="2715"/>
      <c r="O90" s="2715"/>
      <c r="P90" s="2715"/>
      <c r="Q90" s="2715"/>
      <c r="R90" s="2715"/>
      <c r="S90" s="2715"/>
      <c r="T90" s="2715"/>
      <c r="U90" s="2715"/>
      <c r="V90" s="2716"/>
      <c r="W90" s="2717"/>
      <c r="X90" s="2715"/>
      <c r="Y90" s="2715"/>
      <c r="Z90" s="2715"/>
      <c r="AA90" s="2715"/>
      <c r="AB90" s="2715"/>
      <c r="AC90" s="2715"/>
      <c r="AD90" s="2715"/>
      <c r="AE90" s="2715"/>
      <c r="AF90" s="2715"/>
      <c r="AG90" s="2715"/>
      <c r="AH90" s="2715"/>
      <c r="AI90" s="2739"/>
      <c r="AJ90" s="2714"/>
      <c r="AK90" s="2715"/>
      <c r="AL90" s="2715"/>
      <c r="AM90" s="2715"/>
      <c r="AN90" s="2715"/>
      <c r="AO90" s="2715"/>
      <c r="AP90" s="2715"/>
      <c r="AQ90" s="2715"/>
      <c r="AR90" s="2715"/>
      <c r="AS90" s="2715"/>
      <c r="AT90" s="2716"/>
      <c r="AU90" s="2715"/>
      <c r="AV90" s="2715"/>
      <c r="AW90" s="2715"/>
      <c r="AX90" s="2715"/>
      <c r="AY90" s="2715"/>
      <c r="AZ90" s="2715"/>
      <c r="BA90" s="2739"/>
      <c r="BB90" s="2714"/>
      <c r="BC90" s="2715"/>
      <c r="BD90" s="2715"/>
      <c r="BE90" s="2715"/>
      <c r="BF90" s="2715"/>
      <c r="BG90" s="2715"/>
      <c r="BH90" s="2715"/>
      <c r="BI90" s="2715"/>
      <c r="BJ90" s="2715"/>
      <c r="BK90" s="2716"/>
      <c r="BL90" s="2717"/>
      <c r="BM90" s="2715"/>
      <c r="BN90" s="2715"/>
      <c r="BO90" s="2716"/>
    </row>
    <row r="91" spans="1:67" ht="22.9" customHeight="1" x14ac:dyDescent="0.45">
      <c r="A91" s="2712">
        <f t="shared" si="0"/>
        <v>52</v>
      </c>
      <c r="B91" s="2713"/>
      <c r="C91" s="2714"/>
      <c r="D91" s="2715"/>
      <c r="E91" s="2715"/>
      <c r="F91" s="2715"/>
      <c r="G91" s="2715"/>
      <c r="H91" s="2715"/>
      <c r="I91" s="2715"/>
      <c r="J91" s="2715"/>
      <c r="K91" s="2715"/>
      <c r="L91" s="2715"/>
      <c r="M91" s="2715"/>
      <c r="N91" s="2715"/>
      <c r="O91" s="2715"/>
      <c r="P91" s="2715"/>
      <c r="Q91" s="2715"/>
      <c r="R91" s="2715"/>
      <c r="S91" s="2715"/>
      <c r="T91" s="2715"/>
      <c r="U91" s="2715"/>
      <c r="V91" s="2716"/>
      <c r="W91" s="2717"/>
      <c r="X91" s="2715"/>
      <c r="Y91" s="2715"/>
      <c r="Z91" s="2715"/>
      <c r="AA91" s="2715"/>
      <c r="AB91" s="2715"/>
      <c r="AC91" s="2715"/>
      <c r="AD91" s="2715"/>
      <c r="AE91" s="2715"/>
      <c r="AF91" s="2715"/>
      <c r="AG91" s="2715"/>
      <c r="AH91" s="2715"/>
      <c r="AI91" s="2739"/>
      <c r="AJ91" s="2714"/>
      <c r="AK91" s="2715"/>
      <c r="AL91" s="2715"/>
      <c r="AM91" s="2715"/>
      <c r="AN91" s="2715"/>
      <c r="AO91" s="2715"/>
      <c r="AP91" s="2715"/>
      <c r="AQ91" s="2715"/>
      <c r="AR91" s="2715"/>
      <c r="AS91" s="2715"/>
      <c r="AT91" s="2716"/>
      <c r="AU91" s="2715"/>
      <c r="AV91" s="2715"/>
      <c r="AW91" s="2715"/>
      <c r="AX91" s="2715"/>
      <c r="AY91" s="2715"/>
      <c r="AZ91" s="2715"/>
      <c r="BA91" s="2739"/>
      <c r="BB91" s="2714"/>
      <c r="BC91" s="2715"/>
      <c r="BD91" s="2715"/>
      <c r="BE91" s="2715"/>
      <c r="BF91" s="2715"/>
      <c r="BG91" s="2715"/>
      <c r="BH91" s="2715"/>
      <c r="BI91" s="2715"/>
      <c r="BJ91" s="2715"/>
      <c r="BK91" s="2716"/>
      <c r="BL91" s="2717"/>
      <c r="BM91" s="2715"/>
      <c r="BN91" s="2715"/>
      <c r="BO91" s="2716"/>
    </row>
    <row r="92" spans="1:67" ht="22.9" customHeight="1" x14ac:dyDescent="0.45">
      <c r="A92" s="2712">
        <f t="shared" si="0"/>
        <v>53</v>
      </c>
      <c r="B92" s="2713"/>
      <c r="C92" s="2714"/>
      <c r="D92" s="2715"/>
      <c r="E92" s="2715"/>
      <c r="F92" s="2715"/>
      <c r="G92" s="2715"/>
      <c r="H92" s="2715"/>
      <c r="I92" s="2715"/>
      <c r="J92" s="2715"/>
      <c r="K92" s="2715"/>
      <c r="L92" s="2715"/>
      <c r="M92" s="2715"/>
      <c r="N92" s="2715"/>
      <c r="O92" s="2715"/>
      <c r="P92" s="2715"/>
      <c r="Q92" s="2715"/>
      <c r="R92" s="2715"/>
      <c r="S92" s="2715"/>
      <c r="T92" s="2715"/>
      <c r="U92" s="2715"/>
      <c r="V92" s="2716"/>
      <c r="W92" s="2717"/>
      <c r="X92" s="2715"/>
      <c r="Y92" s="2715"/>
      <c r="Z92" s="2715"/>
      <c r="AA92" s="2715"/>
      <c r="AB92" s="2715"/>
      <c r="AC92" s="2715"/>
      <c r="AD92" s="2715"/>
      <c r="AE92" s="2715"/>
      <c r="AF92" s="2715"/>
      <c r="AG92" s="2715"/>
      <c r="AH92" s="2715"/>
      <c r="AI92" s="2739"/>
      <c r="AJ92" s="2714"/>
      <c r="AK92" s="2715"/>
      <c r="AL92" s="2715"/>
      <c r="AM92" s="2715"/>
      <c r="AN92" s="2715"/>
      <c r="AO92" s="2715"/>
      <c r="AP92" s="2715"/>
      <c r="AQ92" s="2715"/>
      <c r="AR92" s="2715"/>
      <c r="AS92" s="2715"/>
      <c r="AT92" s="2716"/>
      <c r="AU92" s="2715"/>
      <c r="AV92" s="2715"/>
      <c r="AW92" s="2715"/>
      <c r="AX92" s="2715"/>
      <c r="AY92" s="2715"/>
      <c r="AZ92" s="2715"/>
      <c r="BA92" s="2739"/>
      <c r="BB92" s="2714"/>
      <c r="BC92" s="2715"/>
      <c r="BD92" s="2715"/>
      <c r="BE92" s="2715"/>
      <c r="BF92" s="2715"/>
      <c r="BG92" s="2715"/>
      <c r="BH92" s="2715"/>
      <c r="BI92" s="2715"/>
      <c r="BJ92" s="2715"/>
      <c r="BK92" s="2716"/>
      <c r="BL92" s="2717"/>
      <c r="BM92" s="2715"/>
      <c r="BN92" s="2715"/>
      <c r="BO92" s="2716"/>
    </row>
    <row r="93" spans="1:67" ht="22.9" customHeight="1" x14ac:dyDescent="0.45">
      <c r="A93" s="2712">
        <f t="shared" si="0"/>
        <v>54</v>
      </c>
      <c r="B93" s="2713"/>
      <c r="C93" s="2714"/>
      <c r="D93" s="2715"/>
      <c r="E93" s="2715"/>
      <c r="F93" s="2715"/>
      <c r="G93" s="2715"/>
      <c r="H93" s="2715"/>
      <c r="I93" s="2715"/>
      <c r="J93" s="2715"/>
      <c r="K93" s="2715"/>
      <c r="L93" s="2715"/>
      <c r="M93" s="2715"/>
      <c r="N93" s="2715"/>
      <c r="O93" s="2715"/>
      <c r="P93" s="2715"/>
      <c r="Q93" s="2715"/>
      <c r="R93" s="2715"/>
      <c r="S93" s="2715"/>
      <c r="T93" s="2715"/>
      <c r="U93" s="2715"/>
      <c r="V93" s="2716"/>
      <c r="W93" s="2717"/>
      <c r="X93" s="2715"/>
      <c r="Y93" s="2715"/>
      <c r="Z93" s="2715"/>
      <c r="AA93" s="2715"/>
      <c r="AB93" s="2715"/>
      <c r="AC93" s="2715"/>
      <c r="AD93" s="2715"/>
      <c r="AE93" s="2715"/>
      <c r="AF93" s="2715"/>
      <c r="AG93" s="2715"/>
      <c r="AH93" s="2715"/>
      <c r="AI93" s="2739"/>
      <c r="AJ93" s="2714"/>
      <c r="AK93" s="2715"/>
      <c r="AL93" s="2715"/>
      <c r="AM93" s="2715"/>
      <c r="AN93" s="2715"/>
      <c r="AO93" s="2715"/>
      <c r="AP93" s="2715"/>
      <c r="AQ93" s="2715"/>
      <c r="AR93" s="2715"/>
      <c r="AS93" s="2715"/>
      <c r="AT93" s="2716"/>
      <c r="AU93" s="2715"/>
      <c r="AV93" s="2715"/>
      <c r="AW93" s="2715"/>
      <c r="AX93" s="2715"/>
      <c r="AY93" s="2715"/>
      <c r="AZ93" s="2715"/>
      <c r="BA93" s="2739"/>
      <c r="BB93" s="2714"/>
      <c r="BC93" s="2715"/>
      <c r="BD93" s="2715"/>
      <c r="BE93" s="2715"/>
      <c r="BF93" s="2715"/>
      <c r="BG93" s="2715"/>
      <c r="BH93" s="2715"/>
      <c r="BI93" s="2715"/>
      <c r="BJ93" s="2715"/>
      <c r="BK93" s="2716"/>
      <c r="BL93" s="2717"/>
      <c r="BM93" s="2715"/>
      <c r="BN93" s="2715"/>
      <c r="BO93" s="2716"/>
    </row>
    <row r="94" spans="1:67" ht="22.9" customHeight="1" x14ac:dyDescent="0.45">
      <c r="A94" s="2712">
        <f t="shared" si="0"/>
        <v>55</v>
      </c>
      <c r="B94" s="2713"/>
      <c r="C94" s="2714"/>
      <c r="D94" s="2715"/>
      <c r="E94" s="2715"/>
      <c r="F94" s="2715"/>
      <c r="G94" s="2715"/>
      <c r="H94" s="2715"/>
      <c r="I94" s="2715"/>
      <c r="J94" s="2715"/>
      <c r="K94" s="2715"/>
      <c r="L94" s="2715"/>
      <c r="M94" s="2715"/>
      <c r="N94" s="2715"/>
      <c r="O94" s="2715"/>
      <c r="P94" s="2715"/>
      <c r="Q94" s="2715"/>
      <c r="R94" s="2715"/>
      <c r="S94" s="2715"/>
      <c r="T94" s="2715"/>
      <c r="U94" s="2715"/>
      <c r="V94" s="2716"/>
      <c r="W94" s="2717"/>
      <c r="X94" s="2715"/>
      <c r="Y94" s="2715"/>
      <c r="Z94" s="2715"/>
      <c r="AA94" s="2715"/>
      <c r="AB94" s="2715"/>
      <c r="AC94" s="2715"/>
      <c r="AD94" s="2715"/>
      <c r="AE94" s="2715"/>
      <c r="AF94" s="2715"/>
      <c r="AG94" s="2715"/>
      <c r="AH94" s="2715"/>
      <c r="AI94" s="2739"/>
      <c r="AJ94" s="2714"/>
      <c r="AK94" s="2715"/>
      <c r="AL94" s="2715"/>
      <c r="AM94" s="2715"/>
      <c r="AN94" s="2715"/>
      <c r="AO94" s="2715"/>
      <c r="AP94" s="2715"/>
      <c r="AQ94" s="2715"/>
      <c r="AR94" s="2715"/>
      <c r="AS94" s="2715"/>
      <c r="AT94" s="2716"/>
      <c r="AU94" s="2715"/>
      <c r="AV94" s="2715"/>
      <c r="AW94" s="2715"/>
      <c r="AX94" s="2715"/>
      <c r="AY94" s="2715"/>
      <c r="AZ94" s="2715"/>
      <c r="BA94" s="2739"/>
      <c r="BB94" s="2714"/>
      <c r="BC94" s="2715"/>
      <c r="BD94" s="2715"/>
      <c r="BE94" s="2715"/>
      <c r="BF94" s="2715"/>
      <c r="BG94" s="2715"/>
      <c r="BH94" s="2715"/>
      <c r="BI94" s="2715"/>
      <c r="BJ94" s="2715"/>
      <c r="BK94" s="2716"/>
      <c r="BL94" s="2717"/>
      <c r="BM94" s="2715"/>
      <c r="BN94" s="2715"/>
      <c r="BO94" s="2716"/>
    </row>
    <row r="95" spans="1:67" ht="22.9" customHeight="1" x14ac:dyDescent="0.45">
      <c r="A95" s="2712">
        <f t="shared" si="0"/>
        <v>56</v>
      </c>
      <c r="B95" s="2713"/>
      <c r="C95" s="2714"/>
      <c r="D95" s="2715"/>
      <c r="E95" s="2715"/>
      <c r="F95" s="2715"/>
      <c r="G95" s="2715"/>
      <c r="H95" s="2715"/>
      <c r="I95" s="2715"/>
      <c r="J95" s="2715"/>
      <c r="K95" s="2715"/>
      <c r="L95" s="2715"/>
      <c r="M95" s="2715"/>
      <c r="N95" s="2715"/>
      <c r="O95" s="2715"/>
      <c r="P95" s="2715"/>
      <c r="Q95" s="2715"/>
      <c r="R95" s="2715"/>
      <c r="S95" s="2715"/>
      <c r="T95" s="2715"/>
      <c r="U95" s="2715"/>
      <c r="V95" s="2716"/>
      <c r="W95" s="2717"/>
      <c r="X95" s="2715"/>
      <c r="Y95" s="2715"/>
      <c r="Z95" s="2715"/>
      <c r="AA95" s="2715"/>
      <c r="AB95" s="2715"/>
      <c r="AC95" s="2715"/>
      <c r="AD95" s="2715"/>
      <c r="AE95" s="2715"/>
      <c r="AF95" s="2715"/>
      <c r="AG95" s="2715"/>
      <c r="AH95" s="2715"/>
      <c r="AI95" s="2739"/>
      <c r="AJ95" s="2714"/>
      <c r="AK95" s="2715"/>
      <c r="AL95" s="2715"/>
      <c r="AM95" s="2715"/>
      <c r="AN95" s="2715"/>
      <c r="AO95" s="2715"/>
      <c r="AP95" s="2715"/>
      <c r="AQ95" s="2715"/>
      <c r="AR95" s="2715"/>
      <c r="AS95" s="2715"/>
      <c r="AT95" s="2716"/>
      <c r="AU95" s="2715"/>
      <c r="AV95" s="2715"/>
      <c r="AW95" s="2715"/>
      <c r="AX95" s="2715"/>
      <c r="AY95" s="2715"/>
      <c r="AZ95" s="2715"/>
      <c r="BA95" s="2739"/>
      <c r="BB95" s="2714"/>
      <c r="BC95" s="2715"/>
      <c r="BD95" s="2715"/>
      <c r="BE95" s="2715"/>
      <c r="BF95" s="2715"/>
      <c r="BG95" s="2715"/>
      <c r="BH95" s="2715"/>
      <c r="BI95" s="2715"/>
      <c r="BJ95" s="2715"/>
      <c r="BK95" s="2716"/>
      <c r="BL95" s="2717"/>
      <c r="BM95" s="2715"/>
      <c r="BN95" s="2715"/>
      <c r="BO95" s="2716"/>
    </row>
    <row r="96" spans="1:67" ht="22.9" customHeight="1" x14ac:dyDescent="0.45">
      <c r="A96" s="2712">
        <f t="shared" si="0"/>
        <v>57</v>
      </c>
      <c r="B96" s="2713"/>
      <c r="C96" s="2714"/>
      <c r="D96" s="2715"/>
      <c r="E96" s="2715"/>
      <c r="F96" s="2715"/>
      <c r="G96" s="2715"/>
      <c r="H96" s="2715"/>
      <c r="I96" s="2715"/>
      <c r="J96" s="2715"/>
      <c r="K96" s="2715"/>
      <c r="L96" s="2715"/>
      <c r="M96" s="2715"/>
      <c r="N96" s="2715"/>
      <c r="O96" s="2715"/>
      <c r="P96" s="2715"/>
      <c r="Q96" s="2715"/>
      <c r="R96" s="2715"/>
      <c r="S96" s="2715"/>
      <c r="T96" s="2715"/>
      <c r="U96" s="2715"/>
      <c r="V96" s="2716"/>
      <c r="W96" s="2717"/>
      <c r="X96" s="2715"/>
      <c r="Y96" s="2715"/>
      <c r="Z96" s="2715"/>
      <c r="AA96" s="2715"/>
      <c r="AB96" s="2715"/>
      <c r="AC96" s="2715"/>
      <c r="AD96" s="2715"/>
      <c r="AE96" s="2715"/>
      <c r="AF96" s="2715"/>
      <c r="AG96" s="2715"/>
      <c r="AH96" s="2715"/>
      <c r="AI96" s="2739"/>
      <c r="AJ96" s="2714"/>
      <c r="AK96" s="2715"/>
      <c r="AL96" s="2715"/>
      <c r="AM96" s="2715"/>
      <c r="AN96" s="2715"/>
      <c r="AO96" s="2715"/>
      <c r="AP96" s="2715"/>
      <c r="AQ96" s="2715"/>
      <c r="AR96" s="2715"/>
      <c r="AS96" s="2715"/>
      <c r="AT96" s="2716"/>
      <c r="AU96" s="2715"/>
      <c r="AV96" s="2715"/>
      <c r="AW96" s="2715"/>
      <c r="AX96" s="2715"/>
      <c r="AY96" s="2715"/>
      <c r="AZ96" s="2715"/>
      <c r="BA96" s="2739"/>
      <c r="BB96" s="2714"/>
      <c r="BC96" s="2715"/>
      <c r="BD96" s="2715"/>
      <c r="BE96" s="2715"/>
      <c r="BF96" s="2715"/>
      <c r="BG96" s="2715"/>
      <c r="BH96" s="2715"/>
      <c r="BI96" s="2715"/>
      <c r="BJ96" s="2715"/>
      <c r="BK96" s="2716"/>
      <c r="BL96" s="2717"/>
      <c r="BM96" s="2715"/>
      <c r="BN96" s="2715"/>
      <c r="BO96" s="2716"/>
    </row>
    <row r="97" spans="1:67" ht="22.9" customHeight="1" x14ac:dyDescent="0.45">
      <c r="A97" s="2712">
        <f t="shared" si="0"/>
        <v>58</v>
      </c>
      <c r="B97" s="2713"/>
      <c r="C97" s="2714"/>
      <c r="D97" s="2715"/>
      <c r="E97" s="2715"/>
      <c r="F97" s="2715"/>
      <c r="G97" s="2715"/>
      <c r="H97" s="2715"/>
      <c r="I97" s="2715"/>
      <c r="J97" s="2715"/>
      <c r="K97" s="2715"/>
      <c r="L97" s="2715"/>
      <c r="M97" s="2715"/>
      <c r="N97" s="2715"/>
      <c r="O97" s="2715"/>
      <c r="P97" s="2715"/>
      <c r="Q97" s="2715"/>
      <c r="R97" s="2715"/>
      <c r="S97" s="2715"/>
      <c r="T97" s="2715"/>
      <c r="U97" s="2715"/>
      <c r="V97" s="2716"/>
      <c r="W97" s="2717"/>
      <c r="X97" s="2715"/>
      <c r="Y97" s="2715"/>
      <c r="Z97" s="2715"/>
      <c r="AA97" s="2715"/>
      <c r="AB97" s="2715"/>
      <c r="AC97" s="2715"/>
      <c r="AD97" s="2715"/>
      <c r="AE97" s="2715"/>
      <c r="AF97" s="2715"/>
      <c r="AG97" s="2715"/>
      <c r="AH97" s="2715"/>
      <c r="AI97" s="2739"/>
      <c r="AJ97" s="2714"/>
      <c r="AK97" s="2715"/>
      <c r="AL97" s="2715"/>
      <c r="AM97" s="2715"/>
      <c r="AN97" s="2715"/>
      <c r="AO97" s="2715"/>
      <c r="AP97" s="2715"/>
      <c r="AQ97" s="2715"/>
      <c r="AR97" s="2715"/>
      <c r="AS97" s="2715"/>
      <c r="AT97" s="2716"/>
      <c r="AU97" s="2715"/>
      <c r="AV97" s="2715"/>
      <c r="AW97" s="2715"/>
      <c r="AX97" s="2715"/>
      <c r="AY97" s="2715"/>
      <c r="AZ97" s="2715"/>
      <c r="BA97" s="2739"/>
      <c r="BB97" s="2714"/>
      <c r="BC97" s="2715"/>
      <c r="BD97" s="2715"/>
      <c r="BE97" s="2715"/>
      <c r="BF97" s="2715"/>
      <c r="BG97" s="2715"/>
      <c r="BH97" s="2715"/>
      <c r="BI97" s="2715"/>
      <c r="BJ97" s="2715"/>
      <c r="BK97" s="2716"/>
      <c r="BL97" s="2717"/>
      <c r="BM97" s="2715"/>
      <c r="BN97" s="2715"/>
      <c r="BO97" s="2716"/>
    </row>
    <row r="98" spans="1:67" ht="22.9" customHeight="1" x14ac:dyDescent="0.45">
      <c r="A98" s="2712">
        <f t="shared" si="0"/>
        <v>59</v>
      </c>
      <c r="B98" s="2713"/>
      <c r="C98" s="2714"/>
      <c r="D98" s="2715"/>
      <c r="E98" s="2715"/>
      <c r="F98" s="2715"/>
      <c r="G98" s="2715"/>
      <c r="H98" s="2715"/>
      <c r="I98" s="2715"/>
      <c r="J98" s="2715"/>
      <c r="K98" s="2715"/>
      <c r="L98" s="2715"/>
      <c r="M98" s="2715"/>
      <c r="N98" s="2715"/>
      <c r="O98" s="2715"/>
      <c r="P98" s="2715"/>
      <c r="Q98" s="2715"/>
      <c r="R98" s="2715"/>
      <c r="S98" s="2715"/>
      <c r="T98" s="2715"/>
      <c r="U98" s="2715"/>
      <c r="V98" s="2716"/>
      <c r="W98" s="2717"/>
      <c r="X98" s="2715"/>
      <c r="Y98" s="2715"/>
      <c r="Z98" s="2715"/>
      <c r="AA98" s="2715"/>
      <c r="AB98" s="2715"/>
      <c r="AC98" s="2715"/>
      <c r="AD98" s="2715"/>
      <c r="AE98" s="2715"/>
      <c r="AF98" s="2715"/>
      <c r="AG98" s="2715"/>
      <c r="AH98" s="2715"/>
      <c r="AI98" s="2739"/>
      <c r="AJ98" s="2714"/>
      <c r="AK98" s="2715"/>
      <c r="AL98" s="2715"/>
      <c r="AM98" s="2715"/>
      <c r="AN98" s="2715"/>
      <c r="AO98" s="2715"/>
      <c r="AP98" s="2715"/>
      <c r="AQ98" s="2715"/>
      <c r="AR98" s="2715"/>
      <c r="AS98" s="2715"/>
      <c r="AT98" s="2716"/>
      <c r="AU98" s="2715"/>
      <c r="AV98" s="2715"/>
      <c r="AW98" s="2715"/>
      <c r="AX98" s="2715"/>
      <c r="AY98" s="2715"/>
      <c r="AZ98" s="2715"/>
      <c r="BA98" s="2739"/>
      <c r="BB98" s="2714"/>
      <c r="BC98" s="2715"/>
      <c r="BD98" s="2715"/>
      <c r="BE98" s="2715"/>
      <c r="BF98" s="2715"/>
      <c r="BG98" s="2715"/>
      <c r="BH98" s="2715"/>
      <c r="BI98" s="2715"/>
      <c r="BJ98" s="2715"/>
      <c r="BK98" s="2716"/>
      <c r="BL98" s="2717"/>
      <c r="BM98" s="2715"/>
      <c r="BN98" s="2715"/>
      <c r="BO98" s="2716"/>
    </row>
    <row r="99" spans="1:67" ht="22.9" customHeight="1" x14ac:dyDescent="0.45">
      <c r="A99" s="2712">
        <f t="shared" si="0"/>
        <v>60</v>
      </c>
      <c r="B99" s="2713"/>
      <c r="C99" s="2714"/>
      <c r="D99" s="2715"/>
      <c r="E99" s="2715"/>
      <c r="F99" s="2715"/>
      <c r="G99" s="2715"/>
      <c r="H99" s="2715"/>
      <c r="I99" s="2715"/>
      <c r="J99" s="2715"/>
      <c r="K99" s="2715"/>
      <c r="L99" s="2715"/>
      <c r="M99" s="2715"/>
      <c r="N99" s="2715"/>
      <c r="O99" s="2715"/>
      <c r="P99" s="2715"/>
      <c r="Q99" s="2715"/>
      <c r="R99" s="2715"/>
      <c r="S99" s="2715"/>
      <c r="T99" s="2715"/>
      <c r="U99" s="2715"/>
      <c r="V99" s="2716"/>
      <c r="W99" s="2717"/>
      <c r="X99" s="2715"/>
      <c r="Y99" s="2715"/>
      <c r="Z99" s="2715"/>
      <c r="AA99" s="2715"/>
      <c r="AB99" s="2715"/>
      <c r="AC99" s="2715"/>
      <c r="AD99" s="2715"/>
      <c r="AE99" s="2715"/>
      <c r="AF99" s="2715"/>
      <c r="AG99" s="2715"/>
      <c r="AH99" s="2715"/>
      <c r="AI99" s="2739"/>
      <c r="AJ99" s="2714"/>
      <c r="AK99" s="2715"/>
      <c r="AL99" s="2715"/>
      <c r="AM99" s="2715"/>
      <c r="AN99" s="2715"/>
      <c r="AO99" s="2715"/>
      <c r="AP99" s="2715"/>
      <c r="AQ99" s="2715"/>
      <c r="AR99" s="2715"/>
      <c r="AS99" s="2715"/>
      <c r="AT99" s="2716"/>
      <c r="AU99" s="2715"/>
      <c r="AV99" s="2715"/>
      <c r="AW99" s="2715"/>
      <c r="AX99" s="2715"/>
      <c r="AY99" s="2715"/>
      <c r="AZ99" s="2715"/>
      <c r="BA99" s="2739"/>
      <c r="BB99" s="2714"/>
      <c r="BC99" s="2715"/>
      <c r="BD99" s="2715"/>
      <c r="BE99" s="2715"/>
      <c r="BF99" s="2715"/>
      <c r="BG99" s="2715"/>
      <c r="BH99" s="2715"/>
      <c r="BI99" s="2715"/>
      <c r="BJ99" s="2715"/>
      <c r="BK99" s="2716"/>
      <c r="BL99" s="2717"/>
      <c r="BM99" s="2715"/>
      <c r="BN99" s="2715"/>
      <c r="BO99" s="2716"/>
    </row>
    <row r="100" spans="1:67" ht="22.9" customHeight="1" x14ac:dyDescent="0.45">
      <c r="A100" s="2712">
        <f t="shared" si="0"/>
        <v>61</v>
      </c>
      <c r="B100" s="2713"/>
      <c r="C100" s="2714"/>
      <c r="D100" s="2715"/>
      <c r="E100" s="2715"/>
      <c r="F100" s="2715"/>
      <c r="G100" s="2715"/>
      <c r="H100" s="2715"/>
      <c r="I100" s="2715"/>
      <c r="J100" s="2715"/>
      <c r="K100" s="2715"/>
      <c r="L100" s="2715"/>
      <c r="M100" s="2715"/>
      <c r="N100" s="2715"/>
      <c r="O100" s="2715"/>
      <c r="P100" s="2715"/>
      <c r="Q100" s="2715"/>
      <c r="R100" s="2715"/>
      <c r="S100" s="2715"/>
      <c r="T100" s="2715"/>
      <c r="U100" s="2715"/>
      <c r="V100" s="2716"/>
      <c r="W100" s="2717"/>
      <c r="X100" s="2715"/>
      <c r="Y100" s="2715"/>
      <c r="Z100" s="2715"/>
      <c r="AA100" s="2715"/>
      <c r="AB100" s="2715"/>
      <c r="AC100" s="2715"/>
      <c r="AD100" s="2715"/>
      <c r="AE100" s="2715"/>
      <c r="AF100" s="2715"/>
      <c r="AG100" s="2715"/>
      <c r="AH100" s="2715"/>
      <c r="AI100" s="2739"/>
      <c r="AJ100" s="2714"/>
      <c r="AK100" s="2715"/>
      <c r="AL100" s="2715"/>
      <c r="AM100" s="2715"/>
      <c r="AN100" s="2715"/>
      <c r="AO100" s="2715"/>
      <c r="AP100" s="2715"/>
      <c r="AQ100" s="2715"/>
      <c r="AR100" s="2715"/>
      <c r="AS100" s="2715"/>
      <c r="AT100" s="2716"/>
      <c r="AU100" s="2715"/>
      <c r="AV100" s="2715"/>
      <c r="AW100" s="2715"/>
      <c r="AX100" s="2715"/>
      <c r="AY100" s="2715"/>
      <c r="AZ100" s="2715"/>
      <c r="BA100" s="2739"/>
      <c r="BB100" s="2714"/>
      <c r="BC100" s="2715"/>
      <c r="BD100" s="2715"/>
      <c r="BE100" s="2715"/>
      <c r="BF100" s="2715"/>
      <c r="BG100" s="2715"/>
      <c r="BH100" s="2715"/>
      <c r="BI100" s="2715"/>
      <c r="BJ100" s="2715"/>
      <c r="BK100" s="2716"/>
      <c r="BL100" s="2717"/>
      <c r="BM100" s="2715"/>
      <c r="BN100" s="2715"/>
      <c r="BO100" s="2716"/>
    </row>
    <row r="101" spans="1:67" ht="22.9" customHeight="1" x14ac:dyDescent="0.45">
      <c r="A101" s="2712">
        <f t="shared" si="0"/>
        <v>62</v>
      </c>
      <c r="B101" s="2713"/>
      <c r="C101" s="2714"/>
      <c r="D101" s="2715"/>
      <c r="E101" s="2715"/>
      <c r="F101" s="2715"/>
      <c r="G101" s="2715"/>
      <c r="H101" s="2715"/>
      <c r="I101" s="2715"/>
      <c r="J101" s="2715"/>
      <c r="K101" s="2715"/>
      <c r="L101" s="2715"/>
      <c r="M101" s="2715"/>
      <c r="N101" s="2715"/>
      <c r="O101" s="2715"/>
      <c r="P101" s="2715"/>
      <c r="Q101" s="2715"/>
      <c r="R101" s="2715"/>
      <c r="S101" s="2715"/>
      <c r="T101" s="2715"/>
      <c r="U101" s="2715"/>
      <c r="V101" s="2716"/>
      <c r="W101" s="2717"/>
      <c r="X101" s="2715"/>
      <c r="Y101" s="2715"/>
      <c r="Z101" s="2715"/>
      <c r="AA101" s="2715"/>
      <c r="AB101" s="2715"/>
      <c r="AC101" s="2715"/>
      <c r="AD101" s="2715"/>
      <c r="AE101" s="2715"/>
      <c r="AF101" s="2715"/>
      <c r="AG101" s="2715"/>
      <c r="AH101" s="2715"/>
      <c r="AI101" s="2739"/>
      <c r="AJ101" s="2714"/>
      <c r="AK101" s="2715"/>
      <c r="AL101" s="2715"/>
      <c r="AM101" s="2715"/>
      <c r="AN101" s="2715"/>
      <c r="AO101" s="2715"/>
      <c r="AP101" s="2715"/>
      <c r="AQ101" s="2715"/>
      <c r="AR101" s="2715"/>
      <c r="AS101" s="2715"/>
      <c r="AT101" s="2716"/>
      <c r="AU101" s="2715"/>
      <c r="AV101" s="2715"/>
      <c r="AW101" s="2715"/>
      <c r="AX101" s="2715"/>
      <c r="AY101" s="2715"/>
      <c r="AZ101" s="2715"/>
      <c r="BA101" s="2739"/>
      <c r="BB101" s="2714"/>
      <c r="BC101" s="2715"/>
      <c r="BD101" s="2715"/>
      <c r="BE101" s="2715"/>
      <c r="BF101" s="2715"/>
      <c r="BG101" s="2715"/>
      <c r="BH101" s="2715"/>
      <c r="BI101" s="2715"/>
      <c r="BJ101" s="2715"/>
      <c r="BK101" s="2716"/>
      <c r="BL101" s="2717"/>
      <c r="BM101" s="2715"/>
      <c r="BN101" s="2715"/>
      <c r="BO101" s="2716"/>
    </row>
    <row r="102" spans="1:67" ht="22.9" customHeight="1" x14ac:dyDescent="0.45">
      <c r="A102" s="2712">
        <f t="shared" si="0"/>
        <v>63</v>
      </c>
      <c r="B102" s="2713"/>
      <c r="C102" s="2714"/>
      <c r="D102" s="2715"/>
      <c r="E102" s="2715"/>
      <c r="F102" s="2715"/>
      <c r="G102" s="2715"/>
      <c r="H102" s="2715"/>
      <c r="I102" s="2715"/>
      <c r="J102" s="2715"/>
      <c r="K102" s="2715"/>
      <c r="L102" s="2715"/>
      <c r="M102" s="2715"/>
      <c r="N102" s="2715"/>
      <c r="O102" s="2715"/>
      <c r="P102" s="2715"/>
      <c r="Q102" s="2715"/>
      <c r="R102" s="2715"/>
      <c r="S102" s="2715"/>
      <c r="T102" s="2715"/>
      <c r="U102" s="2715"/>
      <c r="V102" s="2716"/>
      <c r="W102" s="2717"/>
      <c r="X102" s="2715"/>
      <c r="Y102" s="2715"/>
      <c r="Z102" s="2715"/>
      <c r="AA102" s="2715"/>
      <c r="AB102" s="2715"/>
      <c r="AC102" s="2715"/>
      <c r="AD102" s="2715"/>
      <c r="AE102" s="2715"/>
      <c r="AF102" s="2715"/>
      <c r="AG102" s="2715"/>
      <c r="AH102" s="2715"/>
      <c r="AI102" s="2739"/>
      <c r="AJ102" s="2714"/>
      <c r="AK102" s="2715"/>
      <c r="AL102" s="2715"/>
      <c r="AM102" s="2715"/>
      <c r="AN102" s="2715"/>
      <c r="AO102" s="2715"/>
      <c r="AP102" s="2715"/>
      <c r="AQ102" s="2715"/>
      <c r="AR102" s="2715"/>
      <c r="AS102" s="2715"/>
      <c r="AT102" s="2716"/>
      <c r="AU102" s="2715"/>
      <c r="AV102" s="2715"/>
      <c r="AW102" s="2715"/>
      <c r="AX102" s="2715"/>
      <c r="AY102" s="2715"/>
      <c r="AZ102" s="2715"/>
      <c r="BA102" s="2739"/>
      <c r="BB102" s="2714"/>
      <c r="BC102" s="2715"/>
      <c r="BD102" s="2715"/>
      <c r="BE102" s="2715"/>
      <c r="BF102" s="2715"/>
      <c r="BG102" s="2715"/>
      <c r="BH102" s="2715"/>
      <c r="BI102" s="2715"/>
      <c r="BJ102" s="2715"/>
      <c r="BK102" s="2716"/>
      <c r="BL102" s="2717"/>
      <c r="BM102" s="2715"/>
      <c r="BN102" s="2715"/>
      <c r="BO102" s="2716"/>
    </row>
    <row r="103" spans="1:67" ht="22.9" customHeight="1" x14ac:dyDescent="0.45">
      <c r="A103" s="2712">
        <f t="shared" si="0"/>
        <v>64</v>
      </c>
      <c r="B103" s="2713"/>
      <c r="C103" s="2714"/>
      <c r="D103" s="2715"/>
      <c r="E103" s="2715"/>
      <c r="F103" s="2715"/>
      <c r="G103" s="2715"/>
      <c r="H103" s="2715"/>
      <c r="I103" s="2715"/>
      <c r="J103" s="2715"/>
      <c r="K103" s="2715"/>
      <c r="L103" s="2715"/>
      <c r="M103" s="2715"/>
      <c r="N103" s="2715"/>
      <c r="O103" s="2715"/>
      <c r="P103" s="2715"/>
      <c r="Q103" s="2715"/>
      <c r="R103" s="2715"/>
      <c r="S103" s="2715"/>
      <c r="T103" s="2715"/>
      <c r="U103" s="2715"/>
      <c r="V103" s="2716"/>
      <c r="W103" s="2717"/>
      <c r="X103" s="2715"/>
      <c r="Y103" s="2715"/>
      <c r="Z103" s="2715"/>
      <c r="AA103" s="2715"/>
      <c r="AB103" s="2715"/>
      <c r="AC103" s="2715"/>
      <c r="AD103" s="2715"/>
      <c r="AE103" s="2715"/>
      <c r="AF103" s="2715"/>
      <c r="AG103" s="2715"/>
      <c r="AH103" s="2715"/>
      <c r="AI103" s="2739"/>
      <c r="AJ103" s="2714"/>
      <c r="AK103" s="2715"/>
      <c r="AL103" s="2715"/>
      <c r="AM103" s="2715"/>
      <c r="AN103" s="2715"/>
      <c r="AO103" s="2715"/>
      <c r="AP103" s="2715"/>
      <c r="AQ103" s="2715"/>
      <c r="AR103" s="2715"/>
      <c r="AS103" s="2715"/>
      <c r="AT103" s="2716"/>
      <c r="AU103" s="2715"/>
      <c r="AV103" s="2715"/>
      <c r="AW103" s="2715"/>
      <c r="AX103" s="2715"/>
      <c r="AY103" s="2715"/>
      <c r="AZ103" s="2715"/>
      <c r="BA103" s="2739"/>
      <c r="BB103" s="2714"/>
      <c r="BC103" s="2715"/>
      <c r="BD103" s="2715"/>
      <c r="BE103" s="2715"/>
      <c r="BF103" s="2715"/>
      <c r="BG103" s="2715"/>
      <c r="BH103" s="2715"/>
      <c r="BI103" s="2715"/>
      <c r="BJ103" s="2715"/>
      <c r="BK103" s="2716"/>
      <c r="BL103" s="2717"/>
      <c r="BM103" s="2715"/>
      <c r="BN103" s="2715"/>
      <c r="BO103" s="2716"/>
    </row>
    <row r="104" spans="1:67" ht="22.9" customHeight="1" x14ac:dyDescent="0.45">
      <c r="A104" s="2712">
        <f t="shared" si="0"/>
        <v>65</v>
      </c>
      <c r="B104" s="2713"/>
      <c r="C104" s="2714"/>
      <c r="D104" s="2715"/>
      <c r="E104" s="2715"/>
      <c r="F104" s="2715"/>
      <c r="G104" s="2715"/>
      <c r="H104" s="2715"/>
      <c r="I104" s="2715"/>
      <c r="J104" s="2715"/>
      <c r="K104" s="2715"/>
      <c r="L104" s="2715"/>
      <c r="M104" s="2715"/>
      <c r="N104" s="2715"/>
      <c r="O104" s="2715"/>
      <c r="P104" s="2715"/>
      <c r="Q104" s="2715"/>
      <c r="R104" s="2715"/>
      <c r="S104" s="2715"/>
      <c r="T104" s="2715"/>
      <c r="U104" s="2715"/>
      <c r="V104" s="2716"/>
      <c r="W104" s="2717"/>
      <c r="X104" s="2715"/>
      <c r="Y104" s="2715"/>
      <c r="Z104" s="2715"/>
      <c r="AA104" s="2715"/>
      <c r="AB104" s="2715"/>
      <c r="AC104" s="2715"/>
      <c r="AD104" s="2715"/>
      <c r="AE104" s="2715"/>
      <c r="AF104" s="2715"/>
      <c r="AG104" s="2715"/>
      <c r="AH104" s="2715"/>
      <c r="AI104" s="2739"/>
      <c r="AJ104" s="2714"/>
      <c r="AK104" s="2715"/>
      <c r="AL104" s="2715"/>
      <c r="AM104" s="2715"/>
      <c r="AN104" s="2715"/>
      <c r="AO104" s="2715"/>
      <c r="AP104" s="2715"/>
      <c r="AQ104" s="2715"/>
      <c r="AR104" s="2715"/>
      <c r="AS104" s="2715"/>
      <c r="AT104" s="2716"/>
      <c r="AU104" s="2715"/>
      <c r="AV104" s="2715"/>
      <c r="AW104" s="2715"/>
      <c r="AX104" s="2715"/>
      <c r="AY104" s="2715"/>
      <c r="AZ104" s="2715"/>
      <c r="BA104" s="2739"/>
      <c r="BB104" s="2714"/>
      <c r="BC104" s="2715"/>
      <c r="BD104" s="2715"/>
      <c r="BE104" s="2715"/>
      <c r="BF104" s="2715"/>
      <c r="BG104" s="2715"/>
      <c r="BH104" s="2715"/>
      <c r="BI104" s="2715"/>
      <c r="BJ104" s="2715"/>
      <c r="BK104" s="2716"/>
      <c r="BL104" s="2717"/>
      <c r="BM104" s="2715"/>
      <c r="BN104" s="2715"/>
      <c r="BO104" s="2716"/>
    </row>
    <row r="105" spans="1:67" ht="22.9" customHeight="1" x14ac:dyDescent="0.45">
      <c r="A105" s="2712">
        <f t="shared" si="0"/>
        <v>66</v>
      </c>
      <c r="B105" s="2713"/>
      <c r="C105" s="2714"/>
      <c r="D105" s="2715"/>
      <c r="E105" s="2715"/>
      <c r="F105" s="2715"/>
      <c r="G105" s="2715"/>
      <c r="H105" s="2715"/>
      <c r="I105" s="2715"/>
      <c r="J105" s="2715"/>
      <c r="K105" s="2715"/>
      <c r="L105" s="2715"/>
      <c r="M105" s="2715"/>
      <c r="N105" s="2715"/>
      <c r="O105" s="2715"/>
      <c r="P105" s="2715"/>
      <c r="Q105" s="2715"/>
      <c r="R105" s="2715"/>
      <c r="S105" s="2715"/>
      <c r="T105" s="2715"/>
      <c r="U105" s="2715"/>
      <c r="V105" s="2716"/>
      <c r="W105" s="2717"/>
      <c r="X105" s="2715"/>
      <c r="Y105" s="2715"/>
      <c r="Z105" s="2715"/>
      <c r="AA105" s="2715"/>
      <c r="AB105" s="2715"/>
      <c r="AC105" s="2715"/>
      <c r="AD105" s="2715"/>
      <c r="AE105" s="2715"/>
      <c r="AF105" s="2715"/>
      <c r="AG105" s="2715"/>
      <c r="AH105" s="2715"/>
      <c r="AI105" s="2739"/>
      <c r="AJ105" s="2714"/>
      <c r="AK105" s="2715"/>
      <c r="AL105" s="2715"/>
      <c r="AM105" s="2715"/>
      <c r="AN105" s="2715"/>
      <c r="AO105" s="2715"/>
      <c r="AP105" s="2715"/>
      <c r="AQ105" s="2715"/>
      <c r="AR105" s="2715"/>
      <c r="AS105" s="2715"/>
      <c r="AT105" s="2716"/>
      <c r="AU105" s="2715"/>
      <c r="AV105" s="2715"/>
      <c r="AW105" s="2715"/>
      <c r="AX105" s="2715"/>
      <c r="AY105" s="2715"/>
      <c r="AZ105" s="2715"/>
      <c r="BA105" s="2739"/>
      <c r="BB105" s="2714"/>
      <c r="BC105" s="2715"/>
      <c r="BD105" s="2715"/>
      <c r="BE105" s="2715"/>
      <c r="BF105" s="2715"/>
      <c r="BG105" s="2715"/>
      <c r="BH105" s="2715"/>
      <c r="BI105" s="2715"/>
      <c r="BJ105" s="2715"/>
      <c r="BK105" s="2716"/>
      <c r="BL105" s="2717"/>
      <c r="BM105" s="2715"/>
      <c r="BN105" s="2715"/>
      <c r="BO105" s="2716"/>
    </row>
    <row r="106" spans="1:67" ht="22.9" customHeight="1" x14ac:dyDescent="0.45">
      <c r="A106" s="2712">
        <f t="shared" ref="A106:A140" si="1">+A105+1</f>
        <v>67</v>
      </c>
      <c r="B106" s="2713"/>
      <c r="C106" s="2714"/>
      <c r="D106" s="2715"/>
      <c r="E106" s="2715"/>
      <c r="F106" s="2715"/>
      <c r="G106" s="2715"/>
      <c r="H106" s="2715"/>
      <c r="I106" s="2715"/>
      <c r="J106" s="2715"/>
      <c r="K106" s="2715"/>
      <c r="L106" s="2715"/>
      <c r="M106" s="2715"/>
      <c r="N106" s="2715"/>
      <c r="O106" s="2715"/>
      <c r="P106" s="2715"/>
      <c r="Q106" s="2715"/>
      <c r="R106" s="2715"/>
      <c r="S106" s="2715"/>
      <c r="T106" s="2715"/>
      <c r="U106" s="2715"/>
      <c r="V106" s="2716"/>
      <c r="W106" s="2717"/>
      <c r="X106" s="2715"/>
      <c r="Y106" s="2715"/>
      <c r="Z106" s="2715"/>
      <c r="AA106" s="2715"/>
      <c r="AB106" s="2715"/>
      <c r="AC106" s="2715"/>
      <c r="AD106" s="2715"/>
      <c r="AE106" s="2715"/>
      <c r="AF106" s="2715"/>
      <c r="AG106" s="2715"/>
      <c r="AH106" s="2715"/>
      <c r="AI106" s="2739"/>
      <c r="AJ106" s="2714"/>
      <c r="AK106" s="2715"/>
      <c r="AL106" s="2715"/>
      <c r="AM106" s="2715"/>
      <c r="AN106" s="2715"/>
      <c r="AO106" s="2715"/>
      <c r="AP106" s="2715"/>
      <c r="AQ106" s="2715"/>
      <c r="AR106" s="2715"/>
      <c r="AS106" s="2715"/>
      <c r="AT106" s="2716"/>
      <c r="AU106" s="2715"/>
      <c r="AV106" s="2715"/>
      <c r="AW106" s="2715"/>
      <c r="AX106" s="2715"/>
      <c r="AY106" s="2715"/>
      <c r="AZ106" s="2715"/>
      <c r="BA106" s="2739"/>
      <c r="BB106" s="2714"/>
      <c r="BC106" s="2715"/>
      <c r="BD106" s="2715"/>
      <c r="BE106" s="2715"/>
      <c r="BF106" s="2715"/>
      <c r="BG106" s="2715"/>
      <c r="BH106" s="2715"/>
      <c r="BI106" s="2715"/>
      <c r="BJ106" s="2715"/>
      <c r="BK106" s="2716"/>
      <c r="BL106" s="2717"/>
      <c r="BM106" s="2715"/>
      <c r="BN106" s="2715"/>
      <c r="BO106" s="2716"/>
    </row>
    <row r="107" spans="1:67" ht="22.9" customHeight="1" x14ac:dyDescent="0.45">
      <c r="A107" s="2712">
        <f t="shared" si="1"/>
        <v>68</v>
      </c>
      <c r="B107" s="2713"/>
      <c r="C107" s="2714"/>
      <c r="D107" s="2715"/>
      <c r="E107" s="2715"/>
      <c r="F107" s="2715"/>
      <c r="G107" s="2715"/>
      <c r="H107" s="2715"/>
      <c r="I107" s="2715"/>
      <c r="J107" s="2715"/>
      <c r="K107" s="2715"/>
      <c r="L107" s="2715"/>
      <c r="M107" s="2715"/>
      <c r="N107" s="2715"/>
      <c r="O107" s="2715"/>
      <c r="P107" s="2715"/>
      <c r="Q107" s="2715"/>
      <c r="R107" s="2715"/>
      <c r="S107" s="2715"/>
      <c r="T107" s="2715"/>
      <c r="U107" s="2715"/>
      <c r="V107" s="2716"/>
      <c r="W107" s="2717"/>
      <c r="X107" s="2715"/>
      <c r="Y107" s="2715"/>
      <c r="Z107" s="2715"/>
      <c r="AA107" s="2715"/>
      <c r="AB107" s="2715"/>
      <c r="AC107" s="2715"/>
      <c r="AD107" s="2715"/>
      <c r="AE107" s="2715"/>
      <c r="AF107" s="2715"/>
      <c r="AG107" s="2715"/>
      <c r="AH107" s="2715"/>
      <c r="AI107" s="2739"/>
      <c r="AJ107" s="2714"/>
      <c r="AK107" s="2715"/>
      <c r="AL107" s="2715"/>
      <c r="AM107" s="2715"/>
      <c r="AN107" s="2715"/>
      <c r="AO107" s="2715"/>
      <c r="AP107" s="2715"/>
      <c r="AQ107" s="2715"/>
      <c r="AR107" s="2715"/>
      <c r="AS107" s="2715"/>
      <c r="AT107" s="2716"/>
      <c r="AU107" s="2715"/>
      <c r="AV107" s="2715"/>
      <c r="AW107" s="2715"/>
      <c r="AX107" s="2715"/>
      <c r="AY107" s="2715"/>
      <c r="AZ107" s="2715"/>
      <c r="BA107" s="2739"/>
      <c r="BB107" s="2714"/>
      <c r="BC107" s="2715"/>
      <c r="BD107" s="2715"/>
      <c r="BE107" s="2715"/>
      <c r="BF107" s="2715"/>
      <c r="BG107" s="2715"/>
      <c r="BH107" s="2715"/>
      <c r="BI107" s="2715"/>
      <c r="BJ107" s="2715"/>
      <c r="BK107" s="2716"/>
      <c r="BL107" s="2717"/>
      <c r="BM107" s="2715"/>
      <c r="BN107" s="2715"/>
      <c r="BO107" s="2716"/>
    </row>
    <row r="108" spans="1:67" ht="22.9" customHeight="1" x14ac:dyDescent="0.45">
      <c r="A108" s="2712">
        <f t="shared" si="1"/>
        <v>69</v>
      </c>
      <c r="B108" s="2713"/>
      <c r="C108" s="2714"/>
      <c r="D108" s="2715"/>
      <c r="E108" s="2715"/>
      <c r="F108" s="2715"/>
      <c r="G108" s="2715"/>
      <c r="H108" s="2715"/>
      <c r="I108" s="2715"/>
      <c r="J108" s="2715"/>
      <c r="K108" s="2715"/>
      <c r="L108" s="2715"/>
      <c r="M108" s="2715"/>
      <c r="N108" s="2715"/>
      <c r="O108" s="2715"/>
      <c r="P108" s="2715"/>
      <c r="Q108" s="2715"/>
      <c r="R108" s="2715"/>
      <c r="S108" s="2715"/>
      <c r="T108" s="2715"/>
      <c r="U108" s="2715"/>
      <c r="V108" s="2716"/>
      <c r="W108" s="2717"/>
      <c r="X108" s="2715"/>
      <c r="Y108" s="2715"/>
      <c r="Z108" s="2715"/>
      <c r="AA108" s="2715"/>
      <c r="AB108" s="2715"/>
      <c r="AC108" s="2715"/>
      <c r="AD108" s="2715"/>
      <c r="AE108" s="2715"/>
      <c r="AF108" s="2715"/>
      <c r="AG108" s="2715"/>
      <c r="AH108" s="2715"/>
      <c r="AI108" s="2739"/>
      <c r="AJ108" s="2714"/>
      <c r="AK108" s="2715"/>
      <c r="AL108" s="2715"/>
      <c r="AM108" s="2715"/>
      <c r="AN108" s="2715"/>
      <c r="AO108" s="2715"/>
      <c r="AP108" s="2715"/>
      <c r="AQ108" s="2715"/>
      <c r="AR108" s="2715"/>
      <c r="AS108" s="2715"/>
      <c r="AT108" s="2716"/>
      <c r="AU108" s="2715"/>
      <c r="AV108" s="2715"/>
      <c r="AW108" s="2715"/>
      <c r="AX108" s="2715"/>
      <c r="AY108" s="2715"/>
      <c r="AZ108" s="2715"/>
      <c r="BA108" s="2739"/>
      <c r="BB108" s="2714"/>
      <c r="BC108" s="2715"/>
      <c r="BD108" s="2715"/>
      <c r="BE108" s="2715"/>
      <c r="BF108" s="2715"/>
      <c r="BG108" s="2715"/>
      <c r="BH108" s="2715"/>
      <c r="BI108" s="2715"/>
      <c r="BJ108" s="2715"/>
      <c r="BK108" s="2716"/>
      <c r="BL108" s="2717"/>
      <c r="BM108" s="2715"/>
      <c r="BN108" s="2715"/>
      <c r="BO108" s="2716"/>
    </row>
    <row r="109" spans="1:67" ht="22.9" customHeight="1" x14ac:dyDescent="0.45">
      <c r="A109" s="2712">
        <f t="shared" si="1"/>
        <v>70</v>
      </c>
      <c r="B109" s="2713"/>
      <c r="C109" s="2714"/>
      <c r="D109" s="2715"/>
      <c r="E109" s="2715"/>
      <c r="F109" s="2715"/>
      <c r="G109" s="2715"/>
      <c r="H109" s="2715"/>
      <c r="I109" s="2715"/>
      <c r="J109" s="2715"/>
      <c r="K109" s="2715"/>
      <c r="L109" s="2715"/>
      <c r="M109" s="2715"/>
      <c r="N109" s="2715"/>
      <c r="O109" s="2715"/>
      <c r="P109" s="2715"/>
      <c r="Q109" s="2715"/>
      <c r="R109" s="2715"/>
      <c r="S109" s="2715"/>
      <c r="T109" s="2715"/>
      <c r="U109" s="2715"/>
      <c r="V109" s="2716"/>
      <c r="W109" s="2717"/>
      <c r="X109" s="2715"/>
      <c r="Y109" s="2715"/>
      <c r="Z109" s="2715"/>
      <c r="AA109" s="2715"/>
      <c r="AB109" s="2715"/>
      <c r="AC109" s="2715"/>
      <c r="AD109" s="2715"/>
      <c r="AE109" s="2715"/>
      <c r="AF109" s="2715"/>
      <c r="AG109" s="2715"/>
      <c r="AH109" s="2715"/>
      <c r="AI109" s="2739"/>
      <c r="AJ109" s="2714"/>
      <c r="AK109" s="2715"/>
      <c r="AL109" s="2715"/>
      <c r="AM109" s="2715"/>
      <c r="AN109" s="2715"/>
      <c r="AO109" s="2715"/>
      <c r="AP109" s="2715"/>
      <c r="AQ109" s="2715"/>
      <c r="AR109" s="2715"/>
      <c r="AS109" s="2715"/>
      <c r="AT109" s="2716"/>
      <c r="AU109" s="2715"/>
      <c r="AV109" s="2715"/>
      <c r="AW109" s="2715"/>
      <c r="AX109" s="2715"/>
      <c r="AY109" s="2715"/>
      <c r="AZ109" s="2715"/>
      <c r="BA109" s="2739"/>
      <c r="BB109" s="2714"/>
      <c r="BC109" s="2715"/>
      <c r="BD109" s="2715"/>
      <c r="BE109" s="2715"/>
      <c r="BF109" s="2715"/>
      <c r="BG109" s="2715"/>
      <c r="BH109" s="2715"/>
      <c r="BI109" s="2715"/>
      <c r="BJ109" s="2715"/>
      <c r="BK109" s="2716"/>
      <c r="BL109" s="2717"/>
      <c r="BM109" s="2715"/>
      <c r="BN109" s="2715"/>
      <c r="BO109" s="2716"/>
    </row>
    <row r="110" spans="1:67" ht="22.9" customHeight="1" x14ac:dyDescent="0.45">
      <c r="A110" s="2712">
        <f t="shared" si="1"/>
        <v>71</v>
      </c>
      <c r="B110" s="2713"/>
      <c r="C110" s="2714"/>
      <c r="D110" s="2715"/>
      <c r="E110" s="2715"/>
      <c r="F110" s="2715"/>
      <c r="G110" s="2715"/>
      <c r="H110" s="2715"/>
      <c r="I110" s="2715"/>
      <c r="J110" s="2715"/>
      <c r="K110" s="2715"/>
      <c r="L110" s="2715"/>
      <c r="M110" s="2715"/>
      <c r="N110" s="2715"/>
      <c r="O110" s="2715"/>
      <c r="P110" s="2715"/>
      <c r="Q110" s="2715"/>
      <c r="R110" s="2715"/>
      <c r="S110" s="2715"/>
      <c r="T110" s="2715"/>
      <c r="U110" s="2715"/>
      <c r="V110" s="2716"/>
      <c r="W110" s="2717"/>
      <c r="X110" s="2715"/>
      <c r="Y110" s="2715"/>
      <c r="Z110" s="2715"/>
      <c r="AA110" s="2715"/>
      <c r="AB110" s="2715"/>
      <c r="AC110" s="2715"/>
      <c r="AD110" s="2715"/>
      <c r="AE110" s="2715"/>
      <c r="AF110" s="2715"/>
      <c r="AG110" s="2715"/>
      <c r="AH110" s="2715"/>
      <c r="AI110" s="2739"/>
      <c r="AJ110" s="2714"/>
      <c r="AK110" s="2715"/>
      <c r="AL110" s="2715"/>
      <c r="AM110" s="2715"/>
      <c r="AN110" s="2715"/>
      <c r="AO110" s="2715"/>
      <c r="AP110" s="2715"/>
      <c r="AQ110" s="2715"/>
      <c r="AR110" s="2715"/>
      <c r="AS110" s="2715"/>
      <c r="AT110" s="2716"/>
      <c r="AU110" s="2715"/>
      <c r="AV110" s="2715"/>
      <c r="AW110" s="2715"/>
      <c r="AX110" s="2715"/>
      <c r="AY110" s="2715"/>
      <c r="AZ110" s="2715"/>
      <c r="BA110" s="2739"/>
      <c r="BB110" s="2714"/>
      <c r="BC110" s="2715"/>
      <c r="BD110" s="2715"/>
      <c r="BE110" s="2715"/>
      <c r="BF110" s="2715"/>
      <c r="BG110" s="2715"/>
      <c r="BH110" s="2715"/>
      <c r="BI110" s="2715"/>
      <c r="BJ110" s="2715"/>
      <c r="BK110" s="2716"/>
      <c r="BL110" s="2717"/>
      <c r="BM110" s="2715"/>
      <c r="BN110" s="2715"/>
      <c r="BO110" s="2716"/>
    </row>
    <row r="111" spans="1:67" ht="22.9" customHeight="1" x14ac:dyDescent="0.45">
      <c r="A111" s="2712">
        <f t="shared" si="1"/>
        <v>72</v>
      </c>
      <c r="B111" s="2713"/>
      <c r="C111" s="2714"/>
      <c r="D111" s="2715"/>
      <c r="E111" s="2715"/>
      <c r="F111" s="2715"/>
      <c r="G111" s="2715"/>
      <c r="H111" s="2715"/>
      <c r="I111" s="2715"/>
      <c r="J111" s="2715"/>
      <c r="K111" s="2715"/>
      <c r="L111" s="2715"/>
      <c r="M111" s="2715"/>
      <c r="N111" s="2715"/>
      <c r="O111" s="2715"/>
      <c r="P111" s="2715"/>
      <c r="Q111" s="2715"/>
      <c r="R111" s="2715"/>
      <c r="S111" s="2715"/>
      <c r="T111" s="2715"/>
      <c r="U111" s="2715"/>
      <c r="V111" s="2716"/>
      <c r="W111" s="2717"/>
      <c r="X111" s="2715"/>
      <c r="Y111" s="2715"/>
      <c r="Z111" s="2715"/>
      <c r="AA111" s="2715"/>
      <c r="AB111" s="2715"/>
      <c r="AC111" s="2715"/>
      <c r="AD111" s="2715"/>
      <c r="AE111" s="2715"/>
      <c r="AF111" s="2715"/>
      <c r="AG111" s="2715"/>
      <c r="AH111" s="2715"/>
      <c r="AI111" s="2739"/>
      <c r="AJ111" s="2714"/>
      <c r="AK111" s="2715"/>
      <c r="AL111" s="2715"/>
      <c r="AM111" s="2715"/>
      <c r="AN111" s="2715"/>
      <c r="AO111" s="2715"/>
      <c r="AP111" s="2715"/>
      <c r="AQ111" s="2715"/>
      <c r="AR111" s="2715"/>
      <c r="AS111" s="2715"/>
      <c r="AT111" s="2716"/>
      <c r="AU111" s="2715"/>
      <c r="AV111" s="2715"/>
      <c r="AW111" s="2715"/>
      <c r="AX111" s="2715"/>
      <c r="AY111" s="2715"/>
      <c r="AZ111" s="2715"/>
      <c r="BA111" s="2739"/>
      <c r="BB111" s="2714"/>
      <c r="BC111" s="2715"/>
      <c r="BD111" s="2715"/>
      <c r="BE111" s="2715"/>
      <c r="BF111" s="2715"/>
      <c r="BG111" s="2715"/>
      <c r="BH111" s="2715"/>
      <c r="BI111" s="2715"/>
      <c r="BJ111" s="2715"/>
      <c r="BK111" s="2716"/>
      <c r="BL111" s="2717"/>
      <c r="BM111" s="2715"/>
      <c r="BN111" s="2715"/>
      <c r="BO111" s="2716"/>
    </row>
    <row r="112" spans="1:67" ht="22.9" customHeight="1" x14ac:dyDescent="0.45">
      <c r="A112" s="2712">
        <f t="shared" si="1"/>
        <v>73</v>
      </c>
      <c r="B112" s="2713"/>
      <c r="C112" s="2714"/>
      <c r="D112" s="2715"/>
      <c r="E112" s="2715"/>
      <c r="F112" s="2715"/>
      <c r="G112" s="2715"/>
      <c r="H112" s="2715"/>
      <c r="I112" s="2715"/>
      <c r="J112" s="2715"/>
      <c r="K112" s="2715"/>
      <c r="L112" s="2715"/>
      <c r="M112" s="2715"/>
      <c r="N112" s="2715"/>
      <c r="O112" s="2715"/>
      <c r="P112" s="2715"/>
      <c r="Q112" s="2715"/>
      <c r="R112" s="2715"/>
      <c r="S112" s="2715"/>
      <c r="T112" s="2715"/>
      <c r="U112" s="2715"/>
      <c r="V112" s="2716"/>
      <c r="W112" s="2717"/>
      <c r="X112" s="2715"/>
      <c r="Y112" s="2715"/>
      <c r="Z112" s="2715"/>
      <c r="AA112" s="2715"/>
      <c r="AB112" s="2715"/>
      <c r="AC112" s="2715"/>
      <c r="AD112" s="2715"/>
      <c r="AE112" s="2715"/>
      <c r="AF112" s="2715"/>
      <c r="AG112" s="2715"/>
      <c r="AH112" s="2715"/>
      <c r="AI112" s="2739"/>
      <c r="AJ112" s="2714"/>
      <c r="AK112" s="2715"/>
      <c r="AL112" s="2715"/>
      <c r="AM112" s="2715"/>
      <c r="AN112" s="2715"/>
      <c r="AO112" s="2715"/>
      <c r="AP112" s="2715"/>
      <c r="AQ112" s="2715"/>
      <c r="AR112" s="2715"/>
      <c r="AS112" s="2715"/>
      <c r="AT112" s="2716"/>
      <c r="AU112" s="2715"/>
      <c r="AV112" s="2715"/>
      <c r="AW112" s="2715"/>
      <c r="AX112" s="2715"/>
      <c r="AY112" s="2715"/>
      <c r="AZ112" s="2715"/>
      <c r="BA112" s="2739"/>
      <c r="BB112" s="2714"/>
      <c r="BC112" s="2715"/>
      <c r="BD112" s="2715"/>
      <c r="BE112" s="2715"/>
      <c r="BF112" s="2715"/>
      <c r="BG112" s="2715"/>
      <c r="BH112" s="2715"/>
      <c r="BI112" s="2715"/>
      <c r="BJ112" s="2715"/>
      <c r="BK112" s="2716"/>
      <c r="BL112" s="2717"/>
      <c r="BM112" s="2715"/>
      <c r="BN112" s="2715"/>
      <c r="BO112" s="2716"/>
    </row>
    <row r="113" spans="1:67" ht="22.9" customHeight="1" x14ac:dyDescent="0.45">
      <c r="A113" s="2712">
        <f t="shared" si="1"/>
        <v>74</v>
      </c>
      <c r="B113" s="2713"/>
      <c r="C113" s="2714"/>
      <c r="D113" s="2715"/>
      <c r="E113" s="2715"/>
      <c r="F113" s="2715"/>
      <c r="G113" s="2715"/>
      <c r="H113" s="2715"/>
      <c r="I113" s="2715"/>
      <c r="J113" s="2715"/>
      <c r="K113" s="2715"/>
      <c r="L113" s="2715"/>
      <c r="M113" s="2715"/>
      <c r="N113" s="2715"/>
      <c r="O113" s="2715"/>
      <c r="P113" s="2715"/>
      <c r="Q113" s="2715"/>
      <c r="R113" s="2715"/>
      <c r="S113" s="2715"/>
      <c r="T113" s="2715"/>
      <c r="U113" s="2715"/>
      <c r="V113" s="2716"/>
      <c r="W113" s="2717"/>
      <c r="X113" s="2715"/>
      <c r="Y113" s="2715"/>
      <c r="Z113" s="2715"/>
      <c r="AA113" s="2715"/>
      <c r="AB113" s="2715"/>
      <c r="AC113" s="2715"/>
      <c r="AD113" s="2715"/>
      <c r="AE113" s="2715"/>
      <c r="AF113" s="2715"/>
      <c r="AG113" s="2715"/>
      <c r="AH113" s="2715"/>
      <c r="AI113" s="2739"/>
      <c r="AJ113" s="2714"/>
      <c r="AK113" s="2715"/>
      <c r="AL113" s="2715"/>
      <c r="AM113" s="2715"/>
      <c r="AN113" s="2715"/>
      <c r="AO113" s="2715"/>
      <c r="AP113" s="2715"/>
      <c r="AQ113" s="2715"/>
      <c r="AR113" s="2715"/>
      <c r="AS113" s="2715"/>
      <c r="AT113" s="2716"/>
      <c r="AU113" s="2715"/>
      <c r="AV113" s="2715"/>
      <c r="AW113" s="2715"/>
      <c r="AX113" s="2715"/>
      <c r="AY113" s="2715"/>
      <c r="AZ113" s="2715"/>
      <c r="BA113" s="2739"/>
      <c r="BB113" s="2714"/>
      <c r="BC113" s="2715"/>
      <c r="BD113" s="2715"/>
      <c r="BE113" s="2715"/>
      <c r="BF113" s="2715"/>
      <c r="BG113" s="2715"/>
      <c r="BH113" s="2715"/>
      <c r="BI113" s="2715"/>
      <c r="BJ113" s="2715"/>
      <c r="BK113" s="2716"/>
      <c r="BL113" s="2717"/>
      <c r="BM113" s="2715"/>
      <c r="BN113" s="2715"/>
      <c r="BO113" s="2716"/>
    </row>
    <row r="114" spans="1:67" ht="22.9" customHeight="1" x14ac:dyDescent="0.45">
      <c r="A114" s="2712">
        <f t="shared" si="1"/>
        <v>75</v>
      </c>
      <c r="B114" s="2713"/>
      <c r="C114" s="2714"/>
      <c r="D114" s="2715"/>
      <c r="E114" s="2715"/>
      <c r="F114" s="2715"/>
      <c r="G114" s="2715"/>
      <c r="H114" s="2715"/>
      <c r="I114" s="2715"/>
      <c r="J114" s="2715"/>
      <c r="K114" s="2715"/>
      <c r="L114" s="2715"/>
      <c r="M114" s="2715"/>
      <c r="N114" s="2715"/>
      <c r="O114" s="2715"/>
      <c r="P114" s="2715"/>
      <c r="Q114" s="2715"/>
      <c r="R114" s="2715"/>
      <c r="S114" s="2715"/>
      <c r="T114" s="2715"/>
      <c r="U114" s="2715"/>
      <c r="V114" s="2716"/>
      <c r="W114" s="2717"/>
      <c r="X114" s="2715"/>
      <c r="Y114" s="2715"/>
      <c r="Z114" s="2715"/>
      <c r="AA114" s="2715"/>
      <c r="AB114" s="2715"/>
      <c r="AC114" s="2715"/>
      <c r="AD114" s="2715"/>
      <c r="AE114" s="2715"/>
      <c r="AF114" s="2715"/>
      <c r="AG114" s="2715"/>
      <c r="AH114" s="2715"/>
      <c r="AI114" s="2739"/>
      <c r="AJ114" s="2714"/>
      <c r="AK114" s="2715"/>
      <c r="AL114" s="2715"/>
      <c r="AM114" s="2715"/>
      <c r="AN114" s="2715"/>
      <c r="AO114" s="2715"/>
      <c r="AP114" s="2715"/>
      <c r="AQ114" s="2715"/>
      <c r="AR114" s="2715"/>
      <c r="AS114" s="2715"/>
      <c r="AT114" s="2716"/>
      <c r="AU114" s="2715"/>
      <c r="AV114" s="2715"/>
      <c r="AW114" s="2715"/>
      <c r="AX114" s="2715"/>
      <c r="AY114" s="2715"/>
      <c r="AZ114" s="2715"/>
      <c r="BA114" s="2739"/>
      <c r="BB114" s="2714"/>
      <c r="BC114" s="2715"/>
      <c r="BD114" s="2715"/>
      <c r="BE114" s="2715"/>
      <c r="BF114" s="2715"/>
      <c r="BG114" s="2715"/>
      <c r="BH114" s="2715"/>
      <c r="BI114" s="2715"/>
      <c r="BJ114" s="2715"/>
      <c r="BK114" s="2716"/>
      <c r="BL114" s="2717"/>
      <c r="BM114" s="2715"/>
      <c r="BN114" s="2715"/>
      <c r="BO114" s="2716"/>
    </row>
    <row r="115" spans="1:67" ht="22.9" customHeight="1" x14ac:dyDescent="0.45">
      <c r="A115" s="2712">
        <f t="shared" si="1"/>
        <v>76</v>
      </c>
      <c r="B115" s="2713"/>
      <c r="C115" s="2714"/>
      <c r="D115" s="2715"/>
      <c r="E115" s="2715"/>
      <c r="F115" s="2715"/>
      <c r="G115" s="2715"/>
      <c r="H115" s="2715"/>
      <c r="I115" s="2715"/>
      <c r="J115" s="2715"/>
      <c r="K115" s="2715"/>
      <c r="L115" s="2715"/>
      <c r="M115" s="2715"/>
      <c r="N115" s="2715"/>
      <c r="O115" s="2715"/>
      <c r="P115" s="2715"/>
      <c r="Q115" s="2715"/>
      <c r="R115" s="2715"/>
      <c r="S115" s="2715"/>
      <c r="T115" s="2715"/>
      <c r="U115" s="2715"/>
      <c r="V115" s="2716"/>
      <c r="W115" s="2717"/>
      <c r="X115" s="2715"/>
      <c r="Y115" s="2715"/>
      <c r="Z115" s="2715"/>
      <c r="AA115" s="2715"/>
      <c r="AB115" s="2715"/>
      <c r="AC115" s="2715"/>
      <c r="AD115" s="2715"/>
      <c r="AE115" s="2715"/>
      <c r="AF115" s="2715"/>
      <c r="AG115" s="2715"/>
      <c r="AH115" s="2715"/>
      <c r="AI115" s="2739"/>
      <c r="AJ115" s="2714"/>
      <c r="AK115" s="2715"/>
      <c r="AL115" s="2715"/>
      <c r="AM115" s="2715"/>
      <c r="AN115" s="2715"/>
      <c r="AO115" s="2715"/>
      <c r="AP115" s="2715"/>
      <c r="AQ115" s="2715"/>
      <c r="AR115" s="2715"/>
      <c r="AS115" s="2715"/>
      <c r="AT115" s="2716"/>
      <c r="AU115" s="2715"/>
      <c r="AV115" s="2715"/>
      <c r="AW115" s="2715"/>
      <c r="AX115" s="2715"/>
      <c r="AY115" s="2715"/>
      <c r="AZ115" s="2715"/>
      <c r="BA115" s="2739"/>
      <c r="BB115" s="2714"/>
      <c r="BC115" s="2715"/>
      <c r="BD115" s="2715"/>
      <c r="BE115" s="2715"/>
      <c r="BF115" s="2715"/>
      <c r="BG115" s="2715"/>
      <c r="BH115" s="2715"/>
      <c r="BI115" s="2715"/>
      <c r="BJ115" s="2715"/>
      <c r="BK115" s="2716"/>
      <c r="BL115" s="2717"/>
      <c r="BM115" s="2715"/>
      <c r="BN115" s="2715"/>
      <c r="BO115" s="2716"/>
    </row>
    <row r="116" spans="1:67" ht="22.9" customHeight="1" x14ac:dyDescent="0.45">
      <c r="A116" s="2712">
        <f t="shared" si="1"/>
        <v>77</v>
      </c>
      <c r="B116" s="2713"/>
      <c r="C116" s="2714"/>
      <c r="D116" s="2715"/>
      <c r="E116" s="2715"/>
      <c r="F116" s="2715"/>
      <c r="G116" s="2715"/>
      <c r="H116" s="2715"/>
      <c r="I116" s="2715"/>
      <c r="J116" s="2715"/>
      <c r="K116" s="2715"/>
      <c r="L116" s="2715"/>
      <c r="M116" s="2715"/>
      <c r="N116" s="2715"/>
      <c r="O116" s="2715"/>
      <c r="P116" s="2715"/>
      <c r="Q116" s="2715"/>
      <c r="R116" s="2715"/>
      <c r="S116" s="2715"/>
      <c r="T116" s="2715"/>
      <c r="U116" s="2715"/>
      <c r="V116" s="2716"/>
      <c r="W116" s="2717"/>
      <c r="X116" s="2715"/>
      <c r="Y116" s="2715"/>
      <c r="Z116" s="2715"/>
      <c r="AA116" s="2715"/>
      <c r="AB116" s="2715"/>
      <c r="AC116" s="2715"/>
      <c r="AD116" s="2715"/>
      <c r="AE116" s="2715"/>
      <c r="AF116" s="2715"/>
      <c r="AG116" s="2715"/>
      <c r="AH116" s="2715"/>
      <c r="AI116" s="2739"/>
      <c r="AJ116" s="2714"/>
      <c r="AK116" s="2715"/>
      <c r="AL116" s="2715"/>
      <c r="AM116" s="2715"/>
      <c r="AN116" s="2715"/>
      <c r="AO116" s="2715"/>
      <c r="AP116" s="2715"/>
      <c r="AQ116" s="2715"/>
      <c r="AR116" s="2715"/>
      <c r="AS116" s="2715"/>
      <c r="AT116" s="2716"/>
      <c r="AU116" s="2715"/>
      <c r="AV116" s="2715"/>
      <c r="AW116" s="2715"/>
      <c r="AX116" s="2715"/>
      <c r="AY116" s="2715"/>
      <c r="AZ116" s="2715"/>
      <c r="BA116" s="2739"/>
      <c r="BB116" s="2714"/>
      <c r="BC116" s="2715"/>
      <c r="BD116" s="2715"/>
      <c r="BE116" s="2715"/>
      <c r="BF116" s="2715"/>
      <c r="BG116" s="2715"/>
      <c r="BH116" s="2715"/>
      <c r="BI116" s="2715"/>
      <c r="BJ116" s="2715"/>
      <c r="BK116" s="2716"/>
      <c r="BL116" s="2717"/>
      <c r="BM116" s="2715"/>
      <c r="BN116" s="2715"/>
      <c r="BO116" s="2716"/>
    </row>
    <row r="117" spans="1:67" ht="22.9" customHeight="1" x14ac:dyDescent="0.45">
      <c r="A117" s="2712">
        <f t="shared" si="1"/>
        <v>78</v>
      </c>
      <c r="B117" s="2713"/>
      <c r="C117" s="2714"/>
      <c r="D117" s="2715"/>
      <c r="E117" s="2715"/>
      <c r="F117" s="2715"/>
      <c r="G117" s="2715"/>
      <c r="H117" s="2715"/>
      <c r="I117" s="2715"/>
      <c r="J117" s="2715"/>
      <c r="K117" s="2715"/>
      <c r="L117" s="2715"/>
      <c r="M117" s="2715"/>
      <c r="N117" s="2715"/>
      <c r="O117" s="2715"/>
      <c r="P117" s="2715"/>
      <c r="Q117" s="2715"/>
      <c r="R117" s="2715"/>
      <c r="S117" s="2715"/>
      <c r="T117" s="2715"/>
      <c r="U117" s="2715"/>
      <c r="V117" s="2716"/>
      <c r="W117" s="2717"/>
      <c r="X117" s="2715"/>
      <c r="Y117" s="2715"/>
      <c r="Z117" s="2715"/>
      <c r="AA117" s="2715"/>
      <c r="AB117" s="2715"/>
      <c r="AC117" s="2715"/>
      <c r="AD117" s="2715"/>
      <c r="AE117" s="2715"/>
      <c r="AF117" s="2715"/>
      <c r="AG117" s="2715"/>
      <c r="AH117" s="2715"/>
      <c r="AI117" s="2739"/>
      <c r="AJ117" s="2714"/>
      <c r="AK117" s="2715"/>
      <c r="AL117" s="2715"/>
      <c r="AM117" s="2715"/>
      <c r="AN117" s="2715"/>
      <c r="AO117" s="2715"/>
      <c r="AP117" s="2715"/>
      <c r="AQ117" s="2715"/>
      <c r="AR117" s="2715"/>
      <c r="AS117" s="2715"/>
      <c r="AT117" s="2716"/>
      <c r="AU117" s="2715"/>
      <c r="AV117" s="2715"/>
      <c r="AW117" s="2715"/>
      <c r="AX117" s="2715"/>
      <c r="AY117" s="2715"/>
      <c r="AZ117" s="2715"/>
      <c r="BA117" s="2739"/>
      <c r="BB117" s="2714"/>
      <c r="BC117" s="2715"/>
      <c r="BD117" s="2715"/>
      <c r="BE117" s="2715"/>
      <c r="BF117" s="2715"/>
      <c r="BG117" s="2715"/>
      <c r="BH117" s="2715"/>
      <c r="BI117" s="2715"/>
      <c r="BJ117" s="2715"/>
      <c r="BK117" s="2716"/>
      <c r="BL117" s="2717"/>
      <c r="BM117" s="2715"/>
      <c r="BN117" s="2715"/>
      <c r="BO117" s="2716"/>
    </row>
    <row r="118" spans="1:67" ht="22.9" customHeight="1" x14ac:dyDescent="0.45">
      <c r="A118" s="2712">
        <f t="shared" si="1"/>
        <v>79</v>
      </c>
      <c r="B118" s="2713"/>
      <c r="C118" s="2714"/>
      <c r="D118" s="2715"/>
      <c r="E118" s="2715"/>
      <c r="F118" s="2715"/>
      <c r="G118" s="2715"/>
      <c r="H118" s="2715"/>
      <c r="I118" s="2715"/>
      <c r="J118" s="2715"/>
      <c r="K118" s="2715"/>
      <c r="L118" s="2715"/>
      <c r="M118" s="2715"/>
      <c r="N118" s="2715"/>
      <c r="O118" s="2715"/>
      <c r="P118" s="2715"/>
      <c r="Q118" s="2715"/>
      <c r="R118" s="2715"/>
      <c r="S118" s="2715"/>
      <c r="T118" s="2715"/>
      <c r="U118" s="2715"/>
      <c r="V118" s="2716"/>
      <c r="W118" s="2717"/>
      <c r="X118" s="2715"/>
      <c r="Y118" s="2715"/>
      <c r="Z118" s="2715"/>
      <c r="AA118" s="2715"/>
      <c r="AB118" s="2715"/>
      <c r="AC118" s="2715"/>
      <c r="AD118" s="2715"/>
      <c r="AE118" s="2715"/>
      <c r="AF118" s="2715"/>
      <c r="AG118" s="2715"/>
      <c r="AH118" s="2715"/>
      <c r="AI118" s="2739"/>
      <c r="AJ118" s="2714"/>
      <c r="AK118" s="2715"/>
      <c r="AL118" s="2715"/>
      <c r="AM118" s="2715"/>
      <c r="AN118" s="2715"/>
      <c r="AO118" s="2715"/>
      <c r="AP118" s="2715"/>
      <c r="AQ118" s="2715"/>
      <c r="AR118" s="2715"/>
      <c r="AS118" s="2715"/>
      <c r="AT118" s="2716"/>
      <c r="AU118" s="2715"/>
      <c r="AV118" s="2715"/>
      <c r="AW118" s="2715"/>
      <c r="AX118" s="2715"/>
      <c r="AY118" s="2715"/>
      <c r="AZ118" s="2715"/>
      <c r="BA118" s="2739"/>
      <c r="BB118" s="2714"/>
      <c r="BC118" s="2715"/>
      <c r="BD118" s="2715"/>
      <c r="BE118" s="2715"/>
      <c r="BF118" s="2715"/>
      <c r="BG118" s="2715"/>
      <c r="BH118" s="2715"/>
      <c r="BI118" s="2715"/>
      <c r="BJ118" s="2715"/>
      <c r="BK118" s="2716"/>
      <c r="BL118" s="2717"/>
      <c r="BM118" s="2715"/>
      <c r="BN118" s="2715"/>
      <c r="BO118" s="2716"/>
    </row>
    <row r="119" spans="1:67" ht="22.9" customHeight="1" x14ac:dyDescent="0.45">
      <c r="A119" s="2712">
        <f t="shared" si="1"/>
        <v>80</v>
      </c>
      <c r="B119" s="2713"/>
      <c r="C119" s="2714"/>
      <c r="D119" s="2715"/>
      <c r="E119" s="2715"/>
      <c r="F119" s="2715"/>
      <c r="G119" s="2715"/>
      <c r="H119" s="2715"/>
      <c r="I119" s="2715"/>
      <c r="J119" s="2715"/>
      <c r="K119" s="2715"/>
      <c r="L119" s="2715"/>
      <c r="M119" s="2715"/>
      <c r="N119" s="2715"/>
      <c r="O119" s="2715"/>
      <c r="P119" s="2715"/>
      <c r="Q119" s="2715"/>
      <c r="R119" s="2715"/>
      <c r="S119" s="2715"/>
      <c r="T119" s="2715"/>
      <c r="U119" s="2715"/>
      <c r="V119" s="2716"/>
      <c r="W119" s="2717"/>
      <c r="X119" s="2715"/>
      <c r="Y119" s="2715"/>
      <c r="Z119" s="2715"/>
      <c r="AA119" s="2715"/>
      <c r="AB119" s="2715"/>
      <c r="AC119" s="2715"/>
      <c r="AD119" s="2715"/>
      <c r="AE119" s="2715"/>
      <c r="AF119" s="2715"/>
      <c r="AG119" s="2715"/>
      <c r="AH119" s="2715"/>
      <c r="AI119" s="2739"/>
      <c r="AJ119" s="2714"/>
      <c r="AK119" s="2715"/>
      <c r="AL119" s="2715"/>
      <c r="AM119" s="2715"/>
      <c r="AN119" s="2715"/>
      <c r="AO119" s="2715"/>
      <c r="AP119" s="2715"/>
      <c r="AQ119" s="2715"/>
      <c r="AR119" s="2715"/>
      <c r="AS119" s="2715"/>
      <c r="AT119" s="2716"/>
      <c r="AU119" s="2715"/>
      <c r="AV119" s="2715"/>
      <c r="AW119" s="2715"/>
      <c r="AX119" s="2715"/>
      <c r="AY119" s="2715"/>
      <c r="AZ119" s="2715"/>
      <c r="BA119" s="2739"/>
      <c r="BB119" s="2714"/>
      <c r="BC119" s="2715"/>
      <c r="BD119" s="2715"/>
      <c r="BE119" s="2715"/>
      <c r="BF119" s="2715"/>
      <c r="BG119" s="2715"/>
      <c r="BH119" s="2715"/>
      <c r="BI119" s="2715"/>
      <c r="BJ119" s="2715"/>
      <c r="BK119" s="2716"/>
      <c r="BL119" s="2717"/>
      <c r="BM119" s="2715"/>
      <c r="BN119" s="2715"/>
      <c r="BO119" s="2716"/>
    </row>
    <row r="120" spans="1:67" ht="22.9" customHeight="1" x14ac:dyDescent="0.45">
      <c r="A120" s="2712">
        <f t="shared" si="1"/>
        <v>81</v>
      </c>
      <c r="B120" s="2713"/>
      <c r="C120" s="2714"/>
      <c r="D120" s="2715"/>
      <c r="E120" s="2715"/>
      <c r="F120" s="2715"/>
      <c r="G120" s="2715"/>
      <c r="H120" s="2715"/>
      <c r="I120" s="2715"/>
      <c r="J120" s="2715"/>
      <c r="K120" s="2715"/>
      <c r="L120" s="2715"/>
      <c r="M120" s="2715"/>
      <c r="N120" s="2715"/>
      <c r="O120" s="2715"/>
      <c r="P120" s="2715"/>
      <c r="Q120" s="2715"/>
      <c r="R120" s="2715"/>
      <c r="S120" s="2715"/>
      <c r="T120" s="2715"/>
      <c r="U120" s="2715"/>
      <c r="V120" s="2716"/>
      <c r="W120" s="2717"/>
      <c r="X120" s="2715"/>
      <c r="Y120" s="2715"/>
      <c r="Z120" s="2715"/>
      <c r="AA120" s="2715"/>
      <c r="AB120" s="2715"/>
      <c r="AC120" s="2715"/>
      <c r="AD120" s="2715"/>
      <c r="AE120" s="2715"/>
      <c r="AF120" s="2715"/>
      <c r="AG120" s="2715"/>
      <c r="AH120" s="2715"/>
      <c r="AI120" s="2739"/>
      <c r="AJ120" s="2714"/>
      <c r="AK120" s="2715"/>
      <c r="AL120" s="2715"/>
      <c r="AM120" s="2715"/>
      <c r="AN120" s="2715"/>
      <c r="AO120" s="2715"/>
      <c r="AP120" s="2715"/>
      <c r="AQ120" s="2715"/>
      <c r="AR120" s="2715"/>
      <c r="AS120" s="2715"/>
      <c r="AT120" s="2716"/>
      <c r="AU120" s="2715"/>
      <c r="AV120" s="2715"/>
      <c r="AW120" s="2715"/>
      <c r="AX120" s="2715"/>
      <c r="AY120" s="2715"/>
      <c r="AZ120" s="2715"/>
      <c r="BA120" s="2739"/>
      <c r="BB120" s="2714"/>
      <c r="BC120" s="2715"/>
      <c r="BD120" s="2715"/>
      <c r="BE120" s="2715"/>
      <c r="BF120" s="2715"/>
      <c r="BG120" s="2715"/>
      <c r="BH120" s="2715"/>
      <c r="BI120" s="2715"/>
      <c r="BJ120" s="2715"/>
      <c r="BK120" s="2716"/>
      <c r="BL120" s="2717"/>
      <c r="BM120" s="2715"/>
      <c r="BN120" s="2715"/>
      <c r="BO120" s="2716"/>
    </row>
    <row r="121" spans="1:67" ht="22.9" customHeight="1" x14ac:dyDescent="0.45">
      <c r="A121" s="2712">
        <f t="shared" si="1"/>
        <v>82</v>
      </c>
      <c r="B121" s="2713"/>
      <c r="C121" s="2714"/>
      <c r="D121" s="2715"/>
      <c r="E121" s="2715"/>
      <c r="F121" s="2715"/>
      <c r="G121" s="2715"/>
      <c r="H121" s="2715"/>
      <c r="I121" s="2715"/>
      <c r="J121" s="2715"/>
      <c r="K121" s="2715"/>
      <c r="L121" s="2715"/>
      <c r="M121" s="2715"/>
      <c r="N121" s="2715"/>
      <c r="O121" s="2715"/>
      <c r="P121" s="2715"/>
      <c r="Q121" s="2715"/>
      <c r="R121" s="2715"/>
      <c r="S121" s="2715"/>
      <c r="T121" s="2715"/>
      <c r="U121" s="2715"/>
      <c r="V121" s="2716"/>
      <c r="W121" s="2717"/>
      <c r="X121" s="2715"/>
      <c r="Y121" s="2715"/>
      <c r="Z121" s="2715"/>
      <c r="AA121" s="2715"/>
      <c r="AB121" s="2715"/>
      <c r="AC121" s="2715"/>
      <c r="AD121" s="2715"/>
      <c r="AE121" s="2715"/>
      <c r="AF121" s="2715"/>
      <c r="AG121" s="2715"/>
      <c r="AH121" s="2715"/>
      <c r="AI121" s="2739"/>
      <c r="AJ121" s="2714"/>
      <c r="AK121" s="2715"/>
      <c r="AL121" s="2715"/>
      <c r="AM121" s="2715"/>
      <c r="AN121" s="2715"/>
      <c r="AO121" s="2715"/>
      <c r="AP121" s="2715"/>
      <c r="AQ121" s="2715"/>
      <c r="AR121" s="2715"/>
      <c r="AS121" s="2715"/>
      <c r="AT121" s="2716"/>
      <c r="AU121" s="2715"/>
      <c r="AV121" s="2715"/>
      <c r="AW121" s="2715"/>
      <c r="AX121" s="2715"/>
      <c r="AY121" s="2715"/>
      <c r="AZ121" s="2715"/>
      <c r="BA121" s="2739"/>
      <c r="BB121" s="2714"/>
      <c r="BC121" s="2715"/>
      <c r="BD121" s="2715"/>
      <c r="BE121" s="2715"/>
      <c r="BF121" s="2715"/>
      <c r="BG121" s="2715"/>
      <c r="BH121" s="2715"/>
      <c r="BI121" s="2715"/>
      <c r="BJ121" s="2715"/>
      <c r="BK121" s="2716"/>
      <c r="BL121" s="2717"/>
      <c r="BM121" s="2715"/>
      <c r="BN121" s="2715"/>
      <c r="BO121" s="2716"/>
    </row>
    <row r="122" spans="1:67" ht="22.9" customHeight="1" x14ac:dyDescent="0.45">
      <c r="A122" s="2712">
        <f t="shared" si="1"/>
        <v>83</v>
      </c>
      <c r="B122" s="2713"/>
      <c r="C122" s="2714"/>
      <c r="D122" s="2715"/>
      <c r="E122" s="2715"/>
      <c r="F122" s="2715"/>
      <c r="G122" s="2715"/>
      <c r="H122" s="2715"/>
      <c r="I122" s="2715"/>
      <c r="J122" s="2715"/>
      <c r="K122" s="2715"/>
      <c r="L122" s="2715"/>
      <c r="M122" s="2715"/>
      <c r="N122" s="2715"/>
      <c r="O122" s="2715"/>
      <c r="P122" s="2715"/>
      <c r="Q122" s="2715"/>
      <c r="R122" s="2715"/>
      <c r="S122" s="2715"/>
      <c r="T122" s="2715"/>
      <c r="U122" s="2715"/>
      <c r="V122" s="2716"/>
      <c r="W122" s="2717"/>
      <c r="X122" s="2715"/>
      <c r="Y122" s="2715"/>
      <c r="Z122" s="2715"/>
      <c r="AA122" s="2715"/>
      <c r="AB122" s="2715"/>
      <c r="AC122" s="2715"/>
      <c r="AD122" s="2715"/>
      <c r="AE122" s="2715"/>
      <c r="AF122" s="2715"/>
      <c r="AG122" s="2715"/>
      <c r="AH122" s="2715"/>
      <c r="AI122" s="2739"/>
      <c r="AJ122" s="2714"/>
      <c r="AK122" s="2715"/>
      <c r="AL122" s="2715"/>
      <c r="AM122" s="2715"/>
      <c r="AN122" s="2715"/>
      <c r="AO122" s="2715"/>
      <c r="AP122" s="2715"/>
      <c r="AQ122" s="2715"/>
      <c r="AR122" s="2715"/>
      <c r="AS122" s="2715"/>
      <c r="AT122" s="2716"/>
      <c r="AU122" s="2715"/>
      <c r="AV122" s="2715"/>
      <c r="AW122" s="2715"/>
      <c r="AX122" s="2715"/>
      <c r="AY122" s="2715"/>
      <c r="AZ122" s="2715"/>
      <c r="BA122" s="2739"/>
      <c r="BB122" s="2714"/>
      <c r="BC122" s="2715"/>
      <c r="BD122" s="2715"/>
      <c r="BE122" s="2715"/>
      <c r="BF122" s="2715"/>
      <c r="BG122" s="2715"/>
      <c r="BH122" s="2715"/>
      <c r="BI122" s="2715"/>
      <c r="BJ122" s="2715"/>
      <c r="BK122" s="2716"/>
      <c r="BL122" s="2717"/>
      <c r="BM122" s="2715"/>
      <c r="BN122" s="2715"/>
      <c r="BO122" s="2716"/>
    </row>
    <row r="123" spans="1:67" ht="22.9" customHeight="1" x14ac:dyDescent="0.45">
      <c r="A123" s="2712">
        <f t="shared" si="1"/>
        <v>84</v>
      </c>
      <c r="B123" s="2713"/>
      <c r="C123" s="2714"/>
      <c r="D123" s="2715"/>
      <c r="E123" s="2715"/>
      <c r="F123" s="2715"/>
      <c r="G123" s="2715"/>
      <c r="H123" s="2715"/>
      <c r="I123" s="2715"/>
      <c r="J123" s="2715"/>
      <c r="K123" s="2715"/>
      <c r="L123" s="2715"/>
      <c r="M123" s="2715"/>
      <c r="N123" s="2715"/>
      <c r="O123" s="2715"/>
      <c r="P123" s="2715"/>
      <c r="Q123" s="2715"/>
      <c r="R123" s="2715"/>
      <c r="S123" s="2715"/>
      <c r="T123" s="2715"/>
      <c r="U123" s="2715"/>
      <c r="V123" s="2716"/>
      <c r="W123" s="2717"/>
      <c r="X123" s="2715"/>
      <c r="Y123" s="2715"/>
      <c r="Z123" s="2715"/>
      <c r="AA123" s="2715"/>
      <c r="AB123" s="2715"/>
      <c r="AC123" s="2715"/>
      <c r="AD123" s="2715"/>
      <c r="AE123" s="2715"/>
      <c r="AF123" s="2715"/>
      <c r="AG123" s="2715"/>
      <c r="AH123" s="2715"/>
      <c r="AI123" s="2739"/>
      <c r="AJ123" s="2714"/>
      <c r="AK123" s="2715"/>
      <c r="AL123" s="2715"/>
      <c r="AM123" s="2715"/>
      <c r="AN123" s="2715"/>
      <c r="AO123" s="2715"/>
      <c r="AP123" s="2715"/>
      <c r="AQ123" s="2715"/>
      <c r="AR123" s="2715"/>
      <c r="AS123" s="2715"/>
      <c r="AT123" s="2716"/>
      <c r="AU123" s="2715"/>
      <c r="AV123" s="2715"/>
      <c r="AW123" s="2715"/>
      <c r="AX123" s="2715"/>
      <c r="AY123" s="2715"/>
      <c r="AZ123" s="2715"/>
      <c r="BA123" s="2739"/>
      <c r="BB123" s="2714"/>
      <c r="BC123" s="2715"/>
      <c r="BD123" s="2715"/>
      <c r="BE123" s="2715"/>
      <c r="BF123" s="2715"/>
      <c r="BG123" s="2715"/>
      <c r="BH123" s="2715"/>
      <c r="BI123" s="2715"/>
      <c r="BJ123" s="2715"/>
      <c r="BK123" s="2716"/>
      <c r="BL123" s="2717"/>
      <c r="BM123" s="2715"/>
      <c r="BN123" s="2715"/>
      <c r="BO123" s="2716"/>
    </row>
    <row r="124" spans="1:67" ht="22.9" customHeight="1" x14ac:dyDescent="0.45">
      <c r="A124" s="2712">
        <f t="shared" si="1"/>
        <v>85</v>
      </c>
      <c r="B124" s="2713"/>
      <c r="C124" s="2714"/>
      <c r="D124" s="2715"/>
      <c r="E124" s="2715"/>
      <c r="F124" s="2715"/>
      <c r="G124" s="2715"/>
      <c r="H124" s="2715"/>
      <c r="I124" s="2715"/>
      <c r="J124" s="2715"/>
      <c r="K124" s="2715"/>
      <c r="L124" s="2715"/>
      <c r="M124" s="2715"/>
      <c r="N124" s="2715"/>
      <c r="O124" s="2715"/>
      <c r="P124" s="2715"/>
      <c r="Q124" s="2715"/>
      <c r="R124" s="2715"/>
      <c r="S124" s="2715"/>
      <c r="T124" s="2715"/>
      <c r="U124" s="2715"/>
      <c r="V124" s="2716"/>
      <c r="W124" s="2717"/>
      <c r="X124" s="2715"/>
      <c r="Y124" s="2715"/>
      <c r="Z124" s="2715"/>
      <c r="AA124" s="2715"/>
      <c r="AB124" s="2715"/>
      <c r="AC124" s="2715"/>
      <c r="AD124" s="2715"/>
      <c r="AE124" s="2715"/>
      <c r="AF124" s="2715"/>
      <c r="AG124" s="2715"/>
      <c r="AH124" s="2715"/>
      <c r="AI124" s="2739"/>
      <c r="AJ124" s="2714"/>
      <c r="AK124" s="2715"/>
      <c r="AL124" s="2715"/>
      <c r="AM124" s="2715"/>
      <c r="AN124" s="2715"/>
      <c r="AO124" s="2715"/>
      <c r="AP124" s="2715"/>
      <c r="AQ124" s="2715"/>
      <c r="AR124" s="2715"/>
      <c r="AS124" s="2715"/>
      <c r="AT124" s="2716"/>
      <c r="AU124" s="2715"/>
      <c r="AV124" s="2715"/>
      <c r="AW124" s="2715"/>
      <c r="AX124" s="2715"/>
      <c r="AY124" s="2715"/>
      <c r="AZ124" s="2715"/>
      <c r="BA124" s="2739"/>
      <c r="BB124" s="2714"/>
      <c r="BC124" s="2715"/>
      <c r="BD124" s="2715"/>
      <c r="BE124" s="2715"/>
      <c r="BF124" s="2715"/>
      <c r="BG124" s="2715"/>
      <c r="BH124" s="2715"/>
      <c r="BI124" s="2715"/>
      <c r="BJ124" s="2715"/>
      <c r="BK124" s="2716"/>
      <c r="BL124" s="2717"/>
      <c r="BM124" s="2715"/>
      <c r="BN124" s="2715"/>
      <c r="BO124" s="2716"/>
    </row>
    <row r="125" spans="1:67" ht="22.9" customHeight="1" x14ac:dyDescent="0.45">
      <c r="A125" s="2712">
        <f t="shared" si="1"/>
        <v>86</v>
      </c>
      <c r="B125" s="2713"/>
      <c r="C125" s="2714"/>
      <c r="D125" s="2715"/>
      <c r="E125" s="2715"/>
      <c r="F125" s="2715"/>
      <c r="G125" s="2715"/>
      <c r="H125" s="2715"/>
      <c r="I125" s="2715"/>
      <c r="J125" s="2715"/>
      <c r="K125" s="2715"/>
      <c r="L125" s="2715"/>
      <c r="M125" s="2715"/>
      <c r="N125" s="2715"/>
      <c r="O125" s="2715"/>
      <c r="P125" s="2715"/>
      <c r="Q125" s="2715"/>
      <c r="R125" s="2715"/>
      <c r="S125" s="2715"/>
      <c r="T125" s="2715"/>
      <c r="U125" s="2715"/>
      <c r="V125" s="2716"/>
      <c r="W125" s="2717"/>
      <c r="X125" s="2715"/>
      <c r="Y125" s="2715"/>
      <c r="Z125" s="2715"/>
      <c r="AA125" s="2715"/>
      <c r="AB125" s="2715"/>
      <c r="AC125" s="2715"/>
      <c r="AD125" s="2715"/>
      <c r="AE125" s="2715"/>
      <c r="AF125" s="2715"/>
      <c r="AG125" s="2715"/>
      <c r="AH125" s="2715"/>
      <c r="AI125" s="2739"/>
      <c r="AJ125" s="2714"/>
      <c r="AK125" s="2715"/>
      <c r="AL125" s="2715"/>
      <c r="AM125" s="2715"/>
      <c r="AN125" s="2715"/>
      <c r="AO125" s="2715"/>
      <c r="AP125" s="2715"/>
      <c r="AQ125" s="2715"/>
      <c r="AR125" s="2715"/>
      <c r="AS125" s="2715"/>
      <c r="AT125" s="2716"/>
      <c r="AU125" s="2715"/>
      <c r="AV125" s="2715"/>
      <c r="AW125" s="2715"/>
      <c r="AX125" s="2715"/>
      <c r="AY125" s="2715"/>
      <c r="AZ125" s="2715"/>
      <c r="BA125" s="2739"/>
      <c r="BB125" s="2714"/>
      <c r="BC125" s="2715"/>
      <c r="BD125" s="2715"/>
      <c r="BE125" s="2715"/>
      <c r="BF125" s="2715"/>
      <c r="BG125" s="2715"/>
      <c r="BH125" s="2715"/>
      <c r="BI125" s="2715"/>
      <c r="BJ125" s="2715"/>
      <c r="BK125" s="2716"/>
      <c r="BL125" s="2717"/>
      <c r="BM125" s="2715"/>
      <c r="BN125" s="2715"/>
      <c r="BO125" s="2716"/>
    </row>
    <row r="126" spans="1:67" ht="22.9" customHeight="1" x14ac:dyDescent="0.45">
      <c r="A126" s="2712">
        <f t="shared" si="1"/>
        <v>87</v>
      </c>
      <c r="B126" s="2713"/>
      <c r="C126" s="2714"/>
      <c r="D126" s="2715"/>
      <c r="E126" s="2715"/>
      <c r="F126" s="2715"/>
      <c r="G126" s="2715"/>
      <c r="H126" s="2715"/>
      <c r="I126" s="2715"/>
      <c r="J126" s="2715"/>
      <c r="K126" s="2715"/>
      <c r="L126" s="2715"/>
      <c r="M126" s="2715"/>
      <c r="N126" s="2715"/>
      <c r="O126" s="2715"/>
      <c r="P126" s="2715"/>
      <c r="Q126" s="2715"/>
      <c r="R126" s="2715"/>
      <c r="S126" s="2715"/>
      <c r="T126" s="2715"/>
      <c r="U126" s="2715"/>
      <c r="V126" s="2716"/>
      <c r="W126" s="2717"/>
      <c r="X126" s="2715"/>
      <c r="Y126" s="2715"/>
      <c r="Z126" s="2715"/>
      <c r="AA126" s="2715"/>
      <c r="AB126" s="2715"/>
      <c r="AC126" s="2715"/>
      <c r="AD126" s="2715"/>
      <c r="AE126" s="2715"/>
      <c r="AF126" s="2715"/>
      <c r="AG126" s="2715"/>
      <c r="AH126" s="2715"/>
      <c r="AI126" s="2739"/>
      <c r="AJ126" s="2714"/>
      <c r="AK126" s="2715"/>
      <c r="AL126" s="2715"/>
      <c r="AM126" s="2715"/>
      <c r="AN126" s="2715"/>
      <c r="AO126" s="2715"/>
      <c r="AP126" s="2715"/>
      <c r="AQ126" s="2715"/>
      <c r="AR126" s="2715"/>
      <c r="AS126" s="2715"/>
      <c r="AT126" s="2716"/>
      <c r="AU126" s="2715"/>
      <c r="AV126" s="2715"/>
      <c r="AW126" s="2715"/>
      <c r="AX126" s="2715"/>
      <c r="AY126" s="2715"/>
      <c r="AZ126" s="2715"/>
      <c r="BA126" s="2739"/>
      <c r="BB126" s="2714"/>
      <c r="BC126" s="2715"/>
      <c r="BD126" s="2715"/>
      <c r="BE126" s="2715"/>
      <c r="BF126" s="2715"/>
      <c r="BG126" s="2715"/>
      <c r="BH126" s="2715"/>
      <c r="BI126" s="2715"/>
      <c r="BJ126" s="2715"/>
      <c r="BK126" s="2716"/>
      <c r="BL126" s="2717"/>
      <c r="BM126" s="2715"/>
      <c r="BN126" s="2715"/>
      <c r="BO126" s="2716"/>
    </row>
    <row r="127" spans="1:67" ht="22.9" customHeight="1" x14ac:dyDescent="0.45">
      <c r="A127" s="2712">
        <f t="shared" si="1"/>
        <v>88</v>
      </c>
      <c r="B127" s="2713"/>
      <c r="C127" s="2714"/>
      <c r="D127" s="2715"/>
      <c r="E127" s="2715"/>
      <c r="F127" s="2715"/>
      <c r="G127" s="2715"/>
      <c r="H127" s="2715"/>
      <c r="I127" s="2715"/>
      <c r="J127" s="2715"/>
      <c r="K127" s="2715"/>
      <c r="L127" s="2715"/>
      <c r="M127" s="2715"/>
      <c r="N127" s="2715"/>
      <c r="O127" s="2715"/>
      <c r="P127" s="2715"/>
      <c r="Q127" s="2715"/>
      <c r="R127" s="2715"/>
      <c r="S127" s="2715"/>
      <c r="T127" s="2715"/>
      <c r="U127" s="2715"/>
      <c r="V127" s="2716"/>
      <c r="W127" s="2717"/>
      <c r="X127" s="2715"/>
      <c r="Y127" s="2715"/>
      <c r="Z127" s="2715"/>
      <c r="AA127" s="2715"/>
      <c r="AB127" s="2715"/>
      <c r="AC127" s="2715"/>
      <c r="AD127" s="2715"/>
      <c r="AE127" s="2715"/>
      <c r="AF127" s="2715"/>
      <c r="AG127" s="2715"/>
      <c r="AH127" s="2715"/>
      <c r="AI127" s="2739"/>
      <c r="AJ127" s="2714"/>
      <c r="AK127" s="2715"/>
      <c r="AL127" s="2715"/>
      <c r="AM127" s="2715"/>
      <c r="AN127" s="2715"/>
      <c r="AO127" s="2715"/>
      <c r="AP127" s="2715"/>
      <c r="AQ127" s="2715"/>
      <c r="AR127" s="2715"/>
      <c r="AS127" s="2715"/>
      <c r="AT127" s="2716"/>
      <c r="AU127" s="2715"/>
      <c r="AV127" s="2715"/>
      <c r="AW127" s="2715"/>
      <c r="AX127" s="2715"/>
      <c r="AY127" s="2715"/>
      <c r="AZ127" s="2715"/>
      <c r="BA127" s="2739"/>
      <c r="BB127" s="2714"/>
      <c r="BC127" s="2715"/>
      <c r="BD127" s="2715"/>
      <c r="BE127" s="2715"/>
      <c r="BF127" s="2715"/>
      <c r="BG127" s="2715"/>
      <c r="BH127" s="2715"/>
      <c r="BI127" s="2715"/>
      <c r="BJ127" s="2715"/>
      <c r="BK127" s="2716"/>
      <c r="BL127" s="2717"/>
      <c r="BM127" s="2715"/>
      <c r="BN127" s="2715"/>
      <c r="BO127" s="2716"/>
    </row>
    <row r="128" spans="1:67" ht="22.9" customHeight="1" x14ac:dyDescent="0.45">
      <c r="A128" s="2712">
        <f t="shared" si="1"/>
        <v>89</v>
      </c>
      <c r="B128" s="2713"/>
      <c r="C128" s="2714"/>
      <c r="D128" s="2715"/>
      <c r="E128" s="2715"/>
      <c r="F128" s="2715"/>
      <c r="G128" s="2715"/>
      <c r="H128" s="2715"/>
      <c r="I128" s="2715"/>
      <c r="J128" s="2715"/>
      <c r="K128" s="2715"/>
      <c r="L128" s="2715"/>
      <c r="M128" s="2715"/>
      <c r="N128" s="2715"/>
      <c r="O128" s="2715"/>
      <c r="P128" s="2715"/>
      <c r="Q128" s="2715"/>
      <c r="R128" s="2715"/>
      <c r="S128" s="2715"/>
      <c r="T128" s="2715"/>
      <c r="U128" s="2715"/>
      <c r="V128" s="2716"/>
      <c r="W128" s="2717"/>
      <c r="X128" s="2715"/>
      <c r="Y128" s="2715"/>
      <c r="Z128" s="2715"/>
      <c r="AA128" s="2715"/>
      <c r="AB128" s="2715"/>
      <c r="AC128" s="2715"/>
      <c r="AD128" s="2715"/>
      <c r="AE128" s="2715"/>
      <c r="AF128" s="2715"/>
      <c r="AG128" s="2715"/>
      <c r="AH128" s="2715"/>
      <c r="AI128" s="2739"/>
      <c r="AJ128" s="2714"/>
      <c r="AK128" s="2715"/>
      <c r="AL128" s="2715"/>
      <c r="AM128" s="2715"/>
      <c r="AN128" s="2715"/>
      <c r="AO128" s="2715"/>
      <c r="AP128" s="2715"/>
      <c r="AQ128" s="2715"/>
      <c r="AR128" s="2715"/>
      <c r="AS128" s="2715"/>
      <c r="AT128" s="2716"/>
      <c r="AU128" s="2715"/>
      <c r="AV128" s="2715"/>
      <c r="AW128" s="2715"/>
      <c r="AX128" s="2715"/>
      <c r="AY128" s="2715"/>
      <c r="AZ128" s="2715"/>
      <c r="BA128" s="2739"/>
      <c r="BB128" s="2714"/>
      <c r="BC128" s="2715"/>
      <c r="BD128" s="2715"/>
      <c r="BE128" s="2715"/>
      <c r="BF128" s="2715"/>
      <c r="BG128" s="2715"/>
      <c r="BH128" s="2715"/>
      <c r="BI128" s="2715"/>
      <c r="BJ128" s="2715"/>
      <c r="BK128" s="2716"/>
      <c r="BL128" s="2717"/>
      <c r="BM128" s="2715"/>
      <c r="BN128" s="2715"/>
      <c r="BO128" s="2716"/>
    </row>
    <row r="129" spans="1:67" ht="22.9" customHeight="1" x14ac:dyDescent="0.45">
      <c r="A129" s="2712">
        <f t="shared" si="1"/>
        <v>90</v>
      </c>
      <c r="B129" s="2713"/>
      <c r="C129" s="2714"/>
      <c r="D129" s="2715"/>
      <c r="E129" s="2715"/>
      <c r="F129" s="2715"/>
      <c r="G129" s="2715"/>
      <c r="H129" s="2715"/>
      <c r="I129" s="2715"/>
      <c r="J129" s="2715"/>
      <c r="K129" s="2715"/>
      <c r="L129" s="2715"/>
      <c r="M129" s="2715"/>
      <c r="N129" s="2715"/>
      <c r="O129" s="2715"/>
      <c r="P129" s="2715"/>
      <c r="Q129" s="2715"/>
      <c r="R129" s="2715"/>
      <c r="S129" s="2715"/>
      <c r="T129" s="2715"/>
      <c r="U129" s="2715"/>
      <c r="V129" s="2716"/>
      <c r="W129" s="2717"/>
      <c r="X129" s="2715"/>
      <c r="Y129" s="2715"/>
      <c r="Z129" s="2715"/>
      <c r="AA129" s="2715"/>
      <c r="AB129" s="2715"/>
      <c r="AC129" s="2715"/>
      <c r="AD129" s="2715"/>
      <c r="AE129" s="2715"/>
      <c r="AF129" s="2715"/>
      <c r="AG129" s="2715"/>
      <c r="AH129" s="2715"/>
      <c r="AI129" s="2739"/>
      <c r="AJ129" s="2714"/>
      <c r="AK129" s="2715"/>
      <c r="AL129" s="2715"/>
      <c r="AM129" s="2715"/>
      <c r="AN129" s="2715"/>
      <c r="AO129" s="2715"/>
      <c r="AP129" s="2715"/>
      <c r="AQ129" s="2715"/>
      <c r="AR129" s="2715"/>
      <c r="AS129" s="2715"/>
      <c r="AT129" s="2716"/>
      <c r="AU129" s="2715"/>
      <c r="AV129" s="2715"/>
      <c r="AW129" s="2715"/>
      <c r="AX129" s="2715"/>
      <c r="AY129" s="2715"/>
      <c r="AZ129" s="2715"/>
      <c r="BA129" s="2739"/>
      <c r="BB129" s="2714"/>
      <c r="BC129" s="2715"/>
      <c r="BD129" s="2715"/>
      <c r="BE129" s="2715"/>
      <c r="BF129" s="2715"/>
      <c r="BG129" s="2715"/>
      <c r="BH129" s="2715"/>
      <c r="BI129" s="2715"/>
      <c r="BJ129" s="2715"/>
      <c r="BK129" s="2716"/>
      <c r="BL129" s="2717"/>
      <c r="BM129" s="2715"/>
      <c r="BN129" s="2715"/>
      <c r="BO129" s="2716"/>
    </row>
    <row r="130" spans="1:67" ht="22.9" customHeight="1" x14ac:dyDescent="0.45">
      <c r="A130" s="2712">
        <f t="shared" si="1"/>
        <v>91</v>
      </c>
      <c r="B130" s="2713"/>
      <c r="C130" s="2714"/>
      <c r="D130" s="2715"/>
      <c r="E130" s="2715"/>
      <c r="F130" s="2715"/>
      <c r="G130" s="2715"/>
      <c r="H130" s="2715"/>
      <c r="I130" s="2715"/>
      <c r="J130" s="2715"/>
      <c r="K130" s="2715"/>
      <c r="L130" s="2715"/>
      <c r="M130" s="2715"/>
      <c r="N130" s="2715"/>
      <c r="O130" s="2715"/>
      <c r="P130" s="2715"/>
      <c r="Q130" s="2715"/>
      <c r="R130" s="2715"/>
      <c r="S130" s="2715"/>
      <c r="T130" s="2715"/>
      <c r="U130" s="2715"/>
      <c r="V130" s="2716"/>
      <c r="W130" s="2717"/>
      <c r="X130" s="2715"/>
      <c r="Y130" s="2715"/>
      <c r="Z130" s="2715"/>
      <c r="AA130" s="2715"/>
      <c r="AB130" s="2715"/>
      <c r="AC130" s="2715"/>
      <c r="AD130" s="2715"/>
      <c r="AE130" s="2715"/>
      <c r="AF130" s="2715"/>
      <c r="AG130" s="2715"/>
      <c r="AH130" s="2715"/>
      <c r="AI130" s="2739"/>
      <c r="AJ130" s="2714"/>
      <c r="AK130" s="2715"/>
      <c r="AL130" s="2715"/>
      <c r="AM130" s="2715"/>
      <c r="AN130" s="2715"/>
      <c r="AO130" s="2715"/>
      <c r="AP130" s="2715"/>
      <c r="AQ130" s="2715"/>
      <c r="AR130" s="2715"/>
      <c r="AS130" s="2715"/>
      <c r="AT130" s="2716"/>
      <c r="AU130" s="2715"/>
      <c r="AV130" s="2715"/>
      <c r="AW130" s="2715"/>
      <c r="AX130" s="2715"/>
      <c r="AY130" s="2715"/>
      <c r="AZ130" s="2715"/>
      <c r="BA130" s="2739"/>
      <c r="BB130" s="2714"/>
      <c r="BC130" s="2715"/>
      <c r="BD130" s="2715"/>
      <c r="BE130" s="2715"/>
      <c r="BF130" s="2715"/>
      <c r="BG130" s="2715"/>
      <c r="BH130" s="2715"/>
      <c r="BI130" s="2715"/>
      <c r="BJ130" s="2715"/>
      <c r="BK130" s="2716"/>
      <c r="BL130" s="2717"/>
      <c r="BM130" s="2715"/>
      <c r="BN130" s="2715"/>
      <c r="BO130" s="2716"/>
    </row>
    <row r="131" spans="1:67" ht="22.9" customHeight="1" x14ac:dyDescent="0.45">
      <c r="A131" s="2712">
        <f t="shared" si="1"/>
        <v>92</v>
      </c>
      <c r="B131" s="2713"/>
      <c r="C131" s="2714"/>
      <c r="D131" s="2715"/>
      <c r="E131" s="2715"/>
      <c r="F131" s="2715"/>
      <c r="G131" s="2715"/>
      <c r="H131" s="2715"/>
      <c r="I131" s="2715"/>
      <c r="J131" s="2715"/>
      <c r="K131" s="2715"/>
      <c r="L131" s="2715"/>
      <c r="M131" s="2715"/>
      <c r="N131" s="2715"/>
      <c r="O131" s="2715"/>
      <c r="P131" s="2715"/>
      <c r="Q131" s="2715"/>
      <c r="R131" s="2715"/>
      <c r="S131" s="2715"/>
      <c r="T131" s="2715"/>
      <c r="U131" s="2715"/>
      <c r="V131" s="2716"/>
      <c r="W131" s="2717"/>
      <c r="X131" s="2715"/>
      <c r="Y131" s="2715"/>
      <c r="Z131" s="2715"/>
      <c r="AA131" s="2715"/>
      <c r="AB131" s="2715"/>
      <c r="AC131" s="2715"/>
      <c r="AD131" s="2715"/>
      <c r="AE131" s="2715"/>
      <c r="AF131" s="2715"/>
      <c r="AG131" s="2715"/>
      <c r="AH131" s="2715"/>
      <c r="AI131" s="2739"/>
      <c r="AJ131" s="2714"/>
      <c r="AK131" s="2715"/>
      <c r="AL131" s="2715"/>
      <c r="AM131" s="2715"/>
      <c r="AN131" s="2715"/>
      <c r="AO131" s="2715"/>
      <c r="AP131" s="2715"/>
      <c r="AQ131" s="2715"/>
      <c r="AR131" s="2715"/>
      <c r="AS131" s="2715"/>
      <c r="AT131" s="2716"/>
      <c r="AU131" s="2715"/>
      <c r="AV131" s="2715"/>
      <c r="AW131" s="2715"/>
      <c r="AX131" s="2715"/>
      <c r="AY131" s="2715"/>
      <c r="AZ131" s="2715"/>
      <c r="BA131" s="2739"/>
      <c r="BB131" s="2714"/>
      <c r="BC131" s="2715"/>
      <c r="BD131" s="2715"/>
      <c r="BE131" s="2715"/>
      <c r="BF131" s="2715"/>
      <c r="BG131" s="2715"/>
      <c r="BH131" s="2715"/>
      <c r="BI131" s="2715"/>
      <c r="BJ131" s="2715"/>
      <c r="BK131" s="2716"/>
      <c r="BL131" s="2717"/>
      <c r="BM131" s="2715"/>
      <c r="BN131" s="2715"/>
      <c r="BO131" s="2716"/>
    </row>
    <row r="132" spans="1:67" ht="22.9" customHeight="1" x14ac:dyDescent="0.45">
      <c r="A132" s="2712">
        <f t="shared" si="1"/>
        <v>93</v>
      </c>
      <c r="B132" s="2713"/>
      <c r="C132" s="2714"/>
      <c r="D132" s="2715"/>
      <c r="E132" s="2715"/>
      <c r="F132" s="2715"/>
      <c r="G132" s="2715"/>
      <c r="H132" s="2715"/>
      <c r="I132" s="2715"/>
      <c r="J132" s="2715"/>
      <c r="K132" s="2715"/>
      <c r="L132" s="2715"/>
      <c r="M132" s="2715"/>
      <c r="N132" s="2715"/>
      <c r="O132" s="2715"/>
      <c r="P132" s="2715"/>
      <c r="Q132" s="2715"/>
      <c r="R132" s="2715"/>
      <c r="S132" s="2715"/>
      <c r="T132" s="2715"/>
      <c r="U132" s="2715"/>
      <c r="V132" s="2716"/>
      <c r="W132" s="2717"/>
      <c r="X132" s="2715"/>
      <c r="Y132" s="2715"/>
      <c r="Z132" s="2715"/>
      <c r="AA132" s="2715"/>
      <c r="AB132" s="2715"/>
      <c r="AC132" s="2715"/>
      <c r="AD132" s="2715"/>
      <c r="AE132" s="2715"/>
      <c r="AF132" s="2715"/>
      <c r="AG132" s="2715"/>
      <c r="AH132" s="2715"/>
      <c r="AI132" s="2739"/>
      <c r="AJ132" s="2714"/>
      <c r="AK132" s="2715"/>
      <c r="AL132" s="2715"/>
      <c r="AM132" s="2715"/>
      <c r="AN132" s="2715"/>
      <c r="AO132" s="2715"/>
      <c r="AP132" s="2715"/>
      <c r="AQ132" s="2715"/>
      <c r="AR132" s="2715"/>
      <c r="AS132" s="2715"/>
      <c r="AT132" s="2716"/>
      <c r="AU132" s="2715"/>
      <c r="AV132" s="2715"/>
      <c r="AW132" s="2715"/>
      <c r="AX132" s="2715"/>
      <c r="AY132" s="2715"/>
      <c r="AZ132" s="2715"/>
      <c r="BA132" s="2739"/>
      <c r="BB132" s="2714"/>
      <c r="BC132" s="2715"/>
      <c r="BD132" s="2715"/>
      <c r="BE132" s="2715"/>
      <c r="BF132" s="2715"/>
      <c r="BG132" s="2715"/>
      <c r="BH132" s="2715"/>
      <c r="BI132" s="2715"/>
      <c r="BJ132" s="2715"/>
      <c r="BK132" s="2716"/>
      <c r="BL132" s="2717"/>
      <c r="BM132" s="2715"/>
      <c r="BN132" s="2715"/>
      <c r="BO132" s="2716"/>
    </row>
    <row r="133" spans="1:67" ht="22.9" customHeight="1" x14ac:dyDescent="0.45">
      <c r="A133" s="2712">
        <f t="shared" si="1"/>
        <v>94</v>
      </c>
      <c r="B133" s="2713"/>
      <c r="C133" s="2714"/>
      <c r="D133" s="2715"/>
      <c r="E133" s="2715"/>
      <c r="F133" s="2715"/>
      <c r="G133" s="2715"/>
      <c r="H133" s="2715"/>
      <c r="I133" s="2715"/>
      <c r="J133" s="2715"/>
      <c r="K133" s="2715"/>
      <c r="L133" s="2715"/>
      <c r="M133" s="2715"/>
      <c r="N133" s="2715"/>
      <c r="O133" s="2715"/>
      <c r="P133" s="2715"/>
      <c r="Q133" s="2715"/>
      <c r="R133" s="2715"/>
      <c r="S133" s="2715"/>
      <c r="T133" s="2715"/>
      <c r="U133" s="2715"/>
      <c r="V133" s="2716"/>
      <c r="W133" s="2717"/>
      <c r="X133" s="2715"/>
      <c r="Y133" s="2715"/>
      <c r="Z133" s="2715"/>
      <c r="AA133" s="2715"/>
      <c r="AB133" s="2715"/>
      <c r="AC133" s="2715"/>
      <c r="AD133" s="2715"/>
      <c r="AE133" s="2715"/>
      <c r="AF133" s="2715"/>
      <c r="AG133" s="2715"/>
      <c r="AH133" s="2715"/>
      <c r="AI133" s="2739"/>
      <c r="AJ133" s="2714"/>
      <c r="AK133" s="2715"/>
      <c r="AL133" s="2715"/>
      <c r="AM133" s="2715"/>
      <c r="AN133" s="2715"/>
      <c r="AO133" s="2715"/>
      <c r="AP133" s="2715"/>
      <c r="AQ133" s="2715"/>
      <c r="AR133" s="2715"/>
      <c r="AS133" s="2715"/>
      <c r="AT133" s="2716"/>
      <c r="AU133" s="2715"/>
      <c r="AV133" s="2715"/>
      <c r="AW133" s="2715"/>
      <c r="AX133" s="2715"/>
      <c r="AY133" s="2715"/>
      <c r="AZ133" s="2715"/>
      <c r="BA133" s="2739"/>
      <c r="BB133" s="2714"/>
      <c r="BC133" s="2715"/>
      <c r="BD133" s="2715"/>
      <c r="BE133" s="2715"/>
      <c r="BF133" s="2715"/>
      <c r="BG133" s="2715"/>
      <c r="BH133" s="2715"/>
      <c r="BI133" s="2715"/>
      <c r="BJ133" s="2715"/>
      <c r="BK133" s="2716"/>
      <c r="BL133" s="2717"/>
      <c r="BM133" s="2715"/>
      <c r="BN133" s="2715"/>
      <c r="BO133" s="2716"/>
    </row>
    <row r="134" spans="1:67" ht="22.9" customHeight="1" x14ac:dyDescent="0.45">
      <c r="A134" s="2712">
        <f t="shared" si="1"/>
        <v>95</v>
      </c>
      <c r="B134" s="2713"/>
      <c r="C134" s="2714"/>
      <c r="D134" s="2715"/>
      <c r="E134" s="2715"/>
      <c r="F134" s="2715"/>
      <c r="G134" s="2715"/>
      <c r="H134" s="2715"/>
      <c r="I134" s="2715"/>
      <c r="J134" s="2715"/>
      <c r="K134" s="2715"/>
      <c r="L134" s="2715"/>
      <c r="M134" s="2715"/>
      <c r="N134" s="2715"/>
      <c r="O134" s="2715"/>
      <c r="P134" s="2715"/>
      <c r="Q134" s="2715"/>
      <c r="R134" s="2715"/>
      <c r="S134" s="2715"/>
      <c r="T134" s="2715"/>
      <c r="U134" s="2715"/>
      <c r="V134" s="2716"/>
      <c r="W134" s="2717"/>
      <c r="X134" s="2715"/>
      <c r="Y134" s="2715"/>
      <c r="Z134" s="2715"/>
      <c r="AA134" s="2715"/>
      <c r="AB134" s="2715"/>
      <c r="AC134" s="2715"/>
      <c r="AD134" s="2715"/>
      <c r="AE134" s="2715"/>
      <c r="AF134" s="2715"/>
      <c r="AG134" s="2715"/>
      <c r="AH134" s="2715"/>
      <c r="AI134" s="2739"/>
      <c r="AJ134" s="2714"/>
      <c r="AK134" s="2715"/>
      <c r="AL134" s="2715"/>
      <c r="AM134" s="2715"/>
      <c r="AN134" s="2715"/>
      <c r="AO134" s="2715"/>
      <c r="AP134" s="2715"/>
      <c r="AQ134" s="2715"/>
      <c r="AR134" s="2715"/>
      <c r="AS134" s="2715"/>
      <c r="AT134" s="2716"/>
      <c r="AU134" s="2715"/>
      <c r="AV134" s="2715"/>
      <c r="AW134" s="2715"/>
      <c r="AX134" s="2715"/>
      <c r="AY134" s="2715"/>
      <c r="AZ134" s="2715"/>
      <c r="BA134" s="2739"/>
      <c r="BB134" s="2714"/>
      <c r="BC134" s="2715"/>
      <c r="BD134" s="2715"/>
      <c r="BE134" s="2715"/>
      <c r="BF134" s="2715"/>
      <c r="BG134" s="2715"/>
      <c r="BH134" s="2715"/>
      <c r="BI134" s="2715"/>
      <c r="BJ134" s="2715"/>
      <c r="BK134" s="2716"/>
      <c r="BL134" s="2717"/>
      <c r="BM134" s="2715"/>
      <c r="BN134" s="2715"/>
      <c r="BO134" s="2716"/>
    </row>
    <row r="135" spans="1:67" ht="22.9" customHeight="1" x14ac:dyDescent="0.45">
      <c r="A135" s="2712">
        <f t="shared" si="1"/>
        <v>96</v>
      </c>
      <c r="B135" s="2713"/>
      <c r="C135" s="2714"/>
      <c r="D135" s="2715"/>
      <c r="E135" s="2715"/>
      <c r="F135" s="2715"/>
      <c r="G135" s="2715"/>
      <c r="H135" s="2715"/>
      <c r="I135" s="2715"/>
      <c r="J135" s="2715"/>
      <c r="K135" s="2715"/>
      <c r="L135" s="2715"/>
      <c r="M135" s="2715"/>
      <c r="N135" s="2715"/>
      <c r="O135" s="2715"/>
      <c r="P135" s="2715"/>
      <c r="Q135" s="2715"/>
      <c r="R135" s="2715"/>
      <c r="S135" s="2715"/>
      <c r="T135" s="2715"/>
      <c r="U135" s="2715"/>
      <c r="V135" s="2716"/>
      <c r="W135" s="2717"/>
      <c r="X135" s="2715"/>
      <c r="Y135" s="2715"/>
      <c r="Z135" s="2715"/>
      <c r="AA135" s="2715"/>
      <c r="AB135" s="2715"/>
      <c r="AC135" s="2715"/>
      <c r="AD135" s="2715"/>
      <c r="AE135" s="2715"/>
      <c r="AF135" s="2715"/>
      <c r="AG135" s="2715"/>
      <c r="AH135" s="2715"/>
      <c r="AI135" s="2739"/>
      <c r="AJ135" s="2714"/>
      <c r="AK135" s="2715"/>
      <c r="AL135" s="2715"/>
      <c r="AM135" s="2715"/>
      <c r="AN135" s="2715"/>
      <c r="AO135" s="2715"/>
      <c r="AP135" s="2715"/>
      <c r="AQ135" s="2715"/>
      <c r="AR135" s="2715"/>
      <c r="AS135" s="2715"/>
      <c r="AT135" s="2716"/>
      <c r="AU135" s="2715"/>
      <c r="AV135" s="2715"/>
      <c r="AW135" s="2715"/>
      <c r="AX135" s="2715"/>
      <c r="AY135" s="2715"/>
      <c r="AZ135" s="2715"/>
      <c r="BA135" s="2739"/>
      <c r="BB135" s="2714"/>
      <c r="BC135" s="2715"/>
      <c r="BD135" s="2715"/>
      <c r="BE135" s="2715"/>
      <c r="BF135" s="2715"/>
      <c r="BG135" s="2715"/>
      <c r="BH135" s="2715"/>
      <c r="BI135" s="2715"/>
      <c r="BJ135" s="2715"/>
      <c r="BK135" s="2716"/>
      <c r="BL135" s="2717"/>
      <c r="BM135" s="2715"/>
      <c r="BN135" s="2715"/>
      <c r="BO135" s="2716"/>
    </row>
    <row r="136" spans="1:67" ht="22.9" customHeight="1" x14ac:dyDescent="0.45">
      <c r="A136" s="2712">
        <f t="shared" si="1"/>
        <v>97</v>
      </c>
      <c r="B136" s="2713"/>
      <c r="C136" s="2714"/>
      <c r="D136" s="2715"/>
      <c r="E136" s="2715"/>
      <c r="F136" s="2715"/>
      <c r="G136" s="2715"/>
      <c r="H136" s="2715"/>
      <c r="I136" s="2715"/>
      <c r="J136" s="2715"/>
      <c r="K136" s="2715"/>
      <c r="L136" s="2715"/>
      <c r="M136" s="2715"/>
      <c r="N136" s="2715"/>
      <c r="O136" s="2715"/>
      <c r="P136" s="2715"/>
      <c r="Q136" s="2715"/>
      <c r="R136" s="2715"/>
      <c r="S136" s="2715"/>
      <c r="T136" s="2715"/>
      <c r="U136" s="2715"/>
      <c r="V136" s="2716"/>
      <c r="W136" s="2717"/>
      <c r="X136" s="2715"/>
      <c r="Y136" s="2715"/>
      <c r="Z136" s="2715"/>
      <c r="AA136" s="2715"/>
      <c r="AB136" s="2715"/>
      <c r="AC136" s="2715"/>
      <c r="AD136" s="2715"/>
      <c r="AE136" s="2715"/>
      <c r="AF136" s="2715"/>
      <c r="AG136" s="2715"/>
      <c r="AH136" s="2715"/>
      <c r="AI136" s="2739"/>
      <c r="AJ136" s="2714"/>
      <c r="AK136" s="2715"/>
      <c r="AL136" s="2715"/>
      <c r="AM136" s="2715"/>
      <c r="AN136" s="2715"/>
      <c r="AO136" s="2715"/>
      <c r="AP136" s="2715"/>
      <c r="AQ136" s="2715"/>
      <c r="AR136" s="2715"/>
      <c r="AS136" s="2715"/>
      <c r="AT136" s="2716"/>
      <c r="AU136" s="2715"/>
      <c r="AV136" s="2715"/>
      <c r="AW136" s="2715"/>
      <c r="AX136" s="2715"/>
      <c r="AY136" s="2715"/>
      <c r="AZ136" s="2715"/>
      <c r="BA136" s="2739"/>
      <c r="BB136" s="2714"/>
      <c r="BC136" s="2715"/>
      <c r="BD136" s="2715"/>
      <c r="BE136" s="2715"/>
      <c r="BF136" s="2715"/>
      <c r="BG136" s="2715"/>
      <c r="BH136" s="2715"/>
      <c r="BI136" s="2715"/>
      <c r="BJ136" s="2715"/>
      <c r="BK136" s="2716"/>
      <c r="BL136" s="2717"/>
      <c r="BM136" s="2715"/>
      <c r="BN136" s="2715"/>
      <c r="BO136" s="2716"/>
    </row>
    <row r="137" spans="1:67" ht="22.9" customHeight="1" x14ac:dyDescent="0.45">
      <c r="A137" s="2712">
        <f t="shared" si="1"/>
        <v>98</v>
      </c>
      <c r="B137" s="2713"/>
      <c r="C137" s="2714"/>
      <c r="D137" s="2715"/>
      <c r="E137" s="2715"/>
      <c r="F137" s="2715"/>
      <c r="G137" s="2715"/>
      <c r="H137" s="2715"/>
      <c r="I137" s="2715"/>
      <c r="J137" s="2715"/>
      <c r="K137" s="2715"/>
      <c r="L137" s="2715"/>
      <c r="M137" s="2715"/>
      <c r="N137" s="2715"/>
      <c r="O137" s="2715"/>
      <c r="P137" s="2715"/>
      <c r="Q137" s="2715"/>
      <c r="R137" s="2715"/>
      <c r="S137" s="2715"/>
      <c r="T137" s="2715"/>
      <c r="U137" s="2715"/>
      <c r="V137" s="2716"/>
      <c r="W137" s="2717"/>
      <c r="X137" s="2715"/>
      <c r="Y137" s="2715"/>
      <c r="Z137" s="2715"/>
      <c r="AA137" s="2715"/>
      <c r="AB137" s="2715"/>
      <c r="AC137" s="2715"/>
      <c r="AD137" s="2715"/>
      <c r="AE137" s="2715"/>
      <c r="AF137" s="2715"/>
      <c r="AG137" s="2715"/>
      <c r="AH137" s="2715"/>
      <c r="AI137" s="2739"/>
      <c r="AJ137" s="2714"/>
      <c r="AK137" s="2715"/>
      <c r="AL137" s="2715"/>
      <c r="AM137" s="2715"/>
      <c r="AN137" s="2715"/>
      <c r="AO137" s="2715"/>
      <c r="AP137" s="2715"/>
      <c r="AQ137" s="2715"/>
      <c r="AR137" s="2715"/>
      <c r="AS137" s="2715"/>
      <c r="AT137" s="2716"/>
      <c r="AU137" s="2715"/>
      <c r="AV137" s="2715"/>
      <c r="AW137" s="2715"/>
      <c r="AX137" s="2715"/>
      <c r="AY137" s="2715"/>
      <c r="AZ137" s="2715"/>
      <c r="BA137" s="2739"/>
      <c r="BB137" s="2714"/>
      <c r="BC137" s="2715"/>
      <c r="BD137" s="2715"/>
      <c r="BE137" s="2715"/>
      <c r="BF137" s="2715"/>
      <c r="BG137" s="2715"/>
      <c r="BH137" s="2715"/>
      <c r="BI137" s="2715"/>
      <c r="BJ137" s="2715"/>
      <c r="BK137" s="2716"/>
      <c r="BL137" s="2717"/>
      <c r="BM137" s="2715"/>
      <c r="BN137" s="2715"/>
      <c r="BO137" s="2716"/>
    </row>
    <row r="138" spans="1:67" ht="22.9" customHeight="1" x14ac:dyDescent="0.45">
      <c r="A138" s="2712">
        <f t="shared" si="1"/>
        <v>99</v>
      </c>
      <c r="B138" s="2713"/>
      <c r="C138" s="2714"/>
      <c r="D138" s="2715"/>
      <c r="E138" s="2715"/>
      <c r="F138" s="2715"/>
      <c r="G138" s="2715"/>
      <c r="H138" s="2715"/>
      <c r="I138" s="2715"/>
      <c r="J138" s="2715"/>
      <c r="K138" s="2715"/>
      <c r="L138" s="2715"/>
      <c r="M138" s="2715"/>
      <c r="N138" s="2715"/>
      <c r="O138" s="2715"/>
      <c r="P138" s="2715"/>
      <c r="Q138" s="2715"/>
      <c r="R138" s="2715"/>
      <c r="S138" s="2715"/>
      <c r="T138" s="2715"/>
      <c r="U138" s="2715"/>
      <c r="V138" s="2716"/>
      <c r="W138" s="2717"/>
      <c r="X138" s="2715"/>
      <c r="Y138" s="2715"/>
      <c r="Z138" s="2715"/>
      <c r="AA138" s="2715"/>
      <c r="AB138" s="2715"/>
      <c r="AC138" s="2715"/>
      <c r="AD138" s="2715"/>
      <c r="AE138" s="2715"/>
      <c r="AF138" s="2715"/>
      <c r="AG138" s="2715"/>
      <c r="AH138" s="2715"/>
      <c r="AI138" s="2739"/>
      <c r="AJ138" s="2714"/>
      <c r="AK138" s="2715"/>
      <c r="AL138" s="2715"/>
      <c r="AM138" s="2715"/>
      <c r="AN138" s="2715"/>
      <c r="AO138" s="2715"/>
      <c r="AP138" s="2715"/>
      <c r="AQ138" s="2715"/>
      <c r="AR138" s="2715"/>
      <c r="AS138" s="2715"/>
      <c r="AT138" s="2716"/>
      <c r="AU138" s="2715"/>
      <c r="AV138" s="2715"/>
      <c r="AW138" s="2715"/>
      <c r="AX138" s="2715"/>
      <c r="AY138" s="2715"/>
      <c r="AZ138" s="2715"/>
      <c r="BA138" s="2739"/>
      <c r="BB138" s="2714"/>
      <c r="BC138" s="2715"/>
      <c r="BD138" s="2715"/>
      <c r="BE138" s="2715"/>
      <c r="BF138" s="2715"/>
      <c r="BG138" s="2715"/>
      <c r="BH138" s="2715"/>
      <c r="BI138" s="2715"/>
      <c r="BJ138" s="2715"/>
      <c r="BK138" s="2716"/>
      <c r="BL138" s="2717"/>
      <c r="BM138" s="2715"/>
      <c r="BN138" s="2715"/>
      <c r="BO138" s="2716"/>
    </row>
    <row r="139" spans="1:67" ht="22.9" customHeight="1" x14ac:dyDescent="0.45">
      <c r="A139" s="2712">
        <f t="shared" si="1"/>
        <v>100</v>
      </c>
      <c r="B139" s="2713"/>
      <c r="C139" s="2714"/>
      <c r="D139" s="2715"/>
      <c r="E139" s="2715"/>
      <c r="F139" s="2715"/>
      <c r="G139" s="2715"/>
      <c r="H139" s="2715"/>
      <c r="I139" s="2715"/>
      <c r="J139" s="2715"/>
      <c r="K139" s="2715"/>
      <c r="L139" s="2715"/>
      <c r="M139" s="2715"/>
      <c r="N139" s="2715"/>
      <c r="O139" s="2715"/>
      <c r="P139" s="2715"/>
      <c r="Q139" s="2715"/>
      <c r="R139" s="2715"/>
      <c r="S139" s="2715"/>
      <c r="T139" s="2715"/>
      <c r="U139" s="2715"/>
      <c r="V139" s="2716"/>
      <c r="W139" s="2717"/>
      <c r="X139" s="2715"/>
      <c r="Y139" s="2715"/>
      <c r="Z139" s="2715"/>
      <c r="AA139" s="2715"/>
      <c r="AB139" s="2715"/>
      <c r="AC139" s="2715"/>
      <c r="AD139" s="2715"/>
      <c r="AE139" s="2715"/>
      <c r="AF139" s="2715"/>
      <c r="AG139" s="2715"/>
      <c r="AH139" s="2715"/>
      <c r="AI139" s="2739"/>
      <c r="AJ139" s="2714"/>
      <c r="AK139" s="2715"/>
      <c r="AL139" s="2715"/>
      <c r="AM139" s="2715"/>
      <c r="AN139" s="2715"/>
      <c r="AO139" s="2715"/>
      <c r="AP139" s="2715"/>
      <c r="AQ139" s="2715"/>
      <c r="AR139" s="2715"/>
      <c r="AS139" s="2715"/>
      <c r="AT139" s="2716"/>
      <c r="AU139" s="2715"/>
      <c r="AV139" s="2715"/>
      <c r="AW139" s="2715"/>
      <c r="AX139" s="2715"/>
      <c r="AY139" s="2715"/>
      <c r="AZ139" s="2715"/>
      <c r="BA139" s="2739"/>
      <c r="BB139" s="2714"/>
      <c r="BC139" s="2715"/>
      <c r="BD139" s="2715"/>
      <c r="BE139" s="2715"/>
      <c r="BF139" s="2715"/>
      <c r="BG139" s="2715"/>
      <c r="BH139" s="2715"/>
      <c r="BI139" s="2715"/>
      <c r="BJ139" s="2715"/>
      <c r="BK139" s="2716"/>
      <c r="BL139" s="2717"/>
      <c r="BM139" s="2715"/>
      <c r="BN139" s="2715"/>
      <c r="BO139" s="2716"/>
    </row>
    <row r="140" spans="1:67" ht="22.9" customHeight="1" x14ac:dyDescent="0.45">
      <c r="A140" s="2712">
        <f t="shared" si="1"/>
        <v>101</v>
      </c>
      <c r="B140" s="2713"/>
      <c r="C140" s="2714"/>
      <c r="D140" s="2715"/>
      <c r="E140" s="2715"/>
      <c r="F140" s="2715"/>
      <c r="G140" s="2715"/>
      <c r="H140" s="2715"/>
      <c r="I140" s="2715"/>
      <c r="J140" s="2715"/>
      <c r="K140" s="2715"/>
      <c r="L140" s="2715"/>
      <c r="M140" s="2715"/>
      <c r="N140" s="2715"/>
      <c r="O140" s="2715"/>
      <c r="P140" s="2715"/>
      <c r="Q140" s="2715"/>
      <c r="R140" s="2715"/>
      <c r="S140" s="2715"/>
      <c r="T140" s="2715"/>
      <c r="U140" s="2715"/>
      <c r="V140" s="2716"/>
      <c r="W140" s="2717"/>
      <c r="X140" s="2715"/>
      <c r="Y140" s="2715"/>
      <c r="Z140" s="2715"/>
      <c r="AA140" s="2715"/>
      <c r="AB140" s="2715"/>
      <c r="AC140" s="2715"/>
      <c r="AD140" s="2715"/>
      <c r="AE140" s="2715"/>
      <c r="AF140" s="2715"/>
      <c r="AG140" s="2715"/>
      <c r="AH140" s="2715"/>
      <c r="AI140" s="2739"/>
      <c r="AJ140" s="2714"/>
      <c r="AK140" s="2715"/>
      <c r="AL140" s="2715"/>
      <c r="AM140" s="2715"/>
      <c r="AN140" s="2715"/>
      <c r="AO140" s="2715"/>
      <c r="AP140" s="2715"/>
      <c r="AQ140" s="2715"/>
      <c r="AR140" s="2715"/>
      <c r="AS140" s="2715"/>
      <c r="AT140" s="2716"/>
      <c r="AU140" s="2715"/>
      <c r="AV140" s="2715"/>
      <c r="AW140" s="2715"/>
      <c r="AX140" s="2715"/>
      <c r="AY140" s="2715"/>
      <c r="AZ140" s="2715"/>
      <c r="BA140" s="2739"/>
      <c r="BB140" s="2714"/>
      <c r="BC140" s="2715"/>
      <c r="BD140" s="2715"/>
      <c r="BE140" s="2715"/>
      <c r="BF140" s="2715"/>
      <c r="BG140" s="2715"/>
      <c r="BH140" s="2715"/>
      <c r="BI140" s="2715"/>
      <c r="BJ140" s="2715"/>
      <c r="BK140" s="2716"/>
      <c r="BL140" s="2717"/>
      <c r="BM140" s="2715"/>
      <c r="BN140" s="2715"/>
      <c r="BO140" s="2716"/>
    </row>
  </sheetData>
  <mergeCells count="1836">
    <mergeCell ref="AU140:AW140"/>
    <mergeCell ref="AX140:BA140"/>
    <mergeCell ref="BB140:BC140"/>
    <mergeCell ref="BD140:BH140"/>
    <mergeCell ref="BI140:BK140"/>
    <mergeCell ref="BL140:BO140"/>
    <mergeCell ref="W140:AB140"/>
    <mergeCell ref="AC140:AD140"/>
    <mergeCell ref="AE140:AI140"/>
    <mergeCell ref="AJ140:AN140"/>
    <mergeCell ref="AO140:AT140"/>
    <mergeCell ref="A140:B140"/>
    <mergeCell ref="C140:G140"/>
    <mergeCell ref="H140:L140"/>
    <mergeCell ref="M140:N140"/>
    <mergeCell ref="O140:Q140"/>
    <mergeCell ref="R140:V140"/>
    <mergeCell ref="AU139:AW139"/>
    <mergeCell ref="AX139:BA139"/>
    <mergeCell ref="BB139:BC139"/>
    <mergeCell ref="BD139:BH139"/>
    <mergeCell ref="BI139:BK139"/>
    <mergeCell ref="BL139:BO139"/>
    <mergeCell ref="W139:AB139"/>
    <mergeCell ref="AC139:AD139"/>
    <mergeCell ref="AE139:AI139"/>
    <mergeCell ref="AJ139:AN139"/>
    <mergeCell ref="AO139:AT139"/>
    <mergeCell ref="A139:B139"/>
    <mergeCell ref="C139:G139"/>
    <mergeCell ref="H139:L139"/>
    <mergeCell ref="M139:N139"/>
    <mergeCell ref="O139:Q139"/>
    <mergeCell ref="R139:V139"/>
    <mergeCell ref="AU138:AW138"/>
    <mergeCell ref="AX138:BA138"/>
    <mergeCell ref="BB138:BC138"/>
    <mergeCell ref="BD138:BH138"/>
    <mergeCell ref="BI138:BK138"/>
    <mergeCell ref="BL138:BO138"/>
    <mergeCell ref="W138:AB138"/>
    <mergeCell ref="AC138:AD138"/>
    <mergeCell ref="AE138:AI138"/>
    <mergeCell ref="AJ138:AN138"/>
    <mergeCell ref="AO138:AT138"/>
    <mergeCell ref="A138:B138"/>
    <mergeCell ref="C138:G138"/>
    <mergeCell ref="H138:L138"/>
    <mergeCell ref="M138:N138"/>
    <mergeCell ref="O138:Q138"/>
    <mergeCell ref="R138:V138"/>
    <mergeCell ref="AU137:AW137"/>
    <mergeCell ref="AX137:BA137"/>
    <mergeCell ref="BB137:BC137"/>
    <mergeCell ref="BD137:BH137"/>
    <mergeCell ref="BI137:BK137"/>
    <mergeCell ref="BL137:BO137"/>
    <mergeCell ref="W137:AB137"/>
    <mergeCell ref="AC137:AD137"/>
    <mergeCell ref="AE137:AI137"/>
    <mergeCell ref="AJ137:AN137"/>
    <mergeCell ref="AO137:AT137"/>
    <mergeCell ref="A137:B137"/>
    <mergeCell ref="C137:G137"/>
    <mergeCell ref="H137:L137"/>
    <mergeCell ref="M137:N137"/>
    <mergeCell ref="O137:Q137"/>
    <mergeCell ref="R137:V137"/>
    <mergeCell ref="AU136:AW136"/>
    <mergeCell ref="AX136:BA136"/>
    <mergeCell ref="BB136:BC136"/>
    <mergeCell ref="BD136:BH136"/>
    <mergeCell ref="BI136:BK136"/>
    <mergeCell ref="BL136:BO136"/>
    <mergeCell ref="W136:AB136"/>
    <mergeCell ref="AC136:AD136"/>
    <mergeCell ref="AE136:AI136"/>
    <mergeCell ref="AJ136:AN136"/>
    <mergeCell ref="AO136:AT136"/>
    <mergeCell ref="A136:B136"/>
    <mergeCell ref="C136:G136"/>
    <mergeCell ref="H136:L136"/>
    <mergeCell ref="M136:N136"/>
    <mergeCell ref="O136:Q136"/>
    <mergeCell ref="R136:V136"/>
    <mergeCell ref="AU135:AW135"/>
    <mergeCell ref="AX135:BA135"/>
    <mergeCell ref="BB135:BC135"/>
    <mergeCell ref="BD135:BH135"/>
    <mergeCell ref="BI135:BK135"/>
    <mergeCell ref="BL135:BO135"/>
    <mergeCell ref="W135:AB135"/>
    <mergeCell ref="AC135:AD135"/>
    <mergeCell ref="AE135:AI135"/>
    <mergeCell ref="AJ135:AN135"/>
    <mergeCell ref="AO135:AT135"/>
    <mergeCell ref="A135:B135"/>
    <mergeCell ref="C135:G135"/>
    <mergeCell ref="H135:L135"/>
    <mergeCell ref="M135:N135"/>
    <mergeCell ref="O135:Q135"/>
    <mergeCell ref="R135:V135"/>
    <mergeCell ref="AU134:AW134"/>
    <mergeCell ref="AX134:BA134"/>
    <mergeCell ref="BB134:BC134"/>
    <mergeCell ref="BD134:BH134"/>
    <mergeCell ref="BI134:BK134"/>
    <mergeCell ref="BL134:BO134"/>
    <mergeCell ref="W134:AB134"/>
    <mergeCell ref="AC134:AD134"/>
    <mergeCell ref="AE134:AI134"/>
    <mergeCell ref="AJ134:AN134"/>
    <mergeCell ref="AO134:AT134"/>
    <mergeCell ref="A134:B134"/>
    <mergeCell ref="C134:G134"/>
    <mergeCell ref="H134:L134"/>
    <mergeCell ref="M134:N134"/>
    <mergeCell ref="O134:Q134"/>
    <mergeCell ref="R134:V134"/>
    <mergeCell ref="AU133:AW133"/>
    <mergeCell ref="AX133:BA133"/>
    <mergeCell ref="BB133:BC133"/>
    <mergeCell ref="BD133:BH133"/>
    <mergeCell ref="BI133:BK133"/>
    <mergeCell ref="BL133:BO133"/>
    <mergeCell ref="W133:AB133"/>
    <mergeCell ref="AC133:AD133"/>
    <mergeCell ref="AE133:AI133"/>
    <mergeCell ref="AJ133:AN133"/>
    <mergeCell ref="AO133:AT133"/>
    <mergeCell ref="A133:B133"/>
    <mergeCell ref="C133:G133"/>
    <mergeCell ref="H133:L133"/>
    <mergeCell ref="M133:N133"/>
    <mergeCell ref="O133:Q133"/>
    <mergeCell ref="R133:V133"/>
    <mergeCell ref="AU132:AW132"/>
    <mergeCell ref="AX132:BA132"/>
    <mergeCell ref="BB132:BC132"/>
    <mergeCell ref="BD132:BH132"/>
    <mergeCell ref="BI132:BK132"/>
    <mergeCell ref="BL132:BO132"/>
    <mergeCell ref="W132:AB132"/>
    <mergeCell ref="AC132:AD132"/>
    <mergeCell ref="AE132:AI132"/>
    <mergeCell ref="AJ132:AN132"/>
    <mergeCell ref="AO132:AT132"/>
    <mergeCell ref="A132:B132"/>
    <mergeCell ref="C132:G132"/>
    <mergeCell ref="H132:L132"/>
    <mergeCell ref="M132:N132"/>
    <mergeCell ref="O132:Q132"/>
    <mergeCell ref="R132:V132"/>
    <mergeCell ref="AU131:AW131"/>
    <mergeCell ref="AX131:BA131"/>
    <mergeCell ref="BB131:BC131"/>
    <mergeCell ref="BD131:BH131"/>
    <mergeCell ref="BI131:BK131"/>
    <mergeCell ref="BL131:BO131"/>
    <mergeCell ref="W131:AB131"/>
    <mergeCell ref="AC131:AD131"/>
    <mergeCell ref="AE131:AI131"/>
    <mergeCell ref="AJ131:AN131"/>
    <mergeCell ref="AO131:AT131"/>
    <mergeCell ref="A131:B131"/>
    <mergeCell ref="C131:G131"/>
    <mergeCell ref="H131:L131"/>
    <mergeCell ref="M131:N131"/>
    <mergeCell ref="O131:Q131"/>
    <mergeCell ref="R131:V131"/>
    <mergeCell ref="AU130:AW130"/>
    <mergeCell ref="AX130:BA130"/>
    <mergeCell ref="BB130:BC130"/>
    <mergeCell ref="BD130:BH130"/>
    <mergeCell ref="BI130:BK130"/>
    <mergeCell ref="BL130:BO130"/>
    <mergeCell ref="W130:AB130"/>
    <mergeCell ref="AC130:AD130"/>
    <mergeCell ref="AE130:AI130"/>
    <mergeCell ref="AJ130:AN130"/>
    <mergeCell ref="AO130:AT130"/>
    <mergeCell ref="A130:B130"/>
    <mergeCell ref="C130:G130"/>
    <mergeCell ref="H130:L130"/>
    <mergeCell ref="M130:N130"/>
    <mergeCell ref="O130:Q130"/>
    <mergeCell ref="R130:V130"/>
    <mergeCell ref="AU129:AW129"/>
    <mergeCell ref="AX129:BA129"/>
    <mergeCell ref="BB129:BC129"/>
    <mergeCell ref="BD129:BH129"/>
    <mergeCell ref="BI129:BK129"/>
    <mergeCell ref="BL129:BO129"/>
    <mergeCell ref="W129:AB129"/>
    <mergeCell ref="AC129:AD129"/>
    <mergeCell ref="AE129:AI129"/>
    <mergeCell ref="AJ129:AN129"/>
    <mergeCell ref="AO129:AT129"/>
    <mergeCell ref="A129:B129"/>
    <mergeCell ref="C129:G129"/>
    <mergeCell ref="H129:L129"/>
    <mergeCell ref="M129:N129"/>
    <mergeCell ref="O129:Q129"/>
    <mergeCell ref="R129:V129"/>
    <mergeCell ref="AU128:AW128"/>
    <mergeCell ref="AX128:BA128"/>
    <mergeCell ref="BB128:BC128"/>
    <mergeCell ref="BD128:BH128"/>
    <mergeCell ref="BI128:BK128"/>
    <mergeCell ref="BL128:BO128"/>
    <mergeCell ref="W128:AB128"/>
    <mergeCell ref="AC128:AD128"/>
    <mergeCell ref="AE128:AI128"/>
    <mergeCell ref="AJ128:AN128"/>
    <mergeCell ref="AO128:AT128"/>
    <mergeCell ref="A128:B128"/>
    <mergeCell ref="C128:G128"/>
    <mergeCell ref="H128:L128"/>
    <mergeCell ref="M128:N128"/>
    <mergeCell ref="O128:Q128"/>
    <mergeCell ref="R128:V128"/>
    <mergeCell ref="AU127:AW127"/>
    <mergeCell ref="AX127:BA127"/>
    <mergeCell ref="BB127:BC127"/>
    <mergeCell ref="BD127:BH127"/>
    <mergeCell ref="BI127:BK127"/>
    <mergeCell ref="BL127:BO127"/>
    <mergeCell ref="W127:AB127"/>
    <mergeCell ref="AC127:AD127"/>
    <mergeCell ref="AE127:AI127"/>
    <mergeCell ref="AJ127:AN127"/>
    <mergeCell ref="AO127:AT127"/>
    <mergeCell ref="A127:B127"/>
    <mergeCell ref="C127:G127"/>
    <mergeCell ref="H127:L127"/>
    <mergeCell ref="M127:N127"/>
    <mergeCell ref="O127:Q127"/>
    <mergeCell ref="R127:V127"/>
    <mergeCell ref="AU126:AW126"/>
    <mergeCell ref="AX126:BA126"/>
    <mergeCell ref="BB126:BC126"/>
    <mergeCell ref="BD126:BH126"/>
    <mergeCell ref="BI126:BK126"/>
    <mergeCell ref="BL126:BO126"/>
    <mergeCell ref="W126:AB126"/>
    <mergeCell ref="AC126:AD126"/>
    <mergeCell ref="AE126:AI126"/>
    <mergeCell ref="AJ126:AN126"/>
    <mergeCell ref="AO126:AT126"/>
    <mergeCell ref="A126:B126"/>
    <mergeCell ref="C126:G126"/>
    <mergeCell ref="H126:L126"/>
    <mergeCell ref="M126:N126"/>
    <mergeCell ref="O126:Q126"/>
    <mergeCell ref="R126:V126"/>
    <mergeCell ref="AU125:AW125"/>
    <mergeCell ref="AX125:BA125"/>
    <mergeCell ref="BB125:BC125"/>
    <mergeCell ref="BD125:BH125"/>
    <mergeCell ref="BI125:BK125"/>
    <mergeCell ref="BL125:BO125"/>
    <mergeCell ref="W125:AB125"/>
    <mergeCell ref="AC125:AD125"/>
    <mergeCell ref="AE125:AI125"/>
    <mergeCell ref="AJ125:AN125"/>
    <mergeCell ref="AO125:AT125"/>
    <mergeCell ref="A125:B125"/>
    <mergeCell ref="C125:G125"/>
    <mergeCell ref="H125:L125"/>
    <mergeCell ref="M125:N125"/>
    <mergeCell ref="O125:Q125"/>
    <mergeCell ref="R125:V125"/>
    <mergeCell ref="AU124:AW124"/>
    <mergeCell ref="AX124:BA124"/>
    <mergeCell ref="BB124:BC124"/>
    <mergeCell ref="BD124:BH124"/>
    <mergeCell ref="BI124:BK124"/>
    <mergeCell ref="BL124:BO124"/>
    <mergeCell ref="W124:AB124"/>
    <mergeCell ref="AC124:AD124"/>
    <mergeCell ref="AE124:AI124"/>
    <mergeCell ref="AJ124:AN124"/>
    <mergeCell ref="AO124:AT124"/>
    <mergeCell ref="A124:B124"/>
    <mergeCell ref="C124:G124"/>
    <mergeCell ref="H124:L124"/>
    <mergeCell ref="M124:N124"/>
    <mergeCell ref="O124:Q124"/>
    <mergeCell ref="R124:V124"/>
    <mergeCell ref="AU123:AW123"/>
    <mergeCell ref="AX123:BA123"/>
    <mergeCell ref="BB123:BC123"/>
    <mergeCell ref="BD123:BH123"/>
    <mergeCell ref="BI123:BK123"/>
    <mergeCell ref="BL123:BO123"/>
    <mergeCell ref="W123:AB123"/>
    <mergeCell ref="AC123:AD123"/>
    <mergeCell ref="AE123:AI123"/>
    <mergeCell ref="AJ123:AN123"/>
    <mergeCell ref="AO123:AT123"/>
    <mergeCell ref="A123:B123"/>
    <mergeCell ref="C123:G123"/>
    <mergeCell ref="H123:L123"/>
    <mergeCell ref="M123:N123"/>
    <mergeCell ref="O123:Q123"/>
    <mergeCell ref="R123:V123"/>
    <mergeCell ref="AU122:AW122"/>
    <mergeCell ref="AX122:BA122"/>
    <mergeCell ref="BB122:BC122"/>
    <mergeCell ref="BD122:BH122"/>
    <mergeCell ref="BI122:BK122"/>
    <mergeCell ref="BL122:BO122"/>
    <mergeCell ref="W122:AB122"/>
    <mergeCell ref="AC122:AD122"/>
    <mergeCell ref="AE122:AI122"/>
    <mergeCell ref="AJ122:AN122"/>
    <mergeCell ref="AO122:AT122"/>
    <mergeCell ref="A122:B122"/>
    <mergeCell ref="C122:G122"/>
    <mergeCell ref="H122:L122"/>
    <mergeCell ref="M122:N122"/>
    <mergeCell ref="O122:Q122"/>
    <mergeCell ref="R122:V122"/>
    <mergeCell ref="AU121:AW121"/>
    <mergeCell ref="AX121:BA121"/>
    <mergeCell ref="BB121:BC121"/>
    <mergeCell ref="BD121:BH121"/>
    <mergeCell ref="BI121:BK121"/>
    <mergeCell ref="BL121:BO121"/>
    <mergeCell ref="W121:AB121"/>
    <mergeCell ref="AC121:AD121"/>
    <mergeCell ref="AE121:AI121"/>
    <mergeCell ref="AJ121:AN121"/>
    <mergeCell ref="AO121:AT121"/>
    <mergeCell ref="A121:B121"/>
    <mergeCell ref="C121:G121"/>
    <mergeCell ref="H121:L121"/>
    <mergeCell ref="M121:N121"/>
    <mergeCell ref="O121:Q121"/>
    <mergeCell ref="R121:V121"/>
    <mergeCell ref="AU120:AW120"/>
    <mergeCell ref="AX120:BA120"/>
    <mergeCell ref="BB120:BC120"/>
    <mergeCell ref="BD120:BH120"/>
    <mergeCell ref="BI120:BK120"/>
    <mergeCell ref="BL120:BO120"/>
    <mergeCell ref="W120:AB120"/>
    <mergeCell ref="AC120:AD120"/>
    <mergeCell ref="AE120:AI120"/>
    <mergeCell ref="AJ120:AN120"/>
    <mergeCell ref="AO120:AT120"/>
    <mergeCell ref="A120:B120"/>
    <mergeCell ref="C120:G120"/>
    <mergeCell ref="H120:L120"/>
    <mergeCell ref="M120:N120"/>
    <mergeCell ref="O120:Q120"/>
    <mergeCell ref="R120:V120"/>
    <mergeCell ref="AU119:AW119"/>
    <mergeCell ref="AX119:BA119"/>
    <mergeCell ref="BB119:BC119"/>
    <mergeCell ref="BD119:BH119"/>
    <mergeCell ref="BI119:BK119"/>
    <mergeCell ref="BL119:BO119"/>
    <mergeCell ref="W119:AB119"/>
    <mergeCell ref="AC119:AD119"/>
    <mergeCell ref="AE119:AI119"/>
    <mergeCell ref="AJ119:AN119"/>
    <mergeCell ref="AO119:AT119"/>
    <mergeCell ref="A119:B119"/>
    <mergeCell ref="C119:G119"/>
    <mergeCell ref="H119:L119"/>
    <mergeCell ref="M119:N119"/>
    <mergeCell ref="O119:Q119"/>
    <mergeCell ref="R119:V119"/>
    <mergeCell ref="AU118:AW118"/>
    <mergeCell ref="AX118:BA118"/>
    <mergeCell ref="BB118:BC118"/>
    <mergeCell ref="BD118:BH118"/>
    <mergeCell ref="BI118:BK118"/>
    <mergeCell ref="BL118:BO118"/>
    <mergeCell ref="W118:AB118"/>
    <mergeCell ref="AC118:AD118"/>
    <mergeCell ref="AE118:AI118"/>
    <mergeCell ref="AJ118:AN118"/>
    <mergeCell ref="AO118:AT118"/>
    <mergeCell ref="A118:B118"/>
    <mergeCell ref="C118:G118"/>
    <mergeCell ref="H118:L118"/>
    <mergeCell ref="M118:N118"/>
    <mergeCell ref="O118:Q118"/>
    <mergeCell ref="R118:V118"/>
    <mergeCell ref="AU117:AW117"/>
    <mergeCell ref="AX117:BA117"/>
    <mergeCell ref="BB117:BC117"/>
    <mergeCell ref="BD117:BH117"/>
    <mergeCell ref="BI117:BK117"/>
    <mergeCell ref="BL117:BO117"/>
    <mergeCell ref="W117:AB117"/>
    <mergeCell ref="AC117:AD117"/>
    <mergeCell ref="AE117:AI117"/>
    <mergeCell ref="AJ117:AN117"/>
    <mergeCell ref="AO117:AT117"/>
    <mergeCell ref="A117:B117"/>
    <mergeCell ref="C117:G117"/>
    <mergeCell ref="H117:L117"/>
    <mergeCell ref="M117:N117"/>
    <mergeCell ref="O117:Q117"/>
    <mergeCell ref="R117:V117"/>
    <mergeCell ref="AU116:AW116"/>
    <mergeCell ref="AX116:BA116"/>
    <mergeCell ref="BB116:BC116"/>
    <mergeCell ref="BD116:BH116"/>
    <mergeCell ref="BI116:BK116"/>
    <mergeCell ref="BL116:BO116"/>
    <mergeCell ref="W116:AB116"/>
    <mergeCell ref="AC116:AD116"/>
    <mergeCell ref="AE116:AI116"/>
    <mergeCell ref="AJ116:AN116"/>
    <mergeCell ref="AO116:AT116"/>
    <mergeCell ref="A116:B116"/>
    <mergeCell ref="C116:G116"/>
    <mergeCell ref="H116:L116"/>
    <mergeCell ref="M116:N116"/>
    <mergeCell ref="O116:Q116"/>
    <mergeCell ref="R116:V116"/>
    <mergeCell ref="AU115:AW115"/>
    <mergeCell ref="AX115:BA115"/>
    <mergeCell ref="BB115:BC115"/>
    <mergeCell ref="BD115:BH115"/>
    <mergeCell ref="BI115:BK115"/>
    <mergeCell ref="BL115:BO115"/>
    <mergeCell ref="W115:AB115"/>
    <mergeCell ref="AC115:AD115"/>
    <mergeCell ref="AE115:AI115"/>
    <mergeCell ref="AJ115:AN115"/>
    <mergeCell ref="AO115:AT115"/>
    <mergeCell ref="A115:B115"/>
    <mergeCell ref="C115:G115"/>
    <mergeCell ref="H115:L115"/>
    <mergeCell ref="M115:N115"/>
    <mergeCell ref="O115:Q115"/>
    <mergeCell ref="R115:V115"/>
    <mergeCell ref="AU114:AW114"/>
    <mergeCell ref="AX114:BA114"/>
    <mergeCell ref="BB114:BC114"/>
    <mergeCell ref="BD114:BH114"/>
    <mergeCell ref="BI114:BK114"/>
    <mergeCell ref="BL114:BO114"/>
    <mergeCell ref="W114:AB114"/>
    <mergeCell ref="AC114:AD114"/>
    <mergeCell ref="AE114:AI114"/>
    <mergeCell ref="AJ114:AN114"/>
    <mergeCell ref="AO114:AT114"/>
    <mergeCell ref="A114:B114"/>
    <mergeCell ref="C114:G114"/>
    <mergeCell ref="H114:L114"/>
    <mergeCell ref="M114:N114"/>
    <mergeCell ref="O114:Q114"/>
    <mergeCell ref="R114:V114"/>
    <mergeCell ref="AU113:AW113"/>
    <mergeCell ref="AX113:BA113"/>
    <mergeCell ref="BB113:BC113"/>
    <mergeCell ref="BD113:BH113"/>
    <mergeCell ref="BI113:BK113"/>
    <mergeCell ref="BL113:BO113"/>
    <mergeCell ref="W113:AB113"/>
    <mergeCell ref="AC113:AD113"/>
    <mergeCell ref="AE113:AI113"/>
    <mergeCell ref="AJ113:AN113"/>
    <mergeCell ref="AO113:AT113"/>
    <mergeCell ref="A113:B113"/>
    <mergeCell ref="C113:G113"/>
    <mergeCell ref="H113:L113"/>
    <mergeCell ref="M113:N113"/>
    <mergeCell ref="O113:Q113"/>
    <mergeCell ref="R113:V113"/>
    <mergeCell ref="AU112:AW112"/>
    <mergeCell ref="AX112:BA112"/>
    <mergeCell ref="BB112:BC112"/>
    <mergeCell ref="BD112:BH112"/>
    <mergeCell ref="BI112:BK112"/>
    <mergeCell ref="BL112:BO112"/>
    <mergeCell ref="W112:AB112"/>
    <mergeCell ref="AC112:AD112"/>
    <mergeCell ref="AE112:AI112"/>
    <mergeCell ref="AJ112:AN112"/>
    <mergeCell ref="AO112:AT112"/>
    <mergeCell ref="A112:B112"/>
    <mergeCell ref="C112:G112"/>
    <mergeCell ref="H112:L112"/>
    <mergeCell ref="M112:N112"/>
    <mergeCell ref="O112:Q112"/>
    <mergeCell ref="R112:V112"/>
    <mergeCell ref="AU111:AW111"/>
    <mergeCell ref="AX111:BA111"/>
    <mergeCell ref="BB111:BC111"/>
    <mergeCell ref="BD111:BH111"/>
    <mergeCell ref="BI111:BK111"/>
    <mergeCell ref="BL111:BO111"/>
    <mergeCell ref="W111:AB111"/>
    <mergeCell ref="AC111:AD111"/>
    <mergeCell ref="AE111:AI111"/>
    <mergeCell ref="AJ111:AN111"/>
    <mergeCell ref="AO111:AT111"/>
    <mergeCell ref="A111:B111"/>
    <mergeCell ref="C111:G111"/>
    <mergeCell ref="H111:L111"/>
    <mergeCell ref="M111:N111"/>
    <mergeCell ref="O111:Q111"/>
    <mergeCell ref="R111:V111"/>
    <mergeCell ref="AU110:AW110"/>
    <mergeCell ref="AX110:BA110"/>
    <mergeCell ref="BB110:BC110"/>
    <mergeCell ref="BD110:BH110"/>
    <mergeCell ref="BI110:BK110"/>
    <mergeCell ref="BL110:BO110"/>
    <mergeCell ref="W110:AB110"/>
    <mergeCell ref="AC110:AD110"/>
    <mergeCell ref="AE110:AI110"/>
    <mergeCell ref="AJ110:AN110"/>
    <mergeCell ref="AO110:AT110"/>
    <mergeCell ref="A110:B110"/>
    <mergeCell ref="C110:G110"/>
    <mergeCell ref="H110:L110"/>
    <mergeCell ref="M110:N110"/>
    <mergeCell ref="O110:Q110"/>
    <mergeCell ref="R110:V110"/>
    <mergeCell ref="AU109:AW109"/>
    <mergeCell ref="AX109:BA109"/>
    <mergeCell ref="BB109:BC109"/>
    <mergeCell ref="BD109:BH109"/>
    <mergeCell ref="BI109:BK109"/>
    <mergeCell ref="BL109:BO109"/>
    <mergeCell ref="W109:AB109"/>
    <mergeCell ref="AC109:AD109"/>
    <mergeCell ref="AE109:AI109"/>
    <mergeCell ref="AJ109:AN109"/>
    <mergeCell ref="AO109:AT109"/>
    <mergeCell ref="A109:B109"/>
    <mergeCell ref="C109:G109"/>
    <mergeCell ref="H109:L109"/>
    <mergeCell ref="M109:N109"/>
    <mergeCell ref="O109:Q109"/>
    <mergeCell ref="R109:V109"/>
    <mergeCell ref="AU108:AW108"/>
    <mergeCell ref="AX108:BA108"/>
    <mergeCell ref="BB108:BC108"/>
    <mergeCell ref="BD108:BH108"/>
    <mergeCell ref="BI108:BK108"/>
    <mergeCell ref="BL108:BO108"/>
    <mergeCell ref="W108:AB108"/>
    <mergeCell ref="AC108:AD108"/>
    <mergeCell ref="AE108:AI108"/>
    <mergeCell ref="AJ108:AN108"/>
    <mergeCell ref="AO108:AT108"/>
    <mergeCell ref="A108:B108"/>
    <mergeCell ref="C108:G108"/>
    <mergeCell ref="H108:L108"/>
    <mergeCell ref="M108:N108"/>
    <mergeCell ref="O108:Q108"/>
    <mergeCell ref="R108:V108"/>
    <mergeCell ref="AU107:AW107"/>
    <mergeCell ref="AX107:BA107"/>
    <mergeCell ref="BB107:BC107"/>
    <mergeCell ref="BD107:BH107"/>
    <mergeCell ref="BI107:BK107"/>
    <mergeCell ref="BL107:BO107"/>
    <mergeCell ref="W107:AB107"/>
    <mergeCell ref="AC107:AD107"/>
    <mergeCell ref="AE107:AI107"/>
    <mergeCell ref="AJ107:AN107"/>
    <mergeCell ref="AO107:AT107"/>
    <mergeCell ref="A107:B107"/>
    <mergeCell ref="C107:G107"/>
    <mergeCell ref="H107:L107"/>
    <mergeCell ref="M107:N107"/>
    <mergeCell ref="O107:Q107"/>
    <mergeCell ref="R107:V107"/>
    <mergeCell ref="AU106:AW106"/>
    <mergeCell ref="AX106:BA106"/>
    <mergeCell ref="BB106:BC106"/>
    <mergeCell ref="BD106:BH106"/>
    <mergeCell ref="BI106:BK106"/>
    <mergeCell ref="BL106:BO106"/>
    <mergeCell ref="W106:AB106"/>
    <mergeCell ref="AC106:AD106"/>
    <mergeCell ref="AE106:AI106"/>
    <mergeCell ref="AJ106:AN106"/>
    <mergeCell ref="AO106:AT106"/>
    <mergeCell ref="A106:B106"/>
    <mergeCell ref="C106:G106"/>
    <mergeCell ref="H106:L106"/>
    <mergeCell ref="M106:N106"/>
    <mergeCell ref="O106:Q106"/>
    <mergeCell ref="R106:V106"/>
    <mergeCell ref="AU105:AW105"/>
    <mergeCell ref="AX105:BA105"/>
    <mergeCell ref="BB105:BC105"/>
    <mergeCell ref="BD105:BH105"/>
    <mergeCell ref="BI105:BK105"/>
    <mergeCell ref="BL105:BO105"/>
    <mergeCell ref="W105:AB105"/>
    <mergeCell ref="AC105:AD105"/>
    <mergeCell ref="AE105:AI105"/>
    <mergeCell ref="AJ105:AN105"/>
    <mergeCell ref="AO105:AT105"/>
    <mergeCell ref="A105:B105"/>
    <mergeCell ref="C105:G105"/>
    <mergeCell ref="H105:L105"/>
    <mergeCell ref="M105:N105"/>
    <mergeCell ref="O105:Q105"/>
    <mergeCell ref="R105:V105"/>
    <mergeCell ref="AU104:AW104"/>
    <mergeCell ref="AX104:BA104"/>
    <mergeCell ref="BB104:BC104"/>
    <mergeCell ref="BD104:BH104"/>
    <mergeCell ref="BI104:BK104"/>
    <mergeCell ref="BL104:BO104"/>
    <mergeCell ref="W104:AB104"/>
    <mergeCell ref="AC104:AD104"/>
    <mergeCell ref="AE104:AI104"/>
    <mergeCell ref="AJ104:AN104"/>
    <mergeCell ref="AO104:AT104"/>
    <mergeCell ref="A104:B104"/>
    <mergeCell ref="C104:G104"/>
    <mergeCell ref="H104:L104"/>
    <mergeCell ref="M104:N104"/>
    <mergeCell ref="O104:Q104"/>
    <mergeCell ref="R104:V104"/>
    <mergeCell ref="AU103:AW103"/>
    <mergeCell ref="AX103:BA103"/>
    <mergeCell ref="BB103:BC103"/>
    <mergeCell ref="BD103:BH103"/>
    <mergeCell ref="BI103:BK103"/>
    <mergeCell ref="BL103:BO103"/>
    <mergeCell ref="W103:AB103"/>
    <mergeCell ref="AC103:AD103"/>
    <mergeCell ref="AE103:AI103"/>
    <mergeCell ref="AJ103:AN103"/>
    <mergeCell ref="AO103:AT103"/>
    <mergeCell ref="A103:B103"/>
    <mergeCell ref="C103:G103"/>
    <mergeCell ref="H103:L103"/>
    <mergeCell ref="M103:N103"/>
    <mergeCell ref="O103:Q103"/>
    <mergeCell ref="R103:V103"/>
    <mergeCell ref="AU102:AW102"/>
    <mergeCell ref="AX102:BA102"/>
    <mergeCell ref="BB102:BC102"/>
    <mergeCell ref="BD102:BH102"/>
    <mergeCell ref="BI102:BK102"/>
    <mergeCell ref="BL102:BO102"/>
    <mergeCell ref="W102:AB102"/>
    <mergeCell ref="AC102:AD102"/>
    <mergeCell ref="AE102:AI102"/>
    <mergeCell ref="AJ102:AN102"/>
    <mergeCell ref="AO102:AT102"/>
    <mergeCell ref="A102:B102"/>
    <mergeCell ref="C102:G102"/>
    <mergeCell ref="H102:L102"/>
    <mergeCell ref="M102:N102"/>
    <mergeCell ref="O102:Q102"/>
    <mergeCell ref="R102:V102"/>
    <mergeCell ref="AU101:AW101"/>
    <mergeCell ref="AX101:BA101"/>
    <mergeCell ref="BB101:BC101"/>
    <mergeCell ref="BD101:BH101"/>
    <mergeCell ref="BI101:BK101"/>
    <mergeCell ref="BL101:BO101"/>
    <mergeCell ref="W101:AB101"/>
    <mergeCell ref="AC101:AD101"/>
    <mergeCell ref="AE101:AI101"/>
    <mergeCell ref="AJ101:AN101"/>
    <mergeCell ref="AO101:AT101"/>
    <mergeCell ref="A101:B101"/>
    <mergeCell ref="C101:G101"/>
    <mergeCell ref="H101:L101"/>
    <mergeCell ref="M101:N101"/>
    <mergeCell ref="O101:Q101"/>
    <mergeCell ref="R101:V101"/>
    <mergeCell ref="AU100:AW100"/>
    <mergeCell ref="AX100:BA100"/>
    <mergeCell ref="BB100:BC100"/>
    <mergeCell ref="BD100:BH100"/>
    <mergeCell ref="BI100:BK100"/>
    <mergeCell ref="BL100:BO100"/>
    <mergeCell ref="W100:AB100"/>
    <mergeCell ref="AC100:AD100"/>
    <mergeCell ref="AE100:AI100"/>
    <mergeCell ref="AJ100:AN100"/>
    <mergeCell ref="AO100:AT100"/>
    <mergeCell ref="A100:B100"/>
    <mergeCell ref="C100:G100"/>
    <mergeCell ref="H100:L100"/>
    <mergeCell ref="M100:N100"/>
    <mergeCell ref="O100:Q100"/>
    <mergeCell ref="R100:V100"/>
    <mergeCell ref="AU99:AW99"/>
    <mergeCell ref="AX99:BA99"/>
    <mergeCell ref="BB99:BC99"/>
    <mergeCell ref="BD99:BH99"/>
    <mergeCell ref="BI99:BK99"/>
    <mergeCell ref="BL99:BO99"/>
    <mergeCell ref="W99:AB99"/>
    <mergeCell ref="AC99:AD99"/>
    <mergeCell ref="AE99:AI99"/>
    <mergeCell ref="AJ99:AN99"/>
    <mergeCell ref="AO99:AT99"/>
    <mergeCell ref="A99:B99"/>
    <mergeCell ref="C99:G99"/>
    <mergeCell ref="H99:L99"/>
    <mergeCell ref="M99:N99"/>
    <mergeCell ref="O99:Q99"/>
    <mergeCell ref="R99:V99"/>
    <mergeCell ref="AU98:AW98"/>
    <mergeCell ref="AX98:BA98"/>
    <mergeCell ref="BB98:BC98"/>
    <mergeCell ref="BD98:BH98"/>
    <mergeCell ref="BI98:BK98"/>
    <mergeCell ref="BL98:BO98"/>
    <mergeCell ref="W98:AB98"/>
    <mergeCell ref="AC98:AD98"/>
    <mergeCell ref="AE98:AI98"/>
    <mergeCell ref="AJ98:AN98"/>
    <mergeCell ref="AO98:AT98"/>
    <mergeCell ref="A98:B98"/>
    <mergeCell ref="C98:G98"/>
    <mergeCell ref="H98:L98"/>
    <mergeCell ref="M98:N98"/>
    <mergeCell ref="O98:Q98"/>
    <mergeCell ref="R98:V98"/>
    <mergeCell ref="AU97:AW97"/>
    <mergeCell ref="AX97:BA97"/>
    <mergeCell ref="BB97:BC97"/>
    <mergeCell ref="BD97:BH97"/>
    <mergeCell ref="BI97:BK97"/>
    <mergeCell ref="BL97:BO97"/>
    <mergeCell ref="W97:AB97"/>
    <mergeCell ref="AC97:AD97"/>
    <mergeCell ref="AE97:AI97"/>
    <mergeCell ref="AJ97:AN97"/>
    <mergeCell ref="AO97:AT97"/>
    <mergeCell ref="A97:B97"/>
    <mergeCell ref="C97:G97"/>
    <mergeCell ref="H97:L97"/>
    <mergeCell ref="M97:N97"/>
    <mergeCell ref="O97:Q97"/>
    <mergeCell ref="R97:V97"/>
    <mergeCell ref="AU96:AW96"/>
    <mergeCell ref="AX96:BA96"/>
    <mergeCell ref="BB96:BC96"/>
    <mergeCell ref="BD96:BH96"/>
    <mergeCell ref="BI96:BK96"/>
    <mergeCell ref="BL96:BO96"/>
    <mergeCell ref="W96:AB96"/>
    <mergeCell ref="AC96:AD96"/>
    <mergeCell ref="AE96:AI96"/>
    <mergeCell ref="AJ96:AN96"/>
    <mergeCell ref="AO96:AT96"/>
    <mergeCell ref="A96:B96"/>
    <mergeCell ref="C96:G96"/>
    <mergeCell ref="H96:L96"/>
    <mergeCell ref="M96:N96"/>
    <mergeCell ref="O96:Q96"/>
    <mergeCell ref="R96:V96"/>
    <mergeCell ref="AU95:AW95"/>
    <mergeCell ref="AX95:BA95"/>
    <mergeCell ref="BB95:BC95"/>
    <mergeCell ref="BD95:BH95"/>
    <mergeCell ref="BI95:BK95"/>
    <mergeCell ref="BL95:BO95"/>
    <mergeCell ref="W95:AB95"/>
    <mergeCell ref="AC95:AD95"/>
    <mergeCell ref="AE95:AI95"/>
    <mergeCell ref="AJ95:AN95"/>
    <mergeCell ref="AO95:AT95"/>
    <mergeCell ref="A95:B95"/>
    <mergeCell ref="C95:G95"/>
    <mergeCell ref="H95:L95"/>
    <mergeCell ref="M95:N95"/>
    <mergeCell ref="O95:Q95"/>
    <mergeCell ref="R95:V95"/>
    <mergeCell ref="AU94:AW94"/>
    <mergeCell ref="AX94:BA94"/>
    <mergeCell ref="BB94:BC94"/>
    <mergeCell ref="BD94:BH94"/>
    <mergeCell ref="BI94:BK94"/>
    <mergeCell ref="BL94:BO94"/>
    <mergeCell ref="W94:AB94"/>
    <mergeCell ref="AC94:AD94"/>
    <mergeCell ref="AE94:AI94"/>
    <mergeCell ref="AJ94:AN94"/>
    <mergeCell ref="AO94:AT94"/>
    <mergeCell ref="A94:B94"/>
    <mergeCell ref="C94:G94"/>
    <mergeCell ref="H94:L94"/>
    <mergeCell ref="M94:N94"/>
    <mergeCell ref="O94:Q94"/>
    <mergeCell ref="R94:V94"/>
    <mergeCell ref="AU93:AW93"/>
    <mergeCell ref="AX93:BA93"/>
    <mergeCell ref="BB93:BC93"/>
    <mergeCell ref="BD93:BH93"/>
    <mergeCell ref="BI93:BK93"/>
    <mergeCell ref="BL93:BO93"/>
    <mergeCell ref="W93:AB93"/>
    <mergeCell ref="AC93:AD93"/>
    <mergeCell ref="AE93:AI93"/>
    <mergeCell ref="AJ93:AN93"/>
    <mergeCell ref="AO93:AT93"/>
    <mergeCell ref="A93:B93"/>
    <mergeCell ref="C93:G93"/>
    <mergeCell ref="H93:L93"/>
    <mergeCell ref="M93:N93"/>
    <mergeCell ref="O93:Q93"/>
    <mergeCell ref="R93:V93"/>
    <mergeCell ref="AU92:AW92"/>
    <mergeCell ref="AX92:BA92"/>
    <mergeCell ref="BB92:BC92"/>
    <mergeCell ref="BD92:BH92"/>
    <mergeCell ref="BI92:BK92"/>
    <mergeCell ref="BL92:BO92"/>
    <mergeCell ref="W92:AB92"/>
    <mergeCell ref="AC92:AD92"/>
    <mergeCell ref="AE92:AI92"/>
    <mergeCell ref="AJ92:AN92"/>
    <mergeCell ref="AO92:AT92"/>
    <mergeCell ref="A92:B92"/>
    <mergeCell ref="C92:G92"/>
    <mergeCell ref="H92:L92"/>
    <mergeCell ref="M92:N92"/>
    <mergeCell ref="O92:Q92"/>
    <mergeCell ref="R92:V92"/>
    <mergeCell ref="AU91:AW91"/>
    <mergeCell ref="AX91:BA91"/>
    <mergeCell ref="BB91:BC91"/>
    <mergeCell ref="BD91:BH91"/>
    <mergeCell ref="BI91:BK91"/>
    <mergeCell ref="BL91:BO91"/>
    <mergeCell ref="W91:AB91"/>
    <mergeCell ref="AC91:AD91"/>
    <mergeCell ref="AE91:AI91"/>
    <mergeCell ref="AJ91:AN91"/>
    <mergeCell ref="AO91:AT91"/>
    <mergeCell ref="A91:B91"/>
    <mergeCell ref="C91:G91"/>
    <mergeCell ref="H91:L91"/>
    <mergeCell ref="M91:N91"/>
    <mergeCell ref="O91:Q91"/>
    <mergeCell ref="R91:V91"/>
    <mergeCell ref="AU90:AW90"/>
    <mergeCell ref="AX90:BA90"/>
    <mergeCell ref="BB90:BC90"/>
    <mergeCell ref="BD90:BH90"/>
    <mergeCell ref="BI90:BK90"/>
    <mergeCell ref="BL90:BO90"/>
    <mergeCell ref="W90:AB90"/>
    <mergeCell ref="AC90:AD90"/>
    <mergeCell ref="AE90:AI90"/>
    <mergeCell ref="AJ90:AN90"/>
    <mergeCell ref="AO90:AT90"/>
    <mergeCell ref="A90:B90"/>
    <mergeCell ref="C90:G90"/>
    <mergeCell ref="H90:L90"/>
    <mergeCell ref="M90:N90"/>
    <mergeCell ref="O90:Q90"/>
    <mergeCell ref="R90:V90"/>
    <mergeCell ref="AU89:AW89"/>
    <mergeCell ref="AX89:BA89"/>
    <mergeCell ref="BB89:BC89"/>
    <mergeCell ref="BD89:BH89"/>
    <mergeCell ref="BI89:BK89"/>
    <mergeCell ref="BL89:BO89"/>
    <mergeCell ref="W89:AB89"/>
    <mergeCell ref="AC89:AD89"/>
    <mergeCell ref="AE89:AI89"/>
    <mergeCell ref="AJ89:AN89"/>
    <mergeCell ref="AO89:AT89"/>
    <mergeCell ref="A89:B89"/>
    <mergeCell ref="C89:G89"/>
    <mergeCell ref="H89:L89"/>
    <mergeCell ref="M89:N89"/>
    <mergeCell ref="O89:Q89"/>
    <mergeCell ref="R89:V89"/>
    <mergeCell ref="AU88:AW88"/>
    <mergeCell ref="AX88:BA88"/>
    <mergeCell ref="BB88:BC88"/>
    <mergeCell ref="BD88:BH88"/>
    <mergeCell ref="BI88:BK88"/>
    <mergeCell ref="BL88:BO88"/>
    <mergeCell ref="W88:AB88"/>
    <mergeCell ref="AC88:AD88"/>
    <mergeCell ref="AE88:AI88"/>
    <mergeCell ref="AJ88:AN88"/>
    <mergeCell ref="AO88:AT88"/>
    <mergeCell ref="A88:B88"/>
    <mergeCell ref="C88:G88"/>
    <mergeCell ref="H88:L88"/>
    <mergeCell ref="M88:N88"/>
    <mergeCell ref="O88:Q88"/>
    <mergeCell ref="R88:V88"/>
    <mergeCell ref="AU87:AW87"/>
    <mergeCell ref="AX87:BA87"/>
    <mergeCell ref="BB87:BC87"/>
    <mergeCell ref="BD87:BH87"/>
    <mergeCell ref="BI87:BK87"/>
    <mergeCell ref="BL87:BO87"/>
    <mergeCell ref="W87:AB87"/>
    <mergeCell ref="AC87:AD87"/>
    <mergeCell ref="AE87:AI87"/>
    <mergeCell ref="AJ87:AN87"/>
    <mergeCell ref="AO87:AT87"/>
    <mergeCell ref="A87:B87"/>
    <mergeCell ref="C87:G87"/>
    <mergeCell ref="H87:L87"/>
    <mergeCell ref="M87:N87"/>
    <mergeCell ref="O87:Q87"/>
    <mergeCell ref="R87:V87"/>
    <mergeCell ref="AU86:AW86"/>
    <mergeCell ref="AX86:BA86"/>
    <mergeCell ref="BB86:BC86"/>
    <mergeCell ref="BD86:BH86"/>
    <mergeCell ref="BI86:BK86"/>
    <mergeCell ref="BL86:BO86"/>
    <mergeCell ref="W86:AB86"/>
    <mergeCell ref="AC86:AD86"/>
    <mergeCell ref="AE86:AI86"/>
    <mergeCell ref="AJ86:AN86"/>
    <mergeCell ref="AO86:AT86"/>
    <mergeCell ref="A86:B86"/>
    <mergeCell ref="C86:G86"/>
    <mergeCell ref="H86:L86"/>
    <mergeCell ref="M86:N86"/>
    <mergeCell ref="O86:Q86"/>
    <mergeCell ref="R86:V86"/>
    <mergeCell ref="AU85:AW85"/>
    <mergeCell ref="AX85:BA85"/>
    <mergeCell ref="BB85:BC85"/>
    <mergeCell ref="BD85:BH85"/>
    <mergeCell ref="BI85:BK85"/>
    <mergeCell ref="BL85:BO85"/>
    <mergeCell ref="W85:AB85"/>
    <mergeCell ref="AC85:AD85"/>
    <mergeCell ref="AE85:AI85"/>
    <mergeCell ref="AJ85:AN85"/>
    <mergeCell ref="AO85:AT85"/>
    <mergeCell ref="A85:B85"/>
    <mergeCell ref="C85:G85"/>
    <mergeCell ref="H85:L85"/>
    <mergeCell ref="M85:N85"/>
    <mergeCell ref="O85:Q85"/>
    <mergeCell ref="R85:V85"/>
    <mergeCell ref="AU84:AW84"/>
    <mergeCell ref="AX84:BA84"/>
    <mergeCell ref="BB84:BC84"/>
    <mergeCell ref="BD84:BH84"/>
    <mergeCell ref="BI84:BK84"/>
    <mergeCell ref="BL84:BO84"/>
    <mergeCell ref="W84:AB84"/>
    <mergeCell ref="AC84:AD84"/>
    <mergeCell ref="AE84:AI84"/>
    <mergeCell ref="AJ84:AN84"/>
    <mergeCell ref="AO84:AT84"/>
    <mergeCell ref="A84:B84"/>
    <mergeCell ref="C84:G84"/>
    <mergeCell ref="H84:L84"/>
    <mergeCell ref="M84:N84"/>
    <mergeCell ref="O84:Q84"/>
    <mergeCell ref="R84:V84"/>
    <mergeCell ref="AU83:AW83"/>
    <mergeCell ref="AX83:BA83"/>
    <mergeCell ref="BB83:BC83"/>
    <mergeCell ref="BD83:BH83"/>
    <mergeCell ref="BI83:BK83"/>
    <mergeCell ref="BL83:BO83"/>
    <mergeCell ref="W83:AB83"/>
    <mergeCell ref="AC83:AD83"/>
    <mergeCell ref="AE83:AI83"/>
    <mergeCell ref="AJ83:AN83"/>
    <mergeCell ref="AO83:AT83"/>
    <mergeCell ref="A83:B83"/>
    <mergeCell ref="C83:G83"/>
    <mergeCell ref="H83:L83"/>
    <mergeCell ref="M83:N83"/>
    <mergeCell ref="O83:Q83"/>
    <mergeCell ref="R83:V83"/>
    <mergeCell ref="AU82:AW82"/>
    <mergeCell ref="AX82:BA82"/>
    <mergeCell ref="BB82:BC82"/>
    <mergeCell ref="BD82:BH82"/>
    <mergeCell ref="BI82:BK82"/>
    <mergeCell ref="BL82:BO82"/>
    <mergeCell ref="W82:AB82"/>
    <mergeCell ref="AC82:AD82"/>
    <mergeCell ref="AE82:AI82"/>
    <mergeCell ref="AJ82:AN82"/>
    <mergeCell ref="AO82:AT82"/>
    <mergeCell ref="A82:B82"/>
    <mergeCell ref="C82:G82"/>
    <mergeCell ref="H82:L82"/>
    <mergeCell ref="M82:N82"/>
    <mergeCell ref="O82:Q82"/>
    <mergeCell ref="R82:V82"/>
    <mergeCell ref="AU81:AW81"/>
    <mergeCell ref="AX81:BA81"/>
    <mergeCell ref="BB81:BC81"/>
    <mergeCell ref="BD81:BH81"/>
    <mergeCell ref="BI81:BK81"/>
    <mergeCell ref="BL81:BO81"/>
    <mergeCell ref="W81:AB81"/>
    <mergeCell ref="AC81:AD81"/>
    <mergeCell ref="AE81:AI81"/>
    <mergeCell ref="AJ81:AN81"/>
    <mergeCell ref="AO81:AT81"/>
    <mergeCell ref="A81:B81"/>
    <mergeCell ref="C81:G81"/>
    <mergeCell ref="H81:L81"/>
    <mergeCell ref="M81:N81"/>
    <mergeCell ref="O81:Q81"/>
    <mergeCell ref="R81:V81"/>
    <mergeCell ref="AU80:AW80"/>
    <mergeCell ref="AX80:BA80"/>
    <mergeCell ref="BB80:BC80"/>
    <mergeCell ref="BD80:BH80"/>
    <mergeCell ref="BI80:BK80"/>
    <mergeCell ref="BL80:BO80"/>
    <mergeCell ref="W80:AB80"/>
    <mergeCell ref="AC80:AD80"/>
    <mergeCell ref="AE80:AI80"/>
    <mergeCell ref="AJ80:AN80"/>
    <mergeCell ref="AO80:AT80"/>
    <mergeCell ref="A80:B80"/>
    <mergeCell ref="C80:G80"/>
    <mergeCell ref="H80:L80"/>
    <mergeCell ref="M80:N80"/>
    <mergeCell ref="O80:Q80"/>
    <mergeCell ref="R80:V80"/>
    <mergeCell ref="AU79:AW79"/>
    <mergeCell ref="AX79:BA79"/>
    <mergeCell ref="BB79:BC79"/>
    <mergeCell ref="BD79:BH79"/>
    <mergeCell ref="BI79:BK79"/>
    <mergeCell ref="BL79:BO79"/>
    <mergeCell ref="W79:AB79"/>
    <mergeCell ref="AC79:AD79"/>
    <mergeCell ref="AE79:AI79"/>
    <mergeCell ref="AJ79:AN79"/>
    <mergeCell ref="AO79:AT79"/>
    <mergeCell ref="A79:B79"/>
    <mergeCell ref="C79:G79"/>
    <mergeCell ref="H79:L79"/>
    <mergeCell ref="M79:N79"/>
    <mergeCell ref="O79:Q79"/>
    <mergeCell ref="R79:V79"/>
    <mergeCell ref="AU78:AW78"/>
    <mergeCell ref="AX78:BA78"/>
    <mergeCell ref="BB78:BC78"/>
    <mergeCell ref="BD78:BH78"/>
    <mergeCell ref="BI78:BK78"/>
    <mergeCell ref="BL78:BO78"/>
    <mergeCell ref="W78:AB78"/>
    <mergeCell ref="AC78:AD78"/>
    <mergeCell ref="AE78:AI78"/>
    <mergeCell ref="AJ78:AN78"/>
    <mergeCell ref="AO78:AT78"/>
    <mergeCell ref="A78:B78"/>
    <mergeCell ref="C78:G78"/>
    <mergeCell ref="H78:L78"/>
    <mergeCell ref="M78:N78"/>
    <mergeCell ref="O78:Q78"/>
    <mergeCell ref="R78:V78"/>
    <mergeCell ref="AU77:AW77"/>
    <mergeCell ref="AX77:BA77"/>
    <mergeCell ref="BB77:BC77"/>
    <mergeCell ref="BD77:BH77"/>
    <mergeCell ref="BI77:BK77"/>
    <mergeCell ref="BL77:BO77"/>
    <mergeCell ref="W77:AB77"/>
    <mergeCell ref="AC77:AD77"/>
    <mergeCell ref="AE77:AI77"/>
    <mergeCell ref="AJ77:AN77"/>
    <mergeCell ref="AO77:AT77"/>
    <mergeCell ref="A77:B77"/>
    <mergeCell ref="C77:G77"/>
    <mergeCell ref="H77:L77"/>
    <mergeCell ref="M77:N77"/>
    <mergeCell ref="O77:Q77"/>
    <mergeCell ref="R77:V77"/>
    <mergeCell ref="AU76:AW76"/>
    <mergeCell ref="AX76:BA76"/>
    <mergeCell ref="BB76:BC76"/>
    <mergeCell ref="BD76:BH76"/>
    <mergeCell ref="BI76:BK76"/>
    <mergeCell ref="BL76:BO76"/>
    <mergeCell ref="W76:AB76"/>
    <mergeCell ref="AC76:AD76"/>
    <mergeCell ref="AE76:AI76"/>
    <mergeCell ref="AJ76:AN76"/>
    <mergeCell ref="AO76:AT76"/>
    <mergeCell ref="A76:B76"/>
    <mergeCell ref="C76:G76"/>
    <mergeCell ref="H76:L76"/>
    <mergeCell ref="M76:N76"/>
    <mergeCell ref="O76:Q76"/>
    <mergeCell ref="R76:V76"/>
    <mergeCell ref="AU75:AW75"/>
    <mergeCell ref="AX75:BA75"/>
    <mergeCell ref="BB75:BC75"/>
    <mergeCell ref="BD75:BH75"/>
    <mergeCell ref="BI75:BK75"/>
    <mergeCell ref="BL75:BO75"/>
    <mergeCell ref="W75:AB75"/>
    <mergeCell ref="AC75:AD75"/>
    <mergeCell ref="AE75:AI75"/>
    <mergeCell ref="AJ75:AN75"/>
    <mergeCell ref="AO75:AT75"/>
    <mergeCell ref="A75:B75"/>
    <mergeCell ref="C75:G75"/>
    <mergeCell ref="H75:L75"/>
    <mergeCell ref="M75:N75"/>
    <mergeCell ref="O75:Q75"/>
    <mergeCell ref="R75:V75"/>
    <mergeCell ref="AU74:AW74"/>
    <mergeCell ref="AX74:BA74"/>
    <mergeCell ref="BB74:BC74"/>
    <mergeCell ref="BD74:BH74"/>
    <mergeCell ref="BI74:BK74"/>
    <mergeCell ref="BL74:BO74"/>
    <mergeCell ref="W74:AB74"/>
    <mergeCell ref="AC74:AD74"/>
    <mergeCell ref="AE74:AI74"/>
    <mergeCell ref="AJ74:AN74"/>
    <mergeCell ref="AO74:AT74"/>
    <mergeCell ref="A74:B74"/>
    <mergeCell ref="C74:G74"/>
    <mergeCell ref="H74:L74"/>
    <mergeCell ref="M74:N74"/>
    <mergeCell ref="O74:Q74"/>
    <mergeCell ref="R74:V74"/>
    <mergeCell ref="AU73:AW73"/>
    <mergeCell ref="AX73:BA73"/>
    <mergeCell ref="BB73:BC73"/>
    <mergeCell ref="BD73:BH73"/>
    <mergeCell ref="BI73:BK73"/>
    <mergeCell ref="BL73:BO73"/>
    <mergeCell ref="W73:AB73"/>
    <mergeCell ref="AC73:AD73"/>
    <mergeCell ref="AE73:AI73"/>
    <mergeCell ref="AJ73:AN73"/>
    <mergeCell ref="AO73:AT73"/>
    <mergeCell ref="A73:B73"/>
    <mergeCell ref="C73:G73"/>
    <mergeCell ref="H73:L73"/>
    <mergeCell ref="M73:N73"/>
    <mergeCell ref="O73:Q73"/>
    <mergeCell ref="R73:V73"/>
    <mergeCell ref="AU72:AW72"/>
    <mergeCell ref="AX72:BA72"/>
    <mergeCell ref="BB72:BC72"/>
    <mergeCell ref="BD72:BH72"/>
    <mergeCell ref="BI72:BK72"/>
    <mergeCell ref="BL72:BO72"/>
    <mergeCell ref="W72:AB72"/>
    <mergeCell ref="AC72:AD72"/>
    <mergeCell ref="AE72:AI72"/>
    <mergeCell ref="AJ72:AN72"/>
    <mergeCell ref="AO72:AT72"/>
    <mergeCell ref="A72:B72"/>
    <mergeCell ref="C72:G72"/>
    <mergeCell ref="H72:L72"/>
    <mergeCell ref="M72:N72"/>
    <mergeCell ref="O72:Q72"/>
    <mergeCell ref="R72:V72"/>
    <mergeCell ref="AU71:AW71"/>
    <mergeCell ref="AX71:BA71"/>
    <mergeCell ref="BB71:BC71"/>
    <mergeCell ref="BD71:BH71"/>
    <mergeCell ref="BI71:BK71"/>
    <mergeCell ref="BL71:BO71"/>
    <mergeCell ref="W71:AB71"/>
    <mergeCell ref="AC71:AD71"/>
    <mergeCell ref="AE71:AI71"/>
    <mergeCell ref="AJ71:AN71"/>
    <mergeCell ref="AO71:AT71"/>
    <mergeCell ref="A71:B71"/>
    <mergeCell ref="C71:G71"/>
    <mergeCell ref="H71:L71"/>
    <mergeCell ref="M71:N71"/>
    <mergeCell ref="O71:Q71"/>
    <mergeCell ref="R71:V71"/>
    <mergeCell ref="AU70:AW70"/>
    <mergeCell ref="AX70:BA70"/>
    <mergeCell ref="BB70:BC70"/>
    <mergeCell ref="BD70:BH70"/>
    <mergeCell ref="BI70:BK70"/>
    <mergeCell ref="BL70:BO70"/>
    <mergeCell ref="W70:AB70"/>
    <mergeCell ref="AC70:AD70"/>
    <mergeCell ref="AE70:AI70"/>
    <mergeCell ref="AJ70:AN70"/>
    <mergeCell ref="AO70:AT70"/>
    <mergeCell ref="A70:B70"/>
    <mergeCell ref="C70:G70"/>
    <mergeCell ref="H70:L70"/>
    <mergeCell ref="M70:N70"/>
    <mergeCell ref="O70:Q70"/>
    <mergeCell ref="R70:V70"/>
    <mergeCell ref="AU69:AW69"/>
    <mergeCell ref="AX69:BA69"/>
    <mergeCell ref="BB69:BC69"/>
    <mergeCell ref="BD69:BH69"/>
    <mergeCell ref="BI69:BK69"/>
    <mergeCell ref="BL69:BO69"/>
    <mergeCell ref="W69:AB69"/>
    <mergeCell ref="AC69:AD69"/>
    <mergeCell ref="AE69:AI69"/>
    <mergeCell ref="AJ69:AN69"/>
    <mergeCell ref="AO69:AT69"/>
    <mergeCell ref="A69:B69"/>
    <mergeCell ref="C69:G69"/>
    <mergeCell ref="H69:L69"/>
    <mergeCell ref="M69:N69"/>
    <mergeCell ref="O69:Q69"/>
    <mergeCell ref="R69:V69"/>
    <mergeCell ref="AU68:AW68"/>
    <mergeCell ref="AX68:BA68"/>
    <mergeCell ref="BB68:BC68"/>
    <mergeCell ref="BD68:BH68"/>
    <mergeCell ref="BI68:BK68"/>
    <mergeCell ref="BL68:BO68"/>
    <mergeCell ref="W68:AB68"/>
    <mergeCell ref="AC68:AD68"/>
    <mergeCell ref="AE68:AI68"/>
    <mergeCell ref="AJ68:AN68"/>
    <mergeCell ref="AO68:AT68"/>
    <mergeCell ref="A68:B68"/>
    <mergeCell ref="C68:G68"/>
    <mergeCell ref="H68:L68"/>
    <mergeCell ref="M68:N68"/>
    <mergeCell ref="O68:Q68"/>
    <mergeCell ref="R68:V68"/>
    <mergeCell ref="AU67:AW67"/>
    <mergeCell ref="AX67:BA67"/>
    <mergeCell ref="BB67:BC67"/>
    <mergeCell ref="BD67:BH67"/>
    <mergeCell ref="BI67:BK67"/>
    <mergeCell ref="BL67:BO67"/>
    <mergeCell ref="W67:AB67"/>
    <mergeCell ref="AC67:AD67"/>
    <mergeCell ref="AE67:AI67"/>
    <mergeCell ref="AJ67:AN67"/>
    <mergeCell ref="AO67:AT67"/>
    <mergeCell ref="A67:B67"/>
    <mergeCell ref="C67:G67"/>
    <mergeCell ref="H67:L67"/>
    <mergeCell ref="M67:N67"/>
    <mergeCell ref="O67:Q67"/>
    <mergeCell ref="R67:V67"/>
    <mergeCell ref="AU66:AW66"/>
    <mergeCell ref="AX66:BA66"/>
    <mergeCell ref="BB66:BC66"/>
    <mergeCell ref="BD66:BH66"/>
    <mergeCell ref="BI66:BK66"/>
    <mergeCell ref="BL66:BO66"/>
    <mergeCell ref="W66:AB66"/>
    <mergeCell ref="AC66:AD66"/>
    <mergeCell ref="AE66:AI66"/>
    <mergeCell ref="AJ66:AN66"/>
    <mergeCell ref="AO66:AT66"/>
    <mergeCell ref="A66:B66"/>
    <mergeCell ref="C66:G66"/>
    <mergeCell ref="H66:L66"/>
    <mergeCell ref="M66:N66"/>
    <mergeCell ref="O66:Q66"/>
    <mergeCell ref="R66:V66"/>
    <mergeCell ref="AU65:AW65"/>
    <mergeCell ref="AX65:BA65"/>
    <mergeCell ref="BB65:BC65"/>
    <mergeCell ref="BD65:BH65"/>
    <mergeCell ref="BI65:BK65"/>
    <mergeCell ref="BL65:BO65"/>
    <mergeCell ref="W65:AB65"/>
    <mergeCell ref="AC65:AD65"/>
    <mergeCell ref="AE65:AI65"/>
    <mergeCell ref="AJ65:AN65"/>
    <mergeCell ref="AO65:AT65"/>
    <mergeCell ref="A65:B65"/>
    <mergeCell ref="C65:G65"/>
    <mergeCell ref="H65:L65"/>
    <mergeCell ref="M65:N65"/>
    <mergeCell ref="O65:Q65"/>
    <mergeCell ref="R65:V65"/>
    <mergeCell ref="AU64:AW64"/>
    <mergeCell ref="AX64:BA64"/>
    <mergeCell ref="BB64:BC64"/>
    <mergeCell ref="BD64:BH64"/>
    <mergeCell ref="BI64:BK64"/>
    <mergeCell ref="BL64:BO64"/>
    <mergeCell ref="W64:AB64"/>
    <mergeCell ref="AC64:AD64"/>
    <mergeCell ref="AE64:AI64"/>
    <mergeCell ref="AJ64:AN64"/>
    <mergeCell ref="AO64:AT64"/>
    <mergeCell ref="A64:B64"/>
    <mergeCell ref="C64:G64"/>
    <mergeCell ref="H64:L64"/>
    <mergeCell ref="M64:N64"/>
    <mergeCell ref="O64:Q64"/>
    <mergeCell ref="R64:V64"/>
    <mergeCell ref="AU63:AW63"/>
    <mergeCell ref="AX63:BA63"/>
    <mergeCell ref="BB63:BC63"/>
    <mergeCell ref="BD63:BH63"/>
    <mergeCell ref="BI63:BK63"/>
    <mergeCell ref="BL63:BO63"/>
    <mergeCell ref="W63:AB63"/>
    <mergeCell ref="AC63:AD63"/>
    <mergeCell ref="AE63:AI63"/>
    <mergeCell ref="AJ63:AN63"/>
    <mergeCell ref="AO63:AT63"/>
    <mergeCell ref="A63:B63"/>
    <mergeCell ref="C63:G63"/>
    <mergeCell ref="H63:L63"/>
    <mergeCell ref="M63:N63"/>
    <mergeCell ref="O63:Q63"/>
    <mergeCell ref="R63:V63"/>
    <mergeCell ref="AU62:AW62"/>
    <mergeCell ref="AX62:BA62"/>
    <mergeCell ref="BB62:BC62"/>
    <mergeCell ref="BD62:BH62"/>
    <mergeCell ref="BI62:BK62"/>
    <mergeCell ref="BL62:BO62"/>
    <mergeCell ref="W62:AB62"/>
    <mergeCell ref="AC62:AD62"/>
    <mergeCell ref="AE62:AI62"/>
    <mergeCell ref="AJ62:AN62"/>
    <mergeCell ref="AO62:AT62"/>
    <mergeCell ref="A62:B62"/>
    <mergeCell ref="C62:G62"/>
    <mergeCell ref="H62:L62"/>
    <mergeCell ref="M62:N62"/>
    <mergeCell ref="O62:Q62"/>
    <mergeCell ref="R62:V62"/>
    <mergeCell ref="AU61:AW61"/>
    <mergeCell ref="AX61:BA61"/>
    <mergeCell ref="BB61:BC61"/>
    <mergeCell ref="BD61:BH61"/>
    <mergeCell ref="BI61:BK61"/>
    <mergeCell ref="BL61:BO61"/>
    <mergeCell ref="W61:AB61"/>
    <mergeCell ref="AC61:AD61"/>
    <mergeCell ref="AE61:AI61"/>
    <mergeCell ref="AJ61:AN61"/>
    <mergeCell ref="AO61:AT61"/>
    <mergeCell ref="A61:B61"/>
    <mergeCell ref="C61:G61"/>
    <mergeCell ref="H61:L61"/>
    <mergeCell ref="M61:N61"/>
    <mergeCell ref="O61:Q61"/>
    <mergeCell ref="R61:V61"/>
    <mergeCell ref="AU60:AW60"/>
    <mergeCell ref="AX60:BA60"/>
    <mergeCell ref="BB60:BC60"/>
    <mergeCell ref="BD60:BH60"/>
    <mergeCell ref="BI60:BK60"/>
    <mergeCell ref="BL60:BO60"/>
    <mergeCell ref="W60:AB60"/>
    <mergeCell ref="AC60:AD60"/>
    <mergeCell ref="AE60:AI60"/>
    <mergeCell ref="AJ60:AN60"/>
    <mergeCell ref="AO60:AT60"/>
    <mergeCell ref="A60:B60"/>
    <mergeCell ref="C60:G60"/>
    <mergeCell ref="H60:L60"/>
    <mergeCell ref="M60:N60"/>
    <mergeCell ref="O60:Q60"/>
    <mergeCell ref="R60:V60"/>
    <mergeCell ref="AU59:AW59"/>
    <mergeCell ref="AX59:BA59"/>
    <mergeCell ref="BB59:BC59"/>
    <mergeCell ref="BD59:BH59"/>
    <mergeCell ref="BI59:BK59"/>
    <mergeCell ref="BL59:BO59"/>
    <mergeCell ref="W59:AB59"/>
    <mergeCell ref="AC59:AD59"/>
    <mergeCell ref="AE59:AI59"/>
    <mergeCell ref="AJ59:AN59"/>
    <mergeCell ref="AO59:AT59"/>
    <mergeCell ref="A59:B59"/>
    <mergeCell ref="C59:G59"/>
    <mergeCell ref="H59:L59"/>
    <mergeCell ref="M59:N59"/>
    <mergeCell ref="O59:Q59"/>
    <mergeCell ref="R59:V59"/>
    <mergeCell ref="AU58:AW58"/>
    <mergeCell ref="AX58:BA58"/>
    <mergeCell ref="BB58:BC58"/>
    <mergeCell ref="BD58:BH58"/>
    <mergeCell ref="BI58:BK58"/>
    <mergeCell ref="BL58:BO58"/>
    <mergeCell ref="W58:AB58"/>
    <mergeCell ref="AC58:AD58"/>
    <mergeCell ref="AE58:AI58"/>
    <mergeCell ref="AJ58:AN58"/>
    <mergeCell ref="AO58:AT58"/>
    <mergeCell ref="A58:B58"/>
    <mergeCell ref="C58:G58"/>
    <mergeCell ref="H58:L58"/>
    <mergeCell ref="M58:N58"/>
    <mergeCell ref="O58:Q58"/>
    <mergeCell ref="R58:V58"/>
    <mergeCell ref="AU57:AW57"/>
    <mergeCell ref="AX57:BA57"/>
    <mergeCell ref="BB57:BC57"/>
    <mergeCell ref="BD57:BH57"/>
    <mergeCell ref="BI57:BK57"/>
    <mergeCell ref="BL57:BO57"/>
    <mergeCell ref="W57:AB57"/>
    <mergeCell ref="AC57:AD57"/>
    <mergeCell ref="AE57:AI57"/>
    <mergeCell ref="AJ57:AN57"/>
    <mergeCell ref="AO57:AT57"/>
    <mergeCell ref="A57:B57"/>
    <mergeCell ref="C57:G57"/>
    <mergeCell ref="H57:L57"/>
    <mergeCell ref="M57:N57"/>
    <mergeCell ref="O57:Q57"/>
    <mergeCell ref="R57:V57"/>
    <mergeCell ref="AU56:AW56"/>
    <mergeCell ref="AX56:BA56"/>
    <mergeCell ref="BB56:BC56"/>
    <mergeCell ref="BD56:BH56"/>
    <mergeCell ref="BI56:BK56"/>
    <mergeCell ref="BL56:BO56"/>
    <mergeCell ref="W56:AB56"/>
    <mergeCell ref="AC56:AD56"/>
    <mergeCell ref="AE56:AI56"/>
    <mergeCell ref="AJ56:AN56"/>
    <mergeCell ref="AO56:AT56"/>
    <mergeCell ref="A56:B56"/>
    <mergeCell ref="C56:G56"/>
    <mergeCell ref="H56:L56"/>
    <mergeCell ref="M56:N56"/>
    <mergeCell ref="O56:Q56"/>
    <mergeCell ref="R56:V56"/>
    <mergeCell ref="AU55:AW55"/>
    <mergeCell ref="AX55:BA55"/>
    <mergeCell ref="BB55:BC55"/>
    <mergeCell ref="BD55:BH55"/>
    <mergeCell ref="BI55:BK55"/>
    <mergeCell ref="BL55:BO55"/>
    <mergeCell ref="W55:AB55"/>
    <mergeCell ref="AC55:AD55"/>
    <mergeCell ref="AE55:AI55"/>
    <mergeCell ref="AJ55:AN55"/>
    <mergeCell ref="AO55:AT55"/>
    <mergeCell ref="A55:B55"/>
    <mergeCell ref="C55:G55"/>
    <mergeCell ref="H55:L55"/>
    <mergeCell ref="M55:N55"/>
    <mergeCell ref="O55:Q55"/>
    <mergeCell ref="R55:V55"/>
    <mergeCell ref="AU54:AW54"/>
    <mergeCell ref="AX54:BA54"/>
    <mergeCell ref="BB54:BC54"/>
    <mergeCell ref="BD54:BH54"/>
    <mergeCell ref="BI54:BK54"/>
    <mergeCell ref="BL54:BO54"/>
    <mergeCell ref="W54:AB54"/>
    <mergeCell ref="AC54:AD54"/>
    <mergeCell ref="AE54:AI54"/>
    <mergeCell ref="AJ54:AN54"/>
    <mergeCell ref="AO54:AT54"/>
    <mergeCell ref="A54:B54"/>
    <mergeCell ref="C54:G54"/>
    <mergeCell ref="H54:L54"/>
    <mergeCell ref="M54:N54"/>
    <mergeCell ref="O54:Q54"/>
    <mergeCell ref="R54:V54"/>
    <mergeCell ref="AU53:AW53"/>
    <mergeCell ref="AX53:BA53"/>
    <mergeCell ref="BB53:BC53"/>
    <mergeCell ref="BD53:BH53"/>
    <mergeCell ref="BI53:BK53"/>
    <mergeCell ref="BL53:BO53"/>
    <mergeCell ref="W53:AB53"/>
    <mergeCell ref="AC53:AD53"/>
    <mergeCell ref="AE53:AI53"/>
    <mergeCell ref="AJ53:AN53"/>
    <mergeCell ref="AO53:AT53"/>
    <mergeCell ref="A53:B53"/>
    <mergeCell ref="C53:G53"/>
    <mergeCell ref="H53:L53"/>
    <mergeCell ref="M53:N53"/>
    <mergeCell ref="O53:Q53"/>
    <mergeCell ref="R53:V53"/>
    <mergeCell ref="AU52:AW52"/>
    <mergeCell ref="AX52:BA52"/>
    <mergeCell ref="BB52:BC52"/>
    <mergeCell ref="BD52:BH52"/>
    <mergeCell ref="BI52:BK52"/>
    <mergeCell ref="BL52:BO52"/>
    <mergeCell ref="W52:AB52"/>
    <mergeCell ref="AC52:AD52"/>
    <mergeCell ref="AE52:AI52"/>
    <mergeCell ref="AJ52:AN52"/>
    <mergeCell ref="AO52:AT52"/>
    <mergeCell ref="A52:B52"/>
    <mergeCell ref="C52:G52"/>
    <mergeCell ref="H52:L52"/>
    <mergeCell ref="M52:N52"/>
    <mergeCell ref="O52:Q52"/>
    <mergeCell ref="R52:V52"/>
    <mergeCell ref="AU51:AW51"/>
    <mergeCell ref="AX51:BA51"/>
    <mergeCell ref="BB51:BC51"/>
    <mergeCell ref="BD51:BH51"/>
    <mergeCell ref="BI51:BK51"/>
    <mergeCell ref="BL51:BO51"/>
    <mergeCell ref="W51:AB51"/>
    <mergeCell ref="AC51:AD51"/>
    <mergeCell ref="AE51:AI51"/>
    <mergeCell ref="AJ51:AN51"/>
    <mergeCell ref="AO51:AT51"/>
    <mergeCell ref="A51:B51"/>
    <mergeCell ref="C51:G51"/>
    <mergeCell ref="H51:L51"/>
    <mergeCell ref="M51:N51"/>
    <mergeCell ref="O51:Q51"/>
    <mergeCell ref="R51:V51"/>
    <mergeCell ref="AU50:AW50"/>
    <mergeCell ref="AX50:BA50"/>
    <mergeCell ref="BB50:BC50"/>
    <mergeCell ref="BD50:BH50"/>
    <mergeCell ref="BI50:BK50"/>
    <mergeCell ref="BL50:BO50"/>
    <mergeCell ref="W50:AB50"/>
    <mergeCell ref="AC50:AD50"/>
    <mergeCell ref="AE50:AI50"/>
    <mergeCell ref="AJ50:AN50"/>
    <mergeCell ref="AO50:AT50"/>
    <mergeCell ref="A50:B50"/>
    <mergeCell ref="C50:G50"/>
    <mergeCell ref="H50:L50"/>
    <mergeCell ref="M50:N50"/>
    <mergeCell ref="O50:Q50"/>
    <mergeCell ref="R50:V50"/>
    <mergeCell ref="AU49:AW49"/>
    <mergeCell ref="AX49:BA49"/>
    <mergeCell ref="BB49:BC49"/>
    <mergeCell ref="BD49:BH49"/>
    <mergeCell ref="BI49:BK49"/>
    <mergeCell ref="BL49:BO49"/>
    <mergeCell ref="W49:AB49"/>
    <mergeCell ref="AC49:AD49"/>
    <mergeCell ref="AE49:AI49"/>
    <mergeCell ref="AJ49:AN49"/>
    <mergeCell ref="AO49:AT49"/>
    <mergeCell ref="A49:B49"/>
    <mergeCell ref="C49:G49"/>
    <mergeCell ref="H49:L49"/>
    <mergeCell ref="M49:N49"/>
    <mergeCell ref="O49:Q49"/>
    <mergeCell ref="R49:V49"/>
    <mergeCell ref="AU48:AW48"/>
    <mergeCell ref="AX48:BA48"/>
    <mergeCell ref="BB48:BC48"/>
    <mergeCell ref="BD48:BH48"/>
    <mergeCell ref="BI48:BK48"/>
    <mergeCell ref="BL48:BO48"/>
    <mergeCell ref="W48:AB48"/>
    <mergeCell ref="AC48:AD48"/>
    <mergeCell ref="AE48:AI48"/>
    <mergeCell ref="AJ48:AN48"/>
    <mergeCell ref="AO48:AT48"/>
    <mergeCell ref="A48:B48"/>
    <mergeCell ref="C48:G48"/>
    <mergeCell ref="H48:L48"/>
    <mergeCell ref="M48:N48"/>
    <mergeCell ref="O48:Q48"/>
    <mergeCell ref="R48:V48"/>
    <mergeCell ref="AU47:AW47"/>
    <mergeCell ref="AX47:BA47"/>
    <mergeCell ref="BB47:BC47"/>
    <mergeCell ref="BD47:BH47"/>
    <mergeCell ref="BI47:BK47"/>
    <mergeCell ref="BL47:BO47"/>
    <mergeCell ref="W47:AB47"/>
    <mergeCell ref="AC47:AD47"/>
    <mergeCell ref="AE47:AI47"/>
    <mergeCell ref="AJ47:AN47"/>
    <mergeCell ref="AO47:AT47"/>
    <mergeCell ref="A47:B47"/>
    <mergeCell ref="C47:G47"/>
    <mergeCell ref="H47:L47"/>
    <mergeCell ref="M47:N47"/>
    <mergeCell ref="O47:Q47"/>
    <mergeCell ref="R47:V47"/>
    <mergeCell ref="AU46:AW46"/>
    <mergeCell ref="AX46:BA46"/>
    <mergeCell ref="BB46:BC46"/>
    <mergeCell ref="BD46:BH46"/>
    <mergeCell ref="BI46:BK46"/>
    <mergeCell ref="BL46:BO46"/>
    <mergeCell ref="W46:AB46"/>
    <mergeCell ref="AC46:AD46"/>
    <mergeCell ref="AE46:AI46"/>
    <mergeCell ref="AJ46:AN46"/>
    <mergeCell ref="AO46:AT46"/>
    <mergeCell ref="A46:B46"/>
    <mergeCell ref="C46:G46"/>
    <mergeCell ref="H46:L46"/>
    <mergeCell ref="M46:N46"/>
    <mergeCell ref="O46:Q46"/>
    <mergeCell ref="R46:V46"/>
    <mergeCell ref="AU45:AW45"/>
    <mergeCell ref="AX45:BA45"/>
    <mergeCell ref="BB45:BC45"/>
    <mergeCell ref="BD45:BH45"/>
    <mergeCell ref="BI45:BK45"/>
    <mergeCell ref="BL45:BO45"/>
    <mergeCell ref="W45:AB45"/>
    <mergeCell ref="AC45:AD45"/>
    <mergeCell ref="AE45:AI45"/>
    <mergeCell ref="AJ45:AN45"/>
    <mergeCell ref="AO45:AT45"/>
    <mergeCell ref="A45:B45"/>
    <mergeCell ref="C45:G45"/>
    <mergeCell ref="H45:L45"/>
    <mergeCell ref="M45:N45"/>
    <mergeCell ref="O45:Q45"/>
    <mergeCell ref="R45:V45"/>
    <mergeCell ref="AU44:AW44"/>
    <mergeCell ref="AX44:BA44"/>
    <mergeCell ref="BB44:BC44"/>
    <mergeCell ref="BD44:BH44"/>
    <mergeCell ref="BI44:BK44"/>
    <mergeCell ref="BL44:BO44"/>
    <mergeCell ref="W44:AB44"/>
    <mergeCell ref="AC44:AD44"/>
    <mergeCell ref="AE44:AI44"/>
    <mergeCell ref="AJ44:AN44"/>
    <mergeCell ref="AO44:AT44"/>
    <mergeCell ref="A44:B44"/>
    <mergeCell ref="C44:G44"/>
    <mergeCell ref="H44:L44"/>
    <mergeCell ref="M44:N44"/>
    <mergeCell ref="O44:Q44"/>
    <mergeCell ref="R44:V44"/>
    <mergeCell ref="AU43:AW43"/>
    <mergeCell ref="AX43:BA43"/>
    <mergeCell ref="BB43:BC43"/>
    <mergeCell ref="BD43:BH43"/>
    <mergeCell ref="BI43:BK43"/>
    <mergeCell ref="BL43:BO43"/>
    <mergeCell ref="W43:AB43"/>
    <mergeCell ref="AC43:AD43"/>
    <mergeCell ref="AE43:AI43"/>
    <mergeCell ref="AJ43:AN43"/>
    <mergeCell ref="AO43:AT43"/>
    <mergeCell ref="A43:B43"/>
    <mergeCell ref="C43:G43"/>
    <mergeCell ref="H43:L43"/>
    <mergeCell ref="M43:N43"/>
    <mergeCell ref="O43:Q43"/>
    <mergeCell ref="R43:V43"/>
    <mergeCell ref="AU42:AW42"/>
    <mergeCell ref="AX42:BA42"/>
    <mergeCell ref="BB42:BC42"/>
    <mergeCell ref="BD42:BH42"/>
    <mergeCell ref="BI42:BK42"/>
    <mergeCell ref="BL42:BO42"/>
    <mergeCell ref="W42:AB42"/>
    <mergeCell ref="AC42:AD42"/>
    <mergeCell ref="AE42:AI42"/>
    <mergeCell ref="AJ42:AN42"/>
    <mergeCell ref="AO42:AT42"/>
    <mergeCell ref="A42:B42"/>
    <mergeCell ref="C42:G42"/>
    <mergeCell ref="H42:L42"/>
    <mergeCell ref="M42:N42"/>
    <mergeCell ref="O42:Q42"/>
    <mergeCell ref="R42:V42"/>
    <mergeCell ref="AU41:AW41"/>
    <mergeCell ref="AX41:BA41"/>
    <mergeCell ref="BB41:BC41"/>
    <mergeCell ref="BD41:BH41"/>
    <mergeCell ref="BI41:BK41"/>
    <mergeCell ref="BL41:BO41"/>
    <mergeCell ref="W41:AB41"/>
    <mergeCell ref="AC41:AD41"/>
    <mergeCell ref="AE41:AI41"/>
    <mergeCell ref="AJ41:AN41"/>
    <mergeCell ref="AO41:AT41"/>
    <mergeCell ref="BB40:BC40"/>
    <mergeCell ref="BD40:BH40"/>
    <mergeCell ref="BI40:BK40"/>
    <mergeCell ref="BL40:BO40"/>
    <mergeCell ref="A41:B41"/>
    <mergeCell ref="C41:G41"/>
    <mergeCell ref="H41:L41"/>
    <mergeCell ref="M41:N41"/>
    <mergeCell ref="O41:Q41"/>
    <mergeCell ref="R41:V41"/>
    <mergeCell ref="AE40:AI40"/>
    <mergeCell ref="AJ40:AN40"/>
    <mergeCell ref="AO40:AT40"/>
    <mergeCell ref="AU40:AW40"/>
    <mergeCell ref="AX40:BA40"/>
    <mergeCell ref="AC39:AD39"/>
    <mergeCell ref="AE39:AI39"/>
    <mergeCell ref="A40:B40"/>
    <mergeCell ref="C40:G40"/>
    <mergeCell ref="H40:L40"/>
    <mergeCell ref="M40:N40"/>
    <mergeCell ref="O40:Q40"/>
    <mergeCell ref="R40:V40"/>
    <mergeCell ref="W40:AB40"/>
    <mergeCell ref="AC40:AD40"/>
    <mergeCell ref="AU38:AW39"/>
    <mergeCell ref="AX38:BA39"/>
    <mergeCell ref="BB38:BC39"/>
    <mergeCell ref="BD38:BH39"/>
    <mergeCell ref="BI38:BK39"/>
    <mergeCell ref="BL37:BO39"/>
    <mergeCell ref="C38:G39"/>
    <mergeCell ref="H38:L39"/>
    <mergeCell ref="M38:N39"/>
    <mergeCell ref="O38:Q39"/>
    <mergeCell ref="R38:V39"/>
    <mergeCell ref="W38:AB39"/>
    <mergeCell ref="AC38:AI38"/>
    <mergeCell ref="AJ38:AN39"/>
    <mergeCell ref="AO38:AT39"/>
    <mergeCell ref="BM28:BO28"/>
    <mergeCell ref="A30:M30"/>
    <mergeCell ref="N30:AC30"/>
    <mergeCell ref="AD30:BO30"/>
    <mergeCell ref="A37:B39"/>
    <mergeCell ref="C37:V37"/>
    <mergeCell ref="W37:AI37"/>
    <mergeCell ref="AJ37:AT37"/>
    <mergeCell ref="AU37:BA37"/>
    <mergeCell ref="BB37:BK37"/>
    <mergeCell ref="AE28:AI28"/>
    <mergeCell ref="AJ28:AM28"/>
    <mergeCell ref="AP28:AU28"/>
    <mergeCell ref="AV28:BA28"/>
    <mergeCell ref="BB28:BI28"/>
    <mergeCell ref="BJ28:BL28"/>
    <mergeCell ref="BB27:BI27"/>
    <mergeCell ref="BJ27:BL27"/>
    <mergeCell ref="BM27:BO27"/>
    <mergeCell ref="A28:F28"/>
    <mergeCell ref="G28:K28"/>
    <mergeCell ref="L28:M28"/>
    <mergeCell ref="N28:P28"/>
    <mergeCell ref="Q28:U28"/>
    <mergeCell ref="V28:AA28"/>
    <mergeCell ref="AB28:AD28"/>
    <mergeCell ref="AB26:AD27"/>
    <mergeCell ref="AE26:AM26"/>
    <mergeCell ref="AV26:BA26"/>
    <mergeCell ref="BB26:BI26"/>
    <mergeCell ref="BJ26:BL26"/>
    <mergeCell ref="BM26:BO26"/>
    <mergeCell ref="AE27:AI27"/>
    <mergeCell ref="AJ27:AM27"/>
    <mergeCell ref="AP27:AU27"/>
    <mergeCell ref="AV27:BA27"/>
    <mergeCell ref="A25:AM25"/>
    <mergeCell ref="AO25:AO26"/>
    <mergeCell ref="AP25:AU26"/>
    <mergeCell ref="AV25:BO25"/>
    <mergeCell ref="A26:F27"/>
    <mergeCell ref="G26:K27"/>
    <mergeCell ref="L26:M27"/>
    <mergeCell ref="N26:P27"/>
    <mergeCell ref="Q26:U27"/>
    <mergeCell ref="V26:AA27"/>
    <mergeCell ref="AO22:AQ23"/>
    <mergeCell ref="AR22:AT23"/>
    <mergeCell ref="AU22:AZ23"/>
    <mergeCell ref="BA22:BD23"/>
    <mergeCell ref="BE22:BO22"/>
    <mergeCell ref="BE23:BO23"/>
    <mergeCell ref="AR21:AT21"/>
    <mergeCell ref="AU21:AZ21"/>
    <mergeCell ref="BE21:BO21"/>
    <mergeCell ref="A22:F23"/>
    <mergeCell ref="G22:L23"/>
    <mergeCell ref="M22:R23"/>
    <mergeCell ref="S22:V23"/>
    <mergeCell ref="W22:X23"/>
    <mergeCell ref="Y22:AD23"/>
    <mergeCell ref="AF22:AN23"/>
    <mergeCell ref="M21:R21"/>
    <mergeCell ref="S21:V21"/>
    <mergeCell ref="W21:X21"/>
    <mergeCell ref="Y21:AD21"/>
    <mergeCell ref="AF21:AN21"/>
    <mergeCell ref="AO21:AQ21"/>
    <mergeCell ref="A16:BO16"/>
    <mergeCell ref="A17:BO17"/>
    <mergeCell ref="A19:BO19"/>
    <mergeCell ref="A20:V20"/>
    <mergeCell ref="W20:AQ20"/>
    <mergeCell ref="AR20:AZ20"/>
    <mergeCell ref="BA20:BD21"/>
    <mergeCell ref="BE20:BO20"/>
    <mergeCell ref="A21:F21"/>
    <mergeCell ref="G21:L21"/>
    <mergeCell ref="A8:T8"/>
    <mergeCell ref="AJ8:AO8"/>
    <mergeCell ref="AP8:BA8"/>
    <mergeCell ref="H11:V11"/>
    <mergeCell ref="A14:BO14"/>
    <mergeCell ref="A15:BO15"/>
    <mergeCell ref="A4:T4"/>
    <mergeCell ref="AJ4:AO4"/>
    <mergeCell ref="AP4:BA4"/>
    <mergeCell ref="A5:T5"/>
    <mergeCell ref="AJ5:AO5"/>
    <mergeCell ref="AP5:BA5"/>
    <mergeCell ref="U1:AD8"/>
    <mergeCell ref="AE1:AI8"/>
    <mergeCell ref="AJ1:BA1"/>
    <mergeCell ref="BB1:BO8"/>
    <mergeCell ref="AJ2:AO2"/>
    <mergeCell ref="AP2:BA2"/>
    <mergeCell ref="AJ3:AO3"/>
    <mergeCell ref="AP3:BA3"/>
    <mergeCell ref="AJ6:AO6"/>
    <mergeCell ref="AP6:BA6"/>
    <mergeCell ref="AJ7:AO7"/>
    <mergeCell ref="AP7:BA7"/>
  </mergeCells>
  <dataValidations count="8">
    <dataValidation type="list" allowBlank="1" showInputMessage="1" showErrorMessage="1" sqref="L28:M28 M40:N140" xr:uid="{9D76C040-DF69-4E7D-B0B7-624BC6C7B3D6}">
      <formula1>"M,F"</formula1>
    </dataValidation>
    <dataValidation type="whole" allowBlank="1" showInputMessage="1" showErrorMessage="1" sqref="N28:P28 P40:Q140" xr:uid="{831BE35A-65CE-4E4B-B4B0-7D3D139E048B}">
      <formula1>1900</formula1>
      <formula2>2020</formula2>
    </dataValidation>
    <dataValidation type="whole" allowBlank="1" showInputMessage="1" showErrorMessage="1" sqref="AV27:BO28" xr:uid="{BC47416F-EE65-4BB6-B9D0-388F938A57CC}">
      <formula1>10</formula1>
      <formula2>10000</formula2>
    </dataValidation>
    <dataValidation type="list" allowBlank="1" showInputMessage="1" showErrorMessage="1" sqref="AP6:BA6" xr:uid="{413795FF-F5D9-476E-92A8-476D910C134B}">
      <formula1>INDIRECT(SUBSTITUTE($AP$5,"_"," "))</formula1>
    </dataValidation>
    <dataValidation type="list" allowBlank="1" showInputMessage="1" showErrorMessage="1" sqref="AP5:BA5" xr:uid="{FB0B0512-03D4-4DFF-BD23-C665ABBBE424}">
      <formula1>districts</formula1>
    </dataValidation>
    <dataValidation type="list" allowBlank="1" showInputMessage="1" showErrorMessage="1" sqref="AP27:AU28" xr:uid="{ECEF9E85-CB3B-43F8-BACB-AA80F7AE3991}">
      <formula1>"I2,Gumboro"</formula1>
    </dataValidation>
    <dataValidation type="date" allowBlank="1" showInputMessage="1" showErrorMessage="1" sqref="AP8:BA8" xr:uid="{5DC305F3-585B-413F-B8E2-66E8F7B6C8B1}">
      <formula1>43831</formula1>
      <formula2>47849</formula2>
    </dataValidation>
    <dataValidation type="list" allowBlank="1" showInputMessage="1" sqref="AP7:BA7" xr:uid="{EADCB390-232C-4BBA-8A51-AE0AFF52BDCD}">
      <formula1>cadeias_valor</formula1>
    </dataValidation>
  </dataValidations>
  <printOptions horizontalCentered="1"/>
  <pageMargins left="0.1" right="0.1" top="0.1" bottom="0.85" header="0.1" footer="0.1"/>
  <pageSetup paperSize="9" orientation="landscape" r:id="rId1"/>
  <headerFooter>
    <oddFooter>&amp;C&amp;"Arial Nova Cond Light,Bold"&amp;9&amp;K480000O VACINADOR&amp;"Arial Nova Cond Light,Italic"&amp;K480000
__________________________
PG &amp;P/&amp;N</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5B221-A38F-4D51-8B5B-AF0AAF0782BF}">
  <sheetPr codeName="Sheet3">
    <tabColor rgb="FFFFC000"/>
  </sheetPr>
  <dimension ref="A1:CB96"/>
  <sheetViews>
    <sheetView topLeftCell="A13" workbookViewId="0">
      <selection activeCell="E9" sqref="E9"/>
    </sheetView>
  </sheetViews>
  <sheetFormatPr defaultRowHeight="14.25" x14ac:dyDescent="0.45"/>
  <cols>
    <col min="49" max="49" width="22.46484375" customWidth="1"/>
  </cols>
  <sheetData>
    <row r="1" spans="1:69" x14ac:dyDescent="0.45">
      <c r="AE1" t="s">
        <v>3081</v>
      </c>
      <c r="AO1" t="s">
        <v>3457</v>
      </c>
      <c r="AS1" t="s">
        <v>1955</v>
      </c>
      <c r="BQ1" t="s">
        <v>3458</v>
      </c>
    </row>
    <row r="2" spans="1:69" x14ac:dyDescent="0.45">
      <c r="AS2" t="s">
        <v>1217</v>
      </c>
      <c r="AW2" s="553"/>
    </row>
    <row r="3" spans="1:69" x14ac:dyDescent="0.45">
      <c r="AS3" t="s">
        <v>1920</v>
      </c>
      <c r="AW3" s="553"/>
    </row>
    <row r="4" spans="1:69" x14ac:dyDescent="0.45">
      <c r="A4" t="s">
        <v>1937</v>
      </c>
      <c r="AS4" t="s">
        <v>1218</v>
      </c>
      <c r="AW4" s="553"/>
    </row>
    <row r="5" spans="1:69" x14ac:dyDescent="0.45">
      <c r="A5" t="s">
        <v>1939</v>
      </c>
      <c r="AS5" t="s">
        <v>1921</v>
      </c>
      <c r="AW5" s="553" t="s">
        <v>27</v>
      </c>
    </row>
    <row r="6" spans="1:69" x14ac:dyDescent="0.45">
      <c r="A6" t="s">
        <v>2101</v>
      </c>
      <c r="AS6" t="s">
        <v>2262</v>
      </c>
      <c r="AW6" s="553"/>
    </row>
    <row r="7" spans="1:69" x14ac:dyDescent="0.45">
      <c r="A7" t="s">
        <v>2102</v>
      </c>
      <c r="AS7" t="s">
        <v>1922</v>
      </c>
      <c r="AW7" s="553"/>
    </row>
    <row r="8" spans="1:69" x14ac:dyDescent="0.45">
      <c r="AW8" s="553"/>
    </row>
    <row r="13" spans="1:69" x14ac:dyDescent="0.45">
      <c r="A13" t="s">
        <v>1937</v>
      </c>
    </row>
    <row r="14" spans="1:69" x14ac:dyDescent="0.45">
      <c r="A14" t="s">
        <v>1938</v>
      </c>
    </row>
    <row r="15" spans="1:69" x14ac:dyDescent="0.45">
      <c r="A15" t="s">
        <v>1939</v>
      </c>
    </row>
    <row r="16" spans="1:69" x14ac:dyDescent="0.45">
      <c r="A16" t="s">
        <v>1940</v>
      </c>
    </row>
    <row r="18" spans="1:80" x14ac:dyDescent="0.45">
      <c r="A18" t="s">
        <v>3083</v>
      </c>
    </row>
    <row r="19" spans="1:80" x14ac:dyDescent="0.45">
      <c r="A19" t="s">
        <v>1942</v>
      </c>
      <c r="AC19" t="s">
        <v>2288</v>
      </c>
      <c r="BA19" t="s">
        <v>1943</v>
      </c>
      <c r="BP19" t="s">
        <v>1944</v>
      </c>
    </row>
    <row r="20" spans="1:80" x14ac:dyDescent="0.45">
      <c r="A20" t="s">
        <v>1927</v>
      </c>
      <c r="G20" t="s">
        <v>1928</v>
      </c>
      <c r="M20" t="s">
        <v>1945</v>
      </c>
      <c r="S20" t="s">
        <v>1930</v>
      </c>
      <c r="Z20" t="s">
        <v>1929</v>
      </c>
      <c r="AC20" t="s">
        <v>1925</v>
      </c>
      <c r="AG20" t="s">
        <v>1926</v>
      </c>
      <c r="AO20" t="s">
        <v>1920</v>
      </c>
      <c r="BA20" t="s">
        <v>1946</v>
      </c>
      <c r="BF20" t="s">
        <v>1932</v>
      </c>
    </row>
    <row r="24" spans="1:80" x14ac:dyDescent="0.45">
      <c r="A24" t="s">
        <v>3084</v>
      </c>
      <c r="AI24" t="s">
        <v>3459</v>
      </c>
      <c r="AU24" t="s">
        <v>1148</v>
      </c>
      <c r="AV24" t="s">
        <v>3085</v>
      </c>
      <c r="BH24" t="s">
        <v>3086</v>
      </c>
    </row>
    <row r="25" spans="1:80" x14ac:dyDescent="0.45">
      <c r="A25" t="s">
        <v>1925</v>
      </c>
      <c r="G25" t="s">
        <v>1926</v>
      </c>
      <c r="L25" t="s">
        <v>1931</v>
      </c>
      <c r="N25" t="s">
        <v>1301</v>
      </c>
      <c r="Q25" t="s">
        <v>2167</v>
      </c>
      <c r="X25" t="s">
        <v>1303</v>
      </c>
      <c r="AI25" t="s">
        <v>1302</v>
      </c>
      <c r="AN25" t="s">
        <v>1948</v>
      </c>
      <c r="BH25" t="s">
        <v>3087</v>
      </c>
      <c r="BN25" t="s">
        <v>3088</v>
      </c>
      <c r="BV25" t="s">
        <v>3089</v>
      </c>
      <c r="CB25" t="s">
        <v>3090</v>
      </c>
    </row>
    <row r="26" spans="1:80" x14ac:dyDescent="0.45">
      <c r="AN26" t="s">
        <v>1930</v>
      </c>
      <c r="AQ26" t="s">
        <v>1929</v>
      </c>
      <c r="AU26">
        <v>1</v>
      </c>
      <c r="AV26" t="s">
        <v>3460</v>
      </c>
    </row>
    <row r="27" spans="1:80" x14ac:dyDescent="0.45">
      <c r="A27" t="s">
        <v>3466</v>
      </c>
      <c r="G27" t="s">
        <v>3467</v>
      </c>
      <c r="L27" t="s">
        <v>1227</v>
      </c>
      <c r="AU27">
        <v>2</v>
      </c>
    </row>
    <row r="29" spans="1:80" x14ac:dyDescent="0.45">
      <c r="A29" t="s">
        <v>1148</v>
      </c>
      <c r="C29" t="s">
        <v>3091</v>
      </c>
      <c r="AE29" t="s">
        <v>1299</v>
      </c>
      <c r="AN29" t="s">
        <v>3461</v>
      </c>
      <c r="BD29" t="s">
        <v>3093</v>
      </c>
      <c r="BQ29" t="s">
        <v>3094</v>
      </c>
      <c r="CA29" t="s">
        <v>1924</v>
      </c>
    </row>
    <row r="30" spans="1:80" x14ac:dyDescent="0.45">
      <c r="C30" t="s">
        <v>1925</v>
      </c>
      <c r="H30" t="s">
        <v>1926</v>
      </c>
      <c r="M30" t="s">
        <v>1931</v>
      </c>
      <c r="O30" t="s">
        <v>1301</v>
      </c>
      <c r="R30" t="s">
        <v>1303</v>
      </c>
      <c r="W30" t="s">
        <v>2167</v>
      </c>
      <c r="AE30" t="s">
        <v>1302</v>
      </c>
      <c r="AL30" t="s">
        <v>1948</v>
      </c>
      <c r="AN30" t="s">
        <v>1959</v>
      </c>
      <c r="AS30" t="s">
        <v>2113</v>
      </c>
      <c r="BD30" t="s">
        <v>3182</v>
      </c>
      <c r="BJ30" t="s">
        <v>3095</v>
      </c>
      <c r="BM30" t="s">
        <v>3462</v>
      </c>
      <c r="BQ30" t="s">
        <v>3096</v>
      </c>
      <c r="BS30" t="s">
        <v>3463</v>
      </c>
      <c r="BX30" t="s">
        <v>3098</v>
      </c>
    </row>
    <row r="31" spans="1:80" x14ac:dyDescent="0.45">
      <c r="AL31" t="s">
        <v>1929</v>
      </c>
      <c r="AM31" t="s">
        <v>1930</v>
      </c>
    </row>
    <row r="32" spans="1:80" x14ac:dyDescent="0.45">
      <c r="A32">
        <v>1</v>
      </c>
      <c r="C32" t="s">
        <v>3468</v>
      </c>
      <c r="H32" t="s">
        <v>3469</v>
      </c>
      <c r="M32" t="s">
        <v>1260</v>
      </c>
      <c r="O32">
        <v>1971</v>
      </c>
      <c r="BJ32">
        <v>8</v>
      </c>
      <c r="BM32">
        <v>8</v>
      </c>
      <c r="BQ32">
        <v>1</v>
      </c>
      <c r="BS32">
        <v>8</v>
      </c>
      <c r="BX32">
        <v>8</v>
      </c>
    </row>
    <row r="33" spans="1:76" x14ac:dyDescent="0.45">
      <c r="A33">
        <v>2</v>
      </c>
      <c r="C33" t="s">
        <v>3470</v>
      </c>
      <c r="H33" t="s">
        <v>3471</v>
      </c>
      <c r="M33" t="s">
        <v>1227</v>
      </c>
      <c r="BJ33">
        <v>8</v>
      </c>
      <c r="BM33">
        <v>8</v>
      </c>
      <c r="BQ33">
        <v>1</v>
      </c>
      <c r="BS33">
        <v>8</v>
      </c>
      <c r="BX33">
        <v>8</v>
      </c>
    </row>
    <row r="34" spans="1:76" x14ac:dyDescent="0.45">
      <c r="A34">
        <v>3</v>
      </c>
      <c r="C34" t="s">
        <v>3472</v>
      </c>
      <c r="H34" t="s">
        <v>414</v>
      </c>
      <c r="M34" t="s">
        <v>1227</v>
      </c>
      <c r="O34">
        <v>1955</v>
      </c>
      <c r="BJ34">
        <v>8</v>
      </c>
      <c r="BM34">
        <v>8</v>
      </c>
      <c r="BQ34">
        <v>1</v>
      </c>
      <c r="BS34">
        <v>8</v>
      </c>
      <c r="BX34">
        <v>8</v>
      </c>
    </row>
    <row r="35" spans="1:76" x14ac:dyDescent="0.45">
      <c r="A35">
        <v>4</v>
      </c>
      <c r="C35" t="s">
        <v>3473</v>
      </c>
      <c r="H35" t="s">
        <v>3474</v>
      </c>
      <c r="M35" t="s">
        <v>1227</v>
      </c>
      <c r="O35">
        <v>1990</v>
      </c>
      <c r="BJ35">
        <v>8</v>
      </c>
      <c r="BM35">
        <v>8</v>
      </c>
      <c r="BQ35">
        <v>1</v>
      </c>
      <c r="BS35">
        <v>8</v>
      </c>
      <c r="BX35">
        <v>8</v>
      </c>
    </row>
    <row r="36" spans="1:76" x14ac:dyDescent="0.45">
      <c r="A36">
        <v>5</v>
      </c>
      <c r="C36" t="s">
        <v>3475</v>
      </c>
      <c r="H36" t="s">
        <v>159</v>
      </c>
      <c r="M36" t="s">
        <v>1227</v>
      </c>
      <c r="O36">
        <v>1976</v>
      </c>
      <c r="BJ36">
        <v>8</v>
      </c>
      <c r="BM36">
        <v>8</v>
      </c>
      <c r="BQ36">
        <v>1</v>
      </c>
      <c r="BS36">
        <v>8</v>
      </c>
      <c r="BX36">
        <v>8</v>
      </c>
    </row>
    <row r="37" spans="1:76" x14ac:dyDescent="0.45">
      <c r="A37">
        <v>6</v>
      </c>
      <c r="C37" t="s">
        <v>3476</v>
      </c>
      <c r="H37" t="s">
        <v>3465</v>
      </c>
      <c r="M37" t="s">
        <v>1227</v>
      </c>
      <c r="O37">
        <v>1972</v>
      </c>
      <c r="BJ37">
        <v>8</v>
      </c>
      <c r="BM37">
        <v>8</v>
      </c>
      <c r="BQ37">
        <v>1</v>
      </c>
      <c r="BS37">
        <v>8</v>
      </c>
      <c r="BX37">
        <v>8</v>
      </c>
    </row>
    <row r="38" spans="1:76" x14ac:dyDescent="0.45">
      <c r="A38">
        <v>7</v>
      </c>
      <c r="C38" t="s">
        <v>3477</v>
      </c>
      <c r="H38" t="s">
        <v>3467</v>
      </c>
      <c r="M38" t="s">
        <v>1260</v>
      </c>
      <c r="BJ38">
        <v>8</v>
      </c>
      <c r="BM38">
        <v>8</v>
      </c>
      <c r="BQ38">
        <v>1</v>
      </c>
      <c r="BS38">
        <v>8</v>
      </c>
      <c r="BX38">
        <v>8</v>
      </c>
    </row>
    <row r="39" spans="1:76" x14ac:dyDescent="0.45">
      <c r="A39">
        <v>8</v>
      </c>
      <c r="C39" t="s">
        <v>3478</v>
      </c>
      <c r="H39" t="s">
        <v>3479</v>
      </c>
      <c r="M39" t="s">
        <v>1227</v>
      </c>
      <c r="O39">
        <v>1980</v>
      </c>
      <c r="BJ39">
        <v>8</v>
      </c>
      <c r="BM39">
        <v>8</v>
      </c>
      <c r="BQ39">
        <v>1</v>
      </c>
      <c r="BS39">
        <v>8</v>
      </c>
      <c r="BX39">
        <v>8</v>
      </c>
    </row>
    <row r="40" spans="1:76" x14ac:dyDescent="0.45">
      <c r="A40">
        <v>9</v>
      </c>
      <c r="C40" t="s">
        <v>3480</v>
      </c>
      <c r="H40" t="s">
        <v>3481</v>
      </c>
      <c r="M40" t="s">
        <v>1227</v>
      </c>
      <c r="O40">
        <v>2004</v>
      </c>
      <c r="BJ40">
        <v>8</v>
      </c>
      <c r="BM40">
        <v>8</v>
      </c>
      <c r="BQ40">
        <v>1</v>
      </c>
      <c r="BS40">
        <v>8</v>
      </c>
      <c r="BX40">
        <v>8</v>
      </c>
    </row>
    <row r="41" spans="1:76" x14ac:dyDescent="0.45">
      <c r="A41">
        <v>10</v>
      </c>
      <c r="C41" t="s">
        <v>3482</v>
      </c>
      <c r="H41" t="s">
        <v>3483</v>
      </c>
      <c r="M41" t="s">
        <v>1260</v>
      </c>
      <c r="O41">
        <v>1972</v>
      </c>
      <c r="BJ41">
        <v>8</v>
      </c>
      <c r="BM41">
        <v>8</v>
      </c>
      <c r="BQ41">
        <v>1</v>
      </c>
      <c r="BS41">
        <v>8</v>
      </c>
      <c r="BX41">
        <v>8</v>
      </c>
    </row>
    <row r="42" spans="1:76" x14ac:dyDescent="0.45">
      <c r="A42">
        <v>11</v>
      </c>
      <c r="C42" t="s">
        <v>3470</v>
      </c>
      <c r="H42" t="s">
        <v>3484</v>
      </c>
      <c r="M42" t="s">
        <v>1227</v>
      </c>
      <c r="O42">
        <v>1970</v>
      </c>
      <c r="BJ42">
        <v>8</v>
      </c>
      <c r="BM42">
        <v>8</v>
      </c>
      <c r="BQ42">
        <v>1</v>
      </c>
      <c r="BS42">
        <v>8</v>
      </c>
      <c r="BX42">
        <v>8</v>
      </c>
    </row>
    <row r="43" spans="1:76" x14ac:dyDescent="0.45">
      <c r="A43">
        <v>12</v>
      </c>
      <c r="C43" t="s">
        <v>3485</v>
      </c>
      <c r="H43" t="s">
        <v>3486</v>
      </c>
      <c r="M43" t="s">
        <v>1227</v>
      </c>
      <c r="O43">
        <v>1989</v>
      </c>
      <c r="BJ43">
        <v>8</v>
      </c>
      <c r="BM43">
        <v>8</v>
      </c>
      <c r="BQ43">
        <v>1</v>
      </c>
      <c r="BS43">
        <v>8</v>
      </c>
      <c r="BX43">
        <v>8</v>
      </c>
    </row>
    <row r="44" spans="1:76" x14ac:dyDescent="0.45">
      <c r="A44">
        <v>13</v>
      </c>
      <c r="C44" t="s">
        <v>3487</v>
      </c>
      <c r="H44" t="s">
        <v>607</v>
      </c>
      <c r="M44" t="s">
        <v>1227</v>
      </c>
      <c r="O44">
        <v>1981</v>
      </c>
      <c r="BJ44">
        <v>8</v>
      </c>
      <c r="BM44">
        <v>8</v>
      </c>
      <c r="BQ44">
        <v>1</v>
      </c>
      <c r="BS44">
        <v>8</v>
      </c>
      <c r="BX44">
        <v>8</v>
      </c>
    </row>
    <row r="45" spans="1:76" x14ac:dyDescent="0.45">
      <c r="A45">
        <v>14</v>
      </c>
      <c r="C45" t="s">
        <v>3488</v>
      </c>
      <c r="H45" t="s">
        <v>3489</v>
      </c>
      <c r="M45" t="s">
        <v>1227</v>
      </c>
      <c r="O45">
        <v>1982</v>
      </c>
      <c r="BJ45">
        <v>8</v>
      </c>
      <c r="BM45">
        <v>8</v>
      </c>
      <c r="BQ45">
        <v>1</v>
      </c>
      <c r="BS45">
        <v>8</v>
      </c>
      <c r="BX45">
        <v>8</v>
      </c>
    </row>
    <row r="46" spans="1:76" x14ac:dyDescent="0.45">
      <c r="A46">
        <v>15</v>
      </c>
      <c r="C46" t="s">
        <v>3490</v>
      </c>
      <c r="H46" t="s">
        <v>3491</v>
      </c>
      <c r="M46" t="s">
        <v>1227</v>
      </c>
      <c r="O46">
        <v>1983</v>
      </c>
      <c r="BJ46">
        <v>8</v>
      </c>
      <c r="BM46">
        <v>8</v>
      </c>
      <c r="BQ46">
        <v>1</v>
      </c>
      <c r="BS46">
        <v>8</v>
      </c>
      <c r="BX46">
        <v>8</v>
      </c>
    </row>
    <row r="47" spans="1:76" x14ac:dyDescent="0.45">
      <c r="A47">
        <v>16</v>
      </c>
      <c r="C47" t="s">
        <v>3492</v>
      </c>
      <c r="H47" t="s">
        <v>3493</v>
      </c>
      <c r="M47" t="s">
        <v>1227</v>
      </c>
      <c r="O47">
        <v>1976</v>
      </c>
      <c r="BJ47">
        <v>8</v>
      </c>
      <c r="BM47">
        <v>8</v>
      </c>
      <c r="BQ47">
        <v>1</v>
      </c>
      <c r="BS47">
        <v>8</v>
      </c>
      <c r="BX47">
        <v>8</v>
      </c>
    </row>
    <row r="48" spans="1:76" x14ac:dyDescent="0.45">
      <c r="A48">
        <v>17</v>
      </c>
      <c r="C48" t="s">
        <v>3494</v>
      </c>
      <c r="H48" t="s">
        <v>3495</v>
      </c>
      <c r="M48" t="s">
        <v>1227</v>
      </c>
      <c r="O48">
        <v>1959</v>
      </c>
      <c r="BJ48">
        <v>8</v>
      </c>
      <c r="BM48">
        <v>8</v>
      </c>
      <c r="BQ48">
        <v>1</v>
      </c>
      <c r="BS48">
        <v>8</v>
      </c>
      <c r="BX48">
        <v>8</v>
      </c>
    </row>
    <row r="49" spans="1:76" x14ac:dyDescent="0.45">
      <c r="A49">
        <v>18</v>
      </c>
      <c r="C49" t="s">
        <v>3494</v>
      </c>
      <c r="H49" t="s">
        <v>3496</v>
      </c>
      <c r="M49" t="s">
        <v>1227</v>
      </c>
      <c r="O49">
        <v>1961</v>
      </c>
      <c r="BJ49">
        <v>8</v>
      </c>
      <c r="BM49">
        <v>8</v>
      </c>
      <c r="BQ49">
        <v>1</v>
      </c>
      <c r="BS49">
        <v>8</v>
      </c>
      <c r="BX49">
        <v>8</v>
      </c>
    </row>
    <row r="50" spans="1:76" x14ac:dyDescent="0.45">
      <c r="A50">
        <v>19</v>
      </c>
      <c r="C50" t="s">
        <v>3497</v>
      </c>
      <c r="H50" t="s">
        <v>3498</v>
      </c>
      <c r="M50" t="s">
        <v>1227</v>
      </c>
      <c r="BJ50">
        <v>8</v>
      </c>
      <c r="BM50">
        <v>8</v>
      </c>
      <c r="BQ50">
        <v>1</v>
      </c>
      <c r="BS50">
        <v>8</v>
      </c>
      <c r="BX50">
        <v>8</v>
      </c>
    </row>
    <row r="51" spans="1:76" x14ac:dyDescent="0.45">
      <c r="A51">
        <v>20</v>
      </c>
      <c r="C51" t="s">
        <v>3499</v>
      </c>
      <c r="H51" t="s">
        <v>3479</v>
      </c>
      <c r="M51" t="s">
        <v>1227</v>
      </c>
      <c r="BJ51">
        <v>8</v>
      </c>
      <c r="BM51">
        <v>8</v>
      </c>
      <c r="BQ51">
        <v>1</v>
      </c>
      <c r="BS51">
        <v>8</v>
      </c>
      <c r="BX51">
        <v>8</v>
      </c>
    </row>
    <row r="52" spans="1:76" x14ac:dyDescent="0.45">
      <c r="A52">
        <v>21</v>
      </c>
      <c r="C52" t="s">
        <v>3464</v>
      </c>
      <c r="H52" t="s">
        <v>3500</v>
      </c>
      <c r="M52" t="s">
        <v>1260</v>
      </c>
      <c r="BJ52">
        <v>8</v>
      </c>
      <c r="BM52">
        <v>8</v>
      </c>
      <c r="BQ52">
        <v>1</v>
      </c>
      <c r="BS52">
        <v>8</v>
      </c>
      <c r="BX52">
        <v>8</v>
      </c>
    </row>
    <row r="53" spans="1:76" x14ac:dyDescent="0.45">
      <c r="A53">
        <v>22</v>
      </c>
    </row>
    <row r="54" spans="1:76" x14ac:dyDescent="0.45">
      <c r="A54">
        <v>23</v>
      </c>
    </row>
    <row r="55" spans="1:76" x14ac:dyDescent="0.45">
      <c r="A55">
        <v>24</v>
      </c>
    </row>
    <row r="56" spans="1:76" x14ac:dyDescent="0.45">
      <c r="A56">
        <v>25</v>
      </c>
    </row>
    <row r="57" spans="1:76" x14ac:dyDescent="0.45">
      <c r="A57">
        <v>26</v>
      </c>
    </row>
    <row r="58" spans="1:76" x14ac:dyDescent="0.45">
      <c r="A58">
        <v>27</v>
      </c>
    </row>
    <row r="59" spans="1:76" x14ac:dyDescent="0.45">
      <c r="A59">
        <v>28</v>
      </c>
    </row>
    <row r="60" spans="1:76" x14ac:dyDescent="0.45">
      <c r="A60">
        <v>29</v>
      </c>
    </row>
    <row r="61" spans="1:76" x14ac:dyDescent="0.45">
      <c r="A61">
        <v>30</v>
      </c>
    </row>
    <row r="62" spans="1:76" x14ac:dyDescent="0.45">
      <c r="A62">
        <v>31</v>
      </c>
    </row>
    <row r="63" spans="1:76" x14ac:dyDescent="0.45">
      <c r="A63">
        <v>32</v>
      </c>
    </row>
    <row r="64" spans="1:76" x14ac:dyDescent="0.45">
      <c r="A64">
        <v>33</v>
      </c>
    </row>
    <row r="65" spans="1:1" x14ac:dyDescent="0.45">
      <c r="A65">
        <v>34</v>
      </c>
    </row>
    <row r="66" spans="1:1" x14ac:dyDescent="0.45">
      <c r="A66">
        <v>35</v>
      </c>
    </row>
    <row r="67" spans="1:1" x14ac:dyDescent="0.45">
      <c r="A67">
        <v>36</v>
      </c>
    </row>
    <row r="68" spans="1:1" x14ac:dyDescent="0.45">
      <c r="A68">
        <v>37</v>
      </c>
    </row>
    <row r="69" spans="1:1" x14ac:dyDescent="0.45">
      <c r="A69">
        <v>38</v>
      </c>
    </row>
    <row r="70" spans="1:1" x14ac:dyDescent="0.45">
      <c r="A70">
        <v>39</v>
      </c>
    </row>
    <row r="71" spans="1:1" x14ac:dyDescent="0.45">
      <c r="A71">
        <v>40</v>
      </c>
    </row>
    <row r="72" spans="1:1" x14ac:dyDescent="0.45">
      <c r="A72">
        <v>41</v>
      </c>
    </row>
    <row r="73" spans="1:1" x14ac:dyDescent="0.45">
      <c r="A73">
        <v>42</v>
      </c>
    </row>
    <row r="74" spans="1:1" x14ac:dyDescent="0.45">
      <c r="A74">
        <v>43</v>
      </c>
    </row>
    <row r="75" spans="1:1" x14ac:dyDescent="0.45">
      <c r="A75">
        <v>44</v>
      </c>
    </row>
    <row r="76" spans="1:1" x14ac:dyDescent="0.45">
      <c r="A76">
        <v>45</v>
      </c>
    </row>
    <row r="77" spans="1:1" x14ac:dyDescent="0.45">
      <c r="A77">
        <v>46</v>
      </c>
    </row>
    <row r="78" spans="1:1" x14ac:dyDescent="0.45">
      <c r="A78">
        <v>47</v>
      </c>
    </row>
    <row r="79" spans="1:1" x14ac:dyDescent="0.45">
      <c r="A79">
        <v>48</v>
      </c>
    </row>
    <row r="80" spans="1:1" x14ac:dyDescent="0.45">
      <c r="A80">
        <v>49</v>
      </c>
    </row>
    <row r="81" spans="1:1" x14ac:dyDescent="0.45">
      <c r="A81">
        <v>50</v>
      </c>
    </row>
    <row r="82" spans="1:1" x14ac:dyDescent="0.45">
      <c r="A82">
        <v>51</v>
      </c>
    </row>
    <row r="83" spans="1:1" x14ac:dyDescent="0.45">
      <c r="A83">
        <v>52</v>
      </c>
    </row>
    <row r="84" spans="1:1" x14ac:dyDescent="0.45">
      <c r="A84">
        <v>53</v>
      </c>
    </row>
    <row r="85" spans="1:1" x14ac:dyDescent="0.45">
      <c r="A85">
        <v>54</v>
      </c>
    </row>
    <row r="86" spans="1:1" x14ac:dyDescent="0.45">
      <c r="A86">
        <v>55</v>
      </c>
    </row>
    <row r="87" spans="1:1" x14ac:dyDescent="0.45">
      <c r="A87">
        <v>56</v>
      </c>
    </row>
    <row r="88" spans="1:1" x14ac:dyDescent="0.45">
      <c r="A88">
        <v>57</v>
      </c>
    </row>
    <row r="89" spans="1:1" x14ac:dyDescent="0.45">
      <c r="A89">
        <v>58</v>
      </c>
    </row>
    <row r="90" spans="1:1" x14ac:dyDescent="0.45">
      <c r="A90">
        <v>59</v>
      </c>
    </row>
    <row r="91" spans="1:1" x14ac:dyDescent="0.45">
      <c r="A91">
        <v>60</v>
      </c>
    </row>
    <row r="92" spans="1:1" x14ac:dyDescent="0.45">
      <c r="A92">
        <v>61</v>
      </c>
    </row>
    <row r="93" spans="1:1" x14ac:dyDescent="0.45">
      <c r="A93">
        <v>62</v>
      </c>
    </row>
    <row r="94" spans="1:1" x14ac:dyDescent="0.45">
      <c r="A94">
        <v>63</v>
      </c>
    </row>
    <row r="95" spans="1:1" x14ac:dyDescent="0.45">
      <c r="A95">
        <v>64</v>
      </c>
    </row>
    <row r="96" spans="1:1" x14ac:dyDescent="0.45">
      <c r="A96">
        <v>65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16AD4-76B9-4D86-842F-2974B7C4159B}">
  <sheetPr codeName="Sheet13">
    <tabColor rgb="FFFFC000"/>
  </sheetPr>
  <dimension ref="A1:L7"/>
  <sheetViews>
    <sheetView showGridLines="0" zoomScale="145" zoomScaleNormal="145" workbookViewId="0">
      <selection activeCell="E9" sqref="E9"/>
    </sheetView>
  </sheetViews>
  <sheetFormatPr defaultRowHeight="14.25" x14ac:dyDescent="0.45"/>
  <cols>
    <col min="1" max="1" width="10" style="399" customWidth="1"/>
    <col min="2" max="2" width="13" style="516" customWidth="1"/>
    <col min="3" max="3" width="9.1328125" style="399" customWidth="1"/>
    <col min="4" max="4" width="8.3984375" style="399" customWidth="1"/>
    <col min="5" max="5" width="7.86328125" style="399" bestFit="1" customWidth="1"/>
    <col min="6" max="6" width="4.3984375" style="399" bestFit="1" customWidth="1"/>
    <col min="7" max="7" width="4.73046875" style="399" bestFit="1" customWidth="1"/>
    <col min="8" max="8" width="9.796875" style="399" bestFit="1" customWidth="1"/>
    <col min="9" max="10" width="10.3984375" style="399" customWidth="1"/>
    <col min="11" max="11" width="9.1328125" style="399" customWidth="1"/>
    <col min="12" max="12" width="18.6640625" style="399" bestFit="1" customWidth="1"/>
    <col min="13" max="16384" width="9.06640625" style="399"/>
  </cols>
  <sheetData>
    <row r="1" spans="1:12" x14ac:dyDescent="0.45">
      <c r="A1" s="514" t="s">
        <v>1862</v>
      </c>
      <c r="B1" s="515" t="s">
        <v>3178</v>
      </c>
      <c r="C1" s="514" t="s">
        <v>1870</v>
      </c>
      <c r="D1" s="514" t="s">
        <v>1871</v>
      </c>
      <c r="E1" s="514" t="s">
        <v>1869</v>
      </c>
      <c r="F1" s="514" t="s">
        <v>1863</v>
      </c>
      <c r="G1" s="514" t="s">
        <v>1864</v>
      </c>
      <c r="H1" s="514" t="s">
        <v>3179</v>
      </c>
      <c r="I1" s="514" t="s">
        <v>1866</v>
      </c>
      <c r="J1" s="514" t="s">
        <v>1867</v>
      </c>
      <c r="K1" s="514" t="s">
        <v>3187</v>
      </c>
      <c r="L1" s="514" t="s">
        <v>3186</v>
      </c>
    </row>
    <row r="2" spans="1:12" x14ac:dyDescent="0.45">
      <c r="A2" s="514" t="e">
        <f>IFERROR(VLOOKUP(+'408-NEWCASTLE'!AP$6,localidades,2,FALSE),VLOOKUP(+'408-NEWCASTLE'!AP$5,district_codes,2,FALSE))</f>
        <v>#N/A</v>
      </c>
      <c r="B2" s="515">
        <f>+'408-NEWCASTLE'!AP8</f>
        <v>0</v>
      </c>
      <c r="C2" s="514">
        <f>+'408-NEWCASTLE'!A28</f>
        <v>0</v>
      </c>
      <c r="D2" s="514">
        <f>+'408-NEWCASTLE'!G28</f>
        <v>0</v>
      </c>
      <c r="E2" s="514">
        <f>+'408-NEWCASTLE'!AB28</f>
        <v>0</v>
      </c>
      <c r="F2" s="514">
        <f>+'408-NEWCASTLE'!L28</f>
        <v>0</v>
      </c>
      <c r="G2" s="514">
        <f>+'408-NEWCASTLE'!N28</f>
        <v>0</v>
      </c>
      <c r="H2" s="514">
        <f>+'408-NEWCASTLE'!V28</f>
        <v>0</v>
      </c>
      <c r="I2" s="517">
        <f>+'408-NEWCASTLE'!AE28</f>
        <v>0</v>
      </c>
      <c r="J2" s="517">
        <f>+'408-NEWCASTLE'!AJ28</f>
        <v>0</v>
      </c>
      <c r="K2" s="514" t="s">
        <v>3180</v>
      </c>
      <c r="L2" s="514" t="s">
        <v>3125</v>
      </c>
    </row>
    <row r="3" spans="1:12" x14ac:dyDescent="0.45">
      <c r="A3" s="514" t="e">
        <f>IFERROR(VLOOKUP(+'409-VACINAÇÃO OBRIGATORIA'!AQ6,localidades,2,FALSE),VLOOKUP(+'409-VACINAÇÃO OBRIGATORIA'!AQ5,district_codes,2,FALSE))</f>
        <v>#N/A</v>
      </c>
      <c r="B3" s="515">
        <f>+'409-VACINAÇÃO OBRIGATORIA'!AW11</f>
        <v>0</v>
      </c>
      <c r="C3" s="514">
        <f>+'409-VACINAÇÃO OBRIGATORIA'!A11</f>
        <v>0</v>
      </c>
      <c r="D3" s="514">
        <f>+'409-VACINAÇÃO OBRIGATORIA'!F11</f>
        <v>0</v>
      </c>
      <c r="E3" s="514">
        <f>+'409-VACINAÇÃO OBRIGATORIA'!AQ7</f>
        <v>0</v>
      </c>
      <c r="F3" s="514">
        <f>+'409-VACINAÇÃO OBRIGATORIA'!K11</f>
        <v>0</v>
      </c>
      <c r="G3" s="514">
        <f>+'409-VACINAÇÃO OBRIGATORIA'!M11</f>
        <v>0</v>
      </c>
      <c r="H3" s="514">
        <f>+'409-VACINAÇÃO OBRIGATORIA'!Q11</f>
        <v>0</v>
      </c>
      <c r="I3" s="517">
        <f>+'409-VACINAÇÃO OBRIGATORIA'!AK11</f>
        <v>0</v>
      </c>
      <c r="J3" s="517">
        <f>+'409-VACINAÇÃO OBRIGATORIA'!AR11</f>
        <v>0</v>
      </c>
      <c r="K3" s="514" t="s">
        <v>3185</v>
      </c>
      <c r="L3" s="514" t="s">
        <v>3127</v>
      </c>
    </row>
    <row r="5" spans="1:12" x14ac:dyDescent="0.45">
      <c r="A5" s="399" t="s">
        <v>3190</v>
      </c>
      <c r="B5" s="516" t="s">
        <v>3189</v>
      </c>
      <c r="C5" s="399" t="s">
        <v>3188</v>
      </c>
      <c r="D5" s="399" t="s">
        <v>3188</v>
      </c>
      <c r="E5" s="399" t="s">
        <v>3188</v>
      </c>
      <c r="F5" s="399" t="s">
        <v>3188</v>
      </c>
      <c r="G5" s="399" t="s">
        <v>3190</v>
      </c>
      <c r="H5" s="399" t="s">
        <v>3188</v>
      </c>
      <c r="I5" s="399" t="s">
        <v>3190</v>
      </c>
      <c r="J5" s="399" t="s">
        <v>3190</v>
      </c>
      <c r="K5" s="399" t="s">
        <v>3188</v>
      </c>
      <c r="L5" s="399" t="s">
        <v>3188</v>
      </c>
    </row>
    <row r="7" spans="1:12" x14ac:dyDescent="0.45">
      <c r="A7" s="399" t="str">
        <f>"c('"&amp;_xlfn.TEXTJOIN(", ",,5:5)&amp;"')"</f>
        <v>c('numeric, date, text, text, text, text, numeric, text, numeric, numeric, text, text')</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13CD00-AE44-42C6-AE1B-364C414DCDE5}">
  <sheetPr codeName="Sheet35">
    <tabColor rgb="FFFFC000"/>
  </sheetPr>
  <dimension ref="A1:BT216"/>
  <sheetViews>
    <sheetView showGridLines="0" view="pageBreakPreview" zoomScale="99" zoomScaleNormal="100" zoomScaleSheetLayoutView="99" workbookViewId="0">
      <selection activeCell="L21" sqref="C20:AT24"/>
    </sheetView>
  </sheetViews>
  <sheetFormatPr defaultColWidth="1.86328125" defaultRowHeight="13.9" x14ac:dyDescent="0.45"/>
  <cols>
    <col min="1" max="1" width="0.86328125" style="422" customWidth="1"/>
    <col min="2" max="2" width="1.3984375" style="422" customWidth="1"/>
    <col min="3" max="4" width="3.1328125" style="422" customWidth="1"/>
    <col min="5" max="5" width="2.46484375" style="422" customWidth="1"/>
    <col min="6" max="6" width="4.265625" style="422" customWidth="1"/>
    <col min="7" max="8" width="2.33203125" style="422" customWidth="1"/>
    <col min="9" max="9" width="1.9296875" style="422" customWidth="1"/>
    <col min="10" max="10" width="2.33203125" style="422" customWidth="1"/>
    <col min="11" max="11" width="4.3984375" style="422" customWidth="1"/>
    <col min="12" max="12" width="1" style="422" customWidth="1"/>
    <col min="13" max="13" width="1.53125" style="422" customWidth="1"/>
    <col min="14" max="15" width="2.3984375" style="422" customWidth="1"/>
    <col min="16" max="16" width="1.9296875" style="422" customWidth="1"/>
    <col min="17" max="17" width="2.59765625" style="422" customWidth="1"/>
    <col min="18" max="18" width="2" style="422" customWidth="1"/>
    <col min="19" max="19" width="2.265625" style="422" customWidth="1"/>
    <col min="20" max="20" width="1.86328125" style="422" customWidth="1"/>
    <col min="21" max="21" width="2.1328125" style="422" customWidth="1"/>
    <col min="22" max="22" width="1.59765625" style="422" customWidth="1"/>
    <col min="23" max="23" width="1.3984375" style="422" customWidth="1"/>
    <col min="24" max="24" width="1.1328125" style="422" customWidth="1"/>
    <col min="25" max="25" width="1.796875" style="422" customWidth="1"/>
    <col min="26" max="26" width="2" style="422" customWidth="1"/>
    <col min="27" max="27" width="0.86328125" style="422" customWidth="1"/>
    <col min="28" max="28" width="1.1328125" style="422" customWidth="1"/>
    <col min="29" max="29" width="2.59765625" style="422" customWidth="1"/>
    <col min="30" max="30" width="5.46484375" style="422" customWidth="1"/>
    <col min="31" max="31" width="0.9296875" style="422" customWidth="1"/>
    <col min="32" max="32" width="2.1328125" style="422" customWidth="1"/>
    <col min="33" max="33" width="7.1328125" style="422" customWidth="1"/>
    <col min="34" max="34" width="2.6640625" style="422" customWidth="1"/>
    <col min="35" max="35" width="1.6640625" style="422" customWidth="1"/>
    <col min="36" max="36" width="1.265625" style="422" customWidth="1"/>
    <col min="37" max="37" width="0.9296875" style="422" customWidth="1"/>
    <col min="38" max="38" width="1.6640625" style="422" customWidth="1"/>
    <col min="39" max="39" width="3.19921875" style="422" customWidth="1"/>
    <col min="40" max="40" width="1.33203125" style="422" customWidth="1"/>
    <col min="41" max="41" width="1.6640625" style="422" customWidth="1"/>
    <col min="42" max="42" width="0.33203125" style="422" customWidth="1"/>
    <col min="43" max="43" width="2.46484375" style="422" customWidth="1"/>
    <col min="44" max="44" width="1.6640625" style="422" customWidth="1"/>
    <col min="45" max="45" width="1.3984375" style="422" customWidth="1"/>
    <col min="46" max="46" width="2.265625" style="422" customWidth="1"/>
    <col min="47" max="47" width="3.6640625" style="422" customWidth="1"/>
    <col min="48" max="48" width="2.265625" style="422" customWidth="1"/>
    <col min="49" max="49" width="1" style="422" customWidth="1"/>
    <col min="50" max="50" width="2" style="422" customWidth="1"/>
    <col min="51" max="51" width="2.1328125" style="422" customWidth="1"/>
    <col min="52" max="52" width="1.796875" style="422" customWidth="1"/>
    <col min="53" max="53" width="2.73046875" style="422" customWidth="1"/>
    <col min="54" max="54" width="1.796875" style="422" customWidth="1"/>
    <col min="55" max="55" width="2.6640625" style="422" customWidth="1"/>
    <col min="56" max="56" width="2.46484375" style="422" customWidth="1"/>
    <col min="57" max="57" width="2.1328125" style="422" customWidth="1"/>
    <col min="58" max="58" width="2.3984375" style="422" customWidth="1"/>
    <col min="59" max="59" width="2.19921875" style="422" customWidth="1"/>
    <col min="60" max="60" width="4" style="422" customWidth="1"/>
    <col min="61" max="61" width="3.86328125" style="422" customWidth="1"/>
    <col min="62" max="66" width="1.6640625" style="422" customWidth="1"/>
    <col min="67" max="16384" width="1.86328125" style="422"/>
  </cols>
  <sheetData>
    <row r="1" spans="1:72" ht="12.75" customHeight="1" x14ac:dyDescent="0.45">
      <c r="A1" s="463"/>
      <c r="B1" s="464"/>
      <c r="C1" s="464"/>
      <c r="D1" s="464"/>
      <c r="E1" s="464"/>
      <c r="F1" s="464"/>
      <c r="G1" s="464"/>
      <c r="H1" s="464"/>
      <c r="I1" s="464"/>
      <c r="J1" s="464"/>
      <c r="K1" s="464"/>
      <c r="L1" s="464"/>
      <c r="M1" s="464"/>
      <c r="N1" s="464"/>
      <c r="O1" s="464"/>
      <c r="P1" s="464"/>
      <c r="Q1" s="464"/>
      <c r="R1" s="464"/>
      <c r="S1" s="2827" t="s">
        <v>3099</v>
      </c>
      <c r="T1" s="2827"/>
      <c r="U1" s="2827"/>
      <c r="V1" s="2827"/>
      <c r="W1" s="2827"/>
      <c r="X1" s="2827"/>
      <c r="Y1" s="2827"/>
      <c r="Z1" s="2827"/>
      <c r="AA1" s="2827"/>
      <c r="AB1" s="2827"/>
      <c r="AC1" s="2827"/>
      <c r="AD1" s="2827"/>
      <c r="AE1" s="2827"/>
      <c r="AF1" s="2827"/>
      <c r="AG1" s="2827"/>
      <c r="AH1" s="2834" t="s">
        <v>3456</v>
      </c>
      <c r="AI1" s="2834"/>
      <c r="AJ1" s="2834"/>
      <c r="AK1" s="2834"/>
      <c r="AL1" s="2834"/>
      <c r="AM1" s="2843" t="s">
        <v>2395</v>
      </c>
      <c r="AN1" s="2843"/>
      <c r="AO1" s="2843"/>
      <c r="AP1" s="2843"/>
      <c r="AQ1" s="2843"/>
      <c r="AR1" s="2843"/>
      <c r="AS1" s="2843"/>
      <c r="AT1" s="2843"/>
      <c r="AU1" s="2843"/>
      <c r="AV1" s="2843"/>
      <c r="AW1" s="2843"/>
      <c r="AX1" s="2843"/>
      <c r="AY1" s="2843"/>
      <c r="AZ1" s="2843"/>
      <c r="BA1" s="2843"/>
      <c r="BB1" s="2843"/>
      <c r="BC1" s="2843"/>
      <c r="BD1" s="2843"/>
      <c r="BE1" s="2837"/>
      <c r="BF1" s="2837"/>
      <c r="BG1" s="2837"/>
      <c r="BH1" s="2837"/>
      <c r="BI1" s="2837"/>
      <c r="BJ1" s="2837"/>
      <c r="BK1" s="2837"/>
      <c r="BL1" s="2837"/>
      <c r="BM1" s="2837"/>
      <c r="BN1" s="2838"/>
    </row>
    <row r="2" spans="1:72" ht="18.850000000000001" customHeight="1" x14ac:dyDescent="0.4">
      <c r="A2" s="52"/>
      <c r="B2" s="471"/>
      <c r="C2" s="471"/>
      <c r="D2" s="471"/>
      <c r="E2" s="471"/>
      <c r="F2" s="471"/>
      <c r="G2" s="472"/>
      <c r="H2" s="472"/>
      <c r="I2" s="472"/>
      <c r="J2" s="472"/>
      <c r="K2" s="472"/>
      <c r="L2" s="472"/>
      <c r="M2" s="472"/>
      <c r="N2" s="472"/>
      <c r="O2" s="472"/>
      <c r="P2" s="472"/>
      <c r="Q2" s="472"/>
      <c r="R2" s="472"/>
      <c r="S2" s="2828"/>
      <c r="T2" s="2828"/>
      <c r="U2" s="2828"/>
      <c r="V2" s="2828"/>
      <c r="W2" s="2828"/>
      <c r="X2" s="2828"/>
      <c r="Y2" s="2828"/>
      <c r="Z2" s="2828"/>
      <c r="AA2" s="2828"/>
      <c r="AB2" s="2828"/>
      <c r="AC2" s="2828"/>
      <c r="AD2" s="2828"/>
      <c r="AE2" s="2828"/>
      <c r="AF2" s="2828"/>
      <c r="AG2" s="2828"/>
      <c r="AH2" s="2835"/>
      <c r="AI2" s="2835"/>
      <c r="AJ2" s="2835"/>
      <c r="AK2" s="2835"/>
      <c r="AL2" s="2835"/>
      <c r="AM2" s="2826" t="s">
        <v>1956</v>
      </c>
      <c r="AN2" s="2826"/>
      <c r="AO2" s="2826"/>
      <c r="AP2" s="2826"/>
      <c r="AQ2" s="2824"/>
      <c r="AR2" s="2825"/>
      <c r="AS2" s="2825"/>
      <c r="AT2" s="2825"/>
      <c r="AU2" s="2825"/>
      <c r="AV2" s="2825"/>
      <c r="AW2" s="2825"/>
      <c r="AX2" s="2825"/>
      <c r="AY2" s="2825"/>
      <c r="AZ2" s="2825"/>
      <c r="BA2" s="2825"/>
      <c r="BB2" s="2825"/>
      <c r="BC2" s="2825"/>
      <c r="BD2" s="2825"/>
      <c r="BE2" s="2839"/>
      <c r="BF2" s="2839"/>
      <c r="BG2" s="2839"/>
      <c r="BH2" s="2839"/>
      <c r="BI2" s="2839"/>
      <c r="BJ2" s="2839"/>
      <c r="BK2" s="2839"/>
      <c r="BL2" s="2839"/>
      <c r="BM2" s="2839"/>
      <c r="BN2" s="2840"/>
      <c r="BT2" s="13"/>
    </row>
    <row r="3" spans="1:72" ht="18.850000000000001" customHeight="1" x14ac:dyDescent="0.4">
      <c r="A3" s="52"/>
      <c r="B3" s="471"/>
      <c r="C3" s="471"/>
      <c r="D3" s="471"/>
      <c r="E3" s="471"/>
      <c r="F3" s="471"/>
      <c r="G3" s="472"/>
      <c r="H3" s="472"/>
      <c r="I3" s="472"/>
      <c r="J3" s="472"/>
      <c r="K3" s="472"/>
      <c r="L3" s="472"/>
      <c r="M3" s="472"/>
      <c r="N3" s="472"/>
      <c r="O3" s="472"/>
      <c r="P3" s="472"/>
      <c r="Q3" s="472"/>
      <c r="R3" s="472"/>
      <c r="S3" s="2828"/>
      <c r="T3" s="2828"/>
      <c r="U3" s="2828"/>
      <c r="V3" s="2828"/>
      <c r="W3" s="2828"/>
      <c r="X3" s="2828"/>
      <c r="Y3" s="2828"/>
      <c r="Z3" s="2828"/>
      <c r="AA3" s="2828"/>
      <c r="AB3" s="2828"/>
      <c r="AC3" s="2828"/>
      <c r="AD3" s="2828"/>
      <c r="AE3" s="2828"/>
      <c r="AF3" s="2828"/>
      <c r="AG3" s="2828"/>
      <c r="AH3" s="2835"/>
      <c r="AI3" s="2835"/>
      <c r="AJ3" s="2835"/>
      <c r="AK3" s="2835"/>
      <c r="AL3" s="2835"/>
      <c r="AM3" s="2826" t="s">
        <v>2060</v>
      </c>
      <c r="AN3" s="2826"/>
      <c r="AO3" s="2826"/>
      <c r="AP3" s="2826"/>
      <c r="AQ3" s="2824"/>
      <c r="AR3" s="2825"/>
      <c r="AS3" s="2825"/>
      <c r="AT3" s="2825"/>
      <c r="AU3" s="2825"/>
      <c r="AV3" s="2825"/>
      <c r="AW3" s="2825"/>
      <c r="AX3" s="2825"/>
      <c r="AY3" s="2825"/>
      <c r="AZ3" s="2825"/>
      <c r="BA3" s="2825"/>
      <c r="BB3" s="2825"/>
      <c r="BC3" s="2825"/>
      <c r="BD3" s="2825"/>
      <c r="BE3" s="2839"/>
      <c r="BF3" s="2839"/>
      <c r="BG3" s="2839"/>
      <c r="BH3" s="2839"/>
      <c r="BI3" s="2839"/>
      <c r="BJ3" s="2839"/>
      <c r="BK3" s="2839"/>
      <c r="BL3" s="2839"/>
      <c r="BM3" s="2839"/>
      <c r="BN3" s="2840"/>
    </row>
    <row r="4" spans="1:72" ht="18.850000000000001" customHeight="1" x14ac:dyDescent="0.3">
      <c r="A4" s="2830" t="s">
        <v>1937</v>
      </c>
      <c r="B4" s="2831"/>
      <c r="C4" s="2831"/>
      <c r="D4" s="2831"/>
      <c r="E4" s="2831"/>
      <c r="F4" s="2831"/>
      <c r="G4" s="2831"/>
      <c r="H4" s="2831"/>
      <c r="I4" s="2831"/>
      <c r="J4" s="2831"/>
      <c r="K4" s="2831"/>
      <c r="L4" s="2831"/>
      <c r="M4" s="2831"/>
      <c r="N4" s="2831"/>
      <c r="O4" s="2831"/>
      <c r="P4" s="2831"/>
      <c r="Q4" s="2831"/>
      <c r="R4" s="2831"/>
      <c r="S4" s="2828"/>
      <c r="T4" s="2828"/>
      <c r="U4" s="2828"/>
      <c r="V4" s="2828"/>
      <c r="W4" s="2828"/>
      <c r="X4" s="2828"/>
      <c r="Y4" s="2828"/>
      <c r="Z4" s="2828"/>
      <c r="AA4" s="2828"/>
      <c r="AB4" s="2828"/>
      <c r="AC4" s="2828"/>
      <c r="AD4" s="2828"/>
      <c r="AE4" s="2828"/>
      <c r="AF4" s="2828"/>
      <c r="AG4" s="2828"/>
      <c r="AH4" s="2835"/>
      <c r="AI4" s="2835"/>
      <c r="AJ4" s="2835"/>
      <c r="AK4" s="2835"/>
      <c r="AL4" s="2835"/>
      <c r="AM4" s="2826" t="s">
        <v>1218</v>
      </c>
      <c r="AN4" s="2826"/>
      <c r="AO4" s="2826"/>
      <c r="AP4" s="2826"/>
      <c r="AQ4" s="2824"/>
      <c r="AR4" s="2825"/>
      <c r="AS4" s="2825"/>
      <c r="AT4" s="2825"/>
      <c r="AU4" s="2825"/>
      <c r="AV4" s="2825"/>
      <c r="AW4" s="2825"/>
      <c r="AX4" s="2825"/>
      <c r="AY4" s="2825"/>
      <c r="AZ4" s="2825"/>
      <c r="BA4" s="2825"/>
      <c r="BB4" s="2825"/>
      <c r="BC4" s="2825"/>
      <c r="BD4" s="2825"/>
      <c r="BE4" s="2839"/>
      <c r="BF4" s="2839"/>
      <c r="BG4" s="2839"/>
      <c r="BH4" s="2839"/>
      <c r="BI4" s="2839"/>
      <c r="BJ4" s="2839"/>
      <c r="BK4" s="2839"/>
      <c r="BL4" s="2839"/>
      <c r="BM4" s="2839"/>
      <c r="BN4" s="2840"/>
    </row>
    <row r="5" spans="1:72" ht="18.850000000000001" customHeight="1" x14ac:dyDescent="0.3">
      <c r="A5" s="2830" t="s">
        <v>1939</v>
      </c>
      <c r="B5" s="2831"/>
      <c r="C5" s="2831"/>
      <c r="D5" s="2831"/>
      <c r="E5" s="2831"/>
      <c r="F5" s="2831"/>
      <c r="G5" s="2831"/>
      <c r="H5" s="2831"/>
      <c r="I5" s="2831"/>
      <c r="J5" s="2831"/>
      <c r="K5" s="2831"/>
      <c r="L5" s="2831"/>
      <c r="M5" s="2831"/>
      <c r="N5" s="2831"/>
      <c r="O5" s="2831"/>
      <c r="P5" s="2831"/>
      <c r="Q5" s="2831"/>
      <c r="R5" s="2831"/>
      <c r="S5" s="2828"/>
      <c r="T5" s="2828"/>
      <c r="U5" s="2828"/>
      <c r="V5" s="2828"/>
      <c r="W5" s="2828"/>
      <c r="X5" s="2828"/>
      <c r="Y5" s="2828"/>
      <c r="Z5" s="2828"/>
      <c r="AA5" s="2828"/>
      <c r="AB5" s="2828"/>
      <c r="AC5" s="2828"/>
      <c r="AD5" s="2828"/>
      <c r="AE5" s="2828"/>
      <c r="AF5" s="2828"/>
      <c r="AG5" s="2828"/>
      <c r="AH5" s="2835"/>
      <c r="AI5" s="2835"/>
      <c r="AJ5" s="2835"/>
      <c r="AK5" s="2835"/>
      <c r="AL5" s="2835"/>
      <c r="AM5" s="2826" t="s">
        <v>2061</v>
      </c>
      <c r="AN5" s="2826"/>
      <c r="AO5" s="2826"/>
      <c r="AP5" s="2826"/>
      <c r="AQ5" s="2824"/>
      <c r="AR5" s="2825"/>
      <c r="AS5" s="2825"/>
      <c r="AT5" s="2825"/>
      <c r="AU5" s="2825"/>
      <c r="AV5" s="2825"/>
      <c r="AW5" s="2825"/>
      <c r="AX5" s="2825"/>
      <c r="AY5" s="2825"/>
      <c r="AZ5" s="2825"/>
      <c r="BA5" s="2825"/>
      <c r="BB5" s="2825"/>
      <c r="BC5" s="2825"/>
      <c r="BD5" s="2825"/>
      <c r="BE5" s="2839"/>
      <c r="BF5" s="2839"/>
      <c r="BG5" s="2839"/>
      <c r="BH5" s="2839"/>
      <c r="BI5" s="2839"/>
      <c r="BJ5" s="2839"/>
      <c r="BK5" s="2839"/>
      <c r="BL5" s="2839"/>
      <c r="BM5" s="2839"/>
      <c r="BN5" s="2840"/>
    </row>
    <row r="6" spans="1:72" ht="18.850000000000001" customHeight="1" x14ac:dyDescent="0.45">
      <c r="A6" s="2832" t="s">
        <v>3114</v>
      </c>
      <c r="B6" s="2833"/>
      <c r="C6" s="2833"/>
      <c r="D6" s="2833"/>
      <c r="E6" s="2833"/>
      <c r="F6" s="2833"/>
      <c r="G6" s="2833"/>
      <c r="H6" s="2833"/>
      <c r="I6" s="2833"/>
      <c r="J6" s="2833"/>
      <c r="K6" s="2833"/>
      <c r="L6" s="2833"/>
      <c r="M6" s="2833"/>
      <c r="N6" s="2833"/>
      <c r="O6" s="2833"/>
      <c r="P6" s="2833"/>
      <c r="Q6" s="2833"/>
      <c r="R6" s="2833"/>
      <c r="S6" s="2828"/>
      <c r="T6" s="2828"/>
      <c r="U6" s="2828"/>
      <c r="V6" s="2828"/>
      <c r="W6" s="2828"/>
      <c r="X6" s="2828"/>
      <c r="Y6" s="2828"/>
      <c r="Z6" s="2828"/>
      <c r="AA6" s="2828"/>
      <c r="AB6" s="2828"/>
      <c r="AC6" s="2828"/>
      <c r="AD6" s="2828"/>
      <c r="AE6" s="2828"/>
      <c r="AF6" s="2828"/>
      <c r="AG6" s="2828"/>
      <c r="AH6" s="2835"/>
      <c r="AI6" s="2835"/>
      <c r="AJ6" s="2835"/>
      <c r="AK6" s="2835"/>
      <c r="AL6" s="2835"/>
      <c r="AM6" s="2826" t="s">
        <v>2062</v>
      </c>
      <c r="AN6" s="2826"/>
      <c r="AO6" s="2826"/>
      <c r="AP6" s="2826"/>
      <c r="AQ6" s="2824"/>
      <c r="AR6" s="2825"/>
      <c r="AS6" s="2825"/>
      <c r="AT6" s="2825"/>
      <c r="AU6" s="2825"/>
      <c r="AV6" s="2825"/>
      <c r="AW6" s="2825"/>
      <c r="AX6" s="2825"/>
      <c r="AY6" s="2825"/>
      <c r="AZ6" s="2825"/>
      <c r="BA6" s="2825"/>
      <c r="BB6" s="2825"/>
      <c r="BC6" s="2825"/>
      <c r="BD6" s="2825"/>
      <c r="BE6" s="2839"/>
      <c r="BF6" s="2839"/>
      <c r="BG6" s="2839"/>
      <c r="BH6" s="2839"/>
      <c r="BI6" s="2839"/>
      <c r="BJ6" s="2839"/>
      <c r="BK6" s="2839"/>
      <c r="BL6" s="2839"/>
      <c r="BM6" s="2839"/>
      <c r="BN6" s="2840"/>
    </row>
    <row r="7" spans="1:72" ht="18.850000000000001" customHeight="1" x14ac:dyDescent="0.45">
      <c r="A7" s="2844" t="s">
        <v>2102</v>
      </c>
      <c r="B7" s="2845"/>
      <c r="C7" s="2845"/>
      <c r="D7" s="2845"/>
      <c r="E7" s="2845"/>
      <c r="F7" s="2845"/>
      <c r="G7" s="2845"/>
      <c r="H7" s="2845"/>
      <c r="I7" s="2845"/>
      <c r="J7" s="2845"/>
      <c r="K7" s="2845"/>
      <c r="L7" s="2845"/>
      <c r="M7" s="2845"/>
      <c r="N7" s="2845"/>
      <c r="O7" s="2845"/>
      <c r="P7" s="2845"/>
      <c r="Q7" s="2845"/>
      <c r="R7" s="2846"/>
      <c r="S7" s="2829"/>
      <c r="T7" s="2829"/>
      <c r="U7" s="2829"/>
      <c r="V7" s="2829"/>
      <c r="W7" s="2829"/>
      <c r="X7" s="2829"/>
      <c r="Y7" s="2829"/>
      <c r="Z7" s="2829"/>
      <c r="AA7" s="2829"/>
      <c r="AB7" s="2829"/>
      <c r="AC7" s="2829"/>
      <c r="AD7" s="2829"/>
      <c r="AE7" s="2829"/>
      <c r="AF7" s="2829"/>
      <c r="AG7" s="2829"/>
      <c r="AH7" s="2836"/>
      <c r="AI7" s="2836"/>
      <c r="AJ7" s="2836"/>
      <c r="AK7" s="2836"/>
      <c r="AL7" s="2836"/>
      <c r="AM7" s="2862" t="s">
        <v>2527</v>
      </c>
      <c r="AN7" s="2862"/>
      <c r="AO7" s="2862"/>
      <c r="AP7" s="2862"/>
      <c r="AQ7" s="2865"/>
      <c r="AR7" s="2866"/>
      <c r="AS7" s="2866"/>
      <c r="AT7" s="2866"/>
      <c r="AU7" s="2866"/>
      <c r="AV7" s="2866"/>
      <c r="AW7" s="2866"/>
      <c r="AX7" s="2866"/>
      <c r="AY7" s="2866"/>
      <c r="AZ7" s="2866"/>
      <c r="BA7" s="2866"/>
      <c r="BB7" s="2866"/>
      <c r="BC7" s="2866"/>
      <c r="BD7" s="2866"/>
      <c r="BE7" s="2841"/>
      <c r="BF7" s="2841"/>
      <c r="BG7" s="2841"/>
      <c r="BH7" s="2841"/>
      <c r="BI7" s="2841"/>
      <c r="BJ7" s="2841"/>
      <c r="BK7" s="2841"/>
      <c r="BL7" s="2841"/>
      <c r="BM7" s="2841"/>
      <c r="BN7" s="2842"/>
    </row>
    <row r="8" spans="1:72" ht="3.4" customHeight="1" x14ac:dyDescent="0.45"/>
    <row r="9" spans="1:72" ht="10.15" customHeight="1" x14ac:dyDescent="0.45">
      <c r="A9" s="2884" t="s">
        <v>3183</v>
      </c>
      <c r="B9" s="2885"/>
      <c r="C9" s="2885"/>
      <c r="D9" s="2885"/>
      <c r="E9" s="2885"/>
      <c r="F9" s="2885"/>
      <c r="G9" s="2885"/>
      <c r="H9" s="2885"/>
      <c r="I9" s="2885"/>
      <c r="J9" s="2885"/>
      <c r="K9" s="2885"/>
      <c r="L9" s="2885"/>
      <c r="M9" s="2885"/>
      <c r="N9" s="2885"/>
      <c r="O9" s="2885"/>
      <c r="P9" s="2885"/>
      <c r="Q9" s="2885"/>
      <c r="R9" s="2885"/>
      <c r="S9" s="2885"/>
      <c r="T9" s="2885"/>
      <c r="U9" s="2885"/>
      <c r="V9" s="2885"/>
      <c r="W9" s="2885" t="s">
        <v>3184</v>
      </c>
      <c r="X9" s="2885"/>
      <c r="Y9" s="2885"/>
      <c r="Z9" s="2885"/>
      <c r="AA9" s="2885"/>
      <c r="AB9" s="2885"/>
      <c r="AC9" s="2885"/>
      <c r="AD9" s="2885"/>
      <c r="AE9" s="2885"/>
      <c r="AF9" s="2885"/>
      <c r="AG9" s="2885"/>
      <c r="AH9" s="2885"/>
      <c r="AI9" s="2885"/>
      <c r="AJ9" s="2885"/>
      <c r="AK9" s="2885"/>
      <c r="AL9" s="2885"/>
      <c r="AM9" s="2885"/>
      <c r="AN9" s="2885"/>
      <c r="AO9" s="2885"/>
      <c r="AP9" s="2885"/>
      <c r="AQ9" s="2885"/>
      <c r="AR9" s="2885"/>
      <c r="AS9" s="2885"/>
      <c r="AT9" s="2885"/>
      <c r="AU9" s="2885"/>
      <c r="AV9" s="2885"/>
      <c r="AW9" s="2885" t="s">
        <v>3182</v>
      </c>
      <c r="AX9" s="2885"/>
      <c r="AY9" s="2885"/>
      <c r="AZ9" s="2885"/>
      <c r="BA9" s="2885"/>
      <c r="BB9" s="2885"/>
      <c r="BC9" s="2886" t="s">
        <v>1933</v>
      </c>
      <c r="BD9" s="2886"/>
      <c r="BE9" s="2886"/>
      <c r="BF9" s="2886"/>
      <c r="BG9" s="2886"/>
      <c r="BH9" s="2886"/>
      <c r="BI9" s="2886"/>
      <c r="BJ9" s="2886"/>
      <c r="BK9" s="2886"/>
      <c r="BL9" s="2886"/>
      <c r="BM9" s="2886"/>
      <c r="BN9" s="2887"/>
    </row>
    <row r="10" spans="1:72" s="427" customFormat="1" ht="9.85" customHeight="1" x14ac:dyDescent="0.45">
      <c r="A10" s="2890" t="s">
        <v>1925</v>
      </c>
      <c r="B10" s="2867"/>
      <c r="C10" s="2867"/>
      <c r="D10" s="2867"/>
      <c r="E10" s="2867"/>
      <c r="F10" s="2867" t="s">
        <v>1926</v>
      </c>
      <c r="G10" s="2867"/>
      <c r="H10" s="2867"/>
      <c r="I10" s="2867"/>
      <c r="J10" s="2867"/>
      <c r="K10" s="2867" t="s">
        <v>1931</v>
      </c>
      <c r="L10" s="2867"/>
      <c r="M10" s="2867" t="s">
        <v>1301</v>
      </c>
      <c r="N10" s="2867"/>
      <c r="O10" s="2867"/>
      <c r="P10" s="2867"/>
      <c r="Q10" s="2867" t="s">
        <v>1303</v>
      </c>
      <c r="R10" s="2867"/>
      <c r="S10" s="2867"/>
      <c r="T10" s="2867"/>
      <c r="U10" s="2867"/>
      <c r="V10" s="2867"/>
      <c r="W10" s="2867" t="s">
        <v>1947</v>
      </c>
      <c r="X10" s="2867"/>
      <c r="Y10" s="2867"/>
      <c r="Z10" s="2867"/>
      <c r="AA10" s="2867"/>
      <c r="AB10" s="2867"/>
      <c r="AC10" s="2867"/>
      <c r="AD10" s="2867"/>
      <c r="AE10" s="2867"/>
      <c r="AF10" s="2867"/>
      <c r="AG10" s="2867"/>
      <c r="AH10" s="2867"/>
      <c r="AI10" s="2867"/>
      <c r="AJ10" s="2867"/>
      <c r="AK10" s="2867" t="s">
        <v>3181</v>
      </c>
      <c r="AL10" s="2867"/>
      <c r="AM10" s="2867"/>
      <c r="AN10" s="2867"/>
      <c r="AO10" s="2867"/>
      <c r="AP10" s="2867"/>
      <c r="AQ10" s="2867"/>
      <c r="AR10" s="2867" t="s">
        <v>1930</v>
      </c>
      <c r="AS10" s="2867"/>
      <c r="AT10" s="2867"/>
      <c r="AU10" s="2867"/>
      <c r="AV10" s="2867"/>
      <c r="AW10" s="2867"/>
      <c r="AX10" s="2867"/>
      <c r="AY10" s="2867"/>
      <c r="AZ10" s="2867"/>
      <c r="BA10" s="2867"/>
      <c r="BB10" s="2867"/>
      <c r="BC10" s="2888"/>
      <c r="BD10" s="2888"/>
      <c r="BE10" s="2888"/>
      <c r="BF10" s="2888"/>
      <c r="BG10" s="2888"/>
      <c r="BH10" s="2888"/>
      <c r="BI10" s="2888"/>
      <c r="BJ10" s="2888"/>
      <c r="BK10" s="2888"/>
      <c r="BL10" s="2888"/>
      <c r="BM10" s="2888"/>
      <c r="BN10" s="2889"/>
    </row>
    <row r="11" spans="1:72" s="507" customFormat="1" ht="19.899999999999999" customHeight="1" x14ac:dyDescent="0.45">
      <c r="A11" s="2868"/>
      <c r="B11" s="2869"/>
      <c r="C11" s="2869"/>
      <c r="D11" s="2869"/>
      <c r="E11" s="2869"/>
      <c r="F11" s="2869"/>
      <c r="G11" s="2869"/>
      <c r="H11" s="2869"/>
      <c r="I11" s="2869"/>
      <c r="J11" s="2869"/>
      <c r="K11" s="2870"/>
      <c r="L11" s="2871"/>
      <c r="M11" s="2869"/>
      <c r="N11" s="2869"/>
      <c r="O11" s="2869"/>
      <c r="P11" s="2869"/>
      <c r="Q11" s="2869"/>
      <c r="R11" s="2869"/>
      <c r="S11" s="2869"/>
      <c r="T11" s="2869"/>
      <c r="U11" s="2869"/>
      <c r="V11" s="2869"/>
      <c r="W11" s="2872"/>
      <c r="X11" s="2873"/>
      <c r="Y11" s="2873"/>
      <c r="Z11" s="2873"/>
      <c r="AA11" s="2873"/>
      <c r="AB11" s="2873"/>
      <c r="AC11" s="2873"/>
      <c r="AD11" s="2873"/>
      <c r="AE11" s="2873"/>
      <c r="AF11" s="2873"/>
      <c r="AG11" s="2873"/>
      <c r="AH11" s="2873"/>
      <c r="AI11" s="2873"/>
      <c r="AJ11" s="2874"/>
      <c r="AK11" s="2875"/>
      <c r="AL11" s="2876"/>
      <c r="AM11" s="2876"/>
      <c r="AN11" s="2876"/>
      <c r="AO11" s="2876"/>
      <c r="AP11" s="2876"/>
      <c r="AQ11" s="2877"/>
      <c r="AR11" s="2875"/>
      <c r="AS11" s="2876"/>
      <c r="AT11" s="2876"/>
      <c r="AU11" s="2876"/>
      <c r="AV11" s="2877"/>
      <c r="AW11" s="2878"/>
      <c r="AX11" s="2879"/>
      <c r="AY11" s="2879"/>
      <c r="AZ11" s="2879"/>
      <c r="BA11" s="2879"/>
      <c r="BB11" s="2880"/>
      <c r="BC11" s="2881"/>
      <c r="BD11" s="2882"/>
      <c r="BE11" s="2882"/>
      <c r="BF11" s="2882"/>
      <c r="BG11" s="2882"/>
      <c r="BH11" s="2882"/>
      <c r="BI11" s="2882"/>
      <c r="BJ11" s="2882"/>
      <c r="BK11" s="2882"/>
      <c r="BL11" s="2882"/>
      <c r="BM11" s="2882"/>
      <c r="BN11" s="2883"/>
    </row>
    <row r="12" spans="1:72" s="427" customFormat="1" ht="3.75" customHeight="1" x14ac:dyDescent="0.45">
      <c r="A12" s="440"/>
      <c r="B12" s="440"/>
      <c r="C12" s="440"/>
      <c r="D12" s="440"/>
      <c r="E12" s="440"/>
      <c r="F12" s="440"/>
      <c r="G12" s="440"/>
      <c r="H12" s="440"/>
      <c r="I12" s="440"/>
      <c r="J12" s="440"/>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62"/>
      <c r="BD12" s="462"/>
      <c r="BE12" s="462"/>
      <c r="BF12" s="462"/>
      <c r="BG12" s="462"/>
      <c r="BH12" s="462"/>
      <c r="BI12" s="462"/>
      <c r="BJ12" s="440"/>
      <c r="BK12" s="440"/>
      <c r="BL12" s="440"/>
      <c r="BM12" s="440"/>
      <c r="BN12" s="440"/>
    </row>
    <row r="13" spans="1:72" s="474" customFormat="1" ht="10.9" customHeight="1" x14ac:dyDescent="0.45">
      <c r="A13" s="2861" t="s">
        <v>1219</v>
      </c>
      <c r="B13" s="2848"/>
      <c r="C13" s="2848"/>
      <c r="D13" s="2848"/>
      <c r="E13" s="2848"/>
      <c r="F13" s="2848"/>
      <c r="G13" s="2848"/>
      <c r="H13" s="2848"/>
      <c r="I13" s="2848"/>
      <c r="J13" s="2847" t="s">
        <v>1220</v>
      </c>
      <c r="K13" s="2848"/>
      <c r="L13" s="2848"/>
      <c r="M13" s="2848"/>
      <c r="N13" s="2848"/>
      <c r="O13" s="2848"/>
      <c r="P13" s="2848"/>
      <c r="Q13" s="2848"/>
      <c r="R13" s="2848"/>
      <c r="S13" s="2848"/>
      <c r="T13" s="2848"/>
      <c r="U13" s="2848"/>
      <c r="V13" s="2848"/>
      <c r="W13" s="2848"/>
      <c r="X13" s="2848"/>
      <c r="Y13" s="2849"/>
      <c r="Z13" s="2847" t="s">
        <v>1221</v>
      </c>
      <c r="AA13" s="2848"/>
      <c r="AB13" s="2848"/>
      <c r="AC13" s="2848"/>
      <c r="AD13" s="2848"/>
      <c r="AE13" s="2848"/>
      <c r="AF13" s="2848"/>
      <c r="AG13" s="2848"/>
      <c r="AH13" s="2848"/>
      <c r="AI13" s="2848"/>
      <c r="AJ13" s="2848"/>
      <c r="AK13" s="2848"/>
      <c r="AL13" s="2848"/>
      <c r="AM13" s="2848"/>
      <c r="AN13" s="2848"/>
      <c r="AO13" s="2848"/>
      <c r="AP13" s="2848"/>
      <c r="AQ13" s="2848"/>
      <c r="AR13" s="2848"/>
      <c r="AS13" s="2848"/>
      <c r="AT13" s="2848"/>
      <c r="AU13" s="2848"/>
      <c r="AV13" s="2848"/>
      <c r="AW13" s="2848"/>
      <c r="AX13" s="2848"/>
      <c r="AY13" s="2848"/>
      <c r="AZ13" s="2848"/>
      <c r="BA13" s="2848"/>
      <c r="BB13" s="2848"/>
      <c r="BC13" s="2848"/>
      <c r="BD13" s="2848"/>
      <c r="BE13" s="2848"/>
      <c r="BF13" s="2848"/>
      <c r="BG13" s="2848"/>
      <c r="BH13" s="2848"/>
      <c r="BI13" s="2848"/>
      <c r="BJ13" s="2848"/>
      <c r="BK13" s="2848"/>
      <c r="BL13" s="2848"/>
      <c r="BM13" s="2848"/>
      <c r="BN13" s="2850"/>
    </row>
    <row r="14" spans="1:72" s="427" customFormat="1" ht="8.35" customHeight="1" x14ac:dyDescent="0.45">
      <c r="A14" s="2857">
        <v>1</v>
      </c>
      <c r="B14" s="2858"/>
      <c r="C14" s="449" t="s">
        <v>1222</v>
      </c>
      <c r="D14" s="465"/>
      <c r="E14" s="447">
        <v>6</v>
      </c>
      <c r="F14" s="449" t="s">
        <v>1223</v>
      </c>
      <c r="G14" s="449"/>
      <c r="H14" s="449"/>
      <c r="J14" s="448">
        <v>1</v>
      </c>
      <c r="K14" s="449" t="s">
        <v>2105</v>
      </c>
      <c r="L14" s="449"/>
      <c r="M14" s="449"/>
      <c r="N14" s="449"/>
      <c r="O14" s="449"/>
      <c r="P14" s="449"/>
      <c r="Q14" s="449"/>
      <c r="R14" s="449"/>
      <c r="S14" s="447">
        <v>6</v>
      </c>
      <c r="T14" s="449" t="s">
        <v>1224</v>
      </c>
      <c r="U14" s="449"/>
      <c r="V14" s="449"/>
      <c r="W14" s="449"/>
      <c r="Y14" s="466"/>
      <c r="Z14" s="448" t="s">
        <v>1225</v>
      </c>
      <c r="AA14" s="446" t="s">
        <v>1226</v>
      </c>
      <c r="AB14" s="446"/>
      <c r="AF14" s="447" t="s">
        <v>1227</v>
      </c>
      <c r="AG14" s="449" t="s">
        <v>1228</v>
      </c>
      <c r="AH14" s="447" t="s">
        <v>1229</v>
      </c>
      <c r="AI14" s="449" t="s">
        <v>1230</v>
      </c>
      <c r="AJ14" s="449"/>
      <c r="AK14" s="465"/>
      <c r="AL14" s="465"/>
      <c r="AM14" s="465"/>
      <c r="AN14" s="465"/>
      <c r="AO14" s="465"/>
      <c r="AP14" s="465"/>
      <c r="AQ14" s="447" t="s">
        <v>1231</v>
      </c>
      <c r="AR14" s="449" t="s">
        <v>1232</v>
      </c>
      <c r="AS14" s="449"/>
      <c r="AT14" s="465"/>
      <c r="AU14" s="465"/>
      <c r="AV14" s="465"/>
      <c r="AW14" s="465"/>
      <c r="AX14" s="447" t="s">
        <v>1233</v>
      </c>
      <c r="AY14" s="449" t="s">
        <v>1234</v>
      </c>
      <c r="AZ14" s="449"/>
      <c r="BA14" s="449"/>
      <c r="BB14" s="438"/>
      <c r="BC14" s="465"/>
      <c r="BD14" s="465"/>
      <c r="BE14" s="465"/>
      <c r="BF14" s="465"/>
      <c r="BG14" s="447" t="s">
        <v>1235</v>
      </c>
      <c r="BH14" s="446" t="s">
        <v>1236</v>
      </c>
      <c r="BI14" s="449"/>
      <c r="BJ14" s="446"/>
      <c r="BK14" s="449"/>
      <c r="BN14" s="467"/>
    </row>
    <row r="15" spans="1:72" s="427" customFormat="1" ht="8.35" customHeight="1" x14ac:dyDescent="0.45">
      <c r="A15" s="2857">
        <v>2</v>
      </c>
      <c r="B15" s="2858"/>
      <c r="C15" s="449" t="s">
        <v>1237</v>
      </c>
      <c r="D15" s="465"/>
      <c r="E15" s="447">
        <v>7</v>
      </c>
      <c r="F15" s="449" t="s">
        <v>1238</v>
      </c>
      <c r="G15" s="449"/>
      <c r="H15" s="449"/>
      <c r="J15" s="448">
        <v>2</v>
      </c>
      <c r="K15" s="449" t="s">
        <v>1239</v>
      </c>
      <c r="L15" s="449"/>
      <c r="M15" s="449"/>
      <c r="N15" s="449"/>
      <c r="O15" s="449"/>
      <c r="P15" s="449"/>
      <c r="Q15" s="449"/>
      <c r="R15" s="449"/>
      <c r="S15" s="447">
        <v>7</v>
      </c>
      <c r="T15" s="449" t="s">
        <v>1240</v>
      </c>
      <c r="U15" s="449"/>
      <c r="V15" s="449"/>
      <c r="W15" s="449"/>
      <c r="Y15" s="466"/>
      <c r="Z15" s="448" t="s">
        <v>1241</v>
      </c>
      <c r="AA15" s="449" t="s">
        <v>1242</v>
      </c>
      <c r="AB15" s="449"/>
      <c r="AF15" s="447" t="s">
        <v>1243</v>
      </c>
      <c r="AG15" s="449" t="s">
        <v>1244</v>
      </c>
      <c r="AH15" s="447" t="s">
        <v>1245</v>
      </c>
      <c r="AI15" s="449" t="s">
        <v>1244</v>
      </c>
      <c r="AJ15" s="449"/>
      <c r="AK15" s="465"/>
      <c r="AL15" s="465"/>
      <c r="AM15" s="465"/>
      <c r="AN15" s="465"/>
      <c r="AO15" s="465"/>
      <c r="AP15" s="465"/>
      <c r="AQ15" s="447" t="s">
        <v>1246</v>
      </c>
      <c r="AR15" s="449" t="s">
        <v>1247</v>
      </c>
      <c r="AS15" s="449"/>
      <c r="AT15" s="465"/>
      <c r="AU15" s="465"/>
      <c r="AV15" s="465"/>
      <c r="AW15" s="465"/>
      <c r="AX15" s="447" t="s">
        <v>1248</v>
      </c>
      <c r="AY15" s="449" t="s">
        <v>1249</v>
      </c>
      <c r="AZ15" s="449"/>
      <c r="BA15" s="449"/>
      <c r="BB15" s="465"/>
      <c r="BC15" s="465"/>
      <c r="BD15" s="465"/>
      <c r="BE15" s="465"/>
      <c r="BF15" s="465"/>
      <c r="BG15" s="447" t="s">
        <v>1250</v>
      </c>
      <c r="BH15" s="446" t="s">
        <v>1251</v>
      </c>
      <c r="BI15" s="449"/>
      <c r="BJ15" s="446"/>
      <c r="BK15" s="449"/>
      <c r="BN15" s="467"/>
    </row>
    <row r="16" spans="1:72" s="427" customFormat="1" ht="8.35" customHeight="1" x14ac:dyDescent="0.45">
      <c r="A16" s="2857">
        <v>3</v>
      </c>
      <c r="B16" s="2858"/>
      <c r="C16" s="449" t="s">
        <v>1252</v>
      </c>
      <c r="D16" s="465"/>
      <c r="E16" s="447">
        <v>8</v>
      </c>
      <c r="F16" s="449" t="s">
        <v>1253</v>
      </c>
      <c r="G16" s="449"/>
      <c r="H16" s="449"/>
      <c r="J16" s="448">
        <v>3</v>
      </c>
      <c r="K16" s="449" t="s">
        <v>1254</v>
      </c>
      <c r="L16" s="449"/>
      <c r="M16" s="449"/>
      <c r="N16" s="449"/>
      <c r="O16" s="449"/>
      <c r="P16" s="449"/>
      <c r="Q16" s="449"/>
      <c r="R16" s="449"/>
      <c r="S16" s="447">
        <v>8</v>
      </c>
      <c r="T16" s="449" t="s">
        <v>1255</v>
      </c>
      <c r="U16" s="449"/>
      <c r="V16" s="449"/>
      <c r="W16" s="449"/>
      <c r="Y16" s="466"/>
      <c r="Z16" s="448" t="s">
        <v>1256</v>
      </c>
      <c r="AA16" s="449" t="s">
        <v>1257</v>
      </c>
      <c r="AB16" s="449"/>
      <c r="AF16" s="447" t="s">
        <v>1258</v>
      </c>
      <c r="AG16" s="449" t="s">
        <v>1259</v>
      </c>
      <c r="AH16" s="447" t="s">
        <v>1260</v>
      </c>
      <c r="AI16" s="449" t="s">
        <v>1261</v>
      </c>
      <c r="AJ16" s="449"/>
      <c r="AK16" s="465"/>
      <c r="AL16" s="465"/>
      <c r="AM16" s="465"/>
      <c r="AN16" s="465"/>
      <c r="AO16" s="465"/>
      <c r="AP16" s="465"/>
      <c r="AQ16" s="447" t="s">
        <v>1262</v>
      </c>
      <c r="AR16" s="449" t="s">
        <v>1263</v>
      </c>
      <c r="AS16" s="449"/>
      <c r="AT16" s="465"/>
      <c r="AU16" s="465"/>
      <c r="AV16" s="465"/>
      <c r="AW16" s="465"/>
      <c r="AX16" s="447" t="s">
        <v>1264</v>
      </c>
      <c r="AY16" s="449" t="s">
        <v>1265</v>
      </c>
      <c r="AZ16" s="449"/>
      <c r="BA16" s="449"/>
      <c r="BB16" s="465"/>
      <c r="BC16" s="465"/>
      <c r="BD16" s="465"/>
      <c r="BE16" s="465"/>
      <c r="BF16" s="465"/>
      <c r="BG16" s="447" t="s">
        <v>1266</v>
      </c>
      <c r="BH16" s="446" t="s">
        <v>1267</v>
      </c>
      <c r="BI16" s="449"/>
      <c r="BJ16" s="446"/>
      <c r="BK16" s="449"/>
      <c r="BN16" s="467"/>
    </row>
    <row r="17" spans="1:66" s="427" customFormat="1" ht="8.35" customHeight="1" x14ac:dyDescent="0.45">
      <c r="A17" s="2857">
        <v>4</v>
      </c>
      <c r="B17" s="2858"/>
      <c r="C17" s="449" t="s">
        <v>1268</v>
      </c>
      <c r="D17" s="465"/>
      <c r="E17" s="447">
        <v>9</v>
      </c>
      <c r="F17" s="449" t="s">
        <v>1269</v>
      </c>
      <c r="G17" s="449"/>
      <c r="H17" s="449"/>
      <c r="J17" s="448">
        <v>4</v>
      </c>
      <c r="K17" s="449" t="s">
        <v>1270</v>
      </c>
      <c r="L17" s="449"/>
      <c r="M17" s="449"/>
      <c r="N17" s="449"/>
      <c r="O17" s="449"/>
      <c r="P17" s="449"/>
      <c r="Q17" s="449"/>
      <c r="R17" s="449"/>
      <c r="S17" s="447">
        <v>9</v>
      </c>
      <c r="T17" s="449" t="s">
        <v>1271</v>
      </c>
      <c r="U17" s="449"/>
      <c r="V17" s="449"/>
      <c r="W17" s="449"/>
      <c r="Y17" s="466"/>
      <c r="Z17" s="448" t="s">
        <v>1272</v>
      </c>
      <c r="AA17" s="449" t="s">
        <v>1273</v>
      </c>
      <c r="AB17" s="449"/>
      <c r="AF17" s="447" t="s">
        <v>1274</v>
      </c>
      <c r="AG17" s="449" t="s">
        <v>1275</v>
      </c>
      <c r="AH17" s="447" t="s">
        <v>1276</v>
      </c>
      <c r="AI17" s="449" t="s">
        <v>1277</v>
      </c>
      <c r="AJ17" s="449"/>
      <c r="AK17" s="465"/>
      <c r="AL17" s="465"/>
      <c r="AM17" s="465"/>
      <c r="AN17" s="465"/>
      <c r="AO17" s="465"/>
      <c r="AP17" s="465"/>
      <c r="AQ17" s="447" t="s">
        <v>1278</v>
      </c>
      <c r="AR17" s="449" t="s">
        <v>1279</v>
      </c>
      <c r="AS17" s="449"/>
      <c r="AT17" s="465"/>
      <c r="AU17" s="465"/>
      <c r="AV17" s="465"/>
      <c r="AW17" s="465"/>
      <c r="AX17" s="447" t="s">
        <v>1280</v>
      </c>
      <c r="AY17" s="449" t="s">
        <v>1281</v>
      </c>
      <c r="AZ17" s="449"/>
      <c r="BA17" s="449"/>
      <c r="BB17" s="465"/>
      <c r="BC17" s="465"/>
      <c r="BD17" s="465"/>
      <c r="BE17" s="465"/>
      <c r="BF17" s="465"/>
      <c r="BG17" s="447" t="s">
        <v>1282</v>
      </c>
      <c r="BH17" s="446" t="s">
        <v>1283</v>
      </c>
      <c r="BI17" s="449"/>
      <c r="BJ17" s="446"/>
      <c r="BK17" s="449"/>
      <c r="BN17" s="467"/>
    </row>
    <row r="18" spans="1:66" s="427" customFormat="1" ht="8.35" customHeight="1" x14ac:dyDescent="0.45">
      <c r="A18" s="2859">
        <v>5</v>
      </c>
      <c r="B18" s="2860"/>
      <c r="C18" s="454" t="s">
        <v>1284</v>
      </c>
      <c r="D18" s="455"/>
      <c r="E18" s="456">
        <v>10</v>
      </c>
      <c r="F18" s="454" t="s">
        <v>1285</v>
      </c>
      <c r="G18" s="454"/>
      <c r="H18" s="454"/>
      <c r="I18" s="468"/>
      <c r="J18" s="457">
        <v>5</v>
      </c>
      <c r="K18" s="454" t="s">
        <v>1286</v>
      </c>
      <c r="L18" s="454"/>
      <c r="M18" s="454"/>
      <c r="N18" s="454"/>
      <c r="O18" s="454"/>
      <c r="P18" s="454"/>
      <c r="Q18" s="454"/>
      <c r="R18" s="454"/>
      <c r="S18" s="456">
        <v>10</v>
      </c>
      <c r="T18" s="454" t="s">
        <v>1285</v>
      </c>
      <c r="U18" s="459"/>
      <c r="V18" s="459"/>
      <c r="W18" s="459"/>
      <c r="X18" s="468"/>
      <c r="Y18" s="469"/>
      <c r="Z18" s="457" t="s">
        <v>1287</v>
      </c>
      <c r="AA18" s="454" t="s">
        <v>1288</v>
      </c>
      <c r="AB18" s="454"/>
      <c r="AC18" s="468"/>
      <c r="AD18" s="468"/>
      <c r="AE18" s="468"/>
      <c r="AF18" s="456" t="s">
        <v>1289</v>
      </c>
      <c r="AG18" s="454" t="s">
        <v>1290</v>
      </c>
      <c r="AH18" s="456" t="s">
        <v>1291</v>
      </c>
      <c r="AI18" s="454" t="s">
        <v>1292</v>
      </c>
      <c r="AJ18" s="459"/>
      <c r="AK18" s="455"/>
      <c r="AL18" s="455"/>
      <c r="AM18" s="455"/>
      <c r="AN18" s="455"/>
      <c r="AO18" s="455"/>
      <c r="AP18" s="455"/>
      <c r="AQ18" s="456" t="s">
        <v>1293</v>
      </c>
      <c r="AR18" s="454" t="s">
        <v>1294</v>
      </c>
      <c r="AS18" s="459"/>
      <c r="AT18" s="455"/>
      <c r="AU18" s="455"/>
      <c r="AV18" s="455"/>
      <c r="AW18" s="455"/>
      <c r="AX18" s="456" t="s">
        <v>1295</v>
      </c>
      <c r="AY18" s="454" t="s">
        <v>1296</v>
      </c>
      <c r="AZ18" s="459"/>
      <c r="BA18" s="459"/>
      <c r="BB18" s="455"/>
      <c r="BC18" s="455"/>
      <c r="BD18" s="455"/>
      <c r="BE18" s="455"/>
      <c r="BF18" s="455"/>
      <c r="BG18" s="456" t="s">
        <v>1297</v>
      </c>
      <c r="BH18" s="454" t="s">
        <v>1298</v>
      </c>
      <c r="BI18" s="459"/>
      <c r="BJ18" s="454"/>
      <c r="BK18" s="459"/>
      <c r="BL18" s="468"/>
      <c r="BM18" s="468"/>
      <c r="BN18" s="470"/>
    </row>
    <row r="19" spans="1:66" s="427" customFormat="1" ht="4.5" customHeight="1" x14ac:dyDescent="0.45">
      <c r="A19" s="440"/>
      <c r="B19" s="440"/>
      <c r="C19" s="440"/>
      <c r="D19" s="440"/>
      <c r="E19" s="440"/>
      <c r="F19" s="440"/>
      <c r="G19" s="440"/>
      <c r="H19" s="440"/>
      <c r="I19" s="440"/>
      <c r="J19" s="440"/>
      <c r="K19" s="440"/>
      <c r="L19" s="440"/>
      <c r="M19" s="440"/>
      <c r="N19" s="440"/>
      <c r="O19" s="440"/>
      <c r="P19" s="440"/>
      <c r="Q19" s="440"/>
      <c r="R19" s="440"/>
      <c r="S19" s="440"/>
      <c r="T19" s="440"/>
      <c r="U19" s="440"/>
      <c r="V19" s="440"/>
      <c r="W19" s="440"/>
      <c r="X19" s="440"/>
      <c r="Y19" s="440"/>
      <c r="Z19" s="440"/>
      <c r="AA19" s="440"/>
      <c r="AB19" s="440"/>
      <c r="AC19" s="440"/>
      <c r="AD19" s="440"/>
      <c r="AE19" s="440"/>
      <c r="AF19" s="440"/>
      <c r="AG19" s="440"/>
      <c r="AH19" s="440"/>
      <c r="AI19" s="440"/>
      <c r="AJ19" s="440"/>
      <c r="AK19" s="440"/>
      <c r="AL19" s="440"/>
      <c r="AM19" s="440"/>
      <c r="AN19" s="440"/>
      <c r="AO19" s="440"/>
      <c r="AP19" s="440"/>
      <c r="AQ19" s="440"/>
      <c r="AR19" s="440"/>
      <c r="AS19" s="440"/>
      <c r="AT19" s="440"/>
      <c r="AU19" s="440"/>
      <c r="AV19" s="440"/>
      <c r="AW19" s="440"/>
      <c r="AX19" s="440"/>
      <c r="AY19" s="440"/>
      <c r="AZ19" s="440"/>
      <c r="BA19" s="440"/>
      <c r="BB19" s="440"/>
      <c r="BC19" s="462"/>
      <c r="BD19" s="462"/>
      <c r="BE19" s="462"/>
      <c r="BF19" s="462"/>
      <c r="BG19" s="462"/>
      <c r="BH19" s="462"/>
      <c r="BI19" s="462"/>
      <c r="BJ19" s="440"/>
      <c r="BK19" s="440"/>
      <c r="BL19" s="440"/>
      <c r="BM19" s="440"/>
      <c r="BN19" s="440"/>
    </row>
    <row r="20" spans="1:66" ht="11.25" customHeight="1" x14ac:dyDescent="0.3">
      <c r="A20" s="2669" t="s">
        <v>1148</v>
      </c>
      <c r="B20" s="2671"/>
      <c r="C20" s="2685" t="s">
        <v>3100</v>
      </c>
      <c r="D20" s="2686"/>
      <c r="E20" s="2686"/>
      <c r="F20" s="2686"/>
      <c r="G20" s="2686"/>
      <c r="H20" s="2686"/>
      <c r="I20" s="2686"/>
      <c r="J20" s="2686"/>
      <c r="K20" s="2686"/>
      <c r="L20" s="2686"/>
      <c r="M20" s="2686"/>
      <c r="N20" s="2686"/>
      <c r="O20" s="2686"/>
      <c r="P20" s="2686"/>
      <c r="Q20" s="2686"/>
      <c r="R20" s="2686"/>
      <c r="S20" s="2686"/>
      <c r="T20" s="2686"/>
      <c r="U20" s="2689"/>
      <c r="V20" s="2740" t="s">
        <v>1303</v>
      </c>
      <c r="W20" s="2673"/>
      <c r="X20" s="2673"/>
      <c r="Y20" s="2673"/>
      <c r="Z20" s="2673"/>
      <c r="AA20" s="2673"/>
      <c r="AB20" s="2673"/>
      <c r="AC20" s="2741"/>
      <c r="AD20" s="2762" t="s">
        <v>1958</v>
      </c>
      <c r="AE20" s="2762"/>
      <c r="AF20" s="2673"/>
      <c r="AG20" s="2696"/>
      <c r="AH20" s="2669" t="s">
        <v>1299</v>
      </c>
      <c r="AI20" s="2670"/>
      <c r="AJ20" s="2670"/>
      <c r="AK20" s="2670"/>
      <c r="AL20" s="2670"/>
      <c r="AM20" s="2670"/>
      <c r="AN20" s="2670"/>
      <c r="AO20" s="2670"/>
      <c r="AP20" s="2670"/>
      <c r="AQ20" s="2670"/>
      <c r="AR20" s="2670"/>
      <c r="AS20" s="2670"/>
      <c r="AT20" s="2671"/>
      <c r="AU20" s="2762" t="s">
        <v>3102</v>
      </c>
      <c r="AV20" s="2673"/>
      <c r="AW20" s="2696"/>
      <c r="AX20" s="2767" t="s">
        <v>3103</v>
      </c>
      <c r="AY20" s="2768"/>
      <c r="AZ20" s="2768"/>
      <c r="BA20" s="2768"/>
      <c r="BB20" s="2768"/>
      <c r="BC20" s="2768"/>
      <c r="BD20" s="2768"/>
      <c r="BE20" s="2768"/>
      <c r="BF20" s="2768"/>
      <c r="BG20" s="2769"/>
      <c r="BH20" s="2770" t="s">
        <v>3104</v>
      </c>
      <c r="BI20" s="2771"/>
      <c r="BJ20" s="2688" t="s">
        <v>1924</v>
      </c>
      <c r="BK20" s="2670"/>
      <c r="BL20" s="2670"/>
      <c r="BM20" s="2670"/>
      <c r="BN20" s="2671"/>
    </row>
    <row r="21" spans="1:66" ht="20.25" customHeight="1" x14ac:dyDescent="0.45">
      <c r="A21" s="2672"/>
      <c r="B21" s="2666"/>
      <c r="C21" s="2756" t="s">
        <v>1995</v>
      </c>
      <c r="D21" s="2757"/>
      <c r="E21" s="2757"/>
      <c r="F21" s="2757"/>
      <c r="G21" s="2757" t="s">
        <v>1994</v>
      </c>
      <c r="H21" s="2757"/>
      <c r="I21" s="2757"/>
      <c r="J21" s="2757"/>
      <c r="K21" s="2757"/>
      <c r="L21" s="2674" t="s">
        <v>1931</v>
      </c>
      <c r="M21" s="2674"/>
      <c r="N21" s="767" t="s">
        <v>1301</v>
      </c>
      <c r="O21" s="767"/>
      <c r="P21" s="2709"/>
      <c r="Q21" s="2851" t="s">
        <v>3101</v>
      </c>
      <c r="R21" s="2852"/>
      <c r="S21" s="2852"/>
      <c r="T21" s="2852"/>
      <c r="U21" s="2853"/>
      <c r="V21" s="2742"/>
      <c r="W21" s="767"/>
      <c r="X21" s="767"/>
      <c r="Y21" s="767"/>
      <c r="Z21" s="767"/>
      <c r="AA21" s="767"/>
      <c r="AB21" s="767"/>
      <c r="AC21" s="2709"/>
      <c r="AD21" s="2852" t="s">
        <v>1959</v>
      </c>
      <c r="AE21" s="2852"/>
      <c r="AF21" s="2863"/>
      <c r="AG21" s="2764" t="s">
        <v>2113</v>
      </c>
      <c r="AH21" s="2756" t="s">
        <v>1993</v>
      </c>
      <c r="AI21" s="2757"/>
      <c r="AJ21" s="2757"/>
      <c r="AK21" s="2757"/>
      <c r="AL21" s="2757"/>
      <c r="AM21" s="2757"/>
      <c r="AN21" s="2757"/>
      <c r="AO21" s="2757"/>
      <c r="AP21" s="2757" t="s">
        <v>1302</v>
      </c>
      <c r="AQ21" s="2757"/>
      <c r="AR21" s="2757"/>
      <c r="AS21" s="2757"/>
      <c r="AT21" s="2760"/>
      <c r="AU21" s="2763"/>
      <c r="AV21" s="767"/>
      <c r="AW21" s="2764"/>
      <c r="AX21" s="2750" t="s">
        <v>3105</v>
      </c>
      <c r="AY21" s="2751"/>
      <c r="AZ21" s="2751" t="s">
        <v>3106</v>
      </c>
      <c r="BA21" s="2751"/>
      <c r="BB21" s="2751" t="s">
        <v>3107</v>
      </c>
      <c r="BC21" s="2751"/>
      <c r="BD21" s="2751" t="s">
        <v>3108</v>
      </c>
      <c r="BE21" s="2751"/>
      <c r="BF21" s="2751" t="s">
        <v>3109</v>
      </c>
      <c r="BG21" s="2754"/>
      <c r="BH21" s="2772" t="s">
        <v>3110</v>
      </c>
      <c r="BI21" s="2774" t="s">
        <v>3111</v>
      </c>
      <c r="BJ21" s="2708"/>
      <c r="BK21" s="2665"/>
      <c r="BL21" s="2665"/>
      <c r="BM21" s="2665"/>
      <c r="BN21" s="2666"/>
    </row>
    <row r="22" spans="1:66" ht="37.5" customHeight="1" x14ac:dyDescent="0.45">
      <c r="A22" s="2731"/>
      <c r="B22" s="2735"/>
      <c r="C22" s="2758"/>
      <c r="D22" s="2759"/>
      <c r="E22" s="2759"/>
      <c r="F22" s="2759"/>
      <c r="G22" s="2759"/>
      <c r="H22" s="2759"/>
      <c r="I22" s="2759"/>
      <c r="J22" s="2759"/>
      <c r="K22" s="2759"/>
      <c r="L22" s="2732"/>
      <c r="M22" s="2732"/>
      <c r="N22" s="2737"/>
      <c r="O22" s="2737"/>
      <c r="P22" s="2738"/>
      <c r="Q22" s="2854"/>
      <c r="R22" s="2855"/>
      <c r="S22" s="2855"/>
      <c r="T22" s="2855"/>
      <c r="U22" s="2856"/>
      <c r="V22" s="2743"/>
      <c r="W22" s="2737"/>
      <c r="X22" s="2737"/>
      <c r="Y22" s="2737"/>
      <c r="Z22" s="2737"/>
      <c r="AA22" s="2737"/>
      <c r="AB22" s="2737"/>
      <c r="AC22" s="2738"/>
      <c r="AD22" s="2855"/>
      <c r="AE22" s="2855"/>
      <c r="AF22" s="2864"/>
      <c r="AG22" s="2766"/>
      <c r="AH22" s="2758"/>
      <c r="AI22" s="2759"/>
      <c r="AJ22" s="2759"/>
      <c r="AK22" s="2759"/>
      <c r="AL22" s="2759"/>
      <c r="AM22" s="2759"/>
      <c r="AN22" s="2759"/>
      <c r="AO22" s="2759"/>
      <c r="AP22" s="2759"/>
      <c r="AQ22" s="2759"/>
      <c r="AR22" s="2759"/>
      <c r="AS22" s="2759"/>
      <c r="AT22" s="2761"/>
      <c r="AU22" s="2765"/>
      <c r="AV22" s="2737"/>
      <c r="AW22" s="2766"/>
      <c r="AX22" s="2752"/>
      <c r="AY22" s="2753"/>
      <c r="AZ22" s="2753"/>
      <c r="BA22" s="2753"/>
      <c r="BB22" s="2753"/>
      <c r="BC22" s="2753"/>
      <c r="BD22" s="2753"/>
      <c r="BE22" s="2753"/>
      <c r="BF22" s="2753"/>
      <c r="BG22" s="2755"/>
      <c r="BH22" s="2773"/>
      <c r="BI22" s="2775"/>
      <c r="BJ22" s="2736"/>
      <c r="BK22" s="2710"/>
      <c r="BL22" s="2710"/>
      <c r="BM22" s="2710"/>
      <c r="BN22" s="2735"/>
    </row>
    <row r="23" spans="1:66" ht="15" customHeight="1" x14ac:dyDescent="0.45">
      <c r="A23" s="2776">
        <v>1</v>
      </c>
      <c r="B23" s="2777"/>
      <c r="C23" s="2780"/>
      <c r="D23" s="2781"/>
      <c r="E23" s="2781"/>
      <c r="F23" s="2781"/>
      <c r="G23" s="2781"/>
      <c r="H23" s="2781"/>
      <c r="I23" s="2781"/>
      <c r="J23" s="2781"/>
      <c r="K23" s="2781"/>
      <c r="L23" s="2784"/>
      <c r="M23" s="2784"/>
      <c r="N23" s="2784"/>
      <c r="O23" s="2784"/>
      <c r="P23" s="2785"/>
      <c r="Q23" s="2786"/>
      <c r="R23" s="2781"/>
      <c r="S23" s="2781"/>
      <c r="T23" s="2781"/>
      <c r="U23" s="2787"/>
      <c r="V23" s="2780"/>
      <c r="W23" s="2781"/>
      <c r="X23" s="2781"/>
      <c r="Y23" s="2781"/>
      <c r="Z23" s="2781"/>
      <c r="AA23" s="2781"/>
      <c r="AB23" s="2781"/>
      <c r="AC23" s="2797"/>
      <c r="AD23" s="2801"/>
      <c r="AE23" s="2801"/>
      <c r="AF23" s="2802"/>
      <c r="AG23" s="2799"/>
      <c r="AH23" s="2780"/>
      <c r="AI23" s="2781"/>
      <c r="AJ23" s="2781"/>
      <c r="AK23" s="2781"/>
      <c r="AL23" s="2781"/>
      <c r="AM23" s="2781"/>
      <c r="AN23" s="2781"/>
      <c r="AO23" s="2781"/>
      <c r="AP23" s="2781"/>
      <c r="AQ23" s="2781"/>
      <c r="AR23" s="2781"/>
      <c r="AS23" s="2781"/>
      <c r="AT23" s="2797"/>
      <c r="AU23" s="2794" t="s">
        <v>3112</v>
      </c>
      <c r="AV23" s="2795"/>
      <c r="AW23" s="2796"/>
      <c r="AX23" s="2744"/>
      <c r="AY23" s="2745"/>
      <c r="AZ23" s="2745"/>
      <c r="BA23" s="2745"/>
      <c r="BB23" s="2745"/>
      <c r="BC23" s="2745"/>
      <c r="BD23" s="2745"/>
      <c r="BE23" s="2745"/>
      <c r="BF23" s="2745"/>
      <c r="BG23" s="2746"/>
      <c r="BH23" s="511"/>
      <c r="BI23" s="508"/>
      <c r="BJ23" s="2790"/>
      <c r="BK23" s="2784"/>
      <c r="BL23" s="2784"/>
      <c r="BM23" s="2784"/>
      <c r="BN23" s="2785"/>
    </row>
    <row r="24" spans="1:66" ht="15" customHeight="1" x14ac:dyDescent="0.45">
      <c r="A24" s="2778"/>
      <c r="B24" s="2779"/>
      <c r="C24" s="2782"/>
      <c r="D24" s="2783"/>
      <c r="E24" s="2783"/>
      <c r="F24" s="2783"/>
      <c r="G24" s="2783"/>
      <c r="H24" s="2783"/>
      <c r="I24" s="2783"/>
      <c r="J24" s="2783"/>
      <c r="K24" s="2783"/>
      <c r="L24" s="2715"/>
      <c r="M24" s="2715"/>
      <c r="N24" s="2715"/>
      <c r="O24" s="2715"/>
      <c r="P24" s="2716"/>
      <c r="Q24" s="2788"/>
      <c r="R24" s="2783"/>
      <c r="S24" s="2783"/>
      <c r="T24" s="2783"/>
      <c r="U24" s="2789"/>
      <c r="V24" s="2782"/>
      <c r="W24" s="2783"/>
      <c r="X24" s="2783"/>
      <c r="Y24" s="2783"/>
      <c r="Z24" s="2783"/>
      <c r="AA24" s="2783"/>
      <c r="AB24" s="2783"/>
      <c r="AC24" s="2798"/>
      <c r="AD24" s="2803"/>
      <c r="AE24" s="2803"/>
      <c r="AF24" s="2804"/>
      <c r="AG24" s="2800"/>
      <c r="AH24" s="2782"/>
      <c r="AI24" s="2783"/>
      <c r="AJ24" s="2783"/>
      <c r="AK24" s="2783"/>
      <c r="AL24" s="2783"/>
      <c r="AM24" s="2783"/>
      <c r="AN24" s="2783"/>
      <c r="AO24" s="2783"/>
      <c r="AP24" s="2783"/>
      <c r="AQ24" s="2783"/>
      <c r="AR24" s="2783"/>
      <c r="AS24" s="2783"/>
      <c r="AT24" s="2798"/>
      <c r="AU24" s="2791" t="s">
        <v>3113</v>
      </c>
      <c r="AV24" s="2792"/>
      <c r="AW24" s="2793"/>
      <c r="AX24" s="2747"/>
      <c r="AY24" s="2748"/>
      <c r="AZ24" s="2748"/>
      <c r="BA24" s="2748"/>
      <c r="BB24" s="2748"/>
      <c r="BC24" s="2748"/>
      <c r="BD24" s="2748"/>
      <c r="BE24" s="2748"/>
      <c r="BF24" s="2748"/>
      <c r="BG24" s="2749"/>
      <c r="BH24" s="512"/>
      <c r="BI24" s="509"/>
      <c r="BJ24" s="2717"/>
      <c r="BK24" s="2715"/>
      <c r="BL24" s="2715"/>
      <c r="BM24" s="2715"/>
      <c r="BN24" s="2716"/>
    </row>
    <row r="25" spans="1:66" ht="15" customHeight="1" x14ac:dyDescent="0.45">
      <c r="A25" s="2776">
        <f>+A23+1</f>
        <v>2</v>
      </c>
      <c r="B25" s="2777"/>
      <c r="C25" s="2780"/>
      <c r="D25" s="2781"/>
      <c r="E25" s="2781"/>
      <c r="F25" s="2781"/>
      <c r="G25" s="2781"/>
      <c r="H25" s="2781"/>
      <c r="I25" s="2781"/>
      <c r="J25" s="2781"/>
      <c r="K25" s="2781"/>
      <c r="L25" s="2784"/>
      <c r="M25" s="2784"/>
      <c r="N25" s="2784"/>
      <c r="O25" s="2784"/>
      <c r="P25" s="2785"/>
      <c r="Q25" s="2786"/>
      <c r="R25" s="2781"/>
      <c r="S25" s="2781"/>
      <c r="T25" s="2781"/>
      <c r="U25" s="2787"/>
      <c r="V25" s="2780"/>
      <c r="W25" s="2781"/>
      <c r="X25" s="2781"/>
      <c r="Y25" s="2781"/>
      <c r="Z25" s="2781"/>
      <c r="AA25" s="2781"/>
      <c r="AB25" s="2781"/>
      <c r="AC25" s="2797"/>
      <c r="AD25" s="2801"/>
      <c r="AE25" s="2801"/>
      <c r="AF25" s="2802"/>
      <c r="AG25" s="2799"/>
      <c r="AH25" s="2780"/>
      <c r="AI25" s="2781"/>
      <c r="AJ25" s="2781"/>
      <c r="AK25" s="2781"/>
      <c r="AL25" s="2781"/>
      <c r="AM25" s="2781"/>
      <c r="AN25" s="2781"/>
      <c r="AO25" s="2781"/>
      <c r="AP25" s="2781"/>
      <c r="AQ25" s="2781"/>
      <c r="AR25" s="2781"/>
      <c r="AS25" s="2781"/>
      <c r="AT25" s="2797"/>
      <c r="AU25" s="2794" t="s">
        <v>3112</v>
      </c>
      <c r="AV25" s="2795"/>
      <c r="AW25" s="2796"/>
      <c r="AX25" s="2747"/>
      <c r="AY25" s="2748"/>
      <c r="AZ25" s="2748"/>
      <c r="BA25" s="2748"/>
      <c r="BB25" s="2748"/>
      <c r="BC25" s="2748"/>
      <c r="BD25" s="2748"/>
      <c r="BE25" s="2748"/>
      <c r="BF25" s="2748"/>
      <c r="BG25" s="2749"/>
      <c r="BH25" s="512"/>
      <c r="BI25" s="509"/>
      <c r="BJ25" s="2790"/>
      <c r="BK25" s="2784"/>
      <c r="BL25" s="2784"/>
      <c r="BM25" s="2784"/>
      <c r="BN25" s="2785"/>
    </row>
    <row r="26" spans="1:66" ht="15" customHeight="1" x14ac:dyDescent="0.45">
      <c r="A26" s="2778"/>
      <c r="B26" s="2779"/>
      <c r="C26" s="2782"/>
      <c r="D26" s="2783"/>
      <c r="E26" s="2783"/>
      <c r="F26" s="2783"/>
      <c r="G26" s="2783"/>
      <c r="H26" s="2783"/>
      <c r="I26" s="2783"/>
      <c r="J26" s="2783"/>
      <c r="K26" s="2783"/>
      <c r="L26" s="2715"/>
      <c r="M26" s="2715"/>
      <c r="N26" s="2715"/>
      <c r="O26" s="2715"/>
      <c r="P26" s="2716"/>
      <c r="Q26" s="2788"/>
      <c r="R26" s="2783"/>
      <c r="S26" s="2783"/>
      <c r="T26" s="2783"/>
      <c r="U26" s="2789"/>
      <c r="V26" s="2782"/>
      <c r="W26" s="2783"/>
      <c r="X26" s="2783"/>
      <c r="Y26" s="2783"/>
      <c r="Z26" s="2783"/>
      <c r="AA26" s="2783"/>
      <c r="AB26" s="2783"/>
      <c r="AC26" s="2798"/>
      <c r="AD26" s="2803"/>
      <c r="AE26" s="2803"/>
      <c r="AF26" s="2804"/>
      <c r="AG26" s="2800"/>
      <c r="AH26" s="2782"/>
      <c r="AI26" s="2783"/>
      <c r="AJ26" s="2783"/>
      <c r="AK26" s="2783"/>
      <c r="AL26" s="2783"/>
      <c r="AM26" s="2783"/>
      <c r="AN26" s="2783"/>
      <c r="AO26" s="2783"/>
      <c r="AP26" s="2783"/>
      <c r="AQ26" s="2783"/>
      <c r="AR26" s="2783"/>
      <c r="AS26" s="2783"/>
      <c r="AT26" s="2798"/>
      <c r="AU26" s="2791" t="s">
        <v>3113</v>
      </c>
      <c r="AV26" s="2792"/>
      <c r="AW26" s="2793"/>
      <c r="AX26" s="2747"/>
      <c r="AY26" s="2748"/>
      <c r="AZ26" s="2748"/>
      <c r="BA26" s="2748"/>
      <c r="BB26" s="2748"/>
      <c r="BC26" s="2748"/>
      <c r="BD26" s="2748"/>
      <c r="BE26" s="2748"/>
      <c r="BF26" s="2748"/>
      <c r="BG26" s="2749"/>
      <c r="BH26" s="512"/>
      <c r="BI26" s="509"/>
      <c r="BJ26" s="2717"/>
      <c r="BK26" s="2715"/>
      <c r="BL26" s="2715"/>
      <c r="BM26" s="2715"/>
      <c r="BN26" s="2716"/>
    </row>
    <row r="27" spans="1:66" ht="15" customHeight="1" x14ac:dyDescent="0.45">
      <c r="A27" s="2776">
        <f>+A25+1</f>
        <v>3</v>
      </c>
      <c r="B27" s="2777"/>
      <c r="C27" s="2780"/>
      <c r="D27" s="2781"/>
      <c r="E27" s="2781"/>
      <c r="F27" s="2781"/>
      <c r="G27" s="2781"/>
      <c r="H27" s="2781"/>
      <c r="I27" s="2781"/>
      <c r="J27" s="2781"/>
      <c r="K27" s="2781"/>
      <c r="L27" s="2784"/>
      <c r="M27" s="2784"/>
      <c r="N27" s="2784"/>
      <c r="O27" s="2784"/>
      <c r="P27" s="2785"/>
      <c r="Q27" s="2786"/>
      <c r="R27" s="2781"/>
      <c r="S27" s="2781"/>
      <c r="T27" s="2781"/>
      <c r="U27" s="2787"/>
      <c r="V27" s="2780"/>
      <c r="W27" s="2781"/>
      <c r="X27" s="2781"/>
      <c r="Y27" s="2781"/>
      <c r="Z27" s="2781"/>
      <c r="AA27" s="2781"/>
      <c r="AB27" s="2781"/>
      <c r="AC27" s="2797"/>
      <c r="AD27" s="2801"/>
      <c r="AE27" s="2801"/>
      <c r="AF27" s="2802"/>
      <c r="AG27" s="2799"/>
      <c r="AH27" s="2780"/>
      <c r="AI27" s="2781"/>
      <c r="AJ27" s="2781"/>
      <c r="AK27" s="2781"/>
      <c r="AL27" s="2781"/>
      <c r="AM27" s="2781"/>
      <c r="AN27" s="2781"/>
      <c r="AO27" s="2781"/>
      <c r="AP27" s="2781"/>
      <c r="AQ27" s="2781"/>
      <c r="AR27" s="2781"/>
      <c r="AS27" s="2781"/>
      <c r="AT27" s="2797"/>
      <c r="AU27" s="2794" t="s">
        <v>3112</v>
      </c>
      <c r="AV27" s="2795"/>
      <c r="AW27" s="2796"/>
      <c r="AX27" s="2747"/>
      <c r="AY27" s="2748"/>
      <c r="AZ27" s="2748"/>
      <c r="BA27" s="2748"/>
      <c r="BB27" s="2748"/>
      <c r="BC27" s="2748"/>
      <c r="BD27" s="2748"/>
      <c r="BE27" s="2748"/>
      <c r="BF27" s="2748"/>
      <c r="BG27" s="2749"/>
      <c r="BH27" s="512"/>
      <c r="BI27" s="509"/>
      <c r="BJ27" s="2790"/>
      <c r="BK27" s="2784"/>
      <c r="BL27" s="2784"/>
      <c r="BM27" s="2784"/>
      <c r="BN27" s="2785"/>
    </row>
    <row r="28" spans="1:66" ht="15" customHeight="1" x14ac:dyDescent="0.45">
      <c r="A28" s="2778"/>
      <c r="B28" s="2779"/>
      <c r="C28" s="2782"/>
      <c r="D28" s="2783"/>
      <c r="E28" s="2783"/>
      <c r="F28" s="2783"/>
      <c r="G28" s="2783"/>
      <c r="H28" s="2783"/>
      <c r="I28" s="2783"/>
      <c r="J28" s="2783"/>
      <c r="K28" s="2783"/>
      <c r="L28" s="2715"/>
      <c r="M28" s="2715"/>
      <c r="N28" s="2715"/>
      <c r="O28" s="2715"/>
      <c r="P28" s="2716"/>
      <c r="Q28" s="2788"/>
      <c r="R28" s="2783"/>
      <c r="S28" s="2783"/>
      <c r="T28" s="2783"/>
      <c r="U28" s="2789"/>
      <c r="V28" s="2782"/>
      <c r="W28" s="2783"/>
      <c r="X28" s="2783"/>
      <c r="Y28" s="2783"/>
      <c r="Z28" s="2783"/>
      <c r="AA28" s="2783"/>
      <c r="AB28" s="2783"/>
      <c r="AC28" s="2798"/>
      <c r="AD28" s="2803"/>
      <c r="AE28" s="2803"/>
      <c r="AF28" s="2804"/>
      <c r="AG28" s="2800"/>
      <c r="AH28" s="2782"/>
      <c r="AI28" s="2783"/>
      <c r="AJ28" s="2783"/>
      <c r="AK28" s="2783"/>
      <c r="AL28" s="2783"/>
      <c r="AM28" s="2783"/>
      <c r="AN28" s="2783"/>
      <c r="AO28" s="2783"/>
      <c r="AP28" s="2783"/>
      <c r="AQ28" s="2783"/>
      <c r="AR28" s="2783"/>
      <c r="AS28" s="2783"/>
      <c r="AT28" s="2798"/>
      <c r="AU28" s="2791" t="s">
        <v>3113</v>
      </c>
      <c r="AV28" s="2792"/>
      <c r="AW28" s="2793"/>
      <c r="AX28" s="2747"/>
      <c r="AY28" s="2748"/>
      <c r="AZ28" s="2748"/>
      <c r="BA28" s="2748"/>
      <c r="BB28" s="2748"/>
      <c r="BC28" s="2748"/>
      <c r="BD28" s="2748"/>
      <c r="BE28" s="2748"/>
      <c r="BF28" s="2748"/>
      <c r="BG28" s="2749"/>
      <c r="BH28" s="512"/>
      <c r="BI28" s="509"/>
      <c r="BJ28" s="2717"/>
      <c r="BK28" s="2715"/>
      <c r="BL28" s="2715"/>
      <c r="BM28" s="2715"/>
      <c r="BN28" s="2716"/>
    </row>
    <row r="29" spans="1:66" ht="15" customHeight="1" x14ac:dyDescent="0.45">
      <c r="A29" s="2776">
        <f>+A27+1</f>
        <v>4</v>
      </c>
      <c r="B29" s="2777"/>
      <c r="C29" s="2780"/>
      <c r="D29" s="2781"/>
      <c r="E29" s="2781"/>
      <c r="F29" s="2781"/>
      <c r="G29" s="2781"/>
      <c r="H29" s="2781"/>
      <c r="I29" s="2781"/>
      <c r="J29" s="2781"/>
      <c r="K29" s="2781"/>
      <c r="L29" s="2784"/>
      <c r="M29" s="2784"/>
      <c r="N29" s="2784"/>
      <c r="O29" s="2784"/>
      <c r="P29" s="2785"/>
      <c r="Q29" s="2786"/>
      <c r="R29" s="2781"/>
      <c r="S29" s="2781"/>
      <c r="T29" s="2781"/>
      <c r="U29" s="2787"/>
      <c r="V29" s="2780"/>
      <c r="W29" s="2781"/>
      <c r="X29" s="2781"/>
      <c r="Y29" s="2781"/>
      <c r="Z29" s="2781"/>
      <c r="AA29" s="2781"/>
      <c r="AB29" s="2781"/>
      <c r="AC29" s="2797"/>
      <c r="AD29" s="2801"/>
      <c r="AE29" s="2801"/>
      <c r="AF29" s="2802"/>
      <c r="AG29" s="2799"/>
      <c r="AH29" s="2780"/>
      <c r="AI29" s="2781"/>
      <c r="AJ29" s="2781"/>
      <c r="AK29" s="2781"/>
      <c r="AL29" s="2781"/>
      <c r="AM29" s="2781"/>
      <c r="AN29" s="2781"/>
      <c r="AO29" s="2781"/>
      <c r="AP29" s="2781"/>
      <c r="AQ29" s="2781"/>
      <c r="AR29" s="2781"/>
      <c r="AS29" s="2781"/>
      <c r="AT29" s="2797"/>
      <c r="AU29" s="2794" t="s">
        <v>3112</v>
      </c>
      <c r="AV29" s="2795"/>
      <c r="AW29" s="2796"/>
      <c r="AX29" s="2747"/>
      <c r="AY29" s="2748"/>
      <c r="AZ29" s="2748"/>
      <c r="BA29" s="2748"/>
      <c r="BB29" s="2748"/>
      <c r="BC29" s="2748"/>
      <c r="BD29" s="2748"/>
      <c r="BE29" s="2748"/>
      <c r="BF29" s="2748"/>
      <c r="BG29" s="2749"/>
      <c r="BH29" s="512"/>
      <c r="BI29" s="509"/>
      <c r="BJ29" s="2790"/>
      <c r="BK29" s="2784"/>
      <c r="BL29" s="2784"/>
      <c r="BM29" s="2784"/>
      <c r="BN29" s="2785"/>
    </row>
    <row r="30" spans="1:66" ht="15" customHeight="1" x14ac:dyDescent="0.45">
      <c r="A30" s="2778"/>
      <c r="B30" s="2779"/>
      <c r="C30" s="2782"/>
      <c r="D30" s="2783"/>
      <c r="E30" s="2783"/>
      <c r="F30" s="2783"/>
      <c r="G30" s="2783"/>
      <c r="H30" s="2783"/>
      <c r="I30" s="2783"/>
      <c r="J30" s="2783"/>
      <c r="K30" s="2783"/>
      <c r="L30" s="2715"/>
      <c r="M30" s="2715"/>
      <c r="N30" s="2715"/>
      <c r="O30" s="2715"/>
      <c r="P30" s="2716"/>
      <c r="Q30" s="2788"/>
      <c r="R30" s="2783"/>
      <c r="S30" s="2783"/>
      <c r="T30" s="2783"/>
      <c r="U30" s="2789"/>
      <c r="V30" s="2782"/>
      <c r="W30" s="2783"/>
      <c r="X30" s="2783"/>
      <c r="Y30" s="2783"/>
      <c r="Z30" s="2783"/>
      <c r="AA30" s="2783"/>
      <c r="AB30" s="2783"/>
      <c r="AC30" s="2798"/>
      <c r="AD30" s="2803"/>
      <c r="AE30" s="2803"/>
      <c r="AF30" s="2804"/>
      <c r="AG30" s="2800"/>
      <c r="AH30" s="2782"/>
      <c r="AI30" s="2783"/>
      <c r="AJ30" s="2783"/>
      <c r="AK30" s="2783"/>
      <c r="AL30" s="2783"/>
      <c r="AM30" s="2783"/>
      <c r="AN30" s="2783"/>
      <c r="AO30" s="2783"/>
      <c r="AP30" s="2783"/>
      <c r="AQ30" s="2783"/>
      <c r="AR30" s="2783"/>
      <c r="AS30" s="2783"/>
      <c r="AT30" s="2798"/>
      <c r="AU30" s="2791" t="s">
        <v>3113</v>
      </c>
      <c r="AV30" s="2792"/>
      <c r="AW30" s="2793"/>
      <c r="AX30" s="2747"/>
      <c r="AY30" s="2748"/>
      <c r="AZ30" s="2748"/>
      <c r="BA30" s="2748"/>
      <c r="BB30" s="2748"/>
      <c r="BC30" s="2748"/>
      <c r="BD30" s="2748"/>
      <c r="BE30" s="2748"/>
      <c r="BF30" s="2748"/>
      <c r="BG30" s="2749"/>
      <c r="BH30" s="512"/>
      <c r="BI30" s="509"/>
      <c r="BJ30" s="2717"/>
      <c r="BK30" s="2715"/>
      <c r="BL30" s="2715"/>
      <c r="BM30" s="2715"/>
      <c r="BN30" s="2716"/>
    </row>
    <row r="31" spans="1:66" ht="15" customHeight="1" x14ac:dyDescent="0.45">
      <c r="A31" s="2776">
        <f>+A29+1</f>
        <v>5</v>
      </c>
      <c r="B31" s="2777"/>
      <c r="C31" s="2780"/>
      <c r="D31" s="2781"/>
      <c r="E31" s="2781"/>
      <c r="F31" s="2781"/>
      <c r="G31" s="2781"/>
      <c r="H31" s="2781"/>
      <c r="I31" s="2781"/>
      <c r="J31" s="2781"/>
      <c r="K31" s="2781"/>
      <c r="L31" s="2784"/>
      <c r="M31" s="2784"/>
      <c r="N31" s="2784"/>
      <c r="O31" s="2784"/>
      <c r="P31" s="2785"/>
      <c r="Q31" s="2786"/>
      <c r="R31" s="2781"/>
      <c r="S31" s="2781"/>
      <c r="T31" s="2781"/>
      <c r="U31" s="2787"/>
      <c r="V31" s="2780"/>
      <c r="W31" s="2781"/>
      <c r="X31" s="2781"/>
      <c r="Y31" s="2781"/>
      <c r="Z31" s="2781"/>
      <c r="AA31" s="2781"/>
      <c r="AB31" s="2781"/>
      <c r="AC31" s="2797"/>
      <c r="AD31" s="2801"/>
      <c r="AE31" s="2801"/>
      <c r="AF31" s="2802"/>
      <c r="AG31" s="2799"/>
      <c r="AH31" s="2780"/>
      <c r="AI31" s="2781"/>
      <c r="AJ31" s="2781"/>
      <c r="AK31" s="2781"/>
      <c r="AL31" s="2781"/>
      <c r="AM31" s="2781"/>
      <c r="AN31" s="2781"/>
      <c r="AO31" s="2781"/>
      <c r="AP31" s="2781"/>
      <c r="AQ31" s="2781"/>
      <c r="AR31" s="2781"/>
      <c r="AS31" s="2781"/>
      <c r="AT31" s="2797"/>
      <c r="AU31" s="2794" t="s">
        <v>3112</v>
      </c>
      <c r="AV31" s="2795"/>
      <c r="AW31" s="2796"/>
      <c r="AX31" s="2747"/>
      <c r="AY31" s="2748"/>
      <c r="AZ31" s="2748"/>
      <c r="BA31" s="2748"/>
      <c r="BB31" s="2748"/>
      <c r="BC31" s="2748"/>
      <c r="BD31" s="2748"/>
      <c r="BE31" s="2748"/>
      <c r="BF31" s="2748"/>
      <c r="BG31" s="2749"/>
      <c r="BH31" s="512"/>
      <c r="BI31" s="509"/>
      <c r="BJ31" s="2790"/>
      <c r="BK31" s="2784"/>
      <c r="BL31" s="2784"/>
      <c r="BM31" s="2784"/>
      <c r="BN31" s="2785"/>
    </row>
    <row r="32" spans="1:66" ht="15" customHeight="1" x14ac:dyDescent="0.45">
      <c r="A32" s="2778"/>
      <c r="B32" s="2779"/>
      <c r="C32" s="2782"/>
      <c r="D32" s="2783"/>
      <c r="E32" s="2783"/>
      <c r="F32" s="2783"/>
      <c r="G32" s="2783"/>
      <c r="H32" s="2783"/>
      <c r="I32" s="2783"/>
      <c r="J32" s="2783"/>
      <c r="K32" s="2783"/>
      <c r="L32" s="2715"/>
      <c r="M32" s="2715"/>
      <c r="N32" s="2715"/>
      <c r="O32" s="2715"/>
      <c r="P32" s="2716"/>
      <c r="Q32" s="2788"/>
      <c r="R32" s="2783"/>
      <c r="S32" s="2783"/>
      <c r="T32" s="2783"/>
      <c r="U32" s="2789"/>
      <c r="V32" s="2782"/>
      <c r="W32" s="2783"/>
      <c r="X32" s="2783"/>
      <c r="Y32" s="2783"/>
      <c r="Z32" s="2783"/>
      <c r="AA32" s="2783"/>
      <c r="AB32" s="2783"/>
      <c r="AC32" s="2798"/>
      <c r="AD32" s="2803"/>
      <c r="AE32" s="2803"/>
      <c r="AF32" s="2804"/>
      <c r="AG32" s="2800"/>
      <c r="AH32" s="2782"/>
      <c r="AI32" s="2783"/>
      <c r="AJ32" s="2783"/>
      <c r="AK32" s="2783"/>
      <c r="AL32" s="2783"/>
      <c r="AM32" s="2783"/>
      <c r="AN32" s="2783"/>
      <c r="AO32" s="2783"/>
      <c r="AP32" s="2783"/>
      <c r="AQ32" s="2783"/>
      <c r="AR32" s="2783"/>
      <c r="AS32" s="2783"/>
      <c r="AT32" s="2798"/>
      <c r="AU32" s="2791" t="s">
        <v>3113</v>
      </c>
      <c r="AV32" s="2792"/>
      <c r="AW32" s="2793"/>
      <c r="AX32" s="2747"/>
      <c r="AY32" s="2748"/>
      <c r="AZ32" s="2748"/>
      <c r="BA32" s="2748"/>
      <c r="BB32" s="2748"/>
      <c r="BC32" s="2748"/>
      <c r="BD32" s="2748"/>
      <c r="BE32" s="2748"/>
      <c r="BF32" s="2748"/>
      <c r="BG32" s="2749"/>
      <c r="BH32" s="512"/>
      <c r="BI32" s="509"/>
      <c r="BJ32" s="2717"/>
      <c r="BK32" s="2715"/>
      <c r="BL32" s="2715"/>
      <c r="BM32" s="2715"/>
      <c r="BN32" s="2716"/>
    </row>
    <row r="33" spans="1:66" ht="15" customHeight="1" x14ac:dyDescent="0.45">
      <c r="A33" s="2776">
        <f>+A31+1</f>
        <v>6</v>
      </c>
      <c r="B33" s="2777"/>
      <c r="C33" s="2780"/>
      <c r="D33" s="2781"/>
      <c r="E33" s="2781"/>
      <c r="F33" s="2781"/>
      <c r="G33" s="2781"/>
      <c r="H33" s="2781"/>
      <c r="I33" s="2781"/>
      <c r="J33" s="2781"/>
      <c r="K33" s="2781"/>
      <c r="L33" s="2784"/>
      <c r="M33" s="2784"/>
      <c r="N33" s="2784"/>
      <c r="O33" s="2784"/>
      <c r="P33" s="2785"/>
      <c r="Q33" s="2786"/>
      <c r="R33" s="2781"/>
      <c r="S33" s="2781"/>
      <c r="T33" s="2781"/>
      <c r="U33" s="2787"/>
      <c r="V33" s="2780"/>
      <c r="W33" s="2781"/>
      <c r="X33" s="2781"/>
      <c r="Y33" s="2781"/>
      <c r="Z33" s="2781"/>
      <c r="AA33" s="2781"/>
      <c r="AB33" s="2781"/>
      <c r="AC33" s="2797"/>
      <c r="AD33" s="2801"/>
      <c r="AE33" s="2801"/>
      <c r="AF33" s="2802"/>
      <c r="AG33" s="2799"/>
      <c r="AH33" s="2780"/>
      <c r="AI33" s="2781"/>
      <c r="AJ33" s="2781"/>
      <c r="AK33" s="2781"/>
      <c r="AL33" s="2781"/>
      <c r="AM33" s="2781"/>
      <c r="AN33" s="2781"/>
      <c r="AO33" s="2781"/>
      <c r="AP33" s="2781"/>
      <c r="AQ33" s="2781"/>
      <c r="AR33" s="2781"/>
      <c r="AS33" s="2781"/>
      <c r="AT33" s="2797"/>
      <c r="AU33" s="2794" t="s">
        <v>3112</v>
      </c>
      <c r="AV33" s="2795"/>
      <c r="AW33" s="2796"/>
      <c r="AX33" s="2747"/>
      <c r="AY33" s="2748"/>
      <c r="AZ33" s="2748"/>
      <c r="BA33" s="2748"/>
      <c r="BB33" s="2748"/>
      <c r="BC33" s="2748"/>
      <c r="BD33" s="2748"/>
      <c r="BE33" s="2748"/>
      <c r="BF33" s="2748"/>
      <c r="BG33" s="2749"/>
      <c r="BH33" s="512"/>
      <c r="BI33" s="509"/>
      <c r="BJ33" s="2790"/>
      <c r="BK33" s="2784"/>
      <c r="BL33" s="2784"/>
      <c r="BM33" s="2784"/>
      <c r="BN33" s="2785"/>
    </row>
    <row r="34" spans="1:66" ht="15" customHeight="1" x14ac:dyDescent="0.45">
      <c r="A34" s="2778"/>
      <c r="B34" s="2779"/>
      <c r="C34" s="2782"/>
      <c r="D34" s="2783"/>
      <c r="E34" s="2783"/>
      <c r="F34" s="2783"/>
      <c r="G34" s="2783"/>
      <c r="H34" s="2783"/>
      <c r="I34" s="2783"/>
      <c r="J34" s="2783"/>
      <c r="K34" s="2783"/>
      <c r="L34" s="2715"/>
      <c r="M34" s="2715"/>
      <c r="N34" s="2715"/>
      <c r="O34" s="2715"/>
      <c r="P34" s="2716"/>
      <c r="Q34" s="2788"/>
      <c r="R34" s="2783"/>
      <c r="S34" s="2783"/>
      <c r="T34" s="2783"/>
      <c r="U34" s="2789"/>
      <c r="V34" s="2782"/>
      <c r="W34" s="2783"/>
      <c r="X34" s="2783"/>
      <c r="Y34" s="2783"/>
      <c r="Z34" s="2783"/>
      <c r="AA34" s="2783"/>
      <c r="AB34" s="2783"/>
      <c r="AC34" s="2798"/>
      <c r="AD34" s="2803"/>
      <c r="AE34" s="2803"/>
      <c r="AF34" s="2804"/>
      <c r="AG34" s="2800"/>
      <c r="AH34" s="2782"/>
      <c r="AI34" s="2783"/>
      <c r="AJ34" s="2783"/>
      <c r="AK34" s="2783"/>
      <c r="AL34" s="2783"/>
      <c r="AM34" s="2783"/>
      <c r="AN34" s="2783"/>
      <c r="AO34" s="2783"/>
      <c r="AP34" s="2783"/>
      <c r="AQ34" s="2783"/>
      <c r="AR34" s="2783"/>
      <c r="AS34" s="2783"/>
      <c r="AT34" s="2798"/>
      <c r="AU34" s="2791" t="s">
        <v>3113</v>
      </c>
      <c r="AV34" s="2792"/>
      <c r="AW34" s="2793"/>
      <c r="AX34" s="2747"/>
      <c r="AY34" s="2748"/>
      <c r="AZ34" s="2748"/>
      <c r="BA34" s="2748"/>
      <c r="BB34" s="2748"/>
      <c r="BC34" s="2748"/>
      <c r="BD34" s="2748"/>
      <c r="BE34" s="2748"/>
      <c r="BF34" s="2748"/>
      <c r="BG34" s="2749"/>
      <c r="BH34" s="512"/>
      <c r="BI34" s="509"/>
      <c r="BJ34" s="2717"/>
      <c r="BK34" s="2715"/>
      <c r="BL34" s="2715"/>
      <c r="BM34" s="2715"/>
      <c r="BN34" s="2716"/>
    </row>
    <row r="35" spans="1:66" ht="15" customHeight="1" x14ac:dyDescent="0.45">
      <c r="A35" s="2776">
        <f>+A33+1</f>
        <v>7</v>
      </c>
      <c r="B35" s="2777"/>
      <c r="C35" s="2780"/>
      <c r="D35" s="2781"/>
      <c r="E35" s="2781"/>
      <c r="F35" s="2781"/>
      <c r="G35" s="2781"/>
      <c r="H35" s="2781"/>
      <c r="I35" s="2781"/>
      <c r="J35" s="2781"/>
      <c r="K35" s="2781"/>
      <c r="L35" s="2784"/>
      <c r="M35" s="2784"/>
      <c r="N35" s="2784"/>
      <c r="O35" s="2784"/>
      <c r="P35" s="2785"/>
      <c r="Q35" s="2786"/>
      <c r="R35" s="2781"/>
      <c r="S35" s="2781"/>
      <c r="T35" s="2781"/>
      <c r="U35" s="2787"/>
      <c r="V35" s="2780"/>
      <c r="W35" s="2781"/>
      <c r="X35" s="2781"/>
      <c r="Y35" s="2781"/>
      <c r="Z35" s="2781"/>
      <c r="AA35" s="2781"/>
      <c r="AB35" s="2781"/>
      <c r="AC35" s="2797"/>
      <c r="AD35" s="2801"/>
      <c r="AE35" s="2801"/>
      <c r="AF35" s="2802"/>
      <c r="AG35" s="2799"/>
      <c r="AH35" s="2780"/>
      <c r="AI35" s="2781"/>
      <c r="AJ35" s="2781"/>
      <c r="AK35" s="2781"/>
      <c r="AL35" s="2781"/>
      <c r="AM35" s="2781"/>
      <c r="AN35" s="2781"/>
      <c r="AO35" s="2781"/>
      <c r="AP35" s="2781"/>
      <c r="AQ35" s="2781"/>
      <c r="AR35" s="2781"/>
      <c r="AS35" s="2781"/>
      <c r="AT35" s="2797"/>
      <c r="AU35" s="2794" t="s">
        <v>3112</v>
      </c>
      <c r="AV35" s="2795"/>
      <c r="AW35" s="2796"/>
      <c r="AX35" s="2747"/>
      <c r="AY35" s="2748"/>
      <c r="AZ35" s="2748"/>
      <c r="BA35" s="2748"/>
      <c r="BB35" s="2748"/>
      <c r="BC35" s="2748"/>
      <c r="BD35" s="2748"/>
      <c r="BE35" s="2748"/>
      <c r="BF35" s="2748"/>
      <c r="BG35" s="2749"/>
      <c r="BH35" s="512"/>
      <c r="BI35" s="509"/>
      <c r="BJ35" s="2790"/>
      <c r="BK35" s="2784"/>
      <c r="BL35" s="2784"/>
      <c r="BM35" s="2784"/>
      <c r="BN35" s="2785"/>
    </row>
    <row r="36" spans="1:66" ht="15" customHeight="1" x14ac:dyDescent="0.45">
      <c r="A36" s="2778"/>
      <c r="B36" s="2779"/>
      <c r="C36" s="2782"/>
      <c r="D36" s="2783"/>
      <c r="E36" s="2783"/>
      <c r="F36" s="2783"/>
      <c r="G36" s="2783"/>
      <c r="H36" s="2783"/>
      <c r="I36" s="2783"/>
      <c r="J36" s="2783"/>
      <c r="K36" s="2783"/>
      <c r="L36" s="2715"/>
      <c r="M36" s="2715"/>
      <c r="N36" s="2715"/>
      <c r="O36" s="2715"/>
      <c r="P36" s="2716"/>
      <c r="Q36" s="2788"/>
      <c r="R36" s="2783"/>
      <c r="S36" s="2783"/>
      <c r="T36" s="2783"/>
      <c r="U36" s="2789"/>
      <c r="V36" s="2782"/>
      <c r="W36" s="2783"/>
      <c r="X36" s="2783"/>
      <c r="Y36" s="2783"/>
      <c r="Z36" s="2783"/>
      <c r="AA36" s="2783"/>
      <c r="AB36" s="2783"/>
      <c r="AC36" s="2798"/>
      <c r="AD36" s="2803"/>
      <c r="AE36" s="2803"/>
      <c r="AF36" s="2804"/>
      <c r="AG36" s="2800"/>
      <c r="AH36" s="2782"/>
      <c r="AI36" s="2783"/>
      <c r="AJ36" s="2783"/>
      <c r="AK36" s="2783"/>
      <c r="AL36" s="2783"/>
      <c r="AM36" s="2783"/>
      <c r="AN36" s="2783"/>
      <c r="AO36" s="2783"/>
      <c r="AP36" s="2783"/>
      <c r="AQ36" s="2783"/>
      <c r="AR36" s="2783"/>
      <c r="AS36" s="2783"/>
      <c r="AT36" s="2798"/>
      <c r="AU36" s="2791" t="s">
        <v>3113</v>
      </c>
      <c r="AV36" s="2792"/>
      <c r="AW36" s="2793"/>
      <c r="AX36" s="2747"/>
      <c r="AY36" s="2748"/>
      <c r="AZ36" s="2748"/>
      <c r="BA36" s="2748"/>
      <c r="BB36" s="2748"/>
      <c r="BC36" s="2748"/>
      <c r="BD36" s="2748"/>
      <c r="BE36" s="2748"/>
      <c r="BF36" s="2748"/>
      <c r="BG36" s="2749"/>
      <c r="BH36" s="512"/>
      <c r="BI36" s="509"/>
      <c r="BJ36" s="2717"/>
      <c r="BK36" s="2715"/>
      <c r="BL36" s="2715"/>
      <c r="BM36" s="2715"/>
      <c r="BN36" s="2716"/>
    </row>
    <row r="37" spans="1:66" ht="15" customHeight="1" x14ac:dyDescent="0.45">
      <c r="A37" s="2776">
        <f>+A35+1</f>
        <v>8</v>
      </c>
      <c r="B37" s="2777"/>
      <c r="C37" s="2780"/>
      <c r="D37" s="2781"/>
      <c r="E37" s="2781"/>
      <c r="F37" s="2781"/>
      <c r="G37" s="2781"/>
      <c r="H37" s="2781"/>
      <c r="I37" s="2781"/>
      <c r="J37" s="2781"/>
      <c r="K37" s="2781"/>
      <c r="L37" s="2784"/>
      <c r="M37" s="2784"/>
      <c r="N37" s="2784"/>
      <c r="O37" s="2784"/>
      <c r="P37" s="2785"/>
      <c r="Q37" s="2786"/>
      <c r="R37" s="2781"/>
      <c r="S37" s="2781"/>
      <c r="T37" s="2781"/>
      <c r="U37" s="2787"/>
      <c r="V37" s="2780"/>
      <c r="W37" s="2781"/>
      <c r="X37" s="2781"/>
      <c r="Y37" s="2781"/>
      <c r="Z37" s="2781"/>
      <c r="AA37" s="2781"/>
      <c r="AB37" s="2781"/>
      <c r="AC37" s="2797"/>
      <c r="AD37" s="2801"/>
      <c r="AE37" s="2801"/>
      <c r="AF37" s="2802"/>
      <c r="AG37" s="2799"/>
      <c r="AH37" s="2780"/>
      <c r="AI37" s="2781"/>
      <c r="AJ37" s="2781"/>
      <c r="AK37" s="2781"/>
      <c r="AL37" s="2781"/>
      <c r="AM37" s="2781"/>
      <c r="AN37" s="2781"/>
      <c r="AO37" s="2781"/>
      <c r="AP37" s="2781"/>
      <c r="AQ37" s="2781"/>
      <c r="AR37" s="2781"/>
      <c r="AS37" s="2781"/>
      <c r="AT37" s="2797"/>
      <c r="AU37" s="2794" t="s">
        <v>3112</v>
      </c>
      <c r="AV37" s="2795"/>
      <c r="AW37" s="2796"/>
      <c r="AX37" s="2747"/>
      <c r="AY37" s="2748"/>
      <c r="AZ37" s="2748"/>
      <c r="BA37" s="2748"/>
      <c r="BB37" s="2748"/>
      <c r="BC37" s="2748"/>
      <c r="BD37" s="2748"/>
      <c r="BE37" s="2748"/>
      <c r="BF37" s="2748"/>
      <c r="BG37" s="2749"/>
      <c r="BH37" s="512"/>
      <c r="BI37" s="509"/>
      <c r="BJ37" s="2790"/>
      <c r="BK37" s="2784"/>
      <c r="BL37" s="2784"/>
      <c r="BM37" s="2784"/>
      <c r="BN37" s="2785"/>
    </row>
    <row r="38" spans="1:66" ht="15" customHeight="1" x14ac:dyDescent="0.45">
      <c r="A38" s="2778"/>
      <c r="B38" s="2779"/>
      <c r="C38" s="2782"/>
      <c r="D38" s="2783"/>
      <c r="E38" s="2783"/>
      <c r="F38" s="2783"/>
      <c r="G38" s="2783"/>
      <c r="H38" s="2783"/>
      <c r="I38" s="2783"/>
      <c r="J38" s="2783"/>
      <c r="K38" s="2783"/>
      <c r="L38" s="2715"/>
      <c r="M38" s="2715"/>
      <c r="N38" s="2715"/>
      <c r="O38" s="2715"/>
      <c r="P38" s="2716"/>
      <c r="Q38" s="2788"/>
      <c r="R38" s="2783"/>
      <c r="S38" s="2783"/>
      <c r="T38" s="2783"/>
      <c r="U38" s="2789"/>
      <c r="V38" s="2782"/>
      <c r="W38" s="2783"/>
      <c r="X38" s="2783"/>
      <c r="Y38" s="2783"/>
      <c r="Z38" s="2783"/>
      <c r="AA38" s="2783"/>
      <c r="AB38" s="2783"/>
      <c r="AC38" s="2798"/>
      <c r="AD38" s="2803"/>
      <c r="AE38" s="2803"/>
      <c r="AF38" s="2804"/>
      <c r="AG38" s="2800"/>
      <c r="AH38" s="2782"/>
      <c r="AI38" s="2783"/>
      <c r="AJ38" s="2783"/>
      <c r="AK38" s="2783"/>
      <c r="AL38" s="2783"/>
      <c r="AM38" s="2783"/>
      <c r="AN38" s="2783"/>
      <c r="AO38" s="2783"/>
      <c r="AP38" s="2783"/>
      <c r="AQ38" s="2783"/>
      <c r="AR38" s="2783"/>
      <c r="AS38" s="2783"/>
      <c r="AT38" s="2798"/>
      <c r="AU38" s="2791" t="s">
        <v>3113</v>
      </c>
      <c r="AV38" s="2792"/>
      <c r="AW38" s="2793"/>
      <c r="AX38" s="2747"/>
      <c r="AY38" s="2748"/>
      <c r="AZ38" s="2748"/>
      <c r="BA38" s="2748"/>
      <c r="BB38" s="2748"/>
      <c r="BC38" s="2748"/>
      <c r="BD38" s="2748"/>
      <c r="BE38" s="2748"/>
      <c r="BF38" s="2748"/>
      <c r="BG38" s="2749"/>
      <c r="BH38" s="512"/>
      <c r="BI38" s="509"/>
      <c r="BJ38" s="2717"/>
      <c r="BK38" s="2715"/>
      <c r="BL38" s="2715"/>
      <c r="BM38" s="2715"/>
      <c r="BN38" s="2716"/>
    </row>
    <row r="39" spans="1:66" ht="15" customHeight="1" x14ac:dyDescent="0.45">
      <c r="A39" s="2776">
        <f>+A37+1</f>
        <v>9</v>
      </c>
      <c r="B39" s="2777"/>
      <c r="C39" s="2780"/>
      <c r="D39" s="2781"/>
      <c r="E39" s="2781"/>
      <c r="F39" s="2781"/>
      <c r="G39" s="2781"/>
      <c r="H39" s="2781"/>
      <c r="I39" s="2781"/>
      <c r="J39" s="2781"/>
      <c r="K39" s="2781"/>
      <c r="L39" s="2784"/>
      <c r="M39" s="2784"/>
      <c r="N39" s="2784"/>
      <c r="O39" s="2784"/>
      <c r="P39" s="2785"/>
      <c r="Q39" s="2786"/>
      <c r="R39" s="2781"/>
      <c r="S39" s="2781"/>
      <c r="T39" s="2781"/>
      <c r="U39" s="2787"/>
      <c r="V39" s="2780"/>
      <c r="W39" s="2781"/>
      <c r="X39" s="2781"/>
      <c r="Y39" s="2781"/>
      <c r="Z39" s="2781"/>
      <c r="AA39" s="2781"/>
      <c r="AB39" s="2781"/>
      <c r="AC39" s="2797"/>
      <c r="AD39" s="2801"/>
      <c r="AE39" s="2801"/>
      <c r="AF39" s="2802"/>
      <c r="AG39" s="2799"/>
      <c r="AH39" s="2780"/>
      <c r="AI39" s="2781"/>
      <c r="AJ39" s="2781"/>
      <c r="AK39" s="2781"/>
      <c r="AL39" s="2781"/>
      <c r="AM39" s="2781"/>
      <c r="AN39" s="2781"/>
      <c r="AO39" s="2781"/>
      <c r="AP39" s="2781"/>
      <c r="AQ39" s="2781"/>
      <c r="AR39" s="2781"/>
      <c r="AS39" s="2781"/>
      <c r="AT39" s="2797"/>
      <c r="AU39" s="2794" t="s">
        <v>3112</v>
      </c>
      <c r="AV39" s="2795"/>
      <c r="AW39" s="2796"/>
      <c r="AX39" s="2747"/>
      <c r="AY39" s="2748"/>
      <c r="AZ39" s="2748"/>
      <c r="BA39" s="2748"/>
      <c r="BB39" s="2748"/>
      <c r="BC39" s="2748"/>
      <c r="BD39" s="2748"/>
      <c r="BE39" s="2748"/>
      <c r="BF39" s="2748"/>
      <c r="BG39" s="2749"/>
      <c r="BH39" s="512"/>
      <c r="BI39" s="509"/>
      <c r="BJ39" s="2790"/>
      <c r="BK39" s="2784"/>
      <c r="BL39" s="2784"/>
      <c r="BM39" s="2784"/>
      <c r="BN39" s="2785"/>
    </row>
    <row r="40" spans="1:66" ht="15" customHeight="1" x14ac:dyDescent="0.45">
      <c r="A40" s="2778"/>
      <c r="B40" s="2779"/>
      <c r="C40" s="2782"/>
      <c r="D40" s="2783"/>
      <c r="E40" s="2783"/>
      <c r="F40" s="2783"/>
      <c r="G40" s="2783"/>
      <c r="H40" s="2783"/>
      <c r="I40" s="2783"/>
      <c r="J40" s="2783"/>
      <c r="K40" s="2783"/>
      <c r="L40" s="2715"/>
      <c r="M40" s="2715"/>
      <c r="N40" s="2715"/>
      <c r="O40" s="2715"/>
      <c r="P40" s="2716"/>
      <c r="Q40" s="2788"/>
      <c r="R40" s="2783"/>
      <c r="S40" s="2783"/>
      <c r="T40" s="2783"/>
      <c r="U40" s="2789"/>
      <c r="V40" s="2782"/>
      <c r="W40" s="2783"/>
      <c r="X40" s="2783"/>
      <c r="Y40" s="2783"/>
      <c r="Z40" s="2783"/>
      <c r="AA40" s="2783"/>
      <c r="AB40" s="2783"/>
      <c r="AC40" s="2798"/>
      <c r="AD40" s="2803"/>
      <c r="AE40" s="2803"/>
      <c r="AF40" s="2804"/>
      <c r="AG40" s="2800"/>
      <c r="AH40" s="2782"/>
      <c r="AI40" s="2783"/>
      <c r="AJ40" s="2783"/>
      <c r="AK40" s="2783"/>
      <c r="AL40" s="2783"/>
      <c r="AM40" s="2783"/>
      <c r="AN40" s="2783"/>
      <c r="AO40" s="2783"/>
      <c r="AP40" s="2783"/>
      <c r="AQ40" s="2783"/>
      <c r="AR40" s="2783"/>
      <c r="AS40" s="2783"/>
      <c r="AT40" s="2798"/>
      <c r="AU40" s="2791" t="s">
        <v>3113</v>
      </c>
      <c r="AV40" s="2792"/>
      <c r="AW40" s="2793"/>
      <c r="AX40" s="2747"/>
      <c r="AY40" s="2748"/>
      <c r="AZ40" s="2748"/>
      <c r="BA40" s="2748"/>
      <c r="BB40" s="2748"/>
      <c r="BC40" s="2748"/>
      <c r="BD40" s="2748"/>
      <c r="BE40" s="2748"/>
      <c r="BF40" s="2748"/>
      <c r="BG40" s="2749"/>
      <c r="BH40" s="512"/>
      <c r="BI40" s="509"/>
      <c r="BJ40" s="2717"/>
      <c r="BK40" s="2715"/>
      <c r="BL40" s="2715"/>
      <c r="BM40" s="2715"/>
      <c r="BN40" s="2716"/>
    </row>
    <row r="41" spans="1:66" ht="15" customHeight="1" x14ac:dyDescent="0.45">
      <c r="A41" s="2776">
        <f>+A39+1</f>
        <v>10</v>
      </c>
      <c r="B41" s="2777"/>
      <c r="C41" s="2780"/>
      <c r="D41" s="2781"/>
      <c r="E41" s="2781"/>
      <c r="F41" s="2781"/>
      <c r="G41" s="2781"/>
      <c r="H41" s="2781"/>
      <c r="I41" s="2781"/>
      <c r="J41" s="2781"/>
      <c r="K41" s="2781"/>
      <c r="L41" s="2784"/>
      <c r="M41" s="2784"/>
      <c r="N41" s="2784"/>
      <c r="O41" s="2784"/>
      <c r="P41" s="2785"/>
      <c r="Q41" s="2786"/>
      <c r="R41" s="2781"/>
      <c r="S41" s="2781"/>
      <c r="T41" s="2781"/>
      <c r="U41" s="2787"/>
      <c r="V41" s="2780"/>
      <c r="W41" s="2781"/>
      <c r="X41" s="2781"/>
      <c r="Y41" s="2781"/>
      <c r="Z41" s="2781"/>
      <c r="AA41" s="2781"/>
      <c r="AB41" s="2781"/>
      <c r="AC41" s="2797"/>
      <c r="AD41" s="2801"/>
      <c r="AE41" s="2801"/>
      <c r="AF41" s="2802"/>
      <c r="AG41" s="2799"/>
      <c r="AH41" s="2780"/>
      <c r="AI41" s="2781"/>
      <c r="AJ41" s="2781"/>
      <c r="AK41" s="2781"/>
      <c r="AL41" s="2781"/>
      <c r="AM41" s="2781"/>
      <c r="AN41" s="2781"/>
      <c r="AO41" s="2781"/>
      <c r="AP41" s="2781"/>
      <c r="AQ41" s="2781"/>
      <c r="AR41" s="2781"/>
      <c r="AS41" s="2781"/>
      <c r="AT41" s="2797"/>
      <c r="AU41" s="2794" t="s">
        <v>3112</v>
      </c>
      <c r="AV41" s="2795"/>
      <c r="AW41" s="2796"/>
      <c r="AX41" s="2747"/>
      <c r="AY41" s="2748"/>
      <c r="AZ41" s="2748"/>
      <c r="BA41" s="2748"/>
      <c r="BB41" s="2748"/>
      <c r="BC41" s="2748"/>
      <c r="BD41" s="2748"/>
      <c r="BE41" s="2748"/>
      <c r="BF41" s="2748"/>
      <c r="BG41" s="2749"/>
      <c r="BH41" s="512"/>
      <c r="BI41" s="509"/>
      <c r="BJ41" s="2790"/>
      <c r="BK41" s="2784"/>
      <c r="BL41" s="2784"/>
      <c r="BM41" s="2784"/>
      <c r="BN41" s="2785"/>
    </row>
    <row r="42" spans="1:66" ht="15" customHeight="1" x14ac:dyDescent="0.45">
      <c r="A42" s="2778"/>
      <c r="B42" s="2779"/>
      <c r="C42" s="2782"/>
      <c r="D42" s="2783"/>
      <c r="E42" s="2783"/>
      <c r="F42" s="2783"/>
      <c r="G42" s="2783"/>
      <c r="H42" s="2783"/>
      <c r="I42" s="2783"/>
      <c r="J42" s="2783"/>
      <c r="K42" s="2783"/>
      <c r="L42" s="2715"/>
      <c r="M42" s="2715"/>
      <c r="N42" s="2715"/>
      <c r="O42" s="2715"/>
      <c r="P42" s="2716"/>
      <c r="Q42" s="2788"/>
      <c r="R42" s="2783"/>
      <c r="S42" s="2783"/>
      <c r="T42" s="2783"/>
      <c r="U42" s="2789"/>
      <c r="V42" s="2782"/>
      <c r="W42" s="2783"/>
      <c r="X42" s="2783"/>
      <c r="Y42" s="2783"/>
      <c r="Z42" s="2783"/>
      <c r="AA42" s="2783"/>
      <c r="AB42" s="2783"/>
      <c r="AC42" s="2798"/>
      <c r="AD42" s="2803"/>
      <c r="AE42" s="2803"/>
      <c r="AF42" s="2804"/>
      <c r="AG42" s="2800"/>
      <c r="AH42" s="2782"/>
      <c r="AI42" s="2783"/>
      <c r="AJ42" s="2783"/>
      <c r="AK42" s="2783"/>
      <c r="AL42" s="2783"/>
      <c r="AM42" s="2783"/>
      <c r="AN42" s="2783"/>
      <c r="AO42" s="2783"/>
      <c r="AP42" s="2783"/>
      <c r="AQ42" s="2783"/>
      <c r="AR42" s="2783"/>
      <c r="AS42" s="2783"/>
      <c r="AT42" s="2798"/>
      <c r="AU42" s="2791" t="s">
        <v>3113</v>
      </c>
      <c r="AV42" s="2792"/>
      <c r="AW42" s="2793"/>
      <c r="AX42" s="2747"/>
      <c r="AY42" s="2748"/>
      <c r="AZ42" s="2748"/>
      <c r="BA42" s="2748"/>
      <c r="BB42" s="2748"/>
      <c r="BC42" s="2748"/>
      <c r="BD42" s="2748"/>
      <c r="BE42" s="2748"/>
      <c r="BF42" s="2748"/>
      <c r="BG42" s="2749"/>
      <c r="BH42" s="512"/>
      <c r="BI42" s="509"/>
      <c r="BJ42" s="2717"/>
      <c r="BK42" s="2715"/>
      <c r="BL42" s="2715"/>
      <c r="BM42" s="2715"/>
      <c r="BN42" s="2716"/>
    </row>
    <row r="43" spans="1:66" ht="15" customHeight="1" x14ac:dyDescent="0.45">
      <c r="A43" s="2776">
        <f>+A41+1</f>
        <v>11</v>
      </c>
      <c r="B43" s="2777"/>
      <c r="C43" s="2780"/>
      <c r="D43" s="2781"/>
      <c r="E43" s="2781"/>
      <c r="F43" s="2781"/>
      <c r="G43" s="2781"/>
      <c r="H43" s="2781"/>
      <c r="I43" s="2781"/>
      <c r="J43" s="2781"/>
      <c r="K43" s="2781"/>
      <c r="L43" s="2784"/>
      <c r="M43" s="2784"/>
      <c r="N43" s="2784"/>
      <c r="O43" s="2784"/>
      <c r="P43" s="2785"/>
      <c r="Q43" s="2786"/>
      <c r="R43" s="2781"/>
      <c r="S43" s="2781"/>
      <c r="T43" s="2781"/>
      <c r="U43" s="2787"/>
      <c r="V43" s="2780"/>
      <c r="W43" s="2781"/>
      <c r="X43" s="2781"/>
      <c r="Y43" s="2781"/>
      <c r="Z43" s="2781"/>
      <c r="AA43" s="2781"/>
      <c r="AB43" s="2781"/>
      <c r="AC43" s="2797"/>
      <c r="AD43" s="2801"/>
      <c r="AE43" s="2801"/>
      <c r="AF43" s="2802"/>
      <c r="AG43" s="2799"/>
      <c r="AH43" s="2780"/>
      <c r="AI43" s="2781"/>
      <c r="AJ43" s="2781"/>
      <c r="AK43" s="2781"/>
      <c r="AL43" s="2781"/>
      <c r="AM43" s="2781"/>
      <c r="AN43" s="2781"/>
      <c r="AO43" s="2781"/>
      <c r="AP43" s="2781"/>
      <c r="AQ43" s="2781"/>
      <c r="AR43" s="2781"/>
      <c r="AS43" s="2781"/>
      <c r="AT43" s="2797"/>
      <c r="AU43" s="2794" t="s">
        <v>3112</v>
      </c>
      <c r="AV43" s="2795"/>
      <c r="AW43" s="2796"/>
      <c r="AX43" s="2747"/>
      <c r="AY43" s="2748"/>
      <c r="AZ43" s="2748"/>
      <c r="BA43" s="2748"/>
      <c r="BB43" s="2748"/>
      <c r="BC43" s="2748"/>
      <c r="BD43" s="2748"/>
      <c r="BE43" s="2748"/>
      <c r="BF43" s="2748"/>
      <c r="BG43" s="2749"/>
      <c r="BH43" s="512"/>
      <c r="BI43" s="509"/>
      <c r="BJ43" s="2790"/>
      <c r="BK43" s="2784"/>
      <c r="BL43" s="2784"/>
      <c r="BM43" s="2784"/>
      <c r="BN43" s="2785"/>
    </row>
    <row r="44" spans="1:66" ht="15" customHeight="1" x14ac:dyDescent="0.45">
      <c r="A44" s="2778"/>
      <c r="B44" s="2779"/>
      <c r="C44" s="2782"/>
      <c r="D44" s="2783"/>
      <c r="E44" s="2783"/>
      <c r="F44" s="2783"/>
      <c r="G44" s="2783"/>
      <c r="H44" s="2783"/>
      <c r="I44" s="2783"/>
      <c r="J44" s="2783"/>
      <c r="K44" s="2783"/>
      <c r="L44" s="2715"/>
      <c r="M44" s="2715"/>
      <c r="N44" s="2715"/>
      <c r="O44" s="2715"/>
      <c r="P44" s="2716"/>
      <c r="Q44" s="2788"/>
      <c r="R44" s="2783"/>
      <c r="S44" s="2783"/>
      <c r="T44" s="2783"/>
      <c r="U44" s="2789"/>
      <c r="V44" s="2782"/>
      <c r="W44" s="2783"/>
      <c r="X44" s="2783"/>
      <c r="Y44" s="2783"/>
      <c r="Z44" s="2783"/>
      <c r="AA44" s="2783"/>
      <c r="AB44" s="2783"/>
      <c r="AC44" s="2798"/>
      <c r="AD44" s="2803"/>
      <c r="AE44" s="2803"/>
      <c r="AF44" s="2804"/>
      <c r="AG44" s="2800"/>
      <c r="AH44" s="2782"/>
      <c r="AI44" s="2783"/>
      <c r="AJ44" s="2783"/>
      <c r="AK44" s="2783"/>
      <c r="AL44" s="2783"/>
      <c r="AM44" s="2783"/>
      <c r="AN44" s="2783"/>
      <c r="AO44" s="2783"/>
      <c r="AP44" s="2783"/>
      <c r="AQ44" s="2783"/>
      <c r="AR44" s="2783"/>
      <c r="AS44" s="2783"/>
      <c r="AT44" s="2798"/>
      <c r="AU44" s="2791" t="s">
        <v>3113</v>
      </c>
      <c r="AV44" s="2792"/>
      <c r="AW44" s="2793"/>
      <c r="AX44" s="2747"/>
      <c r="AY44" s="2748"/>
      <c r="AZ44" s="2748"/>
      <c r="BA44" s="2748"/>
      <c r="BB44" s="2748"/>
      <c r="BC44" s="2748"/>
      <c r="BD44" s="2748"/>
      <c r="BE44" s="2748"/>
      <c r="BF44" s="2748"/>
      <c r="BG44" s="2749"/>
      <c r="BH44" s="512"/>
      <c r="BI44" s="509"/>
      <c r="BJ44" s="2717"/>
      <c r="BK44" s="2715"/>
      <c r="BL44" s="2715"/>
      <c r="BM44" s="2715"/>
      <c r="BN44" s="2716"/>
    </row>
    <row r="45" spans="1:66" ht="15" customHeight="1" x14ac:dyDescent="0.45">
      <c r="A45" s="2776">
        <f>+A43+1</f>
        <v>12</v>
      </c>
      <c r="B45" s="2777"/>
      <c r="C45" s="2780"/>
      <c r="D45" s="2781"/>
      <c r="E45" s="2781"/>
      <c r="F45" s="2781"/>
      <c r="G45" s="2781"/>
      <c r="H45" s="2781"/>
      <c r="I45" s="2781"/>
      <c r="J45" s="2781"/>
      <c r="K45" s="2781"/>
      <c r="L45" s="2784"/>
      <c r="M45" s="2784"/>
      <c r="N45" s="2784"/>
      <c r="O45" s="2784"/>
      <c r="P45" s="2785"/>
      <c r="Q45" s="2786"/>
      <c r="R45" s="2781"/>
      <c r="S45" s="2781"/>
      <c r="T45" s="2781"/>
      <c r="U45" s="2787"/>
      <c r="V45" s="2780"/>
      <c r="W45" s="2781"/>
      <c r="X45" s="2781"/>
      <c r="Y45" s="2781"/>
      <c r="Z45" s="2781"/>
      <c r="AA45" s="2781"/>
      <c r="AB45" s="2781"/>
      <c r="AC45" s="2797"/>
      <c r="AD45" s="2801"/>
      <c r="AE45" s="2801"/>
      <c r="AF45" s="2802"/>
      <c r="AG45" s="2799"/>
      <c r="AH45" s="2780"/>
      <c r="AI45" s="2781"/>
      <c r="AJ45" s="2781"/>
      <c r="AK45" s="2781"/>
      <c r="AL45" s="2781"/>
      <c r="AM45" s="2781"/>
      <c r="AN45" s="2781"/>
      <c r="AO45" s="2781"/>
      <c r="AP45" s="2781"/>
      <c r="AQ45" s="2781"/>
      <c r="AR45" s="2781"/>
      <c r="AS45" s="2781"/>
      <c r="AT45" s="2797"/>
      <c r="AU45" s="2794" t="s">
        <v>3112</v>
      </c>
      <c r="AV45" s="2795"/>
      <c r="AW45" s="2796"/>
      <c r="AX45" s="2747"/>
      <c r="AY45" s="2748"/>
      <c r="AZ45" s="2748"/>
      <c r="BA45" s="2748"/>
      <c r="BB45" s="2748"/>
      <c r="BC45" s="2748"/>
      <c r="BD45" s="2748"/>
      <c r="BE45" s="2748"/>
      <c r="BF45" s="2748"/>
      <c r="BG45" s="2749"/>
      <c r="BH45" s="512"/>
      <c r="BI45" s="509"/>
      <c r="BJ45" s="2790"/>
      <c r="BK45" s="2784"/>
      <c r="BL45" s="2784"/>
      <c r="BM45" s="2784"/>
      <c r="BN45" s="2785"/>
    </row>
    <row r="46" spans="1:66" ht="15" customHeight="1" x14ac:dyDescent="0.45">
      <c r="A46" s="2778"/>
      <c r="B46" s="2779"/>
      <c r="C46" s="2782"/>
      <c r="D46" s="2783"/>
      <c r="E46" s="2783"/>
      <c r="F46" s="2783"/>
      <c r="G46" s="2783"/>
      <c r="H46" s="2783"/>
      <c r="I46" s="2783"/>
      <c r="J46" s="2783"/>
      <c r="K46" s="2783"/>
      <c r="L46" s="2715"/>
      <c r="M46" s="2715"/>
      <c r="N46" s="2715"/>
      <c r="O46" s="2715"/>
      <c r="P46" s="2716"/>
      <c r="Q46" s="2788"/>
      <c r="R46" s="2783"/>
      <c r="S46" s="2783"/>
      <c r="T46" s="2783"/>
      <c r="U46" s="2789"/>
      <c r="V46" s="2782"/>
      <c r="W46" s="2783"/>
      <c r="X46" s="2783"/>
      <c r="Y46" s="2783"/>
      <c r="Z46" s="2783"/>
      <c r="AA46" s="2783"/>
      <c r="AB46" s="2783"/>
      <c r="AC46" s="2798"/>
      <c r="AD46" s="2803"/>
      <c r="AE46" s="2803"/>
      <c r="AF46" s="2804"/>
      <c r="AG46" s="2800"/>
      <c r="AH46" s="2782"/>
      <c r="AI46" s="2783"/>
      <c r="AJ46" s="2783"/>
      <c r="AK46" s="2783"/>
      <c r="AL46" s="2783"/>
      <c r="AM46" s="2783"/>
      <c r="AN46" s="2783"/>
      <c r="AO46" s="2783"/>
      <c r="AP46" s="2783"/>
      <c r="AQ46" s="2783"/>
      <c r="AR46" s="2783"/>
      <c r="AS46" s="2783"/>
      <c r="AT46" s="2798"/>
      <c r="AU46" s="2791" t="s">
        <v>3113</v>
      </c>
      <c r="AV46" s="2792"/>
      <c r="AW46" s="2793"/>
      <c r="AX46" s="2747"/>
      <c r="AY46" s="2748"/>
      <c r="AZ46" s="2748"/>
      <c r="BA46" s="2748"/>
      <c r="BB46" s="2748"/>
      <c r="BC46" s="2748"/>
      <c r="BD46" s="2748"/>
      <c r="BE46" s="2748"/>
      <c r="BF46" s="2748"/>
      <c r="BG46" s="2749"/>
      <c r="BH46" s="512"/>
      <c r="BI46" s="509"/>
      <c r="BJ46" s="2717"/>
      <c r="BK46" s="2715"/>
      <c r="BL46" s="2715"/>
      <c r="BM46" s="2715"/>
      <c r="BN46" s="2716"/>
    </row>
    <row r="47" spans="1:66" ht="15" customHeight="1" x14ac:dyDescent="0.45">
      <c r="A47" s="2776">
        <f>+A45+1</f>
        <v>13</v>
      </c>
      <c r="B47" s="2777"/>
      <c r="C47" s="2780"/>
      <c r="D47" s="2781"/>
      <c r="E47" s="2781"/>
      <c r="F47" s="2781"/>
      <c r="G47" s="2781"/>
      <c r="H47" s="2781"/>
      <c r="I47" s="2781"/>
      <c r="J47" s="2781"/>
      <c r="K47" s="2781"/>
      <c r="L47" s="2784"/>
      <c r="M47" s="2784"/>
      <c r="N47" s="2784"/>
      <c r="O47" s="2784"/>
      <c r="P47" s="2785"/>
      <c r="Q47" s="2786"/>
      <c r="R47" s="2781"/>
      <c r="S47" s="2781"/>
      <c r="T47" s="2781"/>
      <c r="U47" s="2787"/>
      <c r="V47" s="2780"/>
      <c r="W47" s="2781"/>
      <c r="X47" s="2781"/>
      <c r="Y47" s="2781"/>
      <c r="Z47" s="2781"/>
      <c r="AA47" s="2781"/>
      <c r="AB47" s="2781"/>
      <c r="AC47" s="2797"/>
      <c r="AD47" s="2801"/>
      <c r="AE47" s="2801"/>
      <c r="AF47" s="2802"/>
      <c r="AG47" s="2799"/>
      <c r="AH47" s="2780"/>
      <c r="AI47" s="2781"/>
      <c r="AJ47" s="2781"/>
      <c r="AK47" s="2781"/>
      <c r="AL47" s="2781"/>
      <c r="AM47" s="2781"/>
      <c r="AN47" s="2781"/>
      <c r="AO47" s="2781"/>
      <c r="AP47" s="2781"/>
      <c r="AQ47" s="2781"/>
      <c r="AR47" s="2781"/>
      <c r="AS47" s="2781"/>
      <c r="AT47" s="2797"/>
      <c r="AU47" s="2794" t="s">
        <v>3112</v>
      </c>
      <c r="AV47" s="2795"/>
      <c r="AW47" s="2796"/>
      <c r="AX47" s="2747"/>
      <c r="AY47" s="2748"/>
      <c r="AZ47" s="2748"/>
      <c r="BA47" s="2748"/>
      <c r="BB47" s="2748"/>
      <c r="BC47" s="2748"/>
      <c r="BD47" s="2748"/>
      <c r="BE47" s="2748"/>
      <c r="BF47" s="2748"/>
      <c r="BG47" s="2749"/>
      <c r="BH47" s="512"/>
      <c r="BI47" s="509"/>
      <c r="BJ47" s="2790"/>
      <c r="BK47" s="2784"/>
      <c r="BL47" s="2784"/>
      <c r="BM47" s="2784"/>
      <c r="BN47" s="2785"/>
    </row>
    <row r="48" spans="1:66" ht="15" customHeight="1" x14ac:dyDescent="0.45">
      <c r="A48" s="2778"/>
      <c r="B48" s="2779"/>
      <c r="C48" s="2782"/>
      <c r="D48" s="2783"/>
      <c r="E48" s="2783"/>
      <c r="F48" s="2783"/>
      <c r="G48" s="2783"/>
      <c r="H48" s="2783"/>
      <c r="I48" s="2783"/>
      <c r="J48" s="2783"/>
      <c r="K48" s="2783"/>
      <c r="L48" s="2715"/>
      <c r="M48" s="2715"/>
      <c r="N48" s="2715"/>
      <c r="O48" s="2715"/>
      <c r="P48" s="2716"/>
      <c r="Q48" s="2788"/>
      <c r="R48" s="2783"/>
      <c r="S48" s="2783"/>
      <c r="T48" s="2783"/>
      <c r="U48" s="2789"/>
      <c r="V48" s="2782"/>
      <c r="W48" s="2783"/>
      <c r="X48" s="2783"/>
      <c r="Y48" s="2783"/>
      <c r="Z48" s="2783"/>
      <c r="AA48" s="2783"/>
      <c r="AB48" s="2783"/>
      <c r="AC48" s="2798"/>
      <c r="AD48" s="2803"/>
      <c r="AE48" s="2803"/>
      <c r="AF48" s="2804"/>
      <c r="AG48" s="2800"/>
      <c r="AH48" s="2782"/>
      <c r="AI48" s="2783"/>
      <c r="AJ48" s="2783"/>
      <c r="AK48" s="2783"/>
      <c r="AL48" s="2783"/>
      <c r="AM48" s="2783"/>
      <c r="AN48" s="2783"/>
      <c r="AO48" s="2783"/>
      <c r="AP48" s="2783"/>
      <c r="AQ48" s="2783"/>
      <c r="AR48" s="2783"/>
      <c r="AS48" s="2783"/>
      <c r="AT48" s="2798"/>
      <c r="AU48" s="2791" t="s">
        <v>3113</v>
      </c>
      <c r="AV48" s="2792"/>
      <c r="AW48" s="2793"/>
      <c r="AX48" s="2747"/>
      <c r="AY48" s="2748"/>
      <c r="AZ48" s="2748"/>
      <c r="BA48" s="2748"/>
      <c r="BB48" s="2748"/>
      <c r="BC48" s="2748"/>
      <c r="BD48" s="2748"/>
      <c r="BE48" s="2748"/>
      <c r="BF48" s="2748"/>
      <c r="BG48" s="2749"/>
      <c r="BH48" s="512"/>
      <c r="BI48" s="509"/>
      <c r="BJ48" s="2717"/>
      <c r="BK48" s="2715"/>
      <c r="BL48" s="2715"/>
      <c r="BM48" s="2715"/>
      <c r="BN48" s="2716"/>
    </row>
    <row r="49" spans="1:66" ht="15" customHeight="1" x14ac:dyDescent="0.45">
      <c r="A49" s="2776">
        <f>+A47+1</f>
        <v>14</v>
      </c>
      <c r="B49" s="2777"/>
      <c r="C49" s="2780"/>
      <c r="D49" s="2781"/>
      <c r="E49" s="2781"/>
      <c r="F49" s="2781"/>
      <c r="G49" s="2781"/>
      <c r="H49" s="2781"/>
      <c r="I49" s="2781"/>
      <c r="J49" s="2781"/>
      <c r="K49" s="2781"/>
      <c r="L49" s="2784"/>
      <c r="M49" s="2784"/>
      <c r="N49" s="2784"/>
      <c r="O49" s="2784"/>
      <c r="P49" s="2785"/>
      <c r="Q49" s="2786"/>
      <c r="R49" s="2781"/>
      <c r="S49" s="2781"/>
      <c r="T49" s="2781"/>
      <c r="U49" s="2787"/>
      <c r="V49" s="2780"/>
      <c r="W49" s="2781"/>
      <c r="X49" s="2781"/>
      <c r="Y49" s="2781"/>
      <c r="Z49" s="2781"/>
      <c r="AA49" s="2781"/>
      <c r="AB49" s="2781"/>
      <c r="AC49" s="2797"/>
      <c r="AD49" s="2801"/>
      <c r="AE49" s="2801"/>
      <c r="AF49" s="2802"/>
      <c r="AG49" s="2799"/>
      <c r="AH49" s="2780"/>
      <c r="AI49" s="2781"/>
      <c r="AJ49" s="2781"/>
      <c r="AK49" s="2781"/>
      <c r="AL49" s="2781"/>
      <c r="AM49" s="2781"/>
      <c r="AN49" s="2781"/>
      <c r="AO49" s="2781"/>
      <c r="AP49" s="2781"/>
      <c r="AQ49" s="2781"/>
      <c r="AR49" s="2781"/>
      <c r="AS49" s="2781"/>
      <c r="AT49" s="2797"/>
      <c r="AU49" s="2794" t="s">
        <v>3112</v>
      </c>
      <c r="AV49" s="2795"/>
      <c r="AW49" s="2796"/>
      <c r="AX49" s="2747"/>
      <c r="AY49" s="2748"/>
      <c r="AZ49" s="2748"/>
      <c r="BA49" s="2748"/>
      <c r="BB49" s="2748"/>
      <c r="BC49" s="2748"/>
      <c r="BD49" s="2748"/>
      <c r="BE49" s="2748"/>
      <c r="BF49" s="2748"/>
      <c r="BG49" s="2749"/>
      <c r="BH49" s="512"/>
      <c r="BI49" s="509"/>
      <c r="BJ49" s="2790"/>
      <c r="BK49" s="2784"/>
      <c r="BL49" s="2784"/>
      <c r="BM49" s="2784"/>
      <c r="BN49" s="2785"/>
    </row>
    <row r="50" spans="1:66" ht="15" customHeight="1" x14ac:dyDescent="0.45">
      <c r="A50" s="2778"/>
      <c r="B50" s="2779"/>
      <c r="C50" s="2782"/>
      <c r="D50" s="2783"/>
      <c r="E50" s="2783"/>
      <c r="F50" s="2783"/>
      <c r="G50" s="2783"/>
      <c r="H50" s="2783"/>
      <c r="I50" s="2783"/>
      <c r="J50" s="2783"/>
      <c r="K50" s="2783"/>
      <c r="L50" s="2715"/>
      <c r="M50" s="2715"/>
      <c r="N50" s="2715"/>
      <c r="O50" s="2715"/>
      <c r="P50" s="2716"/>
      <c r="Q50" s="2788"/>
      <c r="R50" s="2783"/>
      <c r="S50" s="2783"/>
      <c r="T50" s="2783"/>
      <c r="U50" s="2789"/>
      <c r="V50" s="2782"/>
      <c r="W50" s="2783"/>
      <c r="X50" s="2783"/>
      <c r="Y50" s="2783"/>
      <c r="Z50" s="2783"/>
      <c r="AA50" s="2783"/>
      <c r="AB50" s="2783"/>
      <c r="AC50" s="2798"/>
      <c r="AD50" s="2803"/>
      <c r="AE50" s="2803"/>
      <c r="AF50" s="2804"/>
      <c r="AG50" s="2800"/>
      <c r="AH50" s="2782"/>
      <c r="AI50" s="2783"/>
      <c r="AJ50" s="2783"/>
      <c r="AK50" s="2783"/>
      <c r="AL50" s="2783"/>
      <c r="AM50" s="2783"/>
      <c r="AN50" s="2783"/>
      <c r="AO50" s="2783"/>
      <c r="AP50" s="2783"/>
      <c r="AQ50" s="2783"/>
      <c r="AR50" s="2783"/>
      <c r="AS50" s="2783"/>
      <c r="AT50" s="2798"/>
      <c r="AU50" s="2791" t="s">
        <v>3113</v>
      </c>
      <c r="AV50" s="2792"/>
      <c r="AW50" s="2793"/>
      <c r="AX50" s="2747"/>
      <c r="AY50" s="2748"/>
      <c r="AZ50" s="2748"/>
      <c r="BA50" s="2748"/>
      <c r="BB50" s="2748"/>
      <c r="BC50" s="2748"/>
      <c r="BD50" s="2748"/>
      <c r="BE50" s="2748"/>
      <c r="BF50" s="2748"/>
      <c r="BG50" s="2749"/>
      <c r="BH50" s="512"/>
      <c r="BI50" s="509"/>
      <c r="BJ50" s="2717"/>
      <c r="BK50" s="2715"/>
      <c r="BL50" s="2715"/>
      <c r="BM50" s="2715"/>
      <c r="BN50" s="2716"/>
    </row>
    <row r="51" spans="1:66" ht="15" customHeight="1" x14ac:dyDescent="0.45">
      <c r="A51" s="2776">
        <f>+A49+1</f>
        <v>15</v>
      </c>
      <c r="B51" s="2777"/>
      <c r="C51" s="2780"/>
      <c r="D51" s="2781"/>
      <c r="E51" s="2781"/>
      <c r="F51" s="2781"/>
      <c r="G51" s="2781"/>
      <c r="H51" s="2781"/>
      <c r="I51" s="2781"/>
      <c r="J51" s="2781"/>
      <c r="K51" s="2781"/>
      <c r="L51" s="2784"/>
      <c r="M51" s="2784"/>
      <c r="N51" s="2784"/>
      <c r="O51" s="2784"/>
      <c r="P51" s="2785"/>
      <c r="Q51" s="2786"/>
      <c r="R51" s="2781"/>
      <c r="S51" s="2781"/>
      <c r="T51" s="2781"/>
      <c r="U51" s="2787"/>
      <c r="V51" s="2780"/>
      <c r="W51" s="2781"/>
      <c r="X51" s="2781"/>
      <c r="Y51" s="2781"/>
      <c r="Z51" s="2781"/>
      <c r="AA51" s="2781"/>
      <c r="AB51" s="2781"/>
      <c r="AC51" s="2797"/>
      <c r="AD51" s="2801"/>
      <c r="AE51" s="2801"/>
      <c r="AF51" s="2802"/>
      <c r="AG51" s="2799"/>
      <c r="AH51" s="2780"/>
      <c r="AI51" s="2781"/>
      <c r="AJ51" s="2781"/>
      <c r="AK51" s="2781"/>
      <c r="AL51" s="2781"/>
      <c r="AM51" s="2781"/>
      <c r="AN51" s="2781"/>
      <c r="AO51" s="2781"/>
      <c r="AP51" s="2781"/>
      <c r="AQ51" s="2781"/>
      <c r="AR51" s="2781"/>
      <c r="AS51" s="2781"/>
      <c r="AT51" s="2797"/>
      <c r="AU51" s="2794" t="s">
        <v>3112</v>
      </c>
      <c r="AV51" s="2795"/>
      <c r="AW51" s="2796"/>
      <c r="AX51" s="2747"/>
      <c r="AY51" s="2748"/>
      <c r="AZ51" s="2748"/>
      <c r="BA51" s="2748"/>
      <c r="BB51" s="2748"/>
      <c r="BC51" s="2748"/>
      <c r="BD51" s="2748"/>
      <c r="BE51" s="2748"/>
      <c r="BF51" s="2748"/>
      <c r="BG51" s="2749"/>
      <c r="BH51" s="512"/>
      <c r="BI51" s="509"/>
      <c r="BJ51" s="2790"/>
      <c r="BK51" s="2784"/>
      <c r="BL51" s="2784"/>
      <c r="BM51" s="2784"/>
      <c r="BN51" s="2785"/>
    </row>
    <row r="52" spans="1:66" ht="15" customHeight="1" x14ac:dyDescent="0.45">
      <c r="A52" s="2778"/>
      <c r="B52" s="2779"/>
      <c r="C52" s="2782"/>
      <c r="D52" s="2783"/>
      <c r="E52" s="2783"/>
      <c r="F52" s="2783"/>
      <c r="G52" s="2783"/>
      <c r="H52" s="2783"/>
      <c r="I52" s="2783"/>
      <c r="J52" s="2783"/>
      <c r="K52" s="2783"/>
      <c r="L52" s="2715"/>
      <c r="M52" s="2715"/>
      <c r="N52" s="2715"/>
      <c r="O52" s="2715"/>
      <c r="P52" s="2716"/>
      <c r="Q52" s="2788"/>
      <c r="R52" s="2783"/>
      <c r="S52" s="2783"/>
      <c r="T52" s="2783"/>
      <c r="U52" s="2789"/>
      <c r="V52" s="2782"/>
      <c r="W52" s="2783"/>
      <c r="X52" s="2783"/>
      <c r="Y52" s="2783"/>
      <c r="Z52" s="2783"/>
      <c r="AA52" s="2783"/>
      <c r="AB52" s="2783"/>
      <c r="AC52" s="2798"/>
      <c r="AD52" s="2803"/>
      <c r="AE52" s="2803"/>
      <c r="AF52" s="2804"/>
      <c r="AG52" s="2800"/>
      <c r="AH52" s="2782"/>
      <c r="AI52" s="2783"/>
      <c r="AJ52" s="2783"/>
      <c r="AK52" s="2783"/>
      <c r="AL52" s="2783"/>
      <c r="AM52" s="2783"/>
      <c r="AN52" s="2783"/>
      <c r="AO52" s="2783"/>
      <c r="AP52" s="2783"/>
      <c r="AQ52" s="2783"/>
      <c r="AR52" s="2783"/>
      <c r="AS52" s="2783"/>
      <c r="AT52" s="2798"/>
      <c r="AU52" s="2791" t="s">
        <v>3113</v>
      </c>
      <c r="AV52" s="2792"/>
      <c r="AW52" s="2793"/>
      <c r="AX52" s="2747"/>
      <c r="AY52" s="2748"/>
      <c r="AZ52" s="2748"/>
      <c r="BA52" s="2748"/>
      <c r="BB52" s="2748"/>
      <c r="BC52" s="2748"/>
      <c r="BD52" s="2748"/>
      <c r="BE52" s="2748"/>
      <c r="BF52" s="2748"/>
      <c r="BG52" s="2749"/>
      <c r="BH52" s="512"/>
      <c r="BI52" s="509"/>
      <c r="BJ52" s="2717"/>
      <c r="BK52" s="2715"/>
      <c r="BL52" s="2715"/>
      <c r="BM52" s="2715"/>
      <c r="BN52" s="2716"/>
    </row>
    <row r="53" spans="1:66" ht="15" customHeight="1" x14ac:dyDescent="0.45">
      <c r="A53" s="2776">
        <f>+A51+1</f>
        <v>16</v>
      </c>
      <c r="B53" s="2777"/>
      <c r="C53" s="2780"/>
      <c r="D53" s="2781"/>
      <c r="E53" s="2781"/>
      <c r="F53" s="2781"/>
      <c r="G53" s="2781"/>
      <c r="H53" s="2781"/>
      <c r="I53" s="2781"/>
      <c r="J53" s="2781"/>
      <c r="K53" s="2781"/>
      <c r="L53" s="2784"/>
      <c r="M53" s="2784"/>
      <c r="N53" s="2784"/>
      <c r="O53" s="2784"/>
      <c r="P53" s="2785"/>
      <c r="Q53" s="2786"/>
      <c r="R53" s="2781"/>
      <c r="S53" s="2781"/>
      <c r="T53" s="2781"/>
      <c r="U53" s="2787"/>
      <c r="V53" s="2780"/>
      <c r="W53" s="2781"/>
      <c r="X53" s="2781"/>
      <c r="Y53" s="2781"/>
      <c r="Z53" s="2781"/>
      <c r="AA53" s="2781"/>
      <c r="AB53" s="2781"/>
      <c r="AC53" s="2797"/>
      <c r="AD53" s="2801"/>
      <c r="AE53" s="2801"/>
      <c r="AF53" s="2802"/>
      <c r="AG53" s="2799"/>
      <c r="AH53" s="2780"/>
      <c r="AI53" s="2781"/>
      <c r="AJ53" s="2781"/>
      <c r="AK53" s="2781"/>
      <c r="AL53" s="2781"/>
      <c r="AM53" s="2781"/>
      <c r="AN53" s="2781"/>
      <c r="AO53" s="2781"/>
      <c r="AP53" s="2781"/>
      <c r="AQ53" s="2781"/>
      <c r="AR53" s="2781"/>
      <c r="AS53" s="2781"/>
      <c r="AT53" s="2797"/>
      <c r="AU53" s="2794" t="s">
        <v>3112</v>
      </c>
      <c r="AV53" s="2795"/>
      <c r="AW53" s="2796"/>
      <c r="AX53" s="2747"/>
      <c r="AY53" s="2748"/>
      <c r="AZ53" s="2748"/>
      <c r="BA53" s="2748"/>
      <c r="BB53" s="2748"/>
      <c r="BC53" s="2748"/>
      <c r="BD53" s="2748"/>
      <c r="BE53" s="2748"/>
      <c r="BF53" s="2748"/>
      <c r="BG53" s="2749"/>
      <c r="BH53" s="512"/>
      <c r="BI53" s="509"/>
      <c r="BJ53" s="2790"/>
      <c r="BK53" s="2784"/>
      <c r="BL53" s="2784"/>
      <c r="BM53" s="2784"/>
      <c r="BN53" s="2785"/>
    </row>
    <row r="54" spans="1:66" ht="15" customHeight="1" x14ac:dyDescent="0.45">
      <c r="A54" s="2778"/>
      <c r="B54" s="2779"/>
      <c r="C54" s="2782"/>
      <c r="D54" s="2783"/>
      <c r="E54" s="2783"/>
      <c r="F54" s="2783"/>
      <c r="G54" s="2783"/>
      <c r="H54" s="2783"/>
      <c r="I54" s="2783"/>
      <c r="J54" s="2783"/>
      <c r="K54" s="2783"/>
      <c r="L54" s="2715"/>
      <c r="M54" s="2715"/>
      <c r="N54" s="2715"/>
      <c r="O54" s="2715"/>
      <c r="P54" s="2716"/>
      <c r="Q54" s="2788"/>
      <c r="R54" s="2783"/>
      <c r="S54" s="2783"/>
      <c r="T54" s="2783"/>
      <c r="U54" s="2789"/>
      <c r="V54" s="2782"/>
      <c r="W54" s="2783"/>
      <c r="X54" s="2783"/>
      <c r="Y54" s="2783"/>
      <c r="Z54" s="2783"/>
      <c r="AA54" s="2783"/>
      <c r="AB54" s="2783"/>
      <c r="AC54" s="2798"/>
      <c r="AD54" s="2803"/>
      <c r="AE54" s="2803"/>
      <c r="AF54" s="2804"/>
      <c r="AG54" s="2800"/>
      <c r="AH54" s="2782"/>
      <c r="AI54" s="2783"/>
      <c r="AJ54" s="2783"/>
      <c r="AK54" s="2783"/>
      <c r="AL54" s="2783"/>
      <c r="AM54" s="2783"/>
      <c r="AN54" s="2783"/>
      <c r="AO54" s="2783"/>
      <c r="AP54" s="2783"/>
      <c r="AQ54" s="2783"/>
      <c r="AR54" s="2783"/>
      <c r="AS54" s="2783"/>
      <c r="AT54" s="2798"/>
      <c r="AU54" s="2791" t="s">
        <v>3113</v>
      </c>
      <c r="AV54" s="2792"/>
      <c r="AW54" s="2793"/>
      <c r="AX54" s="2747"/>
      <c r="AY54" s="2748"/>
      <c r="AZ54" s="2748"/>
      <c r="BA54" s="2748"/>
      <c r="BB54" s="2748"/>
      <c r="BC54" s="2748"/>
      <c r="BD54" s="2748"/>
      <c r="BE54" s="2748"/>
      <c r="BF54" s="2748"/>
      <c r="BG54" s="2749"/>
      <c r="BH54" s="512"/>
      <c r="BI54" s="509"/>
      <c r="BJ54" s="2717"/>
      <c r="BK54" s="2715"/>
      <c r="BL54" s="2715"/>
      <c r="BM54" s="2715"/>
      <c r="BN54" s="2716"/>
    </row>
    <row r="55" spans="1:66" ht="15" customHeight="1" x14ac:dyDescent="0.45">
      <c r="A55" s="2776">
        <f>+A53+1</f>
        <v>17</v>
      </c>
      <c r="B55" s="2777"/>
      <c r="C55" s="2780"/>
      <c r="D55" s="2781"/>
      <c r="E55" s="2781"/>
      <c r="F55" s="2781"/>
      <c r="G55" s="2781"/>
      <c r="H55" s="2781"/>
      <c r="I55" s="2781"/>
      <c r="J55" s="2781"/>
      <c r="K55" s="2781"/>
      <c r="L55" s="2784"/>
      <c r="M55" s="2784"/>
      <c r="N55" s="2784"/>
      <c r="O55" s="2784"/>
      <c r="P55" s="2785"/>
      <c r="Q55" s="2786"/>
      <c r="R55" s="2781"/>
      <c r="S55" s="2781"/>
      <c r="T55" s="2781"/>
      <c r="U55" s="2787"/>
      <c r="V55" s="2780"/>
      <c r="W55" s="2781"/>
      <c r="X55" s="2781"/>
      <c r="Y55" s="2781"/>
      <c r="Z55" s="2781"/>
      <c r="AA55" s="2781"/>
      <c r="AB55" s="2781"/>
      <c r="AC55" s="2797"/>
      <c r="AD55" s="2801"/>
      <c r="AE55" s="2801"/>
      <c r="AF55" s="2802"/>
      <c r="AG55" s="2799"/>
      <c r="AH55" s="2780"/>
      <c r="AI55" s="2781"/>
      <c r="AJ55" s="2781"/>
      <c r="AK55" s="2781"/>
      <c r="AL55" s="2781"/>
      <c r="AM55" s="2781"/>
      <c r="AN55" s="2781"/>
      <c r="AO55" s="2781"/>
      <c r="AP55" s="2781"/>
      <c r="AQ55" s="2781"/>
      <c r="AR55" s="2781"/>
      <c r="AS55" s="2781"/>
      <c r="AT55" s="2797"/>
      <c r="AU55" s="2794" t="s">
        <v>3112</v>
      </c>
      <c r="AV55" s="2795"/>
      <c r="AW55" s="2796"/>
      <c r="AX55" s="2747"/>
      <c r="AY55" s="2748"/>
      <c r="AZ55" s="2748"/>
      <c r="BA55" s="2748"/>
      <c r="BB55" s="2748"/>
      <c r="BC55" s="2748"/>
      <c r="BD55" s="2748"/>
      <c r="BE55" s="2748"/>
      <c r="BF55" s="2748"/>
      <c r="BG55" s="2749"/>
      <c r="BH55" s="512"/>
      <c r="BI55" s="509"/>
      <c r="BJ55" s="2790"/>
      <c r="BK55" s="2784"/>
      <c r="BL55" s="2784"/>
      <c r="BM55" s="2784"/>
      <c r="BN55" s="2785"/>
    </row>
    <row r="56" spans="1:66" ht="15" customHeight="1" x14ac:dyDescent="0.45">
      <c r="A56" s="2778"/>
      <c r="B56" s="2779"/>
      <c r="C56" s="2782"/>
      <c r="D56" s="2783"/>
      <c r="E56" s="2783"/>
      <c r="F56" s="2783"/>
      <c r="G56" s="2783"/>
      <c r="H56" s="2783"/>
      <c r="I56" s="2783"/>
      <c r="J56" s="2783"/>
      <c r="K56" s="2783"/>
      <c r="L56" s="2715"/>
      <c r="M56" s="2715"/>
      <c r="N56" s="2715"/>
      <c r="O56" s="2715"/>
      <c r="P56" s="2716"/>
      <c r="Q56" s="2788"/>
      <c r="R56" s="2783"/>
      <c r="S56" s="2783"/>
      <c r="T56" s="2783"/>
      <c r="U56" s="2789"/>
      <c r="V56" s="2782"/>
      <c r="W56" s="2783"/>
      <c r="X56" s="2783"/>
      <c r="Y56" s="2783"/>
      <c r="Z56" s="2783"/>
      <c r="AA56" s="2783"/>
      <c r="AB56" s="2783"/>
      <c r="AC56" s="2798"/>
      <c r="AD56" s="2803"/>
      <c r="AE56" s="2803"/>
      <c r="AF56" s="2804"/>
      <c r="AG56" s="2800"/>
      <c r="AH56" s="2782"/>
      <c r="AI56" s="2783"/>
      <c r="AJ56" s="2783"/>
      <c r="AK56" s="2783"/>
      <c r="AL56" s="2783"/>
      <c r="AM56" s="2783"/>
      <c r="AN56" s="2783"/>
      <c r="AO56" s="2783"/>
      <c r="AP56" s="2783"/>
      <c r="AQ56" s="2783"/>
      <c r="AR56" s="2783"/>
      <c r="AS56" s="2783"/>
      <c r="AT56" s="2798"/>
      <c r="AU56" s="2791" t="s">
        <v>3113</v>
      </c>
      <c r="AV56" s="2792"/>
      <c r="AW56" s="2793"/>
      <c r="AX56" s="2747"/>
      <c r="AY56" s="2748"/>
      <c r="AZ56" s="2748"/>
      <c r="BA56" s="2748"/>
      <c r="BB56" s="2748"/>
      <c r="BC56" s="2748"/>
      <c r="BD56" s="2748"/>
      <c r="BE56" s="2748"/>
      <c r="BF56" s="2748"/>
      <c r="BG56" s="2749"/>
      <c r="BH56" s="512"/>
      <c r="BI56" s="509"/>
      <c r="BJ56" s="2717"/>
      <c r="BK56" s="2715"/>
      <c r="BL56" s="2715"/>
      <c r="BM56" s="2715"/>
      <c r="BN56" s="2716"/>
    </row>
    <row r="57" spans="1:66" ht="15" customHeight="1" x14ac:dyDescent="0.45">
      <c r="A57" s="2776">
        <f>+A55+1</f>
        <v>18</v>
      </c>
      <c r="B57" s="2777"/>
      <c r="C57" s="2780"/>
      <c r="D57" s="2781"/>
      <c r="E57" s="2781"/>
      <c r="F57" s="2781"/>
      <c r="G57" s="2781"/>
      <c r="H57" s="2781"/>
      <c r="I57" s="2781"/>
      <c r="J57" s="2781"/>
      <c r="K57" s="2781"/>
      <c r="L57" s="2784"/>
      <c r="M57" s="2784"/>
      <c r="N57" s="2784"/>
      <c r="O57" s="2784"/>
      <c r="P57" s="2785"/>
      <c r="Q57" s="2786"/>
      <c r="R57" s="2781"/>
      <c r="S57" s="2781"/>
      <c r="T57" s="2781"/>
      <c r="U57" s="2787"/>
      <c r="V57" s="2780"/>
      <c r="W57" s="2781"/>
      <c r="X57" s="2781"/>
      <c r="Y57" s="2781"/>
      <c r="Z57" s="2781"/>
      <c r="AA57" s="2781"/>
      <c r="AB57" s="2781"/>
      <c r="AC57" s="2797"/>
      <c r="AD57" s="2801"/>
      <c r="AE57" s="2801"/>
      <c r="AF57" s="2802"/>
      <c r="AG57" s="2799"/>
      <c r="AH57" s="2780"/>
      <c r="AI57" s="2781"/>
      <c r="AJ57" s="2781"/>
      <c r="AK57" s="2781"/>
      <c r="AL57" s="2781"/>
      <c r="AM57" s="2781"/>
      <c r="AN57" s="2781"/>
      <c r="AO57" s="2781"/>
      <c r="AP57" s="2781"/>
      <c r="AQ57" s="2781"/>
      <c r="AR57" s="2781"/>
      <c r="AS57" s="2781"/>
      <c r="AT57" s="2797"/>
      <c r="AU57" s="2794" t="s">
        <v>3112</v>
      </c>
      <c r="AV57" s="2795"/>
      <c r="AW57" s="2796"/>
      <c r="AX57" s="2747"/>
      <c r="AY57" s="2748"/>
      <c r="AZ57" s="2748"/>
      <c r="BA57" s="2748"/>
      <c r="BB57" s="2748"/>
      <c r="BC57" s="2748"/>
      <c r="BD57" s="2748"/>
      <c r="BE57" s="2748"/>
      <c r="BF57" s="2748"/>
      <c r="BG57" s="2749"/>
      <c r="BH57" s="512"/>
      <c r="BI57" s="509"/>
      <c r="BJ57" s="2790"/>
      <c r="BK57" s="2784"/>
      <c r="BL57" s="2784"/>
      <c r="BM57" s="2784"/>
      <c r="BN57" s="2785"/>
    </row>
    <row r="58" spans="1:66" ht="15" customHeight="1" x14ac:dyDescent="0.45">
      <c r="A58" s="2778"/>
      <c r="B58" s="2779"/>
      <c r="C58" s="2782"/>
      <c r="D58" s="2783"/>
      <c r="E58" s="2783"/>
      <c r="F58" s="2783"/>
      <c r="G58" s="2783"/>
      <c r="H58" s="2783"/>
      <c r="I58" s="2783"/>
      <c r="J58" s="2783"/>
      <c r="K58" s="2783"/>
      <c r="L58" s="2715"/>
      <c r="M58" s="2715"/>
      <c r="N58" s="2715"/>
      <c r="O58" s="2715"/>
      <c r="P58" s="2716"/>
      <c r="Q58" s="2788"/>
      <c r="R58" s="2783"/>
      <c r="S58" s="2783"/>
      <c r="T58" s="2783"/>
      <c r="U58" s="2789"/>
      <c r="V58" s="2782"/>
      <c r="W58" s="2783"/>
      <c r="X58" s="2783"/>
      <c r="Y58" s="2783"/>
      <c r="Z58" s="2783"/>
      <c r="AA58" s="2783"/>
      <c r="AB58" s="2783"/>
      <c r="AC58" s="2798"/>
      <c r="AD58" s="2803"/>
      <c r="AE58" s="2803"/>
      <c r="AF58" s="2804"/>
      <c r="AG58" s="2800"/>
      <c r="AH58" s="2782"/>
      <c r="AI58" s="2783"/>
      <c r="AJ58" s="2783"/>
      <c r="AK58" s="2783"/>
      <c r="AL58" s="2783"/>
      <c r="AM58" s="2783"/>
      <c r="AN58" s="2783"/>
      <c r="AO58" s="2783"/>
      <c r="AP58" s="2783"/>
      <c r="AQ58" s="2783"/>
      <c r="AR58" s="2783"/>
      <c r="AS58" s="2783"/>
      <c r="AT58" s="2798"/>
      <c r="AU58" s="2791" t="s">
        <v>3113</v>
      </c>
      <c r="AV58" s="2792"/>
      <c r="AW58" s="2793"/>
      <c r="AX58" s="2747"/>
      <c r="AY58" s="2748"/>
      <c r="AZ58" s="2748"/>
      <c r="BA58" s="2748"/>
      <c r="BB58" s="2748"/>
      <c r="BC58" s="2748"/>
      <c r="BD58" s="2748"/>
      <c r="BE58" s="2748"/>
      <c r="BF58" s="2748"/>
      <c r="BG58" s="2749"/>
      <c r="BH58" s="512"/>
      <c r="BI58" s="509"/>
      <c r="BJ58" s="2717"/>
      <c r="BK58" s="2715"/>
      <c r="BL58" s="2715"/>
      <c r="BM58" s="2715"/>
      <c r="BN58" s="2716"/>
    </row>
    <row r="59" spans="1:66" ht="15" customHeight="1" x14ac:dyDescent="0.45">
      <c r="A59" s="2776">
        <f>+A57+1</f>
        <v>19</v>
      </c>
      <c r="B59" s="2777"/>
      <c r="C59" s="2780"/>
      <c r="D59" s="2781"/>
      <c r="E59" s="2781"/>
      <c r="F59" s="2781"/>
      <c r="G59" s="2781"/>
      <c r="H59" s="2781"/>
      <c r="I59" s="2781"/>
      <c r="J59" s="2781"/>
      <c r="K59" s="2781"/>
      <c r="L59" s="2784"/>
      <c r="M59" s="2784"/>
      <c r="N59" s="2784"/>
      <c r="O59" s="2784"/>
      <c r="P59" s="2785"/>
      <c r="Q59" s="2786"/>
      <c r="R59" s="2781"/>
      <c r="S59" s="2781"/>
      <c r="T59" s="2781"/>
      <c r="U59" s="2787"/>
      <c r="V59" s="2780"/>
      <c r="W59" s="2781"/>
      <c r="X59" s="2781"/>
      <c r="Y59" s="2781"/>
      <c r="Z59" s="2781"/>
      <c r="AA59" s="2781"/>
      <c r="AB59" s="2781"/>
      <c r="AC59" s="2797"/>
      <c r="AD59" s="2801"/>
      <c r="AE59" s="2801"/>
      <c r="AF59" s="2802"/>
      <c r="AG59" s="2799"/>
      <c r="AH59" s="2780"/>
      <c r="AI59" s="2781"/>
      <c r="AJ59" s="2781"/>
      <c r="AK59" s="2781"/>
      <c r="AL59" s="2781"/>
      <c r="AM59" s="2781"/>
      <c r="AN59" s="2781"/>
      <c r="AO59" s="2781"/>
      <c r="AP59" s="2781"/>
      <c r="AQ59" s="2781"/>
      <c r="AR59" s="2781"/>
      <c r="AS59" s="2781"/>
      <c r="AT59" s="2797"/>
      <c r="AU59" s="2794" t="s">
        <v>3112</v>
      </c>
      <c r="AV59" s="2795"/>
      <c r="AW59" s="2796"/>
      <c r="AX59" s="2747"/>
      <c r="AY59" s="2748"/>
      <c r="AZ59" s="2748"/>
      <c r="BA59" s="2748"/>
      <c r="BB59" s="2748"/>
      <c r="BC59" s="2748"/>
      <c r="BD59" s="2748"/>
      <c r="BE59" s="2748"/>
      <c r="BF59" s="2748"/>
      <c r="BG59" s="2749"/>
      <c r="BH59" s="512"/>
      <c r="BI59" s="509"/>
      <c r="BJ59" s="2790"/>
      <c r="BK59" s="2784"/>
      <c r="BL59" s="2784"/>
      <c r="BM59" s="2784"/>
      <c r="BN59" s="2785"/>
    </row>
    <row r="60" spans="1:66" ht="15" customHeight="1" x14ac:dyDescent="0.45">
      <c r="A60" s="2778"/>
      <c r="B60" s="2779"/>
      <c r="C60" s="2782"/>
      <c r="D60" s="2783"/>
      <c r="E60" s="2783"/>
      <c r="F60" s="2783"/>
      <c r="G60" s="2783"/>
      <c r="H60" s="2783"/>
      <c r="I60" s="2783"/>
      <c r="J60" s="2783"/>
      <c r="K60" s="2783"/>
      <c r="L60" s="2715"/>
      <c r="M60" s="2715"/>
      <c r="N60" s="2715"/>
      <c r="O60" s="2715"/>
      <c r="P60" s="2716"/>
      <c r="Q60" s="2788"/>
      <c r="R60" s="2783"/>
      <c r="S60" s="2783"/>
      <c r="T60" s="2783"/>
      <c r="U60" s="2789"/>
      <c r="V60" s="2782"/>
      <c r="W60" s="2783"/>
      <c r="X60" s="2783"/>
      <c r="Y60" s="2783"/>
      <c r="Z60" s="2783"/>
      <c r="AA60" s="2783"/>
      <c r="AB60" s="2783"/>
      <c r="AC60" s="2798"/>
      <c r="AD60" s="2803"/>
      <c r="AE60" s="2803"/>
      <c r="AF60" s="2804"/>
      <c r="AG60" s="2800"/>
      <c r="AH60" s="2782"/>
      <c r="AI60" s="2783"/>
      <c r="AJ60" s="2783"/>
      <c r="AK60" s="2783"/>
      <c r="AL60" s="2783"/>
      <c r="AM60" s="2783"/>
      <c r="AN60" s="2783"/>
      <c r="AO60" s="2783"/>
      <c r="AP60" s="2783"/>
      <c r="AQ60" s="2783"/>
      <c r="AR60" s="2783"/>
      <c r="AS60" s="2783"/>
      <c r="AT60" s="2798"/>
      <c r="AU60" s="2791" t="s">
        <v>3113</v>
      </c>
      <c r="AV60" s="2792"/>
      <c r="AW60" s="2793"/>
      <c r="AX60" s="2747"/>
      <c r="AY60" s="2748"/>
      <c r="AZ60" s="2748"/>
      <c r="BA60" s="2748"/>
      <c r="BB60" s="2748"/>
      <c r="BC60" s="2748"/>
      <c r="BD60" s="2748"/>
      <c r="BE60" s="2748"/>
      <c r="BF60" s="2748"/>
      <c r="BG60" s="2749"/>
      <c r="BH60" s="512"/>
      <c r="BI60" s="509"/>
      <c r="BJ60" s="2717"/>
      <c r="BK60" s="2715"/>
      <c r="BL60" s="2715"/>
      <c r="BM60" s="2715"/>
      <c r="BN60" s="2716"/>
    </row>
    <row r="61" spans="1:66" ht="15" customHeight="1" x14ac:dyDescent="0.45">
      <c r="A61" s="2776">
        <f>+A59+1</f>
        <v>20</v>
      </c>
      <c r="B61" s="2777"/>
      <c r="C61" s="2780"/>
      <c r="D61" s="2781"/>
      <c r="E61" s="2781"/>
      <c r="F61" s="2781"/>
      <c r="G61" s="2781"/>
      <c r="H61" s="2781"/>
      <c r="I61" s="2781"/>
      <c r="J61" s="2781"/>
      <c r="K61" s="2781"/>
      <c r="L61" s="2784"/>
      <c r="M61" s="2784"/>
      <c r="N61" s="2784"/>
      <c r="O61" s="2784"/>
      <c r="P61" s="2785"/>
      <c r="Q61" s="2786"/>
      <c r="R61" s="2781"/>
      <c r="S61" s="2781"/>
      <c r="T61" s="2781"/>
      <c r="U61" s="2787"/>
      <c r="V61" s="2780"/>
      <c r="W61" s="2781"/>
      <c r="X61" s="2781"/>
      <c r="Y61" s="2781"/>
      <c r="Z61" s="2781"/>
      <c r="AA61" s="2781"/>
      <c r="AB61" s="2781"/>
      <c r="AC61" s="2797"/>
      <c r="AD61" s="2801"/>
      <c r="AE61" s="2801"/>
      <c r="AF61" s="2802"/>
      <c r="AG61" s="2799"/>
      <c r="AH61" s="2780"/>
      <c r="AI61" s="2781"/>
      <c r="AJ61" s="2781"/>
      <c r="AK61" s="2781"/>
      <c r="AL61" s="2781"/>
      <c r="AM61" s="2781"/>
      <c r="AN61" s="2781"/>
      <c r="AO61" s="2781"/>
      <c r="AP61" s="2781"/>
      <c r="AQ61" s="2781"/>
      <c r="AR61" s="2781"/>
      <c r="AS61" s="2781"/>
      <c r="AT61" s="2797"/>
      <c r="AU61" s="2794" t="s">
        <v>3112</v>
      </c>
      <c r="AV61" s="2795"/>
      <c r="AW61" s="2796"/>
      <c r="AX61" s="2747"/>
      <c r="AY61" s="2748"/>
      <c r="AZ61" s="2748"/>
      <c r="BA61" s="2748"/>
      <c r="BB61" s="2748"/>
      <c r="BC61" s="2748"/>
      <c r="BD61" s="2748"/>
      <c r="BE61" s="2748"/>
      <c r="BF61" s="2748"/>
      <c r="BG61" s="2749"/>
      <c r="BH61" s="512"/>
      <c r="BI61" s="509"/>
      <c r="BJ61" s="2790"/>
      <c r="BK61" s="2784"/>
      <c r="BL61" s="2784"/>
      <c r="BM61" s="2784"/>
      <c r="BN61" s="2785"/>
    </row>
    <row r="62" spans="1:66" ht="15" customHeight="1" x14ac:dyDescent="0.45">
      <c r="A62" s="2778"/>
      <c r="B62" s="2779"/>
      <c r="C62" s="2782"/>
      <c r="D62" s="2783"/>
      <c r="E62" s="2783"/>
      <c r="F62" s="2783"/>
      <c r="G62" s="2783"/>
      <c r="H62" s="2783"/>
      <c r="I62" s="2783"/>
      <c r="J62" s="2783"/>
      <c r="K62" s="2783"/>
      <c r="L62" s="2715"/>
      <c r="M62" s="2715"/>
      <c r="N62" s="2715"/>
      <c r="O62" s="2715"/>
      <c r="P62" s="2716"/>
      <c r="Q62" s="2788"/>
      <c r="R62" s="2783"/>
      <c r="S62" s="2783"/>
      <c r="T62" s="2783"/>
      <c r="U62" s="2789"/>
      <c r="V62" s="2782"/>
      <c r="W62" s="2783"/>
      <c r="X62" s="2783"/>
      <c r="Y62" s="2783"/>
      <c r="Z62" s="2783"/>
      <c r="AA62" s="2783"/>
      <c r="AB62" s="2783"/>
      <c r="AC62" s="2798"/>
      <c r="AD62" s="2803"/>
      <c r="AE62" s="2803"/>
      <c r="AF62" s="2804"/>
      <c r="AG62" s="2800"/>
      <c r="AH62" s="2782"/>
      <c r="AI62" s="2783"/>
      <c r="AJ62" s="2783"/>
      <c r="AK62" s="2783"/>
      <c r="AL62" s="2783"/>
      <c r="AM62" s="2783"/>
      <c r="AN62" s="2783"/>
      <c r="AO62" s="2783"/>
      <c r="AP62" s="2783"/>
      <c r="AQ62" s="2783"/>
      <c r="AR62" s="2783"/>
      <c r="AS62" s="2783"/>
      <c r="AT62" s="2798"/>
      <c r="AU62" s="2791" t="s">
        <v>3113</v>
      </c>
      <c r="AV62" s="2792"/>
      <c r="AW62" s="2793"/>
      <c r="AX62" s="2747"/>
      <c r="AY62" s="2748"/>
      <c r="AZ62" s="2748"/>
      <c r="BA62" s="2748"/>
      <c r="BB62" s="2748"/>
      <c r="BC62" s="2748"/>
      <c r="BD62" s="2748"/>
      <c r="BE62" s="2748"/>
      <c r="BF62" s="2748"/>
      <c r="BG62" s="2749"/>
      <c r="BH62" s="512"/>
      <c r="BI62" s="509"/>
      <c r="BJ62" s="2717"/>
      <c r="BK62" s="2715"/>
      <c r="BL62" s="2715"/>
      <c r="BM62" s="2715"/>
      <c r="BN62" s="2716"/>
    </row>
    <row r="63" spans="1:66" ht="15" customHeight="1" x14ac:dyDescent="0.45">
      <c r="A63" s="2776">
        <f>+A61+1</f>
        <v>21</v>
      </c>
      <c r="B63" s="2777"/>
      <c r="C63" s="2780"/>
      <c r="D63" s="2781"/>
      <c r="E63" s="2781"/>
      <c r="F63" s="2781"/>
      <c r="G63" s="2781"/>
      <c r="H63" s="2781"/>
      <c r="I63" s="2781"/>
      <c r="J63" s="2781"/>
      <c r="K63" s="2781"/>
      <c r="L63" s="2784"/>
      <c r="M63" s="2784"/>
      <c r="N63" s="2784"/>
      <c r="O63" s="2784"/>
      <c r="P63" s="2785"/>
      <c r="Q63" s="2786"/>
      <c r="R63" s="2781"/>
      <c r="S63" s="2781"/>
      <c r="T63" s="2781"/>
      <c r="U63" s="2787"/>
      <c r="V63" s="2780"/>
      <c r="W63" s="2781"/>
      <c r="X63" s="2781"/>
      <c r="Y63" s="2781"/>
      <c r="Z63" s="2781"/>
      <c r="AA63" s="2781"/>
      <c r="AB63" s="2781"/>
      <c r="AC63" s="2797"/>
      <c r="AD63" s="2801"/>
      <c r="AE63" s="2801"/>
      <c r="AF63" s="2802"/>
      <c r="AG63" s="2799"/>
      <c r="AH63" s="2780"/>
      <c r="AI63" s="2781"/>
      <c r="AJ63" s="2781"/>
      <c r="AK63" s="2781"/>
      <c r="AL63" s="2781"/>
      <c r="AM63" s="2781"/>
      <c r="AN63" s="2781"/>
      <c r="AO63" s="2781"/>
      <c r="AP63" s="2781"/>
      <c r="AQ63" s="2781"/>
      <c r="AR63" s="2781"/>
      <c r="AS63" s="2781"/>
      <c r="AT63" s="2797"/>
      <c r="AU63" s="2794" t="s">
        <v>3112</v>
      </c>
      <c r="AV63" s="2795"/>
      <c r="AW63" s="2796"/>
      <c r="AX63" s="2747"/>
      <c r="AY63" s="2748"/>
      <c r="AZ63" s="2748"/>
      <c r="BA63" s="2748"/>
      <c r="BB63" s="2748"/>
      <c r="BC63" s="2748"/>
      <c r="BD63" s="2748"/>
      <c r="BE63" s="2748"/>
      <c r="BF63" s="2748"/>
      <c r="BG63" s="2749"/>
      <c r="BH63" s="512"/>
      <c r="BI63" s="509"/>
      <c r="BJ63" s="2790"/>
      <c r="BK63" s="2784"/>
      <c r="BL63" s="2784"/>
      <c r="BM63" s="2784"/>
      <c r="BN63" s="2785"/>
    </row>
    <row r="64" spans="1:66" ht="15" customHeight="1" x14ac:dyDescent="0.45">
      <c r="A64" s="2778"/>
      <c r="B64" s="2779"/>
      <c r="C64" s="2782"/>
      <c r="D64" s="2783"/>
      <c r="E64" s="2783"/>
      <c r="F64" s="2783"/>
      <c r="G64" s="2783"/>
      <c r="H64" s="2783"/>
      <c r="I64" s="2783"/>
      <c r="J64" s="2783"/>
      <c r="K64" s="2783"/>
      <c r="L64" s="2715"/>
      <c r="M64" s="2715"/>
      <c r="N64" s="2715"/>
      <c r="O64" s="2715"/>
      <c r="P64" s="2716"/>
      <c r="Q64" s="2788"/>
      <c r="R64" s="2783"/>
      <c r="S64" s="2783"/>
      <c r="T64" s="2783"/>
      <c r="U64" s="2789"/>
      <c r="V64" s="2782"/>
      <c r="W64" s="2783"/>
      <c r="X64" s="2783"/>
      <c r="Y64" s="2783"/>
      <c r="Z64" s="2783"/>
      <c r="AA64" s="2783"/>
      <c r="AB64" s="2783"/>
      <c r="AC64" s="2798"/>
      <c r="AD64" s="2803"/>
      <c r="AE64" s="2803"/>
      <c r="AF64" s="2804"/>
      <c r="AG64" s="2800"/>
      <c r="AH64" s="2782"/>
      <c r="AI64" s="2783"/>
      <c r="AJ64" s="2783"/>
      <c r="AK64" s="2783"/>
      <c r="AL64" s="2783"/>
      <c r="AM64" s="2783"/>
      <c r="AN64" s="2783"/>
      <c r="AO64" s="2783"/>
      <c r="AP64" s="2783"/>
      <c r="AQ64" s="2783"/>
      <c r="AR64" s="2783"/>
      <c r="AS64" s="2783"/>
      <c r="AT64" s="2798"/>
      <c r="AU64" s="2791" t="s">
        <v>3113</v>
      </c>
      <c r="AV64" s="2792"/>
      <c r="AW64" s="2793"/>
      <c r="AX64" s="2747"/>
      <c r="AY64" s="2748"/>
      <c r="AZ64" s="2748"/>
      <c r="BA64" s="2748"/>
      <c r="BB64" s="2748"/>
      <c r="BC64" s="2748"/>
      <c r="BD64" s="2748"/>
      <c r="BE64" s="2748"/>
      <c r="BF64" s="2748"/>
      <c r="BG64" s="2749"/>
      <c r="BH64" s="512"/>
      <c r="BI64" s="509"/>
      <c r="BJ64" s="2717"/>
      <c r="BK64" s="2715"/>
      <c r="BL64" s="2715"/>
      <c r="BM64" s="2715"/>
      <c r="BN64" s="2716"/>
    </row>
    <row r="65" spans="1:66" ht="15" customHeight="1" x14ac:dyDescent="0.45">
      <c r="A65" s="2776">
        <f>+A63+1</f>
        <v>22</v>
      </c>
      <c r="B65" s="2777"/>
      <c r="C65" s="2780"/>
      <c r="D65" s="2781"/>
      <c r="E65" s="2781"/>
      <c r="F65" s="2781"/>
      <c r="G65" s="2781"/>
      <c r="H65" s="2781"/>
      <c r="I65" s="2781"/>
      <c r="J65" s="2781"/>
      <c r="K65" s="2781"/>
      <c r="L65" s="2784"/>
      <c r="M65" s="2784"/>
      <c r="N65" s="2784"/>
      <c r="O65" s="2784"/>
      <c r="P65" s="2785"/>
      <c r="Q65" s="2786"/>
      <c r="R65" s="2781"/>
      <c r="S65" s="2781"/>
      <c r="T65" s="2781"/>
      <c r="U65" s="2787"/>
      <c r="V65" s="2780"/>
      <c r="W65" s="2781"/>
      <c r="X65" s="2781"/>
      <c r="Y65" s="2781"/>
      <c r="Z65" s="2781"/>
      <c r="AA65" s="2781"/>
      <c r="AB65" s="2781"/>
      <c r="AC65" s="2797"/>
      <c r="AD65" s="2801"/>
      <c r="AE65" s="2801"/>
      <c r="AF65" s="2802"/>
      <c r="AG65" s="2799"/>
      <c r="AH65" s="2780"/>
      <c r="AI65" s="2781"/>
      <c r="AJ65" s="2781"/>
      <c r="AK65" s="2781"/>
      <c r="AL65" s="2781"/>
      <c r="AM65" s="2781"/>
      <c r="AN65" s="2781"/>
      <c r="AO65" s="2781"/>
      <c r="AP65" s="2781"/>
      <c r="AQ65" s="2781"/>
      <c r="AR65" s="2781"/>
      <c r="AS65" s="2781"/>
      <c r="AT65" s="2797"/>
      <c r="AU65" s="2794" t="s">
        <v>3112</v>
      </c>
      <c r="AV65" s="2795"/>
      <c r="AW65" s="2796"/>
      <c r="AX65" s="2747"/>
      <c r="AY65" s="2748"/>
      <c r="AZ65" s="2748"/>
      <c r="BA65" s="2748"/>
      <c r="BB65" s="2748"/>
      <c r="BC65" s="2748"/>
      <c r="BD65" s="2748"/>
      <c r="BE65" s="2748"/>
      <c r="BF65" s="2748"/>
      <c r="BG65" s="2749"/>
      <c r="BH65" s="512"/>
      <c r="BI65" s="509"/>
      <c r="BJ65" s="2790"/>
      <c r="BK65" s="2784"/>
      <c r="BL65" s="2784"/>
      <c r="BM65" s="2784"/>
      <c r="BN65" s="2785"/>
    </row>
    <row r="66" spans="1:66" ht="15" customHeight="1" x14ac:dyDescent="0.45">
      <c r="A66" s="2778"/>
      <c r="B66" s="2779"/>
      <c r="C66" s="2782"/>
      <c r="D66" s="2783"/>
      <c r="E66" s="2783"/>
      <c r="F66" s="2783"/>
      <c r="G66" s="2783"/>
      <c r="H66" s="2783"/>
      <c r="I66" s="2783"/>
      <c r="J66" s="2783"/>
      <c r="K66" s="2783"/>
      <c r="L66" s="2715"/>
      <c r="M66" s="2715"/>
      <c r="N66" s="2715"/>
      <c r="O66" s="2715"/>
      <c r="P66" s="2716"/>
      <c r="Q66" s="2788"/>
      <c r="R66" s="2783"/>
      <c r="S66" s="2783"/>
      <c r="T66" s="2783"/>
      <c r="U66" s="2789"/>
      <c r="V66" s="2782"/>
      <c r="W66" s="2783"/>
      <c r="X66" s="2783"/>
      <c r="Y66" s="2783"/>
      <c r="Z66" s="2783"/>
      <c r="AA66" s="2783"/>
      <c r="AB66" s="2783"/>
      <c r="AC66" s="2798"/>
      <c r="AD66" s="2803"/>
      <c r="AE66" s="2803"/>
      <c r="AF66" s="2804"/>
      <c r="AG66" s="2800"/>
      <c r="AH66" s="2782"/>
      <c r="AI66" s="2783"/>
      <c r="AJ66" s="2783"/>
      <c r="AK66" s="2783"/>
      <c r="AL66" s="2783"/>
      <c r="AM66" s="2783"/>
      <c r="AN66" s="2783"/>
      <c r="AO66" s="2783"/>
      <c r="AP66" s="2783"/>
      <c r="AQ66" s="2783"/>
      <c r="AR66" s="2783"/>
      <c r="AS66" s="2783"/>
      <c r="AT66" s="2798"/>
      <c r="AU66" s="2791" t="s">
        <v>3113</v>
      </c>
      <c r="AV66" s="2792"/>
      <c r="AW66" s="2793"/>
      <c r="AX66" s="2747"/>
      <c r="AY66" s="2748"/>
      <c r="AZ66" s="2748"/>
      <c r="BA66" s="2748"/>
      <c r="BB66" s="2748"/>
      <c r="BC66" s="2748"/>
      <c r="BD66" s="2748"/>
      <c r="BE66" s="2748"/>
      <c r="BF66" s="2748"/>
      <c r="BG66" s="2749"/>
      <c r="BH66" s="512"/>
      <c r="BI66" s="509"/>
      <c r="BJ66" s="2717"/>
      <c r="BK66" s="2715"/>
      <c r="BL66" s="2715"/>
      <c r="BM66" s="2715"/>
      <c r="BN66" s="2716"/>
    </row>
    <row r="67" spans="1:66" ht="15" customHeight="1" x14ac:dyDescent="0.45">
      <c r="A67" s="2776">
        <f>+A65+1</f>
        <v>23</v>
      </c>
      <c r="B67" s="2777"/>
      <c r="C67" s="2780"/>
      <c r="D67" s="2781"/>
      <c r="E67" s="2781"/>
      <c r="F67" s="2781"/>
      <c r="G67" s="2781"/>
      <c r="H67" s="2781"/>
      <c r="I67" s="2781"/>
      <c r="J67" s="2781"/>
      <c r="K67" s="2781"/>
      <c r="L67" s="2784"/>
      <c r="M67" s="2784"/>
      <c r="N67" s="2784"/>
      <c r="O67" s="2784"/>
      <c r="P67" s="2785"/>
      <c r="Q67" s="2786"/>
      <c r="R67" s="2781"/>
      <c r="S67" s="2781"/>
      <c r="T67" s="2781"/>
      <c r="U67" s="2787"/>
      <c r="V67" s="2780"/>
      <c r="W67" s="2781"/>
      <c r="X67" s="2781"/>
      <c r="Y67" s="2781"/>
      <c r="Z67" s="2781"/>
      <c r="AA67" s="2781"/>
      <c r="AB67" s="2781"/>
      <c r="AC67" s="2797"/>
      <c r="AD67" s="2801"/>
      <c r="AE67" s="2801"/>
      <c r="AF67" s="2802"/>
      <c r="AG67" s="2799"/>
      <c r="AH67" s="2780"/>
      <c r="AI67" s="2781"/>
      <c r="AJ67" s="2781"/>
      <c r="AK67" s="2781"/>
      <c r="AL67" s="2781"/>
      <c r="AM67" s="2781"/>
      <c r="AN67" s="2781"/>
      <c r="AO67" s="2781"/>
      <c r="AP67" s="2781"/>
      <c r="AQ67" s="2781"/>
      <c r="AR67" s="2781"/>
      <c r="AS67" s="2781"/>
      <c r="AT67" s="2797"/>
      <c r="AU67" s="2794" t="s">
        <v>3112</v>
      </c>
      <c r="AV67" s="2795"/>
      <c r="AW67" s="2796"/>
      <c r="AX67" s="2747"/>
      <c r="AY67" s="2748"/>
      <c r="AZ67" s="2748"/>
      <c r="BA67" s="2748"/>
      <c r="BB67" s="2748"/>
      <c r="BC67" s="2748"/>
      <c r="BD67" s="2748"/>
      <c r="BE67" s="2748"/>
      <c r="BF67" s="2748"/>
      <c r="BG67" s="2749"/>
      <c r="BH67" s="512"/>
      <c r="BI67" s="509"/>
      <c r="BJ67" s="2790"/>
      <c r="BK67" s="2784"/>
      <c r="BL67" s="2784"/>
      <c r="BM67" s="2784"/>
      <c r="BN67" s="2785"/>
    </row>
    <row r="68" spans="1:66" ht="15" customHeight="1" x14ac:dyDescent="0.45">
      <c r="A68" s="2778"/>
      <c r="B68" s="2779"/>
      <c r="C68" s="2782"/>
      <c r="D68" s="2783"/>
      <c r="E68" s="2783"/>
      <c r="F68" s="2783"/>
      <c r="G68" s="2783"/>
      <c r="H68" s="2783"/>
      <c r="I68" s="2783"/>
      <c r="J68" s="2783"/>
      <c r="K68" s="2783"/>
      <c r="L68" s="2715"/>
      <c r="M68" s="2715"/>
      <c r="N68" s="2715"/>
      <c r="O68" s="2715"/>
      <c r="P68" s="2716"/>
      <c r="Q68" s="2788"/>
      <c r="R68" s="2783"/>
      <c r="S68" s="2783"/>
      <c r="T68" s="2783"/>
      <c r="U68" s="2789"/>
      <c r="V68" s="2782"/>
      <c r="W68" s="2783"/>
      <c r="X68" s="2783"/>
      <c r="Y68" s="2783"/>
      <c r="Z68" s="2783"/>
      <c r="AA68" s="2783"/>
      <c r="AB68" s="2783"/>
      <c r="AC68" s="2798"/>
      <c r="AD68" s="2803"/>
      <c r="AE68" s="2803"/>
      <c r="AF68" s="2804"/>
      <c r="AG68" s="2800"/>
      <c r="AH68" s="2782"/>
      <c r="AI68" s="2783"/>
      <c r="AJ68" s="2783"/>
      <c r="AK68" s="2783"/>
      <c r="AL68" s="2783"/>
      <c r="AM68" s="2783"/>
      <c r="AN68" s="2783"/>
      <c r="AO68" s="2783"/>
      <c r="AP68" s="2783"/>
      <c r="AQ68" s="2783"/>
      <c r="AR68" s="2783"/>
      <c r="AS68" s="2783"/>
      <c r="AT68" s="2798"/>
      <c r="AU68" s="2791" t="s">
        <v>3113</v>
      </c>
      <c r="AV68" s="2792"/>
      <c r="AW68" s="2793"/>
      <c r="AX68" s="2747"/>
      <c r="AY68" s="2748"/>
      <c r="AZ68" s="2748"/>
      <c r="BA68" s="2748"/>
      <c r="BB68" s="2748"/>
      <c r="BC68" s="2748"/>
      <c r="BD68" s="2748"/>
      <c r="BE68" s="2748"/>
      <c r="BF68" s="2748"/>
      <c r="BG68" s="2749"/>
      <c r="BH68" s="512"/>
      <c r="BI68" s="509"/>
      <c r="BJ68" s="2717"/>
      <c r="BK68" s="2715"/>
      <c r="BL68" s="2715"/>
      <c r="BM68" s="2715"/>
      <c r="BN68" s="2716"/>
    </row>
    <row r="69" spans="1:66" ht="15" customHeight="1" x14ac:dyDescent="0.45">
      <c r="A69" s="2776">
        <f>+A67+1</f>
        <v>24</v>
      </c>
      <c r="B69" s="2777"/>
      <c r="C69" s="2780"/>
      <c r="D69" s="2781"/>
      <c r="E69" s="2781"/>
      <c r="F69" s="2781"/>
      <c r="G69" s="2781"/>
      <c r="H69" s="2781"/>
      <c r="I69" s="2781"/>
      <c r="J69" s="2781"/>
      <c r="K69" s="2781"/>
      <c r="L69" s="2784"/>
      <c r="M69" s="2784"/>
      <c r="N69" s="2784"/>
      <c r="O69" s="2784"/>
      <c r="P69" s="2785"/>
      <c r="Q69" s="2786"/>
      <c r="R69" s="2781"/>
      <c r="S69" s="2781"/>
      <c r="T69" s="2781"/>
      <c r="U69" s="2787"/>
      <c r="V69" s="2780"/>
      <c r="W69" s="2781"/>
      <c r="X69" s="2781"/>
      <c r="Y69" s="2781"/>
      <c r="Z69" s="2781"/>
      <c r="AA69" s="2781"/>
      <c r="AB69" s="2781"/>
      <c r="AC69" s="2797"/>
      <c r="AD69" s="2801"/>
      <c r="AE69" s="2801"/>
      <c r="AF69" s="2802"/>
      <c r="AG69" s="2799"/>
      <c r="AH69" s="2780"/>
      <c r="AI69" s="2781"/>
      <c r="AJ69" s="2781"/>
      <c r="AK69" s="2781"/>
      <c r="AL69" s="2781"/>
      <c r="AM69" s="2781"/>
      <c r="AN69" s="2781"/>
      <c r="AO69" s="2781"/>
      <c r="AP69" s="2781"/>
      <c r="AQ69" s="2781"/>
      <c r="AR69" s="2781"/>
      <c r="AS69" s="2781"/>
      <c r="AT69" s="2797"/>
      <c r="AU69" s="2794" t="s">
        <v>3112</v>
      </c>
      <c r="AV69" s="2795"/>
      <c r="AW69" s="2796"/>
      <c r="AX69" s="2747"/>
      <c r="AY69" s="2748"/>
      <c r="AZ69" s="2748"/>
      <c r="BA69" s="2748"/>
      <c r="BB69" s="2748"/>
      <c r="BC69" s="2748"/>
      <c r="BD69" s="2748"/>
      <c r="BE69" s="2748"/>
      <c r="BF69" s="2748"/>
      <c r="BG69" s="2749"/>
      <c r="BH69" s="512"/>
      <c r="BI69" s="509"/>
      <c r="BJ69" s="2790"/>
      <c r="BK69" s="2784"/>
      <c r="BL69" s="2784"/>
      <c r="BM69" s="2784"/>
      <c r="BN69" s="2785"/>
    </row>
    <row r="70" spans="1:66" ht="15" customHeight="1" x14ac:dyDescent="0.45">
      <c r="A70" s="2778"/>
      <c r="B70" s="2779"/>
      <c r="C70" s="2782"/>
      <c r="D70" s="2783"/>
      <c r="E70" s="2783"/>
      <c r="F70" s="2783"/>
      <c r="G70" s="2783"/>
      <c r="H70" s="2783"/>
      <c r="I70" s="2783"/>
      <c r="J70" s="2783"/>
      <c r="K70" s="2783"/>
      <c r="L70" s="2715"/>
      <c r="M70" s="2715"/>
      <c r="N70" s="2715"/>
      <c r="O70" s="2715"/>
      <c r="P70" s="2716"/>
      <c r="Q70" s="2788"/>
      <c r="R70" s="2783"/>
      <c r="S70" s="2783"/>
      <c r="T70" s="2783"/>
      <c r="U70" s="2789"/>
      <c r="V70" s="2782"/>
      <c r="W70" s="2783"/>
      <c r="X70" s="2783"/>
      <c r="Y70" s="2783"/>
      <c r="Z70" s="2783"/>
      <c r="AA70" s="2783"/>
      <c r="AB70" s="2783"/>
      <c r="AC70" s="2798"/>
      <c r="AD70" s="2803"/>
      <c r="AE70" s="2803"/>
      <c r="AF70" s="2804"/>
      <c r="AG70" s="2800"/>
      <c r="AH70" s="2782"/>
      <c r="AI70" s="2783"/>
      <c r="AJ70" s="2783"/>
      <c r="AK70" s="2783"/>
      <c r="AL70" s="2783"/>
      <c r="AM70" s="2783"/>
      <c r="AN70" s="2783"/>
      <c r="AO70" s="2783"/>
      <c r="AP70" s="2783"/>
      <c r="AQ70" s="2783"/>
      <c r="AR70" s="2783"/>
      <c r="AS70" s="2783"/>
      <c r="AT70" s="2798"/>
      <c r="AU70" s="2791" t="s">
        <v>3113</v>
      </c>
      <c r="AV70" s="2792"/>
      <c r="AW70" s="2793"/>
      <c r="AX70" s="2747"/>
      <c r="AY70" s="2748"/>
      <c r="AZ70" s="2748"/>
      <c r="BA70" s="2748"/>
      <c r="BB70" s="2748"/>
      <c r="BC70" s="2748"/>
      <c r="BD70" s="2748"/>
      <c r="BE70" s="2748"/>
      <c r="BF70" s="2748"/>
      <c r="BG70" s="2749"/>
      <c r="BH70" s="512"/>
      <c r="BI70" s="509"/>
      <c r="BJ70" s="2717"/>
      <c r="BK70" s="2715"/>
      <c r="BL70" s="2715"/>
      <c r="BM70" s="2715"/>
      <c r="BN70" s="2716"/>
    </row>
    <row r="71" spans="1:66" ht="15" customHeight="1" x14ac:dyDescent="0.45">
      <c r="A71" s="2776">
        <f>+A69+1</f>
        <v>25</v>
      </c>
      <c r="B71" s="2777"/>
      <c r="C71" s="2780"/>
      <c r="D71" s="2781"/>
      <c r="E71" s="2781"/>
      <c r="F71" s="2781"/>
      <c r="G71" s="2781"/>
      <c r="H71" s="2781"/>
      <c r="I71" s="2781"/>
      <c r="J71" s="2781"/>
      <c r="K71" s="2781"/>
      <c r="L71" s="2784"/>
      <c r="M71" s="2784"/>
      <c r="N71" s="2784"/>
      <c r="O71" s="2784"/>
      <c r="P71" s="2785"/>
      <c r="Q71" s="2786"/>
      <c r="R71" s="2781"/>
      <c r="S71" s="2781"/>
      <c r="T71" s="2781"/>
      <c r="U71" s="2787"/>
      <c r="V71" s="2780"/>
      <c r="W71" s="2781"/>
      <c r="X71" s="2781"/>
      <c r="Y71" s="2781"/>
      <c r="Z71" s="2781"/>
      <c r="AA71" s="2781"/>
      <c r="AB71" s="2781"/>
      <c r="AC71" s="2797"/>
      <c r="AD71" s="2801"/>
      <c r="AE71" s="2801"/>
      <c r="AF71" s="2802"/>
      <c r="AG71" s="2799"/>
      <c r="AH71" s="2780"/>
      <c r="AI71" s="2781"/>
      <c r="AJ71" s="2781"/>
      <c r="AK71" s="2781"/>
      <c r="AL71" s="2781"/>
      <c r="AM71" s="2781"/>
      <c r="AN71" s="2781"/>
      <c r="AO71" s="2781"/>
      <c r="AP71" s="2781"/>
      <c r="AQ71" s="2781"/>
      <c r="AR71" s="2781"/>
      <c r="AS71" s="2781"/>
      <c r="AT71" s="2797"/>
      <c r="AU71" s="2794" t="s">
        <v>3112</v>
      </c>
      <c r="AV71" s="2795"/>
      <c r="AW71" s="2796"/>
      <c r="AX71" s="2747"/>
      <c r="AY71" s="2748"/>
      <c r="AZ71" s="2748"/>
      <c r="BA71" s="2748"/>
      <c r="BB71" s="2748"/>
      <c r="BC71" s="2748"/>
      <c r="BD71" s="2748"/>
      <c r="BE71" s="2748"/>
      <c r="BF71" s="2748"/>
      <c r="BG71" s="2749"/>
      <c r="BH71" s="512"/>
      <c r="BI71" s="509"/>
      <c r="BJ71" s="2790"/>
      <c r="BK71" s="2784"/>
      <c r="BL71" s="2784"/>
      <c r="BM71" s="2784"/>
      <c r="BN71" s="2785"/>
    </row>
    <row r="72" spans="1:66" ht="15" customHeight="1" x14ac:dyDescent="0.45">
      <c r="A72" s="2778"/>
      <c r="B72" s="2779"/>
      <c r="C72" s="2782"/>
      <c r="D72" s="2783"/>
      <c r="E72" s="2783"/>
      <c r="F72" s="2783"/>
      <c r="G72" s="2783"/>
      <c r="H72" s="2783"/>
      <c r="I72" s="2783"/>
      <c r="J72" s="2783"/>
      <c r="K72" s="2783"/>
      <c r="L72" s="2715"/>
      <c r="M72" s="2715"/>
      <c r="N72" s="2715"/>
      <c r="O72" s="2715"/>
      <c r="P72" s="2716"/>
      <c r="Q72" s="2788"/>
      <c r="R72" s="2783"/>
      <c r="S72" s="2783"/>
      <c r="T72" s="2783"/>
      <c r="U72" s="2789"/>
      <c r="V72" s="2782"/>
      <c r="W72" s="2783"/>
      <c r="X72" s="2783"/>
      <c r="Y72" s="2783"/>
      <c r="Z72" s="2783"/>
      <c r="AA72" s="2783"/>
      <c r="AB72" s="2783"/>
      <c r="AC72" s="2798"/>
      <c r="AD72" s="2803"/>
      <c r="AE72" s="2803"/>
      <c r="AF72" s="2804"/>
      <c r="AG72" s="2800"/>
      <c r="AH72" s="2782"/>
      <c r="AI72" s="2783"/>
      <c r="AJ72" s="2783"/>
      <c r="AK72" s="2783"/>
      <c r="AL72" s="2783"/>
      <c r="AM72" s="2783"/>
      <c r="AN72" s="2783"/>
      <c r="AO72" s="2783"/>
      <c r="AP72" s="2783"/>
      <c r="AQ72" s="2783"/>
      <c r="AR72" s="2783"/>
      <c r="AS72" s="2783"/>
      <c r="AT72" s="2798"/>
      <c r="AU72" s="2791" t="s">
        <v>3113</v>
      </c>
      <c r="AV72" s="2792"/>
      <c r="AW72" s="2793"/>
      <c r="AX72" s="2747"/>
      <c r="AY72" s="2748"/>
      <c r="AZ72" s="2748"/>
      <c r="BA72" s="2748"/>
      <c r="BB72" s="2748"/>
      <c r="BC72" s="2748"/>
      <c r="BD72" s="2748"/>
      <c r="BE72" s="2748"/>
      <c r="BF72" s="2748"/>
      <c r="BG72" s="2749"/>
      <c r="BH72" s="512"/>
      <c r="BI72" s="509"/>
      <c r="BJ72" s="2717"/>
      <c r="BK72" s="2715"/>
      <c r="BL72" s="2715"/>
      <c r="BM72" s="2715"/>
      <c r="BN72" s="2716"/>
    </row>
    <row r="73" spans="1:66" ht="15" customHeight="1" x14ac:dyDescent="0.45">
      <c r="A73" s="2776">
        <f>+A71+1</f>
        <v>26</v>
      </c>
      <c r="B73" s="2777"/>
      <c r="C73" s="2780"/>
      <c r="D73" s="2781"/>
      <c r="E73" s="2781"/>
      <c r="F73" s="2781"/>
      <c r="G73" s="2781"/>
      <c r="H73" s="2781"/>
      <c r="I73" s="2781"/>
      <c r="J73" s="2781"/>
      <c r="K73" s="2781"/>
      <c r="L73" s="2784"/>
      <c r="M73" s="2784"/>
      <c r="N73" s="2784"/>
      <c r="O73" s="2784"/>
      <c r="P73" s="2785"/>
      <c r="Q73" s="2786"/>
      <c r="R73" s="2781"/>
      <c r="S73" s="2781"/>
      <c r="T73" s="2781"/>
      <c r="U73" s="2787"/>
      <c r="V73" s="2780"/>
      <c r="W73" s="2781"/>
      <c r="X73" s="2781"/>
      <c r="Y73" s="2781"/>
      <c r="Z73" s="2781"/>
      <c r="AA73" s="2781"/>
      <c r="AB73" s="2781"/>
      <c r="AC73" s="2797"/>
      <c r="AD73" s="2801"/>
      <c r="AE73" s="2801"/>
      <c r="AF73" s="2802"/>
      <c r="AG73" s="2799"/>
      <c r="AH73" s="2780"/>
      <c r="AI73" s="2781"/>
      <c r="AJ73" s="2781"/>
      <c r="AK73" s="2781"/>
      <c r="AL73" s="2781"/>
      <c r="AM73" s="2781"/>
      <c r="AN73" s="2781"/>
      <c r="AO73" s="2781"/>
      <c r="AP73" s="2781"/>
      <c r="AQ73" s="2781"/>
      <c r="AR73" s="2781"/>
      <c r="AS73" s="2781"/>
      <c r="AT73" s="2797"/>
      <c r="AU73" s="2794" t="s">
        <v>3112</v>
      </c>
      <c r="AV73" s="2795"/>
      <c r="AW73" s="2796"/>
      <c r="AX73" s="2747"/>
      <c r="AY73" s="2748"/>
      <c r="AZ73" s="2748"/>
      <c r="BA73" s="2748"/>
      <c r="BB73" s="2748"/>
      <c r="BC73" s="2748"/>
      <c r="BD73" s="2748"/>
      <c r="BE73" s="2748"/>
      <c r="BF73" s="2748"/>
      <c r="BG73" s="2749"/>
      <c r="BH73" s="512"/>
      <c r="BI73" s="509"/>
      <c r="BJ73" s="2790"/>
      <c r="BK73" s="2784"/>
      <c r="BL73" s="2784"/>
      <c r="BM73" s="2784"/>
      <c r="BN73" s="2785"/>
    </row>
    <row r="74" spans="1:66" ht="15" customHeight="1" x14ac:dyDescent="0.45">
      <c r="A74" s="2778"/>
      <c r="B74" s="2779"/>
      <c r="C74" s="2782"/>
      <c r="D74" s="2783"/>
      <c r="E74" s="2783"/>
      <c r="F74" s="2783"/>
      <c r="G74" s="2783"/>
      <c r="H74" s="2783"/>
      <c r="I74" s="2783"/>
      <c r="J74" s="2783"/>
      <c r="K74" s="2783"/>
      <c r="L74" s="2715"/>
      <c r="M74" s="2715"/>
      <c r="N74" s="2715"/>
      <c r="O74" s="2715"/>
      <c r="P74" s="2716"/>
      <c r="Q74" s="2788"/>
      <c r="R74" s="2783"/>
      <c r="S74" s="2783"/>
      <c r="T74" s="2783"/>
      <c r="U74" s="2789"/>
      <c r="V74" s="2782"/>
      <c r="W74" s="2783"/>
      <c r="X74" s="2783"/>
      <c r="Y74" s="2783"/>
      <c r="Z74" s="2783"/>
      <c r="AA74" s="2783"/>
      <c r="AB74" s="2783"/>
      <c r="AC74" s="2798"/>
      <c r="AD74" s="2803"/>
      <c r="AE74" s="2803"/>
      <c r="AF74" s="2804"/>
      <c r="AG74" s="2800"/>
      <c r="AH74" s="2782"/>
      <c r="AI74" s="2783"/>
      <c r="AJ74" s="2783"/>
      <c r="AK74" s="2783"/>
      <c r="AL74" s="2783"/>
      <c r="AM74" s="2783"/>
      <c r="AN74" s="2783"/>
      <c r="AO74" s="2783"/>
      <c r="AP74" s="2783"/>
      <c r="AQ74" s="2783"/>
      <c r="AR74" s="2783"/>
      <c r="AS74" s="2783"/>
      <c r="AT74" s="2798"/>
      <c r="AU74" s="2791" t="s">
        <v>3113</v>
      </c>
      <c r="AV74" s="2792"/>
      <c r="AW74" s="2793"/>
      <c r="AX74" s="2747"/>
      <c r="AY74" s="2748"/>
      <c r="AZ74" s="2748"/>
      <c r="BA74" s="2748"/>
      <c r="BB74" s="2748"/>
      <c r="BC74" s="2748"/>
      <c r="BD74" s="2748"/>
      <c r="BE74" s="2748"/>
      <c r="BF74" s="2748"/>
      <c r="BG74" s="2749"/>
      <c r="BH74" s="512"/>
      <c r="BI74" s="509"/>
      <c r="BJ74" s="2717"/>
      <c r="BK74" s="2715"/>
      <c r="BL74" s="2715"/>
      <c r="BM74" s="2715"/>
      <c r="BN74" s="2716"/>
    </row>
    <row r="75" spans="1:66" ht="15" customHeight="1" x14ac:dyDescent="0.45">
      <c r="A75" s="2776">
        <f>+A73+1</f>
        <v>27</v>
      </c>
      <c r="B75" s="2777"/>
      <c r="C75" s="2780"/>
      <c r="D75" s="2781"/>
      <c r="E75" s="2781"/>
      <c r="F75" s="2781"/>
      <c r="G75" s="2781"/>
      <c r="H75" s="2781"/>
      <c r="I75" s="2781"/>
      <c r="J75" s="2781"/>
      <c r="K75" s="2781"/>
      <c r="L75" s="2784"/>
      <c r="M75" s="2784"/>
      <c r="N75" s="2784"/>
      <c r="O75" s="2784"/>
      <c r="P75" s="2785"/>
      <c r="Q75" s="2786"/>
      <c r="R75" s="2781"/>
      <c r="S75" s="2781"/>
      <c r="T75" s="2781"/>
      <c r="U75" s="2787"/>
      <c r="V75" s="2780"/>
      <c r="W75" s="2781"/>
      <c r="X75" s="2781"/>
      <c r="Y75" s="2781"/>
      <c r="Z75" s="2781"/>
      <c r="AA75" s="2781"/>
      <c r="AB75" s="2781"/>
      <c r="AC75" s="2797"/>
      <c r="AD75" s="2801"/>
      <c r="AE75" s="2801"/>
      <c r="AF75" s="2802"/>
      <c r="AG75" s="2799"/>
      <c r="AH75" s="2780"/>
      <c r="AI75" s="2781"/>
      <c r="AJ75" s="2781"/>
      <c r="AK75" s="2781"/>
      <c r="AL75" s="2781"/>
      <c r="AM75" s="2781"/>
      <c r="AN75" s="2781"/>
      <c r="AO75" s="2781"/>
      <c r="AP75" s="2781"/>
      <c r="AQ75" s="2781"/>
      <c r="AR75" s="2781"/>
      <c r="AS75" s="2781"/>
      <c r="AT75" s="2797"/>
      <c r="AU75" s="2794" t="s">
        <v>3112</v>
      </c>
      <c r="AV75" s="2795"/>
      <c r="AW75" s="2796"/>
      <c r="AX75" s="2747"/>
      <c r="AY75" s="2748"/>
      <c r="AZ75" s="2748"/>
      <c r="BA75" s="2748"/>
      <c r="BB75" s="2748"/>
      <c r="BC75" s="2748"/>
      <c r="BD75" s="2748"/>
      <c r="BE75" s="2748"/>
      <c r="BF75" s="2748"/>
      <c r="BG75" s="2749"/>
      <c r="BH75" s="512"/>
      <c r="BI75" s="509"/>
      <c r="BJ75" s="2790"/>
      <c r="BK75" s="2784"/>
      <c r="BL75" s="2784"/>
      <c r="BM75" s="2784"/>
      <c r="BN75" s="2785"/>
    </row>
    <row r="76" spans="1:66" ht="15" customHeight="1" x14ac:dyDescent="0.45">
      <c r="A76" s="2778"/>
      <c r="B76" s="2779"/>
      <c r="C76" s="2782"/>
      <c r="D76" s="2783"/>
      <c r="E76" s="2783"/>
      <c r="F76" s="2783"/>
      <c r="G76" s="2783"/>
      <c r="H76" s="2783"/>
      <c r="I76" s="2783"/>
      <c r="J76" s="2783"/>
      <c r="K76" s="2783"/>
      <c r="L76" s="2715"/>
      <c r="M76" s="2715"/>
      <c r="N76" s="2715"/>
      <c r="O76" s="2715"/>
      <c r="P76" s="2716"/>
      <c r="Q76" s="2788"/>
      <c r="R76" s="2783"/>
      <c r="S76" s="2783"/>
      <c r="T76" s="2783"/>
      <c r="U76" s="2789"/>
      <c r="V76" s="2782"/>
      <c r="W76" s="2783"/>
      <c r="X76" s="2783"/>
      <c r="Y76" s="2783"/>
      <c r="Z76" s="2783"/>
      <c r="AA76" s="2783"/>
      <c r="AB76" s="2783"/>
      <c r="AC76" s="2798"/>
      <c r="AD76" s="2803"/>
      <c r="AE76" s="2803"/>
      <c r="AF76" s="2804"/>
      <c r="AG76" s="2800"/>
      <c r="AH76" s="2782"/>
      <c r="AI76" s="2783"/>
      <c r="AJ76" s="2783"/>
      <c r="AK76" s="2783"/>
      <c r="AL76" s="2783"/>
      <c r="AM76" s="2783"/>
      <c r="AN76" s="2783"/>
      <c r="AO76" s="2783"/>
      <c r="AP76" s="2783"/>
      <c r="AQ76" s="2783"/>
      <c r="AR76" s="2783"/>
      <c r="AS76" s="2783"/>
      <c r="AT76" s="2798"/>
      <c r="AU76" s="2791" t="s">
        <v>3113</v>
      </c>
      <c r="AV76" s="2792"/>
      <c r="AW76" s="2793"/>
      <c r="AX76" s="2747"/>
      <c r="AY76" s="2748"/>
      <c r="AZ76" s="2748"/>
      <c r="BA76" s="2748"/>
      <c r="BB76" s="2748"/>
      <c r="BC76" s="2748"/>
      <c r="BD76" s="2748"/>
      <c r="BE76" s="2748"/>
      <c r="BF76" s="2748"/>
      <c r="BG76" s="2749"/>
      <c r="BH76" s="512"/>
      <c r="BI76" s="509"/>
      <c r="BJ76" s="2717"/>
      <c r="BK76" s="2715"/>
      <c r="BL76" s="2715"/>
      <c r="BM76" s="2715"/>
      <c r="BN76" s="2716"/>
    </row>
    <row r="77" spans="1:66" ht="15" customHeight="1" x14ac:dyDescent="0.45">
      <c r="A77" s="2776">
        <f>+A75+1</f>
        <v>28</v>
      </c>
      <c r="B77" s="2777"/>
      <c r="C77" s="2780"/>
      <c r="D77" s="2781"/>
      <c r="E77" s="2781"/>
      <c r="F77" s="2781"/>
      <c r="G77" s="2781"/>
      <c r="H77" s="2781"/>
      <c r="I77" s="2781"/>
      <c r="J77" s="2781"/>
      <c r="K77" s="2781"/>
      <c r="L77" s="2784"/>
      <c r="M77" s="2784"/>
      <c r="N77" s="2784"/>
      <c r="O77" s="2784"/>
      <c r="P77" s="2785"/>
      <c r="Q77" s="2786"/>
      <c r="R77" s="2781"/>
      <c r="S77" s="2781"/>
      <c r="T77" s="2781"/>
      <c r="U77" s="2787"/>
      <c r="V77" s="2780"/>
      <c r="W77" s="2781"/>
      <c r="X77" s="2781"/>
      <c r="Y77" s="2781"/>
      <c r="Z77" s="2781"/>
      <c r="AA77" s="2781"/>
      <c r="AB77" s="2781"/>
      <c r="AC77" s="2797"/>
      <c r="AD77" s="2801"/>
      <c r="AE77" s="2801"/>
      <c r="AF77" s="2802"/>
      <c r="AG77" s="2799"/>
      <c r="AH77" s="2780"/>
      <c r="AI77" s="2781"/>
      <c r="AJ77" s="2781"/>
      <c r="AK77" s="2781"/>
      <c r="AL77" s="2781"/>
      <c r="AM77" s="2781"/>
      <c r="AN77" s="2781"/>
      <c r="AO77" s="2781"/>
      <c r="AP77" s="2781"/>
      <c r="AQ77" s="2781"/>
      <c r="AR77" s="2781"/>
      <c r="AS77" s="2781"/>
      <c r="AT77" s="2797"/>
      <c r="AU77" s="2794" t="s">
        <v>3112</v>
      </c>
      <c r="AV77" s="2795"/>
      <c r="AW77" s="2796"/>
      <c r="AX77" s="2747"/>
      <c r="AY77" s="2748"/>
      <c r="AZ77" s="2748"/>
      <c r="BA77" s="2748"/>
      <c r="BB77" s="2748"/>
      <c r="BC77" s="2748"/>
      <c r="BD77" s="2748"/>
      <c r="BE77" s="2748"/>
      <c r="BF77" s="2748"/>
      <c r="BG77" s="2749"/>
      <c r="BH77" s="512"/>
      <c r="BI77" s="509"/>
      <c r="BJ77" s="2790"/>
      <c r="BK77" s="2784"/>
      <c r="BL77" s="2784"/>
      <c r="BM77" s="2784"/>
      <c r="BN77" s="2785"/>
    </row>
    <row r="78" spans="1:66" ht="15" customHeight="1" x14ac:dyDescent="0.45">
      <c r="A78" s="2778"/>
      <c r="B78" s="2779"/>
      <c r="C78" s="2782"/>
      <c r="D78" s="2783"/>
      <c r="E78" s="2783"/>
      <c r="F78" s="2783"/>
      <c r="G78" s="2783"/>
      <c r="H78" s="2783"/>
      <c r="I78" s="2783"/>
      <c r="J78" s="2783"/>
      <c r="K78" s="2783"/>
      <c r="L78" s="2715"/>
      <c r="M78" s="2715"/>
      <c r="N78" s="2715"/>
      <c r="O78" s="2715"/>
      <c r="P78" s="2716"/>
      <c r="Q78" s="2788"/>
      <c r="R78" s="2783"/>
      <c r="S78" s="2783"/>
      <c r="T78" s="2783"/>
      <c r="U78" s="2789"/>
      <c r="V78" s="2782"/>
      <c r="W78" s="2783"/>
      <c r="X78" s="2783"/>
      <c r="Y78" s="2783"/>
      <c r="Z78" s="2783"/>
      <c r="AA78" s="2783"/>
      <c r="AB78" s="2783"/>
      <c r="AC78" s="2798"/>
      <c r="AD78" s="2803"/>
      <c r="AE78" s="2803"/>
      <c r="AF78" s="2804"/>
      <c r="AG78" s="2800"/>
      <c r="AH78" s="2782"/>
      <c r="AI78" s="2783"/>
      <c r="AJ78" s="2783"/>
      <c r="AK78" s="2783"/>
      <c r="AL78" s="2783"/>
      <c r="AM78" s="2783"/>
      <c r="AN78" s="2783"/>
      <c r="AO78" s="2783"/>
      <c r="AP78" s="2783"/>
      <c r="AQ78" s="2783"/>
      <c r="AR78" s="2783"/>
      <c r="AS78" s="2783"/>
      <c r="AT78" s="2798"/>
      <c r="AU78" s="2791" t="s">
        <v>3113</v>
      </c>
      <c r="AV78" s="2792"/>
      <c r="AW78" s="2793"/>
      <c r="AX78" s="2747"/>
      <c r="AY78" s="2748"/>
      <c r="AZ78" s="2748"/>
      <c r="BA78" s="2748"/>
      <c r="BB78" s="2748"/>
      <c r="BC78" s="2748"/>
      <c r="BD78" s="2748"/>
      <c r="BE78" s="2748"/>
      <c r="BF78" s="2748"/>
      <c r="BG78" s="2749"/>
      <c r="BH78" s="512"/>
      <c r="BI78" s="509"/>
      <c r="BJ78" s="2717"/>
      <c r="BK78" s="2715"/>
      <c r="BL78" s="2715"/>
      <c r="BM78" s="2715"/>
      <c r="BN78" s="2716"/>
    </row>
    <row r="79" spans="1:66" ht="15" customHeight="1" x14ac:dyDescent="0.45">
      <c r="A79" s="2776">
        <f>+A77+1</f>
        <v>29</v>
      </c>
      <c r="B79" s="2777"/>
      <c r="C79" s="2780"/>
      <c r="D79" s="2781"/>
      <c r="E79" s="2781"/>
      <c r="F79" s="2781"/>
      <c r="G79" s="2781"/>
      <c r="H79" s="2781"/>
      <c r="I79" s="2781"/>
      <c r="J79" s="2781"/>
      <c r="K79" s="2781"/>
      <c r="L79" s="2784"/>
      <c r="M79" s="2784"/>
      <c r="N79" s="2784"/>
      <c r="O79" s="2784"/>
      <c r="P79" s="2785"/>
      <c r="Q79" s="2786"/>
      <c r="R79" s="2781"/>
      <c r="S79" s="2781"/>
      <c r="T79" s="2781"/>
      <c r="U79" s="2787"/>
      <c r="V79" s="2780"/>
      <c r="W79" s="2781"/>
      <c r="X79" s="2781"/>
      <c r="Y79" s="2781"/>
      <c r="Z79" s="2781"/>
      <c r="AA79" s="2781"/>
      <c r="AB79" s="2781"/>
      <c r="AC79" s="2797"/>
      <c r="AD79" s="2801"/>
      <c r="AE79" s="2801"/>
      <c r="AF79" s="2802"/>
      <c r="AG79" s="2799"/>
      <c r="AH79" s="2780"/>
      <c r="AI79" s="2781"/>
      <c r="AJ79" s="2781"/>
      <c r="AK79" s="2781"/>
      <c r="AL79" s="2781"/>
      <c r="AM79" s="2781"/>
      <c r="AN79" s="2781"/>
      <c r="AO79" s="2781"/>
      <c r="AP79" s="2781"/>
      <c r="AQ79" s="2781"/>
      <c r="AR79" s="2781"/>
      <c r="AS79" s="2781"/>
      <c r="AT79" s="2797"/>
      <c r="AU79" s="2794" t="s">
        <v>3112</v>
      </c>
      <c r="AV79" s="2795"/>
      <c r="AW79" s="2796"/>
      <c r="AX79" s="2747"/>
      <c r="AY79" s="2748"/>
      <c r="AZ79" s="2748"/>
      <c r="BA79" s="2748"/>
      <c r="BB79" s="2748"/>
      <c r="BC79" s="2748"/>
      <c r="BD79" s="2748"/>
      <c r="BE79" s="2748"/>
      <c r="BF79" s="2748"/>
      <c r="BG79" s="2749"/>
      <c r="BH79" s="512"/>
      <c r="BI79" s="509"/>
      <c r="BJ79" s="2790"/>
      <c r="BK79" s="2784"/>
      <c r="BL79" s="2784"/>
      <c r="BM79" s="2784"/>
      <c r="BN79" s="2785"/>
    </row>
    <row r="80" spans="1:66" ht="15" customHeight="1" x14ac:dyDescent="0.45">
      <c r="A80" s="2778"/>
      <c r="B80" s="2779"/>
      <c r="C80" s="2782"/>
      <c r="D80" s="2783"/>
      <c r="E80" s="2783"/>
      <c r="F80" s="2783"/>
      <c r="G80" s="2783"/>
      <c r="H80" s="2783"/>
      <c r="I80" s="2783"/>
      <c r="J80" s="2783"/>
      <c r="K80" s="2783"/>
      <c r="L80" s="2715"/>
      <c r="M80" s="2715"/>
      <c r="N80" s="2715"/>
      <c r="O80" s="2715"/>
      <c r="P80" s="2716"/>
      <c r="Q80" s="2788"/>
      <c r="R80" s="2783"/>
      <c r="S80" s="2783"/>
      <c r="T80" s="2783"/>
      <c r="U80" s="2789"/>
      <c r="V80" s="2782"/>
      <c r="W80" s="2783"/>
      <c r="X80" s="2783"/>
      <c r="Y80" s="2783"/>
      <c r="Z80" s="2783"/>
      <c r="AA80" s="2783"/>
      <c r="AB80" s="2783"/>
      <c r="AC80" s="2798"/>
      <c r="AD80" s="2803"/>
      <c r="AE80" s="2803"/>
      <c r="AF80" s="2804"/>
      <c r="AG80" s="2800"/>
      <c r="AH80" s="2782"/>
      <c r="AI80" s="2783"/>
      <c r="AJ80" s="2783"/>
      <c r="AK80" s="2783"/>
      <c r="AL80" s="2783"/>
      <c r="AM80" s="2783"/>
      <c r="AN80" s="2783"/>
      <c r="AO80" s="2783"/>
      <c r="AP80" s="2783"/>
      <c r="AQ80" s="2783"/>
      <c r="AR80" s="2783"/>
      <c r="AS80" s="2783"/>
      <c r="AT80" s="2798"/>
      <c r="AU80" s="2791" t="s">
        <v>3113</v>
      </c>
      <c r="AV80" s="2792"/>
      <c r="AW80" s="2793"/>
      <c r="AX80" s="2747"/>
      <c r="AY80" s="2748"/>
      <c r="AZ80" s="2748"/>
      <c r="BA80" s="2748"/>
      <c r="BB80" s="2748"/>
      <c r="BC80" s="2748"/>
      <c r="BD80" s="2748"/>
      <c r="BE80" s="2748"/>
      <c r="BF80" s="2748"/>
      <c r="BG80" s="2749"/>
      <c r="BH80" s="512"/>
      <c r="BI80" s="509"/>
      <c r="BJ80" s="2717"/>
      <c r="BK80" s="2715"/>
      <c r="BL80" s="2715"/>
      <c r="BM80" s="2715"/>
      <c r="BN80" s="2716"/>
    </row>
    <row r="81" spans="1:66" ht="15" customHeight="1" x14ac:dyDescent="0.45">
      <c r="A81" s="2776">
        <f>+A79+1</f>
        <v>30</v>
      </c>
      <c r="B81" s="2777"/>
      <c r="C81" s="2780"/>
      <c r="D81" s="2781"/>
      <c r="E81" s="2781"/>
      <c r="F81" s="2781"/>
      <c r="G81" s="2781"/>
      <c r="H81" s="2781"/>
      <c r="I81" s="2781"/>
      <c r="J81" s="2781"/>
      <c r="K81" s="2781"/>
      <c r="L81" s="2784"/>
      <c r="M81" s="2784"/>
      <c r="N81" s="2784"/>
      <c r="O81" s="2784"/>
      <c r="P81" s="2785"/>
      <c r="Q81" s="2786"/>
      <c r="R81" s="2781"/>
      <c r="S81" s="2781"/>
      <c r="T81" s="2781"/>
      <c r="U81" s="2787"/>
      <c r="V81" s="2780"/>
      <c r="W81" s="2781"/>
      <c r="X81" s="2781"/>
      <c r="Y81" s="2781"/>
      <c r="Z81" s="2781"/>
      <c r="AA81" s="2781"/>
      <c r="AB81" s="2781"/>
      <c r="AC81" s="2797"/>
      <c r="AD81" s="2801"/>
      <c r="AE81" s="2801"/>
      <c r="AF81" s="2802"/>
      <c r="AG81" s="2799"/>
      <c r="AH81" s="2780"/>
      <c r="AI81" s="2781"/>
      <c r="AJ81" s="2781"/>
      <c r="AK81" s="2781"/>
      <c r="AL81" s="2781"/>
      <c r="AM81" s="2781"/>
      <c r="AN81" s="2781"/>
      <c r="AO81" s="2781"/>
      <c r="AP81" s="2781"/>
      <c r="AQ81" s="2781"/>
      <c r="AR81" s="2781"/>
      <c r="AS81" s="2781"/>
      <c r="AT81" s="2797"/>
      <c r="AU81" s="2794" t="s">
        <v>3112</v>
      </c>
      <c r="AV81" s="2795"/>
      <c r="AW81" s="2796"/>
      <c r="AX81" s="2747"/>
      <c r="AY81" s="2748"/>
      <c r="AZ81" s="2748"/>
      <c r="BA81" s="2748"/>
      <c r="BB81" s="2748"/>
      <c r="BC81" s="2748"/>
      <c r="BD81" s="2748"/>
      <c r="BE81" s="2748"/>
      <c r="BF81" s="2748"/>
      <c r="BG81" s="2749"/>
      <c r="BH81" s="512"/>
      <c r="BI81" s="509"/>
      <c r="BJ81" s="2790"/>
      <c r="BK81" s="2784"/>
      <c r="BL81" s="2784"/>
      <c r="BM81" s="2784"/>
      <c r="BN81" s="2785"/>
    </row>
    <row r="82" spans="1:66" ht="15" customHeight="1" x14ac:dyDescent="0.45">
      <c r="A82" s="2778"/>
      <c r="B82" s="2779"/>
      <c r="C82" s="2782"/>
      <c r="D82" s="2783"/>
      <c r="E82" s="2783"/>
      <c r="F82" s="2783"/>
      <c r="G82" s="2783"/>
      <c r="H82" s="2783"/>
      <c r="I82" s="2783"/>
      <c r="J82" s="2783"/>
      <c r="K82" s="2783"/>
      <c r="L82" s="2715"/>
      <c r="M82" s="2715"/>
      <c r="N82" s="2715"/>
      <c r="O82" s="2715"/>
      <c r="P82" s="2716"/>
      <c r="Q82" s="2788"/>
      <c r="R82" s="2783"/>
      <c r="S82" s="2783"/>
      <c r="T82" s="2783"/>
      <c r="U82" s="2789"/>
      <c r="V82" s="2782"/>
      <c r="W82" s="2783"/>
      <c r="X82" s="2783"/>
      <c r="Y82" s="2783"/>
      <c r="Z82" s="2783"/>
      <c r="AA82" s="2783"/>
      <c r="AB82" s="2783"/>
      <c r="AC82" s="2798"/>
      <c r="AD82" s="2803"/>
      <c r="AE82" s="2803"/>
      <c r="AF82" s="2804"/>
      <c r="AG82" s="2800"/>
      <c r="AH82" s="2782"/>
      <c r="AI82" s="2783"/>
      <c r="AJ82" s="2783"/>
      <c r="AK82" s="2783"/>
      <c r="AL82" s="2783"/>
      <c r="AM82" s="2783"/>
      <c r="AN82" s="2783"/>
      <c r="AO82" s="2783"/>
      <c r="AP82" s="2783"/>
      <c r="AQ82" s="2783"/>
      <c r="AR82" s="2783"/>
      <c r="AS82" s="2783"/>
      <c r="AT82" s="2798"/>
      <c r="AU82" s="2791" t="s">
        <v>3113</v>
      </c>
      <c r="AV82" s="2792"/>
      <c r="AW82" s="2793"/>
      <c r="AX82" s="2747"/>
      <c r="AY82" s="2748"/>
      <c r="AZ82" s="2748"/>
      <c r="BA82" s="2748"/>
      <c r="BB82" s="2748"/>
      <c r="BC82" s="2748"/>
      <c r="BD82" s="2748"/>
      <c r="BE82" s="2748"/>
      <c r="BF82" s="2748"/>
      <c r="BG82" s="2749"/>
      <c r="BH82" s="512"/>
      <c r="BI82" s="509"/>
      <c r="BJ82" s="2717"/>
      <c r="BK82" s="2715"/>
      <c r="BL82" s="2715"/>
      <c r="BM82" s="2715"/>
      <c r="BN82" s="2716"/>
    </row>
    <row r="83" spans="1:66" ht="15" customHeight="1" x14ac:dyDescent="0.45">
      <c r="A83" s="2776">
        <f>+A81+1</f>
        <v>31</v>
      </c>
      <c r="B83" s="2777"/>
      <c r="C83" s="2780"/>
      <c r="D83" s="2781"/>
      <c r="E83" s="2781"/>
      <c r="F83" s="2781"/>
      <c r="G83" s="2781"/>
      <c r="H83" s="2781"/>
      <c r="I83" s="2781"/>
      <c r="J83" s="2781"/>
      <c r="K83" s="2781"/>
      <c r="L83" s="2784"/>
      <c r="M83" s="2784"/>
      <c r="N83" s="2784"/>
      <c r="O83" s="2784"/>
      <c r="P83" s="2785"/>
      <c r="Q83" s="2786"/>
      <c r="R83" s="2781"/>
      <c r="S83" s="2781"/>
      <c r="T83" s="2781"/>
      <c r="U83" s="2787"/>
      <c r="V83" s="2780"/>
      <c r="W83" s="2781"/>
      <c r="X83" s="2781"/>
      <c r="Y83" s="2781"/>
      <c r="Z83" s="2781"/>
      <c r="AA83" s="2781"/>
      <c r="AB83" s="2781"/>
      <c r="AC83" s="2797"/>
      <c r="AD83" s="2801"/>
      <c r="AE83" s="2801"/>
      <c r="AF83" s="2802"/>
      <c r="AG83" s="2799"/>
      <c r="AH83" s="2780"/>
      <c r="AI83" s="2781"/>
      <c r="AJ83" s="2781"/>
      <c r="AK83" s="2781"/>
      <c r="AL83" s="2781"/>
      <c r="AM83" s="2781"/>
      <c r="AN83" s="2781"/>
      <c r="AO83" s="2781"/>
      <c r="AP83" s="2781"/>
      <c r="AQ83" s="2781"/>
      <c r="AR83" s="2781"/>
      <c r="AS83" s="2781"/>
      <c r="AT83" s="2797"/>
      <c r="AU83" s="2794" t="s">
        <v>3112</v>
      </c>
      <c r="AV83" s="2795"/>
      <c r="AW83" s="2796"/>
      <c r="AX83" s="2747"/>
      <c r="AY83" s="2748"/>
      <c r="AZ83" s="2748"/>
      <c r="BA83" s="2748"/>
      <c r="BB83" s="2748"/>
      <c r="BC83" s="2748"/>
      <c r="BD83" s="2748"/>
      <c r="BE83" s="2748"/>
      <c r="BF83" s="2748"/>
      <c r="BG83" s="2749"/>
      <c r="BH83" s="512"/>
      <c r="BI83" s="509"/>
      <c r="BJ83" s="2790"/>
      <c r="BK83" s="2784"/>
      <c r="BL83" s="2784"/>
      <c r="BM83" s="2784"/>
      <c r="BN83" s="2785"/>
    </row>
    <row r="84" spans="1:66" ht="15" customHeight="1" x14ac:dyDescent="0.45">
      <c r="A84" s="2778"/>
      <c r="B84" s="2779"/>
      <c r="C84" s="2782"/>
      <c r="D84" s="2783"/>
      <c r="E84" s="2783"/>
      <c r="F84" s="2783"/>
      <c r="G84" s="2783"/>
      <c r="H84" s="2783"/>
      <c r="I84" s="2783"/>
      <c r="J84" s="2783"/>
      <c r="K84" s="2783"/>
      <c r="L84" s="2715"/>
      <c r="M84" s="2715"/>
      <c r="N84" s="2715"/>
      <c r="O84" s="2715"/>
      <c r="P84" s="2716"/>
      <c r="Q84" s="2788"/>
      <c r="R84" s="2783"/>
      <c r="S84" s="2783"/>
      <c r="T84" s="2783"/>
      <c r="U84" s="2789"/>
      <c r="V84" s="2782"/>
      <c r="W84" s="2783"/>
      <c r="X84" s="2783"/>
      <c r="Y84" s="2783"/>
      <c r="Z84" s="2783"/>
      <c r="AA84" s="2783"/>
      <c r="AB84" s="2783"/>
      <c r="AC84" s="2798"/>
      <c r="AD84" s="2803"/>
      <c r="AE84" s="2803"/>
      <c r="AF84" s="2804"/>
      <c r="AG84" s="2800"/>
      <c r="AH84" s="2782"/>
      <c r="AI84" s="2783"/>
      <c r="AJ84" s="2783"/>
      <c r="AK84" s="2783"/>
      <c r="AL84" s="2783"/>
      <c r="AM84" s="2783"/>
      <c r="AN84" s="2783"/>
      <c r="AO84" s="2783"/>
      <c r="AP84" s="2783"/>
      <c r="AQ84" s="2783"/>
      <c r="AR84" s="2783"/>
      <c r="AS84" s="2783"/>
      <c r="AT84" s="2798"/>
      <c r="AU84" s="2791" t="s">
        <v>3113</v>
      </c>
      <c r="AV84" s="2792"/>
      <c r="AW84" s="2793"/>
      <c r="AX84" s="2747"/>
      <c r="AY84" s="2748"/>
      <c r="AZ84" s="2748"/>
      <c r="BA84" s="2748"/>
      <c r="BB84" s="2748"/>
      <c r="BC84" s="2748"/>
      <c r="BD84" s="2748"/>
      <c r="BE84" s="2748"/>
      <c r="BF84" s="2748"/>
      <c r="BG84" s="2749"/>
      <c r="BH84" s="512"/>
      <c r="BI84" s="509"/>
      <c r="BJ84" s="2717"/>
      <c r="BK84" s="2715"/>
      <c r="BL84" s="2715"/>
      <c r="BM84" s="2715"/>
      <c r="BN84" s="2716"/>
    </row>
    <row r="85" spans="1:66" ht="15" customHeight="1" x14ac:dyDescent="0.45">
      <c r="A85" s="2776">
        <f>+A83+1</f>
        <v>32</v>
      </c>
      <c r="B85" s="2777"/>
      <c r="C85" s="2780"/>
      <c r="D85" s="2781"/>
      <c r="E85" s="2781"/>
      <c r="F85" s="2781"/>
      <c r="G85" s="2781"/>
      <c r="H85" s="2781"/>
      <c r="I85" s="2781"/>
      <c r="J85" s="2781"/>
      <c r="K85" s="2781"/>
      <c r="L85" s="2784"/>
      <c r="M85" s="2784"/>
      <c r="N85" s="2784"/>
      <c r="O85" s="2784"/>
      <c r="P85" s="2785"/>
      <c r="Q85" s="2786"/>
      <c r="R85" s="2781"/>
      <c r="S85" s="2781"/>
      <c r="T85" s="2781"/>
      <c r="U85" s="2787"/>
      <c r="V85" s="2780"/>
      <c r="W85" s="2781"/>
      <c r="X85" s="2781"/>
      <c r="Y85" s="2781"/>
      <c r="Z85" s="2781"/>
      <c r="AA85" s="2781"/>
      <c r="AB85" s="2781"/>
      <c r="AC85" s="2797"/>
      <c r="AD85" s="2801"/>
      <c r="AE85" s="2801"/>
      <c r="AF85" s="2802"/>
      <c r="AG85" s="2799"/>
      <c r="AH85" s="2780"/>
      <c r="AI85" s="2781"/>
      <c r="AJ85" s="2781"/>
      <c r="AK85" s="2781"/>
      <c r="AL85" s="2781"/>
      <c r="AM85" s="2781"/>
      <c r="AN85" s="2781"/>
      <c r="AO85" s="2781"/>
      <c r="AP85" s="2781"/>
      <c r="AQ85" s="2781"/>
      <c r="AR85" s="2781"/>
      <c r="AS85" s="2781"/>
      <c r="AT85" s="2797"/>
      <c r="AU85" s="2794" t="s">
        <v>3112</v>
      </c>
      <c r="AV85" s="2795"/>
      <c r="AW85" s="2796"/>
      <c r="AX85" s="2747"/>
      <c r="AY85" s="2748"/>
      <c r="AZ85" s="2748"/>
      <c r="BA85" s="2748"/>
      <c r="BB85" s="2748"/>
      <c r="BC85" s="2748"/>
      <c r="BD85" s="2748"/>
      <c r="BE85" s="2748"/>
      <c r="BF85" s="2748"/>
      <c r="BG85" s="2749"/>
      <c r="BH85" s="512"/>
      <c r="BI85" s="509"/>
      <c r="BJ85" s="2790"/>
      <c r="BK85" s="2784"/>
      <c r="BL85" s="2784"/>
      <c r="BM85" s="2784"/>
      <c r="BN85" s="2785"/>
    </row>
    <row r="86" spans="1:66" ht="15" customHeight="1" x14ac:dyDescent="0.45">
      <c r="A86" s="2778"/>
      <c r="B86" s="2779"/>
      <c r="C86" s="2782"/>
      <c r="D86" s="2783"/>
      <c r="E86" s="2783"/>
      <c r="F86" s="2783"/>
      <c r="G86" s="2783"/>
      <c r="H86" s="2783"/>
      <c r="I86" s="2783"/>
      <c r="J86" s="2783"/>
      <c r="K86" s="2783"/>
      <c r="L86" s="2715"/>
      <c r="M86" s="2715"/>
      <c r="N86" s="2715"/>
      <c r="O86" s="2715"/>
      <c r="P86" s="2716"/>
      <c r="Q86" s="2788"/>
      <c r="R86" s="2783"/>
      <c r="S86" s="2783"/>
      <c r="T86" s="2783"/>
      <c r="U86" s="2789"/>
      <c r="V86" s="2782"/>
      <c r="W86" s="2783"/>
      <c r="X86" s="2783"/>
      <c r="Y86" s="2783"/>
      <c r="Z86" s="2783"/>
      <c r="AA86" s="2783"/>
      <c r="AB86" s="2783"/>
      <c r="AC86" s="2798"/>
      <c r="AD86" s="2803"/>
      <c r="AE86" s="2803"/>
      <c r="AF86" s="2804"/>
      <c r="AG86" s="2800"/>
      <c r="AH86" s="2782"/>
      <c r="AI86" s="2783"/>
      <c r="AJ86" s="2783"/>
      <c r="AK86" s="2783"/>
      <c r="AL86" s="2783"/>
      <c r="AM86" s="2783"/>
      <c r="AN86" s="2783"/>
      <c r="AO86" s="2783"/>
      <c r="AP86" s="2783"/>
      <c r="AQ86" s="2783"/>
      <c r="AR86" s="2783"/>
      <c r="AS86" s="2783"/>
      <c r="AT86" s="2798"/>
      <c r="AU86" s="2791" t="s">
        <v>3113</v>
      </c>
      <c r="AV86" s="2792"/>
      <c r="AW86" s="2793"/>
      <c r="AX86" s="2747"/>
      <c r="AY86" s="2748"/>
      <c r="AZ86" s="2748"/>
      <c r="BA86" s="2748"/>
      <c r="BB86" s="2748"/>
      <c r="BC86" s="2748"/>
      <c r="BD86" s="2748"/>
      <c r="BE86" s="2748"/>
      <c r="BF86" s="2748"/>
      <c r="BG86" s="2749"/>
      <c r="BH86" s="512"/>
      <c r="BI86" s="509"/>
      <c r="BJ86" s="2717"/>
      <c r="BK86" s="2715"/>
      <c r="BL86" s="2715"/>
      <c r="BM86" s="2715"/>
      <c r="BN86" s="2716"/>
    </row>
    <row r="87" spans="1:66" ht="15" customHeight="1" x14ac:dyDescent="0.45">
      <c r="A87" s="2776">
        <f>+A85+1</f>
        <v>33</v>
      </c>
      <c r="B87" s="2777"/>
      <c r="C87" s="2780"/>
      <c r="D87" s="2781"/>
      <c r="E87" s="2781"/>
      <c r="F87" s="2781"/>
      <c r="G87" s="2781"/>
      <c r="H87" s="2781"/>
      <c r="I87" s="2781"/>
      <c r="J87" s="2781"/>
      <c r="K87" s="2781"/>
      <c r="L87" s="2784"/>
      <c r="M87" s="2784"/>
      <c r="N87" s="2784"/>
      <c r="O87" s="2784"/>
      <c r="P87" s="2785"/>
      <c r="Q87" s="2786"/>
      <c r="R87" s="2781"/>
      <c r="S87" s="2781"/>
      <c r="T87" s="2781"/>
      <c r="U87" s="2787"/>
      <c r="V87" s="2780"/>
      <c r="W87" s="2781"/>
      <c r="X87" s="2781"/>
      <c r="Y87" s="2781"/>
      <c r="Z87" s="2781"/>
      <c r="AA87" s="2781"/>
      <c r="AB87" s="2781"/>
      <c r="AC87" s="2797"/>
      <c r="AD87" s="2801"/>
      <c r="AE87" s="2801"/>
      <c r="AF87" s="2802"/>
      <c r="AG87" s="2799"/>
      <c r="AH87" s="2780"/>
      <c r="AI87" s="2781"/>
      <c r="AJ87" s="2781"/>
      <c r="AK87" s="2781"/>
      <c r="AL87" s="2781"/>
      <c r="AM87" s="2781"/>
      <c r="AN87" s="2781"/>
      <c r="AO87" s="2781"/>
      <c r="AP87" s="2781"/>
      <c r="AQ87" s="2781"/>
      <c r="AR87" s="2781"/>
      <c r="AS87" s="2781"/>
      <c r="AT87" s="2797"/>
      <c r="AU87" s="2794" t="s">
        <v>3112</v>
      </c>
      <c r="AV87" s="2795"/>
      <c r="AW87" s="2796"/>
      <c r="AX87" s="2747"/>
      <c r="AY87" s="2748"/>
      <c r="AZ87" s="2748"/>
      <c r="BA87" s="2748"/>
      <c r="BB87" s="2748"/>
      <c r="BC87" s="2748"/>
      <c r="BD87" s="2748"/>
      <c r="BE87" s="2748"/>
      <c r="BF87" s="2748"/>
      <c r="BG87" s="2749"/>
      <c r="BH87" s="512"/>
      <c r="BI87" s="509"/>
      <c r="BJ87" s="2790"/>
      <c r="BK87" s="2784"/>
      <c r="BL87" s="2784"/>
      <c r="BM87" s="2784"/>
      <c r="BN87" s="2785"/>
    </row>
    <row r="88" spans="1:66" ht="15" customHeight="1" x14ac:dyDescent="0.45">
      <c r="A88" s="2778"/>
      <c r="B88" s="2779"/>
      <c r="C88" s="2782"/>
      <c r="D88" s="2783"/>
      <c r="E88" s="2783"/>
      <c r="F88" s="2783"/>
      <c r="G88" s="2783"/>
      <c r="H88" s="2783"/>
      <c r="I88" s="2783"/>
      <c r="J88" s="2783"/>
      <c r="K88" s="2783"/>
      <c r="L88" s="2715"/>
      <c r="M88" s="2715"/>
      <c r="N88" s="2715"/>
      <c r="O88" s="2715"/>
      <c r="P88" s="2716"/>
      <c r="Q88" s="2788"/>
      <c r="R88" s="2783"/>
      <c r="S88" s="2783"/>
      <c r="T88" s="2783"/>
      <c r="U88" s="2789"/>
      <c r="V88" s="2782"/>
      <c r="W88" s="2783"/>
      <c r="X88" s="2783"/>
      <c r="Y88" s="2783"/>
      <c r="Z88" s="2783"/>
      <c r="AA88" s="2783"/>
      <c r="AB88" s="2783"/>
      <c r="AC88" s="2798"/>
      <c r="AD88" s="2803"/>
      <c r="AE88" s="2803"/>
      <c r="AF88" s="2804"/>
      <c r="AG88" s="2800"/>
      <c r="AH88" s="2782"/>
      <c r="AI88" s="2783"/>
      <c r="AJ88" s="2783"/>
      <c r="AK88" s="2783"/>
      <c r="AL88" s="2783"/>
      <c r="AM88" s="2783"/>
      <c r="AN88" s="2783"/>
      <c r="AO88" s="2783"/>
      <c r="AP88" s="2783"/>
      <c r="AQ88" s="2783"/>
      <c r="AR88" s="2783"/>
      <c r="AS88" s="2783"/>
      <c r="AT88" s="2798"/>
      <c r="AU88" s="2791" t="s">
        <v>3113</v>
      </c>
      <c r="AV88" s="2792"/>
      <c r="AW88" s="2793"/>
      <c r="AX88" s="2747"/>
      <c r="AY88" s="2748"/>
      <c r="AZ88" s="2748"/>
      <c r="BA88" s="2748"/>
      <c r="BB88" s="2748"/>
      <c r="BC88" s="2748"/>
      <c r="BD88" s="2748"/>
      <c r="BE88" s="2748"/>
      <c r="BF88" s="2748"/>
      <c r="BG88" s="2749"/>
      <c r="BH88" s="512"/>
      <c r="BI88" s="509"/>
      <c r="BJ88" s="2717"/>
      <c r="BK88" s="2715"/>
      <c r="BL88" s="2715"/>
      <c r="BM88" s="2715"/>
      <c r="BN88" s="2716"/>
    </row>
    <row r="89" spans="1:66" ht="15" customHeight="1" x14ac:dyDescent="0.45">
      <c r="A89" s="2776">
        <f>+A87+1</f>
        <v>34</v>
      </c>
      <c r="B89" s="2777"/>
      <c r="C89" s="2780"/>
      <c r="D89" s="2781"/>
      <c r="E89" s="2781"/>
      <c r="F89" s="2781"/>
      <c r="G89" s="2781"/>
      <c r="H89" s="2781"/>
      <c r="I89" s="2781"/>
      <c r="J89" s="2781"/>
      <c r="K89" s="2781"/>
      <c r="L89" s="2784"/>
      <c r="M89" s="2784"/>
      <c r="N89" s="2784"/>
      <c r="O89" s="2784"/>
      <c r="P89" s="2785"/>
      <c r="Q89" s="2786"/>
      <c r="R89" s="2781"/>
      <c r="S89" s="2781"/>
      <c r="T89" s="2781"/>
      <c r="U89" s="2787"/>
      <c r="V89" s="2780"/>
      <c r="W89" s="2781"/>
      <c r="X89" s="2781"/>
      <c r="Y89" s="2781"/>
      <c r="Z89" s="2781"/>
      <c r="AA89" s="2781"/>
      <c r="AB89" s="2781"/>
      <c r="AC89" s="2797"/>
      <c r="AD89" s="2801"/>
      <c r="AE89" s="2801"/>
      <c r="AF89" s="2802"/>
      <c r="AG89" s="2799"/>
      <c r="AH89" s="2780"/>
      <c r="AI89" s="2781"/>
      <c r="AJ89" s="2781"/>
      <c r="AK89" s="2781"/>
      <c r="AL89" s="2781"/>
      <c r="AM89" s="2781"/>
      <c r="AN89" s="2781"/>
      <c r="AO89" s="2781"/>
      <c r="AP89" s="2781"/>
      <c r="AQ89" s="2781"/>
      <c r="AR89" s="2781"/>
      <c r="AS89" s="2781"/>
      <c r="AT89" s="2797"/>
      <c r="AU89" s="2794" t="s">
        <v>3112</v>
      </c>
      <c r="AV89" s="2795"/>
      <c r="AW89" s="2796"/>
      <c r="AX89" s="2747"/>
      <c r="AY89" s="2748"/>
      <c r="AZ89" s="2748"/>
      <c r="BA89" s="2748"/>
      <c r="BB89" s="2748"/>
      <c r="BC89" s="2748"/>
      <c r="BD89" s="2748"/>
      <c r="BE89" s="2748"/>
      <c r="BF89" s="2748"/>
      <c r="BG89" s="2749"/>
      <c r="BH89" s="512"/>
      <c r="BI89" s="509"/>
      <c r="BJ89" s="2790"/>
      <c r="BK89" s="2784"/>
      <c r="BL89" s="2784"/>
      <c r="BM89" s="2784"/>
      <c r="BN89" s="2785"/>
    </row>
    <row r="90" spans="1:66" ht="15" customHeight="1" x14ac:dyDescent="0.45">
      <c r="A90" s="2778"/>
      <c r="B90" s="2779"/>
      <c r="C90" s="2782"/>
      <c r="D90" s="2783"/>
      <c r="E90" s="2783"/>
      <c r="F90" s="2783"/>
      <c r="G90" s="2783"/>
      <c r="H90" s="2783"/>
      <c r="I90" s="2783"/>
      <c r="J90" s="2783"/>
      <c r="K90" s="2783"/>
      <c r="L90" s="2715"/>
      <c r="M90" s="2715"/>
      <c r="N90" s="2715"/>
      <c r="O90" s="2715"/>
      <c r="P90" s="2716"/>
      <c r="Q90" s="2788"/>
      <c r="R90" s="2783"/>
      <c r="S90" s="2783"/>
      <c r="T90" s="2783"/>
      <c r="U90" s="2789"/>
      <c r="V90" s="2782"/>
      <c r="W90" s="2783"/>
      <c r="X90" s="2783"/>
      <c r="Y90" s="2783"/>
      <c r="Z90" s="2783"/>
      <c r="AA90" s="2783"/>
      <c r="AB90" s="2783"/>
      <c r="AC90" s="2798"/>
      <c r="AD90" s="2803"/>
      <c r="AE90" s="2803"/>
      <c r="AF90" s="2804"/>
      <c r="AG90" s="2800"/>
      <c r="AH90" s="2782"/>
      <c r="AI90" s="2783"/>
      <c r="AJ90" s="2783"/>
      <c r="AK90" s="2783"/>
      <c r="AL90" s="2783"/>
      <c r="AM90" s="2783"/>
      <c r="AN90" s="2783"/>
      <c r="AO90" s="2783"/>
      <c r="AP90" s="2783"/>
      <c r="AQ90" s="2783"/>
      <c r="AR90" s="2783"/>
      <c r="AS90" s="2783"/>
      <c r="AT90" s="2798"/>
      <c r="AU90" s="2791" t="s">
        <v>3113</v>
      </c>
      <c r="AV90" s="2792"/>
      <c r="AW90" s="2793"/>
      <c r="AX90" s="2747"/>
      <c r="AY90" s="2748"/>
      <c r="AZ90" s="2748"/>
      <c r="BA90" s="2748"/>
      <c r="BB90" s="2748"/>
      <c r="BC90" s="2748"/>
      <c r="BD90" s="2748"/>
      <c r="BE90" s="2748"/>
      <c r="BF90" s="2748"/>
      <c r="BG90" s="2749"/>
      <c r="BH90" s="512"/>
      <c r="BI90" s="509"/>
      <c r="BJ90" s="2717"/>
      <c r="BK90" s="2715"/>
      <c r="BL90" s="2715"/>
      <c r="BM90" s="2715"/>
      <c r="BN90" s="2716"/>
    </row>
    <row r="91" spans="1:66" ht="15" customHeight="1" x14ac:dyDescent="0.45">
      <c r="A91" s="2776">
        <f>+A89+1</f>
        <v>35</v>
      </c>
      <c r="B91" s="2777"/>
      <c r="C91" s="2780"/>
      <c r="D91" s="2781"/>
      <c r="E91" s="2781"/>
      <c r="F91" s="2781"/>
      <c r="G91" s="2781"/>
      <c r="H91" s="2781"/>
      <c r="I91" s="2781"/>
      <c r="J91" s="2781"/>
      <c r="K91" s="2781"/>
      <c r="L91" s="2784"/>
      <c r="M91" s="2784"/>
      <c r="N91" s="2784"/>
      <c r="O91" s="2784"/>
      <c r="P91" s="2785"/>
      <c r="Q91" s="2786"/>
      <c r="R91" s="2781"/>
      <c r="S91" s="2781"/>
      <c r="T91" s="2781"/>
      <c r="U91" s="2787"/>
      <c r="V91" s="2780"/>
      <c r="W91" s="2781"/>
      <c r="X91" s="2781"/>
      <c r="Y91" s="2781"/>
      <c r="Z91" s="2781"/>
      <c r="AA91" s="2781"/>
      <c r="AB91" s="2781"/>
      <c r="AC91" s="2797"/>
      <c r="AD91" s="2801"/>
      <c r="AE91" s="2801"/>
      <c r="AF91" s="2802"/>
      <c r="AG91" s="2799"/>
      <c r="AH91" s="2780"/>
      <c r="AI91" s="2781"/>
      <c r="AJ91" s="2781"/>
      <c r="AK91" s="2781"/>
      <c r="AL91" s="2781"/>
      <c r="AM91" s="2781"/>
      <c r="AN91" s="2781"/>
      <c r="AO91" s="2781"/>
      <c r="AP91" s="2781"/>
      <c r="AQ91" s="2781"/>
      <c r="AR91" s="2781"/>
      <c r="AS91" s="2781"/>
      <c r="AT91" s="2797"/>
      <c r="AU91" s="2794" t="s">
        <v>3112</v>
      </c>
      <c r="AV91" s="2795"/>
      <c r="AW91" s="2796"/>
      <c r="AX91" s="2747"/>
      <c r="AY91" s="2748"/>
      <c r="AZ91" s="2748"/>
      <c r="BA91" s="2748"/>
      <c r="BB91" s="2748"/>
      <c r="BC91" s="2748"/>
      <c r="BD91" s="2748"/>
      <c r="BE91" s="2748"/>
      <c r="BF91" s="2748"/>
      <c r="BG91" s="2749"/>
      <c r="BH91" s="512"/>
      <c r="BI91" s="509"/>
      <c r="BJ91" s="2790"/>
      <c r="BK91" s="2784"/>
      <c r="BL91" s="2784"/>
      <c r="BM91" s="2784"/>
      <c r="BN91" s="2785"/>
    </row>
    <row r="92" spans="1:66" ht="15" customHeight="1" x14ac:dyDescent="0.45">
      <c r="A92" s="2778"/>
      <c r="B92" s="2779"/>
      <c r="C92" s="2782"/>
      <c r="D92" s="2783"/>
      <c r="E92" s="2783"/>
      <c r="F92" s="2783"/>
      <c r="G92" s="2783"/>
      <c r="H92" s="2783"/>
      <c r="I92" s="2783"/>
      <c r="J92" s="2783"/>
      <c r="K92" s="2783"/>
      <c r="L92" s="2715"/>
      <c r="M92" s="2715"/>
      <c r="N92" s="2715"/>
      <c r="O92" s="2715"/>
      <c r="P92" s="2716"/>
      <c r="Q92" s="2788"/>
      <c r="R92" s="2783"/>
      <c r="S92" s="2783"/>
      <c r="T92" s="2783"/>
      <c r="U92" s="2789"/>
      <c r="V92" s="2782"/>
      <c r="W92" s="2783"/>
      <c r="X92" s="2783"/>
      <c r="Y92" s="2783"/>
      <c r="Z92" s="2783"/>
      <c r="AA92" s="2783"/>
      <c r="AB92" s="2783"/>
      <c r="AC92" s="2798"/>
      <c r="AD92" s="2803"/>
      <c r="AE92" s="2803"/>
      <c r="AF92" s="2804"/>
      <c r="AG92" s="2800"/>
      <c r="AH92" s="2782"/>
      <c r="AI92" s="2783"/>
      <c r="AJ92" s="2783"/>
      <c r="AK92" s="2783"/>
      <c r="AL92" s="2783"/>
      <c r="AM92" s="2783"/>
      <c r="AN92" s="2783"/>
      <c r="AO92" s="2783"/>
      <c r="AP92" s="2783"/>
      <c r="AQ92" s="2783"/>
      <c r="AR92" s="2783"/>
      <c r="AS92" s="2783"/>
      <c r="AT92" s="2798"/>
      <c r="AU92" s="2791" t="s">
        <v>3113</v>
      </c>
      <c r="AV92" s="2792"/>
      <c r="AW92" s="2793"/>
      <c r="AX92" s="2747"/>
      <c r="AY92" s="2748"/>
      <c r="AZ92" s="2748"/>
      <c r="BA92" s="2748"/>
      <c r="BB92" s="2748"/>
      <c r="BC92" s="2748"/>
      <c r="BD92" s="2748"/>
      <c r="BE92" s="2748"/>
      <c r="BF92" s="2748"/>
      <c r="BG92" s="2749"/>
      <c r="BH92" s="512"/>
      <c r="BI92" s="509"/>
      <c r="BJ92" s="2717"/>
      <c r="BK92" s="2715"/>
      <c r="BL92" s="2715"/>
      <c r="BM92" s="2715"/>
      <c r="BN92" s="2716"/>
    </row>
    <row r="93" spans="1:66" ht="15" customHeight="1" x14ac:dyDescent="0.45">
      <c r="A93" s="2776">
        <f>+A91+1</f>
        <v>36</v>
      </c>
      <c r="B93" s="2777"/>
      <c r="C93" s="2780"/>
      <c r="D93" s="2781"/>
      <c r="E93" s="2781"/>
      <c r="F93" s="2781"/>
      <c r="G93" s="2781"/>
      <c r="H93" s="2781"/>
      <c r="I93" s="2781"/>
      <c r="J93" s="2781"/>
      <c r="K93" s="2781"/>
      <c r="L93" s="2784"/>
      <c r="M93" s="2784"/>
      <c r="N93" s="2784"/>
      <c r="O93" s="2784"/>
      <c r="P93" s="2785"/>
      <c r="Q93" s="2786"/>
      <c r="R93" s="2781"/>
      <c r="S93" s="2781"/>
      <c r="T93" s="2781"/>
      <c r="U93" s="2787"/>
      <c r="V93" s="2780"/>
      <c r="W93" s="2781"/>
      <c r="X93" s="2781"/>
      <c r="Y93" s="2781"/>
      <c r="Z93" s="2781"/>
      <c r="AA93" s="2781"/>
      <c r="AB93" s="2781"/>
      <c r="AC93" s="2797"/>
      <c r="AD93" s="2801"/>
      <c r="AE93" s="2801"/>
      <c r="AF93" s="2802"/>
      <c r="AG93" s="2799"/>
      <c r="AH93" s="2780"/>
      <c r="AI93" s="2781"/>
      <c r="AJ93" s="2781"/>
      <c r="AK93" s="2781"/>
      <c r="AL93" s="2781"/>
      <c r="AM93" s="2781"/>
      <c r="AN93" s="2781"/>
      <c r="AO93" s="2781"/>
      <c r="AP93" s="2781"/>
      <c r="AQ93" s="2781"/>
      <c r="AR93" s="2781"/>
      <c r="AS93" s="2781"/>
      <c r="AT93" s="2797"/>
      <c r="AU93" s="2794" t="s">
        <v>3112</v>
      </c>
      <c r="AV93" s="2795"/>
      <c r="AW93" s="2796"/>
      <c r="AX93" s="2747"/>
      <c r="AY93" s="2748"/>
      <c r="AZ93" s="2748"/>
      <c r="BA93" s="2748"/>
      <c r="BB93" s="2748"/>
      <c r="BC93" s="2748"/>
      <c r="BD93" s="2748"/>
      <c r="BE93" s="2748"/>
      <c r="BF93" s="2748"/>
      <c r="BG93" s="2749"/>
      <c r="BH93" s="512"/>
      <c r="BI93" s="509"/>
      <c r="BJ93" s="2790"/>
      <c r="BK93" s="2784"/>
      <c r="BL93" s="2784"/>
      <c r="BM93" s="2784"/>
      <c r="BN93" s="2785"/>
    </row>
    <row r="94" spans="1:66" ht="15" customHeight="1" x14ac:dyDescent="0.45">
      <c r="A94" s="2778"/>
      <c r="B94" s="2779"/>
      <c r="C94" s="2782"/>
      <c r="D94" s="2783"/>
      <c r="E94" s="2783"/>
      <c r="F94" s="2783"/>
      <c r="G94" s="2783"/>
      <c r="H94" s="2783"/>
      <c r="I94" s="2783"/>
      <c r="J94" s="2783"/>
      <c r="K94" s="2783"/>
      <c r="L94" s="2715"/>
      <c r="M94" s="2715"/>
      <c r="N94" s="2715"/>
      <c r="O94" s="2715"/>
      <c r="P94" s="2716"/>
      <c r="Q94" s="2788"/>
      <c r="R94" s="2783"/>
      <c r="S94" s="2783"/>
      <c r="T94" s="2783"/>
      <c r="U94" s="2789"/>
      <c r="V94" s="2782"/>
      <c r="W94" s="2783"/>
      <c r="X94" s="2783"/>
      <c r="Y94" s="2783"/>
      <c r="Z94" s="2783"/>
      <c r="AA94" s="2783"/>
      <c r="AB94" s="2783"/>
      <c r="AC94" s="2798"/>
      <c r="AD94" s="2803"/>
      <c r="AE94" s="2803"/>
      <c r="AF94" s="2804"/>
      <c r="AG94" s="2800"/>
      <c r="AH94" s="2782"/>
      <c r="AI94" s="2783"/>
      <c r="AJ94" s="2783"/>
      <c r="AK94" s="2783"/>
      <c r="AL94" s="2783"/>
      <c r="AM94" s="2783"/>
      <c r="AN94" s="2783"/>
      <c r="AO94" s="2783"/>
      <c r="AP94" s="2783"/>
      <c r="AQ94" s="2783"/>
      <c r="AR94" s="2783"/>
      <c r="AS94" s="2783"/>
      <c r="AT94" s="2798"/>
      <c r="AU94" s="2791" t="s">
        <v>3113</v>
      </c>
      <c r="AV94" s="2792"/>
      <c r="AW94" s="2793"/>
      <c r="AX94" s="2747"/>
      <c r="AY94" s="2748"/>
      <c r="AZ94" s="2748"/>
      <c r="BA94" s="2748"/>
      <c r="BB94" s="2748"/>
      <c r="BC94" s="2748"/>
      <c r="BD94" s="2748"/>
      <c r="BE94" s="2748"/>
      <c r="BF94" s="2748"/>
      <c r="BG94" s="2749"/>
      <c r="BH94" s="512"/>
      <c r="BI94" s="509"/>
      <c r="BJ94" s="2717"/>
      <c r="BK94" s="2715"/>
      <c r="BL94" s="2715"/>
      <c r="BM94" s="2715"/>
      <c r="BN94" s="2716"/>
    </row>
    <row r="95" spans="1:66" ht="15" customHeight="1" x14ac:dyDescent="0.45">
      <c r="A95" s="2776">
        <f>+A93+1</f>
        <v>37</v>
      </c>
      <c r="B95" s="2777"/>
      <c r="C95" s="2780"/>
      <c r="D95" s="2781"/>
      <c r="E95" s="2781"/>
      <c r="F95" s="2781"/>
      <c r="G95" s="2781"/>
      <c r="H95" s="2781"/>
      <c r="I95" s="2781"/>
      <c r="J95" s="2781"/>
      <c r="K95" s="2781"/>
      <c r="L95" s="2784"/>
      <c r="M95" s="2784"/>
      <c r="N95" s="2784"/>
      <c r="O95" s="2784"/>
      <c r="P95" s="2785"/>
      <c r="Q95" s="2786"/>
      <c r="R95" s="2781"/>
      <c r="S95" s="2781"/>
      <c r="T95" s="2781"/>
      <c r="U95" s="2787"/>
      <c r="V95" s="2780"/>
      <c r="W95" s="2781"/>
      <c r="X95" s="2781"/>
      <c r="Y95" s="2781"/>
      <c r="Z95" s="2781"/>
      <c r="AA95" s="2781"/>
      <c r="AB95" s="2781"/>
      <c r="AC95" s="2797"/>
      <c r="AD95" s="2801"/>
      <c r="AE95" s="2801"/>
      <c r="AF95" s="2802"/>
      <c r="AG95" s="2799"/>
      <c r="AH95" s="2780"/>
      <c r="AI95" s="2781"/>
      <c r="AJ95" s="2781"/>
      <c r="AK95" s="2781"/>
      <c r="AL95" s="2781"/>
      <c r="AM95" s="2781"/>
      <c r="AN95" s="2781"/>
      <c r="AO95" s="2781"/>
      <c r="AP95" s="2781"/>
      <c r="AQ95" s="2781"/>
      <c r="AR95" s="2781"/>
      <c r="AS95" s="2781"/>
      <c r="AT95" s="2797"/>
      <c r="AU95" s="2794" t="s">
        <v>3112</v>
      </c>
      <c r="AV95" s="2795"/>
      <c r="AW95" s="2796"/>
      <c r="AX95" s="2747"/>
      <c r="AY95" s="2748"/>
      <c r="AZ95" s="2748"/>
      <c r="BA95" s="2748"/>
      <c r="BB95" s="2748"/>
      <c r="BC95" s="2748"/>
      <c r="BD95" s="2748"/>
      <c r="BE95" s="2748"/>
      <c r="BF95" s="2748"/>
      <c r="BG95" s="2749"/>
      <c r="BH95" s="512"/>
      <c r="BI95" s="509"/>
      <c r="BJ95" s="2790"/>
      <c r="BK95" s="2784"/>
      <c r="BL95" s="2784"/>
      <c r="BM95" s="2784"/>
      <c r="BN95" s="2785"/>
    </row>
    <row r="96" spans="1:66" ht="15" customHeight="1" x14ac:dyDescent="0.45">
      <c r="A96" s="2778"/>
      <c r="B96" s="2779"/>
      <c r="C96" s="2782"/>
      <c r="D96" s="2783"/>
      <c r="E96" s="2783"/>
      <c r="F96" s="2783"/>
      <c r="G96" s="2783"/>
      <c r="H96" s="2783"/>
      <c r="I96" s="2783"/>
      <c r="J96" s="2783"/>
      <c r="K96" s="2783"/>
      <c r="L96" s="2715"/>
      <c r="M96" s="2715"/>
      <c r="N96" s="2715"/>
      <c r="O96" s="2715"/>
      <c r="P96" s="2716"/>
      <c r="Q96" s="2788"/>
      <c r="R96" s="2783"/>
      <c r="S96" s="2783"/>
      <c r="T96" s="2783"/>
      <c r="U96" s="2789"/>
      <c r="V96" s="2782"/>
      <c r="W96" s="2783"/>
      <c r="X96" s="2783"/>
      <c r="Y96" s="2783"/>
      <c r="Z96" s="2783"/>
      <c r="AA96" s="2783"/>
      <c r="AB96" s="2783"/>
      <c r="AC96" s="2798"/>
      <c r="AD96" s="2803"/>
      <c r="AE96" s="2803"/>
      <c r="AF96" s="2804"/>
      <c r="AG96" s="2800"/>
      <c r="AH96" s="2782"/>
      <c r="AI96" s="2783"/>
      <c r="AJ96" s="2783"/>
      <c r="AK96" s="2783"/>
      <c r="AL96" s="2783"/>
      <c r="AM96" s="2783"/>
      <c r="AN96" s="2783"/>
      <c r="AO96" s="2783"/>
      <c r="AP96" s="2783"/>
      <c r="AQ96" s="2783"/>
      <c r="AR96" s="2783"/>
      <c r="AS96" s="2783"/>
      <c r="AT96" s="2798"/>
      <c r="AU96" s="2791" t="s">
        <v>3113</v>
      </c>
      <c r="AV96" s="2792"/>
      <c r="AW96" s="2793"/>
      <c r="AX96" s="2747"/>
      <c r="AY96" s="2748"/>
      <c r="AZ96" s="2748"/>
      <c r="BA96" s="2748"/>
      <c r="BB96" s="2748"/>
      <c r="BC96" s="2748"/>
      <c r="BD96" s="2748"/>
      <c r="BE96" s="2748"/>
      <c r="BF96" s="2748"/>
      <c r="BG96" s="2749"/>
      <c r="BH96" s="512"/>
      <c r="BI96" s="509"/>
      <c r="BJ96" s="2717"/>
      <c r="BK96" s="2715"/>
      <c r="BL96" s="2715"/>
      <c r="BM96" s="2715"/>
      <c r="BN96" s="2716"/>
    </row>
    <row r="97" spans="1:66" ht="15" customHeight="1" x14ac:dyDescent="0.45">
      <c r="A97" s="2776">
        <f>+A95+1</f>
        <v>38</v>
      </c>
      <c r="B97" s="2777"/>
      <c r="C97" s="2780"/>
      <c r="D97" s="2781"/>
      <c r="E97" s="2781"/>
      <c r="F97" s="2781"/>
      <c r="G97" s="2781"/>
      <c r="H97" s="2781"/>
      <c r="I97" s="2781"/>
      <c r="J97" s="2781"/>
      <c r="K97" s="2781"/>
      <c r="L97" s="2784"/>
      <c r="M97" s="2784"/>
      <c r="N97" s="2784"/>
      <c r="O97" s="2784"/>
      <c r="P97" s="2785"/>
      <c r="Q97" s="2786"/>
      <c r="R97" s="2781"/>
      <c r="S97" s="2781"/>
      <c r="T97" s="2781"/>
      <c r="U97" s="2787"/>
      <c r="V97" s="2780"/>
      <c r="W97" s="2781"/>
      <c r="X97" s="2781"/>
      <c r="Y97" s="2781"/>
      <c r="Z97" s="2781"/>
      <c r="AA97" s="2781"/>
      <c r="AB97" s="2781"/>
      <c r="AC97" s="2797"/>
      <c r="AD97" s="2801"/>
      <c r="AE97" s="2801"/>
      <c r="AF97" s="2802"/>
      <c r="AG97" s="2799"/>
      <c r="AH97" s="2780"/>
      <c r="AI97" s="2781"/>
      <c r="AJ97" s="2781"/>
      <c r="AK97" s="2781"/>
      <c r="AL97" s="2781"/>
      <c r="AM97" s="2781"/>
      <c r="AN97" s="2781"/>
      <c r="AO97" s="2781"/>
      <c r="AP97" s="2781"/>
      <c r="AQ97" s="2781"/>
      <c r="AR97" s="2781"/>
      <c r="AS97" s="2781"/>
      <c r="AT97" s="2797"/>
      <c r="AU97" s="2794" t="s">
        <v>3112</v>
      </c>
      <c r="AV97" s="2795"/>
      <c r="AW97" s="2796"/>
      <c r="AX97" s="2747"/>
      <c r="AY97" s="2748"/>
      <c r="AZ97" s="2748"/>
      <c r="BA97" s="2748"/>
      <c r="BB97" s="2748"/>
      <c r="BC97" s="2748"/>
      <c r="BD97" s="2748"/>
      <c r="BE97" s="2748"/>
      <c r="BF97" s="2748"/>
      <c r="BG97" s="2749"/>
      <c r="BH97" s="512"/>
      <c r="BI97" s="509"/>
      <c r="BJ97" s="2790"/>
      <c r="BK97" s="2784"/>
      <c r="BL97" s="2784"/>
      <c r="BM97" s="2784"/>
      <c r="BN97" s="2785"/>
    </row>
    <row r="98" spans="1:66" ht="15" customHeight="1" x14ac:dyDescent="0.45">
      <c r="A98" s="2778"/>
      <c r="B98" s="2779"/>
      <c r="C98" s="2782"/>
      <c r="D98" s="2783"/>
      <c r="E98" s="2783"/>
      <c r="F98" s="2783"/>
      <c r="G98" s="2783"/>
      <c r="H98" s="2783"/>
      <c r="I98" s="2783"/>
      <c r="J98" s="2783"/>
      <c r="K98" s="2783"/>
      <c r="L98" s="2715"/>
      <c r="M98" s="2715"/>
      <c r="N98" s="2715"/>
      <c r="O98" s="2715"/>
      <c r="P98" s="2716"/>
      <c r="Q98" s="2788"/>
      <c r="R98" s="2783"/>
      <c r="S98" s="2783"/>
      <c r="T98" s="2783"/>
      <c r="U98" s="2789"/>
      <c r="V98" s="2782"/>
      <c r="W98" s="2783"/>
      <c r="X98" s="2783"/>
      <c r="Y98" s="2783"/>
      <c r="Z98" s="2783"/>
      <c r="AA98" s="2783"/>
      <c r="AB98" s="2783"/>
      <c r="AC98" s="2798"/>
      <c r="AD98" s="2803"/>
      <c r="AE98" s="2803"/>
      <c r="AF98" s="2804"/>
      <c r="AG98" s="2800"/>
      <c r="AH98" s="2782"/>
      <c r="AI98" s="2783"/>
      <c r="AJ98" s="2783"/>
      <c r="AK98" s="2783"/>
      <c r="AL98" s="2783"/>
      <c r="AM98" s="2783"/>
      <c r="AN98" s="2783"/>
      <c r="AO98" s="2783"/>
      <c r="AP98" s="2783"/>
      <c r="AQ98" s="2783"/>
      <c r="AR98" s="2783"/>
      <c r="AS98" s="2783"/>
      <c r="AT98" s="2798"/>
      <c r="AU98" s="2791" t="s">
        <v>3113</v>
      </c>
      <c r="AV98" s="2792"/>
      <c r="AW98" s="2793"/>
      <c r="AX98" s="2747"/>
      <c r="AY98" s="2748"/>
      <c r="AZ98" s="2748"/>
      <c r="BA98" s="2748"/>
      <c r="BB98" s="2748"/>
      <c r="BC98" s="2748"/>
      <c r="BD98" s="2748"/>
      <c r="BE98" s="2748"/>
      <c r="BF98" s="2748"/>
      <c r="BG98" s="2749"/>
      <c r="BH98" s="512"/>
      <c r="BI98" s="509"/>
      <c r="BJ98" s="2717"/>
      <c r="BK98" s="2715"/>
      <c r="BL98" s="2715"/>
      <c r="BM98" s="2715"/>
      <c r="BN98" s="2716"/>
    </row>
    <row r="99" spans="1:66" ht="15" customHeight="1" x14ac:dyDescent="0.45">
      <c r="A99" s="2776">
        <f>+A97+1</f>
        <v>39</v>
      </c>
      <c r="B99" s="2777"/>
      <c r="C99" s="2780"/>
      <c r="D99" s="2781"/>
      <c r="E99" s="2781"/>
      <c r="F99" s="2781"/>
      <c r="G99" s="2781"/>
      <c r="H99" s="2781"/>
      <c r="I99" s="2781"/>
      <c r="J99" s="2781"/>
      <c r="K99" s="2781"/>
      <c r="L99" s="2784"/>
      <c r="M99" s="2784"/>
      <c r="N99" s="2784"/>
      <c r="O99" s="2784"/>
      <c r="P99" s="2785"/>
      <c r="Q99" s="2786"/>
      <c r="R99" s="2781"/>
      <c r="S99" s="2781"/>
      <c r="T99" s="2781"/>
      <c r="U99" s="2787"/>
      <c r="V99" s="2780"/>
      <c r="W99" s="2781"/>
      <c r="X99" s="2781"/>
      <c r="Y99" s="2781"/>
      <c r="Z99" s="2781"/>
      <c r="AA99" s="2781"/>
      <c r="AB99" s="2781"/>
      <c r="AC99" s="2797"/>
      <c r="AD99" s="2801"/>
      <c r="AE99" s="2801"/>
      <c r="AF99" s="2802"/>
      <c r="AG99" s="2799"/>
      <c r="AH99" s="2780"/>
      <c r="AI99" s="2781"/>
      <c r="AJ99" s="2781"/>
      <c r="AK99" s="2781"/>
      <c r="AL99" s="2781"/>
      <c r="AM99" s="2781"/>
      <c r="AN99" s="2781"/>
      <c r="AO99" s="2781"/>
      <c r="AP99" s="2781"/>
      <c r="AQ99" s="2781"/>
      <c r="AR99" s="2781"/>
      <c r="AS99" s="2781"/>
      <c r="AT99" s="2797"/>
      <c r="AU99" s="2794" t="s">
        <v>3112</v>
      </c>
      <c r="AV99" s="2795"/>
      <c r="AW99" s="2796"/>
      <c r="AX99" s="2747"/>
      <c r="AY99" s="2748"/>
      <c r="AZ99" s="2748"/>
      <c r="BA99" s="2748"/>
      <c r="BB99" s="2748"/>
      <c r="BC99" s="2748"/>
      <c r="BD99" s="2748"/>
      <c r="BE99" s="2748"/>
      <c r="BF99" s="2748"/>
      <c r="BG99" s="2749"/>
      <c r="BH99" s="512"/>
      <c r="BI99" s="509"/>
      <c r="BJ99" s="2790"/>
      <c r="BK99" s="2784"/>
      <c r="BL99" s="2784"/>
      <c r="BM99" s="2784"/>
      <c r="BN99" s="2785"/>
    </row>
    <row r="100" spans="1:66" ht="15" customHeight="1" x14ac:dyDescent="0.45">
      <c r="A100" s="2778"/>
      <c r="B100" s="2779"/>
      <c r="C100" s="2782"/>
      <c r="D100" s="2783"/>
      <c r="E100" s="2783"/>
      <c r="F100" s="2783"/>
      <c r="G100" s="2783"/>
      <c r="H100" s="2783"/>
      <c r="I100" s="2783"/>
      <c r="J100" s="2783"/>
      <c r="K100" s="2783"/>
      <c r="L100" s="2715"/>
      <c r="M100" s="2715"/>
      <c r="N100" s="2715"/>
      <c r="O100" s="2715"/>
      <c r="P100" s="2716"/>
      <c r="Q100" s="2788"/>
      <c r="R100" s="2783"/>
      <c r="S100" s="2783"/>
      <c r="T100" s="2783"/>
      <c r="U100" s="2789"/>
      <c r="V100" s="2782"/>
      <c r="W100" s="2783"/>
      <c r="X100" s="2783"/>
      <c r="Y100" s="2783"/>
      <c r="Z100" s="2783"/>
      <c r="AA100" s="2783"/>
      <c r="AB100" s="2783"/>
      <c r="AC100" s="2798"/>
      <c r="AD100" s="2803"/>
      <c r="AE100" s="2803"/>
      <c r="AF100" s="2804"/>
      <c r="AG100" s="2800"/>
      <c r="AH100" s="2782"/>
      <c r="AI100" s="2783"/>
      <c r="AJ100" s="2783"/>
      <c r="AK100" s="2783"/>
      <c r="AL100" s="2783"/>
      <c r="AM100" s="2783"/>
      <c r="AN100" s="2783"/>
      <c r="AO100" s="2783"/>
      <c r="AP100" s="2783"/>
      <c r="AQ100" s="2783"/>
      <c r="AR100" s="2783"/>
      <c r="AS100" s="2783"/>
      <c r="AT100" s="2798"/>
      <c r="AU100" s="2791" t="s">
        <v>3113</v>
      </c>
      <c r="AV100" s="2792"/>
      <c r="AW100" s="2793"/>
      <c r="AX100" s="2747"/>
      <c r="AY100" s="2748"/>
      <c r="AZ100" s="2748"/>
      <c r="BA100" s="2748"/>
      <c r="BB100" s="2748"/>
      <c r="BC100" s="2748"/>
      <c r="BD100" s="2748"/>
      <c r="BE100" s="2748"/>
      <c r="BF100" s="2748"/>
      <c r="BG100" s="2749"/>
      <c r="BH100" s="512"/>
      <c r="BI100" s="509"/>
      <c r="BJ100" s="2717"/>
      <c r="BK100" s="2715"/>
      <c r="BL100" s="2715"/>
      <c r="BM100" s="2715"/>
      <c r="BN100" s="2716"/>
    </row>
    <row r="101" spans="1:66" ht="15" customHeight="1" x14ac:dyDescent="0.45">
      <c r="A101" s="2776">
        <f>+A99+1</f>
        <v>40</v>
      </c>
      <c r="B101" s="2777"/>
      <c r="C101" s="2780"/>
      <c r="D101" s="2781"/>
      <c r="E101" s="2781"/>
      <c r="F101" s="2781"/>
      <c r="G101" s="2781"/>
      <c r="H101" s="2781"/>
      <c r="I101" s="2781"/>
      <c r="J101" s="2781"/>
      <c r="K101" s="2781"/>
      <c r="L101" s="2784"/>
      <c r="M101" s="2784"/>
      <c r="N101" s="2784"/>
      <c r="O101" s="2784"/>
      <c r="P101" s="2785"/>
      <c r="Q101" s="2786"/>
      <c r="R101" s="2781"/>
      <c r="S101" s="2781"/>
      <c r="T101" s="2781"/>
      <c r="U101" s="2787"/>
      <c r="V101" s="2780"/>
      <c r="W101" s="2781"/>
      <c r="X101" s="2781"/>
      <c r="Y101" s="2781"/>
      <c r="Z101" s="2781"/>
      <c r="AA101" s="2781"/>
      <c r="AB101" s="2781"/>
      <c r="AC101" s="2797"/>
      <c r="AD101" s="2801"/>
      <c r="AE101" s="2801"/>
      <c r="AF101" s="2802"/>
      <c r="AG101" s="2799"/>
      <c r="AH101" s="2780"/>
      <c r="AI101" s="2781"/>
      <c r="AJ101" s="2781"/>
      <c r="AK101" s="2781"/>
      <c r="AL101" s="2781"/>
      <c r="AM101" s="2781"/>
      <c r="AN101" s="2781"/>
      <c r="AO101" s="2781"/>
      <c r="AP101" s="2781"/>
      <c r="AQ101" s="2781"/>
      <c r="AR101" s="2781"/>
      <c r="AS101" s="2781"/>
      <c r="AT101" s="2797"/>
      <c r="AU101" s="2794" t="s">
        <v>3112</v>
      </c>
      <c r="AV101" s="2795"/>
      <c r="AW101" s="2796"/>
      <c r="AX101" s="2747"/>
      <c r="AY101" s="2748"/>
      <c r="AZ101" s="2748"/>
      <c r="BA101" s="2748"/>
      <c r="BB101" s="2748"/>
      <c r="BC101" s="2748"/>
      <c r="BD101" s="2748"/>
      <c r="BE101" s="2748"/>
      <c r="BF101" s="2748"/>
      <c r="BG101" s="2749"/>
      <c r="BH101" s="512"/>
      <c r="BI101" s="509"/>
      <c r="BJ101" s="2790"/>
      <c r="BK101" s="2784"/>
      <c r="BL101" s="2784"/>
      <c r="BM101" s="2784"/>
      <c r="BN101" s="2785"/>
    </row>
    <row r="102" spans="1:66" ht="15" customHeight="1" x14ac:dyDescent="0.45">
      <c r="A102" s="2778"/>
      <c r="B102" s="2779"/>
      <c r="C102" s="2782"/>
      <c r="D102" s="2783"/>
      <c r="E102" s="2783"/>
      <c r="F102" s="2783"/>
      <c r="G102" s="2783"/>
      <c r="H102" s="2783"/>
      <c r="I102" s="2783"/>
      <c r="J102" s="2783"/>
      <c r="K102" s="2783"/>
      <c r="L102" s="2715"/>
      <c r="M102" s="2715"/>
      <c r="N102" s="2715"/>
      <c r="O102" s="2715"/>
      <c r="P102" s="2716"/>
      <c r="Q102" s="2788"/>
      <c r="R102" s="2783"/>
      <c r="S102" s="2783"/>
      <c r="T102" s="2783"/>
      <c r="U102" s="2789"/>
      <c r="V102" s="2782"/>
      <c r="W102" s="2783"/>
      <c r="X102" s="2783"/>
      <c r="Y102" s="2783"/>
      <c r="Z102" s="2783"/>
      <c r="AA102" s="2783"/>
      <c r="AB102" s="2783"/>
      <c r="AC102" s="2798"/>
      <c r="AD102" s="2803"/>
      <c r="AE102" s="2803"/>
      <c r="AF102" s="2804"/>
      <c r="AG102" s="2800"/>
      <c r="AH102" s="2782"/>
      <c r="AI102" s="2783"/>
      <c r="AJ102" s="2783"/>
      <c r="AK102" s="2783"/>
      <c r="AL102" s="2783"/>
      <c r="AM102" s="2783"/>
      <c r="AN102" s="2783"/>
      <c r="AO102" s="2783"/>
      <c r="AP102" s="2783"/>
      <c r="AQ102" s="2783"/>
      <c r="AR102" s="2783"/>
      <c r="AS102" s="2783"/>
      <c r="AT102" s="2798"/>
      <c r="AU102" s="2791" t="s">
        <v>3113</v>
      </c>
      <c r="AV102" s="2792"/>
      <c r="AW102" s="2793"/>
      <c r="AX102" s="2747"/>
      <c r="AY102" s="2748"/>
      <c r="AZ102" s="2748"/>
      <c r="BA102" s="2748"/>
      <c r="BB102" s="2748"/>
      <c r="BC102" s="2748"/>
      <c r="BD102" s="2748"/>
      <c r="BE102" s="2748"/>
      <c r="BF102" s="2748"/>
      <c r="BG102" s="2749"/>
      <c r="BH102" s="512"/>
      <c r="BI102" s="509"/>
      <c r="BJ102" s="2717"/>
      <c r="BK102" s="2715"/>
      <c r="BL102" s="2715"/>
      <c r="BM102" s="2715"/>
      <c r="BN102" s="2716"/>
    </row>
    <row r="103" spans="1:66" ht="15" customHeight="1" x14ac:dyDescent="0.45">
      <c r="A103" s="2776">
        <f>+A101+1</f>
        <v>41</v>
      </c>
      <c r="B103" s="2777"/>
      <c r="C103" s="2780"/>
      <c r="D103" s="2781"/>
      <c r="E103" s="2781"/>
      <c r="F103" s="2781"/>
      <c r="G103" s="2781"/>
      <c r="H103" s="2781"/>
      <c r="I103" s="2781"/>
      <c r="J103" s="2781"/>
      <c r="K103" s="2781"/>
      <c r="L103" s="2784"/>
      <c r="M103" s="2784"/>
      <c r="N103" s="2784"/>
      <c r="O103" s="2784"/>
      <c r="P103" s="2785"/>
      <c r="Q103" s="2786"/>
      <c r="R103" s="2781"/>
      <c r="S103" s="2781"/>
      <c r="T103" s="2781"/>
      <c r="U103" s="2787"/>
      <c r="V103" s="2780"/>
      <c r="W103" s="2781"/>
      <c r="X103" s="2781"/>
      <c r="Y103" s="2781"/>
      <c r="Z103" s="2781"/>
      <c r="AA103" s="2781"/>
      <c r="AB103" s="2781"/>
      <c r="AC103" s="2797"/>
      <c r="AD103" s="2801"/>
      <c r="AE103" s="2801"/>
      <c r="AF103" s="2802"/>
      <c r="AG103" s="2799"/>
      <c r="AH103" s="2780"/>
      <c r="AI103" s="2781"/>
      <c r="AJ103" s="2781"/>
      <c r="AK103" s="2781"/>
      <c r="AL103" s="2781"/>
      <c r="AM103" s="2781"/>
      <c r="AN103" s="2781"/>
      <c r="AO103" s="2781"/>
      <c r="AP103" s="2781"/>
      <c r="AQ103" s="2781"/>
      <c r="AR103" s="2781"/>
      <c r="AS103" s="2781"/>
      <c r="AT103" s="2797"/>
      <c r="AU103" s="2794" t="s">
        <v>3112</v>
      </c>
      <c r="AV103" s="2795"/>
      <c r="AW103" s="2796"/>
      <c r="AX103" s="2747"/>
      <c r="AY103" s="2748"/>
      <c r="AZ103" s="2748"/>
      <c r="BA103" s="2748"/>
      <c r="BB103" s="2748"/>
      <c r="BC103" s="2748"/>
      <c r="BD103" s="2748"/>
      <c r="BE103" s="2748"/>
      <c r="BF103" s="2748"/>
      <c r="BG103" s="2749"/>
      <c r="BH103" s="512"/>
      <c r="BI103" s="509"/>
      <c r="BJ103" s="2790"/>
      <c r="BK103" s="2784"/>
      <c r="BL103" s="2784"/>
      <c r="BM103" s="2784"/>
      <c r="BN103" s="2785"/>
    </row>
    <row r="104" spans="1:66" ht="15" customHeight="1" x14ac:dyDescent="0.45">
      <c r="A104" s="2778"/>
      <c r="B104" s="2779"/>
      <c r="C104" s="2782"/>
      <c r="D104" s="2783"/>
      <c r="E104" s="2783"/>
      <c r="F104" s="2783"/>
      <c r="G104" s="2783"/>
      <c r="H104" s="2783"/>
      <c r="I104" s="2783"/>
      <c r="J104" s="2783"/>
      <c r="K104" s="2783"/>
      <c r="L104" s="2715"/>
      <c r="M104" s="2715"/>
      <c r="N104" s="2715"/>
      <c r="O104" s="2715"/>
      <c r="P104" s="2716"/>
      <c r="Q104" s="2788"/>
      <c r="R104" s="2783"/>
      <c r="S104" s="2783"/>
      <c r="T104" s="2783"/>
      <c r="U104" s="2789"/>
      <c r="V104" s="2782"/>
      <c r="W104" s="2783"/>
      <c r="X104" s="2783"/>
      <c r="Y104" s="2783"/>
      <c r="Z104" s="2783"/>
      <c r="AA104" s="2783"/>
      <c r="AB104" s="2783"/>
      <c r="AC104" s="2798"/>
      <c r="AD104" s="2803"/>
      <c r="AE104" s="2803"/>
      <c r="AF104" s="2804"/>
      <c r="AG104" s="2800"/>
      <c r="AH104" s="2782"/>
      <c r="AI104" s="2783"/>
      <c r="AJ104" s="2783"/>
      <c r="AK104" s="2783"/>
      <c r="AL104" s="2783"/>
      <c r="AM104" s="2783"/>
      <c r="AN104" s="2783"/>
      <c r="AO104" s="2783"/>
      <c r="AP104" s="2783"/>
      <c r="AQ104" s="2783"/>
      <c r="AR104" s="2783"/>
      <c r="AS104" s="2783"/>
      <c r="AT104" s="2798"/>
      <c r="AU104" s="2791" t="s">
        <v>3113</v>
      </c>
      <c r="AV104" s="2792"/>
      <c r="AW104" s="2793"/>
      <c r="AX104" s="2747"/>
      <c r="AY104" s="2748"/>
      <c r="AZ104" s="2748"/>
      <c r="BA104" s="2748"/>
      <c r="BB104" s="2748"/>
      <c r="BC104" s="2748"/>
      <c r="BD104" s="2748"/>
      <c r="BE104" s="2748"/>
      <c r="BF104" s="2748"/>
      <c r="BG104" s="2749"/>
      <c r="BH104" s="512"/>
      <c r="BI104" s="509"/>
      <c r="BJ104" s="2717"/>
      <c r="BK104" s="2715"/>
      <c r="BL104" s="2715"/>
      <c r="BM104" s="2715"/>
      <c r="BN104" s="2716"/>
    </row>
    <row r="105" spans="1:66" ht="15" customHeight="1" x14ac:dyDescent="0.45">
      <c r="A105" s="2776">
        <f>+A103+1</f>
        <v>42</v>
      </c>
      <c r="B105" s="2777"/>
      <c r="C105" s="2780"/>
      <c r="D105" s="2781"/>
      <c r="E105" s="2781"/>
      <c r="F105" s="2781"/>
      <c r="G105" s="2781"/>
      <c r="H105" s="2781"/>
      <c r="I105" s="2781"/>
      <c r="J105" s="2781"/>
      <c r="K105" s="2781"/>
      <c r="L105" s="2784"/>
      <c r="M105" s="2784"/>
      <c r="N105" s="2784"/>
      <c r="O105" s="2784"/>
      <c r="P105" s="2785"/>
      <c r="Q105" s="2786"/>
      <c r="R105" s="2781"/>
      <c r="S105" s="2781"/>
      <c r="T105" s="2781"/>
      <c r="U105" s="2787"/>
      <c r="V105" s="2780"/>
      <c r="W105" s="2781"/>
      <c r="X105" s="2781"/>
      <c r="Y105" s="2781"/>
      <c r="Z105" s="2781"/>
      <c r="AA105" s="2781"/>
      <c r="AB105" s="2781"/>
      <c r="AC105" s="2797"/>
      <c r="AD105" s="2801"/>
      <c r="AE105" s="2801"/>
      <c r="AF105" s="2802"/>
      <c r="AG105" s="2799"/>
      <c r="AH105" s="2780"/>
      <c r="AI105" s="2781"/>
      <c r="AJ105" s="2781"/>
      <c r="AK105" s="2781"/>
      <c r="AL105" s="2781"/>
      <c r="AM105" s="2781"/>
      <c r="AN105" s="2781"/>
      <c r="AO105" s="2781"/>
      <c r="AP105" s="2781"/>
      <c r="AQ105" s="2781"/>
      <c r="AR105" s="2781"/>
      <c r="AS105" s="2781"/>
      <c r="AT105" s="2797"/>
      <c r="AU105" s="2794" t="s">
        <v>3112</v>
      </c>
      <c r="AV105" s="2795"/>
      <c r="AW105" s="2796"/>
      <c r="AX105" s="2747"/>
      <c r="AY105" s="2748"/>
      <c r="AZ105" s="2748"/>
      <c r="BA105" s="2748"/>
      <c r="BB105" s="2748"/>
      <c r="BC105" s="2748"/>
      <c r="BD105" s="2748"/>
      <c r="BE105" s="2748"/>
      <c r="BF105" s="2748"/>
      <c r="BG105" s="2749"/>
      <c r="BH105" s="512"/>
      <c r="BI105" s="509"/>
      <c r="BJ105" s="2790"/>
      <c r="BK105" s="2784"/>
      <c r="BL105" s="2784"/>
      <c r="BM105" s="2784"/>
      <c r="BN105" s="2785"/>
    </row>
    <row r="106" spans="1:66" ht="15" customHeight="1" x14ac:dyDescent="0.45">
      <c r="A106" s="2778"/>
      <c r="B106" s="2779"/>
      <c r="C106" s="2782"/>
      <c r="D106" s="2783"/>
      <c r="E106" s="2783"/>
      <c r="F106" s="2783"/>
      <c r="G106" s="2783"/>
      <c r="H106" s="2783"/>
      <c r="I106" s="2783"/>
      <c r="J106" s="2783"/>
      <c r="K106" s="2783"/>
      <c r="L106" s="2715"/>
      <c r="M106" s="2715"/>
      <c r="N106" s="2715"/>
      <c r="O106" s="2715"/>
      <c r="P106" s="2716"/>
      <c r="Q106" s="2788"/>
      <c r="R106" s="2783"/>
      <c r="S106" s="2783"/>
      <c r="T106" s="2783"/>
      <c r="U106" s="2789"/>
      <c r="V106" s="2782"/>
      <c r="W106" s="2783"/>
      <c r="X106" s="2783"/>
      <c r="Y106" s="2783"/>
      <c r="Z106" s="2783"/>
      <c r="AA106" s="2783"/>
      <c r="AB106" s="2783"/>
      <c r="AC106" s="2798"/>
      <c r="AD106" s="2803"/>
      <c r="AE106" s="2803"/>
      <c r="AF106" s="2804"/>
      <c r="AG106" s="2800"/>
      <c r="AH106" s="2782"/>
      <c r="AI106" s="2783"/>
      <c r="AJ106" s="2783"/>
      <c r="AK106" s="2783"/>
      <c r="AL106" s="2783"/>
      <c r="AM106" s="2783"/>
      <c r="AN106" s="2783"/>
      <c r="AO106" s="2783"/>
      <c r="AP106" s="2783"/>
      <c r="AQ106" s="2783"/>
      <c r="AR106" s="2783"/>
      <c r="AS106" s="2783"/>
      <c r="AT106" s="2798"/>
      <c r="AU106" s="2791" t="s">
        <v>3113</v>
      </c>
      <c r="AV106" s="2792"/>
      <c r="AW106" s="2793"/>
      <c r="AX106" s="2747"/>
      <c r="AY106" s="2748"/>
      <c r="AZ106" s="2748"/>
      <c r="BA106" s="2748"/>
      <c r="BB106" s="2748"/>
      <c r="BC106" s="2748"/>
      <c r="BD106" s="2748"/>
      <c r="BE106" s="2748"/>
      <c r="BF106" s="2748"/>
      <c r="BG106" s="2749"/>
      <c r="BH106" s="512"/>
      <c r="BI106" s="509"/>
      <c r="BJ106" s="2717"/>
      <c r="BK106" s="2715"/>
      <c r="BL106" s="2715"/>
      <c r="BM106" s="2715"/>
      <c r="BN106" s="2716"/>
    </row>
    <row r="107" spans="1:66" ht="15" customHeight="1" x14ac:dyDescent="0.45">
      <c r="A107" s="2776">
        <f>+A105+1</f>
        <v>43</v>
      </c>
      <c r="B107" s="2777"/>
      <c r="C107" s="2780"/>
      <c r="D107" s="2781"/>
      <c r="E107" s="2781"/>
      <c r="F107" s="2781"/>
      <c r="G107" s="2781"/>
      <c r="H107" s="2781"/>
      <c r="I107" s="2781"/>
      <c r="J107" s="2781"/>
      <c r="K107" s="2781"/>
      <c r="L107" s="2784"/>
      <c r="M107" s="2784"/>
      <c r="N107" s="2784"/>
      <c r="O107" s="2784"/>
      <c r="P107" s="2785"/>
      <c r="Q107" s="2786"/>
      <c r="R107" s="2781"/>
      <c r="S107" s="2781"/>
      <c r="T107" s="2781"/>
      <c r="U107" s="2787"/>
      <c r="V107" s="2780"/>
      <c r="W107" s="2781"/>
      <c r="X107" s="2781"/>
      <c r="Y107" s="2781"/>
      <c r="Z107" s="2781"/>
      <c r="AA107" s="2781"/>
      <c r="AB107" s="2781"/>
      <c r="AC107" s="2797"/>
      <c r="AD107" s="2801"/>
      <c r="AE107" s="2801"/>
      <c r="AF107" s="2802"/>
      <c r="AG107" s="2799"/>
      <c r="AH107" s="2780"/>
      <c r="AI107" s="2781"/>
      <c r="AJ107" s="2781"/>
      <c r="AK107" s="2781"/>
      <c r="AL107" s="2781"/>
      <c r="AM107" s="2781"/>
      <c r="AN107" s="2781"/>
      <c r="AO107" s="2781"/>
      <c r="AP107" s="2781"/>
      <c r="AQ107" s="2781"/>
      <c r="AR107" s="2781"/>
      <c r="AS107" s="2781"/>
      <c r="AT107" s="2797"/>
      <c r="AU107" s="2794" t="s">
        <v>3112</v>
      </c>
      <c r="AV107" s="2795"/>
      <c r="AW107" s="2796"/>
      <c r="AX107" s="2747"/>
      <c r="AY107" s="2748"/>
      <c r="AZ107" s="2748"/>
      <c r="BA107" s="2748"/>
      <c r="BB107" s="2748"/>
      <c r="BC107" s="2748"/>
      <c r="BD107" s="2748"/>
      <c r="BE107" s="2748"/>
      <c r="BF107" s="2748"/>
      <c r="BG107" s="2749"/>
      <c r="BH107" s="512"/>
      <c r="BI107" s="509"/>
      <c r="BJ107" s="2790"/>
      <c r="BK107" s="2784"/>
      <c r="BL107" s="2784"/>
      <c r="BM107" s="2784"/>
      <c r="BN107" s="2785"/>
    </row>
    <row r="108" spans="1:66" ht="15" customHeight="1" x14ac:dyDescent="0.45">
      <c r="A108" s="2778"/>
      <c r="B108" s="2779"/>
      <c r="C108" s="2782"/>
      <c r="D108" s="2783"/>
      <c r="E108" s="2783"/>
      <c r="F108" s="2783"/>
      <c r="G108" s="2783"/>
      <c r="H108" s="2783"/>
      <c r="I108" s="2783"/>
      <c r="J108" s="2783"/>
      <c r="K108" s="2783"/>
      <c r="L108" s="2715"/>
      <c r="M108" s="2715"/>
      <c r="N108" s="2715"/>
      <c r="O108" s="2715"/>
      <c r="P108" s="2716"/>
      <c r="Q108" s="2788"/>
      <c r="R108" s="2783"/>
      <c r="S108" s="2783"/>
      <c r="T108" s="2783"/>
      <c r="U108" s="2789"/>
      <c r="V108" s="2782"/>
      <c r="W108" s="2783"/>
      <c r="X108" s="2783"/>
      <c r="Y108" s="2783"/>
      <c r="Z108" s="2783"/>
      <c r="AA108" s="2783"/>
      <c r="AB108" s="2783"/>
      <c r="AC108" s="2798"/>
      <c r="AD108" s="2803"/>
      <c r="AE108" s="2803"/>
      <c r="AF108" s="2804"/>
      <c r="AG108" s="2800"/>
      <c r="AH108" s="2782"/>
      <c r="AI108" s="2783"/>
      <c r="AJ108" s="2783"/>
      <c r="AK108" s="2783"/>
      <c r="AL108" s="2783"/>
      <c r="AM108" s="2783"/>
      <c r="AN108" s="2783"/>
      <c r="AO108" s="2783"/>
      <c r="AP108" s="2783"/>
      <c r="AQ108" s="2783"/>
      <c r="AR108" s="2783"/>
      <c r="AS108" s="2783"/>
      <c r="AT108" s="2798"/>
      <c r="AU108" s="2791" t="s">
        <v>3113</v>
      </c>
      <c r="AV108" s="2792"/>
      <c r="AW108" s="2793"/>
      <c r="AX108" s="2747"/>
      <c r="AY108" s="2748"/>
      <c r="AZ108" s="2748"/>
      <c r="BA108" s="2748"/>
      <c r="BB108" s="2748"/>
      <c r="BC108" s="2748"/>
      <c r="BD108" s="2748"/>
      <c r="BE108" s="2748"/>
      <c r="BF108" s="2748"/>
      <c r="BG108" s="2749"/>
      <c r="BH108" s="512"/>
      <c r="BI108" s="509"/>
      <c r="BJ108" s="2717"/>
      <c r="BK108" s="2715"/>
      <c r="BL108" s="2715"/>
      <c r="BM108" s="2715"/>
      <c r="BN108" s="2716"/>
    </row>
    <row r="109" spans="1:66" ht="15" customHeight="1" x14ac:dyDescent="0.45">
      <c r="A109" s="2776">
        <f>+A107+1</f>
        <v>44</v>
      </c>
      <c r="B109" s="2777"/>
      <c r="C109" s="2780"/>
      <c r="D109" s="2781"/>
      <c r="E109" s="2781"/>
      <c r="F109" s="2781"/>
      <c r="G109" s="2781"/>
      <c r="H109" s="2781"/>
      <c r="I109" s="2781"/>
      <c r="J109" s="2781"/>
      <c r="K109" s="2781"/>
      <c r="L109" s="2784"/>
      <c r="M109" s="2784"/>
      <c r="N109" s="2784"/>
      <c r="O109" s="2784"/>
      <c r="P109" s="2785"/>
      <c r="Q109" s="2786"/>
      <c r="R109" s="2781"/>
      <c r="S109" s="2781"/>
      <c r="T109" s="2781"/>
      <c r="U109" s="2787"/>
      <c r="V109" s="2780"/>
      <c r="W109" s="2781"/>
      <c r="X109" s="2781"/>
      <c r="Y109" s="2781"/>
      <c r="Z109" s="2781"/>
      <c r="AA109" s="2781"/>
      <c r="AB109" s="2781"/>
      <c r="AC109" s="2797"/>
      <c r="AD109" s="2801"/>
      <c r="AE109" s="2801"/>
      <c r="AF109" s="2802"/>
      <c r="AG109" s="2799"/>
      <c r="AH109" s="2780"/>
      <c r="AI109" s="2781"/>
      <c r="AJ109" s="2781"/>
      <c r="AK109" s="2781"/>
      <c r="AL109" s="2781"/>
      <c r="AM109" s="2781"/>
      <c r="AN109" s="2781"/>
      <c r="AO109" s="2781"/>
      <c r="AP109" s="2781"/>
      <c r="AQ109" s="2781"/>
      <c r="AR109" s="2781"/>
      <c r="AS109" s="2781"/>
      <c r="AT109" s="2797"/>
      <c r="AU109" s="2794" t="s">
        <v>3112</v>
      </c>
      <c r="AV109" s="2795"/>
      <c r="AW109" s="2796"/>
      <c r="AX109" s="2747"/>
      <c r="AY109" s="2748"/>
      <c r="AZ109" s="2748"/>
      <c r="BA109" s="2748"/>
      <c r="BB109" s="2748"/>
      <c r="BC109" s="2748"/>
      <c r="BD109" s="2748"/>
      <c r="BE109" s="2748"/>
      <c r="BF109" s="2748"/>
      <c r="BG109" s="2749"/>
      <c r="BH109" s="512"/>
      <c r="BI109" s="509"/>
      <c r="BJ109" s="2790"/>
      <c r="BK109" s="2784"/>
      <c r="BL109" s="2784"/>
      <c r="BM109" s="2784"/>
      <c r="BN109" s="2785"/>
    </row>
    <row r="110" spans="1:66" ht="15" customHeight="1" x14ac:dyDescent="0.45">
      <c r="A110" s="2778"/>
      <c r="B110" s="2779"/>
      <c r="C110" s="2782"/>
      <c r="D110" s="2783"/>
      <c r="E110" s="2783"/>
      <c r="F110" s="2783"/>
      <c r="G110" s="2783"/>
      <c r="H110" s="2783"/>
      <c r="I110" s="2783"/>
      <c r="J110" s="2783"/>
      <c r="K110" s="2783"/>
      <c r="L110" s="2715"/>
      <c r="M110" s="2715"/>
      <c r="N110" s="2715"/>
      <c r="O110" s="2715"/>
      <c r="P110" s="2716"/>
      <c r="Q110" s="2788"/>
      <c r="R110" s="2783"/>
      <c r="S110" s="2783"/>
      <c r="T110" s="2783"/>
      <c r="U110" s="2789"/>
      <c r="V110" s="2782"/>
      <c r="W110" s="2783"/>
      <c r="X110" s="2783"/>
      <c r="Y110" s="2783"/>
      <c r="Z110" s="2783"/>
      <c r="AA110" s="2783"/>
      <c r="AB110" s="2783"/>
      <c r="AC110" s="2798"/>
      <c r="AD110" s="2803"/>
      <c r="AE110" s="2803"/>
      <c r="AF110" s="2804"/>
      <c r="AG110" s="2800"/>
      <c r="AH110" s="2782"/>
      <c r="AI110" s="2783"/>
      <c r="AJ110" s="2783"/>
      <c r="AK110" s="2783"/>
      <c r="AL110" s="2783"/>
      <c r="AM110" s="2783"/>
      <c r="AN110" s="2783"/>
      <c r="AO110" s="2783"/>
      <c r="AP110" s="2783"/>
      <c r="AQ110" s="2783"/>
      <c r="AR110" s="2783"/>
      <c r="AS110" s="2783"/>
      <c r="AT110" s="2798"/>
      <c r="AU110" s="2791" t="s">
        <v>3113</v>
      </c>
      <c r="AV110" s="2792"/>
      <c r="AW110" s="2793"/>
      <c r="AX110" s="2747"/>
      <c r="AY110" s="2748"/>
      <c r="AZ110" s="2748"/>
      <c r="BA110" s="2748"/>
      <c r="BB110" s="2748"/>
      <c r="BC110" s="2748"/>
      <c r="BD110" s="2748"/>
      <c r="BE110" s="2748"/>
      <c r="BF110" s="2748"/>
      <c r="BG110" s="2749"/>
      <c r="BH110" s="512"/>
      <c r="BI110" s="509"/>
      <c r="BJ110" s="2717"/>
      <c r="BK110" s="2715"/>
      <c r="BL110" s="2715"/>
      <c r="BM110" s="2715"/>
      <c r="BN110" s="2716"/>
    </row>
    <row r="111" spans="1:66" ht="15" customHeight="1" x14ac:dyDescent="0.45">
      <c r="A111" s="2776">
        <f>+A109+1</f>
        <v>45</v>
      </c>
      <c r="B111" s="2777"/>
      <c r="C111" s="2780"/>
      <c r="D111" s="2781"/>
      <c r="E111" s="2781"/>
      <c r="F111" s="2781"/>
      <c r="G111" s="2781"/>
      <c r="H111" s="2781"/>
      <c r="I111" s="2781"/>
      <c r="J111" s="2781"/>
      <c r="K111" s="2781"/>
      <c r="L111" s="2784"/>
      <c r="M111" s="2784"/>
      <c r="N111" s="2784"/>
      <c r="O111" s="2784"/>
      <c r="P111" s="2785"/>
      <c r="Q111" s="2786"/>
      <c r="R111" s="2781"/>
      <c r="S111" s="2781"/>
      <c r="T111" s="2781"/>
      <c r="U111" s="2787"/>
      <c r="V111" s="2780"/>
      <c r="W111" s="2781"/>
      <c r="X111" s="2781"/>
      <c r="Y111" s="2781"/>
      <c r="Z111" s="2781"/>
      <c r="AA111" s="2781"/>
      <c r="AB111" s="2781"/>
      <c r="AC111" s="2797"/>
      <c r="AD111" s="2801"/>
      <c r="AE111" s="2801"/>
      <c r="AF111" s="2802"/>
      <c r="AG111" s="2799"/>
      <c r="AH111" s="2780"/>
      <c r="AI111" s="2781"/>
      <c r="AJ111" s="2781"/>
      <c r="AK111" s="2781"/>
      <c r="AL111" s="2781"/>
      <c r="AM111" s="2781"/>
      <c r="AN111" s="2781"/>
      <c r="AO111" s="2781"/>
      <c r="AP111" s="2781"/>
      <c r="AQ111" s="2781"/>
      <c r="AR111" s="2781"/>
      <c r="AS111" s="2781"/>
      <c r="AT111" s="2797"/>
      <c r="AU111" s="2794" t="s">
        <v>3112</v>
      </c>
      <c r="AV111" s="2795"/>
      <c r="AW111" s="2796"/>
      <c r="AX111" s="2747"/>
      <c r="AY111" s="2748"/>
      <c r="AZ111" s="2748"/>
      <c r="BA111" s="2748"/>
      <c r="BB111" s="2748"/>
      <c r="BC111" s="2748"/>
      <c r="BD111" s="2748"/>
      <c r="BE111" s="2748"/>
      <c r="BF111" s="2748"/>
      <c r="BG111" s="2749"/>
      <c r="BH111" s="512"/>
      <c r="BI111" s="509"/>
      <c r="BJ111" s="2790"/>
      <c r="BK111" s="2784"/>
      <c r="BL111" s="2784"/>
      <c r="BM111" s="2784"/>
      <c r="BN111" s="2785"/>
    </row>
    <row r="112" spans="1:66" ht="15" customHeight="1" x14ac:dyDescent="0.45">
      <c r="A112" s="2778"/>
      <c r="B112" s="2779"/>
      <c r="C112" s="2782"/>
      <c r="D112" s="2783"/>
      <c r="E112" s="2783"/>
      <c r="F112" s="2783"/>
      <c r="G112" s="2783"/>
      <c r="H112" s="2783"/>
      <c r="I112" s="2783"/>
      <c r="J112" s="2783"/>
      <c r="K112" s="2783"/>
      <c r="L112" s="2715"/>
      <c r="M112" s="2715"/>
      <c r="N112" s="2715"/>
      <c r="O112" s="2715"/>
      <c r="P112" s="2716"/>
      <c r="Q112" s="2788"/>
      <c r="R112" s="2783"/>
      <c r="S112" s="2783"/>
      <c r="T112" s="2783"/>
      <c r="U112" s="2789"/>
      <c r="V112" s="2782"/>
      <c r="W112" s="2783"/>
      <c r="X112" s="2783"/>
      <c r="Y112" s="2783"/>
      <c r="Z112" s="2783"/>
      <c r="AA112" s="2783"/>
      <c r="AB112" s="2783"/>
      <c r="AC112" s="2798"/>
      <c r="AD112" s="2803"/>
      <c r="AE112" s="2803"/>
      <c r="AF112" s="2804"/>
      <c r="AG112" s="2800"/>
      <c r="AH112" s="2782"/>
      <c r="AI112" s="2783"/>
      <c r="AJ112" s="2783"/>
      <c r="AK112" s="2783"/>
      <c r="AL112" s="2783"/>
      <c r="AM112" s="2783"/>
      <c r="AN112" s="2783"/>
      <c r="AO112" s="2783"/>
      <c r="AP112" s="2783"/>
      <c r="AQ112" s="2783"/>
      <c r="AR112" s="2783"/>
      <c r="AS112" s="2783"/>
      <c r="AT112" s="2798"/>
      <c r="AU112" s="2791" t="s">
        <v>3113</v>
      </c>
      <c r="AV112" s="2792"/>
      <c r="AW112" s="2793"/>
      <c r="AX112" s="2747"/>
      <c r="AY112" s="2748"/>
      <c r="AZ112" s="2748"/>
      <c r="BA112" s="2748"/>
      <c r="BB112" s="2748"/>
      <c r="BC112" s="2748"/>
      <c r="BD112" s="2748"/>
      <c r="BE112" s="2748"/>
      <c r="BF112" s="2748"/>
      <c r="BG112" s="2749"/>
      <c r="BH112" s="512"/>
      <c r="BI112" s="509"/>
      <c r="BJ112" s="2717"/>
      <c r="BK112" s="2715"/>
      <c r="BL112" s="2715"/>
      <c r="BM112" s="2715"/>
      <c r="BN112" s="2716"/>
    </row>
    <row r="113" spans="1:66" ht="15" customHeight="1" x14ac:dyDescent="0.45">
      <c r="A113" s="2776">
        <f>+A111+1</f>
        <v>46</v>
      </c>
      <c r="B113" s="2777"/>
      <c r="C113" s="2780"/>
      <c r="D113" s="2781"/>
      <c r="E113" s="2781"/>
      <c r="F113" s="2781"/>
      <c r="G113" s="2781"/>
      <c r="H113" s="2781"/>
      <c r="I113" s="2781"/>
      <c r="J113" s="2781"/>
      <c r="K113" s="2781"/>
      <c r="L113" s="2784"/>
      <c r="M113" s="2784"/>
      <c r="N113" s="2784"/>
      <c r="O113" s="2784"/>
      <c r="P113" s="2785"/>
      <c r="Q113" s="2786"/>
      <c r="R113" s="2781"/>
      <c r="S113" s="2781"/>
      <c r="T113" s="2781"/>
      <c r="U113" s="2787"/>
      <c r="V113" s="2780"/>
      <c r="W113" s="2781"/>
      <c r="X113" s="2781"/>
      <c r="Y113" s="2781"/>
      <c r="Z113" s="2781"/>
      <c r="AA113" s="2781"/>
      <c r="AB113" s="2781"/>
      <c r="AC113" s="2797"/>
      <c r="AD113" s="2801"/>
      <c r="AE113" s="2801"/>
      <c r="AF113" s="2802"/>
      <c r="AG113" s="2799"/>
      <c r="AH113" s="2780"/>
      <c r="AI113" s="2781"/>
      <c r="AJ113" s="2781"/>
      <c r="AK113" s="2781"/>
      <c r="AL113" s="2781"/>
      <c r="AM113" s="2781"/>
      <c r="AN113" s="2781"/>
      <c r="AO113" s="2781"/>
      <c r="AP113" s="2781"/>
      <c r="AQ113" s="2781"/>
      <c r="AR113" s="2781"/>
      <c r="AS113" s="2781"/>
      <c r="AT113" s="2797"/>
      <c r="AU113" s="2794" t="s">
        <v>3112</v>
      </c>
      <c r="AV113" s="2795"/>
      <c r="AW113" s="2796"/>
      <c r="AX113" s="2747"/>
      <c r="AY113" s="2748"/>
      <c r="AZ113" s="2748"/>
      <c r="BA113" s="2748"/>
      <c r="BB113" s="2748"/>
      <c r="BC113" s="2748"/>
      <c r="BD113" s="2748"/>
      <c r="BE113" s="2748"/>
      <c r="BF113" s="2748"/>
      <c r="BG113" s="2749"/>
      <c r="BH113" s="512"/>
      <c r="BI113" s="509"/>
      <c r="BJ113" s="2790"/>
      <c r="BK113" s="2784"/>
      <c r="BL113" s="2784"/>
      <c r="BM113" s="2784"/>
      <c r="BN113" s="2785"/>
    </row>
    <row r="114" spans="1:66" ht="15" customHeight="1" x14ac:dyDescent="0.45">
      <c r="A114" s="2778"/>
      <c r="B114" s="2779"/>
      <c r="C114" s="2782"/>
      <c r="D114" s="2783"/>
      <c r="E114" s="2783"/>
      <c r="F114" s="2783"/>
      <c r="G114" s="2783"/>
      <c r="H114" s="2783"/>
      <c r="I114" s="2783"/>
      <c r="J114" s="2783"/>
      <c r="K114" s="2783"/>
      <c r="L114" s="2715"/>
      <c r="M114" s="2715"/>
      <c r="N114" s="2715"/>
      <c r="O114" s="2715"/>
      <c r="P114" s="2716"/>
      <c r="Q114" s="2788"/>
      <c r="R114" s="2783"/>
      <c r="S114" s="2783"/>
      <c r="T114" s="2783"/>
      <c r="U114" s="2789"/>
      <c r="V114" s="2782"/>
      <c r="W114" s="2783"/>
      <c r="X114" s="2783"/>
      <c r="Y114" s="2783"/>
      <c r="Z114" s="2783"/>
      <c r="AA114" s="2783"/>
      <c r="AB114" s="2783"/>
      <c r="AC114" s="2798"/>
      <c r="AD114" s="2803"/>
      <c r="AE114" s="2803"/>
      <c r="AF114" s="2804"/>
      <c r="AG114" s="2800"/>
      <c r="AH114" s="2782"/>
      <c r="AI114" s="2783"/>
      <c r="AJ114" s="2783"/>
      <c r="AK114" s="2783"/>
      <c r="AL114" s="2783"/>
      <c r="AM114" s="2783"/>
      <c r="AN114" s="2783"/>
      <c r="AO114" s="2783"/>
      <c r="AP114" s="2783"/>
      <c r="AQ114" s="2783"/>
      <c r="AR114" s="2783"/>
      <c r="AS114" s="2783"/>
      <c r="AT114" s="2798"/>
      <c r="AU114" s="2791" t="s">
        <v>3113</v>
      </c>
      <c r="AV114" s="2792"/>
      <c r="AW114" s="2793"/>
      <c r="AX114" s="2747"/>
      <c r="AY114" s="2748"/>
      <c r="AZ114" s="2748"/>
      <c r="BA114" s="2748"/>
      <c r="BB114" s="2748"/>
      <c r="BC114" s="2748"/>
      <c r="BD114" s="2748"/>
      <c r="BE114" s="2748"/>
      <c r="BF114" s="2748"/>
      <c r="BG114" s="2749"/>
      <c r="BH114" s="512"/>
      <c r="BI114" s="509"/>
      <c r="BJ114" s="2717"/>
      <c r="BK114" s="2715"/>
      <c r="BL114" s="2715"/>
      <c r="BM114" s="2715"/>
      <c r="BN114" s="2716"/>
    </row>
    <row r="115" spans="1:66" ht="15" customHeight="1" x14ac:dyDescent="0.45">
      <c r="A115" s="2776">
        <f>+A113+1</f>
        <v>47</v>
      </c>
      <c r="B115" s="2777"/>
      <c r="C115" s="2780"/>
      <c r="D115" s="2781"/>
      <c r="E115" s="2781"/>
      <c r="F115" s="2781"/>
      <c r="G115" s="2781"/>
      <c r="H115" s="2781"/>
      <c r="I115" s="2781"/>
      <c r="J115" s="2781"/>
      <c r="K115" s="2781"/>
      <c r="L115" s="2784"/>
      <c r="M115" s="2784"/>
      <c r="N115" s="2784"/>
      <c r="O115" s="2784"/>
      <c r="P115" s="2785"/>
      <c r="Q115" s="2786"/>
      <c r="R115" s="2781"/>
      <c r="S115" s="2781"/>
      <c r="T115" s="2781"/>
      <c r="U115" s="2787"/>
      <c r="V115" s="2780"/>
      <c r="W115" s="2781"/>
      <c r="X115" s="2781"/>
      <c r="Y115" s="2781"/>
      <c r="Z115" s="2781"/>
      <c r="AA115" s="2781"/>
      <c r="AB115" s="2781"/>
      <c r="AC115" s="2797"/>
      <c r="AD115" s="2801"/>
      <c r="AE115" s="2801"/>
      <c r="AF115" s="2802"/>
      <c r="AG115" s="2799"/>
      <c r="AH115" s="2780"/>
      <c r="AI115" s="2781"/>
      <c r="AJ115" s="2781"/>
      <c r="AK115" s="2781"/>
      <c r="AL115" s="2781"/>
      <c r="AM115" s="2781"/>
      <c r="AN115" s="2781"/>
      <c r="AO115" s="2781"/>
      <c r="AP115" s="2781"/>
      <c r="AQ115" s="2781"/>
      <c r="AR115" s="2781"/>
      <c r="AS115" s="2781"/>
      <c r="AT115" s="2797"/>
      <c r="AU115" s="2794" t="s">
        <v>3112</v>
      </c>
      <c r="AV115" s="2795"/>
      <c r="AW115" s="2796"/>
      <c r="AX115" s="2747"/>
      <c r="AY115" s="2748"/>
      <c r="AZ115" s="2748"/>
      <c r="BA115" s="2748"/>
      <c r="BB115" s="2748"/>
      <c r="BC115" s="2748"/>
      <c r="BD115" s="2748"/>
      <c r="BE115" s="2748"/>
      <c r="BF115" s="2748"/>
      <c r="BG115" s="2749"/>
      <c r="BH115" s="512"/>
      <c r="BI115" s="509"/>
      <c r="BJ115" s="2790"/>
      <c r="BK115" s="2784"/>
      <c r="BL115" s="2784"/>
      <c r="BM115" s="2784"/>
      <c r="BN115" s="2785"/>
    </row>
    <row r="116" spans="1:66" ht="15" customHeight="1" x14ac:dyDescent="0.45">
      <c r="A116" s="2778"/>
      <c r="B116" s="2779"/>
      <c r="C116" s="2782"/>
      <c r="D116" s="2783"/>
      <c r="E116" s="2783"/>
      <c r="F116" s="2783"/>
      <c r="G116" s="2783"/>
      <c r="H116" s="2783"/>
      <c r="I116" s="2783"/>
      <c r="J116" s="2783"/>
      <c r="K116" s="2783"/>
      <c r="L116" s="2715"/>
      <c r="M116" s="2715"/>
      <c r="N116" s="2715"/>
      <c r="O116" s="2715"/>
      <c r="P116" s="2716"/>
      <c r="Q116" s="2788"/>
      <c r="R116" s="2783"/>
      <c r="S116" s="2783"/>
      <c r="T116" s="2783"/>
      <c r="U116" s="2789"/>
      <c r="V116" s="2782"/>
      <c r="W116" s="2783"/>
      <c r="X116" s="2783"/>
      <c r="Y116" s="2783"/>
      <c r="Z116" s="2783"/>
      <c r="AA116" s="2783"/>
      <c r="AB116" s="2783"/>
      <c r="AC116" s="2798"/>
      <c r="AD116" s="2803"/>
      <c r="AE116" s="2803"/>
      <c r="AF116" s="2804"/>
      <c r="AG116" s="2800"/>
      <c r="AH116" s="2782"/>
      <c r="AI116" s="2783"/>
      <c r="AJ116" s="2783"/>
      <c r="AK116" s="2783"/>
      <c r="AL116" s="2783"/>
      <c r="AM116" s="2783"/>
      <c r="AN116" s="2783"/>
      <c r="AO116" s="2783"/>
      <c r="AP116" s="2783"/>
      <c r="AQ116" s="2783"/>
      <c r="AR116" s="2783"/>
      <c r="AS116" s="2783"/>
      <c r="AT116" s="2798"/>
      <c r="AU116" s="2791" t="s">
        <v>3113</v>
      </c>
      <c r="AV116" s="2792"/>
      <c r="AW116" s="2793"/>
      <c r="AX116" s="2747"/>
      <c r="AY116" s="2748"/>
      <c r="AZ116" s="2748"/>
      <c r="BA116" s="2748"/>
      <c r="BB116" s="2748"/>
      <c r="BC116" s="2748"/>
      <c r="BD116" s="2748"/>
      <c r="BE116" s="2748"/>
      <c r="BF116" s="2748"/>
      <c r="BG116" s="2749"/>
      <c r="BH116" s="512"/>
      <c r="BI116" s="509"/>
      <c r="BJ116" s="2717"/>
      <c r="BK116" s="2715"/>
      <c r="BL116" s="2715"/>
      <c r="BM116" s="2715"/>
      <c r="BN116" s="2716"/>
    </row>
    <row r="117" spans="1:66" ht="15" customHeight="1" x14ac:dyDescent="0.45">
      <c r="A117" s="2776">
        <f>+A115+1</f>
        <v>48</v>
      </c>
      <c r="B117" s="2777"/>
      <c r="C117" s="2780"/>
      <c r="D117" s="2781"/>
      <c r="E117" s="2781"/>
      <c r="F117" s="2781"/>
      <c r="G117" s="2781"/>
      <c r="H117" s="2781"/>
      <c r="I117" s="2781"/>
      <c r="J117" s="2781"/>
      <c r="K117" s="2781"/>
      <c r="L117" s="2784"/>
      <c r="M117" s="2784"/>
      <c r="N117" s="2784"/>
      <c r="O117" s="2784"/>
      <c r="P117" s="2785"/>
      <c r="Q117" s="2786"/>
      <c r="R117" s="2781"/>
      <c r="S117" s="2781"/>
      <c r="T117" s="2781"/>
      <c r="U117" s="2787"/>
      <c r="V117" s="2780"/>
      <c r="W117" s="2781"/>
      <c r="X117" s="2781"/>
      <c r="Y117" s="2781"/>
      <c r="Z117" s="2781"/>
      <c r="AA117" s="2781"/>
      <c r="AB117" s="2781"/>
      <c r="AC117" s="2797"/>
      <c r="AD117" s="2801"/>
      <c r="AE117" s="2801"/>
      <c r="AF117" s="2802"/>
      <c r="AG117" s="2799"/>
      <c r="AH117" s="2780"/>
      <c r="AI117" s="2781"/>
      <c r="AJ117" s="2781"/>
      <c r="AK117" s="2781"/>
      <c r="AL117" s="2781"/>
      <c r="AM117" s="2781"/>
      <c r="AN117" s="2781"/>
      <c r="AO117" s="2781"/>
      <c r="AP117" s="2781"/>
      <c r="AQ117" s="2781"/>
      <c r="AR117" s="2781"/>
      <c r="AS117" s="2781"/>
      <c r="AT117" s="2797"/>
      <c r="AU117" s="2794" t="s">
        <v>3112</v>
      </c>
      <c r="AV117" s="2795"/>
      <c r="AW117" s="2796"/>
      <c r="AX117" s="2747"/>
      <c r="AY117" s="2748"/>
      <c r="AZ117" s="2748"/>
      <c r="BA117" s="2748"/>
      <c r="BB117" s="2748"/>
      <c r="BC117" s="2748"/>
      <c r="BD117" s="2748"/>
      <c r="BE117" s="2748"/>
      <c r="BF117" s="2748"/>
      <c r="BG117" s="2749"/>
      <c r="BH117" s="512"/>
      <c r="BI117" s="509"/>
      <c r="BJ117" s="2790"/>
      <c r="BK117" s="2784"/>
      <c r="BL117" s="2784"/>
      <c r="BM117" s="2784"/>
      <c r="BN117" s="2785"/>
    </row>
    <row r="118" spans="1:66" ht="15" customHeight="1" x14ac:dyDescent="0.45">
      <c r="A118" s="2778"/>
      <c r="B118" s="2779"/>
      <c r="C118" s="2782"/>
      <c r="D118" s="2783"/>
      <c r="E118" s="2783"/>
      <c r="F118" s="2783"/>
      <c r="G118" s="2783"/>
      <c r="H118" s="2783"/>
      <c r="I118" s="2783"/>
      <c r="J118" s="2783"/>
      <c r="K118" s="2783"/>
      <c r="L118" s="2715"/>
      <c r="M118" s="2715"/>
      <c r="N118" s="2715"/>
      <c r="O118" s="2715"/>
      <c r="P118" s="2716"/>
      <c r="Q118" s="2788"/>
      <c r="R118" s="2783"/>
      <c r="S118" s="2783"/>
      <c r="T118" s="2783"/>
      <c r="U118" s="2789"/>
      <c r="V118" s="2782"/>
      <c r="W118" s="2783"/>
      <c r="X118" s="2783"/>
      <c r="Y118" s="2783"/>
      <c r="Z118" s="2783"/>
      <c r="AA118" s="2783"/>
      <c r="AB118" s="2783"/>
      <c r="AC118" s="2798"/>
      <c r="AD118" s="2803"/>
      <c r="AE118" s="2803"/>
      <c r="AF118" s="2804"/>
      <c r="AG118" s="2800"/>
      <c r="AH118" s="2782"/>
      <c r="AI118" s="2783"/>
      <c r="AJ118" s="2783"/>
      <c r="AK118" s="2783"/>
      <c r="AL118" s="2783"/>
      <c r="AM118" s="2783"/>
      <c r="AN118" s="2783"/>
      <c r="AO118" s="2783"/>
      <c r="AP118" s="2783"/>
      <c r="AQ118" s="2783"/>
      <c r="AR118" s="2783"/>
      <c r="AS118" s="2783"/>
      <c r="AT118" s="2798"/>
      <c r="AU118" s="2791" t="s">
        <v>3113</v>
      </c>
      <c r="AV118" s="2792"/>
      <c r="AW118" s="2793"/>
      <c r="AX118" s="2747"/>
      <c r="AY118" s="2748"/>
      <c r="AZ118" s="2748"/>
      <c r="BA118" s="2748"/>
      <c r="BB118" s="2748"/>
      <c r="BC118" s="2748"/>
      <c r="BD118" s="2748"/>
      <c r="BE118" s="2748"/>
      <c r="BF118" s="2748"/>
      <c r="BG118" s="2749"/>
      <c r="BH118" s="512"/>
      <c r="BI118" s="509"/>
      <c r="BJ118" s="2717"/>
      <c r="BK118" s="2715"/>
      <c r="BL118" s="2715"/>
      <c r="BM118" s="2715"/>
      <c r="BN118" s="2716"/>
    </row>
    <row r="119" spans="1:66" ht="15" customHeight="1" x14ac:dyDescent="0.45">
      <c r="A119" s="2776">
        <f>+A117+1</f>
        <v>49</v>
      </c>
      <c r="B119" s="2777"/>
      <c r="C119" s="2780"/>
      <c r="D119" s="2781"/>
      <c r="E119" s="2781"/>
      <c r="F119" s="2781"/>
      <c r="G119" s="2781"/>
      <c r="H119" s="2781"/>
      <c r="I119" s="2781"/>
      <c r="J119" s="2781"/>
      <c r="K119" s="2781"/>
      <c r="L119" s="2784"/>
      <c r="M119" s="2784"/>
      <c r="N119" s="2784"/>
      <c r="O119" s="2784"/>
      <c r="P119" s="2785"/>
      <c r="Q119" s="2786"/>
      <c r="R119" s="2781"/>
      <c r="S119" s="2781"/>
      <c r="T119" s="2781"/>
      <c r="U119" s="2787"/>
      <c r="V119" s="2780"/>
      <c r="W119" s="2781"/>
      <c r="X119" s="2781"/>
      <c r="Y119" s="2781"/>
      <c r="Z119" s="2781"/>
      <c r="AA119" s="2781"/>
      <c r="AB119" s="2781"/>
      <c r="AC119" s="2797"/>
      <c r="AD119" s="2801"/>
      <c r="AE119" s="2801"/>
      <c r="AF119" s="2802"/>
      <c r="AG119" s="2799"/>
      <c r="AH119" s="2780"/>
      <c r="AI119" s="2781"/>
      <c r="AJ119" s="2781"/>
      <c r="AK119" s="2781"/>
      <c r="AL119" s="2781"/>
      <c r="AM119" s="2781"/>
      <c r="AN119" s="2781"/>
      <c r="AO119" s="2781"/>
      <c r="AP119" s="2781"/>
      <c r="AQ119" s="2781"/>
      <c r="AR119" s="2781"/>
      <c r="AS119" s="2781"/>
      <c r="AT119" s="2797"/>
      <c r="AU119" s="2794" t="s">
        <v>3112</v>
      </c>
      <c r="AV119" s="2795"/>
      <c r="AW119" s="2796"/>
      <c r="AX119" s="2747"/>
      <c r="AY119" s="2748"/>
      <c r="AZ119" s="2748"/>
      <c r="BA119" s="2748"/>
      <c r="BB119" s="2748"/>
      <c r="BC119" s="2748"/>
      <c r="BD119" s="2748"/>
      <c r="BE119" s="2748"/>
      <c r="BF119" s="2748"/>
      <c r="BG119" s="2749"/>
      <c r="BH119" s="512"/>
      <c r="BI119" s="509"/>
      <c r="BJ119" s="2790"/>
      <c r="BK119" s="2784"/>
      <c r="BL119" s="2784"/>
      <c r="BM119" s="2784"/>
      <c r="BN119" s="2785"/>
    </row>
    <row r="120" spans="1:66" ht="15" customHeight="1" x14ac:dyDescent="0.45">
      <c r="A120" s="2778"/>
      <c r="B120" s="2779"/>
      <c r="C120" s="2782"/>
      <c r="D120" s="2783"/>
      <c r="E120" s="2783"/>
      <c r="F120" s="2783"/>
      <c r="G120" s="2783"/>
      <c r="H120" s="2783"/>
      <c r="I120" s="2783"/>
      <c r="J120" s="2783"/>
      <c r="K120" s="2783"/>
      <c r="L120" s="2715"/>
      <c r="M120" s="2715"/>
      <c r="N120" s="2715"/>
      <c r="O120" s="2715"/>
      <c r="P120" s="2716"/>
      <c r="Q120" s="2788"/>
      <c r="R120" s="2783"/>
      <c r="S120" s="2783"/>
      <c r="T120" s="2783"/>
      <c r="U120" s="2789"/>
      <c r="V120" s="2782"/>
      <c r="W120" s="2783"/>
      <c r="X120" s="2783"/>
      <c r="Y120" s="2783"/>
      <c r="Z120" s="2783"/>
      <c r="AA120" s="2783"/>
      <c r="AB120" s="2783"/>
      <c r="AC120" s="2798"/>
      <c r="AD120" s="2803"/>
      <c r="AE120" s="2803"/>
      <c r="AF120" s="2804"/>
      <c r="AG120" s="2800"/>
      <c r="AH120" s="2782"/>
      <c r="AI120" s="2783"/>
      <c r="AJ120" s="2783"/>
      <c r="AK120" s="2783"/>
      <c r="AL120" s="2783"/>
      <c r="AM120" s="2783"/>
      <c r="AN120" s="2783"/>
      <c r="AO120" s="2783"/>
      <c r="AP120" s="2783"/>
      <c r="AQ120" s="2783"/>
      <c r="AR120" s="2783"/>
      <c r="AS120" s="2783"/>
      <c r="AT120" s="2798"/>
      <c r="AU120" s="2791" t="s">
        <v>3113</v>
      </c>
      <c r="AV120" s="2792"/>
      <c r="AW120" s="2793"/>
      <c r="AX120" s="2747"/>
      <c r="AY120" s="2748"/>
      <c r="AZ120" s="2748"/>
      <c r="BA120" s="2748"/>
      <c r="BB120" s="2748"/>
      <c r="BC120" s="2748"/>
      <c r="BD120" s="2748"/>
      <c r="BE120" s="2748"/>
      <c r="BF120" s="2748"/>
      <c r="BG120" s="2749"/>
      <c r="BH120" s="512"/>
      <c r="BI120" s="509"/>
      <c r="BJ120" s="2717"/>
      <c r="BK120" s="2715"/>
      <c r="BL120" s="2715"/>
      <c r="BM120" s="2715"/>
      <c r="BN120" s="2716"/>
    </row>
    <row r="121" spans="1:66" ht="15" customHeight="1" x14ac:dyDescent="0.45">
      <c r="A121" s="2776">
        <f>+A119+1</f>
        <v>50</v>
      </c>
      <c r="B121" s="2777"/>
      <c r="C121" s="2780"/>
      <c r="D121" s="2781"/>
      <c r="E121" s="2781"/>
      <c r="F121" s="2781"/>
      <c r="G121" s="2781"/>
      <c r="H121" s="2781"/>
      <c r="I121" s="2781"/>
      <c r="J121" s="2781"/>
      <c r="K121" s="2781"/>
      <c r="L121" s="2784"/>
      <c r="M121" s="2784"/>
      <c r="N121" s="2784"/>
      <c r="O121" s="2784"/>
      <c r="P121" s="2785"/>
      <c r="Q121" s="2786"/>
      <c r="R121" s="2781"/>
      <c r="S121" s="2781"/>
      <c r="T121" s="2781"/>
      <c r="U121" s="2787"/>
      <c r="V121" s="2780"/>
      <c r="W121" s="2781"/>
      <c r="X121" s="2781"/>
      <c r="Y121" s="2781"/>
      <c r="Z121" s="2781"/>
      <c r="AA121" s="2781"/>
      <c r="AB121" s="2781"/>
      <c r="AC121" s="2797"/>
      <c r="AD121" s="2801"/>
      <c r="AE121" s="2801"/>
      <c r="AF121" s="2802"/>
      <c r="AG121" s="2799"/>
      <c r="AH121" s="2780"/>
      <c r="AI121" s="2781"/>
      <c r="AJ121" s="2781"/>
      <c r="AK121" s="2781"/>
      <c r="AL121" s="2781"/>
      <c r="AM121" s="2781"/>
      <c r="AN121" s="2781"/>
      <c r="AO121" s="2781"/>
      <c r="AP121" s="2781"/>
      <c r="AQ121" s="2781"/>
      <c r="AR121" s="2781"/>
      <c r="AS121" s="2781"/>
      <c r="AT121" s="2797"/>
      <c r="AU121" s="2794" t="s">
        <v>3112</v>
      </c>
      <c r="AV121" s="2795"/>
      <c r="AW121" s="2796"/>
      <c r="AX121" s="2747"/>
      <c r="AY121" s="2748"/>
      <c r="AZ121" s="2748"/>
      <c r="BA121" s="2748"/>
      <c r="BB121" s="2748"/>
      <c r="BC121" s="2748"/>
      <c r="BD121" s="2748"/>
      <c r="BE121" s="2748"/>
      <c r="BF121" s="2748"/>
      <c r="BG121" s="2749"/>
      <c r="BH121" s="512"/>
      <c r="BI121" s="509"/>
      <c r="BJ121" s="2790"/>
      <c r="BK121" s="2784"/>
      <c r="BL121" s="2784"/>
      <c r="BM121" s="2784"/>
      <c r="BN121" s="2785"/>
    </row>
    <row r="122" spans="1:66" ht="15" customHeight="1" x14ac:dyDescent="0.45">
      <c r="A122" s="2778"/>
      <c r="B122" s="2779"/>
      <c r="C122" s="2782"/>
      <c r="D122" s="2783"/>
      <c r="E122" s="2783"/>
      <c r="F122" s="2783"/>
      <c r="G122" s="2783"/>
      <c r="H122" s="2783"/>
      <c r="I122" s="2783"/>
      <c r="J122" s="2783"/>
      <c r="K122" s="2783"/>
      <c r="L122" s="2715"/>
      <c r="M122" s="2715"/>
      <c r="N122" s="2715"/>
      <c r="O122" s="2715"/>
      <c r="P122" s="2716"/>
      <c r="Q122" s="2788"/>
      <c r="R122" s="2783"/>
      <c r="S122" s="2783"/>
      <c r="T122" s="2783"/>
      <c r="U122" s="2789"/>
      <c r="V122" s="2782"/>
      <c r="W122" s="2783"/>
      <c r="X122" s="2783"/>
      <c r="Y122" s="2783"/>
      <c r="Z122" s="2783"/>
      <c r="AA122" s="2783"/>
      <c r="AB122" s="2783"/>
      <c r="AC122" s="2798"/>
      <c r="AD122" s="2803"/>
      <c r="AE122" s="2803"/>
      <c r="AF122" s="2804"/>
      <c r="AG122" s="2800"/>
      <c r="AH122" s="2782"/>
      <c r="AI122" s="2783"/>
      <c r="AJ122" s="2783"/>
      <c r="AK122" s="2783"/>
      <c r="AL122" s="2783"/>
      <c r="AM122" s="2783"/>
      <c r="AN122" s="2783"/>
      <c r="AO122" s="2783"/>
      <c r="AP122" s="2783"/>
      <c r="AQ122" s="2783"/>
      <c r="AR122" s="2783"/>
      <c r="AS122" s="2783"/>
      <c r="AT122" s="2798"/>
      <c r="AU122" s="2791" t="s">
        <v>3113</v>
      </c>
      <c r="AV122" s="2792"/>
      <c r="AW122" s="2793"/>
      <c r="AX122" s="2747"/>
      <c r="AY122" s="2748"/>
      <c r="AZ122" s="2748"/>
      <c r="BA122" s="2748"/>
      <c r="BB122" s="2748"/>
      <c r="BC122" s="2748"/>
      <c r="BD122" s="2748"/>
      <c r="BE122" s="2748"/>
      <c r="BF122" s="2748"/>
      <c r="BG122" s="2749"/>
      <c r="BH122" s="512"/>
      <c r="BI122" s="509"/>
      <c r="BJ122" s="2717"/>
      <c r="BK122" s="2715"/>
      <c r="BL122" s="2715"/>
      <c r="BM122" s="2715"/>
      <c r="BN122" s="2716"/>
    </row>
    <row r="123" spans="1:66" ht="15" customHeight="1" x14ac:dyDescent="0.45">
      <c r="A123" s="2776">
        <f>+A121+1</f>
        <v>51</v>
      </c>
      <c r="B123" s="2777"/>
      <c r="C123" s="2780"/>
      <c r="D123" s="2781"/>
      <c r="E123" s="2781"/>
      <c r="F123" s="2781"/>
      <c r="G123" s="2781"/>
      <c r="H123" s="2781"/>
      <c r="I123" s="2781"/>
      <c r="J123" s="2781"/>
      <c r="K123" s="2781"/>
      <c r="L123" s="2784"/>
      <c r="M123" s="2784"/>
      <c r="N123" s="2784"/>
      <c r="O123" s="2784"/>
      <c r="P123" s="2785"/>
      <c r="Q123" s="2786"/>
      <c r="R123" s="2781"/>
      <c r="S123" s="2781"/>
      <c r="T123" s="2781"/>
      <c r="U123" s="2787"/>
      <c r="V123" s="2780"/>
      <c r="W123" s="2781"/>
      <c r="X123" s="2781"/>
      <c r="Y123" s="2781"/>
      <c r="Z123" s="2781"/>
      <c r="AA123" s="2781"/>
      <c r="AB123" s="2781"/>
      <c r="AC123" s="2797"/>
      <c r="AD123" s="2801"/>
      <c r="AE123" s="2801"/>
      <c r="AF123" s="2802"/>
      <c r="AG123" s="2799"/>
      <c r="AH123" s="2780"/>
      <c r="AI123" s="2781"/>
      <c r="AJ123" s="2781"/>
      <c r="AK123" s="2781"/>
      <c r="AL123" s="2781"/>
      <c r="AM123" s="2781"/>
      <c r="AN123" s="2781"/>
      <c r="AO123" s="2781"/>
      <c r="AP123" s="2781"/>
      <c r="AQ123" s="2781"/>
      <c r="AR123" s="2781"/>
      <c r="AS123" s="2781"/>
      <c r="AT123" s="2797"/>
      <c r="AU123" s="2794" t="s">
        <v>3112</v>
      </c>
      <c r="AV123" s="2795"/>
      <c r="AW123" s="2796"/>
      <c r="AX123" s="2747"/>
      <c r="AY123" s="2748"/>
      <c r="AZ123" s="2748"/>
      <c r="BA123" s="2748"/>
      <c r="BB123" s="2748"/>
      <c r="BC123" s="2748"/>
      <c r="BD123" s="2748"/>
      <c r="BE123" s="2748"/>
      <c r="BF123" s="2748"/>
      <c r="BG123" s="2749"/>
      <c r="BH123" s="512"/>
      <c r="BI123" s="509"/>
      <c r="BJ123" s="2790"/>
      <c r="BK123" s="2784"/>
      <c r="BL123" s="2784"/>
      <c r="BM123" s="2784"/>
      <c r="BN123" s="2785"/>
    </row>
    <row r="124" spans="1:66" ht="15" customHeight="1" x14ac:dyDescent="0.45">
      <c r="A124" s="2778"/>
      <c r="B124" s="2779"/>
      <c r="C124" s="2782"/>
      <c r="D124" s="2783"/>
      <c r="E124" s="2783"/>
      <c r="F124" s="2783"/>
      <c r="G124" s="2783"/>
      <c r="H124" s="2783"/>
      <c r="I124" s="2783"/>
      <c r="J124" s="2783"/>
      <c r="K124" s="2783"/>
      <c r="L124" s="2715"/>
      <c r="M124" s="2715"/>
      <c r="N124" s="2715"/>
      <c r="O124" s="2715"/>
      <c r="P124" s="2716"/>
      <c r="Q124" s="2788"/>
      <c r="R124" s="2783"/>
      <c r="S124" s="2783"/>
      <c r="T124" s="2783"/>
      <c r="U124" s="2789"/>
      <c r="V124" s="2782"/>
      <c r="W124" s="2783"/>
      <c r="X124" s="2783"/>
      <c r="Y124" s="2783"/>
      <c r="Z124" s="2783"/>
      <c r="AA124" s="2783"/>
      <c r="AB124" s="2783"/>
      <c r="AC124" s="2798"/>
      <c r="AD124" s="2803"/>
      <c r="AE124" s="2803"/>
      <c r="AF124" s="2804"/>
      <c r="AG124" s="2800"/>
      <c r="AH124" s="2782"/>
      <c r="AI124" s="2783"/>
      <c r="AJ124" s="2783"/>
      <c r="AK124" s="2783"/>
      <c r="AL124" s="2783"/>
      <c r="AM124" s="2783"/>
      <c r="AN124" s="2783"/>
      <c r="AO124" s="2783"/>
      <c r="AP124" s="2783"/>
      <c r="AQ124" s="2783"/>
      <c r="AR124" s="2783"/>
      <c r="AS124" s="2783"/>
      <c r="AT124" s="2798"/>
      <c r="AU124" s="2791" t="s">
        <v>3113</v>
      </c>
      <c r="AV124" s="2792"/>
      <c r="AW124" s="2793"/>
      <c r="AX124" s="2747"/>
      <c r="AY124" s="2748"/>
      <c r="AZ124" s="2748"/>
      <c r="BA124" s="2748"/>
      <c r="BB124" s="2748"/>
      <c r="BC124" s="2748"/>
      <c r="BD124" s="2748"/>
      <c r="BE124" s="2748"/>
      <c r="BF124" s="2748"/>
      <c r="BG124" s="2749"/>
      <c r="BH124" s="512"/>
      <c r="BI124" s="509"/>
      <c r="BJ124" s="2717"/>
      <c r="BK124" s="2715"/>
      <c r="BL124" s="2715"/>
      <c r="BM124" s="2715"/>
      <c r="BN124" s="2716"/>
    </row>
    <row r="125" spans="1:66" ht="15" customHeight="1" x14ac:dyDescent="0.45">
      <c r="A125" s="2776">
        <f>+A123+1</f>
        <v>52</v>
      </c>
      <c r="B125" s="2777"/>
      <c r="C125" s="2780"/>
      <c r="D125" s="2781"/>
      <c r="E125" s="2781"/>
      <c r="F125" s="2781"/>
      <c r="G125" s="2781"/>
      <c r="H125" s="2781"/>
      <c r="I125" s="2781"/>
      <c r="J125" s="2781"/>
      <c r="K125" s="2781"/>
      <c r="L125" s="2784"/>
      <c r="M125" s="2784"/>
      <c r="N125" s="2784"/>
      <c r="O125" s="2784"/>
      <c r="P125" s="2785"/>
      <c r="Q125" s="2786"/>
      <c r="R125" s="2781"/>
      <c r="S125" s="2781"/>
      <c r="T125" s="2781"/>
      <c r="U125" s="2787"/>
      <c r="V125" s="2780"/>
      <c r="W125" s="2781"/>
      <c r="X125" s="2781"/>
      <c r="Y125" s="2781"/>
      <c r="Z125" s="2781"/>
      <c r="AA125" s="2781"/>
      <c r="AB125" s="2781"/>
      <c r="AC125" s="2797"/>
      <c r="AD125" s="2801"/>
      <c r="AE125" s="2801"/>
      <c r="AF125" s="2802"/>
      <c r="AG125" s="2799"/>
      <c r="AH125" s="2780"/>
      <c r="AI125" s="2781"/>
      <c r="AJ125" s="2781"/>
      <c r="AK125" s="2781"/>
      <c r="AL125" s="2781"/>
      <c r="AM125" s="2781"/>
      <c r="AN125" s="2781"/>
      <c r="AO125" s="2781"/>
      <c r="AP125" s="2781"/>
      <c r="AQ125" s="2781"/>
      <c r="AR125" s="2781"/>
      <c r="AS125" s="2781"/>
      <c r="AT125" s="2797"/>
      <c r="AU125" s="2794" t="s">
        <v>3112</v>
      </c>
      <c r="AV125" s="2795"/>
      <c r="AW125" s="2796"/>
      <c r="AX125" s="2747"/>
      <c r="AY125" s="2748"/>
      <c r="AZ125" s="2748"/>
      <c r="BA125" s="2748"/>
      <c r="BB125" s="2748"/>
      <c r="BC125" s="2748"/>
      <c r="BD125" s="2748"/>
      <c r="BE125" s="2748"/>
      <c r="BF125" s="2748"/>
      <c r="BG125" s="2749"/>
      <c r="BH125" s="512"/>
      <c r="BI125" s="509"/>
      <c r="BJ125" s="2790"/>
      <c r="BK125" s="2784"/>
      <c r="BL125" s="2784"/>
      <c r="BM125" s="2784"/>
      <c r="BN125" s="2785"/>
    </row>
    <row r="126" spans="1:66" ht="15" customHeight="1" x14ac:dyDescent="0.45">
      <c r="A126" s="2778"/>
      <c r="B126" s="2779"/>
      <c r="C126" s="2782"/>
      <c r="D126" s="2783"/>
      <c r="E126" s="2783"/>
      <c r="F126" s="2783"/>
      <c r="G126" s="2783"/>
      <c r="H126" s="2783"/>
      <c r="I126" s="2783"/>
      <c r="J126" s="2783"/>
      <c r="K126" s="2783"/>
      <c r="L126" s="2715"/>
      <c r="M126" s="2715"/>
      <c r="N126" s="2715"/>
      <c r="O126" s="2715"/>
      <c r="P126" s="2716"/>
      <c r="Q126" s="2788"/>
      <c r="R126" s="2783"/>
      <c r="S126" s="2783"/>
      <c r="T126" s="2783"/>
      <c r="U126" s="2789"/>
      <c r="V126" s="2782"/>
      <c r="W126" s="2783"/>
      <c r="X126" s="2783"/>
      <c r="Y126" s="2783"/>
      <c r="Z126" s="2783"/>
      <c r="AA126" s="2783"/>
      <c r="AB126" s="2783"/>
      <c r="AC126" s="2798"/>
      <c r="AD126" s="2803"/>
      <c r="AE126" s="2803"/>
      <c r="AF126" s="2804"/>
      <c r="AG126" s="2800"/>
      <c r="AH126" s="2782"/>
      <c r="AI126" s="2783"/>
      <c r="AJ126" s="2783"/>
      <c r="AK126" s="2783"/>
      <c r="AL126" s="2783"/>
      <c r="AM126" s="2783"/>
      <c r="AN126" s="2783"/>
      <c r="AO126" s="2783"/>
      <c r="AP126" s="2783"/>
      <c r="AQ126" s="2783"/>
      <c r="AR126" s="2783"/>
      <c r="AS126" s="2783"/>
      <c r="AT126" s="2798"/>
      <c r="AU126" s="2791" t="s">
        <v>3113</v>
      </c>
      <c r="AV126" s="2792"/>
      <c r="AW126" s="2793"/>
      <c r="AX126" s="2747"/>
      <c r="AY126" s="2748"/>
      <c r="AZ126" s="2748"/>
      <c r="BA126" s="2748"/>
      <c r="BB126" s="2748"/>
      <c r="BC126" s="2748"/>
      <c r="BD126" s="2748"/>
      <c r="BE126" s="2748"/>
      <c r="BF126" s="2748"/>
      <c r="BG126" s="2749"/>
      <c r="BH126" s="512"/>
      <c r="BI126" s="509"/>
      <c r="BJ126" s="2717"/>
      <c r="BK126" s="2715"/>
      <c r="BL126" s="2715"/>
      <c r="BM126" s="2715"/>
      <c r="BN126" s="2716"/>
    </row>
    <row r="127" spans="1:66" ht="15" customHeight="1" x14ac:dyDescent="0.45">
      <c r="A127" s="2776">
        <f>+A125+1</f>
        <v>53</v>
      </c>
      <c r="B127" s="2777"/>
      <c r="C127" s="2780"/>
      <c r="D127" s="2781"/>
      <c r="E127" s="2781"/>
      <c r="F127" s="2781"/>
      <c r="G127" s="2781"/>
      <c r="H127" s="2781"/>
      <c r="I127" s="2781"/>
      <c r="J127" s="2781"/>
      <c r="K127" s="2781"/>
      <c r="L127" s="2784"/>
      <c r="M127" s="2784"/>
      <c r="N127" s="2784"/>
      <c r="O127" s="2784"/>
      <c r="P127" s="2785"/>
      <c r="Q127" s="2786"/>
      <c r="R127" s="2781"/>
      <c r="S127" s="2781"/>
      <c r="T127" s="2781"/>
      <c r="U127" s="2787"/>
      <c r="V127" s="2780"/>
      <c r="W127" s="2781"/>
      <c r="X127" s="2781"/>
      <c r="Y127" s="2781"/>
      <c r="Z127" s="2781"/>
      <c r="AA127" s="2781"/>
      <c r="AB127" s="2781"/>
      <c r="AC127" s="2797"/>
      <c r="AD127" s="2801"/>
      <c r="AE127" s="2801"/>
      <c r="AF127" s="2802"/>
      <c r="AG127" s="2799"/>
      <c r="AH127" s="2780"/>
      <c r="AI127" s="2781"/>
      <c r="AJ127" s="2781"/>
      <c r="AK127" s="2781"/>
      <c r="AL127" s="2781"/>
      <c r="AM127" s="2781"/>
      <c r="AN127" s="2781"/>
      <c r="AO127" s="2781"/>
      <c r="AP127" s="2781"/>
      <c r="AQ127" s="2781"/>
      <c r="AR127" s="2781"/>
      <c r="AS127" s="2781"/>
      <c r="AT127" s="2797"/>
      <c r="AU127" s="2794" t="s">
        <v>3112</v>
      </c>
      <c r="AV127" s="2795"/>
      <c r="AW127" s="2796"/>
      <c r="AX127" s="2747"/>
      <c r="AY127" s="2748"/>
      <c r="AZ127" s="2748"/>
      <c r="BA127" s="2748"/>
      <c r="BB127" s="2748"/>
      <c r="BC127" s="2748"/>
      <c r="BD127" s="2748"/>
      <c r="BE127" s="2748"/>
      <c r="BF127" s="2748"/>
      <c r="BG127" s="2749"/>
      <c r="BH127" s="512"/>
      <c r="BI127" s="509"/>
      <c r="BJ127" s="2790"/>
      <c r="BK127" s="2784"/>
      <c r="BL127" s="2784"/>
      <c r="BM127" s="2784"/>
      <c r="BN127" s="2785"/>
    </row>
    <row r="128" spans="1:66" ht="15" customHeight="1" x14ac:dyDescent="0.45">
      <c r="A128" s="2778"/>
      <c r="B128" s="2779"/>
      <c r="C128" s="2782"/>
      <c r="D128" s="2783"/>
      <c r="E128" s="2783"/>
      <c r="F128" s="2783"/>
      <c r="G128" s="2783"/>
      <c r="H128" s="2783"/>
      <c r="I128" s="2783"/>
      <c r="J128" s="2783"/>
      <c r="K128" s="2783"/>
      <c r="L128" s="2715"/>
      <c r="M128" s="2715"/>
      <c r="N128" s="2715"/>
      <c r="O128" s="2715"/>
      <c r="P128" s="2716"/>
      <c r="Q128" s="2788"/>
      <c r="R128" s="2783"/>
      <c r="S128" s="2783"/>
      <c r="T128" s="2783"/>
      <c r="U128" s="2789"/>
      <c r="V128" s="2782"/>
      <c r="W128" s="2783"/>
      <c r="X128" s="2783"/>
      <c r="Y128" s="2783"/>
      <c r="Z128" s="2783"/>
      <c r="AA128" s="2783"/>
      <c r="AB128" s="2783"/>
      <c r="AC128" s="2798"/>
      <c r="AD128" s="2803"/>
      <c r="AE128" s="2803"/>
      <c r="AF128" s="2804"/>
      <c r="AG128" s="2800"/>
      <c r="AH128" s="2782"/>
      <c r="AI128" s="2783"/>
      <c r="AJ128" s="2783"/>
      <c r="AK128" s="2783"/>
      <c r="AL128" s="2783"/>
      <c r="AM128" s="2783"/>
      <c r="AN128" s="2783"/>
      <c r="AO128" s="2783"/>
      <c r="AP128" s="2783"/>
      <c r="AQ128" s="2783"/>
      <c r="AR128" s="2783"/>
      <c r="AS128" s="2783"/>
      <c r="AT128" s="2798"/>
      <c r="AU128" s="2791" t="s">
        <v>3113</v>
      </c>
      <c r="AV128" s="2792"/>
      <c r="AW128" s="2793"/>
      <c r="AX128" s="2747"/>
      <c r="AY128" s="2748"/>
      <c r="AZ128" s="2748"/>
      <c r="BA128" s="2748"/>
      <c r="BB128" s="2748"/>
      <c r="BC128" s="2748"/>
      <c r="BD128" s="2748"/>
      <c r="BE128" s="2748"/>
      <c r="BF128" s="2748"/>
      <c r="BG128" s="2749"/>
      <c r="BH128" s="512"/>
      <c r="BI128" s="509"/>
      <c r="BJ128" s="2717"/>
      <c r="BK128" s="2715"/>
      <c r="BL128" s="2715"/>
      <c r="BM128" s="2715"/>
      <c r="BN128" s="2716"/>
    </row>
    <row r="129" spans="1:66" ht="15" customHeight="1" x14ac:dyDescent="0.45">
      <c r="A129" s="2776">
        <f>+A127+1</f>
        <v>54</v>
      </c>
      <c r="B129" s="2777"/>
      <c r="C129" s="2780"/>
      <c r="D129" s="2781"/>
      <c r="E129" s="2781"/>
      <c r="F129" s="2781"/>
      <c r="G129" s="2781"/>
      <c r="H129" s="2781"/>
      <c r="I129" s="2781"/>
      <c r="J129" s="2781"/>
      <c r="K129" s="2781"/>
      <c r="L129" s="2784"/>
      <c r="M129" s="2784"/>
      <c r="N129" s="2784"/>
      <c r="O129" s="2784"/>
      <c r="P129" s="2785"/>
      <c r="Q129" s="2786"/>
      <c r="R129" s="2781"/>
      <c r="S129" s="2781"/>
      <c r="T129" s="2781"/>
      <c r="U129" s="2787"/>
      <c r="V129" s="2780"/>
      <c r="W129" s="2781"/>
      <c r="X129" s="2781"/>
      <c r="Y129" s="2781"/>
      <c r="Z129" s="2781"/>
      <c r="AA129" s="2781"/>
      <c r="AB129" s="2781"/>
      <c r="AC129" s="2797"/>
      <c r="AD129" s="2801"/>
      <c r="AE129" s="2801"/>
      <c r="AF129" s="2802"/>
      <c r="AG129" s="2799"/>
      <c r="AH129" s="2780"/>
      <c r="AI129" s="2781"/>
      <c r="AJ129" s="2781"/>
      <c r="AK129" s="2781"/>
      <c r="AL129" s="2781"/>
      <c r="AM129" s="2781"/>
      <c r="AN129" s="2781"/>
      <c r="AO129" s="2781"/>
      <c r="AP129" s="2781"/>
      <c r="AQ129" s="2781"/>
      <c r="AR129" s="2781"/>
      <c r="AS129" s="2781"/>
      <c r="AT129" s="2797"/>
      <c r="AU129" s="2794" t="s">
        <v>3112</v>
      </c>
      <c r="AV129" s="2795"/>
      <c r="AW129" s="2796"/>
      <c r="AX129" s="2747"/>
      <c r="AY129" s="2748"/>
      <c r="AZ129" s="2748"/>
      <c r="BA129" s="2748"/>
      <c r="BB129" s="2748"/>
      <c r="BC129" s="2748"/>
      <c r="BD129" s="2748"/>
      <c r="BE129" s="2748"/>
      <c r="BF129" s="2748"/>
      <c r="BG129" s="2749"/>
      <c r="BH129" s="512"/>
      <c r="BI129" s="509"/>
      <c r="BJ129" s="2790"/>
      <c r="BK129" s="2784"/>
      <c r="BL129" s="2784"/>
      <c r="BM129" s="2784"/>
      <c r="BN129" s="2785"/>
    </row>
    <row r="130" spans="1:66" ht="15" customHeight="1" x14ac:dyDescent="0.45">
      <c r="A130" s="2778"/>
      <c r="B130" s="2779"/>
      <c r="C130" s="2782"/>
      <c r="D130" s="2783"/>
      <c r="E130" s="2783"/>
      <c r="F130" s="2783"/>
      <c r="G130" s="2783"/>
      <c r="H130" s="2783"/>
      <c r="I130" s="2783"/>
      <c r="J130" s="2783"/>
      <c r="K130" s="2783"/>
      <c r="L130" s="2715"/>
      <c r="M130" s="2715"/>
      <c r="N130" s="2715"/>
      <c r="O130" s="2715"/>
      <c r="P130" s="2716"/>
      <c r="Q130" s="2788"/>
      <c r="R130" s="2783"/>
      <c r="S130" s="2783"/>
      <c r="T130" s="2783"/>
      <c r="U130" s="2789"/>
      <c r="V130" s="2782"/>
      <c r="W130" s="2783"/>
      <c r="X130" s="2783"/>
      <c r="Y130" s="2783"/>
      <c r="Z130" s="2783"/>
      <c r="AA130" s="2783"/>
      <c r="AB130" s="2783"/>
      <c r="AC130" s="2798"/>
      <c r="AD130" s="2803"/>
      <c r="AE130" s="2803"/>
      <c r="AF130" s="2804"/>
      <c r="AG130" s="2800"/>
      <c r="AH130" s="2782"/>
      <c r="AI130" s="2783"/>
      <c r="AJ130" s="2783"/>
      <c r="AK130" s="2783"/>
      <c r="AL130" s="2783"/>
      <c r="AM130" s="2783"/>
      <c r="AN130" s="2783"/>
      <c r="AO130" s="2783"/>
      <c r="AP130" s="2783"/>
      <c r="AQ130" s="2783"/>
      <c r="AR130" s="2783"/>
      <c r="AS130" s="2783"/>
      <c r="AT130" s="2798"/>
      <c r="AU130" s="2791" t="s">
        <v>3113</v>
      </c>
      <c r="AV130" s="2792"/>
      <c r="AW130" s="2793"/>
      <c r="AX130" s="2747"/>
      <c r="AY130" s="2748"/>
      <c r="AZ130" s="2748"/>
      <c r="BA130" s="2748"/>
      <c r="BB130" s="2748"/>
      <c r="BC130" s="2748"/>
      <c r="BD130" s="2748"/>
      <c r="BE130" s="2748"/>
      <c r="BF130" s="2748"/>
      <c r="BG130" s="2749"/>
      <c r="BH130" s="512"/>
      <c r="BI130" s="509"/>
      <c r="BJ130" s="2717"/>
      <c r="BK130" s="2715"/>
      <c r="BL130" s="2715"/>
      <c r="BM130" s="2715"/>
      <c r="BN130" s="2716"/>
    </row>
    <row r="131" spans="1:66" ht="15" customHeight="1" x14ac:dyDescent="0.45">
      <c r="A131" s="2776">
        <f>+A129+1</f>
        <v>55</v>
      </c>
      <c r="B131" s="2777"/>
      <c r="C131" s="2780"/>
      <c r="D131" s="2781"/>
      <c r="E131" s="2781"/>
      <c r="F131" s="2781"/>
      <c r="G131" s="2781"/>
      <c r="H131" s="2781"/>
      <c r="I131" s="2781"/>
      <c r="J131" s="2781"/>
      <c r="K131" s="2781"/>
      <c r="L131" s="2784"/>
      <c r="M131" s="2784"/>
      <c r="N131" s="2784"/>
      <c r="O131" s="2784"/>
      <c r="P131" s="2785"/>
      <c r="Q131" s="2786"/>
      <c r="R131" s="2781"/>
      <c r="S131" s="2781"/>
      <c r="T131" s="2781"/>
      <c r="U131" s="2787"/>
      <c r="V131" s="2780"/>
      <c r="W131" s="2781"/>
      <c r="X131" s="2781"/>
      <c r="Y131" s="2781"/>
      <c r="Z131" s="2781"/>
      <c r="AA131" s="2781"/>
      <c r="AB131" s="2781"/>
      <c r="AC131" s="2797"/>
      <c r="AD131" s="2801"/>
      <c r="AE131" s="2801"/>
      <c r="AF131" s="2802"/>
      <c r="AG131" s="2799"/>
      <c r="AH131" s="2780"/>
      <c r="AI131" s="2781"/>
      <c r="AJ131" s="2781"/>
      <c r="AK131" s="2781"/>
      <c r="AL131" s="2781"/>
      <c r="AM131" s="2781"/>
      <c r="AN131" s="2781"/>
      <c r="AO131" s="2781"/>
      <c r="AP131" s="2781"/>
      <c r="AQ131" s="2781"/>
      <c r="AR131" s="2781"/>
      <c r="AS131" s="2781"/>
      <c r="AT131" s="2797"/>
      <c r="AU131" s="2794" t="s">
        <v>3112</v>
      </c>
      <c r="AV131" s="2795"/>
      <c r="AW131" s="2796"/>
      <c r="AX131" s="2747"/>
      <c r="AY131" s="2748"/>
      <c r="AZ131" s="2748"/>
      <c r="BA131" s="2748"/>
      <c r="BB131" s="2748"/>
      <c r="BC131" s="2748"/>
      <c r="BD131" s="2748"/>
      <c r="BE131" s="2748"/>
      <c r="BF131" s="2748"/>
      <c r="BG131" s="2749"/>
      <c r="BH131" s="512"/>
      <c r="BI131" s="509"/>
      <c r="BJ131" s="2790"/>
      <c r="BK131" s="2784"/>
      <c r="BL131" s="2784"/>
      <c r="BM131" s="2784"/>
      <c r="BN131" s="2785"/>
    </row>
    <row r="132" spans="1:66" ht="15" customHeight="1" x14ac:dyDescent="0.45">
      <c r="A132" s="2778"/>
      <c r="B132" s="2779"/>
      <c r="C132" s="2782"/>
      <c r="D132" s="2783"/>
      <c r="E132" s="2783"/>
      <c r="F132" s="2783"/>
      <c r="G132" s="2783"/>
      <c r="H132" s="2783"/>
      <c r="I132" s="2783"/>
      <c r="J132" s="2783"/>
      <c r="K132" s="2783"/>
      <c r="L132" s="2715"/>
      <c r="M132" s="2715"/>
      <c r="N132" s="2715"/>
      <c r="O132" s="2715"/>
      <c r="P132" s="2716"/>
      <c r="Q132" s="2788"/>
      <c r="R132" s="2783"/>
      <c r="S132" s="2783"/>
      <c r="T132" s="2783"/>
      <c r="U132" s="2789"/>
      <c r="V132" s="2782"/>
      <c r="W132" s="2783"/>
      <c r="X132" s="2783"/>
      <c r="Y132" s="2783"/>
      <c r="Z132" s="2783"/>
      <c r="AA132" s="2783"/>
      <c r="AB132" s="2783"/>
      <c r="AC132" s="2798"/>
      <c r="AD132" s="2803"/>
      <c r="AE132" s="2803"/>
      <c r="AF132" s="2804"/>
      <c r="AG132" s="2800"/>
      <c r="AH132" s="2782"/>
      <c r="AI132" s="2783"/>
      <c r="AJ132" s="2783"/>
      <c r="AK132" s="2783"/>
      <c r="AL132" s="2783"/>
      <c r="AM132" s="2783"/>
      <c r="AN132" s="2783"/>
      <c r="AO132" s="2783"/>
      <c r="AP132" s="2783"/>
      <c r="AQ132" s="2783"/>
      <c r="AR132" s="2783"/>
      <c r="AS132" s="2783"/>
      <c r="AT132" s="2798"/>
      <c r="AU132" s="2791" t="s">
        <v>3113</v>
      </c>
      <c r="AV132" s="2792"/>
      <c r="AW132" s="2793"/>
      <c r="AX132" s="2747"/>
      <c r="AY132" s="2748"/>
      <c r="AZ132" s="2748"/>
      <c r="BA132" s="2748"/>
      <c r="BB132" s="2748"/>
      <c r="BC132" s="2748"/>
      <c r="BD132" s="2748"/>
      <c r="BE132" s="2748"/>
      <c r="BF132" s="2748"/>
      <c r="BG132" s="2749"/>
      <c r="BH132" s="512"/>
      <c r="BI132" s="509"/>
      <c r="BJ132" s="2717"/>
      <c r="BK132" s="2715"/>
      <c r="BL132" s="2715"/>
      <c r="BM132" s="2715"/>
      <c r="BN132" s="2716"/>
    </row>
    <row r="133" spans="1:66" ht="15" customHeight="1" x14ac:dyDescent="0.45">
      <c r="A133" s="2776">
        <f>+A131+1</f>
        <v>56</v>
      </c>
      <c r="B133" s="2777"/>
      <c r="C133" s="2780"/>
      <c r="D133" s="2781"/>
      <c r="E133" s="2781"/>
      <c r="F133" s="2781"/>
      <c r="G133" s="2781"/>
      <c r="H133" s="2781"/>
      <c r="I133" s="2781"/>
      <c r="J133" s="2781"/>
      <c r="K133" s="2781"/>
      <c r="L133" s="2784"/>
      <c r="M133" s="2784"/>
      <c r="N133" s="2784"/>
      <c r="O133" s="2784"/>
      <c r="P133" s="2785"/>
      <c r="Q133" s="2786"/>
      <c r="R133" s="2781"/>
      <c r="S133" s="2781"/>
      <c r="T133" s="2781"/>
      <c r="U133" s="2787"/>
      <c r="V133" s="2780"/>
      <c r="W133" s="2781"/>
      <c r="X133" s="2781"/>
      <c r="Y133" s="2781"/>
      <c r="Z133" s="2781"/>
      <c r="AA133" s="2781"/>
      <c r="AB133" s="2781"/>
      <c r="AC133" s="2797"/>
      <c r="AD133" s="2801"/>
      <c r="AE133" s="2801"/>
      <c r="AF133" s="2802"/>
      <c r="AG133" s="2799"/>
      <c r="AH133" s="2780"/>
      <c r="AI133" s="2781"/>
      <c r="AJ133" s="2781"/>
      <c r="AK133" s="2781"/>
      <c r="AL133" s="2781"/>
      <c r="AM133" s="2781"/>
      <c r="AN133" s="2781"/>
      <c r="AO133" s="2781"/>
      <c r="AP133" s="2781"/>
      <c r="AQ133" s="2781"/>
      <c r="AR133" s="2781"/>
      <c r="AS133" s="2781"/>
      <c r="AT133" s="2797"/>
      <c r="AU133" s="2794" t="s">
        <v>3112</v>
      </c>
      <c r="AV133" s="2795"/>
      <c r="AW133" s="2796"/>
      <c r="AX133" s="2747"/>
      <c r="AY133" s="2748"/>
      <c r="AZ133" s="2748"/>
      <c r="BA133" s="2748"/>
      <c r="BB133" s="2748"/>
      <c r="BC133" s="2748"/>
      <c r="BD133" s="2748"/>
      <c r="BE133" s="2748"/>
      <c r="BF133" s="2748"/>
      <c r="BG133" s="2749"/>
      <c r="BH133" s="512"/>
      <c r="BI133" s="509"/>
      <c r="BJ133" s="2790"/>
      <c r="BK133" s="2784"/>
      <c r="BL133" s="2784"/>
      <c r="BM133" s="2784"/>
      <c r="BN133" s="2785"/>
    </row>
    <row r="134" spans="1:66" ht="15" customHeight="1" x14ac:dyDescent="0.45">
      <c r="A134" s="2778"/>
      <c r="B134" s="2779"/>
      <c r="C134" s="2782"/>
      <c r="D134" s="2783"/>
      <c r="E134" s="2783"/>
      <c r="F134" s="2783"/>
      <c r="G134" s="2783"/>
      <c r="H134" s="2783"/>
      <c r="I134" s="2783"/>
      <c r="J134" s="2783"/>
      <c r="K134" s="2783"/>
      <c r="L134" s="2715"/>
      <c r="M134" s="2715"/>
      <c r="N134" s="2715"/>
      <c r="O134" s="2715"/>
      <c r="P134" s="2716"/>
      <c r="Q134" s="2788"/>
      <c r="R134" s="2783"/>
      <c r="S134" s="2783"/>
      <c r="T134" s="2783"/>
      <c r="U134" s="2789"/>
      <c r="V134" s="2782"/>
      <c r="W134" s="2783"/>
      <c r="X134" s="2783"/>
      <c r="Y134" s="2783"/>
      <c r="Z134" s="2783"/>
      <c r="AA134" s="2783"/>
      <c r="AB134" s="2783"/>
      <c r="AC134" s="2798"/>
      <c r="AD134" s="2803"/>
      <c r="AE134" s="2803"/>
      <c r="AF134" s="2804"/>
      <c r="AG134" s="2800"/>
      <c r="AH134" s="2782"/>
      <c r="AI134" s="2783"/>
      <c r="AJ134" s="2783"/>
      <c r="AK134" s="2783"/>
      <c r="AL134" s="2783"/>
      <c r="AM134" s="2783"/>
      <c r="AN134" s="2783"/>
      <c r="AO134" s="2783"/>
      <c r="AP134" s="2783"/>
      <c r="AQ134" s="2783"/>
      <c r="AR134" s="2783"/>
      <c r="AS134" s="2783"/>
      <c r="AT134" s="2798"/>
      <c r="AU134" s="2791" t="s">
        <v>3113</v>
      </c>
      <c r="AV134" s="2792"/>
      <c r="AW134" s="2793"/>
      <c r="AX134" s="2747"/>
      <c r="AY134" s="2748"/>
      <c r="AZ134" s="2748"/>
      <c r="BA134" s="2748"/>
      <c r="BB134" s="2748"/>
      <c r="BC134" s="2748"/>
      <c r="BD134" s="2748"/>
      <c r="BE134" s="2748"/>
      <c r="BF134" s="2748"/>
      <c r="BG134" s="2749"/>
      <c r="BH134" s="512"/>
      <c r="BI134" s="509"/>
      <c r="BJ134" s="2717"/>
      <c r="BK134" s="2715"/>
      <c r="BL134" s="2715"/>
      <c r="BM134" s="2715"/>
      <c r="BN134" s="2716"/>
    </row>
    <row r="135" spans="1:66" ht="15" customHeight="1" x14ac:dyDescent="0.45">
      <c r="A135" s="2776">
        <f>+A133+1</f>
        <v>57</v>
      </c>
      <c r="B135" s="2777"/>
      <c r="C135" s="2780"/>
      <c r="D135" s="2781"/>
      <c r="E135" s="2781"/>
      <c r="F135" s="2781"/>
      <c r="G135" s="2781"/>
      <c r="H135" s="2781"/>
      <c r="I135" s="2781"/>
      <c r="J135" s="2781"/>
      <c r="K135" s="2781"/>
      <c r="L135" s="2784"/>
      <c r="M135" s="2784"/>
      <c r="N135" s="2784"/>
      <c r="O135" s="2784"/>
      <c r="P135" s="2785"/>
      <c r="Q135" s="2786"/>
      <c r="R135" s="2781"/>
      <c r="S135" s="2781"/>
      <c r="T135" s="2781"/>
      <c r="U135" s="2787"/>
      <c r="V135" s="2780"/>
      <c r="W135" s="2781"/>
      <c r="X135" s="2781"/>
      <c r="Y135" s="2781"/>
      <c r="Z135" s="2781"/>
      <c r="AA135" s="2781"/>
      <c r="AB135" s="2781"/>
      <c r="AC135" s="2797"/>
      <c r="AD135" s="2801"/>
      <c r="AE135" s="2801"/>
      <c r="AF135" s="2802"/>
      <c r="AG135" s="2799"/>
      <c r="AH135" s="2780"/>
      <c r="AI135" s="2781"/>
      <c r="AJ135" s="2781"/>
      <c r="AK135" s="2781"/>
      <c r="AL135" s="2781"/>
      <c r="AM135" s="2781"/>
      <c r="AN135" s="2781"/>
      <c r="AO135" s="2781"/>
      <c r="AP135" s="2781"/>
      <c r="AQ135" s="2781"/>
      <c r="AR135" s="2781"/>
      <c r="AS135" s="2781"/>
      <c r="AT135" s="2797"/>
      <c r="AU135" s="2794" t="s">
        <v>3112</v>
      </c>
      <c r="AV135" s="2795"/>
      <c r="AW135" s="2796"/>
      <c r="AX135" s="2747"/>
      <c r="AY135" s="2748"/>
      <c r="AZ135" s="2748"/>
      <c r="BA135" s="2748"/>
      <c r="BB135" s="2748"/>
      <c r="BC135" s="2748"/>
      <c r="BD135" s="2748"/>
      <c r="BE135" s="2748"/>
      <c r="BF135" s="2748"/>
      <c r="BG135" s="2749"/>
      <c r="BH135" s="512"/>
      <c r="BI135" s="509"/>
      <c r="BJ135" s="2790"/>
      <c r="BK135" s="2784"/>
      <c r="BL135" s="2784"/>
      <c r="BM135" s="2784"/>
      <c r="BN135" s="2785"/>
    </row>
    <row r="136" spans="1:66" ht="15" customHeight="1" x14ac:dyDescent="0.45">
      <c r="A136" s="2778"/>
      <c r="B136" s="2779"/>
      <c r="C136" s="2782"/>
      <c r="D136" s="2783"/>
      <c r="E136" s="2783"/>
      <c r="F136" s="2783"/>
      <c r="G136" s="2783"/>
      <c r="H136" s="2783"/>
      <c r="I136" s="2783"/>
      <c r="J136" s="2783"/>
      <c r="K136" s="2783"/>
      <c r="L136" s="2715"/>
      <c r="M136" s="2715"/>
      <c r="N136" s="2715"/>
      <c r="O136" s="2715"/>
      <c r="P136" s="2716"/>
      <c r="Q136" s="2788"/>
      <c r="R136" s="2783"/>
      <c r="S136" s="2783"/>
      <c r="T136" s="2783"/>
      <c r="U136" s="2789"/>
      <c r="V136" s="2782"/>
      <c r="W136" s="2783"/>
      <c r="X136" s="2783"/>
      <c r="Y136" s="2783"/>
      <c r="Z136" s="2783"/>
      <c r="AA136" s="2783"/>
      <c r="AB136" s="2783"/>
      <c r="AC136" s="2798"/>
      <c r="AD136" s="2803"/>
      <c r="AE136" s="2803"/>
      <c r="AF136" s="2804"/>
      <c r="AG136" s="2800"/>
      <c r="AH136" s="2782"/>
      <c r="AI136" s="2783"/>
      <c r="AJ136" s="2783"/>
      <c r="AK136" s="2783"/>
      <c r="AL136" s="2783"/>
      <c r="AM136" s="2783"/>
      <c r="AN136" s="2783"/>
      <c r="AO136" s="2783"/>
      <c r="AP136" s="2783"/>
      <c r="AQ136" s="2783"/>
      <c r="AR136" s="2783"/>
      <c r="AS136" s="2783"/>
      <c r="AT136" s="2798"/>
      <c r="AU136" s="2791" t="s">
        <v>3113</v>
      </c>
      <c r="AV136" s="2792"/>
      <c r="AW136" s="2793"/>
      <c r="AX136" s="2747"/>
      <c r="AY136" s="2748"/>
      <c r="AZ136" s="2748"/>
      <c r="BA136" s="2748"/>
      <c r="BB136" s="2748"/>
      <c r="BC136" s="2748"/>
      <c r="BD136" s="2748"/>
      <c r="BE136" s="2748"/>
      <c r="BF136" s="2748"/>
      <c r="BG136" s="2749"/>
      <c r="BH136" s="512"/>
      <c r="BI136" s="509"/>
      <c r="BJ136" s="2717"/>
      <c r="BK136" s="2715"/>
      <c r="BL136" s="2715"/>
      <c r="BM136" s="2715"/>
      <c r="BN136" s="2716"/>
    </row>
    <row r="137" spans="1:66" ht="15" customHeight="1" x14ac:dyDescent="0.45">
      <c r="A137" s="2776">
        <f>+A135+1</f>
        <v>58</v>
      </c>
      <c r="B137" s="2777"/>
      <c r="C137" s="2780"/>
      <c r="D137" s="2781"/>
      <c r="E137" s="2781"/>
      <c r="F137" s="2781"/>
      <c r="G137" s="2781"/>
      <c r="H137" s="2781"/>
      <c r="I137" s="2781"/>
      <c r="J137" s="2781"/>
      <c r="K137" s="2781"/>
      <c r="L137" s="2784"/>
      <c r="M137" s="2784"/>
      <c r="N137" s="2784"/>
      <c r="O137" s="2784"/>
      <c r="P137" s="2785"/>
      <c r="Q137" s="2786"/>
      <c r="R137" s="2781"/>
      <c r="S137" s="2781"/>
      <c r="T137" s="2781"/>
      <c r="U137" s="2787"/>
      <c r="V137" s="2780"/>
      <c r="W137" s="2781"/>
      <c r="X137" s="2781"/>
      <c r="Y137" s="2781"/>
      <c r="Z137" s="2781"/>
      <c r="AA137" s="2781"/>
      <c r="AB137" s="2781"/>
      <c r="AC137" s="2797"/>
      <c r="AD137" s="2801"/>
      <c r="AE137" s="2801"/>
      <c r="AF137" s="2802"/>
      <c r="AG137" s="2799"/>
      <c r="AH137" s="2780"/>
      <c r="AI137" s="2781"/>
      <c r="AJ137" s="2781"/>
      <c r="AK137" s="2781"/>
      <c r="AL137" s="2781"/>
      <c r="AM137" s="2781"/>
      <c r="AN137" s="2781"/>
      <c r="AO137" s="2781"/>
      <c r="AP137" s="2781"/>
      <c r="AQ137" s="2781"/>
      <c r="AR137" s="2781"/>
      <c r="AS137" s="2781"/>
      <c r="AT137" s="2797"/>
      <c r="AU137" s="2794" t="s">
        <v>3112</v>
      </c>
      <c r="AV137" s="2795"/>
      <c r="AW137" s="2796"/>
      <c r="AX137" s="2747"/>
      <c r="AY137" s="2748"/>
      <c r="AZ137" s="2748"/>
      <c r="BA137" s="2748"/>
      <c r="BB137" s="2748"/>
      <c r="BC137" s="2748"/>
      <c r="BD137" s="2748"/>
      <c r="BE137" s="2748"/>
      <c r="BF137" s="2748"/>
      <c r="BG137" s="2749"/>
      <c r="BH137" s="512"/>
      <c r="BI137" s="509"/>
      <c r="BJ137" s="2790"/>
      <c r="BK137" s="2784"/>
      <c r="BL137" s="2784"/>
      <c r="BM137" s="2784"/>
      <c r="BN137" s="2785"/>
    </row>
    <row r="138" spans="1:66" ht="15" customHeight="1" x14ac:dyDescent="0.45">
      <c r="A138" s="2778"/>
      <c r="B138" s="2779"/>
      <c r="C138" s="2782"/>
      <c r="D138" s="2783"/>
      <c r="E138" s="2783"/>
      <c r="F138" s="2783"/>
      <c r="G138" s="2783"/>
      <c r="H138" s="2783"/>
      <c r="I138" s="2783"/>
      <c r="J138" s="2783"/>
      <c r="K138" s="2783"/>
      <c r="L138" s="2715"/>
      <c r="M138" s="2715"/>
      <c r="N138" s="2715"/>
      <c r="O138" s="2715"/>
      <c r="P138" s="2716"/>
      <c r="Q138" s="2788"/>
      <c r="R138" s="2783"/>
      <c r="S138" s="2783"/>
      <c r="T138" s="2783"/>
      <c r="U138" s="2789"/>
      <c r="V138" s="2782"/>
      <c r="W138" s="2783"/>
      <c r="X138" s="2783"/>
      <c r="Y138" s="2783"/>
      <c r="Z138" s="2783"/>
      <c r="AA138" s="2783"/>
      <c r="AB138" s="2783"/>
      <c r="AC138" s="2798"/>
      <c r="AD138" s="2803"/>
      <c r="AE138" s="2803"/>
      <c r="AF138" s="2804"/>
      <c r="AG138" s="2800"/>
      <c r="AH138" s="2782"/>
      <c r="AI138" s="2783"/>
      <c r="AJ138" s="2783"/>
      <c r="AK138" s="2783"/>
      <c r="AL138" s="2783"/>
      <c r="AM138" s="2783"/>
      <c r="AN138" s="2783"/>
      <c r="AO138" s="2783"/>
      <c r="AP138" s="2783"/>
      <c r="AQ138" s="2783"/>
      <c r="AR138" s="2783"/>
      <c r="AS138" s="2783"/>
      <c r="AT138" s="2798"/>
      <c r="AU138" s="2791" t="s">
        <v>3113</v>
      </c>
      <c r="AV138" s="2792"/>
      <c r="AW138" s="2793"/>
      <c r="AX138" s="2747"/>
      <c r="AY138" s="2748"/>
      <c r="AZ138" s="2748"/>
      <c r="BA138" s="2748"/>
      <c r="BB138" s="2748"/>
      <c r="BC138" s="2748"/>
      <c r="BD138" s="2748"/>
      <c r="BE138" s="2748"/>
      <c r="BF138" s="2748"/>
      <c r="BG138" s="2749"/>
      <c r="BH138" s="512"/>
      <c r="BI138" s="509"/>
      <c r="BJ138" s="2717"/>
      <c r="BK138" s="2715"/>
      <c r="BL138" s="2715"/>
      <c r="BM138" s="2715"/>
      <c r="BN138" s="2716"/>
    </row>
    <row r="139" spans="1:66" ht="15" customHeight="1" x14ac:dyDescent="0.45">
      <c r="A139" s="2776">
        <f>+A137+1</f>
        <v>59</v>
      </c>
      <c r="B139" s="2777"/>
      <c r="C139" s="2780"/>
      <c r="D139" s="2781"/>
      <c r="E139" s="2781"/>
      <c r="F139" s="2781"/>
      <c r="G139" s="2781"/>
      <c r="H139" s="2781"/>
      <c r="I139" s="2781"/>
      <c r="J139" s="2781"/>
      <c r="K139" s="2781"/>
      <c r="L139" s="2784"/>
      <c r="M139" s="2784"/>
      <c r="N139" s="2784"/>
      <c r="O139" s="2784"/>
      <c r="P139" s="2785"/>
      <c r="Q139" s="2786"/>
      <c r="R139" s="2781"/>
      <c r="S139" s="2781"/>
      <c r="T139" s="2781"/>
      <c r="U139" s="2787"/>
      <c r="V139" s="2780"/>
      <c r="W139" s="2781"/>
      <c r="X139" s="2781"/>
      <c r="Y139" s="2781"/>
      <c r="Z139" s="2781"/>
      <c r="AA139" s="2781"/>
      <c r="AB139" s="2781"/>
      <c r="AC139" s="2797"/>
      <c r="AD139" s="2801"/>
      <c r="AE139" s="2801"/>
      <c r="AF139" s="2802"/>
      <c r="AG139" s="2799"/>
      <c r="AH139" s="2780"/>
      <c r="AI139" s="2781"/>
      <c r="AJ139" s="2781"/>
      <c r="AK139" s="2781"/>
      <c r="AL139" s="2781"/>
      <c r="AM139" s="2781"/>
      <c r="AN139" s="2781"/>
      <c r="AO139" s="2781"/>
      <c r="AP139" s="2781"/>
      <c r="AQ139" s="2781"/>
      <c r="AR139" s="2781"/>
      <c r="AS139" s="2781"/>
      <c r="AT139" s="2797"/>
      <c r="AU139" s="2794" t="s">
        <v>3112</v>
      </c>
      <c r="AV139" s="2795"/>
      <c r="AW139" s="2796"/>
      <c r="AX139" s="2747"/>
      <c r="AY139" s="2748"/>
      <c r="AZ139" s="2748"/>
      <c r="BA139" s="2748"/>
      <c r="BB139" s="2748"/>
      <c r="BC139" s="2748"/>
      <c r="BD139" s="2748"/>
      <c r="BE139" s="2748"/>
      <c r="BF139" s="2748"/>
      <c r="BG139" s="2749"/>
      <c r="BH139" s="512"/>
      <c r="BI139" s="509"/>
      <c r="BJ139" s="2790"/>
      <c r="BK139" s="2784"/>
      <c r="BL139" s="2784"/>
      <c r="BM139" s="2784"/>
      <c r="BN139" s="2785"/>
    </row>
    <row r="140" spans="1:66" ht="15" customHeight="1" x14ac:dyDescent="0.45">
      <c r="A140" s="2778"/>
      <c r="B140" s="2779"/>
      <c r="C140" s="2782"/>
      <c r="D140" s="2783"/>
      <c r="E140" s="2783"/>
      <c r="F140" s="2783"/>
      <c r="G140" s="2783"/>
      <c r="H140" s="2783"/>
      <c r="I140" s="2783"/>
      <c r="J140" s="2783"/>
      <c r="K140" s="2783"/>
      <c r="L140" s="2715"/>
      <c r="M140" s="2715"/>
      <c r="N140" s="2715"/>
      <c r="O140" s="2715"/>
      <c r="P140" s="2716"/>
      <c r="Q140" s="2788"/>
      <c r="R140" s="2783"/>
      <c r="S140" s="2783"/>
      <c r="T140" s="2783"/>
      <c r="U140" s="2789"/>
      <c r="V140" s="2782"/>
      <c r="W140" s="2783"/>
      <c r="X140" s="2783"/>
      <c r="Y140" s="2783"/>
      <c r="Z140" s="2783"/>
      <c r="AA140" s="2783"/>
      <c r="AB140" s="2783"/>
      <c r="AC140" s="2798"/>
      <c r="AD140" s="2803"/>
      <c r="AE140" s="2803"/>
      <c r="AF140" s="2804"/>
      <c r="AG140" s="2800"/>
      <c r="AH140" s="2782"/>
      <c r="AI140" s="2783"/>
      <c r="AJ140" s="2783"/>
      <c r="AK140" s="2783"/>
      <c r="AL140" s="2783"/>
      <c r="AM140" s="2783"/>
      <c r="AN140" s="2783"/>
      <c r="AO140" s="2783"/>
      <c r="AP140" s="2783"/>
      <c r="AQ140" s="2783"/>
      <c r="AR140" s="2783"/>
      <c r="AS140" s="2783"/>
      <c r="AT140" s="2798"/>
      <c r="AU140" s="2791" t="s">
        <v>3113</v>
      </c>
      <c r="AV140" s="2792"/>
      <c r="AW140" s="2793"/>
      <c r="AX140" s="2747"/>
      <c r="AY140" s="2748"/>
      <c r="AZ140" s="2748"/>
      <c r="BA140" s="2748"/>
      <c r="BB140" s="2748"/>
      <c r="BC140" s="2748"/>
      <c r="BD140" s="2748"/>
      <c r="BE140" s="2748"/>
      <c r="BF140" s="2748"/>
      <c r="BG140" s="2749"/>
      <c r="BH140" s="512"/>
      <c r="BI140" s="509"/>
      <c r="BJ140" s="2717"/>
      <c r="BK140" s="2715"/>
      <c r="BL140" s="2715"/>
      <c r="BM140" s="2715"/>
      <c r="BN140" s="2716"/>
    </row>
    <row r="141" spans="1:66" ht="15" customHeight="1" x14ac:dyDescent="0.45">
      <c r="A141" s="2776">
        <f>+A139+1</f>
        <v>60</v>
      </c>
      <c r="B141" s="2777"/>
      <c r="C141" s="2780"/>
      <c r="D141" s="2781"/>
      <c r="E141" s="2781"/>
      <c r="F141" s="2781"/>
      <c r="G141" s="2781"/>
      <c r="H141" s="2781"/>
      <c r="I141" s="2781"/>
      <c r="J141" s="2781"/>
      <c r="K141" s="2781"/>
      <c r="L141" s="2784"/>
      <c r="M141" s="2784"/>
      <c r="N141" s="2784"/>
      <c r="O141" s="2784"/>
      <c r="P141" s="2785"/>
      <c r="Q141" s="2786"/>
      <c r="R141" s="2781"/>
      <c r="S141" s="2781"/>
      <c r="T141" s="2781"/>
      <c r="U141" s="2787"/>
      <c r="V141" s="2780"/>
      <c r="W141" s="2781"/>
      <c r="X141" s="2781"/>
      <c r="Y141" s="2781"/>
      <c r="Z141" s="2781"/>
      <c r="AA141" s="2781"/>
      <c r="AB141" s="2781"/>
      <c r="AC141" s="2797"/>
      <c r="AD141" s="2801"/>
      <c r="AE141" s="2801"/>
      <c r="AF141" s="2802"/>
      <c r="AG141" s="2799"/>
      <c r="AH141" s="2780"/>
      <c r="AI141" s="2781"/>
      <c r="AJ141" s="2781"/>
      <c r="AK141" s="2781"/>
      <c r="AL141" s="2781"/>
      <c r="AM141" s="2781"/>
      <c r="AN141" s="2781"/>
      <c r="AO141" s="2781"/>
      <c r="AP141" s="2781"/>
      <c r="AQ141" s="2781"/>
      <c r="AR141" s="2781"/>
      <c r="AS141" s="2781"/>
      <c r="AT141" s="2797"/>
      <c r="AU141" s="2794" t="s">
        <v>3112</v>
      </c>
      <c r="AV141" s="2795"/>
      <c r="AW141" s="2796"/>
      <c r="AX141" s="2747"/>
      <c r="AY141" s="2748"/>
      <c r="AZ141" s="2748"/>
      <c r="BA141" s="2748"/>
      <c r="BB141" s="2748"/>
      <c r="BC141" s="2748"/>
      <c r="BD141" s="2748"/>
      <c r="BE141" s="2748"/>
      <c r="BF141" s="2748"/>
      <c r="BG141" s="2749"/>
      <c r="BH141" s="512"/>
      <c r="BI141" s="509"/>
      <c r="BJ141" s="2790"/>
      <c r="BK141" s="2784"/>
      <c r="BL141" s="2784"/>
      <c r="BM141" s="2784"/>
      <c r="BN141" s="2785"/>
    </row>
    <row r="142" spans="1:66" ht="15" customHeight="1" x14ac:dyDescent="0.45">
      <c r="A142" s="2778"/>
      <c r="B142" s="2779"/>
      <c r="C142" s="2782"/>
      <c r="D142" s="2783"/>
      <c r="E142" s="2783"/>
      <c r="F142" s="2783"/>
      <c r="G142" s="2783"/>
      <c r="H142" s="2783"/>
      <c r="I142" s="2783"/>
      <c r="J142" s="2783"/>
      <c r="K142" s="2783"/>
      <c r="L142" s="2715"/>
      <c r="M142" s="2715"/>
      <c r="N142" s="2715"/>
      <c r="O142" s="2715"/>
      <c r="P142" s="2716"/>
      <c r="Q142" s="2788"/>
      <c r="R142" s="2783"/>
      <c r="S142" s="2783"/>
      <c r="T142" s="2783"/>
      <c r="U142" s="2789"/>
      <c r="V142" s="2782"/>
      <c r="W142" s="2783"/>
      <c r="X142" s="2783"/>
      <c r="Y142" s="2783"/>
      <c r="Z142" s="2783"/>
      <c r="AA142" s="2783"/>
      <c r="AB142" s="2783"/>
      <c r="AC142" s="2798"/>
      <c r="AD142" s="2803"/>
      <c r="AE142" s="2803"/>
      <c r="AF142" s="2804"/>
      <c r="AG142" s="2800"/>
      <c r="AH142" s="2782"/>
      <c r="AI142" s="2783"/>
      <c r="AJ142" s="2783"/>
      <c r="AK142" s="2783"/>
      <c r="AL142" s="2783"/>
      <c r="AM142" s="2783"/>
      <c r="AN142" s="2783"/>
      <c r="AO142" s="2783"/>
      <c r="AP142" s="2783"/>
      <c r="AQ142" s="2783"/>
      <c r="AR142" s="2783"/>
      <c r="AS142" s="2783"/>
      <c r="AT142" s="2798"/>
      <c r="AU142" s="2791" t="s">
        <v>3113</v>
      </c>
      <c r="AV142" s="2792"/>
      <c r="AW142" s="2793"/>
      <c r="AX142" s="2747"/>
      <c r="AY142" s="2748"/>
      <c r="AZ142" s="2748"/>
      <c r="BA142" s="2748"/>
      <c r="BB142" s="2748"/>
      <c r="BC142" s="2748"/>
      <c r="BD142" s="2748"/>
      <c r="BE142" s="2748"/>
      <c r="BF142" s="2748"/>
      <c r="BG142" s="2749"/>
      <c r="BH142" s="512"/>
      <c r="BI142" s="509"/>
      <c r="BJ142" s="2717"/>
      <c r="BK142" s="2715"/>
      <c r="BL142" s="2715"/>
      <c r="BM142" s="2715"/>
      <c r="BN142" s="2716"/>
    </row>
    <row r="143" spans="1:66" ht="15" customHeight="1" x14ac:dyDescent="0.45">
      <c r="A143" s="2776">
        <f>+A141+1</f>
        <v>61</v>
      </c>
      <c r="B143" s="2777"/>
      <c r="C143" s="2780"/>
      <c r="D143" s="2781"/>
      <c r="E143" s="2781"/>
      <c r="F143" s="2781"/>
      <c r="G143" s="2781"/>
      <c r="H143" s="2781"/>
      <c r="I143" s="2781"/>
      <c r="J143" s="2781"/>
      <c r="K143" s="2781"/>
      <c r="L143" s="2784"/>
      <c r="M143" s="2784"/>
      <c r="N143" s="2784"/>
      <c r="O143" s="2784"/>
      <c r="P143" s="2785"/>
      <c r="Q143" s="2786"/>
      <c r="R143" s="2781"/>
      <c r="S143" s="2781"/>
      <c r="T143" s="2781"/>
      <c r="U143" s="2787"/>
      <c r="V143" s="2780"/>
      <c r="W143" s="2781"/>
      <c r="X143" s="2781"/>
      <c r="Y143" s="2781"/>
      <c r="Z143" s="2781"/>
      <c r="AA143" s="2781"/>
      <c r="AB143" s="2781"/>
      <c r="AC143" s="2797"/>
      <c r="AD143" s="2801"/>
      <c r="AE143" s="2801"/>
      <c r="AF143" s="2802"/>
      <c r="AG143" s="2799"/>
      <c r="AH143" s="2780"/>
      <c r="AI143" s="2781"/>
      <c r="AJ143" s="2781"/>
      <c r="AK143" s="2781"/>
      <c r="AL143" s="2781"/>
      <c r="AM143" s="2781"/>
      <c r="AN143" s="2781"/>
      <c r="AO143" s="2781"/>
      <c r="AP143" s="2781"/>
      <c r="AQ143" s="2781"/>
      <c r="AR143" s="2781"/>
      <c r="AS143" s="2781"/>
      <c r="AT143" s="2797"/>
      <c r="AU143" s="2794" t="s">
        <v>3112</v>
      </c>
      <c r="AV143" s="2795"/>
      <c r="AW143" s="2796"/>
      <c r="AX143" s="2747"/>
      <c r="AY143" s="2748"/>
      <c r="AZ143" s="2748"/>
      <c r="BA143" s="2748"/>
      <c r="BB143" s="2748"/>
      <c r="BC143" s="2748"/>
      <c r="BD143" s="2748"/>
      <c r="BE143" s="2748"/>
      <c r="BF143" s="2748"/>
      <c r="BG143" s="2749"/>
      <c r="BH143" s="512"/>
      <c r="BI143" s="509"/>
      <c r="BJ143" s="2790"/>
      <c r="BK143" s="2784"/>
      <c r="BL143" s="2784"/>
      <c r="BM143" s="2784"/>
      <c r="BN143" s="2785"/>
    </row>
    <row r="144" spans="1:66" ht="15" customHeight="1" x14ac:dyDescent="0.45">
      <c r="A144" s="2778"/>
      <c r="B144" s="2779"/>
      <c r="C144" s="2782"/>
      <c r="D144" s="2783"/>
      <c r="E144" s="2783"/>
      <c r="F144" s="2783"/>
      <c r="G144" s="2783"/>
      <c r="H144" s="2783"/>
      <c r="I144" s="2783"/>
      <c r="J144" s="2783"/>
      <c r="K144" s="2783"/>
      <c r="L144" s="2715"/>
      <c r="M144" s="2715"/>
      <c r="N144" s="2715"/>
      <c r="O144" s="2715"/>
      <c r="P144" s="2716"/>
      <c r="Q144" s="2788"/>
      <c r="R144" s="2783"/>
      <c r="S144" s="2783"/>
      <c r="T144" s="2783"/>
      <c r="U144" s="2789"/>
      <c r="V144" s="2782"/>
      <c r="W144" s="2783"/>
      <c r="X144" s="2783"/>
      <c r="Y144" s="2783"/>
      <c r="Z144" s="2783"/>
      <c r="AA144" s="2783"/>
      <c r="AB144" s="2783"/>
      <c r="AC144" s="2798"/>
      <c r="AD144" s="2803"/>
      <c r="AE144" s="2803"/>
      <c r="AF144" s="2804"/>
      <c r="AG144" s="2800"/>
      <c r="AH144" s="2782"/>
      <c r="AI144" s="2783"/>
      <c r="AJ144" s="2783"/>
      <c r="AK144" s="2783"/>
      <c r="AL144" s="2783"/>
      <c r="AM144" s="2783"/>
      <c r="AN144" s="2783"/>
      <c r="AO144" s="2783"/>
      <c r="AP144" s="2783"/>
      <c r="AQ144" s="2783"/>
      <c r="AR144" s="2783"/>
      <c r="AS144" s="2783"/>
      <c r="AT144" s="2798"/>
      <c r="AU144" s="2791" t="s">
        <v>3113</v>
      </c>
      <c r="AV144" s="2792"/>
      <c r="AW144" s="2793"/>
      <c r="AX144" s="2747"/>
      <c r="AY144" s="2748"/>
      <c r="AZ144" s="2748"/>
      <c r="BA144" s="2748"/>
      <c r="BB144" s="2748"/>
      <c r="BC144" s="2748"/>
      <c r="BD144" s="2748"/>
      <c r="BE144" s="2748"/>
      <c r="BF144" s="2748"/>
      <c r="BG144" s="2749"/>
      <c r="BH144" s="512"/>
      <c r="BI144" s="509"/>
      <c r="BJ144" s="2717"/>
      <c r="BK144" s="2715"/>
      <c r="BL144" s="2715"/>
      <c r="BM144" s="2715"/>
      <c r="BN144" s="2716"/>
    </row>
    <row r="145" spans="1:66" ht="15" customHeight="1" x14ac:dyDescent="0.45">
      <c r="A145" s="2776">
        <f>+A143+1</f>
        <v>62</v>
      </c>
      <c r="B145" s="2777"/>
      <c r="C145" s="2780"/>
      <c r="D145" s="2781"/>
      <c r="E145" s="2781"/>
      <c r="F145" s="2781"/>
      <c r="G145" s="2781"/>
      <c r="H145" s="2781"/>
      <c r="I145" s="2781"/>
      <c r="J145" s="2781"/>
      <c r="K145" s="2781"/>
      <c r="L145" s="2784"/>
      <c r="M145" s="2784"/>
      <c r="N145" s="2784"/>
      <c r="O145" s="2784"/>
      <c r="P145" s="2785"/>
      <c r="Q145" s="2786"/>
      <c r="R145" s="2781"/>
      <c r="S145" s="2781"/>
      <c r="T145" s="2781"/>
      <c r="U145" s="2787"/>
      <c r="V145" s="2780"/>
      <c r="W145" s="2781"/>
      <c r="X145" s="2781"/>
      <c r="Y145" s="2781"/>
      <c r="Z145" s="2781"/>
      <c r="AA145" s="2781"/>
      <c r="AB145" s="2781"/>
      <c r="AC145" s="2797"/>
      <c r="AD145" s="2801"/>
      <c r="AE145" s="2801"/>
      <c r="AF145" s="2802"/>
      <c r="AG145" s="2799"/>
      <c r="AH145" s="2780"/>
      <c r="AI145" s="2781"/>
      <c r="AJ145" s="2781"/>
      <c r="AK145" s="2781"/>
      <c r="AL145" s="2781"/>
      <c r="AM145" s="2781"/>
      <c r="AN145" s="2781"/>
      <c r="AO145" s="2781"/>
      <c r="AP145" s="2781"/>
      <c r="AQ145" s="2781"/>
      <c r="AR145" s="2781"/>
      <c r="AS145" s="2781"/>
      <c r="AT145" s="2797"/>
      <c r="AU145" s="2794" t="s">
        <v>3112</v>
      </c>
      <c r="AV145" s="2795"/>
      <c r="AW145" s="2796"/>
      <c r="AX145" s="2747"/>
      <c r="AY145" s="2748"/>
      <c r="AZ145" s="2748"/>
      <c r="BA145" s="2748"/>
      <c r="BB145" s="2748"/>
      <c r="BC145" s="2748"/>
      <c r="BD145" s="2748"/>
      <c r="BE145" s="2748"/>
      <c r="BF145" s="2748"/>
      <c r="BG145" s="2749"/>
      <c r="BH145" s="512"/>
      <c r="BI145" s="509"/>
      <c r="BJ145" s="2790"/>
      <c r="BK145" s="2784"/>
      <c r="BL145" s="2784"/>
      <c r="BM145" s="2784"/>
      <c r="BN145" s="2785"/>
    </row>
    <row r="146" spans="1:66" ht="15" customHeight="1" x14ac:dyDescent="0.45">
      <c r="A146" s="2778"/>
      <c r="B146" s="2779"/>
      <c r="C146" s="2782"/>
      <c r="D146" s="2783"/>
      <c r="E146" s="2783"/>
      <c r="F146" s="2783"/>
      <c r="G146" s="2783"/>
      <c r="H146" s="2783"/>
      <c r="I146" s="2783"/>
      <c r="J146" s="2783"/>
      <c r="K146" s="2783"/>
      <c r="L146" s="2715"/>
      <c r="M146" s="2715"/>
      <c r="N146" s="2715"/>
      <c r="O146" s="2715"/>
      <c r="P146" s="2716"/>
      <c r="Q146" s="2788"/>
      <c r="R146" s="2783"/>
      <c r="S146" s="2783"/>
      <c r="T146" s="2783"/>
      <c r="U146" s="2789"/>
      <c r="V146" s="2782"/>
      <c r="W146" s="2783"/>
      <c r="X146" s="2783"/>
      <c r="Y146" s="2783"/>
      <c r="Z146" s="2783"/>
      <c r="AA146" s="2783"/>
      <c r="AB146" s="2783"/>
      <c r="AC146" s="2798"/>
      <c r="AD146" s="2803"/>
      <c r="AE146" s="2803"/>
      <c r="AF146" s="2804"/>
      <c r="AG146" s="2800"/>
      <c r="AH146" s="2782"/>
      <c r="AI146" s="2783"/>
      <c r="AJ146" s="2783"/>
      <c r="AK146" s="2783"/>
      <c r="AL146" s="2783"/>
      <c r="AM146" s="2783"/>
      <c r="AN146" s="2783"/>
      <c r="AO146" s="2783"/>
      <c r="AP146" s="2783"/>
      <c r="AQ146" s="2783"/>
      <c r="AR146" s="2783"/>
      <c r="AS146" s="2783"/>
      <c r="AT146" s="2798"/>
      <c r="AU146" s="2791" t="s">
        <v>3113</v>
      </c>
      <c r="AV146" s="2792"/>
      <c r="AW146" s="2793"/>
      <c r="AX146" s="2747"/>
      <c r="AY146" s="2748"/>
      <c r="AZ146" s="2748"/>
      <c r="BA146" s="2748"/>
      <c r="BB146" s="2748"/>
      <c r="BC146" s="2748"/>
      <c r="BD146" s="2748"/>
      <c r="BE146" s="2748"/>
      <c r="BF146" s="2748"/>
      <c r="BG146" s="2749"/>
      <c r="BH146" s="512"/>
      <c r="BI146" s="509"/>
      <c r="BJ146" s="2717"/>
      <c r="BK146" s="2715"/>
      <c r="BL146" s="2715"/>
      <c r="BM146" s="2715"/>
      <c r="BN146" s="2716"/>
    </row>
    <row r="147" spans="1:66" ht="15" customHeight="1" x14ac:dyDescent="0.45">
      <c r="A147" s="2776">
        <f>+A145+1</f>
        <v>63</v>
      </c>
      <c r="B147" s="2777"/>
      <c r="C147" s="2780"/>
      <c r="D147" s="2781"/>
      <c r="E147" s="2781"/>
      <c r="F147" s="2781"/>
      <c r="G147" s="2781"/>
      <c r="H147" s="2781"/>
      <c r="I147" s="2781"/>
      <c r="J147" s="2781"/>
      <c r="K147" s="2781"/>
      <c r="L147" s="2784"/>
      <c r="M147" s="2784"/>
      <c r="N147" s="2784"/>
      <c r="O147" s="2784"/>
      <c r="P147" s="2785"/>
      <c r="Q147" s="2786"/>
      <c r="R147" s="2781"/>
      <c r="S147" s="2781"/>
      <c r="T147" s="2781"/>
      <c r="U147" s="2787"/>
      <c r="V147" s="2780"/>
      <c r="W147" s="2781"/>
      <c r="X147" s="2781"/>
      <c r="Y147" s="2781"/>
      <c r="Z147" s="2781"/>
      <c r="AA147" s="2781"/>
      <c r="AB147" s="2781"/>
      <c r="AC147" s="2797"/>
      <c r="AD147" s="2801"/>
      <c r="AE147" s="2801"/>
      <c r="AF147" s="2802"/>
      <c r="AG147" s="2799"/>
      <c r="AH147" s="2780"/>
      <c r="AI147" s="2781"/>
      <c r="AJ147" s="2781"/>
      <c r="AK147" s="2781"/>
      <c r="AL147" s="2781"/>
      <c r="AM147" s="2781"/>
      <c r="AN147" s="2781"/>
      <c r="AO147" s="2781"/>
      <c r="AP147" s="2781"/>
      <c r="AQ147" s="2781"/>
      <c r="AR147" s="2781"/>
      <c r="AS147" s="2781"/>
      <c r="AT147" s="2797"/>
      <c r="AU147" s="2794" t="s">
        <v>3112</v>
      </c>
      <c r="AV147" s="2795"/>
      <c r="AW147" s="2796"/>
      <c r="AX147" s="2747"/>
      <c r="AY147" s="2748"/>
      <c r="AZ147" s="2748"/>
      <c r="BA147" s="2748"/>
      <c r="BB147" s="2748"/>
      <c r="BC147" s="2748"/>
      <c r="BD147" s="2748"/>
      <c r="BE147" s="2748"/>
      <c r="BF147" s="2748"/>
      <c r="BG147" s="2749"/>
      <c r="BH147" s="512"/>
      <c r="BI147" s="509"/>
      <c r="BJ147" s="2790"/>
      <c r="BK147" s="2784"/>
      <c r="BL147" s="2784"/>
      <c r="BM147" s="2784"/>
      <c r="BN147" s="2785"/>
    </row>
    <row r="148" spans="1:66" ht="15" customHeight="1" x14ac:dyDescent="0.45">
      <c r="A148" s="2778"/>
      <c r="B148" s="2779"/>
      <c r="C148" s="2782"/>
      <c r="D148" s="2783"/>
      <c r="E148" s="2783"/>
      <c r="F148" s="2783"/>
      <c r="G148" s="2783"/>
      <c r="H148" s="2783"/>
      <c r="I148" s="2783"/>
      <c r="J148" s="2783"/>
      <c r="K148" s="2783"/>
      <c r="L148" s="2715"/>
      <c r="M148" s="2715"/>
      <c r="N148" s="2715"/>
      <c r="O148" s="2715"/>
      <c r="P148" s="2716"/>
      <c r="Q148" s="2788"/>
      <c r="R148" s="2783"/>
      <c r="S148" s="2783"/>
      <c r="T148" s="2783"/>
      <c r="U148" s="2789"/>
      <c r="V148" s="2782"/>
      <c r="W148" s="2783"/>
      <c r="X148" s="2783"/>
      <c r="Y148" s="2783"/>
      <c r="Z148" s="2783"/>
      <c r="AA148" s="2783"/>
      <c r="AB148" s="2783"/>
      <c r="AC148" s="2798"/>
      <c r="AD148" s="2803"/>
      <c r="AE148" s="2803"/>
      <c r="AF148" s="2804"/>
      <c r="AG148" s="2800"/>
      <c r="AH148" s="2782"/>
      <c r="AI148" s="2783"/>
      <c r="AJ148" s="2783"/>
      <c r="AK148" s="2783"/>
      <c r="AL148" s="2783"/>
      <c r="AM148" s="2783"/>
      <c r="AN148" s="2783"/>
      <c r="AO148" s="2783"/>
      <c r="AP148" s="2783"/>
      <c r="AQ148" s="2783"/>
      <c r="AR148" s="2783"/>
      <c r="AS148" s="2783"/>
      <c r="AT148" s="2798"/>
      <c r="AU148" s="2791" t="s">
        <v>3113</v>
      </c>
      <c r="AV148" s="2792"/>
      <c r="AW148" s="2793"/>
      <c r="AX148" s="2747"/>
      <c r="AY148" s="2748"/>
      <c r="AZ148" s="2748"/>
      <c r="BA148" s="2748"/>
      <c r="BB148" s="2748"/>
      <c r="BC148" s="2748"/>
      <c r="BD148" s="2748"/>
      <c r="BE148" s="2748"/>
      <c r="BF148" s="2748"/>
      <c r="BG148" s="2749"/>
      <c r="BH148" s="512"/>
      <c r="BI148" s="509"/>
      <c r="BJ148" s="2717"/>
      <c r="BK148" s="2715"/>
      <c r="BL148" s="2715"/>
      <c r="BM148" s="2715"/>
      <c r="BN148" s="2716"/>
    </row>
    <row r="149" spans="1:66" ht="15" customHeight="1" x14ac:dyDescent="0.45">
      <c r="A149" s="2776">
        <f>+A147+1</f>
        <v>64</v>
      </c>
      <c r="B149" s="2777"/>
      <c r="C149" s="2780"/>
      <c r="D149" s="2781"/>
      <c r="E149" s="2781"/>
      <c r="F149" s="2781"/>
      <c r="G149" s="2781"/>
      <c r="H149" s="2781"/>
      <c r="I149" s="2781"/>
      <c r="J149" s="2781"/>
      <c r="K149" s="2781"/>
      <c r="L149" s="2784"/>
      <c r="M149" s="2784"/>
      <c r="N149" s="2784"/>
      <c r="O149" s="2784"/>
      <c r="P149" s="2785"/>
      <c r="Q149" s="2786"/>
      <c r="R149" s="2781"/>
      <c r="S149" s="2781"/>
      <c r="T149" s="2781"/>
      <c r="U149" s="2787"/>
      <c r="V149" s="2780"/>
      <c r="W149" s="2781"/>
      <c r="X149" s="2781"/>
      <c r="Y149" s="2781"/>
      <c r="Z149" s="2781"/>
      <c r="AA149" s="2781"/>
      <c r="AB149" s="2781"/>
      <c r="AC149" s="2797"/>
      <c r="AD149" s="2801"/>
      <c r="AE149" s="2801"/>
      <c r="AF149" s="2802"/>
      <c r="AG149" s="2799"/>
      <c r="AH149" s="2780"/>
      <c r="AI149" s="2781"/>
      <c r="AJ149" s="2781"/>
      <c r="AK149" s="2781"/>
      <c r="AL149" s="2781"/>
      <c r="AM149" s="2781"/>
      <c r="AN149" s="2781"/>
      <c r="AO149" s="2781"/>
      <c r="AP149" s="2781"/>
      <c r="AQ149" s="2781"/>
      <c r="AR149" s="2781"/>
      <c r="AS149" s="2781"/>
      <c r="AT149" s="2797"/>
      <c r="AU149" s="2794" t="s">
        <v>3112</v>
      </c>
      <c r="AV149" s="2795"/>
      <c r="AW149" s="2796"/>
      <c r="AX149" s="2747"/>
      <c r="AY149" s="2748"/>
      <c r="AZ149" s="2748"/>
      <c r="BA149" s="2748"/>
      <c r="BB149" s="2748"/>
      <c r="BC149" s="2748"/>
      <c r="BD149" s="2748"/>
      <c r="BE149" s="2748"/>
      <c r="BF149" s="2748"/>
      <c r="BG149" s="2749"/>
      <c r="BH149" s="512"/>
      <c r="BI149" s="509"/>
      <c r="BJ149" s="2790"/>
      <c r="BK149" s="2784"/>
      <c r="BL149" s="2784"/>
      <c r="BM149" s="2784"/>
      <c r="BN149" s="2785"/>
    </row>
    <row r="150" spans="1:66" ht="15" customHeight="1" x14ac:dyDescent="0.45">
      <c r="A150" s="2778"/>
      <c r="B150" s="2779"/>
      <c r="C150" s="2782"/>
      <c r="D150" s="2783"/>
      <c r="E150" s="2783"/>
      <c r="F150" s="2783"/>
      <c r="G150" s="2783"/>
      <c r="H150" s="2783"/>
      <c r="I150" s="2783"/>
      <c r="J150" s="2783"/>
      <c r="K150" s="2783"/>
      <c r="L150" s="2715"/>
      <c r="M150" s="2715"/>
      <c r="N150" s="2715"/>
      <c r="O150" s="2715"/>
      <c r="P150" s="2716"/>
      <c r="Q150" s="2788"/>
      <c r="R150" s="2783"/>
      <c r="S150" s="2783"/>
      <c r="T150" s="2783"/>
      <c r="U150" s="2789"/>
      <c r="V150" s="2782"/>
      <c r="W150" s="2783"/>
      <c r="X150" s="2783"/>
      <c r="Y150" s="2783"/>
      <c r="Z150" s="2783"/>
      <c r="AA150" s="2783"/>
      <c r="AB150" s="2783"/>
      <c r="AC150" s="2798"/>
      <c r="AD150" s="2803"/>
      <c r="AE150" s="2803"/>
      <c r="AF150" s="2804"/>
      <c r="AG150" s="2800"/>
      <c r="AH150" s="2782"/>
      <c r="AI150" s="2783"/>
      <c r="AJ150" s="2783"/>
      <c r="AK150" s="2783"/>
      <c r="AL150" s="2783"/>
      <c r="AM150" s="2783"/>
      <c r="AN150" s="2783"/>
      <c r="AO150" s="2783"/>
      <c r="AP150" s="2783"/>
      <c r="AQ150" s="2783"/>
      <c r="AR150" s="2783"/>
      <c r="AS150" s="2783"/>
      <c r="AT150" s="2798"/>
      <c r="AU150" s="2791" t="s">
        <v>3113</v>
      </c>
      <c r="AV150" s="2792"/>
      <c r="AW150" s="2793"/>
      <c r="AX150" s="2747"/>
      <c r="AY150" s="2748"/>
      <c r="AZ150" s="2748"/>
      <c r="BA150" s="2748"/>
      <c r="BB150" s="2748"/>
      <c r="BC150" s="2748"/>
      <c r="BD150" s="2748"/>
      <c r="BE150" s="2748"/>
      <c r="BF150" s="2748"/>
      <c r="BG150" s="2749"/>
      <c r="BH150" s="512"/>
      <c r="BI150" s="509"/>
      <c r="BJ150" s="2717"/>
      <c r="BK150" s="2715"/>
      <c r="BL150" s="2715"/>
      <c r="BM150" s="2715"/>
      <c r="BN150" s="2716"/>
    </row>
    <row r="151" spans="1:66" ht="15" customHeight="1" x14ac:dyDescent="0.45">
      <c r="A151" s="2776">
        <f>+A149+1</f>
        <v>65</v>
      </c>
      <c r="B151" s="2777"/>
      <c r="C151" s="2780"/>
      <c r="D151" s="2781"/>
      <c r="E151" s="2781"/>
      <c r="F151" s="2781"/>
      <c r="G151" s="2781"/>
      <c r="H151" s="2781"/>
      <c r="I151" s="2781"/>
      <c r="J151" s="2781"/>
      <c r="K151" s="2781"/>
      <c r="L151" s="2784"/>
      <c r="M151" s="2784"/>
      <c r="N151" s="2784"/>
      <c r="O151" s="2784"/>
      <c r="P151" s="2785"/>
      <c r="Q151" s="2786"/>
      <c r="R151" s="2781"/>
      <c r="S151" s="2781"/>
      <c r="T151" s="2781"/>
      <c r="U151" s="2787"/>
      <c r="V151" s="2780"/>
      <c r="W151" s="2781"/>
      <c r="X151" s="2781"/>
      <c r="Y151" s="2781"/>
      <c r="Z151" s="2781"/>
      <c r="AA151" s="2781"/>
      <c r="AB151" s="2781"/>
      <c r="AC151" s="2797"/>
      <c r="AD151" s="2801"/>
      <c r="AE151" s="2801"/>
      <c r="AF151" s="2802"/>
      <c r="AG151" s="2799"/>
      <c r="AH151" s="2780"/>
      <c r="AI151" s="2781"/>
      <c r="AJ151" s="2781"/>
      <c r="AK151" s="2781"/>
      <c r="AL151" s="2781"/>
      <c r="AM151" s="2781"/>
      <c r="AN151" s="2781"/>
      <c r="AO151" s="2781"/>
      <c r="AP151" s="2781"/>
      <c r="AQ151" s="2781"/>
      <c r="AR151" s="2781"/>
      <c r="AS151" s="2781"/>
      <c r="AT151" s="2797"/>
      <c r="AU151" s="2794" t="s">
        <v>3112</v>
      </c>
      <c r="AV151" s="2795"/>
      <c r="AW151" s="2796"/>
      <c r="AX151" s="2747"/>
      <c r="AY151" s="2748"/>
      <c r="AZ151" s="2748"/>
      <c r="BA151" s="2748"/>
      <c r="BB151" s="2748"/>
      <c r="BC151" s="2748"/>
      <c r="BD151" s="2748"/>
      <c r="BE151" s="2748"/>
      <c r="BF151" s="2748"/>
      <c r="BG151" s="2749"/>
      <c r="BH151" s="512"/>
      <c r="BI151" s="509"/>
      <c r="BJ151" s="2790"/>
      <c r="BK151" s="2784"/>
      <c r="BL151" s="2784"/>
      <c r="BM151" s="2784"/>
      <c r="BN151" s="2785"/>
    </row>
    <row r="152" spans="1:66" ht="15" customHeight="1" x14ac:dyDescent="0.45">
      <c r="A152" s="2778"/>
      <c r="B152" s="2779"/>
      <c r="C152" s="2782"/>
      <c r="D152" s="2783"/>
      <c r="E152" s="2783"/>
      <c r="F152" s="2783"/>
      <c r="G152" s="2783"/>
      <c r="H152" s="2783"/>
      <c r="I152" s="2783"/>
      <c r="J152" s="2783"/>
      <c r="K152" s="2783"/>
      <c r="L152" s="2715"/>
      <c r="M152" s="2715"/>
      <c r="N152" s="2715"/>
      <c r="O152" s="2715"/>
      <c r="P152" s="2716"/>
      <c r="Q152" s="2788"/>
      <c r="R152" s="2783"/>
      <c r="S152" s="2783"/>
      <c r="T152" s="2783"/>
      <c r="U152" s="2789"/>
      <c r="V152" s="2782"/>
      <c r="W152" s="2783"/>
      <c r="X152" s="2783"/>
      <c r="Y152" s="2783"/>
      <c r="Z152" s="2783"/>
      <c r="AA152" s="2783"/>
      <c r="AB152" s="2783"/>
      <c r="AC152" s="2798"/>
      <c r="AD152" s="2803"/>
      <c r="AE152" s="2803"/>
      <c r="AF152" s="2804"/>
      <c r="AG152" s="2800"/>
      <c r="AH152" s="2782"/>
      <c r="AI152" s="2783"/>
      <c r="AJ152" s="2783"/>
      <c r="AK152" s="2783"/>
      <c r="AL152" s="2783"/>
      <c r="AM152" s="2783"/>
      <c r="AN152" s="2783"/>
      <c r="AO152" s="2783"/>
      <c r="AP152" s="2783"/>
      <c r="AQ152" s="2783"/>
      <c r="AR152" s="2783"/>
      <c r="AS152" s="2783"/>
      <c r="AT152" s="2798"/>
      <c r="AU152" s="2791" t="s">
        <v>3113</v>
      </c>
      <c r="AV152" s="2792"/>
      <c r="AW152" s="2793"/>
      <c r="AX152" s="2747"/>
      <c r="AY152" s="2748"/>
      <c r="AZ152" s="2748"/>
      <c r="BA152" s="2748"/>
      <c r="BB152" s="2748"/>
      <c r="BC152" s="2748"/>
      <c r="BD152" s="2748"/>
      <c r="BE152" s="2748"/>
      <c r="BF152" s="2748"/>
      <c r="BG152" s="2749"/>
      <c r="BH152" s="512"/>
      <c r="BI152" s="509"/>
      <c r="BJ152" s="2717"/>
      <c r="BK152" s="2715"/>
      <c r="BL152" s="2715"/>
      <c r="BM152" s="2715"/>
      <c r="BN152" s="2716"/>
    </row>
    <row r="153" spans="1:66" ht="15" customHeight="1" x14ac:dyDescent="0.45">
      <c r="A153" s="2776">
        <f>+A151+1</f>
        <v>66</v>
      </c>
      <c r="B153" s="2777"/>
      <c r="C153" s="2780"/>
      <c r="D153" s="2781"/>
      <c r="E153" s="2781"/>
      <c r="F153" s="2781"/>
      <c r="G153" s="2781"/>
      <c r="H153" s="2781"/>
      <c r="I153" s="2781"/>
      <c r="J153" s="2781"/>
      <c r="K153" s="2781"/>
      <c r="L153" s="2784"/>
      <c r="M153" s="2784"/>
      <c r="N153" s="2784"/>
      <c r="O153" s="2784"/>
      <c r="P153" s="2785"/>
      <c r="Q153" s="2786"/>
      <c r="R153" s="2781"/>
      <c r="S153" s="2781"/>
      <c r="T153" s="2781"/>
      <c r="U153" s="2787"/>
      <c r="V153" s="2780"/>
      <c r="W153" s="2781"/>
      <c r="X153" s="2781"/>
      <c r="Y153" s="2781"/>
      <c r="Z153" s="2781"/>
      <c r="AA153" s="2781"/>
      <c r="AB153" s="2781"/>
      <c r="AC153" s="2797"/>
      <c r="AD153" s="2801"/>
      <c r="AE153" s="2801"/>
      <c r="AF153" s="2802"/>
      <c r="AG153" s="2799"/>
      <c r="AH153" s="2780"/>
      <c r="AI153" s="2781"/>
      <c r="AJ153" s="2781"/>
      <c r="AK153" s="2781"/>
      <c r="AL153" s="2781"/>
      <c r="AM153" s="2781"/>
      <c r="AN153" s="2781"/>
      <c r="AO153" s="2781"/>
      <c r="AP153" s="2781"/>
      <c r="AQ153" s="2781"/>
      <c r="AR153" s="2781"/>
      <c r="AS153" s="2781"/>
      <c r="AT153" s="2797"/>
      <c r="AU153" s="2794" t="s">
        <v>3112</v>
      </c>
      <c r="AV153" s="2795"/>
      <c r="AW153" s="2796"/>
      <c r="AX153" s="2747"/>
      <c r="AY153" s="2748"/>
      <c r="AZ153" s="2748"/>
      <c r="BA153" s="2748"/>
      <c r="BB153" s="2748"/>
      <c r="BC153" s="2748"/>
      <c r="BD153" s="2748"/>
      <c r="BE153" s="2748"/>
      <c r="BF153" s="2748"/>
      <c r="BG153" s="2749"/>
      <c r="BH153" s="512"/>
      <c r="BI153" s="509"/>
      <c r="BJ153" s="2790"/>
      <c r="BK153" s="2784"/>
      <c r="BL153" s="2784"/>
      <c r="BM153" s="2784"/>
      <c r="BN153" s="2785"/>
    </row>
    <row r="154" spans="1:66" ht="15" customHeight="1" x14ac:dyDescent="0.45">
      <c r="A154" s="2778"/>
      <c r="B154" s="2779"/>
      <c r="C154" s="2782"/>
      <c r="D154" s="2783"/>
      <c r="E154" s="2783"/>
      <c r="F154" s="2783"/>
      <c r="G154" s="2783"/>
      <c r="H154" s="2783"/>
      <c r="I154" s="2783"/>
      <c r="J154" s="2783"/>
      <c r="K154" s="2783"/>
      <c r="L154" s="2715"/>
      <c r="M154" s="2715"/>
      <c r="N154" s="2715"/>
      <c r="O154" s="2715"/>
      <c r="P154" s="2716"/>
      <c r="Q154" s="2788"/>
      <c r="R154" s="2783"/>
      <c r="S154" s="2783"/>
      <c r="T154" s="2783"/>
      <c r="U154" s="2789"/>
      <c r="V154" s="2782"/>
      <c r="W154" s="2783"/>
      <c r="X154" s="2783"/>
      <c r="Y154" s="2783"/>
      <c r="Z154" s="2783"/>
      <c r="AA154" s="2783"/>
      <c r="AB154" s="2783"/>
      <c r="AC154" s="2798"/>
      <c r="AD154" s="2803"/>
      <c r="AE154" s="2803"/>
      <c r="AF154" s="2804"/>
      <c r="AG154" s="2800"/>
      <c r="AH154" s="2782"/>
      <c r="AI154" s="2783"/>
      <c r="AJ154" s="2783"/>
      <c r="AK154" s="2783"/>
      <c r="AL154" s="2783"/>
      <c r="AM154" s="2783"/>
      <c r="AN154" s="2783"/>
      <c r="AO154" s="2783"/>
      <c r="AP154" s="2783"/>
      <c r="AQ154" s="2783"/>
      <c r="AR154" s="2783"/>
      <c r="AS154" s="2783"/>
      <c r="AT154" s="2798"/>
      <c r="AU154" s="2791" t="s">
        <v>3113</v>
      </c>
      <c r="AV154" s="2792"/>
      <c r="AW154" s="2793"/>
      <c r="AX154" s="2747"/>
      <c r="AY154" s="2748"/>
      <c r="AZ154" s="2748"/>
      <c r="BA154" s="2748"/>
      <c r="BB154" s="2748"/>
      <c r="BC154" s="2748"/>
      <c r="BD154" s="2748"/>
      <c r="BE154" s="2748"/>
      <c r="BF154" s="2748"/>
      <c r="BG154" s="2749"/>
      <c r="BH154" s="512"/>
      <c r="BI154" s="509"/>
      <c r="BJ154" s="2717"/>
      <c r="BK154" s="2715"/>
      <c r="BL154" s="2715"/>
      <c r="BM154" s="2715"/>
      <c r="BN154" s="2716"/>
    </row>
    <row r="155" spans="1:66" ht="15" customHeight="1" x14ac:dyDescent="0.45">
      <c r="A155" s="2776">
        <f>+A153+1</f>
        <v>67</v>
      </c>
      <c r="B155" s="2777"/>
      <c r="C155" s="2780"/>
      <c r="D155" s="2781"/>
      <c r="E155" s="2781"/>
      <c r="F155" s="2781"/>
      <c r="G155" s="2781"/>
      <c r="H155" s="2781"/>
      <c r="I155" s="2781"/>
      <c r="J155" s="2781"/>
      <c r="K155" s="2781"/>
      <c r="L155" s="2784"/>
      <c r="M155" s="2784"/>
      <c r="N155" s="2784"/>
      <c r="O155" s="2784"/>
      <c r="P155" s="2785"/>
      <c r="Q155" s="2786"/>
      <c r="R155" s="2781"/>
      <c r="S155" s="2781"/>
      <c r="T155" s="2781"/>
      <c r="U155" s="2787"/>
      <c r="V155" s="2780"/>
      <c r="W155" s="2781"/>
      <c r="X155" s="2781"/>
      <c r="Y155" s="2781"/>
      <c r="Z155" s="2781"/>
      <c r="AA155" s="2781"/>
      <c r="AB155" s="2781"/>
      <c r="AC155" s="2797"/>
      <c r="AD155" s="2801"/>
      <c r="AE155" s="2801"/>
      <c r="AF155" s="2802"/>
      <c r="AG155" s="2799"/>
      <c r="AH155" s="2780"/>
      <c r="AI155" s="2781"/>
      <c r="AJ155" s="2781"/>
      <c r="AK155" s="2781"/>
      <c r="AL155" s="2781"/>
      <c r="AM155" s="2781"/>
      <c r="AN155" s="2781"/>
      <c r="AO155" s="2781"/>
      <c r="AP155" s="2781"/>
      <c r="AQ155" s="2781"/>
      <c r="AR155" s="2781"/>
      <c r="AS155" s="2781"/>
      <c r="AT155" s="2797"/>
      <c r="AU155" s="2794" t="s">
        <v>3112</v>
      </c>
      <c r="AV155" s="2795"/>
      <c r="AW155" s="2796"/>
      <c r="AX155" s="2747"/>
      <c r="AY155" s="2748"/>
      <c r="AZ155" s="2748"/>
      <c r="BA155" s="2748"/>
      <c r="BB155" s="2748"/>
      <c r="BC155" s="2748"/>
      <c r="BD155" s="2748"/>
      <c r="BE155" s="2748"/>
      <c r="BF155" s="2748"/>
      <c r="BG155" s="2749"/>
      <c r="BH155" s="512"/>
      <c r="BI155" s="509"/>
      <c r="BJ155" s="2790"/>
      <c r="BK155" s="2784"/>
      <c r="BL155" s="2784"/>
      <c r="BM155" s="2784"/>
      <c r="BN155" s="2785"/>
    </row>
    <row r="156" spans="1:66" ht="15" customHeight="1" x14ac:dyDescent="0.45">
      <c r="A156" s="2778"/>
      <c r="B156" s="2779"/>
      <c r="C156" s="2782"/>
      <c r="D156" s="2783"/>
      <c r="E156" s="2783"/>
      <c r="F156" s="2783"/>
      <c r="G156" s="2783"/>
      <c r="H156" s="2783"/>
      <c r="I156" s="2783"/>
      <c r="J156" s="2783"/>
      <c r="K156" s="2783"/>
      <c r="L156" s="2715"/>
      <c r="M156" s="2715"/>
      <c r="N156" s="2715"/>
      <c r="O156" s="2715"/>
      <c r="P156" s="2716"/>
      <c r="Q156" s="2788"/>
      <c r="R156" s="2783"/>
      <c r="S156" s="2783"/>
      <c r="T156" s="2783"/>
      <c r="U156" s="2789"/>
      <c r="V156" s="2782"/>
      <c r="W156" s="2783"/>
      <c r="X156" s="2783"/>
      <c r="Y156" s="2783"/>
      <c r="Z156" s="2783"/>
      <c r="AA156" s="2783"/>
      <c r="AB156" s="2783"/>
      <c r="AC156" s="2798"/>
      <c r="AD156" s="2803"/>
      <c r="AE156" s="2803"/>
      <c r="AF156" s="2804"/>
      <c r="AG156" s="2800"/>
      <c r="AH156" s="2782"/>
      <c r="AI156" s="2783"/>
      <c r="AJ156" s="2783"/>
      <c r="AK156" s="2783"/>
      <c r="AL156" s="2783"/>
      <c r="AM156" s="2783"/>
      <c r="AN156" s="2783"/>
      <c r="AO156" s="2783"/>
      <c r="AP156" s="2783"/>
      <c r="AQ156" s="2783"/>
      <c r="AR156" s="2783"/>
      <c r="AS156" s="2783"/>
      <c r="AT156" s="2798"/>
      <c r="AU156" s="2791" t="s">
        <v>3113</v>
      </c>
      <c r="AV156" s="2792"/>
      <c r="AW156" s="2793"/>
      <c r="AX156" s="2747"/>
      <c r="AY156" s="2748"/>
      <c r="AZ156" s="2748"/>
      <c r="BA156" s="2748"/>
      <c r="BB156" s="2748"/>
      <c r="BC156" s="2748"/>
      <c r="BD156" s="2748"/>
      <c r="BE156" s="2748"/>
      <c r="BF156" s="2748"/>
      <c r="BG156" s="2749"/>
      <c r="BH156" s="512"/>
      <c r="BI156" s="509"/>
      <c r="BJ156" s="2717"/>
      <c r="BK156" s="2715"/>
      <c r="BL156" s="2715"/>
      <c r="BM156" s="2715"/>
      <c r="BN156" s="2716"/>
    </row>
    <row r="157" spans="1:66" ht="15" customHeight="1" x14ac:dyDescent="0.45">
      <c r="A157" s="2776">
        <f>+A155+1</f>
        <v>68</v>
      </c>
      <c r="B157" s="2777"/>
      <c r="C157" s="2780"/>
      <c r="D157" s="2781"/>
      <c r="E157" s="2781"/>
      <c r="F157" s="2781"/>
      <c r="G157" s="2781"/>
      <c r="H157" s="2781"/>
      <c r="I157" s="2781"/>
      <c r="J157" s="2781"/>
      <c r="K157" s="2781"/>
      <c r="L157" s="2784"/>
      <c r="M157" s="2784"/>
      <c r="N157" s="2784"/>
      <c r="O157" s="2784"/>
      <c r="P157" s="2785"/>
      <c r="Q157" s="2786"/>
      <c r="R157" s="2781"/>
      <c r="S157" s="2781"/>
      <c r="T157" s="2781"/>
      <c r="U157" s="2787"/>
      <c r="V157" s="2780"/>
      <c r="W157" s="2781"/>
      <c r="X157" s="2781"/>
      <c r="Y157" s="2781"/>
      <c r="Z157" s="2781"/>
      <c r="AA157" s="2781"/>
      <c r="AB157" s="2781"/>
      <c r="AC157" s="2797"/>
      <c r="AD157" s="2801"/>
      <c r="AE157" s="2801"/>
      <c r="AF157" s="2802"/>
      <c r="AG157" s="2799"/>
      <c r="AH157" s="2780"/>
      <c r="AI157" s="2781"/>
      <c r="AJ157" s="2781"/>
      <c r="AK157" s="2781"/>
      <c r="AL157" s="2781"/>
      <c r="AM157" s="2781"/>
      <c r="AN157" s="2781"/>
      <c r="AO157" s="2781"/>
      <c r="AP157" s="2781"/>
      <c r="AQ157" s="2781"/>
      <c r="AR157" s="2781"/>
      <c r="AS157" s="2781"/>
      <c r="AT157" s="2797"/>
      <c r="AU157" s="2794" t="s">
        <v>3112</v>
      </c>
      <c r="AV157" s="2795"/>
      <c r="AW157" s="2796"/>
      <c r="AX157" s="2747"/>
      <c r="AY157" s="2748"/>
      <c r="AZ157" s="2748"/>
      <c r="BA157" s="2748"/>
      <c r="BB157" s="2748"/>
      <c r="BC157" s="2748"/>
      <c r="BD157" s="2748"/>
      <c r="BE157" s="2748"/>
      <c r="BF157" s="2748"/>
      <c r="BG157" s="2749"/>
      <c r="BH157" s="512"/>
      <c r="BI157" s="509"/>
      <c r="BJ157" s="2790"/>
      <c r="BK157" s="2784"/>
      <c r="BL157" s="2784"/>
      <c r="BM157" s="2784"/>
      <c r="BN157" s="2785"/>
    </row>
    <row r="158" spans="1:66" ht="15" customHeight="1" x14ac:dyDescent="0.45">
      <c r="A158" s="2778"/>
      <c r="B158" s="2779"/>
      <c r="C158" s="2782"/>
      <c r="D158" s="2783"/>
      <c r="E158" s="2783"/>
      <c r="F158" s="2783"/>
      <c r="G158" s="2783"/>
      <c r="H158" s="2783"/>
      <c r="I158" s="2783"/>
      <c r="J158" s="2783"/>
      <c r="K158" s="2783"/>
      <c r="L158" s="2715"/>
      <c r="M158" s="2715"/>
      <c r="N158" s="2715"/>
      <c r="O158" s="2715"/>
      <c r="P158" s="2716"/>
      <c r="Q158" s="2788"/>
      <c r="R158" s="2783"/>
      <c r="S158" s="2783"/>
      <c r="T158" s="2783"/>
      <c r="U158" s="2789"/>
      <c r="V158" s="2782"/>
      <c r="W158" s="2783"/>
      <c r="X158" s="2783"/>
      <c r="Y158" s="2783"/>
      <c r="Z158" s="2783"/>
      <c r="AA158" s="2783"/>
      <c r="AB158" s="2783"/>
      <c r="AC158" s="2798"/>
      <c r="AD158" s="2803"/>
      <c r="AE158" s="2803"/>
      <c r="AF158" s="2804"/>
      <c r="AG158" s="2800"/>
      <c r="AH158" s="2782"/>
      <c r="AI158" s="2783"/>
      <c r="AJ158" s="2783"/>
      <c r="AK158" s="2783"/>
      <c r="AL158" s="2783"/>
      <c r="AM158" s="2783"/>
      <c r="AN158" s="2783"/>
      <c r="AO158" s="2783"/>
      <c r="AP158" s="2783"/>
      <c r="AQ158" s="2783"/>
      <c r="AR158" s="2783"/>
      <c r="AS158" s="2783"/>
      <c r="AT158" s="2798"/>
      <c r="AU158" s="2791" t="s">
        <v>3113</v>
      </c>
      <c r="AV158" s="2792"/>
      <c r="AW158" s="2793"/>
      <c r="AX158" s="2747"/>
      <c r="AY158" s="2748"/>
      <c r="AZ158" s="2748"/>
      <c r="BA158" s="2748"/>
      <c r="BB158" s="2748"/>
      <c r="BC158" s="2748"/>
      <c r="BD158" s="2748"/>
      <c r="BE158" s="2748"/>
      <c r="BF158" s="2748"/>
      <c r="BG158" s="2749"/>
      <c r="BH158" s="512"/>
      <c r="BI158" s="509"/>
      <c r="BJ158" s="2717"/>
      <c r="BK158" s="2715"/>
      <c r="BL158" s="2715"/>
      <c r="BM158" s="2715"/>
      <c r="BN158" s="2716"/>
    </row>
    <row r="159" spans="1:66" ht="15" customHeight="1" x14ac:dyDescent="0.45">
      <c r="A159" s="2776">
        <f>+A157+1</f>
        <v>69</v>
      </c>
      <c r="B159" s="2777"/>
      <c r="C159" s="2780"/>
      <c r="D159" s="2781"/>
      <c r="E159" s="2781"/>
      <c r="F159" s="2781"/>
      <c r="G159" s="2781"/>
      <c r="H159" s="2781"/>
      <c r="I159" s="2781"/>
      <c r="J159" s="2781"/>
      <c r="K159" s="2781"/>
      <c r="L159" s="2784"/>
      <c r="M159" s="2784"/>
      <c r="N159" s="2784"/>
      <c r="O159" s="2784"/>
      <c r="P159" s="2785"/>
      <c r="Q159" s="2786"/>
      <c r="R159" s="2781"/>
      <c r="S159" s="2781"/>
      <c r="T159" s="2781"/>
      <c r="U159" s="2787"/>
      <c r="V159" s="2780"/>
      <c r="W159" s="2781"/>
      <c r="X159" s="2781"/>
      <c r="Y159" s="2781"/>
      <c r="Z159" s="2781"/>
      <c r="AA159" s="2781"/>
      <c r="AB159" s="2781"/>
      <c r="AC159" s="2797"/>
      <c r="AD159" s="2801"/>
      <c r="AE159" s="2801"/>
      <c r="AF159" s="2802"/>
      <c r="AG159" s="2799"/>
      <c r="AH159" s="2780"/>
      <c r="AI159" s="2781"/>
      <c r="AJ159" s="2781"/>
      <c r="AK159" s="2781"/>
      <c r="AL159" s="2781"/>
      <c r="AM159" s="2781"/>
      <c r="AN159" s="2781"/>
      <c r="AO159" s="2781"/>
      <c r="AP159" s="2781"/>
      <c r="AQ159" s="2781"/>
      <c r="AR159" s="2781"/>
      <c r="AS159" s="2781"/>
      <c r="AT159" s="2797"/>
      <c r="AU159" s="2794" t="s">
        <v>3112</v>
      </c>
      <c r="AV159" s="2795"/>
      <c r="AW159" s="2796"/>
      <c r="AX159" s="2747"/>
      <c r="AY159" s="2748"/>
      <c r="AZ159" s="2748"/>
      <c r="BA159" s="2748"/>
      <c r="BB159" s="2748"/>
      <c r="BC159" s="2748"/>
      <c r="BD159" s="2748"/>
      <c r="BE159" s="2748"/>
      <c r="BF159" s="2748"/>
      <c r="BG159" s="2749"/>
      <c r="BH159" s="512"/>
      <c r="BI159" s="509"/>
      <c r="BJ159" s="2790"/>
      <c r="BK159" s="2784"/>
      <c r="BL159" s="2784"/>
      <c r="BM159" s="2784"/>
      <c r="BN159" s="2785"/>
    </row>
    <row r="160" spans="1:66" ht="15" customHeight="1" x14ac:dyDescent="0.45">
      <c r="A160" s="2778"/>
      <c r="B160" s="2779"/>
      <c r="C160" s="2782"/>
      <c r="D160" s="2783"/>
      <c r="E160" s="2783"/>
      <c r="F160" s="2783"/>
      <c r="G160" s="2783"/>
      <c r="H160" s="2783"/>
      <c r="I160" s="2783"/>
      <c r="J160" s="2783"/>
      <c r="K160" s="2783"/>
      <c r="L160" s="2715"/>
      <c r="M160" s="2715"/>
      <c r="N160" s="2715"/>
      <c r="O160" s="2715"/>
      <c r="P160" s="2716"/>
      <c r="Q160" s="2788"/>
      <c r="R160" s="2783"/>
      <c r="S160" s="2783"/>
      <c r="T160" s="2783"/>
      <c r="U160" s="2789"/>
      <c r="V160" s="2782"/>
      <c r="W160" s="2783"/>
      <c r="X160" s="2783"/>
      <c r="Y160" s="2783"/>
      <c r="Z160" s="2783"/>
      <c r="AA160" s="2783"/>
      <c r="AB160" s="2783"/>
      <c r="AC160" s="2798"/>
      <c r="AD160" s="2803"/>
      <c r="AE160" s="2803"/>
      <c r="AF160" s="2804"/>
      <c r="AG160" s="2800"/>
      <c r="AH160" s="2782"/>
      <c r="AI160" s="2783"/>
      <c r="AJ160" s="2783"/>
      <c r="AK160" s="2783"/>
      <c r="AL160" s="2783"/>
      <c r="AM160" s="2783"/>
      <c r="AN160" s="2783"/>
      <c r="AO160" s="2783"/>
      <c r="AP160" s="2783"/>
      <c r="AQ160" s="2783"/>
      <c r="AR160" s="2783"/>
      <c r="AS160" s="2783"/>
      <c r="AT160" s="2798"/>
      <c r="AU160" s="2791" t="s">
        <v>3113</v>
      </c>
      <c r="AV160" s="2792"/>
      <c r="AW160" s="2793"/>
      <c r="AX160" s="2747"/>
      <c r="AY160" s="2748"/>
      <c r="AZ160" s="2748"/>
      <c r="BA160" s="2748"/>
      <c r="BB160" s="2748"/>
      <c r="BC160" s="2748"/>
      <c r="BD160" s="2748"/>
      <c r="BE160" s="2748"/>
      <c r="BF160" s="2748"/>
      <c r="BG160" s="2749"/>
      <c r="BH160" s="512"/>
      <c r="BI160" s="509"/>
      <c r="BJ160" s="2717"/>
      <c r="BK160" s="2715"/>
      <c r="BL160" s="2715"/>
      <c r="BM160" s="2715"/>
      <c r="BN160" s="2716"/>
    </row>
    <row r="161" spans="1:66" ht="15" customHeight="1" x14ac:dyDescent="0.45">
      <c r="A161" s="2776">
        <f>+A159+1</f>
        <v>70</v>
      </c>
      <c r="B161" s="2777"/>
      <c r="C161" s="2780"/>
      <c r="D161" s="2781"/>
      <c r="E161" s="2781"/>
      <c r="F161" s="2781"/>
      <c r="G161" s="2781"/>
      <c r="H161" s="2781"/>
      <c r="I161" s="2781"/>
      <c r="J161" s="2781"/>
      <c r="K161" s="2781"/>
      <c r="L161" s="2784"/>
      <c r="M161" s="2784"/>
      <c r="N161" s="2784"/>
      <c r="O161" s="2784"/>
      <c r="P161" s="2785"/>
      <c r="Q161" s="2786"/>
      <c r="R161" s="2781"/>
      <c r="S161" s="2781"/>
      <c r="T161" s="2781"/>
      <c r="U161" s="2787"/>
      <c r="V161" s="2780"/>
      <c r="W161" s="2781"/>
      <c r="X161" s="2781"/>
      <c r="Y161" s="2781"/>
      <c r="Z161" s="2781"/>
      <c r="AA161" s="2781"/>
      <c r="AB161" s="2781"/>
      <c r="AC161" s="2797"/>
      <c r="AD161" s="2801"/>
      <c r="AE161" s="2801"/>
      <c r="AF161" s="2802"/>
      <c r="AG161" s="2799"/>
      <c r="AH161" s="2780"/>
      <c r="AI161" s="2781"/>
      <c r="AJ161" s="2781"/>
      <c r="AK161" s="2781"/>
      <c r="AL161" s="2781"/>
      <c r="AM161" s="2781"/>
      <c r="AN161" s="2781"/>
      <c r="AO161" s="2781"/>
      <c r="AP161" s="2781"/>
      <c r="AQ161" s="2781"/>
      <c r="AR161" s="2781"/>
      <c r="AS161" s="2781"/>
      <c r="AT161" s="2797"/>
      <c r="AU161" s="2794" t="s">
        <v>3112</v>
      </c>
      <c r="AV161" s="2795"/>
      <c r="AW161" s="2796"/>
      <c r="AX161" s="2747"/>
      <c r="AY161" s="2748"/>
      <c r="AZ161" s="2748"/>
      <c r="BA161" s="2748"/>
      <c r="BB161" s="2748"/>
      <c r="BC161" s="2748"/>
      <c r="BD161" s="2748"/>
      <c r="BE161" s="2748"/>
      <c r="BF161" s="2748"/>
      <c r="BG161" s="2749"/>
      <c r="BH161" s="512"/>
      <c r="BI161" s="509"/>
      <c r="BJ161" s="2790"/>
      <c r="BK161" s="2784"/>
      <c r="BL161" s="2784"/>
      <c r="BM161" s="2784"/>
      <c r="BN161" s="2785"/>
    </row>
    <row r="162" spans="1:66" ht="15" customHeight="1" x14ac:dyDescent="0.45">
      <c r="A162" s="2778"/>
      <c r="B162" s="2779"/>
      <c r="C162" s="2782"/>
      <c r="D162" s="2783"/>
      <c r="E162" s="2783"/>
      <c r="F162" s="2783"/>
      <c r="G162" s="2783"/>
      <c r="H162" s="2783"/>
      <c r="I162" s="2783"/>
      <c r="J162" s="2783"/>
      <c r="K162" s="2783"/>
      <c r="L162" s="2715"/>
      <c r="M162" s="2715"/>
      <c r="N162" s="2715"/>
      <c r="O162" s="2715"/>
      <c r="P162" s="2716"/>
      <c r="Q162" s="2788"/>
      <c r="R162" s="2783"/>
      <c r="S162" s="2783"/>
      <c r="T162" s="2783"/>
      <c r="U162" s="2789"/>
      <c r="V162" s="2782"/>
      <c r="W162" s="2783"/>
      <c r="X162" s="2783"/>
      <c r="Y162" s="2783"/>
      <c r="Z162" s="2783"/>
      <c r="AA162" s="2783"/>
      <c r="AB162" s="2783"/>
      <c r="AC162" s="2798"/>
      <c r="AD162" s="2803"/>
      <c r="AE162" s="2803"/>
      <c r="AF162" s="2804"/>
      <c r="AG162" s="2800"/>
      <c r="AH162" s="2782"/>
      <c r="AI162" s="2783"/>
      <c r="AJ162" s="2783"/>
      <c r="AK162" s="2783"/>
      <c r="AL162" s="2783"/>
      <c r="AM162" s="2783"/>
      <c r="AN162" s="2783"/>
      <c r="AO162" s="2783"/>
      <c r="AP162" s="2783"/>
      <c r="AQ162" s="2783"/>
      <c r="AR162" s="2783"/>
      <c r="AS162" s="2783"/>
      <c r="AT162" s="2798"/>
      <c r="AU162" s="2791" t="s">
        <v>3113</v>
      </c>
      <c r="AV162" s="2792"/>
      <c r="AW162" s="2793"/>
      <c r="AX162" s="2747"/>
      <c r="AY162" s="2748"/>
      <c r="AZ162" s="2748"/>
      <c r="BA162" s="2748"/>
      <c r="BB162" s="2748"/>
      <c r="BC162" s="2748"/>
      <c r="BD162" s="2748"/>
      <c r="BE162" s="2748"/>
      <c r="BF162" s="2748"/>
      <c r="BG162" s="2749"/>
      <c r="BH162" s="512"/>
      <c r="BI162" s="509"/>
      <c r="BJ162" s="2717"/>
      <c r="BK162" s="2715"/>
      <c r="BL162" s="2715"/>
      <c r="BM162" s="2715"/>
      <c r="BN162" s="2716"/>
    </row>
    <row r="163" spans="1:66" ht="15" customHeight="1" x14ac:dyDescent="0.45">
      <c r="A163" s="2776">
        <f>+A161+1</f>
        <v>71</v>
      </c>
      <c r="B163" s="2777"/>
      <c r="C163" s="2780"/>
      <c r="D163" s="2781"/>
      <c r="E163" s="2781"/>
      <c r="F163" s="2781"/>
      <c r="G163" s="2781"/>
      <c r="H163" s="2781"/>
      <c r="I163" s="2781"/>
      <c r="J163" s="2781"/>
      <c r="K163" s="2781"/>
      <c r="L163" s="2784"/>
      <c r="M163" s="2784"/>
      <c r="N163" s="2784"/>
      <c r="O163" s="2784"/>
      <c r="P163" s="2785"/>
      <c r="Q163" s="2786"/>
      <c r="R163" s="2781"/>
      <c r="S163" s="2781"/>
      <c r="T163" s="2781"/>
      <c r="U163" s="2787"/>
      <c r="V163" s="2780"/>
      <c r="W163" s="2781"/>
      <c r="X163" s="2781"/>
      <c r="Y163" s="2781"/>
      <c r="Z163" s="2781"/>
      <c r="AA163" s="2781"/>
      <c r="AB163" s="2781"/>
      <c r="AC163" s="2797"/>
      <c r="AD163" s="2801"/>
      <c r="AE163" s="2801"/>
      <c r="AF163" s="2802"/>
      <c r="AG163" s="2799"/>
      <c r="AH163" s="2780"/>
      <c r="AI163" s="2781"/>
      <c r="AJ163" s="2781"/>
      <c r="AK163" s="2781"/>
      <c r="AL163" s="2781"/>
      <c r="AM163" s="2781"/>
      <c r="AN163" s="2781"/>
      <c r="AO163" s="2781"/>
      <c r="AP163" s="2781"/>
      <c r="AQ163" s="2781"/>
      <c r="AR163" s="2781"/>
      <c r="AS163" s="2781"/>
      <c r="AT163" s="2797"/>
      <c r="AU163" s="2794" t="s">
        <v>3112</v>
      </c>
      <c r="AV163" s="2795"/>
      <c r="AW163" s="2796"/>
      <c r="AX163" s="2747"/>
      <c r="AY163" s="2748"/>
      <c r="AZ163" s="2748"/>
      <c r="BA163" s="2748"/>
      <c r="BB163" s="2748"/>
      <c r="BC163" s="2748"/>
      <c r="BD163" s="2748"/>
      <c r="BE163" s="2748"/>
      <c r="BF163" s="2748"/>
      <c r="BG163" s="2749"/>
      <c r="BH163" s="512"/>
      <c r="BI163" s="509"/>
      <c r="BJ163" s="2790"/>
      <c r="BK163" s="2784"/>
      <c r="BL163" s="2784"/>
      <c r="BM163" s="2784"/>
      <c r="BN163" s="2785"/>
    </row>
    <row r="164" spans="1:66" ht="15" customHeight="1" x14ac:dyDescent="0.45">
      <c r="A164" s="2778"/>
      <c r="B164" s="2779"/>
      <c r="C164" s="2782"/>
      <c r="D164" s="2783"/>
      <c r="E164" s="2783"/>
      <c r="F164" s="2783"/>
      <c r="G164" s="2783"/>
      <c r="H164" s="2783"/>
      <c r="I164" s="2783"/>
      <c r="J164" s="2783"/>
      <c r="K164" s="2783"/>
      <c r="L164" s="2715"/>
      <c r="M164" s="2715"/>
      <c r="N164" s="2715"/>
      <c r="O164" s="2715"/>
      <c r="P164" s="2716"/>
      <c r="Q164" s="2788"/>
      <c r="R164" s="2783"/>
      <c r="S164" s="2783"/>
      <c r="T164" s="2783"/>
      <c r="U164" s="2789"/>
      <c r="V164" s="2782"/>
      <c r="W164" s="2783"/>
      <c r="X164" s="2783"/>
      <c r="Y164" s="2783"/>
      <c r="Z164" s="2783"/>
      <c r="AA164" s="2783"/>
      <c r="AB164" s="2783"/>
      <c r="AC164" s="2798"/>
      <c r="AD164" s="2803"/>
      <c r="AE164" s="2803"/>
      <c r="AF164" s="2804"/>
      <c r="AG164" s="2800"/>
      <c r="AH164" s="2782"/>
      <c r="AI164" s="2783"/>
      <c r="AJ164" s="2783"/>
      <c r="AK164" s="2783"/>
      <c r="AL164" s="2783"/>
      <c r="AM164" s="2783"/>
      <c r="AN164" s="2783"/>
      <c r="AO164" s="2783"/>
      <c r="AP164" s="2783"/>
      <c r="AQ164" s="2783"/>
      <c r="AR164" s="2783"/>
      <c r="AS164" s="2783"/>
      <c r="AT164" s="2798"/>
      <c r="AU164" s="2791" t="s">
        <v>3113</v>
      </c>
      <c r="AV164" s="2792"/>
      <c r="AW164" s="2793"/>
      <c r="AX164" s="2747"/>
      <c r="AY164" s="2748"/>
      <c r="AZ164" s="2748"/>
      <c r="BA164" s="2748"/>
      <c r="BB164" s="2748"/>
      <c r="BC164" s="2748"/>
      <c r="BD164" s="2748"/>
      <c r="BE164" s="2748"/>
      <c r="BF164" s="2748"/>
      <c r="BG164" s="2749"/>
      <c r="BH164" s="512"/>
      <c r="BI164" s="509"/>
      <c r="BJ164" s="2717"/>
      <c r="BK164" s="2715"/>
      <c r="BL164" s="2715"/>
      <c r="BM164" s="2715"/>
      <c r="BN164" s="2716"/>
    </row>
    <row r="165" spans="1:66" ht="15" customHeight="1" x14ac:dyDescent="0.45">
      <c r="A165" s="2776">
        <f>+A163+1</f>
        <v>72</v>
      </c>
      <c r="B165" s="2777"/>
      <c r="C165" s="2780"/>
      <c r="D165" s="2781"/>
      <c r="E165" s="2781"/>
      <c r="F165" s="2781"/>
      <c r="G165" s="2781"/>
      <c r="H165" s="2781"/>
      <c r="I165" s="2781"/>
      <c r="J165" s="2781"/>
      <c r="K165" s="2781"/>
      <c r="L165" s="2784"/>
      <c r="M165" s="2784"/>
      <c r="N165" s="2784"/>
      <c r="O165" s="2784"/>
      <c r="P165" s="2785"/>
      <c r="Q165" s="2786"/>
      <c r="R165" s="2781"/>
      <c r="S165" s="2781"/>
      <c r="T165" s="2781"/>
      <c r="U165" s="2787"/>
      <c r="V165" s="2780"/>
      <c r="W165" s="2781"/>
      <c r="X165" s="2781"/>
      <c r="Y165" s="2781"/>
      <c r="Z165" s="2781"/>
      <c r="AA165" s="2781"/>
      <c r="AB165" s="2781"/>
      <c r="AC165" s="2797"/>
      <c r="AD165" s="2801"/>
      <c r="AE165" s="2801"/>
      <c r="AF165" s="2802"/>
      <c r="AG165" s="2799"/>
      <c r="AH165" s="2780"/>
      <c r="AI165" s="2781"/>
      <c r="AJ165" s="2781"/>
      <c r="AK165" s="2781"/>
      <c r="AL165" s="2781"/>
      <c r="AM165" s="2781"/>
      <c r="AN165" s="2781"/>
      <c r="AO165" s="2781"/>
      <c r="AP165" s="2781"/>
      <c r="AQ165" s="2781"/>
      <c r="AR165" s="2781"/>
      <c r="AS165" s="2781"/>
      <c r="AT165" s="2797"/>
      <c r="AU165" s="2794" t="s">
        <v>3112</v>
      </c>
      <c r="AV165" s="2795"/>
      <c r="AW165" s="2796"/>
      <c r="AX165" s="2747"/>
      <c r="AY165" s="2748"/>
      <c r="AZ165" s="2748"/>
      <c r="BA165" s="2748"/>
      <c r="BB165" s="2748"/>
      <c r="BC165" s="2748"/>
      <c r="BD165" s="2748"/>
      <c r="BE165" s="2748"/>
      <c r="BF165" s="2748"/>
      <c r="BG165" s="2749"/>
      <c r="BH165" s="512"/>
      <c r="BI165" s="509"/>
      <c r="BJ165" s="2790"/>
      <c r="BK165" s="2784"/>
      <c r="BL165" s="2784"/>
      <c r="BM165" s="2784"/>
      <c r="BN165" s="2785"/>
    </row>
    <row r="166" spans="1:66" ht="15" customHeight="1" x14ac:dyDescent="0.45">
      <c r="A166" s="2778"/>
      <c r="B166" s="2779"/>
      <c r="C166" s="2782"/>
      <c r="D166" s="2783"/>
      <c r="E166" s="2783"/>
      <c r="F166" s="2783"/>
      <c r="G166" s="2783"/>
      <c r="H166" s="2783"/>
      <c r="I166" s="2783"/>
      <c r="J166" s="2783"/>
      <c r="K166" s="2783"/>
      <c r="L166" s="2715"/>
      <c r="M166" s="2715"/>
      <c r="N166" s="2715"/>
      <c r="O166" s="2715"/>
      <c r="P166" s="2716"/>
      <c r="Q166" s="2788"/>
      <c r="R166" s="2783"/>
      <c r="S166" s="2783"/>
      <c r="T166" s="2783"/>
      <c r="U166" s="2789"/>
      <c r="V166" s="2782"/>
      <c r="W166" s="2783"/>
      <c r="X166" s="2783"/>
      <c r="Y166" s="2783"/>
      <c r="Z166" s="2783"/>
      <c r="AA166" s="2783"/>
      <c r="AB166" s="2783"/>
      <c r="AC166" s="2798"/>
      <c r="AD166" s="2803"/>
      <c r="AE166" s="2803"/>
      <c r="AF166" s="2804"/>
      <c r="AG166" s="2800"/>
      <c r="AH166" s="2782"/>
      <c r="AI166" s="2783"/>
      <c r="AJ166" s="2783"/>
      <c r="AK166" s="2783"/>
      <c r="AL166" s="2783"/>
      <c r="AM166" s="2783"/>
      <c r="AN166" s="2783"/>
      <c r="AO166" s="2783"/>
      <c r="AP166" s="2783"/>
      <c r="AQ166" s="2783"/>
      <c r="AR166" s="2783"/>
      <c r="AS166" s="2783"/>
      <c r="AT166" s="2798"/>
      <c r="AU166" s="2791" t="s">
        <v>3113</v>
      </c>
      <c r="AV166" s="2792"/>
      <c r="AW166" s="2793"/>
      <c r="AX166" s="2747"/>
      <c r="AY166" s="2748"/>
      <c r="AZ166" s="2748"/>
      <c r="BA166" s="2748"/>
      <c r="BB166" s="2748"/>
      <c r="BC166" s="2748"/>
      <c r="BD166" s="2748"/>
      <c r="BE166" s="2748"/>
      <c r="BF166" s="2748"/>
      <c r="BG166" s="2749"/>
      <c r="BH166" s="512"/>
      <c r="BI166" s="509"/>
      <c r="BJ166" s="2717"/>
      <c r="BK166" s="2715"/>
      <c r="BL166" s="2715"/>
      <c r="BM166" s="2715"/>
      <c r="BN166" s="2716"/>
    </row>
    <row r="167" spans="1:66" ht="15" customHeight="1" x14ac:dyDescent="0.45">
      <c r="A167" s="2776">
        <f>+A165+1</f>
        <v>73</v>
      </c>
      <c r="B167" s="2777"/>
      <c r="C167" s="2780"/>
      <c r="D167" s="2781"/>
      <c r="E167" s="2781"/>
      <c r="F167" s="2781"/>
      <c r="G167" s="2781"/>
      <c r="H167" s="2781"/>
      <c r="I167" s="2781"/>
      <c r="J167" s="2781"/>
      <c r="K167" s="2781"/>
      <c r="L167" s="2784"/>
      <c r="M167" s="2784"/>
      <c r="N167" s="2784"/>
      <c r="O167" s="2784"/>
      <c r="P167" s="2785"/>
      <c r="Q167" s="2786"/>
      <c r="R167" s="2781"/>
      <c r="S167" s="2781"/>
      <c r="T167" s="2781"/>
      <c r="U167" s="2787"/>
      <c r="V167" s="2780"/>
      <c r="W167" s="2781"/>
      <c r="X167" s="2781"/>
      <c r="Y167" s="2781"/>
      <c r="Z167" s="2781"/>
      <c r="AA167" s="2781"/>
      <c r="AB167" s="2781"/>
      <c r="AC167" s="2797"/>
      <c r="AD167" s="2801"/>
      <c r="AE167" s="2801"/>
      <c r="AF167" s="2802"/>
      <c r="AG167" s="2799"/>
      <c r="AH167" s="2780"/>
      <c r="AI167" s="2781"/>
      <c r="AJ167" s="2781"/>
      <c r="AK167" s="2781"/>
      <c r="AL167" s="2781"/>
      <c r="AM167" s="2781"/>
      <c r="AN167" s="2781"/>
      <c r="AO167" s="2781"/>
      <c r="AP167" s="2781"/>
      <c r="AQ167" s="2781"/>
      <c r="AR167" s="2781"/>
      <c r="AS167" s="2781"/>
      <c r="AT167" s="2797"/>
      <c r="AU167" s="2794" t="s">
        <v>3112</v>
      </c>
      <c r="AV167" s="2795"/>
      <c r="AW167" s="2796"/>
      <c r="AX167" s="2747"/>
      <c r="AY167" s="2748"/>
      <c r="AZ167" s="2748"/>
      <c r="BA167" s="2748"/>
      <c r="BB167" s="2748"/>
      <c r="BC167" s="2748"/>
      <c r="BD167" s="2748"/>
      <c r="BE167" s="2748"/>
      <c r="BF167" s="2748"/>
      <c r="BG167" s="2749"/>
      <c r="BH167" s="512"/>
      <c r="BI167" s="509"/>
      <c r="BJ167" s="2790"/>
      <c r="BK167" s="2784"/>
      <c r="BL167" s="2784"/>
      <c r="BM167" s="2784"/>
      <c r="BN167" s="2785"/>
    </row>
    <row r="168" spans="1:66" ht="15" customHeight="1" x14ac:dyDescent="0.45">
      <c r="A168" s="2778"/>
      <c r="B168" s="2779"/>
      <c r="C168" s="2782"/>
      <c r="D168" s="2783"/>
      <c r="E168" s="2783"/>
      <c r="F168" s="2783"/>
      <c r="G168" s="2783"/>
      <c r="H168" s="2783"/>
      <c r="I168" s="2783"/>
      <c r="J168" s="2783"/>
      <c r="K168" s="2783"/>
      <c r="L168" s="2715"/>
      <c r="M168" s="2715"/>
      <c r="N168" s="2715"/>
      <c r="O168" s="2715"/>
      <c r="P168" s="2716"/>
      <c r="Q168" s="2788"/>
      <c r="R168" s="2783"/>
      <c r="S168" s="2783"/>
      <c r="T168" s="2783"/>
      <c r="U168" s="2789"/>
      <c r="V168" s="2782"/>
      <c r="W168" s="2783"/>
      <c r="X168" s="2783"/>
      <c r="Y168" s="2783"/>
      <c r="Z168" s="2783"/>
      <c r="AA168" s="2783"/>
      <c r="AB168" s="2783"/>
      <c r="AC168" s="2798"/>
      <c r="AD168" s="2803"/>
      <c r="AE168" s="2803"/>
      <c r="AF168" s="2804"/>
      <c r="AG168" s="2800"/>
      <c r="AH168" s="2782"/>
      <c r="AI168" s="2783"/>
      <c r="AJ168" s="2783"/>
      <c r="AK168" s="2783"/>
      <c r="AL168" s="2783"/>
      <c r="AM168" s="2783"/>
      <c r="AN168" s="2783"/>
      <c r="AO168" s="2783"/>
      <c r="AP168" s="2783"/>
      <c r="AQ168" s="2783"/>
      <c r="AR168" s="2783"/>
      <c r="AS168" s="2783"/>
      <c r="AT168" s="2798"/>
      <c r="AU168" s="2791" t="s">
        <v>3113</v>
      </c>
      <c r="AV168" s="2792"/>
      <c r="AW168" s="2793"/>
      <c r="AX168" s="2747"/>
      <c r="AY168" s="2748"/>
      <c r="AZ168" s="2748"/>
      <c r="BA168" s="2748"/>
      <c r="BB168" s="2748"/>
      <c r="BC168" s="2748"/>
      <c r="BD168" s="2748"/>
      <c r="BE168" s="2748"/>
      <c r="BF168" s="2748"/>
      <c r="BG168" s="2749"/>
      <c r="BH168" s="512"/>
      <c r="BI168" s="509"/>
      <c r="BJ168" s="2717"/>
      <c r="BK168" s="2715"/>
      <c r="BL168" s="2715"/>
      <c r="BM168" s="2715"/>
      <c r="BN168" s="2716"/>
    </row>
    <row r="169" spans="1:66" ht="15" customHeight="1" x14ac:dyDescent="0.45">
      <c r="A169" s="2776">
        <f>+A167+1</f>
        <v>74</v>
      </c>
      <c r="B169" s="2777"/>
      <c r="C169" s="2780"/>
      <c r="D169" s="2781"/>
      <c r="E169" s="2781"/>
      <c r="F169" s="2781"/>
      <c r="G169" s="2781"/>
      <c r="H169" s="2781"/>
      <c r="I169" s="2781"/>
      <c r="J169" s="2781"/>
      <c r="K169" s="2781"/>
      <c r="L169" s="2784"/>
      <c r="M169" s="2784"/>
      <c r="N169" s="2784"/>
      <c r="O169" s="2784"/>
      <c r="P169" s="2785"/>
      <c r="Q169" s="2786"/>
      <c r="R169" s="2781"/>
      <c r="S169" s="2781"/>
      <c r="T169" s="2781"/>
      <c r="U169" s="2787"/>
      <c r="V169" s="2780"/>
      <c r="W169" s="2781"/>
      <c r="X169" s="2781"/>
      <c r="Y169" s="2781"/>
      <c r="Z169" s="2781"/>
      <c r="AA169" s="2781"/>
      <c r="AB169" s="2781"/>
      <c r="AC169" s="2797"/>
      <c r="AD169" s="2801"/>
      <c r="AE169" s="2801"/>
      <c r="AF169" s="2802"/>
      <c r="AG169" s="2799"/>
      <c r="AH169" s="2780"/>
      <c r="AI169" s="2781"/>
      <c r="AJ169" s="2781"/>
      <c r="AK169" s="2781"/>
      <c r="AL169" s="2781"/>
      <c r="AM169" s="2781"/>
      <c r="AN169" s="2781"/>
      <c r="AO169" s="2781"/>
      <c r="AP169" s="2781"/>
      <c r="AQ169" s="2781"/>
      <c r="AR169" s="2781"/>
      <c r="AS169" s="2781"/>
      <c r="AT169" s="2797"/>
      <c r="AU169" s="2794" t="s">
        <v>3112</v>
      </c>
      <c r="AV169" s="2795"/>
      <c r="AW169" s="2796"/>
      <c r="AX169" s="2747"/>
      <c r="AY169" s="2748"/>
      <c r="AZ169" s="2748"/>
      <c r="BA169" s="2748"/>
      <c r="BB169" s="2748"/>
      <c r="BC169" s="2748"/>
      <c r="BD169" s="2748"/>
      <c r="BE169" s="2748"/>
      <c r="BF169" s="2748"/>
      <c r="BG169" s="2749"/>
      <c r="BH169" s="512"/>
      <c r="BI169" s="509"/>
      <c r="BJ169" s="2790"/>
      <c r="BK169" s="2784"/>
      <c r="BL169" s="2784"/>
      <c r="BM169" s="2784"/>
      <c r="BN169" s="2785"/>
    </row>
    <row r="170" spans="1:66" ht="15" customHeight="1" x14ac:dyDescent="0.45">
      <c r="A170" s="2778"/>
      <c r="B170" s="2779"/>
      <c r="C170" s="2782"/>
      <c r="D170" s="2783"/>
      <c r="E170" s="2783"/>
      <c r="F170" s="2783"/>
      <c r="G170" s="2783"/>
      <c r="H170" s="2783"/>
      <c r="I170" s="2783"/>
      <c r="J170" s="2783"/>
      <c r="K170" s="2783"/>
      <c r="L170" s="2715"/>
      <c r="M170" s="2715"/>
      <c r="N170" s="2715"/>
      <c r="O170" s="2715"/>
      <c r="P170" s="2716"/>
      <c r="Q170" s="2788"/>
      <c r="R170" s="2783"/>
      <c r="S170" s="2783"/>
      <c r="T170" s="2783"/>
      <c r="U170" s="2789"/>
      <c r="V170" s="2782"/>
      <c r="W170" s="2783"/>
      <c r="X170" s="2783"/>
      <c r="Y170" s="2783"/>
      <c r="Z170" s="2783"/>
      <c r="AA170" s="2783"/>
      <c r="AB170" s="2783"/>
      <c r="AC170" s="2798"/>
      <c r="AD170" s="2803"/>
      <c r="AE170" s="2803"/>
      <c r="AF170" s="2804"/>
      <c r="AG170" s="2800"/>
      <c r="AH170" s="2782"/>
      <c r="AI170" s="2783"/>
      <c r="AJ170" s="2783"/>
      <c r="AK170" s="2783"/>
      <c r="AL170" s="2783"/>
      <c r="AM170" s="2783"/>
      <c r="AN170" s="2783"/>
      <c r="AO170" s="2783"/>
      <c r="AP170" s="2783"/>
      <c r="AQ170" s="2783"/>
      <c r="AR170" s="2783"/>
      <c r="AS170" s="2783"/>
      <c r="AT170" s="2798"/>
      <c r="AU170" s="2791" t="s">
        <v>3113</v>
      </c>
      <c r="AV170" s="2792"/>
      <c r="AW170" s="2793"/>
      <c r="AX170" s="2747"/>
      <c r="AY170" s="2748"/>
      <c r="AZ170" s="2748"/>
      <c r="BA170" s="2748"/>
      <c r="BB170" s="2748"/>
      <c r="BC170" s="2748"/>
      <c r="BD170" s="2748"/>
      <c r="BE170" s="2748"/>
      <c r="BF170" s="2748"/>
      <c r="BG170" s="2749"/>
      <c r="BH170" s="512"/>
      <c r="BI170" s="509"/>
      <c r="BJ170" s="2717"/>
      <c r="BK170" s="2715"/>
      <c r="BL170" s="2715"/>
      <c r="BM170" s="2715"/>
      <c r="BN170" s="2716"/>
    </row>
    <row r="171" spans="1:66" ht="15" customHeight="1" x14ac:dyDescent="0.45">
      <c r="A171" s="2776">
        <f>+A169+1</f>
        <v>75</v>
      </c>
      <c r="B171" s="2777"/>
      <c r="C171" s="2780"/>
      <c r="D171" s="2781"/>
      <c r="E171" s="2781"/>
      <c r="F171" s="2781"/>
      <c r="G171" s="2781"/>
      <c r="H171" s="2781"/>
      <c r="I171" s="2781"/>
      <c r="J171" s="2781"/>
      <c r="K171" s="2781"/>
      <c r="L171" s="2784"/>
      <c r="M171" s="2784"/>
      <c r="N171" s="2784"/>
      <c r="O171" s="2784"/>
      <c r="P171" s="2785"/>
      <c r="Q171" s="2786"/>
      <c r="R171" s="2781"/>
      <c r="S171" s="2781"/>
      <c r="T171" s="2781"/>
      <c r="U171" s="2787"/>
      <c r="V171" s="2780"/>
      <c r="W171" s="2781"/>
      <c r="X171" s="2781"/>
      <c r="Y171" s="2781"/>
      <c r="Z171" s="2781"/>
      <c r="AA171" s="2781"/>
      <c r="AB171" s="2781"/>
      <c r="AC171" s="2797"/>
      <c r="AD171" s="2801"/>
      <c r="AE171" s="2801"/>
      <c r="AF171" s="2802"/>
      <c r="AG171" s="2799"/>
      <c r="AH171" s="2780"/>
      <c r="AI171" s="2781"/>
      <c r="AJ171" s="2781"/>
      <c r="AK171" s="2781"/>
      <c r="AL171" s="2781"/>
      <c r="AM171" s="2781"/>
      <c r="AN171" s="2781"/>
      <c r="AO171" s="2781"/>
      <c r="AP171" s="2781"/>
      <c r="AQ171" s="2781"/>
      <c r="AR171" s="2781"/>
      <c r="AS171" s="2781"/>
      <c r="AT171" s="2797"/>
      <c r="AU171" s="2794" t="s">
        <v>3112</v>
      </c>
      <c r="AV171" s="2795"/>
      <c r="AW171" s="2796"/>
      <c r="AX171" s="2747"/>
      <c r="AY171" s="2748"/>
      <c r="AZ171" s="2748"/>
      <c r="BA171" s="2748"/>
      <c r="BB171" s="2748"/>
      <c r="BC171" s="2748"/>
      <c r="BD171" s="2748"/>
      <c r="BE171" s="2748"/>
      <c r="BF171" s="2748"/>
      <c r="BG171" s="2749"/>
      <c r="BH171" s="512"/>
      <c r="BI171" s="509"/>
      <c r="BJ171" s="2790"/>
      <c r="BK171" s="2784"/>
      <c r="BL171" s="2784"/>
      <c r="BM171" s="2784"/>
      <c r="BN171" s="2785"/>
    </row>
    <row r="172" spans="1:66" ht="15" customHeight="1" x14ac:dyDescent="0.45">
      <c r="A172" s="2778"/>
      <c r="B172" s="2779"/>
      <c r="C172" s="2782"/>
      <c r="D172" s="2783"/>
      <c r="E172" s="2783"/>
      <c r="F172" s="2783"/>
      <c r="G172" s="2783"/>
      <c r="H172" s="2783"/>
      <c r="I172" s="2783"/>
      <c r="J172" s="2783"/>
      <c r="K172" s="2783"/>
      <c r="L172" s="2715"/>
      <c r="M172" s="2715"/>
      <c r="N172" s="2715"/>
      <c r="O172" s="2715"/>
      <c r="P172" s="2716"/>
      <c r="Q172" s="2788"/>
      <c r="R172" s="2783"/>
      <c r="S172" s="2783"/>
      <c r="T172" s="2783"/>
      <c r="U172" s="2789"/>
      <c r="V172" s="2782"/>
      <c r="W172" s="2783"/>
      <c r="X172" s="2783"/>
      <c r="Y172" s="2783"/>
      <c r="Z172" s="2783"/>
      <c r="AA172" s="2783"/>
      <c r="AB172" s="2783"/>
      <c r="AC172" s="2798"/>
      <c r="AD172" s="2803"/>
      <c r="AE172" s="2803"/>
      <c r="AF172" s="2804"/>
      <c r="AG172" s="2800"/>
      <c r="AH172" s="2782"/>
      <c r="AI172" s="2783"/>
      <c r="AJ172" s="2783"/>
      <c r="AK172" s="2783"/>
      <c r="AL172" s="2783"/>
      <c r="AM172" s="2783"/>
      <c r="AN172" s="2783"/>
      <c r="AO172" s="2783"/>
      <c r="AP172" s="2783"/>
      <c r="AQ172" s="2783"/>
      <c r="AR172" s="2783"/>
      <c r="AS172" s="2783"/>
      <c r="AT172" s="2798"/>
      <c r="AU172" s="2791" t="s">
        <v>3113</v>
      </c>
      <c r="AV172" s="2792"/>
      <c r="AW172" s="2793"/>
      <c r="AX172" s="2747"/>
      <c r="AY172" s="2748"/>
      <c r="AZ172" s="2748"/>
      <c r="BA172" s="2748"/>
      <c r="BB172" s="2748"/>
      <c r="BC172" s="2748"/>
      <c r="BD172" s="2748"/>
      <c r="BE172" s="2748"/>
      <c r="BF172" s="2748"/>
      <c r="BG172" s="2749"/>
      <c r="BH172" s="512"/>
      <c r="BI172" s="509"/>
      <c r="BJ172" s="2717"/>
      <c r="BK172" s="2715"/>
      <c r="BL172" s="2715"/>
      <c r="BM172" s="2715"/>
      <c r="BN172" s="2716"/>
    </row>
    <row r="173" spans="1:66" ht="15" customHeight="1" x14ac:dyDescent="0.45">
      <c r="A173" s="2776">
        <f>+A171+1</f>
        <v>76</v>
      </c>
      <c r="B173" s="2777"/>
      <c r="C173" s="2780"/>
      <c r="D173" s="2781"/>
      <c r="E173" s="2781"/>
      <c r="F173" s="2781"/>
      <c r="G173" s="2781"/>
      <c r="H173" s="2781"/>
      <c r="I173" s="2781"/>
      <c r="J173" s="2781"/>
      <c r="K173" s="2781"/>
      <c r="L173" s="2784"/>
      <c r="M173" s="2784"/>
      <c r="N173" s="2784"/>
      <c r="O173" s="2784"/>
      <c r="P173" s="2785"/>
      <c r="Q173" s="2786"/>
      <c r="R173" s="2781"/>
      <c r="S173" s="2781"/>
      <c r="T173" s="2781"/>
      <c r="U173" s="2787"/>
      <c r="V173" s="2780"/>
      <c r="W173" s="2781"/>
      <c r="X173" s="2781"/>
      <c r="Y173" s="2781"/>
      <c r="Z173" s="2781"/>
      <c r="AA173" s="2781"/>
      <c r="AB173" s="2781"/>
      <c r="AC173" s="2797"/>
      <c r="AD173" s="2801"/>
      <c r="AE173" s="2801"/>
      <c r="AF173" s="2802"/>
      <c r="AG173" s="2799"/>
      <c r="AH173" s="2780"/>
      <c r="AI173" s="2781"/>
      <c r="AJ173" s="2781"/>
      <c r="AK173" s="2781"/>
      <c r="AL173" s="2781"/>
      <c r="AM173" s="2781"/>
      <c r="AN173" s="2781"/>
      <c r="AO173" s="2781"/>
      <c r="AP173" s="2781"/>
      <c r="AQ173" s="2781"/>
      <c r="AR173" s="2781"/>
      <c r="AS173" s="2781"/>
      <c r="AT173" s="2797"/>
      <c r="AU173" s="2794" t="s">
        <v>3112</v>
      </c>
      <c r="AV173" s="2795"/>
      <c r="AW173" s="2796"/>
      <c r="AX173" s="2747"/>
      <c r="AY173" s="2748"/>
      <c r="AZ173" s="2748"/>
      <c r="BA173" s="2748"/>
      <c r="BB173" s="2748"/>
      <c r="BC173" s="2748"/>
      <c r="BD173" s="2748"/>
      <c r="BE173" s="2748"/>
      <c r="BF173" s="2748"/>
      <c r="BG173" s="2749"/>
      <c r="BH173" s="512"/>
      <c r="BI173" s="509"/>
      <c r="BJ173" s="2790"/>
      <c r="BK173" s="2784"/>
      <c r="BL173" s="2784"/>
      <c r="BM173" s="2784"/>
      <c r="BN173" s="2785"/>
    </row>
    <row r="174" spans="1:66" ht="15" customHeight="1" x14ac:dyDescent="0.45">
      <c r="A174" s="2778"/>
      <c r="B174" s="2779"/>
      <c r="C174" s="2782"/>
      <c r="D174" s="2783"/>
      <c r="E174" s="2783"/>
      <c r="F174" s="2783"/>
      <c r="G174" s="2783"/>
      <c r="H174" s="2783"/>
      <c r="I174" s="2783"/>
      <c r="J174" s="2783"/>
      <c r="K174" s="2783"/>
      <c r="L174" s="2715"/>
      <c r="M174" s="2715"/>
      <c r="N174" s="2715"/>
      <c r="O174" s="2715"/>
      <c r="P174" s="2716"/>
      <c r="Q174" s="2788"/>
      <c r="R174" s="2783"/>
      <c r="S174" s="2783"/>
      <c r="T174" s="2783"/>
      <c r="U174" s="2789"/>
      <c r="V174" s="2782"/>
      <c r="W174" s="2783"/>
      <c r="X174" s="2783"/>
      <c r="Y174" s="2783"/>
      <c r="Z174" s="2783"/>
      <c r="AA174" s="2783"/>
      <c r="AB174" s="2783"/>
      <c r="AC174" s="2798"/>
      <c r="AD174" s="2803"/>
      <c r="AE174" s="2803"/>
      <c r="AF174" s="2804"/>
      <c r="AG174" s="2800"/>
      <c r="AH174" s="2782"/>
      <c r="AI174" s="2783"/>
      <c r="AJ174" s="2783"/>
      <c r="AK174" s="2783"/>
      <c r="AL174" s="2783"/>
      <c r="AM174" s="2783"/>
      <c r="AN174" s="2783"/>
      <c r="AO174" s="2783"/>
      <c r="AP174" s="2783"/>
      <c r="AQ174" s="2783"/>
      <c r="AR174" s="2783"/>
      <c r="AS174" s="2783"/>
      <c r="AT174" s="2798"/>
      <c r="AU174" s="2791" t="s">
        <v>3113</v>
      </c>
      <c r="AV174" s="2792"/>
      <c r="AW174" s="2793"/>
      <c r="AX174" s="2747"/>
      <c r="AY174" s="2748"/>
      <c r="AZ174" s="2748"/>
      <c r="BA174" s="2748"/>
      <c r="BB174" s="2748"/>
      <c r="BC174" s="2748"/>
      <c r="BD174" s="2748"/>
      <c r="BE174" s="2748"/>
      <c r="BF174" s="2748"/>
      <c r="BG174" s="2749"/>
      <c r="BH174" s="512"/>
      <c r="BI174" s="509"/>
      <c r="BJ174" s="2717"/>
      <c r="BK174" s="2715"/>
      <c r="BL174" s="2715"/>
      <c r="BM174" s="2715"/>
      <c r="BN174" s="2716"/>
    </row>
    <row r="175" spans="1:66" ht="15" customHeight="1" x14ac:dyDescent="0.45">
      <c r="A175" s="2776">
        <f>+A173+1</f>
        <v>77</v>
      </c>
      <c r="B175" s="2777"/>
      <c r="C175" s="2780"/>
      <c r="D175" s="2781"/>
      <c r="E175" s="2781"/>
      <c r="F175" s="2781"/>
      <c r="G175" s="2781"/>
      <c r="H175" s="2781"/>
      <c r="I175" s="2781"/>
      <c r="J175" s="2781"/>
      <c r="K175" s="2781"/>
      <c r="L175" s="2784"/>
      <c r="M175" s="2784"/>
      <c r="N175" s="2784"/>
      <c r="O175" s="2784"/>
      <c r="P175" s="2785"/>
      <c r="Q175" s="2786"/>
      <c r="R175" s="2781"/>
      <c r="S175" s="2781"/>
      <c r="T175" s="2781"/>
      <c r="U175" s="2787"/>
      <c r="V175" s="2780"/>
      <c r="W175" s="2781"/>
      <c r="X175" s="2781"/>
      <c r="Y175" s="2781"/>
      <c r="Z175" s="2781"/>
      <c r="AA175" s="2781"/>
      <c r="AB175" s="2781"/>
      <c r="AC175" s="2797"/>
      <c r="AD175" s="2801"/>
      <c r="AE175" s="2801"/>
      <c r="AF175" s="2802"/>
      <c r="AG175" s="2799"/>
      <c r="AH175" s="2780"/>
      <c r="AI175" s="2781"/>
      <c r="AJ175" s="2781"/>
      <c r="AK175" s="2781"/>
      <c r="AL175" s="2781"/>
      <c r="AM175" s="2781"/>
      <c r="AN175" s="2781"/>
      <c r="AO175" s="2781"/>
      <c r="AP175" s="2781"/>
      <c r="AQ175" s="2781"/>
      <c r="AR175" s="2781"/>
      <c r="AS175" s="2781"/>
      <c r="AT175" s="2797"/>
      <c r="AU175" s="2794" t="s">
        <v>3112</v>
      </c>
      <c r="AV175" s="2795"/>
      <c r="AW175" s="2796"/>
      <c r="AX175" s="2747"/>
      <c r="AY175" s="2748"/>
      <c r="AZ175" s="2748"/>
      <c r="BA175" s="2748"/>
      <c r="BB175" s="2748"/>
      <c r="BC175" s="2748"/>
      <c r="BD175" s="2748"/>
      <c r="BE175" s="2748"/>
      <c r="BF175" s="2748"/>
      <c r="BG175" s="2749"/>
      <c r="BH175" s="512"/>
      <c r="BI175" s="509"/>
      <c r="BJ175" s="2790"/>
      <c r="BK175" s="2784"/>
      <c r="BL175" s="2784"/>
      <c r="BM175" s="2784"/>
      <c r="BN175" s="2785"/>
    </row>
    <row r="176" spans="1:66" ht="15" customHeight="1" x14ac:dyDescent="0.45">
      <c r="A176" s="2778"/>
      <c r="B176" s="2779"/>
      <c r="C176" s="2782"/>
      <c r="D176" s="2783"/>
      <c r="E176" s="2783"/>
      <c r="F176" s="2783"/>
      <c r="G176" s="2783"/>
      <c r="H176" s="2783"/>
      <c r="I176" s="2783"/>
      <c r="J176" s="2783"/>
      <c r="K176" s="2783"/>
      <c r="L176" s="2715"/>
      <c r="M176" s="2715"/>
      <c r="N176" s="2715"/>
      <c r="O176" s="2715"/>
      <c r="P176" s="2716"/>
      <c r="Q176" s="2788"/>
      <c r="R176" s="2783"/>
      <c r="S176" s="2783"/>
      <c r="T176" s="2783"/>
      <c r="U176" s="2789"/>
      <c r="V176" s="2782"/>
      <c r="W176" s="2783"/>
      <c r="X176" s="2783"/>
      <c r="Y176" s="2783"/>
      <c r="Z176" s="2783"/>
      <c r="AA176" s="2783"/>
      <c r="AB176" s="2783"/>
      <c r="AC176" s="2798"/>
      <c r="AD176" s="2803"/>
      <c r="AE176" s="2803"/>
      <c r="AF176" s="2804"/>
      <c r="AG176" s="2800"/>
      <c r="AH176" s="2782"/>
      <c r="AI176" s="2783"/>
      <c r="AJ176" s="2783"/>
      <c r="AK176" s="2783"/>
      <c r="AL176" s="2783"/>
      <c r="AM176" s="2783"/>
      <c r="AN176" s="2783"/>
      <c r="AO176" s="2783"/>
      <c r="AP176" s="2783"/>
      <c r="AQ176" s="2783"/>
      <c r="AR176" s="2783"/>
      <c r="AS176" s="2783"/>
      <c r="AT176" s="2798"/>
      <c r="AU176" s="2791" t="s">
        <v>3113</v>
      </c>
      <c r="AV176" s="2792"/>
      <c r="AW176" s="2793"/>
      <c r="AX176" s="2747"/>
      <c r="AY176" s="2748"/>
      <c r="AZ176" s="2748"/>
      <c r="BA176" s="2748"/>
      <c r="BB176" s="2748"/>
      <c r="BC176" s="2748"/>
      <c r="BD176" s="2748"/>
      <c r="BE176" s="2748"/>
      <c r="BF176" s="2748"/>
      <c r="BG176" s="2749"/>
      <c r="BH176" s="512"/>
      <c r="BI176" s="509"/>
      <c r="BJ176" s="2717"/>
      <c r="BK176" s="2715"/>
      <c r="BL176" s="2715"/>
      <c r="BM176" s="2715"/>
      <c r="BN176" s="2716"/>
    </row>
    <row r="177" spans="1:66" ht="15" customHeight="1" x14ac:dyDescent="0.45">
      <c r="A177" s="2776">
        <f>+A175+1</f>
        <v>78</v>
      </c>
      <c r="B177" s="2777"/>
      <c r="C177" s="2780"/>
      <c r="D177" s="2781"/>
      <c r="E177" s="2781"/>
      <c r="F177" s="2781"/>
      <c r="G177" s="2781"/>
      <c r="H177" s="2781"/>
      <c r="I177" s="2781"/>
      <c r="J177" s="2781"/>
      <c r="K177" s="2781"/>
      <c r="L177" s="2784"/>
      <c r="M177" s="2784"/>
      <c r="N177" s="2784"/>
      <c r="O177" s="2784"/>
      <c r="P177" s="2785"/>
      <c r="Q177" s="2786"/>
      <c r="R177" s="2781"/>
      <c r="S177" s="2781"/>
      <c r="T177" s="2781"/>
      <c r="U177" s="2787"/>
      <c r="V177" s="2780"/>
      <c r="W177" s="2781"/>
      <c r="X177" s="2781"/>
      <c r="Y177" s="2781"/>
      <c r="Z177" s="2781"/>
      <c r="AA177" s="2781"/>
      <c r="AB177" s="2781"/>
      <c r="AC177" s="2797"/>
      <c r="AD177" s="2801"/>
      <c r="AE177" s="2801"/>
      <c r="AF177" s="2802"/>
      <c r="AG177" s="2799"/>
      <c r="AH177" s="2780"/>
      <c r="AI177" s="2781"/>
      <c r="AJ177" s="2781"/>
      <c r="AK177" s="2781"/>
      <c r="AL177" s="2781"/>
      <c r="AM177" s="2781"/>
      <c r="AN177" s="2781"/>
      <c r="AO177" s="2781"/>
      <c r="AP177" s="2781"/>
      <c r="AQ177" s="2781"/>
      <c r="AR177" s="2781"/>
      <c r="AS177" s="2781"/>
      <c r="AT177" s="2797"/>
      <c r="AU177" s="2794" t="s">
        <v>3112</v>
      </c>
      <c r="AV177" s="2795"/>
      <c r="AW177" s="2796"/>
      <c r="AX177" s="2747"/>
      <c r="AY177" s="2748"/>
      <c r="AZ177" s="2748"/>
      <c r="BA177" s="2748"/>
      <c r="BB177" s="2748"/>
      <c r="BC177" s="2748"/>
      <c r="BD177" s="2748"/>
      <c r="BE177" s="2748"/>
      <c r="BF177" s="2748"/>
      <c r="BG177" s="2749"/>
      <c r="BH177" s="512"/>
      <c r="BI177" s="509"/>
      <c r="BJ177" s="2790"/>
      <c r="BK177" s="2784"/>
      <c r="BL177" s="2784"/>
      <c r="BM177" s="2784"/>
      <c r="BN177" s="2785"/>
    </row>
    <row r="178" spans="1:66" ht="15" customHeight="1" x14ac:dyDescent="0.45">
      <c r="A178" s="2778"/>
      <c r="B178" s="2779"/>
      <c r="C178" s="2782"/>
      <c r="D178" s="2783"/>
      <c r="E178" s="2783"/>
      <c r="F178" s="2783"/>
      <c r="G178" s="2783"/>
      <c r="H178" s="2783"/>
      <c r="I178" s="2783"/>
      <c r="J178" s="2783"/>
      <c r="K178" s="2783"/>
      <c r="L178" s="2715"/>
      <c r="M178" s="2715"/>
      <c r="N178" s="2715"/>
      <c r="O178" s="2715"/>
      <c r="P178" s="2716"/>
      <c r="Q178" s="2788"/>
      <c r="R178" s="2783"/>
      <c r="S178" s="2783"/>
      <c r="T178" s="2783"/>
      <c r="U178" s="2789"/>
      <c r="V178" s="2782"/>
      <c r="W178" s="2783"/>
      <c r="X178" s="2783"/>
      <c r="Y178" s="2783"/>
      <c r="Z178" s="2783"/>
      <c r="AA178" s="2783"/>
      <c r="AB178" s="2783"/>
      <c r="AC178" s="2798"/>
      <c r="AD178" s="2803"/>
      <c r="AE178" s="2803"/>
      <c r="AF178" s="2804"/>
      <c r="AG178" s="2800"/>
      <c r="AH178" s="2782"/>
      <c r="AI178" s="2783"/>
      <c r="AJ178" s="2783"/>
      <c r="AK178" s="2783"/>
      <c r="AL178" s="2783"/>
      <c r="AM178" s="2783"/>
      <c r="AN178" s="2783"/>
      <c r="AO178" s="2783"/>
      <c r="AP178" s="2783"/>
      <c r="AQ178" s="2783"/>
      <c r="AR178" s="2783"/>
      <c r="AS178" s="2783"/>
      <c r="AT178" s="2798"/>
      <c r="AU178" s="2791" t="s">
        <v>3113</v>
      </c>
      <c r="AV178" s="2792"/>
      <c r="AW178" s="2793"/>
      <c r="AX178" s="2747"/>
      <c r="AY178" s="2748"/>
      <c r="AZ178" s="2748"/>
      <c r="BA178" s="2748"/>
      <c r="BB178" s="2748"/>
      <c r="BC178" s="2748"/>
      <c r="BD178" s="2748"/>
      <c r="BE178" s="2748"/>
      <c r="BF178" s="2748"/>
      <c r="BG178" s="2749"/>
      <c r="BH178" s="512"/>
      <c r="BI178" s="509"/>
      <c r="BJ178" s="2717"/>
      <c r="BK178" s="2715"/>
      <c r="BL178" s="2715"/>
      <c r="BM178" s="2715"/>
      <c r="BN178" s="2716"/>
    </row>
    <row r="179" spans="1:66" ht="15" customHeight="1" x14ac:dyDescent="0.45">
      <c r="A179" s="2776">
        <f>+A177+1</f>
        <v>79</v>
      </c>
      <c r="B179" s="2777"/>
      <c r="C179" s="2780"/>
      <c r="D179" s="2781"/>
      <c r="E179" s="2781"/>
      <c r="F179" s="2781"/>
      <c r="G179" s="2781"/>
      <c r="H179" s="2781"/>
      <c r="I179" s="2781"/>
      <c r="J179" s="2781"/>
      <c r="K179" s="2781"/>
      <c r="L179" s="2784"/>
      <c r="M179" s="2784"/>
      <c r="N179" s="2784"/>
      <c r="O179" s="2784"/>
      <c r="P179" s="2785"/>
      <c r="Q179" s="2786"/>
      <c r="R179" s="2781"/>
      <c r="S179" s="2781"/>
      <c r="T179" s="2781"/>
      <c r="U179" s="2787"/>
      <c r="V179" s="2780"/>
      <c r="W179" s="2781"/>
      <c r="X179" s="2781"/>
      <c r="Y179" s="2781"/>
      <c r="Z179" s="2781"/>
      <c r="AA179" s="2781"/>
      <c r="AB179" s="2781"/>
      <c r="AC179" s="2797"/>
      <c r="AD179" s="2801"/>
      <c r="AE179" s="2801"/>
      <c r="AF179" s="2802"/>
      <c r="AG179" s="2799"/>
      <c r="AH179" s="2780"/>
      <c r="AI179" s="2781"/>
      <c r="AJ179" s="2781"/>
      <c r="AK179" s="2781"/>
      <c r="AL179" s="2781"/>
      <c r="AM179" s="2781"/>
      <c r="AN179" s="2781"/>
      <c r="AO179" s="2781"/>
      <c r="AP179" s="2781"/>
      <c r="AQ179" s="2781"/>
      <c r="AR179" s="2781"/>
      <c r="AS179" s="2781"/>
      <c r="AT179" s="2797"/>
      <c r="AU179" s="2794" t="s">
        <v>3112</v>
      </c>
      <c r="AV179" s="2795"/>
      <c r="AW179" s="2796"/>
      <c r="AX179" s="2747"/>
      <c r="AY179" s="2748"/>
      <c r="AZ179" s="2748"/>
      <c r="BA179" s="2748"/>
      <c r="BB179" s="2748"/>
      <c r="BC179" s="2748"/>
      <c r="BD179" s="2748"/>
      <c r="BE179" s="2748"/>
      <c r="BF179" s="2748"/>
      <c r="BG179" s="2749"/>
      <c r="BH179" s="512"/>
      <c r="BI179" s="509"/>
      <c r="BJ179" s="2790"/>
      <c r="BK179" s="2784"/>
      <c r="BL179" s="2784"/>
      <c r="BM179" s="2784"/>
      <c r="BN179" s="2785"/>
    </row>
    <row r="180" spans="1:66" ht="15" customHeight="1" x14ac:dyDescent="0.45">
      <c r="A180" s="2778"/>
      <c r="B180" s="2779"/>
      <c r="C180" s="2782"/>
      <c r="D180" s="2783"/>
      <c r="E180" s="2783"/>
      <c r="F180" s="2783"/>
      <c r="G180" s="2783"/>
      <c r="H180" s="2783"/>
      <c r="I180" s="2783"/>
      <c r="J180" s="2783"/>
      <c r="K180" s="2783"/>
      <c r="L180" s="2715"/>
      <c r="M180" s="2715"/>
      <c r="N180" s="2715"/>
      <c r="O180" s="2715"/>
      <c r="P180" s="2716"/>
      <c r="Q180" s="2788"/>
      <c r="R180" s="2783"/>
      <c r="S180" s="2783"/>
      <c r="T180" s="2783"/>
      <c r="U180" s="2789"/>
      <c r="V180" s="2782"/>
      <c r="W180" s="2783"/>
      <c r="X180" s="2783"/>
      <c r="Y180" s="2783"/>
      <c r="Z180" s="2783"/>
      <c r="AA180" s="2783"/>
      <c r="AB180" s="2783"/>
      <c r="AC180" s="2798"/>
      <c r="AD180" s="2803"/>
      <c r="AE180" s="2803"/>
      <c r="AF180" s="2804"/>
      <c r="AG180" s="2800"/>
      <c r="AH180" s="2782"/>
      <c r="AI180" s="2783"/>
      <c r="AJ180" s="2783"/>
      <c r="AK180" s="2783"/>
      <c r="AL180" s="2783"/>
      <c r="AM180" s="2783"/>
      <c r="AN180" s="2783"/>
      <c r="AO180" s="2783"/>
      <c r="AP180" s="2783"/>
      <c r="AQ180" s="2783"/>
      <c r="AR180" s="2783"/>
      <c r="AS180" s="2783"/>
      <c r="AT180" s="2798"/>
      <c r="AU180" s="2791" t="s">
        <v>3113</v>
      </c>
      <c r="AV180" s="2792"/>
      <c r="AW180" s="2793"/>
      <c r="AX180" s="2747"/>
      <c r="AY180" s="2748"/>
      <c r="AZ180" s="2748"/>
      <c r="BA180" s="2748"/>
      <c r="BB180" s="2748"/>
      <c r="BC180" s="2748"/>
      <c r="BD180" s="2748"/>
      <c r="BE180" s="2748"/>
      <c r="BF180" s="2748"/>
      <c r="BG180" s="2749"/>
      <c r="BH180" s="512"/>
      <c r="BI180" s="509"/>
      <c r="BJ180" s="2717"/>
      <c r="BK180" s="2715"/>
      <c r="BL180" s="2715"/>
      <c r="BM180" s="2715"/>
      <c r="BN180" s="2716"/>
    </row>
    <row r="181" spans="1:66" ht="15" customHeight="1" x14ac:dyDescent="0.45">
      <c r="A181" s="2776">
        <f>+A179+1</f>
        <v>80</v>
      </c>
      <c r="B181" s="2777"/>
      <c r="C181" s="2780"/>
      <c r="D181" s="2781"/>
      <c r="E181" s="2781"/>
      <c r="F181" s="2781"/>
      <c r="G181" s="2781"/>
      <c r="H181" s="2781"/>
      <c r="I181" s="2781"/>
      <c r="J181" s="2781"/>
      <c r="K181" s="2781"/>
      <c r="L181" s="2784"/>
      <c r="M181" s="2784"/>
      <c r="N181" s="2784"/>
      <c r="O181" s="2784"/>
      <c r="P181" s="2785"/>
      <c r="Q181" s="2786"/>
      <c r="R181" s="2781"/>
      <c r="S181" s="2781"/>
      <c r="T181" s="2781"/>
      <c r="U181" s="2787"/>
      <c r="V181" s="2780"/>
      <c r="W181" s="2781"/>
      <c r="X181" s="2781"/>
      <c r="Y181" s="2781"/>
      <c r="Z181" s="2781"/>
      <c r="AA181" s="2781"/>
      <c r="AB181" s="2781"/>
      <c r="AC181" s="2797"/>
      <c r="AD181" s="2801"/>
      <c r="AE181" s="2801"/>
      <c r="AF181" s="2802"/>
      <c r="AG181" s="2799"/>
      <c r="AH181" s="2780"/>
      <c r="AI181" s="2781"/>
      <c r="AJ181" s="2781"/>
      <c r="AK181" s="2781"/>
      <c r="AL181" s="2781"/>
      <c r="AM181" s="2781"/>
      <c r="AN181" s="2781"/>
      <c r="AO181" s="2781"/>
      <c r="AP181" s="2781"/>
      <c r="AQ181" s="2781"/>
      <c r="AR181" s="2781"/>
      <c r="AS181" s="2781"/>
      <c r="AT181" s="2797"/>
      <c r="AU181" s="2794" t="s">
        <v>3112</v>
      </c>
      <c r="AV181" s="2795"/>
      <c r="AW181" s="2796"/>
      <c r="AX181" s="2747"/>
      <c r="AY181" s="2748"/>
      <c r="AZ181" s="2748"/>
      <c r="BA181" s="2748"/>
      <c r="BB181" s="2748"/>
      <c r="BC181" s="2748"/>
      <c r="BD181" s="2748"/>
      <c r="BE181" s="2748"/>
      <c r="BF181" s="2748"/>
      <c r="BG181" s="2749"/>
      <c r="BH181" s="512"/>
      <c r="BI181" s="509"/>
      <c r="BJ181" s="2790"/>
      <c r="BK181" s="2784"/>
      <c r="BL181" s="2784"/>
      <c r="BM181" s="2784"/>
      <c r="BN181" s="2785"/>
    </row>
    <row r="182" spans="1:66" ht="15" customHeight="1" x14ac:dyDescent="0.45">
      <c r="A182" s="2778"/>
      <c r="B182" s="2779"/>
      <c r="C182" s="2782"/>
      <c r="D182" s="2783"/>
      <c r="E182" s="2783"/>
      <c r="F182" s="2783"/>
      <c r="G182" s="2783"/>
      <c r="H182" s="2783"/>
      <c r="I182" s="2783"/>
      <c r="J182" s="2783"/>
      <c r="K182" s="2783"/>
      <c r="L182" s="2715"/>
      <c r="M182" s="2715"/>
      <c r="N182" s="2715"/>
      <c r="O182" s="2715"/>
      <c r="P182" s="2716"/>
      <c r="Q182" s="2788"/>
      <c r="R182" s="2783"/>
      <c r="S182" s="2783"/>
      <c r="T182" s="2783"/>
      <c r="U182" s="2789"/>
      <c r="V182" s="2782"/>
      <c r="W182" s="2783"/>
      <c r="X182" s="2783"/>
      <c r="Y182" s="2783"/>
      <c r="Z182" s="2783"/>
      <c r="AA182" s="2783"/>
      <c r="AB182" s="2783"/>
      <c r="AC182" s="2798"/>
      <c r="AD182" s="2803"/>
      <c r="AE182" s="2803"/>
      <c r="AF182" s="2804"/>
      <c r="AG182" s="2800"/>
      <c r="AH182" s="2782"/>
      <c r="AI182" s="2783"/>
      <c r="AJ182" s="2783"/>
      <c r="AK182" s="2783"/>
      <c r="AL182" s="2783"/>
      <c r="AM182" s="2783"/>
      <c r="AN182" s="2783"/>
      <c r="AO182" s="2783"/>
      <c r="AP182" s="2783"/>
      <c r="AQ182" s="2783"/>
      <c r="AR182" s="2783"/>
      <c r="AS182" s="2783"/>
      <c r="AT182" s="2798"/>
      <c r="AU182" s="2791" t="s">
        <v>3113</v>
      </c>
      <c r="AV182" s="2792"/>
      <c r="AW182" s="2793"/>
      <c r="AX182" s="2747"/>
      <c r="AY182" s="2748"/>
      <c r="AZ182" s="2748"/>
      <c r="BA182" s="2748"/>
      <c r="BB182" s="2748"/>
      <c r="BC182" s="2748"/>
      <c r="BD182" s="2748"/>
      <c r="BE182" s="2748"/>
      <c r="BF182" s="2748"/>
      <c r="BG182" s="2749"/>
      <c r="BH182" s="512"/>
      <c r="BI182" s="509"/>
      <c r="BJ182" s="2717"/>
      <c r="BK182" s="2715"/>
      <c r="BL182" s="2715"/>
      <c r="BM182" s="2715"/>
      <c r="BN182" s="2716"/>
    </row>
    <row r="183" spans="1:66" ht="15" customHeight="1" x14ac:dyDescent="0.45">
      <c r="A183" s="2776">
        <f>+A181+1</f>
        <v>81</v>
      </c>
      <c r="B183" s="2777"/>
      <c r="C183" s="2780"/>
      <c r="D183" s="2781"/>
      <c r="E183" s="2781"/>
      <c r="F183" s="2781"/>
      <c r="G183" s="2781"/>
      <c r="H183" s="2781"/>
      <c r="I183" s="2781"/>
      <c r="J183" s="2781"/>
      <c r="K183" s="2781"/>
      <c r="L183" s="2784"/>
      <c r="M183" s="2784"/>
      <c r="N183" s="2784"/>
      <c r="O183" s="2784"/>
      <c r="P183" s="2785"/>
      <c r="Q183" s="2786"/>
      <c r="R183" s="2781"/>
      <c r="S183" s="2781"/>
      <c r="T183" s="2781"/>
      <c r="U183" s="2787"/>
      <c r="V183" s="2780"/>
      <c r="W183" s="2781"/>
      <c r="X183" s="2781"/>
      <c r="Y183" s="2781"/>
      <c r="Z183" s="2781"/>
      <c r="AA183" s="2781"/>
      <c r="AB183" s="2781"/>
      <c r="AC183" s="2797"/>
      <c r="AD183" s="2801"/>
      <c r="AE183" s="2801"/>
      <c r="AF183" s="2802"/>
      <c r="AG183" s="2799"/>
      <c r="AH183" s="2780"/>
      <c r="AI183" s="2781"/>
      <c r="AJ183" s="2781"/>
      <c r="AK183" s="2781"/>
      <c r="AL183" s="2781"/>
      <c r="AM183" s="2781"/>
      <c r="AN183" s="2781"/>
      <c r="AO183" s="2781"/>
      <c r="AP183" s="2781"/>
      <c r="AQ183" s="2781"/>
      <c r="AR183" s="2781"/>
      <c r="AS183" s="2781"/>
      <c r="AT183" s="2797"/>
      <c r="AU183" s="2794" t="s">
        <v>3112</v>
      </c>
      <c r="AV183" s="2795"/>
      <c r="AW183" s="2796"/>
      <c r="AX183" s="2747"/>
      <c r="AY183" s="2748"/>
      <c r="AZ183" s="2748"/>
      <c r="BA183" s="2748"/>
      <c r="BB183" s="2748"/>
      <c r="BC183" s="2748"/>
      <c r="BD183" s="2748"/>
      <c r="BE183" s="2748"/>
      <c r="BF183" s="2748"/>
      <c r="BG183" s="2749"/>
      <c r="BH183" s="512"/>
      <c r="BI183" s="509"/>
      <c r="BJ183" s="2790"/>
      <c r="BK183" s="2784"/>
      <c r="BL183" s="2784"/>
      <c r="BM183" s="2784"/>
      <c r="BN183" s="2785"/>
    </row>
    <row r="184" spans="1:66" ht="15" customHeight="1" x14ac:dyDescent="0.45">
      <c r="A184" s="2778"/>
      <c r="B184" s="2779"/>
      <c r="C184" s="2782"/>
      <c r="D184" s="2783"/>
      <c r="E184" s="2783"/>
      <c r="F184" s="2783"/>
      <c r="G184" s="2783"/>
      <c r="H184" s="2783"/>
      <c r="I184" s="2783"/>
      <c r="J184" s="2783"/>
      <c r="K184" s="2783"/>
      <c r="L184" s="2715"/>
      <c r="M184" s="2715"/>
      <c r="N184" s="2715"/>
      <c r="O184" s="2715"/>
      <c r="P184" s="2716"/>
      <c r="Q184" s="2788"/>
      <c r="R184" s="2783"/>
      <c r="S184" s="2783"/>
      <c r="T184" s="2783"/>
      <c r="U184" s="2789"/>
      <c r="V184" s="2782"/>
      <c r="W184" s="2783"/>
      <c r="X184" s="2783"/>
      <c r="Y184" s="2783"/>
      <c r="Z184" s="2783"/>
      <c r="AA184" s="2783"/>
      <c r="AB184" s="2783"/>
      <c r="AC184" s="2798"/>
      <c r="AD184" s="2803"/>
      <c r="AE184" s="2803"/>
      <c r="AF184" s="2804"/>
      <c r="AG184" s="2800"/>
      <c r="AH184" s="2782"/>
      <c r="AI184" s="2783"/>
      <c r="AJ184" s="2783"/>
      <c r="AK184" s="2783"/>
      <c r="AL184" s="2783"/>
      <c r="AM184" s="2783"/>
      <c r="AN184" s="2783"/>
      <c r="AO184" s="2783"/>
      <c r="AP184" s="2783"/>
      <c r="AQ184" s="2783"/>
      <c r="AR184" s="2783"/>
      <c r="AS184" s="2783"/>
      <c r="AT184" s="2798"/>
      <c r="AU184" s="2791" t="s">
        <v>3113</v>
      </c>
      <c r="AV184" s="2792"/>
      <c r="AW184" s="2793"/>
      <c r="AX184" s="2747"/>
      <c r="AY184" s="2748"/>
      <c r="AZ184" s="2748"/>
      <c r="BA184" s="2748"/>
      <c r="BB184" s="2748"/>
      <c r="BC184" s="2748"/>
      <c r="BD184" s="2748"/>
      <c r="BE184" s="2748"/>
      <c r="BF184" s="2748"/>
      <c r="BG184" s="2749"/>
      <c r="BH184" s="512"/>
      <c r="BI184" s="509"/>
      <c r="BJ184" s="2717"/>
      <c r="BK184" s="2715"/>
      <c r="BL184" s="2715"/>
      <c r="BM184" s="2715"/>
      <c r="BN184" s="2716"/>
    </row>
    <row r="185" spans="1:66" ht="15" customHeight="1" x14ac:dyDescent="0.45">
      <c r="A185" s="2776">
        <f>+A183+1</f>
        <v>82</v>
      </c>
      <c r="B185" s="2777"/>
      <c r="C185" s="2780"/>
      <c r="D185" s="2781"/>
      <c r="E185" s="2781"/>
      <c r="F185" s="2781"/>
      <c r="G185" s="2781"/>
      <c r="H185" s="2781"/>
      <c r="I185" s="2781"/>
      <c r="J185" s="2781"/>
      <c r="K185" s="2781"/>
      <c r="L185" s="2784"/>
      <c r="M185" s="2784"/>
      <c r="N185" s="2784"/>
      <c r="O185" s="2784"/>
      <c r="P185" s="2785"/>
      <c r="Q185" s="2786"/>
      <c r="R185" s="2781"/>
      <c r="S185" s="2781"/>
      <c r="T185" s="2781"/>
      <c r="U185" s="2787"/>
      <c r="V185" s="2780"/>
      <c r="W185" s="2781"/>
      <c r="X185" s="2781"/>
      <c r="Y185" s="2781"/>
      <c r="Z185" s="2781"/>
      <c r="AA185" s="2781"/>
      <c r="AB185" s="2781"/>
      <c r="AC185" s="2797"/>
      <c r="AD185" s="2801"/>
      <c r="AE185" s="2801"/>
      <c r="AF185" s="2802"/>
      <c r="AG185" s="2799"/>
      <c r="AH185" s="2780"/>
      <c r="AI185" s="2781"/>
      <c r="AJ185" s="2781"/>
      <c r="AK185" s="2781"/>
      <c r="AL185" s="2781"/>
      <c r="AM185" s="2781"/>
      <c r="AN185" s="2781"/>
      <c r="AO185" s="2781"/>
      <c r="AP185" s="2781"/>
      <c r="AQ185" s="2781"/>
      <c r="AR185" s="2781"/>
      <c r="AS185" s="2781"/>
      <c r="AT185" s="2797"/>
      <c r="AU185" s="2794" t="s">
        <v>3112</v>
      </c>
      <c r="AV185" s="2795"/>
      <c r="AW185" s="2796"/>
      <c r="AX185" s="2747"/>
      <c r="AY185" s="2748"/>
      <c r="AZ185" s="2748"/>
      <c r="BA185" s="2748"/>
      <c r="BB185" s="2748"/>
      <c r="BC185" s="2748"/>
      <c r="BD185" s="2748"/>
      <c r="BE185" s="2748"/>
      <c r="BF185" s="2748"/>
      <c r="BG185" s="2749"/>
      <c r="BH185" s="512"/>
      <c r="BI185" s="509"/>
      <c r="BJ185" s="2790"/>
      <c r="BK185" s="2784"/>
      <c r="BL185" s="2784"/>
      <c r="BM185" s="2784"/>
      <c r="BN185" s="2785"/>
    </row>
    <row r="186" spans="1:66" ht="15" customHeight="1" x14ac:dyDescent="0.45">
      <c r="A186" s="2778"/>
      <c r="B186" s="2779"/>
      <c r="C186" s="2782"/>
      <c r="D186" s="2783"/>
      <c r="E186" s="2783"/>
      <c r="F186" s="2783"/>
      <c r="G186" s="2783"/>
      <c r="H186" s="2783"/>
      <c r="I186" s="2783"/>
      <c r="J186" s="2783"/>
      <c r="K186" s="2783"/>
      <c r="L186" s="2715"/>
      <c r="M186" s="2715"/>
      <c r="N186" s="2715"/>
      <c r="O186" s="2715"/>
      <c r="P186" s="2716"/>
      <c r="Q186" s="2788"/>
      <c r="R186" s="2783"/>
      <c r="S186" s="2783"/>
      <c r="T186" s="2783"/>
      <c r="U186" s="2789"/>
      <c r="V186" s="2782"/>
      <c r="W186" s="2783"/>
      <c r="X186" s="2783"/>
      <c r="Y186" s="2783"/>
      <c r="Z186" s="2783"/>
      <c r="AA186" s="2783"/>
      <c r="AB186" s="2783"/>
      <c r="AC186" s="2798"/>
      <c r="AD186" s="2803"/>
      <c r="AE186" s="2803"/>
      <c r="AF186" s="2804"/>
      <c r="AG186" s="2800"/>
      <c r="AH186" s="2782"/>
      <c r="AI186" s="2783"/>
      <c r="AJ186" s="2783"/>
      <c r="AK186" s="2783"/>
      <c r="AL186" s="2783"/>
      <c r="AM186" s="2783"/>
      <c r="AN186" s="2783"/>
      <c r="AO186" s="2783"/>
      <c r="AP186" s="2783"/>
      <c r="AQ186" s="2783"/>
      <c r="AR186" s="2783"/>
      <c r="AS186" s="2783"/>
      <c r="AT186" s="2798"/>
      <c r="AU186" s="2791" t="s">
        <v>3113</v>
      </c>
      <c r="AV186" s="2792"/>
      <c r="AW186" s="2793"/>
      <c r="AX186" s="2747"/>
      <c r="AY186" s="2748"/>
      <c r="AZ186" s="2748"/>
      <c r="BA186" s="2748"/>
      <c r="BB186" s="2748"/>
      <c r="BC186" s="2748"/>
      <c r="BD186" s="2748"/>
      <c r="BE186" s="2748"/>
      <c r="BF186" s="2748"/>
      <c r="BG186" s="2749"/>
      <c r="BH186" s="512"/>
      <c r="BI186" s="509"/>
      <c r="BJ186" s="2717"/>
      <c r="BK186" s="2715"/>
      <c r="BL186" s="2715"/>
      <c r="BM186" s="2715"/>
      <c r="BN186" s="2716"/>
    </row>
    <row r="187" spans="1:66" ht="15" customHeight="1" x14ac:dyDescent="0.45">
      <c r="A187" s="2776">
        <f>+A185+1</f>
        <v>83</v>
      </c>
      <c r="B187" s="2777"/>
      <c r="C187" s="2780"/>
      <c r="D187" s="2781"/>
      <c r="E187" s="2781"/>
      <c r="F187" s="2781"/>
      <c r="G187" s="2781"/>
      <c r="H187" s="2781"/>
      <c r="I187" s="2781"/>
      <c r="J187" s="2781"/>
      <c r="K187" s="2781"/>
      <c r="L187" s="2784"/>
      <c r="M187" s="2784"/>
      <c r="N187" s="2784"/>
      <c r="O187" s="2784"/>
      <c r="P187" s="2785"/>
      <c r="Q187" s="2786"/>
      <c r="R187" s="2781"/>
      <c r="S187" s="2781"/>
      <c r="T187" s="2781"/>
      <c r="U187" s="2787"/>
      <c r="V187" s="2780"/>
      <c r="W187" s="2781"/>
      <c r="X187" s="2781"/>
      <c r="Y187" s="2781"/>
      <c r="Z187" s="2781"/>
      <c r="AA187" s="2781"/>
      <c r="AB187" s="2781"/>
      <c r="AC187" s="2797"/>
      <c r="AD187" s="2801"/>
      <c r="AE187" s="2801"/>
      <c r="AF187" s="2802"/>
      <c r="AG187" s="2799"/>
      <c r="AH187" s="2780"/>
      <c r="AI187" s="2781"/>
      <c r="AJ187" s="2781"/>
      <c r="AK187" s="2781"/>
      <c r="AL187" s="2781"/>
      <c r="AM187" s="2781"/>
      <c r="AN187" s="2781"/>
      <c r="AO187" s="2781"/>
      <c r="AP187" s="2781"/>
      <c r="AQ187" s="2781"/>
      <c r="AR187" s="2781"/>
      <c r="AS187" s="2781"/>
      <c r="AT187" s="2797"/>
      <c r="AU187" s="2794" t="s">
        <v>3112</v>
      </c>
      <c r="AV187" s="2795"/>
      <c r="AW187" s="2796"/>
      <c r="AX187" s="2747"/>
      <c r="AY187" s="2748"/>
      <c r="AZ187" s="2748"/>
      <c r="BA187" s="2748"/>
      <c r="BB187" s="2748"/>
      <c r="BC187" s="2748"/>
      <c r="BD187" s="2748"/>
      <c r="BE187" s="2748"/>
      <c r="BF187" s="2748"/>
      <c r="BG187" s="2749"/>
      <c r="BH187" s="512"/>
      <c r="BI187" s="509"/>
      <c r="BJ187" s="2790"/>
      <c r="BK187" s="2784"/>
      <c r="BL187" s="2784"/>
      <c r="BM187" s="2784"/>
      <c r="BN187" s="2785"/>
    </row>
    <row r="188" spans="1:66" ht="15" customHeight="1" x14ac:dyDescent="0.45">
      <c r="A188" s="2778"/>
      <c r="B188" s="2779"/>
      <c r="C188" s="2782"/>
      <c r="D188" s="2783"/>
      <c r="E188" s="2783"/>
      <c r="F188" s="2783"/>
      <c r="G188" s="2783"/>
      <c r="H188" s="2783"/>
      <c r="I188" s="2783"/>
      <c r="J188" s="2783"/>
      <c r="K188" s="2783"/>
      <c r="L188" s="2715"/>
      <c r="M188" s="2715"/>
      <c r="N188" s="2715"/>
      <c r="O188" s="2715"/>
      <c r="P188" s="2716"/>
      <c r="Q188" s="2788"/>
      <c r="R188" s="2783"/>
      <c r="S188" s="2783"/>
      <c r="T188" s="2783"/>
      <c r="U188" s="2789"/>
      <c r="V188" s="2782"/>
      <c r="W188" s="2783"/>
      <c r="X188" s="2783"/>
      <c r="Y188" s="2783"/>
      <c r="Z188" s="2783"/>
      <c r="AA188" s="2783"/>
      <c r="AB188" s="2783"/>
      <c r="AC188" s="2798"/>
      <c r="AD188" s="2803"/>
      <c r="AE188" s="2803"/>
      <c r="AF188" s="2804"/>
      <c r="AG188" s="2800"/>
      <c r="AH188" s="2782"/>
      <c r="AI188" s="2783"/>
      <c r="AJ188" s="2783"/>
      <c r="AK188" s="2783"/>
      <c r="AL188" s="2783"/>
      <c r="AM188" s="2783"/>
      <c r="AN188" s="2783"/>
      <c r="AO188" s="2783"/>
      <c r="AP188" s="2783"/>
      <c r="AQ188" s="2783"/>
      <c r="AR188" s="2783"/>
      <c r="AS188" s="2783"/>
      <c r="AT188" s="2798"/>
      <c r="AU188" s="2791" t="s">
        <v>3113</v>
      </c>
      <c r="AV188" s="2792"/>
      <c r="AW188" s="2793"/>
      <c r="AX188" s="2747"/>
      <c r="AY188" s="2748"/>
      <c r="AZ188" s="2748"/>
      <c r="BA188" s="2748"/>
      <c r="BB188" s="2748"/>
      <c r="BC188" s="2748"/>
      <c r="BD188" s="2748"/>
      <c r="BE188" s="2748"/>
      <c r="BF188" s="2748"/>
      <c r="BG188" s="2749"/>
      <c r="BH188" s="512"/>
      <c r="BI188" s="509"/>
      <c r="BJ188" s="2717"/>
      <c r="BK188" s="2715"/>
      <c r="BL188" s="2715"/>
      <c r="BM188" s="2715"/>
      <c r="BN188" s="2716"/>
    </row>
    <row r="189" spans="1:66" ht="15" customHeight="1" x14ac:dyDescent="0.45">
      <c r="A189" s="2776">
        <f>+A187+1</f>
        <v>84</v>
      </c>
      <c r="B189" s="2777"/>
      <c r="C189" s="2780"/>
      <c r="D189" s="2781"/>
      <c r="E189" s="2781"/>
      <c r="F189" s="2781"/>
      <c r="G189" s="2781"/>
      <c r="H189" s="2781"/>
      <c r="I189" s="2781"/>
      <c r="J189" s="2781"/>
      <c r="K189" s="2781"/>
      <c r="L189" s="2784"/>
      <c r="M189" s="2784"/>
      <c r="N189" s="2784"/>
      <c r="O189" s="2784"/>
      <c r="P189" s="2785"/>
      <c r="Q189" s="2786"/>
      <c r="R189" s="2781"/>
      <c r="S189" s="2781"/>
      <c r="T189" s="2781"/>
      <c r="U189" s="2787"/>
      <c r="V189" s="2780"/>
      <c r="W189" s="2781"/>
      <c r="X189" s="2781"/>
      <c r="Y189" s="2781"/>
      <c r="Z189" s="2781"/>
      <c r="AA189" s="2781"/>
      <c r="AB189" s="2781"/>
      <c r="AC189" s="2797"/>
      <c r="AD189" s="2801"/>
      <c r="AE189" s="2801"/>
      <c r="AF189" s="2802"/>
      <c r="AG189" s="2799"/>
      <c r="AH189" s="2780"/>
      <c r="AI189" s="2781"/>
      <c r="AJ189" s="2781"/>
      <c r="AK189" s="2781"/>
      <c r="AL189" s="2781"/>
      <c r="AM189" s="2781"/>
      <c r="AN189" s="2781"/>
      <c r="AO189" s="2781"/>
      <c r="AP189" s="2781"/>
      <c r="AQ189" s="2781"/>
      <c r="AR189" s="2781"/>
      <c r="AS189" s="2781"/>
      <c r="AT189" s="2797"/>
      <c r="AU189" s="2794" t="s">
        <v>3112</v>
      </c>
      <c r="AV189" s="2795"/>
      <c r="AW189" s="2796"/>
      <c r="AX189" s="2747"/>
      <c r="AY189" s="2748"/>
      <c r="AZ189" s="2748"/>
      <c r="BA189" s="2748"/>
      <c r="BB189" s="2748"/>
      <c r="BC189" s="2748"/>
      <c r="BD189" s="2748"/>
      <c r="BE189" s="2748"/>
      <c r="BF189" s="2748"/>
      <c r="BG189" s="2749"/>
      <c r="BH189" s="512"/>
      <c r="BI189" s="509"/>
      <c r="BJ189" s="2790"/>
      <c r="BK189" s="2784"/>
      <c r="BL189" s="2784"/>
      <c r="BM189" s="2784"/>
      <c r="BN189" s="2785"/>
    </row>
    <row r="190" spans="1:66" ht="15" customHeight="1" x14ac:dyDescent="0.45">
      <c r="A190" s="2778"/>
      <c r="B190" s="2779"/>
      <c r="C190" s="2782"/>
      <c r="D190" s="2783"/>
      <c r="E190" s="2783"/>
      <c r="F190" s="2783"/>
      <c r="G190" s="2783"/>
      <c r="H190" s="2783"/>
      <c r="I190" s="2783"/>
      <c r="J190" s="2783"/>
      <c r="K190" s="2783"/>
      <c r="L190" s="2715"/>
      <c r="M190" s="2715"/>
      <c r="N190" s="2715"/>
      <c r="O190" s="2715"/>
      <c r="P190" s="2716"/>
      <c r="Q190" s="2788"/>
      <c r="R190" s="2783"/>
      <c r="S190" s="2783"/>
      <c r="T190" s="2783"/>
      <c r="U190" s="2789"/>
      <c r="V190" s="2782"/>
      <c r="W190" s="2783"/>
      <c r="X190" s="2783"/>
      <c r="Y190" s="2783"/>
      <c r="Z190" s="2783"/>
      <c r="AA190" s="2783"/>
      <c r="AB190" s="2783"/>
      <c r="AC190" s="2798"/>
      <c r="AD190" s="2803"/>
      <c r="AE190" s="2803"/>
      <c r="AF190" s="2804"/>
      <c r="AG190" s="2800"/>
      <c r="AH190" s="2782"/>
      <c r="AI190" s="2783"/>
      <c r="AJ190" s="2783"/>
      <c r="AK190" s="2783"/>
      <c r="AL190" s="2783"/>
      <c r="AM190" s="2783"/>
      <c r="AN190" s="2783"/>
      <c r="AO190" s="2783"/>
      <c r="AP190" s="2783"/>
      <c r="AQ190" s="2783"/>
      <c r="AR190" s="2783"/>
      <c r="AS190" s="2783"/>
      <c r="AT190" s="2798"/>
      <c r="AU190" s="2791" t="s">
        <v>3113</v>
      </c>
      <c r="AV190" s="2792"/>
      <c r="AW190" s="2793"/>
      <c r="AX190" s="2747"/>
      <c r="AY190" s="2748"/>
      <c r="AZ190" s="2748"/>
      <c r="BA190" s="2748"/>
      <c r="BB190" s="2748"/>
      <c r="BC190" s="2748"/>
      <c r="BD190" s="2748"/>
      <c r="BE190" s="2748"/>
      <c r="BF190" s="2748"/>
      <c r="BG190" s="2749"/>
      <c r="BH190" s="512"/>
      <c r="BI190" s="509"/>
      <c r="BJ190" s="2717"/>
      <c r="BK190" s="2715"/>
      <c r="BL190" s="2715"/>
      <c r="BM190" s="2715"/>
      <c r="BN190" s="2716"/>
    </row>
    <row r="191" spans="1:66" ht="15" customHeight="1" x14ac:dyDescent="0.45">
      <c r="A191" s="2776">
        <f>+A189+1</f>
        <v>85</v>
      </c>
      <c r="B191" s="2777"/>
      <c r="C191" s="2780"/>
      <c r="D191" s="2781"/>
      <c r="E191" s="2781"/>
      <c r="F191" s="2781"/>
      <c r="G191" s="2781"/>
      <c r="H191" s="2781"/>
      <c r="I191" s="2781"/>
      <c r="J191" s="2781"/>
      <c r="K191" s="2781"/>
      <c r="L191" s="2784"/>
      <c r="M191" s="2784"/>
      <c r="N191" s="2784"/>
      <c r="O191" s="2784"/>
      <c r="P191" s="2785"/>
      <c r="Q191" s="2786"/>
      <c r="R191" s="2781"/>
      <c r="S191" s="2781"/>
      <c r="T191" s="2781"/>
      <c r="U191" s="2787"/>
      <c r="V191" s="2780"/>
      <c r="W191" s="2781"/>
      <c r="X191" s="2781"/>
      <c r="Y191" s="2781"/>
      <c r="Z191" s="2781"/>
      <c r="AA191" s="2781"/>
      <c r="AB191" s="2781"/>
      <c r="AC191" s="2797"/>
      <c r="AD191" s="2801"/>
      <c r="AE191" s="2801"/>
      <c r="AF191" s="2802"/>
      <c r="AG191" s="2799"/>
      <c r="AH191" s="2780"/>
      <c r="AI191" s="2781"/>
      <c r="AJ191" s="2781"/>
      <c r="AK191" s="2781"/>
      <c r="AL191" s="2781"/>
      <c r="AM191" s="2781"/>
      <c r="AN191" s="2781"/>
      <c r="AO191" s="2781"/>
      <c r="AP191" s="2781"/>
      <c r="AQ191" s="2781"/>
      <c r="AR191" s="2781"/>
      <c r="AS191" s="2781"/>
      <c r="AT191" s="2797"/>
      <c r="AU191" s="2794" t="s">
        <v>3112</v>
      </c>
      <c r="AV191" s="2795"/>
      <c r="AW191" s="2796"/>
      <c r="AX191" s="2747"/>
      <c r="AY191" s="2748"/>
      <c r="AZ191" s="2748"/>
      <c r="BA191" s="2748"/>
      <c r="BB191" s="2748"/>
      <c r="BC191" s="2748"/>
      <c r="BD191" s="2748"/>
      <c r="BE191" s="2748"/>
      <c r="BF191" s="2748"/>
      <c r="BG191" s="2749"/>
      <c r="BH191" s="512"/>
      <c r="BI191" s="509"/>
      <c r="BJ191" s="2790"/>
      <c r="BK191" s="2784"/>
      <c r="BL191" s="2784"/>
      <c r="BM191" s="2784"/>
      <c r="BN191" s="2785"/>
    </row>
    <row r="192" spans="1:66" ht="15" customHeight="1" x14ac:dyDescent="0.45">
      <c r="A192" s="2778"/>
      <c r="B192" s="2779"/>
      <c r="C192" s="2782"/>
      <c r="D192" s="2783"/>
      <c r="E192" s="2783"/>
      <c r="F192" s="2783"/>
      <c r="G192" s="2783"/>
      <c r="H192" s="2783"/>
      <c r="I192" s="2783"/>
      <c r="J192" s="2783"/>
      <c r="K192" s="2783"/>
      <c r="L192" s="2715"/>
      <c r="M192" s="2715"/>
      <c r="N192" s="2715"/>
      <c r="O192" s="2715"/>
      <c r="P192" s="2716"/>
      <c r="Q192" s="2788"/>
      <c r="R192" s="2783"/>
      <c r="S192" s="2783"/>
      <c r="T192" s="2783"/>
      <c r="U192" s="2789"/>
      <c r="V192" s="2782"/>
      <c r="W192" s="2783"/>
      <c r="X192" s="2783"/>
      <c r="Y192" s="2783"/>
      <c r="Z192" s="2783"/>
      <c r="AA192" s="2783"/>
      <c r="AB192" s="2783"/>
      <c r="AC192" s="2798"/>
      <c r="AD192" s="2803"/>
      <c r="AE192" s="2803"/>
      <c r="AF192" s="2804"/>
      <c r="AG192" s="2800"/>
      <c r="AH192" s="2782"/>
      <c r="AI192" s="2783"/>
      <c r="AJ192" s="2783"/>
      <c r="AK192" s="2783"/>
      <c r="AL192" s="2783"/>
      <c r="AM192" s="2783"/>
      <c r="AN192" s="2783"/>
      <c r="AO192" s="2783"/>
      <c r="AP192" s="2783"/>
      <c r="AQ192" s="2783"/>
      <c r="AR192" s="2783"/>
      <c r="AS192" s="2783"/>
      <c r="AT192" s="2798"/>
      <c r="AU192" s="2791" t="s">
        <v>3113</v>
      </c>
      <c r="AV192" s="2792"/>
      <c r="AW192" s="2793"/>
      <c r="AX192" s="2747"/>
      <c r="AY192" s="2748"/>
      <c r="AZ192" s="2748"/>
      <c r="BA192" s="2748"/>
      <c r="BB192" s="2748"/>
      <c r="BC192" s="2748"/>
      <c r="BD192" s="2748"/>
      <c r="BE192" s="2748"/>
      <c r="BF192" s="2748"/>
      <c r="BG192" s="2749"/>
      <c r="BH192" s="512"/>
      <c r="BI192" s="509"/>
      <c r="BJ192" s="2717"/>
      <c r="BK192" s="2715"/>
      <c r="BL192" s="2715"/>
      <c r="BM192" s="2715"/>
      <c r="BN192" s="2716"/>
    </row>
    <row r="193" spans="1:66" ht="15" customHeight="1" x14ac:dyDescent="0.45">
      <c r="A193" s="2776">
        <f>+A191+1</f>
        <v>86</v>
      </c>
      <c r="B193" s="2777"/>
      <c r="C193" s="2780"/>
      <c r="D193" s="2781"/>
      <c r="E193" s="2781"/>
      <c r="F193" s="2781"/>
      <c r="G193" s="2781"/>
      <c r="H193" s="2781"/>
      <c r="I193" s="2781"/>
      <c r="J193" s="2781"/>
      <c r="K193" s="2781"/>
      <c r="L193" s="2784"/>
      <c r="M193" s="2784"/>
      <c r="N193" s="2784"/>
      <c r="O193" s="2784"/>
      <c r="P193" s="2785"/>
      <c r="Q193" s="2786"/>
      <c r="R193" s="2781"/>
      <c r="S193" s="2781"/>
      <c r="T193" s="2781"/>
      <c r="U193" s="2787"/>
      <c r="V193" s="2780"/>
      <c r="W193" s="2781"/>
      <c r="X193" s="2781"/>
      <c r="Y193" s="2781"/>
      <c r="Z193" s="2781"/>
      <c r="AA193" s="2781"/>
      <c r="AB193" s="2781"/>
      <c r="AC193" s="2797"/>
      <c r="AD193" s="2801"/>
      <c r="AE193" s="2801"/>
      <c r="AF193" s="2802"/>
      <c r="AG193" s="2799"/>
      <c r="AH193" s="2780"/>
      <c r="AI193" s="2781"/>
      <c r="AJ193" s="2781"/>
      <c r="AK193" s="2781"/>
      <c r="AL193" s="2781"/>
      <c r="AM193" s="2781"/>
      <c r="AN193" s="2781"/>
      <c r="AO193" s="2781"/>
      <c r="AP193" s="2781"/>
      <c r="AQ193" s="2781"/>
      <c r="AR193" s="2781"/>
      <c r="AS193" s="2781"/>
      <c r="AT193" s="2797"/>
      <c r="AU193" s="2794" t="s">
        <v>3112</v>
      </c>
      <c r="AV193" s="2795"/>
      <c r="AW193" s="2796"/>
      <c r="AX193" s="2747"/>
      <c r="AY193" s="2748"/>
      <c r="AZ193" s="2748"/>
      <c r="BA193" s="2748"/>
      <c r="BB193" s="2748"/>
      <c r="BC193" s="2748"/>
      <c r="BD193" s="2748"/>
      <c r="BE193" s="2748"/>
      <c r="BF193" s="2748"/>
      <c r="BG193" s="2749"/>
      <c r="BH193" s="512"/>
      <c r="BI193" s="509"/>
      <c r="BJ193" s="2790"/>
      <c r="BK193" s="2784"/>
      <c r="BL193" s="2784"/>
      <c r="BM193" s="2784"/>
      <c r="BN193" s="2785"/>
    </row>
    <row r="194" spans="1:66" ht="15" customHeight="1" x14ac:dyDescent="0.45">
      <c r="A194" s="2778"/>
      <c r="B194" s="2779"/>
      <c r="C194" s="2782"/>
      <c r="D194" s="2783"/>
      <c r="E194" s="2783"/>
      <c r="F194" s="2783"/>
      <c r="G194" s="2783"/>
      <c r="H194" s="2783"/>
      <c r="I194" s="2783"/>
      <c r="J194" s="2783"/>
      <c r="K194" s="2783"/>
      <c r="L194" s="2715"/>
      <c r="M194" s="2715"/>
      <c r="N194" s="2715"/>
      <c r="O194" s="2715"/>
      <c r="P194" s="2716"/>
      <c r="Q194" s="2788"/>
      <c r="R194" s="2783"/>
      <c r="S194" s="2783"/>
      <c r="T194" s="2783"/>
      <c r="U194" s="2789"/>
      <c r="V194" s="2782"/>
      <c r="W194" s="2783"/>
      <c r="X194" s="2783"/>
      <c r="Y194" s="2783"/>
      <c r="Z194" s="2783"/>
      <c r="AA194" s="2783"/>
      <c r="AB194" s="2783"/>
      <c r="AC194" s="2798"/>
      <c r="AD194" s="2803"/>
      <c r="AE194" s="2803"/>
      <c r="AF194" s="2804"/>
      <c r="AG194" s="2800"/>
      <c r="AH194" s="2782"/>
      <c r="AI194" s="2783"/>
      <c r="AJ194" s="2783"/>
      <c r="AK194" s="2783"/>
      <c r="AL194" s="2783"/>
      <c r="AM194" s="2783"/>
      <c r="AN194" s="2783"/>
      <c r="AO194" s="2783"/>
      <c r="AP194" s="2783"/>
      <c r="AQ194" s="2783"/>
      <c r="AR194" s="2783"/>
      <c r="AS194" s="2783"/>
      <c r="AT194" s="2798"/>
      <c r="AU194" s="2791" t="s">
        <v>3113</v>
      </c>
      <c r="AV194" s="2792"/>
      <c r="AW194" s="2793"/>
      <c r="AX194" s="2747"/>
      <c r="AY194" s="2748"/>
      <c r="AZ194" s="2748"/>
      <c r="BA194" s="2748"/>
      <c r="BB194" s="2748"/>
      <c r="BC194" s="2748"/>
      <c r="BD194" s="2748"/>
      <c r="BE194" s="2748"/>
      <c r="BF194" s="2748"/>
      <c r="BG194" s="2749"/>
      <c r="BH194" s="512"/>
      <c r="BI194" s="509"/>
      <c r="BJ194" s="2717"/>
      <c r="BK194" s="2715"/>
      <c r="BL194" s="2715"/>
      <c r="BM194" s="2715"/>
      <c r="BN194" s="2716"/>
    </row>
    <row r="195" spans="1:66" ht="15" customHeight="1" x14ac:dyDescent="0.45">
      <c r="A195" s="2776">
        <f>+A193+1</f>
        <v>87</v>
      </c>
      <c r="B195" s="2777"/>
      <c r="C195" s="2780"/>
      <c r="D195" s="2781"/>
      <c r="E195" s="2781"/>
      <c r="F195" s="2781"/>
      <c r="G195" s="2781"/>
      <c r="H195" s="2781"/>
      <c r="I195" s="2781"/>
      <c r="J195" s="2781"/>
      <c r="K195" s="2781"/>
      <c r="L195" s="2784"/>
      <c r="M195" s="2784"/>
      <c r="N195" s="2784"/>
      <c r="O195" s="2784"/>
      <c r="P195" s="2785"/>
      <c r="Q195" s="2786"/>
      <c r="R195" s="2781"/>
      <c r="S195" s="2781"/>
      <c r="T195" s="2781"/>
      <c r="U195" s="2787"/>
      <c r="V195" s="2780"/>
      <c r="W195" s="2781"/>
      <c r="X195" s="2781"/>
      <c r="Y195" s="2781"/>
      <c r="Z195" s="2781"/>
      <c r="AA195" s="2781"/>
      <c r="AB195" s="2781"/>
      <c r="AC195" s="2797"/>
      <c r="AD195" s="2801"/>
      <c r="AE195" s="2801"/>
      <c r="AF195" s="2802"/>
      <c r="AG195" s="2799"/>
      <c r="AH195" s="2780"/>
      <c r="AI195" s="2781"/>
      <c r="AJ195" s="2781"/>
      <c r="AK195" s="2781"/>
      <c r="AL195" s="2781"/>
      <c r="AM195" s="2781"/>
      <c r="AN195" s="2781"/>
      <c r="AO195" s="2781"/>
      <c r="AP195" s="2781"/>
      <c r="AQ195" s="2781"/>
      <c r="AR195" s="2781"/>
      <c r="AS195" s="2781"/>
      <c r="AT195" s="2797"/>
      <c r="AU195" s="2794" t="s">
        <v>3112</v>
      </c>
      <c r="AV195" s="2795"/>
      <c r="AW195" s="2796"/>
      <c r="AX195" s="2747"/>
      <c r="AY195" s="2748"/>
      <c r="AZ195" s="2748"/>
      <c r="BA195" s="2748"/>
      <c r="BB195" s="2748"/>
      <c r="BC195" s="2748"/>
      <c r="BD195" s="2748"/>
      <c r="BE195" s="2748"/>
      <c r="BF195" s="2748"/>
      <c r="BG195" s="2749"/>
      <c r="BH195" s="512"/>
      <c r="BI195" s="509"/>
      <c r="BJ195" s="2790"/>
      <c r="BK195" s="2784"/>
      <c r="BL195" s="2784"/>
      <c r="BM195" s="2784"/>
      <c r="BN195" s="2785"/>
    </row>
    <row r="196" spans="1:66" ht="15" customHeight="1" x14ac:dyDescent="0.45">
      <c r="A196" s="2778"/>
      <c r="B196" s="2779"/>
      <c r="C196" s="2782"/>
      <c r="D196" s="2783"/>
      <c r="E196" s="2783"/>
      <c r="F196" s="2783"/>
      <c r="G196" s="2783"/>
      <c r="H196" s="2783"/>
      <c r="I196" s="2783"/>
      <c r="J196" s="2783"/>
      <c r="K196" s="2783"/>
      <c r="L196" s="2715"/>
      <c r="M196" s="2715"/>
      <c r="N196" s="2715"/>
      <c r="O196" s="2715"/>
      <c r="P196" s="2716"/>
      <c r="Q196" s="2788"/>
      <c r="R196" s="2783"/>
      <c r="S196" s="2783"/>
      <c r="T196" s="2783"/>
      <c r="U196" s="2789"/>
      <c r="V196" s="2782"/>
      <c r="W196" s="2783"/>
      <c r="X196" s="2783"/>
      <c r="Y196" s="2783"/>
      <c r="Z196" s="2783"/>
      <c r="AA196" s="2783"/>
      <c r="AB196" s="2783"/>
      <c r="AC196" s="2798"/>
      <c r="AD196" s="2803"/>
      <c r="AE196" s="2803"/>
      <c r="AF196" s="2804"/>
      <c r="AG196" s="2800"/>
      <c r="AH196" s="2782"/>
      <c r="AI196" s="2783"/>
      <c r="AJ196" s="2783"/>
      <c r="AK196" s="2783"/>
      <c r="AL196" s="2783"/>
      <c r="AM196" s="2783"/>
      <c r="AN196" s="2783"/>
      <c r="AO196" s="2783"/>
      <c r="AP196" s="2783"/>
      <c r="AQ196" s="2783"/>
      <c r="AR196" s="2783"/>
      <c r="AS196" s="2783"/>
      <c r="AT196" s="2798"/>
      <c r="AU196" s="2791" t="s">
        <v>3113</v>
      </c>
      <c r="AV196" s="2792"/>
      <c r="AW196" s="2793"/>
      <c r="AX196" s="2747"/>
      <c r="AY196" s="2748"/>
      <c r="AZ196" s="2748"/>
      <c r="BA196" s="2748"/>
      <c r="BB196" s="2748"/>
      <c r="BC196" s="2748"/>
      <c r="BD196" s="2748"/>
      <c r="BE196" s="2748"/>
      <c r="BF196" s="2748"/>
      <c r="BG196" s="2749"/>
      <c r="BH196" s="512"/>
      <c r="BI196" s="509"/>
      <c r="BJ196" s="2717"/>
      <c r="BK196" s="2715"/>
      <c r="BL196" s="2715"/>
      <c r="BM196" s="2715"/>
      <c r="BN196" s="2716"/>
    </row>
    <row r="197" spans="1:66" ht="15" customHeight="1" x14ac:dyDescent="0.45">
      <c r="A197" s="2776">
        <f>+A195+1</f>
        <v>88</v>
      </c>
      <c r="B197" s="2777"/>
      <c r="C197" s="2780"/>
      <c r="D197" s="2781"/>
      <c r="E197" s="2781"/>
      <c r="F197" s="2781"/>
      <c r="G197" s="2781"/>
      <c r="H197" s="2781"/>
      <c r="I197" s="2781"/>
      <c r="J197" s="2781"/>
      <c r="K197" s="2781"/>
      <c r="L197" s="2784"/>
      <c r="M197" s="2784"/>
      <c r="N197" s="2784"/>
      <c r="O197" s="2784"/>
      <c r="P197" s="2785"/>
      <c r="Q197" s="2786"/>
      <c r="R197" s="2781"/>
      <c r="S197" s="2781"/>
      <c r="T197" s="2781"/>
      <c r="U197" s="2787"/>
      <c r="V197" s="2780"/>
      <c r="W197" s="2781"/>
      <c r="X197" s="2781"/>
      <c r="Y197" s="2781"/>
      <c r="Z197" s="2781"/>
      <c r="AA197" s="2781"/>
      <c r="AB197" s="2781"/>
      <c r="AC197" s="2797"/>
      <c r="AD197" s="2801"/>
      <c r="AE197" s="2801"/>
      <c r="AF197" s="2802"/>
      <c r="AG197" s="2799"/>
      <c r="AH197" s="2780"/>
      <c r="AI197" s="2781"/>
      <c r="AJ197" s="2781"/>
      <c r="AK197" s="2781"/>
      <c r="AL197" s="2781"/>
      <c r="AM197" s="2781"/>
      <c r="AN197" s="2781"/>
      <c r="AO197" s="2781"/>
      <c r="AP197" s="2781"/>
      <c r="AQ197" s="2781"/>
      <c r="AR197" s="2781"/>
      <c r="AS197" s="2781"/>
      <c r="AT197" s="2797"/>
      <c r="AU197" s="2794" t="s">
        <v>3112</v>
      </c>
      <c r="AV197" s="2795"/>
      <c r="AW197" s="2796"/>
      <c r="AX197" s="2747"/>
      <c r="AY197" s="2748"/>
      <c r="AZ197" s="2748"/>
      <c r="BA197" s="2748"/>
      <c r="BB197" s="2748"/>
      <c r="BC197" s="2748"/>
      <c r="BD197" s="2748"/>
      <c r="BE197" s="2748"/>
      <c r="BF197" s="2748"/>
      <c r="BG197" s="2749"/>
      <c r="BH197" s="512"/>
      <c r="BI197" s="509"/>
      <c r="BJ197" s="2790"/>
      <c r="BK197" s="2784"/>
      <c r="BL197" s="2784"/>
      <c r="BM197" s="2784"/>
      <c r="BN197" s="2785"/>
    </row>
    <row r="198" spans="1:66" ht="15" customHeight="1" x14ac:dyDescent="0.45">
      <c r="A198" s="2778"/>
      <c r="B198" s="2779"/>
      <c r="C198" s="2782"/>
      <c r="D198" s="2783"/>
      <c r="E198" s="2783"/>
      <c r="F198" s="2783"/>
      <c r="G198" s="2783"/>
      <c r="H198" s="2783"/>
      <c r="I198" s="2783"/>
      <c r="J198" s="2783"/>
      <c r="K198" s="2783"/>
      <c r="L198" s="2715"/>
      <c r="M198" s="2715"/>
      <c r="N198" s="2715"/>
      <c r="O198" s="2715"/>
      <c r="P198" s="2716"/>
      <c r="Q198" s="2788"/>
      <c r="R198" s="2783"/>
      <c r="S198" s="2783"/>
      <c r="T198" s="2783"/>
      <c r="U198" s="2789"/>
      <c r="V198" s="2782"/>
      <c r="W198" s="2783"/>
      <c r="X198" s="2783"/>
      <c r="Y198" s="2783"/>
      <c r="Z198" s="2783"/>
      <c r="AA198" s="2783"/>
      <c r="AB198" s="2783"/>
      <c r="AC198" s="2798"/>
      <c r="AD198" s="2803"/>
      <c r="AE198" s="2803"/>
      <c r="AF198" s="2804"/>
      <c r="AG198" s="2800"/>
      <c r="AH198" s="2782"/>
      <c r="AI198" s="2783"/>
      <c r="AJ198" s="2783"/>
      <c r="AK198" s="2783"/>
      <c r="AL198" s="2783"/>
      <c r="AM198" s="2783"/>
      <c r="AN198" s="2783"/>
      <c r="AO198" s="2783"/>
      <c r="AP198" s="2783"/>
      <c r="AQ198" s="2783"/>
      <c r="AR198" s="2783"/>
      <c r="AS198" s="2783"/>
      <c r="AT198" s="2798"/>
      <c r="AU198" s="2791" t="s">
        <v>3113</v>
      </c>
      <c r="AV198" s="2792"/>
      <c r="AW198" s="2793"/>
      <c r="AX198" s="2747"/>
      <c r="AY198" s="2748"/>
      <c r="AZ198" s="2748"/>
      <c r="BA198" s="2748"/>
      <c r="BB198" s="2748"/>
      <c r="BC198" s="2748"/>
      <c r="BD198" s="2748"/>
      <c r="BE198" s="2748"/>
      <c r="BF198" s="2748"/>
      <c r="BG198" s="2749"/>
      <c r="BH198" s="512"/>
      <c r="BI198" s="509"/>
      <c r="BJ198" s="2717"/>
      <c r="BK198" s="2715"/>
      <c r="BL198" s="2715"/>
      <c r="BM198" s="2715"/>
      <c r="BN198" s="2716"/>
    </row>
    <row r="199" spans="1:66" ht="15" customHeight="1" x14ac:dyDescent="0.45">
      <c r="A199" s="2776">
        <f>+A197+1</f>
        <v>89</v>
      </c>
      <c r="B199" s="2777"/>
      <c r="C199" s="2780"/>
      <c r="D199" s="2781"/>
      <c r="E199" s="2781"/>
      <c r="F199" s="2781"/>
      <c r="G199" s="2781"/>
      <c r="H199" s="2781"/>
      <c r="I199" s="2781"/>
      <c r="J199" s="2781"/>
      <c r="K199" s="2781"/>
      <c r="L199" s="2784"/>
      <c r="M199" s="2784"/>
      <c r="N199" s="2784"/>
      <c r="O199" s="2784"/>
      <c r="P199" s="2785"/>
      <c r="Q199" s="2786"/>
      <c r="R199" s="2781"/>
      <c r="S199" s="2781"/>
      <c r="T199" s="2781"/>
      <c r="U199" s="2787"/>
      <c r="V199" s="2780"/>
      <c r="W199" s="2781"/>
      <c r="X199" s="2781"/>
      <c r="Y199" s="2781"/>
      <c r="Z199" s="2781"/>
      <c r="AA199" s="2781"/>
      <c r="AB199" s="2781"/>
      <c r="AC199" s="2797"/>
      <c r="AD199" s="2801"/>
      <c r="AE199" s="2801"/>
      <c r="AF199" s="2802"/>
      <c r="AG199" s="2799"/>
      <c r="AH199" s="2780"/>
      <c r="AI199" s="2781"/>
      <c r="AJ199" s="2781"/>
      <c r="AK199" s="2781"/>
      <c r="AL199" s="2781"/>
      <c r="AM199" s="2781"/>
      <c r="AN199" s="2781"/>
      <c r="AO199" s="2781"/>
      <c r="AP199" s="2781"/>
      <c r="AQ199" s="2781"/>
      <c r="AR199" s="2781"/>
      <c r="AS199" s="2781"/>
      <c r="AT199" s="2797"/>
      <c r="AU199" s="2794" t="s">
        <v>3112</v>
      </c>
      <c r="AV199" s="2795"/>
      <c r="AW199" s="2796"/>
      <c r="AX199" s="2747"/>
      <c r="AY199" s="2748"/>
      <c r="AZ199" s="2748"/>
      <c r="BA199" s="2748"/>
      <c r="BB199" s="2748"/>
      <c r="BC199" s="2748"/>
      <c r="BD199" s="2748"/>
      <c r="BE199" s="2748"/>
      <c r="BF199" s="2748"/>
      <c r="BG199" s="2749"/>
      <c r="BH199" s="512"/>
      <c r="BI199" s="509"/>
      <c r="BJ199" s="2790"/>
      <c r="BK199" s="2784"/>
      <c r="BL199" s="2784"/>
      <c r="BM199" s="2784"/>
      <c r="BN199" s="2785"/>
    </row>
    <row r="200" spans="1:66" ht="15" customHeight="1" x14ac:dyDescent="0.45">
      <c r="A200" s="2778"/>
      <c r="B200" s="2779"/>
      <c r="C200" s="2782"/>
      <c r="D200" s="2783"/>
      <c r="E200" s="2783"/>
      <c r="F200" s="2783"/>
      <c r="G200" s="2783"/>
      <c r="H200" s="2783"/>
      <c r="I200" s="2783"/>
      <c r="J200" s="2783"/>
      <c r="K200" s="2783"/>
      <c r="L200" s="2715"/>
      <c r="M200" s="2715"/>
      <c r="N200" s="2715"/>
      <c r="O200" s="2715"/>
      <c r="P200" s="2716"/>
      <c r="Q200" s="2788"/>
      <c r="R200" s="2783"/>
      <c r="S200" s="2783"/>
      <c r="T200" s="2783"/>
      <c r="U200" s="2789"/>
      <c r="V200" s="2782"/>
      <c r="W200" s="2783"/>
      <c r="X200" s="2783"/>
      <c r="Y200" s="2783"/>
      <c r="Z200" s="2783"/>
      <c r="AA200" s="2783"/>
      <c r="AB200" s="2783"/>
      <c r="AC200" s="2798"/>
      <c r="AD200" s="2803"/>
      <c r="AE200" s="2803"/>
      <c r="AF200" s="2804"/>
      <c r="AG200" s="2800"/>
      <c r="AH200" s="2782"/>
      <c r="AI200" s="2783"/>
      <c r="AJ200" s="2783"/>
      <c r="AK200" s="2783"/>
      <c r="AL200" s="2783"/>
      <c r="AM200" s="2783"/>
      <c r="AN200" s="2783"/>
      <c r="AO200" s="2783"/>
      <c r="AP200" s="2783"/>
      <c r="AQ200" s="2783"/>
      <c r="AR200" s="2783"/>
      <c r="AS200" s="2783"/>
      <c r="AT200" s="2798"/>
      <c r="AU200" s="2791" t="s">
        <v>3113</v>
      </c>
      <c r="AV200" s="2792"/>
      <c r="AW200" s="2793"/>
      <c r="AX200" s="2747"/>
      <c r="AY200" s="2748"/>
      <c r="AZ200" s="2748"/>
      <c r="BA200" s="2748"/>
      <c r="BB200" s="2748"/>
      <c r="BC200" s="2748"/>
      <c r="BD200" s="2748"/>
      <c r="BE200" s="2748"/>
      <c r="BF200" s="2748"/>
      <c r="BG200" s="2749"/>
      <c r="BH200" s="512"/>
      <c r="BI200" s="509"/>
      <c r="BJ200" s="2717"/>
      <c r="BK200" s="2715"/>
      <c r="BL200" s="2715"/>
      <c r="BM200" s="2715"/>
      <c r="BN200" s="2716"/>
    </row>
    <row r="201" spans="1:66" ht="15" customHeight="1" x14ac:dyDescent="0.45">
      <c r="A201" s="2776">
        <f>+A199+1</f>
        <v>90</v>
      </c>
      <c r="B201" s="2777"/>
      <c r="C201" s="2780"/>
      <c r="D201" s="2781"/>
      <c r="E201" s="2781"/>
      <c r="F201" s="2781"/>
      <c r="G201" s="2781"/>
      <c r="H201" s="2781"/>
      <c r="I201" s="2781"/>
      <c r="J201" s="2781"/>
      <c r="K201" s="2781"/>
      <c r="L201" s="2784"/>
      <c r="M201" s="2784"/>
      <c r="N201" s="2784"/>
      <c r="O201" s="2784"/>
      <c r="P201" s="2785"/>
      <c r="Q201" s="2786"/>
      <c r="R201" s="2781"/>
      <c r="S201" s="2781"/>
      <c r="T201" s="2781"/>
      <c r="U201" s="2787"/>
      <c r="V201" s="2780"/>
      <c r="W201" s="2781"/>
      <c r="X201" s="2781"/>
      <c r="Y201" s="2781"/>
      <c r="Z201" s="2781"/>
      <c r="AA201" s="2781"/>
      <c r="AB201" s="2781"/>
      <c r="AC201" s="2797"/>
      <c r="AD201" s="2801"/>
      <c r="AE201" s="2801"/>
      <c r="AF201" s="2802"/>
      <c r="AG201" s="2799"/>
      <c r="AH201" s="2780"/>
      <c r="AI201" s="2781"/>
      <c r="AJ201" s="2781"/>
      <c r="AK201" s="2781"/>
      <c r="AL201" s="2781"/>
      <c r="AM201" s="2781"/>
      <c r="AN201" s="2781"/>
      <c r="AO201" s="2781"/>
      <c r="AP201" s="2781"/>
      <c r="AQ201" s="2781"/>
      <c r="AR201" s="2781"/>
      <c r="AS201" s="2781"/>
      <c r="AT201" s="2797"/>
      <c r="AU201" s="2794" t="s">
        <v>3112</v>
      </c>
      <c r="AV201" s="2795"/>
      <c r="AW201" s="2796"/>
      <c r="AX201" s="2747"/>
      <c r="AY201" s="2748"/>
      <c r="AZ201" s="2748"/>
      <c r="BA201" s="2748"/>
      <c r="BB201" s="2748"/>
      <c r="BC201" s="2748"/>
      <c r="BD201" s="2748"/>
      <c r="BE201" s="2748"/>
      <c r="BF201" s="2748"/>
      <c r="BG201" s="2749"/>
      <c r="BH201" s="512"/>
      <c r="BI201" s="509"/>
      <c r="BJ201" s="2790"/>
      <c r="BK201" s="2784"/>
      <c r="BL201" s="2784"/>
      <c r="BM201" s="2784"/>
      <c r="BN201" s="2785"/>
    </row>
    <row r="202" spans="1:66" ht="15" customHeight="1" x14ac:dyDescent="0.45">
      <c r="A202" s="2778"/>
      <c r="B202" s="2779"/>
      <c r="C202" s="2782"/>
      <c r="D202" s="2783"/>
      <c r="E202" s="2783"/>
      <c r="F202" s="2783"/>
      <c r="G202" s="2783"/>
      <c r="H202" s="2783"/>
      <c r="I202" s="2783"/>
      <c r="J202" s="2783"/>
      <c r="K202" s="2783"/>
      <c r="L202" s="2715"/>
      <c r="M202" s="2715"/>
      <c r="N202" s="2715"/>
      <c r="O202" s="2715"/>
      <c r="P202" s="2716"/>
      <c r="Q202" s="2788"/>
      <c r="R202" s="2783"/>
      <c r="S202" s="2783"/>
      <c r="T202" s="2783"/>
      <c r="U202" s="2789"/>
      <c r="V202" s="2782"/>
      <c r="W202" s="2783"/>
      <c r="X202" s="2783"/>
      <c r="Y202" s="2783"/>
      <c r="Z202" s="2783"/>
      <c r="AA202" s="2783"/>
      <c r="AB202" s="2783"/>
      <c r="AC202" s="2798"/>
      <c r="AD202" s="2803"/>
      <c r="AE202" s="2803"/>
      <c r="AF202" s="2804"/>
      <c r="AG202" s="2800"/>
      <c r="AH202" s="2782"/>
      <c r="AI202" s="2783"/>
      <c r="AJ202" s="2783"/>
      <c r="AK202" s="2783"/>
      <c r="AL202" s="2783"/>
      <c r="AM202" s="2783"/>
      <c r="AN202" s="2783"/>
      <c r="AO202" s="2783"/>
      <c r="AP202" s="2783"/>
      <c r="AQ202" s="2783"/>
      <c r="AR202" s="2783"/>
      <c r="AS202" s="2783"/>
      <c r="AT202" s="2798"/>
      <c r="AU202" s="2791" t="s">
        <v>3113</v>
      </c>
      <c r="AV202" s="2792"/>
      <c r="AW202" s="2793"/>
      <c r="AX202" s="2747"/>
      <c r="AY202" s="2748"/>
      <c r="AZ202" s="2748"/>
      <c r="BA202" s="2748"/>
      <c r="BB202" s="2748"/>
      <c r="BC202" s="2748"/>
      <c r="BD202" s="2748"/>
      <c r="BE202" s="2748"/>
      <c r="BF202" s="2748"/>
      <c r="BG202" s="2749"/>
      <c r="BH202" s="512"/>
      <c r="BI202" s="509"/>
      <c r="BJ202" s="2717"/>
      <c r="BK202" s="2715"/>
      <c r="BL202" s="2715"/>
      <c r="BM202" s="2715"/>
      <c r="BN202" s="2716"/>
    </row>
    <row r="203" spans="1:66" ht="15" customHeight="1" x14ac:dyDescent="0.45">
      <c r="A203" s="2776">
        <f>+A201+1</f>
        <v>91</v>
      </c>
      <c r="B203" s="2777"/>
      <c r="C203" s="2780"/>
      <c r="D203" s="2781"/>
      <c r="E203" s="2781"/>
      <c r="F203" s="2781"/>
      <c r="G203" s="2781"/>
      <c r="H203" s="2781"/>
      <c r="I203" s="2781"/>
      <c r="J203" s="2781"/>
      <c r="K203" s="2781"/>
      <c r="L203" s="2784"/>
      <c r="M203" s="2784"/>
      <c r="N203" s="2784"/>
      <c r="O203" s="2784"/>
      <c r="P203" s="2785"/>
      <c r="Q203" s="2786"/>
      <c r="R203" s="2781"/>
      <c r="S203" s="2781"/>
      <c r="T203" s="2781"/>
      <c r="U203" s="2787"/>
      <c r="V203" s="2780"/>
      <c r="W203" s="2781"/>
      <c r="X203" s="2781"/>
      <c r="Y203" s="2781"/>
      <c r="Z203" s="2781"/>
      <c r="AA203" s="2781"/>
      <c r="AB203" s="2781"/>
      <c r="AC203" s="2797"/>
      <c r="AD203" s="2801"/>
      <c r="AE203" s="2801"/>
      <c r="AF203" s="2802"/>
      <c r="AG203" s="2799"/>
      <c r="AH203" s="2780"/>
      <c r="AI203" s="2781"/>
      <c r="AJ203" s="2781"/>
      <c r="AK203" s="2781"/>
      <c r="AL203" s="2781"/>
      <c r="AM203" s="2781"/>
      <c r="AN203" s="2781"/>
      <c r="AO203" s="2781"/>
      <c r="AP203" s="2781"/>
      <c r="AQ203" s="2781"/>
      <c r="AR203" s="2781"/>
      <c r="AS203" s="2781"/>
      <c r="AT203" s="2797"/>
      <c r="AU203" s="2794" t="s">
        <v>3112</v>
      </c>
      <c r="AV203" s="2795"/>
      <c r="AW203" s="2796"/>
      <c r="AX203" s="2747"/>
      <c r="AY203" s="2748"/>
      <c r="AZ203" s="2748"/>
      <c r="BA203" s="2748"/>
      <c r="BB203" s="2748"/>
      <c r="BC203" s="2748"/>
      <c r="BD203" s="2748"/>
      <c r="BE203" s="2748"/>
      <c r="BF203" s="2748"/>
      <c r="BG203" s="2749"/>
      <c r="BH203" s="512"/>
      <c r="BI203" s="509"/>
      <c r="BJ203" s="2790"/>
      <c r="BK203" s="2784"/>
      <c r="BL203" s="2784"/>
      <c r="BM203" s="2784"/>
      <c r="BN203" s="2785"/>
    </row>
    <row r="204" spans="1:66" ht="15" customHeight="1" x14ac:dyDescent="0.45">
      <c r="A204" s="2778"/>
      <c r="B204" s="2779"/>
      <c r="C204" s="2782"/>
      <c r="D204" s="2783"/>
      <c r="E204" s="2783"/>
      <c r="F204" s="2783"/>
      <c r="G204" s="2783"/>
      <c r="H204" s="2783"/>
      <c r="I204" s="2783"/>
      <c r="J204" s="2783"/>
      <c r="K204" s="2783"/>
      <c r="L204" s="2715"/>
      <c r="M204" s="2715"/>
      <c r="N204" s="2715"/>
      <c r="O204" s="2715"/>
      <c r="P204" s="2716"/>
      <c r="Q204" s="2788"/>
      <c r="R204" s="2783"/>
      <c r="S204" s="2783"/>
      <c r="T204" s="2783"/>
      <c r="U204" s="2789"/>
      <c r="V204" s="2782"/>
      <c r="W204" s="2783"/>
      <c r="X204" s="2783"/>
      <c r="Y204" s="2783"/>
      <c r="Z204" s="2783"/>
      <c r="AA204" s="2783"/>
      <c r="AB204" s="2783"/>
      <c r="AC204" s="2798"/>
      <c r="AD204" s="2803"/>
      <c r="AE204" s="2803"/>
      <c r="AF204" s="2804"/>
      <c r="AG204" s="2800"/>
      <c r="AH204" s="2782"/>
      <c r="AI204" s="2783"/>
      <c r="AJ204" s="2783"/>
      <c r="AK204" s="2783"/>
      <c r="AL204" s="2783"/>
      <c r="AM204" s="2783"/>
      <c r="AN204" s="2783"/>
      <c r="AO204" s="2783"/>
      <c r="AP204" s="2783"/>
      <c r="AQ204" s="2783"/>
      <c r="AR204" s="2783"/>
      <c r="AS204" s="2783"/>
      <c r="AT204" s="2798"/>
      <c r="AU204" s="2791" t="s">
        <v>3113</v>
      </c>
      <c r="AV204" s="2792"/>
      <c r="AW204" s="2793"/>
      <c r="AX204" s="2747"/>
      <c r="AY204" s="2748"/>
      <c r="AZ204" s="2748"/>
      <c r="BA204" s="2748"/>
      <c r="BB204" s="2748"/>
      <c r="BC204" s="2748"/>
      <c r="BD204" s="2748"/>
      <c r="BE204" s="2748"/>
      <c r="BF204" s="2748"/>
      <c r="BG204" s="2749"/>
      <c r="BH204" s="512"/>
      <c r="BI204" s="509"/>
      <c r="BJ204" s="2717"/>
      <c r="BK204" s="2715"/>
      <c r="BL204" s="2715"/>
      <c r="BM204" s="2715"/>
      <c r="BN204" s="2716"/>
    </row>
    <row r="205" spans="1:66" ht="15" customHeight="1" x14ac:dyDescent="0.45">
      <c r="A205" s="2776">
        <f>+A203+1</f>
        <v>92</v>
      </c>
      <c r="B205" s="2777"/>
      <c r="C205" s="2780"/>
      <c r="D205" s="2781"/>
      <c r="E205" s="2781"/>
      <c r="F205" s="2781"/>
      <c r="G205" s="2781"/>
      <c r="H205" s="2781"/>
      <c r="I205" s="2781"/>
      <c r="J205" s="2781"/>
      <c r="K205" s="2781"/>
      <c r="L205" s="2784"/>
      <c r="M205" s="2784"/>
      <c r="N205" s="2784"/>
      <c r="O205" s="2784"/>
      <c r="P205" s="2785"/>
      <c r="Q205" s="2786"/>
      <c r="R205" s="2781"/>
      <c r="S205" s="2781"/>
      <c r="T205" s="2781"/>
      <c r="U205" s="2787"/>
      <c r="V205" s="2780"/>
      <c r="W205" s="2781"/>
      <c r="X205" s="2781"/>
      <c r="Y205" s="2781"/>
      <c r="Z205" s="2781"/>
      <c r="AA205" s="2781"/>
      <c r="AB205" s="2781"/>
      <c r="AC205" s="2797"/>
      <c r="AD205" s="2801"/>
      <c r="AE205" s="2801"/>
      <c r="AF205" s="2802"/>
      <c r="AG205" s="2799"/>
      <c r="AH205" s="2780"/>
      <c r="AI205" s="2781"/>
      <c r="AJ205" s="2781"/>
      <c r="AK205" s="2781"/>
      <c r="AL205" s="2781"/>
      <c r="AM205" s="2781"/>
      <c r="AN205" s="2781"/>
      <c r="AO205" s="2781"/>
      <c r="AP205" s="2781"/>
      <c r="AQ205" s="2781"/>
      <c r="AR205" s="2781"/>
      <c r="AS205" s="2781"/>
      <c r="AT205" s="2797"/>
      <c r="AU205" s="2794" t="s">
        <v>3112</v>
      </c>
      <c r="AV205" s="2795"/>
      <c r="AW205" s="2796"/>
      <c r="AX205" s="2747"/>
      <c r="AY205" s="2748"/>
      <c r="AZ205" s="2748"/>
      <c r="BA205" s="2748"/>
      <c r="BB205" s="2748"/>
      <c r="BC205" s="2748"/>
      <c r="BD205" s="2748"/>
      <c r="BE205" s="2748"/>
      <c r="BF205" s="2748"/>
      <c r="BG205" s="2749"/>
      <c r="BH205" s="512"/>
      <c r="BI205" s="509"/>
      <c r="BJ205" s="2790"/>
      <c r="BK205" s="2784"/>
      <c r="BL205" s="2784"/>
      <c r="BM205" s="2784"/>
      <c r="BN205" s="2785"/>
    </row>
    <row r="206" spans="1:66" ht="15" customHeight="1" x14ac:dyDescent="0.45">
      <c r="A206" s="2778"/>
      <c r="B206" s="2779"/>
      <c r="C206" s="2782"/>
      <c r="D206" s="2783"/>
      <c r="E206" s="2783"/>
      <c r="F206" s="2783"/>
      <c r="G206" s="2783"/>
      <c r="H206" s="2783"/>
      <c r="I206" s="2783"/>
      <c r="J206" s="2783"/>
      <c r="K206" s="2783"/>
      <c r="L206" s="2715"/>
      <c r="M206" s="2715"/>
      <c r="N206" s="2715"/>
      <c r="O206" s="2715"/>
      <c r="P206" s="2716"/>
      <c r="Q206" s="2788"/>
      <c r="R206" s="2783"/>
      <c r="S206" s="2783"/>
      <c r="T206" s="2783"/>
      <c r="U206" s="2789"/>
      <c r="V206" s="2782"/>
      <c r="W206" s="2783"/>
      <c r="X206" s="2783"/>
      <c r="Y206" s="2783"/>
      <c r="Z206" s="2783"/>
      <c r="AA206" s="2783"/>
      <c r="AB206" s="2783"/>
      <c r="AC206" s="2798"/>
      <c r="AD206" s="2803"/>
      <c r="AE206" s="2803"/>
      <c r="AF206" s="2804"/>
      <c r="AG206" s="2800"/>
      <c r="AH206" s="2782"/>
      <c r="AI206" s="2783"/>
      <c r="AJ206" s="2783"/>
      <c r="AK206" s="2783"/>
      <c r="AL206" s="2783"/>
      <c r="AM206" s="2783"/>
      <c r="AN206" s="2783"/>
      <c r="AO206" s="2783"/>
      <c r="AP206" s="2783"/>
      <c r="AQ206" s="2783"/>
      <c r="AR206" s="2783"/>
      <c r="AS206" s="2783"/>
      <c r="AT206" s="2798"/>
      <c r="AU206" s="2791" t="s">
        <v>3113</v>
      </c>
      <c r="AV206" s="2792"/>
      <c r="AW206" s="2793"/>
      <c r="AX206" s="2747"/>
      <c r="AY206" s="2748"/>
      <c r="AZ206" s="2748"/>
      <c r="BA206" s="2748"/>
      <c r="BB206" s="2748"/>
      <c r="BC206" s="2748"/>
      <c r="BD206" s="2748"/>
      <c r="BE206" s="2748"/>
      <c r="BF206" s="2748"/>
      <c r="BG206" s="2749"/>
      <c r="BH206" s="512"/>
      <c r="BI206" s="509"/>
      <c r="BJ206" s="2717"/>
      <c r="BK206" s="2715"/>
      <c r="BL206" s="2715"/>
      <c r="BM206" s="2715"/>
      <c r="BN206" s="2716"/>
    </row>
    <row r="207" spans="1:66" ht="15" customHeight="1" x14ac:dyDescent="0.45">
      <c r="A207" s="2776">
        <f>+A205+1</f>
        <v>93</v>
      </c>
      <c r="B207" s="2777"/>
      <c r="C207" s="2780"/>
      <c r="D207" s="2781"/>
      <c r="E207" s="2781"/>
      <c r="F207" s="2781"/>
      <c r="G207" s="2781"/>
      <c r="H207" s="2781"/>
      <c r="I207" s="2781"/>
      <c r="J207" s="2781"/>
      <c r="K207" s="2781"/>
      <c r="L207" s="2784"/>
      <c r="M207" s="2784"/>
      <c r="N207" s="2784"/>
      <c r="O207" s="2784"/>
      <c r="P207" s="2785"/>
      <c r="Q207" s="2786"/>
      <c r="R207" s="2781"/>
      <c r="S207" s="2781"/>
      <c r="T207" s="2781"/>
      <c r="U207" s="2787"/>
      <c r="V207" s="2780"/>
      <c r="W207" s="2781"/>
      <c r="X207" s="2781"/>
      <c r="Y207" s="2781"/>
      <c r="Z207" s="2781"/>
      <c r="AA207" s="2781"/>
      <c r="AB207" s="2781"/>
      <c r="AC207" s="2797"/>
      <c r="AD207" s="2801"/>
      <c r="AE207" s="2801"/>
      <c r="AF207" s="2802"/>
      <c r="AG207" s="2799"/>
      <c r="AH207" s="2780"/>
      <c r="AI207" s="2781"/>
      <c r="AJ207" s="2781"/>
      <c r="AK207" s="2781"/>
      <c r="AL207" s="2781"/>
      <c r="AM207" s="2781"/>
      <c r="AN207" s="2781"/>
      <c r="AO207" s="2781"/>
      <c r="AP207" s="2781"/>
      <c r="AQ207" s="2781"/>
      <c r="AR207" s="2781"/>
      <c r="AS207" s="2781"/>
      <c r="AT207" s="2797"/>
      <c r="AU207" s="2794" t="s">
        <v>3112</v>
      </c>
      <c r="AV207" s="2795"/>
      <c r="AW207" s="2796"/>
      <c r="AX207" s="2747"/>
      <c r="AY207" s="2748"/>
      <c r="AZ207" s="2748"/>
      <c r="BA207" s="2748"/>
      <c r="BB207" s="2748"/>
      <c r="BC207" s="2748"/>
      <c r="BD207" s="2748"/>
      <c r="BE207" s="2748"/>
      <c r="BF207" s="2748"/>
      <c r="BG207" s="2749"/>
      <c r="BH207" s="512"/>
      <c r="BI207" s="509"/>
      <c r="BJ207" s="2790"/>
      <c r="BK207" s="2784"/>
      <c r="BL207" s="2784"/>
      <c r="BM207" s="2784"/>
      <c r="BN207" s="2785"/>
    </row>
    <row r="208" spans="1:66" ht="15" customHeight="1" x14ac:dyDescent="0.45">
      <c r="A208" s="2778"/>
      <c r="B208" s="2779"/>
      <c r="C208" s="2782"/>
      <c r="D208" s="2783"/>
      <c r="E208" s="2783"/>
      <c r="F208" s="2783"/>
      <c r="G208" s="2783"/>
      <c r="H208" s="2783"/>
      <c r="I208" s="2783"/>
      <c r="J208" s="2783"/>
      <c r="K208" s="2783"/>
      <c r="L208" s="2715"/>
      <c r="M208" s="2715"/>
      <c r="N208" s="2715"/>
      <c r="O208" s="2715"/>
      <c r="P208" s="2716"/>
      <c r="Q208" s="2788"/>
      <c r="R208" s="2783"/>
      <c r="S208" s="2783"/>
      <c r="T208" s="2783"/>
      <c r="U208" s="2789"/>
      <c r="V208" s="2782"/>
      <c r="W208" s="2783"/>
      <c r="X208" s="2783"/>
      <c r="Y208" s="2783"/>
      <c r="Z208" s="2783"/>
      <c r="AA208" s="2783"/>
      <c r="AB208" s="2783"/>
      <c r="AC208" s="2798"/>
      <c r="AD208" s="2803"/>
      <c r="AE208" s="2803"/>
      <c r="AF208" s="2804"/>
      <c r="AG208" s="2800"/>
      <c r="AH208" s="2782"/>
      <c r="AI208" s="2783"/>
      <c r="AJ208" s="2783"/>
      <c r="AK208" s="2783"/>
      <c r="AL208" s="2783"/>
      <c r="AM208" s="2783"/>
      <c r="AN208" s="2783"/>
      <c r="AO208" s="2783"/>
      <c r="AP208" s="2783"/>
      <c r="AQ208" s="2783"/>
      <c r="AR208" s="2783"/>
      <c r="AS208" s="2783"/>
      <c r="AT208" s="2798"/>
      <c r="AU208" s="2791" t="s">
        <v>3113</v>
      </c>
      <c r="AV208" s="2792"/>
      <c r="AW208" s="2793"/>
      <c r="AX208" s="2747"/>
      <c r="AY208" s="2748"/>
      <c r="AZ208" s="2748"/>
      <c r="BA208" s="2748"/>
      <c r="BB208" s="2748"/>
      <c r="BC208" s="2748"/>
      <c r="BD208" s="2748"/>
      <c r="BE208" s="2748"/>
      <c r="BF208" s="2748"/>
      <c r="BG208" s="2749"/>
      <c r="BH208" s="512"/>
      <c r="BI208" s="509"/>
      <c r="BJ208" s="2717"/>
      <c r="BK208" s="2715"/>
      <c r="BL208" s="2715"/>
      <c r="BM208" s="2715"/>
      <c r="BN208" s="2716"/>
    </row>
    <row r="209" spans="1:66" ht="15" customHeight="1" x14ac:dyDescent="0.45">
      <c r="A209" s="2776">
        <f>+A207+1</f>
        <v>94</v>
      </c>
      <c r="B209" s="2777"/>
      <c r="C209" s="2780"/>
      <c r="D209" s="2781"/>
      <c r="E209" s="2781"/>
      <c r="F209" s="2781"/>
      <c r="G209" s="2781"/>
      <c r="H209" s="2781"/>
      <c r="I209" s="2781"/>
      <c r="J209" s="2781"/>
      <c r="K209" s="2781"/>
      <c r="L209" s="2784"/>
      <c r="M209" s="2784"/>
      <c r="N209" s="2784"/>
      <c r="O209" s="2784"/>
      <c r="P209" s="2785"/>
      <c r="Q209" s="2786"/>
      <c r="R209" s="2781"/>
      <c r="S209" s="2781"/>
      <c r="T209" s="2781"/>
      <c r="U209" s="2787"/>
      <c r="V209" s="2780"/>
      <c r="W209" s="2781"/>
      <c r="X209" s="2781"/>
      <c r="Y209" s="2781"/>
      <c r="Z209" s="2781"/>
      <c r="AA209" s="2781"/>
      <c r="AB209" s="2781"/>
      <c r="AC209" s="2797"/>
      <c r="AD209" s="2801"/>
      <c r="AE209" s="2801"/>
      <c r="AF209" s="2802"/>
      <c r="AG209" s="2799"/>
      <c r="AH209" s="2780"/>
      <c r="AI209" s="2781"/>
      <c r="AJ209" s="2781"/>
      <c r="AK209" s="2781"/>
      <c r="AL209" s="2781"/>
      <c r="AM209" s="2781"/>
      <c r="AN209" s="2781"/>
      <c r="AO209" s="2781"/>
      <c r="AP209" s="2781"/>
      <c r="AQ209" s="2781"/>
      <c r="AR209" s="2781"/>
      <c r="AS209" s="2781"/>
      <c r="AT209" s="2797"/>
      <c r="AU209" s="2794" t="s">
        <v>3112</v>
      </c>
      <c r="AV209" s="2795"/>
      <c r="AW209" s="2796"/>
      <c r="AX209" s="2747"/>
      <c r="AY209" s="2748"/>
      <c r="AZ209" s="2748"/>
      <c r="BA209" s="2748"/>
      <c r="BB209" s="2748"/>
      <c r="BC209" s="2748"/>
      <c r="BD209" s="2748"/>
      <c r="BE209" s="2748"/>
      <c r="BF209" s="2748"/>
      <c r="BG209" s="2749"/>
      <c r="BH209" s="512"/>
      <c r="BI209" s="509"/>
      <c r="BJ209" s="2790"/>
      <c r="BK209" s="2784"/>
      <c r="BL209" s="2784"/>
      <c r="BM209" s="2784"/>
      <c r="BN209" s="2785"/>
    </row>
    <row r="210" spans="1:66" ht="15" customHeight="1" x14ac:dyDescent="0.45">
      <c r="A210" s="2778"/>
      <c r="B210" s="2779"/>
      <c r="C210" s="2782"/>
      <c r="D210" s="2783"/>
      <c r="E210" s="2783"/>
      <c r="F210" s="2783"/>
      <c r="G210" s="2783"/>
      <c r="H210" s="2783"/>
      <c r="I210" s="2783"/>
      <c r="J210" s="2783"/>
      <c r="K210" s="2783"/>
      <c r="L210" s="2715"/>
      <c r="M210" s="2715"/>
      <c r="N210" s="2715"/>
      <c r="O210" s="2715"/>
      <c r="P210" s="2716"/>
      <c r="Q210" s="2788"/>
      <c r="R210" s="2783"/>
      <c r="S210" s="2783"/>
      <c r="T210" s="2783"/>
      <c r="U210" s="2789"/>
      <c r="V210" s="2782"/>
      <c r="W210" s="2783"/>
      <c r="X210" s="2783"/>
      <c r="Y210" s="2783"/>
      <c r="Z210" s="2783"/>
      <c r="AA210" s="2783"/>
      <c r="AB210" s="2783"/>
      <c r="AC210" s="2798"/>
      <c r="AD210" s="2803"/>
      <c r="AE210" s="2803"/>
      <c r="AF210" s="2804"/>
      <c r="AG210" s="2800"/>
      <c r="AH210" s="2782"/>
      <c r="AI210" s="2783"/>
      <c r="AJ210" s="2783"/>
      <c r="AK210" s="2783"/>
      <c r="AL210" s="2783"/>
      <c r="AM210" s="2783"/>
      <c r="AN210" s="2783"/>
      <c r="AO210" s="2783"/>
      <c r="AP210" s="2783"/>
      <c r="AQ210" s="2783"/>
      <c r="AR210" s="2783"/>
      <c r="AS210" s="2783"/>
      <c r="AT210" s="2798"/>
      <c r="AU210" s="2791" t="s">
        <v>3113</v>
      </c>
      <c r="AV210" s="2792"/>
      <c r="AW210" s="2793"/>
      <c r="AX210" s="2747"/>
      <c r="AY210" s="2748"/>
      <c r="AZ210" s="2748"/>
      <c r="BA210" s="2748"/>
      <c r="BB210" s="2748"/>
      <c r="BC210" s="2748"/>
      <c r="BD210" s="2748"/>
      <c r="BE210" s="2748"/>
      <c r="BF210" s="2748"/>
      <c r="BG210" s="2749"/>
      <c r="BH210" s="512"/>
      <c r="BI210" s="509"/>
      <c r="BJ210" s="2717"/>
      <c r="BK210" s="2715"/>
      <c r="BL210" s="2715"/>
      <c r="BM210" s="2715"/>
      <c r="BN210" s="2716"/>
    </row>
    <row r="211" spans="1:66" ht="15" customHeight="1" x14ac:dyDescent="0.45">
      <c r="A211" s="2776">
        <f t="shared" ref="A211" si="0">+A209+1</f>
        <v>95</v>
      </c>
      <c r="B211" s="2777"/>
      <c r="C211" s="2780"/>
      <c r="D211" s="2781"/>
      <c r="E211" s="2781"/>
      <c r="F211" s="2781"/>
      <c r="G211" s="2781"/>
      <c r="H211" s="2781"/>
      <c r="I211" s="2781"/>
      <c r="J211" s="2781"/>
      <c r="K211" s="2781"/>
      <c r="L211" s="2784"/>
      <c r="M211" s="2784"/>
      <c r="N211" s="2784"/>
      <c r="O211" s="2784"/>
      <c r="P211" s="2785"/>
      <c r="Q211" s="2786"/>
      <c r="R211" s="2781"/>
      <c r="S211" s="2781"/>
      <c r="T211" s="2781"/>
      <c r="U211" s="2787"/>
      <c r="V211" s="2780"/>
      <c r="W211" s="2781"/>
      <c r="X211" s="2781"/>
      <c r="Y211" s="2781"/>
      <c r="Z211" s="2781"/>
      <c r="AA211" s="2781"/>
      <c r="AB211" s="2781"/>
      <c r="AC211" s="2797"/>
      <c r="AD211" s="2801"/>
      <c r="AE211" s="2801"/>
      <c r="AF211" s="2802"/>
      <c r="AG211" s="2799"/>
      <c r="AH211" s="2780"/>
      <c r="AI211" s="2781"/>
      <c r="AJ211" s="2781"/>
      <c r="AK211" s="2781"/>
      <c r="AL211" s="2781"/>
      <c r="AM211" s="2781"/>
      <c r="AN211" s="2781"/>
      <c r="AO211" s="2781"/>
      <c r="AP211" s="2781"/>
      <c r="AQ211" s="2781"/>
      <c r="AR211" s="2781"/>
      <c r="AS211" s="2781"/>
      <c r="AT211" s="2797"/>
      <c r="AU211" s="2794" t="s">
        <v>3112</v>
      </c>
      <c r="AV211" s="2795"/>
      <c r="AW211" s="2796"/>
      <c r="AX211" s="2747"/>
      <c r="AY211" s="2748"/>
      <c r="AZ211" s="2748"/>
      <c r="BA211" s="2748"/>
      <c r="BB211" s="2748"/>
      <c r="BC211" s="2748"/>
      <c r="BD211" s="2748"/>
      <c r="BE211" s="2748"/>
      <c r="BF211" s="2748"/>
      <c r="BG211" s="2749"/>
      <c r="BH211" s="512"/>
      <c r="BI211" s="509"/>
      <c r="BJ211" s="2790"/>
      <c r="BK211" s="2784"/>
      <c r="BL211" s="2784"/>
      <c r="BM211" s="2784"/>
      <c r="BN211" s="2785"/>
    </row>
    <row r="212" spans="1:66" ht="15" customHeight="1" x14ac:dyDescent="0.45">
      <c r="A212" s="2778"/>
      <c r="B212" s="2779"/>
      <c r="C212" s="2782"/>
      <c r="D212" s="2783"/>
      <c r="E212" s="2783"/>
      <c r="F212" s="2783"/>
      <c r="G212" s="2783"/>
      <c r="H212" s="2783"/>
      <c r="I212" s="2783"/>
      <c r="J212" s="2783"/>
      <c r="K212" s="2783"/>
      <c r="L212" s="2715"/>
      <c r="M212" s="2715"/>
      <c r="N212" s="2715"/>
      <c r="O212" s="2715"/>
      <c r="P212" s="2716"/>
      <c r="Q212" s="2788"/>
      <c r="R212" s="2783"/>
      <c r="S212" s="2783"/>
      <c r="T212" s="2783"/>
      <c r="U212" s="2789"/>
      <c r="V212" s="2782"/>
      <c r="W212" s="2783"/>
      <c r="X212" s="2783"/>
      <c r="Y212" s="2783"/>
      <c r="Z212" s="2783"/>
      <c r="AA212" s="2783"/>
      <c r="AB212" s="2783"/>
      <c r="AC212" s="2798"/>
      <c r="AD212" s="2803"/>
      <c r="AE212" s="2803"/>
      <c r="AF212" s="2804"/>
      <c r="AG212" s="2800"/>
      <c r="AH212" s="2782"/>
      <c r="AI212" s="2783"/>
      <c r="AJ212" s="2783"/>
      <c r="AK212" s="2783"/>
      <c r="AL212" s="2783"/>
      <c r="AM212" s="2783"/>
      <c r="AN212" s="2783"/>
      <c r="AO212" s="2783"/>
      <c r="AP212" s="2783"/>
      <c r="AQ212" s="2783"/>
      <c r="AR212" s="2783"/>
      <c r="AS212" s="2783"/>
      <c r="AT212" s="2798"/>
      <c r="AU212" s="2791" t="s">
        <v>3113</v>
      </c>
      <c r="AV212" s="2792"/>
      <c r="AW212" s="2793"/>
      <c r="AX212" s="2747"/>
      <c r="AY212" s="2748"/>
      <c r="AZ212" s="2748"/>
      <c r="BA212" s="2748"/>
      <c r="BB212" s="2748"/>
      <c r="BC212" s="2748"/>
      <c r="BD212" s="2748"/>
      <c r="BE212" s="2748"/>
      <c r="BF212" s="2748"/>
      <c r="BG212" s="2749"/>
      <c r="BH212" s="512"/>
      <c r="BI212" s="509"/>
      <c r="BJ212" s="2717"/>
      <c r="BK212" s="2715"/>
      <c r="BL212" s="2715"/>
      <c r="BM212" s="2715"/>
      <c r="BN212" s="2716"/>
    </row>
    <row r="213" spans="1:66" ht="15" customHeight="1" x14ac:dyDescent="0.45">
      <c r="A213" s="2776">
        <f t="shared" ref="A213" si="1">+A211+1</f>
        <v>96</v>
      </c>
      <c r="B213" s="2777"/>
      <c r="C213" s="2780"/>
      <c r="D213" s="2781"/>
      <c r="E213" s="2781"/>
      <c r="F213" s="2781"/>
      <c r="G213" s="2781"/>
      <c r="H213" s="2781"/>
      <c r="I213" s="2781"/>
      <c r="J213" s="2781"/>
      <c r="K213" s="2781"/>
      <c r="L213" s="2784"/>
      <c r="M213" s="2784"/>
      <c r="N213" s="2784"/>
      <c r="O213" s="2784"/>
      <c r="P213" s="2785"/>
      <c r="Q213" s="2786"/>
      <c r="R213" s="2781"/>
      <c r="S213" s="2781"/>
      <c r="T213" s="2781"/>
      <c r="U213" s="2787"/>
      <c r="V213" s="2780"/>
      <c r="W213" s="2781"/>
      <c r="X213" s="2781"/>
      <c r="Y213" s="2781"/>
      <c r="Z213" s="2781"/>
      <c r="AA213" s="2781"/>
      <c r="AB213" s="2781"/>
      <c r="AC213" s="2797"/>
      <c r="AD213" s="2801"/>
      <c r="AE213" s="2801"/>
      <c r="AF213" s="2802"/>
      <c r="AG213" s="2799"/>
      <c r="AH213" s="2780"/>
      <c r="AI213" s="2781"/>
      <c r="AJ213" s="2781"/>
      <c r="AK213" s="2781"/>
      <c r="AL213" s="2781"/>
      <c r="AM213" s="2781"/>
      <c r="AN213" s="2781"/>
      <c r="AO213" s="2781"/>
      <c r="AP213" s="2781"/>
      <c r="AQ213" s="2781"/>
      <c r="AR213" s="2781"/>
      <c r="AS213" s="2781"/>
      <c r="AT213" s="2797"/>
      <c r="AU213" s="2794" t="s">
        <v>3112</v>
      </c>
      <c r="AV213" s="2795"/>
      <c r="AW213" s="2796"/>
      <c r="AX213" s="2747"/>
      <c r="AY213" s="2748"/>
      <c r="AZ213" s="2748"/>
      <c r="BA213" s="2748"/>
      <c r="BB213" s="2748"/>
      <c r="BC213" s="2748"/>
      <c r="BD213" s="2748"/>
      <c r="BE213" s="2748"/>
      <c r="BF213" s="2748"/>
      <c r="BG213" s="2749"/>
      <c r="BH213" s="512"/>
      <c r="BI213" s="509"/>
      <c r="BJ213" s="2790"/>
      <c r="BK213" s="2784"/>
      <c r="BL213" s="2784"/>
      <c r="BM213" s="2784"/>
      <c r="BN213" s="2785"/>
    </row>
    <row r="214" spans="1:66" ht="15" customHeight="1" x14ac:dyDescent="0.45">
      <c r="A214" s="2778"/>
      <c r="B214" s="2779"/>
      <c r="C214" s="2782"/>
      <c r="D214" s="2783"/>
      <c r="E214" s="2783"/>
      <c r="F214" s="2783"/>
      <c r="G214" s="2783"/>
      <c r="H214" s="2783"/>
      <c r="I214" s="2783"/>
      <c r="J214" s="2783"/>
      <c r="K214" s="2783"/>
      <c r="L214" s="2715"/>
      <c r="M214" s="2715"/>
      <c r="N214" s="2715"/>
      <c r="O214" s="2715"/>
      <c r="P214" s="2716"/>
      <c r="Q214" s="2788"/>
      <c r="R214" s="2783"/>
      <c r="S214" s="2783"/>
      <c r="T214" s="2783"/>
      <c r="U214" s="2789"/>
      <c r="V214" s="2782"/>
      <c r="W214" s="2783"/>
      <c r="X214" s="2783"/>
      <c r="Y214" s="2783"/>
      <c r="Z214" s="2783"/>
      <c r="AA214" s="2783"/>
      <c r="AB214" s="2783"/>
      <c r="AC214" s="2798"/>
      <c r="AD214" s="2803"/>
      <c r="AE214" s="2803"/>
      <c r="AF214" s="2804"/>
      <c r="AG214" s="2800"/>
      <c r="AH214" s="2782"/>
      <c r="AI214" s="2783"/>
      <c r="AJ214" s="2783"/>
      <c r="AK214" s="2783"/>
      <c r="AL214" s="2783"/>
      <c r="AM214" s="2783"/>
      <c r="AN214" s="2783"/>
      <c r="AO214" s="2783"/>
      <c r="AP214" s="2783"/>
      <c r="AQ214" s="2783"/>
      <c r="AR214" s="2783"/>
      <c r="AS214" s="2783"/>
      <c r="AT214" s="2798"/>
      <c r="AU214" s="2791" t="s">
        <v>3113</v>
      </c>
      <c r="AV214" s="2792"/>
      <c r="AW214" s="2793"/>
      <c r="AX214" s="2747"/>
      <c r="AY214" s="2748"/>
      <c r="AZ214" s="2748"/>
      <c r="BA214" s="2748"/>
      <c r="BB214" s="2748"/>
      <c r="BC214" s="2748"/>
      <c r="BD214" s="2748"/>
      <c r="BE214" s="2748"/>
      <c r="BF214" s="2748"/>
      <c r="BG214" s="2749"/>
      <c r="BH214" s="512"/>
      <c r="BI214" s="509"/>
      <c r="BJ214" s="2717"/>
      <c r="BK214" s="2715"/>
      <c r="BL214" s="2715"/>
      <c r="BM214" s="2715"/>
      <c r="BN214" s="2716"/>
    </row>
    <row r="215" spans="1:66" ht="15" customHeight="1" x14ac:dyDescent="0.45">
      <c r="A215" s="2776">
        <f t="shared" ref="A215" si="2">+A213+1</f>
        <v>97</v>
      </c>
      <c r="B215" s="2777"/>
      <c r="C215" s="2780"/>
      <c r="D215" s="2781"/>
      <c r="E215" s="2781"/>
      <c r="F215" s="2781"/>
      <c r="G215" s="2781"/>
      <c r="H215" s="2781"/>
      <c r="I215" s="2781"/>
      <c r="J215" s="2781"/>
      <c r="K215" s="2781"/>
      <c r="L215" s="2784"/>
      <c r="M215" s="2784"/>
      <c r="N215" s="2784"/>
      <c r="O215" s="2784"/>
      <c r="P215" s="2785"/>
      <c r="Q215" s="2786"/>
      <c r="R215" s="2781"/>
      <c r="S215" s="2781"/>
      <c r="T215" s="2781"/>
      <c r="U215" s="2787"/>
      <c r="V215" s="2780"/>
      <c r="W215" s="2781"/>
      <c r="X215" s="2781"/>
      <c r="Y215" s="2781"/>
      <c r="Z215" s="2781"/>
      <c r="AA215" s="2781"/>
      <c r="AB215" s="2781"/>
      <c r="AC215" s="2797"/>
      <c r="AD215" s="2801"/>
      <c r="AE215" s="2801"/>
      <c r="AF215" s="2802"/>
      <c r="AG215" s="2799"/>
      <c r="AH215" s="2780"/>
      <c r="AI215" s="2781"/>
      <c r="AJ215" s="2781"/>
      <c r="AK215" s="2781"/>
      <c r="AL215" s="2781"/>
      <c r="AM215" s="2781"/>
      <c r="AN215" s="2781"/>
      <c r="AO215" s="2781"/>
      <c r="AP215" s="2781"/>
      <c r="AQ215" s="2781"/>
      <c r="AR215" s="2781"/>
      <c r="AS215" s="2781"/>
      <c r="AT215" s="2797"/>
      <c r="AU215" s="2794" t="s">
        <v>3112</v>
      </c>
      <c r="AV215" s="2795"/>
      <c r="AW215" s="2796"/>
      <c r="AX215" s="2747"/>
      <c r="AY215" s="2748"/>
      <c r="AZ215" s="2748"/>
      <c r="BA215" s="2748"/>
      <c r="BB215" s="2748"/>
      <c r="BC215" s="2748"/>
      <c r="BD215" s="2748"/>
      <c r="BE215" s="2748"/>
      <c r="BF215" s="2748"/>
      <c r="BG215" s="2749"/>
      <c r="BH215" s="512"/>
      <c r="BI215" s="509"/>
      <c r="BJ215" s="2790"/>
      <c r="BK215" s="2784"/>
      <c r="BL215" s="2784"/>
      <c r="BM215" s="2784"/>
      <c r="BN215" s="2785"/>
    </row>
    <row r="216" spans="1:66" ht="15" customHeight="1" x14ac:dyDescent="0.45">
      <c r="A216" s="2805"/>
      <c r="B216" s="2806"/>
      <c r="C216" s="2807"/>
      <c r="D216" s="2808"/>
      <c r="E216" s="2808"/>
      <c r="F216" s="2808"/>
      <c r="G216" s="2808"/>
      <c r="H216" s="2808"/>
      <c r="I216" s="2808"/>
      <c r="J216" s="2808"/>
      <c r="K216" s="2808"/>
      <c r="L216" s="2809"/>
      <c r="M216" s="2809"/>
      <c r="N216" s="2809"/>
      <c r="O216" s="2809"/>
      <c r="P216" s="2810"/>
      <c r="Q216" s="2811"/>
      <c r="R216" s="2808"/>
      <c r="S216" s="2808"/>
      <c r="T216" s="2808"/>
      <c r="U216" s="2812"/>
      <c r="V216" s="2807"/>
      <c r="W216" s="2808"/>
      <c r="X216" s="2808"/>
      <c r="Y216" s="2808"/>
      <c r="Z216" s="2808"/>
      <c r="AA216" s="2808"/>
      <c r="AB216" s="2808"/>
      <c r="AC216" s="2820"/>
      <c r="AD216" s="2822"/>
      <c r="AE216" s="2822"/>
      <c r="AF216" s="2823"/>
      <c r="AG216" s="2821"/>
      <c r="AH216" s="2807"/>
      <c r="AI216" s="2808"/>
      <c r="AJ216" s="2808"/>
      <c r="AK216" s="2808"/>
      <c r="AL216" s="2808"/>
      <c r="AM216" s="2808"/>
      <c r="AN216" s="2808"/>
      <c r="AO216" s="2808"/>
      <c r="AP216" s="2808"/>
      <c r="AQ216" s="2808"/>
      <c r="AR216" s="2808"/>
      <c r="AS216" s="2808"/>
      <c r="AT216" s="2820"/>
      <c r="AU216" s="2814" t="s">
        <v>3113</v>
      </c>
      <c r="AV216" s="2815"/>
      <c r="AW216" s="2816"/>
      <c r="AX216" s="2817"/>
      <c r="AY216" s="2818"/>
      <c r="AZ216" s="2818"/>
      <c r="BA216" s="2818"/>
      <c r="BB216" s="2818"/>
      <c r="BC216" s="2818"/>
      <c r="BD216" s="2818"/>
      <c r="BE216" s="2818"/>
      <c r="BF216" s="2818"/>
      <c r="BG216" s="2819"/>
      <c r="BH216" s="513"/>
      <c r="BI216" s="510"/>
      <c r="BJ216" s="2813"/>
      <c r="BK216" s="2809"/>
      <c r="BL216" s="2809"/>
      <c r="BM216" s="2809"/>
      <c r="BN216" s="2810"/>
    </row>
  </sheetData>
  <mergeCells count="2015">
    <mergeCell ref="AR10:AV10"/>
    <mergeCell ref="A11:E11"/>
    <mergeCell ref="F11:J11"/>
    <mergeCell ref="K11:L11"/>
    <mergeCell ref="M11:P11"/>
    <mergeCell ref="Q11:V11"/>
    <mergeCell ref="W11:AJ11"/>
    <mergeCell ref="AK11:AQ11"/>
    <mergeCell ref="AR11:AV11"/>
    <mergeCell ref="AW11:BB11"/>
    <mergeCell ref="BC11:BN11"/>
    <mergeCell ref="A9:V9"/>
    <mergeCell ref="W9:AV9"/>
    <mergeCell ref="AW9:BB10"/>
    <mergeCell ref="BC9:BN10"/>
    <mergeCell ref="A10:E10"/>
    <mergeCell ref="F10:J10"/>
    <mergeCell ref="M10:P10"/>
    <mergeCell ref="Q10:V10"/>
    <mergeCell ref="K10:L10"/>
    <mergeCell ref="W10:AJ10"/>
    <mergeCell ref="AK10:AQ10"/>
    <mergeCell ref="BJ35:BN36"/>
    <mergeCell ref="AU36:AW36"/>
    <mergeCell ref="A4:R4"/>
    <mergeCell ref="A5:R5"/>
    <mergeCell ref="A6:R6"/>
    <mergeCell ref="AH1:AL7"/>
    <mergeCell ref="BE1:BN7"/>
    <mergeCell ref="AM1:BD1"/>
    <mergeCell ref="AQ6:BD6"/>
    <mergeCell ref="A7:R7"/>
    <mergeCell ref="J13:Y13"/>
    <mergeCell ref="Z13:BN13"/>
    <mergeCell ref="AD31:AF32"/>
    <mergeCell ref="AD33:AF34"/>
    <mergeCell ref="AD35:AF36"/>
    <mergeCell ref="AD37:AF38"/>
    <mergeCell ref="C20:U20"/>
    <mergeCell ref="Q21:U22"/>
    <mergeCell ref="A14:B14"/>
    <mergeCell ref="A15:B15"/>
    <mergeCell ref="A16:B16"/>
    <mergeCell ref="A17:B17"/>
    <mergeCell ref="A18:B18"/>
    <mergeCell ref="A13:I13"/>
    <mergeCell ref="AM7:AP7"/>
    <mergeCell ref="AD21:AF22"/>
    <mergeCell ref="AD23:AF24"/>
    <mergeCell ref="AQ7:BD7"/>
    <mergeCell ref="AD20:AG20"/>
    <mergeCell ref="BJ37:BN38"/>
    <mergeCell ref="AU38:AW38"/>
    <mergeCell ref="AX38:AY38"/>
    <mergeCell ref="BD216:BE216"/>
    <mergeCell ref="BF216:BG216"/>
    <mergeCell ref="AU215:AW215"/>
    <mergeCell ref="V215:AC216"/>
    <mergeCell ref="AH215:AO216"/>
    <mergeCell ref="AP215:AT216"/>
    <mergeCell ref="AG215:AG216"/>
    <mergeCell ref="AD215:AF216"/>
    <mergeCell ref="AQ2:BD2"/>
    <mergeCell ref="AQ3:BD3"/>
    <mergeCell ref="AQ4:BD4"/>
    <mergeCell ref="AQ5:BD5"/>
    <mergeCell ref="AM2:AP2"/>
    <mergeCell ref="AM3:AP3"/>
    <mergeCell ref="AM4:AP4"/>
    <mergeCell ref="AM5:AP5"/>
    <mergeCell ref="AM6:AP6"/>
    <mergeCell ref="S1:AG7"/>
    <mergeCell ref="AG21:AG22"/>
    <mergeCell ref="AP209:AT210"/>
    <mergeCell ref="AG209:AG210"/>
    <mergeCell ref="AD209:AF210"/>
    <mergeCell ref="Q205:U206"/>
    <mergeCell ref="AX205:BG205"/>
    <mergeCell ref="AX207:BG207"/>
    <mergeCell ref="BD204:BE204"/>
    <mergeCell ref="BF204:BG204"/>
    <mergeCell ref="AD199:AF200"/>
    <mergeCell ref="Q193:U194"/>
    <mergeCell ref="AX193:BG193"/>
    <mergeCell ref="AX195:BG195"/>
    <mergeCell ref="BD192:BE192"/>
    <mergeCell ref="A215:B216"/>
    <mergeCell ref="C215:F216"/>
    <mergeCell ref="G215:K216"/>
    <mergeCell ref="L215:M216"/>
    <mergeCell ref="N215:P216"/>
    <mergeCell ref="Q215:U216"/>
    <mergeCell ref="BJ213:BN214"/>
    <mergeCell ref="AU214:AW214"/>
    <mergeCell ref="AX214:AY214"/>
    <mergeCell ref="AZ214:BA214"/>
    <mergeCell ref="BB214:BC214"/>
    <mergeCell ref="BD214:BE214"/>
    <mergeCell ref="BF214:BG214"/>
    <mergeCell ref="AU213:AW213"/>
    <mergeCell ref="V213:AC214"/>
    <mergeCell ref="AH213:AO214"/>
    <mergeCell ref="AP213:AT214"/>
    <mergeCell ref="AG213:AG214"/>
    <mergeCell ref="AD213:AF214"/>
    <mergeCell ref="A213:B214"/>
    <mergeCell ref="C213:F214"/>
    <mergeCell ref="G213:K214"/>
    <mergeCell ref="L213:M214"/>
    <mergeCell ref="N213:P214"/>
    <mergeCell ref="Q213:U214"/>
    <mergeCell ref="AX213:BG213"/>
    <mergeCell ref="AX215:BG215"/>
    <mergeCell ref="BJ215:BN216"/>
    <mergeCell ref="AU216:AW216"/>
    <mergeCell ref="AX216:AY216"/>
    <mergeCell ref="AZ216:BA216"/>
    <mergeCell ref="BB216:BC216"/>
    <mergeCell ref="C209:F210"/>
    <mergeCell ref="G209:K210"/>
    <mergeCell ref="L209:M210"/>
    <mergeCell ref="N209:P210"/>
    <mergeCell ref="Q209:U210"/>
    <mergeCell ref="AX209:BG209"/>
    <mergeCell ref="AX211:BG211"/>
    <mergeCell ref="BJ211:BN212"/>
    <mergeCell ref="AU212:AW212"/>
    <mergeCell ref="AX212:AY212"/>
    <mergeCell ref="AZ212:BA212"/>
    <mergeCell ref="BB212:BC212"/>
    <mergeCell ref="BD212:BE212"/>
    <mergeCell ref="BF212:BG212"/>
    <mergeCell ref="AU211:AW211"/>
    <mergeCell ref="V211:AC212"/>
    <mergeCell ref="AH211:AO212"/>
    <mergeCell ref="AP211:AT212"/>
    <mergeCell ref="AG211:AG212"/>
    <mergeCell ref="AD211:AF212"/>
    <mergeCell ref="A203:B204"/>
    <mergeCell ref="C203:F204"/>
    <mergeCell ref="BJ207:BN208"/>
    <mergeCell ref="AU208:AW208"/>
    <mergeCell ref="AX208:AY208"/>
    <mergeCell ref="AZ208:BA208"/>
    <mergeCell ref="BB208:BC208"/>
    <mergeCell ref="BD208:BE208"/>
    <mergeCell ref="BF208:BG208"/>
    <mergeCell ref="AU207:AW207"/>
    <mergeCell ref="V207:AC208"/>
    <mergeCell ref="AH207:AO208"/>
    <mergeCell ref="AP207:AT208"/>
    <mergeCell ref="AG207:AG208"/>
    <mergeCell ref="AD207:AF208"/>
    <mergeCell ref="A211:B212"/>
    <mergeCell ref="C211:F212"/>
    <mergeCell ref="G211:K212"/>
    <mergeCell ref="L211:M212"/>
    <mergeCell ref="N211:P212"/>
    <mergeCell ref="Q211:U212"/>
    <mergeCell ref="BJ209:BN210"/>
    <mergeCell ref="AU210:AW210"/>
    <mergeCell ref="AX210:AY210"/>
    <mergeCell ref="AZ210:BA210"/>
    <mergeCell ref="BB210:BC210"/>
    <mergeCell ref="BD210:BE210"/>
    <mergeCell ref="BF210:BG210"/>
    <mergeCell ref="AU209:AW209"/>
    <mergeCell ref="V209:AC210"/>
    <mergeCell ref="AH209:AO210"/>
    <mergeCell ref="A209:B210"/>
    <mergeCell ref="A207:B208"/>
    <mergeCell ref="C207:F208"/>
    <mergeCell ref="G207:K208"/>
    <mergeCell ref="L207:M208"/>
    <mergeCell ref="N207:P208"/>
    <mergeCell ref="Q207:U208"/>
    <mergeCell ref="BJ205:BN206"/>
    <mergeCell ref="AU206:AW206"/>
    <mergeCell ref="AX206:AY206"/>
    <mergeCell ref="AZ206:BA206"/>
    <mergeCell ref="BB206:BC206"/>
    <mergeCell ref="BD206:BE206"/>
    <mergeCell ref="BF206:BG206"/>
    <mergeCell ref="AU205:AW205"/>
    <mergeCell ref="V205:AC206"/>
    <mergeCell ref="AH205:AO206"/>
    <mergeCell ref="AP205:AT206"/>
    <mergeCell ref="AG205:AG206"/>
    <mergeCell ref="AD205:AF206"/>
    <mergeCell ref="A205:B206"/>
    <mergeCell ref="C205:F206"/>
    <mergeCell ref="G205:K206"/>
    <mergeCell ref="L205:M206"/>
    <mergeCell ref="N205:P206"/>
    <mergeCell ref="G203:K204"/>
    <mergeCell ref="L203:M204"/>
    <mergeCell ref="N203:P204"/>
    <mergeCell ref="Q203:U204"/>
    <mergeCell ref="BJ201:BN202"/>
    <mergeCell ref="AU202:AW202"/>
    <mergeCell ref="AX202:AY202"/>
    <mergeCell ref="AZ202:BA202"/>
    <mergeCell ref="BB202:BC202"/>
    <mergeCell ref="BD202:BE202"/>
    <mergeCell ref="BF202:BG202"/>
    <mergeCell ref="AU201:AW201"/>
    <mergeCell ref="V201:AC202"/>
    <mergeCell ref="AH201:AO202"/>
    <mergeCell ref="AP201:AT202"/>
    <mergeCell ref="AG201:AG202"/>
    <mergeCell ref="AD201:AF202"/>
    <mergeCell ref="AU203:AW203"/>
    <mergeCell ref="V203:AC204"/>
    <mergeCell ref="AH203:AO204"/>
    <mergeCell ref="AP203:AT204"/>
    <mergeCell ref="AG203:AG204"/>
    <mergeCell ref="AD203:AF204"/>
    <mergeCell ref="A201:B202"/>
    <mergeCell ref="C201:F202"/>
    <mergeCell ref="G201:K202"/>
    <mergeCell ref="L201:M202"/>
    <mergeCell ref="N201:P202"/>
    <mergeCell ref="Q201:U202"/>
    <mergeCell ref="AX201:BG201"/>
    <mergeCell ref="AX203:BG203"/>
    <mergeCell ref="BJ203:BN204"/>
    <mergeCell ref="AU204:AW204"/>
    <mergeCell ref="AX204:AY204"/>
    <mergeCell ref="AZ204:BA204"/>
    <mergeCell ref="BB204:BC204"/>
    <mergeCell ref="AP197:AT198"/>
    <mergeCell ref="AG197:AG198"/>
    <mergeCell ref="AD197:AF198"/>
    <mergeCell ref="A197:B198"/>
    <mergeCell ref="C197:F198"/>
    <mergeCell ref="G197:K198"/>
    <mergeCell ref="L197:M198"/>
    <mergeCell ref="N197:P198"/>
    <mergeCell ref="Q197:U198"/>
    <mergeCell ref="AX197:BG197"/>
    <mergeCell ref="AX199:BG199"/>
    <mergeCell ref="BJ199:BN200"/>
    <mergeCell ref="AU200:AW200"/>
    <mergeCell ref="AX200:AY200"/>
    <mergeCell ref="AZ200:BA200"/>
    <mergeCell ref="BB200:BC200"/>
    <mergeCell ref="BD200:BE200"/>
    <mergeCell ref="BF200:BG200"/>
    <mergeCell ref="AU199:AW199"/>
    <mergeCell ref="BJ195:BN196"/>
    <mergeCell ref="AU196:AW196"/>
    <mergeCell ref="AX196:AY196"/>
    <mergeCell ref="AZ196:BA196"/>
    <mergeCell ref="BB196:BC196"/>
    <mergeCell ref="BD196:BE196"/>
    <mergeCell ref="BF196:BG196"/>
    <mergeCell ref="AU195:AW195"/>
    <mergeCell ref="V195:AC196"/>
    <mergeCell ref="AH195:AO196"/>
    <mergeCell ref="AP195:AT196"/>
    <mergeCell ref="AG195:AG196"/>
    <mergeCell ref="AD195:AF196"/>
    <mergeCell ref="A199:B200"/>
    <mergeCell ref="C199:F200"/>
    <mergeCell ref="G199:K200"/>
    <mergeCell ref="L199:M200"/>
    <mergeCell ref="N199:P200"/>
    <mergeCell ref="Q199:U200"/>
    <mergeCell ref="BJ197:BN198"/>
    <mergeCell ref="AU198:AW198"/>
    <mergeCell ref="AX198:AY198"/>
    <mergeCell ref="AZ198:BA198"/>
    <mergeCell ref="BB198:BC198"/>
    <mergeCell ref="BD198:BE198"/>
    <mergeCell ref="BF198:BG198"/>
    <mergeCell ref="AU197:AW197"/>
    <mergeCell ref="V197:AC198"/>
    <mergeCell ref="AH197:AO198"/>
    <mergeCell ref="A195:B196"/>
    <mergeCell ref="C195:F196"/>
    <mergeCell ref="BF192:BG192"/>
    <mergeCell ref="G191:K192"/>
    <mergeCell ref="L191:M192"/>
    <mergeCell ref="N191:P192"/>
    <mergeCell ref="Q191:U192"/>
    <mergeCell ref="AX191:BG191"/>
    <mergeCell ref="BJ191:BN192"/>
    <mergeCell ref="AU192:AW192"/>
    <mergeCell ref="AX192:AY192"/>
    <mergeCell ref="AZ192:BA192"/>
    <mergeCell ref="BB192:BC192"/>
    <mergeCell ref="V199:AC200"/>
    <mergeCell ref="AH199:AO200"/>
    <mergeCell ref="AP199:AT200"/>
    <mergeCell ref="AG199:AG200"/>
    <mergeCell ref="AU191:AW191"/>
    <mergeCell ref="V191:AC192"/>
    <mergeCell ref="AH191:AO192"/>
    <mergeCell ref="AP191:AT192"/>
    <mergeCell ref="AG191:AG192"/>
    <mergeCell ref="AD191:AF192"/>
    <mergeCell ref="G195:K196"/>
    <mergeCell ref="L195:M196"/>
    <mergeCell ref="N195:P196"/>
    <mergeCell ref="Q195:U196"/>
    <mergeCell ref="BJ193:BN194"/>
    <mergeCell ref="AU194:AW194"/>
    <mergeCell ref="AX194:AY194"/>
    <mergeCell ref="AZ194:BA194"/>
    <mergeCell ref="BB194:BC194"/>
    <mergeCell ref="BD194:BE194"/>
    <mergeCell ref="BF194:BG194"/>
    <mergeCell ref="AU193:AW193"/>
    <mergeCell ref="V193:AC194"/>
    <mergeCell ref="AH193:AO194"/>
    <mergeCell ref="AP193:AT194"/>
    <mergeCell ref="AG193:AG194"/>
    <mergeCell ref="AD193:AF194"/>
    <mergeCell ref="A193:B194"/>
    <mergeCell ref="C193:F194"/>
    <mergeCell ref="G193:K194"/>
    <mergeCell ref="L193:M194"/>
    <mergeCell ref="N193:P194"/>
    <mergeCell ref="A191:B192"/>
    <mergeCell ref="C191:F192"/>
    <mergeCell ref="BJ189:BN190"/>
    <mergeCell ref="AU190:AW190"/>
    <mergeCell ref="AX190:AY190"/>
    <mergeCell ref="AZ190:BA190"/>
    <mergeCell ref="BB190:BC190"/>
    <mergeCell ref="BD190:BE190"/>
    <mergeCell ref="BF190:BG190"/>
    <mergeCell ref="AU189:AW189"/>
    <mergeCell ref="V189:AC190"/>
    <mergeCell ref="AH189:AO190"/>
    <mergeCell ref="AP189:AT190"/>
    <mergeCell ref="AG189:AG190"/>
    <mergeCell ref="AD189:AF190"/>
    <mergeCell ref="A189:B190"/>
    <mergeCell ref="C189:F190"/>
    <mergeCell ref="G189:K190"/>
    <mergeCell ref="L189:M190"/>
    <mergeCell ref="N189:P190"/>
    <mergeCell ref="Q189:U190"/>
    <mergeCell ref="AX189:BG189"/>
    <mergeCell ref="AP185:AT186"/>
    <mergeCell ref="AG185:AG186"/>
    <mergeCell ref="AD185:AF186"/>
    <mergeCell ref="A185:B186"/>
    <mergeCell ref="C185:F186"/>
    <mergeCell ref="G185:K186"/>
    <mergeCell ref="L185:M186"/>
    <mergeCell ref="N185:P186"/>
    <mergeCell ref="Q185:U186"/>
    <mergeCell ref="AX185:BG185"/>
    <mergeCell ref="AX187:BG187"/>
    <mergeCell ref="BJ187:BN188"/>
    <mergeCell ref="AU188:AW188"/>
    <mergeCell ref="AX188:AY188"/>
    <mergeCell ref="AZ188:BA188"/>
    <mergeCell ref="BB188:BC188"/>
    <mergeCell ref="BD188:BE188"/>
    <mergeCell ref="BF188:BG188"/>
    <mergeCell ref="AU187:AW187"/>
    <mergeCell ref="V187:AC188"/>
    <mergeCell ref="AH187:AO188"/>
    <mergeCell ref="AP187:AT188"/>
    <mergeCell ref="AG187:AG188"/>
    <mergeCell ref="AD187:AF188"/>
    <mergeCell ref="Q181:U182"/>
    <mergeCell ref="AX181:BG181"/>
    <mergeCell ref="AX183:BG183"/>
    <mergeCell ref="BJ183:BN184"/>
    <mergeCell ref="AU184:AW184"/>
    <mergeCell ref="AX184:AY184"/>
    <mergeCell ref="AZ184:BA184"/>
    <mergeCell ref="BB184:BC184"/>
    <mergeCell ref="BD184:BE184"/>
    <mergeCell ref="BF184:BG184"/>
    <mergeCell ref="AU183:AW183"/>
    <mergeCell ref="V183:AC184"/>
    <mergeCell ref="AH183:AO184"/>
    <mergeCell ref="AP183:AT184"/>
    <mergeCell ref="AG183:AG184"/>
    <mergeCell ref="AD183:AF184"/>
    <mergeCell ref="A187:B188"/>
    <mergeCell ref="C187:F188"/>
    <mergeCell ref="G187:K188"/>
    <mergeCell ref="L187:M188"/>
    <mergeCell ref="N187:P188"/>
    <mergeCell ref="Q187:U188"/>
    <mergeCell ref="BJ185:BN186"/>
    <mergeCell ref="AU186:AW186"/>
    <mergeCell ref="AX186:AY186"/>
    <mergeCell ref="AZ186:BA186"/>
    <mergeCell ref="BB186:BC186"/>
    <mergeCell ref="BD186:BE186"/>
    <mergeCell ref="BF186:BG186"/>
    <mergeCell ref="AU185:AW185"/>
    <mergeCell ref="V185:AC186"/>
    <mergeCell ref="AH185:AO186"/>
    <mergeCell ref="BD180:BE180"/>
    <mergeCell ref="BF180:BG180"/>
    <mergeCell ref="AU179:AW179"/>
    <mergeCell ref="V179:AC180"/>
    <mergeCell ref="AH179:AO180"/>
    <mergeCell ref="AP179:AT180"/>
    <mergeCell ref="AG179:AG180"/>
    <mergeCell ref="AD179:AF180"/>
    <mergeCell ref="A183:B184"/>
    <mergeCell ref="C183:F184"/>
    <mergeCell ref="G183:K184"/>
    <mergeCell ref="L183:M184"/>
    <mergeCell ref="N183:P184"/>
    <mergeCell ref="Q183:U184"/>
    <mergeCell ref="BJ181:BN182"/>
    <mergeCell ref="AU182:AW182"/>
    <mergeCell ref="AX182:AY182"/>
    <mergeCell ref="AZ182:BA182"/>
    <mergeCell ref="BB182:BC182"/>
    <mergeCell ref="BD182:BE182"/>
    <mergeCell ref="BF182:BG182"/>
    <mergeCell ref="AU181:AW181"/>
    <mergeCell ref="V181:AC182"/>
    <mergeCell ref="AH181:AO182"/>
    <mergeCell ref="AP181:AT182"/>
    <mergeCell ref="AG181:AG182"/>
    <mergeCell ref="AD181:AF182"/>
    <mergeCell ref="A181:B182"/>
    <mergeCell ref="C181:F182"/>
    <mergeCell ref="G181:K182"/>
    <mergeCell ref="L181:M182"/>
    <mergeCell ref="N181:P182"/>
    <mergeCell ref="A179:B180"/>
    <mergeCell ref="C179:F180"/>
    <mergeCell ref="G179:K180"/>
    <mergeCell ref="L179:M180"/>
    <mergeCell ref="N179:P180"/>
    <mergeCell ref="Q179:U180"/>
    <mergeCell ref="BJ177:BN178"/>
    <mergeCell ref="AU178:AW178"/>
    <mergeCell ref="AX178:AY178"/>
    <mergeCell ref="AZ178:BA178"/>
    <mergeCell ref="BB178:BC178"/>
    <mergeCell ref="BD178:BE178"/>
    <mergeCell ref="BF178:BG178"/>
    <mergeCell ref="AU177:AW177"/>
    <mergeCell ref="V177:AC178"/>
    <mergeCell ref="AH177:AO178"/>
    <mergeCell ref="AP177:AT178"/>
    <mergeCell ref="AG177:AG178"/>
    <mergeCell ref="AD177:AF178"/>
    <mergeCell ref="A177:B178"/>
    <mergeCell ref="C177:F178"/>
    <mergeCell ref="G177:K178"/>
    <mergeCell ref="L177:M178"/>
    <mergeCell ref="N177:P178"/>
    <mergeCell ref="Q177:U178"/>
    <mergeCell ref="AX177:BG177"/>
    <mergeCell ref="AX179:BG179"/>
    <mergeCell ref="BJ179:BN180"/>
    <mergeCell ref="AU180:AW180"/>
    <mergeCell ref="AX180:AY180"/>
    <mergeCell ref="AZ180:BA180"/>
    <mergeCell ref="BB180:BC180"/>
    <mergeCell ref="AP173:AT174"/>
    <mergeCell ref="AG173:AG174"/>
    <mergeCell ref="AD173:AF174"/>
    <mergeCell ref="A173:B174"/>
    <mergeCell ref="C173:F174"/>
    <mergeCell ref="G173:K174"/>
    <mergeCell ref="L173:M174"/>
    <mergeCell ref="N173:P174"/>
    <mergeCell ref="Q173:U174"/>
    <mergeCell ref="AX173:BG173"/>
    <mergeCell ref="AX175:BG175"/>
    <mergeCell ref="BJ175:BN176"/>
    <mergeCell ref="AU176:AW176"/>
    <mergeCell ref="AX176:AY176"/>
    <mergeCell ref="AZ176:BA176"/>
    <mergeCell ref="BB176:BC176"/>
    <mergeCell ref="BD176:BE176"/>
    <mergeCell ref="BF176:BG176"/>
    <mergeCell ref="AU175:AW175"/>
    <mergeCell ref="V175:AC176"/>
    <mergeCell ref="AH175:AO176"/>
    <mergeCell ref="AP175:AT176"/>
    <mergeCell ref="AG175:AG176"/>
    <mergeCell ref="AD175:AF176"/>
    <mergeCell ref="Q169:U170"/>
    <mergeCell ref="AX169:BG169"/>
    <mergeCell ref="AX171:BG171"/>
    <mergeCell ref="BJ171:BN172"/>
    <mergeCell ref="AU172:AW172"/>
    <mergeCell ref="AX172:AY172"/>
    <mergeCell ref="AZ172:BA172"/>
    <mergeCell ref="BB172:BC172"/>
    <mergeCell ref="BD172:BE172"/>
    <mergeCell ref="BF172:BG172"/>
    <mergeCell ref="AU171:AW171"/>
    <mergeCell ref="V171:AC172"/>
    <mergeCell ref="AH171:AO172"/>
    <mergeCell ref="AP171:AT172"/>
    <mergeCell ref="AG171:AG172"/>
    <mergeCell ref="AD171:AF172"/>
    <mergeCell ref="A175:B176"/>
    <mergeCell ref="C175:F176"/>
    <mergeCell ref="G175:K176"/>
    <mergeCell ref="L175:M176"/>
    <mergeCell ref="N175:P176"/>
    <mergeCell ref="Q175:U176"/>
    <mergeCell ref="BJ173:BN174"/>
    <mergeCell ref="AU174:AW174"/>
    <mergeCell ref="AX174:AY174"/>
    <mergeCell ref="AZ174:BA174"/>
    <mergeCell ref="BB174:BC174"/>
    <mergeCell ref="BD174:BE174"/>
    <mergeCell ref="BF174:BG174"/>
    <mergeCell ref="AU173:AW173"/>
    <mergeCell ref="V173:AC174"/>
    <mergeCell ref="AH173:AO174"/>
    <mergeCell ref="BD168:BE168"/>
    <mergeCell ref="BF168:BG168"/>
    <mergeCell ref="AU167:AW167"/>
    <mergeCell ref="V167:AC168"/>
    <mergeCell ref="AH167:AO168"/>
    <mergeCell ref="AP167:AT168"/>
    <mergeCell ref="AG167:AG168"/>
    <mergeCell ref="AD167:AF168"/>
    <mergeCell ref="A171:B172"/>
    <mergeCell ref="C171:F172"/>
    <mergeCell ref="G171:K172"/>
    <mergeCell ref="L171:M172"/>
    <mergeCell ref="N171:P172"/>
    <mergeCell ref="Q171:U172"/>
    <mergeCell ref="BJ169:BN170"/>
    <mergeCell ref="AU170:AW170"/>
    <mergeCell ref="AX170:AY170"/>
    <mergeCell ref="AZ170:BA170"/>
    <mergeCell ref="BB170:BC170"/>
    <mergeCell ref="BD170:BE170"/>
    <mergeCell ref="BF170:BG170"/>
    <mergeCell ref="AU169:AW169"/>
    <mergeCell ref="V169:AC170"/>
    <mergeCell ref="AH169:AO170"/>
    <mergeCell ref="AP169:AT170"/>
    <mergeCell ref="AG169:AG170"/>
    <mergeCell ref="AD169:AF170"/>
    <mergeCell ref="A169:B170"/>
    <mergeCell ref="C169:F170"/>
    <mergeCell ref="G169:K170"/>
    <mergeCell ref="L169:M170"/>
    <mergeCell ref="N169:P170"/>
    <mergeCell ref="A167:B168"/>
    <mergeCell ref="C167:F168"/>
    <mergeCell ref="G167:K168"/>
    <mergeCell ref="L167:M168"/>
    <mergeCell ref="N167:P168"/>
    <mergeCell ref="Q167:U168"/>
    <mergeCell ref="BJ165:BN166"/>
    <mergeCell ref="AU166:AW166"/>
    <mergeCell ref="AX166:AY166"/>
    <mergeCell ref="AZ166:BA166"/>
    <mergeCell ref="BB166:BC166"/>
    <mergeCell ref="BD166:BE166"/>
    <mergeCell ref="BF166:BG166"/>
    <mergeCell ref="AU165:AW165"/>
    <mergeCell ref="V165:AC166"/>
    <mergeCell ref="AH165:AO166"/>
    <mergeCell ref="AP165:AT166"/>
    <mergeCell ref="AG165:AG166"/>
    <mergeCell ref="AD165:AF166"/>
    <mergeCell ref="A165:B166"/>
    <mergeCell ref="C165:F166"/>
    <mergeCell ref="G165:K166"/>
    <mergeCell ref="L165:M166"/>
    <mergeCell ref="N165:P166"/>
    <mergeCell ref="Q165:U166"/>
    <mergeCell ref="AX165:BG165"/>
    <mergeCell ref="AX167:BG167"/>
    <mergeCell ref="BJ167:BN168"/>
    <mergeCell ref="AU168:AW168"/>
    <mergeCell ref="AX168:AY168"/>
    <mergeCell ref="AZ168:BA168"/>
    <mergeCell ref="BB168:BC168"/>
    <mergeCell ref="AP161:AT162"/>
    <mergeCell ref="AG161:AG162"/>
    <mergeCell ref="AD161:AF162"/>
    <mergeCell ref="A161:B162"/>
    <mergeCell ref="C161:F162"/>
    <mergeCell ref="G161:K162"/>
    <mergeCell ref="L161:M162"/>
    <mergeCell ref="N161:P162"/>
    <mergeCell ref="Q161:U162"/>
    <mergeCell ref="AX161:BG161"/>
    <mergeCell ref="AX163:BG163"/>
    <mergeCell ref="BJ163:BN164"/>
    <mergeCell ref="AU164:AW164"/>
    <mergeCell ref="AX164:AY164"/>
    <mergeCell ref="AZ164:BA164"/>
    <mergeCell ref="BB164:BC164"/>
    <mergeCell ref="BD164:BE164"/>
    <mergeCell ref="BF164:BG164"/>
    <mergeCell ref="AU163:AW163"/>
    <mergeCell ref="V163:AC164"/>
    <mergeCell ref="AH163:AO164"/>
    <mergeCell ref="AP163:AT164"/>
    <mergeCell ref="AG163:AG164"/>
    <mergeCell ref="AD163:AF164"/>
    <mergeCell ref="Q157:U158"/>
    <mergeCell ref="AX157:BG157"/>
    <mergeCell ref="AX159:BG159"/>
    <mergeCell ref="BJ159:BN160"/>
    <mergeCell ref="AU160:AW160"/>
    <mergeCell ref="AX160:AY160"/>
    <mergeCell ref="AZ160:BA160"/>
    <mergeCell ref="BB160:BC160"/>
    <mergeCell ref="BD160:BE160"/>
    <mergeCell ref="BF160:BG160"/>
    <mergeCell ref="AU159:AW159"/>
    <mergeCell ref="V159:AC160"/>
    <mergeCell ref="AH159:AO160"/>
    <mergeCell ref="AP159:AT160"/>
    <mergeCell ref="AG159:AG160"/>
    <mergeCell ref="AD159:AF160"/>
    <mergeCell ref="A163:B164"/>
    <mergeCell ref="C163:F164"/>
    <mergeCell ref="G163:K164"/>
    <mergeCell ref="L163:M164"/>
    <mergeCell ref="N163:P164"/>
    <mergeCell ref="Q163:U164"/>
    <mergeCell ref="BJ161:BN162"/>
    <mergeCell ref="AU162:AW162"/>
    <mergeCell ref="AX162:AY162"/>
    <mergeCell ref="AZ162:BA162"/>
    <mergeCell ref="BB162:BC162"/>
    <mergeCell ref="BD162:BE162"/>
    <mergeCell ref="BF162:BG162"/>
    <mergeCell ref="AU161:AW161"/>
    <mergeCell ref="V161:AC162"/>
    <mergeCell ref="AH161:AO162"/>
    <mergeCell ref="BD156:BE156"/>
    <mergeCell ref="BF156:BG156"/>
    <mergeCell ref="AU155:AW155"/>
    <mergeCell ref="V155:AC156"/>
    <mergeCell ref="AH155:AO156"/>
    <mergeCell ref="AP155:AT156"/>
    <mergeCell ref="AG155:AG156"/>
    <mergeCell ref="AD155:AF156"/>
    <mergeCell ref="A159:B160"/>
    <mergeCell ref="C159:F160"/>
    <mergeCell ref="G159:K160"/>
    <mergeCell ref="L159:M160"/>
    <mergeCell ref="N159:P160"/>
    <mergeCell ref="Q159:U160"/>
    <mergeCell ref="BJ157:BN158"/>
    <mergeCell ref="AU158:AW158"/>
    <mergeCell ref="AX158:AY158"/>
    <mergeCell ref="AZ158:BA158"/>
    <mergeCell ref="BB158:BC158"/>
    <mergeCell ref="BD158:BE158"/>
    <mergeCell ref="BF158:BG158"/>
    <mergeCell ref="AU157:AW157"/>
    <mergeCell ref="V157:AC158"/>
    <mergeCell ref="AH157:AO158"/>
    <mergeCell ref="AP157:AT158"/>
    <mergeCell ref="AG157:AG158"/>
    <mergeCell ref="AD157:AF158"/>
    <mergeCell ref="A157:B158"/>
    <mergeCell ref="C157:F158"/>
    <mergeCell ref="G157:K158"/>
    <mergeCell ref="L157:M158"/>
    <mergeCell ref="N157:P158"/>
    <mergeCell ref="A155:B156"/>
    <mergeCell ref="C155:F156"/>
    <mergeCell ref="G155:K156"/>
    <mergeCell ref="L155:M156"/>
    <mergeCell ref="N155:P156"/>
    <mergeCell ref="Q155:U156"/>
    <mergeCell ref="BJ153:BN154"/>
    <mergeCell ref="AU154:AW154"/>
    <mergeCell ref="AX154:AY154"/>
    <mergeCell ref="AZ154:BA154"/>
    <mergeCell ref="BB154:BC154"/>
    <mergeCell ref="BD154:BE154"/>
    <mergeCell ref="BF154:BG154"/>
    <mergeCell ref="AU153:AW153"/>
    <mergeCell ref="V153:AC154"/>
    <mergeCell ref="AH153:AO154"/>
    <mergeCell ref="AP153:AT154"/>
    <mergeCell ref="AG153:AG154"/>
    <mergeCell ref="AD153:AF154"/>
    <mergeCell ref="A153:B154"/>
    <mergeCell ref="C153:F154"/>
    <mergeCell ref="G153:K154"/>
    <mergeCell ref="L153:M154"/>
    <mergeCell ref="N153:P154"/>
    <mergeCell ref="Q153:U154"/>
    <mergeCell ref="AX153:BG153"/>
    <mergeCell ref="AX155:BG155"/>
    <mergeCell ref="BJ155:BN156"/>
    <mergeCell ref="AU156:AW156"/>
    <mergeCell ref="AX156:AY156"/>
    <mergeCell ref="AZ156:BA156"/>
    <mergeCell ref="BB156:BC156"/>
    <mergeCell ref="AP149:AT150"/>
    <mergeCell ref="AG149:AG150"/>
    <mergeCell ref="AD149:AF150"/>
    <mergeCell ref="A149:B150"/>
    <mergeCell ref="C149:F150"/>
    <mergeCell ref="G149:K150"/>
    <mergeCell ref="L149:M150"/>
    <mergeCell ref="N149:P150"/>
    <mergeCell ref="Q149:U150"/>
    <mergeCell ref="AX149:BG149"/>
    <mergeCell ref="AX151:BG151"/>
    <mergeCell ref="BJ151:BN152"/>
    <mergeCell ref="AU152:AW152"/>
    <mergeCell ref="AX152:AY152"/>
    <mergeCell ref="AZ152:BA152"/>
    <mergeCell ref="BB152:BC152"/>
    <mergeCell ref="BD152:BE152"/>
    <mergeCell ref="BF152:BG152"/>
    <mergeCell ref="AU151:AW151"/>
    <mergeCell ref="V151:AC152"/>
    <mergeCell ref="AH151:AO152"/>
    <mergeCell ref="AP151:AT152"/>
    <mergeCell ref="AG151:AG152"/>
    <mergeCell ref="AD151:AF152"/>
    <mergeCell ref="Q145:U146"/>
    <mergeCell ref="AX145:BG145"/>
    <mergeCell ref="AX147:BG147"/>
    <mergeCell ref="BJ147:BN148"/>
    <mergeCell ref="AU148:AW148"/>
    <mergeCell ref="AX148:AY148"/>
    <mergeCell ref="AZ148:BA148"/>
    <mergeCell ref="BB148:BC148"/>
    <mergeCell ref="BD148:BE148"/>
    <mergeCell ref="BF148:BG148"/>
    <mergeCell ref="AU147:AW147"/>
    <mergeCell ref="V147:AC148"/>
    <mergeCell ref="AH147:AO148"/>
    <mergeCell ref="AP147:AT148"/>
    <mergeCell ref="AG147:AG148"/>
    <mergeCell ref="AD147:AF148"/>
    <mergeCell ref="A151:B152"/>
    <mergeCell ref="C151:F152"/>
    <mergeCell ref="G151:K152"/>
    <mergeCell ref="L151:M152"/>
    <mergeCell ref="N151:P152"/>
    <mergeCell ref="Q151:U152"/>
    <mergeCell ref="BJ149:BN150"/>
    <mergeCell ref="AU150:AW150"/>
    <mergeCell ref="AX150:AY150"/>
    <mergeCell ref="AZ150:BA150"/>
    <mergeCell ref="BB150:BC150"/>
    <mergeCell ref="BD150:BE150"/>
    <mergeCell ref="BF150:BG150"/>
    <mergeCell ref="AU149:AW149"/>
    <mergeCell ref="V149:AC150"/>
    <mergeCell ref="AH149:AO150"/>
    <mergeCell ref="BD144:BE144"/>
    <mergeCell ref="BF144:BG144"/>
    <mergeCell ref="AU143:AW143"/>
    <mergeCell ref="V143:AC144"/>
    <mergeCell ref="AH143:AO144"/>
    <mergeCell ref="AP143:AT144"/>
    <mergeCell ref="AG143:AG144"/>
    <mergeCell ref="AD143:AF144"/>
    <mergeCell ref="A147:B148"/>
    <mergeCell ref="C147:F148"/>
    <mergeCell ref="G147:K148"/>
    <mergeCell ref="L147:M148"/>
    <mergeCell ref="N147:P148"/>
    <mergeCell ref="Q147:U148"/>
    <mergeCell ref="BJ145:BN146"/>
    <mergeCell ref="AU146:AW146"/>
    <mergeCell ref="AX146:AY146"/>
    <mergeCell ref="AZ146:BA146"/>
    <mergeCell ref="BB146:BC146"/>
    <mergeCell ref="BD146:BE146"/>
    <mergeCell ref="BF146:BG146"/>
    <mergeCell ref="AU145:AW145"/>
    <mergeCell ref="V145:AC146"/>
    <mergeCell ref="AH145:AO146"/>
    <mergeCell ref="AP145:AT146"/>
    <mergeCell ref="AG145:AG146"/>
    <mergeCell ref="AD145:AF146"/>
    <mergeCell ref="A145:B146"/>
    <mergeCell ref="C145:F146"/>
    <mergeCell ref="G145:K146"/>
    <mergeCell ref="L145:M146"/>
    <mergeCell ref="N145:P146"/>
    <mergeCell ref="A143:B144"/>
    <mergeCell ref="C143:F144"/>
    <mergeCell ref="G143:K144"/>
    <mergeCell ref="L143:M144"/>
    <mergeCell ref="N143:P144"/>
    <mergeCell ref="Q143:U144"/>
    <mergeCell ref="BJ141:BN142"/>
    <mergeCell ref="AU142:AW142"/>
    <mergeCell ref="AX142:AY142"/>
    <mergeCell ref="AZ142:BA142"/>
    <mergeCell ref="BB142:BC142"/>
    <mergeCell ref="BD142:BE142"/>
    <mergeCell ref="BF142:BG142"/>
    <mergeCell ref="AU141:AW141"/>
    <mergeCell ref="V141:AC142"/>
    <mergeCell ref="AH141:AO142"/>
    <mergeCell ref="AP141:AT142"/>
    <mergeCell ref="AG141:AG142"/>
    <mergeCell ref="AD141:AF142"/>
    <mergeCell ref="A141:B142"/>
    <mergeCell ref="C141:F142"/>
    <mergeCell ref="G141:K142"/>
    <mergeCell ref="L141:M142"/>
    <mergeCell ref="N141:P142"/>
    <mergeCell ref="Q141:U142"/>
    <mergeCell ref="AX141:BG141"/>
    <mergeCell ref="AX143:BG143"/>
    <mergeCell ref="BJ143:BN144"/>
    <mergeCell ref="AU144:AW144"/>
    <mergeCell ref="AX144:AY144"/>
    <mergeCell ref="AZ144:BA144"/>
    <mergeCell ref="BB144:BC144"/>
    <mergeCell ref="AP137:AT138"/>
    <mergeCell ref="AG137:AG138"/>
    <mergeCell ref="AD137:AF138"/>
    <mergeCell ref="A137:B138"/>
    <mergeCell ref="C137:F138"/>
    <mergeCell ref="G137:K138"/>
    <mergeCell ref="L137:M138"/>
    <mergeCell ref="N137:P138"/>
    <mergeCell ref="Q137:U138"/>
    <mergeCell ref="AX137:BG137"/>
    <mergeCell ref="AX139:BG139"/>
    <mergeCell ref="BJ139:BN140"/>
    <mergeCell ref="AU140:AW140"/>
    <mergeCell ref="AX140:AY140"/>
    <mergeCell ref="AZ140:BA140"/>
    <mergeCell ref="BB140:BC140"/>
    <mergeCell ref="BD140:BE140"/>
    <mergeCell ref="BF140:BG140"/>
    <mergeCell ref="AU139:AW139"/>
    <mergeCell ref="V139:AC140"/>
    <mergeCell ref="AH139:AO140"/>
    <mergeCell ref="AP139:AT140"/>
    <mergeCell ref="AG139:AG140"/>
    <mergeCell ref="AD139:AF140"/>
    <mergeCell ref="Q133:U134"/>
    <mergeCell ref="AX133:BG133"/>
    <mergeCell ref="AX135:BG135"/>
    <mergeCell ref="BJ135:BN136"/>
    <mergeCell ref="AU136:AW136"/>
    <mergeCell ref="AX136:AY136"/>
    <mergeCell ref="AZ136:BA136"/>
    <mergeCell ref="BB136:BC136"/>
    <mergeCell ref="BD136:BE136"/>
    <mergeCell ref="BF136:BG136"/>
    <mergeCell ref="AU135:AW135"/>
    <mergeCell ref="V135:AC136"/>
    <mergeCell ref="AH135:AO136"/>
    <mergeCell ref="AP135:AT136"/>
    <mergeCell ref="AG135:AG136"/>
    <mergeCell ref="AD135:AF136"/>
    <mergeCell ref="A139:B140"/>
    <mergeCell ref="C139:F140"/>
    <mergeCell ref="G139:K140"/>
    <mergeCell ref="L139:M140"/>
    <mergeCell ref="N139:P140"/>
    <mergeCell ref="Q139:U140"/>
    <mergeCell ref="BJ137:BN138"/>
    <mergeCell ref="AU138:AW138"/>
    <mergeCell ref="AX138:AY138"/>
    <mergeCell ref="AZ138:BA138"/>
    <mergeCell ref="BB138:BC138"/>
    <mergeCell ref="BD138:BE138"/>
    <mergeCell ref="BF138:BG138"/>
    <mergeCell ref="AU137:AW137"/>
    <mergeCell ref="V137:AC138"/>
    <mergeCell ref="AH137:AO138"/>
    <mergeCell ref="BD132:BE132"/>
    <mergeCell ref="BF132:BG132"/>
    <mergeCell ref="AU131:AW131"/>
    <mergeCell ref="V131:AC132"/>
    <mergeCell ref="AH131:AO132"/>
    <mergeCell ref="AP131:AT132"/>
    <mergeCell ref="AG131:AG132"/>
    <mergeCell ref="AD131:AF132"/>
    <mergeCell ref="A135:B136"/>
    <mergeCell ref="C135:F136"/>
    <mergeCell ref="G135:K136"/>
    <mergeCell ref="L135:M136"/>
    <mergeCell ref="N135:P136"/>
    <mergeCell ref="Q135:U136"/>
    <mergeCell ref="BJ133:BN134"/>
    <mergeCell ref="AU134:AW134"/>
    <mergeCell ref="AX134:AY134"/>
    <mergeCell ref="AZ134:BA134"/>
    <mergeCell ref="BB134:BC134"/>
    <mergeCell ref="BD134:BE134"/>
    <mergeCell ref="BF134:BG134"/>
    <mergeCell ref="AU133:AW133"/>
    <mergeCell ref="V133:AC134"/>
    <mergeCell ref="AH133:AO134"/>
    <mergeCell ref="AP133:AT134"/>
    <mergeCell ref="AG133:AG134"/>
    <mergeCell ref="AD133:AF134"/>
    <mergeCell ref="A133:B134"/>
    <mergeCell ref="C133:F134"/>
    <mergeCell ref="G133:K134"/>
    <mergeCell ref="L133:M134"/>
    <mergeCell ref="N133:P134"/>
    <mergeCell ref="A131:B132"/>
    <mergeCell ref="C131:F132"/>
    <mergeCell ref="G131:K132"/>
    <mergeCell ref="L131:M132"/>
    <mergeCell ref="N131:P132"/>
    <mergeCell ref="Q131:U132"/>
    <mergeCell ref="BJ129:BN130"/>
    <mergeCell ref="AU130:AW130"/>
    <mergeCell ref="AX130:AY130"/>
    <mergeCell ref="AZ130:BA130"/>
    <mergeCell ref="BB130:BC130"/>
    <mergeCell ref="BD130:BE130"/>
    <mergeCell ref="BF130:BG130"/>
    <mergeCell ref="AU129:AW129"/>
    <mergeCell ref="V129:AC130"/>
    <mergeCell ref="AH129:AO130"/>
    <mergeCell ref="AP129:AT130"/>
    <mergeCell ref="AG129:AG130"/>
    <mergeCell ref="AD129:AF130"/>
    <mergeCell ref="A129:B130"/>
    <mergeCell ref="C129:F130"/>
    <mergeCell ref="G129:K130"/>
    <mergeCell ref="L129:M130"/>
    <mergeCell ref="N129:P130"/>
    <mergeCell ref="Q129:U130"/>
    <mergeCell ref="AX129:BG129"/>
    <mergeCell ref="AX131:BG131"/>
    <mergeCell ref="BJ131:BN132"/>
    <mergeCell ref="AU132:AW132"/>
    <mergeCell ref="AX132:AY132"/>
    <mergeCell ref="AZ132:BA132"/>
    <mergeCell ref="BB132:BC132"/>
    <mergeCell ref="AP125:AT126"/>
    <mergeCell ref="AG125:AG126"/>
    <mergeCell ref="AD125:AF126"/>
    <mergeCell ref="A125:B126"/>
    <mergeCell ref="C125:F126"/>
    <mergeCell ref="G125:K126"/>
    <mergeCell ref="L125:M126"/>
    <mergeCell ref="N125:P126"/>
    <mergeCell ref="Q125:U126"/>
    <mergeCell ref="AX125:BG125"/>
    <mergeCell ref="AX127:BG127"/>
    <mergeCell ref="BJ127:BN128"/>
    <mergeCell ref="AU128:AW128"/>
    <mergeCell ref="AX128:AY128"/>
    <mergeCell ref="AZ128:BA128"/>
    <mergeCell ref="BB128:BC128"/>
    <mergeCell ref="BD128:BE128"/>
    <mergeCell ref="BF128:BG128"/>
    <mergeCell ref="AU127:AW127"/>
    <mergeCell ref="V127:AC128"/>
    <mergeCell ref="AH127:AO128"/>
    <mergeCell ref="AP127:AT128"/>
    <mergeCell ref="AG127:AG128"/>
    <mergeCell ref="AD127:AF128"/>
    <mergeCell ref="Q121:U122"/>
    <mergeCell ref="AX121:BG121"/>
    <mergeCell ref="AX123:BG123"/>
    <mergeCell ref="BJ123:BN124"/>
    <mergeCell ref="AU124:AW124"/>
    <mergeCell ref="AX124:AY124"/>
    <mergeCell ref="AZ124:BA124"/>
    <mergeCell ref="BB124:BC124"/>
    <mergeCell ref="BD124:BE124"/>
    <mergeCell ref="BF124:BG124"/>
    <mergeCell ref="AU123:AW123"/>
    <mergeCell ref="V123:AC124"/>
    <mergeCell ref="AH123:AO124"/>
    <mergeCell ref="AP123:AT124"/>
    <mergeCell ref="AG123:AG124"/>
    <mergeCell ref="AD123:AF124"/>
    <mergeCell ref="A127:B128"/>
    <mergeCell ref="C127:F128"/>
    <mergeCell ref="G127:K128"/>
    <mergeCell ref="L127:M128"/>
    <mergeCell ref="N127:P128"/>
    <mergeCell ref="Q127:U128"/>
    <mergeCell ref="BJ125:BN126"/>
    <mergeCell ref="AU126:AW126"/>
    <mergeCell ref="AX126:AY126"/>
    <mergeCell ref="AZ126:BA126"/>
    <mergeCell ref="BB126:BC126"/>
    <mergeCell ref="BD126:BE126"/>
    <mergeCell ref="BF126:BG126"/>
    <mergeCell ref="AU125:AW125"/>
    <mergeCell ref="V125:AC126"/>
    <mergeCell ref="AH125:AO126"/>
    <mergeCell ref="BD120:BE120"/>
    <mergeCell ref="BF120:BG120"/>
    <mergeCell ref="AU119:AW119"/>
    <mergeCell ref="V119:AC120"/>
    <mergeCell ref="AH119:AO120"/>
    <mergeCell ref="AP119:AT120"/>
    <mergeCell ref="AG119:AG120"/>
    <mergeCell ref="AD119:AF120"/>
    <mergeCell ref="A123:B124"/>
    <mergeCell ref="C123:F124"/>
    <mergeCell ref="G123:K124"/>
    <mergeCell ref="L123:M124"/>
    <mergeCell ref="N123:P124"/>
    <mergeCell ref="Q123:U124"/>
    <mergeCell ref="BJ121:BN122"/>
    <mergeCell ref="AU122:AW122"/>
    <mergeCell ref="AX122:AY122"/>
    <mergeCell ref="AZ122:BA122"/>
    <mergeCell ref="BB122:BC122"/>
    <mergeCell ref="BD122:BE122"/>
    <mergeCell ref="BF122:BG122"/>
    <mergeCell ref="AU121:AW121"/>
    <mergeCell ref="V121:AC122"/>
    <mergeCell ref="AH121:AO122"/>
    <mergeCell ref="AP121:AT122"/>
    <mergeCell ref="AG121:AG122"/>
    <mergeCell ref="AD121:AF122"/>
    <mergeCell ref="A121:B122"/>
    <mergeCell ref="C121:F122"/>
    <mergeCell ref="G121:K122"/>
    <mergeCell ref="L121:M122"/>
    <mergeCell ref="N121:P122"/>
    <mergeCell ref="A119:B120"/>
    <mergeCell ref="C119:F120"/>
    <mergeCell ref="G119:K120"/>
    <mergeCell ref="L119:M120"/>
    <mergeCell ref="N119:P120"/>
    <mergeCell ref="Q119:U120"/>
    <mergeCell ref="BJ117:BN118"/>
    <mergeCell ref="AU118:AW118"/>
    <mergeCell ref="AX118:AY118"/>
    <mergeCell ref="AZ118:BA118"/>
    <mergeCell ref="BB118:BC118"/>
    <mergeCell ref="BD118:BE118"/>
    <mergeCell ref="BF118:BG118"/>
    <mergeCell ref="AU117:AW117"/>
    <mergeCell ref="V117:AC118"/>
    <mergeCell ref="AH117:AO118"/>
    <mergeCell ref="AP117:AT118"/>
    <mergeCell ref="AG117:AG118"/>
    <mergeCell ref="AD117:AF118"/>
    <mergeCell ref="A117:B118"/>
    <mergeCell ref="C117:F118"/>
    <mergeCell ref="G117:K118"/>
    <mergeCell ref="L117:M118"/>
    <mergeCell ref="N117:P118"/>
    <mergeCell ref="Q117:U118"/>
    <mergeCell ref="AX117:BG117"/>
    <mergeCell ref="AX119:BG119"/>
    <mergeCell ref="BJ119:BN120"/>
    <mergeCell ref="AU120:AW120"/>
    <mergeCell ref="AX120:AY120"/>
    <mergeCell ref="AZ120:BA120"/>
    <mergeCell ref="BB120:BC120"/>
    <mergeCell ref="AP113:AT114"/>
    <mergeCell ref="AG113:AG114"/>
    <mergeCell ref="AD113:AF114"/>
    <mergeCell ref="A113:B114"/>
    <mergeCell ref="C113:F114"/>
    <mergeCell ref="G113:K114"/>
    <mergeCell ref="L113:M114"/>
    <mergeCell ref="N113:P114"/>
    <mergeCell ref="Q113:U114"/>
    <mergeCell ref="AX113:BG113"/>
    <mergeCell ref="AX115:BG115"/>
    <mergeCell ref="BJ115:BN116"/>
    <mergeCell ref="AU116:AW116"/>
    <mergeCell ref="AX116:AY116"/>
    <mergeCell ref="AZ116:BA116"/>
    <mergeCell ref="BB116:BC116"/>
    <mergeCell ref="BD116:BE116"/>
    <mergeCell ref="BF116:BG116"/>
    <mergeCell ref="AU115:AW115"/>
    <mergeCell ref="V115:AC116"/>
    <mergeCell ref="AH115:AO116"/>
    <mergeCell ref="AP115:AT116"/>
    <mergeCell ref="AG115:AG116"/>
    <mergeCell ref="AD115:AF116"/>
    <mergeCell ref="Q109:U110"/>
    <mergeCell ref="AX109:BG109"/>
    <mergeCell ref="AX111:BG111"/>
    <mergeCell ref="BJ111:BN112"/>
    <mergeCell ref="AU112:AW112"/>
    <mergeCell ref="AX112:AY112"/>
    <mergeCell ref="AZ112:BA112"/>
    <mergeCell ref="BB112:BC112"/>
    <mergeCell ref="BD112:BE112"/>
    <mergeCell ref="BF112:BG112"/>
    <mergeCell ref="AU111:AW111"/>
    <mergeCell ref="V111:AC112"/>
    <mergeCell ref="AH111:AO112"/>
    <mergeCell ref="AP111:AT112"/>
    <mergeCell ref="AG111:AG112"/>
    <mergeCell ref="AD111:AF112"/>
    <mergeCell ref="A115:B116"/>
    <mergeCell ref="C115:F116"/>
    <mergeCell ref="G115:K116"/>
    <mergeCell ref="L115:M116"/>
    <mergeCell ref="N115:P116"/>
    <mergeCell ref="Q115:U116"/>
    <mergeCell ref="BJ113:BN114"/>
    <mergeCell ref="AU114:AW114"/>
    <mergeCell ref="AX114:AY114"/>
    <mergeCell ref="AZ114:BA114"/>
    <mergeCell ref="BB114:BC114"/>
    <mergeCell ref="BD114:BE114"/>
    <mergeCell ref="BF114:BG114"/>
    <mergeCell ref="AU113:AW113"/>
    <mergeCell ref="V113:AC114"/>
    <mergeCell ref="AH113:AO114"/>
    <mergeCell ref="BD108:BE108"/>
    <mergeCell ref="BF108:BG108"/>
    <mergeCell ref="AU107:AW107"/>
    <mergeCell ref="V107:AC108"/>
    <mergeCell ref="AH107:AO108"/>
    <mergeCell ref="AP107:AT108"/>
    <mergeCell ref="AG107:AG108"/>
    <mergeCell ref="AD107:AF108"/>
    <mergeCell ref="A111:B112"/>
    <mergeCell ref="C111:F112"/>
    <mergeCell ref="G111:K112"/>
    <mergeCell ref="L111:M112"/>
    <mergeCell ref="N111:P112"/>
    <mergeCell ref="Q111:U112"/>
    <mergeCell ref="BJ109:BN110"/>
    <mergeCell ref="AU110:AW110"/>
    <mergeCell ref="AX110:AY110"/>
    <mergeCell ref="AZ110:BA110"/>
    <mergeCell ref="BB110:BC110"/>
    <mergeCell ref="BD110:BE110"/>
    <mergeCell ref="BF110:BG110"/>
    <mergeCell ref="AU109:AW109"/>
    <mergeCell ref="V109:AC110"/>
    <mergeCell ref="AH109:AO110"/>
    <mergeCell ref="AP109:AT110"/>
    <mergeCell ref="AG109:AG110"/>
    <mergeCell ref="AD109:AF110"/>
    <mergeCell ref="A109:B110"/>
    <mergeCell ref="C109:F110"/>
    <mergeCell ref="G109:K110"/>
    <mergeCell ref="L109:M110"/>
    <mergeCell ref="N109:P110"/>
    <mergeCell ref="A107:B108"/>
    <mergeCell ref="C107:F108"/>
    <mergeCell ref="G107:K108"/>
    <mergeCell ref="L107:M108"/>
    <mergeCell ref="N107:P108"/>
    <mergeCell ref="Q107:U108"/>
    <mergeCell ref="BJ105:BN106"/>
    <mergeCell ref="AU106:AW106"/>
    <mergeCell ref="AX106:AY106"/>
    <mergeCell ref="AZ106:BA106"/>
    <mergeCell ref="BB106:BC106"/>
    <mergeCell ref="BD106:BE106"/>
    <mergeCell ref="BF106:BG106"/>
    <mergeCell ref="AU105:AW105"/>
    <mergeCell ref="V105:AC106"/>
    <mergeCell ref="AH105:AO106"/>
    <mergeCell ref="AP105:AT106"/>
    <mergeCell ref="AG105:AG106"/>
    <mergeCell ref="AD105:AF106"/>
    <mergeCell ref="A105:B106"/>
    <mergeCell ref="C105:F106"/>
    <mergeCell ref="G105:K106"/>
    <mergeCell ref="L105:M106"/>
    <mergeCell ref="N105:P106"/>
    <mergeCell ref="Q105:U106"/>
    <mergeCell ref="AX105:BG105"/>
    <mergeCell ref="AX107:BG107"/>
    <mergeCell ref="BJ107:BN108"/>
    <mergeCell ref="AU108:AW108"/>
    <mergeCell ref="AX108:AY108"/>
    <mergeCell ref="AZ108:BA108"/>
    <mergeCell ref="BB108:BC108"/>
    <mergeCell ref="AP101:AT102"/>
    <mergeCell ref="AG101:AG102"/>
    <mergeCell ref="AD101:AF102"/>
    <mergeCell ref="A101:B102"/>
    <mergeCell ref="C101:F102"/>
    <mergeCell ref="G101:K102"/>
    <mergeCell ref="L101:M102"/>
    <mergeCell ref="N101:P102"/>
    <mergeCell ref="Q101:U102"/>
    <mergeCell ref="AX101:BG101"/>
    <mergeCell ref="AX103:BG103"/>
    <mergeCell ref="BJ103:BN104"/>
    <mergeCell ref="AU104:AW104"/>
    <mergeCell ref="AX104:AY104"/>
    <mergeCell ref="AZ104:BA104"/>
    <mergeCell ref="BB104:BC104"/>
    <mergeCell ref="BD104:BE104"/>
    <mergeCell ref="BF104:BG104"/>
    <mergeCell ref="AU103:AW103"/>
    <mergeCell ref="V103:AC104"/>
    <mergeCell ref="AH103:AO104"/>
    <mergeCell ref="AP103:AT104"/>
    <mergeCell ref="AG103:AG104"/>
    <mergeCell ref="AD103:AF104"/>
    <mergeCell ref="Q97:U98"/>
    <mergeCell ref="AX97:BG97"/>
    <mergeCell ref="AX99:BG99"/>
    <mergeCell ref="BJ99:BN100"/>
    <mergeCell ref="AU100:AW100"/>
    <mergeCell ref="AX100:AY100"/>
    <mergeCell ref="AZ100:BA100"/>
    <mergeCell ref="BB100:BC100"/>
    <mergeCell ref="BD100:BE100"/>
    <mergeCell ref="BF100:BG100"/>
    <mergeCell ref="AU99:AW99"/>
    <mergeCell ref="V99:AC100"/>
    <mergeCell ref="AH99:AO100"/>
    <mergeCell ref="AP99:AT100"/>
    <mergeCell ref="AG99:AG100"/>
    <mergeCell ref="AD99:AF100"/>
    <mergeCell ref="A103:B104"/>
    <mergeCell ref="C103:F104"/>
    <mergeCell ref="G103:K104"/>
    <mergeCell ref="L103:M104"/>
    <mergeCell ref="N103:P104"/>
    <mergeCell ref="Q103:U104"/>
    <mergeCell ref="BJ101:BN102"/>
    <mergeCell ref="AU102:AW102"/>
    <mergeCell ref="AX102:AY102"/>
    <mergeCell ref="AZ102:BA102"/>
    <mergeCell ref="BB102:BC102"/>
    <mergeCell ref="BD102:BE102"/>
    <mergeCell ref="BF102:BG102"/>
    <mergeCell ref="AU101:AW101"/>
    <mergeCell ref="V101:AC102"/>
    <mergeCell ref="AH101:AO102"/>
    <mergeCell ref="BD96:BE96"/>
    <mergeCell ref="BF96:BG96"/>
    <mergeCell ref="AU95:AW95"/>
    <mergeCell ref="V95:AC96"/>
    <mergeCell ref="AH95:AO96"/>
    <mergeCell ref="AP95:AT96"/>
    <mergeCell ref="AG95:AG96"/>
    <mergeCell ref="AD95:AF96"/>
    <mergeCell ref="A99:B100"/>
    <mergeCell ref="C99:F100"/>
    <mergeCell ref="G99:K100"/>
    <mergeCell ref="L99:M100"/>
    <mergeCell ref="N99:P100"/>
    <mergeCell ref="Q99:U100"/>
    <mergeCell ref="BJ97:BN98"/>
    <mergeCell ref="AU98:AW98"/>
    <mergeCell ref="AX98:AY98"/>
    <mergeCell ref="AZ98:BA98"/>
    <mergeCell ref="BB98:BC98"/>
    <mergeCell ref="BD98:BE98"/>
    <mergeCell ref="BF98:BG98"/>
    <mergeCell ref="AU97:AW97"/>
    <mergeCell ref="V97:AC98"/>
    <mergeCell ref="AH97:AO98"/>
    <mergeCell ref="AP97:AT98"/>
    <mergeCell ref="AG97:AG98"/>
    <mergeCell ref="AD97:AF98"/>
    <mergeCell ref="A97:B98"/>
    <mergeCell ref="C97:F98"/>
    <mergeCell ref="G97:K98"/>
    <mergeCell ref="L97:M98"/>
    <mergeCell ref="N97:P98"/>
    <mergeCell ref="A95:B96"/>
    <mergeCell ref="C95:F96"/>
    <mergeCell ref="G95:K96"/>
    <mergeCell ref="L95:M96"/>
    <mergeCell ref="N95:P96"/>
    <mergeCell ref="Q95:U96"/>
    <mergeCell ref="BJ93:BN94"/>
    <mergeCell ref="AU94:AW94"/>
    <mergeCell ref="AX94:AY94"/>
    <mergeCell ref="AZ94:BA94"/>
    <mergeCell ref="BB94:BC94"/>
    <mergeCell ref="BD94:BE94"/>
    <mergeCell ref="BF94:BG94"/>
    <mergeCell ref="AU93:AW93"/>
    <mergeCell ref="V93:AC94"/>
    <mergeCell ref="AH93:AO94"/>
    <mergeCell ref="AP93:AT94"/>
    <mergeCell ref="AG93:AG94"/>
    <mergeCell ref="AD93:AF94"/>
    <mergeCell ref="A93:B94"/>
    <mergeCell ref="C93:F94"/>
    <mergeCell ref="G93:K94"/>
    <mergeCell ref="L93:M94"/>
    <mergeCell ref="N93:P94"/>
    <mergeCell ref="Q93:U94"/>
    <mergeCell ref="AX93:BG93"/>
    <mergeCell ref="AX95:BG95"/>
    <mergeCell ref="BJ95:BN96"/>
    <mergeCell ref="AU96:AW96"/>
    <mergeCell ref="AX96:AY96"/>
    <mergeCell ref="AZ96:BA96"/>
    <mergeCell ref="BB96:BC96"/>
    <mergeCell ref="AP89:AT90"/>
    <mergeCell ref="AG89:AG90"/>
    <mergeCell ref="AD89:AF90"/>
    <mergeCell ref="A89:B90"/>
    <mergeCell ref="C89:F90"/>
    <mergeCell ref="G89:K90"/>
    <mergeCell ref="L89:M90"/>
    <mergeCell ref="N89:P90"/>
    <mergeCell ref="Q89:U90"/>
    <mergeCell ref="AX89:BG89"/>
    <mergeCell ref="AX91:BG91"/>
    <mergeCell ref="BJ91:BN92"/>
    <mergeCell ref="AU92:AW92"/>
    <mergeCell ref="AX92:AY92"/>
    <mergeCell ref="AZ92:BA92"/>
    <mergeCell ref="BB92:BC92"/>
    <mergeCell ref="BD92:BE92"/>
    <mergeCell ref="BF92:BG92"/>
    <mergeCell ref="AU91:AW91"/>
    <mergeCell ref="V91:AC92"/>
    <mergeCell ref="AH91:AO92"/>
    <mergeCell ref="AP91:AT92"/>
    <mergeCell ref="AG91:AG92"/>
    <mergeCell ref="AD91:AF92"/>
    <mergeCell ref="Q85:U86"/>
    <mergeCell ref="AX85:BG85"/>
    <mergeCell ref="AX87:BG87"/>
    <mergeCell ref="BJ87:BN88"/>
    <mergeCell ref="AU88:AW88"/>
    <mergeCell ref="AX88:AY88"/>
    <mergeCell ref="AZ88:BA88"/>
    <mergeCell ref="BB88:BC88"/>
    <mergeCell ref="BD88:BE88"/>
    <mergeCell ref="BF88:BG88"/>
    <mergeCell ref="AU87:AW87"/>
    <mergeCell ref="V87:AC88"/>
    <mergeCell ref="AH87:AO88"/>
    <mergeCell ref="AP87:AT88"/>
    <mergeCell ref="AG87:AG88"/>
    <mergeCell ref="AD87:AF88"/>
    <mergeCell ref="A91:B92"/>
    <mergeCell ref="C91:F92"/>
    <mergeCell ref="G91:K92"/>
    <mergeCell ref="L91:M92"/>
    <mergeCell ref="N91:P92"/>
    <mergeCell ref="Q91:U92"/>
    <mergeCell ref="BJ89:BN90"/>
    <mergeCell ref="AU90:AW90"/>
    <mergeCell ref="AX90:AY90"/>
    <mergeCell ref="AZ90:BA90"/>
    <mergeCell ref="BB90:BC90"/>
    <mergeCell ref="BD90:BE90"/>
    <mergeCell ref="BF90:BG90"/>
    <mergeCell ref="AU89:AW89"/>
    <mergeCell ref="V89:AC90"/>
    <mergeCell ref="AH89:AO90"/>
    <mergeCell ref="BD84:BE84"/>
    <mergeCell ref="BF84:BG84"/>
    <mergeCell ref="AU83:AW83"/>
    <mergeCell ref="V83:AC84"/>
    <mergeCell ref="AH83:AO84"/>
    <mergeCell ref="AP83:AT84"/>
    <mergeCell ref="AG83:AG84"/>
    <mergeCell ref="AD83:AF84"/>
    <mergeCell ref="A87:B88"/>
    <mergeCell ref="C87:F88"/>
    <mergeCell ref="G87:K88"/>
    <mergeCell ref="L87:M88"/>
    <mergeCell ref="N87:P88"/>
    <mergeCell ref="Q87:U88"/>
    <mergeCell ref="BJ85:BN86"/>
    <mergeCell ref="AU86:AW86"/>
    <mergeCell ref="AX86:AY86"/>
    <mergeCell ref="AZ86:BA86"/>
    <mergeCell ref="BB86:BC86"/>
    <mergeCell ref="BD86:BE86"/>
    <mergeCell ref="BF86:BG86"/>
    <mergeCell ref="AU85:AW85"/>
    <mergeCell ref="V85:AC86"/>
    <mergeCell ref="AH85:AO86"/>
    <mergeCell ref="AP85:AT86"/>
    <mergeCell ref="AG85:AG86"/>
    <mergeCell ref="AD85:AF86"/>
    <mergeCell ref="A85:B86"/>
    <mergeCell ref="C85:F86"/>
    <mergeCell ref="G85:K86"/>
    <mergeCell ref="L85:M86"/>
    <mergeCell ref="N85:P86"/>
    <mergeCell ref="A83:B84"/>
    <mergeCell ref="C83:F84"/>
    <mergeCell ref="G83:K84"/>
    <mergeCell ref="L83:M84"/>
    <mergeCell ref="N83:P84"/>
    <mergeCell ref="Q83:U84"/>
    <mergeCell ref="BJ81:BN82"/>
    <mergeCell ref="AU82:AW82"/>
    <mergeCell ref="AX82:AY82"/>
    <mergeCell ref="AZ82:BA82"/>
    <mergeCell ref="BB82:BC82"/>
    <mergeCell ref="BD82:BE82"/>
    <mergeCell ref="BF82:BG82"/>
    <mergeCell ref="AU81:AW81"/>
    <mergeCell ref="V81:AC82"/>
    <mergeCell ref="AH81:AO82"/>
    <mergeCell ref="AP81:AT82"/>
    <mergeCell ref="AG81:AG82"/>
    <mergeCell ref="AD81:AF82"/>
    <mergeCell ref="A81:B82"/>
    <mergeCell ref="C81:F82"/>
    <mergeCell ref="G81:K82"/>
    <mergeCell ref="L81:M82"/>
    <mergeCell ref="N81:P82"/>
    <mergeCell ref="Q81:U82"/>
    <mergeCell ref="AX81:BG81"/>
    <mergeCell ref="AX83:BG83"/>
    <mergeCell ref="BJ83:BN84"/>
    <mergeCell ref="AU84:AW84"/>
    <mergeCell ref="AX84:AY84"/>
    <mergeCell ref="AZ84:BA84"/>
    <mergeCell ref="BB84:BC84"/>
    <mergeCell ref="AP77:AT78"/>
    <mergeCell ref="AG77:AG78"/>
    <mergeCell ref="AD77:AF78"/>
    <mergeCell ref="A77:B78"/>
    <mergeCell ref="C77:F78"/>
    <mergeCell ref="G77:K78"/>
    <mergeCell ref="L77:M78"/>
    <mergeCell ref="N77:P78"/>
    <mergeCell ref="Q77:U78"/>
    <mergeCell ref="AX77:BG77"/>
    <mergeCell ref="AX79:BG79"/>
    <mergeCell ref="BJ79:BN80"/>
    <mergeCell ref="AU80:AW80"/>
    <mergeCell ref="AX80:AY80"/>
    <mergeCell ref="AZ80:BA80"/>
    <mergeCell ref="BB80:BC80"/>
    <mergeCell ref="BD80:BE80"/>
    <mergeCell ref="BF80:BG80"/>
    <mergeCell ref="AU79:AW79"/>
    <mergeCell ref="V79:AC80"/>
    <mergeCell ref="AH79:AO80"/>
    <mergeCell ref="AP79:AT80"/>
    <mergeCell ref="AG79:AG80"/>
    <mergeCell ref="AD79:AF80"/>
    <mergeCell ref="Q73:U74"/>
    <mergeCell ref="AX73:BG73"/>
    <mergeCell ref="AX75:BG75"/>
    <mergeCell ref="BJ75:BN76"/>
    <mergeCell ref="AU76:AW76"/>
    <mergeCell ref="AX76:AY76"/>
    <mergeCell ref="AZ76:BA76"/>
    <mergeCell ref="BB76:BC76"/>
    <mergeCell ref="BD76:BE76"/>
    <mergeCell ref="BF76:BG76"/>
    <mergeCell ref="AU75:AW75"/>
    <mergeCell ref="V75:AC76"/>
    <mergeCell ref="AH75:AO76"/>
    <mergeCell ref="AP75:AT76"/>
    <mergeCell ref="AG75:AG76"/>
    <mergeCell ref="AD75:AF76"/>
    <mergeCell ref="A79:B80"/>
    <mergeCell ref="C79:F80"/>
    <mergeCell ref="G79:K80"/>
    <mergeCell ref="L79:M80"/>
    <mergeCell ref="N79:P80"/>
    <mergeCell ref="Q79:U80"/>
    <mergeCell ref="BJ77:BN78"/>
    <mergeCell ref="AU78:AW78"/>
    <mergeCell ref="AX78:AY78"/>
    <mergeCell ref="AZ78:BA78"/>
    <mergeCell ref="BB78:BC78"/>
    <mergeCell ref="BD78:BE78"/>
    <mergeCell ref="BF78:BG78"/>
    <mergeCell ref="AU77:AW77"/>
    <mergeCell ref="V77:AC78"/>
    <mergeCell ref="AH77:AO78"/>
    <mergeCell ref="BD72:BE72"/>
    <mergeCell ref="BF72:BG72"/>
    <mergeCell ref="AU71:AW71"/>
    <mergeCell ref="V71:AC72"/>
    <mergeCell ref="AH71:AO72"/>
    <mergeCell ref="AP71:AT72"/>
    <mergeCell ref="AG71:AG72"/>
    <mergeCell ref="AD71:AF72"/>
    <mergeCell ref="A75:B76"/>
    <mergeCell ref="C75:F76"/>
    <mergeCell ref="G75:K76"/>
    <mergeCell ref="L75:M76"/>
    <mergeCell ref="N75:P76"/>
    <mergeCell ref="Q75:U76"/>
    <mergeCell ref="BJ73:BN74"/>
    <mergeCell ref="AU74:AW74"/>
    <mergeCell ref="AX74:AY74"/>
    <mergeCell ref="AZ74:BA74"/>
    <mergeCell ref="BB74:BC74"/>
    <mergeCell ref="BD74:BE74"/>
    <mergeCell ref="BF74:BG74"/>
    <mergeCell ref="AU73:AW73"/>
    <mergeCell ref="V73:AC74"/>
    <mergeCell ref="AH73:AO74"/>
    <mergeCell ref="AP73:AT74"/>
    <mergeCell ref="AG73:AG74"/>
    <mergeCell ref="AD73:AF74"/>
    <mergeCell ref="A73:B74"/>
    <mergeCell ref="C73:F74"/>
    <mergeCell ref="G73:K74"/>
    <mergeCell ref="L73:M74"/>
    <mergeCell ref="N73:P74"/>
    <mergeCell ref="A71:B72"/>
    <mergeCell ref="C71:F72"/>
    <mergeCell ref="G71:K72"/>
    <mergeCell ref="L71:M72"/>
    <mergeCell ref="N71:P72"/>
    <mergeCell ref="Q71:U72"/>
    <mergeCell ref="BJ69:BN70"/>
    <mergeCell ref="AU70:AW70"/>
    <mergeCell ref="AX70:AY70"/>
    <mergeCell ref="AZ70:BA70"/>
    <mergeCell ref="BB70:BC70"/>
    <mergeCell ref="BD70:BE70"/>
    <mergeCell ref="BF70:BG70"/>
    <mergeCell ref="AU69:AW69"/>
    <mergeCell ref="V69:AC70"/>
    <mergeCell ref="AH69:AO70"/>
    <mergeCell ref="AP69:AT70"/>
    <mergeCell ref="AG69:AG70"/>
    <mergeCell ref="AD69:AF70"/>
    <mergeCell ref="A69:B70"/>
    <mergeCell ref="C69:F70"/>
    <mergeCell ref="G69:K70"/>
    <mergeCell ref="L69:M70"/>
    <mergeCell ref="N69:P70"/>
    <mergeCell ref="Q69:U70"/>
    <mergeCell ref="AX69:BG69"/>
    <mergeCell ref="AX71:BG71"/>
    <mergeCell ref="BJ71:BN72"/>
    <mergeCell ref="AU72:AW72"/>
    <mergeCell ref="AX72:AY72"/>
    <mergeCell ref="AZ72:BA72"/>
    <mergeCell ref="BB72:BC72"/>
    <mergeCell ref="AP65:AT66"/>
    <mergeCell ref="AG65:AG66"/>
    <mergeCell ref="AD65:AF66"/>
    <mergeCell ref="A65:B66"/>
    <mergeCell ref="C65:F66"/>
    <mergeCell ref="G65:K66"/>
    <mergeCell ref="L65:M66"/>
    <mergeCell ref="N65:P66"/>
    <mergeCell ref="Q65:U66"/>
    <mergeCell ref="AX65:BG65"/>
    <mergeCell ref="AX67:BG67"/>
    <mergeCell ref="BJ67:BN68"/>
    <mergeCell ref="AU68:AW68"/>
    <mergeCell ref="AX68:AY68"/>
    <mergeCell ref="AZ68:BA68"/>
    <mergeCell ref="BB68:BC68"/>
    <mergeCell ref="BD68:BE68"/>
    <mergeCell ref="BF68:BG68"/>
    <mergeCell ref="AU67:AW67"/>
    <mergeCell ref="V67:AC68"/>
    <mergeCell ref="AH67:AO68"/>
    <mergeCell ref="AP67:AT68"/>
    <mergeCell ref="AG67:AG68"/>
    <mergeCell ref="AD67:AF68"/>
    <mergeCell ref="Q61:U62"/>
    <mergeCell ref="AX61:BG61"/>
    <mergeCell ref="AX63:BG63"/>
    <mergeCell ref="BJ63:BN64"/>
    <mergeCell ref="AU64:AW64"/>
    <mergeCell ref="AX64:AY64"/>
    <mergeCell ref="AZ64:BA64"/>
    <mergeCell ref="BB64:BC64"/>
    <mergeCell ref="BD64:BE64"/>
    <mergeCell ref="BF64:BG64"/>
    <mergeCell ref="AU63:AW63"/>
    <mergeCell ref="V63:AC64"/>
    <mergeCell ref="AH63:AO64"/>
    <mergeCell ref="AP63:AT64"/>
    <mergeCell ref="AG63:AG64"/>
    <mergeCell ref="AD63:AF64"/>
    <mergeCell ref="A67:B68"/>
    <mergeCell ref="C67:F68"/>
    <mergeCell ref="G67:K68"/>
    <mergeCell ref="L67:M68"/>
    <mergeCell ref="N67:P68"/>
    <mergeCell ref="Q67:U68"/>
    <mergeCell ref="BJ65:BN66"/>
    <mergeCell ref="AU66:AW66"/>
    <mergeCell ref="AX66:AY66"/>
    <mergeCell ref="AZ66:BA66"/>
    <mergeCell ref="BB66:BC66"/>
    <mergeCell ref="BD66:BE66"/>
    <mergeCell ref="BF66:BG66"/>
    <mergeCell ref="AU65:AW65"/>
    <mergeCell ref="V65:AC66"/>
    <mergeCell ref="AH65:AO66"/>
    <mergeCell ref="BD60:BE60"/>
    <mergeCell ref="BF60:BG60"/>
    <mergeCell ref="AU59:AW59"/>
    <mergeCell ref="V59:AC60"/>
    <mergeCell ref="AH59:AO60"/>
    <mergeCell ref="AP59:AT60"/>
    <mergeCell ref="AG59:AG60"/>
    <mergeCell ref="AD59:AF60"/>
    <mergeCell ref="A63:B64"/>
    <mergeCell ref="C63:F64"/>
    <mergeCell ref="G63:K64"/>
    <mergeCell ref="L63:M64"/>
    <mergeCell ref="N63:P64"/>
    <mergeCell ref="Q63:U64"/>
    <mergeCell ref="BJ61:BN62"/>
    <mergeCell ref="AU62:AW62"/>
    <mergeCell ref="AX62:AY62"/>
    <mergeCell ref="AZ62:BA62"/>
    <mergeCell ref="BB62:BC62"/>
    <mergeCell ref="BD62:BE62"/>
    <mergeCell ref="BF62:BG62"/>
    <mergeCell ref="AU61:AW61"/>
    <mergeCell ref="V61:AC62"/>
    <mergeCell ref="AH61:AO62"/>
    <mergeCell ref="AP61:AT62"/>
    <mergeCell ref="AG61:AG62"/>
    <mergeCell ref="AD61:AF62"/>
    <mergeCell ref="A61:B62"/>
    <mergeCell ref="C61:F62"/>
    <mergeCell ref="G61:K62"/>
    <mergeCell ref="L61:M62"/>
    <mergeCell ref="N61:P62"/>
    <mergeCell ref="A59:B60"/>
    <mergeCell ref="C59:F60"/>
    <mergeCell ref="G59:K60"/>
    <mergeCell ref="L59:M60"/>
    <mergeCell ref="N59:P60"/>
    <mergeCell ref="Q59:U60"/>
    <mergeCell ref="BJ57:BN58"/>
    <mergeCell ref="AU58:AW58"/>
    <mergeCell ref="AX58:AY58"/>
    <mergeCell ref="AZ58:BA58"/>
    <mergeCell ref="BB58:BC58"/>
    <mergeCell ref="BD58:BE58"/>
    <mergeCell ref="BF58:BG58"/>
    <mergeCell ref="AU57:AW57"/>
    <mergeCell ref="V57:AC58"/>
    <mergeCell ref="AH57:AO58"/>
    <mergeCell ref="AP57:AT58"/>
    <mergeCell ref="AG57:AG58"/>
    <mergeCell ref="AD57:AF58"/>
    <mergeCell ref="A57:B58"/>
    <mergeCell ref="C57:F58"/>
    <mergeCell ref="G57:K58"/>
    <mergeCell ref="L57:M58"/>
    <mergeCell ref="N57:P58"/>
    <mergeCell ref="Q57:U58"/>
    <mergeCell ref="AX57:BG57"/>
    <mergeCell ref="AX59:BG59"/>
    <mergeCell ref="BJ59:BN60"/>
    <mergeCell ref="AU60:AW60"/>
    <mergeCell ref="AX60:AY60"/>
    <mergeCell ref="AZ60:BA60"/>
    <mergeCell ref="BB60:BC60"/>
    <mergeCell ref="A53:B54"/>
    <mergeCell ref="C53:F54"/>
    <mergeCell ref="G53:K54"/>
    <mergeCell ref="L53:M54"/>
    <mergeCell ref="N53:P54"/>
    <mergeCell ref="Q53:U54"/>
    <mergeCell ref="AX53:BG53"/>
    <mergeCell ref="AX55:BG55"/>
    <mergeCell ref="BJ55:BN56"/>
    <mergeCell ref="AU56:AW56"/>
    <mergeCell ref="AX56:AY56"/>
    <mergeCell ref="AZ56:BA56"/>
    <mergeCell ref="BB56:BC56"/>
    <mergeCell ref="BD56:BE56"/>
    <mergeCell ref="BF56:BG56"/>
    <mergeCell ref="AU55:AW55"/>
    <mergeCell ref="V55:AC56"/>
    <mergeCell ref="AH55:AO56"/>
    <mergeCell ref="AP55:AT56"/>
    <mergeCell ref="AG55:AG56"/>
    <mergeCell ref="AD55:AF56"/>
    <mergeCell ref="BJ51:BN52"/>
    <mergeCell ref="AU52:AW52"/>
    <mergeCell ref="AX52:AY52"/>
    <mergeCell ref="AZ52:BA52"/>
    <mergeCell ref="BB52:BC52"/>
    <mergeCell ref="BD52:BE52"/>
    <mergeCell ref="BF52:BG52"/>
    <mergeCell ref="AU51:AW51"/>
    <mergeCell ref="V51:AC52"/>
    <mergeCell ref="AH51:AO52"/>
    <mergeCell ref="AP51:AT52"/>
    <mergeCell ref="AG51:AG52"/>
    <mergeCell ref="AD51:AF52"/>
    <mergeCell ref="A55:B56"/>
    <mergeCell ref="C55:F56"/>
    <mergeCell ref="G55:K56"/>
    <mergeCell ref="L55:M56"/>
    <mergeCell ref="N55:P56"/>
    <mergeCell ref="Q55:U56"/>
    <mergeCell ref="BJ53:BN54"/>
    <mergeCell ref="AU54:AW54"/>
    <mergeCell ref="AX54:AY54"/>
    <mergeCell ref="AZ54:BA54"/>
    <mergeCell ref="BB54:BC54"/>
    <mergeCell ref="BD54:BE54"/>
    <mergeCell ref="BF54:BG54"/>
    <mergeCell ref="AU53:AW53"/>
    <mergeCell ref="V53:AC54"/>
    <mergeCell ref="AH53:AO54"/>
    <mergeCell ref="AP53:AT54"/>
    <mergeCell ref="AG53:AG54"/>
    <mergeCell ref="AD53:AF54"/>
    <mergeCell ref="AU47:AW47"/>
    <mergeCell ref="V47:AC48"/>
    <mergeCell ref="AH47:AO48"/>
    <mergeCell ref="AP47:AT48"/>
    <mergeCell ref="AG47:AG48"/>
    <mergeCell ref="AD47:AF48"/>
    <mergeCell ref="A51:B52"/>
    <mergeCell ref="C51:F52"/>
    <mergeCell ref="G51:K52"/>
    <mergeCell ref="L51:M52"/>
    <mergeCell ref="N51:P52"/>
    <mergeCell ref="Q51:U52"/>
    <mergeCell ref="BJ49:BN50"/>
    <mergeCell ref="AU50:AW50"/>
    <mergeCell ref="AX50:AY50"/>
    <mergeCell ref="AZ50:BA50"/>
    <mergeCell ref="BB50:BC50"/>
    <mergeCell ref="BD50:BE50"/>
    <mergeCell ref="BF50:BG50"/>
    <mergeCell ref="AU49:AW49"/>
    <mergeCell ref="V49:AC50"/>
    <mergeCell ref="AH49:AO50"/>
    <mergeCell ref="AP49:AT50"/>
    <mergeCell ref="AG49:AG50"/>
    <mergeCell ref="AD49:AF50"/>
    <mergeCell ref="A49:B50"/>
    <mergeCell ref="C49:F50"/>
    <mergeCell ref="G49:K50"/>
    <mergeCell ref="L49:M50"/>
    <mergeCell ref="N49:P50"/>
    <mergeCell ref="Q49:U50"/>
    <mergeCell ref="AX51:BG51"/>
    <mergeCell ref="A47:B48"/>
    <mergeCell ref="C47:F48"/>
    <mergeCell ref="G47:K48"/>
    <mergeCell ref="L47:M48"/>
    <mergeCell ref="N47:P48"/>
    <mergeCell ref="Q47:U48"/>
    <mergeCell ref="BJ45:BN46"/>
    <mergeCell ref="AU46:AW46"/>
    <mergeCell ref="AX46:AY46"/>
    <mergeCell ref="AZ46:BA46"/>
    <mergeCell ref="BB46:BC46"/>
    <mergeCell ref="BD46:BE46"/>
    <mergeCell ref="BF46:BG46"/>
    <mergeCell ref="AU45:AW45"/>
    <mergeCell ref="V45:AC46"/>
    <mergeCell ref="AH45:AO46"/>
    <mergeCell ref="AP45:AT46"/>
    <mergeCell ref="AG45:AG46"/>
    <mergeCell ref="AD45:AF46"/>
    <mergeCell ref="A45:B46"/>
    <mergeCell ref="C45:F46"/>
    <mergeCell ref="G45:K46"/>
    <mergeCell ref="L45:M46"/>
    <mergeCell ref="N45:P46"/>
    <mergeCell ref="Q45:U46"/>
    <mergeCell ref="BJ47:BN48"/>
    <mergeCell ref="AU48:AW48"/>
    <mergeCell ref="AX48:AY48"/>
    <mergeCell ref="AZ48:BA48"/>
    <mergeCell ref="BB48:BC48"/>
    <mergeCell ref="BD48:BE48"/>
    <mergeCell ref="BF48:BG48"/>
    <mergeCell ref="A41:B42"/>
    <mergeCell ref="C41:F42"/>
    <mergeCell ref="G41:K42"/>
    <mergeCell ref="L41:M42"/>
    <mergeCell ref="N41:P42"/>
    <mergeCell ref="Q41:U42"/>
    <mergeCell ref="BJ43:BN44"/>
    <mergeCell ref="AU44:AW44"/>
    <mergeCell ref="AX44:AY44"/>
    <mergeCell ref="AZ44:BA44"/>
    <mergeCell ref="BB44:BC44"/>
    <mergeCell ref="BD44:BE44"/>
    <mergeCell ref="BF44:BG44"/>
    <mergeCell ref="AU43:AW43"/>
    <mergeCell ref="V43:AC44"/>
    <mergeCell ref="AH43:AO44"/>
    <mergeCell ref="AP43:AT44"/>
    <mergeCell ref="AG43:AG44"/>
    <mergeCell ref="AD43:AF44"/>
    <mergeCell ref="BJ39:BN40"/>
    <mergeCell ref="AU40:AW40"/>
    <mergeCell ref="AX40:AY40"/>
    <mergeCell ref="AZ40:BA40"/>
    <mergeCell ref="BB40:BC40"/>
    <mergeCell ref="BD40:BE40"/>
    <mergeCell ref="BF40:BG40"/>
    <mergeCell ref="AU39:AW39"/>
    <mergeCell ref="V39:AC40"/>
    <mergeCell ref="AH39:AO40"/>
    <mergeCell ref="AP39:AT40"/>
    <mergeCell ref="AG39:AG40"/>
    <mergeCell ref="AD39:AF40"/>
    <mergeCell ref="A43:B44"/>
    <mergeCell ref="C43:F44"/>
    <mergeCell ref="G43:K44"/>
    <mergeCell ref="L43:M44"/>
    <mergeCell ref="N43:P44"/>
    <mergeCell ref="Q43:U44"/>
    <mergeCell ref="BJ41:BN42"/>
    <mergeCell ref="AU42:AW42"/>
    <mergeCell ref="AX42:AY42"/>
    <mergeCell ref="AZ42:BA42"/>
    <mergeCell ref="BB42:BC42"/>
    <mergeCell ref="BD42:BE42"/>
    <mergeCell ref="BF42:BG42"/>
    <mergeCell ref="AU41:AW41"/>
    <mergeCell ref="V41:AC42"/>
    <mergeCell ref="AH41:AO42"/>
    <mergeCell ref="AP41:AT42"/>
    <mergeCell ref="AG41:AG42"/>
    <mergeCell ref="AD41:AF42"/>
    <mergeCell ref="AZ38:BA38"/>
    <mergeCell ref="BB38:BC38"/>
    <mergeCell ref="BD38:BE38"/>
    <mergeCell ref="BF38:BG38"/>
    <mergeCell ref="AU37:AW37"/>
    <mergeCell ref="V37:AC38"/>
    <mergeCell ref="AH37:AO38"/>
    <mergeCell ref="AP37:AT38"/>
    <mergeCell ref="AG37:AG38"/>
    <mergeCell ref="A37:B38"/>
    <mergeCell ref="C37:F38"/>
    <mergeCell ref="G37:K38"/>
    <mergeCell ref="L37:M38"/>
    <mergeCell ref="N37:P38"/>
    <mergeCell ref="Q37:U38"/>
    <mergeCell ref="AX36:AY36"/>
    <mergeCell ref="AZ36:BA36"/>
    <mergeCell ref="BB36:BC36"/>
    <mergeCell ref="BD36:BE36"/>
    <mergeCell ref="BF36:BG36"/>
    <mergeCell ref="AU35:AW35"/>
    <mergeCell ref="V35:AC36"/>
    <mergeCell ref="AH35:AO36"/>
    <mergeCell ref="AP35:AT36"/>
    <mergeCell ref="AG35:AG36"/>
    <mergeCell ref="A35:B36"/>
    <mergeCell ref="C35:F36"/>
    <mergeCell ref="G35:K36"/>
    <mergeCell ref="L35:M36"/>
    <mergeCell ref="N35:P36"/>
    <mergeCell ref="Q35:U36"/>
    <mergeCell ref="A39:B40"/>
    <mergeCell ref="C39:F40"/>
    <mergeCell ref="G39:K40"/>
    <mergeCell ref="L39:M40"/>
    <mergeCell ref="N39:P40"/>
    <mergeCell ref="Q39:U40"/>
    <mergeCell ref="C31:F32"/>
    <mergeCell ref="G31:K32"/>
    <mergeCell ref="L31:M32"/>
    <mergeCell ref="N31:P32"/>
    <mergeCell ref="Q31:U32"/>
    <mergeCell ref="BJ33:BN34"/>
    <mergeCell ref="AU34:AW34"/>
    <mergeCell ref="AX34:AY34"/>
    <mergeCell ref="AZ34:BA34"/>
    <mergeCell ref="BB34:BC34"/>
    <mergeCell ref="BD34:BE34"/>
    <mergeCell ref="BF34:BG34"/>
    <mergeCell ref="AU33:AW33"/>
    <mergeCell ref="V33:AC34"/>
    <mergeCell ref="AH33:AO34"/>
    <mergeCell ref="AP33:AT34"/>
    <mergeCell ref="AG33:AG34"/>
    <mergeCell ref="BJ29:BN30"/>
    <mergeCell ref="AU30:AW30"/>
    <mergeCell ref="AX30:AY30"/>
    <mergeCell ref="AZ30:BA30"/>
    <mergeCell ref="BB30:BC30"/>
    <mergeCell ref="BD30:BE30"/>
    <mergeCell ref="BF30:BG30"/>
    <mergeCell ref="AU29:AW29"/>
    <mergeCell ref="V29:AC30"/>
    <mergeCell ref="AH29:AO30"/>
    <mergeCell ref="AP29:AT30"/>
    <mergeCell ref="AG29:AG30"/>
    <mergeCell ref="AD29:AF30"/>
    <mergeCell ref="A33:B34"/>
    <mergeCell ref="C33:F34"/>
    <mergeCell ref="G33:K34"/>
    <mergeCell ref="L33:M34"/>
    <mergeCell ref="N33:P34"/>
    <mergeCell ref="Q33:U34"/>
    <mergeCell ref="BJ31:BN32"/>
    <mergeCell ref="AU32:AW32"/>
    <mergeCell ref="AX32:AY32"/>
    <mergeCell ref="AZ32:BA32"/>
    <mergeCell ref="BB32:BC32"/>
    <mergeCell ref="BD32:BE32"/>
    <mergeCell ref="BF32:BG32"/>
    <mergeCell ref="AU31:AW31"/>
    <mergeCell ref="V31:AC32"/>
    <mergeCell ref="AH31:AO32"/>
    <mergeCell ref="AP31:AT32"/>
    <mergeCell ref="AG31:AG32"/>
    <mergeCell ref="A31:B32"/>
    <mergeCell ref="BF26:BG26"/>
    <mergeCell ref="AU25:AW25"/>
    <mergeCell ref="V25:AC26"/>
    <mergeCell ref="AH25:AO26"/>
    <mergeCell ref="AP25:AT26"/>
    <mergeCell ref="AG25:AG26"/>
    <mergeCell ref="AD25:AF26"/>
    <mergeCell ref="A29:B30"/>
    <mergeCell ref="C29:F30"/>
    <mergeCell ref="G29:K30"/>
    <mergeCell ref="L29:M30"/>
    <mergeCell ref="N29:P30"/>
    <mergeCell ref="Q29:U30"/>
    <mergeCell ref="BJ27:BN28"/>
    <mergeCell ref="AU28:AW28"/>
    <mergeCell ref="AX28:AY28"/>
    <mergeCell ref="AZ28:BA28"/>
    <mergeCell ref="BB28:BC28"/>
    <mergeCell ref="BD28:BE28"/>
    <mergeCell ref="BF28:BG28"/>
    <mergeCell ref="AU27:AW27"/>
    <mergeCell ref="V27:AC28"/>
    <mergeCell ref="AH27:AO28"/>
    <mergeCell ref="AP27:AT28"/>
    <mergeCell ref="AG27:AG28"/>
    <mergeCell ref="AD27:AF28"/>
    <mergeCell ref="A27:B28"/>
    <mergeCell ref="C27:F28"/>
    <mergeCell ref="G27:K28"/>
    <mergeCell ref="L27:M28"/>
    <mergeCell ref="N27:P28"/>
    <mergeCell ref="Q27:U28"/>
    <mergeCell ref="BH20:BI20"/>
    <mergeCell ref="BJ20:BN22"/>
    <mergeCell ref="BH21:BH22"/>
    <mergeCell ref="BI21:BI22"/>
    <mergeCell ref="A25:B26"/>
    <mergeCell ref="C25:F26"/>
    <mergeCell ref="G25:K26"/>
    <mergeCell ref="L25:M26"/>
    <mergeCell ref="N25:P26"/>
    <mergeCell ref="Q25:U26"/>
    <mergeCell ref="BJ23:BN24"/>
    <mergeCell ref="AU24:AW24"/>
    <mergeCell ref="AX24:AY24"/>
    <mergeCell ref="AZ24:BA24"/>
    <mergeCell ref="BB24:BC24"/>
    <mergeCell ref="BD24:BE24"/>
    <mergeCell ref="BF24:BG24"/>
    <mergeCell ref="AU23:AW23"/>
    <mergeCell ref="V23:AC24"/>
    <mergeCell ref="AH23:AO24"/>
    <mergeCell ref="AP23:AT24"/>
    <mergeCell ref="AG23:AG24"/>
    <mergeCell ref="A23:B24"/>
    <mergeCell ref="C23:F24"/>
    <mergeCell ref="G23:K24"/>
    <mergeCell ref="L23:M24"/>
    <mergeCell ref="N23:P24"/>
    <mergeCell ref="Q23:U24"/>
    <mergeCell ref="BJ25:BN26"/>
    <mergeCell ref="AU26:AW26"/>
    <mergeCell ref="AX26:AY26"/>
    <mergeCell ref="AZ26:BA26"/>
    <mergeCell ref="A20:B22"/>
    <mergeCell ref="V20:AC22"/>
    <mergeCell ref="AH20:AT20"/>
    <mergeCell ref="AX23:BG23"/>
    <mergeCell ref="AX25:BG25"/>
    <mergeCell ref="AX27:BG27"/>
    <mergeCell ref="AX29:BG29"/>
    <mergeCell ref="AX31:BG31"/>
    <mergeCell ref="AX33:BG33"/>
    <mergeCell ref="AX35:BG35"/>
    <mergeCell ref="AX37:BG37"/>
    <mergeCell ref="AX39:BG39"/>
    <mergeCell ref="AX41:BG41"/>
    <mergeCell ref="AX43:BG43"/>
    <mergeCell ref="AX45:BG45"/>
    <mergeCell ref="AX47:BG47"/>
    <mergeCell ref="AX49:BG49"/>
    <mergeCell ref="AX21:AY22"/>
    <mergeCell ref="AZ21:BA22"/>
    <mergeCell ref="BB21:BC22"/>
    <mergeCell ref="BD21:BE22"/>
    <mergeCell ref="BF21:BG22"/>
    <mergeCell ref="C21:F22"/>
    <mergeCell ref="G21:K22"/>
    <mergeCell ref="L21:M22"/>
    <mergeCell ref="N21:P22"/>
    <mergeCell ref="AH21:AO22"/>
    <mergeCell ref="AP21:AT22"/>
    <mergeCell ref="AU20:AW22"/>
    <mergeCell ref="AX20:BG20"/>
    <mergeCell ref="BB26:BC26"/>
    <mergeCell ref="BD26:BE26"/>
  </mergeCells>
  <dataValidations count="9">
    <dataValidation type="whole" allowBlank="1" showInputMessage="1" showErrorMessage="1" sqref="AX23:AX216 BH23:BI216 AY24:BG216" xr:uid="{C600363D-59F3-45A8-99CE-E52C8CF82997}">
      <formula1>0</formula1>
      <formula2>3000</formula2>
    </dataValidation>
    <dataValidation type="whole" allowBlank="1" showInputMessage="1" showErrorMessage="1" sqref="N23:P216" xr:uid="{A1CF72BE-AECA-46CB-A0F1-1955F88FC0D8}">
      <formula1>1900</formula1>
      <formula2>2023</formula2>
    </dataValidation>
    <dataValidation type="list" allowBlank="1" showInputMessage="1" showErrorMessage="1" sqref="L23:M216 K11:L11" xr:uid="{D2A52CE3-40CA-4F37-BCD8-567320CA7214}">
      <formula1>"M,F"</formula1>
    </dataValidation>
    <dataValidation type="list" allowBlank="1" showInputMessage="1" showErrorMessage="1" sqref="BA7:BD7" xr:uid="{A6238990-C1BC-4EE7-8B17-5BBD3C17EF56}">
      <formula1>INDIRECT(SUBSTITUTE($BA$5,"_"," "))</formula1>
    </dataValidation>
    <dataValidation type="list" allowBlank="1" showInputMessage="1" showErrorMessage="1" sqref="AQ5:BD5" xr:uid="{8DCFF0D4-5462-4026-AF60-21FE7A2FD18B}">
      <formula1>districts</formula1>
    </dataValidation>
    <dataValidation type="list" allowBlank="1" showInputMessage="1" showErrorMessage="1" sqref="AQ6:BD6 AH23:AO216" xr:uid="{FBBA2814-6B20-43BE-A30C-2D89DCFD3FC7}">
      <formula1>INDIRECT(SUBSTITUTE($AQ$5,"_"," "))</formula1>
    </dataValidation>
    <dataValidation type="list" allowBlank="1" showInputMessage="1" showErrorMessage="1" sqref="W11:AJ11" xr:uid="{FE6031AE-A027-4AD8-A04C-098185513D7E}">
      <formula1>infraestruturas_sanitarias</formula1>
    </dataValidation>
    <dataValidation type="date" allowBlank="1" showInputMessage="1" showErrorMessage="1" sqref="AW11:BB11" xr:uid="{5D4A1E37-905A-4139-A280-24A389970F8A}">
      <formula1>43831</formula1>
      <formula2>47849</formula2>
    </dataValidation>
    <dataValidation type="whole" operator="greaterThan" allowBlank="1" showInputMessage="1" showErrorMessage="1" sqref="M11:P11" xr:uid="{5042BB87-1331-48AC-9C17-AE88A37F2020}">
      <formula1>2020</formula1>
    </dataValidation>
  </dataValidations>
  <printOptions horizontalCentered="1"/>
  <pageMargins left="0.1" right="0.1" top="0.1" bottom="0.7" header="0.1" footer="0.1"/>
  <pageSetup paperSize="9" orientation="landscape" r:id="rId1"/>
  <headerFooter>
    <oddFooter>&amp;C&amp;"Arial Nova Cond Light,Bold"&amp;9O RESPONSÁVEL&amp;"Arial Nova Cond Light,Regular"
____________________
PG &amp;P//&amp;N</oddFooter>
  </headerFooter>
  <rowBreaks count="6" manualBreakCount="6">
    <brk id="36" max="16383" man="1"/>
    <brk id="66" max="16383" man="1"/>
    <brk id="96" max="16383" man="1"/>
    <brk id="126" max="16383" man="1"/>
    <brk id="156" max="16383" man="1"/>
    <brk id="186" max="16383" man="1"/>
  </rowBreak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C71F2-70E0-4985-AAFD-1FD8FDC5EB76}">
  <sheetPr codeName="Sheet21">
    <tabColor rgb="FF0070C0"/>
  </sheetPr>
  <dimension ref="A1:L175"/>
  <sheetViews>
    <sheetView topLeftCell="H4" zoomScaleNormal="100" workbookViewId="0">
      <selection activeCell="AQ6" sqref="AQ6:BD6"/>
    </sheetView>
  </sheetViews>
  <sheetFormatPr defaultRowHeight="14.25" x14ac:dyDescent="0.45"/>
  <cols>
    <col min="1" max="1" width="2.73046875" bestFit="1" customWidth="1"/>
    <col min="2" max="2" width="36.86328125" bestFit="1" customWidth="1"/>
    <col min="3" max="3" width="73.19921875" bestFit="1" customWidth="1"/>
    <col min="4" max="4" width="26.06640625" bestFit="1" customWidth="1"/>
    <col min="5" max="5" width="46.46484375" bestFit="1" customWidth="1"/>
    <col min="6" max="6" width="46.06640625" bestFit="1" customWidth="1"/>
    <col min="7" max="7" width="35.6640625" bestFit="1" customWidth="1"/>
    <col min="8" max="8" width="8.06640625" bestFit="1" customWidth="1"/>
    <col min="9" max="9" width="7.33203125" bestFit="1" customWidth="1"/>
    <col min="10" max="10" width="52.86328125" bestFit="1" customWidth="1"/>
    <col min="11" max="11" width="23.46484375" bestFit="1" customWidth="1"/>
    <col min="12" max="12" width="33.73046875" bestFit="1" customWidth="1"/>
  </cols>
  <sheetData>
    <row r="1" spans="1:12" x14ac:dyDescent="0.45">
      <c r="A1" t="s">
        <v>1150</v>
      </c>
      <c r="B1" t="s">
        <v>1851</v>
      </c>
      <c r="C1" t="s">
        <v>2700</v>
      </c>
      <c r="D1" t="s">
        <v>2701</v>
      </c>
      <c r="E1" t="s">
        <v>2702</v>
      </c>
      <c r="F1" t="s">
        <v>2703</v>
      </c>
      <c r="G1" t="s">
        <v>2570</v>
      </c>
      <c r="H1" t="s">
        <v>2525</v>
      </c>
      <c r="I1" t="s">
        <v>2524</v>
      </c>
      <c r="J1" t="s">
        <v>2274</v>
      </c>
      <c r="K1" t="s">
        <v>3143</v>
      </c>
      <c r="L1" t="s">
        <v>3153</v>
      </c>
    </row>
    <row r="2" spans="1:12" x14ac:dyDescent="0.45">
      <c r="A2">
        <v>1</v>
      </c>
      <c r="B2" t="s">
        <v>2704</v>
      </c>
      <c r="C2" t="s">
        <v>2705</v>
      </c>
      <c r="D2" t="s">
        <v>2706</v>
      </c>
      <c r="E2" t="s">
        <v>3410</v>
      </c>
      <c r="F2" t="s">
        <v>2708</v>
      </c>
      <c r="G2" t="s">
        <v>2709</v>
      </c>
      <c r="H2" t="s">
        <v>2620</v>
      </c>
      <c r="I2">
        <v>1</v>
      </c>
      <c r="J2" t="s">
        <v>2710</v>
      </c>
      <c r="K2" t="s">
        <v>2711</v>
      </c>
      <c r="L2" t="s">
        <v>3144</v>
      </c>
    </row>
    <row r="3" spans="1:12" x14ac:dyDescent="0.45">
      <c r="A3">
        <v>2</v>
      </c>
      <c r="B3" t="s">
        <v>2712</v>
      </c>
      <c r="C3" t="s">
        <v>2713</v>
      </c>
      <c r="D3" t="s">
        <v>2706</v>
      </c>
      <c r="E3" t="s">
        <v>2714</v>
      </c>
      <c r="F3" t="s">
        <v>2708</v>
      </c>
      <c r="G3" t="s">
        <v>2709</v>
      </c>
      <c r="H3" t="s">
        <v>2620</v>
      </c>
      <c r="I3">
        <v>1</v>
      </c>
      <c r="J3" t="s">
        <v>2709</v>
      </c>
      <c r="K3" t="s">
        <v>2715</v>
      </c>
      <c r="L3" t="s">
        <v>3145</v>
      </c>
    </row>
    <row r="4" spans="1:12" x14ac:dyDescent="0.45">
      <c r="A4">
        <v>3</v>
      </c>
      <c r="B4" t="s">
        <v>2716</v>
      </c>
      <c r="C4" t="s">
        <v>2717</v>
      </c>
      <c r="D4" t="s">
        <v>2706</v>
      </c>
      <c r="E4" t="s">
        <v>3417</v>
      </c>
      <c r="F4" t="s">
        <v>2719</v>
      </c>
      <c r="G4" t="s">
        <v>2709</v>
      </c>
      <c r="H4" t="s">
        <v>2620</v>
      </c>
      <c r="I4">
        <v>1</v>
      </c>
      <c r="J4" t="s">
        <v>2720</v>
      </c>
      <c r="K4" t="s">
        <v>2721</v>
      </c>
      <c r="L4" t="s">
        <v>3146</v>
      </c>
    </row>
    <row r="5" spans="1:12" x14ac:dyDescent="0.45">
      <c r="A5">
        <v>4</v>
      </c>
      <c r="B5" t="s">
        <v>2722</v>
      </c>
      <c r="C5" t="s">
        <v>3274</v>
      </c>
      <c r="D5" t="s">
        <v>2706</v>
      </c>
      <c r="E5" t="s">
        <v>3413</v>
      </c>
      <c r="F5" t="s">
        <v>2724</v>
      </c>
      <c r="G5" t="s">
        <v>2709</v>
      </c>
      <c r="H5" t="s">
        <v>2620</v>
      </c>
      <c r="I5">
        <v>1</v>
      </c>
      <c r="J5" t="s">
        <v>2725</v>
      </c>
      <c r="K5" t="s">
        <v>2726</v>
      </c>
      <c r="L5" t="s">
        <v>3147</v>
      </c>
    </row>
    <row r="6" spans="1:12" x14ac:dyDescent="0.45">
      <c r="A6">
        <v>5</v>
      </c>
      <c r="B6" t="s">
        <v>2727</v>
      </c>
      <c r="C6" t="s">
        <v>3275</v>
      </c>
      <c r="D6" t="s">
        <v>2706</v>
      </c>
      <c r="E6" t="s">
        <v>3412</v>
      </c>
      <c r="F6" t="s">
        <v>2724</v>
      </c>
      <c r="G6" t="s">
        <v>2709</v>
      </c>
      <c r="H6" t="s">
        <v>2620</v>
      </c>
      <c r="I6">
        <v>1</v>
      </c>
      <c r="J6" t="s">
        <v>2729</v>
      </c>
      <c r="K6" t="s">
        <v>2730</v>
      </c>
      <c r="L6" t="s">
        <v>3152</v>
      </c>
    </row>
    <row r="7" spans="1:12" x14ac:dyDescent="0.45">
      <c r="A7">
        <v>6</v>
      </c>
      <c r="B7" t="s">
        <v>2731</v>
      </c>
      <c r="C7" t="s">
        <v>3276</v>
      </c>
      <c r="D7" t="s">
        <v>2706</v>
      </c>
      <c r="E7" t="s">
        <v>3414</v>
      </c>
      <c r="F7" t="s">
        <v>2724</v>
      </c>
      <c r="G7" t="s">
        <v>2709</v>
      </c>
      <c r="H7" t="s">
        <v>2620</v>
      </c>
      <c r="I7">
        <v>1</v>
      </c>
      <c r="J7" t="s">
        <v>2733</v>
      </c>
      <c r="K7" t="s">
        <v>2734</v>
      </c>
      <c r="L7" t="s">
        <v>3148</v>
      </c>
    </row>
    <row r="8" spans="1:12" x14ac:dyDescent="0.45">
      <c r="A8">
        <v>7</v>
      </c>
      <c r="B8" t="s">
        <v>2735</v>
      </c>
      <c r="C8" t="s">
        <v>3277</v>
      </c>
      <c r="D8" t="s">
        <v>2706</v>
      </c>
      <c r="E8" t="s">
        <v>3415</v>
      </c>
      <c r="F8" t="s">
        <v>2724</v>
      </c>
      <c r="G8" t="s">
        <v>2709</v>
      </c>
      <c r="H8" t="s">
        <v>2620</v>
      </c>
      <c r="I8">
        <v>1</v>
      </c>
      <c r="J8" t="s">
        <v>2737</v>
      </c>
      <c r="K8" t="s">
        <v>2738</v>
      </c>
      <c r="L8" t="s">
        <v>3149</v>
      </c>
    </row>
    <row r="9" spans="1:12" x14ac:dyDescent="0.45">
      <c r="A9">
        <v>8</v>
      </c>
      <c r="B9" t="s">
        <v>2739</v>
      </c>
      <c r="C9" t="s">
        <v>2740</v>
      </c>
      <c r="D9" t="s">
        <v>2706</v>
      </c>
      <c r="E9" t="s">
        <v>2741</v>
      </c>
      <c r="F9" t="s">
        <v>2742</v>
      </c>
      <c r="G9" t="s">
        <v>2709</v>
      </c>
      <c r="H9" t="s">
        <v>2620</v>
      </c>
      <c r="I9">
        <v>1</v>
      </c>
      <c r="J9" t="s">
        <v>2743</v>
      </c>
      <c r="K9" t="s">
        <v>2744</v>
      </c>
      <c r="L9" t="s">
        <v>3150</v>
      </c>
    </row>
    <row r="10" spans="1:12" x14ac:dyDescent="0.45">
      <c r="A10">
        <v>1</v>
      </c>
      <c r="B10" t="s">
        <v>2745</v>
      </c>
      <c r="C10" t="s">
        <v>3278</v>
      </c>
      <c r="D10" t="s">
        <v>2746</v>
      </c>
      <c r="E10" t="s">
        <v>3411</v>
      </c>
      <c r="F10" t="s">
        <v>2748</v>
      </c>
      <c r="G10" t="s">
        <v>2720</v>
      </c>
      <c r="H10" t="s">
        <v>2620</v>
      </c>
      <c r="I10">
        <v>1</v>
      </c>
      <c r="J10" t="s">
        <v>3079</v>
      </c>
      <c r="K10" t="s">
        <v>3080</v>
      </c>
      <c r="L10" t="s">
        <v>3151</v>
      </c>
    </row>
    <row r="11" spans="1:12" x14ac:dyDescent="0.45">
      <c r="A11">
        <v>2</v>
      </c>
      <c r="B11" t="s">
        <v>2749</v>
      </c>
      <c r="C11" t="s">
        <v>3279</v>
      </c>
      <c r="D11" t="s">
        <v>2746</v>
      </c>
      <c r="E11" t="s">
        <v>2750</v>
      </c>
      <c r="F11" t="s">
        <v>2748</v>
      </c>
      <c r="G11" t="s">
        <v>2720</v>
      </c>
      <c r="H11" t="s">
        <v>2620</v>
      </c>
      <c r="I11">
        <v>1</v>
      </c>
    </row>
    <row r="12" spans="1:12" x14ac:dyDescent="0.45">
      <c r="A12">
        <v>3</v>
      </c>
      <c r="B12" t="s">
        <v>2751</v>
      </c>
      <c r="C12" t="s">
        <v>3280</v>
      </c>
      <c r="D12" t="s">
        <v>2746</v>
      </c>
      <c r="E12" t="s">
        <v>2752</v>
      </c>
      <c r="F12" t="s">
        <v>2748</v>
      </c>
      <c r="G12" t="s">
        <v>2720</v>
      </c>
      <c r="H12" t="s">
        <v>2620</v>
      </c>
      <c r="I12">
        <v>1</v>
      </c>
    </row>
    <row r="13" spans="1:12" x14ac:dyDescent="0.45">
      <c r="A13">
        <v>4</v>
      </c>
      <c r="B13" t="s">
        <v>2753</v>
      </c>
      <c r="C13" t="s">
        <v>3281</v>
      </c>
      <c r="D13" t="s">
        <v>2746</v>
      </c>
      <c r="E13" t="s">
        <v>2754</v>
      </c>
      <c r="F13" t="s">
        <v>2748</v>
      </c>
      <c r="G13" t="s">
        <v>2720</v>
      </c>
      <c r="H13" t="s">
        <v>2620</v>
      </c>
      <c r="I13">
        <v>1</v>
      </c>
      <c r="J13" s="519">
        <v>36552960</v>
      </c>
    </row>
    <row r="14" spans="1:12" x14ac:dyDescent="0.45">
      <c r="A14">
        <v>5</v>
      </c>
      <c r="B14" t="s">
        <v>2208</v>
      </c>
      <c r="C14" t="s">
        <v>3282</v>
      </c>
      <c r="D14" t="s">
        <v>2746</v>
      </c>
      <c r="E14" t="s">
        <v>2755</v>
      </c>
      <c r="F14" t="s">
        <v>2748</v>
      </c>
      <c r="G14" t="s">
        <v>2720</v>
      </c>
      <c r="H14" t="s">
        <v>2620</v>
      </c>
      <c r="I14">
        <v>1</v>
      </c>
      <c r="J14" s="518">
        <f>+J13/64.52</f>
        <v>566536.88778673287</v>
      </c>
    </row>
    <row r="15" spans="1:12" x14ac:dyDescent="0.45">
      <c r="A15">
        <v>6</v>
      </c>
      <c r="B15" t="s">
        <v>2209</v>
      </c>
      <c r="C15" t="s">
        <v>3283</v>
      </c>
      <c r="D15" t="s">
        <v>2746</v>
      </c>
      <c r="E15" t="s">
        <v>2756</v>
      </c>
      <c r="F15" t="s">
        <v>2757</v>
      </c>
      <c r="G15" t="s">
        <v>2720</v>
      </c>
      <c r="H15" t="s">
        <v>2620</v>
      </c>
      <c r="I15">
        <v>1</v>
      </c>
      <c r="J15" s="518">
        <f>+J14/42</f>
        <v>13488.973518731735</v>
      </c>
    </row>
    <row r="16" spans="1:12" x14ac:dyDescent="0.45">
      <c r="A16">
        <v>7</v>
      </c>
      <c r="B16" t="s">
        <v>2758</v>
      </c>
      <c r="C16" t="s">
        <v>3284</v>
      </c>
      <c r="D16" t="s">
        <v>2746</v>
      </c>
      <c r="E16" t="s">
        <v>2759</v>
      </c>
      <c r="F16" t="s">
        <v>2748</v>
      </c>
      <c r="G16" t="s">
        <v>2720</v>
      </c>
      <c r="H16" t="s">
        <v>2620</v>
      </c>
      <c r="I16">
        <v>1</v>
      </c>
    </row>
    <row r="17" spans="1:9" x14ac:dyDescent="0.45">
      <c r="A17">
        <v>8</v>
      </c>
      <c r="B17" t="s">
        <v>2760</v>
      </c>
      <c r="C17" t="s">
        <v>3285</v>
      </c>
      <c r="D17" t="s">
        <v>2746</v>
      </c>
      <c r="E17" t="s">
        <v>2761</v>
      </c>
      <c r="F17" t="s">
        <v>2748</v>
      </c>
      <c r="G17" t="s">
        <v>2720</v>
      </c>
      <c r="H17" t="s">
        <v>2620</v>
      </c>
      <c r="I17">
        <v>1</v>
      </c>
    </row>
    <row r="18" spans="1:9" x14ac:dyDescent="0.45">
      <c r="A18">
        <v>9</v>
      </c>
      <c r="B18" t="s">
        <v>2762</v>
      </c>
      <c r="C18" t="s">
        <v>3286</v>
      </c>
      <c r="D18" t="s">
        <v>2746</v>
      </c>
      <c r="E18" t="s">
        <v>2763</v>
      </c>
      <c r="F18" t="s">
        <v>2748</v>
      </c>
      <c r="G18" t="s">
        <v>2720</v>
      </c>
      <c r="H18" t="s">
        <v>2620</v>
      </c>
      <c r="I18">
        <v>1</v>
      </c>
    </row>
    <row r="19" spans="1:9" x14ac:dyDescent="0.45">
      <c r="A19">
        <v>10</v>
      </c>
      <c r="B19" t="s">
        <v>2764</v>
      </c>
      <c r="C19" t="s">
        <v>3287</v>
      </c>
      <c r="D19" t="s">
        <v>2746</v>
      </c>
      <c r="E19" t="s">
        <v>2765</v>
      </c>
      <c r="F19" t="s">
        <v>2748</v>
      </c>
      <c r="G19" t="s">
        <v>2720</v>
      </c>
      <c r="H19" t="s">
        <v>2620</v>
      </c>
      <c r="I19">
        <v>1</v>
      </c>
    </row>
    <row r="20" spans="1:9" x14ac:dyDescent="0.45">
      <c r="A20">
        <v>11</v>
      </c>
      <c r="B20" t="s">
        <v>2766</v>
      </c>
      <c r="C20" t="s">
        <v>3288</v>
      </c>
      <c r="D20" t="s">
        <v>2746</v>
      </c>
      <c r="E20" t="s">
        <v>2767</v>
      </c>
      <c r="F20" t="s">
        <v>2768</v>
      </c>
      <c r="G20" t="s">
        <v>2720</v>
      </c>
      <c r="H20" t="s">
        <v>2620</v>
      </c>
      <c r="I20">
        <v>1</v>
      </c>
    </row>
    <row r="21" spans="1:9" x14ac:dyDescent="0.45">
      <c r="A21">
        <v>1</v>
      </c>
      <c r="B21" t="s">
        <v>2769</v>
      </c>
      <c r="C21" t="s">
        <v>3289</v>
      </c>
      <c r="D21" t="s">
        <v>2770</v>
      </c>
      <c r="E21" t="s">
        <v>2771</v>
      </c>
      <c r="F21" t="s">
        <v>2772</v>
      </c>
      <c r="G21" t="s">
        <v>2733</v>
      </c>
      <c r="H21" t="s">
        <v>2620</v>
      </c>
      <c r="I21">
        <v>1</v>
      </c>
    </row>
    <row r="22" spans="1:9" x14ac:dyDescent="0.45">
      <c r="A22">
        <v>2</v>
      </c>
      <c r="B22" t="s">
        <v>2773</v>
      </c>
      <c r="C22" t="s">
        <v>3290</v>
      </c>
      <c r="D22" t="s">
        <v>2770</v>
      </c>
      <c r="E22" t="s">
        <v>2774</v>
      </c>
      <c r="F22" t="s">
        <v>2775</v>
      </c>
      <c r="G22" t="s">
        <v>2733</v>
      </c>
      <c r="H22" t="s">
        <v>2620</v>
      </c>
      <c r="I22">
        <v>1</v>
      </c>
    </row>
    <row r="23" spans="1:9" x14ac:dyDescent="0.45">
      <c r="A23">
        <v>3</v>
      </c>
      <c r="B23" t="s">
        <v>2776</v>
      </c>
      <c r="C23" t="s">
        <v>3291</v>
      </c>
      <c r="D23" t="s">
        <v>2770</v>
      </c>
      <c r="E23" t="s">
        <v>2777</v>
      </c>
      <c r="F23" t="s">
        <v>2775</v>
      </c>
      <c r="G23" t="s">
        <v>2733</v>
      </c>
      <c r="H23" t="s">
        <v>2620</v>
      </c>
      <c r="I23">
        <v>1</v>
      </c>
    </row>
    <row r="24" spans="1:9" x14ac:dyDescent="0.45">
      <c r="A24">
        <v>4</v>
      </c>
      <c r="B24" t="s">
        <v>2778</v>
      </c>
      <c r="C24" t="s">
        <v>3292</v>
      </c>
      <c r="D24" t="s">
        <v>2770</v>
      </c>
      <c r="E24" t="s">
        <v>2779</v>
      </c>
      <c r="F24" t="s">
        <v>2780</v>
      </c>
      <c r="G24" t="s">
        <v>2733</v>
      </c>
      <c r="H24" t="s">
        <v>2620</v>
      </c>
      <c r="I24">
        <v>1</v>
      </c>
    </row>
    <row r="25" spans="1:9" x14ac:dyDescent="0.45">
      <c r="A25">
        <v>5</v>
      </c>
      <c r="B25" t="s">
        <v>2781</v>
      </c>
      <c r="C25" t="s">
        <v>3293</v>
      </c>
      <c r="D25" t="s">
        <v>2770</v>
      </c>
      <c r="E25" t="s">
        <v>2782</v>
      </c>
      <c r="F25" t="s">
        <v>2780</v>
      </c>
      <c r="G25" t="s">
        <v>2733</v>
      </c>
      <c r="H25" t="s">
        <v>2620</v>
      </c>
      <c r="I25">
        <v>1</v>
      </c>
    </row>
    <row r="26" spans="1:9" x14ac:dyDescent="0.45">
      <c r="A26">
        <v>6</v>
      </c>
      <c r="B26" t="s">
        <v>2783</v>
      </c>
      <c r="C26" t="s">
        <v>3294</v>
      </c>
      <c r="D26" t="s">
        <v>2770</v>
      </c>
      <c r="E26" t="s">
        <v>2784</v>
      </c>
      <c r="F26" t="s">
        <v>2780</v>
      </c>
      <c r="G26" t="s">
        <v>2733</v>
      </c>
      <c r="H26" t="s">
        <v>2620</v>
      </c>
      <c r="I26">
        <v>1</v>
      </c>
    </row>
    <row r="27" spans="1:9" x14ac:dyDescent="0.45">
      <c r="A27">
        <v>7</v>
      </c>
      <c r="B27" t="s">
        <v>2785</v>
      </c>
      <c r="C27" t="s">
        <v>3295</v>
      </c>
      <c r="D27" t="s">
        <v>2770</v>
      </c>
      <c r="E27" t="s">
        <v>2786</v>
      </c>
      <c r="F27" t="s">
        <v>2780</v>
      </c>
      <c r="G27" t="s">
        <v>2733</v>
      </c>
      <c r="H27" t="s">
        <v>2620</v>
      </c>
      <c r="I27">
        <v>1</v>
      </c>
    </row>
    <row r="28" spans="1:9" x14ac:dyDescent="0.45">
      <c r="A28">
        <v>8</v>
      </c>
      <c r="B28" t="s">
        <v>2787</v>
      </c>
      <c r="C28" t="s">
        <v>3296</v>
      </c>
      <c r="D28" t="s">
        <v>2770</v>
      </c>
      <c r="E28" t="s">
        <v>2788</v>
      </c>
      <c r="F28" t="s">
        <v>2780</v>
      </c>
      <c r="G28" t="s">
        <v>2733</v>
      </c>
      <c r="H28" t="s">
        <v>2620</v>
      </c>
      <c r="I28">
        <v>1</v>
      </c>
    </row>
    <row r="29" spans="1:9" x14ac:dyDescent="0.45">
      <c r="A29">
        <v>9</v>
      </c>
      <c r="B29" t="s">
        <v>2789</v>
      </c>
      <c r="C29" t="s">
        <v>3297</v>
      </c>
      <c r="D29" t="s">
        <v>2770</v>
      </c>
      <c r="E29" t="s">
        <v>2790</v>
      </c>
      <c r="F29" t="s">
        <v>2780</v>
      </c>
      <c r="G29" t="s">
        <v>2733</v>
      </c>
      <c r="H29" t="s">
        <v>2620</v>
      </c>
      <c r="I29">
        <v>1</v>
      </c>
    </row>
    <row r="30" spans="1:9" x14ac:dyDescent="0.45">
      <c r="A30">
        <v>10</v>
      </c>
      <c r="B30" t="s">
        <v>2791</v>
      </c>
      <c r="C30" t="s">
        <v>3298</v>
      </c>
      <c r="D30" t="s">
        <v>2770</v>
      </c>
      <c r="E30" t="s">
        <v>3416</v>
      </c>
      <c r="F30" t="s">
        <v>2775</v>
      </c>
      <c r="G30" t="s">
        <v>2733</v>
      </c>
      <c r="H30" t="s">
        <v>2620</v>
      </c>
      <c r="I30">
        <v>1</v>
      </c>
    </row>
    <row r="31" spans="1:9" x14ac:dyDescent="0.45">
      <c r="A31">
        <v>11</v>
      </c>
      <c r="B31" t="s">
        <v>2793</v>
      </c>
      <c r="C31" t="s">
        <v>3299</v>
      </c>
      <c r="D31" t="s">
        <v>2770</v>
      </c>
      <c r="E31" t="s">
        <v>2794</v>
      </c>
      <c r="F31" t="s">
        <v>2780</v>
      </c>
      <c r="G31" t="s">
        <v>2733</v>
      </c>
      <c r="H31" t="s">
        <v>2620</v>
      </c>
      <c r="I31">
        <v>1</v>
      </c>
    </row>
    <row r="32" spans="1:9" x14ac:dyDescent="0.45">
      <c r="A32">
        <v>12</v>
      </c>
      <c r="B32" t="s">
        <v>2795</v>
      </c>
      <c r="C32" t="s">
        <v>3300</v>
      </c>
      <c r="D32" t="s">
        <v>2770</v>
      </c>
      <c r="E32" t="s">
        <v>2796</v>
      </c>
      <c r="F32" t="s">
        <v>2775</v>
      </c>
      <c r="G32" t="s">
        <v>2733</v>
      </c>
      <c r="H32" t="s">
        <v>2620</v>
      </c>
      <c r="I32">
        <v>1</v>
      </c>
    </row>
    <row r="33" spans="1:9" x14ac:dyDescent="0.45">
      <c r="A33">
        <v>13</v>
      </c>
      <c r="B33" t="s">
        <v>2797</v>
      </c>
      <c r="C33" t="s">
        <v>3301</v>
      </c>
      <c r="D33" t="s">
        <v>2770</v>
      </c>
      <c r="E33" t="s">
        <v>2798</v>
      </c>
      <c r="F33" t="s">
        <v>2775</v>
      </c>
      <c r="G33" t="s">
        <v>2733</v>
      </c>
      <c r="H33" t="s">
        <v>2620</v>
      </c>
      <c r="I33">
        <v>1</v>
      </c>
    </row>
    <row r="34" spans="1:9" x14ac:dyDescent="0.45">
      <c r="A34">
        <v>14</v>
      </c>
      <c r="B34" t="s">
        <v>2799</v>
      </c>
      <c r="C34" t="s">
        <v>3302</v>
      </c>
      <c r="D34" t="s">
        <v>2770</v>
      </c>
      <c r="E34" t="s">
        <v>2800</v>
      </c>
      <c r="F34" t="s">
        <v>2775</v>
      </c>
      <c r="G34" t="s">
        <v>2733</v>
      </c>
      <c r="H34" t="s">
        <v>2620</v>
      </c>
      <c r="I34">
        <v>1</v>
      </c>
    </row>
    <row r="35" spans="1:9" x14ac:dyDescent="0.45">
      <c r="A35">
        <v>15</v>
      </c>
      <c r="B35" t="s">
        <v>2801</v>
      </c>
      <c r="C35" t="s">
        <v>3303</v>
      </c>
      <c r="D35" t="s">
        <v>2770</v>
      </c>
      <c r="E35" t="s">
        <v>2802</v>
      </c>
      <c r="F35" t="s">
        <v>2775</v>
      </c>
      <c r="G35" t="s">
        <v>2733</v>
      </c>
      <c r="H35" t="s">
        <v>2620</v>
      </c>
      <c r="I35">
        <v>1</v>
      </c>
    </row>
    <row r="36" spans="1:9" x14ac:dyDescent="0.45">
      <c r="A36">
        <v>16</v>
      </c>
      <c r="B36" t="s">
        <v>2803</v>
      </c>
      <c r="C36" t="s">
        <v>3304</v>
      </c>
      <c r="D36" t="s">
        <v>2770</v>
      </c>
      <c r="E36" t="s">
        <v>2804</v>
      </c>
      <c r="F36" t="s">
        <v>2775</v>
      </c>
      <c r="G36" t="s">
        <v>2733</v>
      </c>
      <c r="H36" t="s">
        <v>2620</v>
      </c>
      <c r="I36">
        <v>1</v>
      </c>
    </row>
    <row r="37" spans="1:9" x14ac:dyDescent="0.45">
      <c r="A37">
        <v>17</v>
      </c>
      <c r="B37" t="s">
        <v>2805</v>
      </c>
      <c r="C37" t="s">
        <v>3305</v>
      </c>
      <c r="D37" t="s">
        <v>2770</v>
      </c>
      <c r="E37" t="s">
        <v>2806</v>
      </c>
      <c r="F37" t="s">
        <v>2775</v>
      </c>
      <c r="G37" t="s">
        <v>2733</v>
      </c>
      <c r="H37" t="s">
        <v>2620</v>
      </c>
      <c r="I37">
        <v>1</v>
      </c>
    </row>
    <row r="38" spans="1:9" x14ac:dyDescent="0.45">
      <c r="A38">
        <v>18</v>
      </c>
      <c r="B38" t="s">
        <v>2807</v>
      </c>
      <c r="C38" t="s">
        <v>3306</v>
      </c>
      <c r="D38" t="s">
        <v>2770</v>
      </c>
      <c r="E38" t="s">
        <v>2808</v>
      </c>
      <c r="F38" t="s">
        <v>2775</v>
      </c>
      <c r="G38" t="s">
        <v>2733</v>
      </c>
      <c r="H38" t="s">
        <v>2620</v>
      </c>
      <c r="I38">
        <v>1</v>
      </c>
    </row>
    <row r="39" spans="1:9" x14ac:dyDescent="0.45">
      <c r="A39">
        <v>19</v>
      </c>
      <c r="B39" t="s">
        <v>2809</v>
      </c>
      <c r="C39" t="s">
        <v>3307</v>
      </c>
      <c r="D39" t="s">
        <v>2770</v>
      </c>
      <c r="E39" t="s">
        <v>2810</v>
      </c>
      <c r="F39" t="s">
        <v>2775</v>
      </c>
      <c r="G39" t="s">
        <v>2733</v>
      </c>
      <c r="H39" t="s">
        <v>2620</v>
      </c>
      <c r="I39">
        <v>1</v>
      </c>
    </row>
    <row r="40" spans="1:9" x14ac:dyDescent="0.45">
      <c r="A40">
        <v>20</v>
      </c>
      <c r="B40" t="s">
        <v>2811</v>
      </c>
      <c r="C40" t="s">
        <v>3308</v>
      </c>
      <c r="D40" t="s">
        <v>2770</v>
      </c>
      <c r="E40" t="s">
        <v>2812</v>
      </c>
      <c r="F40" t="s">
        <v>2775</v>
      </c>
      <c r="G40" t="s">
        <v>2733</v>
      </c>
      <c r="H40" t="s">
        <v>2620</v>
      </c>
      <c r="I40">
        <v>1</v>
      </c>
    </row>
    <row r="41" spans="1:9" x14ac:dyDescent="0.45">
      <c r="A41">
        <v>21</v>
      </c>
      <c r="B41" t="s">
        <v>2766</v>
      </c>
      <c r="C41" t="s">
        <v>3309</v>
      </c>
      <c r="D41" t="s">
        <v>2770</v>
      </c>
      <c r="E41" t="s">
        <v>2767</v>
      </c>
      <c r="F41" t="s">
        <v>2768</v>
      </c>
      <c r="G41" t="s">
        <v>2733</v>
      </c>
      <c r="H41" t="s">
        <v>2620</v>
      </c>
      <c r="I41">
        <v>1</v>
      </c>
    </row>
    <row r="42" spans="1:9" x14ac:dyDescent="0.45">
      <c r="A42">
        <v>22</v>
      </c>
      <c r="B42" t="s">
        <v>2813</v>
      </c>
      <c r="C42" t="s">
        <v>3310</v>
      </c>
      <c r="D42" t="s">
        <v>2770</v>
      </c>
      <c r="E42" t="s">
        <v>2814</v>
      </c>
      <c r="F42" t="s">
        <v>2775</v>
      </c>
      <c r="G42" t="s">
        <v>2733</v>
      </c>
      <c r="H42" t="s">
        <v>2620</v>
      </c>
      <c r="I42">
        <v>1</v>
      </c>
    </row>
    <row r="43" spans="1:9" x14ac:dyDescent="0.45">
      <c r="A43">
        <v>23</v>
      </c>
      <c r="B43" t="s">
        <v>2815</v>
      </c>
      <c r="C43" t="s">
        <v>3311</v>
      </c>
      <c r="D43" t="s">
        <v>2770</v>
      </c>
      <c r="E43" t="s">
        <v>2816</v>
      </c>
      <c r="F43" t="s">
        <v>2817</v>
      </c>
      <c r="G43" t="s">
        <v>2733</v>
      </c>
      <c r="H43" t="s">
        <v>2620</v>
      </c>
      <c r="I43">
        <v>1</v>
      </c>
    </row>
    <row r="44" spans="1:9" x14ac:dyDescent="0.45">
      <c r="A44">
        <v>1</v>
      </c>
      <c r="B44" t="s">
        <v>2769</v>
      </c>
      <c r="C44" t="s">
        <v>3312</v>
      </c>
      <c r="D44" t="s">
        <v>2818</v>
      </c>
      <c r="E44" t="s">
        <v>2771</v>
      </c>
      <c r="F44" t="s">
        <v>2772</v>
      </c>
      <c r="G44" t="s">
        <v>2743</v>
      </c>
      <c r="H44" t="s">
        <v>2620</v>
      </c>
      <c r="I44">
        <v>1</v>
      </c>
    </row>
    <row r="45" spans="1:9" x14ac:dyDescent="0.45">
      <c r="A45">
        <v>2</v>
      </c>
      <c r="B45" t="s">
        <v>2819</v>
      </c>
      <c r="C45" t="s">
        <v>3313</v>
      </c>
      <c r="D45" t="s">
        <v>2818</v>
      </c>
      <c r="E45" t="s">
        <v>2820</v>
      </c>
      <c r="F45" t="s">
        <v>2775</v>
      </c>
      <c r="G45" t="s">
        <v>2743</v>
      </c>
      <c r="H45" t="s">
        <v>2620</v>
      </c>
      <c r="I45">
        <v>1</v>
      </c>
    </row>
    <row r="46" spans="1:9" x14ac:dyDescent="0.45">
      <c r="A46">
        <v>3</v>
      </c>
      <c r="B46" t="s">
        <v>2821</v>
      </c>
      <c r="C46" t="s">
        <v>3314</v>
      </c>
      <c r="D46" t="s">
        <v>2818</v>
      </c>
      <c r="E46" t="s">
        <v>2331</v>
      </c>
      <c r="F46" t="s">
        <v>2775</v>
      </c>
      <c r="G46" t="s">
        <v>2743</v>
      </c>
      <c r="H46" t="s">
        <v>2620</v>
      </c>
      <c r="I46">
        <v>1</v>
      </c>
    </row>
    <row r="47" spans="1:9" x14ac:dyDescent="0.45">
      <c r="A47">
        <v>4</v>
      </c>
      <c r="B47" t="s">
        <v>2822</v>
      </c>
      <c r="C47" t="s">
        <v>3315</v>
      </c>
      <c r="D47" t="s">
        <v>2818</v>
      </c>
      <c r="E47" t="s">
        <v>2823</v>
      </c>
      <c r="F47" t="s">
        <v>2824</v>
      </c>
      <c r="G47" t="s">
        <v>2743</v>
      </c>
      <c r="H47" t="s">
        <v>2620</v>
      </c>
      <c r="I47">
        <v>1</v>
      </c>
    </row>
    <row r="48" spans="1:9" x14ac:dyDescent="0.45">
      <c r="A48">
        <v>5</v>
      </c>
      <c r="B48" t="s">
        <v>2773</v>
      </c>
      <c r="C48" t="s">
        <v>3316</v>
      </c>
      <c r="D48" t="s">
        <v>2818</v>
      </c>
      <c r="E48" t="s">
        <v>2774</v>
      </c>
      <c r="F48" t="s">
        <v>2775</v>
      </c>
      <c r="G48" t="s">
        <v>2743</v>
      </c>
      <c r="H48" t="s">
        <v>2620</v>
      </c>
      <c r="I48">
        <v>1</v>
      </c>
    </row>
    <row r="49" spans="1:9" x14ac:dyDescent="0.45">
      <c r="A49">
        <v>6</v>
      </c>
      <c r="B49" t="s">
        <v>2825</v>
      </c>
      <c r="C49" t="s">
        <v>3317</v>
      </c>
      <c r="D49" t="s">
        <v>2818</v>
      </c>
      <c r="E49" t="s">
        <v>2826</v>
      </c>
      <c r="F49" t="s">
        <v>2824</v>
      </c>
      <c r="G49" t="s">
        <v>2743</v>
      </c>
      <c r="H49" t="s">
        <v>2620</v>
      </c>
      <c r="I49">
        <v>1</v>
      </c>
    </row>
    <row r="50" spans="1:9" x14ac:dyDescent="0.45">
      <c r="A50">
        <v>7</v>
      </c>
      <c r="B50" t="s">
        <v>2827</v>
      </c>
      <c r="C50" t="s">
        <v>3318</v>
      </c>
      <c r="D50" t="s">
        <v>2818</v>
      </c>
      <c r="E50" t="s">
        <v>2828</v>
      </c>
      <c r="F50" t="s">
        <v>2824</v>
      </c>
      <c r="G50" t="s">
        <v>2743</v>
      </c>
      <c r="H50" t="s">
        <v>2620</v>
      </c>
      <c r="I50">
        <v>1</v>
      </c>
    </row>
    <row r="51" spans="1:9" x14ac:dyDescent="0.45">
      <c r="A51">
        <v>8</v>
      </c>
      <c r="B51" t="s">
        <v>2766</v>
      </c>
      <c r="C51" t="s">
        <v>3319</v>
      </c>
      <c r="D51" t="s">
        <v>2818</v>
      </c>
      <c r="E51" t="s">
        <v>2767</v>
      </c>
      <c r="F51" t="s">
        <v>2768</v>
      </c>
      <c r="G51" t="s">
        <v>2743</v>
      </c>
      <c r="H51" t="s">
        <v>2620</v>
      </c>
      <c r="I51">
        <v>1</v>
      </c>
    </row>
    <row r="52" spans="1:9" x14ac:dyDescent="0.45">
      <c r="A52">
        <v>1</v>
      </c>
      <c r="B52" t="s">
        <v>2704</v>
      </c>
      <c r="C52" t="s">
        <v>2705</v>
      </c>
      <c r="D52" t="s">
        <v>2829</v>
      </c>
      <c r="E52" t="s">
        <v>2707</v>
      </c>
      <c r="F52" t="s">
        <v>2775</v>
      </c>
      <c r="G52" t="s">
        <v>2725</v>
      </c>
      <c r="H52" t="s">
        <v>2620</v>
      </c>
      <c r="I52">
        <v>1</v>
      </c>
    </row>
    <row r="53" spans="1:9" x14ac:dyDescent="0.45">
      <c r="A53">
        <v>2</v>
      </c>
      <c r="B53" t="s">
        <v>2712</v>
      </c>
      <c r="C53" t="s">
        <v>2713</v>
      </c>
      <c r="D53" t="s">
        <v>2829</v>
      </c>
      <c r="E53" t="s">
        <v>2714</v>
      </c>
      <c r="F53" t="s">
        <v>2708</v>
      </c>
      <c r="G53" t="s">
        <v>2725</v>
      </c>
      <c r="H53" t="s">
        <v>2620</v>
      </c>
      <c r="I53">
        <v>1</v>
      </c>
    </row>
    <row r="54" spans="1:9" x14ac:dyDescent="0.45">
      <c r="A54">
        <v>3</v>
      </c>
      <c r="B54" t="s">
        <v>2716</v>
      </c>
      <c r="C54" t="s">
        <v>2717</v>
      </c>
      <c r="D54" t="s">
        <v>2829</v>
      </c>
      <c r="E54" t="s">
        <v>3417</v>
      </c>
      <c r="F54" t="s">
        <v>2719</v>
      </c>
      <c r="G54" t="s">
        <v>2725</v>
      </c>
      <c r="H54" t="s">
        <v>2620</v>
      </c>
      <c r="I54">
        <v>1</v>
      </c>
    </row>
    <row r="55" spans="1:9" x14ac:dyDescent="0.45">
      <c r="A55">
        <v>4</v>
      </c>
      <c r="B55" t="s">
        <v>2722</v>
      </c>
      <c r="C55" t="s">
        <v>3274</v>
      </c>
      <c r="D55" t="s">
        <v>2829</v>
      </c>
      <c r="E55" t="s">
        <v>3413</v>
      </c>
      <c r="F55" t="s">
        <v>2724</v>
      </c>
      <c r="G55" t="s">
        <v>2725</v>
      </c>
      <c r="H55" t="s">
        <v>2620</v>
      </c>
      <c r="I55">
        <v>1</v>
      </c>
    </row>
    <row r="56" spans="1:9" x14ac:dyDescent="0.45">
      <c r="A56">
        <v>5</v>
      </c>
      <c r="B56" t="s">
        <v>2727</v>
      </c>
      <c r="C56" t="s">
        <v>3275</v>
      </c>
      <c r="D56" t="s">
        <v>2829</v>
      </c>
      <c r="E56" t="s">
        <v>3412</v>
      </c>
      <c r="F56" t="s">
        <v>2724</v>
      </c>
      <c r="G56" t="s">
        <v>2725</v>
      </c>
      <c r="H56" t="s">
        <v>2620</v>
      </c>
      <c r="I56">
        <v>1</v>
      </c>
    </row>
    <row r="57" spans="1:9" x14ac:dyDescent="0.45">
      <c r="A57">
        <v>6</v>
      </c>
      <c r="B57" t="s">
        <v>2731</v>
      </c>
      <c r="C57" t="s">
        <v>3276</v>
      </c>
      <c r="D57" t="s">
        <v>2829</v>
      </c>
      <c r="E57" t="s">
        <v>3414</v>
      </c>
      <c r="F57" t="s">
        <v>2724</v>
      </c>
      <c r="G57" t="s">
        <v>2725</v>
      </c>
      <c r="H57" t="s">
        <v>2620</v>
      </c>
      <c r="I57">
        <v>1</v>
      </c>
    </row>
    <row r="58" spans="1:9" x14ac:dyDescent="0.45">
      <c r="A58">
        <v>7</v>
      </c>
      <c r="B58" t="s">
        <v>2735</v>
      </c>
      <c r="C58" t="s">
        <v>3277</v>
      </c>
      <c r="D58" t="s">
        <v>2829</v>
      </c>
      <c r="E58" t="s">
        <v>3415</v>
      </c>
      <c r="F58" t="s">
        <v>2724</v>
      </c>
      <c r="G58" t="s">
        <v>2725</v>
      </c>
      <c r="H58" t="s">
        <v>2620</v>
      </c>
      <c r="I58">
        <v>1</v>
      </c>
    </row>
    <row r="59" spans="1:9" x14ac:dyDescent="0.45">
      <c r="A59">
        <v>8</v>
      </c>
      <c r="B59" t="s">
        <v>2745</v>
      </c>
      <c r="C59" t="s">
        <v>2830</v>
      </c>
      <c r="D59" t="s">
        <v>2829</v>
      </c>
      <c r="E59" t="s">
        <v>2747</v>
      </c>
      <c r="F59" t="s">
        <v>2748</v>
      </c>
      <c r="G59" t="s">
        <v>2725</v>
      </c>
      <c r="H59" t="s">
        <v>2620</v>
      </c>
      <c r="I59">
        <v>1</v>
      </c>
    </row>
    <row r="60" spans="1:9" x14ac:dyDescent="0.45">
      <c r="A60">
        <v>9</v>
      </c>
      <c r="B60" t="s">
        <v>2749</v>
      </c>
      <c r="C60" t="s">
        <v>2831</v>
      </c>
      <c r="D60" t="s">
        <v>2829</v>
      </c>
      <c r="E60" t="s">
        <v>2750</v>
      </c>
      <c r="F60" t="s">
        <v>2748</v>
      </c>
      <c r="G60" t="s">
        <v>2725</v>
      </c>
      <c r="H60" t="s">
        <v>2620</v>
      </c>
      <c r="I60">
        <v>1</v>
      </c>
    </row>
    <row r="61" spans="1:9" x14ac:dyDescent="0.45">
      <c r="A61">
        <v>10</v>
      </c>
      <c r="B61" t="s">
        <v>2751</v>
      </c>
      <c r="C61" t="s">
        <v>2832</v>
      </c>
      <c r="D61" t="s">
        <v>2829</v>
      </c>
      <c r="E61" t="s">
        <v>2752</v>
      </c>
      <c r="F61" t="s">
        <v>2748</v>
      </c>
      <c r="G61" t="s">
        <v>2725</v>
      </c>
      <c r="H61" t="s">
        <v>2620</v>
      </c>
      <c r="I61">
        <v>1</v>
      </c>
    </row>
    <row r="62" spans="1:9" x14ac:dyDescent="0.45">
      <c r="A62">
        <v>11</v>
      </c>
      <c r="B62" t="s">
        <v>2753</v>
      </c>
      <c r="C62" t="s">
        <v>2833</v>
      </c>
      <c r="D62" t="s">
        <v>2829</v>
      </c>
      <c r="E62" t="s">
        <v>2754</v>
      </c>
      <c r="F62" t="s">
        <v>2748</v>
      </c>
      <c r="G62" t="s">
        <v>2725</v>
      </c>
      <c r="H62" t="s">
        <v>2620</v>
      </c>
      <c r="I62">
        <v>1</v>
      </c>
    </row>
    <row r="63" spans="1:9" x14ac:dyDescent="0.45">
      <c r="A63">
        <v>12</v>
      </c>
      <c r="B63" t="s">
        <v>2208</v>
      </c>
      <c r="C63" t="s">
        <v>2834</v>
      </c>
      <c r="D63" t="s">
        <v>2829</v>
      </c>
      <c r="E63" t="s">
        <v>2755</v>
      </c>
      <c r="F63" t="s">
        <v>2748</v>
      </c>
      <c r="G63" t="s">
        <v>2725</v>
      </c>
      <c r="H63" t="s">
        <v>2620</v>
      </c>
      <c r="I63">
        <v>1</v>
      </c>
    </row>
    <row r="64" spans="1:9" x14ac:dyDescent="0.45">
      <c r="A64">
        <v>13</v>
      </c>
      <c r="B64" t="s">
        <v>2209</v>
      </c>
      <c r="C64" t="s">
        <v>2835</v>
      </c>
      <c r="D64" t="s">
        <v>2829</v>
      </c>
      <c r="E64" t="s">
        <v>2756</v>
      </c>
      <c r="F64" t="s">
        <v>2757</v>
      </c>
      <c r="G64" t="s">
        <v>2725</v>
      </c>
      <c r="H64" t="s">
        <v>2620</v>
      </c>
      <c r="I64">
        <v>1</v>
      </c>
    </row>
    <row r="65" spans="1:9" x14ac:dyDescent="0.45">
      <c r="A65">
        <v>14</v>
      </c>
      <c r="B65" t="s">
        <v>2758</v>
      </c>
      <c r="C65" t="s">
        <v>2836</v>
      </c>
      <c r="D65" t="s">
        <v>2829</v>
      </c>
      <c r="E65" t="s">
        <v>2759</v>
      </c>
      <c r="F65" t="s">
        <v>2748</v>
      </c>
      <c r="G65" t="s">
        <v>2725</v>
      </c>
      <c r="H65" t="s">
        <v>2620</v>
      </c>
      <c r="I65">
        <v>1</v>
      </c>
    </row>
    <row r="66" spans="1:9" x14ac:dyDescent="0.45">
      <c r="A66">
        <v>15</v>
      </c>
      <c r="B66" t="s">
        <v>2760</v>
      </c>
      <c r="C66" t="s">
        <v>2837</v>
      </c>
      <c r="D66" t="s">
        <v>2829</v>
      </c>
      <c r="E66" t="s">
        <v>2761</v>
      </c>
      <c r="F66" t="s">
        <v>2748</v>
      </c>
      <c r="G66" t="s">
        <v>2725</v>
      </c>
      <c r="H66" t="s">
        <v>2620</v>
      </c>
      <c r="I66">
        <v>1</v>
      </c>
    </row>
    <row r="67" spans="1:9" x14ac:dyDescent="0.45">
      <c r="A67">
        <v>16</v>
      </c>
      <c r="B67" t="s">
        <v>2762</v>
      </c>
      <c r="C67" t="s">
        <v>2838</v>
      </c>
      <c r="D67" t="s">
        <v>2829</v>
      </c>
      <c r="E67" t="s">
        <v>2763</v>
      </c>
      <c r="F67" t="s">
        <v>2748</v>
      </c>
      <c r="G67" t="s">
        <v>2725</v>
      </c>
      <c r="H67" t="s">
        <v>2620</v>
      </c>
      <c r="I67">
        <v>1</v>
      </c>
    </row>
    <row r="68" spans="1:9" x14ac:dyDescent="0.45">
      <c r="A68">
        <v>17</v>
      </c>
      <c r="B68" t="s">
        <v>2764</v>
      </c>
      <c r="C68" t="s">
        <v>2839</v>
      </c>
      <c r="D68" t="s">
        <v>2829</v>
      </c>
      <c r="E68" t="s">
        <v>2765</v>
      </c>
      <c r="F68" t="s">
        <v>2748</v>
      </c>
      <c r="G68" t="s">
        <v>2725</v>
      </c>
      <c r="H68" t="s">
        <v>2620</v>
      </c>
      <c r="I68">
        <v>1</v>
      </c>
    </row>
    <row r="69" spans="1:9" x14ac:dyDescent="0.45">
      <c r="A69">
        <v>18</v>
      </c>
      <c r="B69" t="s">
        <v>2766</v>
      </c>
      <c r="C69" t="s">
        <v>2840</v>
      </c>
      <c r="D69" t="s">
        <v>2829</v>
      </c>
      <c r="E69" t="s">
        <v>2767</v>
      </c>
      <c r="F69" t="s">
        <v>2768</v>
      </c>
      <c r="G69" t="s">
        <v>2725</v>
      </c>
      <c r="H69" t="s">
        <v>2620</v>
      </c>
      <c r="I69">
        <v>1</v>
      </c>
    </row>
    <row r="70" spans="1:9" x14ac:dyDescent="0.45">
      <c r="A70">
        <v>1</v>
      </c>
      <c r="B70" t="s">
        <v>2841</v>
      </c>
      <c r="C70" t="s">
        <v>3320</v>
      </c>
      <c r="D70" t="s">
        <v>2842</v>
      </c>
      <c r="E70" t="s">
        <v>3418</v>
      </c>
      <c r="F70" t="s">
        <v>2775</v>
      </c>
      <c r="G70" t="s">
        <v>2729</v>
      </c>
      <c r="H70" t="s">
        <v>2620</v>
      </c>
      <c r="I70">
        <v>1</v>
      </c>
    </row>
    <row r="71" spans="1:9" x14ac:dyDescent="0.45">
      <c r="A71">
        <v>2</v>
      </c>
      <c r="B71" t="s">
        <v>2769</v>
      </c>
      <c r="C71" t="s">
        <v>3321</v>
      </c>
      <c r="D71" t="s">
        <v>2842</v>
      </c>
      <c r="E71" t="s">
        <v>2771</v>
      </c>
      <c r="F71" t="s">
        <v>2772</v>
      </c>
      <c r="G71" t="s">
        <v>2729</v>
      </c>
      <c r="H71" t="s">
        <v>2620</v>
      </c>
      <c r="I71">
        <v>1</v>
      </c>
    </row>
    <row r="72" spans="1:9" x14ac:dyDescent="0.45">
      <c r="A72">
        <v>3</v>
      </c>
      <c r="B72" t="s">
        <v>2787</v>
      </c>
      <c r="C72" t="s">
        <v>3322</v>
      </c>
      <c r="D72" t="s">
        <v>2842</v>
      </c>
      <c r="E72" t="s">
        <v>2788</v>
      </c>
      <c r="F72" t="s">
        <v>2780</v>
      </c>
      <c r="G72" t="s">
        <v>2729</v>
      </c>
      <c r="H72" t="s">
        <v>2620</v>
      </c>
      <c r="I72">
        <v>1</v>
      </c>
    </row>
    <row r="73" spans="1:9" x14ac:dyDescent="0.45">
      <c r="A73">
        <v>4</v>
      </c>
      <c r="B73" t="s">
        <v>2844</v>
      </c>
      <c r="C73" t="s">
        <v>3323</v>
      </c>
      <c r="D73" t="s">
        <v>2842</v>
      </c>
      <c r="E73" t="s">
        <v>2845</v>
      </c>
      <c r="F73" t="s">
        <v>2775</v>
      </c>
      <c r="G73" t="s">
        <v>2729</v>
      </c>
      <c r="H73" t="s">
        <v>2620</v>
      </c>
      <c r="I73">
        <v>1</v>
      </c>
    </row>
    <row r="74" spans="1:9" x14ac:dyDescent="0.45">
      <c r="A74">
        <v>5</v>
      </c>
      <c r="B74" t="s">
        <v>2846</v>
      </c>
      <c r="C74" t="s">
        <v>3324</v>
      </c>
      <c r="D74" t="s">
        <v>2842</v>
      </c>
      <c r="E74" t="s">
        <v>2847</v>
      </c>
      <c r="F74" t="s">
        <v>2780</v>
      </c>
      <c r="G74" t="s">
        <v>2729</v>
      </c>
      <c r="H74" t="s">
        <v>2620</v>
      </c>
      <c r="I74">
        <v>1</v>
      </c>
    </row>
    <row r="75" spans="1:9" x14ac:dyDescent="0.45">
      <c r="A75">
        <v>6</v>
      </c>
      <c r="B75" t="s">
        <v>2848</v>
      </c>
      <c r="C75" t="s">
        <v>3325</v>
      </c>
      <c r="D75" t="s">
        <v>2842</v>
      </c>
      <c r="E75" t="s">
        <v>2849</v>
      </c>
      <c r="F75" t="s">
        <v>2775</v>
      </c>
      <c r="G75" t="s">
        <v>2729</v>
      </c>
      <c r="H75" t="s">
        <v>2620</v>
      </c>
      <c r="I75">
        <v>1</v>
      </c>
    </row>
    <row r="76" spans="1:9" x14ac:dyDescent="0.45">
      <c r="A76">
        <v>7</v>
      </c>
      <c r="B76" t="s">
        <v>2850</v>
      </c>
      <c r="C76" t="s">
        <v>3326</v>
      </c>
      <c r="D76" t="s">
        <v>2842</v>
      </c>
      <c r="E76" t="s">
        <v>2779</v>
      </c>
      <c r="F76" t="s">
        <v>2780</v>
      </c>
      <c r="G76" t="s">
        <v>2729</v>
      </c>
      <c r="H76" t="s">
        <v>2620</v>
      </c>
      <c r="I76">
        <v>1</v>
      </c>
    </row>
    <row r="77" spans="1:9" x14ac:dyDescent="0.45">
      <c r="A77">
        <v>8</v>
      </c>
      <c r="B77" t="s">
        <v>2851</v>
      </c>
      <c r="C77" t="s">
        <v>3327</v>
      </c>
      <c r="D77" t="s">
        <v>2842</v>
      </c>
      <c r="E77" t="s">
        <v>2852</v>
      </c>
      <c r="F77" t="s">
        <v>2775</v>
      </c>
      <c r="G77" t="s">
        <v>2729</v>
      </c>
      <c r="H77" t="s">
        <v>2620</v>
      </c>
      <c r="I77">
        <v>1</v>
      </c>
    </row>
    <row r="78" spans="1:9" x14ac:dyDescent="0.45">
      <c r="A78">
        <v>9</v>
      </c>
      <c r="B78" t="s">
        <v>2853</v>
      </c>
      <c r="C78" t="s">
        <v>3328</v>
      </c>
      <c r="D78" t="s">
        <v>2842</v>
      </c>
      <c r="E78" t="s">
        <v>2854</v>
      </c>
      <c r="F78" t="s">
        <v>2780</v>
      </c>
      <c r="G78" t="s">
        <v>2729</v>
      </c>
      <c r="H78" t="s">
        <v>2620</v>
      </c>
      <c r="I78">
        <v>1</v>
      </c>
    </row>
    <row r="79" spans="1:9" x14ac:dyDescent="0.45">
      <c r="A79">
        <v>10</v>
      </c>
      <c r="B79" t="s">
        <v>2855</v>
      </c>
      <c r="C79" t="s">
        <v>3329</v>
      </c>
      <c r="D79" t="s">
        <v>2842</v>
      </c>
      <c r="E79" t="s">
        <v>2856</v>
      </c>
      <c r="F79" t="s">
        <v>2591</v>
      </c>
      <c r="G79" t="s">
        <v>2729</v>
      </c>
      <c r="H79" t="s">
        <v>2620</v>
      </c>
      <c r="I79">
        <v>1</v>
      </c>
    </row>
    <row r="80" spans="1:9" x14ac:dyDescent="0.45">
      <c r="A80">
        <v>11</v>
      </c>
      <c r="B80" t="s">
        <v>2783</v>
      </c>
      <c r="C80" t="s">
        <v>3330</v>
      </c>
      <c r="D80" t="s">
        <v>2842</v>
      </c>
      <c r="E80" t="s">
        <v>2784</v>
      </c>
      <c r="F80" t="s">
        <v>2780</v>
      </c>
      <c r="G80" t="s">
        <v>2729</v>
      </c>
      <c r="H80" t="s">
        <v>2620</v>
      </c>
      <c r="I80">
        <v>1</v>
      </c>
    </row>
    <row r="81" spans="1:9" x14ac:dyDescent="0.45">
      <c r="A81">
        <v>12</v>
      </c>
      <c r="B81" t="s">
        <v>2781</v>
      </c>
      <c r="C81" t="s">
        <v>3331</v>
      </c>
      <c r="D81" t="s">
        <v>2842</v>
      </c>
      <c r="E81" t="s">
        <v>2782</v>
      </c>
      <c r="F81" t="s">
        <v>2780</v>
      </c>
      <c r="G81" t="s">
        <v>2729</v>
      </c>
      <c r="H81" t="s">
        <v>2620</v>
      </c>
      <c r="I81">
        <v>1</v>
      </c>
    </row>
    <row r="82" spans="1:9" x14ac:dyDescent="0.45">
      <c r="A82">
        <v>13</v>
      </c>
      <c r="B82" t="s">
        <v>2776</v>
      </c>
      <c r="C82" t="s">
        <v>3332</v>
      </c>
      <c r="D82" t="s">
        <v>2842</v>
      </c>
      <c r="E82" t="s">
        <v>2777</v>
      </c>
      <c r="F82" t="s">
        <v>2775</v>
      </c>
      <c r="G82" t="s">
        <v>2729</v>
      </c>
      <c r="H82" t="s">
        <v>2620</v>
      </c>
      <c r="I82">
        <v>1</v>
      </c>
    </row>
    <row r="83" spans="1:9" x14ac:dyDescent="0.45">
      <c r="A83">
        <v>14</v>
      </c>
      <c r="B83" t="s">
        <v>2857</v>
      </c>
      <c r="C83" t="s">
        <v>3333</v>
      </c>
      <c r="D83" t="s">
        <v>2842</v>
      </c>
      <c r="E83" t="s">
        <v>2858</v>
      </c>
      <c r="F83" t="s">
        <v>2780</v>
      </c>
      <c r="G83" t="s">
        <v>2729</v>
      </c>
      <c r="H83" t="s">
        <v>2620</v>
      </c>
      <c r="I83">
        <v>1</v>
      </c>
    </row>
    <row r="84" spans="1:9" x14ac:dyDescent="0.45">
      <c r="A84">
        <v>15</v>
      </c>
      <c r="B84" t="s">
        <v>2859</v>
      </c>
      <c r="C84" t="s">
        <v>3334</v>
      </c>
      <c r="D84" t="s">
        <v>2842</v>
      </c>
      <c r="E84" t="s">
        <v>2860</v>
      </c>
      <c r="F84" t="s">
        <v>2768</v>
      </c>
      <c r="G84" t="s">
        <v>2729</v>
      </c>
      <c r="H84" t="s">
        <v>2620</v>
      </c>
      <c r="I84">
        <v>1</v>
      </c>
    </row>
    <row r="85" spans="1:9" x14ac:dyDescent="0.45">
      <c r="A85">
        <v>16</v>
      </c>
      <c r="B85" t="s">
        <v>2861</v>
      </c>
      <c r="C85" t="s">
        <v>3335</v>
      </c>
      <c r="D85" t="s">
        <v>2842</v>
      </c>
      <c r="E85" t="s">
        <v>3419</v>
      </c>
      <c r="F85" t="s">
        <v>2775</v>
      </c>
      <c r="G85" t="s">
        <v>2729</v>
      </c>
      <c r="H85" t="s">
        <v>2620</v>
      </c>
      <c r="I85">
        <v>1</v>
      </c>
    </row>
    <row r="86" spans="1:9" x14ac:dyDescent="0.45">
      <c r="A86">
        <v>17</v>
      </c>
      <c r="B86" t="s">
        <v>2863</v>
      </c>
      <c r="C86" t="s">
        <v>3336</v>
      </c>
      <c r="D86" t="s">
        <v>2842</v>
      </c>
      <c r="E86" t="s">
        <v>3420</v>
      </c>
      <c r="F86" t="s">
        <v>2775</v>
      </c>
      <c r="G86" t="s">
        <v>2729</v>
      </c>
      <c r="H86" t="s">
        <v>2620</v>
      </c>
      <c r="I86">
        <v>1</v>
      </c>
    </row>
    <row r="87" spans="1:9" x14ac:dyDescent="0.45">
      <c r="A87">
        <v>18</v>
      </c>
      <c r="B87" t="s">
        <v>2789</v>
      </c>
      <c r="C87" t="s">
        <v>3337</v>
      </c>
      <c r="D87" t="s">
        <v>2842</v>
      </c>
      <c r="E87" t="s">
        <v>2790</v>
      </c>
      <c r="F87" t="s">
        <v>2780</v>
      </c>
      <c r="G87" t="s">
        <v>2729</v>
      </c>
      <c r="H87" t="s">
        <v>2620</v>
      </c>
      <c r="I87">
        <v>1</v>
      </c>
    </row>
    <row r="88" spans="1:9" x14ac:dyDescent="0.45">
      <c r="A88">
        <v>19</v>
      </c>
      <c r="B88" t="s">
        <v>2865</v>
      </c>
      <c r="C88" t="s">
        <v>3338</v>
      </c>
      <c r="D88" t="s">
        <v>2842</v>
      </c>
      <c r="E88" t="s">
        <v>2866</v>
      </c>
      <c r="F88" t="s">
        <v>2780</v>
      </c>
      <c r="G88" t="s">
        <v>2729</v>
      </c>
      <c r="H88" t="s">
        <v>2620</v>
      </c>
      <c r="I88">
        <v>1</v>
      </c>
    </row>
    <row r="89" spans="1:9" x14ac:dyDescent="0.45">
      <c r="A89">
        <v>20</v>
      </c>
      <c r="B89" t="s">
        <v>2766</v>
      </c>
      <c r="C89" t="s">
        <v>3339</v>
      </c>
      <c r="D89" t="s">
        <v>2842</v>
      </c>
      <c r="E89" t="s">
        <v>2767</v>
      </c>
      <c r="F89" t="s">
        <v>2768</v>
      </c>
      <c r="G89" t="s">
        <v>2729</v>
      </c>
      <c r="H89" t="s">
        <v>2620</v>
      </c>
      <c r="I89">
        <v>1</v>
      </c>
    </row>
    <row r="90" spans="1:9" x14ac:dyDescent="0.45">
      <c r="A90">
        <v>21</v>
      </c>
      <c r="B90" t="s">
        <v>2815</v>
      </c>
      <c r="C90" t="s">
        <v>3340</v>
      </c>
      <c r="D90" t="s">
        <v>2842</v>
      </c>
      <c r="E90" t="s">
        <v>2816</v>
      </c>
      <c r="F90" t="s">
        <v>2817</v>
      </c>
      <c r="G90" t="s">
        <v>2729</v>
      </c>
      <c r="H90" t="s">
        <v>2620</v>
      </c>
      <c r="I90">
        <v>1</v>
      </c>
    </row>
    <row r="91" spans="1:9" x14ac:dyDescent="0.45">
      <c r="A91">
        <v>22</v>
      </c>
      <c r="B91" t="s">
        <v>2822</v>
      </c>
      <c r="C91" t="s">
        <v>3341</v>
      </c>
      <c r="D91" t="s">
        <v>2842</v>
      </c>
      <c r="E91" t="s">
        <v>2823</v>
      </c>
      <c r="F91" t="s">
        <v>2824</v>
      </c>
      <c r="G91" t="s">
        <v>2729</v>
      </c>
      <c r="H91" t="s">
        <v>2620</v>
      </c>
      <c r="I91">
        <v>1</v>
      </c>
    </row>
    <row r="92" spans="1:9" x14ac:dyDescent="0.45">
      <c r="A92">
        <v>1</v>
      </c>
      <c r="B92" t="s">
        <v>2867</v>
      </c>
      <c r="C92" t="s">
        <v>3342</v>
      </c>
      <c r="D92" t="s">
        <v>2868</v>
      </c>
      <c r="E92" t="s">
        <v>3421</v>
      </c>
      <c r="F92" t="s">
        <v>2870</v>
      </c>
      <c r="G92" t="s">
        <v>2737</v>
      </c>
      <c r="H92" t="s">
        <v>2620</v>
      </c>
      <c r="I92">
        <v>1</v>
      </c>
    </row>
    <row r="93" spans="1:9" x14ac:dyDescent="0.45">
      <c r="A93">
        <v>2</v>
      </c>
      <c r="B93" t="s">
        <v>2871</v>
      </c>
      <c r="C93" t="s">
        <v>3343</v>
      </c>
      <c r="D93" t="s">
        <v>2868</v>
      </c>
      <c r="E93" t="s">
        <v>3423</v>
      </c>
      <c r="F93" t="s">
        <v>2873</v>
      </c>
      <c r="G93" t="s">
        <v>2737</v>
      </c>
      <c r="H93" t="s">
        <v>2620</v>
      </c>
      <c r="I93">
        <v>1</v>
      </c>
    </row>
    <row r="94" spans="1:9" x14ac:dyDescent="0.45">
      <c r="A94">
        <v>3</v>
      </c>
      <c r="B94" t="s">
        <v>2874</v>
      </c>
      <c r="C94" t="s">
        <v>3344</v>
      </c>
      <c r="D94" t="s">
        <v>2868</v>
      </c>
      <c r="E94" t="s">
        <v>3422</v>
      </c>
      <c r="F94" t="s">
        <v>2876</v>
      </c>
      <c r="G94" t="s">
        <v>2737</v>
      </c>
      <c r="H94" t="s">
        <v>2620</v>
      </c>
      <c r="I94">
        <v>1</v>
      </c>
    </row>
    <row r="95" spans="1:9" x14ac:dyDescent="0.45">
      <c r="A95">
        <v>4</v>
      </c>
      <c r="B95" t="s">
        <v>2877</v>
      </c>
      <c r="C95" t="s">
        <v>3345</v>
      </c>
      <c r="D95" t="s">
        <v>2868</v>
      </c>
      <c r="E95" t="s">
        <v>3424</v>
      </c>
      <c r="F95" t="s">
        <v>2876</v>
      </c>
      <c r="G95" t="s">
        <v>2737</v>
      </c>
      <c r="H95" t="s">
        <v>2620</v>
      </c>
      <c r="I95">
        <v>1</v>
      </c>
    </row>
    <row r="96" spans="1:9" x14ac:dyDescent="0.45">
      <c r="A96">
        <v>5</v>
      </c>
      <c r="B96" t="s">
        <v>2879</v>
      </c>
      <c r="C96" t="s">
        <v>3346</v>
      </c>
      <c r="D96" t="s">
        <v>2868</v>
      </c>
      <c r="E96" t="s">
        <v>3425</v>
      </c>
      <c r="F96" t="s">
        <v>2876</v>
      </c>
      <c r="G96" t="s">
        <v>2737</v>
      </c>
      <c r="H96" t="s">
        <v>2620</v>
      </c>
      <c r="I96">
        <v>1</v>
      </c>
    </row>
    <row r="97" spans="1:9" x14ac:dyDescent="0.45">
      <c r="A97">
        <v>6</v>
      </c>
      <c r="B97" t="s">
        <v>2813</v>
      </c>
      <c r="C97" t="s">
        <v>3347</v>
      </c>
      <c r="D97" t="s">
        <v>2868</v>
      </c>
      <c r="E97" t="s">
        <v>3426</v>
      </c>
      <c r="F97" t="s">
        <v>2591</v>
      </c>
      <c r="G97" t="s">
        <v>2737</v>
      </c>
      <c r="H97" t="s">
        <v>2620</v>
      </c>
      <c r="I97">
        <v>1</v>
      </c>
    </row>
    <row r="98" spans="1:9" x14ac:dyDescent="0.45">
      <c r="A98">
        <v>7</v>
      </c>
      <c r="B98" t="s">
        <v>2881</v>
      </c>
      <c r="C98" t="s">
        <v>3348</v>
      </c>
      <c r="D98" t="s">
        <v>2868</v>
      </c>
      <c r="E98" t="s">
        <v>2882</v>
      </c>
      <c r="F98" t="s">
        <v>2876</v>
      </c>
      <c r="G98" t="s">
        <v>2737</v>
      </c>
      <c r="H98" t="s">
        <v>2620</v>
      </c>
      <c r="I98">
        <v>1</v>
      </c>
    </row>
    <row r="99" spans="1:9" x14ac:dyDescent="0.45">
      <c r="A99">
        <v>8</v>
      </c>
      <c r="B99" t="s">
        <v>2776</v>
      </c>
      <c r="C99" t="s">
        <v>3349</v>
      </c>
      <c r="D99" t="s">
        <v>2868</v>
      </c>
      <c r="E99" t="s">
        <v>3427</v>
      </c>
      <c r="F99" t="s">
        <v>2775</v>
      </c>
      <c r="G99" t="s">
        <v>2737</v>
      </c>
      <c r="H99" t="s">
        <v>2620</v>
      </c>
      <c r="I99">
        <v>1</v>
      </c>
    </row>
    <row r="100" spans="1:9" x14ac:dyDescent="0.45">
      <c r="A100">
        <v>9</v>
      </c>
      <c r="B100" t="s">
        <v>2883</v>
      </c>
      <c r="C100" t="s">
        <v>3350</v>
      </c>
      <c r="D100" t="s">
        <v>2868</v>
      </c>
      <c r="E100" t="s">
        <v>2884</v>
      </c>
      <c r="F100" t="s">
        <v>2780</v>
      </c>
      <c r="G100" t="s">
        <v>2737</v>
      </c>
      <c r="H100" t="s">
        <v>2620</v>
      </c>
      <c r="I100">
        <v>1</v>
      </c>
    </row>
    <row r="101" spans="1:9" x14ac:dyDescent="0.45">
      <c r="A101">
        <v>10</v>
      </c>
      <c r="B101" t="s">
        <v>2885</v>
      </c>
      <c r="C101" t="s">
        <v>3351</v>
      </c>
      <c r="D101" t="s">
        <v>2868</v>
      </c>
      <c r="E101" t="s">
        <v>2779</v>
      </c>
      <c r="F101" t="s">
        <v>2780</v>
      </c>
      <c r="G101" t="s">
        <v>2737</v>
      </c>
      <c r="H101" t="s">
        <v>2620</v>
      </c>
      <c r="I101">
        <v>1</v>
      </c>
    </row>
    <row r="102" spans="1:9" x14ac:dyDescent="0.45">
      <c r="A102">
        <v>11</v>
      </c>
      <c r="B102" t="s">
        <v>2886</v>
      </c>
      <c r="C102" t="s">
        <v>3352</v>
      </c>
      <c r="D102" t="s">
        <v>2868</v>
      </c>
      <c r="E102" t="s">
        <v>2887</v>
      </c>
      <c r="F102" t="s">
        <v>2780</v>
      </c>
      <c r="G102" t="s">
        <v>2737</v>
      </c>
      <c r="H102" t="s">
        <v>2620</v>
      </c>
      <c r="I102">
        <v>1</v>
      </c>
    </row>
    <row r="103" spans="1:9" x14ac:dyDescent="0.45">
      <c r="A103">
        <v>12</v>
      </c>
      <c r="B103" t="s">
        <v>2781</v>
      </c>
      <c r="C103" t="s">
        <v>3353</v>
      </c>
      <c r="D103" t="s">
        <v>2868</v>
      </c>
      <c r="E103" t="s">
        <v>2325</v>
      </c>
      <c r="F103" t="s">
        <v>2780</v>
      </c>
      <c r="G103" t="s">
        <v>2737</v>
      </c>
      <c r="H103" t="s">
        <v>2620</v>
      </c>
      <c r="I103">
        <v>1</v>
      </c>
    </row>
    <row r="104" spans="1:9" x14ac:dyDescent="0.45">
      <c r="A104">
        <v>13</v>
      </c>
      <c r="B104" t="s">
        <v>2846</v>
      </c>
      <c r="C104" t="s">
        <v>3354</v>
      </c>
      <c r="D104" t="s">
        <v>2868</v>
      </c>
      <c r="E104" t="s">
        <v>2847</v>
      </c>
      <c r="F104" t="s">
        <v>2780</v>
      </c>
      <c r="G104" t="s">
        <v>2737</v>
      </c>
      <c r="H104" t="s">
        <v>2620</v>
      </c>
      <c r="I104">
        <v>1</v>
      </c>
    </row>
    <row r="105" spans="1:9" x14ac:dyDescent="0.45">
      <c r="A105">
        <v>14</v>
      </c>
      <c r="B105" t="s">
        <v>2766</v>
      </c>
      <c r="C105" t="s">
        <v>3355</v>
      </c>
      <c r="D105" t="s">
        <v>2868</v>
      </c>
      <c r="E105" t="s">
        <v>2767</v>
      </c>
      <c r="F105" t="s">
        <v>2768</v>
      </c>
      <c r="G105" t="s">
        <v>2737</v>
      </c>
      <c r="H105" t="s">
        <v>2620</v>
      </c>
      <c r="I105">
        <v>1</v>
      </c>
    </row>
    <row r="106" spans="1:9" x14ac:dyDescent="0.45">
      <c r="A106">
        <v>1</v>
      </c>
      <c r="B106" t="s">
        <v>2888</v>
      </c>
      <c r="C106" t="s">
        <v>2889</v>
      </c>
      <c r="D106" t="s">
        <v>2890</v>
      </c>
      <c r="E106" t="s">
        <v>3428</v>
      </c>
      <c r="F106" t="s">
        <v>2757</v>
      </c>
      <c r="G106" t="s">
        <v>2710</v>
      </c>
      <c r="H106" t="s">
        <v>2620</v>
      </c>
      <c r="I106">
        <v>1</v>
      </c>
    </row>
    <row r="107" spans="1:9" x14ac:dyDescent="0.45">
      <c r="A107">
        <v>2</v>
      </c>
      <c r="B107" t="s">
        <v>2892</v>
      </c>
      <c r="C107" t="s">
        <v>2893</v>
      </c>
      <c r="D107" t="s">
        <v>2890</v>
      </c>
      <c r="E107" t="s">
        <v>3429</v>
      </c>
      <c r="F107" t="s">
        <v>2757</v>
      </c>
      <c r="G107" t="s">
        <v>2710</v>
      </c>
      <c r="H107" t="s">
        <v>2620</v>
      </c>
      <c r="I107">
        <v>1</v>
      </c>
    </row>
    <row r="108" spans="1:9" x14ac:dyDescent="0.45">
      <c r="A108">
        <v>3</v>
      </c>
      <c r="B108" t="s">
        <v>2895</v>
      </c>
      <c r="C108" t="s">
        <v>2896</v>
      </c>
      <c r="D108" t="s">
        <v>2890</v>
      </c>
      <c r="E108" t="s">
        <v>3430</v>
      </c>
      <c r="F108" t="s">
        <v>2757</v>
      </c>
      <c r="G108" t="s">
        <v>2710</v>
      </c>
      <c r="H108" t="s">
        <v>2620</v>
      </c>
      <c r="I108">
        <v>1</v>
      </c>
    </row>
    <row r="109" spans="1:9" x14ac:dyDescent="0.45">
      <c r="A109">
        <v>4</v>
      </c>
      <c r="B109" t="s">
        <v>2898</v>
      </c>
      <c r="C109" t="s">
        <v>2899</v>
      </c>
      <c r="D109" t="s">
        <v>2890</v>
      </c>
      <c r="E109" t="s">
        <v>2900</v>
      </c>
      <c r="F109" t="s">
        <v>2757</v>
      </c>
      <c r="G109" t="s">
        <v>2710</v>
      </c>
      <c r="H109" t="s">
        <v>2620</v>
      </c>
      <c r="I109">
        <v>1</v>
      </c>
    </row>
    <row r="110" spans="1:9" x14ac:dyDescent="0.45">
      <c r="A110">
        <v>5</v>
      </c>
      <c r="B110" t="s">
        <v>2901</v>
      </c>
      <c r="C110" t="s">
        <v>2902</v>
      </c>
      <c r="D110" t="s">
        <v>2890</v>
      </c>
      <c r="E110" t="s">
        <v>2903</v>
      </c>
      <c r="F110" t="s">
        <v>2757</v>
      </c>
      <c r="G110" t="s">
        <v>2710</v>
      </c>
      <c r="H110" t="s">
        <v>2620</v>
      </c>
      <c r="I110">
        <v>1</v>
      </c>
    </row>
    <row r="111" spans="1:9" x14ac:dyDescent="0.45">
      <c r="A111">
        <v>6</v>
      </c>
      <c r="B111" t="s">
        <v>2904</v>
      </c>
      <c r="C111" t="s">
        <v>2905</v>
      </c>
      <c r="D111" t="s">
        <v>2890</v>
      </c>
      <c r="E111" t="s">
        <v>2906</v>
      </c>
      <c r="F111" t="s">
        <v>2757</v>
      </c>
      <c r="G111" t="s">
        <v>2710</v>
      </c>
      <c r="H111" t="s">
        <v>2620</v>
      </c>
      <c r="I111">
        <v>1</v>
      </c>
    </row>
    <row r="112" spans="1:9" x14ac:dyDescent="0.45">
      <c r="A112">
        <v>7</v>
      </c>
      <c r="B112" t="s">
        <v>2907</v>
      </c>
      <c r="C112" t="s">
        <v>2908</v>
      </c>
      <c r="D112" t="s">
        <v>2890</v>
      </c>
      <c r="E112" t="s">
        <v>2909</v>
      </c>
      <c r="F112" t="s">
        <v>2757</v>
      </c>
      <c r="G112" t="s">
        <v>2710</v>
      </c>
      <c r="H112" t="s">
        <v>2620</v>
      </c>
      <c r="I112">
        <v>1</v>
      </c>
    </row>
    <row r="113" spans="1:9" x14ac:dyDescent="0.45">
      <c r="A113">
        <v>8</v>
      </c>
      <c r="B113" t="s">
        <v>2910</v>
      </c>
      <c r="C113" t="s">
        <v>2911</v>
      </c>
      <c r="D113" t="s">
        <v>2890</v>
      </c>
      <c r="E113" t="s">
        <v>2912</v>
      </c>
      <c r="F113" t="s">
        <v>2757</v>
      </c>
      <c r="G113" t="s">
        <v>2710</v>
      </c>
      <c r="H113" t="s">
        <v>2620</v>
      </c>
      <c r="I113">
        <v>1</v>
      </c>
    </row>
    <row r="114" spans="1:9" x14ac:dyDescent="0.45">
      <c r="A114">
        <v>9</v>
      </c>
      <c r="B114" t="s">
        <v>2913</v>
      </c>
      <c r="C114" t="s">
        <v>2914</v>
      </c>
      <c r="D114" t="s">
        <v>2890</v>
      </c>
      <c r="E114" t="s">
        <v>2915</v>
      </c>
      <c r="F114" t="s">
        <v>2757</v>
      </c>
      <c r="G114" t="s">
        <v>2710</v>
      </c>
      <c r="H114" t="s">
        <v>2620</v>
      </c>
      <c r="I114">
        <v>1</v>
      </c>
    </row>
    <row r="115" spans="1:9" x14ac:dyDescent="0.45">
      <c r="A115">
        <v>10</v>
      </c>
      <c r="B115" t="s">
        <v>2916</v>
      </c>
      <c r="C115" t="s">
        <v>2917</v>
      </c>
      <c r="D115" t="s">
        <v>2890</v>
      </c>
      <c r="E115" t="s">
        <v>3431</v>
      </c>
      <c r="F115" t="s">
        <v>2757</v>
      </c>
      <c r="G115" t="s">
        <v>2710</v>
      </c>
      <c r="H115" t="s">
        <v>2620</v>
      </c>
      <c r="I115">
        <v>1</v>
      </c>
    </row>
    <row r="116" spans="1:9" x14ac:dyDescent="0.45">
      <c r="A116">
        <v>11</v>
      </c>
      <c r="B116" t="s">
        <v>2919</v>
      </c>
      <c r="C116" t="s">
        <v>2920</v>
      </c>
      <c r="D116" t="s">
        <v>2890</v>
      </c>
      <c r="E116" t="s">
        <v>2921</v>
      </c>
      <c r="F116" t="s">
        <v>2757</v>
      </c>
      <c r="G116" t="s">
        <v>2710</v>
      </c>
      <c r="H116" t="s">
        <v>2620</v>
      </c>
      <c r="I116">
        <v>1</v>
      </c>
    </row>
    <row r="117" spans="1:9" x14ac:dyDescent="0.45">
      <c r="A117">
        <v>12</v>
      </c>
      <c r="B117" t="s">
        <v>2922</v>
      </c>
      <c r="C117" t="s">
        <v>2923</v>
      </c>
      <c r="D117" t="s">
        <v>2890</v>
      </c>
      <c r="E117" t="s">
        <v>3432</v>
      </c>
      <c r="F117" t="s">
        <v>2757</v>
      </c>
      <c r="G117" t="s">
        <v>2710</v>
      </c>
      <c r="H117" t="s">
        <v>2620</v>
      </c>
      <c r="I117">
        <v>1</v>
      </c>
    </row>
    <row r="118" spans="1:9" x14ac:dyDescent="0.45">
      <c r="A118">
        <v>13</v>
      </c>
      <c r="B118" t="s">
        <v>2925</v>
      </c>
      <c r="C118" t="s">
        <v>2926</v>
      </c>
      <c r="D118" t="s">
        <v>2890</v>
      </c>
      <c r="E118" t="s">
        <v>2927</v>
      </c>
      <c r="F118" t="s">
        <v>2757</v>
      </c>
      <c r="G118" t="s">
        <v>2710</v>
      </c>
      <c r="H118" t="s">
        <v>2620</v>
      </c>
      <c r="I118">
        <v>1</v>
      </c>
    </row>
    <row r="119" spans="1:9" x14ac:dyDescent="0.45">
      <c r="A119">
        <v>14</v>
      </c>
      <c r="B119" t="s">
        <v>2928</v>
      </c>
      <c r="C119" t="s">
        <v>2929</v>
      </c>
      <c r="D119" t="s">
        <v>2890</v>
      </c>
      <c r="E119" t="s">
        <v>2930</v>
      </c>
      <c r="F119" t="s">
        <v>2757</v>
      </c>
      <c r="G119" t="s">
        <v>2710</v>
      </c>
      <c r="H119" t="s">
        <v>2620</v>
      </c>
      <c r="I119">
        <v>1</v>
      </c>
    </row>
    <row r="120" spans="1:9" x14ac:dyDescent="0.45">
      <c r="A120">
        <v>15</v>
      </c>
      <c r="B120" t="s">
        <v>2931</v>
      </c>
      <c r="C120" t="s">
        <v>2932</v>
      </c>
      <c r="D120" t="s">
        <v>2890</v>
      </c>
      <c r="E120" t="s">
        <v>2933</v>
      </c>
      <c r="F120" t="s">
        <v>2757</v>
      </c>
      <c r="G120" t="s">
        <v>2710</v>
      </c>
      <c r="H120" t="s">
        <v>2620</v>
      </c>
      <c r="I120">
        <v>1</v>
      </c>
    </row>
    <row r="121" spans="1:9" x14ac:dyDescent="0.45">
      <c r="A121">
        <v>16</v>
      </c>
      <c r="B121" t="s">
        <v>2934</v>
      </c>
      <c r="C121" t="s">
        <v>2935</v>
      </c>
      <c r="D121" t="s">
        <v>2890</v>
      </c>
      <c r="E121" t="s">
        <v>3433</v>
      </c>
      <c r="F121" t="s">
        <v>2757</v>
      </c>
      <c r="G121" t="s">
        <v>2710</v>
      </c>
      <c r="H121" t="s">
        <v>2620</v>
      </c>
      <c r="I121">
        <v>1</v>
      </c>
    </row>
    <row r="122" spans="1:9" x14ac:dyDescent="0.45">
      <c r="A122" s="419">
        <v>1</v>
      </c>
      <c r="B122" s="419" t="s">
        <v>3024</v>
      </c>
      <c r="C122" t="s">
        <v>3356</v>
      </c>
      <c r="D122" s="419" t="s">
        <v>3002</v>
      </c>
      <c r="E122" s="419" t="s">
        <v>2947</v>
      </c>
      <c r="G122" s="419" t="s">
        <v>3079</v>
      </c>
    </row>
    <row r="123" spans="1:9" x14ac:dyDescent="0.45">
      <c r="A123">
        <v>2</v>
      </c>
      <c r="B123" t="s">
        <v>3025</v>
      </c>
      <c r="C123" t="s">
        <v>3357</v>
      </c>
      <c r="D123" t="s">
        <v>3002</v>
      </c>
      <c r="E123" t="s">
        <v>3003</v>
      </c>
      <c r="G123" s="419" t="s">
        <v>3079</v>
      </c>
    </row>
    <row r="124" spans="1:9" x14ac:dyDescent="0.45">
      <c r="A124">
        <v>3</v>
      </c>
      <c r="B124" t="s">
        <v>3026</v>
      </c>
      <c r="C124" t="s">
        <v>3358</v>
      </c>
      <c r="D124" t="s">
        <v>3002</v>
      </c>
      <c r="E124" t="s">
        <v>3004</v>
      </c>
      <c r="G124" s="419" t="s">
        <v>3079</v>
      </c>
    </row>
    <row r="125" spans="1:9" x14ac:dyDescent="0.45">
      <c r="A125">
        <v>4</v>
      </c>
      <c r="B125" t="s">
        <v>3027</v>
      </c>
      <c r="C125" t="s">
        <v>3359</v>
      </c>
      <c r="D125" t="s">
        <v>3002</v>
      </c>
      <c r="E125" t="s">
        <v>2950</v>
      </c>
      <c r="G125" s="419" t="s">
        <v>3079</v>
      </c>
    </row>
    <row r="126" spans="1:9" x14ac:dyDescent="0.45">
      <c r="A126">
        <v>5</v>
      </c>
      <c r="B126" t="s">
        <v>3028</v>
      </c>
      <c r="C126" t="s">
        <v>3360</v>
      </c>
      <c r="D126" t="s">
        <v>3002</v>
      </c>
      <c r="E126" t="s">
        <v>3005</v>
      </c>
      <c r="G126" s="419" t="s">
        <v>3079</v>
      </c>
    </row>
    <row r="127" spans="1:9" x14ac:dyDescent="0.45">
      <c r="A127">
        <v>6</v>
      </c>
      <c r="B127" t="s">
        <v>3029</v>
      </c>
      <c r="C127" t="s">
        <v>3361</v>
      </c>
      <c r="D127" t="s">
        <v>3002</v>
      </c>
      <c r="E127" t="s">
        <v>3006</v>
      </c>
      <c r="G127" s="419" t="s">
        <v>3079</v>
      </c>
    </row>
    <row r="128" spans="1:9" x14ac:dyDescent="0.45">
      <c r="A128">
        <v>7</v>
      </c>
      <c r="B128" t="s">
        <v>3030</v>
      </c>
      <c r="C128" t="s">
        <v>3362</v>
      </c>
      <c r="D128" t="s">
        <v>3002</v>
      </c>
      <c r="E128" t="s">
        <v>3007</v>
      </c>
      <c r="G128" s="419" t="s">
        <v>3079</v>
      </c>
    </row>
    <row r="129" spans="1:7" x14ac:dyDescent="0.45">
      <c r="A129">
        <v>8</v>
      </c>
      <c r="B129" t="s">
        <v>3031</v>
      </c>
      <c r="C129" t="s">
        <v>3363</v>
      </c>
      <c r="D129" t="s">
        <v>3002</v>
      </c>
      <c r="E129" t="s">
        <v>3434</v>
      </c>
      <c r="G129" s="419" t="s">
        <v>3079</v>
      </c>
    </row>
    <row r="130" spans="1:7" x14ac:dyDescent="0.45">
      <c r="A130">
        <v>9</v>
      </c>
      <c r="B130" t="s">
        <v>3032</v>
      </c>
      <c r="C130" t="s">
        <v>3364</v>
      </c>
      <c r="D130" t="s">
        <v>3002</v>
      </c>
      <c r="E130" t="s">
        <v>3435</v>
      </c>
      <c r="G130" s="419" t="s">
        <v>3079</v>
      </c>
    </row>
    <row r="131" spans="1:7" x14ac:dyDescent="0.45">
      <c r="A131">
        <v>10</v>
      </c>
      <c r="B131" t="s">
        <v>3033</v>
      </c>
      <c r="C131" t="s">
        <v>3365</v>
      </c>
      <c r="D131" t="s">
        <v>3002</v>
      </c>
      <c r="E131" t="s">
        <v>3436</v>
      </c>
      <c r="G131" s="419" t="s">
        <v>3079</v>
      </c>
    </row>
    <row r="132" spans="1:7" x14ac:dyDescent="0.45">
      <c r="A132">
        <v>11</v>
      </c>
      <c r="B132" t="s">
        <v>3034</v>
      </c>
      <c r="C132" t="s">
        <v>3366</v>
      </c>
      <c r="D132" t="s">
        <v>3002</v>
      </c>
      <c r="E132" t="s">
        <v>3437</v>
      </c>
      <c r="G132" s="419" t="s">
        <v>3079</v>
      </c>
    </row>
    <row r="133" spans="1:7" x14ac:dyDescent="0.45">
      <c r="A133">
        <v>12</v>
      </c>
      <c r="B133" t="s">
        <v>3035</v>
      </c>
      <c r="C133" t="s">
        <v>3367</v>
      </c>
      <c r="D133" t="s">
        <v>3002</v>
      </c>
      <c r="E133" t="s">
        <v>3438</v>
      </c>
      <c r="G133" s="419" t="s">
        <v>3079</v>
      </c>
    </row>
    <row r="134" spans="1:7" x14ac:dyDescent="0.45">
      <c r="A134">
        <v>13</v>
      </c>
      <c r="B134" t="s">
        <v>3036</v>
      </c>
      <c r="C134" t="s">
        <v>3368</v>
      </c>
      <c r="D134" t="s">
        <v>3002</v>
      </c>
      <c r="E134" t="s">
        <v>3439</v>
      </c>
      <c r="G134" s="419" t="s">
        <v>3079</v>
      </c>
    </row>
    <row r="135" spans="1:7" x14ac:dyDescent="0.45">
      <c r="A135">
        <v>14</v>
      </c>
      <c r="B135" t="s">
        <v>3037</v>
      </c>
      <c r="C135" t="s">
        <v>3369</v>
      </c>
      <c r="D135" t="s">
        <v>3002</v>
      </c>
      <c r="E135" t="s">
        <v>3440</v>
      </c>
      <c r="G135" s="419" t="s">
        <v>3079</v>
      </c>
    </row>
    <row r="136" spans="1:7" x14ac:dyDescent="0.45">
      <c r="A136">
        <v>15</v>
      </c>
      <c r="B136" t="s">
        <v>3038</v>
      </c>
      <c r="C136" t="s">
        <v>3370</v>
      </c>
      <c r="D136" t="s">
        <v>3002</v>
      </c>
      <c r="E136" t="s">
        <v>3441</v>
      </c>
      <c r="G136" s="419" t="s">
        <v>3079</v>
      </c>
    </row>
    <row r="137" spans="1:7" x14ac:dyDescent="0.45">
      <c r="A137">
        <v>16</v>
      </c>
      <c r="B137" t="s">
        <v>3039</v>
      </c>
      <c r="C137" t="s">
        <v>3371</v>
      </c>
      <c r="D137" t="s">
        <v>3002</v>
      </c>
      <c r="E137" t="s">
        <v>3008</v>
      </c>
      <c r="G137" s="419" t="s">
        <v>3079</v>
      </c>
    </row>
    <row r="138" spans="1:7" x14ac:dyDescent="0.45">
      <c r="A138">
        <v>17</v>
      </c>
      <c r="B138" t="s">
        <v>3040</v>
      </c>
      <c r="C138" t="s">
        <v>3372</v>
      </c>
      <c r="D138" t="s">
        <v>3002</v>
      </c>
      <c r="E138" t="s">
        <v>2963</v>
      </c>
      <c r="G138" s="419" t="s">
        <v>3079</v>
      </c>
    </row>
    <row r="139" spans="1:7" x14ac:dyDescent="0.45">
      <c r="A139">
        <v>18</v>
      </c>
      <c r="B139" t="s">
        <v>3041</v>
      </c>
      <c r="C139" t="s">
        <v>3373</v>
      </c>
      <c r="D139" t="s">
        <v>3002</v>
      </c>
      <c r="E139" t="s">
        <v>2964</v>
      </c>
      <c r="G139" s="419" t="s">
        <v>3079</v>
      </c>
    </row>
    <row r="140" spans="1:7" x14ac:dyDescent="0.45">
      <c r="A140">
        <v>19</v>
      </c>
      <c r="B140" t="s">
        <v>3042</v>
      </c>
      <c r="C140" t="s">
        <v>3374</v>
      </c>
      <c r="D140" t="s">
        <v>3002</v>
      </c>
      <c r="E140" t="s">
        <v>2965</v>
      </c>
      <c r="G140" s="419" t="s">
        <v>3079</v>
      </c>
    </row>
    <row r="141" spans="1:7" x14ac:dyDescent="0.45">
      <c r="A141">
        <v>20</v>
      </c>
      <c r="B141" t="s">
        <v>3043</v>
      </c>
      <c r="C141" t="s">
        <v>3375</v>
      </c>
      <c r="D141" t="s">
        <v>3002</v>
      </c>
      <c r="E141" t="s">
        <v>3009</v>
      </c>
      <c r="G141" s="419" t="s">
        <v>3079</v>
      </c>
    </row>
    <row r="142" spans="1:7" x14ac:dyDescent="0.45">
      <c r="A142">
        <v>21</v>
      </c>
      <c r="B142" t="s">
        <v>3044</v>
      </c>
      <c r="C142" t="s">
        <v>3376</v>
      </c>
      <c r="D142" t="s">
        <v>3002</v>
      </c>
      <c r="E142" t="s">
        <v>3010</v>
      </c>
      <c r="G142" s="419" t="s">
        <v>3079</v>
      </c>
    </row>
    <row r="143" spans="1:7" x14ac:dyDescent="0.45">
      <c r="A143">
        <v>22</v>
      </c>
      <c r="B143" t="s">
        <v>3045</v>
      </c>
      <c r="C143" t="s">
        <v>3377</v>
      </c>
      <c r="D143" t="s">
        <v>3002</v>
      </c>
      <c r="E143" t="s">
        <v>3011</v>
      </c>
      <c r="G143" s="419" t="s">
        <v>3079</v>
      </c>
    </row>
    <row r="144" spans="1:7" x14ac:dyDescent="0.45">
      <c r="A144">
        <v>23</v>
      </c>
      <c r="B144" t="s">
        <v>3046</v>
      </c>
      <c r="C144" t="s">
        <v>3378</v>
      </c>
      <c r="D144" t="s">
        <v>3002</v>
      </c>
      <c r="E144" t="s">
        <v>2969</v>
      </c>
      <c r="G144" s="419" t="s">
        <v>3079</v>
      </c>
    </row>
    <row r="145" spans="1:7" x14ac:dyDescent="0.45">
      <c r="A145">
        <v>24</v>
      </c>
      <c r="B145" t="s">
        <v>3047</v>
      </c>
      <c r="C145" t="s">
        <v>3379</v>
      </c>
      <c r="D145" t="s">
        <v>3002</v>
      </c>
      <c r="E145" t="s">
        <v>3012</v>
      </c>
      <c r="G145" s="419" t="s">
        <v>3079</v>
      </c>
    </row>
    <row r="146" spans="1:7" x14ac:dyDescent="0.45">
      <c r="A146">
        <v>25</v>
      </c>
      <c r="B146" t="s">
        <v>3048</v>
      </c>
      <c r="C146" t="s">
        <v>3380</v>
      </c>
      <c r="D146" t="s">
        <v>3002</v>
      </c>
      <c r="E146" t="s">
        <v>2971</v>
      </c>
      <c r="G146" s="419" t="s">
        <v>3079</v>
      </c>
    </row>
    <row r="147" spans="1:7" x14ac:dyDescent="0.45">
      <c r="A147">
        <v>26</v>
      </c>
      <c r="B147" t="s">
        <v>3049</v>
      </c>
      <c r="C147" t="s">
        <v>3381</v>
      </c>
      <c r="D147" t="s">
        <v>3002</v>
      </c>
      <c r="E147" t="s">
        <v>2972</v>
      </c>
      <c r="G147" s="419" t="s">
        <v>3079</v>
      </c>
    </row>
    <row r="148" spans="1:7" x14ac:dyDescent="0.45">
      <c r="A148">
        <v>27</v>
      </c>
      <c r="B148" t="s">
        <v>3050</v>
      </c>
      <c r="C148" t="s">
        <v>3382</v>
      </c>
      <c r="D148" t="s">
        <v>3002</v>
      </c>
      <c r="E148" t="s">
        <v>2973</v>
      </c>
      <c r="G148" s="419" t="s">
        <v>3079</v>
      </c>
    </row>
    <row r="149" spans="1:7" x14ac:dyDescent="0.45">
      <c r="A149">
        <v>28</v>
      </c>
      <c r="B149" t="s">
        <v>3051</v>
      </c>
      <c r="C149" t="s">
        <v>3383</v>
      </c>
      <c r="D149" t="s">
        <v>3002</v>
      </c>
      <c r="E149" t="s">
        <v>3013</v>
      </c>
      <c r="G149" s="419" t="s">
        <v>3079</v>
      </c>
    </row>
    <row r="150" spans="1:7" x14ac:dyDescent="0.45">
      <c r="A150">
        <v>29</v>
      </c>
      <c r="B150" t="s">
        <v>3052</v>
      </c>
      <c r="C150" t="s">
        <v>3384</v>
      </c>
      <c r="D150" t="s">
        <v>3002</v>
      </c>
      <c r="E150" t="s">
        <v>2975</v>
      </c>
      <c r="G150" s="419" t="s">
        <v>3079</v>
      </c>
    </row>
    <row r="151" spans="1:7" x14ac:dyDescent="0.45">
      <c r="A151">
        <v>30</v>
      </c>
      <c r="B151" t="s">
        <v>3053</v>
      </c>
      <c r="C151" t="s">
        <v>3385</v>
      </c>
      <c r="D151" t="s">
        <v>3002</v>
      </c>
      <c r="E151" t="s">
        <v>2976</v>
      </c>
      <c r="G151" s="419" t="s">
        <v>3079</v>
      </c>
    </row>
    <row r="152" spans="1:7" x14ac:dyDescent="0.45">
      <c r="A152">
        <v>31</v>
      </c>
      <c r="B152" t="s">
        <v>3054</v>
      </c>
      <c r="C152" t="s">
        <v>3386</v>
      </c>
      <c r="D152" t="s">
        <v>3002</v>
      </c>
      <c r="E152" t="s">
        <v>3442</v>
      </c>
      <c r="G152" s="419" t="s">
        <v>3079</v>
      </c>
    </row>
    <row r="153" spans="1:7" x14ac:dyDescent="0.45">
      <c r="A153">
        <v>33</v>
      </c>
      <c r="B153" t="s">
        <v>3055</v>
      </c>
      <c r="C153" t="s">
        <v>3387</v>
      </c>
      <c r="D153" t="s">
        <v>3002</v>
      </c>
      <c r="E153" t="s">
        <v>3443</v>
      </c>
      <c r="G153" s="419" t="s">
        <v>3079</v>
      </c>
    </row>
    <row r="154" spans="1:7" x14ac:dyDescent="0.45">
      <c r="A154">
        <v>34</v>
      </c>
      <c r="B154" t="s">
        <v>3056</v>
      </c>
      <c r="C154" t="s">
        <v>3388</v>
      </c>
      <c r="D154" t="s">
        <v>3002</v>
      </c>
      <c r="E154" t="s">
        <v>2980</v>
      </c>
      <c r="G154" s="419" t="s">
        <v>3079</v>
      </c>
    </row>
    <row r="155" spans="1:7" x14ac:dyDescent="0.45">
      <c r="A155">
        <v>35</v>
      </c>
      <c r="B155" t="s">
        <v>3057</v>
      </c>
      <c r="C155" t="s">
        <v>3389</v>
      </c>
      <c r="D155" t="s">
        <v>3002</v>
      </c>
      <c r="E155" t="s">
        <v>2981</v>
      </c>
      <c r="G155" s="419" t="s">
        <v>3079</v>
      </c>
    </row>
    <row r="156" spans="1:7" x14ac:dyDescent="0.45">
      <c r="A156">
        <v>36</v>
      </c>
      <c r="B156" t="s">
        <v>3058</v>
      </c>
      <c r="C156" t="s">
        <v>3390</v>
      </c>
      <c r="D156" t="s">
        <v>3002</v>
      </c>
      <c r="E156" t="s">
        <v>3014</v>
      </c>
      <c r="G156" s="419" t="s">
        <v>3079</v>
      </c>
    </row>
    <row r="157" spans="1:7" x14ac:dyDescent="0.45">
      <c r="A157">
        <v>37</v>
      </c>
      <c r="B157" t="s">
        <v>3059</v>
      </c>
      <c r="C157" t="s">
        <v>3391</v>
      </c>
      <c r="D157" t="s">
        <v>3002</v>
      </c>
      <c r="E157" t="s">
        <v>3015</v>
      </c>
      <c r="G157" s="419" t="s">
        <v>3079</v>
      </c>
    </row>
    <row r="158" spans="1:7" x14ac:dyDescent="0.45">
      <c r="A158">
        <v>38</v>
      </c>
      <c r="B158" t="s">
        <v>3060</v>
      </c>
      <c r="C158" t="s">
        <v>3392</v>
      </c>
      <c r="D158" t="s">
        <v>3002</v>
      </c>
      <c r="E158" t="s">
        <v>2984</v>
      </c>
      <c r="G158" s="419" t="s">
        <v>3079</v>
      </c>
    </row>
    <row r="159" spans="1:7" x14ac:dyDescent="0.45">
      <c r="A159">
        <v>39</v>
      </c>
      <c r="B159" t="s">
        <v>3061</v>
      </c>
      <c r="C159" t="s">
        <v>3393</v>
      </c>
      <c r="D159" t="s">
        <v>3002</v>
      </c>
      <c r="E159" t="s">
        <v>2985</v>
      </c>
      <c r="G159" s="419" t="s">
        <v>3079</v>
      </c>
    </row>
    <row r="160" spans="1:7" x14ac:dyDescent="0.45">
      <c r="A160">
        <v>40</v>
      </c>
      <c r="B160" t="s">
        <v>3062</v>
      </c>
      <c r="C160" t="s">
        <v>3394</v>
      </c>
      <c r="D160" t="s">
        <v>3002</v>
      </c>
      <c r="E160" t="s">
        <v>3016</v>
      </c>
      <c r="G160" s="419" t="s">
        <v>3079</v>
      </c>
    </row>
    <row r="161" spans="1:7" x14ac:dyDescent="0.45">
      <c r="A161">
        <v>41</v>
      </c>
      <c r="B161" t="s">
        <v>3063</v>
      </c>
      <c r="C161" t="s">
        <v>3395</v>
      </c>
      <c r="D161" t="s">
        <v>3002</v>
      </c>
      <c r="E161" t="s">
        <v>2987</v>
      </c>
      <c r="G161" s="419" t="s">
        <v>3079</v>
      </c>
    </row>
    <row r="162" spans="1:7" x14ac:dyDescent="0.45">
      <c r="A162">
        <v>42</v>
      </c>
      <c r="B162" t="s">
        <v>3064</v>
      </c>
      <c r="C162" t="s">
        <v>3396</v>
      </c>
      <c r="D162" t="s">
        <v>3002</v>
      </c>
      <c r="E162" t="s">
        <v>2988</v>
      </c>
      <c r="G162" s="419" t="s">
        <v>3079</v>
      </c>
    </row>
    <row r="163" spans="1:7" x14ac:dyDescent="0.45">
      <c r="A163">
        <v>43</v>
      </c>
      <c r="B163" t="s">
        <v>3065</v>
      </c>
      <c r="C163" t="s">
        <v>3397</v>
      </c>
      <c r="D163" t="s">
        <v>3002</v>
      </c>
      <c r="E163" t="s">
        <v>2989</v>
      </c>
      <c r="G163" s="419" t="s">
        <v>3079</v>
      </c>
    </row>
    <row r="164" spans="1:7" x14ac:dyDescent="0.45">
      <c r="A164">
        <v>44</v>
      </c>
      <c r="B164" t="s">
        <v>3066</v>
      </c>
      <c r="C164" t="s">
        <v>3398</v>
      </c>
      <c r="D164" t="s">
        <v>3002</v>
      </c>
      <c r="E164" t="s">
        <v>2990</v>
      </c>
      <c r="G164" s="419" t="s">
        <v>3079</v>
      </c>
    </row>
    <row r="165" spans="1:7" x14ac:dyDescent="0.45">
      <c r="A165">
        <v>45</v>
      </c>
      <c r="B165" t="s">
        <v>3067</v>
      </c>
      <c r="C165" t="s">
        <v>3399</v>
      </c>
      <c r="D165" t="s">
        <v>3002</v>
      </c>
      <c r="E165" t="s">
        <v>2991</v>
      </c>
      <c r="G165" s="419" t="s">
        <v>3079</v>
      </c>
    </row>
    <row r="166" spans="1:7" x14ac:dyDescent="0.45">
      <c r="A166">
        <v>46</v>
      </c>
      <c r="B166" t="s">
        <v>3068</v>
      </c>
      <c r="C166" t="s">
        <v>3400</v>
      </c>
      <c r="D166" t="s">
        <v>3002</v>
      </c>
      <c r="E166" t="s">
        <v>3017</v>
      </c>
      <c r="G166" s="419" t="s">
        <v>3079</v>
      </c>
    </row>
    <row r="167" spans="1:7" x14ac:dyDescent="0.45">
      <c r="A167">
        <v>47</v>
      </c>
      <c r="B167" t="s">
        <v>3069</v>
      </c>
      <c r="C167" t="s">
        <v>3401</v>
      </c>
      <c r="D167" t="s">
        <v>3002</v>
      </c>
      <c r="E167" t="s">
        <v>3018</v>
      </c>
      <c r="G167" s="419" t="s">
        <v>3079</v>
      </c>
    </row>
    <row r="168" spans="1:7" x14ac:dyDescent="0.45">
      <c r="A168">
        <v>48</v>
      </c>
      <c r="B168" t="s">
        <v>3070</v>
      </c>
      <c r="C168" t="s">
        <v>3402</v>
      </c>
      <c r="D168" t="s">
        <v>3002</v>
      </c>
      <c r="E168" t="s">
        <v>3019</v>
      </c>
      <c r="G168" s="419" t="s">
        <v>3079</v>
      </c>
    </row>
    <row r="169" spans="1:7" x14ac:dyDescent="0.45">
      <c r="A169">
        <v>49</v>
      </c>
      <c r="B169" t="s">
        <v>3071</v>
      </c>
      <c r="C169" t="s">
        <v>3078</v>
      </c>
      <c r="D169" t="s">
        <v>3002</v>
      </c>
      <c r="E169" t="s">
        <v>2995</v>
      </c>
      <c r="G169" s="419" t="s">
        <v>3079</v>
      </c>
    </row>
    <row r="170" spans="1:7" x14ac:dyDescent="0.45">
      <c r="A170">
        <v>50</v>
      </c>
      <c r="B170" t="s">
        <v>3072</v>
      </c>
      <c r="C170" t="s">
        <v>3403</v>
      </c>
      <c r="D170" t="s">
        <v>3002</v>
      </c>
      <c r="E170" t="s">
        <v>2996</v>
      </c>
      <c r="G170" s="419" t="s">
        <v>3079</v>
      </c>
    </row>
    <row r="171" spans="1:7" x14ac:dyDescent="0.45">
      <c r="A171">
        <v>51</v>
      </c>
      <c r="B171" t="s">
        <v>3073</v>
      </c>
      <c r="C171" t="s">
        <v>3404</v>
      </c>
      <c r="D171" t="s">
        <v>3002</v>
      </c>
      <c r="E171" t="s">
        <v>3020</v>
      </c>
      <c r="G171" s="419" t="s">
        <v>3079</v>
      </c>
    </row>
    <row r="172" spans="1:7" x14ac:dyDescent="0.45">
      <c r="A172">
        <v>52</v>
      </c>
      <c r="B172" t="s">
        <v>3074</v>
      </c>
      <c r="C172" t="s">
        <v>3405</v>
      </c>
      <c r="D172" t="s">
        <v>3002</v>
      </c>
      <c r="E172" t="s">
        <v>3021</v>
      </c>
      <c r="G172" s="419" t="s">
        <v>3079</v>
      </c>
    </row>
    <row r="173" spans="1:7" x14ac:dyDescent="0.45">
      <c r="A173">
        <v>53</v>
      </c>
      <c r="B173" t="s">
        <v>3075</v>
      </c>
      <c r="C173" t="s">
        <v>3406</v>
      </c>
      <c r="D173" t="s">
        <v>3002</v>
      </c>
      <c r="E173" t="s">
        <v>3022</v>
      </c>
      <c r="G173" s="419" t="s">
        <v>3079</v>
      </c>
    </row>
    <row r="174" spans="1:7" x14ac:dyDescent="0.45">
      <c r="A174">
        <v>54</v>
      </c>
      <c r="B174" t="s">
        <v>3076</v>
      </c>
      <c r="C174" t="s">
        <v>3407</v>
      </c>
      <c r="D174" t="s">
        <v>3002</v>
      </c>
      <c r="E174" t="s">
        <v>3023</v>
      </c>
      <c r="G174" s="419" t="s">
        <v>3079</v>
      </c>
    </row>
    <row r="175" spans="1:7" x14ac:dyDescent="0.45">
      <c r="A175">
        <v>55</v>
      </c>
      <c r="B175" t="s">
        <v>3077</v>
      </c>
      <c r="C175" t="s">
        <v>3408</v>
      </c>
      <c r="D175" t="s">
        <v>3002</v>
      </c>
      <c r="E175" t="s">
        <v>3409</v>
      </c>
      <c r="G175" s="419" t="s">
        <v>3079</v>
      </c>
    </row>
  </sheetData>
  <conditionalFormatting sqref="E1:E1048576 C1:C1048576">
    <cfRule type="duplicateValues" dxfId="7" priority="1"/>
  </conditionalFormatting>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AEE975-7F86-49CF-B1A5-C55112981C18}">
  <sheetPr codeName="Sheet22"/>
  <dimension ref="A1:P14"/>
  <sheetViews>
    <sheetView showGridLines="0" zoomScale="115" zoomScaleNormal="115" workbookViewId="0">
      <selection activeCell="E9" sqref="E9"/>
    </sheetView>
  </sheetViews>
  <sheetFormatPr defaultColWidth="9.19921875" defaultRowHeight="13.5" x14ac:dyDescent="0.45"/>
  <cols>
    <col min="1" max="1" width="9.46484375" style="479" customWidth="1"/>
    <col min="2" max="2" width="12.9296875" style="547" customWidth="1"/>
    <col min="3" max="3" width="10.19921875" style="544" customWidth="1"/>
    <col min="4" max="4" width="22.9296875" style="477" customWidth="1"/>
    <col min="5" max="5" width="10.73046875" style="550" customWidth="1"/>
    <col min="6" max="6" width="10.86328125" style="476" customWidth="1"/>
    <col min="7" max="7" width="13.53125" style="550" customWidth="1"/>
    <col min="8" max="8" width="15.33203125" style="476" customWidth="1"/>
    <col min="9" max="9" width="22.1328125" style="476" customWidth="1"/>
    <col min="10" max="10" width="13.1328125" style="476" customWidth="1"/>
    <col min="11" max="11" width="15.33203125" style="476" customWidth="1"/>
    <col min="12" max="16" width="18.73046875" style="476" customWidth="1"/>
    <col min="17" max="16384" width="9.19921875" style="478"/>
  </cols>
  <sheetData>
    <row r="1" spans="1:16" s="475" customFormat="1" ht="27.75" customHeight="1" x14ac:dyDescent="0.45">
      <c r="A1" s="486" t="s">
        <v>2574</v>
      </c>
      <c r="B1" s="546" t="s">
        <v>2523</v>
      </c>
      <c r="C1" s="543" t="s">
        <v>1862</v>
      </c>
      <c r="D1" s="487" t="s">
        <v>2577</v>
      </c>
      <c r="E1" s="549" t="s">
        <v>2096</v>
      </c>
      <c r="F1" s="488" t="s">
        <v>2595</v>
      </c>
      <c r="G1" s="549" t="s">
        <v>2596</v>
      </c>
      <c r="H1" s="488" t="s">
        <v>2576</v>
      </c>
      <c r="I1" s="644" t="s">
        <v>2590</v>
      </c>
      <c r="J1" s="488" t="s">
        <v>2937</v>
      </c>
      <c r="K1" s="488" t="s">
        <v>2938</v>
      </c>
      <c r="L1" s="488" t="s">
        <v>2939</v>
      </c>
      <c r="M1" s="488" t="s">
        <v>2571</v>
      </c>
      <c r="N1" s="488" t="s">
        <v>2572</v>
      </c>
      <c r="O1" s="488" t="s">
        <v>3155</v>
      </c>
      <c r="P1" s="488" t="s">
        <v>3446</v>
      </c>
    </row>
    <row r="2" spans="1:16" ht="18" customHeight="1" x14ac:dyDescent="0.45">
      <c r="A2" s="479">
        <f>+msme!$A$2</f>
        <v>0</v>
      </c>
      <c r="B2" s="547">
        <f>+'407- ENTREGA D EQUIP - 1 RECEPT'!$AX$10</f>
        <v>0</v>
      </c>
      <c r="C2" s="544" t="str">
        <f>IFERROR(+IFERROR(VLOOKUP('407- ENTREGA D EQUIP - 1 RECEPT'!AX6,localidades,2,FALSE),VLOOKUP('407- ENTREGA D EQUIP - 1 RECEPT'!$AX$5,district_codes,2,FALSE)),"")</f>
        <v/>
      </c>
      <c r="D2" s="477" t="e">
        <f>VLOOKUP(+'407- ENTREGA D EQUIP - 1 RECEPT'!$AX$7,kites,3,FALSE)</f>
        <v>#N/A</v>
      </c>
      <c r="E2" s="550">
        <f>+'407- ENTREGA D EQUIP - 1 RECEPT'!$AX$3</f>
        <v>0</v>
      </c>
      <c r="F2" s="476">
        <f>+'407- ENTREGA D EQUIP - 1 RECEPT'!$AX$2</f>
        <v>0</v>
      </c>
      <c r="G2" s="550">
        <f>+'407- ENTREGA D EQUIP - 1 RECEPT'!$AX$4</f>
        <v>0</v>
      </c>
      <c r="H2" s="476">
        <f>+'407- ENTREGA D EQUIP - 1 RECEPT'!$AX$9</f>
        <v>0</v>
      </c>
      <c r="I2" s="645" t="e">
        <f>D2</f>
        <v>#N/A</v>
      </c>
      <c r="J2" s="476">
        <f>+'407- ENTREGA D EQUIP - 1 RECEPT'!BF17</f>
        <v>0</v>
      </c>
      <c r="K2" s="476">
        <f>+'407- ENTREGA D EQUIP - 1 RECEPT'!BF19</f>
        <v>0</v>
      </c>
      <c r="L2" s="476">
        <f>+'407- ENTREGA D EQUIP - 1 RECEPT'!BF18</f>
        <v>0</v>
      </c>
      <c r="M2" s="476">
        <f>+'407- ENTREGA D EQUIP - 1 RECEPT'!AJ14</f>
        <v>0</v>
      </c>
      <c r="N2" s="476">
        <f>+'407- ENTREGA D EQUIP - 1 RECEPT'!AT14</f>
        <v>0</v>
      </c>
      <c r="O2" s="476">
        <f>+'407- ENTREGA D EQUIP - 1 RECEPT'!BG14</f>
        <v>0</v>
      </c>
      <c r="P2" s="476">
        <f>+'407- ENTREGA D EQUIP - 1 RECEPT'!$AX$8</f>
        <v>0</v>
      </c>
    </row>
    <row r="3" spans="1:16" ht="18" customHeight="1" x14ac:dyDescent="0.45">
      <c r="A3" s="479">
        <f>+'405 - ANIMAIS'!AI23</f>
        <v>0</v>
      </c>
      <c r="B3" s="547">
        <f>+'405 - ANIMAIS'!$AP$9</f>
        <v>0</v>
      </c>
      <c r="C3" s="544" t="str">
        <f>IFERROR(+IFERROR(VLOOKUP('405 - ANIMAIS'!$AP$6,localidades,2,FALSE),VLOOKUP('405 - ANIMAIS'!AP5,district_codes,2,FALSE)),"")</f>
        <v/>
      </c>
      <c r="D3" s="477">
        <f>+'405 - ANIMAIS'!$AP$7</f>
        <v>0</v>
      </c>
      <c r="E3" s="550">
        <f>+'405 - ANIMAIS'!$AP$3</f>
        <v>0</v>
      </c>
      <c r="F3" s="476">
        <f>+'405 - ANIMAIS'!$AP$2</f>
        <v>0</v>
      </c>
      <c r="G3" s="550">
        <f>+'405 - ANIMAIS'!$AP$4</f>
        <v>0</v>
      </c>
      <c r="H3" s="476">
        <f>+'405 - ANIMAIS'!$AP$6</f>
        <v>0</v>
      </c>
      <c r="I3" s="645">
        <f>D3</f>
        <v>0</v>
      </c>
      <c r="J3" s="476">
        <f>+'405 - ANIMAIS'!BB12</f>
        <v>0</v>
      </c>
      <c r="K3" s="476">
        <f>++'405 - ANIMAIS'!BB14</f>
        <v>0</v>
      </c>
      <c r="L3" s="476">
        <f>+'405 - ANIMAIS'!BB13</f>
        <v>0</v>
      </c>
    </row>
    <row r="4" spans="1:16" ht="18" customHeight="1" x14ac:dyDescent="0.45">
      <c r="A4" s="479">
        <f>+'406- ENTREGA D EQUIP - N RECEPT'!$AJ$21</f>
        <v>0</v>
      </c>
      <c r="B4" s="547">
        <f>+'406- ENTREGA D EQUIP - N RECEPT'!$AY$9</f>
        <v>0</v>
      </c>
      <c r="C4" s="544" t="str">
        <f>IFERROR(IFERROR(VLOOKUP('406- ENTREGA D EQUIP - N RECEPT'!$AY$6,localidades,2,FALSE),VLOOKUP('406- ENTREGA D EQUIP - N RECEPT'!$AY$5,district_codes,2,FALSE)),"")</f>
        <v/>
      </c>
      <c r="D4" s="477" t="str">
        <f>VLOOKUP(+'406- ENTREGA D EQUIP - N RECEPT'!$AS$17,kites,3,FALSE)</f>
        <v>Kit de mecanização + comercialização</v>
      </c>
      <c r="E4" s="550">
        <f>+'407- ENTREGA D EQUIP - 1 RECEPT'!$AX$3</f>
        <v>0</v>
      </c>
      <c r="F4" s="476">
        <f>+'406- ENTREGA D EQUIP - N RECEPT'!$AY$2</f>
        <v>0</v>
      </c>
      <c r="G4" s="550">
        <f>+'406- ENTREGA D EQUIP - N RECEPT'!$AY$4</f>
        <v>0</v>
      </c>
      <c r="H4" s="476">
        <f>+'406- ENTREGA D EQUIP - N RECEPT'!$AY$6</f>
        <v>0</v>
      </c>
      <c r="I4" s="645" t="str">
        <f>+D4</f>
        <v>Kit de mecanização + comercialização</v>
      </c>
      <c r="J4" s="477">
        <f>+'406- ENTREGA D EQUIP - N RECEPT'!BG12</f>
        <v>0</v>
      </c>
      <c r="K4" s="477">
        <f>+'406- ENTREGA D EQUIP - N RECEPT'!BG14</f>
        <v>0</v>
      </c>
      <c r="L4" s="477">
        <f>+'406- ENTREGA D EQUIP - N RECEPT'!BG13</f>
        <v>0</v>
      </c>
      <c r="M4" s="477"/>
      <c r="N4" s="477"/>
      <c r="O4" s="477"/>
      <c r="P4" s="477">
        <f>+'406- ENTREGA D EQUIP - N RECEPT'!$AY$8</f>
        <v>0</v>
      </c>
    </row>
    <row r="5" spans="1:16" ht="18" customHeight="1" x14ac:dyDescent="0.45">
      <c r="B5" s="547">
        <f>+'404-ENTREGA_INSUMOS PA'!$AP$7</f>
        <v>0</v>
      </c>
      <c r="C5" s="544" t="e">
        <f>IFERROR(+VLOOKUP('404-ENTREGA_INSUMOS PA'!AP6,localidades,2,FALSE),VLOOKUP('404-ENTREGA_INSUMOS PA'!AP5,district_codes,2,FALSE))</f>
        <v>#N/A</v>
      </c>
      <c r="D5" s="477" t="s">
        <v>2591</v>
      </c>
      <c r="E5" s="550">
        <f>+'404-ENTREGA_INSUMOS PA'!$AP$3</f>
        <v>0</v>
      </c>
      <c r="F5" s="476">
        <f>+'404-ENTREGA_INSUMOS PA'!$AP$2</f>
        <v>0</v>
      </c>
      <c r="G5" s="550">
        <f>+'404-ENTREGA_INSUMOS PA'!$AP$4</f>
        <v>0</v>
      </c>
      <c r="H5" s="476">
        <f>+'404-ENTREGA_INSUMOS PA'!$AP$6</f>
        <v>0</v>
      </c>
      <c r="I5" s="646" t="s">
        <v>2591</v>
      </c>
      <c r="J5" s="476">
        <f>+'404-ENTREGA_INSUMOS PA'!AX12</f>
        <v>0</v>
      </c>
      <c r="K5" s="476">
        <f>+'404-ENTREGA_INSUMOS PA'!AX14</f>
        <v>0</v>
      </c>
      <c r="L5" s="476">
        <f>+'404-ENTREGA_INSUMOS PA'!AX13</f>
        <v>0</v>
      </c>
    </row>
    <row r="6" spans="1:16" ht="18" customHeight="1" x14ac:dyDescent="0.45">
      <c r="B6" s="547">
        <f>+'402 - ENTREGA DE SEMENTE'!$AM$8</f>
        <v>0</v>
      </c>
      <c r="C6" s="544" t="e">
        <f>+IFERROR(VLOOKUP('402 - ENTREGA DE SEMENTE'!$AM$6,localidades,2,FALSE),VLOOKUP('402 - ENTREGA DE SEMENTE'!$AM$5,district_codes,2,FALSE))</f>
        <v>#N/A</v>
      </c>
      <c r="D6" s="477" t="s">
        <v>2594</v>
      </c>
      <c r="E6" s="550">
        <f>+'402 - ENTREGA DE SEMENTE'!$AM$3</f>
        <v>0</v>
      </c>
      <c r="F6" s="476">
        <f>+'402 - ENTREGA DE SEMENTE'!$AM$3</f>
        <v>0</v>
      </c>
      <c r="G6" s="550">
        <f>+'402 - ENTREGA DE SEMENTE'!$AM$4</f>
        <v>0</v>
      </c>
      <c r="H6" s="476">
        <f>+'402 - ENTREGA DE SEMENTE'!$AM$9</f>
        <v>0</v>
      </c>
      <c r="I6" s="646" t="s">
        <v>2594</v>
      </c>
      <c r="J6" s="476">
        <f>+'402 - ENTREGA DE SEMENTE'!AT12</f>
        <v>0</v>
      </c>
      <c r="K6" s="476">
        <f>+'402 - ENTREGA DE SEMENTE'!AT14</f>
        <v>0</v>
      </c>
      <c r="L6" s="476">
        <f>+'402 - ENTREGA DE SEMENTE'!AT13</f>
        <v>0</v>
      </c>
    </row>
    <row r="7" spans="1:16" ht="18" customHeight="1" x14ac:dyDescent="0.45">
      <c r="B7" s="547">
        <f>+'403-ENTREGA_AGROQUIMICOS'!AH$7</f>
        <v>0</v>
      </c>
      <c r="C7" s="544" t="e">
        <f>IFERROR(+VLOOKUP('403-ENTREGA_AGROQUIMICOS'!AH$6,localidades,2,FALSE),VLOOKUP('403-ENTREGA_AGROQUIMICOS'!AH$5,district_codes,2,FALSE))</f>
        <v>#N/A</v>
      </c>
      <c r="D7" s="477" t="s">
        <v>2600</v>
      </c>
      <c r="E7" s="550">
        <f>+'403-ENTREGA_AGROQUIMICOS'!AH$3</f>
        <v>0</v>
      </c>
      <c r="F7" s="476">
        <f>+'403-ENTREGA_AGROQUIMICOS'!AH$2</f>
        <v>0</v>
      </c>
      <c r="G7" s="550">
        <f>+'403-ENTREGA_AGROQUIMICOS'!AH$4</f>
        <v>0</v>
      </c>
      <c r="H7" s="476">
        <f>+'403-ENTREGA_AGROQUIMICOS'!AH$6</f>
        <v>0</v>
      </c>
      <c r="I7" s="645" t="s">
        <v>2600</v>
      </c>
      <c r="J7" s="477">
        <f>++'403-ENTREGA_AGROQUIMICOS'!AM13</f>
        <v>0</v>
      </c>
      <c r="K7" s="477">
        <f>+'403-ENTREGA_AGROQUIMICOS'!AM15</f>
        <v>0</v>
      </c>
      <c r="L7" s="477">
        <f>+'403-ENTREGA_AGROQUIMICOS'!AM14</f>
        <v>0</v>
      </c>
      <c r="M7" s="477"/>
      <c r="N7" s="477"/>
      <c r="O7" s="477"/>
      <c r="P7" s="477">
        <f>+'403-ENTREGA_AGROQUIMICOS'!$AH$8</f>
        <v>0</v>
      </c>
    </row>
    <row r="8" spans="1:16" ht="18" customHeight="1" x14ac:dyDescent="0.45">
      <c r="B8" s="547">
        <f>+'409-VACINAÇÃO OBRIGATORIA'!AW11</f>
        <v>0</v>
      </c>
      <c r="C8" s="544" t="e">
        <f>+IFERROR(VLOOKUP('409-VACINAÇÃO OBRIGATORIA'!AQ$6,localidades,2,FALSE),VLOOKUP('409-VACINAÇÃO OBRIGATORIA'!AQ$5,district_codes,2,FALSE))</f>
        <v>#N/A</v>
      </c>
      <c r="D8" s="477" t="s">
        <v>3127</v>
      </c>
      <c r="E8" s="550">
        <f>+'409-VACINAÇÃO OBRIGATORIA'!AQ$3</f>
        <v>0</v>
      </c>
      <c r="F8" s="476">
        <f>+'409-VACINAÇÃO OBRIGATORIA'!AQ2</f>
        <v>0</v>
      </c>
      <c r="G8" s="550">
        <f>+'409-VACINAÇÃO OBRIGATORIA'!AQ4</f>
        <v>0</v>
      </c>
      <c r="H8" s="476">
        <f>+'409-VACINAÇÃO OBRIGATORIA'!AQ7</f>
        <v>0</v>
      </c>
      <c r="I8" s="645" t="str">
        <f>+D8</f>
        <v>Vacinação Obrigatória</v>
      </c>
      <c r="J8" s="477"/>
      <c r="K8" s="477"/>
      <c r="L8" s="477"/>
      <c r="M8" s="477"/>
      <c r="N8" s="477"/>
      <c r="O8" s="477"/>
      <c r="P8" s="477" t="s">
        <v>1311</v>
      </c>
    </row>
    <row r="9" spans="1:16" ht="18" customHeight="1" x14ac:dyDescent="0.45">
      <c r="A9" s="489"/>
      <c r="B9" s="548">
        <f>+'408-NEWCASTLE'!AP$8</f>
        <v>0</v>
      </c>
      <c r="C9" s="545" t="e">
        <f>IFERROR(VLOOKUP('408-NEWCASTLE'!AP$6,localidades,2,FALSE),VLOOKUP('408-NEWCASTLE'!AP$5,district_codes,2,FALSE))</f>
        <v>#N/A</v>
      </c>
      <c r="D9" s="490" t="s">
        <v>3142</v>
      </c>
      <c r="E9" s="551">
        <f>+'408-NEWCASTLE'!AP3</f>
        <v>0</v>
      </c>
      <c r="F9" s="491">
        <f>+'408-NEWCASTLE'!AP2</f>
        <v>0</v>
      </c>
      <c r="G9" s="551">
        <f>+'408-NEWCASTLE'!AP4</f>
        <v>0</v>
      </c>
      <c r="H9" s="491">
        <f>+'408-NEWCASTLE'!AB28</f>
        <v>0</v>
      </c>
      <c r="I9" s="647" t="str">
        <f>+D9</f>
        <v>Vacinação contra a Newcastle</v>
      </c>
      <c r="J9" s="490"/>
      <c r="K9" s="490"/>
      <c r="L9" s="490" t="str">
        <f>+I9</f>
        <v>Vacinação contra a Newcastle</v>
      </c>
      <c r="M9" s="490">
        <f>+'408-NEWCASTLE'!A28</f>
        <v>0</v>
      </c>
      <c r="N9" s="490">
        <f>+'408-NEWCASTLE'!G28</f>
        <v>0</v>
      </c>
      <c r="O9" s="492">
        <f>+'408-NEWCASTLE'!V28</f>
        <v>0</v>
      </c>
      <c r="P9" s="492">
        <f>+'408-NEWCASTLE'!$AP$7</f>
        <v>0</v>
      </c>
    </row>
    <row r="12" spans="1:16" x14ac:dyDescent="0.45">
      <c r="A12" s="479" t="s">
        <v>3188</v>
      </c>
      <c r="B12" s="547" t="s">
        <v>3189</v>
      </c>
      <c r="C12" s="544" t="s">
        <v>3190</v>
      </c>
      <c r="D12" s="477" t="s">
        <v>3188</v>
      </c>
      <c r="E12" s="550" t="s">
        <v>3190</v>
      </c>
      <c r="F12" s="476" t="s">
        <v>3188</v>
      </c>
      <c r="G12" s="550" t="s">
        <v>3188</v>
      </c>
      <c r="H12" s="479" t="s">
        <v>3188</v>
      </c>
      <c r="I12" s="479" t="s">
        <v>3188</v>
      </c>
      <c r="J12" s="479" t="s">
        <v>3188</v>
      </c>
      <c r="K12" s="479" t="s">
        <v>3188</v>
      </c>
      <c r="L12" s="479" t="s">
        <v>3188</v>
      </c>
      <c r="M12" s="479" t="s">
        <v>3188</v>
      </c>
      <c r="N12" s="479" t="s">
        <v>3188</v>
      </c>
      <c r="O12" s="479" t="s">
        <v>3188</v>
      </c>
      <c r="P12" s="476" t="s">
        <v>3188</v>
      </c>
    </row>
    <row r="14" spans="1:16" x14ac:dyDescent="0.45">
      <c r="A14" s="476" t="str">
        <f>"c('"&amp;_xlfn.TEXTJOIN("', '",,12:12)&amp;"')"</f>
        <v>c('text', 'date', 'numeric', 'text', 'numeric', 'text', 'text', 'text', 'text', 'text', 'text', 'text', 'text', 'text', 'text', 'text')</v>
      </c>
    </row>
  </sheetData>
  <conditionalFormatting sqref="A12:XFD12">
    <cfRule type="cellIs" dxfId="6" priority="1" operator="notEqual">
      <formula>""</formula>
    </cfRule>
  </conditionalFormatting>
  <pageMargins left="0.7" right="0.7" top="0.75" bottom="0.75" header="0.3" footer="0.3"/>
  <ignoredErrors>
    <ignoredError xmlns:x16r3="http://schemas.microsoft.com/office/spreadsheetml/2018/08/main" sqref="D3 B2:B4 A2:A3 B6:B7 J4:L4 J2:L3 J5:L7" x16r3:misleadingFormat="1"/>
    <ignoredError sqref="E3:E4" formula="1"/>
    <ignoredError sqref="C5:C7" evalError="1"/>
    <ignoredError xmlns:x16r3="http://schemas.microsoft.com/office/spreadsheetml/2018/08/main" sqref="B5" evalError="1" x16r3:misleadingForma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399D1A-8276-4434-A3CC-0F0F10C8F651}">
  <sheetPr codeName="Sheet24">
    <tabColor rgb="FF00B050"/>
  </sheetPr>
  <dimension ref="A1:P59"/>
  <sheetViews>
    <sheetView showGridLines="0" topLeftCell="A50" zoomScaleNormal="100" workbookViewId="0">
      <selection activeCell="AQ6" sqref="AQ6:BD6"/>
    </sheetView>
  </sheetViews>
  <sheetFormatPr defaultRowHeight="13.9" x14ac:dyDescent="0.4"/>
  <cols>
    <col min="1" max="1" width="7.33203125" style="303" bestFit="1" customWidth="1"/>
    <col min="2" max="2" width="15.06640625" style="303" bestFit="1" customWidth="1"/>
    <col min="3" max="3" width="13.9296875" style="303" bestFit="1" customWidth="1"/>
    <col min="4" max="4" width="7.796875" style="303" bestFit="1" customWidth="1"/>
    <col min="5" max="5" width="9" style="303" bestFit="1" customWidth="1"/>
    <col min="6" max="6" width="6.19921875" style="303" bestFit="1" customWidth="1"/>
    <col min="7" max="7" width="7.6640625" style="303" bestFit="1" customWidth="1"/>
    <col min="8" max="8" width="11.46484375" style="303" customWidth="1"/>
    <col min="9" max="9" width="11.86328125" style="303" customWidth="1"/>
    <col min="10" max="10" width="12.9296875" style="303" customWidth="1"/>
    <col min="11" max="11" width="12.86328125" style="303" customWidth="1"/>
    <col min="12" max="16" width="10.796875" style="13" customWidth="1"/>
    <col min="17" max="16384" width="9.06640625" style="13"/>
  </cols>
  <sheetData>
    <row r="1" spans="1:16" s="302" customFormat="1" ht="25.5" customHeight="1" x14ac:dyDescent="0.45">
      <c r="A1" s="354" t="s">
        <v>1150</v>
      </c>
      <c r="B1" s="354" t="s">
        <v>3175</v>
      </c>
      <c r="C1" s="354" t="s">
        <v>2578</v>
      </c>
      <c r="D1" s="354" t="s">
        <v>1862</v>
      </c>
      <c r="E1" s="354" t="s">
        <v>1869</v>
      </c>
      <c r="F1" s="354" t="s">
        <v>1866</v>
      </c>
      <c r="G1" s="354" t="s">
        <v>1867</v>
      </c>
      <c r="H1" s="354" t="s">
        <v>2096</v>
      </c>
      <c r="I1" s="354" t="s">
        <v>2571</v>
      </c>
      <c r="J1" s="354" t="s">
        <v>2572</v>
      </c>
      <c r="K1" s="607" t="s">
        <v>2573</v>
      </c>
      <c r="L1" s="609" t="s">
        <v>2583</v>
      </c>
      <c r="M1" s="609" t="s">
        <v>2584</v>
      </c>
      <c r="N1" s="609" t="s">
        <v>2585</v>
      </c>
      <c r="O1" s="609" t="s">
        <v>1881</v>
      </c>
      <c r="P1" s="609" t="s">
        <v>1880</v>
      </c>
    </row>
    <row r="2" spans="1:16" s="30" customFormat="1" ht="20.350000000000001" customHeight="1" x14ac:dyDescent="0.45">
      <c r="A2" s="353">
        <f>+'407- ENTREGA D EQUIP - 1 RECEPT'!$AA$14</f>
        <v>0</v>
      </c>
      <c r="B2" s="353">
        <f>+'407- ENTREGA D EQUIP - 1 RECEPT'!$A$14</f>
        <v>0</v>
      </c>
      <c r="C2" s="353">
        <f>+'407- ENTREGA D EQUIP - 1 RECEPT'!$T$14</f>
        <v>0</v>
      </c>
      <c r="D2" s="353" t="e">
        <f>IFERROR(VLOOKUP(+'407- ENTREGA D EQUIP - 1 RECEPT'!$AX$6,localidades,2,FALSE),VLOOKUP('407- ENTREGA D EQUIP - 1 RECEPT'!$AX$5,district_codes,2,FALSE))</f>
        <v>#N/A</v>
      </c>
      <c r="E2" s="353">
        <f>+'407- ENTREGA D EQUIP - 1 RECEPT'!$K$14</f>
        <v>0</v>
      </c>
      <c r="F2" s="353">
        <f>+'407- ENTREGA D EQUIP - 1 RECEPT'!$AF$14</f>
        <v>0</v>
      </c>
      <c r="G2" s="353">
        <f>+'407- ENTREGA D EQUIP - 1 RECEPT'!$AH$14</f>
        <v>0</v>
      </c>
      <c r="H2" s="353">
        <f>+'407- ENTREGA D EQUIP - 1 RECEPT'!$AX$3</f>
        <v>0</v>
      </c>
      <c r="I2" s="353">
        <f>+'407- ENTREGA D EQUIP - 1 RECEPT'!$AJ$14</f>
        <v>0</v>
      </c>
      <c r="J2" s="353">
        <f>+'407- ENTREGA D EQUIP - 1 RECEPT'!$AT$14</f>
        <v>0</v>
      </c>
      <c r="K2" s="608">
        <f>+'407- ENTREGA D EQUIP - 1 RECEPT'!$BG$14</f>
        <v>0</v>
      </c>
      <c r="L2" s="610">
        <f>+'407- ENTREGA D EQUIP - 1 RECEPT'!$BN$14</f>
        <v>0</v>
      </c>
      <c r="M2" s="610">
        <f>+'407- ENTREGA D EQUIP - 1 RECEPT'!$BQ$14</f>
        <v>0</v>
      </c>
      <c r="N2" s="610">
        <f>+'407- ENTREGA D EQUIP - 1 RECEPT'!BR14</f>
        <v>0</v>
      </c>
      <c r="O2" s="610">
        <f>+'407- ENTREGA D EQUIP - 1 RECEPT'!BS14</f>
        <v>0</v>
      </c>
      <c r="P2" s="610">
        <f>+'407- ENTREGA D EQUIP - 1 RECEPT'!BT14</f>
        <v>0</v>
      </c>
    </row>
    <row r="3" spans="1:16" s="30" customFormat="1" ht="20.350000000000001" customHeight="1" x14ac:dyDescent="0.45">
      <c r="A3" s="353">
        <f>+'406- ENTREGA D EQUIP - N RECEPT'!$AJ$21</f>
        <v>0</v>
      </c>
      <c r="B3" s="353">
        <f>+'406- ENTREGA D EQUIP - N RECEPT'!$AJ$21</f>
        <v>0</v>
      </c>
      <c r="C3" s="353"/>
      <c r="D3" s="353" t="str">
        <f>IFERROR(IFERROR(+IFERROR(VLOOKUP('406- ENTREGA D EQUIP - N RECEPT'!X21,localidades,2,FALSE),VLOOKUP('406- ENTREGA D EQUIP - N RECEPT'!$AY$6,localidades,2,FALSE)),VLOOKUP('406- ENTREGA D EQUIP - N RECEPT'!$AY$5,district_codes,2,FALSE)),"")</f>
        <v/>
      </c>
      <c r="E3" s="353">
        <f>+'406- ENTREGA D EQUIP - N RECEPT'!AB21</f>
        <v>0</v>
      </c>
      <c r="F3" s="353">
        <f>+'406- ENTREGA D EQUIP - N RECEPT'!AF21</f>
        <v>0</v>
      </c>
      <c r="G3" s="353">
        <f>+'406- ENTREGA D EQUIP - N RECEPT'!AH21</f>
        <v>0</v>
      </c>
      <c r="H3" s="353">
        <f>+'406- ENTREGA D EQUIP - N RECEPT'!$AY$3</f>
        <v>0</v>
      </c>
      <c r="I3" s="353">
        <f>+'406- ENTREGA D EQUIP - N RECEPT'!$B$21</f>
        <v>0</v>
      </c>
      <c r="J3" s="353">
        <f>+'406- ENTREGA D EQUIP - N RECEPT'!$F$21</f>
        <v>0</v>
      </c>
      <c r="K3" s="608">
        <f>+'406- ENTREGA D EQUIP - N RECEPT'!$R$21</f>
        <v>0</v>
      </c>
      <c r="L3" s="610"/>
      <c r="M3" s="610"/>
      <c r="N3" s="610"/>
      <c r="O3" s="610"/>
      <c r="P3" s="610"/>
    </row>
    <row r="4" spans="1:16" s="30" customFormat="1" ht="20.350000000000001" customHeight="1" x14ac:dyDescent="0.45">
      <c r="A4" s="353">
        <f>+'406- ENTREGA D EQUIP - N RECEPT'!$AJ$21</f>
        <v>0</v>
      </c>
      <c r="B4" s="353">
        <f>+'406- ENTREGA D EQUIP - N RECEPT'!$AJ$21</f>
        <v>0</v>
      </c>
      <c r="C4" s="353"/>
      <c r="D4" s="353" t="str">
        <f>IFERROR(IFERROR(+IFERROR(VLOOKUP('406- ENTREGA D EQUIP - N RECEPT'!X22,localidades,2,FALSE),VLOOKUP('406- ENTREGA D EQUIP - N RECEPT'!$AY$6,localidades,2,FALSE)),VLOOKUP('406- ENTREGA D EQUIP - N RECEPT'!$AY$5,district_codes,2,FALSE)),"")</f>
        <v/>
      </c>
      <c r="E4" s="353">
        <f>+'406- ENTREGA D EQUIP - N RECEPT'!AB22</f>
        <v>0</v>
      </c>
      <c r="F4" s="353">
        <f>+'406- ENTREGA D EQUIP - N RECEPT'!AF22</f>
        <v>0</v>
      </c>
      <c r="G4" s="353">
        <f>+'406- ENTREGA D EQUIP - N RECEPT'!AH22</f>
        <v>0</v>
      </c>
      <c r="H4" s="353">
        <f>+'406- ENTREGA D EQUIP - N RECEPT'!$AY$3</f>
        <v>0</v>
      </c>
      <c r="I4" s="353">
        <f>+'406- ENTREGA D EQUIP - N RECEPT'!$B$21</f>
        <v>0</v>
      </c>
      <c r="J4" s="353">
        <f>+'406- ENTREGA D EQUIP - N RECEPT'!$F$21</f>
        <v>0</v>
      </c>
      <c r="K4" s="608">
        <f>+'406- ENTREGA D EQUIP - N RECEPT'!$R$21</f>
        <v>0</v>
      </c>
      <c r="L4" s="610"/>
      <c r="M4" s="610"/>
      <c r="N4" s="610"/>
      <c r="O4" s="610"/>
      <c r="P4" s="610"/>
    </row>
    <row r="5" spans="1:16" s="30" customFormat="1" ht="20.350000000000001" customHeight="1" x14ac:dyDescent="0.45">
      <c r="A5" s="353">
        <f>+'406- ENTREGA D EQUIP - N RECEPT'!$AJ$21</f>
        <v>0</v>
      </c>
      <c r="B5" s="353">
        <f>+'406- ENTREGA D EQUIP - N RECEPT'!$AJ$21</f>
        <v>0</v>
      </c>
      <c r="C5" s="353"/>
      <c r="D5" s="353" t="str">
        <f>IFERROR(IFERROR(+IFERROR(VLOOKUP('406- ENTREGA D EQUIP - N RECEPT'!X23,localidades,2,FALSE),VLOOKUP('406- ENTREGA D EQUIP - N RECEPT'!$AY$6,localidades,2,FALSE)),VLOOKUP('406- ENTREGA D EQUIP - N RECEPT'!$AY$5,district_codes,2,FALSE)),"")</f>
        <v/>
      </c>
      <c r="E5" s="353">
        <f>+'406- ENTREGA D EQUIP - N RECEPT'!AB23</f>
        <v>0</v>
      </c>
      <c r="F5" s="353">
        <f>+'406- ENTREGA D EQUIP - N RECEPT'!AF23</f>
        <v>0</v>
      </c>
      <c r="G5" s="353">
        <f>+'406- ENTREGA D EQUIP - N RECEPT'!AH23</f>
        <v>0</v>
      </c>
      <c r="H5" s="353">
        <f>+'406- ENTREGA D EQUIP - N RECEPT'!$AY$3</f>
        <v>0</v>
      </c>
      <c r="I5" s="353">
        <f>+'406- ENTREGA D EQUIP - N RECEPT'!$B$21</f>
        <v>0</v>
      </c>
      <c r="J5" s="353">
        <f>+'406- ENTREGA D EQUIP - N RECEPT'!$F$21</f>
        <v>0</v>
      </c>
      <c r="K5" s="608">
        <f>+'406- ENTREGA D EQUIP - N RECEPT'!$R$21</f>
        <v>0</v>
      </c>
      <c r="L5" s="610"/>
      <c r="M5" s="610"/>
      <c r="N5" s="610"/>
      <c r="O5" s="610"/>
      <c r="P5" s="610"/>
    </row>
    <row r="6" spans="1:16" s="30" customFormat="1" ht="20.350000000000001" customHeight="1" x14ac:dyDescent="0.45">
      <c r="A6" s="353">
        <f>+'406- ENTREGA D EQUIP - N RECEPT'!$AJ$21</f>
        <v>0</v>
      </c>
      <c r="B6" s="353">
        <f>+'406- ENTREGA D EQUIP - N RECEPT'!$AJ$21</f>
        <v>0</v>
      </c>
      <c r="C6" s="353"/>
      <c r="D6" s="353" t="str">
        <f>IFERROR(IFERROR(+IFERROR(VLOOKUP('406- ENTREGA D EQUIP - N RECEPT'!X24,localidades,2,FALSE),VLOOKUP('406- ENTREGA D EQUIP - N RECEPT'!$AY$6,localidades,2,FALSE)),VLOOKUP('406- ENTREGA D EQUIP - N RECEPT'!$AY$5,district_codes,2,FALSE)),"")</f>
        <v/>
      </c>
      <c r="E6" s="353">
        <f>+'406- ENTREGA D EQUIP - N RECEPT'!AB24</f>
        <v>0</v>
      </c>
      <c r="F6" s="353">
        <f>+'406- ENTREGA D EQUIP - N RECEPT'!AF24</f>
        <v>0</v>
      </c>
      <c r="G6" s="353">
        <f>+'406- ENTREGA D EQUIP - N RECEPT'!AH24</f>
        <v>0</v>
      </c>
      <c r="H6" s="353">
        <f>+'406- ENTREGA D EQUIP - N RECEPT'!$AY$3</f>
        <v>0</v>
      </c>
      <c r="I6" s="353">
        <f>+'406- ENTREGA D EQUIP - N RECEPT'!$B$21</f>
        <v>0</v>
      </c>
      <c r="J6" s="353">
        <f>+'406- ENTREGA D EQUIP - N RECEPT'!$F$21</f>
        <v>0</v>
      </c>
      <c r="K6" s="608">
        <f>+'406- ENTREGA D EQUIP - N RECEPT'!$R$21</f>
        <v>0</v>
      </c>
      <c r="L6" s="610"/>
      <c r="M6" s="610"/>
      <c r="N6" s="610"/>
      <c r="O6" s="610"/>
      <c r="P6" s="610"/>
    </row>
    <row r="7" spans="1:16" s="30" customFormat="1" ht="20.350000000000001" customHeight="1" x14ac:dyDescent="0.45">
      <c r="A7" s="353">
        <f>+'406- ENTREGA D EQUIP - N RECEPT'!$AJ$21</f>
        <v>0</v>
      </c>
      <c r="B7" s="353">
        <f>+'406- ENTREGA D EQUIP - N RECEPT'!$AJ$21</f>
        <v>0</v>
      </c>
      <c r="C7" s="353"/>
      <c r="D7" s="353" t="str">
        <f>IFERROR(IFERROR(+IFERROR(VLOOKUP('406- ENTREGA D EQUIP - N RECEPT'!X25,localidades,2,FALSE),VLOOKUP('406- ENTREGA D EQUIP - N RECEPT'!$AY$6,localidades,2,FALSE)),VLOOKUP('406- ENTREGA D EQUIP - N RECEPT'!$AY$5,district_codes,2,FALSE)),"")</f>
        <v/>
      </c>
      <c r="E7" s="353">
        <f>+'406- ENTREGA D EQUIP - N RECEPT'!AB25</f>
        <v>0</v>
      </c>
      <c r="F7" s="353">
        <f>+'406- ENTREGA D EQUIP - N RECEPT'!AF25</f>
        <v>0</v>
      </c>
      <c r="G7" s="353">
        <f>+'406- ENTREGA D EQUIP - N RECEPT'!AH25</f>
        <v>0</v>
      </c>
      <c r="H7" s="353">
        <f>+'406- ENTREGA D EQUIP - N RECEPT'!$AY$3</f>
        <v>0</v>
      </c>
      <c r="I7" s="353">
        <f>+'406- ENTREGA D EQUIP - N RECEPT'!$B$21</f>
        <v>0</v>
      </c>
      <c r="J7" s="353">
        <f>+'406- ENTREGA D EQUIP - N RECEPT'!$F$21</f>
        <v>0</v>
      </c>
      <c r="K7" s="608">
        <f>+'406- ENTREGA D EQUIP - N RECEPT'!$R$21</f>
        <v>0</v>
      </c>
      <c r="L7" s="610"/>
      <c r="M7" s="610"/>
      <c r="N7" s="610"/>
      <c r="O7" s="610"/>
      <c r="P7" s="610"/>
    </row>
    <row r="8" spans="1:16" s="30" customFormat="1" ht="20.350000000000001" customHeight="1" x14ac:dyDescent="0.45">
      <c r="A8" s="353">
        <f>+'406- ENTREGA D EQUIP - N RECEPT'!$AJ$21</f>
        <v>0</v>
      </c>
      <c r="B8" s="353">
        <f>+'406- ENTREGA D EQUIP - N RECEPT'!$AJ$21</f>
        <v>0</v>
      </c>
      <c r="C8" s="353"/>
      <c r="D8" s="353" t="str">
        <f>IFERROR(IFERROR(+IFERROR(VLOOKUP('406- ENTREGA D EQUIP - N RECEPT'!X26,localidades,2,FALSE),VLOOKUP('406- ENTREGA D EQUIP - N RECEPT'!$AY$6,localidades,2,FALSE)),VLOOKUP('406- ENTREGA D EQUIP - N RECEPT'!$AY$5,district_codes,2,FALSE)),"")</f>
        <v/>
      </c>
      <c r="E8" s="353">
        <f>+'406- ENTREGA D EQUIP - N RECEPT'!AB26</f>
        <v>0</v>
      </c>
      <c r="F8" s="353">
        <f>+'406- ENTREGA D EQUIP - N RECEPT'!AF26</f>
        <v>0</v>
      </c>
      <c r="G8" s="353">
        <f>+'406- ENTREGA D EQUIP - N RECEPT'!AH26</f>
        <v>0</v>
      </c>
      <c r="H8" s="353">
        <f>+'406- ENTREGA D EQUIP - N RECEPT'!$AY$3</f>
        <v>0</v>
      </c>
      <c r="I8" s="353">
        <f>+'406- ENTREGA D EQUIP - N RECEPT'!$B$21</f>
        <v>0</v>
      </c>
      <c r="J8" s="353">
        <f>+'406- ENTREGA D EQUIP - N RECEPT'!$F$21</f>
        <v>0</v>
      </c>
      <c r="K8" s="608">
        <f>+'406- ENTREGA D EQUIP - N RECEPT'!$R$21</f>
        <v>0</v>
      </c>
      <c r="L8" s="610"/>
      <c r="M8" s="610"/>
      <c r="N8" s="610"/>
      <c r="O8" s="610"/>
      <c r="P8" s="610"/>
    </row>
    <row r="9" spans="1:16" s="30" customFormat="1" ht="20.350000000000001" customHeight="1" x14ac:dyDescent="0.45">
      <c r="A9" s="353">
        <f>+'406- ENTREGA D EQUIP - N RECEPT'!$AJ$21</f>
        <v>0</v>
      </c>
      <c r="B9" s="353">
        <f>+'406- ENTREGA D EQUIP - N RECEPT'!$AJ$21</f>
        <v>0</v>
      </c>
      <c r="C9" s="353"/>
      <c r="D9" s="353" t="str">
        <f>IFERROR(IFERROR(+IFERROR(VLOOKUP('406- ENTREGA D EQUIP - N RECEPT'!X27,localidades,2,FALSE),VLOOKUP('406- ENTREGA D EQUIP - N RECEPT'!$AY$6,localidades,2,FALSE)),VLOOKUP('406- ENTREGA D EQUIP - N RECEPT'!$AY$5,district_codes,2,FALSE)),"")</f>
        <v/>
      </c>
      <c r="E9" s="353">
        <f>+'406- ENTREGA D EQUIP - N RECEPT'!AB27</f>
        <v>0</v>
      </c>
      <c r="F9" s="353">
        <f>+'406- ENTREGA D EQUIP - N RECEPT'!AF27</f>
        <v>0</v>
      </c>
      <c r="G9" s="353">
        <f>+'406- ENTREGA D EQUIP - N RECEPT'!AH27</f>
        <v>0</v>
      </c>
      <c r="H9" s="353">
        <f>+'406- ENTREGA D EQUIP - N RECEPT'!$AY$3</f>
        <v>0</v>
      </c>
      <c r="I9" s="353">
        <f>+'406- ENTREGA D EQUIP - N RECEPT'!$B$21</f>
        <v>0</v>
      </c>
      <c r="J9" s="353">
        <f>+'406- ENTREGA D EQUIP - N RECEPT'!$F$21</f>
        <v>0</v>
      </c>
      <c r="K9" s="608">
        <f>+'406- ENTREGA D EQUIP - N RECEPT'!$R$21</f>
        <v>0</v>
      </c>
      <c r="L9" s="610"/>
      <c r="M9" s="610"/>
      <c r="N9" s="610"/>
      <c r="O9" s="610"/>
      <c r="P9" s="610"/>
    </row>
    <row r="10" spans="1:16" s="30" customFormat="1" ht="20.350000000000001" customHeight="1" x14ac:dyDescent="0.45">
      <c r="A10" s="353">
        <f>+'406- ENTREGA D EQUIP - N RECEPT'!$AJ$21</f>
        <v>0</v>
      </c>
      <c r="B10" s="353">
        <f>+'406- ENTREGA D EQUIP - N RECEPT'!$AJ$21</f>
        <v>0</v>
      </c>
      <c r="C10" s="353"/>
      <c r="D10" s="353" t="str">
        <f>IFERROR(IFERROR(+IFERROR(VLOOKUP('406- ENTREGA D EQUIP - N RECEPT'!X28,localidades,2,FALSE),VLOOKUP('406- ENTREGA D EQUIP - N RECEPT'!$AY$6,localidades,2,FALSE)),VLOOKUP('406- ENTREGA D EQUIP - N RECEPT'!$AY$5,district_codes,2,FALSE)),"")</f>
        <v/>
      </c>
      <c r="E10" s="353">
        <f>+'406- ENTREGA D EQUIP - N RECEPT'!AB28</f>
        <v>0</v>
      </c>
      <c r="F10" s="353">
        <f>+'406- ENTREGA D EQUIP - N RECEPT'!AF28</f>
        <v>0</v>
      </c>
      <c r="G10" s="353">
        <f>+'406- ENTREGA D EQUIP - N RECEPT'!AH28</f>
        <v>0</v>
      </c>
      <c r="H10" s="353">
        <f>+'406- ENTREGA D EQUIP - N RECEPT'!$AY$3</f>
        <v>0</v>
      </c>
      <c r="I10" s="353">
        <f>+'406- ENTREGA D EQUIP - N RECEPT'!$B$21</f>
        <v>0</v>
      </c>
      <c r="J10" s="353">
        <f>+'406- ENTREGA D EQUIP - N RECEPT'!$F$21</f>
        <v>0</v>
      </c>
      <c r="K10" s="608">
        <f>+'406- ENTREGA D EQUIP - N RECEPT'!$R$21</f>
        <v>0</v>
      </c>
      <c r="L10" s="610"/>
      <c r="M10" s="610"/>
      <c r="N10" s="610"/>
      <c r="O10" s="610"/>
      <c r="P10" s="610"/>
    </row>
    <row r="11" spans="1:16" s="30" customFormat="1" ht="20.350000000000001" customHeight="1" x14ac:dyDescent="0.45">
      <c r="A11" s="353">
        <f>+'406- ENTREGA D EQUIP - N RECEPT'!$AJ$21</f>
        <v>0</v>
      </c>
      <c r="B11" s="353">
        <f>+'406- ENTREGA D EQUIP - N RECEPT'!$AJ$21</f>
        <v>0</v>
      </c>
      <c r="C11" s="353"/>
      <c r="D11" s="353" t="str">
        <f>IFERROR(IFERROR(+IFERROR(VLOOKUP('406- ENTREGA D EQUIP - N RECEPT'!X29,localidades,2,FALSE),VLOOKUP('406- ENTREGA D EQUIP - N RECEPT'!$AY$6,localidades,2,FALSE)),VLOOKUP('406- ENTREGA D EQUIP - N RECEPT'!$AY$5,district_codes,2,FALSE)),"")</f>
        <v/>
      </c>
      <c r="E11" s="353">
        <f>+'406- ENTREGA D EQUIP - N RECEPT'!AB29</f>
        <v>0</v>
      </c>
      <c r="F11" s="353">
        <f>+'406- ENTREGA D EQUIP - N RECEPT'!AF29</f>
        <v>0</v>
      </c>
      <c r="G11" s="353">
        <f>+'406- ENTREGA D EQUIP - N RECEPT'!AH29</f>
        <v>0</v>
      </c>
      <c r="H11" s="353">
        <f>+'406- ENTREGA D EQUIP - N RECEPT'!$AY$3</f>
        <v>0</v>
      </c>
      <c r="I11" s="353">
        <f>+'406- ENTREGA D EQUIP - N RECEPT'!$B$21</f>
        <v>0</v>
      </c>
      <c r="J11" s="353">
        <f>+'406- ENTREGA D EQUIP - N RECEPT'!$F$21</f>
        <v>0</v>
      </c>
      <c r="K11" s="608">
        <f>+'406- ENTREGA D EQUIP - N RECEPT'!$R$21</f>
        <v>0</v>
      </c>
      <c r="L11" s="610"/>
      <c r="M11" s="610"/>
      <c r="N11" s="610"/>
      <c r="O11" s="610"/>
      <c r="P11" s="610"/>
    </row>
    <row r="12" spans="1:16" s="30" customFormat="1" ht="20.350000000000001" customHeight="1" x14ac:dyDescent="0.45">
      <c r="A12" s="353">
        <f>+'406- ENTREGA D EQUIP - N RECEPT'!$AJ$21</f>
        <v>0</v>
      </c>
      <c r="B12" s="353">
        <f>+'406- ENTREGA D EQUIP - N RECEPT'!$AJ$21</f>
        <v>0</v>
      </c>
      <c r="C12" s="353"/>
      <c r="D12" s="353" t="str">
        <f>IFERROR(IFERROR(+IFERROR(VLOOKUP('406- ENTREGA D EQUIP - N RECEPT'!X30,localidades,2,FALSE),VLOOKUP('406- ENTREGA D EQUIP - N RECEPT'!$AY$6,localidades,2,FALSE)),VLOOKUP('406- ENTREGA D EQUIP - N RECEPT'!$AY$5,district_codes,2,FALSE)),"")</f>
        <v/>
      </c>
      <c r="E12" s="353">
        <f>+'406- ENTREGA D EQUIP - N RECEPT'!AB30</f>
        <v>0</v>
      </c>
      <c r="F12" s="353">
        <f>+'406- ENTREGA D EQUIP - N RECEPT'!AF30</f>
        <v>0</v>
      </c>
      <c r="G12" s="353">
        <f>+'406- ENTREGA D EQUIP - N RECEPT'!AH30</f>
        <v>0</v>
      </c>
      <c r="H12" s="353">
        <f>+'406- ENTREGA D EQUIP - N RECEPT'!$AY$3</f>
        <v>0</v>
      </c>
      <c r="I12" s="353">
        <f>+'406- ENTREGA D EQUIP - N RECEPT'!$B$21</f>
        <v>0</v>
      </c>
      <c r="J12" s="353">
        <f>+'406- ENTREGA D EQUIP - N RECEPT'!$F$21</f>
        <v>0</v>
      </c>
      <c r="K12" s="608">
        <f>+'406- ENTREGA D EQUIP - N RECEPT'!$R$21</f>
        <v>0</v>
      </c>
      <c r="L12" s="610"/>
      <c r="M12" s="610"/>
      <c r="N12" s="610"/>
      <c r="O12" s="610"/>
      <c r="P12" s="610"/>
    </row>
    <row r="13" spans="1:16" s="30" customFormat="1" ht="20.350000000000001" customHeight="1" x14ac:dyDescent="0.45">
      <c r="A13" s="353">
        <f>+'406- ENTREGA D EQUIP - N RECEPT'!$AJ$21</f>
        <v>0</v>
      </c>
      <c r="B13" s="353">
        <f>+'406- ENTREGA D EQUIP - N RECEPT'!$AJ$21</f>
        <v>0</v>
      </c>
      <c r="C13" s="353"/>
      <c r="D13" s="353" t="str">
        <f>IFERROR(IFERROR(+IFERROR(VLOOKUP('406- ENTREGA D EQUIP - N RECEPT'!X31,localidades,2,FALSE),VLOOKUP('406- ENTREGA D EQUIP - N RECEPT'!$AY$6,localidades,2,FALSE)),VLOOKUP('406- ENTREGA D EQUIP - N RECEPT'!$AY$5,district_codes,2,FALSE)),"")</f>
        <v/>
      </c>
      <c r="E13" s="353">
        <f>+'406- ENTREGA D EQUIP - N RECEPT'!AB31</f>
        <v>0</v>
      </c>
      <c r="F13" s="353">
        <f>+'406- ENTREGA D EQUIP - N RECEPT'!AF31</f>
        <v>0</v>
      </c>
      <c r="G13" s="353">
        <f>+'406- ENTREGA D EQUIP - N RECEPT'!AH31</f>
        <v>0</v>
      </c>
      <c r="H13" s="353">
        <f>+'406- ENTREGA D EQUIP - N RECEPT'!$AY$3</f>
        <v>0</v>
      </c>
      <c r="I13" s="353">
        <f>+'406- ENTREGA D EQUIP - N RECEPT'!$B$21</f>
        <v>0</v>
      </c>
      <c r="J13" s="353">
        <f>+'406- ENTREGA D EQUIP - N RECEPT'!$F$21</f>
        <v>0</v>
      </c>
      <c r="K13" s="608">
        <f>+'406- ENTREGA D EQUIP - N RECEPT'!$R$21</f>
        <v>0</v>
      </c>
      <c r="L13" s="610"/>
      <c r="M13" s="610"/>
      <c r="N13" s="610"/>
      <c r="O13" s="610"/>
      <c r="P13" s="610"/>
    </row>
    <row r="14" spans="1:16" s="30" customFormat="1" ht="20.350000000000001" customHeight="1" x14ac:dyDescent="0.45">
      <c r="A14" s="353">
        <f>+'406- ENTREGA D EQUIP - N RECEPT'!$AJ$21</f>
        <v>0</v>
      </c>
      <c r="B14" s="353">
        <f>+'406- ENTREGA D EQUIP - N RECEPT'!$AJ$21</f>
        <v>0</v>
      </c>
      <c r="C14" s="353"/>
      <c r="D14" s="353" t="str">
        <f>IFERROR(IFERROR(+IFERROR(VLOOKUP('406- ENTREGA D EQUIP - N RECEPT'!X32,localidades,2,FALSE),VLOOKUP('406- ENTREGA D EQUIP - N RECEPT'!$AY$6,localidades,2,FALSE)),VLOOKUP('406- ENTREGA D EQUIP - N RECEPT'!$AY$5,district_codes,2,FALSE)),"")</f>
        <v/>
      </c>
      <c r="E14" s="353">
        <f>+'406- ENTREGA D EQUIP - N RECEPT'!AB32</f>
        <v>0</v>
      </c>
      <c r="F14" s="353">
        <f>+'406- ENTREGA D EQUIP - N RECEPT'!AF32</f>
        <v>0</v>
      </c>
      <c r="G14" s="353">
        <f>+'406- ENTREGA D EQUIP - N RECEPT'!AH32</f>
        <v>0</v>
      </c>
      <c r="H14" s="353">
        <f>+'406- ENTREGA D EQUIP - N RECEPT'!$AY$3</f>
        <v>0</v>
      </c>
      <c r="I14" s="353">
        <f>+'406- ENTREGA D EQUIP - N RECEPT'!$B$21</f>
        <v>0</v>
      </c>
      <c r="J14" s="353">
        <f>+'406- ENTREGA D EQUIP - N RECEPT'!$F$21</f>
        <v>0</v>
      </c>
      <c r="K14" s="608">
        <f>+'406- ENTREGA D EQUIP - N RECEPT'!$R$21</f>
        <v>0</v>
      </c>
      <c r="L14" s="610"/>
      <c r="M14" s="610"/>
      <c r="N14" s="610"/>
      <c r="O14" s="610"/>
      <c r="P14" s="610"/>
    </row>
    <row r="15" spans="1:16" s="30" customFormat="1" ht="20.350000000000001" customHeight="1" x14ac:dyDescent="0.45">
      <c r="A15" s="353">
        <f>+'406- ENTREGA D EQUIP - N RECEPT'!$AJ$21</f>
        <v>0</v>
      </c>
      <c r="B15" s="353">
        <f>+'406- ENTREGA D EQUIP - N RECEPT'!$AJ$21</f>
        <v>0</v>
      </c>
      <c r="C15" s="353"/>
      <c r="D15" s="353" t="str">
        <f>IFERROR(IFERROR(+IFERROR(VLOOKUP('406- ENTREGA D EQUIP - N RECEPT'!X33,localidades,2,FALSE),VLOOKUP('406- ENTREGA D EQUIP - N RECEPT'!$AY$6,localidades,2,FALSE)),VLOOKUP('406- ENTREGA D EQUIP - N RECEPT'!$AY$5,district_codes,2,FALSE)),"")</f>
        <v/>
      </c>
      <c r="E15" s="353">
        <f>+'406- ENTREGA D EQUIP - N RECEPT'!AB33</f>
        <v>0</v>
      </c>
      <c r="F15" s="353">
        <f>+'406- ENTREGA D EQUIP - N RECEPT'!AF33</f>
        <v>0</v>
      </c>
      <c r="G15" s="353">
        <f>+'406- ENTREGA D EQUIP - N RECEPT'!AH33</f>
        <v>0</v>
      </c>
      <c r="H15" s="353">
        <f>+'406- ENTREGA D EQUIP - N RECEPT'!$AY$3</f>
        <v>0</v>
      </c>
      <c r="I15" s="353">
        <f>+'406- ENTREGA D EQUIP - N RECEPT'!$B$21</f>
        <v>0</v>
      </c>
      <c r="J15" s="353">
        <f>+'406- ENTREGA D EQUIP - N RECEPT'!$F$21</f>
        <v>0</v>
      </c>
      <c r="K15" s="608">
        <f>+'406- ENTREGA D EQUIP - N RECEPT'!$R$21</f>
        <v>0</v>
      </c>
      <c r="L15" s="610"/>
      <c r="M15" s="610"/>
      <c r="N15" s="610"/>
      <c r="O15" s="610"/>
      <c r="P15" s="610"/>
    </row>
    <row r="16" spans="1:16" s="30" customFormat="1" ht="20.350000000000001" customHeight="1" x14ac:dyDescent="0.45">
      <c r="A16" s="353">
        <f>+'406- ENTREGA D EQUIP - N RECEPT'!$AJ$21</f>
        <v>0</v>
      </c>
      <c r="B16" s="353">
        <f>+'406- ENTREGA D EQUIP - N RECEPT'!$AJ$21</f>
        <v>0</v>
      </c>
      <c r="C16" s="353"/>
      <c r="D16" s="353" t="str">
        <f>IFERROR(IFERROR(+IFERROR(VLOOKUP('406- ENTREGA D EQUIP - N RECEPT'!X34,localidades,2,FALSE),VLOOKUP('406- ENTREGA D EQUIP - N RECEPT'!$AY$6,localidades,2,FALSE)),VLOOKUP('406- ENTREGA D EQUIP - N RECEPT'!$AY$5,district_codes,2,FALSE)),"")</f>
        <v/>
      </c>
      <c r="E16" s="353">
        <f>+'406- ENTREGA D EQUIP - N RECEPT'!AB34</f>
        <v>0</v>
      </c>
      <c r="F16" s="353">
        <f>+'406- ENTREGA D EQUIP - N RECEPT'!AF34</f>
        <v>0</v>
      </c>
      <c r="G16" s="353">
        <f>+'406- ENTREGA D EQUIP - N RECEPT'!AH34</f>
        <v>0</v>
      </c>
      <c r="H16" s="353">
        <f>+'406- ENTREGA D EQUIP - N RECEPT'!$AY$3</f>
        <v>0</v>
      </c>
      <c r="I16" s="353">
        <f>+'406- ENTREGA D EQUIP - N RECEPT'!$B$21</f>
        <v>0</v>
      </c>
      <c r="J16" s="353">
        <f>+'406- ENTREGA D EQUIP - N RECEPT'!$F$21</f>
        <v>0</v>
      </c>
      <c r="K16" s="608">
        <f>+'406- ENTREGA D EQUIP - N RECEPT'!$R$21</f>
        <v>0</v>
      </c>
      <c r="L16" s="610"/>
      <c r="M16" s="610"/>
      <c r="N16" s="610"/>
      <c r="O16" s="610"/>
      <c r="P16" s="610"/>
    </row>
    <row r="17" spans="1:16" s="30" customFormat="1" ht="20.350000000000001" customHeight="1" x14ac:dyDescent="0.45">
      <c r="A17" s="353">
        <f>+'406- ENTREGA D EQUIP - N RECEPT'!$AJ$21</f>
        <v>0</v>
      </c>
      <c r="B17" s="353">
        <f>+'406- ENTREGA D EQUIP - N RECEPT'!$AJ$21</f>
        <v>0</v>
      </c>
      <c r="C17" s="353"/>
      <c r="D17" s="353" t="str">
        <f>IFERROR(IFERROR(+IFERROR(VLOOKUP('406- ENTREGA D EQUIP - N RECEPT'!X35,localidades,2,FALSE),VLOOKUP('406- ENTREGA D EQUIP - N RECEPT'!$AY$6,localidades,2,FALSE)),VLOOKUP('406- ENTREGA D EQUIP - N RECEPT'!$AY$5,district_codes,2,FALSE)),"")</f>
        <v/>
      </c>
      <c r="E17" s="353">
        <f>+'406- ENTREGA D EQUIP - N RECEPT'!AB35</f>
        <v>0</v>
      </c>
      <c r="F17" s="353">
        <f>+'406- ENTREGA D EQUIP - N RECEPT'!AF35</f>
        <v>0</v>
      </c>
      <c r="G17" s="353">
        <f>+'406- ENTREGA D EQUIP - N RECEPT'!AH35</f>
        <v>0</v>
      </c>
      <c r="H17" s="353">
        <f>+'406- ENTREGA D EQUIP - N RECEPT'!$AY$3</f>
        <v>0</v>
      </c>
      <c r="I17" s="353">
        <f>+'406- ENTREGA D EQUIP - N RECEPT'!$B$21</f>
        <v>0</v>
      </c>
      <c r="J17" s="353">
        <f>+'406- ENTREGA D EQUIP - N RECEPT'!$F$21</f>
        <v>0</v>
      </c>
      <c r="K17" s="608">
        <f>+'406- ENTREGA D EQUIP - N RECEPT'!$R$21</f>
        <v>0</v>
      </c>
      <c r="L17" s="610"/>
      <c r="M17" s="610"/>
      <c r="N17" s="610"/>
      <c r="O17" s="610"/>
      <c r="P17" s="610"/>
    </row>
    <row r="18" spans="1:16" s="30" customFormat="1" ht="20.350000000000001" customHeight="1" x14ac:dyDescent="0.45">
      <c r="A18" s="353">
        <f>+'406- ENTREGA D EQUIP - N RECEPT'!$AJ$21</f>
        <v>0</v>
      </c>
      <c r="B18" s="353">
        <f>+'406- ENTREGA D EQUIP - N RECEPT'!$AJ$21</f>
        <v>0</v>
      </c>
      <c r="C18" s="353"/>
      <c r="D18" s="353" t="str">
        <f>IFERROR(IFERROR(+IFERROR(VLOOKUP('406- ENTREGA D EQUIP - N RECEPT'!X36,localidades,2,FALSE),VLOOKUP('406- ENTREGA D EQUIP - N RECEPT'!$AY$6,localidades,2,FALSE)),VLOOKUP('406- ENTREGA D EQUIP - N RECEPT'!$AY$5,district_codes,2,FALSE)),"")</f>
        <v/>
      </c>
      <c r="E18" s="353">
        <f>+'406- ENTREGA D EQUIP - N RECEPT'!AB36</f>
        <v>0</v>
      </c>
      <c r="F18" s="353">
        <f>+'406- ENTREGA D EQUIP - N RECEPT'!AF36</f>
        <v>0</v>
      </c>
      <c r="G18" s="353">
        <f>+'406- ENTREGA D EQUIP - N RECEPT'!AH36</f>
        <v>0</v>
      </c>
      <c r="H18" s="353">
        <f>+'406- ENTREGA D EQUIP - N RECEPT'!$AY$3</f>
        <v>0</v>
      </c>
      <c r="I18" s="353">
        <f>+'406- ENTREGA D EQUIP - N RECEPT'!$B$21</f>
        <v>0</v>
      </c>
      <c r="J18" s="353">
        <f>+'406- ENTREGA D EQUIP - N RECEPT'!$F$21</f>
        <v>0</v>
      </c>
      <c r="K18" s="608">
        <f>+'406- ENTREGA D EQUIP - N RECEPT'!$R$21</f>
        <v>0</v>
      </c>
      <c r="L18" s="610"/>
      <c r="M18" s="610"/>
      <c r="N18" s="610"/>
      <c r="O18" s="610"/>
      <c r="P18" s="610"/>
    </row>
    <row r="19" spans="1:16" s="30" customFormat="1" ht="20.350000000000001" customHeight="1" x14ac:dyDescent="0.45">
      <c r="A19" s="353">
        <f>+'406- ENTREGA D EQUIP - N RECEPT'!$AJ$21</f>
        <v>0</v>
      </c>
      <c r="B19" s="353">
        <f>+'406- ENTREGA D EQUIP - N RECEPT'!$AJ$21</f>
        <v>0</v>
      </c>
      <c r="C19" s="353"/>
      <c r="D19" s="353" t="str">
        <f>IFERROR(IFERROR(+IFERROR(VLOOKUP('406- ENTREGA D EQUIP - N RECEPT'!X37,localidades,2,FALSE),VLOOKUP('406- ENTREGA D EQUIP - N RECEPT'!$AY$6,localidades,2,FALSE)),VLOOKUP('406- ENTREGA D EQUIP - N RECEPT'!$AY$5,district_codes,2,FALSE)),"")</f>
        <v/>
      </c>
      <c r="E19" s="353">
        <f>+'406- ENTREGA D EQUIP - N RECEPT'!AB37</f>
        <v>0</v>
      </c>
      <c r="F19" s="353">
        <f>+'406- ENTREGA D EQUIP - N RECEPT'!AF37</f>
        <v>0</v>
      </c>
      <c r="G19" s="353">
        <f>+'406- ENTREGA D EQUIP - N RECEPT'!AH37</f>
        <v>0</v>
      </c>
      <c r="H19" s="353">
        <f>+'406- ENTREGA D EQUIP - N RECEPT'!$AY$3</f>
        <v>0</v>
      </c>
      <c r="I19" s="353">
        <f>+'406- ENTREGA D EQUIP - N RECEPT'!$B$21</f>
        <v>0</v>
      </c>
      <c r="J19" s="353">
        <f>+'406- ENTREGA D EQUIP - N RECEPT'!$F$21</f>
        <v>0</v>
      </c>
      <c r="K19" s="608">
        <f>+'406- ENTREGA D EQUIP - N RECEPT'!$R$21</f>
        <v>0</v>
      </c>
      <c r="L19" s="610"/>
      <c r="M19" s="610"/>
      <c r="N19" s="610"/>
      <c r="O19" s="610"/>
      <c r="P19" s="610"/>
    </row>
    <row r="20" spans="1:16" s="30" customFormat="1" ht="20.350000000000001" customHeight="1" x14ac:dyDescent="0.45">
      <c r="A20" s="353">
        <f>+'406- ENTREGA D EQUIP - N RECEPT'!$AJ$21</f>
        <v>0</v>
      </c>
      <c r="B20" s="353">
        <f>+'406- ENTREGA D EQUIP - N RECEPT'!$AJ$21</f>
        <v>0</v>
      </c>
      <c r="C20" s="353"/>
      <c r="D20" s="353" t="str">
        <f>IFERROR(IFERROR(+IFERROR(VLOOKUP('406- ENTREGA D EQUIP - N RECEPT'!X38,localidades,2,FALSE),VLOOKUP('406- ENTREGA D EQUIP - N RECEPT'!$AY$6,localidades,2,FALSE)),VLOOKUP('406- ENTREGA D EQUIP - N RECEPT'!$AY$5,district_codes,2,FALSE)),"")</f>
        <v/>
      </c>
      <c r="E20" s="353">
        <f>+'406- ENTREGA D EQUIP - N RECEPT'!AB38</f>
        <v>0</v>
      </c>
      <c r="F20" s="353">
        <f>+'406- ENTREGA D EQUIP - N RECEPT'!AF38</f>
        <v>0</v>
      </c>
      <c r="G20" s="353">
        <f>+'406- ENTREGA D EQUIP - N RECEPT'!AH38</f>
        <v>0</v>
      </c>
      <c r="H20" s="353">
        <f>+'406- ENTREGA D EQUIP - N RECEPT'!$AY$3</f>
        <v>0</v>
      </c>
      <c r="I20" s="353">
        <f>+'406- ENTREGA D EQUIP - N RECEPT'!$B$21</f>
        <v>0</v>
      </c>
      <c r="J20" s="353">
        <f>+'406- ENTREGA D EQUIP - N RECEPT'!$F$21</f>
        <v>0</v>
      </c>
      <c r="K20" s="608">
        <f>+'406- ENTREGA D EQUIP - N RECEPT'!$R$21</f>
        <v>0</v>
      </c>
      <c r="L20" s="610"/>
      <c r="M20" s="610"/>
      <c r="N20" s="610"/>
      <c r="O20" s="610"/>
      <c r="P20" s="610"/>
    </row>
    <row r="21" spans="1:16" s="30" customFormat="1" ht="20.350000000000001" customHeight="1" x14ac:dyDescent="0.45">
      <c r="A21" s="353">
        <f>+'406- ENTREGA D EQUIP - N RECEPT'!$AJ$21</f>
        <v>0</v>
      </c>
      <c r="B21" s="353">
        <f>+'406- ENTREGA D EQUIP - N RECEPT'!$AJ$21</f>
        <v>0</v>
      </c>
      <c r="C21" s="353"/>
      <c r="D21" s="353" t="str">
        <f>IFERROR(IFERROR(+IFERROR(VLOOKUP('406- ENTREGA D EQUIP - N RECEPT'!X39,localidades,2,FALSE),VLOOKUP('406- ENTREGA D EQUIP - N RECEPT'!$AY$6,localidades,2,FALSE)),VLOOKUP('406- ENTREGA D EQUIP - N RECEPT'!$AY$5,district_codes,2,FALSE)),"")</f>
        <v/>
      </c>
      <c r="E21" s="353">
        <f>+'406- ENTREGA D EQUIP - N RECEPT'!AB39</f>
        <v>0</v>
      </c>
      <c r="F21" s="353">
        <f>+'406- ENTREGA D EQUIP - N RECEPT'!AF39</f>
        <v>0</v>
      </c>
      <c r="G21" s="353">
        <f>+'406- ENTREGA D EQUIP - N RECEPT'!AH39</f>
        <v>0</v>
      </c>
      <c r="H21" s="353">
        <f>+'406- ENTREGA D EQUIP - N RECEPT'!$AY$3</f>
        <v>0</v>
      </c>
      <c r="I21" s="353">
        <f>+'406- ENTREGA D EQUIP - N RECEPT'!$B$21</f>
        <v>0</v>
      </c>
      <c r="J21" s="353">
        <f>+'406- ENTREGA D EQUIP - N RECEPT'!$F$21</f>
        <v>0</v>
      </c>
      <c r="K21" s="608">
        <f>+'406- ENTREGA D EQUIP - N RECEPT'!$R$21</f>
        <v>0</v>
      </c>
      <c r="L21" s="610"/>
      <c r="M21" s="610"/>
      <c r="N21" s="610"/>
      <c r="O21" s="610"/>
      <c r="P21" s="610"/>
    </row>
    <row r="22" spans="1:16" s="30" customFormat="1" ht="20.350000000000001" customHeight="1" x14ac:dyDescent="0.45">
      <c r="A22" s="353">
        <f>+'406- ENTREGA D EQUIP - N RECEPT'!$AJ$21</f>
        <v>0</v>
      </c>
      <c r="B22" s="353">
        <f>+'406- ENTREGA D EQUIP - N RECEPT'!$AJ$21</f>
        <v>0</v>
      </c>
      <c r="C22" s="353"/>
      <c r="D22" s="353" t="str">
        <f>IFERROR(IFERROR(+IFERROR(VLOOKUP('406- ENTREGA D EQUIP - N RECEPT'!X40,localidades,2,FALSE),VLOOKUP('406- ENTREGA D EQUIP - N RECEPT'!$AY$6,localidades,2,FALSE)),VLOOKUP('406- ENTREGA D EQUIP - N RECEPT'!$AY$5,district_codes,2,FALSE)),"")</f>
        <v/>
      </c>
      <c r="E22" s="353">
        <f>+'406- ENTREGA D EQUIP - N RECEPT'!AB40</f>
        <v>0</v>
      </c>
      <c r="F22" s="353">
        <f>+'406- ENTREGA D EQUIP - N RECEPT'!AF40</f>
        <v>0</v>
      </c>
      <c r="G22" s="353">
        <f>+'406- ENTREGA D EQUIP - N RECEPT'!AH40</f>
        <v>0</v>
      </c>
      <c r="H22" s="353">
        <f>+'406- ENTREGA D EQUIP - N RECEPT'!$AY$3</f>
        <v>0</v>
      </c>
      <c r="I22" s="353">
        <f>+'406- ENTREGA D EQUIP - N RECEPT'!$B$21</f>
        <v>0</v>
      </c>
      <c r="J22" s="353">
        <f>+'406- ENTREGA D EQUIP - N RECEPT'!$F$21</f>
        <v>0</v>
      </c>
      <c r="K22" s="608">
        <f>+'406- ENTREGA D EQUIP - N RECEPT'!$R$21</f>
        <v>0</v>
      </c>
      <c r="L22" s="610"/>
      <c r="M22" s="610"/>
      <c r="N22" s="610"/>
      <c r="O22" s="610"/>
      <c r="P22" s="610"/>
    </row>
    <row r="23" spans="1:16" s="30" customFormat="1" ht="20.350000000000001" customHeight="1" x14ac:dyDescent="0.45">
      <c r="A23" s="353">
        <f>+'406- ENTREGA D EQUIP - N RECEPT'!$AJ$21</f>
        <v>0</v>
      </c>
      <c r="B23" s="353">
        <f>+'406- ENTREGA D EQUIP - N RECEPT'!$AJ$21</f>
        <v>0</v>
      </c>
      <c r="C23" s="353"/>
      <c r="D23" s="353" t="str">
        <f>IFERROR(IFERROR(+IFERROR(VLOOKUP('406- ENTREGA D EQUIP - N RECEPT'!X41,localidades,2,FALSE),VLOOKUP('406- ENTREGA D EQUIP - N RECEPT'!$AY$6,localidades,2,FALSE)),VLOOKUP('406- ENTREGA D EQUIP - N RECEPT'!$AY$5,district_codes,2,FALSE)),"")</f>
        <v/>
      </c>
      <c r="E23" s="353">
        <f>+'406- ENTREGA D EQUIP - N RECEPT'!AB41</f>
        <v>0</v>
      </c>
      <c r="F23" s="353">
        <f>+'406- ENTREGA D EQUIP - N RECEPT'!AF41</f>
        <v>0</v>
      </c>
      <c r="G23" s="353">
        <f>+'406- ENTREGA D EQUIP - N RECEPT'!AH41</f>
        <v>0</v>
      </c>
      <c r="H23" s="353">
        <f>+'406- ENTREGA D EQUIP - N RECEPT'!$AY$3</f>
        <v>0</v>
      </c>
      <c r="I23" s="353">
        <f>+'406- ENTREGA D EQUIP - N RECEPT'!$B$21</f>
        <v>0</v>
      </c>
      <c r="J23" s="353">
        <f>+'406- ENTREGA D EQUIP - N RECEPT'!$F$21</f>
        <v>0</v>
      </c>
      <c r="K23" s="608">
        <f>+'406- ENTREGA D EQUIP - N RECEPT'!$R$21</f>
        <v>0</v>
      </c>
      <c r="L23" s="610"/>
      <c r="M23" s="610"/>
      <c r="N23" s="610"/>
      <c r="O23" s="610"/>
      <c r="P23" s="610"/>
    </row>
    <row r="24" spans="1:16" s="30" customFormat="1" ht="20.350000000000001" customHeight="1" x14ac:dyDescent="0.45">
      <c r="A24" s="353">
        <f>+'406- ENTREGA D EQUIP - N RECEPT'!$AJ$21</f>
        <v>0</v>
      </c>
      <c r="B24" s="353">
        <f>+'406- ENTREGA D EQUIP - N RECEPT'!$AJ$21</f>
        <v>0</v>
      </c>
      <c r="C24" s="353"/>
      <c r="D24" s="353" t="str">
        <f>IFERROR(IFERROR(+IFERROR(VLOOKUP('406- ENTREGA D EQUIP - N RECEPT'!X42,localidades,2,FALSE),VLOOKUP('406- ENTREGA D EQUIP - N RECEPT'!$AY$6,localidades,2,FALSE)),VLOOKUP('406- ENTREGA D EQUIP - N RECEPT'!$AY$5,district_codes,2,FALSE)),"")</f>
        <v/>
      </c>
      <c r="E24" s="353">
        <f>+'406- ENTREGA D EQUIP - N RECEPT'!AB42</f>
        <v>0</v>
      </c>
      <c r="F24" s="353">
        <f>+'406- ENTREGA D EQUIP - N RECEPT'!AF42</f>
        <v>0</v>
      </c>
      <c r="G24" s="353">
        <f>+'406- ENTREGA D EQUIP - N RECEPT'!AH42</f>
        <v>0</v>
      </c>
      <c r="H24" s="353">
        <f>+'406- ENTREGA D EQUIP - N RECEPT'!$AY$3</f>
        <v>0</v>
      </c>
      <c r="I24" s="353">
        <f>+'406- ENTREGA D EQUIP - N RECEPT'!$B$21</f>
        <v>0</v>
      </c>
      <c r="J24" s="353">
        <f>+'406- ENTREGA D EQUIP - N RECEPT'!$F$21</f>
        <v>0</v>
      </c>
      <c r="K24" s="608">
        <f>+'406- ENTREGA D EQUIP - N RECEPT'!$R$21</f>
        <v>0</v>
      </c>
      <c r="L24" s="610"/>
      <c r="M24" s="610"/>
      <c r="N24" s="610"/>
      <c r="O24" s="610"/>
      <c r="P24" s="610"/>
    </row>
    <row r="25" spans="1:16" s="30" customFormat="1" ht="20.350000000000001" customHeight="1" x14ac:dyDescent="0.45">
      <c r="A25" s="353">
        <f>+'406- ENTREGA D EQUIP - N RECEPT'!$AJ$21</f>
        <v>0</v>
      </c>
      <c r="B25" s="353">
        <f>+'406- ENTREGA D EQUIP - N RECEPT'!$AJ$21</f>
        <v>0</v>
      </c>
      <c r="C25" s="353"/>
      <c r="D25" s="353" t="str">
        <f>IFERROR(IFERROR(+IFERROR(VLOOKUP('406- ENTREGA D EQUIP - N RECEPT'!X43,localidades,2,FALSE),VLOOKUP('406- ENTREGA D EQUIP - N RECEPT'!$AY$6,localidades,2,FALSE)),VLOOKUP('406- ENTREGA D EQUIP - N RECEPT'!$AY$5,district_codes,2,FALSE)),"")</f>
        <v/>
      </c>
      <c r="E25" s="353">
        <f>+'406- ENTREGA D EQUIP - N RECEPT'!AB43</f>
        <v>0</v>
      </c>
      <c r="F25" s="353">
        <f>+'406- ENTREGA D EQUIP - N RECEPT'!AF43</f>
        <v>0</v>
      </c>
      <c r="G25" s="353">
        <f>+'406- ENTREGA D EQUIP - N RECEPT'!AH43</f>
        <v>0</v>
      </c>
      <c r="H25" s="353">
        <f>+'406- ENTREGA D EQUIP - N RECEPT'!$AY$3</f>
        <v>0</v>
      </c>
      <c r="I25" s="353">
        <f>+'406- ENTREGA D EQUIP - N RECEPT'!$B$21</f>
        <v>0</v>
      </c>
      <c r="J25" s="353">
        <f>+'406- ENTREGA D EQUIP - N RECEPT'!$F$21</f>
        <v>0</v>
      </c>
      <c r="K25" s="608">
        <f>+'406- ENTREGA D EQUIP - N RECEPT'!$R$21</f>
        <v>0</v>
      </c>
      <c r="L25" s="610"/>
      <c r="M25" s="610"/>
      <c r="N25" s="610"/>
      <c r="O25" s="610"/>
      <c r="P25" s="610"/>
    </row>
    <row r="26" spans="1:16" s="30" customFormat="1" ht="20.350000000000001" customHeight="1" x14ac:dyDescent="0.45">
      <c r="A26" s="353">
        <f>+'406- ENTREGA D EQUIP - N RECEPT'!$AJ$21</f>
        <v>0</v>
      </c>
      <c r="B26" s="353">
        <f>+'406- ENTREGA D EQUIP - N RECEPT'!$AJ$21</f>
        <v>0</v>
      </c>
      <c r="C26" s="353"/>
      <c r="D26" s="353" t="str">
        <f>IFERROR(IFERROR(+IFERROR(VLOOKUP('406- ENTREGA D EQUIP - N RECEPT'!X44,localidades,2,FALSE),VLOOKUP('406- ENTREGA D EQUIP - N RECEPT'!$AY$6,localidades,2,FALSE)),VLOOKUP('406- ENTREGA D EQUIP - N RECEPT'!$AY$5,district_codes,2,FALSE)),"")</f>
        <v/>
      </c>
      <c r="E26" s="353">
        <f>+'406- ENTREGA D EQUIP - N RECEPT'!AB44</f>
        <v>0</v>
      </c>
      <c r="F26" s="353">
        <f>+'406- ENTREGA D EQUIP - N RECEPT'!AF44</f>
        <v>0</v>
      </c>
      <c r="G26" s="353">
        <f>+'406- ENTREGA D EQUIP - N RECEPT'!AH44</f>
        <v>0</v>
      </c>
      <c r="H26" s="353">
        <f>+'406- ENTREGA D EQUIP - N RECEPT'!$AY$3</f>
        <v>0</v>
      </c>
      <c r="I26" s="353">
        <f>+'406- ENTREGA D EQUIP - N RECEPT'!$B$21</f>
        <v>0</v>
      </c>
      <c r="J26" s="353">
        <f>+'406- ENTREGA D EQUIP - N RECEPT'!$F$21</f>
        <v>0</v>
      </c>
      <c r="K26" s="608">
        <f>+'406- ENTREGA D EQUIP - N RECEPT'!$R$21</f>
        <v>0</v>
      </c>
      <c r="L26" s="610"/>
      <c r="M26" s="610"/>
      <c r="N26" s="610"/>
      <c r="O26" s="610"/>
      <c r="P26" s="610"/>
    </row>
    <row r="27" spans="1:16" s="30" customFormat="1" ht="20.350000000000001" customHeight="1" x14ac:dyDescent="0.45">
      <c r="A27" s="353">
        <f>+'406- ENTREGA D EQUIP - N RECEPT'!$AJ$21</f>
        <v>0</v>
      </c>
      <c r="B27" s="353">
        <f>+'406- ENTREGA D EQUIP - N RECEPT'!$AJ$21</f>
        <v>0</v>
      </c>
      <c r="C27" s="353"/>
      <c r="D27" s="353" t="str">
        <f>IFERROR(IFERROR(+IFERROR(VLOOKUP('406- ENTREGA D EQUIP - N RECEPT'!X45,localidades,2,FALSE),VLOOKUP('406- ENTREGA D EQUIP - N RECEPT'!$AY$6,localidades,2,FALSE)),VLOOKUP('406- ENTREGA D EQUIP - N RECEPT'!$AY$5,district_codes,2,FALSE)),"")</f>
        <v/>
      </c>
      <c r="E27" s="353">
        <f>+'406- ENTREGA D EQUIP - N RECEPT'!AB45</f>
        <v>0</v>
      </c>
      <c r="F27" s="353">
        <f>+'406- ENTREGA D EQUIP - N RECEPT'!AF45</f>
        <v>0</v>
      </c>
      <c r="G27" s="353">
        <f>+'406- ENTREGA D EQUIP - N RECEPT'!AH45</f>
        <v>0</v>
      </c>
      <c r="H27" s="353">
        <f>+'406- ENTREGA D EQUIP - N RECEPT'!$AY$3</f>
        <v>0</v>
      </c>
      <c r="I27" s="353">
        <f>+'406- ENTREGA D EQUIP - N RECEPT'!$B$21</f>
        <v>0</v>
      </c>
      <c r="J27" s="353">
        <f>+'406- ENTREGA D EQUIP - N RECEPT'!$F$21</f>
        <v>0</v>
      </c>
      <c r="K27" s="608">
        <f>+'406- ENTREGA D EQUIP - N RECEPT'!$R$21</f>
        <v>0</v>
      </c>
      <c r="L27" s="610"/>
      <c r="M27" s="610"/>
      <c r="N27" s="610"/>
      <c r="O27" s="610"/>
      <c r="P27" s="610"/>
    </row>
    <row r="28" spans="1:16" s="30" customFormat="1" ht="20.350000000000001" customHeight="1" x14ac:dyDescent="0.45">
      <c r="A28" s="353">
        <f>+'406- ENTREGA D EQUIP - N RECEPT'!$AJ$21</f>
        <v>0</v>
      </c>
      <c r="B28" s="353">
        <f>+'406- ENTREGA D EQUIP - N RECEPT'!$AJ$21</f>
        <v>0</v>
      </c>
      <c r="C28" s="353"/>
      <c r="D28" s="353" t="str">
        <f>IFERROR(IFERROR(+IFERROR(VLOOKUP('406- ENTREGA D EQUIP - N RECEPT'!X46,localidades,2,FALSE),VLOOKUP('406- ENTREGA D EQUIP - N RECEPT'!$AY$6,localidades,2,FALSE)),VLOOKUP('406- ENTREGA D EQUIP - N RECEPT'!$AY$5,district_codes,2,FALSE)),"")</f>
        <v/>
      </c>
      <c r="E28" s="353">
        <f>+'406- ENTREGA D EQUIP - N RECEPT'!AB46</f>
        <v>0</v>
      </c>
      <c r="F28" s="353">
        <f>+'406- ENTREGA D EQUIP - N RECEPT'!AF46</f>
        <v>0</v>
      </c>
      <c r="G28" s="353">
        <f>+'406- ENTREGA D EQUIP - N RECEPT'!AH46</f>
        <v>0</v>
      </c>
      <c r="H28" s="353">
        <f>+'406- ENTREGA D EQUIP - N RECEPT'!$AY$3</f>
        <v>0</v>
      </c>
      <c r="I28" s="353">
        <f>+'406- ENTREGA D EQUIP - N RECEPT'!$B$21</f>
        <v>0</v>
      </c>
      <c r="J28" s="353">
        <f>+'406- ENTREGA D EQUIP - N RECEPT'!$F$21</f>
        <v>0</v>
      </c>
      <c r="K28" s="608">
        <f>+'406- ENTREGA D EQUIP - N RECEPT'!$R$21</f>
        <v>0</v>
      </c>
      <c r="L28" s="610"/>
      <c r="M28" s="610"/>
      <c r="N28" s="610"/>
      <c r="O28" s="610"/>
      <c r="P28" s="610"/>
    </row>
    <row r="29" spans="1:16" s="30" customFormat="1" ht="20.350000000000001" customHeight="1" x14ac:dyDescent="0.45">
      <c r="A29" s="353">
        <f>+'406- ENTREGA D EQUIP - N RECEPT'!$AJ$21</f>
        <v>0</v>
      </c>
      <c r="B29" s="353">
        <f>+'406- ENTREGA D EQUIP - N RECEPT'!$AJ$21</f>
        <v>0</v>
      </c>
      <c r="C29" s="353"/>
      <c r="D29" s="353" t="str">
        <f>IFERROR(IFERROR(+IFERROR(VLOOKUP('406- ENTREGA D EQUIP - N RECEPT'!X47,localidades,2,FALSE),VLOOKUP('406- ENTREGA D EQUIP - N RECEPT'!$AY$6,localidades,2,FALSE)),VLOOKUP('406- ENTREGA D EQUIP - N RECEPT'!$AY$5,district_codes,2,FALSE)),"")</f>
        <v/>
      </c>
      <c r="E29" s="353">
        <f>+'406- ENTREGA D EQUIP - N RECEPT'!AB47</f>
        <v>0</v>
      </c>
      <c r="F29" s="353">
        <f>+'406- ENTREGA D EQUIP - N RECEPT'!AF47</f>
        <v>0</v>
      </c>
      <c r="G29" s="353">
        <f>+'406- ENTREGA D EQUIP - N RECEPT'!AH47</f>
        <v>0</v>
      </c>
      <c r="H29" s="353">
        <f>+'406- ENTREGA D EQUIP - N RECEPT'!$AY$3</f>
        <v>0</v>
      </c>
      <c r="I29" s="353">
        <f>+'406- ENTREGA D EQUIP - N RECEPT'!$B$21</f>
        <v>0</v>
      </c>
      <c r="J29" s="353">
        <f>+'406- ENTREGA D EQUIP - N RECEPT'!$F$21</f>
        <v>0</v>
      </c>
      <c r="K29" s="608">
        <f>+'406- ENTREGA D EQUIP - N RECEPT'!$R$21</f>
        <v>0</v>
      </c>
      <c r="L29" s="610"/>
      <c r="M29" s="610"/>
      <c r="N29" s="610"/>
      <c r="O29" s="610"/>
      <c r="P29" s="610"/>
    </row>
    <row r="30" spans="1:16" s="30" customFormat="1" ht="20.350000000000001" customHeight="1" x14ac:dyDescent="0.45">
      <c r="A30" s="353">
        <f>+'406- ENTREGA D EQUIP - N RECEPT'!$AJ$21</f>
        <v>0</v>
      </c>
      <c r="B30" s="353">
        <f>+'406- ENTREGA D EQUIP - N RECEPT'!$AJ$21</f>
        <v>0</v>
      </c>
      <c r="C30" s="353"/>
      <c r="D30" s="353" t="str">
        <f>IFERROR(IFERROR(+IFERROR(VLOOKUP('406- ENTREGA D EQUIP - N RECEPT'!X48,localidades,2,FALSE),VLOOKUP('406- ENTREGA D EQUIP - N RECEPT'!$AY$6,localidades,2,FALSE)),VLOOKUP('406- ENTREGA D EQUIP - N RECEPT'!$AY$5,district_codes,2,FALSE)),"")</f>
        <v/>
      </c>
      <c r="E30" s="353">
        <f>+'406- ENTREGA D EQUIP - N RECEPT'!AB48</f>
        <v>0</v>
      </c>
      <c r="F30" s="353">
        <f>+'406- ENTREGA D EQUIP - N RECEPT'!AF48</f>
        <v>0</v>
      </c>
      <c r="G30" s="353">
        <f>+'406- ENTREGA D EQUIP - N RECEPT'!AH48</f>
        <v>0</v>
      </c>
      <c r="H30" s="353">
        <f>+'406- ENTREGA D EQUIP - N RECEPT'!$AY$3</f>
        <v>0</v>
      </c>
      <c r="I30" s="353">
        <f>+'406- ENTREGA D EQUIP - N RECEPT'!$B$21</f>
        <v>0</v>
      </c>
      <c r="J30" s="353">
        <f>+'406- ENTREGA D EQUIP - N RECEPT'!$F$21</f>
        <v>0</v>
      </c>
      <c r="K30" s="608">
        <f>+'406- ENTREGA D EQUIP - N RECEPT'!$R$21</f>
        <v>0</v>
      </c>
      <c r="L30" s="610"/>
      <c r="M30" s="610"/>
      <c r="N30" s="610"/>
      <c r="O30" s="610"/>
      <c r="P30" s="610"/>
    </row>
    <row r="31" spans="1:16" s="30" customFormat="1" ht="20.350000000000001" customHeight="1" x14ac:dyDescent="0.45">
      <c r="A31" s="353">
        <f>+'406- ENTREGA D EQUIP - N RECEPT'!$AJ$21</f>
        <v>0</v>
      </c>
      <c r="B31" s="353">
        <f>+'406- ENTREGA D EQUIP - N RECEPT'!$AJ$21</f>
        <v>0</v>
      </c>
      <c r="C31" s="353"/>
      <c r="D31" s="353" t="str">
        <f>IFERROR(IFERROR(+IFERROR(VLOOKUP('406- ENTREGA D EQUIP - N RECEPT'!X49,localidades,2,FALSE),VLOOKUP('406- ENTREGA D EQUIP - N RECEPT'!$AY$6,localidades,2,FALSE)),VLOOKUP('406- ENTREGA D EQUIP - N RECEPT'!$AY$5,district_codes,2,FALSE)),"")</f>
        <v/>
      </c>
      <c r="E31" s="353">
        <f>+'406- ENTREGA D EQUIP - N RECEPT'!AB49</f>
        <v>0</v>
      </c>
      <c r="F31" s="353">
        <f>+'406- ENTREGA D EQUIP - N RECEPT'!AF49</f>
        <v>0</v>
      </c>
      <c r="G31" s="353">
        <f>+'406- ENTREGA D EQUIP - N RECEPT'!AH49</f>
        <v>0</v>
      </c>
      <c r="H31" s="353">
        <f>+'406- ENTREGA D EQUIP - N RECEPT'!$AY$3</f>
        <v>0</v>
      </c>
      <c r="I31" s="353">
        <f>+'406- ENTREGA D EQUIP - N RECEPT'!$B$21</f>
        <v>0</v>
      </c>
      <c r="J31" s="353">
        <f>+'406- ENTREGA D EQUIP - N RECEPT'!$F$21</f>
        <v>0</v>
      </c>
      <c r="K31" s="608">
        <f>+'406- ENTREGA D EQUIP - N RECEPT'!$R$21</f>
        <v>0</v>
      </c>
      <c r="L31" s="610"/>
      <c r="M31" s="610"/>
      <c r="N31" s="610"/>
      <c r="O31" s="610"/>
      <c r="P31" s="610"/>
    </row>
    <row r="32" spans="1:16" s="30" customFormat="1" ht="20.350000000000001" customHeight="1" x14ac:dyDescent="0.45">
      <c r="A32" s="353">
        <f>+'406- ENTREGA D EQUIP - N RECEPT'!$AJ$21</f>
        <v>0</v>
      </c>
      <c r="B32" s="353">
        <f>+'406- ENTREGA D EQUIP - N RECEPT'!$AJ$21</f>
        <v>0</v>
      </c>
      <c r="C32" s="353"/>
      <c r="D32" s="353" t="str">
        <f>IFERROR(IFERROR(+IFERROR(VLOOKUP('406- ENTREGA D EQUIP - N RECEPT'!X50,localidades,2,FALSE),VLOOKUP('406- ENTREGA D EQUIP - N RECEPT'!$AY$6,localidades,2,FALSE)),VLOOKUP('406- ENTREGA D EQUIP - N RECEPT'!$AY$5,district_codes,2,FALSE)),"")</f>
        <v/>
      </c>
      <c r="E32" s="353">
        <f>+'406- ENTREGA D EQUIP - N RECEPT'!AB50</f>
        <v>0</v>
      </c>
      <c r="F32" s="353">
        <f>+'406- ENTREGA D EQUIP - N RECEPT'!AF50</f>
        <v>0</v>
      </c>
      <c r="G32" s="353">
        <f>+'406- ENTREGA D EQUIP - N RECEPT'!AH50</f>
        <v>0</v>
      </c>
      <c r="H32" s="353">
        <f>+'406- ENTREGA D EQUIP - N RECEPT'!$AY$3</f>
        <v>0</v>
      </c>
      <c r="I32" s="353">
        <f>+'406- ENTREGA D EQUIP - N RECEPT'!$B$21</f>
        <v>0</v>
      </c>
      <c r="J32" s="353">
        <f>+'406- ENTREGA D EQUIP - N RECEPT'!$F$21</f>
        <v>0</v>
      </c>
      <c r="K32" s="608">
        <f>+'406- ENTREGA D EQUIP - N RECEPT'!$R$21</f>
        <v>0</v>
      </c>
      <c r="L32" s="610"/>
      <c r="M32" s="610"/>
      <c r="N32" s="610"/>
      <c r="O32" s="610"/>
      <c r="P32" s="610"/>
    </row>
    <row r="33" spans="1:16" s="30" customFormat="1" ht="20.350000000000001" customHeight="1" x14ac:dyDescent="0.45">
      <c r="A33" s="353">
        <f>+'406- ENTREGA D EQUIP - N RECEPT'!$AJ$21</f>
        <v>0</v>
      </c>
      <c r="B33" s="353">
        <f>+'406- ENTREGA D EQUIP - N RECEPT'!$AJ$21</f>
        <v>0</v>
      </c>
      <c r="C33" s="353"/>
      <c r="D33" s="353" t="str">
        <f>IFERROR(IFERROR(+IFERROR(VLOOKUP('406- ENTREGA D EQUIP - N RECEPT'!X51,localidades,2,FALSE),VLOOKUP('406- ENTREGA D EQUIP - N RECEPT'!$AY$6,localidades,2,FALSE)),VLOOKUP('406- ENTREGA D EQUIP - N RECEPT'!$AY$5,district_codes,2,FALSE)),"")</f>
        <v/>
      </c>
      <c r="E33" s="353">
        <f>+'406- ENTREGA D EQUIP - N RECEPT'!AB51</f>
        <v>0</v>
      </c>
      <c r="F33" s="353">
        <f>+'406- ENTREGA D EQUIP - N RECEPT'!AF51</f>
        <v>0</v>
      </c>
      <c r="G33" s="353">
        <f>+'406- ENTREGA D EQUIP - N RECEPT'!AH51</f>
        <v>0</v>
      </c>
      <c r="H33" s="353">
        <f>+'406- ENTREGA D EQUIP - N RECEPT'!$AY$3</f>
        <v>0</v>
      </c>
      <c r="I33" s="353">
        <f>+'406- ENTREGA D EQUIP - N RECEPT'!$B$21</f>
        <v>0</v>
      </c>
      <c r="J33" s="353">
        <f>+'406- ENTREGA D EQUIP - N RECEPT'!$F$21</f>
        <v>0</v>
      </c>
      <c r="K33" s="608">
        <f>+'406- ENTREGA D EQUIP - N RECEPT'!$R$21</f>
        <v>0</v>
      </c>
      <c r="L33" s="610"/>
      <c r="M33" s="610"/>
      <c r="N33" s="610"/>
      <c r="O33" s="610"/>
      <c r="P33" s="610"/>
    </row>
    <row r="34" spans="1:16" s="30" customFormat="1" ht="20.350000000000001" customHeight="1" x14ac:dyDescent="0.45">
      <c r="A34" s="353">
        <f>+'406- ENTREGA D EQUIP - N RECEPT'!$AJ$21</f>
        <v>0</v>
      </c>
      <c r="B34" s="353">
        <f>+'406- ENTREGA D EQUIP - N RECEPT'!$AJ$21</f>
        <v>0</v>
      </c>
      <c r="C34" s="353"/>
      <c r="D34" s="353" t="str">
        <f>IFERROR(IFERROR(+IFERROR(VLOOKUP('406- ENTREGA D EQUIP - N RECEPT'!X52,localidades,2,FALSE),VLOOKUP('406- ENTREGA D EQUIP - N RECEPT'!$AY$6,localidades,2,FALSE)),VLOOKUP('406- ENTREGA D EQUIP - N RECEPT'!$AY$5,district_codes,2,FALSE)),"")</f>
        <v/>
      </c>
      <c r="E34" s="353">
        <f>+'406- ENTREGA D EQUIP - N RECEPT'!AB52</f>
        <v>0</v>
      </c>
      <c r="F34" s="353">
        <f>+'406- ENTREGA D EQUIP - N RECEPT'!AF52</f>
        <v>0</v>
      </c>
      <c r="G34" s="353">
        <f>+'406- ENTREGA D EQUIP - N RECEPT'!AH52</f>
        <v>0</v>
      </c>
      <c r="H34" s="353">
        <f>+'406- ENTREGA D EQUIP - N RECEPT'!$AY$3</f>
        <v>0</v>
      </c>
      <c r="I34" s="353">
        <f>+'406- ENTREGA D EQUIP - N RECEPT'!$B$21</f>
        <v>0</v>
      </c>
      <c r="J34" s="353">
        <f>+'406- ENTREGA D EQUIP - N RECEPT'!$F$21</f>
        <v>0</v>
      </c>
      <c r="K34" s="608">
        <f>+'406- ENTREGA D EQUIP - N RECEPT'!$R$21</f>
        <v>0</v>
      </c>
      <c r="L34" s="610"/>
      <c r="M34" s="610"/>
      <c r="N34" s="610"/>
      <c r="O34" s="610"/>
      <c r="P34" s="610"/>
    </row>
    <row r="35" spans="1:16" s="30" customFormat="1" ht="20.350000000000001" customHeight="1" x14ac:dyDescent="0.45">
      <c r="A35" s="353">
        <f>+'406- ENTREGA D EQUIP - N RECEPT'!$AJ$21</f>
        <v>0</v>
      </c>
      <c r="B35" s="353">
        <f>+'406- ENTREGA D EQUIP - N RECEPT'!$AJ$21</f>
        <v>0</v>
      </c>
      <c r="C35" s="353"/>
      <c r="D35" s="353" t="str">
        <f>IFERROR(IFERROR(+IFERROR(VLOOKUP('406- ENTREGA D EQUIP - N RECEPT'!X53,localidades,2,FALSE),VLOOKUP('406- ENTREGA D EQUIP - N RECEPT'!$AY$6,localidades,2,FALSE)),VLOOKUP('406- ENTREGA D EQUIP - N RECEPT'!$AY$5,district_codes,2,FALSE)),"")</f>
        <v/>
      </c>
      <c r="E35" s="353">
        <f>+'406- ENTREGA D EQUIP - N RECEPT'!AB53</f>
        <v>0</v>
      </c>
      <c r="F35" s="353">
        <f>+'406- ENTREGA D EQUIP - N RECEPT'!AF53</f>
        <v>0</v>
      </c>
      <c r="G35" s="353">
        <f>+'406- ENTREGA D EQUIP - N RECEPT'!AH53</f>
        <v>0</v>
      </c>
      <c r="H35" s="353">
        <f>+'406- ENTREGA D EQUIP - N RECEPT'!$AY$3</f>
        <v>0</v>
      </c>
      <c r="I35" s="353">
        <f>+'406- ENTREGA D EQUIP - N RECEPT'!$B$21</f>
        <v>0</v>
      </c>
      <c r="J35" s="353">
        <f>+'406- ENTREGA D EQUIP - N RECEPT'!$F$21</f>
        <v>0</v>
      </c>
      <c r="K35" s="608">
        <f>+'406- ENTREGA D EQUIP - N RECEPT'!$R$21</f>
        <v>0</v>
      </c>
      <c r="L35" s="610"/>
      <c r="M35" s="610"/>
      <c r="N35" s="610"/>
      <c r="O35" s="610"/>
      <c r="P35" s="610"/>
    </row>
    <row r="36" spans="1:16" s="30" customFormat="1" ht="20.350000000000001" customHeight="1" x14ac:dyDescent="0.45">
      <c r="A36" s="353">
        <f>+'406- ENTREGA D EQUIP - N RECEPT'!$AJ$21</f>
        <v>0</v>
      </c>
      <c r="B36" s="353">
        <f>+'406- ENTREGA D EQUIP - N RECEPT'!$AJ$21</f>
        <v>0</v>
      </c>
      <c r="C36" s="353"/>
      <c r="D36" s="353" t="str">
        <f>IFERROR(IFERROR(+IFERROR(VLOOKUP('406- ENTREGA D EQUIP - N RECEPT'!X54,localidades,2,FALSE),VLOOKUP('406- ENTREGA D EQUIP - N RECEPT'!$AY$6,localidades,2,FALSE)),VLOOKUP('406- ENTREGA D EQUIP - N RECEPT'!$AY$5,district_codes,2,FALSE)),"")</f>
        <v/>
      </c>
      <c r="E36" s="353">
        <f>+'406- ENTREGA D EQUIP - N RECEPT'!AB54</f>
        <v>0</v>
      </c>
      <c r="F36" s="353">
        <f>+'406- ENTREGA D EQUIP - N RECEPT'!AF54</f>
        <v>0</v>
      </c>
      <c r="G36" s="353">
        <f>+'406- ENTREGA D EQUIP - N RECEPT'!AH54</f>
        <v>0</v>
      </c>
      <c r="H36" s="353">
        <f>+'406- ENTREGA D EQUIP - N RECEPT'!$AY$3</f>
        <v>0</v>
      </c>
      <c r="I36" s="353">
        <f>+'406- ENTREGA D EQUIP - N RECEPT'!$B$21</f>
        <v>0</v>
      </c>
      <c r="J36" s="353">
        <f>+'406- ENTREGA D EQUIP - N RECEPT'!$F$21</f>
        <v>0</v>
      </c>
      <c r="K36" s="608">
        <f>+'406- ENTREGA D EQUIP - N RECEPT'!$R$21</f>
        <v>0</v>
      </c>
      <c r="L36" s="610"/>
      <c r="M36" s="610"/>
      <c r="N36" s="610"/>
      <c r="O36" s="610"/>
      <c r="P36" s="610"/>
    </row>
    <row r="37" spans="1:16" s="30" customFormat="1" ht="20.350000000000001" customHeight="1" x14ac:dyDescent="0.45">
      <c r="A37" s="353">
        <f>+'406- ENTREGA D EQUIP - N RECEPT'!$AJ$21</f>
        <v>0</v>
      </c>
      <c r="B37" s="353">
        <f>+'406- ENTREGA D EQUIP - N RECEPT'!$AJ$21</f>
        <v>0</v>
      </c>
      <c r="C37" s="353"/>
      <c r="D37" s="353" t="str">
        <f>IFERROR(IFERROR(+IFERROR(VLOOKUP('406- ENTREGA D EQUIP - N RECEPT'!X55,localidades,2,FALSE),VLOOKUP('406- ENTREGA D EQUIP - N RECEPT'!$AY$6,localidades,2,FALSE)),VLOOKUP('406- ENTREGA D EQUIP - N RECEPT'!$AY$5,district_codes,2,FALSE)),"")</f>
        <v/>
      </c>
      <c r="E37" s="353">
        <f>+'406- ENTREGA D EQUIP - N RECEPT'!AB55</f>
        <v>0</v>
      </c>
      <c r="F37" s="353">
        <f>+'406- ENTREGA D EQUIP - N RECEPT'!AF55</f>
        <v>0</v>
      </c>
      <c r="G37" s="353">
        <f>+'406- ENTREGA D EQUIP - N RECEPT'!AH55</f>
        <v>0</v>
      </c>
      <c r="H37" s="353">
        <f>+'406- ENTREGA D EQUIP - N RECEPT'!$AY$3</f>
        <v>0</v>
      </c>
      <c r="I37" s="353">
        <f>+'406- ENTREGA D EQUIP - N RECEPT'!$B$21</f>
        <v>0</v>
      </c>
      <c r="J37" s="353">
        <f>+'406- ENTREGA D EQUIP - N RECEPT'!$F$21</f>
        <v>0</v>
      </c>
      <c r="K37" s="608">
        <f>+'406- ENTREGA D EQUIP - N RECEPT'!$R$21</f>
        <v>0</v>
      </c>
      <c r="L37" s="610"/>
      <c r="M37" s="610"/>
      <c r="N37" s="610"/>
      <c r="O37" s="610"/>
      <c r="P37" s="610"/>
    </row>
    <row r="38" spans="1:16" x14ac:dyDescent="0.4">
      <c r="L38" s="480"/>
      <c r="M38" s="480"/>
      <c r="N38" s="480"/>
      <c r="O38" s="480"/>
      <c r="P38" s="480"/>
    </row>
    <row r="53" spans="1:16" x14ac:dyDescent="0.4">
      <c r="A53" s="303" t="s">
        <v>3188</v>
      </c>
      <c r="B53" s="303" t="s">
        <v>3188</v>
      </c>
      <c r="C53" s="303" t="s">
        <v>3188</v>
      </c>
      <c r="D53" s="303" t="s">
        <v>3190</v>
      </c>
      <c r="E53" s="303" t="s">
        <v>3188</v>
      </c>
      <c r="F53" s="303" t="s">
        <v>3190</v>
      </c>
      <c r="G53" s="303" t="s">
        <v>3190</v>
      </c>
      <c r="H53" s="303" t="s">
        <v>3190</v>
      </c>
      <c r="I53" s="303" t="s">
        <v>3188</v>
      </c>
      <c r="J53" s="303" t="s">
        <v>3188</v>
      </c>
      <c r="K53" s="303" t="s">
        <v>3188</v>
      </c>
      <c r="L53" s="13" t="s">
        <v>3190</v>
      </c>
      <c r="M53" s="13" t="s">
        <v>3190</v>
      </c>
      <c r="N53" s="13" t="s">
        <v>3190</v>
      </c>
      <c r="O53" s="13" t="s">
        <v>3190</v>
      </c>
      <c r="P53" s="13" t="s">
        <v>3190</v>
      </c>
    </row>
    <row r="59" spans="1:16" s="478" customFormat="1" ht="13.5" x14ac:dyDescent="0.45">
      <c r="A59" s="476" t="str">
        <f>"c('"&amp;_xlfn.TEXTJOIN("', '",,53:53)&amp;"')"</f>
        <v>c('text', 'text', 'text', 'numeric', 'text', 'numeric', 'numeric', 'numeric', 'text', 'text', 'text', 'numeric', 'numeric', 'numeric', 'numeric', 'numeric')</v>
      </c>
      <c r="B59" s="547"/>
      <c r="C59" s="544"/>
      <c r="D59" s="477"/>
      <c r="E59" s="550"/>
      <c r="F59" s="476"/>
      <c r="G59" s="550"/>
      <c r="H59" s="476"/>
      <c r="I59" s="476"/>
      <c r="J59" s="476"/>
      <c r="K59" s="476"/>
      <c r="L59" s="476"/>
      <c r="M59" s="476"/>
      <c r="N59" s="476"/>
      <c r="O59" s="476"/>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9FD8EE-0EEC-4F42-9852-D51AE8384B90}">
  <sheetPr codeName="Sheet25"/>
  <dimension ref="A1:Q83"/>
  <sheetViews>
    <sheetView showGridLines="0" zoomScale="151" zoomScaleNormal="151" workbookViewId="0">
      <selection activeCell="AQ6" sqref="AQ6:BD6"/>
    </sheetView>
  </sheetViews>
  <sheetFormatPr defaultRowHeight="14.25" x14ac:dyDescent="0.45"/>
  <cols>
    <col min="1" max="1" width="22.86328125" style="1" customWidth="1"/>
    <col min="2" max="2" width="13.19921875" style="39" bestFit="1" customWidth="1"/>
    <col min="3" max="7" width="11.796875" style="39" customWidth="1"/>
    <col min="8" max="8" width="9.86328125" style="1" customWidth="1"/>
    <col min="9" max="9" width="9.53125" style="1" customWidth="1"/>
    <col min="10" max="10" width="11.73046875" style="1" customWidth="1"/>
    <col min="11" max="11" width="10.46484375" style="1" customWidth="1"/>
    <col min="12" max="12" width="17.6640625" style="399" bestFit="1" customWidth="1"/>
    <col min="13" max="13" width="8.06640625" style="1" customWidth="1"/>
    <col min="14" max="14" width="7.53125" style="1" bestFit="1" customWidth="1"/>
    <col min="15" max="15" width="23.265625" style="399" customWidth="1"/>
    <col min="16" max="16" width="10.796875" customWidth="1"/>
    <col min="17" max="17" width="15.33203125" style="1" customWidth="1"/>
  </cols>
  <sheetData>
    <row r="1" spans="1:17" ht="18" customHeight="1" x14ac:dyDescent="0.45">
      <c r="A1" s="552" t="s">
        <v>2574</v>
      </c>
      <c r="B1" s="554" t="s">
        <v>2523</v>
      </c>
      <c r="C1" s="554" t="s">
        <v>1862</v>
      </c>
      <c r="D1" s="554" t="s">
        <v>1863</v>
      </c>
      <c r="E1" s="554" t="s">
        <v>1864</v>
      </c>
      <c r="F1" s="554" t="s">
        <v>1214</v>
      </c>
      <c r="G1" s="554" t="s">
        <v>1869</v>
      </c>
      <c r="H1" s="552" t="s">
        <v>3444</v>
      </c>
      <c r="I1" s="552" t="s">
        <v>2550</v>
      </c>
      <c r="J1" s="552" t="s">
        <v>2944</v>
      </c>
      <c r="K1" s="552" t="s">
        <v>2940</v>
      </c>
      <c r="L1" s="555" t="s">
        <v>2945</v>
      </c>
      <c r="M1" s="552" t="s">
        <v>1870</v>
      </c>
      <c r="N1" s="552" t="s">
        <v>1871</v>
      </c>
      <c r="O1" s="555" t="s">
        <v>2590</v>
      </c>
      <c r="P1" s="552" t="s">
        <v>2096</v>
      </c>
      <c r="Q1" s="1" t="s">
        <v>1912</v>
      </c>
    </row>
    <row r="2" spans="1:17" x14ac:dyDescent="0.45">
      <c r="A2" s="556" t="str">
        <f>IF(IF(+msme!$A$2=0,msme!$B$2,+msme!$A$2)=0,"",IF(+msme!$A$2=0,msme!$B$2,+msme!$A$2))</f>
        <v/>
      </c>
      <c r="B2" s="557" t="str">
        <f>IF(+'407- ENTREGA D EQUIP - 1 RECEPT'!$AX$10=0,"",+'407- ENTREGA D EQUIP - 1 RECEPT'!$AX$10)</f>
        <v/>
      </c>
      <c r="C2" s="558" t="e">
        <f>+IFERROR(VLOOKUP('407- ENTREGA D EQUIP - 1 RECEPT'!$AX$6,localidades,2,FALSE),VLOOKUP('407- ENTREGA D EQUIP - 1 RECEPT'!$AX$5,district_codes,2,FALSE))</f>
        <v>#N/A</v>
      </c>
      <c r="D2" s="558">
        <f>+'407- ENTREGA D EQUIP - 1 RECEPT'!K$14</f>
        <v>0</v>
      </c>
      <c r="E2" s="558">
        <f>+'407- ENTREGA D EQUIP - 1 RECEPT'!BA$14</f>
        <v>0</v>
      </c>
      <c r="F2" s="558">
        <f>+'407- ENTREGA D EQUIP - 1 RECEPT'!AX$6</f>
        <v>0</v>
      </c>
      <c r="G2" s="558">
        <f>+'407- ENTREGA D EQUIP - 1 RECEPT'!K$14</f>
        <v>0</v>
      </c>
      <c r="H2" s="556" t="str">
        <f>IF(+'407- ENTREGA D EQUIP - 1 RECEPT'!B24=0,"",+'407- ENTREGA D EQUIP - 1 RECEPT'!B24)</f>
        <v/>
      </c>
      <c r="I2" s="556" t="str">
        <f>IF(+'407- ENTREGA D EQUIP - 1 RECEPT'!Q24=0,"",+'407- ENTREGA D EQUIP - 1 RECEPT'!Q24)</f>
        <v/>
      </c>
      <c r="J2" s="556" t="str">
        <f>IF(+'407- ENTREGA D EQUIP - 1 RECEPT'!AI24=0,"",+'407- ENTREGA D EQUIP - 1 RECEPT'!AI24)</f>
        <v/>
      </c>
      <c r="K2" s="556" t="str">
        <f>IF(+'407- ENTREGA D EQUIP - 1 RECEPT'!AW24=0,"",+'407- ENTREGA D EQUIP - 1 RECEPT'!AW24)</f>
        <v/>
      </c>
      <c r="L2" s="559" t="str">
        <f>IF(+'407- ENTREGA D EQUIP - 1 RECEPT'!BB24=0,"",+'407- ENTREGA D EQUIP - 1 RECEPT'!BB24)</f>
        <v/>
      </c>
      <c r="M2" s="560">
        <f>+'407- ENTREGA D EQUIP - 1 RECEPT'!$AJ$14</f>
        <v>0</v>
      </c>
      <c r="N2" s="560">
        <f>+'407- ENTREGA D EQUIP - 1 RECEPT'!$AT$14</f>
        <v>0</v>
      </c>
      <c r="O2" s="561" t="e">
        <f>VLOOKUP(+'407- ENTREGA D EQUIP - 1 RECEPT'!AX$7,kites,3,FALSE)</f>
        <v>#N/A</v>
      </c>
      <c r="P2" s="553">
        <f>+'407- ENTREGA D EQUIP - 1 RECEPT'!AX$3</f>
        <v>0</v>
      </c>
      <c r="Q2" s="562" t="e">
        <f>+C2</f>
        <v>#N/A</v>
      </c>
    </row>
    <row r="3" spans="1:17" x14ac:dyDescent="0.45">
      <c r="A3" s="556" t="str">
        <f>IF(IF(+msme!$A$2=0,msme!$B$2,+msme!$A$2)=0,"",IF(+msme!$A$2=0,msme!$B$2,+msme!$A$2))</f>
        <v/>
      </c>
      <c r="B3" s="557" t="str">
        <f>IF(+'407- ENTREGA D EQUIP - 1 RECEPT'!$AX$10=0,"",+'407- ENTREGA D EQUIP - 1 RECEPT'!$AX$10)</f>
        <v/>
      </c>
      <c r="C3" s="558" t="e">
        <f>+IFERROR(VLOOKUP('407- ENTREGA D EQUIP - 1 RECEPT'!$AX$6,localidades,2,FALSE),VLOOKUP('407- ENTREGA D EQUIP - 1 RECEPT'!$AX$5,district_codes,2,FALSE))</f>
        <v>#N/A</v>
      </c>
      <c r="D3" s="558">
        <f>+'407- ENTREGA D EQUIP - 1 RECEPT'!K$14</f>
        <v>0</v>
      </c>
      <c r="E3" s="558">
        <f>+'407- ENTREGA D EQUIP - 1 RECEPT'!BA$14</f>
        <v>0</v>
      </c>
      <c r="F3" s="558">
        <f>+'407- ENTREGA D EQUIP - 1 RECEPT'!AX$6</f>
        <v>0</v>
      </c>
      <c r="G3" s="558">
        <f>+'407- ENTREGA D EQUIP - 1 RECEPT'!K$14</f>
        <v>0</v>
      </c>
      <c r="H3" s="556" t="str">
        <f>IF(+'407- ENTREGA D EQUIP - 1 RECEPT'!B25=0,"",+'407- ENTREGA D EQUIP - 1 RECEPT'!B25)</f>
        <v/>
      </c>
      <c r="I3" s="556" t="str">
        <f>IF(+'407- ENTREGA D EQUIP - 1 RECEPT'!Q25=0,"",+'407- ENTREGA D EQUIP - 1 RECEPT'!Q25)</f>
        <v/>
      </c>
      <c r="J3" s="556" t="str">
        <f>IF(+'407- ENTREGA D EQUIP - 1 RECEPT'!AI25=0,"",+'407- ENTREGA D EQUIP - 1 RECEPT'!AI25)</f>
        <v/>
      </c>
      <c r="K3" s="556" t="str">
        <f>IF(+'407- ENTREGA D EQUIP - 1 RECEPT'!AW25=0,"",+'407- ENTREGA D EQUIP - 1 RECEPT'!AW25)</f>
        <v/>
      </c>
      <c r="L3" s="559" t="str">
        <f>IF(+'407- ENTREGA D EQUIP - 1 RECEPT'!BB25=0,"",+'407- ENTREGA D EQUIP - 1 RECEPT'!BB25)</f>
        <v/>
      </c>
      <c r="M3" s="560">
        <f>+'407- ENTREGA D EQUIP - 1 RECEPT'!$AJ$14</f>
        <v>0</v>
      </c>
      <c r="N3" s="560">
        <f>+'407- ENTREGA D EQUIP - 1 RECEPT'!$AT$14</f>
        <v>0</v>
      </c>
      <c r="O3" s="561" t="e">
        <f>VLOOKUP(+'407- ENTREGA D EQUIP - 1 RECEPT'!AX$7,kites,3,FALSE)</f>
        <v>#N/A</v>
      </c>
      <c r="P3" s="553">
        <f>+'407- ENTREGA D EQUIP - 1 RECEPT'!AX$3</f>
        <v>0</v>
      </c>
      <c r="Q3" s="562" t="e">
        <f t="shared" ref="Q3:Q66" si="0">+C3</f>
        <v>#N/A</v>
      </c>
    </row>
    <row r="4" spans="1:17" hidden="1" x14ac:dyDescent="0.45">
      <c r="A4" s="556" t="str">
        <f>IF(IF(+msme!$A$2=0,msme!$B$2,+msme!$A$2)=0,"",IF(+msme!$A$2=0,msme!$B$2,+msme!$A$2))</f>
        <v/>
      </c>
      <c r="B4" s="557" t="str">
        <f>IF(+'407- ENTREGA D EQUIP - 1 RECEPT'!$AX$10=0,"",+'407- ENTREGA D EQUIP - 1 RECEPT'!$AX$10)</f>
        <v/>
      </c>
      <c r="C4" s="558" t="e">
        <f>+IFERROR(VLOOKUP('407- ENTREGA D EQUIP - 1 RECEPT'!$AX$6,localidades,2,FALSE),VLOOKUP('407- ENTREGA D EQUIP - 1 RECEPT'!$AX$5,district_codes,2,FALSE))</f>
        <v>#N/A</v>
      </c>
      <c r="D4" s="558">
        <f>+'407- ENTREGA D EQUIP - 1 RECEPT'!K$14</f>
        <v>0</v>
      </c>
      <c r="E4" s="558">
        <f>+'407- ENTREGA D EQUIP - 1 RECEPT'!BA$14</f>
        <v>0</v>
      </c>
      <c r="F4" s="558">
        <f>+'407- ENTREGA D EQUIP - 1 RECEPT'!AX$6</f>
        <v>0</v>
      </c>
      <c r="G4" s="558">
        <f>+'407- ENTREGA D EQUIP - 1 RECEPT'!K$14</f>
        <v>0</v>
      </c>
      <c r="H4" s="556" t="str">
        <f>IF(+'407- ENTREGA D EQUIP - 1 RECEPT'!B26=0,"",+'407- ENTREGA D EQUIP - 1 RECEPT'!B26)</f>
        <v/>
      </c>
      <c r="I4" s="556" t="str">
        <f>IF(+'407- ENTREGA D EQUIP - 1 RECEPT'!Q26=0,"",+'407- ENTREGA D EQUIP - 1 RECEPT'!Q26)</f>
        <v/>
      </c>
      <c r="J4" s="556" t="str">
        <f>IF(+'407- ENTREGA D EQUIP - 1 RECEPT'!AI26=0,"",+'407- ENTREGA D EQUIP - 1 RECEPT'!AI26)</f>
        <v/>
      </c>
      <c r="K4" s="556" t="str">
        <f>IF(+'407- ENTREGA D EQUIP - 1 RECEPT'!AW26=0,"",+'407- ENTREGA D EQUIP - 1 RECEPT'!AW26)</f>
        <v/>
      </c>
      <c r="L4" s="559" t="str">
        <f>IF(+'407- ENTREGA D EQUIP - 1 RECEPT'!BB26=0,"",+'407- ENTREGA D EQUIP - 1 RECEPT'!BB26)</f>
        <v/>
      </c>
      <c r="M4" s="560">
        <f>+'407- ENTREGA D EQUIP - 1 RECEPT'!$AJ$14</f>
        <v>0</v>
      </c>
      <c r="N4" s="560">
        <f>+'407- ENTREGA D EQUIP - 1 RECEPT'!$AT$14</f>
        <v>0</v>
      </c>
      <c r="O4" s="561" t="e">
        <f>VLOOKUP(+'407- ENTREGA D EQUIP - 1 RECEPT'!AX$7,kites,3,FALSE)</f>
        <v>#N/A</v>
      </c>
      <c r="P4" s="553">
        <f>+'407- ENTREGA D EQUIP - 1 RECEPT'!AX$3</f>
        <v>0</v>
      </c>
      <c r="Q4" s="562" t="e">
        <f t="shared" si="0"/>
        <v>#N/A</v>
      </c>
    </row>
    <row r="5" spans="1:17" hidden="1" x14ac:dyDescent="0.45">
      <c r="A5" s="556" t="str">
        <f>IF(IF(+msme!$A$2=0,msme!$B$2,+msme!$A$2)=0,"",IF(+msme!$A$2=0,msme!$B$2,+msme!$A$2))</f>
        <v/>
      </c>
      <c r="B5" s="557" t="str">
        <f>IF(+'407- ENTREGA D EQUIP - 1 RECEPT'!$AX$10=0,"",+'407- ENTREGA D EQUIP - 1 RECEPT'!$AX$10)</f>
        <v/>
      </c>
      <c r="C5" s="558" t="e">
        <f>+IFERROR(VLOOKUP('407- ENTREGA D EQUIP - 1 RECEPT'!$AX$6,localidades,2,FALSE),VLOOKUP('407- ENTREGA D EQUIP - 1 RECEPT'!$AX$5,district_codes,2,FALSE))</f>
        <v>#N/A</v>
      </c>
      <c r="D5" s="558">
        <f>+'407- ENTREGA D EQUIP - 1 RECEPT'!K$14</f>
        <v>0</v>
      </c>
      <c r="E5" s="558">
        <f>+'407- ENTREGA D EQUIP - 1 RECEPT'!BA$14</f>
        <v>0</v>
      </c>
      <c r="F5" s="558">
        <f>+'407- ENTREGA D EQUIP - 1 RECEPT'!AX$6</f>
        <v>0</v>
      </c>
      <c r="G5" s="558">
        <f>+'407- ENTREGA D EQUIP - 1 RECEPT'!K$14</f>
        <v>0</v>
      </c>
      <c r="H5" s="556" t="str">
        <f>IF(+'407- ENTREGA D EQUIP - 1 RECEPT'!B27=0,"",+'407- ENTREGA D EQUIP - 1 RECEPT'!B27)</f>
        <v/>
      </c>
      <c r="I5" s="556" t="str">
        <f>IF(+'407- ENTREGA D EQUIP - 1 RECEPT'!Q27=0,"",+'407- ENTREGA D EQUIP - 1 RECEPT'!Q27)</f>
        <v/>
      </c>
      <c r="J5" s="556" t="str">
        <f>IF(+'407- ENTREGA D EQUIP - 1 RECEPT'!AI27=0,"",+'407- ENTREGA D EQUIP - 1 RECEPT'!AI27)</f>
        <v/>
      </c>
      <c r="K5" s="556" t="str">
        <f>IF(+'407- ENTREGA D EQUIP - 1 RECEPT'!AW27=0,"",+'407- ENTREGA D EQUIP - 1 RECEPT'!AW27)</f>
        <v/>
      </c>
      <c r="L5" s="559" t="str">
        <f>IF(+'407- ENTREGA D EQUIP - 1 RECEPT'!BB27=0,"",+'407- ENTREGA D EQUIP - 1 RECEPT'!BB27)</f>
        <v/>
      </c>
      <c r="M5" s="560">
        <f>+'407- ENTREGA D EQUIP - 1 RECEPT'!$AJ$14</f>
        <v>0</v>
      </c>
      <c r="N5" s="560">
        <f>+'407- ENTREGA D EQUIP - 1 RECEPT'!$AT$14</f>
        <v>0</v>
      </c>
      <c r="O5" s="561" t="e">
        <f>VLOOKUP(+'407- ENTREGA D EQUIP - 1 RECEPT'!AX$7,kites,3,FALSE)</f>
        <v>#N/A</v>
      </c>
      <c r="P5" s="553">
        <f>+'407- ENTREGA D EQUIP - 1 RECEPT'!AX$3</f>
        <v>0</v>
      </c>
      <c r="Q5" s="562" t="e">
        <f t="shared" si="0"/>
        <v>#N/A</v>
      </c>
    </row>
    <row r="6" spans="1:17" hidden="1" x14ac:dyDescent="0.45">
      <c r="A6" s="556" t="str">
        <f>IF(IF(+msme!$A$2=0,msme!$B$2,+msme!$A$2)=0,"",IF(+msme!$A$2=0,msme!$B$2,+msme!$A$2))</f>
        <v/>
      </c>
      <c r="B6" s="557" t="str">
        <f>IF(+'407- ENTREGA D EQUIP - 1 RECEPT'!$AX$10=0,"",+'407- ENTREGA D EQUIP - 1 RECEPT'!$AX$10)</f>
        <v/>
      </c>
      <c r="C6" s="558" t="e">
        <f>+IFERROR(VLOOKUP('407- ENTREGA D EQUIP - 1 RECEPT'!$AX$6,localidades,2,FALSE),VLOOKUP('407- ENTREGA D EQUIP - 1 RECEPT'!$AX$5,district_codes,2,FALSE))</f>
        <v>#N/A</v>
      </c>
      <c r="D6" s="558">
        <f>+'407- ENTREGA D EQUIP - 1 RECEPT'!K$14</f>
        <v>0</v>
      </c>
      <c r="E6" s="558">
        <f>+'407- ENTREGA D EQUIP - 1 RECEPT'!BA$14</f>
        <v>0</v>
      </c>
      <c r="F6" s="558">
        <f>+'407- ENTREGA D EQUIP - 1 RECEPT'!AX$6</f>
        <v>0</v>
      </c>
      <c r="G6" s="558">
        <f>+'407- ENTREGA D EQUIP - 1 RECEPT'!K$14</f>
        <v>0</v>
      </c>
      <c r="H6" s="556" t="str">
        <f>IF(+'407- ENTREGA D EQUIP - 1 RECEPT'!B28=0,"",+'407- ENTREGA D EQUIP - 1 RECEPT'!B28)</f>
        <v/>
      </c>
      <c r="I6" s="556" t="str">
        <f>IF(+'407- ENTREGA D EQUIP - 1 RECEPT'!Q28=0,"",+'407- ENTREGA D EQUIP - 1 RECEPT'!Q28)</f>
        <v/>
      </c>
      <c r="J6" s="556" t="str">
        <f>IF(+'407- ENTREGA D EQUIP - 1 RECEPT'!AI28=0,"",+'407- ENTREGA D EQUIP - 1 RECEPT'!AI28)</f>
        <v/>
      </c>
      <c r="K6" s="556" t="str">
        <f>IF(+'407- ENTREGA D EQUIP - 1 RECEPT'!AW28=0,"",+'407- ENTREGA D EQUIP - 1 RECEPT'!AW28)</f>
        <v/>
      </c>
      <c r="L6" s="559" t="str">
        <f>IF(+'407- ENTREGA D EQUIP - 1 RECEPT'!BB28=0,"",+'407- ENTREGA D EQUIP - 1 RECEPT'!BB28)</f>
        <v/>
      </c>
      <c r="M6" s="560">
        <f>+'407- ENTREGA D EQUIP - 1 RECEPT'!$AJ$14</f>
        <v>0</v>
      </c>
      <c r="N6" s="560">
        <f>+'407- ENTREGA D EQUIP - 1 RECEPT'!$AT$14</f>
        <v>0</v>
      </c>
      <c r="O6" s="561" t="e">
        <f>VLOOKUP(+'407- ENTREGA D EQUIP - 1 RECEPT'!AX$7,kites,3,FALSE)</f>
        <v>#N/A</v>
      </c>
      <c r="P6" s="553">
        <f>+'407- ENTREGA D EQUIP - 1 RECEPT'!AX$3</f>
        <v>0</v>
      </c>
      <c r="Q6" s="562" t="e">
        <f t="shared" si="0"/>
        <v>#N/A</v>
      </c>
    </row>
    <row r="7" spans="1:17" hidden="1" x14ac:dyDescent="0.45">
      <c r="A7" s="556" t="str">
        <f>IF(IF(+msme!$A$2=0,msme!$B$2,+msme!$A$2)=0,"",IF(+msme!$A$2=0,msme!$B$2,+msme!$A$2))</f>
        <v/>
      </c>
      <c r="B7" s="557" t="str">
        <f>IF(+'407- ENTREGA D EQUIP - 1 RECEPT'!$AX$10=0,"",+'407- ENTREGA D EQUIP - 1 RECEPT'!$AX$10)</f>
        <v/>
      </c>
      <c r="C7" s="558" t="e">
        <f>+IFERROR(VLOOKUP('407- ENTREGA D EQUIP - 1 RECEPT'!$AX$6,localidades,2,FALSE),VLOOKUP('407- ENTREGA D EQUIP - 1 RECEPT'!$AX$5,district_codes,2,FALSE))</f>
        <v>#N/A</v>
      </c>
      <c r="D7" s="558">
        <f>+'407- ENTREGA D EQUIP - 1 RECEPT'!K$14</f>
        <v>0</v>
      </c>
      <c r="E7" s="558">
        <f>+'407- ENTREGA D EQUIP - 1 RECEPT'!BA$14</f>
        <v>0</v>
      </c>
      <c r="F7" s="558">
        <f>+'407- ENTREGA D EQUIP - 1 RECEPT'!AX$6</f>
        <v>0</v>
      </c>
      <c r="G7" s="558">
        <f>+'407- ENTREGA D EQUIP - 1 RECEPT'!K$14</f>
        <v>0</v>
      </c>
      <c r="H7" s="556" t="str">
        <f>IF(+'407- ENTREGA D EQUIP - 1 RECEPT'!B29=0,"",+'407- ENTREGA D EQUIP - 1 RECEPT'!B29)</f>
        <v/>
      </c>
      <c r="I7" s="556" t="str">
        <f>IF(+'407- ENTREGA D EQUIP - 1 RECEPT'!Q29=0,"",+'407- ENTREGA D EQUIP - 1 RECEPT'!Q29)</f>
        <v/>
      </c>
      <c r="J7" s="556" t="str">
        <f>IF(+'407- ENTREGA D EQUIP - 1 RECEPT'!AI29=0,"",+'407- ENTREGA D EQUIP - 1 RECEPT'!AI29)</f>
        <v/>
      </c>
      <c r="K7" s="556" t="str">
        <f>IF(+'407- ENTREGA D EQUIP - 1 RECEPT'!AW29=0,"",+'407- ENTREGA D EQUIP - 1 RECEPT'!AW29)</f>
        <v/>
      </c>
      <c r="L7" s="559" t="str">
        <f>IF(+'407- ENTREGA D EQUIP - 1 RECEPT'!BB29=0,"",+'407- ENTREGA D EQUIP - 1 RECEPT'!BB29)</f>
        <v/>
      </c>
      <c r="M7" s="560">
        <f>+'407- ENTREGA D EQUIP - 1 RECEPT'!$AJ$14</f>
        <v>0</v>
      </c>
      <c r="N7" s="560">
        <f>+'407- ENTREGA D EQUIP - 1 RECEPT'!$AT$14</f>
        <v>0</v>
      </c>
      <c r="O7" s="561" t="e">
        <f>VLOOKUP(+'407- ENTREGA D EQUIP - 1 RECEPT'!AX$7,kites,3,FALSE)</f>
        <v>#N/A</v>
      </c>
      <c r="P7" s="553">
        <f>+'407- ENTREGA D EQUIP - 1 RECEPT'!AX$3</f>
        <v>0</v>
      </c>
      <c r="Q7" s="562" t="e">
        <f t="shared" si="0"/>
        <v>#N/A</v>
      </c>
    </row>
    <row r="8" spans="1:17" hidden="1" x14ac:dyDescent="0.45">
      <c r="A8" s="556" t="str">
        <f>IF(IF(+msme!$A$2=0,msme!$B$2,+msme!$A$2)=0,"",IF(+msme!$A$2=0,msme!$B$2,+msme!$A$2))</f>
        <v/>
      </c>
      <c r="B8" s="557" t="str">
        <f>IF(+'407- ENTREGA D EQUIP - 1 RECEPT'!$AX$10=0,"",+'407- ENTREGA D EQUIP - 1 RECEPT'!$AX$10)</f>
        <v/>
      </c>
      <c r="C8" s="558" t="e">
        <f>+IFERROR(VLOOKUP('407- ENTREGA D EQUIP - 1 RECEPT'!$AX$6,localidades,2,FALSE),VLOOKUP('407- ENTREGA D EQUIP - 1 RECEPT'!$AX$5,district_codes,2,FALSE))</f>
        <v>#N/A</v>
      </c>
      <c r="D8" s="558">
        <f>+'407- ENTREGA D EQUIP - 1 RECEPT'!K$14</f>
        <v>0</v>
      </c>
      <c r="E8" s="558">
        <f>+'407- ENTREGA D EQUIP - 1 RECEPT'!BA$14</f>
        <v>0</v>
      </c>
      <c r="F8" s="558">
        <f>+'407- ENTREGA D EQUIP - 1 RECEPT'!AX$6</f>
        <v>0</v>
      </c>
      <c r="G8" s="558">
        <f>+'407- ENTREGA D EQUIP - 1 RECEPT'!K$14</f>
        <v>0</v>
      </c>
      <c r="H8" s="556" t="str">
        <f>IF(+'407- ENTREGA D EQUIP - 1 RECEPT'!B30=0,"",+'407- ENTREGA D EQUIP - 1 RECEPT'!B30)</f>
        <v/>
      </c>
      <c r="I8" s="556" t="str">
        <f>IF(+'407- ENTREGA D EQUIP - 1 RECEPT'!Q30=0,"",+'407- ENTREGA D EQUIP - 1 RECEPT'!Q30)</f>
        <v/>
      </c>
      <c r="J8" s="556" t="str">
        <f>IF(+'407- ENTREGA D EQUIP - 1 RECEPT'!AI30=0,"",+'407- ENTREGA D EQUIP - 1 RECEPT'!AI30)</f>
        <v/>
      </c>
      <c r="K8" s="556" t="str">
        <f>IF(+'407- ENTREGA D EQUIP - 1 RECEPT'!AW30=0,"",+'407- ENTREGA D EQUIP - 1 RECEPT'!AW30)</f>
        <v/>
      </c>
      <c r="L8" s="559" t="str">
        <f>IF(+'407- ENTREGA D EQUIP - 1 RECEPT'!BB30=0,"",+'407- ENTREGA D EQUIP - 1 RECEPT'!BB30)</f>
        <v/>
      </c>
      <c r="M8" s="560">
        <f>+'407- ENTREGA D EQUIP - 1 RECEPT'!$AJ$14</f>
        <v>0</v>
      </c>
      <c r="N8" s="560">
        <f>+'407- ENTREGA D EQUIP - 1 RECEPT'!$AT$14</f>
        <v>0</v>
      </c>
      <c r="O8" s="561" t="e">
        <f>VLOOKUP(+'407- ENTREGA D EQUIP - 1 RECEPT'!AX$7,kites,3,FALSE)</f>
        <v>#N/A</v>
      </c>
      <c r="P8" s="553">
        <f>+'407- ENTREGA D EQUIP - 1 RECEPT'!AX$3</f>
        <v>0</v>
      </c>
      <c r="Q8" s="562" t="e">
        <f t="shared" si="0"/>
        <v>#N/A</v>
      </c>
    </row>
    <row r="9" spans="1:17" hidden="1" x14ac:dyDescent="0.45">
      <c r="A9" s="556" t="str">
        <f>IF(IF(+msme!$A$2=0,msme!$B$2,+msme!$A$2)=0,"",IF(+msme!$A$2=0,msme!$B$2,+msme!$A$2))</f>
        <v/>
      </c>
      <c r="B9" s="557" t="str">
        <f>IF(+'407- ENTREGA D EQUIP - 1 RECEPT'!$AX$10=0,"",+'407- ENTREGA D EQUIP - 1 RECEPT'!$AX$10)</f>
        <v/>
      </c>
      <c r="C9" s="558" t="e">
        <f>+IFERROR(VLOOKUP('407- ENTREGA D EQUIP - 1 RECEPT'!$AX$6,localidades,2,FALSE),VLOOKUP('407- ENTREGA D EQUIP - 1 RECEPT'!$AX$5,district_codes,2,FALSE))</f>
        <v>#N/A</v>
      </c>
      <c r="D9" s="558">
        <f>+'407- ENTREGA D EQUIP - 1 RECEPT'!K$14</f>
        <v>0</v>
      </c>
      <c r="E9" s="558">
        <f>+'407- ENTREGA D EQUIP - 1 RECEPT'!BA$14</f>
        <v>0</v>
      </c>
      <c r="F9" s="558">
        <f>+'407- ENTREGA D EQUIP - 1 RECEPT'!AX$6</f>
        <v>0</v>
      </c>
      <c r="G9" s="558">
        <f>+'407- ENTREGA D EQUIP - 1 RECEPT'!K$14</f>
        <v>0</v>
      </c>
      <c r="H9" s="556" t="str">
        <f>IF(+'407- ENTREGA D EQUIP - 1 RECEPT'!B31=0,"",+'407- ENTREGA D EQUIP - 1 RECEPT'!B31)</f>
        <v/>
      </c>
      <c r="I9" s="556" t="str">
        <f>IF(+'407- ENTREGA D EQUIP - 1 RECEPT'!Q31=0,"",+'407- ENTREGA D EQUIP - 1 RECEPT'!Q31)</f>
        <v/>
      </c>
      <c r="J9" s="556" t="str">
        <f>IF(+'407- ENTREGA D EQUIP - 1 RECEPT'!AI31=0,"",+'407- ENTREGA D EQUIP - 1 RECEPT'!AI31)</f>
        <v/>
      </c>
      <c r="K9" s="556" t="str">
        <f>IF(+'407- ENTREGA D EQUIP - 1 RECEPT'!AW31=0,"",+'407- ENTREGA D EQUIP - 1 RECEPT'!AW31)</f>
        <v/>
      </c>
      <c r="L9" s="559" t="str">
        <f>IF(+'407- ENTREGA D EQUIP - 1 RECEPT'!BB31=0,"",+'407- ENTREGA D EQUIP - 1 RECEPT'!BB31)</f>
        <v/>
      </c>
      <c r="M9" s="560">
        <f>+'407- ENTREGA D EQUIP - 1 RECEPT'!$AJ$14</f>
        <v>0</v>
      </c>
      <c r="N9" s="560">
        <f>+'407- ENTREGA D EQUIP - 1 RECEPT'!$AT$14</f>
        <v>0</v>
      </c>
      <c r="O9" s="561" t="e">
        <f>VLOOKUP(+'407- ENTREGA D EQUIP - 1 RECEPT'!AX$7,kites,3,FALSE)</f>
        <v>#N/A</v>
      </c>
      <c r="P9" s="553">
        <f>+'407- ENTREGA D EQUIP - 1 RECEPT'!AX$3</f>
        <v>0</v>
      </c>
      <c r="Q9" s="562" t="e">
        <f t="shared" si="0"/>
        <v>#N/A</v>
      </c>
    </row>
    <row r="10" spans="1:17" hidden="1" x14ac:dyDescent="0.45">
      <c r="A10" s="556" t="str">
        <f>IF(IF(+msme!$A$2=0,msme!$B$2,+msme!$A$2)=0,"",IF(+msme!$A$2=0,msme!$B$2,+msme!$A$2))</f>
        <v/>
      </c>
      <c r="B10" s="557" t="str">
        <f>IF(+'407- ENTREGA D EQUIP - 1 RECEPT'!$AX$10=0,"",+'407- ENTREGA D EQUIP - 1 RECEPT'!$AX$10)</f>
        <v/>
      </c>
      <c r="C10" s="558" t="e">
        <f>+IFERROR(VLOOKUP('407- ENTREGA D EQUIP - 1 RECEPT'!$AX$6,localidades,2,FALSE),VLOOKUP('407- ENTREGA D EQUIP - 1 RECEPT'!$AX$5,district_codes,2,FALSE))</f>
        <v>#N/A</v>
      </c>
      <c r="D10" s="558">
        <f>+'407- ENTREGA D EQUIP - 1 RECEPT'!K$14</f>
        <v>0</v>
      </c>
      <c r="E10" s="558">
        <f>+'407- ENTREGA D EQUIP - 1 RECEPT'!BA$14</f>
        <v>0</v>
      </c>
      <c r="F10" s="558">
        <f>+'407- ENTREGA D EQUIP - 1 RECEPT'!AX$6</f>
        <v>0</v>
      </c>
      <c r="G10" s="558">
        <f>+'407- ENTREGA D EQUIP - 1 RECEPT'!K$14</f>
        <v>0</v>
      </c>
      <c r="H10" s="556" t="str">
        <f>IF(+'407- ENTREGA D EQUIP - 1 RECEPT'!B32=0,"",+'407- ENTREGA D EQUIP - 1 RECEPT'!B32)</f>
        <v/>
      </c>
      <c r="I10" s="556" t="str">
        <f>IF(+'407- ENTREGA D EQUIP - 1 RECEPT'!Q32=0,"",+'407- ENTREGA D EQUIP - 1 RECEPT'!Q32)</f>
        <v/>
      </c>
      <c r="J10" s="556" t="str">
        <f>IF(+'407- ENTREGA D EQUIP - 1 RECEPT'!AI32=0,"",+'407- ENTREGA D EQUIP - 1 RECEPT'!AI32)</f>
        <v/>
      </c>
      <c r="K10" s="556" t="str">
        <f>IF(+'407- ENTREGA D EQUIP - 1 RECEPT'!AW32=0,"",+'407- ENTREGA D EQUIP - 1 RECEPT'!AW32)</f>
        <v/>
      </c>
      <c r="L10" s="559" t="str">
        <f>IF(+'407- ENTREGA D EQUIP - 1 RECEPT'!BB32=0,"",+'407- ENTREGA D EQUIP - 1 RECEPT'!BB32)</f>
        <v/>
      </c>
      <c r="M10" s="560">
        <f>+'407- ENTREGA D EQUIP - 1 RECEPT'!$AJ$14</f>
        <v>0</v>
      </c>
      <c r="N10" s="560">
        <f>+'407- ENTREGA D EQUIP - 1 RECEPT'!$AT$14</f>
        <v>0</v>
      </c>
      <c r="O10" s="561" t="e">
        <f>VLOOKUP(+'407- ENTREGA D EQUIP - 1 RECEPT'!AX$7,kites,3,FALSE)</f>
        <v>#N/A</v>
      </c>
      <c r="P10" s="553">
        <f>+'407- ENTREGA D EQUIP - 1 RECEPT'!AX$3</f>
        <v>0</v>
      </c>
      <c r="Q10" s="562" t="e">
        <f t="shared" si="0"/>
        <v>#N/A</v>
      </c>
    </row>
    <row r="11" spans="1:17" hidden="1" x14ac:dyDescent="0.45">
      <c r="A11" s="556" t="str">
        <f>IF(IF(+msme!$A$2=0,msme!$B$2,+msme!$A$2)=0,"",IF(+msme!$A$2=0,msme!$B$2,+msme!$A$2))</f>
        <v/>
      </c>
      <c r="B11" s="557" t="str">
        <f>IF(+'407- ENTREGA D EQUIP - 1 RECEPT'!$AX$10=0,"",+'407- ENTREGA D EQUIP - 1 RECEPT'!$AX$10)</f>
        <v/>
      </c>
      <c r="C11" s="558" t="e">
        <f>+IFERROR(VLOOKUP('407- ENTREGA D EQUIP - 1 RECEPT'!$AX$6,localidades,2,FALSE),VLOOKUP('407- ENTREGA D EQUIP - 1 RECEPT'!$AX$5,district_codes,2,FALSE))</f>
        <v>#N/A</v>
      </c>
      <c r="D11" s="558">
        <f>+'407- ENTREGA D EQUIP - 1 RECEPT'!K$14</f>
        <v>0</v>
      </c>
      <c r="E11" s="558">
        <f>+'407- ENTREGA D EQUIP - 1 RECEPT'!BA$14</f>
        <v>0</v>
      </c>
      <c r="F11" s="558">
        <f>+'407- ENTREGA D EQUIP - 1 RECEPT'!AX$6</f>
        <v>0</v>
      </c>
      <c r="G11" s="558">
        <f>+'407- ENTREGA D EQUIP - 1 RECEPT'!K$14</f>
        <v>0</v>
      </c>
      <c r="H11" s="556" t="str">
        <f>IF(+'407- ENTREGA D EQUIP - 1 RECEPT'!B33=0,"",+'407- ENTREGA D EQUIP - 1 RECEPT'!B33)</f>
        <v/>
      </c>
      <c r="I11" s="556" t="str">
        <f>IF(+'407- ENTREGA D EQUIP - 1 RECEPT'!Q33=0,"",+'407- ENTREGA D EQUIP - 1 RECEPT'!Q33)</f>
        <v/>
      </c>
      <c r="J11" s="556" t="str">
        <f>IF(+'407- ENTREGA D EQUIP - 1 RECEPT'!AI33=0,"",+'407- ENTREGA D EQUIP - 1 RECEPT'!AI33)</f>
        <v/>
      </c>
      <c r="K11" s="556" t="str">
        <f>IF(+'407- ENTREGA D EQUIP - 1 RECEPT'!AW33=0,"",+'407- ENTREGA D EQUIP - 1 RECEPT'!AW33)</f>
        <v/>
      </c>
      <c r="L11" s="559" t="str">
        <f>IF(+'407- ENTREGA D EQUIP - 1 RECEPT'!BB33=0,"",+'407- ENTREGA D EQUIP - 1 RECEPT'!BB33)</f>
        <v/>
      </c>
      <c r="M11" s="560">
        <f>+'407- ENTREGA D EQUIP - 1 RECEPT'!$AJ$14</f>
        <v>0</v>
      </c>
      <c r="N11" s="560">
        <f>+'407- ENTREGA D EQUIP - 1 RECEPT'!$AT$14</f>
        <v>0</v>
      </c>
      <c r="O11" s="561" t="e">
        <f>VLOOKUP(+'407- ENTREGA D EQUIP - 1 RECEPT'!AX$7,kites,3,FALSE)</f>
        <v>#N/A</v>
      </c>
      <c r="P11" s="553">
        <f>+'407- ENTREGA D EQUIP - 1 RECEPT'!AX$3</f>
        <v>0</v>
      </c>
      <c r="Q11" s="562" t="e">
        <f t="shared" si="0"/>
        <v>#N/A</v>
      </c>
    </row>
    <row r="12" spans="1:17" hidden="1" x14ac:dyDescent="0.45">
      <c r="A12" s="556" t="str">
        <f>IF(IF(+msme!$A$2=0,msme!$B$2,+msme!$A$2)=0,"",IF(+msme!$A$2=0,msme!$B$2,+msme!$A$2))</f>
        <v/>
      </c>
      <c r="B12" s="557" t="str">
        <f>IF(+'407- ENTREGA D EQUIP - 1 RECEPT'!$AX$10=0,"",+'407- ENTREGA D EQUIP - 1 RECEPT'!$AX$10)</f>
        <v/>
      </c>
      <c r="C12" s="558" t="e">
        <f>+IFERROR(VLOOKUP('407- ENTREGA D EQUIP - 1 RECEPT'!$AX$6,localidades,2,FALSE),VLOOKUP('407- ENTREGA D EQUIP - 1 RECEPT'!$AX$5,district_codes,2,FALSE))</f>
        <v>#N/A</v>
      </c>
      <c r="D12" s="558">
        <f>+'407- ENTREGA D EQUIP - 1 RECEPT'!K$14</f>
        <v>0</v>
      </c>
      <c r="E12" s="558">
        <f>+'407- ENTREGA D EQUIP - 1 RECEPT'!BA$14</f>
        <v>0</v>
      </c>
      <c r="F12" s="558">
        <f>+'407- ENTREGA D EQUIP - 1 RECEPT'!AX$6</f>
        <v>0</v>
      </c>
      <c r="G12" s="558">
        <f>+'407- ENTREGA D EQUIP - 1 RECEPT'!K$14</f>
        <v>0</v>
      </c>
      <c r="H12" s="556" t="str">
        <f>IF(+'407- ENTREGA D EQUIP - 1 RECEPT'!B34=0,"",+'407- ENTREGA D EQUIP - 1 RECEPT'!B34)</f>
        <v/>
      </c>
      <c r="I12" s="556" t="str">
        <f>IF(+'407- ENTREGA D EQUIP - 1 RECEPT'!Q34=0,"",+'407- ENTREGA D EQUIP - 1 RECEPT'!Q34)</f>
        <v/>
      </c>
      <c r="J12" s="556" t="str">
        <f>IF(+'407- ENTREGA D EQUIP - 1 RECEPT'!AI34=0,"",+'407- ENTREGA D EQUIP - 1 RECEPT'!AI34)</f>
        <v/>
      </c>
      <c r="K12" s="556" t="str">
        <f>IF(+'407- ENTREGA D EQUIP - 1 RECEPT'!AW34=0,"",+'407- ENTREGA D EQUIP - 1 RECEPT'!AW34)</f>
        <v/>
      </c>
      <c r="L12" s="559" t="str">
        <f>IF(+'407- ENTREGA D EQUIP - 1 RECEPT'!BB34=0,"",+'407- ENTREGA D EQUIP - 1 RECEPT'!BB34)</f>
        <v/>
      </c>
      <c r="M12" s="560">
        <f>+'407- ENTREGA D EQUIP - 1 RECEPT'!$AJ$14</f>
        <v>0</v>
      </c>
      <c r="N12" s="560">
        <f>+'407- ENTREGA D EQUIP - 1 RECEPT'!$AT$14</f>
        <v>0</v>
      </c>
      <c r="O12" s="561" t="e">
        <f>VLOOKUP(+'407- ENTREGA D EQUIP - 1 RECEPT'!AX$7,kites,3,FALSE)</f>
        <v>#N/A</v>
      </c>
      <c r="P12" s="553">
        <f>+'407- ENTREGA D EQUIP - 1 RECEPT'!AX$3</f>
        <v>0</v>
      </c>
      <c r="Q12" s="562" t="e">
        <f t="shared" si="0"/>
        <v>#N/A</v>
      </c>
    </row>
    <row r="13" spans="1:17" hidden="1" x14ac:dyDescent="0.45">
      <c r="A13" s="556" t="str">
        <f>IF(IF(+msme!$A$2=0,msme!$B$2,+msme!$A$2)=0,"",IF(+msme!$A$2=0,msme!$B$2,+msme!$A$2))</f>
        <v/>
      </c>
      <c r="B13" s="557" t="str">
        <f>IF(+'407- ENTREGA D EQUIP - 1 RECEPT'!$AX$10=0,"",+'407- ENTREGA D EQUIP - 1 RECEPT'!$AX$10)</f>
        <v/>
      </c>
      <c r="C13" s="558" t="e">
        <f>+IFERROR(VLOOKUP('407- ENTREGA D EQUIP - 1 RECEPT'!$AX$6,localidades,2,FALSE),VLOOKUP('407- ENTREGA D EQUIP - 1 RECEPT'!$AX$5,district_codes,2,FALSE))</f>
        <v>#N/A</v>
      </c>
      <c r="D13" s="558">
        <f>+'407- ENTREGA D EQUIP - 1 RECEPT'!K$14</f>
        <v>0</v>
      </c>
      <c r="E13" s="558">
        <f>+'407- ENTREGA D EQUIP - 1 RECEPT'!BA$14</f>
        <v>0</v>
      </c>
      <c r="F13" s="558">
        <f>+'407- ENTREGA D EQUIP - 1 RECEPT'!AX$6</f>
        <v>0</v>
      </c>
      <c r="G13" s="558">
        <f>+'407- ENTREGA D EQUIP - 1 RECEPT'!K$14</f>
        <v>0</v>
      </c>
      <c r="H13" s="556" t="str">
        <f>IF(+'407- ENTREGA D EQUIP - 1 RECEPT'!B35=0,"",+'407- ENTREGA D EQUIP - 1 RECEPT'!B35)</f>
        <v/>
      </c>
      <c r="I13" s="556" t="str">
        <f>IF(+'407- ENTREGA D EQUIP - 1 RECEPT'!Q35=0,"",+'407- ENTREGA D EQUIP - 1 RECEPT'!Q35)</f>
        <v/>
      </c>
      <c r="J13" s="556" t="str">
        <f>IF(+'407- ENTREGA D EQUIP - 1 RECEPT'!AI35=0,"",+'407- ENTREGA D EQUIP - 1 RECEPT'!AI35)</f>
        <v/>
      </c>
      <c r="K13" s="556" t="str">
        <f>IF(+'407- ENTREGA D EQUIP - 1 RECEPT'!AW35=0,"",+'407- ENTREGA D EQUIP - 1 RECEPT'!AW35)</f>
        <v/>
      </c>
      <c r="L13" s="559" t="str">
        <f>IF(+'407- ENTREGA D EQUIP - 1 RECEPT'!BB35=0,"",+'407- ENTREGA D EQUIP - 1 RECEPT'!BB35)</f>
        <v/>
      </c>
      <c r="M13" s="560">
        <f>+'407- ENTREGA D EQUIP - 1 RECEPT'!$AJ$14</f>
        <v>0</v>
      </c>
      <c r="N13" s="560">
        <f>+'407- ENTREGA D EQUIP - 1 RECEPT'!$AT$14</f>
        <v>0</v>
      </c>
      <c r="O13" s="561" t="e">
        <f>VLOOKUP(+'407- ENTREGA D EQUIP - 1 RECEPT'!AX$7,kites,3,FALSE)</f>
        <v>#N/A</v>
      </c>
      <c r="P13" s="553">
        <f>+'407- ENTREGA D EQUIP - 1 RECEPT'!AX$3</f>
        <v>0</v>
      </c>
      <c r="Q13" s="562" t="e">
        <f t="shared" si="0"/>
        <v>#N/A</v>
      </c>
    </row>
    <row r="14" spans="1:17" hidden="1" x14ac:dyDescent="0.45">
      <c r="A14" s="556" t="str">
        <f>IF(IF(+msme!$A$2=0,msme!$B$2,+msme!$A$2)=0,"",IF(+msme!$A$2=0,msme!$B$2,+msme!$A$2))</f>
        <v/>
      </c>
      <c r="B14" s="557" t="str">
        <f>IF(+'407- ENTREGA D EQUIP - 1 RECEPT'!$AX$10=0,"",+'407- ENTREGA D EQUIP - 1 RECEPT'!$AX$10)</f>
        <v/>
      </c>
      <c r="C14" s="558" t="e">
        <f>+IFERROR(VLOOKUP('407- ENTREGA D EQUIP - 1 RECEPT'!$AX$6,localidades,2,FALSE),VLOOKUP('407- ENTREGA D EQUIP - 1 RECEPT'!$AX$5,district_codes,2,FALSE))</f>
        <v>#N/A</v>
      </c>
      <c r="D14" s="558">
        <f>+'407- ENTREGA D EQUIP - 1 RECEPT'!K$14</f>
        <v>0</v>
      </c>
      <c r="E14" s="558">
        <f>+'407- ENTREGA D EQUIP - 1 RECEPT'!BA$14</f>
        <v>0</v>
      </c>
      <c r="F14" s="558">
        <f>+'407- ENTREGA D EQUIP - 1 RECEPT'!AX$6</f>
        <v>0</v>
      </c>
      <c r="G14" s="558">
        <f>+'407- ENTREGA D EQUIP - 1 RECEPT'!K$14</f>
        <v>0</v>
      </c>
      <c r="H14" s="556" t="str">
        <f>IF(+'407- ENTREGA D EQUIP - 1 RECEPT'!B36=0,"",+'407- ENTREGA D EQUIP - 1 RECEPT'!B36)</f>
        <v/>
      </c>
      <c r="I14" s="556" t="str">
        <f>IF(+'407- ENTREGA D EQUIP - 1 RECEPT'!Q36=0,"",+'407- ENTREGA D EQUIP - 1 RECEPT'!Q36)</f>
        <v/>
      </c>
      <c r="J14" s="556" t="str">
        <f>IF(+'407- ENTREGA D EQUIP - 1 RECEPT'!AI36=0,"",+'407- ENTREGA D EQUIP - 1 RECEPT'!AI36)</f>
        <v/>
      </c>
      <c r="K14" s="556" t="str">
        <f>IF(+'407- ENTREGA D EQUIP - 1 RECEPT'!AW36=0,"",+'407- ENTREGA D EQUIP - 1 RECEPT'!AW36)</f>
        <v/>
      </c>
      <c r="L14" s="559" t="str">
        <f>IF(+'407- ENTREGA D EQUIP - 1 RECEPT'!BB36=0,"",+'407- ENTREGA D EQUIP - 1 RECEPT'!BB36)</f>
        <v/>
      </c>
      <c r="M14" s="560">
        <f>+'407- ENTREGA D EQUIP - 1 RECEPT'!$AJ$14</f>
        <v>0</v>
      </c>
      <c r="N14" s="560">
        <f>+'407- ENTREGA D EQUIP - 1 RECEPT'!$AT$14</f>
        <v>0</v>
      </c>
      <c r="O14" s="561" t="e">
        <f>VLOOKUP(+'407- ENTREGA D EQUIP - 1 RECEPT'!AX$7,kites,3,FALSE)</f>
        <v>#N/A</v>
      </c>
      <c r="P14" s="553">
        <f>+'407- ENTREGA D EQUIP - 1 RECEPT'!AX$3</f>
        <v>0</v>
      </c>
      <c r="Q14" s="562" t="e">
        <f t="shared" si="0"/>
        <v>#N/A</v>
      </c>
    </row>
    <row r="15" spans="1:17" hidden="1" x14ac:dyDescent="0.45">
      <c r="A15" s="556" t="str">
        <f>IF(IF(+msme!$A$2=0,msme!$B$2,+msme!$A$2)=0,"",IF(+msme!$A$2=0,msme!$B$2,+msme!$A$2))</f>
        <v/>
      </c>
      <c r="B15" s="557" t="str">
        <f>IF(+'407- ENTREGA D EQUIP - 1 RECEPT'!$AX$10=0,"",+'407- ENTREGA D EQUIP - 1 RECEPT'!$AX$10)</f>
        <v/>
      </c>
      <c r="C15" s="558" t="e">
        <f>+IFERROR(VLOOKUP('407- ENTREGA D EQUIP - 1 RECEPT'!$AX$6,localidades,2,FALSE),VLOOKUP('407- ENTREGA D EQUIP - 1 RECEPT'!$AX$5,district_codes,2,FALSE))</f>
        <v>#N/A</v>
      </c>
      <c r="D15" s="558">
        <f>+'407- ENTREGA D EQUIP - 1 RECEPT'!K$14</f>
        <v>0</v>
      </c>
      <c r="E15" s="558">
        <f>+'407- ENTREGA D EQUIP - 1 RECEPT'!BA$14</f>
        <v>0</v>
      </c>
      <c r="F15" s="558">
        <f>+'407- ENTREGA D EQUIP - 1 RECEPT'!AX$6</f>
        <v>0</v>
      </c>
      <c r="G15" s="558">
        <f>+'407- ENTREGA D EQUIP - 1 RECEPT'!K$14</f>
        <v>0</v>
      </c>
      <c r="H15" s="556" t="str">
        <f>IF(+'407- ENTREGA D EQUIP - 1 RECEPT'!B37=0,"",+'407- ENTREGA D EQUIP - 1 RECEPT'!B37)</f>
        <v/>
      </c>
      <c r="I15" s="556" t="str">
        <f>IF(+'407- ENTREGA D EQUIP - 1 RECEPT'!Q37=0,"",+'407- ENTREGA D EQUIP - 1 RECEPT'!Q37)</f>
        <v/>
      </c>
      <c r="J15" s="556" t="str">
        <f>IF(+'407- ENTREGA D EQUIP - 1 RECEPT'!AI37=0,"",+'407- ENTREGA D EQUIP - 1 RECEPT'!AI37)</f>
        <v/>
      </c>
      <c r="K15" s="556" t="str">
        <f>IF(+'407- ENTREGA D EQUIP - 1 RECEPT'!AW37=0,"",+'407- ENTREGA D EQUIP - 1 RECEPT'!AW37)</f>
        <v/>
      </c>
      <c r="L15" s="559" t="str">
        <f>IF(+'407- ENTREGA D EQUIP - 1 RECEPT'!BB37=0,"",+'407- ENTREGA D EQUIP - 1 RECEPT'!BB37)</f>
        <v/>
      </c>
      <c r="M15" s="560">
        <f>+'407- ENTREGA D EQUIP - 1 RECEPT'!$AJ$14</f>
        <v>0</v>
      </c>
      <c r="N15" s="560">
        <f>+'407- ENTREGA D EQUIP - 1 RECEPT'!$AT$14</f>
        <v>0</v>
      </c>
      <c r="O15" s="561" t="e">
        <f>VLOOKUP(+'407- ENTREGA D EQUIP - 1 RECEPT'!AX$7,kites,3,FALSE)</f>
        <v>#N/A</v>
      </c>
      <c r="P15" s="553">
        <f>+'407- ENTREGA D EQUIP - 1 RECEPT'!AX$3</f>
        <v>0</v>
      </c>
      <c r="Q15" s="562" t="e">
        <f t="shared" si="0"/>
        <v>#N/A</v>
      </c>
    </row>
    <row r="16" spans="1:17" hidden="1" x14ac:dyDescent="0.45">
      <c r="A16" s="556" t="str">
        <f>IF(IF(+msme!$A$2=0,msme!$B$2,+msme!$A$2)=0,"",IF(+msme!$A$2=0,msme!$B$2,+msme!$A$2))</f>
        <v/>
      </c>
      <c r="B16" s="557" t="str">
        <f>IF(+'407- ENTREGA D EQUIP - 1 RECEPT'!$AX$10=0,"",+'407- ENTREGA D EQUIP - 1 RECEPT'!$AX$10)</f>
        <v/>
      </c>
      <c r="C16" s="558" t="e">
        <f>+IFERROR(VLOOKUP('407- ENTREGA D EQUIP - 1 RECEPT'!$AX$6,localidades,2,FALSE),VLOOKUP('407- ENTREGA D EQUIP - 1 RECEPT'!$AX$5,district_codes,2,FALSE))</f>
        <v>#N/A</v>
      </c>
      <c r="D16" s="558">
        <f>+'407- ENTREGA D EQUIP - 1 RECEPT'!K$14</f>
        <v>0</v>
      </c>
      <c r="E16" s="558">
        <f>+'407- ENTREGA D EQUIP - 1 RECEPT'!BA$14</f>
        <v>0</v>
      </c>
      <c r="F16" s="558">
        <f>+'407- ENTREGA D EQUIP - 1 RECEPT'!AX$6</f>
        <v>0</v>
      </c>
      <c r="G16" s="558">
        <f>+'407- ENTREGA D EQUIP - 1 RECEPT'!K$14</f>
        <v>0</v>
      </c>
      <c r="H16" s="556" t="str">
        <f>IF(+'407- ENTREGA D EQUIP - 1 RECEPT'!B38=0,"",+'407- ENTREGA D EQUIP - 1 RECEPT'!B38)</f>
        <v/>
      </c>
      <c r="I16" s="556" t="str">
        <f>IF(+'407- ENTREGA D EQUIP - 1 RECEPT'!Q38=0,"",+'407- ENTREGA D EQUIP - 1 RECEPT'!Q38)</f>
        <v/>
      </c>
      <c r="J16" s="556" t="str">
        <f>IF(+'407- ENTREGA D EQUIP - 1 RECEPT'!AI38=0,"",+'407- ENTREGA D EQUIP - 1 RECEPT'!AI38)</f>
        <v/>
      </c>
      <c r="K16" s="556" t="str">
        <f>IF(+'407- ENTREGA D EQUIP - 1 RECEPT'!AW38=0,"",+'407- ENTREGA D EQUIP - 1 RECEPT'!AW38)</f>
        <v/>
      </c>
      <c r="L16" s="559" t="str">
        <f>IF(+'407- ENTREGA D EQUIP - 1 RECEPT'!BB38=0,"",+'407- ENTREGA D EQUIP - 1 RECEPT'!BB38)</f>
        <v/>
      </c>
      <c r="M16" s="560">
        <f>+'407- ENTREGA D EQUIP - 1 RECEPT'!$AJ$14</f>
        <v>0</v>
      </c>
      <c r="N16" s="560">
        <f>+'407- ENTREGA D EQUIP - 1 RECEPT'!$AT$14</f>
        <v>0</v>
      </c>
      <c r="O16" s="561" t="e">
        <f>VLOOKUP(+'407- ENTREGA D EQUIP - 1 RECEPT'!AX$7,kites,3,FALSE)</f>
        <v>#N/A</v>
      </c>
      <c r="P16" s="553">
        <f>+'407- ENTREGA D EQUIP - 1 RECEPT'!AX$3</f>
        <v>0</v>
      </c>
      <c r="Q16" s="562" t="e">
        <f t="shared" si="0"/>
        <v>#N/A</v>
      </c>
    </row>
    <row r="17" spans="1:17" hidden="1" x14ac:dyDescent="0.45">
      <c r="A17" s="556" t="str">
        <f>IF(IF(+msme!$A$2=0,msme!$B$2,+msme!$A$2)=0,"",IF(+msme!$A$2=0,msme!$B$2,+msme!$A$2))</f>
        <v/>
      </c>
      <c r="B17" s="557" t="str">
        <f>IF(+'407- ENTREGA D EQUIP - 1 RECEPT'!$AX$10=0,"",+'407- ENTREGA D EQUIP - 1 RECEPT'!$AX$10)</f>
        <v/>
      </c>
      <c r="C17" s="558" t="e">
        <f>+IFERROR(VLOOKUP('407- ENTREGA D EQUIP - 1 RECEPT'!$AX$6,localidades,2,FALSE),VLOOKUP('407- ENTREGA D EQUIP - 1 RECEPT'!$AX$5,district_codes,2,FALSE))</f>
        <v>#N/A</v>
      </c>
      <c r="D17" s="558">
        <f>+'407- ENTREGA D EQUIP - 1 RECEPT'!K$14</f>
        <v>0</v>
      </c>
      <c r="E17" s="558">
        <f>+'407- ENTREGA D EQUIP - 1 RECEPT'!BA$14</f>
        <v>0</v>
      </c>
      <c r="F17" s="558">
        <f>+'407- ENTREGA D EQUIP - 1 RECEPT'!AX$6</f>
        <v>0</v>
      </c>
      <c r="G17" s="558">
        <f>+'407- ENTREGA D EQUIP - 1 RECEPT'!K$14</f>
        <v>0</v>
      </c>
      <c r="H17" s="556" t="str">
        <f>IF(+'407- ENTREGA D EQUIP - 1 RECEPT'!B39=0,"",+'407- ENTREGA D EQUIP - 1 RECEPT'!B39)</f>
        <v/>
      </c>
      <c r="I17" s="556" t="str">
        <f>IF(+'407- ENTREGA D EQUIP - 1 RECEPT'!Q39=0,"",+'407- ENTREGA D EQUIP - 1 RECEPT'!Q39)</f>
        <v/>
      </c>
      <c r="J17" s="556" t="str">
        <f>IF(+'407- ENTREGA D EQUIP - 1 RECEPT'!AI39=0,"",+'407- ENTREGA D EQUIP - 1 RECEPT'!AI39)</f>
        <v/>
      </c>
      <c r="K17" s="556" t="str">
        <f>IF(+'407- ENTREGA D EQUIP - 1 RECEPT'!AW39=0,"",+'407- ENTREGA D EQUIP - 1 RECEPT'!AW39)</f>
        <v/>
      </c>
      <c r="L17" s="559" t="str">
        <f>IF(+'407- ENTREGA D EQUIP - 1 RECEPT'!BB39=0,"",+'407- ENTREGA D EQUIP - 1 RECEPT'!BB39)</f>
        <v/>
      </c>
      <c r="M17" s="560">
        <f>+'407- ENTREGA D EQUIP - 1 RECEPT'!$AJ$14</f>
        <v>0</v>
      </c>
      <c r="N17" s="560">
        <f>+'407- ENTREGA D EQUIP - 1 RECEPT'!$AT$14</f>
        <v>0</v>
      </c>
      <c r="O17" s="561" t="e">
        <f>VLOOKUP(+'407- ENTREGA D EQUIP - 1 RECEPT'!AX$7,kites,3,FALSE)</f>
        <v>#N/A</v>
      </c>
      <c r="P17" s="553">
        <f>+'407- ENTREGA D EQUIP - 1 RECEPT'!AX$3</f>
        <v>0</v>
      </c>
      <c r="Q17" s="562" t="e">
        <f t="shared" si="0"/>
        <v>#N/A</v>
      </c>
    </row>
    <row r="18" spans="1:17" hidden="1" x14ac:dyDescent="0.45">
      <c r="A18" s="556" t="str">
        <f>IF(IF(+msme!$A$2=0,msme!$B$2,+msme!$A$2)=0,"",IF(+msme!$A$2=0,msme!$B$2,+msme!$A$2))</f>
        <v/>
      </c>
      <c r="B18" s="557" t="str">
        <f>IF(+'407- ENTREGA D EQUIP - 1 RECEPT'!$AX$10=0,"",+'407- ENTREGA D EQUIP - 1 RECEPT'!$AX$10)</f>
        <v/>
      </c>
      <c r="C18" s="558" t="e">
        <f>+IFERROR(VLOOKUP('407- ENTREGA D EQUIP - 1 RECEPT'!$AX$6,localidades,2,FALSE),VLOOKUP('407- ENTREGA D EQUIP - 1 RECEPT'!$AX$5,district_codes,2,FALSE))</f>
        <v>#N/A</v>
      </c>
      <c r="D18" s="558">
        <f>+'407- ENTREGA D EQUIP - 1 RECEPT'!K$14</f>
        <v>0</v>
      </c>
      <c r="E18" s="558">
        <f>+'407- ENTREGA D EQUIP - 1 RECEPT'!BA$14</f>
        <v>0</v>
      </c>
      <c r="F18" s="558">
        <f>+'407- ENTREGA D EQUIP - 1 RECEPT'!AX$6</f>
        <v>0</v>
      </c>
      <c r="G18" s="558">
        <f>+'407- ENTREGA D EQUIP - 1 RECEPT'!K$14</f>
        <v>0</v>
      </c>
      <c r="H18" s="556" t="str">
        <f>IF(+'407- ENTREGA D EQUIP - 1 RECEPT'!B40=0,"",+'407- ENTREGA D EQUIP - 1 RECEPT'!B40)</f>
        <v/>
      </c>
      <c r="I18" s="556" t="str">
        <f>IF(+'407- ENTREGA D EQUIP - 1 RECEPT'!Q40=0,"",+'407- ENTREGA D EQUIP - 1 RECEPT'!Q40)</f>
        <v/>
      </c>
      <c r="J18" s="556" t="str">
        <f>IF(+'407- ENTREGA D EQUIP - 1 RECEPT'!AI40=0,"",+'407- ENTREGA D EQUIP - 1 RECEPT'!AI40)</f>
        <v/>
      </c>
      <c r="K18" s="556" t="str">
        <f>IF(+'407- ENTREGA D EQUIP - 1 RECEPT'!AW40=0,"",+'407- ENTREGA D EQUIP - 1 RECEPT'!AW40)</f>
        <v/>
      </c>
      <c r="L18" s="559" t="str">
        <f>IF(+'407- ENTREGA D EQUIP - 1 RECEPT'!BB40=0,"",+'407- ENTREGA D EQUIP - 1 RECEPT'!BB40)</f>
        <v/>
      </c>
      <c r="M18" s="560">
        <f>+'407- ENTREGA D EQUIP - 1 RECEPT'!$AJ$14</f>
        <v>0</v>
      </c>
      <c r="N18" s="560">
        <f>+'407- ENTREGA D EQUIP - 1 RECEPT'!$AT$14</f>
        <v>0</v>
      </c>
      <c r="O18" s="561" t="e">
        <f>VLOOKUP(+'407- ENTREGA D EQUIP - 1 RECEPT'!AX$7,kites,3,FALSE)</f>
        <v>#N/A</v>
      </c>
      <c r="P18" s="553">
        <f>+'407- ENTREGA D EQUIP - 1 RECEPT'!AX$3</f>
        <v>0</v>
      </c>
      <c r="Q18" s="562" t="e">
        <f t="shared" si="0"/>
        <v>#N/A</v>
      </c>
    </row>
    <row r="19" spans="1:17" hidden="1" x14ac:dyDescent="0.45">
      <c r="A19" s="556" t="str">
        <f>IF(IF(+msme!$A$2=0,msme!$B$2,+msme!$A$2)=0,"",IF(+msme!$A$2=0,msme!$B$2,+msme!$A$2))</f>
        <v/>
      </c>
      <c r="B19" s="557" t="str">
        <f>IF(+'407- ENTREGA D EQUIP - 1 RECEPT'!$AX$10=0,"",+'407- ENTREGA D EQUIP - 1 RECEPT'!$AX$10)</f>
        <v/>
      </c>
      <c r="C19" s="558" t="e">
        <f>+IFERROR(VLOOKUP('407- ENTREGA D EQUIP - 1 RECEPT'!$AX$6,localidades,2,FALSE),VLOOKUP('407- ENTREGA D EQUIP - 1 RECEPT'!$AX$5,district_codes,2,FALSE))</f>
        <v>#N/A</v>
      </c>
      <c r="D19" s="558">
        <f>+'407- ENTREGA D EQUIP - 1 RECEPT'!K$14</f>
        <v>0</v>
      </c>
      <c r="E19" s="558">
        <f>+'407- ENTREGA D EQUIP - 1 RECEPT'!BA$14</f>
        <v>0</v>
      </c>
      <c r="F19" s="558">
        <f>+'407- ENTREGA D EQUIP - 1 RECEPT'!AX$6</f>
        <v>0</v>
      </c>
      <c r="G19" s="558">
        <f>+'407- ENTREGA D EQUIP - 1 RECEPT'!K$14</f>
        <v>0</v>
      </c>
      <c r="H19" s="556" t="str">
        <f>IF(+'407- ENTREGA D EQUIP - 1 RECEPT'!B41=0,"",+'407- ENTREGA D EQUIP - 1 RECEPT'!B41)</f>
        <v/>
      </c>
      <c r="I19" s="556" t="str">
        <f>IF(+'407- ENTREGA D EQUIP - 1 RECEPT'!Q41=0,"",+'407- ENTREGA D EQUIP - 1 RECEPT'!Q41)</f>
        <v/>
      </c>
      <c r="J19" s="556" t="str">
        <f>IF(+'407- ENTREGA D EQUIP - 1 RECEPT'!AI41=0,"",+'407- ENTREGA D EQUIP - 1 RECEPT'!AI41)</f>
        <v/>
      </c>
      <c r="K19" s="556" t="str">
        <f>IF(+'407- ENTREGA D EQUIP - 1 RECEPT'!AW41=0,"",+'407- ENTREGA D EQUIP - 1 RECEPT'!AW41)</f>
        <v/>
      </c>
      <c r="L19" s="559" t="str">
        <f>IF(+'407- ENTREGA D EQUIP - 1 RECEPT'!BB41=0,"",+'407- ENTREGA D EQUIP - 1 RECEPT'!BB41)</f>
        <v/>
      </c>
      <c r="M19" s="560">
        <f>+'407- ENTREGA D EQUIP - 1 RECEPT'!$AJ$14</f>
        <v>0</v>
      </c>
      <c r="N19" s="560">
        <f>+'407- ENTREGA D EQUIP - 1 RECEPT'!$AT$14</f>
        <v>0</v>
      </c>
      <c r="O19" s="561" t="e">
        <f>VLOOKUP(+'407- ENTREGA D EQUIP - 1 RECEPT'!AX$7,kites,3,FALSE)</f>
        <v>#N/A</v>
      </c>
      <c r="P19" s="553">
        <f>+'407- ENTREGA D EQUIP - 1 RECEPT'!AX$3</f>
        <v>0</v>
      </c>
      <c r="Q19" s="562" t="e">
        <f t="shared" si="0"/>
        <v>#N/A</v>
      </c>
    </row>
    <row r="20" spans="1:17" hidden="1" x14ac:dyDescent="0.45">
      <c r="A20" s="556" t="str">
        <f>IF(IF(+msme!$A$2=0,msme!$B$2,+msme!$A$2)=0,"",IF(+msme!$A$2=0,msme!$B$2,+msme!$A$2))</f>
        <v/>
      </c>
      <c r="B20" s="557" t="str">
        <f>IF(+'407- ENTREGA D EQUIP - 1 RECEPT'!$AX$10=0,"",+'407- ENTREGA D EQUIP - 1 RECEPT'!$AX$10)</f>
        <v/>
      </c>
      <c r="C20" s="558" t="e">
        <f>+IFERROR(VLOOKUP('407- ENTREGA D EQUIP - 1 RECEPT'!$AX$6,localidades,2,FALSE),VLOOKUP('407- ENTREGA D EQUIP - 1 RECEPT'!$AX$5,district_codes,2,FALSE))</f>
        <v>#N/A</v>
      </c>
      <c r="D20" s="558">
        <f>+'407- ENTREGA D EQUIP - 1 RECEPT'!K$14</f>
        <v>0</v>
      </c>
      <c r="E20" s="558">
        <f>+'407- ENTREGA D EQUIP - 1 RECEPT'!BA$14</f>
        <v>0</v>
      </c>
      <c r="F20" s="558">
        <f>+'407- ENTREGA D EQUIP - 1 RECEPT'!AX$6</f>
        <v>0</v>
      </c>
      <c r="G20" s="558">
        <f>+'407- ENTREGA D EQUIP - 1 RECEPT'!K$14</f>
        <v>0</v>
      </c>
      <c r="H20" s="556" t="str">
        <f>IF(+'407- ENTREGA D EQUIP - 1 RECEPT'!B42=0,"",+'407- ENTREGA D EQUIP - 1 RECEPT'!B42)</f>
        <v/>
      </c>
      <c r="I20" s="556" t="str">
        <f>IF(+'407- ENTREGA D EQUIP - 1 RECEPT'!Q42=0,"",+'407- ENTREGA D EQUIP - 1 RECEPT'!Q42)</f>
        <v/>
      </c>
      <c r="J20" s="556" t="str">
        <f>IF(+'407- ENTREGA D EQUIP - 1 RECEPT'!AI42=0,"",+'407- ENTREGA D EQUIP - 1 RECEPT'!AI42)</f>
        <v/>
      </c>
      <c r="K20" s="556" t="str">
        <f>IF(+'407- ENTREGA D EQUIP - 1 RECEPT'!AW42=0,"",+'407- ENTREGA D EQUIP - 1 RECEPT'!AW42)</f>
        <v/>
      </c>
      <c r="L20" s="559" t="str">
        <f>IF(+'407- ENTREGA D EQUIP - 1 RECEPT'!BB42=0,"",+'407- ENTREGA D EQUIP - 1 RECEPT'!BB42)</f>
        <v/>
      </c>
      <c r="M20" s="560">
        <f>+'407- ENTREGA D EQUIP - 1 RECEPT'!$AJ$14</f>
        <v>0</v>
      </c>
      <c r="N20" s="560">
        <f>+'407- ENTREGA D EQUIP - 1 RECEPT'!$AT$14</f>
        <v>0</v>
      </c>
      <c r="O20" s="561" t="e">
        <f>VLOOKUP(+'407- ENTREGA D EQUIP - 1 RECEPT'!AX$7,kites,3,FALSE)</f>
        <v>#N/A</v>
      </c>
      <c r="P20" s="553">
        <f>+'407- ENTREGA D EQUIP - 1 RECEPT'!AX$3</f>
        <v>0</v>
      </c>
      <c r="Q20" s="562" t="e">
        <f t="shared" si="0"/>
        <v>#N/A</v>
      </c>
    </row>
    <row r="21" spans="1:17" hidden="1" x14ac:dyDescent="0.45">
      <c r="A21" s="556" t="str">
        <f>IF(IF(+msme!$A$2=0,msme!$B$2,+msme!$A$2)=0,"",IF(+msme!$A$2=0,msme!$B$2,+msme!$A$2))</f>
        <v/>
      </c>
      <c r="B21" s="557" t="str">
        <f>IF(+'407- ENTREGA D EQUIP - 1 RECEPT'!$AX$10=0,"",+'407- ENTREGA D EQUIP - 1 RECEPT'!$AX$10)</f>
        <v/>
      </c>
      <c r="C21" s="558" t="e">
        <f>+IFERROR(VLOOKUP('407- ENTREGA D EQUIP - 1 RECEPT'!$AX$6,localidades,2,FALSE),VLOOKUP('407- ENTREGA D EQUIP - 1 RECEPT'!$AX$5,district_codes,2,FALSE))</f>
        <v>#N/A</v>
      </c>
      <c r="D21" s="558">
        <f>+'407- ENTREGA D EQUIP - 1 RECEPT'!K$14</f>
        <v>0</v>
      </c>
      <c r="E21" s="558">
        <f>+'407- ENTREGA D EQUIP - 1 RECEPT'!BA$14</f>
        <v>0</v>
      </c>
      <c r="F21" s="558">
        <f>+'407- ENTREGA D EQUIP - 1 RECEPT'!AX$6</f>
        <v>0</v>
      </c>
      <c r="G21" s="558">
        <f>+'407- ENTREGA D EQUIP - 1 RECEPT'!K$14</f>
        <v>0</v>
      </c>
      <c r="H21" s="556" t="str">
        <f>IF(+'407- ENTREGA D EQUIP - 1 RECEPT'!B43=0,"",+'407- ENTREGA D EQUIP - 1 RECEPT'!B43)</f>
        <v/>
      </c>
      <c r="I21" s="556" t="str">
        <f>IF(+'407- ENTREGA D EQUIP - 1 RECEPT'!Q43=0,"",+'407- ENTREGA D EQUIP - 1 RECEPT'!Q43)</f>
        <v/>
      </c>
      <c r="J21" s="556" t="str">
        <f>IF(+'407- ENTREGA D EQUIP - 1 RECEPT'!AI43=0,"",+'407- ENTREGA D EQUIP - 1 RECEPT'!AI43)</f>
        <v/>
      </c>
      <c r="K21" s="556" t="str">
        <f>IF(+'407- ENTREGA D EQUIP - 1 RECEPT'!AW43=0,"",+'407- ENTREGA D EQUIP - 1 RECEPT'!AW43)</f>
        <v/>
      </c>
      <c r="L21" s="559" t="str">
        <f>IF(+'407- ENTREGA D EQUIP - 1 RECEPT'!BB43=0,"",+'407- ENTREGA D EQUIP - 1 RECEPT'!BB43)</f>
        <v/>
      </c>
      <c r="M21" s="560">
        <f>+'407- ENTREGA D EQUIP - 1 RECEPT'!$AJ$14</f>
        <v>0</v>
      </c>
      <c r="N21" s="560">
        <f>+'407- ENTREGA D EQUIP - 1 RECEPT'!$AT$14</f>
        <v>0</v>
      </c>
      <c r="O21" s="561" t="e">
        <f>VLOOKUP(+'407- ENTREGA D EQUIP - 1 RECEPT'!AX$7,kites,3,FALSE)</f>
        <v>#N/A</v>
      </c>
      <c r="P21" s="553">
        <f>+'407- ENTREGA D EQUIP - 1 RECEPT'!AX$3</f>
        <v>0</v>
      </c>
      <c r="Q21" s="562" t="e">
        <f t="shared" si="0"/>
        <v>#N/A</v>
      </c>
    </row>
    <row r="22" spans="1:17" hidden="1" x14ac:dyDescent="0.45">
      <c r="A22" s="556" t="str">
        <f>IF(IF(+msme!$A$2=0,msme!$B$2,+msme!$A$2)=0,"",IF(+msme!$A$2=0,msme!$B$2,+msme!$A$2))</f>
        <v/>
      </c>
      <c r="B22" s="557" t="str">
        <f>IF(+'407- ENTREGA D EQUIP - 1 RECEPT'!$AX$10=0,"",+'407- ENTREGA D EQUIP - 1 RECEPT'!$AX$10)</f>
        <v/>
      </c>
      <c r="C22" s="558" t="e">
        <f>+IFERROR(VLOOKUP('407- ENTREGA D EQUIP - 1 RECEPT'!$AX$6,localidades,2,FALSE),VLOOKUP('407- ENTREGA D EQUIP - 1 RECEPT'!$AX$5,district_codes,2,FALSE))</f>
        <v>#N/A</v>
      </c>
      <c r="D22" s="558">
        <f>+'407- ENTREGA D EQUIP - 1 RECEPT'!K$14</f>
        <v>0</v>
      </c>
      <c r="E22" s="558">
        <f>+'407- ENTREGA D EQUIP - 1 RECEPT'!BA$14</f>
        <v>0</v>
      </c>
      <c r="F22" s="558">
        <f>+'407- ENTREGA D EQUIP - 1 RECEPT'!AX$6</f>
        <v>0</v>
      </c>
      <c r="G22" s="558">
        <f>+'407- ENTREGA D EQUIP - 1 RECEPT'!K$14</f>
        <v>0</v>
      </c>
      <c r="H22" s="556" t="str">
        <f>IF(+'407- ENTREGA D EQUIP - 1 RECEPT'!B44=0,"",+'407- ENTREGA D EQUIP - 1 RECEPT'!B44)</f>
        <v/>
      </c>
      <c r="I22" s="556" t="str">
        <f>IF(+'407- ENTREGA D EQUIP - 1 RECEPT'!Q44=0,"",+'407- ENTREGA D EQUIP - 1 RECEPT'!Q44)</f>
        <v/>
      </c>
      <c r="J22" s="556" t="str">
        <f>IF(+'407- ENTREGA D EQUIP - 1 RECEPT'!AI44=0,"",+'407- ENTREGA D EQUIP - 1 RECEPT'!AI44)</f>
        <v/>
      </c>
      <c r="K22" s="556" t="str">
        <f>IF(+'407- ENTREGA D EQUIP - 1 RECEPT'!AW44=0,"",+'407- ENTREGA D EQUIP - 1 RECEPT'!AW44)</f>
        <v/>
      </c>
      <c r="L22" s="559" t="str">
        <f>IF(+'407- ENTREGA D EQUIP - 1 RECEPT'!BB44=0,"",+'407- ENTREGA D EQUIP - 1 RECEPT'!BB44)</f>
        <v/>
      </c>
      <c r="M22" s="560">
        <f>+'407- ENTREGA D EQUIP - 1 RECEPT'!$AJ$14</f>
        <v>0</v>
      </c>
      <c r="N22" s="560">
        <f>+'407- ENTREGA D EQUIP - 1 RECEPT'!$AT$14</f>
        <v>0</v>
      </c>
      <c r="O22" s="561" t="e">
        <f>VLOOKUP(+'407- ENTREGA D EQUIP - 1 RECEPT'!AX$7,kites,3,FALSE)</f>
        <v>#N/A</v>
      </c>
      <c r="P22" s="553">
        <f>+'407- ENTREGA D EQUIP - 1 RECEPT'!AX$3</f>
        <v>0</v>
      </c>
      <c r="Q22" s="562" t="e">
        <f t="shared" si="0"/>
        <v>#N/A</v>
      </c>
    </row>
    <row r="23" spans="1:17" hidden="1" x14ac:dyDescent="0.45">
      <c r="A23" s="556" t="str">
        <f>IF(IF(+msme!$A$2=0,msme!$B$2,+msme!$A$2)=0,"",IF(+msme!$A$2=0,msme!$B$2,+msme!$A$2))</f>
        <v/>
      </c>
      <c r="B23" s="557" t="str">
        <f>IF(+'407- ENTREGA D EQUIP - 1 RECEPT'!$AX$10=0,"",+'407- ENTREGA D EQUIP - 1 RECEPT'!$AX$10)</f>
        <v/>
      </c>
      <c r="C23" s="558" t="e">
        <f>+IFERROR(VLOOKUP('407- ENTREGA D EQUIP - 1 RECEPT'!$AX$6,localidades,2,FALSE),VLOOKUP('407- ENTREGA D EQUIP - 1 RECEPT'!$AX$5,district_codes,2,FALSE))</f>
        <v>#N/A</v>
      </c>
      <c r="D23" s="558">
        <f>+'407- ENTREGA D EQUIP - 1 RECEPT'!K$14</f>
        <v>0</v>
      </c>
      <c r="E23" s="558">
        <f>+'407- ENTREGA D EQUIP - 1 RECEPT'!BA$14</f>
        <v>0</v>
      </c>
      <c r="F23" s="558">
        <f>+'407- ENTREGA D EQUIP - 1 RECEPT'!AX$6</f>
        <v>0</v>
      </c>
      <c r="G23" s="558">
        <f>+'407- ENTREGA D EQUIP - 1 RECEPT'!K$14</f>
        <v>0</v>
      </c>
      <c r="H23" s="556" t="str">
        <f>IF(+'407- ENTREGA D EQUIP - 1 RECEPT'!B45=0,"",+'407- ENTREGA D EQUIP - 1 RECEPT'!B45)</f>
        <v/>
      </c>
      <c r="I23" s="556" t="str">
        <f>IF(+'407- ENTREGA D EQUIP - 1 RECEPT'!Q45=0,"",+'407- ENTREGA D EQUIP - 1 RECEPT'!Q45)</f>
        <v/>
      </c>
      <c r="J23" s="556" t="str">
        <f>IF(+'407- ENTREGA D EQUIP - 1 RECEPT'!AI45=0,"",+'407- ENTREGA D EQUIP - 1 RECEPT'!AI45)</f>
        <v/>
      </c>
      <c r="K23" s="556" t="str">
        <f>IF(+'407- ENTREGA D EQUIP - 1 RECEPT'!AW45=0,"",+'407- ENTREGA D EQUIP - 1 RECEPT'!AW45)</f>
        <v/>
      </c>
      <c r="L23" s="559" t="str">
        <f>IF(+'407- ENTREGA D EQUIP - 1 RECEPT'!BB45=0,"",+'407- ENTREGA D EQUIP - 1 RECEPT'!BB45)</f>
        <v/>
      </c>
      <c r="M23" s="560">
        <f>+'407- ENTREGA D EQUIP - 1 RECEPT'!$AJ$14</f>
        <v>0</v>
      </c>
      <c r="N23" s="560">
        <f>+'407- ENTREGA D EQUIP - 1 RECEPT'!$AT$14</f>
        <v>0</v>
      </c>
      <c r="O23" s="561" t="e">
        <f>VLOOKUP(+'407- ENTREGA D EQUIP - 1 RECEPT'!AX$7,kites,3,FALSE)</f>
        <v>#N/A</v>
      </c>
      <c r="P23" s="553">
        <f>+'407- ENTREGA D EQUIP - 1 RECEPT'!AX$3</f>
        <v>0</v>
      </c>
      <c r="Q23" s="562" t="e">
        <f t="shared" si="0"/>
        <v>#N/A</v>
      </c>
    </row>
    <row r="24" spans="1:17" hidden="1" x14ac:dyDescent="0.45">
      <c r="A24" s="556" t="str">
        <f>IF(IF(+msme!$A$2=0,msme!$B$2,+msme!$A$2)=0,"",IF(+msme!$A$2=0,msme!$B$2,+msme!$A$2))</f>
        <v/>
      </c>
      <c r="B24" s="557" t="str">
        <f>IF(+'407- ENTREGA D EQUIP - 1 RECEPT'!$AX$10=0,"",+'407- ENTREGA D EQUIP - 1 RECEPT'!$AX$10)</f>
        <v/>
      </c>
      <c r="C24" s="558" t="e">
        <f>+IFERROR(VLOOKUP('407- ENTREGA D EQUIP - 1 RECEPT'!$AX$6,localidades,2,FALSE),VLOOKUP('407- ENTREGA D EQUIP - 1 RECEPT'!$AX$5,district_codes,2,FALSE))</f>
        <v>#N/A</v>
      </c>
      <c r="D24" s="558">
        <f>+'407- ENTREGA D EQUIP - 1 RECEPT'!K$14</f>
        <v>0</v>
      </c>
      <c r="E24" s="558">
        <f>+'407- ENTREGA D EQUIP - 1 RECEPT'!BA$14</f>
        <v>0</v>
      </c>
      <c r="F24" s="558">
        <f>+'407- ENTREGA D EQUIP - 1 RECEPT'!AX$6</f>
        <v>0</v>
      </c>
      <c r="G24" s="558">
        <f>+'407- ENTREGA D EQUIP - 1 RECEPT'!K$14</f>
        <v>0</v>
      </c>
      <c r="H24" s="556" t="str">
        <f>IF(+'407- ENTREGA D EQUIP - 1 RECEPT'!B46=0,"",+'407- ENTREGA D EQUIP - 1 RECEPT'!B46)</f>
        <v/>
      </c>
      <c r="I24" s="556" t="str">
        <f>IF(+'407- ENTREGA D EQUIP - 1 RECEPT'!Q46=0,"",+'407- ENTREGA D EQUIP - 1 RECEPT'!Q46)</f>
        <v/>
      </c>
      <c r="J24" s="556" t="str">
        <f>IF(+'407- ENTREGA D EQUIP - 1 RECEPT'!AI46=0,"",+'407- ENTREGA D EQUIP - 1 RECEPT'!AI46)</f>
        <v/>
      </c>
      <c r="K24" s="556" t="str">
        <f>IF(+'407- ENTREGA D EQUIP - 1 RECEPT'!AW46=0,"",+'407- ENTREGA D EQUIP - 1 RECEPT'!AW46)</f>
        <v/>
      </c>
      <c r="L24" s="559" t="str">
        <f>IF(+'407- ENTREGA D EQUIP - 1 RECEPT'!BB46=0,"",+'407- ENTREGA D EQUIP - 1 RECEPT'!BB46)</f>
        <v/>
      </c>
      <c r="M24" s="560">
        <f>+'407- ENTREGA D EQUIP - 1 RECEPT'!$AJ$14</f>
        <v>0</v>
      </c>
      <c r="N24" s="560">
        <f>+'407- ENTREGA D EQUIP - 1 RECEPT'!$AT$14</f>
        <v>0</v>
      </c>
      <c r="O24" s="561" t="e">
        <f>VLOOKUP(+'407- ENTREGA D EQUIP - 1 RECEPT'!AX$7,kites,3,FALSE)</f>
        <v>#N/A</v>
      </c>
      <c r="P24" s="553">
        <f>+'407- ENTREGA D EQUIP - 1 RECEPT'!AX$3</f>
        <v>0</v>
      </c>
      <c r="Q24" s="562" t="e">
        <f t="shared" si="0"/>
        <v>#N/A</v>
      </c>
    </row>
    <row r="25" spans="1:17" hidden="1" x14ac:dyDescent="0.45">
      <c r="A25" s="556" t="str">
        <f>IF(IF(+msme!$A$2=0,msme!$B$2,+msme!$A$2)=0,"",IF(+msme!$A$2=0,msme!$B$2,+msme!$A$2))</f>
        <v/>
      </c>
      <c r="B25" s="557" t="str">
        <f>IF(+'407- ENTREGA D EQUIP - 1 RECEPT'!$AX$10=0,"",+'407- ENTREGA D EQUIP - 1 RECEPT'!$AX$10)</f>
        <v/>
      </c>
      <c r="C25" s="558" t="e">
        <f>+IFERROR(VLOOKUP('407- ENTREGA D EQUIP - 1 RECEPT'!$AX$6,localidades,2,FALSE),VLOOKUP('407- ENTREGA D EQUIP - 1 RECEPT'!$AX$5,district_codes,2,FALSE))</f>
        <v>#N/A</v>
      </c>
      <c r="D25" s="558">
        <f>+'407- ENTREGA D EQUIP - 1 RECEPT'!K$14</f>
        <v>0</v>
      </c>
      <c r="E25" s="558">
        <f>+'407- ENTREGA D EQUIP - 1 RECEPT'!BA$14</f>
        <v>0</v>
      </c>
      <c r="F25" s="558">
        <f>+'407- ENTREGA D EQUIP - 1 RECEPT'!AX$6</f>
        <v>0</v>
      </c>
      <c r="G25" s="558">
        <f>+'407- ENTREGA D EQUIP - 1 RECEPT'!K$14</f>
        <v>0</v>
      </c>
      <c r="H25" s="556" t="str">
        <f>IF(+'407- ENTREGA D EQUIP - 1 RECEPT'!B47=0,"",+'407- ENTREGA D EQUIP - 1 RECEPT'!B47)</f>
        <v/>
      </c>
      <c r="I25" s="556" t="str">
        <f>IF(+'407- ENTREGA D EQUIP - 1 RECEPT'!Q47=0,"",+'407- ENTREGA D EQUIP - 1 RECEPT'!Q47)</f>
        <v/>
      </c>
      <c r="J25" s="556" t="str">
        <f>IF(+'407- ENTREGA D EQUIP - 1 RECEPT'!AI47=0,"",+'407- ENTREGA D EQUIP - 1 RECEPT'!AI47)</f>
        <v/>
      </c>
      <c r="K25" s="556" t="str">
        <f>IF(+'407- ENTREGA D EQUIP - 1 RECEPT'!AW47=0,"",+'407- ENTREGA D EQUIP - 1 RECEPT'!AW47)</f>
        <v/>
      </c>
      <c r="L25" s="559" t="str">
        <f>IF(+'407- ENTREGA D EQUIP - 1 RECEPT'!BB47=0,"",+'407- ENTREGA D EQUIP - 1 RECEPT'!BB47)</f>
        <v/>
      </c>
      <c r="M25" s="560">
        <f>+'407- ENTREGA D EQUIP - 1 RECEPT'!$AJ$14</f>
        <v>0</v>
      </c>
      <c r="N25" s="560">
        <f>+'407- ENTREGA D EQUIP - 1 RECEPT'!$AT$14</f>
        <v>0</v>
      </c>
      <c r="O25" s="561" t="e">
        <f>VLOOKUP(+'407- ENTREGA D EQUIP - 1 RECEPT'!AX$7,kites,3,FALSE)</f>
        <v>#N/A</v>
      </c>
      <c r="P25" s="553">
        <f>+'407- ENTREGA D EQUIP - 1 RECEPT'!AX$3</f>
        <v>0</v>
      </c>
      <c r="Q25" s="562" t="e">
        <f t="shared" si="0"/>
        <v>#N/A</v>
      </c>
    </row>
    <row r="26" spans="1:17" hidden="1" x14ac:dyDescent="0.45">
      <c r="A26" s="556" t="str">
        <f>IF(IF(+msme!$A$2=0,msme!$B$2,+msme!$A$2)=0,"",IF(+msme!$A$2=0,msme!$B$2,+msme!$A$2))</f>
        <v/>
      </c>
      <c r="B26" s="557" t="str">
        <f>IF(+'407- ENTREGA D EQUIP - 1 RECEPT'!$AX$10=0,"",+'407- ENTREGA D EQUIP - 1 RECEPT'!$AX$10)</f>
        <v/>
      </c>
      <c r="C26" s="558" t="e">
        <f>+IFERROR(VLOOKUP('407- ENTREGA D EQUIP - 1 RECEPT'!$AX$6,localidades,2,FALSE),VLOOKUP('407- ENTREGA D EQUIP - 1 RECEPT'!$AX$5,district_codes,2,FALSE))</f>
        <v>#N/A</v>
      </c>
      <c r="D26" s="558">
        <f>+'407- ENTREGA D EQUIP - 1 RECEPT'!K$14</f>
        <v>0</v>
      </c>
      <c r="E26" s="558">
        <f>+'407- ENTREGA D EQUIP - 1 RECEPT'!BA$14</f>
        <v>0</v>
      </c>
      <c r="F26" s="558">
        <f>+'407- ENTREGA D EQUIP - 1 RECEPT'!AX$6</f>
        <v>0</v>
      </c>
      <c r="G26" s="558">
        <f>+'407- ENTREGA D EQUIP - 1 RECEPT'!K$14</f>
        <v>0</v>
      </c>
      <c r="H26" s="556" t="str">
        <f>IF(+'407- ENTREGA D EQUIP - 1 RECEPT'!B48=0,"",+'407- ENTREGA D EQUIP - 1 RECEPT'!B48)</f>
        <v/>
      </c>
      <c r="I26" s="556" t="str">
        <f>IF(+'407- ENTREGA D EQUIP - 1 RECEPT'!Q48=0,"",+'407- ENTREGA D EQUIP - 1 RECEPT'!Q48)</f>
        <v/>
      </c>
      <c r="J26" s="556" t="str">
        <f>IF(+'407- ENTREGA D EQUIP - 1 RECEPT'!AI48=0,"",+'407- ENTREGA D EQUIP - 1 RECEPT'!AI48)</f>
        <v/>
      </c>
      <c r="K26" s="556" t="str">
        <f>IF(+'407- ENTREGA D EQUIP - 1 RECEPT'!AW48=0,"",+'407- ENTREGA D EQUIP - 1 RECEPT'!AW48)</f>
        <v/>
      </c>
      <c r="L26" s="559" t="str">
        <f>IF(+'407- ENTREGA D EQUIP - 1 RECEPT'!BB48=0,"",+'407- ENTREGA D EQUIP - 1 RECEPT'!BB48)</f>
        <v/>
      </c>
      <c r="M26" s="560">
        <f>+'407- ENTREGA D EQUIP - 1 RECEPT'!$AJ$14</f>
        <v>0</v>
      </c>
      <c r="N26" s="560">
        <f>+'407- ENTREGA D EQUIP - 1 RECEPT'!$AT$14</f>
        <v>0</v>
      </c>
      <c r="O26" s="561" t="e">
        <f>VLOOKUP(+'407- ENTREGA D EQUIP - 1 RECEPT'!AX$7,kites,3,FALSE)</f>
        <v>#N/A</v>
      </c>
      <c r="P26" s="553">
        <f>+'407- ENTREGA D EQUIP - 1 RECEPT'!AX$3</f>
        <v>0</v>
      </c>
      <c r="Q26" s="562" t="e">
        <f t="shared" si="0"/>
        <v>#N/A</v>
      </c>
    </row>
    <row r="27" spans="1:17" hidden="1" x14ac:dyDescent="0.45">
      <c r="A27" s="556" t="str">
        <f>IF(IF(+msme!$A$2=0,msme!$B$2,+msme!$A$2)=0,"",IF(+msme!$A$2=0,msme!$B$2,+msme!$A$2))</f>
        <v/>
      </c>
      <c r="B27" s="557" t="str">
        <f>IF(+'407- ENTREGA D EQUIP - 1 RECEPT'!$AX$10=0,"",+'407- ENTREGA D EQUIP - 1 RECEPT'!$AX$10)</f>
        <v/>
      </c>
      <c r="C27" s="558" t="e">
        <f>+IFERROR(VLOOKUP('407- ENTREGA D EQUIP - 1 RECEPT'!$AX$6,localidades,2,FALSE),VLOOKUP('407- ENTREGA D EQUIP - 1 RECEPT'!$AX$5,district_codes,2,FALSE))</f>
        <v>#N/A</v>
      </c>
      <c r="D27" s="558">
        <f>+'407- ENTREGA D EQUIP - 1 RECEPT'!K$14</f>
        <v>0</v>
      </c>
      <c r="E27" s="558">
        <f>+'407- ENTREGA D EQUIP - 1 RECEPT'!BA$14</f>
        <v>0</v>
      </c>
      <c r="F27" s="558">
        <f>+'407- ENTREGA D EQUIP - 1 RECEPT'!AX$6</f>
        <v>0</v>
      </c>
      <c r="G27" s="558">
        <f>+'407- ENTREGA D EQUIP - 1 RECEPT'!K$14</f>
        <v>0</v>
      </c>
      <c r="H27" s="556" t="str">
        <f>IF(+'407- ENTREGA D EQUIP - 1 RECEPT'!B49=0,"",+'407- ENTREGA D EQUIP - 1 RECEPT'!B49)</f>
        <v/>
      </c>
      <c r="I27" s="556" t="str">
        <f>IF(+'407- ENTREGA D EQUIP - 1 RECEPT'!Q49=0,"",+'407- ENTREGA D EQUIP - 1 RECEPT'!Q49)</f>
        <v/>
      </c>
      <c r="J27" s="556" t="str">
        <f>IF(+'407- ENTREGA D EQUIP - 1 RECEPT'!AI49=0,"",+'407- ENTREGA D EQUIP - 1 RECEPT'!AI49)</f>
        <v/>
      </c>
      <c r="K27" s="556" t="str">
        <f>IF(+'407- ENTREGA D EQUIP - 1 RECEPT'!AW49=0,"",+'407- ENTREGA D EQUIP - 1 RECEPT'!AW49)</f>
        <v/>
      </c>
      <c r="L27" s="559" t="str">
        <f>IF(+'407- ENTREGA D EQUIP - 1 RECEPT'!BB49=0,"",+'407- ENTREGA D EQUIP - 1 RECEPT'!BB49)</f>
        <v/>
      </c>
      <c r="M27" s="560">
        <f>+'407- ENTREGA D EQUIP - 1 RECEPT'!$AJ$14</f>
        <v>0</v>
      </c>
      <c r="N27" s="560">
        <f>+'407- ENTREGA D EQUIP - 1 RECEPT'!$AT$14</f>
        <v>0</v>
      </c>
      <c r="O27" s="561" t="e">
        <f>VLOOKUP(+'407- ENTREGA D EQUIP - 1 RECEPT'!AX$7,kites,3,FALSE)</f>
        <v>#N/A</v>
      </c>
      <c r="P27" s="553">
        <f>+'407- ENTREGA D EQUIP - 1 RECEPT'!AX$3</f>
        <v>0</v>
      </c>
      <c r="Q27" s="562" t="e">
        <f t="shared" si="0"/>
        <v>#N/A</v>
      </c>
    </row>
    <row r="28" spans="1:17" hidden="1" x14ac:dyDescent="0.45">
      <c r="A28" s="556" t="str">
        <f>IF(IF(+msme!$A$2=0,msme!$B$2,+msme!$A$2)=0,"",IF(+msme!$A$2=0,msme!$B$2,+msme!$A$2))</f>
        <v/>
      </c>
      <c r="B28" s="557" t="str">
        <f>IF(+'407- ENTREGA D EQUIP - 1 RECEPT'!$AX$10=0,"",+'407- ENTREGA D EQUIP - 1 RECEPT'!$AX$10)</f>
        <v/>
      </c>
      <c r="C28" s="558" t="e">
        <f>+IFERROR(VLOOKUP('407- ENTREGA D EQUIP - 1 RECEPT'!$AX$6,localidades,2,FALSE),VLOOKUP('407- ENTREGA D EQUIP - 1 RECEPT'!$AX$5,district_codes,2,FALSE))</f>
        <v>#N/A</v>
      </c>
      <c r="D28" s="558">
        <f>+'407- ENTREGA D EQUIP - 1 RECEPT'!K$14</f>
        <v>0</v>
      </c>
      <c r="E28" s="558">
        <f>+'407- ENTREGA D EQUIP - 1 RECEPT'!BA$14</f>
        <v>0</v>
      </c>
      <c r="F28" s="558">
        <f>+'407- ENTREGA D EQUIP - 1 RECEPT'!AX$6</f>
        <v>0</v>
      </c>
      <c r="G28" s="558">
        <f>+'407- ENTREGA D EQUIP - 1 RECEPT'!K$14</f>
        <v>0</v>
      </c>
      <c r="H28" s="556" t="str">
        <f>IF(+'407- ENTREGA D EQUIP - 1 RECEPT'!B50=0,"",+'407- ENTREGA D EQUIP - 1 RECEPT'!B50)</f>
        <v/>
      </c>
      <c r="I28" s="556" t="str">
        <f>IF(+'407- ENTREGA D EQUIP - 1 RECEPT'!Q50=0,"",+'407- ENTREGA D EQUIP - 1 RECEPT'!Q50)</f>
        <v/>
      </c>
      <c r="J28" s="556" t="str">
        <f>IF(+'407- ENTREGA D EQUIP - 1 RECEPT'!AI50=0,"",+'407- ENTREGA D EQUIP - 1 RECEPT'!AI50)</f>
        <v/>
      </c>
      <c r="K28" s="556" t="str">
        <f>IF(+'407- ENTREGA D EQUIP - 1 RECEPT'!AW50=0,"",+'407- ENTREGA D EQUIP - 1 RECEPT'!AW50)</f>
        <v/>
      </c>
      <c r="L28" s="559" t="str">
        <f>IF(+'407- ENTREGA D EQUIP - 1 RECEPT'!BB50=0,"",+'407- ENTREGA D EQUIP - 1 RECEPT'!BB50)</f>
        <v/>
      </c>
      <c r="M28" s="560">
        <f>+'407- ENTREGA D EQUIP - 1 RECEPT'!$AJ$14</f>
        <v>0</v>
      </c>
      <c r="N28" s="560">
        <f>+'407- ENTREGA D EQUIP - 1 RECEPT'!$AT$14</f>
        <v>0</v>
      </c>
      <c r="O28" s="561" t="e">
        <f>VLOOKUP(+'407- ENTREGA D EQUIP - 1 RECEPT'!AX$7,kites,3,FALSE)</f>
        <v>#N/A</v>
      </c>
      <c r="P28" s="553">
        <f>+'407- ENTREGA D EQUIP - 1 RECEPT'!AX$3</f>
        <v>0</v>
      </c>
      <c r="Q28" s="562" t="e">
        <f t="shared" si="0"/>
        <v>#N/A</v>
      </c>
    </row>
    <row r="29" spans="1:17" hidden="1" x14ac:dyDescent="0.45">
      <c r="A29" s="556" t="str">
        <f>IF(IF(+msme!$A$2=0,msme!$B$2,+msme!$A$2)=0,"",IF(+msme!$A$2=0,msme!$B$2,+msme!$A$2))</f>
        <v/>
      </c>
      <c r="B29" s="557" t="str">
        <f>IF(+'407- ENTREGA D EQUIP - 1 RECEPT'!$AX$10=0,"",+'407- ENTREGA D EQUIP - 1 RECEPT'!$AX$10)</f>
        <v/>
      </c>
      <c r="C29" s="558" t="e">
        <f>+IFERROR(VLOOKUP('407- ENTREGA D EQUIP - 1 RECEPT'!$AX$6,localidades,2,FALSE),VLOOKUP('407- ENTREGA D EQUIP - 1 RECEPT'!$AX$5,district_codes,2,FALSE))</f>
        <v>#N/A</v>
      </c>
      <c r="D29" s="558">
        <f>+'407- ENTREGA D EQUIP - 1 RECEPT'!K$14</f>
        <v>0</v>
      </c>
      <c r="E29" s="558">
        <f>+'407- ENTREGA D EQUIP - 1 RECEPT'!BA$14</f>
        <v>0</v>
      </c>
      <c r="F29" s="558">
        <f>+'407- ENTREGA D EQUIP - 1 RECEPT'!AX$6</f>
        <v>0</v>
      </c>
      <c r="G29" s="558">
        <f>+'407- ENTREGA D EQUIP - 1 RECEPT'!K$14</f>
        <v>0</v>
      </c>
      <c r="H29" s="556" t="str">
        <f>IF(+'407- ENTREGA D EQUIP - 1 RECEPT'!B51=0,"",+'407- ENTREGA D EQUIP - 1 RECEPT'!B51)</f>
        <v/>
      </c>
      <c r="I29" s="556" t="str">
        <f>IF(+'407- ENTREGA D EQUIP - 1 RECEPT'!Q51=0,"",+'407- ENTREGA D EQUIP - 1 RECEPT'!Q51)</f>
        <v/>
      </c>
      <c r="J29" s="556" t="str">
        <f>IF(+'407- ENTREGA D EQUIP - 1 RECEPT'!AI51=0,"",+'407- ENTREGA D EQUIP - 1 RECEPT'!AI51)</f>
        <v/>
      </c>
      <c r="K29" s="556" t="str">
        <f>IF(+'407- ENTREGA D EQUIP - 1 RECEPT'!AW51=0,"",+'407- ENTREGA D EQUIP - 1 RECEPT'!AW51)</f>
        <v/>
      </c>
      <c r="L29" s="559" t="str">
        <f>IF(+'407- ENTREGA D EQUIP - 1 RECEPT'!BB51=0,"",+'407- ENTREGA D EQUIP - 1 RECEPT'!BB51)</f>
        <v/>
      </c>
      <c r="M29" s="560">
        <f>+'407- ENTREGA D EQUIP - 1 RECEPT'!$AJ$14</f>
        <v>0</v>
      </c>
      <c r="N29" s="560">
        <f>+'407- ENTREGA D EQUIP - 1 RECEPT'!$AT$14</f>
        <v>0</v>
      </c>
      <c r="O29" s="561" t="e">
        <f>VLOOKUP(+'407- ENTREGA D EQUIP - 1 RECEPT'!AX$7,kites,3,FALSE)</f>
        <v>#N/A</v>
      </c>
      <c r="P29" s="553">
        <f>+'407- ENTREGA D EQUIP - 1 RECEPT'!AX$3</f>
        <v>0</v>
      </c>
      <c r="Q29" s="562" t="e">
        <f t="shared" si="0"/>
        <v>#N/A</v>
      </c>
    </row>
    <row r="30" spans="1:17" hidden="1" x14ac:dyDescent="0.45">
      <c r="A30" s="556" t="str">
        <f>IF(IF(+msme!$A$2=0,msme!$B$2,+msme!$A$2)=0,"",IF(+msme!$A$2=0,msme!$B$2,+msme!$A$2))</f>
        <v/>
      </c>
      <c r="B30" s="557" t="str">
        <f>IF(+'407- ENTREGA D EQUIP - 1 RECEPT'!$AX$10=0,"",+'407- ENTREGA D EQUIP - 1 RECEPT'!$AX$10)</f>
        <v/>
      </c>
      <c r="C30" s="558" t="e">
        <f>+IFERROR(VLOOKUP('407- ENTREGA D EQUIP - 1 RECEPT'!$AX$6,localidades,2,FALSE),VLOOKUP('407- ENTREGA D EQUIP - 1 RECEPT'!$AX$5,district_codes,2,FALSE))</f>
        <v>#N/A</v>
      </c>
      <c r="D30" s="558">
        <f>+'407- ENTREGA D EQUIP - 1 RECEPT'!K$14</f>
        <v>0</v>
      </c>
      <c r="E30" s="558">
        <f>+'407- ENTREGA D EQUIP - 1 RECEPT'!BA$14</f>
        <v>0</v>
      </c>
      <c r="F30" s="558">
        <f>+'407- ENTREGA D EQUIP - 1 RECEPT'!AX$6</f>
        <v>0</v>
      </c>
      <c r="G30" s="558">
        <f>+'407- ENTREGA D EQUIP - 1 RECEPT'!K$14</f>
        <v>0</v>
      </c>
      <c r="H30" s="556" t="str">
        <f>IF(+'407- ENTREGA D EQUIP - 1 RECEPT'!B52=0,"",+'407- ENTREGA D EQUIP - 1 RECEPT'!B52)</f>
        <v/>
      </c>
      <c r="I30" s="556" t="str">
        <f>IF(+'407- ENTREGA D EQUIP - 1 RECEPT'!Q52=0,"",+'407- ENTREGA D EQUIP - 1 RECEPT'!Q52)</f>
        <v/>
      </c>
      <c r="J30" s="556" t="str">
        <f>IF(+'407- ENTREGA D EQUIP - 1 RECEPT'!AI52=0,"",+'407- ENTREGA D EQUIP - 1 RECEPT'!AI52)</f>
        <v/>
      </c>
      <c r="K30" s="556" t="str">
        <f>IF(+'407- ENTREGA D EQUIP - 1 RECEPT'!AW52=0,"",+'407- ENTREGA D EQUIP - 1 RECEPT'!AW52)</f>
        <v/>
      </c>
      <c r="L30" s="559" t="str">
        <f>IF(+'407- ENTREGA D EQUIP - 1 RECEPT'!BB52=0,"",+'407- ENTREGA D EQUIP - 1 RECEPT'!BB52)</f>
        <v/>
      </c>
      <c r="M30" s="560">
        <f>+'407- ENTREGA D EQUIP - 1 RECEPT'!$AJ$14</f>
        <v>0</v>
      </c>
      <c r="N30" s="560">
        <f>+'407- ENTREGA D EQUIP - 1 RECEPT'!$AT$14</f>
        <v>0</v>
      </c>
      <c r="O30" s="561" t="e">
        <f>VLOOKUP(+'407- ENTREGA D EQUIP - 1 RECEPT'!AX$7,kites,3,FALSE)</f>
        <v>#N/A</v>
      </c>
      <c r="P30" s="553">
        <f>+'407- ENTREGA D EQUIP - 1 RECEPT'!AX$3</f>
        <v>0</v>
      </c>
      <c r="Q30" s="562" t="e">
        <f t="shared" si="0"/>
        <v>#N/A</v>
      </c>
    </row>
    <row r="31" spans="1:17" hidden="1" x14ac:dyDescent="0.45">
      <c r="A31" s="556" t="str">
        <f>IF(IF(+msme!$A$2=0,msme!$B$2,+msme!$A$2)=0,"",IF(+msme!$A$2=0,msme!$B$2,+msme!$A$2))</f>
        <v/>
      </c>
      <c r="B31" s="557" t="str">
        <f>IF(+'407- ENTREGA D EQUIP - 1 RECEPT'!$AX$10=0,"",+'407- ENTREGA D EQUIP - 1 RECEPT'!$AX$10)</f>
        <v/>
      </c>
      <c r="C31" s="558" t="e">
        <f>+IFERROR(VLOOKUP('407- ENTREGA D EQUIP - 1 RECEPT'!$AX$6,localidades,2,FALSE),VLOOKUP('407- ENTREGA D EQUIP - 1 RECEPT'!$AX$5,district_codes,2,FALSE))</f>
        <v>#N/A</v>
      </c>
      <c r="D31" s="558">
        <f>+'407- ENTREGA D EQUIP - 1 RECEPT'!K$14</f>
        <v>0</v>
      </c>
      <c r="E31" s="558">
        <f>+'407- ENTREGA D EQUIP - 1 RECEPT'!BA$14</f>
        <v>0</v>
      </c>
      <c r="F31" s="558">
        <f>+'407- ENTREGA D EQUIP - 1 RECEPT'!AX$6</f>
        <v>0</v>
      </c>
      <c r="G31" s="558">
        <f>+'407- ENTREGA D EQUIP - 1 RECEPT'!K$14</f>
        <v>0</v>
      </c>
      <c r="H31" s="556" t="str">
        <f>IF(+'407- ENTREGA D EQUIP - 1 RECEPT'!B53=0,"",+'407- ENTREGA D EQUIP - 1 RECEPT'!B53)</f>
        <v/>
      </c>
      <c r="I31" s="556" t="str">
        <f>IF(+'407- ENTREGA D EQUIP - 1 RECEPT'!Q53=0,"",+'407- ENTREGA D EQUIP - 1 RECEPT'!Q53)</f>
        <v/>
      </c>
      <c r="J31" s="556" t="str">
        <f>IF(+'407- ENTREGA D EQUIP - 1 RECEPT'!AI53=0,"",+'407- ENTREGA D EQUIP - 1 RECEPT'!AI53)</f>
        <v/>
      </c>
      <c r="K31" s="556" t="str">
        <f>IF(+'407- ENTREGA D EQUIP - 1 RECEPT'!AW53=0,"",+'407- ENTREGA D EQUIP - 1 RECEPT'!AW53)</f>
        <v/>
      </c>
      <c r="L31" s="559" t="str">
        <f>IF(+'407- ENTREGA D EQUIP - 1 RECEPT'!BB53=0,"",+'407- ENTREGA D EQUIP - 1 RECEPT'!BB53)</f>
        <v/>
      </c>
      <c r="M31" s="560">
        <f>+'407- ENTREGA D EQUIP - 1 RECEPT'!$AJ$14</f>
        <v>0</v>
      </c>
      <c r="N31" s="560">
        <f>+'407- ENTREGA D EQUIP - 1 RECEPT'!$AT$14</f>
        <v>0</v>
      </c>
      <c r="O31" s="561" t="e">
        <f>VLOOKUP(+'407- ENTREGA D EQUIP - 1 RECEPT'!AX$7,kites,3,FALSE)</f>
        <v>#N/A</v>
      </c>
      <c r="P31" s="553">
        <f>+'407- ENTREGA D EQUIP - 1 RECEPT'!AX$3</f>
        <v>0</v>
      </c>
      <c r="Q31" s="562" t="e">
        <f t="shared" si="0"/>
        <v>#N/A</v>
      </c>
    </row>
    <row r="32" spans="1:17" hidden="1" x14ac:dyDescent="0.45">
      <c r="A32" s="556" t="str">
        <f>IF(IF(+msme!$A$2=0,msme!$B$2,+msme!$A$2)=0,"",IF(+msme!$A$2=0,msme!$B$2,+msme!$A$2))</f>
        <v/>
      </c>
      <c r="B32" s="557" t="str">
        <f>IF(+'407- ENTREGA D EQUIP - 1 RECEPT'!$AX$10=0,"",+'407- ENTREGA D EQUIP - 1 RECEPT'!$AX$10)</f>
        <v/>
      </c>
      <c r="C32" s="558" t="e">
        <f>+IFERROR(VLOOKUP('407- ENTREGA D EQUIP - 1 RECEPT'!$AX$6,localidades,2,FALSE),VLOOKUP('407- ENTREGA D EQUIP - 1 RECEPT'!$AX$5,district_codes,2,FALSE))</f>
        <v>#N/A</v>
      </c>
      <c r="D32" s="558">
        <f>+'407- ENTREGA D EQUIP - 1 RECEPT'!K$14</f>
        <v>0</v>
      </c>
      <c r="E32" s="558">
        <f>+'407- ENTREGA D EQUIP - 1 RECEPT'!BA$14</f>
        <v>0</v>
      </c>
      <c r="F32" s="558">
        <f>+'407- ENTREGA D EQUIP - 1 RECEPT'!AX$6</f>
        <v>0</v>
      </c>
      <c r="G32" s="558">
        <f>+'407- ENTREGA D EQUIP - 1 RECEPT'!K$14</f>
        <v>0</v>
      </c>
      <c r="H32" s="556" t="str">
        <f>IF(+'407- ENTREGA D EQUIP - 1 RECEPT'!B54=0,"",+'407- ENTREGA D EQUIP - 1 RECEPT'!B54)</f>
        <v/>
      </c>
      <c r="I32" s="556" t="str">
        <f>IF(+'407- ENTREGA D EQUIP - 1 RECEPT'!Q54=0,"",+'407- ENTREGA D EQUIP - 1 RECEPT'!Q54)</f>
        <v/>
      </c>
      <c r="J32" s="556" t="str">
        <f>IF(+'407- ENTREGA D EQUIP - 1 RECEPT'!AI54=0,"",+'407- ENTREGA D EQUIP - 1 RECEPT'!AI54)</f>
        <v/>
      </c>
      <c r="K32" s="556" t="str">
        <f>IF(+'407- ENTREGA D EQUIP - 1 RECEPT'!AW54=0,"",+'407- ENTREGA D EQUIP - 1 RECEPT'!AW54)</f>
        <v/>
      </c>
      <c r="L32" s="559" t="str">
        <f>IF(+'407- ENTREGA D EQUIP - 1 RECEPT'!BB54=0,"",+'407- ENTREGA D EQUIP - 1 RECEPT'!BB54)</f>
        <v/>
      </c>
      <c r="M32" s="560">
        <f>+'407- ENTREGA D EQUIP - 1 RECEPT'!$AJ$14</f>
        <v>0</v>
      </c>
      <c r="N32" s="560">
        <f>+'407- ENTREGA D EQUIP - 1 RECEPT'!$AT$14</f>
        <v>0</v>
      </c>
      <c r="O32" s="561" t="e">
        <f>VLOOKUP(+'407- ENTREGA D EQUIP - 1 RECEPT'!AX$7,kites,3,FALSE)</f>
        <v>#N/A</v>
      </c>
      <c r="P32" s="553">
        <f>+'407- ENTREGA D EQUIP - 1 RECEPT'!AX$3</f>
        <v>0</v>
      </c>
      <c r="Q32" s="562" t="e">
        <f t="shared" si="0"/>
        <v>#N/A</v>
      </c>
    </row>
    <row r="33" spans="1:17" hidden="1" x14ac:dyDescent="0.45">
      <c r="A33" s="556" t="str">
        <f>IF(IF(+msme!$A$2=0,msme!$B$2,+msme!$A$2)=0,"",IF(+msme!$A$2=0,msme!$B$2,+msme!$A$2))</f>
        <v/>
      </c>
      <c r="B33" s="557" t="str">
        <f>IF(+'407- ENTREGA D EQUIP - 1 RECEPT'!$AX$10=0,"",+'407- ENTREGA D EQUIP - 1 RECEPT'!$AX$10)</f>
        <v/>
      </c>
      <c r="C33" s="558" t="e">
        <f>+IFERROR(VLOOKUP('407- ENTREGA D EQUIP - 1 RECEPT'!$AX$6,localidades,2,FALSE),VLOOKUP('407- ENTREGA D EQUIP - 1 RECEPT'!$AX$5,district_codes,2,FALSE))</f>
        <v>#N/A</v>
      </c>
      <c r="D33" s="558">
        <f>+'407- ENTREGA D EQUIP - 1 RECEPT'!K$14</f>
        <v>0</v>
      </c>
      <c r="E33" s="558">
        <f>+'407- ENTREGA D EQUIP - 1 RECEPT'!BA$14</f>
        <v>0</v>
      </c>
      <c r="F33" s="558">
        <f>+'407- ENTREGA D EQUIP - 1 RECEPT'!AX$6</f>
        <v>0</v>
      </c>
      <c r="G33" s="558">
        <f>+'407- ENTREGA D EQUIP - 1 RECEPT'!K$14</f>
        <v>0</v>
      </c>
      <c r="H33" s="556" t="str">
        <f>IF(+'407- ENTREGA D EQUIP - 1 RECEPT'!B55=0,"",+'407- ENTREGA D EQUIP - 1 RECEPT'!B55)</f>
        <v/>
      </c>
      <c r="I33" s="556" t="str">
        <f>IF(+'407- ENTREGA D EQUIP - 1 RECEPT'!Q55=0,"",+'407- ENTREGA D EQUIP - 1 RECEPT'!Q55)</f>
        <v/>
      </c>
      <c r="J33" s="556" t="str">
        <f>IF(+'407- ENTREGA D EQUIP - 1 RECEPT'!AI55=0,"",+'407- ENTREGA D EQUIP - 1 RECEPT'!AI55)</f>
        <v/>
      </c>
      <c r="K33" s="556" t="str">
        <f>IF(+'407- ENTREGA D EQUIP - 1 RECEPT'!AW55=0,"",+'407- ENTREGA D EQUIP - 1 RECEPT'!AW55)</f>
        <v/>
      </c>
      <c r="L33" s="559" t="str">
        <f>IF(+'407- ENTREGA D EQUIP - 1 RECEPT'!BB55=0,"",+'407- ENTREGA D EQUIP - 1 RECEPT'!BB55)</f>
        <v/>
      </c>
      <c r="M33" s="560">
        <f>+'407- ENTREGA D EQUIP - 1 RECEPT'!$AJ$14</f>
        <v>0</v>
      </c>
      <c r="N33" s="560">
        <f>+'407- ENTREGA D EQUIP - 1 RECEPT'!$AT$14</f>
        <v>0</v>
      </c>
      <c r="O33" s="561" t="e">
        <f>VLOOKUP(+'407- ENTREGA D EQUIP - 1 RECEPT'!AX$7,kites,3,FALSE)</f>
        <v>#N/A</v>
      </c>
      <c r="P33" s="553">
        <f>+'407- ENTREGA D EQUIP - 1 RECEPT'!AX$3</f>
        <v>0</v>
      </c>
      <c r="Q33" s="562" t="e">
        <f t="shared" si="0"/>
        <v>#N/A</v>
      </c>
    </row>
    <row r="34" spans="1:17" hidden="1" x14ac:dyDescent="0.45">
      <c r="A34" s="556" t="str">
        <f>IF(IF(+msme!$A$2=0,msme!$B$2,+msme!$A$2)=0,"",IF(+msme!$A$2=0,msme!$B$2,+msme!$A$2))</f>
        <v/>
      </c>
      <c r="B34" s="557" t="str">
        <f>IF(+'407- ENTREGA D EQUIP - 1 RECEPT'!$AX$10=0,"",+'407- ENTREGA D EQUIP - 1 RECEPT'!$AX$10)</f>
        <v/>
      </c>
      <c r="C34" s="558" t="e">
        <f>+IFERROR(VLOOKUP('407- ENTREGA D EQUIP - 1 RECEPT'!$AX$6,localidades,2,FALSE),VLOOKUP('407- ENTREGA D EQUIP - 1 RECEPT'!$AX$5,district_codes,2,FALSE))</f>
        <v>#N/A</v>
      </c>
      <c r="D34" s="558">
        <f>+'407- ENTREGA D EQUIP - 1 RECEPT'!K$14</f>
        <v>0</v>
      </c>
      <c r="E34" s="558">
        <f>+'407- ENTREGA D EQUIP - 1 RECEPT'!BA$14</f>
        <v>0</v>
      </c>
      <c r="F34" s="558">
        <f>+'407- ENTREGA D EQUIP - 1 RECEPT'!AX$6</f>
        <v>0</v>
      </c>
      <c r="G34" s="558">
        <f>+'407- ENTREGA D EQUIP - 1 RECEPT'!K$14</f>
        <v>0</v>
      </c>
      <c r="H34" s="556" t="str">
        <f>IF(+'407- ENTREGA D EQUIP - 1 RECEPT'!B56=0,"",+'407- ENTREGA D EQUIP - 1 RECEPT'!B56)</f>
        <v/>
      </c>
      <c r="I34" s="556" t="str">
        <f>IF(+'407- ENTREGA D EQUIP - 1 RECEPT'!Q56=0,"",+'407- ENTREGA D EQUIP - 1 RECEPT'!Q56)</f>
        <v/>
      </c>
      <c r="J34" s="556" t="str">
        <f>IF(+'407- ENTREGA D EQUIP - 1 RECEPT'!AI56=0,"",+'407- ENTREGA D EQUIP - 1 RECEPT'!AI56)</f>
        <v/>
      </c>
      <c r="K34" s="556" t="str">
        <f>IF(+'407- ENTREGA D EQUIP - 1 RECEPT'!AW56=0,"",+'407- ENTREGA D EQUIP - 1 RECEPT'!AW56)</f>
        <v/>
      </c>
      <c r="L34" s="559" t="str">
        <f>IF(+'407- ENTREGA D EQUIP - 1 RECEPT'!BB56=0,"",+'407- ENTREGA D EQUIP - 1 RECEPT'!BB56)</f>
        <v/>
      </c>
      <c r="M34" s="560">
        <f>+'407- ENTREGA D EQUIP - 1 RECEPT'!$AJ$14</f>
        <v>0</v>
      </c>
      <c r="N34" s="560">
        <f>+'407- ENTREGA D EQUIP - 1 RECEPT'!$AT$14</f>
        <v>0</v>
      </c>
      <c r="O34" s="561" t="e">
        <f>VLOOKUP(+'407- ENTREGA D EQUIP - 1 RECEPT'!AX$7,kites,3,FALSE)</f>
        <v>#N/A</v>
      </c>
      <c r="P34" s="553">
        <f>+'407- ENTREGA D EQUIP - 1 RECEPT'!AX$3</f>
        <v>0</v>
      </c>
      <c r="Q34" s="562" t="e">
        <f t="shared" si="0"/>
        <v>#N/A</v>
      </c>
    </row>
    <row r="35" spans="1:17" hidden="1" x14ac:dyDescent="0.45">
      <c r="A35" s="556" t="str">
        <f>IF(IF(+msme!$A$2=0,msme!$B$2,+msme!$A$2)=0,"",IF(+msme!$A$2=0,msme!$B$2,+msme!$A$2))</f>
        <v/>
      </c>
      <c r="B35" s="557" t="str">
        <f>IF(+'407- ENTREGA D EQUIP - 1 RECEPT'!$AX$10=0,"",+'407- ENTREGA D EQUIP - 1 RECEPT'!$AX$10)</f>
        <v/>
      </c>
      <c r="C35" s="558" t="e">
        <f>+IFERROR(VLOOKUP('407- ENTREGA D EQUIP - 1 RECEPT'!$AX$6,localidades,2,FALSE),VLOOKUP('407- ENTREGA D EQUIP - 1 RECEPT'!$AX$5,district_codes,2,FALSE))</f>
        <v>#N/A</v>
      </c>
      <c r="D35" s="558">
        <f>+'407- ENTREGA D EQUIP - 1 RECEPT'!K$14</f>
        <v>0</v>
      </c>
      <c r="E35" s="558">
        <f>+'407- ENTREGA D EQUIP - 1 RECEPT'!BA$14</f>
        <v>0</v>
      </c>
      <c r="F35" s="558">
        <f>+'407- ENTREGA D EQUIP - 1 RECEPT'!AX$6</f>
        <v>0</v>
      </c>
      <c r="G35" s="558">
        <f>+'407- ENTREGA D EQUIP - 1 RECEPT'!K$14</f>
        <v>0</v>
      </c>
      <c r="H35" s="556" t="str">
        <f>IF(+'407- ENTREGA D EQUIP - 1 RECEPT'!B57=0,"",+'407- ENTREGA D EQUIP - 1 RECEPT'!B57)</f>
        <v/>
      </c>
      <c r="I35" s="556" t="str">
        <f>IF(+'407- ENTREGA D EQUIP - 1 RECEPT'!Q57=0,"",+'407- ENTREGA D EQUIP - 1 RECEPT'!Q57)</f>
        <v/>
      </c>
      <c r="J35" s="556" t="str">
        <f>IF(+'407- ENTREGA D EQUIP - 1 RECEPT'!AI57=0,"",+'407- ENTREGA D EQUIP - 1 RECEPT'!AI57)</f>
        <v/>
      </c>
      <c r="K35" s="556" t="str">
        <f>IF(+'407- ENTREGA D EQUIP - 1 RECEPT'!AW57=0,"",+'407- ENTREGA D EQUIP - 1 RECEPT'!AW57)</f>
        <v/>
      </c>
      <c r="L35" s="559" t="str">
        <f>IF(+'407- ENTREGA D EQUIP - 1 RECEPT'!BB57=0,"",+'407- ENTREGA D EQUIP - 1 RECEPT'!BB57)</f>
        <v/>
      </c>
      <c r="M35" s="560">
        <f>+'407- ENTREGA D EQUIP - 1 RECEPT'!$AJ$14</f>
        <v>0</v>
      </c>
      <c r="N35" s="560">
        <f>+'407- ENTREGA D EQUIP - 1 RECEPT'!$AT$14</f>
        <v>0</v>
      </c>
      <c r="O35" s="561" t="e">
        <f>VLOOKUP(+'407- ENTREGA D EQUIP - 1 RECEPT'!AX$7,kites,3,FALSE)</f>
        <v>#N/A</v>
      </c>
      <c r="P35" s="553">
        <f>+'407- ENTREGA D EQUIP - 1 RECEPT'!AX$3</f>
        <v>0</v>
      </c>
      <c r="Q35" s="562" t="e">
        <f t="shared" si="0"/>
        <v>#N/A</v>
      </c>
    </row>
    <row r="36" spans="1:17" hidden="1" x14ac:dyDescent="0.45">
      <c r="A36" s="556" t="str">
        <f>IF(IF(+msme!$A$2=0,msme!$B$2,+msme!$A$2)=0,"",IF(+msme!$A$2=0,msme!$B$2,+msme!$A$2))</f>
        <v/>
      </c>
      <c r="B36" s="557" t="str">
        <f>IF(+'407- ENTREGA D EQUIP - 1 RECEPT'!$AX$10=0,"",+'407- ENTREGA D EQUIP - 1 RECEPT'!$AX$10)</f>
        <v/>
      </c>
      <c r="C36" s="558" t="e">
        <f>+IFERROR(VLOOKUP('407- ENTREGA D EQUIP - 1 RECEPT'!$AX$6,localidades,2,FALSE),VLOOKUP('407- ENTREGA D EQUIP - 1 RECEPT'!$AX$5,district_codes,2,FALSE))</f>
        <v>#N/A</v>
      </c>
      <c r="D36" s="558">
        <f>+'407- ENTREGA D EQUIP - 1 RECEPT'!K$14</f>
        <v>0</v>
      </c>
      <c r="E36" s="558">
        <f>+'407- ENTREGA D EQUIP - 1 RECEPT'!BA$14</f>
        <v>0</v>
      </c>
      <c r="F36" s="558">
        <f>+'407- ENTREGA D EQUIP - 1 RECEPT'!AX$6</f>
        <v>0</v>
      </c>
      <c r="G36" s="558">
        <f>+'407- ENTREGA D EQUIP - 1 RECEPT'!K$14</f>
        <v>0</v>
      </c>
      <c r="H36" s="556" t="str">
        <f>IF(+'407- ENTREGA D EQUIP - 1 RECEPT'!B58=0,"",+'407- ENTREGA D EQUIP - 1 RECEPT'!B58)</f>
        <v/>
      </c>
      <c r="I36" s="556" t="str">
        <f>IF(+'407- ENTREGA D EQUIP - 1 RECEPT'!Q58=0,"",+'407- ENTREGA D EQUIP - 1 RECEPT'!Q58)</f>
        <v/>
      </c>
      <c r="J36" s="556" t="str">
        <f>IF(+'407- ENTREGA D EQUIP - 1 RECEPT'!AI58=0,"",+'407- ENTREGA D EQUIP - 1 RECEPT'!AI58)</f>
        <v/>
      </c>
      <c r="K36" s="556" t="str">
        <f>IF(+'407- ENTREGA D EQUIP - 1 RECEPT'!AW58=0,"",+'407- ENTREGA D EQUIP - 1 RECEPT'!AW58)</f>
        <v/>
      </c>
      <c r="L36" s="559" t="str">
        <f>IF(+'407- ENTREGA D EQUIP - 1 RECEPT'!BB58=0,"",+'407- ENTREGA D EQUIP - 1 RECEPT'!BB58)</f>
        <v/>
      </c>
      <c r="M36" s="560">
        <f>+'407- ENTREGA D EQUIP - 1 RECEPT'!$AJ$14</f>
        <v>0</v>
      </c>
      <c r="N36" s="560">
        <f>+'407- ENTREGA D EQUIP - 1 RECEPT'!$AT$14</f>
        <v>0</v>
      </c>
      <c r="O36" s="561" t="e">
        <f>VLOOKUP(+'407- ENTREGA D EQUIP - 1 RECEPT'!AX$7,kites,3,FALSE)</f>
        <v>#N/A</v>
      </c>
      <c r="P36" s="553">
        <f>+'407- ENTREGA D EQUIP - 1 RECEPT'!AX$3</f>
        <v>0</v>
      </c>
      <c r="Q36" s="562" t="e">
        <f t="shared" si="0"/>
        <v>#N/A</v>
      </c>
    </row>
    <row r="37" spans="1:17" hidden="1" x14ac:dyDescent="0.45">
      <c r="A37" s="556" t="str">
        <f>IF(IF(+msme!$A$2=0,msme!$B$2,+msme!$A$2)=0,"",IF(+msme!$A$2=0,msme!$B$2,+msme!$A$2))</f>
        <v/>
      </c>
      <c r="B37" s="557" t="str">
        <f>IF(+'407- ENTREGA D EQUIP - 1 RECEPT'!$AX$10=0,"",+'407- ENTREGA D EQUIP - 1 RECEPT'!$AX$10)</f>
        <v/>
      </c>
      <c r="C37" s="558" t="e">
        <f>+IFERROR(VLOOKUP('407- ENTREGA D EQUIP - 1 RECEPT'!$AX$6,localidades,2,FALSE),VLOOKUP('407- ENTREGA D EQUIP - 1 RECEPT'!$AX$5,district_codes,2,FALSE))</f>
        <v>#N/A</v>
      </c>
      <c r="D37" s="558">
        <f>+'407- ENTREGA D EQUIP - 1 RECEPT'!K$14</f>
        <v>0</v>
      </c>
      <c r="E37" s="558">
        <f>+'407- ENTREGA D EQUIP - 1 RECEPT'!BA$14</f>
        <v>0</v>
      </c>
      <c r="F37" s="558">
        <f>+'407- ENTREGA D EQUIP - 1 RECEPT'!AX$6</f>
        <v>0</v>
      </c>
      <c r="G37" s="558">
        <f>+'407- ENTREGA D EQUIP - 1 RECEPT'!K$14</f>
        <v>0</v>
      </c>
      <c r="H37" s="556" t="str">
        <f>IF(+'407- ENTREGA D EQUIP - 1 RECEPT'!B59=0,"",+'407- ENTREGA D EQUIP - 1 RECEPT'!B59)</f>
        <v/>
      </c>
      <c r="I37" s="556" t="str">
        <f>IF(+'407- ENTREGA D EQUIP - 1 RECEPT'!Q59=0,"",+'407- ENTREGA D EQUIP - 1 RECEPT'!Q59)</f>
        <v/>
      </c>
      <c r="J37" s="556" t="str">
        <f>IF(+'407- ENTREGA D EQUIP - 1 RECEPT'!AI59=0,"",+'407- ENTREGA D EQUIP - 1 RECEPT'!AI59)</f>
        <v/>
      </c>
      <c r="K37" s="556" t="str">
        <f>IF(+'407- ENTREGA D EQUIP - 1 RECEPT'!AW59=0,"",+'407- ENTREGA D EQUIP - 1 RECEPT'!AW59)</f>
        <v/>
      </c>
      <c r="L37" s="559" t="str">
        <f>IF(+'407- ENTREGA D EQUIP - 1 RECEPT'!BB59=0,"",+'407- ENTREGA D EQUIP - 1 RECEPT'!BB59)</f>
        <v/>
      </c>
      <c r="M37" s="560">
        <f>+'407- ENTREGA D EQUIP - 1 RECEPT'!$AJ$14</f>
        <v>0</v>
      </c>
      <c r="N37" s="560">
        <f>+'407- ENTREGA D EQUIP - 1 RECEPT'!$AT$14</f>
        <v>0</v>
      </c>
      <c r="O37" s="561" t="e">
        <f>VLOOKUP(+'407- ENTREGA D EQUIP - 1 RECEPT'!AX$7,kites,3,FALSE)</f>
        <v>#N/A</v>
      </c>
      <c r="P37" s="553">
        <f>+'407- ENTREGA D EQUIP - 1 RECEPT'!AX$3</f>
        <v>0</v>
      </c>
      <c r="Q37" s="562" t="e">
        <f t="shared" si="0"/>
        <v>#N/A</v>
      </c>
    </row>
    <row r="38" spans="1:17" hidden="1" x14ac:dyDescent="0.45">
      <c r="A38" s="556" t="str">
        <f>IF(IF(+msme!$A$2=0,msme!$B$2,+msme!$A$2)=0,"",IF(+msme!$A$2=0,msme!$B$2,+msme!$A$2))</f>
        <v/>
      </c>
      <c r="B38" s="557" t="str">
        <f>IF(+'407- ENTREGA D EQUIP - 1 RECEPT'!$AX$10=0,"",+'407- ENTREGA D EQUIP - 1 RECEPT'!$AX$10)</f>
        <v/>
      </c>
      <c r="C38" s="558" t="e">
        <f>+IFERROR(VLOOKUP('407- ENTREGA D EQUIP - 1 RECEPT'!$AX$6,localidades,2,FALSE),VLOOKUP('407- ENTREGA D EQUIP - 1 RECEPT'!$AX$5,district_codes,2,FALSE))</f>
        <v>#N/A</v>
      </c>
      <c r="D38" s="558">
        <f>+'407- ENTREGA D EQUIP - 1 RECEPT'!K$14</f>
        <v>0</v>
      </c>
      <c r="E38" s="558">
        <f>+'407- ENTREGA D EQUIP - 1 RECEPT'!BA$14</f>
        <v>0</v>
      </c>
      <c r="F38" s="558">
        <f>+'407- ENTREGA D EQUIP - 1 RECEPT'!AX$6</f>
        <v>0</v>
      </c>
      <c r="G38" s="558">
        <f>+'407- ENTREGA D EQUIP - 1 RECEPT'!K$14</f>
        <v>0</v>
      </c>
      <c r="H38" s="556" t="str">
        <f>IF(+'407- ENTREGA D EQUIP - 1 RECEPT'!B60=0,"",+'407- ENTREGA D EQUIP - 1 RECEPT'!B60)</f>
        <v/>
      </c>
      <c r="I38" s="556" t="str">
        <f>IF(+'407- ENTREGA D EQUIP - 1 RECEPT'!Q60=0,"",+'407- ENTREGA D EQUIP - 1 RECEPT'!Q60)</f>
        <v/>
      </c>
      <c r="J38" s="556" t="str">
        <f>IF(+'407- ENTREGA D EQUIP - 1 RECEPT'!AI60=0,"",+'407- ENTREGA D EQUIP - 1 RECEPT'!AI60)</f>
        <v/>
      </c>
      <c r="K38" s="556" t="str">
        <f>IF(+'407- ENTREGA D EQUIP - 1 RECEPT'!AW60=0,"",+'407- ENTREGA D EQUIP - 1 RECEPT'!AW60)</f>
        <v/>
      </c>
      <c r="L38" s="559" t="str">
        <f>IF(+'407- ENTREGA D EQUIP - 1 RECEPT'!BB60=0,"",+'407- ENTREGA D EQUIP - 1 RECEPT'!BB60)</f>
        <v/>
      </c>
      <c r="M38" s="560">
        <f>+'407- ENTREGA D EQUIP - 1 RECEPT'!$AJ$14</f>
        <v>0</v>
      </c>
      <c r="N38" s="560">
        <f>+'407- ENTREGA D EQUIP - 1 RECEPT'!$AT$14</f>
        <v>0</v>
      </c>
      <c r="O38" s="561" t="e">
        <f>VLOOKUP(+'407- ENTREGA D EQUIP - 1 RECEPT'!AX$7,kites,3,FALSE)</f>
        <v>#N/A</v>
      </c>
      <c r="P38" s="553">
        <f>+'407- ENTREGA D EQUIP - 1 RECEPT'!AX$3</f>
        <v>0</v>
      </c>
      <c r="Q38" s="562" t="e">
        <f t="shared" si="0"/>
        <v>#N/A</v>
      </c>
    </row>
    <row r="39" spans="1:17" hidden="1" x14ac:dyDescent="0.45">
      <c r="A39" s="556" t="str">
        <f>IF(IF(+msme!$A$2=0,msme!$B$2,+msme!$A$2)=0,"",IF(+msme!$A$2=0,msme!$B$2,+msme!$A$2))</f>
        <v/>
      </c>
      <c r="B39" s="557" t="str">
        <f>IF(+'407- ENTREGA D EQUIP - 1 RECEPT'!$AX$10=0,"",+'407- ENTREGA D EQUIP - 1 RECEPT'!$AX$10)</f>
        <v/>
      </c>
      <c r="C39" s="558" t="e">
        <f>+IFERROR(VLOOKUP('407- ENTREGA D EQUIP - 1 RECEPT'!$AX$6,localidades,2,FALSE),VLOOKUP('407- ENTREGA D EQUIP - 1 RECEPT'!$AX$5,district_codes,2,FALSE))</f>
        <v>#N/A</v>
      </c>
      <c r="D39" s="558">
        <f>+'407- ENTREGA D EQUIP - 1 RECEPT'!K$14</f>
        <v>0</v>
      </c>
      <c r="E39" s="558">
        <f>+'407- ENTREGA D EQUIP - 1 RECEPT'!BA$14</f>
        <v>0</v>
      </c>
      <c r="F39" s="558">
        <f>+'407- ENTREGA D EQUIP - 1 RECEPT'!AX$6</f>
        <v>0</v>
      </c>
      <c r="G39" s="558">
        <f>+'407- ENTREGA D EQUIP - 1 RECEPT'!K$14</f>
        <v>0</v>
      </c>
      <c r="H39" s="556" t="str">
        <f>IF(+'407- ENTREGA D EQUIP - 1 RECEPT'!B61=0,"",+'407- ENTREGA D EQUIP - 1 RECEPT'!B61)</f>
        <v/>
      </c>
      <c r="I39" s="556" t="str">
        <f>IF(+'407- ENTREGA D EQUIP - 1 RECEPT'!Q61=0,"",+'407- ENTREGA D EQUIP - 1 RECEPT'!Q61)</f>
        <v/>
      </c>
      <c r="J39" s="556" t="str">
        <f>IF(+'407- ENTREGA D EQUIP - 1 RECEPT'!AI61=0,"",+'407- ENTREGA D EQUIP - 1 RECEPT'!AI61)</f>
        <v/>
      </c>
      <c r="K39" s="556" t="str">
        <f>IF(+'407- ENTREGA D EQUIP - 1 RECEPT'!AW61=0,"",+'407- ENTREGA D EQUIP - 1 RECEPT'!AW61)</f>
        <v/>
      </c>
      <c r="L39" s="559" t="str">
        <f>IF(+'407- ENTREGA D EQUIP - 1 RECEPT'!BB61=0,"",+'407- ENTREGA D EQUIP - 1 RECEPT'!BB61)</f>
        <v/>
      </c>
      <c r="M39" s="560">
        <f>+'407- ENTREGA D EQUIP - 1 RECEPT'!$AJ$14</f>
        <v>0</v>
      </c>
      <c r="N39" s="560">
        <f>+'407- ENTREGA D EQUIP - 1 RECEPT'!$AT$14</f>
        <v>0</v>
      </c>
      <c r="O39" s="561" t="e">
        <f>VLOOKUP(+'407- ENTREGA D EQUIP - 1 RECEPT'!AX$7,kites,3,FALSE)</f>
        <v>#N/A</v>
      </c>
      <c r="P39" s="553">
        <f>+'407- ENTREGA D EQUIP - 1 RECEPT'!AX$3</f>
        <v>0</v>
      </c>
      <c r="Q39" s="562" t="e">
        <f t="shared" si="0"/>
        <v>#N/A</v>
      </c>
    </row>
    <row r="40" spans="1:17" hidden="1" x14ac:dyDescent="0.45">
      <c r="A40" s="556" t="str">
        <f>IF(IF(+msme!$A$2=0,msme!$B$2,+msme!$A$2)=0,"",IF(+msme!$A$2=0,msme!$B$2,+msme!$A$2))</f>
        <v/>
      </c>
      <c r="B40" s="557" t="str">
        <f>IF(+'407- ENTREGA D EQUIP - 1 RECEPT'!$AX$10=0,"",+'407- ENTREGA D EQUIP - 1 RECEPT'!$AX$10)</f>
        <v/>
      </c>
      <c r="C40" s="558" t="e">
        <f>+IFERROR(VLOOKUP('407- ENTREGA D EQUIP - 1 RECEPT'!$AX$6,localidades,2,FALSE),VLOOKUP('407- ENTREGA D EQUIP - 1 RECEPT'!$AX$5,district_codes,2,FALSE))</f>
        <v>#N/A</v>
      </c>
      <c r="D40" s="558">
        <f>+'407- ENTREGA D EQUIP - 1 RECEPT'!K$14</f>
        <v>0</v>
      </c>
      <c r="E40" s="558">
        <f>+'407- ENTREGA D EQUIP - 1 RECEPT'!BA$14</f>
        <v>0</v>
      </c>
      <c r="F40" s="558">
        <f>+'407- ENTREGA D EQUIP - 1 RECEPT'!AX$6</f>
        <v>0</v>
      </c>
      <c r="G40" s="558">
        <f>+'407- ENTREGA D EQUIP - 1 RECEPT'!K$14</f>
        <v>0</v>
      </c>
      <c r="H40" s="556" t="str">
        <f>IF(+'407- ENTREGA D EQUIP - 1 RECEPT'!B62=0,"",+'407- ENTREGA D EQUIP - 1 RECEPT'!B62)</f>
        <v/>
      </c>
      <c r="I40" s="556" t="str">
        <f>IF(+'407- ENTREGA D EQUIP - 1 RECEPT'!Q62=0,"",+'407- ENTREGA D EQUIP - 1 RECEPT'!Q62)</f>
        <v/>
      </c>
      <c r="J40" s="556" t="str">
        <f>IF(+'407- ENTREGA D EQUIP - 1 RECEPT'!AI62=0,"",+'407- ENTREGA D EQUIP - 1 RECEPT'!AI62)</f>
        <v/>
      </c>
      <c r="K40" s="556" t="str">
        <f>IF(+'407- ENTREGA D EQUIP - 1 RECEPT'!AW62=0,"",+'407- ENTREGA D EQUIP - 1 RECEPT'!AW62)</f>
        <v/>
      </c>
      <c r="L40" s="559" t="str">
        <f>IF(+'407- ENTREGA D EQUIP - 1 RECEPT'!BB62=0,"",+'407- ENTREGA D EQUIP - 1 RECEPT'!BB62)</f>
        <v/>
      </c>
      <c r="M40" s="560">
        <f>+'407- ENTREGA D EQUIP - 1 RECEPT'!$AJ$14</f>
        <v>0</v>
      </c>
      <c r="N40" s="560">
        <f>+'407- ENTREGA D EQUIP - 1 RECEPT'!$AT$14</f>
        <v>0</v>
      </c>
      <c r="O40" s="561" t="e">
        <f>VLOOKUP(+'407- ENTREGA D EQUIP - 1 RECEPT'!AX$7,kites,3,FALSE)</f>
        <v>#N/A</v>
      </c>
      <c r="P40" s="553">
        <f>+'407- ENTREGA D EQUIP - 1 RECEPT'!AX$3</f>
        <v>0</v>
      </c>
      <c r="Q40" s="562" t="e">
        <f t="shared" si="0"/>
        <v>#N/A</v>
      </c>
    </row>
    <row r="41" spans="1:17" hidden="1" x14ac:dyDescent="0.45">
      <c r="A41" s="556" t="str">
        <f>IF(IF(+msme!$A$2=0,msme!$B$2,+msme!$A$2)=0,"",IF(+msme!$A$2=0,msme!$B$2,+msme!$A$2))</f>
        <v/>
      </c>
      <c r="B41" s="557" t="str">
        <f>IF(+'407- ENTREGA D EQUIP - 1 RECEPT'!$AX$10=0,"",+'407- ENTREGA D EQUIP - 1 RECEPT'!$AX$10)</f>
        <v/>
      </c>
      <c r="C41" s="558" t="e">
        <f>+IFERROR(VLOOKUP('407- ENTREGA D EQUIP - 1 RECEPT'!$AX$6,localidades,2,FALSE),VLOOKUP('407- ENTREGA D EQUIP - 1 RECEPT'!$AX$5,district_codes,2,FALSE))</f>
        <v>#N/A</v>
      </c>
      <c r="D41" s="558">
        <f>+'407- ENTREGA D EQUIP - 1 RECEPT'!K$14</f>
        <v>0</v>
      </c>
      <c r="E41" s="558">
        <f>+'407- ENTREGA D EQUIP - 1 RECEPT'!BA$14</f>
        <v>0</v>
      </c>
      <c r="F41" s="558">
        <f>+'407- ENTREGA D EQUIP - 1 RECEPT'!AX$6</f>
        <v>0</v>
      </c>
      <c r="G41" s="558">
        <f>+'407- ENTREGA D EQUIP - 1 RECEPT'!K$14</f>
        <v>0</v>
      </c>
      <c r="H41" s="556" t="str">
        <f>IF(+'407- ENTREGA D EQUIP - 1 RECEPT'!B63=0,"",+'407- ENTREGA D EQUIP - 1 RECEPT'!B63)</f>
        <v/>
      </c>
      <c r="I41" s="556" t="str">
        <f>IF(+'407- ENTREGA D EQUIP - 1 RECEPT'!Q63=0,"",+'407- ENTREGA D EQUIP - 1 RECEPT'!Q63)</f>
        <v/>
      </c>
      <c r="J41" s="556" t="str">
        <f>IF(+'407- ENTREGA D EQUIP - 1 RECEPT'!AI63=0,"",+'407- ENTREGA D EQUIP - 1 RECEPT'!AI63)</f>
        <v/>
      </c>
      <c r="K41" s="556" t="str">
        <f>IF(+'407- ENTREGA D EQUIP - 1 RECEPT'!AW63=0,"",+'407- ENTREGA D EQUIP - 1 RECEPT'!AW63)</f>
        <v/>
      </c>
      <c r="L41" s="559" t="str">
        <f>IF(+'407- ENTREGA D EQUIP - 1 RECEPT'!BB63=0,"",+'407- ENTREGA D EQUIP - 1 RECEPT'!BB63)</f>
        <v/>
      </c>
      <c r="M41" s="560">
        <f>+'407- ENTREGA D EQUIP - 1 RECEPT'!$AJ$14</f>
        <v>0</v>
      </c>
      <c r="N41" s="560">
        <f>+'407- ENTREGA D EQUIP - 1 RECEPT'!$AT$14</f>
        <v>0</v>
      </c>
      <c r="O41" s="561" t="e">
        <f>VLOOKUP(+'407- ENTREGA D EQUIP - 1 RECEPT'!AX$7,kites,3,FALSE)</f>
        <v>#N/A</v>
      </c>
      <c r="P41" s="553">
        <f>+'407- ENTREGA D EQUIP - 1 RECEPT'!AX$3</f>
        <v>0</v>
      </c>
      <c r="Q41" s="562" t="e">
        <f t="shared" si="0"/>
        <v>#N/A</v>
      </c>
    </row>
    <row r="42" spans="1:17" hidden="1" x14ac:dyDescent="0.45">
      <c r="A42" s="556" t="str">
        <f>IF(IF(+msme!$A$2=0,msme!$B$2,+msme!$A$2)=0,"",IF(+msme!$A$2=0,msme!$B$2,+msme!$A$2))</f>
        <v/>
      </c>
      <c r="B42" s="557" t="str">
        <f>IF(+'407- ENTREGA D EQUIP - 1 RECEPT'!$AX$10=0,"",+'407- ENTREGA D EQUIP - 1 RECEPT'!$AX$10)</f>
        <v/>
      </c>
      <c r="C42" s="558" t="e">
        <f>+IFERROR(VLOOKUP('407- ENTREGA D EQUIP - 1 RECEPT'!$AX$6,localidades,2,FALSE),VLOOKUP('407- ENTREGA D EQUIP - 1 RECEPT'!$AX$5,district_codes,2,FALSE))</f>
        <v>#N/A</v>
      </c>
      <c r="D42" s="558">
        <f>+'407- ENTREGA D EQUIP - 1 RECEPT'!K$14</f>
        <v>0</v>
      </c>
      <c r="E42" s="558">
        <f>+'407- ENTREGA D EQUIP - 1 RECEPT'!BA$14</f>
        <v>0</v>
      </c>
      <c r="F42" s="558">
        <f>+'407- ENTREGA D EQUIP - 1 RECEPT'!AX$6</f>
        <v>0</v>
      </c>
      <c r="G42" s="558">
        <f>+'407- ENTREGA D EQUIP - 1 RECEPT'!K$14</f>
        <v>0</v>
      </c>
      <c r="H42" s="556" t="str">
        <f>IF(+'407- ENTREGA D EQUIP - 1 RECEPT'!B64=0,"",+'407- ENTREGA D EQUIP - 1 RECEPT'!B64)</f>
        <v/>
      </c>
      <c r="I42" s="556" t="str">
        <f>IF(+'407- ENTREGA D EQUIP - 1 RECEPT'!Q64=0,"",+'407- ENTREGA D EQUIP - 1 RECEPT'!Q64)</f>
        <v/>
      </c>
      <c r="J42" s="556" t="str">
        <f>IF(+'407- ENTREGA D EQUIP - 1 RECEPT'!AI64=0,"",+'407- ENTREGA D EQUIP - 1 RECEPT'!AI64)</f>
        <v/>
      </c>
      <c r="K42" s="556" t="str">
        <f>IF(+'407- ENTREGA D EQUIP - 1 RECEPT'!AW64=0,"",+'407- ENTREGA D EQUIP - 1 RECEPT'!AW64)</f>
        <v/>
      </c>
      <c r="L42" s="559" t="str">
        <f>IF(+'407- ENTREGA D EQUIP - 1 RECEPT'!BB64=0,"",+'407- ENTREGA D EQUIP - 1 RECEPT'!BB64)</f>
        <v/>
      </c>
      <c r="M42" s="560">
        <f>+'407- ENTREGA D EQUIP - 1 RECEPT'!$AJ$14</f>
        <v>0</v>
      </c>
      <c r="N42" s="560">
        <f>+'407- ENTREGA D EQUIP - 1 RECEPT'!$AT$14</f>
        <v>0</v>
      </c>
      <c r="O42" s="561" t="e">
        <f>VLOOKUP(+'407- ENTREGA D EQUIP - 1 RECEPT'!AX$7,kites,3,FALSE)</f>
        <v>#N/A</v>
      </c>
      <c r="P42" s="553">
        <f>+'407- ENTREGA D EQUIP - 1 RECEPT'!AX$3</f>
        <v>0</v>
      </c>
      <c r="Q42" s="562" t="e">
        <f t="shared" si="0"/>
        <v>#N/A</v>
      </c>
    </row>
    <row r="43" spans="1:17" hidden="1" x14ac:dyDescent="0.45">
      <c r="A43" s="556" t="str">
        <f>IF(IF(+msme!$A$2=0,msme!$B$2,+msme!$A$2)=0,"",IF(+msme!$A$2=0,msme!$B$2,+msme!$A$2))</f>
        <v/>
      </c>
      <c r="B43" s="557" t="str">
        <f>IF(+'407- ENTREGA D EQUIP - 1 RECEPT'!$AX$10=0,"",+'407- ENTREGA D EQUIP - 1 RECEPT'!$AX$10)</f>
        <v/>
      </c>
      <c r="C43" s="558" t="e">
        <f>+IFERROR(VLOOKUP('407- ENTREGA D EQUIP - 1 RECEPT'!$AX$6,localidades,2,FALSE),VLOOKUP('407- ENTREGA D EQUIP - 1 RECEPT'!$AX$5,district_codes,2,FALSE))</f>
        <v>#N/A</v>
      </c>
      <c r="D43" s="558">
        <f>+'407- ENTREGA D EQUIP - 1 RECEPT'!K$14</f>
        <v>0</v>
      </c>
      <c r="E43" s="558">
        <f>+'407- ENTREGA D EQUIP - 1 RECEPT'!BA$14</f>
        <v>0</v>
      </c>
      <c r="F43" s="558">
        <f>+'407- ENTREGA D EQUIP - 1 RECEPT'!AX$6</f>
        <v>0</v>
      </c>
      <c r="G43" s="558">
        <f>+'407- ENTREGA D EQUIP - 1 RECEPT'!K$14</f>
        <v>0</v>
      </c>
      <c r="H43" s="556" t="str">
        <f>IF(+'407- ENTREGA D EQUIP - 1 RECEPT'!B65=0,"",+'407- ENTREGA D EQUIP - 1 RECEPT'!B65)</f>
        <v/>
      </c>
      <c r="I43" s="556" t="str">
        <f>IF(+'407- ENTREGA D EQUIP - 1 RECEPT'!Q65=0,"",+'407- ENTREGA D EQUIP - 1 RECEPT'!Q65)</f>
        <v/>
      </c>
      <c r="J43" s="556" t="str">
        <f>IF(+'407- ENTREGA D EQUIP - 1 RECEPT'!AI65=0,"",+'407- ENTREGA D EQUIP - 1 RECEPT'!AI65)</f>
        <v/>
      </c>
      <c r="K43" s="556" t="str">
        <f>IF(+'407- ENTREGA D EQUIP - 1 RECEPT'!AW65=0,"",+'407- ENTREGA D EQUIP - 1 RECEPT'!AW65)</f>
        <v/>
      </c>
      <c r="L43" s="559" t="str">
        <f>IF(+'407- ENTREGA D EQUIP - 1 RECEPT'!BB65=0,"",+'407- ENTREGA D EQUIP - 1 RECEPT'!BB65)</f>
        <v/>
      </c>
      <c r="M43" s="560">
        <f>+'407- ENTREGA D EQUIP - 1 RECEPT'!$AJ$14</f>
        <v>0</v>
      </c>
      <c r="N43" s="560">
        <f>+'407- ENTREGA D EQUIP - 1 RECEPT'!$AT$14</f>
        <v>0</v>
      </c>
      <c r="O43" s="561" t="e">
        <f>VLOOKUP(+'407- ENTREGA D EQUIP - 1 RECEPT'!AX$7,kites,3,FALSE)</f>
        <v>#N/A</v>
      </c>
      <c r="P43" s="553">
        <f>+'407- ENTREGA D EQUIP - 1 RECEPT'!AX$3</f>
        <v>0</v>
      </c>
      <c r="Q43" s="562" t="e">
        <f t="shared" si="0"/>
        <v>#N/A</v>
      </c>
    </row>
    <row r="44" spans="1:17" hidden="1" x14ac:dyDescent="0.45">
      <c r="A44" s="556" t="str">
        <f>IF(IF(+msme!$A$2=0,msme!$B$2,+msme!$A$2)=0,"",IF(+msme!$A$2=0,msme!$B$2,+msme!$A$2))</f>
        <v/>
      </c>
      <c r="B44" s="557" t="str">
        <f>IF(+'407- ENTREGA D EQUIP - 1 RECEPT'!$AX$10=0,"",+'407- ENTREGA D EQUIP - 1 RECEPT'!$AX$10)</f>
        <v/>
      </c>
      <c r="C44" s="558" t="e">
        <f>+IFERROR(VLOOKUP('407- ENTREGA D EQUIP - 1 RECEPT'!$AX$6,localidades,2,FALSE),VLOOKUP('407- ENTREGA D EQUIP - 1 RECEPT'!$AX$5,district_codes,2,FALSE))</f>
        <v>#N/A</v>
      </c>
      <c r="D44" s="558">
        <f>+'407- ENTREGA D EQUIP - 1 RECEPT'!K$14</f>
        <v>0</v>
      </c>
      <c r="E44" s="558">
        <f>+'407- ENTREGA D EQUIP - 1 RECEPT'!BA$14</f>
        <v>0</v>
      </c>
      <c r="F44" s="558">
        <f>+'407- ENTREGA D EQUIP - 1 RECEPT'!AX$6</f>
        <v>0</v>
      </c>
      <c r="G44" s="558">
        <f>+'407- ENTREGA D EQUIP - 1 RECEPT'!K$14</f>
        <v>0</v>
      </c>
      <c r="H44" s="556" t="str">
        <f>IF(+'407- ENTREGA D EQUIP - 1 RECEPT'!B66=0,"",+'407- ENTREGA D EQUIP - 1 RECEPT'!B66)</f>
        <v/>
      </c>
      <c r="I44" s="556" t="str">
        <f>IF(+'407- ENTREGA D EQUIP - 1 RECEPT'!Q66=0,"",+'407- ENTREGA D EQUIP - 1 RECEPT'!Q66)</f>
        <v/>
      </c>
      <c r="J44" s="556" t="str">
        <f>IF(+'407- ENTREGA D EQUIP - 1 RECEPT'!AI66=0,"",+'407- ENTREGA D EQUIP - 1 RECEPT'!AI66)</f>
        <v/>
      </c>
      <c r="K44" s="556" t="str">
        <f>IF(+'407- ENTREGA D EQUIP - 1 RECEPT'!AW66=0,"",+'407- ENTREGA D EQUIP - 1 RECEPT'!AW66)</f>
        <v/>
      </c>
      <c r="L44" s="559" t="str">
        <f>IF(+'407- ENTREGA D EQUIP - 1 RECEPT'!BB66=0,"",+'407- ENTREGA D EQUIP - 1 RECEPT'!BB66)</f>
        <v/>
      </c>
      <c r="M44" s="560">
        <f>+'407- ENTREGA D EQUIP - 1 RECEPT'!$AJ$14</f>
        <v>0</v>
      </c>
      <c r="N44" s="560">
        <f>+'407- ENTREGA D EQUIP - 1 RECEPT'!$AT$14</f>
        <v>0</v>
      </c>
      <c r="O44" s="561" t="e">
        <f>VLOOKUP(+'407- ENTREGA D EQUIP - 1 RECEPT'!AX$7,kites,3,FALSE)</f>
        <v>#N/A</v>
      </c>
      <c r="P44" s="553">
        <f>+'407- ENTREGA D EQUIP - 1 RECEPT'!AX$3</f>
        <v>0</v>
      </c>
      <c r="Q44" s="562" t="e">
        <f t="shared" si="0"/>
        <v>#N/A</v>
      </c>
    </row>
    <row r="45" spans="1:17" hidden="1" x14ac:dyDescent="0.45">
      <c r="A45" s="556" t="str">
        <f>IF(IF(+msme!$A$2=0,msme!$B$2,+msme!$A$2)=0,"",IF(+msme!$A$2=0,msme!$B$2,+msme!$A$2))</f>
        <v/>
      </c>
      <c r="B45" s="557" t="str">
        <f>IF(+'407- ENTREGA D EQUIP - 1 RECEPT'!$AX$10=0,"",+'407- ENTREGA D EQUIP - 1 RECEPT'!$AX$10)</f>
        <v/>
      </c>
      <c r="C45" s="558" t="e">
        <f>+IFERROR(VLOOKUP('407- ENTREGA D EQUIP - 1 RECEPT'!$AX$6,localidades,2,FALSE),VLOOKUP('407- ENTREGA D EQUIP - 1 RECEPT'!$AX$5,district_codes,2,FALSE))</f>
        <v>#N/A</v>
      </c>
      <c r="D45" s="558">
        <f>+'407- ENTREGA D EQUIP - 1 RECEPT'!K$14</f>
        <v>0</v>
      </c>
      <c r="E45" s="558">
        <f>+'407- ENTREGA D EQUIP - 1 RECEPT'!BA$14</f>
        <v>0</v>
      </c>
      <c r="F45" s="558">
        <f>+'407- ENTREGA D EQUIP - 1 RECEPT'!AX$6</f>
        <v>0</v>
      </c>
      <c r="G45" s="558">
        <f>+'407- ENTREGA D EQUIP - 1 RECEPT'!K$14</f>
        <v>0</v>
      </c>
      <c r="H45" s="556" t="str">
        <f>IF(+'407- ENTREGA D EQUIP - 1 RECEPT'!B67=0,"",+'407- ENTREGA D EQUIP - 1 RECEPT'!B67)</f>
        <v/>
      </c>
      <c r="I45" s="556" t="str">
        <f>IF(+'407- ENTREGA D EQUIP - 1 RECEPT'!Q67=0,"",+'407- ENTREGA D EQUIP - 1 RECEPT'!Q67)</f>
        <v/>
      </c>
      <c r="J45" s="556" t="str">
        <f>IF(+'407- ENTREGA D EQUIP - 1 RECEPT'!AI67=0,"",+'407- ENTREGA D EQUIP - 1 RECEPT'!AI67)</f>
        <v/>
      </c>
      <c r="K45" s="556" t="str">
        <f>IF(+'407- ENTREGA D EQUIP - 1 RECEPT'!AW67=0,"",+'407- ENTREGA D EQUIP - 1 RECEPT'!AW67)</f>
        <v/>
      </c>
      <c r="L45" s="559" t="str">
        <f>IF(+'407- ENTREGA D EQUIP - 1 RECEPT'!BB67=0,"",+'407- ENTREGA D EQUIP - 1 RECEPT'!BB67)</f>
        <v/>
      </c>
      <c r="M45" s="560">
        <f>+'407- ENTREGA D EQUIP - 1 RECEPT'!$AJ$14</f>
        <v>0</v>
      </c>
      <c r="N45" s="560">
        <f>+'407- ENTREGA D EQUIP - 1 RECEPT'!$AT$14</f>
        <v>0</v>
      </c>
      <c r="O45" s="561" t="e">
        <f>VLOOKUP(+'407- ENTREGA D EQUIP - 1 RECEPT'!AX$7,kites,3,FALSE)</f>
        <v>#N/A</v>
      </c>
      <c r="P45" s="553">
        <f>+'407- ENTREGA D EQUIP - 1 RECEPT'!AX$3</f>
        <v>0</v>
      </c>
      <c r="Q45" s="562" t="e">
        <f t="shared" si="0"/>
        <v>#N/A</v>
      </c>
    </row>
    <row r="46" spans="1:17" hidden="1" x14ac:dyDescent="0.45">
      <c r="A46" s="556" t="str">
        <f>IF(IF(+msme!$A$2=0,msme!$B$2,+msme!$A$2)=0,"",IF(+msme!$A$2=0,msme!$B$2,+msme!$A$2))</f>
        <v/>
      </c>
      <c r="B46" s="557" t="str">
        <f>IF(+'407- ENTREGA D EQUIP - 1 RECEPT'!$AX$10=0,"",+'407- ENTREGA D EQUIP - 1 RECEPT'!$AX$10)</f>
        <v/>
      </c>
      <c r="C46" s="558" t="e">
        <f>+IFERROR(VLOOKUP('407- ENTREGA D EQUIP - 1 RECEPT'!$AX$6,localidades,2,FALSE),VLOOKUP('407- ENTREGA D EQUIP - 1 RECEPT'!$AX$5,district_codes,2,FALSE))</f>
        <v>#N/A</v>
      </c>
      <c r="D46" s="558">
        <f>+'407- ENTREGA D EQUIP - 1 RECEPT'!K$14</f>
        <v>0</v>
      </c>
      <c r="E46" s="558">
        <f>+'407- ENTREGA D EQUIP - 1 RECEPT'!BA$14</f>
        <v>0</v>
      </c>
      <c r="F46" s="558">
        <f>+'407- ENTREGA D EQUIP - 1 RECEPT'!AX$6</f>
        <v>0</v>
      </c>
      <c r="G46" s="558">
        <f>+'407- ENTREGA D EQUIP - 1 RECEPT'!K$14</f>
        <v>0</v>
      </c>
      <c r="H46" s="556" t="str">
        <f>IF(+'407- ENTREGA D EQUIP - 1 RECEPT'!B68=0,"",+'407- ENTREGA D EQUIP - 1 RECEPT'!B68)</f>
        <v/>
      </c>
      <c r="I46" s="556" t="str">
        <f>IF(+'407- ENTREGA D EQUIP - 1 RECEPT'!Q68=0,"",+'407- ENTREGA D EQUIP - 1 RECEPT'!Q68)</f>
        <v/>
      </c>
      <c r="J46" s="556" t="str">
        <f>IF(+'407- ENTREGA D EQUIP - 1 RECEPT'!AI68=0,"",+'407- ENTREGA D EQUIP - 1 RECEPT'!AI68)</f>
        <v/>
      </c>
      <c r="K46" s="556" t="str">
        <f>IF(+'407- ENTREGA D EQUIP - 1 RECEPT'!AW68=0,"",+'407- ENTREGA D EQUIP - 1 RECEPT'!AW68)</f>
        <v/>
      </c>
      <c r="L46" s="559" t="str">
        <f>IF(+'407- ENTREGA D EQUIP - 1 RECEPT'!BB68=0,"",+'407- ENTREGA D EQUIP - 1 RECEPT'!BB68)</f>
        <v/>
      </c>
      <c r="M46" s="560">
        <f>+'407- ENTREGA D EQUIP - 1 RECEPT'!$AJ$14</f>
        <v>0</v>
      </c>
      <c r="N46" s="560">
        <f>+'407- ENTREGA D EQUIP - 1 RECEPT'!$AT$14</f>
        <v>0</v>
      </c>
      <c r="O46" s="561" t="e">
        <f>VLOOKUP(+'407- ENTREGA D EQUIP - 1 RECEPT'!AX$7,kites,3,FALSE)</f>
        <v>#N/A</v>
      </c>
      <c r="P46" s="553">
        <f>+'407- ENTREGA D EQUIP - 1 RECEPT'!AX$3</f>
        <v>0</v>
      </c>
      <c r="Q46" s="562" t="e">
        <f t="shared" si="0"/>
        <v>#N/A</v>
      </c>
    </row>
    <row r="47" spans="1:17" hidden="1" x14ac:dyDescent="0.45">
      <c r="A47" s="556" t="str">
        <f>IF(IF(+msme!$A$2=0,msme!$B$2,+msme!$A$2)=0,"",IF(+msme!$A$2=0,msme!$B$2,+msme!$A$2))</f>
        <v/>
      </c>
      <c r="B47" s="557" t="str">
        <f>IF(+'407- ENTREGA D EQUIP - 1 RECEPT'!$AX$10=0,"",+'407- ENTREGA D EQUIP - 1 RECEPT'!$AX$10)</f>
        <v/>
      </c>
      <c r="C47" s="558" t="e">
        <f>+IFERROR(VLOOKUP('407- ENTREGA D EQUIP - 1 RECEPT'!$AX$6,localidades,2,FALSE),VLOOKUP('407- ENTREGA D EQUIP - 1 RECEPT'!$AX$5,district_codes,2,FALSE))</f>
        <v>#N/A</v>
      </c>
      <c r="D47" s="558">
        <f>+'407- ENTREGA D EQUIP - 1 RECEPT'!K$14</f>
        <v>0</v>
      </c>
      <c r="E47" s="558">
        <f>+'407- ENTREGA D EQUIP - 1 RECEPT'!BA$14</f>
        <v>0</v>
      </c>
      <c r="F47" s="558">
        <f>+'407- ENTREGA D EQUIP - 1 RECEPT'!AX$6</f>
        <v>0</v>
      </c>
      <c r="G47" s="558">
        <f>+'407- ENTREGA D EQUIP - 1 RECEPT'!K$14</f>
        <v>0</v>
      </c>
      <c r="H47" s="556" t="str">
        <f>IF(+'407- ENTREGA D EQUIP - 1 RECEPT'!B69=0,"",+'407- ENTREGA D EQUIP - 1 RECEPT'!B69)</f>
        <v/>
      </c>
      <c r="I47" s="556" t="str">
        <f>IF(+'407- ENTREGA D EQUIP - 1 RECEPT'!Q69=0,"",+'407- ENTREGA D EQUIP - 1 RECEPT'!Q69)</f>
        <v/>
      </c>
      <c r="J47" s="556" t="str">
        <f>IF(+'407- ENTREGA D EQUIP - 1 RECEPT'!AI69=0,"",+'407- ENTREGA D EQUIP - 1 RECEPT'!AI69)</f>
        <v/>
      </c>
      <c r="K47" s="556" t="str">
        <f>IF(+'407- ENTREGA D EQUIP - 1 RECEPT'!AW69=0,"",+'407- ENTREGA D EQUIP - 1 RECEPT'!AW69)</f>
        <v/>
      </c>
      <c r="L47" s="559" t="str">
        <f>IF(+'407- ENTREGA D EQUIP - 1 RECEPT'!BB69=0,"",+'407- ENTREGA D EQUIP - 1 RECEPT'!BB69)</f>
        <v/>
      </c>
      <c r="M47" s="560">
        <f>+'407- ENTREGA D EQUIP - 1 RECEPT'!$AJ$14</f>
        <v>0</v>
      </c>
      <c r="N47" s="560">
        <f>+'407- ENTREGA D EQUIP - 1 RECEPT'!$AT$14</f>
        <v>0</v>
      </c>
      <c r="O47" s="561" t="e">
        <f>VLOOKUP(+'407- ENTREGA D EQUIP - 1 RECEPT'!AX$7,kites,3,FALSE)</f>
        <v>#N/A</v>
      </c>
      <c r="P47" s="553">
        <f>+'407- ENTREGA D EQUIP - 1 RECEPT'!AX$3</f>
        <v>0</v>
      </c>
      <c r="Q47" s="562" t="e">
        <f t="shared" si="0"/>
        <v>#N/A</v>
      </c>
    </row>
    <row r="48" spans="1:17" hidden="1" x14ac:dyDescent="0.45">
      <c r="A48" s="556" t="str">
        <f>IF(IF(+msme!$A$2=0,msme!$B$2,+msme!$A$2)=0,"",IF(+msme!$A$2=0,msme!$B$2,+msme!$A$2))</f>
        <v/>
      </c>
      <c r="B48" s="557" t="str">
        <f>IF(+'407- ENTREGA D EQUIP - 1 RECEPT'!$AX$10=0,"",+'407- ENTREGA D EQUIP - 1 RECEPT'!$AX$10)</f>
        <v/>
      </c>
      <c r="C48" s="558" t="e">
        <f>+IFERROR(VLOOKUP('407- ENTREGA D EQUIP - 1 RECEPT'!$AX$6,localidades,2,FALSE),VLOOKUP('407- ENTREGA D EQUIP - 1 RECEPT'!$AX$5,district_codes,2,FALSE))</f>
        <v>#N/A</v>
      </c>
      <c r="D48" s="558">
        <f>+'407- ENTREGA D EQUIP - 1 RECEPT'!K$14</f>
        <v>0</v>
      </c>
      <c r="E48" s="558">
        <f>+'407- ENTREGA D EQUIP - 1 RECEPT'!BA$14</f>
        <v>0</v>
      </c>
      <c r="F48" s="558">
        <f>+'407- ENTREGA D EQUIP - 1 RECEPT'!AX$6</f>
        <v>0</v>
      </c>
      <c r="G48" s="558">
        <f>+'407- ENTREGA D EQUIP - 1 RECEPT'!K$14</f>
        <v>0</v>
      </c>
      <c r="H48" s="556" t="str">
        <f>IF(+'407- ENTREGA D EQUIP - 1 RECEPT'!B70=0,"",+'407- ENTREGA D EQUIP - 1 RECEPT'!B70)</f>
        <v/>
      </c>
      <c r="I48" s="556" t="str">
        <f>IF(+'407- ENTREGA D EQUIP - 1 RECEPT'!Q70=0,"",+'407- ENTREGA D EQUIP - 1 RECEPT'!Q70)</f>
        <v/>
      </c>
      <c r="J48" s="556" t="str">
        <f>IF(+'407- ENTREGA D EQUIP - 1 RECEPT'!AI70=0,"",+'407- ENTREGA D EQUIP - 1 RECEPT'!AI70)</f>
        <v/>
      </c>
      <c r="K48" s="556" t="str">
        <f>IF(+'407- ENTREGA D EQUIP - 1 RECEPT'!AW70=0,"",+'407- ENTREGA D EQUIP - 1 RECEPT'!AW70)</f>
        <v/>
      </c>
      <c r="L48" s="559" t="str">
        <f>IF(+'407- ENTREGA D EQUIP - 1 RECEPT'!BB70=0,"",+'407- ENTREGA D EQUIP - 1 RECEPT'!BB70)</f>
        <v/>
      </c>
      <c r="M48" s="560">
        <f>+'407- ENTREGA D EQUIP - 1 RECEPT'!$AJ$14</f>
        <v>0</v>
      </c>
      <c r="N48" s="560">
        <f>+'407- ENTREGA D EQUIP - 1 RECEPT'!$AT$14</f>
        <v>0</v>
      </c>
      <c r="O48" s="561" t="e">
        <f>VLOOKUP(+'407- ENTREGA D EQUIP - 1 RECEPT'!AX$7,kites,3,FALSE)</f>
        <v>#N/A</v>
      </c>
      <c r="P48" s="553">
        <f>+'407- ENTREGA D EQUIP - 1 RECEPT'!AX$3</f>
        <v>0</v>
      </c>
      <c r="Q48" s="562" t="e">
        <f t="shared" si="0"/>
        <v>#N/A</v>
      </c>
    </row>
    <row r="49" spans="1:17" hidden="1" x14ac:dyDescent="0.45">
      <c r="A49" s="556" t="str">
        <f>IF(IF(+msme!$A$2=0,msme!$B$2,+msme!$A$2)=0,"",IF(+msme!$A$2=0,msme!$B$2,+msme!$A$2))</f>
        <v/>
      </c>
      <c r="B49" s="557" t="str">
        <f>IF(+'407- ENTREGA D EQUIP - 1 RECEPT'!$AX$10=0,"",+'407- ENTREGA D EQUIP - 1 RECEPT'!$AX$10)</f>
        <v/>
      </c>
      <c r="C49" s="558" t="e">
        <f>+IFERROR(VLOOKUP('407- ENTREGA D EQUIP - 1 RECEPT'!$AX$6,localidades,2,FALSE),VLOOKUP('407- ENTREGA D EQUIP - 1 RECEPT'!$AX$5,district_codes,2,FALSE))</f>
        <v>#N/A</v>
      </c>
      <c r="D49" s="558">
        <f>+'407- ENTREGA D EQUIP - 1 RECEPT'!K$14</f>
        <v>0</v>
      </c>
      <c r="E49" s="558">
        <f>+'407- ENTREGA D EQUIP - 1 RECEPT'!BA$14</f>
        <v>0</v>
      </c>
      <c r="F49" s="558">
        <f>+'407- ENTREGA D EQUIP - 1 RECEPT'!AX$6</f>
        <v>0</v>
      </c>
      <c r="G49" s="558">
        <f>+'407- ENTREGA D EQUIP - 1 RECEPT'!K$14</f>
        <v>0</v>
      </c>
      <c r="H49" s="556" t="str">
        <f>IF(+'407- ENTREGA D EQUIP - 1 RECEPT'!B71=0,"",+'407- ENTREGA D EQUIP - 1 RECEPT'!B71)</f>
        <v/>
      </c>
      <c r="I49" s="556" t="str">
        <f>IF(+'407- ENTREGA D EQUIP - 1 RECEPT'!Q71=0,"",+'407- ENTREGA D EQUIP - 1 RECEPT'!Q71)</f>
        <v/>
      </c>
      <c r="J49" s="556" t="str">
        <f>IF(+'407- ENTREGA D EQUIP - 1 RECEPT'!AI71=0,"",+'407- ENTREGA D EQUIP - 1 RECEPT'!AI71)</f>
        <v/>
      </c>
      <c r="K49" s="556" t="str">
        <f>IF(+'407- ENTREGA D EQUIP - 1 RECEPT'!AW71=0,"",+'407- ENTREGA D EQUIP - 1 RECEPT'!AW71)</f>
        <v/>
      </c>
      <c r="L49" s="559" t="str">
        <f>IF(+'407- ENTREGA D EQUIP - 1 RECEPT'!BB71=0,"",+'407- ENTREGA D EQUIP - 1 RECEPT'!BB71)</f>
        <v/>
      </c>
      <c r="M49" s="560">
        <f>+'407- ENTREGA D EQUIP - 1 RECEPT'!$AJ$14</f>
        <v>0</v>
      </c>
      <c r="N49" s="560">
        <f>+'407- ENTREGA D EQUIP - 1 RECEPT'!$AT$14</f>
        <v>0</v>
      </c>
      <c r="O49" s="561" t="e">
        <f>VLOOKUP(+'407- ENTREGA D EQUIP - 1 RECEPT'!AX$7,kites,3,FALSE)</f>
        <v>#N/A</v>
      </c>
      <c r="P49" s="553">
        <f>+'407- ENTREGA D EQUIP - 1 RECEPT'!AX$3</f>
        <v>0</v>
      </c>
      <c r="Q49" s="562" t="e">
        <f t="shared" si="0"/>
        <v>#N/A</v>
      </c>
    </row>
    <row r="50" spans="1:17" hidden="1" x14ac:dyDescent="0.45">
      <c r="A50" s="556" t="str">
        <f>IF(IF(+msme!$A$2=0,msme!$B$2,+msme!$A$2)=0,"",IF(+msme!$A$2=0,msme!$B$2,+msme!$A$2))</f>
        <v/>
      </c>
      <c r="B50" s="557" t="str">
        <f>IF(+'407- ENTREGA D EQUIP - 1 RECEPT'!$AX$10=0,"",+'407- ENTREGA D EQUIP - 1 RECEPT'!$AX$10)</f>
        <v/>
      </c>
      <c r="C50" s="558" t="e">
        <f>+IFERROR(VLOOKUP('407- ENTREGA D EQUIP - 1 RECEPT'!$AX$6,localidades,2,FALSE),VLOOKUP('407- ENTREGA D EQUIP - 1 RECEPT'!$AX$5,district_codes,2,FALSE))</f>
        <v>#N/A</v>
      </c>
      <c r="D50" s="558">
        <f>+'407- ENTREGA D EQUIP - 1 RECEPT'!K$14</f>
        <v>0</v>
      </c>
      <c r="E50" s="558">
        <f>+'407- ENTREGA D EQUIP - 1 RECEPT'!BA$14</f>
        <v>0</v>
      </c>
      <c r="F50" s="558">
        <f>+'407- ENTREGA D EQUIP - 1 RECEPT'!AX$6</f>
        <v>0</v>
      </c>
      <c r="G50" s="558">
        <f>+'407- ENTREGA D EQUIP - 1 RECEPT'!K$14</f>
        <v>0</v>
      </c>
      <c r="H50" s="556" t="str">
        <f>IF(+'407- ENTREGA D EQUIP - 1 RECEPT'!B72=0,"",+'407- ENTREGA D EQUIP - 1 RECEPT'!B72)</f>
        <v/>
      </c>
      <c r="I50" s="556" t="str">
        <f>IF(+'407- ENTREGA D EQUIP - 1 RECEPT'!Q72=0,"",+'407- ENTREGA D EQUIP - 1 RECEPT'!Q72)</f>
        <v/>
      </c>
      <c r="J50" s="556" t="str">
        <f>IF(+'407- ENTREGA D EQUIP - 1 RECEPT'!AI72=0,"",+'407- ENTREGA D EQUIP - 1 RECEPT'!AI72)</f>
        <v/>
      </c>
      <c r="K50" s="556" t="str">
        <f>IF(+'407- ENTREGA D EQUIP - 1 RECEPT'!AW72=0,"",+'407- ENTREGA D EQUIP - 1 RECEPT'!AW72)</f>
        <v/>
      </c>
      <c r="L50" s="559" t="str">
        <f>IF(+'407- ENTREGA D EQUIP - 1 RECEPT'!BB72=0,"",+'407- ENTREGA D EQUIP - 1 RECEPT'!BB72)</f>
        <v/>
      </c>
      <c r="M50" s="560">
        <f>+'407- ENTREGA D EQUIP - 1 RECEPT'!$AJ$14</f>
        <v>0</v>
      </c>
      <c r="N50" s="560">
        <f>+'407- ENTREGA D EQUIP - 1 RECEPT'!$AT$14</f>
        <v>0</v>
      </c>
      <c r="O50" s="561" t="e">
        <f>VLOOKUP(+'407- ENTREGA D EQUIP - 1 RECEPT'!AX$7,kites,3,FALSE)</f>
        <v>#N/A</v>
      </c>
      <c r="P50" s="553">
        <f>+'407- ENTREGA D EQUIP - 1 RECEPT'!AX$3</f>
        <v>0</v>
      </c>
      <c r="Q50" s="562" t="e">
        <f t="shared" si="0"/>
        <v>#N/A</v>
      </c>
    </row>
    <row r="51" spans="1:17" hidden="1" x14ac:dyDescent="0.45">
      <c r="A51" s="556" t="str">
        <f>IF(IF(+msme!$A$2=0,msme!$B$2,+msme!$A$2)=0,"",IF(+msme!$A$2=0,msme!$B$2,+msme!$A$2))</f>
        <v/>
      </c>
      <c r="B51" s="557" t="str">
        <f>IF(+'407- ENTREGA D EQUIP - 1 RECEPT'!$AX$10=0,"",+'407- ENTREGA D EQUIP - 1 RECEPT'!$AX$10)</f>
        <v/>
      </c>
      <c r="C51" s="558" t="e">
        <f>+IFERROR(VLOOKUP('407- ENTREGA D EQUIP - 1 RECEPT'!$AX$6,localidades,2,FALSE),VLOOKUP('407- ENTREGA D EQUIP - 1 RECEPT'!$AX$5,district_codes,2,FALSE))</f>
        <v>#N/A</v>
      </c>
      <c r="D51" s="558">
        <f>+'407- ENTREGA D EQUIP - 1 RECEPT'!K$14</f>
        <v>0</v>
      </c>
      <c r="E51" s="558">
        <f>+'407- ENTREGA D EQUIP - 1 RECEPT'!BA$14</f>
        <v>0</v>
      </c>
      <c r="F51" s="558">
        <f>+'407- ENTREGA D EQUIP - 1 RECEPT'!AX$6</f>
        <v>0</v>
      </c>
      <c r="G51" s="558">
        <f>+'407- ENTREGA D EQUIP - 1 RECEPT'!K$14</f>
        <v>0</v>
      </c>
      <c r="H51" s="556" t="str">
        <f>IF(+'407- ENTREGA D EQUIP - 1 RECEPT'!B73=0,"",+'407- ENTREGA D EQUIP - 1 RECEPT'!B73)</f>
        <v/>
      </c>
      <c r="I51" s="556" t="str">
        <f>IF(+'407- ENTREGA D EQUIP - 1 RECEPT'!Q73=0,"",+'407- ENTREGA D EQUIP - 1 RECEPT'!Q73)</f>
        <v/>
      </c>
      <c r="J51" s="556" t="str">
        <f>IF(+'407- ENTREGA D EQUIP - 1 RECEPT'!AI73=0,"",+'407- ENTREGA D EQUIP - 1 RECEPT'!AI73)</f>
        <v/>
      </c>
      <c r="K51" s="556" t="str">
        <f>IF(+'407- ENTREGA D EQUIP - 1 RECEPT'!AW73=0,"",+'407- ENTREGA D EQUIP - 1 RECEPT'!AW73)</f>
        <v/>
      </c>
      <c r="L51" s="559" t="str">
        <f>IF(+'407- ENTREGA D EQUIP - 1 RECEPT'!BB73=0,"",+'407- ENTREGA D EQUIP - 1 RECEPT'!BB73)</f>
        <v/>
      </c>
      <c r="M51" s="560">
        <f>+'407- ENTREGA D EQUIP - 1 RECEPT'!$AJ$14</f>
        <v>0</v>
      </c>
      <c r="N51" s="560">
        <f>+'407- ENTREGA D EQUIP - 1 RECEPT'!$AT$14</f>
        <v>0</v>
      </c>
      <c r="O51" s="561" t="e">
        <f>VLOOKUP(+'407- ENTREGA D EQUIP - 1 RECEPT'!AX$7,kites,3,FALSE)</f>
        <v>#N/A</v>
      </c>
      <c r="P51" s="553">
        <f>+'407- ENTREGA D EQUIP - 1 RECEPT'!AX$3</f>
        <v>0</v>
      </c>
      <c r="Q51" s="562" t="e">
        <f t="shared" si="0"/>
        <v>#N/A</v>
      </c>
    </row>
    <row r="52" spans="1:17" hidden="1" x14ac:dyDescent="0.45">
      <c r="A52" s="556" t="str">
        <f>IF(IF(+msme!$A$2=0,msme!$B$2,+msme!$A$2)=0,"",IF(+msme!$A$2=0,msme!$B$2,+msme!$A$2))</f>
        <v/>
      </c>
      <c r="B52" s="557" t="str">
        <f>IF(+'407- ENTREGA D EQUIP - 1 RECEPT'!$AX$10=0,"",+'407- ENTREGA D EQUIP - 1 RECEPT'!$AX$10)</f>
        <v/>
      </c>
      <c r="C52" s="558" t="e">
        <f>+IFERROR(VLOOKUP('407- ENTREGA D EQUIP - 1 RECEPT'!$AX$6,localidades,2,FALSE),VLOOKUP('407- ENTREGA D EQUIP - 1 RECEPT'!$AX$5,district_codes,2,FALSE))</f>
        <v>#N/A</v>
      </c>
      <c r="D52" s="558">
        <f>+'407- ENTREGA D EQUIP - 1 RECEPT'!K$14</f>
        <v>0</v>
      </c>
      <c r="E52" s="558">
        <f>+'407- ENTREGA D EQUIP - 1 RECEPT'!BA$14</f>
        <v>0</v>
      </c>
      <c r="F52" s="558">
        <f>+'407- ENTREGA D EQUIP - 1 RECEPT'!AX$6</f>
        <v>0</v>
      </c>
      <c r="G52" s="558">
        <f>+'407- ENTREGA D EQUIP - 1 RECEPT'!K$14</f>
        <v>0</v>
      </c>
      <c r="H52" s="556" t="str">
        <f>IF(+'407- ENTREGA D EQUIP - 1 RECEPT'!B74=0,"",+'407- ENTREGA D EQUIP - 1 RECEPT'!B74)</f>
        <v/>
      </c>
      <c r="I52" s="556" t="str">
        <f>IF(+'407- ENTREGA D EQUIP - 1 RECEPT'!Q74=0,"",+'407- ENTREGA D EQUIP - 1 RECEPT'!Q74)</f>
        <v/>
      </c>
      <c r="J52" s="556" t="str">
        <f>IF(+'407- ENTREGA D EQUIP - 1 RECEPT'!AI74=0,"",+'407- ENTREGA D EQUIP - 1 RECEPT'!AI74)</f>
        <v/>
      </c>
      <c r="K52" s="556" t="str">
        <f>IF(+'407- ENTREGA D EQUIP - 1 RECEPT'!AW74=0,"",+'407- ENTREGA D EQUIP - 1 RECEPT'!AW74)</f>
        <v/>
      </c>
      <c r="L52" s="559" t="str">
        <f>IF(+'407- ENTREGA D EQUIP - 1 RECEPT'!BB74=0,"",+'407- ENTREGA D EQUIP - 1 RECEPT'!BB74)</f>
        <v/>
      </c>
      <c r="M52" s="560">
        <f>+'407- ENTREGA D EQUIP - 1 RECEPT'!$AJ$14</f>
        <v>0</v>
      </c>
      <c r="N52" s="560">
        <f>+'407- ENTREGA D EQUIP - 1 RECEPT'!$AT$14</f>
        <v>0</v>
      </c>
      <c r="O52" s="561" t="e">
        <f>VLOOKUP(+'407- ENTREGA D EQUIP - 1 RECEPT'!AX$7,kites,3,FALSE)</f>
        <v>#N/A</v>
      </c>
      <c r="P52" s="553">
        <f>+'407- ENTREGA D EQUIP - 1 RECEPT'!AX$3</f>
        <v>0</v>
      </c>
      <c r="Q52" s="562" t="e">
        <f t="shared" si="0"/>
        <v>#N/A</v>
      </c>
    </row>
    <row r="53" spans="1:17" hidden="1" x14ac:dyDescent="0.45">
      <c r="A53" s="556" t="str">
        <f>IF(IF(+msme!$A$2=0,msme!$B$2,+msme!$A$2)=0,"",IF(+msme!$A$2=0,msme!$B$2,+msme!$A$2))</f>
        <v/>
      </c>
      <c r="B53" s="557" t="str">
        <f>IF(+'407- ENTREGA D EQUIP - 1 RECEPT'!$AX$10=0,"",+'407- ENTREGA D EQUIP - 1 RECEPT'!$AX$10)</f>
        <v/>
      </c>
      <c r="C53" s="558" t="e">
        <f>+IFERROR(VLOOKUP('407- ENTREGA D EQUIP - 1 RECEPT'!$AX$6,localidades,2,FALSE),VLOOKUP('407- ENTREGA D EQUIP - 1 RECEPT'!$AX$5,district_codes,2,FALSE))</f>
        <v>#N/A</v>
      </c>
      <c r="D53" s="558">
        <f>+'407- ENTREGA D EQUIP - 1 RECEPT'!K$14</f>
        <v>0</v>
      </c>
      <c r="E53" s="558">
        <f>+'407- ENTREGA D EQUIP - 1 RECEPT'!BA$14</f>
        <v>0</v>
      </c>
      <c r="F53" s="558">
        <f>+'407- ENTREGA D EQUIP - 1 RECEPT'!AX$6</f>
        <v>0</v>
      </c>
      <c r="G53" s="558">
        <f>+'407- ENTREGA D EQUIP - 1 RECEPT'!K$14</f>
        <v>0</v>
      </c>
      <c r="H53" s="556" t="str">
        <f>IF(+'407- ENTREGA D EQUIP - 1 RECEPT'!B75=0,"",+'407- ENTREGA D EQUIP - 1 RECEPT'!B75)</f>
        <v/>
      </c>
      <c r="I53" s="556" t="str">
        <f>IF(+'407- ENTREGA D EQUIP - 1 RECEPT'!Q75=0,"",+'407- ENTREGA D EQUIP - 1 RECEPT'!Q75)</f>
        <v/>
      </c>
      <c r="J53" s="556" t="str">
        <f>IF(+'407- ENTREGA D EQUIP - 1 RECEPT'!AI75=0,"",+'407- ENTREGA D EQUIP - 1 RECEPT'!AI75)</f>
        <v/>
      </c>
      <c r="K53" s="556" t="str">
        <f>IF(+'407- ENTREGA D EQUIP - 1 RECEPT'!AW75=0,"",+'407- ENTREGA D EQUIP - 1 RECEPT'!AW75)</f>
        <v/>
      </c>
      <c r="L53" s="559" t="str">
        <f>IF(+'407- ENTREGA D EQUIP - 1 RECEPT'!BB75=0,"",+'407- ENTREGA D EQUIP - 1 RECEPT'!BB75)</f>
        <v/>
      </c>
      <c r="M53" s="560">
        <f>+'407- ENTREGA D EQUIP - 1 RECEPT'!$AJ$14</f>
        <v>0</v>
      </c>
      <c r="N53" s="560">
        <f>+'407- ENTREGA D EQUIP - 1 RECEPT'!$AT$14</f>
        <v>0</v>
      </c>
      <c r="O53" s="561" t="e">
        <f>VLOOKUP(+'407- ENTREGA D EQUIP - 1 RECEPT'!AX$7,kites,3,FALSE)</f>
        <v>#N/A</v>
      </c>
      <c r="P53" s="553">
        <f>+'407- ENTREGA D EQUIP - 1 RECEPT'!AX$3</f>
        <v>0</v>
      </c>
      <c r="Q53" s="562" t="e">
        <f t="shared" si="0"/>
        <v>#N/A</v>
      </c>
    </row>
    <row r="54" spans="1:17" hidden="1" x14ac:dyDescent="0.45">
      <c r="A54" s="556" t="str">
        <f>IF(IF(+msme!$A$2=0,msme!$B$2,+msme!$A$2)=0,"",IF(+msme!$A$2=0,msme!$B$2,+msme!$A$2))</f>
        <v/>
      </c>
      <c r="B54" s="557" t="str">
        <f>IF(+'407- ENTREGA D EQUIP - 1 RECEPT'!$AX$10=0,"",+'407- ENTREGA D EQUIP - 1 RECEPT'!$AX$10)</f>
        <v/>
      </c>
      <c r="C54" s="558" t="e">
        <f>+IFERROR(VLOOKUP('407- ENTREGA D EQUIP - 1 RECEPT'!$AX$6,localidades,2,FALSE),VLOOKUP('407- ENTREGA D EQUIP - 1 RECEPT'!$AX$5,district_codes,2,FALSE))</f>
        <v>#N/A</v>
      </c>
      <c r="D54" s="558">
        <f>+'407- ENTREGA D EQUIP - 1 RECEPT'!K$14</f>
        <v>0</v>
      </c>
      <c r="E54" s="558">
        <f>+'407- ENTREGA D EQUIP - 1 RECEPT'!BA$14</f>
        <v>0</v>
      </c>
      <c r="F54" s="558">
        <f>+'407- ENTREGA D EQUIP - 1 RECEPT'!AX$6</f>
        <v>0</v>
      </c>
      <c r="G54" s="558">
        <f>+'407- ENTREGA D EQUIP - 1 RECEPT'!K$14</f>
        <v>0</v>
      </c>
      <c r="H54" s="556" t="str">
        <f>IF(+'407- ENTREGA D EQUIP - 1 RECEPT'!B76=0,"",+'407- ENTREGA D EQUIP - 1 RECEPT'!B76)</f>
        <v/>
      </c>
      <c r="I54" s="556" t="str">
        <f>IF(+'407- ENTREGA D EQUIP - 1 RECEPT'!Q76=0,"",+'407- ENTREGA D EQUIP - 1 RECEPT'!Q76)</f>
        <v/>
      </c>
      <c r="J54" s="556" t="str">
        <f>IF(+'407- ENTREGA D EQUIP - 1 RECEPT'!AI76=0,"",+'407- ENTREGA D EQUIP - 1 RECEPT'!AI76)</f>
        <v/>
      </c>
      <c r="K54" s="556" t="str">
        <f>IF(+'407- ENTREGA D EQUIP - 1 RECEPT'!AW76=0,"",+'407- ENTREGA D EQUIP - 1 RECEPT'!AW76)</f>
        <v/>
      </c>
      <c r="L54" s="559" t="str">
        <f>IF(+'407- ENTREGA D EQUIP - 1 RECEPT'!BB76=0,"",+'407- ENTREGA D EQUIP - 1 RECEPT'!BB76)</f>
        <v/>
      </c>
      <c r="M54" s="560">
        <f>+'407- ENTREGA D EQUIP - 1 RECEPT'!$AJ$14</f>
        <v>0</v>
      </c>
      <c r="N54" s="560">
        <f>+'407- ENTREGA D EQUIP - 1 RECEPT'!$AT$14</f>
        <v>0</v>
      </c>
      <c r="O54" s="561" t="e">
        <f>VLOOKUP(+'407- ENTREGA D EQUIP - 1 RECEPT'!AX$7,kites,3,FALSE)</f>
        <v>#N/A</v>
      </c>
      <c r="P54" s="553">
        <f>+'407- ENTREGA D EQUIP - 1 RECEPT'!AX$3</f>
        <v>0</v>
      </c>
      <c r="Q54" s="562" t="e">
        <f t="shared" si="0"/>
        <v>#N/A</v>
      </c>
    </row>
    <row r="55" spans="1:17" hidden="1" x14ac:dyDescent="0.45">
      <c r="A55" s="556" t="str">
        <f>IF(IF(+msme!$A$2=0,msme!$B$2,+msme!$A$2)=0,"",IF(+msme!$A$2=0,msme!$B$2,+msme!$A$2))</f>
        <v/>
      </c>
      <c r="B55" s="557" t="str">
        <f>IF(+'407- ENTREGA D EQUIP - 1 RECEPT'!$AX$10=0,"",+'407- ENTREGA D EQUIP - 1 RECEPT'!$AX$10)</f>
        <v/>
      </c>
      <c r="C55" s="558" t="e">
        <f>+IFERROR(VLOOKUP('407- ENTREGA D EQUIP - 1 RECEPT'!$AX$6,localidades,2,FALSE),VLOOKUP('407- ENTREGA D EQUIP - 1 RECEPT'!$AX$5,district_codes,2,FALSE))</f>
        <v>#N/A</v>
      </c>
      <c r="D55" s="558">
        <f>+'407- ENTREGA D EQUIP - 1 RECEPT'!K$14</f>
        <v>0</v>
      </c>
      <c r="E55" s="558">
        <f>+'407- ENTREGA D EQUIP - 1 RECEPT'!BA$14</f>
        <v>0</v>
      </c>
      <c r="F55" s="558">
        <f>+'407- ENTREGA D EQUIP - 1 RECEPT'!AX$6</f>
        <v>0</v>
      </c>
      <c r="G55" s="558">
        <f>+'407- ENTREGA D EQUIP - 1 RECEPT'!K$14</f>
        <v>0</v>
      </c>
      <c r="H55" s="556" t="str">
        <f>IF(+'407- ENTREGA D EQUIP - 1 RECEPT'!B77=0,"",+'407- ENTREGA D EQUIP - 1 RECEPT'!B77)</f>
        <v/>
      </c>
      <c r="I55" s="556" t="str">
        <f>IF(+'407- ENTREGA D EQUIP - 1 RECEPT'!Q77=0,"",+'407- ENTREGA D EQUIP - 1 RECEPT'!Q77)</f>
        <v/>
      </c>
      <c r="J55" s="556" t="str">
        <f>IF(+'407- ENTREGA D EQUIP - 1 RECEPT'!AI77=0,"",+'407- ENTREGA D EQUIP - 1 RECEPT'!AI77)</f>
        <v/>
      </c>
      <c r="K55" s="556" t="str">
        <f>IF(+'407- ENTREGA D EQUIP - 1 RECEPT'!AW77=0,"",+'407- ENTREGA D EQUIP - 1 RECEPT'!AW77)</f>
        <v/>
      </c>
      <c r="L55" s="559" t="str">
        <f>IF(+'407- ENTREGA D EQUIP - 1 RECEPT'!BB77=0,"",+'407- ENTREGA D EQUIP - 1 RECEPT'!BB77)</f>
        <v/>
      </c>
      <c r="M55" s="560">
        <f>+'407- ENTREGA D EQUIP - 1 RECEPT'!$AJ$14</f>
        <v>0</v>
      </c>
      <c r="N55" s="560">
        <f>+'407- ENTREGA D EQUIP - 1 RECEPT'!$AT$14</f>
        <v>0</v>
      </c>
      <c r="O55" s="561" t="e">
        <f>VLOOKUP(+'407- ENTREGA D EQUIP - 1 RECEPT'!AX$7,kites,3,FALSE)</f>
        <v>#N/A</v>
      </c>
      <c r="P55" s="553">
        <f>+'407- ENTREGA D EQUIP - 1 RECEPT'!AX$3</f>
        <v>0</v>
      </c>
      <c r="Q55" s="562" t="e">
        <f t="shared" si="0"/>
        <v>#N/A</v>
      </c>
    </row>
    <row r="56" spans="1:17" hidden="1" x14ac:dyDescent="0.45">
      <c r="A56" s="556" t="str">
        <f>IF(IF(+msme!$A$2=0,msme!$B$2,+msme!$A$2)=0,"",IF(+msme!$A$2=0,msme!$B$2,+msme!$A$2))</f>
        <v/>
      </c>
      <c r="B56" s="557" t="str">
        <f>IF(+'407- ENTREGA D EQUIP - 1 RECEPT'!$AX$10=0,"",+'407- ENTREGA D EQUIP - 1 RECEPT'!$AX$10)</f>
        <v/>
      </c>
      <c r="C56" s="558" t="e">
        <f>+IFERROR(VLOOKUP('407- ENTREGA D EQUIP - 1 RECEPT'!$AX$6,localidades,2,FALSE),VLOOKUP('407- ENTREGA D EQUIP - 1 RECEPT'!$AX$5,district_codes,2,FALSE))</f>
        <v>#N/A</v>
      </c>
      <c r="D56" s="558">
        <f>+'407- ENTREGA D EQUIP - 1 RECEPT'!K$14</f>
        <v>0</v>
      </c>
      <c r="E56" s="558">
        <f>+'407- ENTREGA D EQUIP - 1 RECEPT'!BA$14</f>
        <v>0</v>
      </c>
      <c r="F56" s="558">
        <f>+'407- ENTREGA D EQUIP - 1 RECEPT'!AX$6</f>
        <v>0</v>
      </c>
      <c r="G56" s="558">
        <f>+'407- ENTREGA D EQUIP - 1 RECEPT'!K$14</f>
        <v>0</v>
      </c>
      <c r="H56" s="556" t="str">
        <f>IF(+'407- ENTREGA D EQUIP - 1 RECEPT'!B78=0,"",+'407- ENTREGA D EQUIP - 1 RECEPT'!B78)</f>
        <v/>
      </c>
      <c r="I56" s="556" t="str">
        <f>IF(+'407- ENTREGA D EQUIP - 1 RECEPT'!Q78=0,"",+'407- ENTREGA D EQUIP - 1 RECEPT'!Q78)</f>
        <v/>
      </c>
      <c r="J56" s="556" t="str">
        <f>IF(+'407- ENTREGA D EQUIP - 1 RECEPT'!AI78=0,"",+'407- ENTREGA D EQUIP - 1 RECEPT'!AI78)</f>
        <v/>
      </c>
      <c r="K56" s="556" t="str">
        <f>IF(+'407- ENTREGA D EQUIP - 1 RECEPT'!AW78=0,"",+'407- ENTREGA D EQUIP - 1 RECEPT'!AW78)</f>
        <v/>
      </c>
      <c r="L56" s="559" t="str">
        <f>IF(+'407- ENTREGA D EQUIP - 1 RECEPT'!BB78=0,"",+'407- ENTREGA D EQUIP - 1 RECEPT'!BB78)</f>
        <v/>
      </c>
      <c r="M56" s="560">
        <f>+'407- ENTREGA D EQUIP - 1 RECEPT'!$AJ$14</f>
        <v>0</v>
      </c>
      <c r="N56" s="560">
        <f>+'407- ENTREGA D EQUIP - 1 RECEPT'!$AT$14</f>
        <v>0</v>
      </c>
      <c r="O56" s="561" t="e">
        <f>VLOOKUP(+'407- ENTREGA D EQUIP - 1 RECEPT'!AX$7,kites,3,FALSE)</f>
        <v>#N/A</v>
      </c>
      <c r="P56" s="553">
        <f>+'407- ENTREGA D EQUIP - 1 RECEPT'!AX$3</f>
        <v>0</v>
      </c>
      <c r="Q56" s="562" t="e">
        <f t="shared" si="0"/>
        <v>#N/A</v>
      </c>
    </row>
    <row r="57" spans="1:17" hidden="1" x14ac:dyDescent="0.45">
      <c r="A57" s="556" t="str">
        <f>IF(IF(+msme!$A$2=0,msme!$B$2,+msme!$A$2)=0,"",IF(+msme!$A$2=0,msme!$B$2,+msme!$A$2))</f>
        <v/>
      </c>
      <c r="B57" s="557" t="str">
        <f>IF(+'407- ENTREGA D EQUIP - 1 RECEPT'!$AX$10=0,"",+'407- ENTREGA D EQUIP - 1 RECEPT'!$AX$10)</f>
        <v/>
      </c>
      <c r="C57" s="558" t="e">
        <f>+IFERROR(VLOOKUP('407- ENTREGA D EQUIP - 1 RECEPT'!$AX$6,localidades,2,FALSE),VLOOKUP('407- ENTREGA D EQUIP - 1 RECEPT'!$AX$5,district_codes,2,FALSE))</f>
        <v>#N/A</v>
      </c>
      <c r="D57" s="558">
        <f>+'407- ENTREGA D EQUIP - 1 RECEPT'!K$14</f>
        <v>0</v>
      </c>
      <c r="E57" s="558">
        <f>+'407- ENTREGA D EQUIP - 1 RECEPT'!BA$14</f>
        <v>0</v>
      </c>
      <c r="F57" s="558">
        <f>+'407- ENTREGA D EQUIP - 1 RECEPT'!AX$6</f>
        <v>0</v>
      </c>
      <c r="G57" s="558">
        <f>+'407- ENTREGA D EQUIP - 1 RECEPT'!K$14</f>
        <v>0</v>
      </c>
      <c r="H57" s="556" t="str">
        <f>IF(+'407- ENTREGA D EQUIP - 1 RECEPT'!B79=0,"",+'407- ENTREGA D EQUIP - 1 RECEPT'!B79)</f>
        <v/>
      </c>
      <c r="I57" s="556" t="str">
        <f>IF(+'407- ENTREGA D EQUIP - 1 RECEPT'!Q79=0,"",+'407- ENTREGA D EQUIP - 1 RECEPT'!Q79)</f>
        <v/>
      </c>
      <c r="J57" s="556" t="str">
        <f>IF(+'407- ENTREGA D EQUIP - 1 RECEPT'!AI79=0,"",+'407- ENTREGA D EQUIP - 1 RECEPT'!AI79)</f>
        <v/>
      </c>
      <c r="K57" s="556" t="str">
        <f>IF(+'407- ENTREGA D EQUIP - 1 RECEPT'!AW79=0,"",+'407- ENTREGA D EQUIP - 1 RECEPT'!AW79)</f>
        <v/>
      </c>
      <c r="L57" s="559" t="str">
        <f>IF(+'407- ENTREGA D EQUIP - 1 RECEPT'!BB79=0,"",+'407- ENTREGA D EQUIP - 1 RECEPT'!BB79)</f>
        <v/>
      </c>
      <c r="M57" s="560">
        <f>+'407- ENTREGA D EQUIP - 1 RECEPT'!$AJ$14</f>
        <v>0</v>
      </c>
      <c r="N57" s="560">
        <f>+'407- ENTREGA D EQUIP - 1 RECEPT'!$AT$14</f>
        <v>0</v>
      </c>
      <c r="O57" s="561" t="e">
        <f>VLOOKUP(+'407- ENTREGA D EQUIP - 1 RECEPT'!AX$7,kites,3,FALSE)</f>
        <v>#N/A</v>
      </c>
      <c r="P57" s="553">
        <f>+'407- ENTREGA D EQUIP - 1 RECEPT'!AX$3</f>
        <v>0</v>
      </c>
      <c r="Q57" s="562" t="e">
        <f t="shared" si="0"/>
        <v>#N/A</v>
      </c>
    </row>
    <row r="58" spans="1:17" hidden="1" x14ac:dyDescent="0.45">
      <c r="A58" s="556" t="str">
        <f>IF(IF(+msme!$A$2=0,msme!$B$2,+msme!$A$2)=0,"",IF(+msme!$A$2=0,msme!$B$2,+msme!$A$2))</f>
        <v/>
      </c>
      <c r="B58" s="557" t="str">
        <f>IF(+'407- ENTREGA D EQUIP - 1 RECEPT'!$AX$10=0,"",+'407- ENTREGA D EQUIP - 1 RECEPT'!$AX$10)</f>
        <v/>
      </c>
      <c r="C58" s="558" t="e">
        <f>+IFERROR(VLOOKUP('407- ENTREGA D EQUIP - 1 RECEPT'!$AX$6,localidades,2,FALSE),VLOOKUP('407- ENTREGA D EQUIP - 1 RECEPT'!$AX$5,district_codes,2,FALSE))</f>
        <v>#N/A</v>
      </c>
      <c r="D58" s="558">
        <f>+'407- ENTREGA D EQUIP - 1 RECEPT'!K$14</f>
        <v>0</v>
      </c>
      <c r="E58" s="558">
        <f>+'407- ENTREGA D EQUIP - 1 RECEPT'!BA$14</f>
        <v>0</v>
      </c>
      <c r="F58" s="558">
        <f>+'407- ENTREGA D EQUIP - 1 RECEPT'!AX$6</f>
        <v>0</v>
      </c>
      <c r="G58" s="558">
        <f>+'407- ENTREGA D EQUIP - 1 RECEPT'!K$14</f>
        <v>0</v>
      </c>
      <c r="H58" s="556" t="str">
        <f>IF(+'407- ENTREGA D EQUIP - 1 RECEPT'!B80=0,"",+'407- ENTREGA D EQUIP - 1 RECEPT'!B80)</f>
        <v/>
      </c>
      <c r="I58" s="556" t="str">
        <f>IF(+'407- ENTREGA D EQUIP - 1 RECEPT'!Q80=0,"",+'407- ENTREGA D EQUIP - 1 RECEPT'!Q80)</f>
        <v/>
      </c>
      <c r="J58" s="556" t="str">
        <f>IF(+'407- ENTREGA D EQUIP - 1 RECEPT'!AI80=0,"",+'407- ENTREGA D EQUIP - 1 RECEPT'!AI80)</f>
        <v/>
      </c>
      <c r="K58" s="556" t="str">
        <f>IF(+'407- ENTREGA D EQUIP - 1 RECEPT'!AW80=0,"",+'407- ENTREGA D EQUIP - 1 RECEPT'!AW80)</f>
        <v/>
      </c>
      <c r="L58" s="559" t="str">
        <f>IF(+'407- ENTREGA D EQUIP - 1 RECEPT'!BB80=0,"",+'407- ENTREGA D EQUIP - 1 RECEPT'!BB80)</f>
        <v/>
      </c>
      <c r="M58" s="560">
        <f>+'407- ENTREGA D EQUIP - 1 RECEPT'!$AJ$14</f>
        <v>0</v>
      </c>
      <c r="N58" s="560">
        <f>+'407- ENTREGA D EQUIP - 1 RECEPT'!$AT$14</f>
        <v>0</v>
      </c>
      <c r="O58" s="561" t="e">
        <f>VLOOKUP(+'407- ENTREGA D EQUIP - 1 RECEPT'!AX$7,kites,3,FALSE)</f>
        <v>#N/A</v>
      </c>
      <c r="P58" s="553">
        <f>+'407- ENTREGA D EQUIP - 1 RECEPT'!AX$3</f>
        <v>0</v>
      </c>
      <c r="Q58" s="562" t="e">
        <f t="shared" si="0"/>
        <v>#N/A</v>
      </c>
    </row>
    <row r="59" spans="1:17" hidden="1" x14ac:dyDescent="0.45">
      <c r="A59" s="556" t="str">
        <f>IF(IF(+msme!$A$2=0,msme!$B$2,+msme!$A$2)=0,"",IF(+msme!$A$2=0,msme!$B$2,+msme!$A$2))</f>
        <v/>
      </c>
      <c r="B59" s="557" t="str">
        <f>IF(+'407- ENTREGA D EQUIP - 1 RECEPT'!$AX$10=0,"",+'407- ENTREGA D EQUIP - 1 RECEPT'!$AX$10)</f>
        <v/>
      </c>
      <c r="C59" s="558" t="e">
        <f>+IFERROR(VLOOKUP('407- ENTREGA D EQUIP - 1 RECEPT'!$AX$6,localidades,2,FALSE),VLOOKUP('407- ENTREGA D EQUIP - 1 RECEPT'!$AX$5,district_codes,2,FALSE))</f>
        <v>#N/A</v>
      </c>
      <c r="D59" s="558">
        <f>+'407- ENTREGA D EQUIP - 1 RECEPT'!K$14</f>
        <v>0</v>
      </c>
      <c r="E59" s="558">
        <f>+'407- ENTREGA D EQUIP - 1 RECEPT'!BA$14</f>
        <v>0</v>
      </c>
      <c r="F59" s="558">
        <f>+'407- ENTREGA D EQUIP - 1 RECEPT'!AX$6</f>
        <v>0</v>
      </c>
      <c r="G59" s="558">
        <f>+'407- ENTREGA D EQUIP - 1 RECEPT'!K$14</f>
        <v>0</v>
      </c>
      <c r="H59" s="556" t="str">
        <f>IF(+'407- ENTREGA D EQUIP - 1 RECEPT'!B81=0,"",+'407- ENTREGA D EQUIP - 1 RECEPT'!B81)</f>
        <v/>
      </c>
      <c r="I59" s="556" t="str">
        <f>IF(+'407- ENTREGA D EQUIP - 1 RECEPT'!Q81=0,"",+'407- ENTREGA D EQUIP - 1 RECEPT'!Q81)</f>
        <v/>
      </c>
      <c r="J59" s="556" t="str">
        <f>IF(+'407- ENTREGA D EQUIP - 1 RECEPT'!AI81=0,"",+'407- ENTREGA D EQUIP - 1 RECEPT'!AI81)</f>
        <v/>
      </c>
      <c r="K59" s="556" t="str">
        <f>IF(+'407- ENTREGA D EQUIP - 1 RECEPT'!AW81=0,"",+'407- ENTREGA D EQUIP - 1 RECEPT'!AW81)</f>
        <v/>
      </c>
      <c r="L59" s="559" t="str">
        <f>IF(+'407- ENTREGA D EQUIP - 1 RECEPT'!BB81=0,"",+'407- ENTREGA D EQUIP - 1 RECEPT'!BB81)</f>
        <v/>
      </c>
      <c r="M59" s="560">
        <f>+'407- ENTREGA D EQUIP - 1 RECEPT'!$AJ$14</f>
        <v>0</v>
      </c>
      <c r="N59" s="560">
        <f>+'407- ENTREGA D EQUIP - 1 RECEPT'!$AT$14</f>
        <v>0</v>
      </c>
      <c r="O59" s="561" t="e">
        <f>VLOOKUP(+'407- ENTREGA D EQUIP - 1 RECEPT'!AX$7,kites,3,FALSE)</f>
        <v>#N/A</v>
      </c>
      <c r="P59" s="553">
        <f>+'407- ENTREGA D EQUIP - 1 RECEPT'!AX$3</f>
        <v>0</v>
      </c>
      <c r="Q59" s="562" t="e">
        <f t="shared" si="0"/>
        <v>#N/A</v>
      </c>
    </row>
    <row r="60" spans="1:17" hidden="1" x14ac:dyDescent="0.45">
      <c r="A60" s="556" t="str">
        <f>IF(IF(+msme!$A$2=0,msme!$B$2,+msme!$A$2)=0,"",IF(+msme!$A$2=0,msme!$B$2,+msme!$A$2))</f>
        <v/>
      </c>
      <c r="B60" s="557" t="str">
        <f>IF(+'407- ENTREGA D EQUIP - 1 RECEPT'!$AX$10=0,"",+'407- ENTREGA D EQUIP - 1 RECEPT'!$AX$10)</f>
        <v/>
      </c>
      <c r="C60" s="558" t="e">
        <f>+IFERROR(VLOOKUP('407- ENTREGA D EQUIP - 1 RECEPT'!$AX$6,localidades,2,FALSE),VLOOKUP('407- ENTREGA D EQUIP - 1 RECEPT'!$AX$5,district_codes,2,FALSE))</f>
        <v>#N/A</v>
      </c>
      <c r="D60" s="558">
        <f>+'407- ENTREGA D EQUIP - 1 RECEPT'!K$14</f>
        <v>0</v>
      </c>
      <c r="E60" s="558">
        <f>+'407- ENTREGA D EQUIP - 1 RECEPT'!BA$14</f>
        <v>0</v>
      </c>
      <c r="F60" s="558">
        <f>+'407- ENTREGA D EQUIP - 1 RECEPT'!AX$6</f>
        <v>0</v>
      </c>
      <c r="G60" s="558">
        <f>+'407- ENTREGA D EQUIP - 1 RECEPT'!K$14</f>
        <v>0</v>
      </c>
      <c r="H60" s="556" t="str">
        <f>IF(+'407- ENTREGA D EQUIP - 1 RECEPT'!B82=0,"",+'407- ENTREGA D EQUIP - 1 RECEPT'!B82)</f>
        <v/>
      </c>
      <c r="I60" s="556" t="str">
        <f>IF(+'407- ENTREGA D EQUIP - 1 RECEPT'!Q82=0,"",+'407- ENTREGA D EQUIP - 1 RECEPT'!Q82)</f>
        <v/>
      </c>
      <c r="J60" s="556" t="str">
        <f>IF(+'407- ENTREGA D EQUIP - 1 RECEPT'!AI82=0,"",+'407- ENTREGA D EQUIP - 1 RECEPT'!AI82)</f>
        <v/>
      </c>
      <c r="K60" s="556" t="str">
        <f>IF(+'407- ENTREGA D EQUIP - 1 RECEPT'!AW82=0,"",+'407- ENTREGA D EQUIP - 1 RECEPT'!AW82)</f>
        <v/>
      </c>
      <c r="L60" s="559" t="str">
        <f>IF(+'407- ENTREGA D EQUIP - 1 RECEPT'!BB82=0,"",+'407- ENTREGA D EQUIP - 1 RECEPT'!BB82)</f>
        <v/>
      </c>
      <c r="M60" s="560">
        <f>+'407- ENTREGA D EQUIP - 1 RECEPT'!$AJ$14</f>
        <v>0</v>
      </c>
      <c r="N60" s="560">
        <f>+'407- ENTREGA D EQUIP - 1 RECEPT'!$AT$14</f>
        <v>0</v>
      </c>
      <c r="O60" s="561" t="e">
        <f>VLOOKUP(+'407- ENTREGA D EQUIP - 1 RECEPT'!AX$7,kites,3,FALSE)</f>
        <v>#N/A</v>
      </c>
      <c r="P60" s="553">
        <f>+'407- ENTREGA D EQUIP - 1 RECEPT'!AX$3</f>
        <v>0</v>
      </c>
      <c r="Q60" s="562" t="e">
        <f t="shared" si="0"/>
        <v>#N/A</v>
      </c>
    </row>
    <row r="61" spans="1:17" hidden="1" x14ac:dyDescent="0.45">
      <c r="A61" s="556" t="str">
        <f>IF(IF(+msme!$A$2=0,msme!$B$2,+msme!$A$2)=0,"",IF(+msme!$A$2=0,msme!$B$2,+msme!$A$2))</f>
        <v/>
      </c>
      <c r="B61" s="557" t="str">
        <f>IF(+'407- ENTREGA D EQUIP - 1 RECEPT'!$AX$10=0,"",+'407- ENTREGA D EQUIP - 1 RECEPT'!$AX$10)</f>
        <v/>
      </c>
      <c r="C61" s="558" t="e">
        <f>+IFERROR(VLOOKUP('407- ENTREGA D EQUIP - 1 RECEPT'!$AX$6,localidades,2,FALSE),VLOOKUP('407- ENTREGA D EQUIP - 1 RECEPT'!$AX$5,district_codes,2,FALSE))</f>
        <v>#N/A</v>
      </c>
      <c r="D61" s="558">
        <f>+'407- ENTREGA D EQUIP - 1 RECEPT'!K$14</f>
        <v>0</v>
      </c>
      <c r="E61" s="558">
        <f>+'407- ENTREGA D EQUIP - 1 RECEPT'!BA$14</f>
        <v>0</v>
      </c>
      <c r="F61" s="558">
        <f>+'407- ENTREGA D EQUIP - 1 RECEPT'!AX$6</f>
        <v>0</v>
      </c>
      <c r="G61" s="558">
        <f>+'407- ENTREGA D EQUIP - 1 RECEPT'!K$14</f>
        <v>0</v>
      </c>
      <c r="H61" s="556" t="str">
        <f>IF(+'407- ENTREGA D EQUIP - 1 RECEPT'!B83=0,"",+'407- ENTREGA D EQUIP - 1 RECEPT'!B83)</f>
        <v/>
      </c>
      <c r="I61" s="556" t="str">
        <f>IF(+'407- ENTREGA D EQUIP - 1 RECEPT'!Q83=0,"",+'407- ENTREGA D EQUIP - 1 RECEPT'!Q83)</f>
        <v/>
      </c>
      <c r="J61" s="556" t="str">
        <f>IF(+'407- ENTREGA D EQUIP - 1 RECEPT'!AI83=0,"",+'407- ENTREGA D EQUIP - 1 RECEPT'!AI83)</f>
        <v/>
      </c>
      <c r="K61" s="556" t="str">
        <f>IF(+'407- ENTREGA D EQUIP - 1 RECEPT'!AW83=0,"",+'407- ENTREGA D EQUIP - 1 RECEPT'!AW83)</f>
        <v/>
      </c>
      <c r="L61" s="559" t="str">
        <f>IF(+'407- ENTREGA D EQUIP - 1 RECEPT'!BB83=0,"",+'407- ENTREGA D EQUIP - 1 RECEPT'!BB83)</f>
        <v/>
      </c>
      <c r="M61" s="560">
        <f>+'407- ENTREGA D EQUIP - 1 RECEPT'!$AJ$14</f>
        <v>0</v>
      </c>
      <c r="N61" s="560">
        <f>+'407- ENTREGA D EQUIP - 1 RECEPT'!$AT$14</f>
        <v>0</v>
      </c>
      <c r="O61" s="561" t="e">
        <f>VLOOKUP(+'407- ENTREGA D EQUIP - 1 RECEPT'!AX$7,kites,3,FALSE)</f>
        <v>#N/A</v>
      </c>
      <c r="P61" s="553">
        <f>+'407- ENTREGA D EQUIP - 1 RECEPT'!AX$3</f>
        <v>0</v>
      </c>
      <c r="Q61" s="562" t="e">
        <f t="shared" si="0"/>
        <v>#N/A</v>
      </c>
    </row>
    <row r="62" spans="1:17" hidden="1" x14ac:dyDescent="0.45">
      <c r="A62" s="556" t="str">
        <f>IF(IF(+msme!$A$2=0,msme!$B$2,+msme!$A$2)=0,"",IF(+msme!$A$2=0,msme!$B$2,+msme!$A$2))</f>
        <v/>
      </c>
      <c r="B62" s="557" t="str">
        <f>IF(+'407- ENTREGA D EQUIP - 1 RECEPT'!$AX$10=0,"",+'407- ENTREGA D EQUIP - 1 RECEPT'!$AX$10)</f>
        <v/>
      </c>
      <c r="C62" s="558" t="e">
        <f>+IFERROR(VLOOKUP('407- ENTREGA D EQUIP - 1 RECEPT'!$AX$6,localidades,2,FALSE),VLOOKUP('407- ENTREGA D EQUIP - 1 RECEPT'!$AX$5,district_codes,2,FALSE))</f>
        <v>#N/A</v>
      </c>
      <c r="D62" s="558">
        <f>+'407- ENTREGA D EQUIP - 1 RECEPT'!K$14</f>
        <v>0</v>
      </c>
      <c r="E62" s="558">
        <f>+'407- ENTREGA D EQUIP - 1 RECEPT'!BA$14</f>
        <v>0</v>
      </c>
      <c r="F62" s="558">
        <f>+'407- ENTREGA D EQUIP - 1 RECEPT'!AX$6</f>
        <v>0</v>
      </c>
      <c r="G62" s="558">
        <f>+'407- ENTREGA D EQUIP - 1 RECEPT'!K$14</f>
        <v>0</v>
      </c>
      <c r="H62" s="556" t="str">
        <f>IF(+'407- ENTREGA D EQUIP - 1 RECEPT'!B84=0,"",+'407- ENTREGA D EQUIP - 1 RECEPT'!B84)</f>
        <v/>
      </c>
      <c r="I62" s="556" t="str">
        <f>IF(+'407- ENTREGA D EQUIP - 1 RECEPT'!Q84=0,"",+'407- ENTREGA D EQUIP - 1 RECEPT'!Q84)</f>
        <v/>
      </c>
      <c r="J62" s="556" t="str">
        <f>IF(+'407- ENTREGA D EQUIP - 1 RECEPT'!AI84=0,"",+'407- ENTREGA D EQUIP - 1 RECEPT'!AI84)</f>
        <v/>
      </c>
      <c r="K62" s="556" t="str">
        <f>IF(+'407- ENTREGA D EQUIP - 1 RECEPT'!AW84=0,"",+'407- ENTREGA D EQUIP - 1 RECEPT'!AW84)</f>
        <v/>
      </c>
      <c r="L62" s="559" t="str">
        <f>IF(+'407- ENTREGA D EQUIP - 1 RECEPT'!BB84=0,"",+'407- ENTREGA D EQUIP - 1 RECEPT'!BB84)</f>
        <v/>
      </c>
      <c r="M62" s="560">
        <f>+'407- ENTREGA D EQUIP - 1 RECEPT'!$AJ$14</f>
        <v>0</v>
      </c>
      <c r="N62" s="560">
        <f>+'407- ENTREGA D EQUIP - 1 RECEPT'!$AT$14</f>
        <v>0</v>
      </c>
      <c r="O62" s="561" t="e">
        <f>VLOOKUP(+'407- ENTREGA D EQUIP - 1 RECEPT'!AX$7,kites,3,FALSE)</f>
        <v>#N/A</v>
      </c>
      <c r="P62" s="553">
        <f>+'407- ENTREGA D EQUIP - 1 RECEPT'!AX$3</f>
        <v>0</v>
      </c>
      <c r="Q62" s="562" t="e">
        <f t="shared" si="0"/>
        <v>#N/A</v>
      </c>
    </row>
    <row r="63" spans="1:17" hidden="1" x14ac:dyDescent="0.45">
      <c r="A63" s="556" t="str">
        <f>IF(IF(+msme!$A$2=0,msme!$B$2,+msme!$A$2)=0,"",IF(+msme!$A$2=0,msme!$B$2,+msme!$A$2))</f>
        <v/>
      </c>
      <c r="B63" s="557" t="str">
        <f>IF(+'407- ENTREGA D EQUIP - 1 RECEPT'!$AX$10=0,"",+'407- ENTREGA D EQUIP - 1 RECEPT'!$AX$10)</f>
        <v/>
      </c>
      <c r="C63" s="558" t="e">
        <f>+IFERROR(VLOOKUP('407- ENTREGA D EQUIP - 1 RECEPT'!$AX$6,localidades,2,FALSE),VLOOKUP('407- ENTREGA D EQUIP - 1 RECEPT'!$AX$5,district_codes,2,FALSE))</f>
        <v>#N/A</v>
      </c>
      <c r="D63" s="558">
        <f>+'407- ENTREGA D EQUIP - 1 RECEPT'!K$14</f>
        <v>0</v>
      </c>
      <c r="E63" s="558">
        <f>+'407- ENTREGA D EQUIP - 1 RECEPT'!BA$14</f>
        <v>0</v>
      </c>
      <c r="F63" s="558">
        <f>+'407- ENTREGA D EQUIP - 1 RECEPT'!AX$6</f>
        <v>0</v>
      </c>
      <c r="G63" s="558">
        <f>+'407- ENTREGA D EQUIP - 1 RECEPT'!K$14</f>
        <v>0</v>
      </c>
      <c r="H63" s="556" t="str">
        <f>IF(+'407- ENTREGA D EQUIP - 1 RECEPT'!B85=0,"",+'407- ENTREGA D EQUIP - 1 RECEPT'!B85)</f>
        <v/>
      </c>
      <c r="I63" s="556" t="str">
        <f>IF(+'407- ENTREGA D EQUIP - 1 RECEPT'!Q85=0,"",+'407- ENTREGA D EQUIP - 1 RECEPT'!Q85)</f>
        <v/>
      </c>
      <c r="J63" s="556" t="str">
        <f>IF(+'407- ENTREGA D EQUIP - 1 RECEPT'!AI85=0,"",+'407- ENTREGA D EQUIP - 1 RECEPT'!AI85)</f>
        <v/>
      </c>
      <c r="K63" s="556" t="str">
        <f>IF(+'407- ENTREGA D EQUIP - 1 RECEPT'!AW85=0,"",+'407- ENTREGA D EQUIP - 1 RECEPT'!AW85)</f>
        <v/>
      </c>
      <c r="L63" s="559" t="str">
        <f>IF(+'407- ENTREGA D EQUIP - 1 RECEPT'!BB85=0,"",+'407- ENTREGA D EQUIP - 1 RECEPT'!BB85)</f>
        <v/>
      </c>
      <c r="M63" s="560">
        <f>+'407- ENTREGA D EQUIP - 1 RECEPT'!$AJ$14</f>
        <v>0</v>
      </c>
      <c r="N63" s="560">
        <f>+'407- ENTREGA D EQUIP - 1 RECEPT'!$AT$14</f>
        <v>0</v>
      </c>
      <c r="O63" s="561" t="e">
        <f>VLOOKUP(+'407- ENTREGA D EQUIP - 1 RECEPT'!AX$7,kites,3,FALSE)</f>
        <v>#N/A</v>
      </c>
      <c r="P63" s="553">
        <f>+'407- ENTREGA D EQUIP - 1 RECEPT'!AX$3</f>
        <v>0</v>
      </c>
      <c r="Q63" s="562" t="e">
        <f t="shared" si="0"/>
        <v>#N/A</v>
      </c>
    </row>
    <row r="64" spans="1:17" hidden="1" x14ac:dyDescent="0.45">
      <c r="A64" s="556" t="str">
        <f>IF(IF(+msme!$A$2=0,msme!$B$2,+msme!$A$2)=0,"",IF(+msme!$A$2=0,msme!$B$2,+msme!$A$2))</f>
        <v/>
      </c>
      <c r="B64" s="557" t="str">
        <f>IF(+'407- ENTREGA D EQUIP - 1 RECEPT'!$AX$10=0,"",+'407- ENTREGA D EQUIP - 1 RECEPT'!$AX$10)</f>
        <v/>
      </c>
      <c r="C64" s="558" t="e">
        <f>+IFERROR(VLOOKUP('407- ENTREGA D EQUIP - 1 RECEPT'!$AX$6,localidades,2,FALSE),VLOOKUP('407- ENTREGA D EQUIP - 1 RECEPT'!$AX$5,district_codes,2,FALSE))</f>
        <v>#N/A</v>
      </c>
      <c r="D64" s="558">
        <f>+'407- ENTREGA D EQUIP - 1 RECEPT'!K$14</f>
        <v>0</v>
      </c>
      <c r="E64" s="558">
        <f>+'407- ENTREGA D EQUIP - 1 RECEPT'!BA$14</f>
        <v>0</v>
      </c>
      <c r="F64" s="558">
        <f>+'407- ENTREGA D EQUIP - 1 RECEPT'!AX$6</f>
        <v>0</v>
      </c>
      <c r="G64" s="558">
        <f>+'407- ENTREGA D EQUIP - 1 RECEPT'!K$14</f>
        <v>0</v>
      </c>
      <c r="H64" s="556" t="str">
        <f>IF(+'407- ENTREGA D EQUIP - 1 RECEPT'!B86=0,"",+'407- ENTREGA D EQUIP - 1 RECEPT'!B86)</f>
        <v/>
      </c>
      <c r="I64" s="556" t="str">
        <f>IF(+'407- ENTREGA D EQUIP - 1 RECEPT'!Q86=0,"",+'407- ENTREGA D EQUIP - 1 RECEPT'!Q86)</f>
        <v/>
      </c>
      <c r="J64" s="556" t="str">
        <f>IF(+'407- ENTREGA D EQUIP - 1 RECEPT'!AI86=0,"",+'407- ENTREGA D EQUIP - 1 RECEPT'!AI86)</f>
        <v/>
      </c>
      <c r="K64" s="556" t="str">
        <f>IF(+'407- ENTREGA D EQUIP - 1 RECEPT'!AW86=0,"",+'407- ENTREGA D EQUIP - 1 RECEPT'!AW86)</f>
        <v/>
      </c>
      <c r="L64" s="559" t="str">
        <f>IF(+'407- ENTREGA D EQUIP - 1 RECEPT'!BB86=0,"",+'407- ENTREGA D EQUIP - 1 RECEPT'!BB86)</f>
        <v/>
      </c>
      <c r="M64" s="560">
        <f>+'407- ENTREGA D EQUIP - 1 RECEPT'!$AJ$14</f>
        <v>0</v>
      </c>
      <c r="N64" s="560">
        <f>+'407- ENTREGA D EQUIP - 1 RECEPT'!$AT$14</f>
        <v>0</v>
      </c>
      <c r="O64" s="561" t="e">
        <f>VLOOKUP(+'407- ENTREGA D EQUIP - 1 RECEPT'!AX$7,kites,3,FALSE)</f>
        <v>#N/A</v>
      </c>
      <c r="P64" s="553">
        <f>+'407- ENTREGA D EQUIP - 1 RECEPT'!AX$3</f>
        <v>0</v>
      </c>
      <c r="Q64" s="562" t="e">
        <f t="shared" si="0"/>
        <v>#N/A</v>
      </c>
    </row>
    <row r="65" spans="1:17" hidden="1" x14ac:dyDescent="0.45">
      <c r="A65" s="556" t="str">
        <f>IF(IF(+msme!$A$2=0,msme!$B$2,+msme!$A$2)=0,"",IF(+msme!$A$2=0,msme!$B$2,+msme!$A$2))</f>
        <v/>
      </c>
      <c r="B65" s="557" t="str">
        <f>IF(+'407- ENTREGA D EQUIP - 1 RECEPT'!$AX$10=0,"",+'407- ENTREGA D EQUIP - 1 RECEPT'!$AX$10)</f>
        <v/>
      </c>
      <c r="C65" s="558" t="e">
        <f>+IFERROR(VLOOKUP('407- ENTREGA D EQUIP - 1 RECEPT'!$AX$6,localidades,2,FALSE),VLOOKUP('407- ENTREGA D EQUIP - 1 RECEPT'!$AX$5,district_codes,2,FALSE))</f>
        <v>#N/A</v>
      </c>
      <c r="D65" s="558">
        <f>+'407- ENTREGA D EQUIP - 1 RECEPT'!K$14</f>
        <v>0</v>
      </c>
      <c r="E65" s="558">
        <f>+'407- ENTREGA D EQUIP - 1 RECEPT'!BA$14</f>
        <v>0</v>
      </c>
      <c r="F65" s="558">
        <f>+'407- ENTREGA D EQUIP - 1 RECEPT'!AX$6</f>
        <v>0</v>
      </c>
      <c r="G65" s="558">
        <f>+'407- ENTREGA D EQUIP - 1 RECEPT'!K$14</f>
        <v>0</v>
      </c>
      <c r="H65" s="556" t="str">
        <f>IF(+'407- ENTREGA D EQUIP - 1 RECEPT'!B87=0,"",+'407- ENTREGA D EQUIP - 1 RECEPT'!B87)</f>
        <v/>
      </c>
      <c r="I65" s="556" t="str">
        <f>IF(+'407- ENTREGA D EQUIP - 1 RECEPT'!Q87=0,"",+'407- ENTREGA D EQUIP - 1 RECEPT'!Q87)</f>
        <v/>
      </c>
      <c r="J65" s="556" t="str">
        <f>IF(+'407- ENTREGA D EQUIP - 1 RECEPT'!AI87=0,"",+'407- ENTREGA D EQUIP - 1 RECEPT'!AI87)</f>
        <v/>
      </c>
      <c r="K65" s="556" t="str">
        <f>IF(+'407- ENTREGA D EQUIP - 1 RECEPT'!AW87=0,"",+'407- ENTREGA D EQUIP - 1 RECEPT'!AW87)</f>
        <v/>
      </c>
      <c r="L65" s="559" t="str">
        <f>IF(+'407- ENTREGA D EQUIP - 1 RECEPT'!BB87=0,"",+'407- ENTREGA D EQUIP - 1 RECEPT'!BB87)</f>
        <v/>
      </c>
      <c r="M65" s="560">
        <f>+'407- ENTREGA D EQUIP - 1 RECEPT'!$AJ$14</f>
        <v>0</v>
      </c>
      <c r="N65" s="560">
        <f>+'407- ENTREGA D EQUIP - 1 RECEPT'!$AT$14</f>
        <v>0</v>
      </c>
      <c r="O65" s="561" t="e">
        <f>VLOOKUP(+'407- ENTREGA D EQUIP - 1 RECEPT'!AX$7,kites,3,FALSE)</f>
        <v>#N/A</v>
      </c>
      <c r="P65" s="553">
        <f>+'407- ENTREGA D EQUIP - 1 RECEPT'!AX$3</f>
        <v>0</v>
      </c>
      <c r="Q65" s="562" t="e">
        <f t="shared" si="0"/>
        <v>#N/A</v>
      </c>
    </row>
    <row r="66" spans="1:17" hidden="1" x14ac:dyDescent="0.45">
      <c r="A66" s="556" t="str">
        <f>IF(IF(+msme!$A$2=0,msme!$B$2,+msme!$A$2)=0,"",IF(+msme!$A$2=0,msme!$B$2,+msme!$A$2))</f>
        <v/>
      </c>
      <c r="B66" s="557" t="str">
        <f>IF(+'407- ENTREGA D EQUIP - 1 RECEPT'!$AX$10=0,"",+'407- ENTREGA D EQUIP - 1 RECEPT'!$AX$10)</f>
        <v/>
      </c>
      <c r="C66" s="558" t="e">
        <f>+IFERROR(VLOOKUP('407- ENTREGA D EQUIP - 1 RECEPT'!$AX$6,localidades,2,FALSE),VLOOKUP('407- ENTREGA D EQUIP - 1 RECEPT'!$AX$5,district_codes,2,FALSE))</f>
        <v>#N/A</v>
      </c>
      <c r="D66" s="558">
        <f>+'407- ENTREGA D EQUIP - 1 RECEPT'!K$14</f>
        <v>0</v>
      </c>
      <c r="E66" s="558">
        <f>+'407- ENTREGA D EQUIP - 1 RECEPT'!BA$14</f>
        <v>0</v>
      </c>
      <c r="F66" s="558">
        <f>+'407- ENTREGA D EQUIP - 1 RECEPT'!AX$6</f>
        <v>0</v>
      </c>
      <c r="G66" s="558">
        <f>+'407- ENTREGA D EQUIP - 1 RECEPT'!K$14</f>
        <v>0</v>
      </c>
      <c r="H66" s="556" t="str">
        <f>IF(+'407- ENTREGA D EQUIP - 1 RECEPT'!B88=0,"",+'407- ENTREGA D EQUIP - 1 RECEPT'!B88)</f>
        <v/>
      </c>
      <c r="I66" s="556" t="str">
        <f>IF(+'407- ENTREGA D EQUIP - 1 RECEPT'!Q88=0,"",+'407- ENTREGA D EQUIP - 1 RECEPT'!Q88)</f>
        <v/>
      </c>
      <c r="J66" s="556" t="str">
        <f>IF(+'407- ENTREGA D EQUIP - 1 RECEPT'!AI88=0,"",+'407- ENTREGA D EQUIP - 1 RECEPT'!AI88)</f>
        <v/>
      </c>
      <c r="K66" s="556" t="str">
        <f>IF(+'407- ENTREGA D EQUIP - 1 RECEPT'!AW88=0,"",+'407- ENTREGA D EQUIP - 1 RECEPT'!AW88)</f>
        <v/>
      </c>
      <c r="L66" s="559" t="str">
        <f>IF(+'407- ENTREGA D EQUIP - 1 RECEPT'!BB88=0,"",+'407- ENTREGA D EQUIP - 1 RECEPT'!BB88)</f>
        <v/>
      </c>
      <c r="M66" s="560">
        <f>+'407- ENTREGA D EQUIP - 1 RECEPT'!$AJ$14</f>
        <v>0</v>
      </c>
      <c r="N66" s="560">
        <f>+'407- ENTREGA D EQUIP - 1 RECEPT'!$AT$14</f>
        <v>0</v>
      </c>
      <c r="O66" s="561" t="e">
        <f>VLOOKUP(+'407- ENTREGA D EQUIP - 1 RECEPT'!AX$7,kites,3,FALSE)</f>
        <v>#N/A</v>
      </c>
      <c r="P66" s="553">
        <f>+'407- ENTREGA D EQUIP - 1 RECEPT'!AX$3</f>
        <v>0</v>
      </c>
      <c r="Q66" s="562" t="e">
        <f t="shared" si="0"/>
        <v>#N/A</v>
      </c>
    </row>
    <row r="67" spans="1:17" hidden="1" x14ac:dyDescent="0.45">
      <c r="A67" s="556" t="str">
        <f>IF(IF(+msme!$A$2=0,msme!$B$2,+msme!$A$2)=0,"",IF(+msme!$A$2=0,msme!$B$2,+msme!$A$2))</f>
        <v/>
      </c>
      <c r="B67" s="557" t="str">
        <f>IF(+'407- ENTREGA D EQUIP - 1 RECEPT'!$AX$10=0,"",+'407- ENTREGA D EQUIP - 1 RECEPT'!$AX$10)</f>
        <v/>
      </c>
      <c r="C67" s="558" t="e">
        <f>+IFERROR(VLOOKUP('407- ENTREGA D EQUIP - 1 RECEPT'!$AX$6,localidades,2,FALSE),VLOOKUP('407- ENTREGA D EQUIP - 1 RECEPT'!$AX$5,district_codes,2,FALSE))</f>
        <v>#N/A</v>
      </c>
      <c r="D67" s="558">
        <f>+'407- ENTREGA D EQUIP - 1 RECEPT'!K$14</f>
        <v>0</v>
      </c>
      <c r="E67" s="558">
        <f>+'407- ENTREGA D EQUIP - 1 RECEPT'!BA$14</f>
        <v>0</v>
      </c>
      <c r="F67" s="558">
        <f>+'407- ENTREGA D EQUIP - 1 RECEPT'!AX$6</f>
        <v>0</v>
      </c>
      <c r="G67" s="558">
        <f>+'407- ENTREGA D EQUIP - 1 RECEPT'!K$14</f>
        <v>0</v>
      </c>
      <c r="H67" s="556" t="str">
        <f>IF(+'407- ENTREGA D EQUIP - 1 RECEPT'!B89=0,"",+'407- ENTREGA D EQUIP - 1 RECEPT'!B89)</f>
        <v/>
      </c>
      <c r="I67" s="556" t="str">
        <f>IF(+'407- ENTREGA D EQUIP - 1 RECEPT'!Q89=0,"",+'407- ENTREGA D EQUIP - 1 RECEPT'!Q89)</f>
        <v/>
      </c>
      <c r="J67" s="556" t="str">
        <f>IF(+'407- ENTREGA D EQUIP - 1 RECEPT'!AI89=0,"",+'407- ENTREGA D EQUIP - 1 RECEPT'!AI89)</f>
        <v/>
      </c>
      <c r="K67" s="556" t="str">
        <f>IF(+'407- ENTREGA D EQUIP - 1 RECEPT'!AW89=0,"",+'407- ENTREGA D EQUIP - 1 RECEPT'!AW89)</f>
        <v/>
      </c>
      <c r="L67" s="559" t="str">
        <f>IF(+'407- ENTREGA D EQUIP - 1 RECEPT'!BB89=0,"",+'407- ENTREGA D EQUIP - 1 RECEPT'!BB89)</f>
        <v/>
      </c>
      <c r="M67" s="560">
        <f>+'407- ENTREGA D EQUIP - 1 RECEPT'!$AJ$14</f>
        <v>0</v>
      </c>
      <c r="N67" s="560">
        <f>+'407- ENTREGA D EQUIP - 1 RECEPT'!$AT$14</f>
        <v>0</v>
      </c>
      <c r="O67" s="561" t="e">
        <f>VLOOKUP(+'407- ENTREGA D EQUIP - 1 RECEPT'!AX$7,kites,3,FALSE)</f>
        <v>#N/A</v>
      </c>
      <c r="P67" s="553">
        <f>+'407- ENTREGA D EQUIP - 1 RECEPT'!AX$3</f>
        <v>0</v>
      </c>
      <c r="Q67" s="562" t="e">
        <f t="shared" ref="Q67:Q76" si="1">+C67</f>
        <v>#N/A</v>
      </c>
    </row>
    <row r="68" spans="1:17" hidden="1" x14ac:dyDescent="0.45">
      <c r="A68" s="556" t="str">
        <f>IF(IF(+msme!$A$2=0,msme!$B$2,+msme!$A$2)=0,"",IF(+msme!$A$2=0,msme!$B$2,+msme!$A$2))</f>
        <v/>
      </c>
      <c r="B68" s="557" t="str">
        <f>IF(+'407- ENTREGA D EQUIP - 1 RECEPT'!$AX$10=0,"",+'407- ENTREGA D EQUIP - 1 RECEPT'!$AX$10)</f>
        <v/>
      </c>
      <c r="C68" s="558" t="e">
        <f>+IFERROR(VLOOKUP('407- ENTREGA D EQUIP - 1 RECEPT'!$AX$6,localidades,2,FALSE),VLOOKUP('407- ENTREGA D EQUIP - 1 RECEPT'!$AX$5,district_codes,2,FALSE))</f>
        <v>#N/A</v>
      </c>
      <c r="D68" s="558">
        <f>+'407- ENTREGA D EQUIP - 1 RECEPT'!K$14</f>
        <v>0</v>
      </c>
      <c r="E68" s="558">
        <f>+'407- ENTREGA D EQUIP - 1 RECEPT'!BA$14</f>
        <v>0</v>
      </c>
      <c r="F68" s="558">
        <f>+'407- ENTREGA D EQUIP - 1 RECEPT'!AX$6</f>
        <v>0</v>
      </c>
      <c r="G68" s="558">
        <f>+'407- ENTREGA D EQUIP - 1 RECEPT'!K$14</f>
        <v>0</v>
      </c>
      <c r="H68" s="556" t="str">
        <f>IF(+'407- ENTREGA D EQUIP - 1 RECEPT'!B90=0,"",+'407- ENTREGA D EQUIP - 1 RECEPT'!B90)</f>
        <v/>
      </c>
      <c r="I68" s="556" t="str">
        <f>IF(+'407- ENTREGA D EQUIP - 1 RECEPT'!Q90=0,"",+'407- ENTREGA D EQUIP - 1 RECEPT'!Q90)</f>
        <v/>
      </c>
      <c r="J68" s="556" t="str">
        <f>IF(+'407- ENTREGA D EQUIP - 1 RECEPT'!AI90=0,"",+'407- ENTREGA D EQUIP - 1 RECEPT'!AI90)</f>
        <v/>
      </c>
      <c r="K68" s="556" t="str">
        <f>IF(+'407- ENTREGA D EQUIP - 1 RECEPT'!AW90=0,"",+'407- ENTREGA D EQUIP - 1 RECEPT'!AW90)</f>
        <v/>
      </c>
      <c r="L68" s="559" t="str">
        <f>IF(+'407- ENTREGA D EQUIP - 1 RECEPT'!BB90=0,"",+'407- ENTREGA D EQUIP - 1 RECEPT'!BB90)</f>
        <v/>
      </c>
      <c r="M68" s="560">
        <f>+'407- ENTREGA D EQUIP - 1 RECEPT'!$AJ$14</f>
        <v>0</v>
      </c>
      <c r="N68" s="560">
        <f>+'407- ENTREGA D EQUIP - 1 RECEPT'!$AT$14</f>
        <v>0</v>
      </c>
      <c r="O68" s="561" t="e">
        <f>VLOOKUP(+'407- ENTREGA D EQUIP - 1 RECEPT'!AX$7,kites,3,FALSE)</f>
        <v>#N/A</v>
      </c>
      <c r="P68" s="553">
        <f>+'407- ENTREGA D EQUIP - 1 RECEPT'!AX$3</f>
        <v>0</v>
      </c>
      <c r="Q68" s="562" t="e">
        <f t="shared" si="1"/>
        <v>#N/A</v>
      </c>
    </row>
    <row r="69" spans="1:17" hidden="1" x14ac:dyDescent="0.45">
      <c r="A69" s="556" t="str">
        <f>IF(IF(+msme!$A$2=0,msme!$B$2,+msme!$A$2)=0,"",IF(+msme!$A$2=0,msme!$B$2,+msme!$A$2))</f>
        <v/>
      </c>
      <c r="B69" s="557" t="str">
        <f>IF(+'407- ENTREGA D EQUIP - 1 RECEPT'!$AX$10=0,"",+'407- ENTREGA D EQUIP - 1 RECEPT'!$AX$10)</f>
        <v/>
      </c>
      <c r="C69" s="558" t="e">
        <f>+IFERROR(VLOOKUP('407- ENTREGA D EQUIP - 1 RECEPT'!$AX$6,localidades,2,FALSE),VLOOKUP('407- ENTREGA D EQUIP - 1 RECEPT'!$AX$5,district_codes,2,FALSE))</f>
        <v>#N/A</v>
      </c>
      <c r="D69" s="558">
        <f>+'407- ENTREGA D EQUIP - 1 RECEPT'!K$14</f>
        <v>0</v>
      </c>
      <c r="E69" s="558">
        <f>+'407- ENTREGA D EQUIP - 1 RECEPT'!BA$14</f>
        <v>0</v>
      </c>
      <c r="F69" s="558">
        <f>+'407- ENTREGA D EQUIP - 1 RECEPT'!AX$6</f>
        <v>0</v>
      </c>
      <c r="G69" s="558">
        <f>+'407- ENTREGA D EQUIP - 1 RECEPT'!K$14</f>
        <v>0</v>
      </c>
      <c r="H69" s="556" t="str">
        <f>IF(+'407- ENTREGA D EQUIP - 1 RECEPT'!B91=0,"",+'407- ENTREGA D EQUIP - 1 RECEPT'!B91)</f>
        <v/>
      </c>
      <c r="I69" s="556" t="str">
        <f>IF(+'407- ENTREGA D EQUIP - 1 RECEPT'!Q91=0,"",+'407- ENTREGA D EQUIP - 1 RECEPT'!Q91)</f>
        <v/>
      </c>
      <c r="J69" s="556" t="str">
        <f>IF(+'407- ENTREGA D EQUIP - 1 RECEPT'!AI91=0,"",+'407- ENTREGA D EQUIP - 1 RECEPT'!AI91)</f>
        <v/>
      </c>
      <c r="K69" s="556" t="str">
        <f>IF(+'407- ENTREGA D EQUIP - 1 RECEPT'!AW91=0,"",+'407- ENTREGA D EQUIP - 1 RECEPT'!AW91)</f>
        <v/>
      </c>
      <c r="L69" s="559" t="str">
        <f>IF(+'407- ENTREGA D EQUIP - 1 RECEPT'!BB91=0,"",+'407- ENTREGA D EQUIP - 1 RECEPT'!BB91)</f>
        <v/>
      </c>
      <c r="M69" s="560">
        <f>+'407- ENTREGA D EQUIP - 1 RECEPT'!$AJ$14</f>
        <v>0</v>
      </c>
      <c r="N69" s="560">
        <f>+'407- ENTREGA D EQUIP - 1 RECEPT'!$AT$14</f>
        <v>0</v>
      </c>
      <c r="O69" s="561" t="e">
        <f>VLOOKUP(+'407- ENTREGA D EQUIP - 1 RECEPT'!AX$7,kites,3,FALSE)</f>
        <v>#N/A</v>
      </c>
      <c r="P69" s="553">
        <f>+'407- ENTREGA D EQUIP - 1 RECEPT'!AX$3</f>
        <v>0</v>
      </c>
      <c r="Q69" s="562" t="e">
        <f t="shared" si="1"/>
        <v>#N/A</v>
      </c>
    </row>
    <row r="70" spans="1:17" hidden="1" x14ac:dyDescent="0.45">
      <c r="A70" s="556" t="str">
        <f>IF(IF(+msme!$A$2=0,msme!$B$2,+msme!$A$2)=0,"",IF(+msme!$A$2=0,msme!$B$2,+msme!$A$2))</f>
        <v/>
      </c>
      <c r="B70" s="557" t="str">
        <f>IF(+'407- ENTREGA D EQUIP - 1 RECEPT'!$AX$10=0,"",+'407- ENTREGA D EQUIP - 1 RECEPT'!$AX$10)</f>
        <v/>
      </c>
      <c r="C70" s="558" t="e">
        <f>+IFERROR(VLOOKUP('407- ENTREGA D EQUIP - 1 RECEPT'!$AX$6,localidades,2,FALSE),VLOOKUP('407- ENTREGA D EQUIP - 1 RECEPT'!$AX$5,district_codes,2,FALSE))</f>
        <v>#N/A</v>
      </c>
      <c r="D70" s="558">
        <f>+'407- ENTREGA D EQUIP - 1 RECEPT'!K$14</f>
        <v>0</v>
      </c>
      <c r="E70" s="558">
        <f>+'407- ENTREGA D EQUIP - 1 RECEPT'!BA$14</f>
        <v>0</v>
      </c>
      <c r="F70" s="558">
        <f>+'407- ENTREGA D EQUIP - 1 RECEPT'!AX$6</f>
        <v>0</v>
      </c>
      <c r="G70" s="558">
        <f>+'407- ENTREGA D EQUIP - 1 RECEPT'!K$14</f>
        <v>0</v>
      </c>
      <c r="H70" s="556" t="str">
        <f>IF(+'407- ENTREGA D EQUIP - 1 RECEPT'!B92=0,"",+'407- ENTREGA D EQUIP - 1 RECEPT'!B92)</f>
        <v/>
      </c>
      <c r="I70" s="556" t="str">
        <f>IF(+'407- ENTREGA D EQUIP - 1 RECEPT'!Q92=0,"",+'407- ENTREGA D EQUIP - 1 RECEPT'!Q92)</f>
        <v/>
      </c>
      <c r="J70" s="556" t="str">
        <f>IF(+'407- ENTREGA D EQUIP - 1 RECEPT'!AI92=0,"",+'407- ENTREGA D EQUIP - 1 RECEPT'!AI92)</f>
        <v/>
      </c>
      <c r="K70" s="556" t="str">
        <f>IF(+'407- ENTREGA D EQUIP - 1 RECEPT'!AW92=0,"",+'407- ENTREGA D EQUIP - 1 RECEPT'!AW92)</f>
        <v/>
      </c>
      <c r="L70" s="559" t="str">
        <f>IF(+'407- ENTREGA D EQUIP - 1 RECEPT'!BB92=0,"",+'407- ENTREGA D EQUIP - 1 RECEPT'!BB92)</f>
        <v/>
      </c>
      <c r="M70" s="560">
        <f>+'407- ENTREGA D EQUIP - 1 RECEPT'!$AJ$14</f>
        <v>0</v>
      </c>
      <c r="N70" s="560">
        <f>+'407- ENTREGA D EQUIP - 1 RECEPT'!$AT$14</f>
        <v>0</v>
      </c>
      <c r="O70" s="561" t="e">
        <f>VLOOKUP(+'407- ENTREGA D EQUIP - 1 RECEPT'!AX$7,kites,3,FALSE)</f>
        <v>#N/A</v>
      </c>
      <c r="P70" s="553">
        <f>+'407- ENTREGA D EQUIP - 1 RECEPT'!AX$3</f>
        <v>0</v>
      </c>
      <c r="Q70" s="562" t="e">
        <f t="shared" si="1"/>
        <v>#N/A</v>
      </c>
    </row>
    <row r="71" spans="1:17" hidden="1" x14ac:dyDescent="0.45">
      <c r="A71" s="556" t="str">
        <f>IF(IF(+msme!$A$2=0,msme!$B$2,+msme!$A$2)=0,"",IF(+msme!$A$2=0,msme!$B$2,+msme!$A$2))</f>
        <v/>
      </c>
      <c r="B71" s="557" t="str">
        <f>IF(+'407- ENTREGA D EQUIP - 1 RECEPT'!$AX$10=0,"",+'407- ENTREGA D EQUIP - 1 RECEPT'!$AX$10)</f>
        <v/>
      </c>
      <c r="C71" s="558" t="e">
        <f>+IFERROR(VLOOKUP('407- ENTREGA D EQUIP - 1 RECEPT'!$AX$6,localidades,2,FALSE),VLOOKUP('407- ENTREGA D EQUIP - 1 RECEPT'!$AX$5,district_codes,2,FALSE))</f>
        <v>#N/A</v>
      </c>
      <c r="D71" s="558">
        <f>+'407- ENTREGA D EQUIP - 1 RECEPT'!K$14</f>
        <v>0</v>
      </c>
      <c r="E71" s="558">
        <f>+'407- ENTREGA D EQUIP - 1 RECEPT'!BA$14</f>
        <v>0</v>
      </c>
      <c r="F71" s="558">
        <f>+'407- ENTREGA D EQUIP - 1 RECEPT'!AX$6</f>
        <v>0</v>
      </c>
      <c r="G71" s="558">
        <f>+'407- ENTREGA D EQUIP - 1 RECEPT'!K$14</f>
        <v>0</v>
      </c>
      <c r="H71" s="556" t="str">
        <f>IF(+'407- ENTREGA D EQUIP - 1 RECEPT'!B93=0,"",+'407- ENTREGA D EQUIP - 1 RECEPT'!B93)</f>
        <v/>
      </c>
      <c r="I71" s="556" t="str">
        <f>IF(+'407- ENTREGA D EQUIP - 1 RECEPT'!Q93=0,"",+'407- ENTREGA D EQUIP - 1 RECEPT'!Q93)</f>
        <v/>
      </c>
      <c r="J71" s="556" t="str">
        <f>IF(+'407- ENTREGA D EQUIP - 1 RECEPT'!AI93=0,"",+'407- ENTREGA D EQUIP - 1 RECEPT'!AI93)</f>
        <v/>
      </c>
      <c r="K71" s="556" t="str">
        <f>IF(+'407- ENTREGA D EQUIP - 1 RECEPT'!AW93=0,"",+'407- ENTREGA D EQUIP - 1 RECEPT'!AW93)</f>
        <v/>
      </c>
      <c r="L71" s="559" t="str">
        <f>IF(+'407- ENTREGA D EQUIP - 1 RECEPT'!BB93=0,"",+'407- ENTREGA D EQUIP - 1 RECEPT'!BB93)</f>
        <v/>
      </c>
      <c r="M71" s="560">
        <f>+'407- ENTREGA D EQUIP - 1 RECEPT'!$AJ$14</f>
        <v>0</v>
      </c>
      <c r="N71" s="560">
        <f>+'407- ENTREGA D EQUIP - 1 RECEPT'!$AT$14</f>
        <v>0</v>
      </c>
      <c r="O71" s="561" t="e">
        <f>VLOOKUP(+'407- ENTREGA D EQUIP - 1 RECEPT'!AX$7,kites,3,FALSE)</f>
        <v>#N/A</v>
      </c>
      <c r="P71" s="553">
        <f>+'407- ENTREGA D EQUIP - 1 RECEPT'!AX$3</f>
        <v>0</v>
      </c>
      <c r="Q71" s="562" t="e">
        <f t="shared" si="1"/>
        <v>#N/A</v>
      </c>
    </row>
    <row r="72" spans="1:17" hidden="1" x14ac:dyDescent="0.45">
      <c r="A72" s="556" t="str">
        <f>IF(IF(+msme!$A$2=0,msme!$B$2,+msme!$A$2)=0,"",IF(+msme!$A$2=0,msme!$B$2,+msme!$A$2))</f>
        <v/>
      </c>
      <c r="B72" s="557" t="str">
        <f>IF(+'407- ENTREGA D EQUIP - 1 RECEPT'!$AX$10=0,"",+'407- ENTREGA D EQUIP - 1 RECEPT'!$AX$10)</f>
        <v/>
      </c>
      <c r="C72" s="558" t="e">
        <f>+IFERROR(VLOOKUP('407- ENTREGA D EQUIP - 1 RECEPT'!$AX$6,localidades,2,FALSE),VLOOKUP('407- ENTREGA D EQUIP - 1 RECEPT'!$AX$5,district_codes,2,FALSE))</f>
        <v>#N/A</v>
      </c>
      <c r="D72" s="558">
        <f>+'407- ENTREGA D EQUIP - 1 RECEPT'!K$14</f>
        <v>0</v>
      </c>
      <c r="E72" s="558">
        <f>+'407- ENTREGA D EQUIP - 1 RECEPT'!BA$14</f>
        <v>0</v>
      </c>
      <c r="F72" s="558">
        <f>+'407- ENTREGA D EQUIP - 1 RECEPT'!AX$6</f>
        <v>0</v>
      </c>
      <c r="G72" s="558">
        <f>+'407- ENTREGA D EQUIP - 1 RECEPT'!K$14</f>
        <v>0</v>
      </c>
      <c r="H72" s="556" t="str">
        <f>IF(+'407- ENTREGA D EQUIP - 1 RECEPT'!B94=0,"",+'407- ENTREGA D EQUIP - 1 RECEPT'!B94)</f>
        <v/>
      </c>
      <c r="I72" s="556" t="str">
        <f>IF(+'407- ENTREGA D EQUIP - 1 RECEPT'!Q94=0,"",+'407- ENTREGA D EQUIP - 1 RECEPT'!Q94)</f>
        <v/>
      </c>
      <c r="J72" s="556" t="str">
        <f>IF(+'407- ENTREGA D EQUIP - 1 RECEPT'!AI94=0,"",+'407- ENTREGA D EQUIP - 1 RECEPT'!AI94)</f>
        <v/>
      </c>
      <c r="K72" s="556" t="str">
        <f>IF(+'407- ENTREGA D EQUIP - 1 RECEPT'!AW94=0,"",+'407- ENTREGA D EQUIP - 1 RECEPT'!AW94)</f>
        <v/>
      </c>
      <c r="L72" s="559" t="str">
        <f>IF(+'407- ENTREGA D EQUIP - 1 RECEPT'!BB94=0,"",+'407- ENTREGA D EQUIP - 1 RECEPT'!BB94)</f>
        <v/>
      </c>
      <c r="M72" s="560">
        <f>+'407- ENTREGA D EQUIP - 1 RECEPT'!$AJ$14</f>
        <v>0</v>
      </c>
      <c r="N72" s="560">
        <f>+'407- ENTREGA D EQUIP - 1 RECEPT'!$AT$14</f>
        <v>0</v>
      </c>
      <c r="O72" s="561" t="e">
        <f>VLOOKUP(+'407- ENTREGA D EQUIP - 1 RECEPT'!AX$7,kites,3,FALSE)</f>
        <v>#N/A</v>
      </c>
      <c r="P72" s="553">
        <f>+'407- ENTREGA D EQUIP - 1 RECEPT'!AX$3</f>
        <v>0</v>
      </c>
      <c r="Q72" s="562" t="e">
        <f t="shared" si="1"/>
        <v>#N/A</v>
      </c>
    </row>
    <row r="73" spans="1:17" hidden="1" x14ac:dyDescent="0.45">
      <c r="A73" s="556" t="str">
        <f>IF(IF(+msme!$A$2=0,msme!$B$2,+msme!$A$2)=0,"",IF(+msme!$A$2=0,msme!$B$2,+msme!$A$2))</f>
        <v/>
      </c>
      <c r="B73" s="557" t="str">
        <f>IF(+'407- ENTREGA D EQUIP - 1 RECEPT'!$AX$10=0,"",+'407- ENTREGA D EQUIP - 1 RECEPT'!$AX$10)</f>
        <v/>
      </c>
      <c r="C73" s="558" t="e">
        <f>+IFERROR(VLOOKUP('407- ENTREGA D EQUIP - 1 RECEPT'!$AX$6,localidades,2,FALSE),VLOOKUP('407- ENTREGA D EQUIP - 1 RECEPT'!$AX$5,district_codes,2,FALSE))</f>
        <v>#N/A</v>
      </c>
      <c r="D73" s="558">
        <f>+'407- ENTREGA D EQUIP - 1 RECEPT'!K$14</f>
        <v>0</v>
      </c>
      <c r="E73" s="558">
        <f>+'407- ENTREGA D EQUIP - 1 RECEPT'!BA$14</f>
        <v>0</v>
      </c>
      <c r="F73" s="558">
        <f>+'407- ENTREGA D EQUIP - 1 RECEPT'!AX$6</f>
        <v>0</v>
      </c>
      <c r="G73" s="558">
        <f>+'407- ENTREGA D EQUIP - 1 RECEPT'!K$14</f>
        <v>0</v>
      </c>
      <c r="H73" s="556" t="str">
        <f>IF(+'407- ENTREGA D EQUIP - 1 RECEPT'!B95=0,"",+'407- ENTREGA D EQUIP - 1 RECEPT'!B95)</f>
        <v/>
      </c>
      <c r="I73" s="556" t="str">
        <f>IF(+'407- ENTREGA D EQUIP - 1 RECEPT'!Q95=0,"",+'407- ENTREGA D EQUIP - 1 RECEPT'!Q95)</f>
        <v/>
      </c>
      <c r="J73" s="556" t="str">
        <f>IF(+'407- ENTREGA D EQUIP - 1 RECEPT'!AI95=0,"",+'407- ENTREGA D EQUIP - 1 RECEPT'!AI95)</f>
        <v/>
      </c>
      <c r="K73" s="556" t="str">
        <f>IF(+'407- ENTREGA D EQUIP - 1 RECEPT'!AW95=0,"",+'407- ENTREGA D EQUIP - 1 RECEPT'!AW95)</f>
        <v/>
      </c>
      <c r="L73" s="559" t="str">
        <f>IF(+'407- ENTREGA D EQUIP - 1 RECEPT'!BB95=0,"",+'407- ENTREGA D EQUIP - 1 RECEPT'!BB95)</f>
        <v/>
      </c>
      <c r="M73" s="560">
        <f>+'407- ENTREGA D EQUIP - 1 RECEPT'!$AJ$14</f>
        <v>0</v>
      </c>
      <c r="N73" s="560">
        <f>+'407- ENTREGA D EQUIP - 1 RECEPT'!$AT$14</f>
        <v>0</v>
      </c>
      <c r="O73" s="561" t="e">
        <f>VLOOKUP(+'407- ENTREGA D EQUIP - 1 RECEPT'!AX$7,kites,3,FALSE)</f>
        <v>#N/A</v>
      </c>
      <c r="P73" s="553">
        <f>+'407- ENTREGA D EQUIP - 1 RECEPT'!AX$3</f>
        <v>0</v>
      </c>
      <c r="Q73" s="562" t="e">
        <f t="shared" si="1"/>
        <v>#N/A</v>
      </c>
    </row>
    <row r="74" spans="1:17" hidden="1" x14ac:dyDescent="0.45">
      <c r="A74" s="556" t="str">
        <f>IF(IF(+msme!$A$2=0,msme!$B$2,+msme!$A$2)=0,"",IF(+msme!$A$2=0,msme!$B$2,+msme!$A$2))</f>
        <v/>
      </c>
      <c r="B74" s="557" t="str">
        <f>IF(+'407- ENTREGA D EQUIP - 1 RECEPT'!$AX$10=0,"",+'407- ENTREGA D EQUIP - 1 RECEPT'!$AX$10)</f>
        <v/>
      </c>
      <c r="C74" s="558" t="e">
        <f>+IFERROR(VLOOKUP('407- ENTREGA D EQUIP - 1 RECEPT'!$AX$6,localidades,2,FALSE),VLOOKUP('407- ENTREGA D EQUIP - 1 RECEPT'!$AX$5,district_codes,2,FALSE))</f>
        <v>#N/A</v>
      </c>
      <c r="D74" s="558">
        <f>+'407- ENTREGA D EQUIP - 1 RECEPT'!K$14</f>
        <v>0</v>
      </c>
      <c r="E74" s="558">
        <f>+'407- ENTREGA D EQUIP - 1 RECEPT'!BA$14</f>
        <v>0</v>
      </c>
      <c r="F74" s="558">
        <f>+'407- ENTREGA D EQUIP - 1 RECEPT'!AX$6</f>
        <v>0</v>
      </c>
      <c r="G74" s="558">
        <f>+'407- ENTREGA D EQUIP - 1 RECEPT'!K$14</f>
        <v>0</v>
      </c>
      <c r="H74" s="556" t="str">
        <f>IF(+'407- ENTREGA D EQUIP - 1 RECEPT'!B96=0,"",+'407- ENTREGA D EQUIP - 1 RECEPT'!B96)</f>
        <v/>
      </c>
      <c r="I74" s="556" t="str">
        <f>IF(+'407- ENTREGA D EQUIP - 1 RECEPT'!Q96=0,"",+'407- ENTREGA D EQUIP - 1 RECEPT'!Q96)</f>
        <v/>
      </c>
      <c r="J74" s="556" t="str">
        <f>IF(+'407- ENTREGA D EQUIP - 1 RECEPT'!AI96=0,"",+'407- ENTREGA D EQUIP - 1 RECEPT'!AI96)</f>
        <v/>
      </c>
      <c r="K74" s="556" t="str">
        <f>IF(+'407- ENTREGA D EQUIP - 1 RECEPT'!AW96=0,"",+'407- ENTREGA D EQUIP - 1 RECEPT'!AW96)</f>
        <v/>
      </c>
      <c r="L74" s="559" t="str">
        <f>IF(+'407- ENTREGA D EQUIP - 1 RECEPT'!BB96=0,"",+'407- ENTREGA D EQUIP - 1 RECEPT'!BB96)</f>
        <v/>
      </c>
      <c r="M74" s="560">
        <f>+'407- ENTREGA D EQUIP - 1 RECEPT'!$AJ$14</f>
        <v>0</v>
      </c>
      <c r="N74" s="560">
        <f>+'407- ENTREGA D EQUIP - 1 RECEPT'!$AT$14</f>
        <v>0</v>
      </c>
      <c r="O74" s="561" t="e">
        <f>VLOOKUP(+'407- ENTREGA D EQUIP - 1 RECEPT'!AX$7,kites,3,FALSE)</f>
        <v>#N/A</v>
      </c>
      <c r="P74" s="553">
        <f>+'407- ENTREGA D EQUIP - 1 RECEPT'!AX$3</f>
        <v>0</v>
      </c>
      <c r="Q74" s="562" t="e">
        <f t="shared" si="1"/>
        <v>#N/A</v>
      </c>
    </row>
    <row r="75" spans="1:17" hidden="1" x14ac:dyDescent="0.45">
      <c r="A75" s="556" t="str">
        <f>IF(IF(+msme!$A$2=0,msme!$B$2,+msme!$A$2)=0,"",IF(+msme!$A$2=0,msme!$B$2,+msme!$A$2))</f>
        <v/>
      </c>
      <c r="B75" s="557" t="str">
        <f>IF(+'407- ENTREGA D EQUIP - 1 RECEPT'!$AX$10=0,"",+'407- ENTREGA D EQUIP - 1 RECEPT'!$AX$10)</f>
        <v/>
      </c>
      <c r="C75" s="558" t="e">
        <f>+IFERROR(VLOOKUP('407- ENTREGA D EQUIP - 1 RECEPT'!$AX$6,localidades,2,FALSE),VLOOKUP('407- ENTREGA D EQUIP - 1 RECEPT'!$AX$5,district_codes,2,FALSE))</f>
        <v>#N/A</v>
      </c>
      <c r="D75" s="558">
        <f>+'407- ENTREGA D EQUIP - 1 RECEPT'!K$14</f>
        <v>0</v>
      </c>
      <c r="E75" s="558">
        <f>+'407- ENTREGA D EQUIP - 1 RECEPT'!BA$14</f>
        <v>0</v>
      </c>
      <c r="F75" s="558">
        <f>+'407- ENTREGA D EQUIP - 1 RECEPT'!AX$6</f>
        <v>0</v>
      </c>
      <c r="G75" s="558">
        <f>+'407- ENTREGA D EQUIP - 1 RECEPT'!K$14</f>
        <v>0</v>
      </c>
      <c r="H75" s="556" t="str">
        <f>IF(+'407- ENTREGA D EQUIP - 1 RECEPT'!B97=0,"",+'407- ENTREGA D EQUIP - 1 RECEPT'!B97)</f>
        <v/>
      </c>
      <c r="I75" s="556" t="str">
        <f>IF(+'407- ENTREGA D EQUIP - 1 RECEPT'!Q97=0,"",+'407- ENTREGA D EQUIP - 1 RECEPT'!Q97)</f>
        <v/>
      </c>
      <c r="J75" s="556" t="str">
        <f>IF(+'407- ENTREGA D EQUIP - 1 RECEPT'!AI97=0,"",+'407- ENTREGA D EQUIP - 1 RECEPT'!AI97)</f>
        <v/>
      </c>
      <c r="K75" s="556" t="str">
        <f>IF(+'407- ENTREGA D EQUIP - 1 RECEPT'!AW97=0,"",+'407- ENTREGA D EQUIP - 1 RECEPT'!AW97)</f>
        <v/>
      </c>
      <c r="L75" s="559" t="str">
        <f>IF(+'407- ENTREGA D EQUIP - 1 RECEPT'!BB97=0,"",+'407- ENTREGA D EQUIP - 1 RECEPT'!BB97)</f>
        <v/>
      </c>
      <c r="M75" s="560">
        <f>+'407- ENTREGA D EQUIP - 1 RECEPT'!$AJ$14</f>
        <v>0</v>
      </c>
      <c r="N75" s="560">
        <f>+'407- ENTREGA D EQUIP - 1 RECEPT'!$AT$14</f>
        <v>0</v>
      </c>
      <c r="O75" s="561" t="e">
        <f>VLOOKUP(+'407- ENTREGA D EQUIP - 1 RECEPT'!AX$7,kites,3,FALSE)</f>
        <v>#N/A</v>
      </c>
      <c r="P75" s="553">
        <f>+'407- ENTREGA D EQUIP - 1 RECEPT'!AX$3</f>
        <v>0</v>
      </c>
      <c r="Q75" s="562" t="e">
        <f t="shared" si="1"/>
        <v>#N/A</v>
      </c>
    </row>
    <row r="76" spans="1:17" hidden="1" x14ac:dyDescent="0.45">
      <c r="A76" s="556" t="str">
        <f>IF(IF(+msme!$A$2=0,msme!$B$2,+msme!$A$2)=0,"",IF(+msme!$A$2=0,msme!$B$2,+msme!$A$2))</f>
        <v/>
      </c>
      <c r="B76" s="557" t="str">
        <f>IF(+'407- ENTREGA D EQUIP - 1 RECEPT'!$AX$10=0,"",+'407- ENTREGA D EQUIP - 1 RECEPT'!$AX$10)</f>
        <v/>
      </c>
      <c r="C76" s="558" t="e">
        <f>+IFERROR(VLOOKUP('407- ENTREGA D EQUIP - 1 RECEPT'!$AX$6,localidades,2,FALSE),VLOOKUP('407- ENTREGA D EQUIP - 1 RECEPT'!$AX$5,district_codes,2,FALSE))</f>
        <v>#N/A</v>
      </c>
      <c r="D76" s="558">
        <f>+'407- ENTREGA D EQUIP - 1 RECEPT'!K$14</f>
        <v>0</v>
      </c>
      <c r="E76" s="558">
        <f>+'407- ENTREGA D EQUIP - 1 RECEPT'!BA$14</f>
        <v>0</v>
      </c>
      <c r="F76" s="558">
        <f>+'407- ENTREGA D EQUIP - 1 RECEPT'!AX$6</f>
        <v>0</v>
      </c>
      <c r="G76" s="558">
        <f>+'407- ENTREGA D EQUIP - 1 RECEPT'!K$14</f>
        <v>0</v>
      </c>
      <c r="H76" s="556" t="str">
        <f>IF(+'407- ENTREGA D EQUIP - 1 RECEPT'!B98=0,"",+'407- ENTREGA D EQUIP - 1 RECEPT'!B98)</f>
        <v/>
      </c>
      <c r="I76" s="556" t="str">
        <f>IF(+'407- ENTREGA D EQUIP - 1 RECEPT'!Q98=0,"",+'407- ENTREGA D EQUIP - 1 RECEPT'!Q98)</f>
        <v/>
      </c>
      <c r="J76" s="556" t="str">
        <f>IF(+'407- ENTREGA D EQUIP - 1 RECEPT'!AI98=0,"",+'407- ENTREGA D EQUIP - 1 RECEPT'!AI98)</f>
        <v/>
      </c>
      <c r="K76" s="556" t="str">
        <f>IF(+'407- ENTREGA D EQUIP - 1 RECEPT'!AW98=0,"",+'407- ENTREGA D EQUIP - 1 RECEPT'!AW98)</f>
        <v/>
      </c>
      <c r="L76" s="559" t="str">
        <f>IF(+'407- ENTREGA D EQUIP - 1 RECEPT'!BB98=0,"",+'407- ENTREGA D EQUIP - 1 RECEPT'!BB98)</f>
        <v/>
      </c>
      <c r="M76" s="560">
        <f>+'407- ENTREGA D EQUIP - 1 RECEPT'!$AJ$14</f>
        <v>0</v>
      </c>
      <c r="N76" s="560">
        <f>+'407- ENTREGA D EQUIP - 1 RECEPT'!$AT$14</f>
        <v>0</v>
      </c>
      <c r="O76" s="561" t="e">
        <f>VLOOKUP(+'407- ENTREGA D EQUIP - 1 RECEPT'!AX$7,kites,3,FALSE)</f>
        <v>#N/A</v>
      </c>
      <c r="P76" s="553">
        <f>+'407- ENTREGA D EQUIP - 1 RECEPT'!AX$3</f>
        <v>0</v>
      </c>
      <c r="Q76" s="562" t="e">
        <f t="shared" si="1"/>
        <v>#N/A</v>
      </c>
    </row>
    <row r="77" spans="1:17" hidden="1" x14ac:dyDescent="0.45"/>
    <row r="78" spans="1:17" hidden="1" x14ac:dyDescent="0.45"/>
    <row r="79" spans="1:17" hidden="1" x14ac:dyDescent="0.45"/>
    <row r="80" spans="1:17" x14ac:dyDescent="0.45">
      <c r="A80" s="1" t="s">
        <v>3188</v>
      </c>
      <c r="B80" s="39" t="s">
        <v>3189</v>
      </c>
      <c r="C80" s="39" t="s">
        <v>3190</v>
      </c>
      <c r="D80" s="1" t="s">
        <v>3188</v>
      </c>
      <c r="E80" s="1" t="s">
        <v>3188</v>
      </c>
      <c r="F80" s="1" t="s">
        <v>3188</v>
      </c>
      <c r="G80" s="1" t="s">
        <v>3188</v>
      </c>
      <c r="H80" s="1" t="s">
        <v>3188</v>
      </c>
      <c r="I80" s="1" t="s">
        <v>3188</v>
      </c>
      <c r="J80" s="1" t="s">
        <v>3188</v>
      </c>
      <c r="K80" s="1" t="s">
        <v>3190</v>
      </c>
      <c r="L80" s="1" t="s">
        <v>3188</v>
      </c>
      <c r="M80" s="1" t="s">
        <v>3188</v>
      </c>
      <c r="N80" s="1" t="s">
        <v>3188</v>
      </c>
      <c r="O80" s="1" t="s">
        <v>3188</v>
      </c>
      <c r="P80" s="1" t="s">
        <v>3190</v>
      </c>
      <c r="Q80" s="1" t="s">
        <v>3190</v>
      </c>
    </row>
    <row r="81" spans="2:15" x14ac:dyDescent="0.45">
      <c r="B81" s="376"/>
      <c r="L81" s="1"/>
      <c r="O81" s="1"/>
    </row>
    <row r="83" spans="2:15" x14ac:dyDescent="0.45">
      <c r="B83" s="376" t="str">
        <f>"c('"&amp;(_xlfn.TEXTJOIN("', '",,80:80)&amp;"')")</f>
        <v>c('text', 'date', 'numeric', 'text', 'text', 'text', 'text', 'text', 'text', 'text', 'numeric', 'text', 'text', 'text', 'text', 'numeric', 'numeric')</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504293-F870-4A5B-A745-9D13219EAF64}">
  <sheetPr codeName="Sheet28"/>
  <dimension ref="A1:X437"/>
  <sheetViews>
    <sheetView showGridLines="0" zoomScale="145" zoomScaleNormal="145" workbookViewId="0">
      <selection activeCell="AQ6" sqref="AQ6:BD6"/>
    </sheetView>
  </sheetViews>
  <sheetFormatPr defaultRowHeight="10.15" x14ac:dyDescent="0.3"/>
  <cols>
    <col min="1" max="3" width="9.06640625" style="376"/>
    <col min="4" max="5" width="9.06640625" style="416"/>
    <col min="6" max="6" width="10.3984375" style="567" bestFit="1" customWidth="1"/>
    <col min="7" max="10" width="10.3984375" style="567" customWidth="1"/>
    <col min="11" max="13" width="9.06640625" style="376"/>
    <col min="14" max="14" width="18.9296875" style="376" customWidth="1"/>
    <col min="15" max="15" width="9.06640625" style="376"/>
    <col min="16" max="16" width="13.19921875" style="376" customWidth="1"/>
    <col min="17" max="19" width="9.06640625" style="376"/>
    <col min="20" max="20" width="13.33203125" style="376" customWidth="1"/>
    <col min="21" max="21" width="12.9296875" style="376" customWidth="1"/>
    <col min="22" max="23" width="9.06640625" style="376"/>
    <col min="24" max="24" width="10.33203125" style="376" customWidth="1"/>
    <col min="25" max="16384" width="9.06640625" style="374"/>
  </cols>
  <sheetData>
    <row r="1" spans="1:24" s="572" customFormat="1" ht="16.5" customHeight="1" x14ac:dyDescent="0.45">
      <c r="A1" s="568" t="s">
        <v>1870</v>
      </c>
      <c r="B1" s="568" t="s">
        <v>1871</v>
      </c>
      <c r="C1" s="568" t="s">
        <v>1862</v>
      </c>
      <c r="D1" s="569" t="s">
        <v>2523</v>
      </c>
      <c r="E1" s="570" t="s">
        <v>2590</v>
      </c>
      <c r="F1" s="571" t="s">
        <v>3273</v>
      </c>
      <c r="G1" s="571" t="s">
        <v>1863</v>
      </c>
      <c r="H1" s="571" t="s">
        <v>1864</v>
      </c>
      <c r="I1" s="571" t="s">
        <v>1214</v>
      </c>
      <c r="J1" s="571" t="s">
        <v>1869</v>
      </c>
      <c r="K1" s="568" t="str">
        <f>IFERROR(VLOOKUP(+'404-ENTREGA_INSUMOS PA'!$AP$22,variaveis_agroquimicos,2,FALSE),"Outros")</f>
        <v>borax</v>
      </c>
      <c r="L1" s="568" t="str">
        <f>IFERROR(VLOOKUP(+'404-ENTREGA_INSUMOS PA'!$AR$22,variaveis_agroquimicos,2,FALSE),"Outros")</f>
        <v>calmabonplus</v>
      </c>
      <c r="M1" s="568" t="str">
        <f>IFERROR(VLOOKUP(+'404-ENTREGA_INSUMOS PA'!$AT$22,variaveis_agroquimicos,2,FALSE),"Outros")</f>
        <v>molibdatodeamonio</v>
      </c>
      <c r="N1" s="568" t="str">
        <f>IFERROR(VLOOKUP(+'404-ENTREGA_INSUMOS PA'!$AU$22,variaveis_agroquimicos,2,FALSE),"Outros")</f>
        <v>superfosfatotriplo</v>
      </c>
      <c r="O1" s="568" t="str">
        <f>IFERROR(VLOOKUP(+'404-ENTREGA_INSUMOS PA'!$AV$22,variaveis_agroquimicos,2,FALSE),"Outros")</f>
        <v>lambdacyhalotrin</v>
      </c>
      <c r="P1" s="570" t="str">
        <f>IFERROR(VLOOKUP(+'404-ENTREGA_INSUMOS PA'!$AX$22,variaveis_agroquimicos,2,FALSE),"Outros")</f>
        <v>glifosato</v>
      </c>
      <c r="Q1" s="570" t="str">
        <f>IFERROR(VLOOKUP(+'404-ENTREGA_INSUMOS PA'!$AY$22,variaveis_agroquimicos,2,FALSE),"Outros")</f>
        <v>lambdacyhalotrin</v>
      </c>
      <c r="R1" s="570" t="str">
        <f>IFERROR(IFERROR(VLOOKUP(+'404-ENTREGA_INSUMOS PA'!$AZ$22,variaveis_agroquimicos,2,FALSE),"Outros"),"Outros")</f>
        <v>captantiran</v>
      </c>
      <c r="S1" s="570" t="str">
        <f>IFERROR(VLOOKUP(+'403-ENTREGA_AGROQUIMICOS'!AF$22,variaveis_agroquimicos,2,FALSE),"Outros")</f>
        <v>sodiumnitrate</v>
      </c>
      <c r="T1" s="570" t="str">
        <f>IFERROR(VLOOKUP(+'403-ENTREGA_AGROQUIMICOS'!AH$22,variaveis_agroquimicos,2,FALSE),"Outros")</f>
        <v>sulfatodepotassio</v>
      </c>
      <c r="U1" s="570" t="str">
        <f>IFERROR(VLOOKUP(+'403-ENTREGA_AGROQUIMICOS'!AJ$22,variaveis_agroquimicos,2,FALSE),"Outros")</f>
        <v>borax</v>
      </c>
      <c r="V1" s="570" t="str">
        <f>IFERROR(VLOOKUP(+'403-ENTREGA_AGROQUIMICOS'!AL$22,variaveis_agroquimicos,2,FALSE),"Outros")</f>
        <v>borax</v>
      </c>
      <c r="W1" s="570" t="str">
        <f>IFERROR(VLOOKUP(+'403-ENTREGA_AGROQUIMICOS'!AN$22,variaveis_agroquimicos,2,FALSE),"Outros")</f>
        <v>Outros</v>
      </c>
      <c r="X1" s="570" t="str">
        <f>IFERROR(VLOOKUP(+'403-ENTREGA_AGROQUIMICOS'!AP$22,variaveis_agroquimicos,2,FALSE),"Outros")</f>
        <v>lambdacyhalotrin</v>
      </c>
    </row>
    <row r="2" spans="1:24" x14ac:dyDescent="0.3">
      <c r="A2" s="371" t="str">
        <f>+seed_deliveries!A2</f>
        <v/>
      </c>
      <c r="B2" s="371" t="str">
        <f>+seed_deliveries!B2</f>
        <v/>
      </c>
      <c r="C2" s="371" t="str">
        <f>+seed_deliveries!C2</f>
        <v/>
      </c>
      <c r="D2" s="415" t="str">
        <f>+seed_deliveries!D2</f>
        <v/>
      </c>
      <c r="E2" s="415" t="str">
        <f>+delivery_events!D$5</f>
        <v>Insumos</v>
      </c>
      <c r="F2" s="566" t="e">
        <f>IFERROR(VLOOKUP('404-ENTREGA_INSUMOS PA'!AP$6,localidades,2,FALSE),VLOOKUP('404-ENTREGA_INSUMOS PA'!AP$5,district_codes,2,FALSE))</f>
        <v>#N/A</v>
      </c>
      <c r="G2" s="566">
        <f>+'402 - ENTREGA DE SEMENTE'!J23</f>
        <v>0</v>
      </c>
      <c r="H2" s="566">
        <f>+'404-ENTREGA_INSUMOS PA'!L23</f>
        <v>0</v>
      </c>
      <c r="I2" s="566">
        <f>+'404-ENTREGA_INSUMOS PA'!AP$6</f>
        <v>0</v>
      </c>
      <c r="J2" s="566">
        <f>+'404-ENTREGA_INSUMOS PA'!AP$6</f>
        <v>0</v>
      </c>
      <c r="K2" s="371">
        <f>+'404-ENTREGA_INSUMOS PA'!AP23</f>
        <v>0</v>
      </c>
      <c r="L2" s="371">
        <f>+'404-ENTREGA_INSUMOS PA'!AR23</f>
        <v>0</v>
      </c>
      <c r="M2" s="371">
        <f>+'404-ENTREGA_INSUMOS PA'!AT23</f>
        <v>0</v>
      </c>
      <c r="N2" s="371">
        <f>+'404-ENTREGA_INSUMOS PA'!AU23</f>
        <v>0</v>
      </c>
      <c r="O2" s="371">
        <f>+'404-ENTREGA_INSUMOS PA'!AV23</f>
        <v>0</v>
      </c>
      <c r="P2" s="371">
        <f>+'404-ENTREGA_INSUMOS PA'!AX23</f>
        <v>0</v>
      </c>
      <c r="Q2" s="371">
        <f>+'404-ENTREGA_INSUMOS PA'!AY23</f>
        <v>0</v>
      </c>
      <c r="R2" s="371">
        <f>+'404-ENTREGA_INSUMOS PA'!AZ23</f>
        <v>0</v>
      </c>
      <c r="S2" s="371"/>
      <c r="T2" s="371"/>
      <c r="U2" s="371"/>
      <c r="V2" s="371"/>
      <c r="W2" s="371"/>
      <c r="X2" s="371"/>
    </row>
    <row r="3" spans="1:24" x14ac:dyDescent="0.3">
      <c r="A3" s="371">
        <f>+seed_deliveries!A3</f>
        <v>0</v>
      </c>
      <c r="B3" s="371">
        <f>+seed_deliveries!B3</f>
        <v>0</v>
      </c>
      <c r="C3" s="371" t="str">
        <f>+seed_deliveries!C3</f>
        <v/>
      </c>
      <c r="D3" s="415" t="str">
        <f>+seed_deliveries!D3</f>
        <v/>
      </c>
      <c r="E3" s="415" t="str">
        <f>+delivery_events!D$5</f>
        <v>Insumos</v>
      </c>
      <c r="F3" s="566" t="e">
        <f>IFERROR(VLOOKUP('404-ENTREGA_INSUMOS PA'!AP$6,localidades,2,FALSE),VLOOKUP('404-ENTREGA_INSUMOS PA'!AP$5,district_codes,2,FALSE))</f>
        <v>#N/A</v>
      </c>
      <c r="G3" s="566">
        <f>+'402 - ENTREGA DE SEMENTE'!J24</f>
        <v>0</v>
      </c>
      <c r="H3" s="566">
        <f>+'404-ENTREGA_INSUMOS PA'!L24</f>
        <v>0</v>
      </c>
      <c r="I3" s="566">
        <f>+'404-ENTREGA_INSUMOS PA'!AP$6</f>
        <v>0</v>
      </c>
      <c r="J3" s="566">
        <f>+'404-ENTREGA_INSUMOS PA'!AP$6</f>
        <v>0</v>
      </c>
      <c r="K3" s="371">
        <f>+'404-ENTREGA_INSUMOS PA'!AP24</f>
        <v>0</v>
      </c>
      <c r="L3" s="371">
        <f>+'404-ENTREGA_INSUMOS PA'!AR24</f>
        <v>0</v>
      </c>
      <c r="M3" s="371">
        <f>+'404-ENTREGA_INSUMOS PA'!AT24</f>
        <v>0</v>
      </c>
      <c r="N3" s="371">
        <f>+'404-ENTREGA_INSUMOS PA'!AU24</f>
        <v>0</v>
      </c>
      <c r="O3" s="371">
        <f>+'404-ENTREGA_INSUMOS PA'!AV24</f>
        <v>0</v>
      </c>
      <c r="P3" s="371">
        <f>+'404-ENTREGA_INSUMOS PA'!AX24</f>
        <v>0</v>
      </c>
      <c r="Q3" s="371">
        <f>+'404-ENTREGA_INSUMOS PA'!AY24</f>
        <v>0</v>
      </c>
      <c r="R3" s="371">
        <f>+'404-ENTREGA_INSUMOS PA'!AZ24</f>
        <v>0</v>
      </c>
      <c r="S3" s="371"/>
      <c r="T3" s="371"/>
      <c r="U3" s="371"/>
      <c r="V3" s="371"/>
      <c r="W3" s="371"/>
      <c r="X3" s="371"/>
    </row>
    <row r="4" spans="1:24" hidden="1" x14ac:dyDescent="0.3">
      <c r="A4" s="371">
        <f>+seed_deliveries!A4</f>
        <v>0</v>
      </c>
      <c r="B4" s="371">
        <f>+seed_deliveries!B4</f>
        <v>0</v>
      </c>
      <c r="C4" s="371">
        <f>+seed_deliveries!C4</f>
        <v>0</v>
      </c>
      <c r="D4" s="415">
        <f>+seed_deliveries!D4</f>
        <v>0</v>
      </c>
      <c r="E4" s="415" t="str">
        <f>+delivery_events!D$5</f>
        <v>Insumos</v>
      </c>
      <c r="F4" s="566" t="e">
        <f>IFERROR(VLOOKUP('404-ENTREGA_INSUMOS PA'!AP$6,localidades,2,FALSE),VLOOKUP('404-ENTREGA_INSUMOS PA'!AP$5,district_codes,2,FALSE))</f>
        <v>#N/A</v>
      </c>
      <c r="G4" s="566">
        <f>+'402 - ENTREGA DE SEMENTE'!J25</f>
        <v>0</v>
      </c>
      <c r="H4" s="566">
        <f>+'404-ENTREGA_INSUMOS PA'!L25</f>
        <v>0</v>
      </c>
      <c r="I4" s="566">
        <f>+'404-ENTREGA_INSUMOS PA'!AP$6</f>
        <v>0</v>
      </c>
      <c r="J4" s="566">
        <f>+'404-ENTREGA_INSUMOS PA'!AP$6</f>
        <v>0</v>
      </c>
      <c r="K4" s="371">
        <f>+'404-ENTREGA_INSUMOS PA'!AP25</f>
        <v>0</v>
      </c>
      <c r="L4" s="371">
        <f>+'404-ENTREGA_INSUMOS PA'!AR25</f>
        <v>0</v>
      </c>
      <c r="M4" s="371">
        <f>+'404-ENTREGA_INSUMOS PA'!AT25</f>
        <v>0</v>
      </c>
      <c r="N4" s="371">
        <f>+'404-ENTREGA_INSUMOS PA'!AU25</f>
        <v>0</v>
      </c>
      <c r="O4" s="371">
        <f>+'404-ENTREGA_INSUMOS PA'!AV25</f>
        <v>0</v>
      </c>
      <c r="P4" s="371">
        <f>+'404-ENTREGA_INSUMOS PA'!AX25</f>
        <v>0</v>
      </c>
      <c r="Q4" s="371">
        <f>+'404-ENTREGA_INSUMOS PA'!AY25</f>
        <v>0</v>
      </c>
      <c r="R4" s="371">
        <f>+'404-ENTREGA_INSUMOS PA'!AZ25</f>
        <v>0</v>
      </c>
      <c r="S4" s="371"/>
      <c r="T4" s="371"/>
      <c r="U4" s="371"/>
      <c r="V4" s="371"/>
      <c r="W4" s="371"/>
      <c r="X4" s="371"/>
    </row>
    <row r="5" spans="1:24" hidden="1" x14ac:dyDescent="0.3">
      <c r="A5" s="371">
        <f>+seed_deliveries!A5</f>
        <v>0</v>
      </c>
      <c r="B5" s="371">
        <f>+seed_deliveries!B5</f>
        <v>0</v>
      </c>
      <c r="C5" s="371" t="str">
        <f>+seed_deliveries!C5</f>
        <v/>
      </c>
      <c r="D5" s="415" t="str">
        <f>+seed_deliveries!D5</f>
        <v/>
      </c>
      <c r="E5" s="415" t="str">
        <f>+delivery_events!D$5</f>
        <v>Insumos</v>
      </c>
      <c r="F5" s="566" t="e">
        <f>IFERROR(VLOOKUP('404-ENTREGA_INSUMOS PA'!AP$6,localidades,2,FALSE),VLOOKUP('404-ENTREGA_INSUMOS PA'!AP$5,district_codes,2,FALSE))</f>
        <v>#N/A</v>
      </c>
      <c r="G5" s="566">
        <f>+'402 - ENTREGA DE SEMENTE'!J26</f>
        <v>0</v>
      </c>
      <c r="H5" s="566">
        <f>+'404-ENTREGA_INSUMOS PA'!L26</f>
        <v>0</v>
      </c>
      <c r="I5" s="566">
        <f>+'404-ENTREGA_INSUMOS PA'!AP$6</f>
        <v>0</v>
      </c>
      <c r="J5" s="566">
        <f>+'404-ENTREGA_INSUMOS PA'!AP$6</f>
        <v>0</v>
      </c>
      <c r="K5" s="371">
        <f>+'404-ENTREGA_INSUMOS PA'!AP26</f>
        <v>0</v>
      </c>
      <c r="L5" s="371">
        <f>+'404-ENTREGA_INSUMOS PA'!AR26</f>
        <v>0</v>
      </c>
      <c r="M5" s="371">
        <f>+'404-ENTREGA_INSUMOS PA'!AT26</f>
        <v>0</v>
      </c>
      <c r="N5" s="371">
        <f>+'404-ENTREGA_INSUMOS PA'!AU26</f>
        <v>0</v>
      </c>
      <c r="O5" s="371">
        <f>+'404-ENTREGA_INSUMOS PA'!AV26</f>
        <v>0</v>
      </c>
      <c r="P5" s="371">
        <f>+'404-ENTREGA_INSUMOS PA'!AX26</f>
        <v>0</v>
      </c>
      <c r="Q5" s="371">
        <f>+'404-ENTREGA_INSUMOS PA'!AY26</f>
        <v>0</v>
      </c>
      <c r="R5" s="371">
        <f>+'404-ENTREGA_INSUMOS PA'!AZ26</f>
        <v>0</v>
      </c>
      <c r="S5" s="371"/>
      <c r="T5" s="371"/>
      <c r="U5" s="371"/>
      <c r="V5" s="371"/>
      <c r="W5" s="371"/>
      <c r="X5" s="371"/>
    </row>
    <row r="6" spans="1:24" hidden="1" x14ac:dyDescent="0.3">
      <c r="A6" s="371">
        <f>+seed_deliveries!A6</f>
        <v>0</v>
      </c>
      <c r="B6" s="371">
        <f>+seed_deliveries!B6</f>
        <v>0</v>
      </c>
      <c r="C6" s="371" t="str">
        <f>+seed_deliveries!C6</f>
        <v/>
      </c>
      <c r="D6" s="415" t="str">
        <f>+seed_deliveries!D6</f>
        <v/>
      </c>
      <c r="E6" s="415" t="str">
        <f>+delivery_events!D$5</f>
        <v>Insumos</v>
      </c>
      <c r="F6" s="566" t="e">
        <f>IFERROR(VLOOKUP('404-ENTREGA_INSUMOS PA'!AP$6,localidades,2,FALSE),VLOOKUP('404-ENTREGA_INSUMOS PA'!AP$5,district_codes,2,FALSE))</f>
        <v>#N/A</v>
      </c>
      <c r="G6" s="566">
        <f>+'402 - ENTREGA DE SEMENTE'!J27</f>
        <v>0</v>
      </c>
      <c r="H6" s="566">
        <f>+'404-ENTREGA_INSUMOS PA'!L27</f>
        <v>0</v>
      </c>
      <c r="I6" s="566">
        <f>+'404-ENTREGA_INSUMOS PA'!AP$6</f>
        <v>0</v>
      </c>
      <c r="J6" s="566">
        <f>+'404-ENTREGA_INSUMOS PA'!AP$6</f>
        <v>0</v>
      </c>
      <c r="K6" s="371">
        <f>+'404-ENTREGA_INSUMOS PA'!AP27</f>
        <v>0</v>
      </c>
      <c r="L6" s="371">
        <f>+'404-ENTREGA_INSUMOS PA'!AR27</f>
        <v>0</v>
      </c>
      <c r="M6" s="371">
        <f>+'404-ENTREGA_INSUMOS PA'!AT27</f>
        <v>0</v>
      </c>
      <c r="N6" s="371">
        <f>+'404-ENTREGA_INSUMOS PA'!AU27</f>
        <v>0</v>
      </c>
      <c r="O6" s="371">
        <f>+'404-ENTREGA_INSUMOS PA'!AV27</f>
        <v>0</v>
      </c>
      <c r="P6" s="371">
        <f>+'404-ENTREGA_INSUMOS PA'!AX27</f>
        <v>0</v>
      </c>
      <c r="Q6" s="371">
        <f>+'404-ENTREGA_INSUMOS PA'!AY27</f>
        <v>0</v>
      </c>
      <c r="R6" s="371">
        <f>+'404-ENTREGA_INSUMOS PA'!AZ27</f>
        <v>0</v>
      </c>
      <c r="S6" s="371"/>
      <c r="T6" s="371"/>
      <c r="U6" s="371"/>
      <c r="V6" s="371"/>
      <c r="W6" s="371"/>
      <c r="X6" s="371"/>
    </row>
    <row r="7" spans="1:24" hidden="1" x14ac:dyDescent="0.3">
      <c r="A7" s="371">
        <f>+seed_deliveries!A7</f>
        <v>0</v>
      </c>
      <c r="B7" s="371">
        <f>+seed_deliveries!B7</f>
        <v>0</v>
      </c>
      <c r="C7" s="371" t="str">
        <f>+seed_deliveries!C7</f>
        <v/>
      </c>
      <c r="D7" s="415" t="str">
        <f>+seed_deliveries!D7</f>
        <v/>
      </c>
      <c r="E7" s="415" t="str">
        <f>+delivery_events!D$5</f>
        <v>Insumos</v>
      </c>
      <c r="F7" s="566" t="e">
        <f>IFERROR(VLOOKUP('404-ENTREGA_INSUMOS PA'!AP$6,localidades,2,FALSE),VLOOKUP('404-ENTREGA_INSUMOS PA'!AP$5,district_codes,2,FALSE))</f>
        <v>#N/A</v>
      </c>
      <c r="G7" s="566">
        <f>+'402 - ENTREGA DE SEMENTE'!J28</f>
        <v>0</v>
      </c>
      <c r="H7" s="566">
        <f>+'404-ENTREGA_INSUMOS PA'!L28</f>
        <v>0</v>
      </c>
      <c r="I7" s="566">
        <f>+'404-ENTREGA_INSUMOS PA'!AP$6</f>
        <v>0</v>
      </c>
      <c r="J7" s="566">
        <f>+'404-ENTREGA_INSUMOS PA'!AP$6</f>
        <v>0</v>
      </c>
      <c r="K7" s="371">
        <f>+'404-ENTREGA_INSUMOS PA'!AP28</f>
        <v>0</v>
      </c>
      <c r="L7" s="371">
        <f>+'404-ENTREGA_INSUMOS PA'!AR28</f>
        <v>0</v>
      </c>
      <c r="M7" s="371">
        <f>+'404-ENTREGA_INSUMOS PA'!AT28</f>
        <v>0</v>
      </c>
      <c r="N7" s="371">
        <f>+'404-ENTREGA_INSUMOS PA'!AU28</f>
        <v>0</v>
      </c>
      <c r="O7" s="371">
        <f>+'404-ENTREGA_INSUMOS PA'!AV28</f>
        <v>0</v>
      </c>
      <c r="P7" s="371">
        <f>+'404-ENTREGA_INSUMOS PA'!AX28</f>
        <v>0</v>
      </c>
      <c r="Q7" s="371">
        <f>+'404-ENTREGA_INSUMOS PA'!AY28</f>
        <v>0</v>
      </c>
      <c r="R7" s="371">
        <f>+'404-ENTREGA_INSUMOS PA'!AZ28</f>
        <v>0</v>
      </c>
      <c r="S7" s="371"/>
      <c r="T7" s="371"/>
      <c r="U7" s="371"/>
      <c r="V7" s="371"/>
      <c r="W7" s="371"/>
      <c r="X7" s="371"/>
    </row>
    <row r="8" spans="1:24" hidden="1" x14ac:dyDescent="0.3">
      <c r="A8" s="371">
        <f>+seed_deliveries!A8</f>
        <v>0</v>
      </c>
      <c r="B8" s="371">
        <f>+seed_deliveries!B8</f>
        <v>0</v>
      </c>
      <c r="C8" s="371" t="str">
        <f>+seed_deliveries!C8</f>
        <v/>
      </c>
      <c r="D8" s="415" t="str">
        <f>+seed_deliveries!D8</f>
        <v/>
      </c>
      <c r="E8" s="415" t="str">
        <f>+delivery_events!D$5</f>
        <v>Insumos</v>
      </c>
      <c r="F8" s="566" t="e">
        <f>IFERROR(VLOOKUP('404-ENTREGA_INSUMOS PA'!AP$6,localidades,2,FALSE),VLOOKUP('404-ENTREGA_INSUMOS PA'!AP$5,district_codes,2,FALSE))</f>
        <v>#N/A</v>
      </c>
      <c r="G8" s="566">
        <f>+'402 - ENTREGA DE SEMENTE'!J29</f>
        <v>0</v>
      </c>
      <c r="H8" s="566">
        <f>+'404-ENTREGA_INSUMOS PA'!L29</f>
        <v>0</v>
      </c>
      <c r="I8" s="566">
        <f>+'404-ENTREGA_INSUMOS PA'!AP$6</f>
        <v>0</v>
      </c>
      <c r="J8" s="566">
        <f>+'404-ENTREGA_INSUMOS PA'!AP$6</f>
        <v>0</v>
      </c>
      <c r="K8" s="371">
        <f>+'404-ENTREGA_INSUMOS PA'!AP29</f>
        <v>0</v>
      </c>
      <c r="L8" s="371">
        <f>+'404-ENTREGA_INSUMOS PA'!AR29</f>
        <v>0</v>
      </c>
      <c r="M8" s="371">
        <f>+'404-ENTREGA_INSUMOS PA'!AT29</f>
        <v>0</v>
      </c>
      <c r="N8" s="371">
        <f>+'404-ENTREGA_INSUMOS PA'!AU29</f>
        <v>0</v>
      </c>
      <c r="O8" s="371">
        <f>+'404-ENTREGA_INSUMOS PA'!AV29</f>
        <v>0</v>
      </c>
      <c r="P8" s="371">
        <f>+'404-ENTREGA_INSUMOS PA'!AX29</f>
        <v>0</v>
      </c>
      <c r="Q8" s="371">
        <f>+'404-ENTREGA_INSUMOS PA'!AY29</f>
        <v>0</v>
      </c>
      <c r="R8" s="371">
        <f>+'404-ENTREGA_INSUMOS PA'!AZ29</f>
        <v>0</v>
      </c>
      <c r="S8" s="371"/>
      <c r="T8" s="371"/>
      <c r="U8" s="371"/>
      <c r="V8" s="371"/>
      <c r="W8" s="371"/>
      <c r="X8" s="371"/>
    </row>
    <row r="9" spans="1:24" hidden="1" x14ac:dyDescent="0.3">
      <c r="A9" s="371">
        <f>+seed_deliveries!A9</f>
        <v>0</v>
      </c>
      <c r="B9" s="371">
        <f>+seed_deliveries!B9</f>
        <v>0</v>
      </c>
      <c r="C9" s="371" t="str">
        <f>+seed_deliveries!C9</f>
        <v/>
      </c>
      <c r="D9" s="415" t="str">
        <f>+seed_deliveries!D9</f>
        <v/>
      </c>
      <c r="E9" s="415" t="str">
        <f>+delivery_events!D$5</f>
        <v>Insumos</v>
      </c>
      <c r="F9" s="566" t="e">
        <f>IFERROR(VLOOKUP('404-ENTREGA_INSUMOS PA'!AP$6,localidades,2,FALSE),VLOOKUP('404-ENTREGA_INSUMOS PA'!AP$5,district_codes,2,FALSE))</f>
        <v>#N/A</v>
      </c>
      <c r="G9" s="566">
        <f>+'402 - ENTREGA DE SEMENTE'!J30</f>
        <v>0</v>
      </c>
      <c r="H9" s="566">
        <f>+'404-ENTREGA_INSUMOS PA'!L30</f>
        <v>0</v>
      </c>
      <c r="I9" s="566">
        <f>+'404-ENTREGA_INSUMOS PA'!AP$6</f>
        <v>0</v>
      </c>
      <c r="J9" s="566">
        <f>+'404-ENTREGA_INSUMOS PA'!AP$6</f>
        <v>0</v>
      </c>
      <c r="K9" s="371">
        <f>+'404-ENTREGA_INSUMOS PA'!AP30</f>
        <v>0</v>
      </c>
      <c r="L9" s="371">
        <f>+'404-ENTREGA_INSUMOS PA'!AR30</f>
        <v>0</v>
      </c>
      <c r="M9" s="371">
        <f>+'404-ENTREGA_INSUMOS PA'!AT30</f>
        <v>0</v>
      </c>
      <c r="N9" s="371">
        <f>+'404-ENTREGA_INSUMOS PA'!AU30</f>
        <v>0</v>
      </c>
      <c r="O9" s="371">
        <f>+'404-ENTREGA_INSUMOS PA'!AV30</f>
        <v>0</v>
      </c>
      <c r="P9" s="371">
        <f>+'404-ENTREGA_INSUMOS PA'!AX30</f>
        <v>0</v>
      </c>
      <c r="Q9" s="371">
        <f>+'404-ENTREGA_INSUMOS PA'!AY30</f>
        <v>0</v>
      </c>
      <c r="R9" s="371">
        <f>+'404-ENTREGA_INSUMOS PA'!AZ30</f>
        <v>0</v>
      </c>
      <c r="S9" s="371"/>
      <c r="T9" s="371"/>
      <c r="U9" s="371"/>
      <c r="V9" s="371"/>
      <c r="W9" s="371"/>
      <c r="X9" s="371"/>
    </row>
    <row r="10" spans="1:24" hidden="1" x14ac:dyDescent="0.3">
      <c r="A10" s="371">
        <f>+seed_deliveries!A10</f>
        <v>0</v>
      </c>
      <c r="B10" s="371">
        <f>+seed_deliveries!B10</f>
        <v>0</v>
      </c>
      <c r="C10" s="371" t="str">
        <f>+seed_deliveries!C10</f>
        <v/>
      </c>
      <c r="D10" s="415" t="str">
        <f>+seed_deliveries!D10</f>
        <v/>
      </c>
      <c r="E10" s="415" t="str">
        <f>+delivery_events!D$5</f>
        <v>Insumos</v>
      </c>
      <c r="F10" s="566" t="e">
        <f>IFERROR(VLOOKUP('404-ENTREGA_INSUMOS PA'!AP$6,localidades,2,FALSE),VLOOKUP('404-ENTREGA_INSUMOS PA'!AP$5,district_codes,2,FALSE))</f>
        <v>#N/A</v>
      </c>
      <c r="G10" s="566">
        <f>+'402 - ENTREGA DE SEMENTE'!J31</f>
        <v>0</v>
      </c>
      <c r="H10" s="566">
        <f>+'404-ENTREGA_INSUMOS PA'!L31</f>
        <v>0</v>
      </c>
      <c r="I10" s="566">
        <f>+'404-ENTREGA_INSUMOS PA'!AP$6</f>
        <v>0</v>
      </c>
      <c r="J10" s="566">
        <f>+'404-ENTREGA_INSUMOS PA'!AP$6</f>
        <v>0</v>
      </c>
      <c r="K10" s="371">
        <f>+'404-ENTREGA_INSUMOS PA'!AP31</f>
        <v>0</v>
      </c>
      <c r="L10" s="371">
        <f>+'404-ENTREGA_INSUMOS PA'!AR31</f>
        <v>0</v>
      </c>
      <c r="M10" s="371">
        <f>+'404-ENTREGA_INSUMOS PA'!AT31</f>
        <v>0</v>
      </c>
      <c r="N10" s="371">
        <f>+'404-ENTREGA_INSUMOS PA'!AU31</f>
        <v>0</v>
      </c>
      <c r="O10" s="371">
        <f>+'404-ENTREGA_INSUMOS PA'!AV31</f>
        <v>0</v>
      </c>
      <c r="P10" s="371">
        <f>+'404-ENTREGA_INSUMOS PA'!AX31</f>
        <v>0</v>
      </c>
      <c r="Q10" s="371">
        <f>+'404-ENTREGA_INSUMOS PA'!AY31</f>
        <v>0</v>
      </c>
      <c r="R10" s="371">
        <f>+'404-ENTREGA_INSUMOS PA'!AZ31</f>
        <v>0</v>
      </c>
      <c r="S10" s="371"/>
      <c r="T10" s="371"/>
      <c r="U10" s="371"/>
      <c r="V10" s="371"/>
      <c r="W10" s="371"/>
      <c r="X10" s="371"/>
    </row>
    <row r="11" spans="1:24" hidden="1" x14ac:dyDescent="0.3">
      <c r="A11" s="371">
        <f>+seed_deliveries!A11</f>
        <v>0</v>
      </c>
      <c r="B11" s="371">
        <f>+seed_deliveries!B11</f>
        <v>0</v>
      </c>
      <c r="C11" s="371" t="str">
        <f>+seed_deliveries!C11</f>
        <v/>
      </c>
      <c r="D11" s="415" t="str">
        <f>+seed_deliveries!D11</f>
        <v/>
      </c>
      <c r="E11" s="415" t="str">
        <f>+delivery_events!D$5</f>
        <v>Insumos</v>
      </c>
      <c r="F11" s="566" t="e">
        <f>IFERROR(VLOOKUP('404-ENTREGA_INSUMOS PA'!AP$6,localidades,2,FALSE),VLOOKUP('404-ENTREGA_INSUMOS PA'!AP$5,district_codes,2,FALSE))</f>
        <v>#N/A</v>
      </c>
      <c r="G11" s="566">
        <f>+'402 - ENTREGA DE SEMENTE'!J32</f>
        <v>0</v>
      </c>
      <c r="H11" s="566">
        <f>+'404-ENTREGA_INSUMOS PA'!L32</f>
        <v>0</v>
      </c>
      <c r="I11" s="566">
        <f>+'404-ENTREGA_INSUMOS PA'!AP$6</f>
        <v>0</v>
      </c>
      <c r="J11" s="566">
        <f>+'404-ENTREGA_INSUMOS PA'!AP$6</f>
        <v>0</v>
      </c>
      <c r="K11" s="371">
        <f>+'404-ENTREGA_INSUMOS PA'!AP32</f>
        <v>0</v>
      </c>
      <c r="L11" s="371">
        <f>+'404-ENTREGA_INSUMOS PA'!AR32</f>
        <v>0</v>
      </c>
      <c r="M11" s="371">
        <f>+'404-ENTREGA_INSUMOS PA'!AT32</f>
        <v>0</v>
      </c>
      <c r="N11" s="371">
        <f>+'404-ENTREGA_INSUMOS PA'!AU32</f>
        <v>0</v>
      </c>
      <c r="O11" s="371">
        <f>+'404-ENTREGA_INSUMOS PA'!AV32</f>
        <v>0</v>
      </c>
      <c r="P11" s="371">
        <f>+'404-ENTREGA_INSUMOS PA'!AX32</f>
        <v>0</v>
      </c>
      <c r="Q11" s="371">
        <f>+'404-ENTREGA_INSUMOS PA'!AY32</f>
        <v>0</v>
      </c>
      <c r="R11" s="371">
        <f>+'404-ENTREGA_INSUMOS PA'!AZ32</f>
        <v>0</v>
      </c>
      <c r="S11" s="371"/>
      <c r="T11" s="371"/>
      <c r="U11" s="371"/>
      <c r="V11" s="371"/>
      <c r="W11" s="371"/>
      <c r="X11" s="371"/>
    </row>
    <row r="12" spans="1:24" hidden="1" x14ac:dyDescent="0.3">
      <c r="A12" s="371">
        <f>+seed_deliveries!A12</f>
        <v>0</v>
      </c>
      <c r="B12" s="371">
        <f>+seed_deliveries!B12</f>
        <v>0</v>
      </c>
      <c r="C12" s="371" t="str">
        <f>+seed_deliveries!C12</f>
        <v/>
      </c>
      <c r="D12" s="415" t="str">
        <f>+seed_deliveries!D12</f>
        <v/>
      </c>
      <c r="E12" s="415" t="str">
        <f>+delivery_events!D$5</f>
        <v>Insumos</v>
      </c>
      <c r="F12" s="566" t="e">
        <f>IFERROR(VLOOKUP('404-ENTREGA_INSUMOS PA'!AP$6,localidades,2,FALSE),VLOOKUP('404-ENTREGA_INSUMOS PA'!AP$5,district_codes,2,FALSE))</f>
        <v>#N/A</v>
      </c>
      <c r="G12" s="566">
        <f>+'402 - ENTREGA DE SEMENTE'!J33</f>
        <v>0</v>
      </c>
      <c r="H12" s="566">
        <f>+'404-ENTREGA_INSUMOS PA'!L33</f>
        <v>0</v>
      </c>
      <c r="I12" s="566">
        <f>+'404-ENTREGA_INSUMOS PA'!AP$6</f>
        <v>0</v>
      </c>
      <c r="J12" s="566">
        <f>+'404-ENTREGA_INSUMOS PA'!AP$6</f>
        <v>0</v>
      </c>
      <c r="K12" s="371">
        <f>+'404-ENTREGA_INSUMOS PA'!AP33</f>
        <v>0</v>
      </c>
      <c r="L12" s="371">
        <f>+'404-ENTREGA_INSUMOS PA'!AR33</f>
        <v>0</v>
      </c>
      <c r="M12" s="371">
        <f>+'404-ENTREGA_INSUMOS PA'!AT33</f>
        <v>0</v>
      </c>
      <c r="N12" s="371">
        <f>+'404-ENTREGA_INSUMOS PA'!AU33</f>
        <v>0</v>
      </c>
      <c r="O12" s="371">
        <f>+'404-ENTREGA_INSUMOS PA'!AV33</f>
        <v>0</v>
      </c>
      <c r="P12" s="371">
        <f>+'404-ENTREGA_INSUMOS PA'!AX33</f>
        <v>0</v>
      </c>
      <c r="Q12" s="371">
        <f>+'404-ENTREGA_INSUMOS PA'!AY33</f>
        <v>0</v>
      </c>
      <c r="R12" s="371">
        <f>+'404-ENTREGA_INSUMOS PA'!AZ33</f>
        <v>0</v>
      </c>
      <c r="S12" s="371"/>
      <c r="T12" s="371"/>
      <c r="U12" s="371"/>
      <c r="V12" s="371"/>
      <c r="W12" s="371"/>
      <c r="X12" s="371"/>
    </row>
    <row r="13" spans="1:24" hidden="1" x14ac:dyDescent="0.3">
      <c r="A13" s="371">
        <f>+seed_deliveries!A13</f>
        <v>0</v>
      </c>
      <c r="B13" s="371">
        <f>+seed_deliveries!B13</f>
        <v>0</v>
      </c>
      <c r="C13" s="371" t="str">
        <f>+seed_deliveries!C13</f>
        <v/>
      </c>
      <c r="D13" s="415" t="str">
        <f>+seed_deliveries!D13</f>
        <v/>
      </c>
      <c r="E13" s="415" t="str">
        <f>+delivery_events!D$5</f>
        <v>Insumos</v>
      </c>
      <c r="F13" s="566" t="e">
        <f>IFERROR(VLOOKUP('404-ENTREGA_INSUMOS PA'!AP$6,localidades,2,FALSE),VLOOKUP('404-ENTREGA_INSUMOS PA'!AP$5,district_codes,2,FALSE))</f>
        <v>#N/A</v>
      </c>
      <c r="G13" s="566">
        <f>+'402 - ENTREGA DE SEMENTE'!J34</f>
        <v>0</v>
      </c>
      <c r="H13" s="566">
        <f>+'404-ENTREGA_INSUMOS PA'!L34</f>
        <v>0</v>
      </c>
      <c r="I13" s="566">
        <f>+'404-ENTREGA_INSUMOS PA'!AP$6</f>
        <v>0</v>
      </c>
      <c r="J13" s="566">
        <f>+'404-ENTREGA_INSUMOS PA'!AP$6</f>
        <v>0</v>
      </c>
      <c r="K13" s="371">
        <f>+'404-ENTREGA_INSUMOS PA'!AP34</f>
        <v>0</v>
      </c>
      <c r="L13" s="371">
        <f>+'404-ENTREGA_INSUMOS PA'!AR34</f>
        <v>0</v>
      </c>
      <c r="M13" s="371">
        <f>+'404-ENTREGA_INSUMOS PA'!AT34</f>
        <v>0</v>
      </c>
      <c r="N13" s="371">
        <f>+'404-ENTREGA_INSUMOS PA'!AU34</f>
        <v>0</v>
      </c>
      <c r="O13" s="371">
        <f>+'404-ENTREGA_INSUMOS PA'!AV34</f>
        <v>0</v>
      </c>
      <c r="P13" s="371">
        <f>+'404-ENTREGA_INSUMOS PA'!AX34</f>
        <v>0</v>
      </c>
      <c r="Q13" s="371">
        <f>+'404-ENTREGA_INSUMOS PA'!AY34</f>
        <v>0</v>
      </c>
      <c r="R13" s="371">
        <f>+'404-ENTREGA_INSUMOS PA'!AZ34</f>
        <v>0</v>
      </c>
      <c r="S13" s="371"/>
      <c r="T13" s="371"/>
      <c r="U13" s="371"/>
      <c r="V13" s="371"/>
      <c r="W13" s="371"/>
      <c r="X13" s="371"/>
    </row>
    <row r="14" spans="1:24" hidden="1" x14ac:dyDescent="0.3">
      <c r="A14" s="371">
        <f>+seed_deliveries!A14</f>
        <v>0</v>
      </c>
      <c r="B14" s="371">
        <f>+seed_deliveries!B14</f>
        <v>0</v>
      </c>
      <c r="C14" s="371" t="str">
        <f>+seed_deliveries!C14</f>
        <v/>
      </c>
      <c r="D14" s="415" t="str">
        <f>+seed_deliveries!D14</f>
        <v/>
      </c>
      <c r="E14" s="415" t="str">
        <f>+delivery_events!D$5</f>
        <v>Insumos</v>
      </c>
      <c r="F14" s="566" t="e">
        <f>IFERROR(VLOOKUP('404-ENTREGA_INSUMOS PA'!AP$6,localidades,2,FALSE),VLOOKUP('404-ENTREGA_INSUMOS PA'!AP$5,district_codes,2,FALSE))</f>
        <v>#N/A</v>
      </c>
      <c r="G14" s="566">
        <f>+'402 - ENTREGA DE SEMENTE'!J35</f>
        <v>0</v>
      </c>
      <c r="H14" s="566">
        <f>+'404-ENTREGA_INSUMOS PA'!L35</f>
        <v>0</v>
      </c>
      <c r="I14" s="566">
        <f>+'404-ENTREGA_INSUMOS PA'!AP$6</f>
        <v>0</v>
      </c>
      <c r="J14" s="566">
        <f>+'404-ENTREGA_INSUMOS PA'!AP$6</f>
        <v>0</v>
      </c>
      <c r="K14" s="371">
        <f>+'404-ENTREGA_INSUMOS PA'!AP35</f>
        <v>0</v>
      </c>
      <c r="L14" s="371">
        <f>+'404-ENTREGA_INSUMOS PA'!AR35</f>
        <v>0</v>
      </c>
      <c r="M14" s="371">
        <f>+'404-ENTREGA_INSUMOS PA'!AT35</f>
        <v>0</v>
      </c>
      <c r="N14" s="371">
        <f>+'404-ENTREGA_INSUMOS PA'!AU35</f>
        <v>0</v>
      </c>
      <c r="O14" s="371">
        <f>+'404-ENTREGA_INSUMOS PA'!AV35</f>
        <v>0</v>
      </c>
      <c r="P14" s="371">
        <f>+'404-ENTREGA_INSUMOS PA'!AX35</f>
        <v>0</v>
      </c>
      <c r="Q14" s="371">
        <f>+'404-ENTREGA_INSUMOS PA'!AY35</f>
        <v>0</v>
      </c>
      <c r="R14" s="371">
        <f>+'404-ENTREGA_INSUMOS PA'!AZ35</f>
        <v>0</v>
      </c>
      <c r="S14" s="371"/>
      <c r="T14" s="371"/>
      <c r="U14" s="371"/>
      <c r="V14" s="371"/>
      <c r="W14" s="371"/>
      <c r="X14" s="371"/>
    </row>
    <row r="15" spans="1:24" hidden="1" x14ac:dyDescent="0.3">
      <c r="A15" s="371">
        <f>+seed_deliveries!A15</f>
        <v>0</v>
      </c>
      <c r="B15" s="371">
        <f>+seed_deliveries!B15</f>
        <v>0</v>
      </c>
      <c r="C15" s="371" t="str">
        <f>+seed_deliveries!C15</f>
        <v/>
      </c>
      <c r="D15" s="415" t="str">
        <f>+seed_deliveries!D15</f>
        <v/>
      </c>
      <c r="E15" s="415" t="str">
        <f>+delivery_events!D$5</f>
        <v>Insumos</v>
      </c>
      <c r="F15" s="566" t="e">
        <f>IFERROR(VLOOKUP('404-ENTREGA_INSUMOS PA'!AP$6,localidades,2,FALSE),VLOOKUP('404-ENTREGA_INSUMOS PA'!AP$5,district_codes,2,FALSE))</f>
        <v>#N/A</v>
      </c>
      <c r="G15" s="566">
        <f>+'402 - ENTREGA DE SEMENTE'!J36</f>
        <v>0</v>
      </c>
      <c r="H15" s="566">
        <f>+'404-ENTREGA_INSUMOS PA'!L36</f>
        <v>0</v>
      </c>
      <c r="I15" s="566">
        <f>+'404-ENTREGA_INSUMOS PA'!AP$6</f>
        <v>0</v>
      </c>
      <c r="J15" s="566">
        <f>+'404-ENTREGA_INSUMOS PA'!AP$6</f>
        <v>0</v>
      </c>
      <c r="K15" s="371">
        <f>+'404-ENTREGA_INSUMOS PA'!AP36</f>
        <v>0</v>
      </c>
      <c r="L15" s="371">
        <f>+'404-ENTREGA_INSUMOS PA'!AR36</f>
        <v>0</v>
      </c>
      <c r="M15" s="371">
        <f>+'404-ENTREGA_INSUMOS PA'!AT36</f>
        <v>0</v>
      </c>
      <c r="N15" s="371">
        <f>+'404-ENTREGA_INSUMOS PA'!AU36</f>
        <v>0</v>
      </c>
      <c r="O15" s="371">
        <f>+'404-ENTREGA_INSUMOS PA'!AV36</f>
        <v>0</v>
      </c>
      <c r="P15" s="371">
        <f>+'404-ENTREGA_INSUMOS PA'!AX36</f>
        <v>0</v>
      </c>
      <c r="Q15" s="371">
        <f>+'404-ENTREGA_INSUMOS PA'!AY36</f>
        <v>0</v>
      </c>
      <c r="R15" s="371">
        <f>+'404-ENTREGA_INSUMOS PA'!AZ36</f>
        <v>0</v>
      </c>
      <c r="S15" s="371"/>
      <c r="T15" s="371"/>
      <c r="U15" s="371"/>
      <c r="V15" s="371"/>
      <c r="W15" s="371"/>
      <c r="X15" s="371"/>
    </row>
    <row r="16" spans="1:24" hidden="1" x14ac:dyDescent="0.3">
      <c r="A16" s="371">
        <f>+seed_deliveries!A16</f>
        <v>0</v>
      </c>
      <c r="B16" s="371">
        <f>+seed_deliveries!B16</f>
        <v>0</v>
      </c>
      <c r="C16" s="371" t="str">
        <f>+seed_deliveries!C16</f>
        <v/>
      </c>
      <c r="D16" s="415" t="str">
        <f>+seed_deliveries!D16</f>
        <v/>
      </c>
      <c r="E16" s="415" t="str">
        <f>+delivery_events!D$5</f>
        <v>Insumos</v>
      </c>
      <c r="F16" s="566" t="e">
        <f>IFERROR(VLOOKUP('404-ENTREGA_INSUMOS PA'!AP$6,localidades,2,FALSE),VLOOKUP('404-ENTREGA_INSUMOS PA'!AP$5,district_codes,2,FALSE))</f>
        <v>#N/A</v>
      </c>
      <c r="G16" s="566">
        <f>+'402 - ENTREGA DE SEMENTE'!J37</f>
        <v>0</v>
      </c>
      <c r="H16" s="566">
        <f>+'404-ENTREGA_INSUMOS PA'!L37</f>
        <v>0</v>
      </c>
      <c r="I16" s="566">
        <f>+'404-ENTREGA_INSUMOS PA'!AP$6</f>
        <v>0</v>
      </c>
      <c r="J16" s="566">
        <f>+'404-ENTREGA_INSUMOS PA'!AP$6</f>
        <v>0</v>
      </c>
      <c r="K16" s="371">
        <f>+'404-ENTREGA_INSUMOS PA'!AP37</f>
        <v>0</v>
      </c>
      <c r="L16" s="371">
        <f>+'404-ENTREGA_INSUMOS PA'!AR37</f>
        <v>0</v>
      </c>
      <c r="M16" s="371">
        <f>+'404-ENTREGA_INSUMOS PA'!AT37</f>
        <v>0</v>
      </c>
      <c r="N16" s="371">
        <f>+'404-ENTREGA_INSUMOS PA'!AU37</f>
        <v>0</v>
      </c>
      <c r="O16" s="371">
        <f>+'404-ENTREGA_INSUMOS PA'!AV37</f>
        <v>0</v>
      </c>
      <c r="P16" s="371">
        <f>+'404-ENTREGA_INSUMOS PA'!AX37</f>
        <v>0</v>
      </c>
      <c r="Q16" s="371">
        <f>+'404-ENTREGA_INSUMOS PA'!AY37</f>
        <v>0</v>
      </c>
      <c r="R16" s="371">
        <f>+'404-ENTREGA_INSUMOS PA'!AZ37</f>
        <v>0</v>
      </c>
      <c r="S16" s="371"/>
      <c r="T16" s="371"/>
      <c r="U16" s="371"/>
      <c r="V16" s="371"/>
      <c r="W16" s="371"/>
      <c r="X16" s="371"/>
    </row>
    <row r="17" spans="1:24" hidden="1" x14ac:dyDescent="0.3">
      <c r="A17" s="371">
        <f>+seed_deliveries!A17</f>
        <v>0</v>
      </c>
      <c r="B17" s="371">
        <f>+seed_deliveries!B17</f>
        <v>0</v>
      </c>
      <c r="C17" s="371" t="str">
        <f>+seed_deliveries!C17</f>
        <v/>
      </c>
      <c r="D17" s="415" t="str">
        <f>+seed_deliveries!D17</f>
        <v/>
      </c>
      <c r="E17" s="415" t="str">
        <f>+delivery_events!D$5</f>
        <v>Insumos</v>
      </c>
      <c r="F17" s="566" t="e">
        <f>IFERROR(VLOOKUP('404-ENTREGA_INSUMOS PA'!AP$6,localidades,2,FALSE),VLOOKUP('404-ENTREGA_INSUMOS PA'!AP$5,district_codes,2,FALSE))</f>
        <v>#N/A</v>
      </c>
      <c r="G17" s="566">
        <f>+'402 - ENTREGA DE SEMENTE'!J38</f>
        <v>0</v>
      </c>
      <c r="H17" s="566">
        <f>+'404-ENTREGA_INSUMOS PA'!L38</f>
        <v>0</v>
      </c>
      <c r="I17" s="566">
        <f>+'404-ENTREGA_INSUMOS PA'!AP$6</f>
        <v>0</v>
      </c>
      <c r="J17" s="566">
        <f>+'404-ENTREGA_INSUMOS PA'!AP$6</f>
        <v>0</v>
      </c>
      <c r="K17" s="371">
        <f>+'404-ENTREGA_INSUMOS PA'!AP38</f>
        <v>0</v>
      </c>
      <c r="L17" s="371">
        <f>+'404-ENTREGA_INSUMOS PA'!AR38</f>
        <v>0</v>
      </c>
      <c r="M17" s="371">
        <f>+'404-ENTREGA_INSUMOS PA'!AT38</f>
        <v>0</v>
      </c>
      <c r="N17" s="371">
        <f>+'404-ENTREGA_INSUMOS PA'!AU38</f>
        <v>0</v>
      </c>
      <c r="O17" s="371">
        <f>+'404-ENTREGA_INSUMOS PA'!AV38</f>
        <v>0</v>
      </c>
      <c r="P17" s="371">
        <f>+'404-ENTREGA_INSUMOS PA'!AX38</f>
        <v>0</v>
      </c>
      <c r="Q17" s="371">
        <f>+'404-ENTREGA_INSUMOS PA'!AY38</f>
        <v>0</v>
      </c>
      <c r="R17" s="371">
        <f>+'404-ENTREGA_INSUMOS PA'!AZ38</f>
        <v>0</v>
      </c>
      <c r="S17" s="371"/>
      <c r="T17" s="371"/>
      <c r="U17" s="371"/>
      <c r="V17" s="371"/>
      <c r="W17" s="371"/>
      <c r="X17" s="371"/>
    </row>
    <row r="18" spans="1:24" hidden="1" x14ac:dyDescent="0.3">
      <c r="A18" s="371">
        <f>+seed_deliveries!A18</f>
        <v>0</v>
      </c>
      <c r="B18" s="371">
        <f>+seed_deliveries!B18</f>
        <v>0</v>
      </c>
      <c r="C18" s="371" t="str">
        <f>+seed_deliveries!C18</f>
        <v/>
      </c>
      <c r="D18" s="415" t="str">
        <f>+seed_deliveries!D18</f>
        <v/>
      </c>
      <c r="E18" s="415" t="str">
        <f>+delivery_events!D$5</f>
        <v>Insumos</v>
      </c>
      <c r="F18" s="566" t="e">
        <f>IFERROR(VLOOKUP('404-ENTREGA_INSUMOS PA'!AP$6,localidades,2,FALSE),VLOOKUP('404-ENTREGA_INSUMOS PA'!AP$5,district_codes,2,FALSE))</f>
        <v>#N/A</v>
      </c>
      <c r="G18" s="566">
        <f>+'402 - ENTREGA DE SEMENTE'!J39</f>
        <v>0</v>
      </c>
      <c r="H18" s="566">
        <f>+'404-ENTREGA_INSUMOS PA'!L39</f>
        <v>0</v>
      </c>
      <c r="I18" s="566">
        <f>+'404-ENTREGA_INSUMOS PA'!AP$6</f>
        <v>0</v>
      </c>
      <c r="J18" s="566">
        <f>+'404-ENTREGA_INSUMOS PA'!AP$6</f>
        <v>0</v>
      </c>
      <c r="K18" s="371">
        <f>+'404-ENTREGA_INSUMOS PA'!AP39</f>
        <v>0</v>
      </c>
      <c r="L18" s="371">
        <f>+'404-ENTREGA_INSUMOS PA'!AR39</f>
        <v>0</v>
      </c>
      <c r="M18" s="371">
        <f>+'404-ENTREGA_INSUMOS PA'!AT39</f>
        <v>0</v>
      </c>
      <c r="N18" s="371">
        <f>+'404-ENTREGA_INSUMOS PA'!AU39</f>
        <v>0</v>
      </c>
      <c r="O18" s="371">
        <f>+'404-ENTREGA_INSUMOS PA'!AV39</f>
        <v>0</v>
      </c>
      <c r="P18" s="371">
        <f>+'404-ENTREGA_INSUMOS PA'!AX39</f>
        <v>0</v>
      </c>
      <c r="Q18" s="371">
        <f>+'404-ENTREGA_INSUMOS PA'!AY39</f>
        <v>0</v>
      </c>
      <c r="R18" s="371">
        <f>+'404-ENTREGA_INSUMOS PA'!AZ39</f>
        <v>0</v>
      </c>
      <c r="S18" s="371"/>
      <c r="T18" s="371"/>
      <c r="U18" s="371"/>
      <c r="V18" s="371"/>
      <c r="W18" s="371"/>
      <c r="X18" s="371"/>
    </row>
    <row r="19" spans="1:24" hidden="1" x14ac:dyDescent="0.3">
      <c r="A19" s="371">
        <f>+seed_deliveries!A19</f>
        <v>0</v>
      </c>
      <c r="B19" s="371">
        <f>+seed_deliveries!B19</f>
        <v>0</v>
      </c>
      <c r="C19" s="371" t="str">
        <f>+seed_deliveries!C19</f>
        <v/>
      </c>
      <c r="D19" s="415" t="str">
        <f>+seed_deliveries!D19</f>
        <v/>
      </c>
      <c r="E19" s="415" t="str">
        <f>+delivery_events!D$5</f>
        <v>Insumos</v>
      </c>
      <c r="F19" s="566" t="e">
        <f>IFERROR(VLOOKUP('404-ENTREGA_INSUMOS PA'!AP$6,localidades,2,FALSE),VLOOKUP('404-ENTREGA_INSUMOS PA'!AP$5,district_codes,2,FALSE))</f>
        <v>#N/A</v>
      </c>
      <c r="G19" s="566">
        <f>+'402 - ENTREGA DE SEMENTE'!J40</f>
        <v>0</v>
      </c>
      <c r="H19" s="566">
        <f>+'404-ENTREGA_INSUMOS PA'!L40</f>
        <v>0</v>
      </c>
      <c r="I19" s="566">
        <f>+'404-ENTREGA_INSUMOS PA'!AP$6</f>
        <v>0</v>
      </c>
      <c r="J19" s="566">
        <f>+'404-ENTREGA_INSUMOS PA'!AP$6</f>
        <v>0</v>
      </c>
      <c r="K19" s="371">
        <f>+'404-ENTREGA_INSUMOS PA'!AP40</f>
        <v>0</v>
      </c>
      <c r="L19" s="371">
        <f>+'404-ENTREGA_INSUMOS PA'!AR40</f>
        <v>0</v>
      </c>
      <c r="M19" s="371">
        <f>+'404-ENTREGA_INSUMOS PA'!AT40</f>
        <v>0</v>
      </c>
      <c r="N19" s="371">
        <f>+'404-ENTREGA_INSUMOS PA'!AU40</f>
        <v>0</v>
      </c>
      <c r="O19" s="371">
        <f>+'404-ENTREGA_INSUMOS PA'!AV40</f>
        <v>0</v>
      </c>
      <c r="P19" s="371">
        <f>+'404-ENTREGA_INSUMOS PA'!AX40</f>
        <v>0</v>
      </c>
      <c r="Q19" s="371">
        <f>+'404-ENTREGA_INSUMOS PA'!AY40</f>
        <v>0</v>
      </c>
      <c r="R19" s="371">
        <f>+'404-ENTREGA_INSUMOS PA'!AZ40</f>
        <v>0</v>
      </c>
      <c r="S19" s="371"/>
      <c r="T19" s="371"/>
      <c r="U19" s="371"/>
      <c r="V19" s="371"/>
      <c r="W19" s="371"/>
      <c r="X19" s="371"/>
    </row>
    <row r="20" spans="1:24" hidden="1" x14ac:dyDescent="0.3">
      <c r="A20" s="371">
        <f>+seed_deliveries!A20</f>
        <v>0</v>
      </c>
      <c r="B20" s="371">
        <f>+seed_deliveries!B20</f>
        <v>0</v>
      </c>
      <c r="C20" s="371" t="str">
        <f>+seed_deliveries!C20</f>
        <v/>
      </c>
      <c r="D20" s="415" t="str">
        <f>+seed_deliveries!D20</f>
        <v/>
      </c>
      <c r="E20" s="415" t="str">
        <f>+delivery_events!D$5</f>
        <v>Insumos</v>
      </c>
      <c r="F20" s="566" t="e">
        <f>IFERROR(VLOOKUP('404-ENTREGA_INSUMOS PA'!AP$6,localidades,2,FALSE),VLOOKUP('404-ENTREGA_INSUMOS PA'!AP$5,district_codes,2,FALSE))</f>
        <v>#N/A</v>
      </c>
      <c r="G20" s="566">
        <f>+'402 - ENTREGA DE SEMENTE'!J41</f>
        <v>0</v>
      </c>
      <c r="H20" s="566">
        <f>+'404-ENTREGA_INSUMOS PA'!L41</f>
        <v>0</v>
      </c>
      <c r="I20" s="566">
        <f>+'404-ENTREGA_INSUMOS PA'!AP$6</f>
        <v>0</v>
      </c>
      <c r="J20" s="566">
        <f>+'404-ENTREGA_INSUMOS PA'!AP$6</f>
        <v>0</v>
      </c>
      <c r="K20" s="371">
        <f>+'404-ENTREGA_INSUMOS PA'!AP41</f>
        <v>0</v>
      </c>
      <c r="L20" s="371">
        <f>+'404-ENTREGA_INSUMOS PA'!AR41</f>
        <v>0</v>
      </c>
      <c r="M20" s="371">
        <f>+'404-ENTREGA_INSUMOS PA'!AT41</f>
        <v>0</v>
      </c>
      <c r="N20" s="371">
        <f>+'404-ENTREGA_INSUMOS PA'!AU41</f>
        <v>0</v>
      </c>
      <c r="O20" s="371">
        <f>+'404-ENTREGA_INSUMOS PA'!AV41</f>
        <v>0</v>
      </c>
      <c r="P20" s="371">
        <f>+'404-ENTREGA_INSUMOS PA'!AX41</f>
        <v>0</v>
      </c>
      <c r="Q20" s="371">
        <f>+'404-ENTREGA_INSUMOS PA'!AY41</f>
        <v>0</v>
      </c>
      <c r="R20" s="371">
        <f>+'404-ENTREGA_INSUMOS PA'!AZ41</f>
        <v>0</v>
      </c>
      <c r="S20" s="371"/>
      <c r="T20" s="371"/>
      <c r="U20" s="371"/>
      <c r="V20" s="371"/>
      <c r="W20" s="371"/>
      <c r="X20" s="371"/>
    </row>
    <row r="21" spans="1:24" hidden="1" x14ac:dyDescent="0.3">
      <c r="A21" s="371">
        <f>+seed_deliveries!A21</f>
        <v>0</v>
      </c>
      <c r="B21" s="371">
        <f>+seed_deliveries!B21</f>
        <v>0</v>
      </c>
      <c r="C21" s="371" t="str">
        <f>+seed_deliveries!C21</f>
        <v/>
      </c>
      <c r="D21" s="415" t="str">
        <f>+seed_deliveries!D21</f>
        <v/>
      </c>
      <c r="E21" s="415" t="str">
        <f>+delivery_events!D$5</f>
        <v>Insumos</v>
      </c>
      <c r="F21" s="566" t="e">
        <f>IFERROR(VLOOKUP('404-ENTREGA_INSUMOS PA'!AP$6,localidades,2,FALSE),VLOOKUP('404-ENTREGA_INSUMOS PA'!AP$5,district_codes,2,FALSE))</f>
        <v>#N/A</v>
      </c>
      <c r="G21" s="566">
        <f>+'402 - ENTREGA DE SEMENTE'!J42</f>
        <v>0</v>
      </c>
      <c r="H21" s="566">
        <f>+'404-ENTREGA_INSUMOS PA'!L42</f>
        <v>0</v>
      </c>
      <c r="I21" s="566">
        <f>+'404-ENTREGA_INSUMOS PA'!AP$6</f>
        <v>0</v>
      </c>
      <c r="J21" s="566">
        <f>+'404-ENTREGA_INSUMOS PA'!AP$6</f>
        <v>0</v>
      </c>
      <c r="K21" s="371">
        <f>+'404-ENTREGA_INSUMOS PA'!AP42</f>
        <v>0</v>
      </c>
      <c r="L21" s="371">
        <f>+'404-ENTREGA_INSUMOS PA'!AR42</f>
        <v>0</v>
      </c>
      <c r="M21" s="371">
        <f>+'404-ENTREGA_INSUMOS PA'!AT42</f>
        <v>0</v>
      </c>
      <c r="N21" s="371">
        <f>+'404-ENTREGA_INSUMOS PA'!AU42</f>
        <v>0</v>
      </c>
      <c r="O21" s="371">
        <f>+'404-ENTREGA_INSUMOS PA'!AV42</f>
        <v>0</v>
      </c>
      <c r="P21" s="371">
        <f>+'404-ENTREGA_INSUMOS PA'!AX42</f>
        <v>0</v>
      </c>
      <c r="Q21" s="371">
        <f>+'404-ENTREGA_INSUMOS PA'!AY42</f>
        <v>0</v>
      </c>
      <c r="R21" s="371">
        <f>+'404-ENTREGA_INSUMOS PA'!AZ42</f>
        <v>0</v>
      </c>
      <c r="S21" s="371"/>
      <c r="T21" s="371"/>
      <c r="U21" s="371"/>
      <c r="V21" s="371"/>
      <c r="W21" s="371"/>
      <c r="X21" s="371"/>
    </row>
    <row r="22" spans="1:24" hidden="1" x14ac:dyDescent="0.3">
      <c r="A22" s="371">
        <f>+seed_deliveries!A22</f>
        <v>0</v>
      </c>
      <c r="B22" s="371">
        <f>+seed_deliveries!B22</f>
        <v>0</v>
      </c>
      <c r="C22" s="371" t="str">
        <f>+seed_deliveries!C22</f>
        <v/>
      </c>
      <c r="D22" s="415" t="str">
        <f>+seed_deliveries!D22</f>
        <v/>
      </c>
      <c r="E22" s="415" t="str">
        <f>+delivery_events!D$5</f>
        <v>Insumos</v>
      </c>
      <c r="F22" s="566" t="e">
        <f>IFERROR(VLOOKUP('404-ENTREGA_INSUMOS PA'!AP$6,localidades,2,FALSE),VLOOKUP('404-ENTREGA_INSUMOS PA'!AP$5,district_codes,2,FALSE))</f>
        <v>#N/A</v>
      </c>
      <c r="G22" s="566">
        <f>+'402 - ENTREGA DE SEMENTE'!J43</f>
        <v>0</v>
      </c>
      <c r="H22" s="566">
        <f>+'404-ENTREGA_INSUMOS PA'!L43</f>
        <v>0</v>
      </c>
      <c r="I22" s="566">
        <f>+'404-ENTREGA_INSUMOS PA'!AP$6</f>
        <v>0</v>
      </c>
      <c r="J22" s="566">
        <f>+'404-ENTREGA_INSUMOS PA'!AP$6</f>
        <v>0</v>
      </c>
      <c r="K22" s="371">
        <f>+'404-ENTREGA_INSUMOS PA'!AP43</f>
        <v>0</v>
      </c>
      <c r="L22" s="371">
        <f>+'404-ENTREGA_INSUMOS PA'!AR43</f>
        <v>0</v>
      </c>
      <c r="M22" s="371">
        <f>+'404-ENTREGA_INSUMOS PA'!AT43</f>
        <v>0</v>
      </c>
      <c r="N22" s="371">
        <f>+'404-ENTREGA_INSUMOS PA'!AU43</f>
        <v>0</v>
      </c>
      <c r="O22" s="371">
        <f>+'404-ENTREGA_INSUMOS PA'!AV43</f>
        <v>0</v>
      </c>
      <c r="P22" s="371">
        <f>+'404-ENTREGA_INSUMOS PA'!AX43</f>
        <v>0</v>
      </c>
      <c r="Q22" s="371">
        <f>+'404-ENTREGA_INSUMOS PA'!AY43</f>
        <v>0</v>
      </c>
      <c r="R22" s="371">
        <f>+'404-ENTREGA_INSUMOS PA'!AZ43</f>
        <v>0</v>
      </c>
      <c r="S22" s="371"/>
      <c r="T22" s="371"/>
      <c r="U22" s="371"/>
      <c r="V22" s="371"/>
      <c r="W22" s="371"/>
      <c r="X22" s="371"/>
    </row>
    <row r="23" spans="1:24" hidden="1" x14ac:dyDescent="0.3">
      <c r="A23" s="371">
        <f>+seed_deliveries!A23</f>
        <v>0</v>
      </c>
      <c r="B23" s="371">
        <f>+seed_deliveries!B23</f>
        <v>0</v>
      </c>
      <c r="C23" s="371" t="str">
        <f>+seed_deliveries!C23</f>
        <v/>
      </c>
      <c r="D23" s="415" t="str">
        <f>+seed_deliveries!D23</f>
        <v/>
      </c>
      <c r="E23" s="415" t="str">
        <f>+delivery_events!D$5</f>
        <v>Insumos</v>
      </c>
      <c r="F23" s="566" t="e">
        <f>IFERROR(VLOOKUP('404-ENTREGA_INSUMOS PA'!AP$6,localidades,2,FALSE),VLOOKUP('404-ENTREGA_INSUMOS PA'!AP$5,district_codes,2,FALSE))</f>
        <v>#N/A</v>
      </c>
      <c r="G23" s="566">
        <f>+'402 - ENTREGA DE SEMENTE'!J44</f>
        <v>0</v>
      </c>
      <c r="H23" s="566">
        <f>+'404-ENTREGA_INSUMOS PA'!L44</f>
        <v>0</v>
      </c>
      <c r="I23" s="566">
        <f>+'404-ENTREGA_INSUMOS PA'!AP$6</f>
        <v>0</v>
      </c>
      <c r="J23" s="566">
        <f>+'404-ENTREGA_INSUMOS PA'!AP$6</f>
        <v>0</v>
      </c>
      <c r="K23" s="371">
        <f>+'404-ENTREGA_INSUMOS PA'!AP44</f>
        <v>0</v>
      </c>
      <c r="L23" s="371">
        <f>+'404-ENTREGA_INSUMOS PA'!AR44</f>
        <v>0</v>
      </c>
      <c r="M23" s="371">
        <f>+'404-ENTREGA_INSUMOS PA'!AT44</f>
        <v>0</v>
      </c>
      <c r="N23" s="371">
        <f>+'404-ENTREGA_INSUMOS PA'!AU44</f>
        <v>0</v>
      </c>
      <c r="O23" s="371">
        <f>+'404-ENTREGA_INSUMOS PA'!AV44</f>
        <v>0</v>
      </c>
      <c r="P23" s="371">
        <f>+'404-ENTREGA_INSUMOS PA'!AX44</f>
        <v>0</v>
      </c>
      <c r="Q23" s="371">
        <f>+'404-ENTREGA_INSUMOS PA'!AY44</f>
        <v>0</v>
      </c>
      <c r="R23" s="371">
        <f>+'404-ENTREGA_INSUMOS PA'!AZ44</f>
        <v>0</v>
      </c>
      <c r="S23" s="371"/>
      <c r="T23" s="371"/>
      <c r="U23" s="371"/>
      <c r="V23" s="371"/>
      <c r="W23" s="371"/>
      <c r="X23" s="371"/>
    </row>
    <row r="24" spans="1:24" hidden="1" x14ac:dyDescent="0.3">
      <c r="A24" s="371">
        <f>+seed_deliveries!A24</f>
        <v>0</v>
      </c>
      <c r="B24" s="371">
        <f>+seed_deliveries!B24</f>
        <v>0</v>
      </c>
      <c r="C24" s="371" t="str">
        <f>+seed_deliveries!C24</f>
        <v/>
      </c>
      <c r="D24" s="415" t="str">
        <f>+seed_deliveries!D24</f>
        <v/>
      </c>
      <c r="E24" s="415" t="str">
        <f>+delivery_events!D$5</f>
        <v>Insumos</v>
      </c>
      <c r="F24" s="566" t="e">
        <f>IFERROR(VLOOKUP('404-ENTREGA_INSUMOS PA'!AP$6,localidades,2,FALSE),VLOOKUP('404-ENTREGA_INSUMOS PA'!AP$5,district_codes,2,FALSE))</f>
        <v>#N/A</v>
      </c>
      <c r="G24" s="566">
        <f>+'402 - ENTREGA DE SEMENTE'!J45</f>
        <v>0</v>
      </c>
      <c r="H24" s="566">
        <f>+'404-ENTREGA_INSUMOS PA'!L45</f>
        <v>0</v>
      </c>
      <c r="I24" s="566">
        <f>+'404-ENTREGA_INSUMOS PA'!AP$6</f>
        <v>0</v>
      </c>
      <c r="J24" s="566">
        <f>+'404-ENTREGA_INSUMOS PA'!AP$6</f>
        <v>0</v>
      </c>
      <c r="K24" s="371">
        <f>+'404-ENTREGA_INSUMOS PA'!AP45</f>
        <v>0</v>
      </c>
      <c r="L24" s="371">
        <f>+'404-ENTREGA_INSUMOS PA'!AR45</f>
        <v>0</v>
      </c>
      <c r="M24" s="371">
        <f>+'404-ENTREGA_INSUMOS PA'!AT45</f>
        <v>0</v>
      </c>
      <c r="N24" s="371">
        <f>+'404-ENTREGA_INSUMOS PA'!AU45</f>
        <v>0</v>
      </c>
      <c r="O24" s="371">
        <f>+'404-ENTREGA_INSUMOS PA'!AV45</f>
        <v>0</v>
      </c>
      <c r="P24" s="371">
        <f>+'404-ENTREGA_INSUMOS PA'!AX45</f>
        <v>0</v>
      </c>
      <c r="Q24" s="371">
        <f>+'404-ENTREGA_INSUMOS PA'!AY45</f>
        <v>0</v>
      </c>
      <c r="R24" s="371">
        <f>+'404-ENTREGA_INSUMOS PA'!AZ45</f>
        <v>0</v>
      </c>
      <c r="S24" s="371"/>
      <c r="T24" s="371"/>
      <c r="U24" s="371"/>
      <c r="V24" s="371"/>
      <c r="W24" s="371"/>
      <c r="X24" s="371"/>
    </row>
    <row r="25" spans="1:24" hidden="1" x14ac:dyDescent="0.3">
      <c r="A25" s="371">
        <f>+seed_deliveries!A25</f>
        <v>0</v>
      </c>
      <c r="B25" s="371">
        <f>+seed_deliveries!B25</f>
        <v>0</v>
      </c>
      <c r="C25" s="371" t="str">
        <f>+seed_deliveries!C25</f>
        <v/>
      </c>
      <c r="D25" s="415" t="str">
        <f>+seed_deliveries!D25</f>
        <v/>
      </c>
      <c r="E25" s="415" t="str">
        <f>+delivery_events!D$5</f>
        <v>Insumos</v>
      </c>
      <c r="F25" s="566" t="e">
        <f>IFERROR(VLOOKUP('404-ENTREGA_INSUMOS PA'!AP$6,localidades,2,FALSE),VLOOKUP('404-ENTREGA_INSUMOS PA'!AP$5,district_codes,2,FALSE))</f>
        <v>#N/A</v>
      </c>
      <c r="G25" s="566">
        <f>+'402 - ENTREGA DE SEMENTE'!J46</f>
        <v>0</v>
      </c>
      <c r="H25" s="566">
        <f>+'404-ENTREGA_INSUMOS PA'!L46</f>
        <v>0</v>
      </c>
      <c r="I25" s="566">
        <f>+'404-ENTREGA_INSUMOS PA'!AP$6</f>
        <v>0</v>
      </c>
      <c r="J25" s="566">
        <f>+'404-ENTREGA_INSUMOS PA'!AP$6</f>
        <v>0</v>
      </c>
      <c r="K25" s="371">
        <f>+'404-ENTREGA_INSUMOS PA'!AP46</f>
        <v>0</v>
      </c>
      <c r="L25" s="371">
        <f>+'404-ENTREGA_INSUMOS PA'!AR46</f>
        <v>0</v>
      </c>
      <c r="M25" s="371">
        <f>+'404-ENTREGA_INSUMOS PA'!AT46</f>
        <v>0</v>
      </c>
      <c r="N25" s="371">
        <f>+'404-ENTREGA_INSUMOS PA'!AU46</f>
        <v>0</v>
      </c>
      <c r="O25" s="371">
        <f>+'404-ENTREGA_INSUMOS PA'!AV46</f>
        <v>0</v>
      </c>
      <c r="P25" s="371">
        <f>+'404-ENTREGA_INSUMOS PA'!AX46</f>
        <v>0</v>
      </c>
      <c r="Q25" s="371">
        <f>+'404-ENTREGA_INSUMOS PA'!AY46</f>
        <v>0</v>
      </c>
      <c r="R25" s="371">
        <f>+'404-ENTREGA_INSUMOS PA'!AZ46</f>
        <v>0</v>
      </c>
      <c r="S25" s="371"/>
      <c r="T25" s="371"/>
      <c r="U25" s="371"/>
      <c r="V25" s="371"/>
      <c r="W25" s="371"/>
      <c r="X25" s="371"/>
    </row>
    <row r="26" spans="1:24" hidden="1" x14ac:dyDescent="0.3">
      <c r="A26" s="371">
        <f>+seed_deliveries!A26</f>
        <v>0</v>
      </c>
      <c r="B26" s="371">
        <f>+seed_deliveries!B26</f>
        <v>0</v>
      </c>
      <c r="C26" s="371" t="str">
        <f>+seed_deliveries!C26</f>
        <v/>
      </c>
      <c r="D26" s="415" t="str">
        <f>+seed_deliveries!D26</f>
        <v/>
      </c>
      <c r="E26" s="415" t="str">
        <f>+delivery_events!D$5</f>
        <v>Insumos</v>
      </c>
      <c r="F26" s="566" t="e">
        <f>IFERROR(VLOOKUP('404-ENTREGA_INSUMOS PA'!AP$6,localidades,2,FALSE),VLOOKUP('404-ENTREGA_INSUMOS PA'!AP$5,district_codes,2,FALSE))</f>
        <v>#N/A</v>
      </c>
      <c r="G26" s="566">
        <f>+'402 - ENTREGA DE SEMENTE'!J47</f>
        <v>0</v>
      </c>
      <c r="H26" s="566">
        <f>+'404-ENTREGA_INSUMOS PA'!L47</f>
        <v>0</v>
      </c>
      <c r="I26" s="566">
        <f>+'404-ENTREGA_INSUMOS PA'!AP$6</f>
        <v>0</v>
      </c>
      <c r="J26" s="566">
        <f>+'404-ENTREGA_INSUMOS PA'!AP$6</f>
        <v>0</v>
      </c>
      <c r="K26" s="371">
        <f>+'404-ENTREGA_INSUMOS PA'!AP47</f>
        <v>0</v>
      </c>
      <c r="L26" s="371">
        <f>+'404-ENTREGA_INSUMOS PA'!AR47</f>
        <v>0</v>
      </c>
      <c r="M26" s="371">
        <f>+'404-ENTREGA_INSUMOS PA'!AT47</f>
        <v>0</v>
      </c>
      <c r="N26" s="371">
        <f>+'404-ENTREGA_INSUMOS PA'!AU47</f>
        <v>0</v>
      </c>
      <c r="O26" s="371">
        <f>+'404-ENTREGA_INSUMOS PA'!AV47</f>
        <v>0</v>
      </c>
      <c r="P26" s="371">
        <f>+'404-ENTREGA_INSUMOS PA'!AX47</f>
        <v>0</v>
      </c>
      <c r="Q26" s="371">
        <f>+'404-ENTREGA_INSUMOS PA'!AY47</f>
        <v>0</v>
      </c>
      <c r="R26" s="371">
        <f>+'404-ENTREGA_INSUMOS PA'!AZ47</f>
        <v>0</v>
      </c>
      <c r="S26" s="371"/>
      <c r="T26" s="371"/>
      <c r="U26" s="371"/>
      <c r="V26" s="371"/>
      <c r="W26" s="371"/>
      <c r="X26" s="371"/>
    </row>
    <row r="27" spans="1:24" hidden="1" x14ac:dyDescent="0.3">
      <c r="A27" s="371">
        <f>+seed_deliveries!A27</f>
        <v>0</v>
      </c>
      <c r="B27" s="371">
        <f>+seed_deliveries!B27</f>
        <v>0</v>
      </c>
      <c r="C27" s="371" t="str">
        <f>+seed_deliveries!C27</f>
        <v/>
      </c>
      <c r="D27" s="415" t="str">
        <f>+seed_deliveries!D27</f>
        <v/>
      </c>
      <c r="E27" s="415" t="str">
        <f>+delivery_events!D$5</f>
        <v>Insumos</v>
      </c>
      <c r="F27" s="566" t="e">
        <f>IFERROR(VLOOKUP('404-ENTREGA_INSUMOS PA'!AP$6,localidades,2,FALSE),VLOOKUP('404-ENTREGA_INSUMOS PA'!AP$5,district_codes,2,FALSE))</f>
        <v>#N/A</v>
      </c>
      <c r="G27" s="566">
        <f>+'402 - ENTREGA DE SEMENTE'!J48</f>
        <v>0</v>
      </c>
      <c r="H27" s="566">
        <f>+'404-ENTREGA_INSUMOS PA'!L48</f>
        <v>0</v>
      </c>
      <c r="I27" s="566">
        <f>+'404-ENTREGA_INSUMOS PA'!AP$6</f>
        <v>0</v>
      </c>
      <c r="J27" s="566">
        <f>+'404-ENTREGA_INSUMOS PA'!AP$6</f>
        <v>0</v>
      </c>
      <c r="K27" s="371">
        <f>+'404-ENTREGA_INSUMOS PA'!AP48</f>
        <v>0</v>
      </c>
      <c r="L27" s="371">
        <f>+'404-ENTREGA_INSUMOS PA'!AR48</f>
        <v>0</v>
      </c>
      <c r="M27" s="371">
        <f>+'404-ENTREGA_INSUMOS PA'!AT48</f>
        <v>0</v>
      </c>
      <c r="N27" s="371">
        <f>+'404-ENTREGA_INSUMOS PA'!AU48</f>
        <v>0</v>
      </c>
      <c r="O27" s="371">
        <f>+'404-ENTREGA_INSUMOS PA'!AV48</f>
        <v>0</v>
      </c>
      <c r="P27" s="371">
        <f>+'404-ENTREGA_INSUMOS PA'!AX48</f>
        <v>0</v>
      </c>
      <c r="Q27" s="371">
        <f>+'404-ENTREGA_INSUMOS PA'!AY48</f>
        <v>0</v>
      </c>
      <c r="R27" s="371">
        <f>+'404-ENTREGA_INSUMOS PA'!AZ48</f>
        <v>0</v>
      </c>
      <c r="S27" s="371"/>
      <c r="T27" s="371"/>
      <c r="U27" s="371"/>
      <c r="V27" s="371"/>
      <c r="W27" s="371"/>
      <c r="X27" s="371"/>
    </row>
    <row r="28" spans="1:24" hidden="1" x14ac:dyDescent="0.3">
      <c r="A28" s="371">
        <f>+seed_deliveries!A28</f>
        <v>0</v>
      </c>
      <c r="B28" s="371">
        <f>+seed_deliveries!B28</f>
        <v>0</v>
      </c>
      <c r="C28" s="371" t="str">
        <f>+seed_deliveries!C28</f>
        <v/>
      </c>
      <c r="D28" s="415" t="str">
        <f>+seed_deliveries!D28</f>
        <v/>
      </c>
      <c r="E28" s="415" t="str">
        <f>+delivery_events!D$5</f>
        <v>Insumos</v>
      </c>
      <c r="F28" s="566" t="e">
        <f>IFERROR(VLOOKUP('404-ENTREGA_INSUMOS PA'!AP$6,localidades,2,FALSE),VLOOKUP('404-ENTREGA_INSUMOS PA'!AP$5,district_codes,2,FALSE))</f>
        <v>#N/A</v>
      </c>
      <c r="G28" s="566">
        <f>+'402 - ENTREGA DE SEMENTE'!J49</f>
        <v>0</v>
      </c>
      <c r="H28" s="566">
        <f>+'404-ENTREGA_INSUMOS PA'!L49</f>
        <v>0</v>
      </c>
      <c r="I28" s="566">
        <f>+'404-ENTREGA_INSUMOS PA'!AP$6</f>
        <v>0</v>
      </c>
      <c r="J28" s="566">
        <f>+'404-ENTREGA_INSUMOS PA'!AP$6</f>
        <v>0</v>
      </c>
      <c r="K28" s="371">
        <f>+'404-ENTREGA_INSUMOS PA'!AP49</f>
        <v>0</v>
      </c>
      <c r="L28" s="371">
        <f>+'404-ENTREGA_INSUMOS PA'!AR49</f>
        <v>0</v>
      </c>
      <c r="M28" s="371">
        <f>+'404-ENTREGA_INSUMOS PA'!AT49</f>
        <v>0</v>
      </c>
      <c r="N28" s="371">
        <f>+'404-ENTREGA_INSUMOS PA'!AU49</f>
        <v>0</v>
      </c>
      <c r="O28" s="371">
        <f>+'404-ENTREGA_INSUMOS PA'!AV49</f>
        <v>0</v>
      </c>
      <c r="P28" s="371">
        <f>+'404-ENTREGA_INSUMOS PA'!AX49</f>
        <v>0</v>
      </c>
      <c r="Q28" s="371">
        <f>+'404-ENTREGA_INSUMOS PA'!AY49</f>
        <v>0</v>
      </c>
      <c r="R28" s="371">
        <f>+'404-ENTREGA_INSUMOS PA'!AZ49</f>
        <v>0</v>
      </c>
      <c r="S28" s="371"/>
      <c r="T28" s="371"/>
      <c r="U28" s="371"/>
      <c r="V28" s="371"/>
      <c r="W28" s="371"/>
      <c r="X28" s="371"/>
    </row>
    <row r="29" spans="1:24" hidden="1" x14ac:dyDescent="0.3">
      <c r="A29" s="371">
        <f>+seed_deliveries!A29</f>
        <v>0</v>
      </c>
      <c r="B29" s="371">
        <f>+seed_deliveries!B29</f>
        <v>0</v>
      </c>
      <c r="C29" s="371" t="str">
        <f>+seed_deliveries!C29</f>
        <v/>
      </c>
      <c r="D29" s="415" t="str">
        <f>+seed_deliveries!D29</f>
        <v/>
      </c>
      <c r="E29" s="415" t="str">
        <f>+delivery_events!D$5</f>
        <v>Insumos</v>
      </c>
      <c r="F29" s="566" t="e">
        <f>IFERROR(VLOOKUP('404-ENTREGA_INSUMOS PA'!AP$6,localidades,2,FALSE),VLOOKUP('404-ENTREGA_INSUMOS PA'!AP$5,district_codes,2,FALSE))</f>
        <v>#N/A</v>
      </c>
      <c r="G29" s="566">
        <f>+'402 - ENTREGA DE SEMENTE'!J50</f>
        <v>0</v>
      </c>
      <c r="H29" s="566">
        <f>+'404-ENTREGA_INSUMOS PA'!L50</f>
        <v>0</v>
      </c>
      <c r="I29" s="566">
        <f>+'404-ENTREGA_INSUMOS PA'!AP$6</f>
        <v>0</v>
      </c>
      <c r="J29" s="566">
        <f>+'404-ENTREGA_INSUMOS PA'!AP$6</f>
        <v>0</v>
      </c>
      <c r="K29" s="371">
        <f>+'404-ENTREGA_INSUMOS PA'!AP50</f>
        <v>0</v>
      </c>
      <c r="L29" s="371">
        <f>+'404-ENTREGA_INSUMOS PA'!AR50</f>
        <v>0</v>
      </c>
      <c r="M29" s="371">
        <f>+'404-ENTREGA_INSUMOS PA'!AT50</f>
        <v>0</v>
      </c>
      <c r="N29" s="371">
        <f>+'404-ENTREGA_INSUMOS PA'!AU50</f>
        <v>0</v>
      </c>
      <c r="O29" s="371">
        <f>+'404-ENTREGA_INSUMOS PA'!AV50</f>
        <v>0</v>
      </c>
      <c r="P29" s="371">
        <f>+'404-ENTREGA_INSUMOS PA'!AX50</f>
        <v>0</v>
      </c>
      <c r="Q29" s="371">
        <f>+'404-ENTREGA_INSUMOS PA'!AY50</f>
        <v>0</v>
      </c>
      <c r="R29" s="371">
        <f>+'404-ENTREGA_INSUMOS PA'!AZ50</f>
        <v>0</v>
      </c>
      <c r="S29" s="371"/>
      <c r="T29" s="371"/>
      <c r="U29" s="371"/>
      <c r="V29" s="371"/>
      <c r="W29" s="371"/>
      <c r="X29" s="371"/>
    </row>
    <row r="30" spans="1:24" hidden="1" x14ac:dyDescent="0.3">
      <c r="A30" s="371">
        <f>+seed_deliveries!A30</f>
        <v>0</v>
      </c>
      <c r="B30" s="371">
        <f>+seed_deliveries!B30</f>
        <v>0</v>
      </c>
      <c r="C30" s="371" t="str">
        <f>+seed_deliveries!C30</f>
        <v/>
      </c>
      <c r="D30" s="415" t="str">
        <f>+seed_deliveries!D30</f>
        <v/>
      </c>
      <c r="E30" s="415" t="str">
        <f>+delivery_events!D$5</f>
        <v>Insumos</v>
      </c>
      <c r="F30" s="566" t="e">
        <f>IFERROR(VLOOKUP('404-ENTREGA_INSUMOS PA'!AP$6,localidades,2,FALSE),VLOOKUP('404-ENTREGA_INSUMOS PA'!AP$5,district_codes,2,FALSE))</f>
        <v>#N/A</v>
      </c>
      <c r="G30" s="566">
        <f>+'402 - ENTREGA DE SEMENTE'!J51</f>
        <v>0</v>
      </c>
      <c r="H30" s="566">
        <f>+'404-ENTREGA_INSUMOS PA'!L51</f>
        <v>0</v>
      </c>
      <c r="I30" s="566">
        <f>+'404-ENTREGA_INSUMOS PA'!AP$6</f>
        <v>0</v>
      </c>
      <c r="J30" s="566">
        <f>+'404-ENTREGA_INSUMOS PA'!AP$6</f>
        <v>0</v>
      </c>
      <c r="K30" s="371">
        <f>+'404-ENTREGA_INSUMOS PA'!AP51</f>
        <v>0</v>
      </c>
      <c r="L30" s="371">
        <f>+'404-ENTREGA_INSUMOS PA'!AR51</f>
        <v>0</v>
      </c>
      <c r="M30" s="371">
        <f>+'404-ENTREGA_INSUMOS PA'!AT51</f>
        <v>0</v>
      </c>
      <c r="N30" s="371">
        <f>+'404-ENTREGA_INSUMOS PA'!AU51</f>
        <v>0</v>
      </c>
      <c r="O30" s="371">
        <f>+'404-ENTREGA_INSUMOS PA'!AV51</f>
        <v>0</v>
      </c>
      <c r="P30" s="371">
        <f>+'404-ENTREGA_INSUMOS PA'!AX51</f>
        <v>0</v>
      </c>
      <c r="Q30" s="371">
        <f>+'404-ENTREGA_INSUMOS PA'!AY51</f>
        <v>0</v>
      </c>
      <c r="R30" s="371">
        <f>+'404-ENTREGA_INSUMOS PA'!AZ51</f>
        <v>0</v>
      </c>
      <c r="S30" s="371"/>
      <c r="T30" s="371"/>
      <c r="U30" s="371"/>
      <c r="V30" s="371"/>
      <c r="W30" s="371"/>
      <c r="X30" s="371"/>
    </row>
    <row r="31" spans="1:24" hidden="1" x14ac:dyDescent="0.3">
      <c r="A31" s="371">
        <f>+seed_deliveries!A31</f>
        <v>0</v>
      </c>
      <c r="B31" s="371">
        <f>+seed_deliveries!B31</f>
        <v>0</v>
      </c>
      <c r="C31" s="371" t="str">
        <f>+seed_deliveries!C31</f>
        <v/>
      </c>
      <c r="D31" s="415" t="str">
        <f>+seed_deliveries!D31</f>
        <v/>
      </c>
      <c r="E31" s="415" t="str">
        <f>+delivery_events!D$5</f>
        <v>Insumos</v>
      </c>
      <c r="F31" s="566" t="e">
        <f>IFERROR(VLOOKUP('404-ENTREGA_INSUMOS PA'!AP$6,localidades,2,FALSE),VLOOKUP('404-ENTREGA_INSUMOS PA'!AP$5,district_codes,2,FALSE))</f>
        <v>#N/A</v>
      </c>
      <c r="G31" s="566">
        <f>+'402 - ENTREGA DE SEMENTE'!J52</f>
        <v>0</v>
      </c>
      <c r="H31" s="566">
        <f>+'404-ENTREGA_INSUMOS PA'!L52</f>
        <v>0</v>
      </c>
      <c r="I31" s="566">
        <f>+'404-ENTREGA_INSUMOS PA'!AP$6</f>
        <v>0</v>
      </c>
      <c r="J31" s="566">
        <f>+'404-ENTREGA_INSUMOS PA'!AP$6</f>
        <v>0</v>
      </c>
      <c r="K31" s="371">
        <f>+'404-ENTREGA_INSUMOS PA'!AP52</f>
        <v>0</v>
      </c>
      <c r="L31" s="371">
        <f>+'404-ENTREGA_INSUMOS PA'!AR52</f>
        <v>0</v>
      </c>
      <c r="M31" s="371">
        <f>+'404-ENTREGA_INSUMOS PA'!AT52</f>
        <v>0</v>
      </c>
      <c r="N31" s="371">
        <f>+'404-ENTREGA_INSUMOS PA'!AU52</f>
        <v>0</v>
      </c>
      <c r="O31" s="371">
        <f>+'404-ENTREGA_INSUMOS PA'!AV52</f>
        <v>0</v>
      </c>
      <c r="P31" s="371">
        <f>+'404-ENTREGA_INSUMOS PA'!AX52</f>
        <v>0</v>
      </c>
      <c r="Q31" s="371">
        <f>+'404-ENTREGA_INSUMOS PA'!AY52</f>
        <v>0</v>
      </c>
      <c r="R31" s="371">
        <f>+'404-ENTREGA_INSUMOS PA'!AZ52</f>
        <v>0</v>
      </c>
      <c r="S31" s="371"/>
      <c r="T31" s="371"/>
      <c r="U31" s="371"/>
      <c r="V31" s="371"/>
      <c r="W31" s="371"/>
      <c r="X31" s="371"/>
    </row>
    <row r="32" spans="1:24" hidden="1" x14ac:dyDescent="0.3">
      <c r="A32" s="371">
        <f>+seed_deliveries!A32</f>
        <v>0</v>
      </c>
      <c r="B32" s="371">
        <f>+seed_deliveries!B32</f>
        <v>0</v>
      </c>
      <c r="C32" s="371" t="str">
        <f>+seed_deliveries!C32</f>
        <v/>
      </c>
      <c r="D32" s="415" t="str">
        <f>+seed_deliveries!D32</f>
        <v/>
      </c>
      <c r="E32" s="415" t="str">
        <f>+delivery_events!D$5</f>
        <v>Insumos</v>
      </c>
      <c r="F32" s="566" t="e">
        <f>IFERROR(VLOOKUP('404-ENTREGA_INSUMOS PA'!AP$6,localidades,2,FALSE),VLOOKUP('404-ENTREGA_INSUMOS PA'!AP$5,district_codes,2,FALSE))</f>
        <v>#N/A</v>
      </c>
      <c r="G32" s="566">
        <f>+'402 - ENTREGA DE SEMENTE'!J53</f>
        <v>0</v>
      </c>
      <c r="H32" s="566">
        <f>+'404-ENTREGA_INSUMOS PA'!L53</f>
        <v>0</v>
      </c>
      <c r="I32" s="566">
        <f>+'404-ENTREGA_INSUMOS PA'!AP$6</f>
        <v>0</v>
      </c>
      <c r="J32" s="566">
        <f>+'404-ENTREGA_INSUMOS PA'!AP$6</f>
        <v>0</v>
      </c>
      <c r="K32" s="371">
        <f>+'404-ENTREGA_INSUMOS PA'!AP53</f>
        <v>0</v>
      </c>
      <c r="L32" s="371">
        <f>+'404-ENTREGA_INSUMOS PA'!AR53</f>
        <v>0</v>
      </c>
      <c r="M32" s="371">
        <f>+'404-ENTREGA_INSUMOS PA'!AT53</f>
        <v>0</v>
      </c>
      <c r="N32" s="371">
        <f>+'404-ENTREGA_INSUMOS PA'!AU53</f>
        <v>0</v>
      </c>
      <c r="O32" s="371">
        <f>+'404-ENTREGA_INSUMOS PA'!AV53</f>
        <v>0</v>
      </c>
      <c r="P32" s="371">
        <f>+'404-ENTREGA_INSUMOS PA'!AX53</f>
        <v>0</v>
      </c>
      <c r="Q32" s="371">
        <f>+'404-ENTREGA_INSUMOS PA'!AY53</f>
        <v>0</v>
      </c>
      <c r="R32" s="371">
        <f>+'404-ENTREGA_INSUMOS PA'!AZ53</f>
        <v>0</v>
      </c>
      <c r="S32" s="371"/>
      <c r="T32" s="371"/>
      <c r="U32" s="371"/>
      <c r="V32" s="371"/>
      <c r="W32" s="371"/>
      <c r="X32" s="371"/>
    </row>
    <row r="33" spans="1:24" hidden="1" x14ac:dyDescent="0.3">
      <c r="A33" s="371">
        <f>+seed_deliveries!A33</f>
        <v>0</v>
      </c>
      <c r="B33" s="371">
        <f>+seed_deliveries!B33</f>
        <v>0</v>
      </c>
      <c r="C33" s="371" t="str">
        <f>+seed_deliveries!C33</f>
        <v/>
      </c>
      <c r="D33" s="415" t="str">
        <f>+seed_deliveries!D33</f>
        <v/>
      </c>
      <c r="E33" s="415" t="str">
        <f>+delivery_events!D$5</f>
        <v>Insumos</v>
      </c>
      <c r="F33" s="566" t="e">
        <f>IFERROR(VLOOKUP('404-ENTREGA_INSUMOS PA'!AP$6,localidades,2,FALSE),VLOOKUP('404-ENTREGA_INSUMOS PA'!AP$5,district_codes,2,FALSE))</f>
        <v>#N/A</v>
      </c>
      <c r="G33" s="566">
        <f>+'402 - ENTREGA DE SEMENTE'!J54</f>
        <v>0</v>
      </c>
      <c r="H33" s="566">
        <f>+'404-ENTREGA_INSUMOS PA'!L54</f>
        <v>0</v>
      </c>
      <c r="I33" s="566">
        <f>+'404-ENTREGA_INSUMOS PA'!AP$6</f>
        <v>0</v>
      </c>
      <c r="J33" s="566">
        <f>+'404-ENTREGA_INSUMOS PA'!AP$6</f>
        <v>0</v>
      </c>
      <c r="K33" s="371">
        <f>+'404-ENTREGA_INSUMOS PA'!AP54</f>
        <v>0</v>
      </c>
      <c r="L33" s="371">
        <f>+'404-ENTREGA_INSUMOS PA'!AR54</f>
        <v>0</v>
      </c>
      <c r="M33" s="371">
        <f>+'404-ENTREGA_INSUMOS PA'!AT54</f>
        <v>0</v>
      </c>
      <c r="N33" s="371">
        <f>+'404-ENTREGA_INSUMOS PA'!AU54</f>
        <v>0</v>
      </c>
      <c r="O33" s="371">
        <f>+'404-ENTREGA_INSUMOS PA'!AV54</f>
        <v>0</v>
      </c>
      <c r="P33" s="371">
        <f>+'404-ENTREGA_INSUMOS PA'!AX54</f>
        <v>0</v>
      </c>
      <c r="Q33" s="371">
        <f>+'404-ENTREGA_INSUMOS PA'!AY54</f>
        <v>0</v>
      </c>
      <c r="R33" s="371">
        <f>+'404-ENTREGA_INSUMOS PA'!AZ54</f>
        <v>0</v>
      </c>
      <c r="S33" s="371"/>
      <c r="T33" s="371"/>
      <c r="U33" s="371"/>
      <c r="V33" s="371"/>
      <c r="W33" s="371"/>
      <c r="X33" s="371"/>
    </row>
    <row r="34" spans="1:24" hidden="1" x14ac:dyDescent="0.3">
      <c r="A34" s="371">
        <f>+seed_deliveries!A34</f>
        <v>0</v>
      </c>
      <c r="B34" s="371">
        <f>+seed_deliveries!B34</f>
        <v>0</v>
      </c>
      <c r="C34" s="371" t="str">
        <f>+seed_deliveries!C34</f>
        <v/>
      </c>
      <c r="D34" s="415" t="str">
        <f>+seed_deliveries!D34</f>
        <v/>
      </c>
      <c r="E34" s="415" t="str">
        <f>+delivery_events!D$5</f>
        <v>Insumos</v>
      </c>
      <c r="F34" s="566" t="e">
        <f>IFERROR(VLOOKUP('404-ENTREGA_INSUMOS PA'!AP$6,localidades,2,FALSE),VLOOKUP('404-ENTREGA_INSUMOS PA'!AP$5,district_codes,2,FALSE))</f>
        <v>#N/A</v>
      </c>
      <c r="G34" s="566">
        <f>+'402 - ENTREGA DE SEMENTE'!J55</f>
        <v>0</v>
      </c>
      <c r="H34" s="566">
        <f>+'404-ENTREGA_INSUMOS PA'!L55</f>
        <v>0</v>
      </c>
      <c r="I34" s="566">
        <f>+'404-ENTREGA_INSUMOS PA'!AP$6</f>
        <v>0</v>
      </c>
      <c r="J34" s="566">
        <f>+'404-ENTREGA_INSUMOS PA'!AP$6</f>
        <v>0</v>
      </c>
      <c r="K34" s="371">
        <f>+'404-ENTREGA_INSUMOS PA'!AP55</f>
        <v>0</v>
      </c>
      <c r="L34" s="371">
        <f>+'404-ENTREGA_INSUMOS PA'!AR55</f>
        <v>0</v>
      </c>
      <c r="M34" s="371">
        <f>+'404-ENTREGA_INSUMOS PA'!AT55</f>
        <v>0</v>
      </c>
      <c r="N34" s="371">
        <f>+'404-ENTREGA_INSUMOS PA'!AU55</f>
        <v>0</v>
      </c>
      <c r="O34" s="371">
        <f>+'404-ENTREGA_INSUMOS PA'!AV55</f>
        <v>0</v>
      </c>
      <c r="P34" s="371">
        <f>+'404-ENTREGA_INSUMOS PA'!AX55</f>
        <v>0</v>
      </c>
      <c r="Q34" s="371">
        <f>+'404-ENTREGA_INSUMOS PA'!AY55</f>
        <v>0</v>
      </c>
      <c r="R34" s="371">
        <f>+'404-ENTREGA_INSUMOS PA'!AZ55</f>
        <v>0</v>
      </c>
      <c r="S34" s="371"/>
      <c r="T34" s="371"/>
      <c r="U34" s="371"/>
      <c r="V34" s="371"/>
      <c r="W34" s="371"/>
      <c r="X34" s="371"/>
    </row>
    <row r="35" spans="1:24" hidden="1" x14ac:dyDescent="0.3">
      <c r="A35" s="371">
        <f>+seed_deliveries!A35</f>
        <v>0</v>
      </c>
      <c r="B35" s="371">
        <f>+seed_deliveries!B35</f>
        <v>0</v>
      </c>
      <c r="C35" s="371" t="str">
        <f>+seed_deliveries!C35</f>
        <v/>
      </c>
      <c r="D35" s="415" t="str">
        <f>+seed_deliveries!D35</f>
        <v/>
      </c>
      <c r="E35" s="415" t="str">
        <f>+delivery_events!D$5</f>
        <v>Insumos</v>
      </c>
      <c r="F35" s="566" t="e">
        <f>IFERROR(VLOOKUP('404-ENTREGA_INSUMOS PA'!AP$6,localidades,2,FALSE),VLOOKUP('404-ENTREGA_INSUMOS PA'!AP$5,district_codes,2,FALSE))</f>
        <v>#N/A</v>
      </c>
      <c r="G35" s="566">
        <f>+'402 - ENTREGA DE SEMENTE'!J56</f>
        <v>0</v>
      </c>
      <c r="H35" s="566">
        <f>+'404-ENTREGA_INSUMOS PA'!L56</f>
        <v>0</v>
      </c>
      <c r="I35" s="566">
        <f>+'404-ENTREGA_INSUMOS PA'!AP$6</f>
        <v>0</v>
      </c>
      <c r="J35" s="566">
        <f>+'404-ENTREGA_INSUMOS PA'!AP$6</f>
        <v>0</v>
      </c>
      <c r="K35" s="371">
        <f>+'404-ENTREGA_INSUMOS PA'!AP56</f>
        <v>0</v>
      </c>
      <c r="L35" s="371">
        <f>+'404-ENTREGA_INSUMOS PA'!AR56</f>
        <v>0</v>
      </c>
      <c r="M35" s="371">
        <f>+'404-ENTREGA_INSUMOS PA'!AT56</f>
        <v>0</v>
      </c>
      <c r="N35" s="371">
        <f>+'404-ENTREGA_INSUMOS PA'!AU56</f>
        <v>0</v>
      </c>
      <c r="O35" s="371">
        <f>+'404-ENTREGA_INSUMOS PA'!AV56</f>
        <v>0</v>
      </c>
      <c r="P35" s="371">
        <f>+'404-ENTREGA_INSUMOS PA'!AX56</f>
        <v>0</v>
      </c>
      <c r="Q35" s="371">
        <f>+'404-ENTREGA_INSUMOS PA'!AY56</f>
        <v>0</v>
      </c>
      <c r="R35" s="371">
        <f>+'404-ENTREGA_INSUMOS PA'!AZ56</f>
        <v>0</v>
      </c>
      <c r="S35" s="371"/>
      <c r="T35" s="371"/>
      <c r="U35" s="371"/>
      <c r="V35" s="371"/>
      <c r="W35" s="371"/>
      <c r="X35" s="371"/>
    </row>
    <row r="36" spans="1:24" hidden="1" x14ac:dyDescent="0.3">
      <c r="A36" s="371">
        <f>+seed_deliveries!A36</f>
        <v>0</v>
      </c>
      <c r="B36" s="371">
        <f>+seed_deliveries!B36</f>
        <v>0</v>
      </c>
      <c r="C36" s="371" t="str">
        <f>+seed_deliveries!C36</f>
        <v/>
      </c>
      <c r="D36" s="415" t="str">
        <f>+seed_deliveries!D36</f>
        <v/>
      </c>
      <c r="E36" s="415" t="str">
        <f>+delivery_events!D$5</f>
        <v>Insumos</v>
      </c>
      <c r="F36" s="566" t="e">
        <f>IFERROR(VLOOKUP('404-ENTREGA_INSUMOS PA'!AP$6,localidades,2,FALSE),VLOOKUP('404-ENTREGA_INSUMOS PA'!AP$5,district_codes,2,FALSE))</f>
        <v>#N/A</v>
      </c>
      <c r="G36" s="566">
        <f>+'402 - ENTREGA DE SEMENTE'!J57</f>
        <v>0</v>
      </c>
      <c r="H36" s="566">
        <f>+'404-ENTREGA_INSUMOS PA'!L57</f>
        <v>0</v>
      </c>
      <c r="I36" s="566">
        <f>+'404-ENTREGA_INSUMOS PA'!AP$6</f>
        <v>0</v>
      </c>
      <c r="J36" s="566">
        <f>+'404-ENTREGA_INSUMOS PA'!AP$6</f>
        <v>0</v>
      </c>
      <c r="K36" s="371">
        <f>+'404-ENTREGA_INSUMOS PA'!AP57</f>
        <v>0</v>
      </c>
      <c r="L36" s="371">
        <f>+'404-ENTREGA_INSUMOS PA'!AR57</f>
        <v>0</v>
      </c>
      <c r="M36" s="371">
        <f>+'404-ENTREGA_INSUMOS PA'!AT57</f>
        <v>0</v>
      </c>
      <c r="N36" s="371">
        <f>+'404-ENTREGA_INSUMOS PA'!AU57</f>
        <v>0</v>
      </c>
      <c r="O36" s="371">
        <f>+'404-ENTREGA_INSUMOS PA'!AV57</f>
        <v>0</v>
      </c>
      <c r="P36" s="371">
        <f>+'404-ENTREGA_INSUMOS PA'!AX57</f>
        <v>0</v>
      </c>
      <c r="Q36" s="371">
        <f>+'404-ENTREGA_INSUMOS PA'!AY57</f>
        <v>0</v>
      </c>
      <c r="R36" s="371">
        <f>+'404-ENTREGA_INSUMOS PA'!AZ57</f>
        <v>0</v>
      </c>
      <c r="S36" s="371"/>
      <c r="T36" s="371"/>
      <c r="U36" s="371"/>
      <c r="V36" s="371"/>
      <c r="W36" s="371"/>
      <c r="X36" s="371"/>
    </row>
    <row r="37" spans="1:24" hidden="1" x14ac:dyDescent="0.3">
      <c r="A37" s="371">
        <f>+seed_deliveries!A37</f>
        <v>0</v>
      </c>
      <c r="B37" s="371">
        <f>+seed_deliveries!B37</f>
        <v>0</v>
      </c>
      <c r="C37" s="371" t="str">
        <f>+seed_deliveries!C37</f>
        <v/>
      </c>
      <c r="D37" s="415" t="str">
        <f>+seed_deliveries!D37</f>
        <v/>
      </c>
      <c r="E37" s="415" t="str">
        <f>+delivery_events!D$5</f>
        <v>Insumos</v>
      </c>
      <c r="F37" s="566" t="e">
        <f>IFERROR(VLOOKUP('404-ENTREGA_INSUMOS PA'!AP$6,localidades,2,FALSE),VLOOKUP('404-ENTREGA_INSUMOS PA'!AP$5,district_codes,2,FALSE))</f>
        <v>#N/A</v>
      </c>
      <c r="G37" s="566">
        <f>+'402 - ENTREGA DE SEMENTE'!J58</f>
        <v>0</v>
      </c>
      <c r="H37" s="566">
        <f>+'404-ENTREGA_INSUMOS PA'!L58</f>
        <v>0</v>
      </c>
      <c r="I37" s="566">
        <f>+'404-ENTREGA_INSUMOS PA'!AP$6</f>
        <v>0</v>
      </c>
      <c r="J37" s="566">
        <f>+'404-ENTREGA_INSUMOS PA'!AP$6</f>
        <v>0</v>
      </c>
      <c r="K37" s="371">
        <f>+'404-ENTREGA_INSUMOS PA'!AP58</f>
        <v>0</v>
      </c>
      <c r="L37" s="371">
        <f>+'404-ENTREGA_INSUMOS PA'!AR58</f>
        <v>0</v>
      </c>
      <c r="M37" s="371">
        <f>+'404-ENTREGA_INSUMOS PA'!AT58</f>
        <v>0</v>
      </c>
      <c r="N37" s="371">
        <f>+'404-ENTREGA_INSUMOS PA'!AU58</f>
        <v>0</v>
      </c>
      <c r="O37" s="371">
        <f>+'404-ENTREGA_INSUMOS PA'!AV58</f>
        <v>0</v>
      </c>
      <c r="P37" s="371">
        <f>+'404-ENTREGA_INSUMOS PA'!AX58</f>
        <v>0</v>
      </c>
      <c r="Q37" s="371">
        <f>+'404-ENTREGA_INSUMOS PA'!AY58</f>
        <v>0</v>
      </c>
      <c r="R37" s="371">
        <f>+'404-ENTREGA_INSUMOS PA'!AZ58</f>
        <v>0</v>
      </c>
      <c r="S37" s="371"/>
      <c r="T37" s="371"/>
      <c r="U37" s="371"/>
      <c r="V37" s="371"/>
      <c r="W37" s="371"/>
      <c r="X37" s="371"/>
    </row>
    <row r="38" spans="1:24" hidden="1" x14ac:dyDescent="0.3">
      <c r="A38" s="371">
        <f>+seed_deliveries!A38</f>
        <v>0</v>
      </c>
      <c r="B38" s="371">
        <f>+seed_deliveries!B38</f>
        <v>0</v>
      </c>
      <c r="C38" s="371" t="str">
        <f>+seed_deliveries!C38</f>
        <v/>
      </c>
      <c r="D38" s="415" t="str">
        <f>+seed_deliveries!D38</f>
        <v/>
      </c>
      <c r="E38" s="415" t="str">
        <f>+delivery_events!D$5</f>
        <v>Insumos</v>
      </c>
      <c r="F38" s="566" t="e">
        <f>IFERROR(VLOOKUP('404-ENTREGA_INSUMOS PA'!AP$6,localidades,2,FALSE),VLOOKUP('404-ENTREGA_INSUMOS PA'!AP$5,district_codes,2,FALSE))</f>
        <v>#N/A</v>
      </c>
      <c r="G38" s="566">
        <f>+'402 - ENTREGA DE SEMENTE'!J59</f>
        <v>0</v>
      </c>
      <c r="H38" s="566">
        <f>+'404-ENTREGA_INSUMOS PA'!L59</f>
        <v>0</v>
      </c>
      <c r="I38" s="566">
        <f>+'404-ENTREGA_INSUMOS PA'!AP$6</f>
        <v>0</v>
      </c>
      <c r="J38" s="566">
        <f>+'404-ENTREGA_INSUMOS PA'!AP$6</f>
        <v>0</v>
      </c>
      <c r="K38" s="371">
        <f>+'404-ENTREGA_INSUMOS PA'!AP59</f>
        <v>0</v>
      </c>
      <c r="L38" s="371">
        <f>+'404-ENTREGA_INSUMOS PA'!AR59</f>
        <v>0</v>
      </c>
      <c r="M38" s="371">
        <f>+'404-ENTREGA_INSUMOS PA'!AT59</f>
        <v>0</v>
      </c>
      <c r="N38" s="371">
        <f>+'404-ENTREGA_INSUMOS PA'!AU59</f>
        <v>0</v>
      </c>
      <c r="O38" s="371">
        <f>+'404-ENTREGA_INSUMOS PA'!AV59</f>
        <v>0</v>
      </c>
      <c r="P38" s="371">
        <f>+'404-ENTREGA_INSUMOS PA'!AX59</f>
        <v>0</v>
      </c>
      <c r="Q38" s="371">
        <f>+'404-ENTREGA_INSUMOS PA'!AY59</f>
        <v>0</v>
      </c>
      <c r="R38" s="371">
        <f>+'404-ENTREGA_INSUMOS PA'!AZ59</f>
        <v>0</v>
      </c>
      <c r="S38" s="371"/>
      <c r="T38" s="371"/>
      <c r="U38" s="371"/>
      <c r="V38" s="371"/>
      <c r="W38" s="371"/>
      <c r="X38" s="371"/>
    </row>
    <row r="39" spans="1:24" hidden="1" x14ac:dyDescent="0.3">
      <c r="A39" s="371">
        <f>+seed_deliveries!A39</f>
        <v>0</v>
      </c>
      <c r="B39" s="371">
        <f>+seed_deliveries!B39</f>
        <v>0</v>
      </c>
      <c r="C39" s="371" t="str">
        <f>+seed_deliveries!C39</f>
        <v/>
      </c>
      <c r="D39" s="415" t="str">
        <f>+seed_deliveries!D39</f>
        <v/>
      </c>
      <c r="E39" s="415" t="str">
        <f>+delivery_events!D$5</f>
        <v>Insumos</v>
      </c>
      <c r="F39" s="566" t="e">
        <f>IFERROR(VLOOKUP('404-ENTREGA_INSUMOS PA'!AP$6,localidades,2,FALSE),VLOOKUP('404-ENTREGA_INSUMOS PA'!AP$5,district_codes,2,FALSE))</f>
        <v>#N/A</v>
      </c>
      <c r="G39" s="566">
        <f>+'402 - ENTREGA DE SEMENTE'!J60</f>
        <v>0</v>
      </c>
      <c r="H39" s="566">
        <f>+'404-ENTREGA_INSUMOS PA'!L60</f>
        <v>0</v>
      </c>
      <c r="I39" s="566">
        <f>+'404-ENTREGA_INSUMOS PA'!AP$6</f>
        <v>0</v>
      </c>
      <c r="J39" s="566">
        <f>+'404-ENTREGA_INSUMOS PA'!AP$6</f>
        <v>0</v>
      </c>
      <c r="K39" s="371">
        <f>+'404-ENTREGA_INSUMOS PA'!AP60</f>
        <v>0</v>
      </c>
      <c r="L39" s="371">
        <f>+'404-ENTREGA_INSUMOS PA'!AR60</f>
        <v>0</v>
      </c>
      <c r="M39" s="371">
        <f>+'404-ENTREGA_INSUMOS PA'!AT60</f>
        <v>0</v>
      </c>
      <c r="N39" s="371">
        <f>+'404-ENTREGA_INSUMOS PA'!AU60</f>
        <v>0</v>
      </c>
      <c r="O39" s="371">
        <f>+'404-ENTREGA_INSUMOS PA'!AV60</f>
        <v>0</v>
      </c>
      <c r="P39" s="371">
        <f>+'404-ENTREGA_INSUMOS PA'!AX60</f>
        <v>0</v>
      </c>
      <c r="Q39" s="371">
        <f>+'404-ENTREGA_INSUMOS PA'!AY60</f>
        <v>0</v>
      </c>
      <c r="R39" s="371">
        <f>+'404-ENTREGA_INSUMOS PA'!AZ60</f>
        <v>0</v>
      </c>
      <c r="S39" s="371"/>
      <c r="T39" s="371"/>
      <c r="U39" s="371"/>
      <c r="V39" s="371"/>
      <c r="W39" s="371"/>
      <c r="X39" s="371"/>
    </row>
    <row r="40" spans="1:24" hidden="1" x14ac:dyDescent="0.3">
      <c r="A40" s="371">
        <f>+seed_deliveries!A40</f>
        <v>0</v>
      </c>
      <c r="B40" s="371">
        <f>+seed_deliveries!B40</f>
        <v>0</v>
      </c>
      <c r="C40" s="371" t="str">
        <f>+seed_deliveries!C40</f>
        <v/>
      </c>
      <c r="D40" s="415" t="str">
        <f>+seed_deliveries!D40</f>
        <v/>
      </c>
      <c r="E40" s="415" t="str">
        <f>+delivery_events!D$5</f>
        <v>Insumos</v>
      </c>
      <c r="F40" s="566" t="e">
        <f>IFERROR(VLOOKUP('404-ENTREGA_INSUMOS PA'!AP$6,localidades,2,FALSE),VLOOKUP('404-ENTREGA_INSUMOS PA'!AP$5,district_codes,2,FALSE))</f>
        <v>#N/A</v>
      </c>
      <c r="G40" s="566">
        <f>+'402 - ENTREGA DE SEMENTE'!J61</f>
        <v>0</v>
      </c>
      <c r="H40" s="566">
        <f>+'404-ENTREGA_INSUMOS PA'!L61</f>
        <v>0</v>
      </c>
      <c r="I40" s="566">
        <f>+'404-ENTREGA_INSUMOS PA'!AP$6</f>
        <v>0</v>
      </c>
      <c r="J40" s="566">
        <f>+'404-ENTREGA_INSUMOS PA'!AP$6</f>
        <v>0</v>
      </c>
      <c r="K40" s="371">
        <f>+'404-ENTREGA_INSUMOS PA'!AP61</f>
        <v>0</v>
      </c>
      <c r="L40" s="371">
        <f>+'404-ENTREGA_INSUMOS PA'!AR61</f>
        <v>0</v>
      </c>
      <c r="M40" s="371">
        <f>+'404-ENTREGA_INSUMOS PA'!AT61</f>
        <v>0</v>
      </c>
      <c r="N40" s="371">
        <f>+'404-ENTREGA_INSUMOS PA'!AU61</f>
        <v>0</v>
      </c>
      <c r="O40" s="371">
        <f>+'404-ENTREGA_INSUMOS PA'!AV61</f>
        <v>0</v>
      </c>
      <c r="P40" s="371">
        <f>+'404-ENTREGA_INSUMOS PA'!AX61</f>
        <v>0</v>
      </c>
      <c r="Q40" s="371">
        <f>+'404-ENTREGA_INSUMOS PA'!AY61</f>
        <v>0</v>
      </c>
      <c r="R40" s="371">
        <f>+'404-ENTREGA_INSUMOS PA'!AZ61</f>
        <v>0</v>
      </c>
      <c r="S40" s="371"/>
      <c r="T40" s="371"/>
      <c r="U40" s="371"/>
      <c r="V40" s="371"/>
      <c r="W40" s="371"/>
      <c r="X40" s="371"/>
    </row>
    <row r="41" spans="1:24" hidden="1" x14ac:dyDescent="0.3">
      <c r="A41" s="371">
        <f>+seed_deliveries!A41</f>
        <v>0</v>
      </c>
      <c r="B41" s="371">
        <f>+seed_deliveries!B41</f>
        <v>0</v>
      </c>
      <c r="C41" s="371" t="str">
        <f>+seed_deliveries!C41</f>
        <v/>
      </c>
      <c r="D41" s="415" t="str">
        <f>+seed_deliveries!D41</f>
        <v/>
      </c>
      <c r="E41" s="415" t="str">
        <f>+delivery_events!D$5</f>
        <v>Insumos</v>
      </c>
      <c r="F41" s="566" t="e">
        <f>IFERROR(VLOOKUP('404-ENTREGA_INSUMOS PA'!AP$6,localidades,2,FALSE),VLOOKUP('404-ENTREGA_INSUMOS PA'!AP$5,district_codes,2,FALSE))</f>
        <v>#N/A</v>
      </c>
      <c r="G41" s="566">
        <f>+'402 - ENTREGA DE SEMENTE'!J62</f>
        <v>0</v>
      </c>
      <c r="H41" s="566">
        <f>+'404-ENTREGA_INSUMOS PA'!L62</f>
        <v>0</v>
      </c>
      <c r="I41" s="566">
        <f>+'404-ENTREGA_INSUMOS PA'!AP$6</f>
        <v>0</v>
      </c>
      <c r="J41" s="566">
        <f>+'404-ENTREGA_INSUMOS PA'!AP$6</f>
        <v>0</v>
      </c>
      <c r="K41" s="371">
        <f>+'404-ENTREGA_INSUMOS PA'!AP62</f>
        <v>0</v>
      </c>
      <c r="L41" s="371">
        <f>+'404-ENTREGA_INSUMOS PA'!AR62</f>
        <v>0</v>
      </c>
      <c r="M41" s="371">
        <f>+'404-ENTREGA_INSUMOS PA'!AT62</f>
        <v>0</v>
      </c>
      <c r="N41" s="371">
        <f>+'404-ENTREGA_INSUMOS PA'!AU62</f>
        <v>0</v>
      </c>
      <c r="O41" s="371">
        <f>+'404-ENTREGA_INSUMOS PA'!AV62</f>
        <v>0</v>
      </c>
      <c r="P41" s="371">
        <f>+'404-ENTREGA_INSUMOS PA'!AX62</f>
        <v>0</v>
      </c>
      <c r="Q41" s="371">
        <f>+'404-ENTREGA_INSUMOS PA'!AY62</f>
        <v>0</v>
      </c>
      <c r="R41" s="371">
        <f>+'404-ENTREGA_INSUMOS PA'!AZ62</f>
        <v>0</v>
      </c>
      <c r="S41" s="371"/>
      <c r="T41" s="371"/>
      <c r="U41" s="371"/>
      <c r="V41" s="371"/>
      <c r="W41" s="371"/>
      <c r="X41" s="371"/>
    </row>
    <row r="42" spans="1:24" hidden="1" x14ac:dyDescent="0.3">
      <c r="A42" s="371">
        <f>+seed_deliveries!A42</f>
        <v>0</v>
      </c>
      <c r="B42" s="371">
        <f>+seed_deliveries!B42</f>
        <v>0</v>
      </c>
      <c r="C42" s="371" t="str">
        <f>+seed_deliveries!C42</f>
        <v/>
      </c>
      <c r="D42" s="415" t="str">
        <f>+seed_deliveries!D42</f>
        <v/>
      </c>
      <c r="E42" s="415" t="str">
        <f>+delivery_events!D$5</f>
        <v>Insumos</v>
      </c>
      <c r="F42" s="566" t="e">
        <f>IFERROR(VLOOKUP('404-ENTREGA_INSUMOS PA'!AP$6,localidades,2,FALSE),VLOOKUP('404-ENTREGA_INSUMOS PA'!AP$5,district_codes,2,FALSE))</f>
        <v>#N/A</v>
      </c>
      <c r="G42" s="566">
        <f>+'402 - ENTREGA DE SEMENTE'!J63</f>
        <v>0</v>
      </c>
      <c r="H42" s="566">
        <f>+'404-ENTREGA_INSUMOS PA'!L63</f>
        <v>0</v>
      </c>
      <c r="I42" s="566">
        <f>+'404-ENTREGA_INSUMOS PA'!AP$6</f>
        <v>0</v>
      </c>
      <c r="J42" s="566">
        <f>+'404-ENTREGA_INSUMOS PA'!AP$6</f>
        <v>0</v>
      </c>
      <c r="K42" s="371">
        <f>+'404-ENTREGA_INSUMOS PA'!AP63</f>
        <v>0</v>
      </c>
      <c r="L42" s="371">
        <f>+'404-ENTREGA_INSUMOS PA'!AR63</f>
        <v>0</v>
      </c>
      <c r="M42" s="371">
        <f>+'404-ENTREGA_INSUMOS PA'!AT63</f>
        <v>0</v>
      </c>
      <c r="N42" s="371">
        <f>+'404-ENTREGA_INSUMOS PA'!AU63</f>
        <v>0</v>
      </c>
      <c r="O42" s="371">
        <f>+'404-ENTREGA_INSUMOS PA'!AV63</f>
        <v>0</v>
      </c>
      <c r="P42" s="371">
        <f>+'404-ENTREGA_INSUMOS PA'!AX63</f>
        <v>0</v>
      </c>
      <c r="Q42" s="371">
        <f>+'404-ENTREGA_INSUMOS PA'!AY63</f>
        <v>0</v>
      </c>
      <c r="R42" s="371">
        <f>+'404-ENTREGA_INSUMOS PA'!AZ63</f>
        <v>0</v>
      </c>
      <c r="S42" s="371"/>
      <c r="T42" s="371"/>
      <c r="U42" s="371"/>
      <c r="V42" s="371"/>
      <c r="W42" s="371"/>
      <c r="X42" s="371"/>
    </row>
    <row r="43" spans="1:24" hidden="1" x14ac:dyDescent="0.3">
      <c r="A43" s="371">
        <f>+seed_deliveries!A43</f>
        <v>0</v>
      </c>
      <c r="B43" s="371">
        <f>+seed_deliveries!B43</f>
        <v>0</v>
      </c>
      <c r="C43" s="371" t="str">
        <f>+seed_deliveries!C43</f>
        <v/>
      </c>
      <c r="D43" s="415" t="str">
        <f>+seed_deliveries!D43</f>
        <v/>
      </c>
      <c r="E43" s="415" t="str">
        <f>+delivery_events!D$5</f>
        <v>Insumos</v>
      </c>
      <c r="F43" s="566" t="e">
        <f>IFERROR(VLOOKUP('404-ENTREGA_INSUMOS PA'!AP$6,localidades,2,FALSE),VLOOKUP('404-ENTREGA_INSUMOS PA'!AP$5,district_codes,2,FALSE))</f>
        <v>#N/A</v>
      </c>
      <c r="G43" s="566">
        <f>+'402 - ENTREGA DE SEMENTE'!J64</f>
        <v>0</v>
      </c>
      <c r="H43" s="566">
        <f>+'404-ENTREGA_INSUMOS PA'!L64</f>
        <v>0</v>
      </c>
      <c r="I43" s="566">
        <f>+'404-ENTREGA_INSUMOS PA'!AP$6</f>
        <v>0</v>
      </c>
      <c r="J43" s="566">
        <f>+'404-ENTREGA_INSUMOS PA'!AP$6</f>
        <v>0</v>
      </c>
      <c r="K43" s="371">
        <f>+'404-ENTREGA_INSUMOS PA'!AP64</f>
        <v>0</v>
      </c>
      <c r="L43" s="371">
        <f>+'404-ENTREGA_INSUMOS PA'!AR64</f>
        <v>0</v>
      </c>
      <c r="M43" s="371">
        <f>+'404-ENTREGA_INSUMOS PA'!AT64</f>
        <v>0</v>
      </c>
      <c r="N43" s="371">
        <f>+'404-ENTREGA_INSUMOS PA'!AU64</f>
        <v>0</v>
      </c>
      <c r="O43" s="371">
        <f>+'404-ENTREGA_INSUMOS PA'!AV64</f>
        <v>0</v>
      </c>
      <c r="P43" s="371">
        <f>+'404-ENTREGA_INSUMOS PA'!AX64</f>
        <v>0</v>
      </c>
      <c r="Q43" s="371">
        <f>+'404-ENTREGA_INSUMOS PA'!AY64</f>
        <v>0</v>
      </c>
      <c r="R43" s="371">
        <f>+'404-ENTREGA_INSUMOS PA'!AZ64</f>
        <v>0</v>
      </c>
      <c r="S43" s="371"/>
      <c r="T43" s="371"/>
      <c r="U43" s="371"/>
      <c r="V43" s="371"/>
      <c r="W43" s="371"/>
      <c r="X43" s="371"/>
    </row>
    <row r="44" spans="1:24" hidden="1" x14ac:dyDescent="0.3">
      <c r="A44" s="371">
        <f>+seed_deliveries!A44</f>
        <v>0</v>
      </c>
      <c r="B44" s="371">
        <f>+seed_deliveries!B44</f>
        <v>0</v>
      </c>
      <c r="C44" s="371" t="str">
        <f>+seed_deliveries!C44</f>
        <v/>
      </c>
      <c r="D44" s="415" t="str">
        <f>+seed_deliveries!D44</f>
        <v/>
      </c>
      <c r="E44" s="415" t="str">
        <f>+delivery_events!D$5</f>
        <v>Insumos</v>
      </c>
      <c r="F44" s="566" t="e">
        <f>IFERROR(VLOOKUP('404-ENTREGA_INSUMOS PA'!AP$6,localidades,2,FALSE),VLOOKUP('404-ENTREGA_INSUMOS PA'!AP$5,district_codes,2,FALSE))</f>
        <v>#N/A</v>
      </c>
      <c r="G44" s="566">
        <f>+'402 - ENTREGA DE SEMENTE'!J65</f>
        <v>0</v>
      </c>
      <c r="H44" s="566">
        <f>+'404-ENTREGA_INSUMOS PA'!L65</f>
        <v>0</v>
      </c>
      <c r="I44" s="566">
        <f>+'404-ENTREGA_INSUMOS PA'!AP$6</f>
        <v>0</v>
      </c>
      <c r="J44" s="566">
        <f>+'404-ENTREGA_INSUMOS PA'!AP$6</f>
        <v>0</v>
      </c>
      <c r="K44" s="371">
        <f>+'404-ENTREGA_INSUMOS PA'!AP65</f>
        <v>0</v>
      </c>
      <c r="L44" s="371">
        <f>+'404-ENTREGA_INSUMOS PA'!AR65</f>
        <v>0</v>
      </c>
      <c r="M44" s="371">
        <f>+'404-ENTREGA_INSUMOS PA'!AT65</f>
        <v>0</v>
      </c>
      <c r="N44" s="371">
        <f>+'404-ENTREGA_INSUMOS PA'!AU65</f>
        <v>0</v>
      </c>
      <c r="O44" s="371">
        <f>+'404-ENTREGA_INSUMOS PA'!AV65</f>
        <v>0</v>
      </c>
      <c r="P44" s="371">
        <f>+'404-ENTREGA_INSUMOS PA'!AX65</f>
        <v>0</v>
      </c>
      <c r="Q44" s="371">
        <f>+'404-ENTREGA_INSUMOS PA'!AY65</f>
        <v>0</v>
      </c>
      <c r="R44" s="371">
        <f>+'404-ENTREGA_INSUMOS PA'!AZ65</f>
        <v>0</v>
      </c>
      <c r="S44" s="371"/>
      <c r="T44" s="371"/>
      <c r="U44" s="371"/>
      <c r="V44" s="371"/>
      <c r="W44" s="371"/>
      <c r="X44" s="371"/>
    </row>
    <row r="45" spans="1:24" hidden="1" x14ac:dyDescent="0.3">
      <c r="A45" s="371">
        <f>+seed_deliveries!A45</f>
        <v>0</v>
      </c>
      <c r="B45" s="371">
        <f>+seed_deliveries!B45</f>
        <v>0</v>
      </c>
      <c r="C45" s="371" t="str">
        <f>+seed_deliveries!C45</f>
        <v/>
      </c>
      <c r="D45" s="415" t="str">
        <f>+seed_deliveries!D45</f>
        <v/>
      </c>
      <c r="E45" s="415" t="str">
        <f>+delivery_events!D$5</f>
        <v>Insumos</v>
      </c>
      <c r="F45" s="566" t="e">
        <f>IFERROR(VLOOKUP('404-ENTREGA_INSUMOS PA'!AP$6,localidades,2,FALSE),VLOOKUP('404-ENTREGA_INSUMOS PA'!AP$5,district_codes,2,FALSE))</f>
        <v>#N/A</v>
      </c>
      <c r="G45" s="566">
        <f>+'402 - ENTREGA DE SEMENTE'!J66</f>
        <v>0</v>
      </c>
      <c r="H45" s="566">
        <f>+'404-ENTREGA_INSUMOS PA'!L66</f>
        <v>0</v>
      </c>
      <c r="I45" s="566">
        <f>+'404-ENTREGA_INSUMOS PA'!AP$6</f>
        <v>0</v>
      </c>
      <c r="J45" s="566">
        <f>+'404-ENTREGA_INSUMOS PA'!AP$6</f>
        <v>0</v>
      </c>
      <c r="K45" s="371">
        <f>+'404-ENTREGA_INSUMOS PA'!AP66</f>
        <v>0</v>
      </c>
      <c r="L45" s="371">
        <f>+'404-ENTREGA_INSUMOS PA'!AR66</f>
        <v>0</v>
      </c>
      <c r="M45" s="371">
        <f>+'404-ENTREGA_INSUMOS PA'!AT66</f>
        <v>0</v>
      </c>
      <c r="N45" s="371">
        <f>+'404-ENTREGA_INSUMOS PA'!AU66</f>
        <v>0</v>
      </c>
      <c r="O45" s="371">
        <f>+'404-ENTREGA_INSUMOS PA'!AV66</f>
        <v>0</v>
      </c>
      <c r="P45" s="371">
        <f>+'404-ENTREGA_INSUMOS PA'!AX66</f>
        <v>0</v>
      </c>
      <c r="Q45" s="371">
        <f>+'404-ENTREGA_INSUMOS PA'!AY66</f>
        <v>0</v>
      </c>
      <c r="R45" s="371">
        <f>+'404-ENTREGA_INSUMOS PA'!AZ66</f>
        <v>0</v>
      </c>
      <c r="S45" s="371"/>
      <c r="T45" s="371"/>
      <c r="U45" s="371"/>
      <c r="V45" s="371"/>
      <c r="W45" s="371"/>
      <c r="X45" s="371"/>
    </row>
    <row r="46" spans="1:24" hidden="1" x14ac:dyDescent="0.3">
      <c r="A46" s="371">
        <f>+seed_deliveries!A46</f>
        <v>0</v>
      </c>
      <c r="B46" s="371">
        <f>+seed_deliveries!B46</f>
        <v>0</v>
      </c>
      <c r="C46" s="371" t="str">
        <f>+seed_deliveries!C46</f>
        <v/>
      </c>
      <c r="D46" s="415" t="str">
        <f>+seed_deliveries!D46</f>
        <v/>
      </c>
      <c r="E46" s="415" t="str">
        <f>+delivery_events!D$5</f>
        <v>Insumos</v>
      </c>
      <c r="F46" s="566" t="e">
        <f>IFERROR(VLOOKUP('404-ENTREGA_INSUMOS PA'!AP$6,localidades,2,FALSE),VLOOKUP('404-ENTREGA_INSUMOS PA'!AP$5,district_codes,2,FALSE))</f>
        <v>#N/A</v>
      </c>
      <c r="G46" s="566">
        <f>+'402 - ENTREGA DE SEMENTE'!J67</f>
        <v>0</v>
      </c>
      <c r="H46" s="566">
        <f>+'404-ENTREGA_INSUMOS PA'!L67</f>
        <v>0</v>
      </c>
      <c r="I46" s="566">
        <f>+'404-ENTREGA_INSUMOS PA'!AP$6</f>
        <v>0</v>
      </c>
      <c r="J46" s="566">
        <f>+'404-ENTREGA_INSUMOS PA'!AP$6</f>
        <v>0</v>
      </c>
      <c r="K46" s="371">
        <f>+'404-ENTREGA_INSUMOS PA'!AP67</f>
        <v>0</v>
      </c>
      <c r="L46" s="371">
        <f>+'404-ENTREGA_INSUMOS PA'!AR67</f>
        <v>0</v>
      </c>
      <c r="M46" s="371">
        <f>+'404-ENTREGA_INSUMOS PA'!AT67</f>
        <v>0</v>
      </c>
      <c r="N46" s="371">
        <f>+'404-ENTREGA_INSUMOS PA'!AU67</f>
        <v>0</v>
      </c>
      <c r="O46" s="371">
        <f>+'404-ENTREGA_INSUMOS PA'!AV67</f>
        <v>0</v>
      </c>
      <c r="P46" s="371">
        <f>+'404-ENTREGA_INSUMOS PA'!AX67</f>
        <v>0</v>
      </c>
      <c r="Q46" s="371">
        <f>+'404-ENTREGA_INSUMOS PA'!AY67</f>
        <v>0</v>
      </c>
      <c r="R46" s="371">
        <f>+'404-ENTREGA_INSUMOS PA'!AZ67</f>
        <v>0</v>
      </c>
      <c r="S46" s="371"/>
      <c r="T46" s="371"/>
      <c r="U46" s="371"/>
      <c r="V46" s="371"/>
      <c r="W46" s="371"/>
      <c r="X46" s="371"/>
    </row>
    <row r="47" spans="1:24" hidden="1" x14ac:dyDescent="0.3">
      <c r="A47" s="371">
        <f>+seed_deliveries!A47</f>
        <v>0</v>
      </c>
      <c r="B47" s="371">
        <f>+seed_deliveries!B47</f>
        <v>0</v>
      </c>
      <c r="C47" s="371" t="str">
        <f>+seed_deliveries!C47</f>
        <v/>
      </c>
      <c r="D47" s="415" t="str">
        <f>+seed_deliveries!D47</f>
        <v/>
      </c>
      <c r="E47" s="415" t="str">
        <f>+delivery_events!D$5</f>
        <v>Insumos</v>
      </c>
      <c r="F47" s="566" t="e">
        <f>IFERROR(VLOOKUP('404-ENTREGA_INSUMOS PA'!AP$6,localidades,2,FALSE),VLOOKUP('404-ENTREGA_INSUMOS PA'!AP$5,district_codes,2,FALSE))</f>
        <v>#N/A</v>
      </c>
      <c r="G47" s="566">
        <f>+'402 - ENTREGA DE SEMENTE'!J68</f>
        <v>0</v>
      </c>
      <c r="H47" s="566">
        <f>+'404-ENTREGA_INSUMOS PA'!L68</f>
        <v>0</v>
      </c>
      <c r="I47" s="566">
        <f>+'404-ENTREGA_INSUMOS PA'!AP$6</f>
        <v>0</v>
      </c>
      <c r="J47" s="566">
        <f>+'404-ENTREGA_INSUMOS PA'!AP$6</f>
        <v>0</v>
      </c>
      <c r="K47" s="371">
        <f>+'404-ENTREGA_INSUMOS PA'!AP68</f>
        <v>0</v>
      </c>
      <c r="L47" s="371">
        <f>+'404-ENTREGA_INSUMOS PA'!AR68</f>
        <v>0</v>
      </c>
      <c r="M47" s="371">
        <f>+'404-ENTREGA_INSUMOS PA'!AT68</f>
        <v>0</v>
      </c>
      <c r="N47" s="371">
        <f>+'404-ENTREGA_INSUMOS PA'!AU68</f>
        <v>0</v>
      </c>
      <c r="O47" s="371">
        <f>+'404-ENTREGA_INSUMOS PA'!AV68</f>
        <v>0</v>
      </c>
      <c r="P47" s="371">
        <f>+'404-ENTREGA_INSUMOS PA'!AX68</f>
        <v>0</v>
      </c>
      <c r="Q47" s="371">
        <f>+'404-ENTREGA_INSUMOS PA'!AY68</f>
        <v>0</v>
      </c>
      <c r="R47" s="371">
        <f>+'404-ENTREGA_INSUMOS PA'!AZ68</f>
        <v>0</v>
      </c>
      <c r="S47" s="371"/>
      <c r="T47" s="371"/>
      <c r="U47" s="371"/>
      <c r="V47" s="371"/>
      <c r="W47" s="371"/>
      <c r="X47" s="371"/>
    </row>
    <row r="48" spans="1:24" hidden="1" x14ac:dyDescent="0.3">
      <c r="A48" s="371">
        <f>+seed_deliveries!A48</f>
        <v>0</v>
      </c>
      <c r="B48" s="371">
        <f>+seed_deliveries!B48</f>
        <v>0</v>
      </c>
      <c r="C48" s="371" t="str">
        <f>+seed_deliveries!C48</f>
        <v/>
      </c>
      <c r="D48" s="415" t="str">
        <f>+seed_deliveries!D48</f>
        <v/>
      </c>
      <c r="E48" s="415" t="str">
        <f>+delivery_events!D$5</f>
        <v>Insumos</v>
      </c>
      <c r="F48" s="566" t="e">
        <f>IFERROR(VLOOKUP('404-ENTREGA_INSUMOS PA'!AP$6,localidades,2,FALSE),VLOOKUP('404-ENTREGA_INSUMOS PA'!AP$5,district_codes,2,FALSE))</f>
        <v>#N/A</v>
      </c>
      <c r="G48" s="566">
        <f>+'402 - ENTREGA DE SEMENTE'!J69</f>
        <v>0</v>
      </c>
      <c r="H48" s="566">
        <f>+'404-ENTREGA_INSUMOS PA'!L69</f>
        <v>0</v>
      </c>
      <c r="I48" s="566">
        <f>+'404-ENTREGA_INSUMOS PA'!AP$6</f>
        <v>0</v>
      </c>
      <c r="J48" s="566">
        <f>+'404-ENTREGA_INSUMOS PA'!AP$6</f>
        <v>0</v>
      </c>
      <c r="K48" s="371">
        <f>+'404-ENTREGA_INSUMOS PA'!AP69</f>
        <v>0</v>
      </c>
      <c r="L48" s="371">
        <f>+'404-ENTREGA_INSUMOS PA'!AR69</f>
        <v>0</v>
      </c>
      <c r="M48" s="371">
        <f>+'404-ENTREGA_INSUMOS PA'!AT69</f>
        <v>0</v>
      </c>
      <c r="N48" s="371">
        <f>+'404-ENTREGA_INSUMOS PA'!AU69</f>
        <v>0</v>
      </c>
      <c r="O48" s="371">
        <f>+'404-ENTREGA_INSUMOS PA'!AV69</f>
        <v>0</v>
      </c>
      <c r="P48" s="371">
        <f>+'404-ENTREGA_INSUMOS PA'!AX69</f>
        <v>0</v>
      </c>
      <c r="Q48" s="371">
        <f>+'404-ENTREGA_INSUMOS PA'!AY69</f>
        <v>0</v>
      </c>
      <c r="R48" s="371">
        <f>+'404-ENTREGA_INSUMOS PA'!AZ69</f>
        <v>0</v>
      </c>
      <c r="S48" s="371"/>
      <c r="T48" s="371"/>
      <c r="U48" s="371"/>
      <c r="V48" s="371"/>
      <c r="W48" s="371"/>
      <c r="X48" s="371"/>
    </row>
    <row r="49" spans="1:24" hidden="1" x14ac:dyDescent="0.3">
      <c r="A49" s="371">
        <f>+seed_deliveries!A49</f>
        <v>0</v>
      </c>
      <c r="B49" s="371">
        <f>+seed_deliveries!B49</f>
        <v>0</v>
      </c>
      <c r="C49" s="371" t="str">
        <f>+seed_deliveries!C49</f>
        <v/>
      </c>
      <c r="D49" s="415" t="str">
        <f>+seed_deliveries!D49</f>
        <v/>
      </c>
      <c r="E49" s="415" t="str">
        <f>+delivery_events!D$5</f>
        <v>Insumos</v>
      </c>
      <c r="F49" s="566" t="e">
        <f>IFERROR(VLOOKUP('404-ENTREGA_INSUMOS PA'!AP$6,localidades,2,FALSE),VLOOKUP('404-ENTREGA_INSUMOS PA'!AP$5,district_codes,2,FALSE))</f>
        <v>#N/A</v>
      </c>
      <c r="G49" s="566">
        <f>+'402 - ENTREGA DE SEMENTE'!J70</f>
        <v>0</v>
      </c>
      <c r="H49" s="566">
        <f>+'404-ENTREGA_INSUMOS PA'!L70</f>
        <v>0</v>
      </c>
      <c r="I49" s="566">
        <f>+'404-ENTREGA_INSUMOS PA'!AP$6</f>
        <v>0</v>
      </c>
      <c r="J49" s="566">
        <f>+'404-ENTREGA_INSUMOS PA'!AP$6</f>
        <v>0</v>
      </c>
      <c r="K49" s="371">
        <f>+'404-ENTREGA_INSUMOS PA'!AP70</f>
        <v>0</v>
      </c>
      <c r="L49" s="371">
        <f>+'404-ENTREGA_INSUMOS PA'!AR70</f>
        <v>0</v>
      </c>
      <c r="M49" s="371">
        <f>+'404-ENTREGA_INSUMOS PA'!AT70</f>
        <v>0</v>
      </c>
      <c r="N49" s="371">
        <f>+'404-ENTREGA_INSUMOS PA'!AU70</f>
        <v>0</v>
      </c>
      <c r="O49" s="371">
        <f>+'404-ENTREGA_INSUMOS PA'!AV70</f>
        <v>0</v>
      </c>
      <c r="P49" s="371">
        <f>+'404-ENTREGA_INSUMOS PA'!AX70</f>
        <v>0</v>
      </c>
      <c r="Q49" s="371">
        <f>+'404-ENTREGA_INSUMOS PA'!AY70</f>
        <v>0</v>
      </c>
      <c r="R49" s="371">
        <f>+'404-ENTREGA_INSUMOS PA'!AZ70</f>
        <v>0</v>
      </c>
      <c r="S49" s="371"/>
      <c r="T49" s="371"/>
      <c r="U49" s="371"/>
      <c r="V49" s="371"/>
      <c r="W49" s="371"/>
      <c r="X49" s="371"/>
    </row>
    <row r="50" spans="1:24" hidden="1" x14ac:dyDescent="0.3">
      <c r="A50" s="371">
        <f>+seed_deliveries!A50</f>
        <v>0</v>
      </c>
      <c r="B50" s="371">
        <f>+seed_deliveries!B50</f>
        <v>0</v>
      </c>
      <c r="C50" s="371" t="str">
        <f>+seed_deliveries!C50</f>
        <v/>
      </c>
      <c r="D50" s="415" t="str">
        <f>+seed_deliveries!D50</f>
        <v/>
      </c>
      <c r="E50" s="415" t="str">
        <f>+delivery_events!D$5</f>
        <v>Insumos</v>
      </c>
      <c r="F50" s="566" t="e">
        <f>IFERROR(VLOOKUP('404-ENTREGA_INSUMOS PA'!AP$6,localidades,2,FALSE),VLOOKUP('404-ENTREGA_INSUMOS PA'!AP$5,district_codes,2,FALSE))</f>
        <v>#N/A</v>
      </c>
      <c r="G50" s="566">
        <f>+'402 - ENTREGA DE SEMENTE'!J71</f>
        <v>0</v>
      </c>
      <c r="H50" s="566">
        <f>+'404-ENTREGA_INSUMOS PA'!L71</f>
        <v>0</v>
      </c>
      <c r="I50" s="566">
        <f>+'404-ENTREGA_INSUMOS PA'!AP$6</f>
        <v>0</v>
      </c>
      <c r="J50" s="566">
        <f>+'404-ENTREGA_INSUMOS PA'!AP$6</f>
        <v>0</v>
      </c>
      <c r="K50" s="371">
        <f>+'404-ENTREGA_INSUMOS PA'!AP71</f>
        <v>0</v>
      </c>
      <c r="L50" s="371">
        <f>+'404-ENTREGA_INSUMOS PA'!AR71</f>
        <v>0</v>
      </c>
      <c r="M50" s="371">
        <f>+'404-ENTREGA_INSUMOS PA'!AT71</f>
        <v>0</v>
      </c>
      <c r="N50" s="371">
        <f>+'404-ENTREGA_INSUMOS PA'!AU71</f>
        <v>0</v>
      </c>
      <c r="O50" s="371">
        <f>+'404-ENTREGA_INSUMOS PA'!AV71</f>
        <v>0</v>
      </c>
      <c r="P50" s="371">
        <f>+'404-ENTREGA_INSUMOS PA'!AX71</f>
        <v>0</v>
      </c>
      <c r="Q50" s="371">
        <f>+'404-ENTREGA_INSUMOS PA'!AY71</f>
        <v>0</v>
      </c>
      <c r="R50" s="371">
        <f>+'404-ENTREGA_INSUMOS PA'!AZ71</f>
        <v>0</v>
      </c>
      <c r="S50" s="371"/>
      <c r="T50" s="371"/>
      <c r="U50" s="371"/>
      <c r="V50" s="371"/>
      <c r="W50" s="371"/>
      <c r="X50" s="371"/>
    </row>
    <row r="51" spans="1:24" hidden="1" x14ac:dyDescent="0.3">
      <c r="A51" s="371">
        <f>+seed_deliveries!A51</f>
        <v>0</v>
      </c>
      <c r="B51" s="371">
        <f>+seed_deliveries!B51</f>
        <v>0</v>
      </c>
      <c r="C51" s="371" t="str">
        <f>+seed_deliveries!C51</f>
        <v/>
      </c>
      <c r="D51" s="415" t="str">
        <f>+seed_deliveries!D51</f>
        <v/>
      </c>
      <c r="E51" s="415" t="str">
        <f>+delivery_events!D$5</f>
        <v>Insumos</v>
      </c>
      <c r="F51" s="566" t="e">
        <f>IFERROR(VLOOKUP('404-ENTREGA_INSUMOS PA'!AP$6,localidades,2,FALSE),VLOOKUP('404-ENTREGA_INSUMOS PA'!AP$5,district_codes,2,FALSE))</f>
        <v>#N/A</v>
      </c>
      <c r="G51" s="566">
        <f>+'402 - ENTREGA DE SEMENTE'!J72</f>
        <v>0</v>
      </c>
      <c r="H51" s="566">
        <f>+'404-ENTREGA_INSUMOS PA'!L72</f>
        <v>0</v>
      </c>
      <c r="I51" s="566">
        <f>+'404-ENTREGA_INSUMOS PA'!AP$6</f>
        <v>0</v>
      </c>
      <c r="J51" s="566">
        <f>+'404-ENTREGA_INSUMOS PA'!AP$6</f>
        <v>0</v>
      </c>
      <c r="K51" s="371">
        <f>+'404-ENTREGA_INSUMOS PA'!AP72</f>
        <v>0</v>
      </c>
      <c r="L51" s="371">
        <f>+'404-ENTREGA_INSUMOS PA'!AR72</f>
        <v>0</v>
      </c>
      <c r="M51" s="371">
        <f>+'404-ENTREGA_INSUMOS PA'!AT72</f>
        <v>0</v>
      </c>
      <c r="N51" s="371">
        <f>+'404-ENTREGA_INSUMOS PA'!AU72</f>
        <v>0</v>
      </c>
      <c r="O51" s="371">
        <f>+'404-ENTREGA_INSUMOS PA'!AV72</f>
        <v>0</v>
      </c>
      <c r="P51" s="371">
        <f>+'404-ENTREGA_INSUMOS PA'!AX72</f>
        <v>0</v>
      </c>
      <c r="Q51" s="371">
        <f>+'404-ENTREGA_INSUMOS PA'!AY72</f>
        <v>0</v>
      </c>
      <c r="R51" s="371">
        <f>+'404-ENTREGA_INSUMOS PA'!AZ72</f>
        <v>0</v>
      </c>
      <c r="S51" s="371"/>
      <c r="T51" s="371"/>
      <c r="U51" s="371"/>
      <c r="V51" s="371"/>
      <c r="W51" s="371"/>
      <c r="X51" s="371"/>
    </row>
    <row r="52" spans="1:24" hidden="1" x14ac:dyDescent="0.3">
      <c r="A52" s="371">
        <f>+seed_deliveries!A52</f>
        <v>0</v>
      </c>
      <c r="B52" s="371">
        <f>+seed_deliveries!B52</f>
        <v>0</v>
      </c>
      <c r="C52" s="371" t="str">
        <f>+seed_deliveries!C52</f>
        <v/>
      </c>
      <c r="D52" s="415" t="str">
        <f>+seed_deliveries!D52</f>
        <v/>
      </c>
      <c r="E52" s="415" t="str">
        <f>+delivery_events!D$5</f>
        <v>Insumos</v>
      </c>
      <c r="F52" s="566" t="e">
        <f>IFERROR(VLOOKUP('404-ENTREGA_INSUMOS PA'!AP$6,localidades,2,FALSE),VLOOKUP('404-ENTREGA_INSUMOS PA'!AP$5,district_codes,2,FALSE))</f>
        <v>#N/A</v>
      </c>
      <c r="G52" s="566">
        <f>+'402 - ENTREGA DE SEMENTE'!J73</f>
        <v>0</v>
      </c>
      <c r="H52" s="566">
        <f>+'404-ENTREGA_INSUMOS PA'!L73</f>
        <v>0</v>
      </c>
      <c r="I52" s="566">
        <f>+'404-ENTREGA_INSUMOS PA'!AP$6</f>
        <v>0</v>
      </c>
      <c r="J52" s="566">
        <f>+'404-ENTREGA_INSUMOS PA'!AP$6</f>
        <v>0</v>
      </c>
      <c r="K52" s="371">
        <f>+'404-ENTREGA_INSUMOS PA'!AP73</f>
        <v>0</v>
      </c>
      <c r="L52" s="371">
        <f>+'404-ENTREGA_INSUMOS PA'!AR73</f>
        <v>0</v>
      </c>
      <c r="M52" s="371">
        <f>+'404-ENTREGA_INSUMOS PA'!AT73</f>
        <v>0</v>
      </c>
      <c r="N52" s="371">
        <f>+'404-ENTREGA_INSUMOS PA'!AU73</f>
        <v>0</v>
      </c>
      <c r="O52" s="371">
        <f>+'404-ENTREGA_INSUMOS PA'!AV73</f>
        <v>0</v>
      </c>
      <c r="P52" s="371">
        <f>+'404-ENTREGA_INSUMOS PA'!AX73</f>
        <v>0</v>
      </c>
      <c r="Q52" s="371">
        <f>+'404-ENTREGA_INSUMOS PA'!AY73</f>
        <v>0</v>
      </c>
      <c r="R52" s="371">
        <f>+'404-ENTREGA_INSUMOS PA'!AZ73</f>
        <v>0</v>
      </c>
      <c r="S52" s="371"/>
      <c r="T52" s="371"/>
      <c r="U52" s="371"/>
      <c r="V52" s="371"/>
      <c r="W52" s="371"/>
      <c r="X52" s="371"/>
    </row>
    <row r="53" spans="1:24" hidden="1" x14ac:dyDescent="0.3">
      <c r="A53" s="371">
        <f>+seed_deliveries!A53</f>
        <v>0</v>
      </c>
      <c r="B53" s="371">
        <f>+seed_deliveries!B53</f>
        <v>0</v>
      </c>
      <c r="C53" s="371" t="str">
        <f>+seed_deliveries!C53</f>
        <v/>
      </c>
      <c r="D53" s="415" t="str">
        <f>+seed_deliveries!D53</f>
        <v/>
      </c>
      <c r="E53" s="415" t="str">
        <f>+delivery_events!D$5</f>
        <v>Insumos</v>
      </c>
      <c r="F53" s="566" t="e">
        <f>IFERROR(VLOOKUP('404-ENTREGA_INSUMOS PA'!AP$6,localidades,2,FALSE),VLOOKUP('404-ENTREGA_INSUMOS PA'!AP$5,district_codes,2,FALSE))</f>
        <v>#N/A</v>
      </c>
      <c r="G53" s="566">
        <f>+'402 - ENTREGA DE SEMENTE'!J74</f>
        <v>0</v>
      </c>
      <c r="H53" s="566">
        <f>+'404-ENTREGA_INSUMOS PA'!L74</f>
        <v>0</v>
      </c>
      <c r="I53" s="566">
        <f>+'404-ENTREGA_INSUMOS PA'!AP$6</f>
        <v>0</v>
      </c>
      <c r="J53" s="566">
        <f>+'404-ENTREGA_INSUMOS PA'!AP$6</f>
        <v>0</v>
      </c>
      <c r="K53" s="371">
        <f>+'404-ENTREGA_INSUMOS PA'!AP74</f>
        <v>0</v>
      </c>
      <c r="L53" s="371">
        <f>+'404-ENTREGA_INSUMOS PA'!AR74</f>
        <v>0</v>
      </c>
      <c r="M53" s="371">
        <f>+'404-ENTREGA_INSUMOS PA'!AT74</f>
        <v>0</v>
      </c>
      <c r="N53" s="371">
        <f>+'404-ENTREGA_INSUMOS PA'!AU74</f>
        <v>0</v>
      </c>
      <c r="O53" s="371">
        <f>+'404-ENTREGA_INSUMOS PA'!AV74</f>
        <v>0</v>
      </c>
      <c r="P53" s="371">
        <f>+'404-ENTREGA_INSUMOS PA'!AX74</f>
        <v>0</v>
      </c>
      <c r="Q53" s="371">
        <f>+'404-ENTREGA_INSUMOS PA'!AY74</f>
        <v>0</v>
      </c>
      <c r="R53" s="371">
        <f>+'404-ENTREGA_INSUMOS PA'!AZ74</f>
        <v>0</v>
      </c>
      <c r="S53" s="371"/>
      <c r="T53" s="371"/>
      <c r="U53" s="371"/>
      <c r="V53" s="371"/>
      <c r="W53" s="371"/>
      <c r="X53" s="371"/>
    </row>
    <row r="54" spans="1:24" hidden="1" x14ac:dyDescent="0.3">
      <c r="A54" s="371">
        <f>+seed_deliveries!A54</f>
        <v>0</v>
      </c>
      <c r="B54" s="371">
        <f>+seed_deliveries!B54</f>
        <v>0</v>
      </c>
      <c r="C54" s="371" t="str">
        <f>+seed_deliveries!C54</f>
        <v/>
      </c>
      <c r="D54" s="415" t="str">
        <f>+seed_deliveries!D54</f>
        <v/>
      </c>
      <c r="E54" s="415" t="str">
        <f>+delivery_events!D$5</f>
        <v>Insumos</v>
      </c>
      <c r="F54" s="566" t="e">
        <f>IFERROR(VLOOKUP('404-ENTREGA_INSUMOS PA'!AP$6,localidades,2,FALSE),VLOOKUP('404-ENTREGA_INSUMOS PA'!AP$5,district_codes,2,FALSE))</f>
        <v>#N/A</v>
      </c>
      <c r="G54" s="566">
        <f>+'402 - ENTREGA DE SEMENTE'!J75</f>
        <v>0</v>
      </c>
      <c r="H54" s="566">
        <f>+'404-ENTREGA_INSUMOS PA'!L75</f>
        <v>0</v>
      </c>
      <c r="I54" s="566">
        <f>+'404-ENTREGA_INSUMOS PA'!AP$6</f>
        <v>0</v>
      </c>
      <c r="J54" s="566">
        <f>+'404-ENTREGA_INSUMOS PA'!AP$6</f>
        <v>0</v>
      </c>
      <c r="K54" s="371">
        <f>+'404-ENTREGA_INSUMOS PA'!AP75</f>
        <v>0</v>
      </c>
      <c r="L54" s="371">
        <f>+'404-ENTREGA_INSUMOS PA'!AR75</f>
        <v>0</v>
      </c>
      <c r="M54" s="371">
        <f>+'404-ENTREGA_INSUMOS PA'!AT75</f>
        <v>0</v>
      </c>
      <c r="N54" s="371">
        <f>+'404-ENTREGA_INSUMOS PA'!AU75</f>
        <v>0</v>
      </c>
      <c r="O54" s="371">
        <f>+'404-ENTREGA_INSUMOS PA'!AV75</f>
        <v>0</v>
      </c>
      <c r="P54" s="371">
        <f>+'404-ENTREGA_INSUMOS PA'!AX75</f>
        <v>0</v>
      </c>
      <c r="Q54" s="371">
        <f>+'404-ENTREGA_INSUMOS PA'!AY75</f>
        <v>0</v>
      </c>
      <c r="R54" s="371">
        <f>+'404-ENTREGA_INSUMOS PA'!AZ75</f>
        <v>0</v>
      </c>
      <c r="S54" s="371"/>
      <c r="T54" s="371"/>
      <c r="U54" s="371"/>
      <c r="V54" s="371"/>
      <c r="W54" s="371"/>
      <c r="X54" s="371"/>
    </row>
    <row r="55" spans="1:24" hidden="1" x14ac:dyDescent="0.3">
      <c r="A55" s="371">
        <f>+seed_deliveries!A55</f>
        <v>0</v>
      </c>
      <c r="B55" s="371">
        <f>+seed_deliveries!B55</f>
        <v>0</v>
      </c>
      <c r="C55" s="371" t="str">
        <f>+seed_deliveries!C55</f>
        <v/>
      </c>
      <c r="D55" s="415" t="str">
        <f>+seed_deliveries!D55</f>
        <v/>
      </c>
      <c r="E55" s="415" t="str">
        <f>+delivery_events!D$5</f>
        <v>Insumos</v>
      </c>
      <c r="F55" s="566" t="e">
        <f>IFERROR(VLOOKUP('404-ENTREGA_INSUMOS PA'!AP$6,localidades,2,FALSE),VLOOKUP('404-ENTREGA_INSUMOS PA'!AP$5,district_codes,2,FALSE))</f>
        <v>#N/A</v>
      </c>
      <c r="G55" s="566">
        <f>+'402 - ENTREGA DE SEMENTE'!J76</f>
        <v>0</v>
      </c>
      <c r="H55" s="566">
        <f>+'404-ENTREGA_INSUMOS PA'!L76</f>
        <v>0</v>
      </c>
      <c r="I55" s="566">
        <f>+'404-ENTREGA_INSUMOS PA'!AP$6</f>
        <v>0</v>
      </c>
      <c r="J55" s="566">
        <f>+'404-ENTREGA_INSUMOS PA'!AP$6</f>
        <v>0</v>
      </c>
      <c r="K55" s="371">
        <f>+'404-ENTREGA_INSUMOS PA'!AP76</f>
        <v>0</v>
      </c>
      <c r="L55" s="371">
        <f>+'404-ENTREGA_INSUMOS PA'!AR76</f>
        <v>0</v>
      </c>
      <c r="M55" s="371">
        <f>+'404-ENTREGA_INSUMOS PA'!AT76</f>
        <v>0</v>
      </c>
      <c r="N55" s="371">
        <f>+'404-ENTREGA_INSUMOS PA'!AU76</f>
        <v>0</v>
      </c>
      <c r="O55" s="371">
        <f>+'404-ENTREGA_INSUMOS PA'!AV76</f>
        <v>0</v>
      </c>
      <c r="P55" s="371">
        <f>+'404-ENTREGA_INSUMOS PA'!AX76</f>
        <v>0</v>
      </c>
      <c r="Q55" s="371">
        <f>+'404-ENTREGA_INSUMOS PA'!AY76</f>
        <v>0</v>
      </c>
      <c r="R55" s="371">
        <f>+'404-ENTREGA_INSUMOS PA'!AZ76</f>
        <v>0</v>
      </c>
      <c r="S55" s="371"/>
      <c r="T55" s="371"/>
      <c r="U55" s="371"/>
      <c r="V55" s="371"/>
      <c r="W55" s="371"/>
      <c r="X55" s="371"/>
    </row>
    <row r="56" spans="1:24" hidden="1" x14ac:dyDescent="0.3">
      <c r="A56" s="371">
        <f>+seed_deliveries!A56</f>
        <v>0</v>
      </c>
      <c r="B56" s="371">
        <f>+seed_deliveries!B56</f>
        <v>0</v>
      </c>
      <c r="C56" s="371" t="str">
        <f>+seed_deliveries!C56</f>
        <v/>
      </c>
      <c r="D56" s="415" t="str">
        <f>+seed_deliveries!D56</f>
        <v/>
      </c>
      <c r="E56" s="415" t="str">
        <f>+delivery_events!D$5</f>
        <v>Insumos</v>
      </c>
      <c r="F56" s="566" t="e">
        <f>IFERROR(VLOOKUP('404-ENTREGA_INSUMOS PA'!AP$6,localidades,2,FALSE),VLOOKUP('404-ENTREGA_INSUMOS PA'!AP$5,district_codes,2,FALSE))</f>
        <v>#N/A</v>
      </c>
      <c r="G56" s="566">
        <f>+'402 - ENTREGA DE SEMENTE'!J77</f>
        <v>0</v>
      </c>
      <c r="H56" s="566">
        <f>+'404-ENTREGA_INSUMOS PA'!L77</f>
        <v>0</v>
      </c>
      <c r="I56" s="566">
        <f>+'404-ENTREGA_INSUMOS PA'!AP$6</f>
        <v>0</v>
      </c>
      <c r="J56" s="566">
        <f>+'404-ENTREGA_INSUMOS PA'!AP$6</f>
        <v>0</v>
      </c>
      <c r="K56" s="371">
        <f>+'404-ENTREGA_INSUMOS PA'!AP77</f>
        <v>0</v>
      </c>
      <c r="L56" s="371">
        <f>+'404-ENTREGA_INSUMOS PA'!AR77</f>
        <v>0</v>
      </c>
      <c r="M56" s="371">
        <f>+'404-ENTREGA_INSUMOS PA'!AT77</f>
        <v>0</v>
      </c>
      <c r="N56" s="371">
        <f>+'404-ENTREGA_INSUMOS PA'!AU77</f>
        <v>0</v>
      </c>
      <c r="O56" s="371">
        <f>+'404-ENTREGA_INSUMOS PA'!AV77</f>
        <v>0</v>
      </c>
      <c r="P56" s="371">
        <f>+'404-ENTREGA_INSUMOS PA'!AX77</f>
        <v>0</v>
      </c>
      <c r="Q56" s="371">
        <f>+'404-ENTREGA_INSUMOS PA'!AY77</f>
        <v>0</v>
      </c>
      <c r="R56" s="371">
        <f>+'404-ENTREGA_INSUMOS PA'!AZ77</f>
        <v>0</v>
      </c>
      <c r="S56" s="371"/>
      <c r="T56" s="371"/>
      <c r="U56" s="371"/>
      <c r="V56" s="371"/>
      <c r="W56" s="371"/>
      <c r="X56" s="371"/>
    </row>
    <row r="57" spans="1:24" hidden="1" x14ac:dyDescent="0.3">
      <c r="A57" s="371">
        <f>+seed_deliveries!A57</f>
        <v>0</v>
      </c>
      <c r="B57" s="371">
        <f>+seed_deliveries!B57</f>
        <v>0</v>
      </c>
      <c r="C57" s="371" t="str">
        <f>+seed_deliveries!C57</f>
        <v/>
      </c>
      <c r="D57" s="415" t="str">
        <f>+seed_deliveries!D57</f>
        <v/>
      </c>
      <c r="E57" s="415" t="str">
        <f>+delivery_events!D$5</f>
        <v>Insumos</v>
      </c>
      <c r="F57" s="566" t="e">
        <f>IFERROR(VLOOKUP('404-ENTREGA_INSUMOS PA'!AP$6,localidades,2,FALSE),VLOOKUP('404-ENTREGA_INSUMOS PA'!AP$5,district_codes,2,FALSE))</f>
        <v>#N/A</v>
      </c>
      <c r="G57" s="566">
        <f>+'402 - ENTREGA DE SEMENTE'!J78</f>
        <v>0</v>
      </c>
      <c r="H57" s="566">
        <f>+'404-ENTREGA_INSUMOS PA'!L78</f>
        <v>0</v>
      </c>
      <c r="I57" s="566">
        <f>+'404-ENTREGA_INSUMOS PA'!AP$6</f>
        <v>0</v>
      </c>
      <c r="J57" s="566">
        <f>+'404-ENTREGA_INSUMOS PA'!AP$6</f>
        <v>0</v>
      </c>
      <c r="K57" s="371">
        <f>+'404-ENTREGA_INSUMOS PA'!AP78</f>
        <v>0</v>
      </c>
      <c r="L57" s="371">
        <f>+'404-ENTREGA_INSUMOS PA'!AR78</f>
        <v>0</v>
      </c>
      <c r="M57" s="371">
        <f>+'404-ENTREGA_INSUMOS PA'!AT78</f>
        <v>0</v>
      </c>
      <c r="N57" s="371">
        <f>+'404-ENTREGA_INSUMOS PA'!AU78</f>
        <v>0</v>
      </c>
      <c r="O57" s="371">
        <f>+'404-ENTREGA_INSUMOS PA'!AV78</f>
        <v>0</v>
      </c>
      <c r="P57" s="371">
        <f>+'404-ENTREGA_INSUMOS PA'!AX78</f>
        <v>0</v>
      </c>
      <c r="Q57" s="371">
        <f>+'404-ENTREGA_INSUMOS PA'!AY78</f>
        <v>0</v>
      </c>
      <c r="R57" s="371">
        <f>+'404-ENTREGA_INSUMOS PA'!AZ78</f>
        <v>0</v>
      </c>
      <c r="S57" s="371"/>
      <c r="T57" s="371"/>
      <c r="U57" s="371"/>
      <c r="V57" s="371"/>
      <c r="W57" s="371"/>
      <c r="X57" s="371"/>
    </row>
    <row r="58" spans="1:24" hidden="1" x14ac:dyDescent="0.3">
      <c r="A58" s="371">
        <f>+seed_deliveries!A58</f>
        <v>0</v>
      </c>
      <c r="B58" s="371">
        <f>+seed_deliveries!B58</f>
        <v>0</v>
      </c>
      <c r="C58" s="371" t="str">
        <f>+seed_deliveries!C58</f>
        <v/>
      </c>
      <c r="D58" s="415" t="str">
        <f>+seed_deliveries!D58</f>
        <v/>
      </c>
      <c r="E58" s="415" t="str">
        <f>+delivery_events!D$5</f>
        <v>Insumos</v>
      </c>
      <c r="F58" s="566" t="e">
        <f>IFERROR(VLOOKUP('404-ENTREGA_INSUMOS PA'!AP$6,localidades,2,FALSE),VLOOKUP('404-ENTREGA_INSUMOS PA'!AP$5,district_codes,2,FALSE))</f>
        <v>#N/A</v>
      </c>
      <c r="G58" s="566">
        <f>+'402 - ENTREGA DE SEMENTE'!J79</f>
        <v>0</v>
      </c>
      <c r="H58" s="566">
        <f>+'404-ENTREGA_INSUMOS PA'!L79</f>
        <v>0</v>
      </c>
      <c r="I58" s="566">
        <f>+'404-ENTREGA_INSUMOS PA'!AP$6</f>
        <v>0</v>
      </c>
      <c r="J58" s="566">
        <f>+'404-ENTREGA_INSUMOS PA'!AP$6</f>
        <v>0</v>
      </c>
      <c r="K58" s="371">
        <f>+'404-ENTREGA_INSUMOS PA'!AP79</f>
        <v>0</v>
      </c>
      <c r="L58" s="371">
        <f>+'404-ENTREGA_INSUMOS PA'!AR79</f>
        <v>0</v>
      </c>
      <c r="M58" s="371">
        <f>+'404-ENTREGA_INSUMOS PA'!AT79</f>
        <v>0</v>
      </c>
      <c r="N58" s="371">
        <f>+'404-ENTREGA_INSUMOS PA'!AU79</f>
        <v>0</v>
      </c>
      <c r="O58" s="371">
        <f>+'404-ENTREGA_INSUMOS PA'!AV79</f>
        <v>0</v>
      </c>
      <c r="P58" s="371">
        <f>+'404-ENTREGA_INSUMOS PA'!AX79</f>
        <v>0</v>
      </c>
      <c r="Q58" s="371">
        <f>+'404-ENTREGA_INSUMOS PA'!AY79</f>
        <v>0</v>
      </c>
      <c r="R58" s="371">
        <f>+'404-ENTREGA_INSUMOS PA'!AZ79</f>
        <v>0</v>
      </c>
      <c r="S58" s="371"/>
      <c r="T58" s="371"/>
      <c r="U58" s="371"/>
      <c r="V58" s="371"/>
      <c r="W58" s="371"/>
      <c r="X58" s="371"/>
    </row>
    <row r="59" spans="1:24" hidden="1" x14ac:dyDescent="0.3">
      <c r="A59" s="371">
        <f>+seed_deliveries!A59</f>
        <v>0</v>
      </c>
      <c r="B59" s="371">
        <f>+seed_deliveries!B59</f>
        <v>0</v>
      </c>
      <c r="C59" s="371" t="str">
        <f>+seed_deliveries!C59</f>
        <v/>
      </c>
      <c r="D59" s="415" t="str">
        <f>+seed_deliveries!D59</f>
        <v/>
      </c>
      <c r="E59" s="415" t="str">
        <f>+delivery_events!D$5</f>
        <v>Insumos</v>
      </c>
      <c r="F59" s="566" t="e">
        <f>IFERROR(VLOOKUP('404-ENTREGA_INSUMOS PA'!AP$6,localidades,2,FALSE),VLOOKUP('404-ENTREGA_INSUMOS PA'!AP$5,district_codes,2,FALSE))</f>
        <v>#N/A</v>
      </c>
      <c r="G59" s="566">
        <f>+'402 - ENTREGA DE SEMENTE'!J80</f>
        <v>0</v>
      </c>
      <c r="H59" s="566">
        <f>+'404-ENTREGA_INSUMOS PA'!L80</f>
        <v>0</v>
      </c>
      <c r="I59" s="566">
        <f>+'404-ENTREGA_INSUMOS PA'!AP$6</f>
        <v>0</v>
      </c>
      <c r="J59" s="566">
        <f>+'404-ENTREGA_INSUMOS PA'!AP$6</f>
        <v>0</v>
      </c>
      <c r="K59" s="371">
        <f>+'404-ENTREGA_INSUMOS PA'!AP80</f>
        <v>0</v>
      </c>
      <c r="L59" s="371">
        <f>+'404-ENTREGA_INSUMOS PA'!AR80</f>
        <v>0</v>
      </c>
      <c r="M59" s="371">
        <f>+'404-ENTREGA_INSUMOS PA'!AT80</f>
        <v>0</v>
      </c>
      <c r="N59" s="371">
        <f>+'404-ENTREGA_INSUMOS PA'!AU80</f>
        <v>0</v>
      </c>
      <c r="O59" s="371">
        <f>+'404-ENTREGA_INSUMOS PA'!AV80</f>
        <v>0</v>
      </c>
      <c r="P59" s="371">
        <f>+'404-ENTREGA_INSUMOS PA'!AX80</f>
        <v>0</v>
      </c>
      <c r="Q59" s="371">
        <f>+'404-ENTREGA_INSUMOS PA'!AY80</f>
        <v>0</v>
      </c>
      <c r="R59" s="371">
        <f>+'404-ENTREGA_INSUMOS PA'!AZ80</f>
        <v>0</v>
      </c>
      <c r="S59" s="371"/>
      <c r="T59" s="371"/>
      <c r="U59" s="371"/>
      <c r="V59" s="371"/>
      <c r="W59" s="371"/>
      <c r="X59" s="371"/>
    </row>
    <row r="60" spans="1:24" hidden="1" x14ac:dyDescent="0.3">
      <c r="A60" s="371">
        <f>+seed_deliveries!A60</f>
        <v>0</v>
      </c>
      <c r="B60" s="371">
        <f>+seed_deliveries!B60</f>
        <v>0</v>
      </c>
      <c r="C60" s="371" t="str">
        <f>+seed_deliveries!C60</f>
        <v/>
      </c>
      <c r="D60" s="415" t="str">
        <f>+seed_deliveries!D60</f>
        <v/>
      </c>
      <c r="E60" s="415" t="str">
        <f>+delivery_events!D$5</f>
        <v>Insumos</v>
      </c>
      <c r="F60" s="566" t="e">
        <f>IFERROR(VLOOKUP('404-ENTREGA_INSUMOS PA'!AP$6,localidades,2,FALSE),VLOOKUP('404-ENTREGA_INSUMOS PA'!AP$5,district_codes,2,FALSE))</f>
        <v>#N/A</v>
      </c>
      <c r="G60" s="566">
        <f>+'402 - ENTREGA DE SEMENTE'!J81</f>
        <v>0</v>
      </c>
      <c r="H60" s="566">
        <f>+'404-ENTREGA_INSUMOS PA'!L81</f>
        <v>0</v>
      </c>
      <c r="I60" s="566">
        <f>+'404-ENTREGA_INSUMOS PA'!AP$6</f>
        <v>0</v>
      </c>
      <c r="J60" s="566">
        <f>+'404-ENTREGA_INSUMOS PA'!AP$6</f>
        <v>0</v>
      </c>
      <c r="K60" s="371">
        <f>+'404-ENTREGA_INSUMOS PA'!AP81</f>
        <v>0</v>
      </c>
      <c r="L60" s="371">
        <f>+'404-ENTREGA_INSUMOS PA'!AR81</f>
        <v>0</v>
      </c>
      <c r="M60" s="371">
        <f>+'404-ENTREGA_INSUMOS PA'!AT81</f>
        <v>0</v>
      </c>
      <c r="N60" s="371">
        <f>+'404-ENTREGA_INSUMOS PA'!AU81</f>
        <v>0</v>
      </c>
      <c r="O60" s="371">
        <f>+'404-ENTREGA_INSUMOS PA'!AV81</f>
        <v>0</v>
      </c>
      <c r="P60" s="371">
        <f>+'404-ENTREGA_INSUMOS PA'!AX81</f>
        <v>0</v>
      </c>
      <c r="Q60" s="371">
        <f>+'404-ENTREGA_INSUMOS PA'!AY81</f>
        <v>0</v>
      </c>
      <c r="R60" s="371">
        <f>+'404-ENTREGA_INSUMOS PA'!AZ81</f>
        <v>0</v>
      </c>
      <c r="S60" s="371"/>
      <c r="T60" s="371"/>
      <c r="U60" s="371"/>
      <c r="V60" s="371"/>
      <c r="W60" s="371"/>
      <c r="X60" s="371"/>
    </row>
    <row r="61" spans="1:24" hidden="1" x14ac:dyDescent="0.3">
      <c r="A61" s="371">
        <f>+seed_deliveries!A61</f>
        <v>0</v>
      </c>
      <c r="B61" s="371">
        <f>+seed_deliveries!B61</f>
        <v>0</v>
      </c>
      <c r="C61" s="371" t="str">
        <f>+seed_deliveries!C61</f>
        <v/>
      </c>
      <c r="D61" s="415" t="str">
        <f>+seed_deliveries!D61</f>
        <v/>
      </c>
      <c r="E61" s="415" t="str">
        <f>+delivery_events!D$5</f>
        <v>Insumos</v>
      </c>
      <c r="F61" s="566" t="e">
        <f>IFERROR(VLOOKUP('404-ENTREGA_INSUMOS PA'!AP$6,localidades,2,FALSE),VLOOKUP('404-ENTREGA_INSUMOS PA'!AP$5,district_codes,2,FALSE))</f>
        <v>#N/A</v>
      </c>
      <c r="G61" s="566">
        <f>+'402 - ENTREGA DE SEMENTE'!J82</f>
        <v>0</v>
      </c>
      <c r="H61" s="566">
        <f>+'404-ENTREGA_INSUMOS PA'!L82</f>
        <v>0</v>
      </c>
      <c r="I61" s="566">
        <f>+'404-ENTREGA_INSUMOS PA'!AP$6</f>
        <v>0</v>
      </c>
      <c r="J61" s="566">
        <f>+'404-ENTREGA_INSUMOS PA'!AP$6</f>
        <v>0</v>
      </c>
      <c r="K61" s="371">
        <f>+'404-ENTREGA_INSUMOS PA'!AP82</f>
        <v>0</v>
      </c>
      <c r="L61" s="371">
        <f>+'404-ENTREGA_INSUMOS PA'!AR82</f>
        <v>0</v>
      </c>
      <c r="M61" s="371">
        <f>+'404-ENTREGA_INSUMOS PA'!AT82</f>
        <v>0</v>
      </c>
      <c r="N61" s="371">
        <f>+'404-ENTREGA_INSUMOS PA'!AU82</f>
        <v>0</v>
      </c>
      <c r="O61" s="371">
        <f>+'404-ENTREGA_INSUMOS PA'!AV82</f>
        <v>0</v>
      </c>
      <c r="P61" s="371">
        <f>+'404-ENTREGA_INSUMOS PA'!AX82</f>
        <v>0</v>
      </c>
      <c r="Q61" s="371">
        <f>+'404-ENTREGA_INSUMOS PA'!AY82</f>
        <v>0</v>
      </c>
      <c r="R61" s="371">
        <f>+'404-ENTREGA_INSUMOS PA'!AZ82</f>
        <v>0</v>
      </c>
      <c r="S61" s="371"/>
      <c r="T61" s="371"/>
      <c r="U61" s="371"/>
      <c r="V61" s="371"/>
      <c r="W61" s="371"/>
      <c r="X61" s="371"/>
    </row>
    <row r="62" spans="1:24" hidden="1" x14ac:dyDescent="0.3">
      <c r="A62" s="371">
        <f>+seed_deliveries!A62</f>
        <v>0</v>
      </c>
      <c r="B62" s="371">
        <f>+seed_deliveries!B62</f>
        <v>0</v>
      </c>
      <c r="C62" s="371" t="str">
        <f>+seed_deliveries!C62</f>
        <v/>
      </c>
      <c r="D62" s="415" t="str">
        <f>+seed_deliveries!D62</f>
        <v/>
      </c>
      <c r="E62" s="415" t="str">
        <f>+delivery_events!D$5</f>
        <v>Insumos</v>
      </c>
      <c r="F62" s="566" t="e">
        <f>IFERROR(VLOOKUP('404-ENTREGA_INSUMOS PA'!AP$6,localidades,2,FALSE),VLOOKUP('404-ENTREGA_INSUMOS PA'!AP$5,district_codes,2,FALSE))</f>
        <v>#N/A</v>
      </c>
      <c r="G62" s="566">
        <f>+'402 - ENTREGA DE SEMENTE'!J83</f>
        <v>0</v>
      </c>
      <c r="H62" s="566">
        <f>+'404-ENTREGA_INSUMOS PA'!L83</f>
        <v>0</v>
      </c>
      <c r="I62" s="566">
        <f>+'404-ENTREGA_INSUMOS PA'!AP$6</f>
        <v>0</v>
      </c>
      <c r="J62" s="566">
        <f>+'404-ENTREGA_INSUMOS PA'!AP$6</f>
        <v>0</v>
      </c>
      <c r="K62" s="371">
        <f>+'404-ENTREGA_INSUMOS PA'!AP83</f>
        <v>0</v>
      </c>
      <c r="L62" s="371">
        <f>+'404-ENTREGA_INSUMOS PA'!AR83</f>
        <v>0</v>
      </c>
      <c r="M62" s="371">
        <f>+'404-ENTREGA_INSUMOS PA'!AT83</f>
        <v>0</v>
      </c>
      <c r="N62" s="371">
        <f>+'404-ENTREGA_INSUMOS PA'!AU83</f>
        <v>0</v>
      </c>
      <c r="O62" s="371">
        <f>+'404-ENTREGA_INSUMOS PA'!AV83</f>
        <v>0</v>
      </c>
      <c r="P62" s="371">
        <f>+'404-ENTREGA_INSUMOS PA'!AX83</f>
        <v>0</v>
      </c>
      <c r="Q62" s="371">
        <f>+'404-ENTREGA_INSUMOS PA'!AY83</f>
        <v>0</v>
      </c>
      <c r="R62" s="371">
        <f>+'404-ENTREGA_INSUMOS PA'!AZ83</f>
        <v>0</v>
      </c>
      <c r="S62" s="371"/>
      <c r="T62" s="371"/>
      <c r="U62" s="371"/>
      <c r="V62" s="371"/>
      <c r="W62" s="371"/>
      <c r="X62" s="371"/>
    </row>
    <row r="63" spans="1:24" hidden="1" x14ac:dyDescent="0.3">
      <c r="A63" s="371">
        <f>+seed_deliveries!A63</f>
        <v>0</v>
      </c>
      <c r="B63" s="371">
        <f>+seed_deliveries!B63</f>
        <v>0</v>
      </c>
      <c r="C63" s="371" t="str">
        <f>+seed_deliveries!C63</f>
        <v/>
      </c>
      <c r="D63" s="415" t="str">
        <f>+seed_deliveries!D63</f>
        <v/>
      </c>
      <c r="E63" s="415" t="str">
        <f>+delivery_events!D$5</f>
        <v>Insumos</v>
      </c>
      <c r="F63" s="566" t="e">
        <f>IFERROR(VLOOKUP('404-ENTREGA_INSUMOS PA'!AP$6,localidades,2,FALSE),VLOOKUP('404-ENTREGA_INSUMOS PA'!AP$5,district_codes,2,FALSE))</f>
        <v>#N/A</v>
      </c>
      <c r="G63" s="566">
        <f>+'402 - ENTREGA DE SEMENTE'!J84</f>
        <v>0</v>
      </c>
      <c r="H63" s="566">
        <f>+'404-ENTREGA_INSUMOS PA'!L84</f>
        <v>0</v>
      </c>
      <c r="I63" s="566">
        <f>+'404-ENTREGA_INSUMOS PA'!AP$6</f>
        <v>0</v>
      </c>
      <c r="J63" s="566">
        <f>+'404-ENTREGA_INSUMOS PA'!AP$6</f>
        <v>0</v>
      </c>
      <c r="K63" s="371">
        <f>+'404-ENTREGA_INSUMOS PA'!AP84</f>
        <v>0</v>
      </c>
      <c r="L63" s="371">
        <f>+'404-ENTREGA_INSUMOS PA'!AR84</f>
        <v>0</v>
      </c>
      <c r="M63" s="371">
        <f>+'404-ENTREGA_INSUMOS PA'!AT84</f>
        <v>0</v>
      </c>
      <c r="N63" s="371">
        <f>+'404-ENTREGA_INSUMOS PA'!AU84</f>
        <v>0</v>
      </c>
      <c r="O63" s="371">
        <f>+'404-ENTREGA_INSUMOS PA'!AV84</f>
        <v>0</v>
      </c>
      <c r="P63" s="371">
        <f>+'404-ENTREGA_INSUMOS PA'!AX84</f>
        <v>0</v>
      </c>
      <c r="Q63" s="371">
        <f>+'404-ENTREGA_INSUMOS PA'!AY84</f>
        <v>0</v>
      </c>
      <c r="R63" s="371">
        <f>+'404-ENTREGA_INSUMOS PA'!AZ84</f>
        <v>0</v>
      </c>
      <c r="S63" s="371"/>
      <c r="T63" s="371"/>
      <c r="U63" s="371"/>
      <c r="V63" s="371"/>
      <c r="W63" s="371"/>
      <c r="X63" s="371"/>
    </row>
    <row r="64" spans="1:24" hidden="1" x14ac:dyDescent="0.3">
      <c r="A64" s="371">
        <f>+seed_deliveries!A64</f>
        <v>0</v>
      </c>
      <c r="B64" s="371">
        <f>+seed_deliveries!B64</f>
        <v>0</v>
      </c>
      <c r="C64" s="371" t="str">
        <f>+seed_deliveries!C64</f>
        <v/>
      </c>
      <c r="D64" s="415" t="str">
        <f>+seed_deliveries!D64</f>
        <v/>
      </c>
      <c r="E64" s="415" t="str">
        <f>+delivery_events!D$5</f>
        <v>Insumos</v>
      </c>
      <c r="F64" s="566" t="e">
        <f>IFERROR(VLOOKUP('404-ENTREGA_INSUMOS PA'!AP$6,localidades,2,FALSE),VLOOKUP('404-ENTREGA_INSUMOS PA'!AP$5,district_codes,2,FALSE))</f>
        <v>#N/A</v>
      </c>
      <c r="G64" s="566">
        <f>+'402 - ENTREGA DE SEMENTE'!J85</f>
        <v>0</v>
      </c>
      <c r="H64" s="566">
        <f>+'404-ENTREGA_INSUMOS PA'!L85</f>
        <v>0</v>
      </c>
      <c r="I64" s="566">
        <f>+'404-ENTREGA_INSUMOS PA'!AP$6</f>
        <v>0</v>
      </c>
      <c r="J64" s="566">
        <f>+'404-ENTREGA_INSUMOS PA'!AP$6</f>
        <v>0</v>
      </c>
      <c r="K64" s="371">
        <f>+'404-ENTREGA_INSUMOS PA'!AP85</f>
        <v>0</v>
      </c>
      <c r="L64" s="371">
        <f>+'404-ENTREGA_INSUMOS PA'!AR85</f>
        <v>0</v>
      </c>
      <c r="M64" s="371">
        <f>+'404-ENTREGA_INSUMOS PA'!AT85</f>
        <v>0</v>
      </c>
      <c r="N64" s="371">
        <f>+'404-ENTREGA_INSUMOS PA'!AU85</f>
        <v>0</v>
      </c>
      <c r="O64" s="371">
        <f>+'404-ENTREGA_INSUMOS PA'!AV85</f>
        <v>0</v>
      </c>
      <c r="P64" s="371">
        <f>+'404-ENTREGA_INSUMOS PA'!AX85</f>
        <v>0</v>
      </c>
      <c r="Q64" s="371">
        <f>+'404-ENTREGA_INSUMOS PA'!AY85</f>
        <v>0</v>
      </c>
      <c r="R64" s="371">
        <f>+'404-ENTREGA_INSUMOS PA'!AZ85</f>
        <v>0</v>
      </c>
      <c r="S64" s="371"/>
      <c r="T64" s="371"/>
      <c r="U64" s="371"/>
      <c r="V64" s="371"/>
      <c r="W64" s="371"/>
      <c r="X64" s="371"/>
    </row>
    <row r="65" spans="1:24" hidden="1" x14ac:dyDescent="0.3">
      <c r="A65" s="371">
        <f>+seed_deliveries!A65</f>
        <v>0</v>
      </c>
      <c r="B65" s="371">
        <f>+seed_deliveries!B65</f>
        <v>0</v>
      </c>
      <c r="C65" s="371" t="str">
        <f>+seed_deliveries!C65</f>
        <v/>
      </c>
      <c r="D65" s="415" t="str">
        <f>+seed_deliveries!D65</f>
        <v/>
      </c>
      <c r="E65" s="415" t="str">
        <f>+delivery_events!D$5</f>
        <v>Insumos</v>
      </c>
      <c r="F65" s="566" t="e">
        <f>IFERROR(VLOOKUP('404-ENTREGA_INSUMOS PA'!AP$6,localidades,2,FALSE),VLOOKUP('404-ENTREGA_INSUMOS PA'!AP$5,district_codes,2,FALSE))</f>
        <v>#N/A</v>
      </c>
      <c r="G65" s="566">
        <f>+'402 - ENTREGA DE SEMENTE'!J86</f>
        <v>0</v>
      </c>
      <c r="H65" s="566">
        <f>+'404-ENTREGA_INSUMOS PA'!L86</f>
        <v>0</v>
      </c>
      <c r="I65" s="566">
        <f>+'404-ENTREGA_INSUMOS PA'!AP$6</f>
        <v>0</v>
      </c>
      <c r="J65" s="566">
        <f>+'404-ENTREGA_INSUMOS PA'!AP$6</f>
        <v>0</v>
      </c>
      <c r="K65" s="371">
        <f>+'404-ENTREGA_INSUMOS PA'!AP86</f>
        <v>0</v>
      </c>
      <c r="L65" s="371">
        <f>+'404-ENTREGA_INSUMOS PA'!AR86</f>
        <v>0</v>
      </c>
      <c r="M65" s="371">
        <f>+'404-ENTREGA_INSUMOS PA'!AT86</f>
        <v>0</v>
      </c>
      <c r="N65" s="371">
        <f>+'404-ENTREGA_INSUMOS PA'!AU86</f>
        <v>0</v>
      </c>
      <c r="O65" s="371">
        <f>+'404-ENTREGA_INSUMOS PA'!AV86</f>
        <v>0</v>
      </c>
      <c r="P65" s="371">
        <f>+'404-ENTREGA_INSUMOS PA'!AX86</f>
        <v>0</v>
      </c>
      <c r="Q65" s="371">
        <f>+'404-ENTREGA_INSUMOS PA'!AY86</f>
        <v>0</v>
      </c>
      <c r="R65" s="371">
        <f>+'404-ENTREGA_INSUMOS PA'!AZ86</f>
        <v>0</v>
      </c>
      <c r="S65" s="371"/>
      <c r="T65" s="371"/>
      <c r="U65" s="371"/>
      <c r="V65" s="371"/>
      <c r="W65" s="371"/>
      <c r="X65" s="371"/>
    </row>
    <row r="66" spans="1:24" hidden="1" x14ac:dyDescent="0.3">
      <c r="A66" s="371">
        <f>+seed_deliveries!A66</f>
        <v>0</v>
      </c>
      <c r="B66" s="371">
        <f>+seed_deliveries!B66</f>
        <v>0</v>
      </c>
      <c r="C66" s="371" t="str">
        <f>+seed_deliveries!C66</f>
        <v/>
      </c>
      <c r="D66" s="415" t="str">
        <f>+seed_deliveries!D66</f>
        <v/>
      </c>
      <c r="E66" s="415" t="str">
        <f>+delivery_events!D$5</f>
        <v>Insumos</v>
      </c>
      <c r="F66" s="566" t="e">
        <f>IFERROR(VLOOKUP('404-ENTREGA_INSUMOS PA'!AP$6,localidades,2,FALSE),VLOOKUP('404-ENTREGA_INSUMOS PA'!AP$5,district_codes,2,FALSE))</f>
        <v>#N/A</v>
      </c>
      <c r="G66" s="566">
        <f>+'402 - ENTREGA DE SEMENTE'!J87</f>
        <v>0</v>
      </c>
      <c r="H66" s="566">
        <f>+'404-ENTREGA_INSUMOS PA'!L87</f>
        <v>0</v>
      </c>
      <c r="I66" s="566">
        <f>+'404-ENTREGA_INSUMOS PA'!AP$6</f>
        <v>0</v>
      </c>
      <c r="J66" s="566">
        <f>+'404-ENTREGA_INSUMOS PA'!AP$6</f>
        <v>0</v>
      </c>
      <c r="K66" s="371">
        <f>+'404-ENTREGA_INSUMOS PA'!AP87</f>
        <v>0</v>
      </c>
      <c r="L66" s="371">
        <f>+'404-ENTREGA_INSUMOS PA'!AR87</f>
        <v>0</v>
      </c>
      <c r="M66" s="371">
        <f>+'404-ENTREGA_INSUMOS PA'!AT87</f>
        <v>0</v>
      </c>
      <c r="N66" s="371">
        <f>+'404-ENTREGA_INSUMOS PA'!AU87</f>
        <v>0</v>
      </c>
      <c r="O66" s="371">
        <f>+'404-ENTREGA_INSUMOS PA'!AV87</f>
        <v>0</v>
      </c>
      <c r="P66" s="371">
        <f>+'404-ENTREGA_INSUMOS PA'!AX87</f>
        <v>0</v>
      </c>
      <c r="Q66" s="371">
        <f>+'404-ENTREGA_INSUMOS PA'!AY87</f>
        <v>0</v>
      </c>
      <c r="R66" s="371">
        <f>+'404-ENTREGA_INSUMOS PA'!AZ87</f>
        <v>0</v>
      </c>
      <c r="S66" s="371"/>
      <c r="T66" s="371"/>
      <c r="U66" s="371"/>
      <c r="V66" s="371"/>
      <c r="W66" s="371"/>
      <c r="X66" s="371"/>
    </row>
    <row r="67" spans="1:24" hidden="1" x14ac:dyDescent="0.3">
      <c r="A67" s="371">
        <f>+seed_deliveries!A67</f>
        <v>0</v>
      </c>
      <c r="B67" s="371">
        <f>+seed_deliveries!B67</f>
        <v>0</v>
      </c>
      <c r="C67" s="371" t="str">
        <f>+seed_deliveries!C67</f>
        <v/>
      </c>
      <c r="D67" s="415" t="str">
        <f>+seed_deliveries!D67</f>
        <v/>
      </c>
      <c r="E67" s="415" t="str">
        <f>+delivery_events!D$5</f>
        <v>Insumos</v>
      </c>
      <c r="F67" s="566" t="e">
        <f>IFERROR(VLOOKUP('404-ENTREGA_INSUMOS PA'!AP$6,localidades,2,FALSE),VLOOKUP('404-ENTREGA_INSUMOS PA'!AP$5,district_codes,2,FALSE))</f>
        <v>#N/A</v>
      </c>
      <c r="G67" s="566">
        <f>+'402 - ENTREGA DE SEMENTE'!J88</f>
        <v>0</v>
      </c>
      <c r="H67" s="566">
        <f>+'404-ENTREGA_INSUMOS PA'!L88</f>
        <v>0</v>
      </c>
      <c r="I67" s="566">
        <f>+'404-ENTREGA_INSUMOS PA'!AP$6</f>
        <v>0</v>
      </c>
      <c r="J67" s="566">
        <f>+'404-ENTREGA_INSUMOS PA'!AP$6</f>
        <v>0</v>
      </c>
      <c r="K67" s="371">
        <f>+'404-ENTREGA_INSUMOS PA'!AP88</f>
        <v>0</v>
      </c>
      <c r="L67" s="371">
        <f>+'404-ENTREGA_INSUMOS PA'!AR88</f>
        <v>0</v>
      </c>
      <c r="M67" s="371">
        <f>+'404-ENTREGA_INSUMOS PA'!AT88</f>
        <v>0</v>
      </c>
      <c r="N67" s="371">
        <f>+'404-ENTREGA_INSUMOS PA'!AU88</f>
        <v>0</v>
      </c>
      <c r="O67" s="371">
        <f>+'404-ENTREGA_INSUMOS PA'!AV88</f>
        <v>0</v>
      </c>
      <c r="P67" s="371">
        <f>+'404-ENTREGA_INSUMOS PA'!AX88</f>
        <v>0</v>
      </c>
      <c r="Q67" s="371">
        <f>+'404-ENTREGA_INSUMOS PA'!AY88</f>
        <v>0</v>
      </c>
      <c r="R67" s="371">
        <f>+'404-ENTREGA_INSUMOS PA'!AZ88</f>
        <v>0</v>
      </c>
      <c r="S67" s="371"/>
      <c r="T67" s="371"/>
      <c r="U67" s="371"/>
      <c r="V67" s="371"/>
      <c r="W67" s="371"/>
      <c r="X67" s="371"/>
    </row>
    <row r="68" spans="1:24" hidden="1" x14ac:dyDescent="0.3">
      <c r="A68" s="371">
        <f>+seed_deliveries!A68</f>
        <v>0</v>
      </c>
      <c r="B68" s="371">
        <f>+seed_deliveries!B68</f>
        <v>0</v>
      </c>
      <c r="C68" s="371" t="str">
        <f>+seed_deliveries!C68</f>
        <v/>
      </c>
      <c r="D68" s="415" t="str">
        <f>+seed_deliveries!D68</f>
        <v/>
      </c>
      <c r="E68" s="415" t="str">
        <f>+delivery_events!D$5</f>
        <v>Insumos</v>
      </c>
      <c r="F68" s="566" t="e">
        <f>IFERROR(VLOOKUP('404-ENTREGA_INSUMOS PA'!AP$6,localidades,2,FALSE),VLOOKUP('404-ENTREGA_INSUMOS PA'!AP$5,district_codes,2,FALSE))</f>
        <v>#N/A</v>
      </c>
      <c r="G68" s="566">
        <f>+'402 - ENTREGA DE SEMENTE'!J89</f>
        <v>0</v>
      </c>
      <c r="H68" s="566">
        <f>+'404-ENTREGA_INSUMOS PA'!L89</f>
        <v>0</v>
      </c>
      <c r="I68" s="566">
        <f>+'404-ENTREGA_INSUMOS PA'!AP$6</f>
        <v>0</v>
      </c>
      <c r="J68" s="566">
        <f>+'404-ENTREGA_INSUMOS PA'!AP$6</f>
        <v>0</v>
      </c>
      <c r="K68" s="371">
        <f>+'404-ENTREGA_INSUMOS PA'!AP89</f>
        <v>0</v>
      </c>
      <c r="L68" s="371">
        <f>+'404-ENTREGA_INSUMOS PA'!AR89</f>
        <v>0</v>
      </c>
      <c r="M68" s="371">
        <f>+'404-ENTREGA_INSUMOS PA'!AT89</f>
        <v>0</v>
      </c>
      <c r="N68" s="371">
        <f>+'404-ENTREGA_INSUMOS PA'!AU89</f>
        <v>0</v>
      </c>
      <c r="O68" s="371">
        <f>+'404-ENTREGA_INSUMOS PA'!AV89</f>
        <v>0</v>
      </c>
      <c r="P68" s="371">
        <f>+'404-ENTREGA_INSUMOS PA'!AX89</f>
        <v>0</v>
      </c>
      <c r="Q68" s="371">
        <f>+'404-ENTREGA_INSUMOS PA'!AY89</f>
        <v>0</v>
      </c>
      <c r="R68" s="371">
        <f>+'404-ENTREGA_INSUMOS PA'!AZ89</f>
        <v>0</v>
      </c>
      <c r="S68" s="371"/>
      <c r="T68" s="371"/>
      <c r="U68" s="371"/>
      <c r="V68" s="371"/>
      <c r="W68" s="371"/>
      <c r="X68" s="371"/>
    </row>
    <row r="69" spans="1:24" hidden="1" x14ac:dyDescent="0.3">
      <c r="A69" s="371">
        <f>+seed_deliveries!A69</f>
        <v>0</v>
      </c>
      <c r="B69" s="371">
        <f>+seed_deliveries!B69</f>
        <v>0</v>
      </c>
      <c r="C69" s="371" t="str">
        <f>+seed_deliveries!C69</f>
        <v/>
      </c>
      <c r="D69" s="415" t="str">
        <f>+seed_deliveries!D69</f>
        <v/>
      </c>
      <c r="E69" s="415" t="str">
        <f>+delivery_events!D$5</f>
        <v>Insumos</v>
      </c>
      <c r="F69" s="566" t="e">
        <f>IFERROR(VLOOKUP('404-ENTREGA_INSUMOS PA'!AP$6,localidades,2,FALSE),VLOOKUP('404-ENTREGA_INSUMOS PA'!AP$5,district_codes,2,FALSE))</f>
        <v>#N/A</v>
      </c>
      <c r="G69" s="566">
        <f>+'402 - ENTREGA DE SEMENTE'!J90</f>
        <v>0</v>
      </c>
      <c r="H69" s="566">
        <f>+'404-ENTREGA_INSUMOS PA'!L90</f>
        <v>0</v>
      </c>
      <c r="I69" s="566">
        <f>+'404-ENTREGA_INSUMOS PA'!AP$6</f>
        <v>0</v>
      </c>
      <c r="J69" s="566">
        <f>+'404-ENTREGA_INSUMOS PA'!AP$6</f>
        <v>0</v>
      </c>
      <c r="K69" s="371">
        <f>+'404-ENTREGA_INSUMOS PA'!AP90</f>
        <v>0</v>
      </c>
      <c r="L69" s="371">
        <f>+'404-ENTREGA_INSUMOS PA'!AR90</f>
        <v>0</v>
      </c>
      <c r="M69" s="371">
        <f>+'404-ENTREGA_INSUMOS PA'!AT90</f>
        <v>0</v>
      </c>
      <c r="N69" s="371">
        <f>+'404-ENTREGA_INSUMOS PA'!AU90</f>
        <v>0</v>
      </c>
      <c r="O69" s="371">
        <f>+'404-ENTREGA_INSUMOS PA'!AV90</f>
        <v>0</v>
      </c>
      <c r="P69" s="371">
        <f>+'404-ENTREGA_INSUMOS PA'!AX90</f>
        <v>0</v>
      </c>
      <c r="Q69" s="371">
        <f>+'404-ENTREGA_INSUMOS PA'!AY90</f>
        <v>0</v>
      </c>
      <c r="R69" s="371">
        <f>+'404-ENTREGA_INSUMOS PA'!AZ90</f>
        <v>0</v>
      </c>
      <c r="S69" s="371"/>
      <c r="T69" s="371"/>
      <c r="U69" s="371"/>
      <c r="V69" s="371"/>
      <c r="W69" s="371"/>
      <c r="X69" s="371"/>
    </row>
    <row r="70" spans="1:24" hidden="1" x14ac:dyDescent="0.3">
      <c r="A70" s="371">
        <f>+seed_deliveries!A70</f>
        <v>0</v>
      </c>
      <c r="B70" s="371">
        <f>+seed_deliveries!B70</f>
        <v>0</v>
      </c>
      <c r="C70" s="371" t="str">
        <f>+seed_deliveries!C70</f>
        <v/>
      </c>
      <c r="D70" s="415" t="str">
        <f>+seed_deliveries!D70</f>
        <v/>
      </c>
      <c r="E70" s="415" t="str">
        <f>+delivery_events!D$5</f>
        <v>Insumos</v>
      </c>
      <c r="F70" s="566" t="e">
        <f>IFERROR(VLOOKUP('404-ENTREGA_INSUMOS PA'!AP$6,localidades,2,FALSE),VLOOKUP('404-ENTREGA_INSUMOS PA'!AP$5,district_codes,2,FALSE))</f>
        <v>#N/A</v>
      </c>
      <c r="G70" s="566">
        <f>+'402 - ENTREGA DE SEMENTE'!J91</f>
        <v>0</v>
      </c>
      <c r="H70" s="566">
        <f>+'404-ENTREGA_INSUMOS PA'!L91</f>
        <v>0</v>
      </c>
      <c r="I70" s="566">
        <f>+'404-ENTREGA_INSUMOS PA'!AP$6</f>
        <v>0</v>
      </c>
      <c r="J70" s="566">
        <f>+'404-ENTREGA_INSUMOS PA'!AP$6</f>
        <v>0</v>
      </c>
      <c r="K70" s="371">
        <f>+'404-ENTREGA_INSUMOS PA'!AP91</f>
        <v>0</v>
      </c>
      <c r="L70" s="371">
        <f>+'404-ENTREGA_INSUMOS PA'!AR91</f>
        <v>0</v>
      </c>
      <c r="M70" s="371">
        <f>+'404-ENTREGA_INSUMOS PA'!AT91</f>
        <v>0</v>
      </c>
      <c r="N70" s="371">
        <f>+'404-ENTREGA_INSUMOS PA'!AU91</f>
        <v>0</v>
      </c>
      <c r="O70" s="371">
        <f>+'404-ENTREGA_INSUMOS PA'!AV91</f>
        <v>0</v>
      </c>
      <c r="P70" s="371">
        <f>+'404-ENTREGA_INSUMOS PA'!AX91</f>
        <v>0</v>
      </c>
      <c r="Q70" s="371">
        <f>+'404-ENTREGA_INSUMOS PA'!AY91</f>
        <v>0</v>
      </c>
      <c r="R70" s="371">
        <f>+'404-ENTREGA_INSUMOS PA'!AZ91</f>
        <v>0</v>
      </c>
      <c r="S70" s="371"/>
      <c r="T70" s="371"/>
      <c r="U70" s="371"/>
      <c r="V70" s="371"/>
      <c r="W70" s="371"/>
      <c r="X70" s="371"/>
    </row>
    <row r="71" spans="1:24" hidden="1" x14ac:dyDescent="0.3">
      <c r="A71" s="371">
        <f>+seed_deliveries!A71</f>
        <v>0</v>
      </c>
      <c r="B71" s="371">
        <f>+seed_deliveries!B71</f>
        <v>0</v>
      </c>
      <c r="C71" s="371" t="str">
        <f>+seed_deliveries!C71</f>
        <v/>
      </c>
      <c r="D71" s="415" t="str">
        <f>+seed_deliveries!D71</f>
        <v/>
      </c>
      <c r="E71" s="415" t="str">
        <f>+delivery_events!D$5</f>
        <v>Insumos</v>
      </c>
      <c r="F71" s="566" t="e">
        <f>IFERROR(VLOOKUP('404-ENTREGA_INSUMOS PA'!AP$6,localidades,2,FALSE),VLOOKUP('404-ENTREGA_INSUMOS PA'!AP$5,district_codes,2,FALSE))</f>
        <v>#N/A</v>
      </c>
      <c r="G71" s="566">
        <f>+'402 - ENTREGA DE SEMENTE'!J92</f>
        <v>0</v>
      </c>
      <c r="H71" s="566">
        <f>+'404-ENTREGA_INSUMOS PA'!L92</f>
        <v>0</v>
      </c>
      <c r="I71" s="566">
        <f>+'404-ENTREGA_INSUMOS PA'!AP$6</f>
        <v>0</v>
      </c>
      <c r="J71" s="566">
        <f>+'404-ENTREGA_INSUMOS PA'!AP$6</f>
        <v>0</v>
      </c>
      <c r="K71" s="371">
        <f>+'404-ENTREGA_INSUMOS PA'!AP92</f>
        <v>0</v>
      </c>
      <c r="L71" s="371">
        <f>+'404-ENTREGA_INSUMOS PA'!AR92</f>
        <v>0</v>
      </c>
      <c r="M71" s="371">
        <f>+'404-ENTREGA_INSUMOS PA'!AT92</f>
        <v>0</v>
      </c>
      <c r="N71" s="371">
        <f>+'404-ENTREGA_INSUMOS PA'!AU92</f>
        <v>0</v>
      </c>
      <c r="O71" s="371">
        <f>+'404-ENTREGA_INSUMOS PA'!AV92</f>
        <v>0</v>
      </c>
      <c r="P71" s="371">
        <f>+'404-ENTREGA_INSUMOS PA'!AX92</f>
        <v>0</v>
      </c>
      <c r="Q71" s="371">
        <f>+'404-ENTREGA_INSUMOS PA'!AY92</f>
        <v>0</v>
      </c>
      <c r="R71" s="371">
        <f>+'404-ENTREGA_INSUMOS PA'!AZ92</f>
        <v>0</v>
      </c>
      <c r="S71" s="371"/>
      <c r="T71" s="371"/>
      <c r="U71" s="371"/>
      <c r="V71" s="371"/>
      <c r="W71" s="371"/>
      <c r="X71" s="371"/>
    </row>
    <row r="72" spans="1:24" hidden="1" x14ac:dyDescent="0.3">
      <c r="A72" s="371">
        <f>+seed_deliveries!A72</f>
        <v>0</v>
      </c>
      <c r="B72" s="371">
        <f>+seed_deliveries!B72</f>
        <v>0</v>
      </c>
      <c r="C72" s="371" t="str">
        <f>+seed_deliveries!C72</f>
        <v/>
      </c>
      <c r="D72" s="415" t="str">
        <f>+seed_deliveries!D72</f>
        <v/>
      </c>
      <c r="E72" s="415" t="str">
        <f>+delivery_events!D$5</f>
        <v>Insumos</v>
      </c>
      <c r="F72" s="566" t="e">
        <f>IFERROR(VLOOKUP('404-ENTREGA_INSUMOS PA'!AP$6,localidades,2,FALSE),VLOOKUP('404-ENTREGA_INSUMOS PA'!AP$5,district_codes,2,FALSE))</f>
        <v>#N/A</v>
      </c>
      <c r="G72" s="566">
        <f>+'402 - ENTREGA DE SEMENTE'!J93</f>
        <v>0</v>
      </c>
      <c r="H72" s="566">
        <f>+'404-ENTREGA_INSUMOS PA'!L93</f>
        <v>0</v>
      </c>
      <c r="I72" s="566">
        <f>+'404-ENTREGA_INSUMOS PA'!AP$6</f>
        <v>0</v>
      </c>
      <c r="J72" s="566">
        <f>+'404-ENTREGA_INSUMOS PA'!AP$6</f>
        <v>0</v>
      </c>
      <c r="K72" s="371">
        <f>+'404-ENTREGA_INSUMOS PA'!AP93</f>
        <v>0</v>
      </c>
      <c r="L72" s="371">
        <f>+'404-ENTREGA_INSUMOS PA'!AR93</f>
        <v>0</v>
      </c>
      <c r="M72" s="371">
        <f>+'404-ENTREGA_INSUMOS PA'!AT93</f>
        <v>0</v>
      </c>
      <c r="N72" s="371">
        <f>+'404-ENTREGA_INSUMOS PA'!AU93</f>
        <v>0</v>
      </c>
      <c r="O72" s="371">
        <f>+'404-ENTREGA_INSUMOS PA'!AV93</f>
        <v>0</v>
      </c>
      <c r="P72" s="371">
        <f>+'404-ENTREGA_INSUMOS PA'!AX93</f>
        <v>0</v>
      </c>
      <c r="Q72" s="371">
        <f>+'404-ENTREGA_INSUMOS PA'!AY93</f>
        <v>0</v>
      </c>
      <c r="R72" s="371">
        <f>+'404-ENTREGA_INSUMOS PA'!AZ93</f>
        <v>0</v>
      </c>
      <c r="S72" s="371"/>
      <c r="T72" s="371"/>
      <c r="U72" s="371"/>
      <c r="V72" s="371"/>
      <c r="W72" s="371"/>
      <c r="X72" s="371"/>
    </row>
    <row r="73" spans="1:24" hidden="1" x14ac:dyDescent="0.3">
      <c r="A73" s="371">
        <f>+seed_deliveries!A73</f>
        <v>0</v>
      </c>
      <c r="B73" s="371">
        <f>+seed_deliveries!B73</f>
        <v>0</v>
      </c>
      <c r="C73" s="371" t="str">
        <f>+seed_deliveries!C73</f>
        <v/>
      </c>
      <c r="D73" s="415" t="str">
        <f>+seed_deliveries!D73</f>
        <v/>
      </c>
      <c r="E73" s="415" t="str">
        <f>+delivery_events!D$5</f>
        <v>Insumos</v>
      </c>
      <c r="F73" s="566" t="e">
        <f>IFERROR(VLOOKUP('404-ENTREGA_INSUMOS PA'!AP$6,localidades,2,FALSE),VLOOKUP('404-ENTREGA_INSUMOS PA'!AP$5,district_codes,2,FALSE))</f>
        <v>#N/A</v>
      </c>
      <c r="G73" s="566">
        <f>+'402 - ENTREGA DE SEMENTE'!J94</f>
        <v>0</v>
      </c>
      <c r="H73" s="566">
        <f>+'404-ENTREGA_INSUMOS PA'!L94</f>
        <v>0</v>
      </c>
      <c r="I73" s="566">
        <f>+'404-ENTREGA_INSUMOS PA'!AP$6</f>
        <v>0</v>
      </c>
      <c r="J73" s="566">
        <f>+'404-ENTREGA_INSUMOS PA'!AP$6</f>
        <v>0</v>
      </c>
      <c r="K73" s="371">
        <f>+'404-ENTREGA_INSUMOS PA'!AP94</f>
        <v>0</v>
      </c>
      <c r="L73" s="371">
        <f>+'404-ENTREGA_INSUMOS PA'!AR94</f>
        <v>0</v>
      </c>
      <c r="M73" s="371">
        <f>+'404-ENTREGA_INSUMOS PA'!AT94</f>
        <v>0</v>
      </c>
      <c r="N73" s="371">
        <f>+'404-ENTREGA_INSUMOS PA'!AU94</f>
        <v>0</v>
      </c>
      <c r="O73" s="371">
        <f>+'404-ENTREGA_INSUMOS PA'!AV94</f>
        <v>0</v>
      </c>
      <c r="P73" s="371">
        <f>+'404-ENTREGA_INSUMOS PA'!AX94</f>
        <v>0</v>
      </c>
      <c r="Q73" s="371">
        <f>+'404-ENTREGA_INSUMOS PA'!AY94</f>
        <v>0</v>
      </c>
      <c r="R73" s="371">
        <f>+'404-ENTREGA_INSUMOS PA'!AZ94</f>
        <v>0</v>
      </c>
      <c r="S73" s="371"/>
      <c r="T73" s="371"/>
      <c r="U73" s="371"/>
      <c r="V73" s="371"/>
      <c r="W73" s="371"/>
      <c r="X73" s="371"/>
    </row>
    <row r="74" spans="1:24" hidden="1" x14ac:dyDescent="0.3">
      <c r="A74" s="371">
        <f>+seed_deliveries!A74</f>
        <v>0</v>
      </c>
      <c r="B74" s="371">
        <f>+seed_deliveries!B74</f>
        <v>0</v>
      </c>
      <c r="C74" s="371" t="str">
        <f>+seed_deliveries!C74</f>
        <v/>
      </c>
      <c r="D74" s="415" t="str">
        <f>+seed_deliveries!D74</f>
        <v/>
      </c>
      <c r="E74" s="415" t="str">
        <f>+delivery_events!D$5</f>
        <v>Insumos</v>
      </c>
      <c r="F74" s="566" t="e">
        <f>IFERROR(VLOOKUP('404-ENTREGA_INSUMOS PA'!AP$6,localidades,2,FALSE),VLOOKUP('404-ENTREGA_INSUMOS PA'!AP$5,district_codes,2,FALSE))</f>
        <v>#N/A</v>
      </c>
      <c r="G74" s="566">
        <f>+'402 - ENTREGA DE SEMENTE'!J95</f>
        <v>0</v>
      </c>
      <c r="H74" s="566">
        <f>+'404-ENTREGA_INSUMOS PA'!L95</f>
        <v>0</v>
      </c>
      <c r="I74" s="566">
        <f>+'404-ENTREGA_INSUMOS PA'!AP$6</f>
        <v>0</v>
      </c>
      <c r="J74" s="566">
        <f>+'404-ENTREGA_INSUMOS PA'!AP$6</f>
        <v>0</v>
      </c>
      <c r="K74" s="371">
        <f>+'404-ENTREGA_INSUMOS PA'!AP95</f>
        <v>0</v>
      </c>
      <c r="L74" s="371">
        <f>+'404-ENTREGA_INSUMOS PA'!AR95</f>
        <v>0</v>
      </c>
      <c r="M74" s="371">
        <f>+'404-ENTREGA_INSUMOS PA'!AT95</f>
        <v>0</v>
      </c>
      <c r="N74" s="371">
        <f>+'404-ENTREGA_INSUMOS PA'!AU95</f>
        <v>0</v>
      </c>
      <c r="O74" s="371">
        <f>+'404-ENTREGA_INSUMOS PA'!AV95</f>
        <v>0</v>
      </c>
      <c r="P74" s="371">
        <f>+'404-ENTREGA_INSUMOS PA'!AX95</f>
        <v>0</v>
      </c>
      <c r="Q74" s="371">
        <f>+'404-ENTREGA_INSUMOS PA'!AY95</f>
        <v>0</v>
      </c>
      <c r="R74" s="371">
        <f>+'404-ENTREGA_INSUMOS PA'!AZ95</f>
        <v>0</v>
      </c>
      <c r="S74" s="371"/>
      <c r="T74" s="371"/>
      <c r="U74" s="371"/>
      <c r="V74" s="371"/>
      <c r="W74" s="371"/>
      <c r="X74" s="371"/>
    </row>
    <row r="75" spans="1:24" hidden="1" x14ac:dyDescent="0.3">
      <c r="A75" s="371">
        <f>+seed_deliveries!A75</f>
        <v>0</v>
      </c>
      <c r="B75" s="371">
        <f>+seed_deliveries!B75</f>
        <v>0</v>
      </c>
      <c r="C75" s="371" t="str">
        <f>+seed_deliveries!C75</f>
        <v/>
      </c>
      <c r="D75" s="415" t="str">
        <f>+seed_deliveries!D75</f>
        <v/>
      </c>
      <c r="E75" s="415" t="str">
        <f>+delivery_events!D$5</f>
        <v>Insumos</v>
      </c>
      <c r="F75" s="566" t="e">
        <f>IFERROR(VLOOKUP('404-ENTREGA_INSUMOS PA'!AP$6,localidades,2,FALSE),VLOOKUP('404-ENTREGA_INSUMOS PA'!AP$5,district_codes,2,FALSE))</f>
        <v>#N/A</v>
      </c>
      <c r="G75" s="566">
        <f>+'402 - ENTREGA DE SEMENTE'!J96</f>
        <v>0</v>
      </c>
      <c r="H75" s="566">
        <f>+'404-ENTREGA_INSUMOS PA'!L96</f>
        <v>0</v>
      </c>
      <c r="I75" s="566">
        <f>+'404-ENTREGA_INSUMOS PA'!AP$6</f>
        <v>0</v>
      </c>
      <c r="J75" s="566">
        <f>+'404-ENTREGA_INSUMOS PA'!AP$6</f>
        <v>0</v>
      </c>
      <c r="K75" s="371">
        <f>+'404-ENTREGA_INSUMOS PA'!AP96</f>
        <v>0</v>
      </c>
      <c r="L75" s="371">
        <f>+'404-ENTREGA_INSUMOS PA'!AR96</f>
        <v>0</v>
      </c>
      <c r="M75" s="371">
        <f>+'404-ENTREGA_INSUMOS PA'!AT96</f>
        <v>0</v>
      </c>
      <c r="N75" s="371">
        <f>+'404-ENTREGA_INSUMOS PA'!AU96</f>
        <v>0</v>
      </c>
      <c r="O75" s="371">
        <f>+'404-ENTREGA_INSUMOS PA'!AV96</f>
        <v>0</v>
      </c>
      <c r="P75" s="371">
        <f>+'404-ENTREGA_INSUMOS PA'!AX96</f>
        <v>0</v>
      </c>
      <c r="Q75" s="371">
        <f>+'404-ENTREGA_INSUMOS PA'!AY96</f>
        <v>0</v>
      </c>
      <c r="R75" s="371">
        <f>+'404-ENTREGA_INSUMOS PA'!AZ96</f>
        <v>0</v>
      </c>
      <c r="S75" s="371"/>
      <c r="T75" s="371"/>
      <c r="U75" s="371"/>
      <c r="V75" s="371"/>
      <c r="W75" s="371"/>
      <c r="X75" s="371"/>
    </row>
    <row r="76" spans="1:24" hidden="1" x14ac:dyDescent="0.3">
      <c r="A76" s="371">
        <f>+seed_deliveries!A76</f>
        <v>0</v>
      </c>
      <c r="B76" s="371">
        <f>+seed_deliveries!B76</f>
        <v>0</v>
      </c>
      <c r="C76" s="371" t="str">
        <f>+seed_deliveries!C76</f>
        <v/>
      </c>
      <c r="D76" s="415" t="str">
        <f>+seed_deliveries!D76</f>
        <v/>
      </c>
      <c r="E76" s="415" t="str">
        <f>+delivery_events!D$5</f>
        <v>Insumos</v>
      </c>
      <c r="F76" s="566" t="e">
        <f>IFERROR(VLOOKUP('404-ENTREGA_INSUMOS PA'!AP$6,localidades,2,FALSE),VLOOKUP('404-ENTREGA_INSUMOS PA'!AP$5,district_codes,2,FALSE))</f>
        <v>#N/A</v>
      </c>
      <c r="G76" s="566">
        <f>+'402 - ENTREGA DE SEMENTE'!J97</f>
        <v>0</v>
      </c>
      <c r="H76" s="566">
        <f>+'404-ENTREGA_INSUMOS PA'!L97</f>
        <v>0</v>
      </c>
      <c r="I76" s="566">
        <f>+'404-ENTREGA_INSUMOS PA'!AP$6</f>
        <v>0</v>
      </c>
      <c r="J76" s="566">
        <f>+'404-ENTREGA_INSUMOS PA'!AP$6</f>
        <v>0</v>
      </c>
      <c r="K76" s="371">
        <f>+'404-ENTREGA_INSUMOS PA'!AP97</f>
        <v>0</v>
      </c>
      <c r="L76" s="371">
        <f>+'404-ENTREGA_INSUMOS PA'!AR97</f>
        <v>0</v>
      </c>
      <c r="M76" s="371">
        <f>+'404-ENTREGA_INSUMOS PA'!AT97</f>
        <v>0</v>
      </c>
      <c r="N76" s="371">
        <f>+'404-ENTREGA_INSUMOS PA'!AU97</f>
        <v>0</v>
      </c>
      <c r="O76" s="371">
        <f>+'404-ENTREGA_INSUMOS PA'!AV97</f>
        <v>0</v>
      </c>
      <c r="P76" s="371">
        <f>+'404-ENTREGA_INSUMOS PA'!AX97</f>
        <v>0</v>
      </c>
      <c r="Q76" s="371">
        <f>+'404-ENTREGA_INSUMOS PA'!AY97</f>
        <v>0</v>
      </c>
      <c r="R76" s="371">
        <f>+'404-ENTREGA_INSUMOS PA'!AZ97</f>
        <v>0</v>
      </c>
      <c r="S76" s="371"/>
      <c r="T76" s="371"/>
      <c r="U76" s="371"/>
      <c r="V76" s="371"/>
      <c r="W76" s="371"/>
      <c r="X76" s="371"/>
    </row>
    <row r="77" spans="1:24" hidden="1" x14ac:dyDescent="0.3">
      <c r="A77" s="371">
        <f>+seed_deliveries!A77</f>
        <v>0</v>
      </c>
      <c r="B77" s="371">
        <f>+seed_deliveries!B77</f>
        <v>0</v>
      </c>
      <c r="C77" s="371" t="str">
        <f>+seed_deliveries!C77</f>
        <v/>
      </c>
      <c r="D77" s="415" t="str">
        <f>+seed_deliveries!D77</f>
        <v/>
      </c>
      <c r="E77" s="415" t="str">
        <f>+delivery_events!D$5</f>
        <v>Insumos</v>
      </c>
      <c r="F77" s="566" t="e">
        <f>IFERROR(VLOOKUP('404-ENTREGA_INSUMOS PA'!AP$6,localidades,2,FALSE),VLOOKUP('404-ENTREGA_INSUMOS PA'!AP$5,district_codes,2,FALSE))</f>
        <v>#N/A</v>
      </c>
      <c r="G77" s="566">
        <f>+'402 - ENTREGA DE SEMENTE'!J98</f>
        <v>0</v>
      </c>
      <c r="H77" s="566">
        <f>+'404-ENTREGA_INSUMOS PA'!L98</f>
        <v>0</v>
      </c>
      <c r="I77" s="566">
        <f>+'404-ENTREGA_INSUMOS PA'!AP$6</f>
        <v>0</v>
      </c>
      <c r="J77" s="566">
        <f>+'404-ENTREGA_INSUMOS PA'!AP$6</f>
        <v>0</v>
      </c>
      <c r="K77" s="371">
        <f>+'404-ENTREGA_INSUMOS PA'!AP98</f>
        <v>0</v>
      </c>
      <c r="L77" s="371">
        <f>+'404-ENTREGA_INSUMOS PA'!AR98</f>
        <v>0</v>
      </c>
      <c r="M77" s="371">
        <f>+'404-ENTREGA_INSUMOS PA'!AT98</f>
        <v>0</v>
      </c>
      <c r="N77" s="371">
        <f>+'404-ENTREGA_INSUMOS PA'!AU98</f>
        <v>0</v>
      </c>
      <c r="O77" s="371">
        <f>+'404-ENTREGA_INSUMOS PA'!AV98</f>
        <v>0</v>
      </c>
      <c r="P77" s="371">
        <f>+'404-ENTREGA_INSUMOS PA'!AX98</f>
        <v>0</v>
      </c>
      <c r="Q77" s="371">
        <f>+'404-ENTREGA_INSUMOS PA'!AY98</f>
        <v>0</v>
      </c>
      <c r="R77" s="371">
        <f>+'404-ENTREGA_INSUMOS PA'!AZ98</f>
        <v>0</v>
      </c>
      <c r="S77" s="371"/>
      <c r="T77" s="371"/>
      <c r="U77" s="371"/>
      <c r="V77" s="371"/>
      <c r="W77" s="371"/>
      <c r="X77" s="371"/>
    </row>
    <row r="78" spans="1:24" hidden="1" x14ac:dyDescent="0.3">
      <c r="A78" s="371">
        <f>+seed_deliveries!A78</f>
        <v>0</v>
      </c>
      <c r="B78" s="371">
        <f>+seed_deliveries!B78</f>
        <v>0</v>
      </c>
      <c r="C78" s="371" t="str">
        <f>+seed_deliveries!C78</f>
        <v/>
      </c>
      <c r="D78" s="415" t="str">
        <f>+seed_deliveries!D78</f>
        <v/>
      </c>
      <c r="E78" s="415" t="str">
        <f>+delivery_events!D$5</f>
        <v>Insumos</v>
      </c>
      <c r="F78" s="566" t="e">
        <f>IFERROR(VLOOKUP('404-ENTREGA_INSUMOS PA'!AP$6,localidades,2,FALSE),VLOOKUP('404-ENTREGA_INSUMOS PA'!AP$5,district_codes,2,FALSE))</f>
        <v>#N/A</v>
      </c>
      <c r="G78" s="566">
        <f>+'402 - ENTREGA DE SEMENTE'!J99</f>
        <v>0</v>
      </c>
      <c r="H78" s="566">
        <f>+'404-ENTREGA_INSUMOS PA'!L99</f>
        <v>0</v>
      </c>
      <c r="I78" s="566">
        <f>+'404-ENTREGA_INSUMOS PA'!AP$6</f>
        <v>0</v>
      </c>
      <c r="J78" s="566">
        <f>+'404-ENTREGA_INSUMOS PA'!AP$6</f>
        <v>0</v>
      </c>
      <c r="K78" s="371">
        <f>+'404-ENTREGA_INSUMOS PA'!AP99</f>
        <v>0</v>
      </c>
      <c r="L78" s="371">
        <f>+'404-ENTREGA_INSUMOS PA'!AR99</f>
        <v>0</v>
      </c>
      <c r="M78" s="371">
        <f>+'404-ENTREGA_INSUMOS PA'!AT99</f>
        <v>0</v>
      </c>
      <c r="N78" s="371">
        <f>+'404-ENTREGA_INSUMOS PA'!AU99</f>
        <v>0</v>
      </c>
      <c r="O78" s="371">
        <f>+'404-ENTREGA_INSUMOS PA'!AV99</f>
        <v>0</v>
      </c>
      <c r="P78" s="371">
        <f>+'404-ENTREGA_INSUMOS PA'!AX99</f>
        <v>0</v>
      </c>
      <c r="Q78" s="371">
        <f>+'404-ENTREGA_INSUMOS PA'!AY99</f>
        <v>0</v>
      </c>
      <c r="R78" s="371">
        <f>+'404-ENTREGA_INSUMOS PA'!AZ99</f>
        <v>0</v>
      </c>
      <c r="S78" s="371"/>
      <c r="T78" s="371"/>
      <c r="U78" s="371"/>
      <c r="V78" s="371"/>
      <c r="W78" s="371"/>
      <c r="X78" s="371"/>
    </row>
    <row r="79" spans="1:24" hidden="1" x14ac:dyDescent="0.3">
      <c r="A79" s="371">
        <f>+seed_deliveries!A79</f>
        <v>0</v>
      </c>
      <c r="B79" s="371">
        <f>+seed_deliveries!B79</f>
        <v>0</v>
      </c>
      <c r="C79" s="371" t="str">
        <f>+seed_deliveries!C79</f>
        <v/>
      </c>
      <c r="D79" s="415" t="str">
        <f>+seed_deliveries!D79</f>
        <v/>
      </c>
      <c r="E79" s="415" t="str">
        <f>+delivery_events!D$5</f>
        <v>Insumos</v>
      </c>
      <c r="F79" s="566" t="e">
        <f>IFERROR(VLOOKUP('404-ENTREGA_INSUMOS PA'!AP$6,localidades,2,FALSE),VLOOKUP('404-ENTREGA_INSUMOS PA'!AP$5,district_codes,2,FALSE))</f>
        <v>#N/A</v>
      </c>
      <c r="G79" s="566">
        <f>+'402 - ENTREGA DE SEMENTE'!J100</f>
        <v>0</v>
      </c>
      <c r="H79" s="566">
        <f>+'404-ENTREGA_INSUMOS PA'!L100</f>
        <v>0</v>
      </c>
      <c r="I79" s="566">
        <f>+'404-ENTREGA_INSUMOS PA'!AP$6</f>
        <v>0</v>
      </c>
      <c r="J79" s="566">
        <f>+'404-ENTREGA_INSUMOS PA'!AP$6</f>
        <v>0</v>
      </c>
      <c r="K79" s="371">
        <f>+'404-ENTREGA_INSUMOS PA'!AP100</f>
        <v>0</v>
      </c>
      <c r="L79" s="371">
        <f>+'404-ENTREGA_INSUMOS PA'!AR100</f>
        <v>0</v>
      </c>
      <c r="M79" s="371">
        <f>+'404-ENTREGA_INSUMOS PA'!AT100</f>
        <v>0</v>
      </c>
      <c r="N79" s="371">
        <f>+'404-ENTREGA_INSUMOS PA'!AU100</f>
        <v>0</v>
      </c>
      <c r="O79" s="371">
        <f>+'404-ENTREGA_INSUMOS PA'!AV100</f>
        <v>0</v>
      </c>
      <c r="P79" s="371">
        <f>+'404-ENTREGA_INSUMOS PA'!AX100</f>
        <v>0</v>
      </c>
      <c r="Q79" s="371">
        <f>+'404-ENTREGA_INSUMOS PA'!AY100</f>
        <v>0</v>
      </c>
      <c r="R79" s="371">
        <f>+'404-ENTREGA_INSUMOS PA'!AZ100</f>
        <v>0</v>
      </c>
      <c r="S79" s="371"/>
      <c r="T79" s="371"/>
      <c r="U79" s="371"/>
      <c r="V79" s="371"/>
      <c r="W79" s="371"/>
      <c r="X79" s="371"/>
    </row>
    <row r="80" spans="1:24" hidden="1" x14ac:dyDescent="0.3">
      <c r="A80" s="371">
        <f>+seed_deliveries!A80</f>
        <v>0</v>
      </c>
      <c r="B80" s="371">
        <f>+seed_deliveries!B80</f>
        <v>0</v>
      </c>
      <c r="C80" s="371" t="str">
        <f>+seed_deliveries!C80</f>
        <v/>
      </c>
      <c r="D80" s="415" t="str">
        <f>+seed_deliveries!D80</f>
        <v/>
      </c>
      <c r="E80" s="415" t="str">
        <f>+delivery_events!D$5</f>
        <v>Insumos</v>
      </c>
      <c r="F80" s="566" t="e">
        <f>IFERROR(VLOOKUP('404-ENTREGA_INSUMOS PA'!AP$6,localidades,2,FALSE),VLOOKUP('404-ENTREGA_INSUMOS PA'!AP$5,district_codes,2,FALSE))</f>
        <v>#N/A</v>
      </c>
      <c r="G80" s="566">
        <f>+'402 - ENTREGA DE SEMENTE'!J101</f>
        <v>0</v>
      </c>
      <c r="H80" s="566">
        <f>+'404-ENTREGA_INSUMOS PA'!L101</f>
        <v>0</v>
      </c>
      <c r="I80" s="566">
        <f>+'404-ENTREGA_INSUMOS PA'!AP$6</f>
        <v>0</v>
      </c>
      <c r="J80" s="566">
        <f>+'404-ENTREGA_INSUMOS PA'!AP$6</f>
        <v>0</v>
      </c>
      <c r="K80" s="371">
        <f>+'404-ENTREGA_INSUMOS PA'!AP101</f>
        <v>0</v>
      </c>
      <c r="L80" s="371">
        <f>+'404-ENTREGA_INSUMOS PA'!AR101</f>
        <v>0</v>
      </c>
      <c r="M80" s="371">
        <f>+'404-ENTREGA_INSUMOS PA'!AT101</f>
        <v>0</v>
      </c>
      <c r="N80" s="371">
        <f>+'404-ENTREGA_INSUMOS PA'!AU101</f>
        <v>0</v>
      </c>
      <c r="O80" s="371">
        <f>+'404-ENTREGA_INSUMOS PA'!AV101</f>
        <v>0</v>
      </c>
      <c r="P80" s="371">
        <f>+'404-ENTREGA_INSUMOS PA'!AX101</f>
        <v>0</v>
      </c>
      <c r="Q80" s="371">
        <f>+'404-ENTREGA_INSUMOS PA'!AY101</f>
        <v>0</v>
      </c>
      <c r="R80" s="371">
        <f>+'404-ENTREGA_INSUMOS PA'!AZ101</f>
        <v>0</v>
      </c>
      <c r="S80" s="371"/>
      <c r="T80" s="371"/>
      <c r="U80" s="371"/>
      <c r="V80" s="371"/>
      <c r="W80" s="371"/>
      <c r="X80" s="371"/>
    </row>
    <row r="81" spans="1:24" hidden="1" x14ac:dyDescent="0.3">
      <c r="A81" s="371">
        <f>+seed_deliveries!A81</f>
        <v>0</v>
      </c>
      <c r="B81" s="371">
        <f>+seed_deliveries!B81</f>
        <v>0</v>
      </c>
      <c r="C81" s="371" t="str">
        <f>+seed_deliveries!C81</f>
        <v/>
      </c>
      <c r="D81" s="415" t="str">
        <f>+seed_deliveries!D81</f>
        <v/>
      </c>
      <c r="E81" s="415" t="str">
        <f>+delivery_events!D$5</f>
        <v>Insumos</v>
      </c>
      <c r="F81" s="566" t="e">
        <f>IFERROR(VLOOKUP('404-ENTREGA_INSUMOS PA'!AP$6,localidades,2,FALSE),VLOOKUP('404-ENTREGA_INSUMOS PA'!AP$5,district_codes,2,FALSE))</f>
        <v>#N/A</v>
      </c>
      <c r="G81" s="566">
        <f>+'402 - ENTREGA DE SEMENTE'!J102</f>
        <v>0</v>
      </c>
      <c r="H81" s="566">
        <f>+'404-ENTREGA_INSUMOS PA'!L102</f>
        <v>0</v>
      </c>
      <c r="I81" s="566">
        <f>+'404-ENTREGA_INSUMOS PA'!AP$6</f>
        <v>0</v>
      </c>
      <c r="J81" s="566">
        <f>+'404-ENTREGA_INSUMOS PA'!AP$6</f>
        <v>0</v>
      </c>
      <c r="K81" s="371">
        <f>+'404-ENTREGA_INSUMOS PA'!AP102</f>
        <v>0</v>
      </c>
      <c r="L81" s="371">
        <f>+'404-ENTREGA_INSUMOS PA'!AR102</f>
        <v>0</v>
      </c>
      <c r="M81" s="371">
        <f>+'404-ENTREGA_INSUMOS PA'!AT102</f>
        <v>0</v>
      </c>
      <c r="N81" s="371">
        <f>+'404-ENTREGA_INSUMOS PA'!AU102</f>
        <v>0</v>
      </c>
      <c r="O81" s="371">
        <f>+'404-ENTREGA_INSUMOS PA'!AV102</f>
        <v>0</v>
      </c>
      <c r="P81" s="371">
        <f>+'404-ENTREGA_INSUMOS PA'!AX102</f>
        <v>0</v>
      </c>
      <c r="Q81" s="371">
        <f>+'404-ENTREGA_INSUMOS PA'!AY102</f>
        <v>0</v>
      </c>
      <c r="R81" s="371">
        <f>+'404-ENTREGA_INSUMOS PA'!AZ102</f>
        <v>0</v>
      </c>
      <c r="S81" s="371"/>
      <c r="T81" s="371"/>
      <c r="U81" s="371"/>
      <c r="V81" s="371"/>
      <c r="W81" s="371"/>
      <c r="X81" s="371"/>
    </row>
    <row r="82" spans="1:24" hidden="1" x14ac:dyDescent="0.3">
      <c r="A82" s="371">
        <f>+seed_deliveries!A82</f>
        <v>0</v>
      </c>
      <c r="B82" s="371">
        <f>+seed_deliveries!B82</f>
        <v>0</v>
      </c>
      <c r="C82" s="371" t="str">
        <f>+seed_deliveries!C82</f>
        <v/>
      </c>
      <c r="D82" s="415" t="str">
        <f>+seed_deliveries!D82</f>
        <v/>
      </c>
      <c r="E82" s="415" t="str">
        <f>+delivery_events!D$5</f>
        <v>Insumos</v>
      </c>
      <c r="F82" s="566" t="e">
        <f>IFERROR(VLOOKUP('404-ENTREGA_INSUMOS PA'!AP$6,localidades,2,FALSE),VLOOKUP('404-ENTREGA_INSUMOS PA'!AP$5,district_codes,2,FALSE))</f>
        <v>#N/A</v>
      </c>
      <c r="G82" s="566">
        <f>+'402 - ENTREGA DE SEMENTE'!J103</f>
        <v>0</v>
      </c>
      <c r="H82" s="566">
        <f>+'404-ENTREGA_INSUMOS PA'!L103</f>
        <v>0</v>
      </c>
      <c r="I82" s="566">
        <f>+'404-ENTREGA_INSUMOS PA'!AP$6</f>
        <v>0</v>
      </c>
      <c r="J82" s="566">
        <f>+'404-ENTREGA_INSUMOS PA'!AP$6</f>
        <v>0</v>
      </c>
      <c r="K82" s="371">
        <f>+'404-ENTREGA_INSUMOS PA'!AP103</f>
        <v>0</v>
      </c>
      <c r="L82" s="371">
        <f>+'404-ENTREGA_INSUMOS PA'!AR103</f>
        <v>0</v>
      </c>
      <c r="M82" s="371">
        <f>+'404-ENTREGA_INSUMOS PA'!AT103</f>
        <v>0</v>
      </c>
      <c r="N82" s="371">
        <f>+'404-ENTREGA_INSUMOS PA'!AU103</f>
        <v>0</v>
      </c>
      <c r="O82" s="371">
        <f>+'404-ENTREGA_INSUMOS PA'!AV103</f>
        <v>0</v>
      </c>
      <c r="P82" s="371">
        <f>+'404-ENTREGA_INSUMOS PA'!AX103</f>
        <v>0</v>
      </c>
      <c r="Q82" s="371">
        <f>+'404-ENTREGA_INSUMOS PA'!AY103</f>
        <v>0</v>
      </c>
      <c r="R82" s="371">
        <f>+'404-ENTREGA_INSUMOS PA'!AZ103</f>
        <v>0</v>
      </c>
      <c r="S82" s="371"/>
      <c r="T82" s="371"/>
      <c r="U82" s="371"/>
      <c r="V82" s="371"/>
      <c r="W82" s="371"/>
      <c r="X82" s="371"/>
    </row>
    <row r="83" spans="1:24" hidden="1" x14ac:dyDescent="0.3">
      <c r="A83" s="371">
        <f>+seed_deliveries!A83</f>
        <v>0</v>
      </c>
      <c r="B83" s="371">
        <f>+seed_deliveries!B83</f>
        <v>0</v>
      </c>
      <c r="C83" s="371" t="str">
        <f>+seed_deliveries!C83</f>
        <v/>
      </c>
      <c r="D83" s="415" t="str">
        <f>+seed_deliveries!D83</f>
        <v/>
      </c>
      <c r="E83" s="415" t="str">
        <f>+delivery_events!D$5</f>
        <v>Insumos</v>
      </c>
      <c r="F83" s="566" t="e">
        <f>IFERROR(VLOOKUP('404-ENTREGA_INSUMOS PA'!AP$6,localidades,2,FALSE),VLOOKUP('404-ENTREGA_INSUMOS PA'!AP$5,district_codes,2,FALSE))</f>
        <v>#N/A</v>
      </c>
      <c r="G83" s="566">
        <f>+'402 - ENTREGA DE SEMENTE'!J104</f>
        <v>0</v>
      </c>
      <c r="H83" s="566">
        <f>+'404-ENTREGA_INSUMOS PA'!L104</f>
        <v>0</v>
      </c>
      <c r="I83" s="566">
        <f>+'404-ENTREGA_INSUMOS PA'!AP$6</f>
        <v>0</v>
      </c>
      <c r="J83" s="566">
        <f>+'404-ENTREGA_INSUMOS PA'!AP$6</f>
        <v>0</v>
      </c>
      <c r="K83" s="371">
        <f>+'404-ENTREGA_INSUMOS PA'!AP104</f>
        <v>0</v>
      </c>
      <c r="L83" s="371">
        <f>+'404-ENTREGA_INSUMOS PA'!AR104</f>
        <v>0</v>
      </c>
      <c r="M83" s="371">
        <f>+'404-ENTREGA_INSUMOS PA'!AT104</f>
        <v>0</v>
      </c>
      <c r="N83" s="371">
        <f>+'404-ENTREGA_INSUMOS PA'!AU104</f>
        <v>0</v>
      </c>
      <c r="O83" s="371">
        <f>+'404-ENTREGA_INSUMOS PA'!AV104</f>
        <v>0</v>
      </c>
      <c r="P83" s="371">
        <f>+'404-ENTREGA_INSUMOS PA'!AX104</f>
        <v>0</v>
      </c>
      <c r="Q83" s="371">
        <f>+'404-ENTREGA_INSUMOS PA'!AY104</f>
        <v>0</v>
      </c>
      <c r="R83" s="371">
        <f>+'404-ENTREGA_INSUMOS PA'!AZ104</f>
        <v>0</v>
      </c>
      <c r="S83" s="371"/>
      <c r="T83" s="371"/>
      <c r="U83" s="371"/>
      <c r="V83" s="371"/>
      <c r="W83" s="371"/>
      <c r="X83" s="371"/>
    </row>
    <row r="84" spans="1:24" hidden="1" x14ac:dyDescent="0.3">
      <c r="A84" s="371">
        <f>+seed_deliveries!A84</f>
        <v>0</v>
      </c>
      <c r="B84" s="371">
        <f>+seed_deliveries!B84</f>
        <v>0</v>
      </c>
      <c r="C84" s="371" t="str">
        <f>+seed_deliveries!C84</f>
        <v/>
      </c>
      <c r="D84" s="415" t="str">
        <f>+seed_deliveries!D84</f>
        <v/>
      </c>
      <c r="E84" s="415" t="str">
        <f>+delivery_events!D$5</f>
        <v>Insumos</v>
      </c>
      <c r="F84" s="566" t="e">
        <f>IFERROR(VLOOKUP('404-ENTREGA_INSUMOS PA'!AP$6,localidades,2,FALSE),VLOOKUP('404-ENTREGA_INSUMOS PA'!AP$5,district_codes,2,FALSE))</f>
        <v>#N/A</v>
      </c>
      <c r="G84" s="566">
        <f>+'402 - ENTREGA DE SEMENTE'!J105</f>
        <v>0</v>
      </c>
      <c r="H84" s="566">
        <f>+'404-ENTREGA_INSUMOS PA'!L105</f>
        <v>0</v>
      </c>
      <c r="I84" s="566">
        <f>+'404-ENTREGA_INSUMOS PA'!AP$6</f>
        <v>0</v>
      </c>
      <c r="J84" s="566">
        <f>+'404-ENTREGA_INSUMOS PA'!AP$6</f>
        <v>0</v>
      </c>
      <c r="K84" s="371">
        <f>+'404-ENTREGA_INSUMOS PA'!AP105</f>
        <v>0</v>
      </c>
      <c r="L84" s="371">
        <f>+'404-ENTREGA_INSUMOS PA'!AR105</f>
        <v>0</v>
      </c>
      <c r="M84" s="371">
        <f>+'404-ENTREGA_INSUMOS PA'!AT105</f>
        <v>0</v>
      </c>
      <c r="N84" s="371">
        <f>+'404-ENTREGA_INSUMOS PA'!AU105</f>
        <v>0</v>
      </c>
      <c r="O84" s="371">
        <f>+'404-ENTREGA_INSUMOS PA'!AV105</f>
        <v>0</v>
      </c>
      <c r="P84" s="371">
        <f>+'404-ENTREGA_INSUMOS PA'!AX105</f>
        <v>0</v>
      </c>
      <c r="Q84" s="371">
        <f>+'404-ENTREGA_INSUMOS PA'!AY105</f>
        <v>0</v>
      </c>
      <c r="R84" s="371">
        <f>+'404-ENTREGA_INSUMOS PA'!AZ105</f>
        <v>0</v>
      </c>
      <c r="S84" s="371"/>
      <c r="T84" s="371"/>
      <c r="U84" s="371"/>
      <c r="V84" s="371"/>
      <c r="W84" s="371"/>
      <c r="X84" s="371"/>
    </row>
    <row r="85" spans="1:24" hidden="1" x14ac:dyDescent="0.3">
      <c r="A85" s="371">
        <f>+seed_deliveries!A85</f>
        <v>0</v>
      </c>
      <c r="B85" s="371">
        <f>+seed_deliveries!B85</f>
        <v>0</v>
      </c>
      <c r="C85" s="371" t="str">
        <f>+seed_deliveries!C85</f>
        <v/>
      </c>
      <c r="D85" s="415" t="str">
        <f>+seed_deliveries!D85</f>
        <v/>
      </c>
      <c r="E85" s="415" t="str">
        <f>+delivery_events!D$5</f>
        <v>Insumos</v>
      </c>
      <c r="F85" s="566" t="e">
        <f>IFERROR(VLOOKUP('404-ENTREGA_INSUMOS PA'!AP$6,localidades,2,FALSE),VLOOKUP('404-ENTREGA_INSUMOS PA'!AP$5,district_codes,2,FALSE))</f>
        <v>#N/A</v>
      </c>
      <c r="G85" s="566">
        <f>+'402 - ENTREGA DE SEMENTE'!J106</f>
        <v>0</v>
      </c>
      <c r="H85" s="566">
        <f>+'404-ENTREGA_INSUMOS PA'!L106</f>
        <v>0</v>
      </c>
      <c r="I85" s="566">
        <f>+'404-ENTREGA_INSUMOS PA'!AP$6</f>
        <v>0</v>
      </c>
      <c r="J85" s="566">
        <f>+'404-ENTREGA_INSUMOS PA'!AP$6</f>
        <v>0</v>
      </c>
      <c r="K85" s="371">
        <f>+'404-ENTREGA_INSUMOS PA'!AP106</f>
        <v>0</v>
      </c>
      <c r="L85" s="371">
        <f>+'404-ENTREGA_INSUMOS PA'!AR106</f>
        <v>0</v>
      </c>
      <c r="M85" s="371">
        <f>+'404-ENTREGA_INSUMOS PA'!AT106</f>
        <v>0</v>
      </c>
      <c r="N85" s="371">
        <f>+'404-ENTREGA_INSUMOS PA'!AU106</f>
        <v>0</v>
      </c>
      <c r="O85" s="371">
        <f>+'404-ENTREGA_INSUMOS PA'!AV106</f>
        <v>0</v>
      </c>
      <c r="P85" s="371">
        <f>+'404-ENTREGA_INSUMOS PA'!AX106</f>
        <v>0</v>
      </c>
      <c r="Q85" s="371">
        <f>+'404-ENTREGA_INSUMOS PA'!AY106</f>
        <v>0</v>
      </c>
      <c r="R85" s="371">
        <f>+'404-ENTREGA_INSUMOS PA'!AZ106</f>
        <v>0</v>
      </c>
      <c r="S85" s="371"/>
      <c r="T85" s="371"/>
      <c r="U85" s="371"/>
      <c r="V85" s="371"/>
      <c r="W85" s="371"/>
      <c r="X85" s="371"/>
    </row>
    <row r="86" spans="1:24" hidden="1" x14ac:dyDescent="0.3">
      <c r="A86" s="371">
        <f>+seed_deliveries!A86</f>
        <v>0</v>
      </c>
      <c r="B86" s="371">
        <f>+seed_deliveries!B86</f>
        <v>0</v>
      </c>
      <c r="C86" s="371" t="str">
        <f>+seed_deliveries!C86</f>
        <v/>
      </c>
      <c r="D86" s="415" t="str">
        <f>+seed_deliveries!D86</f>
        <v/>
      </c>
      <c r="E86" s="415" t="str">
        <f>+delivery_events!D$5</f>
        <v>Insumos</v>
      </c>
      <c r="F86" s="566" t="e">
        <f>IFERROR(VLOOKUP('404-ENTREGA_INSUMOS PA'!AP$6,localidades,2,FALSE),VLOOKUP('404-ENTREGA_INSUMOS PA'!AP$5,district_codes,2,FALSE))</f>
        <v>#N/A</v>
      </c>
      <c r="G86" s="566">
        <f>+'402 - ENTREGA DE SEMENTE'!J107</f>
        <v>0</v>
      </c>
      <c r="H86" s="566">
        <f>+'404-ENTREGA_INSUMOS PA'!L107</f>
        <v>0</v>
      </c>
      <c r="I86" s="566">
        <f>+'404-ENTREGA_INSUMOS PA'!AP$6</f>
        <v>0</v>
      </c>
      <c r="J86" s="566">
        <f>+'404-ENTREGA_INSUMOS PA'!AP$6</f>
        <v>0</v>
      </c>
      <c r="K86" s="371">
        <f>+'404-ENTREGA_INSUMOS PA'!AP107</f>
        <v>0</v>
      </c>
      <c r="L86" s="371">
        <f>+'404-ENTREGA_INSUMOS PA'!AR107</f>
        <v>0</v>
      </c>
      <c r="M86" s="371">
        <f>+'404-ENTREGA_INSUMOS PA'!AT107</f>
        <v>0</v>
      </c>
      <c r="N86" s="371">
        <f>+'404-ENTREGA_INSUMOS PA'!AU107</f>
        <v>0</v>
      </c>
      <c r="O86" s="371">
        <f>+'404-ENTREGA_INSUMOS PA'!AV107</f>
        <v>0</v>
      </c>
      <c r="P86" s="371">
        <f>+'404-ENTREGA_INSUMOS PA'!AX107</f>
        <v>0</v>
      </c>
      <c r="Q86" s="371">
        <f>+'404-ENTREGA_INSUMOS PA'!AY107</f>
        <v>0</v>
      </c>
      <c r="R86" s="371">
        <f>+'404-ENTREGA_INSUMOS PA'!AZ107</f>
        <v>0</v>
      </c>
      <c r="S86" s="371"/>
      <c r="T86" s="371"/>
      <c r="U86" s="371"/>
      <c r="V86" s="371"/>
      <c r="W86" s="371"/>
      <c r="X86" s="371"/>
    </row>
    <row r="87" spans="1:24" hidden="1" x14ac:dyDescent="0.3">
      <c r="A87" s="371">
        <f>+seed_deliveries!A87</f>
        <v>0</v>
      </c>
      <c r="B87" s="371">
        <f>+seed_deliveries!B87</f>
        <v>0</v>
      </c>
      <c r="C87" s="371" t="str">
        <f>+seed_deliveries!C87</f>
        <v/>
      </c>
      <c r="D87" s="415" t="str">
        <f>+seed_deliveries!D87</f>
        <v/>
      </c>
      <c r="E87" s="415" t="str">
        <f>+delivery_events!D$5</f>
        <v>Insumos</v>
      </c>
      <c r="F87" s="566" t="e">
        <f>IFERROR(VLOOKUP('404-ENTREGA_INSUMOS PA'!AP$6,localidades,2,FALSE),VLOOKUP('404-ENTREGA_INSUMOS PA'!AP$5,district_codes,2,FALSE))</f>
        <v>#N/A</v>
      </c>
      <c r="G87" s="566">
        <f>+'402 - ENTREGA DE SEMENTE'!J108</f>
        <v>0</v>
      </c>
      <c r="H87" s="566">
        <f>+'404-ENTREGA_INSUMOS PA'!L108</f>
        <v>0</v>
      </c>
      <c r="I87" s="566">
        <f>+'404-ENTREGA_INSUMOS PA'!AP$6</f>
        <v>0</v>
      </c>
      <c r="J87" s="566">
        <f>+'404-ENTREGA_INSUMOS PA'!AP$6</f>
        <v>0</v>
      </c>
      <c r="K87" s="371">
        <f>+'404-ENTREGA_INSUMOS PA'!AP108</f>
        <v>0</v>
      </c>
      <c r="L87" s="371">
        <f>+'404-ENTREGA_INSUMOS PA'!AR108</f>
        <v>0</v>
      </c>
      <c r="M87" s="371">
        <f>+'404-ENTREGA_INSUMOS PA'!AT108</f>
        <v>0</v>
      </c>
      <c r="N87" s="371">
        <f>+'404-ENTREGA_INSUMOS PA'!AU108</f>
        <v>0</v>
      </c>
      <c r="O87" s="371">
        <f>+'404-ENTREGA_INSUMOS PA'!AV108</f>
        <v>0</v>
      </c>
      <c r="P87" s="371">
        <f>+'404-ENTREGA_INSUMOS PA'!AX108</f>
        <v>0</v>
      </c>
      <c r="Q87" s="371">
        <f>+'404-ENTREGA_INSUMOS PA'!AY108</f>
        <v>0</v>
      </c>
      <c r="R87" s="371">
        <f>+'404-ENTREGA_INSUMOS PA'!AZ108</f>
        <v>0</v>
      </c>
      <c r="S87" s="371"/>
      <c r="T87" s="371"/>
      <c r="U87" s="371"/>
      <c r="V87" s="371"/>
      <c r="W87" s="371"/>
      <c r="X87" s="371"/>
    </row>
    <row r="88" spans="1:24" hidden="1" x14ac:dyDescent="0.3">
      <c r="A88" s="371">
        <f>+seed_deliveries!A88</f>
        <v>0</v>
      </c>
      <c r="B88" s="371">
        <f>+seed_deliveries!B88</f>
        <v>0</v>
      </c>
      <c r="C88" s="371" t="str">
        <f>+seed_deliveries!C88</f>
        <v/>
      </c>
      <c r="D88" s="415" t="str">
        <f>+seed_deliveries!D88</f>
        <v/>
      </c>
      <c r="E88" s="415" t="str">
        <f>+delivery_events!D$5</f>
        <v>Insumos</v>
      </c>
      <c r="F88" s="566" t="e">
        <f>IFERROR(VLOOKUP('404-ENTREGA_INSUMOS PA'!AP$6,localidades,2,FALSE),VLOOKUP('404-ENTREGA_INSUMOS PA'!AP$5,district_codes,2,FALSE))</f>
        <v>#N/A</v>
      </c>
      <c r="G88" s="566">
        <f>+'402 - ENTREGA DE SEMENTE'!J109</f>
        <v>0</v>
      </c>
      <c r="H88" s="566">
        <f>+'404-ENTREGA_INSUMOS PA'!L109</f>
        <v>0</v>
      </c>
      <c r="I88" s="566">
        <f>+'404-ENTREGA_INSUMOS PA'!AP$6</f>
        <v>0</v>
      </c>
      <c r="J88" s="566">
        <f>+'404-ENTREGA_INSUMOS PA'!AP$6</f>
        <v>0</v>
      </c>
      <c r="K88" s="371">
        <f>+'404-ENTREGA_INSUMOS PA'!AP109</f>
        <v>0</v>
      </c>
      <c r="L88" s="371">
        <f>+'404-ENTREGA_INSUMOS PA'!AR109</f>
        <v>0</v>
      </c>
      <c r="M88" s="371">
        <f>+'404-ENTREGA_INSUMOS PA'!AT109</f>
        <v>0</v>
      </c>
      <c r="N88" s="371">
        <f>+'404-ENTREGA_INSUMOS PA'!AU109</f>
        <v>0</v>
      </c>
      <c r="O88" s="371">
        <f>+'404-ENTREGA_INSUMOS PA'!AV109</f>
        <v>0</v>
      </c>
      <c r="P88" s="371">
        <f>+'404-ENTREGA_INSUMOS PA'!AX109</f>
        <v>0</v>
      </c>
      <c r="Q88" s="371">
        <f>+'404-ENTREGA_INSUMOS PA'!AY109</f>
        <v>0</v>
      </c>
      <c r="R88" s="371">
        <f>+'404-ENTREGA_INSUMOS PA'!AZ109</f>
        <v>0</v>
      </c>
      <c r="S88" s="371"/>
      <c r="T88" s="371"/>
      <c r="U88" s="371"/>
      <c r="V88" s="371"/>
      <c r="W88" s="371"/>
      <c r="X88" s="371"/>
    </row>
    <row r="89" spans="1:24" hidden="1" x14ac:dyDescent="0.3">
      <c r="A89" s="371">
        <f>+seed_deliveries!A89</f>
        <v>0</v>
      </c>
      <c r="B89" s="371">
        <f>+seed_deliveries!B89</f>
        <v>0</v>
      </c>
      <c r="C89" s="371" t="str">
        <f>+seed_deliveries!C89</f>
        <v/>
      </c>
      <c r="D89" s="415" t="str">
        <f>+seed_deliveries!D89</f>
        <v/>
      </c>
      <c r="E89" s="415" t="str">
        <f>+delivery_events!D$5</f>
        <v>Insumos</v>
      </c>
      <c r="F89" s="566" t="e">
        <f>IFERROR(VLOOKUP('404-ENTREGA_INSUMOS PA'!AP$6,localidades,2,FALSE),VLOOKUP('404-ENTREGA_INSUMOS PA'!AP$5,district_codes,2,FALSE))</f>
        <v>#N/A</v>
      </c>
      <c r="G89" s="566">
        <f>+'402 - ENTREGA DE SEMENTE'!J110</f>
        <v>0</v>
      </c>
      <c r="H89" s="566">
        <f>+'404-ENTREGA_INSUMOS PA'!L110</f>
        <v>0</v>
      </c>
      <c r="I89" s="566">
        <f>+'404-ENTREGA_INSUMOS PA'!AP$6</f>
        <v>0</v>
      </c>
      <c r="J89" s="566">
        <f>+'404-ENTREGA_INSUMOS PA'!AP$6</f>
        <v>0</v>
      </c>
      <c r="K89" s="371">
        <f>+'404-ENTREGA_INSUMOS PA'!AP110</f>
        <v>0</v>
      </c>
      <c r="L89" s="371">
        <f>+'404-ENTREGA_INSUMOS PA'!AR110</f>
        <v>0</v>
      </c>
      <c r="M89" s="371">
        <f>+'404-ENTREGA_INSUMOS PA'!AT110</f>
        <v>0</v>
      </c>
      <c r="N89" s="371">
        <f>+'404-ENTREGA_INSUMOS PA'!AU110</f>
        <v>0</v>
      </c>
      <c r="O89" s="371">
        <f>+'404-ENTREGA_INSUMOS PA'!AV110</f>
        <v>0</v>
      </c>
      <c r="P89" s="371">
        <f>+'404-ENTREGA_INSUMOS PA'!AX110</f>
        <v>0</v>
      </c>
      <c r="Q89" s="371">
        <f>+'404-ENTREGA_INSUMOS PA'!AY110</f>
        <v>0</v>
      </c>
      <c r="R89" s="371">
        <f>+'404-ENTREGA_INSUMOS PA'!AZ110</f>
        <v>0</v>
      </c>
      <c r="S89" s="371"/>
      <c r="T89" s="371"/>
      <c r="U89" s="371"/>
      <c r="V89" s="371"/>
      <c r="W89" s="371"/>
      <c r="X89" s="371"/>
    </row>
    <row r="90" spans="1:24" hidden="1" x14ac:dyDescent="0.3">
      <c r="A90" s="371">
        <f>+seed_deliveries!A90</f>
        <v>0</v>
      </c>
      <c r="B90" s="371">
        <f>+seed_deliveries!B90</f>
        <v>0</v>
      </c>
      <c r="C90" s="371" t="str">
        <f>+seed_deliveries!C90</f>
        <v/>
      </c>
      <c r="D90" s="415" t="str">
        <f>+seed_deliveries!D90</f>
        <v/>
      </c>
      <c r="E90" s="415" t="str">
        <f>+delivery_events!D$5</f>
        <v>Insumos</v>
      </c>
      <c r="F90" s="566" t="e">
        <f>IFERROR(VLOOKUP('404-ENTREGA_INSUMOS PA'!AP$6,localidades,2,FALSE),VLOOKUP('404-ENTREGA_INSUMOS PA'!AP$5,district_codes,2,FALSE))</f>
        <v>#N/A</v>
      </c>
      <c r="G90" s="566">
        <f>+'402 - ENTREGA DE SEMENTE'!J111</f>
        <v>0</v>
      </c>
      <c r="H90" s="566">
        <f>+'404-ENTREGA_INSUMOS PA'!L111</f>
        <v>0</v>
      </c>
      <c r="I90" s="566">
        <f>+'404-ENTREGA_INSUMOS PA'!AP$6</f>
        <v>0</v>
      </c>
      <c r="J90" s="566">
        <f>+'404-ENTREGA_INSUMOS PA'!AP$6</f>
        <v>0</v>
      </c>
      <c r="K90" s="371">
        <f>+'404-ENTREGA_INSUMOS PA'!AP111</f>
        <v>0</v>
      </c>
      <c r="L90" s="371">
        <f>+'404-ENTREGA_INSUMOS PA'!AR111</f>
        <v>0</v>
      </c>
      <c r="M90" s="371">
        <f>+'404-ENTREGA_INSUMOS PA'!AT111</f>
        <v>0</v>
      </c>
      <c r="N90" s="371">
        <f>+'404-ENTREGA_INSUMOS PA'!AU111</f>
        <v>0</v>
      </c>
      <c r="O90" s="371">
        <f>+'404-ENTREGA_INSUMOS PA'!AV111</f>
        <v>0</v>
      </c>
      <c r="P90" s="371">
        <f>+'404-ENTREGA_INSUMOS PA'!AX111</f>
        <v>0</v>
      </c>
      <c r="Q90" s="371">
        <f>+'404-ENTREGA_INSUMOS PA'!AY111</f>
        <v>0</v>
      </c>
      <c r="R90" s="371">
        <f>+'404-ENTREGA_INSUMOS PA'!AZ111</f>
        <v>0</v>
      </c>
      <c r="S90" s="371"/>
      <c r="T90" s="371"/>
      <c r="U90" s="371"/>
      <c r="V90" s="371"/>
      <c r="W90" s="371"/>
      <c r="X90" s="371"/>
    </row>
    <row r="91" spans="1:24" hidden="1" x14ac:dyDescent="0.3">
      <c r="A91" s="371">
        <f>+seed_deliveries!A91</f>
        <v>0</v>
      </c>
      <c r="B91" s="371">
        <f>+seed_deliveries!B91</f>
        <v>0</v>
      </c>
      <c r="C91" s="371" t="str">
        <f>+seed_deliveries!C91</f>
        <v/>
      </c>
      <c r="D91" s="415" t="str">
        <f>+seed_deliveries!D91</f>
        <v/>
      </c>
      <c r="E91" s="415" t="str">
        <f>+delivery_events!D$5</f>
        <v>Insumos</v>
      </c>
      <c r="F91" s="566" t="e">
        <f>IFERROR(VLOOKUP('404-ENTREGA_INSUMOS PA'!AP$6,localidades,2,FALSE),VLOOKUP('404-ENTREGA_INSUMOS PA'!AP$5,district_codes,2,FALSE))</f>
        <v>#N/A</v>
      </c>
      <c r="G91" s="566">
        <f>+'402 - ENTREGA DE SEMENTE'!J112</f>
        <v>0</v>
      </c>
      <c r="H91" s="566">
        <f>+'404-ENTREGA_INSUMOS PA'!L112</f>
        <v>0</v>
      </c>
      <c r="I91" s="566">
        <f>+'404-ENTREGA_INSUMOS PA'!AP$6</f>
        <v>0</v>
      </c>
      <c r="J91" s="566">
        <f>+'404-ENTREGA_INSUMOS PA'!AP$6</f>
        <v>0</v>
      </c>
      <c r="K91" s="371">
        <f>+'404-ENTREGA_INSUMOS PA'!AP112</f>
        <v>0</v>
      </c>
      <c r="L91" s="371">
        <f>+'404-ENTREGA_INSUMOS PA'!AR112</f>
        <v>0</v>
      </c>
      <c r="M91" s="371">
        <f>+'404-ENTREGA_INSUMOS PA'!AT112</f>
        <v>0</v>
      </c>
      <c r="N91" s="371">
        <f>+'404-ENTREGA_INSUMOS PA'!AU112</f>
        <v>0</v>
      </c>
      <c r="O91" s="371">
        <f>+'404-ENTREGA_INSUMOS PA'!AV112</f>
        <v>0</v>
      </c>
      <c r="P91" s="371">
        <f>+'404-ENTREGA_INSUMOS PA'!AX112</f>
        <v>0</v>
      </c>
      <c r="Q91" s="371">
        <f>+'404-ENTREGA_INSUMOS PA'!AY112</f>
        <v>0</v>
      </c>
      <c r="R91" s="371">
        <f>+'404-ENTREGA_INSUMOS PA'!AZ112</f>
        <v>0</v>
      </c>
      <c r="S91" s="371"/>
      <c r="T91" s="371"/>
      <c r="U91" s="371"/>
      <c r="V91" s="371"/>
      <c r="W91" s="371"/>
      <c r="X91" s="371"/>
    </row>
    <row r="92" spans="1:24" hidden="1" x14ac:dyDescent="0.3">
      <c r="A92" s="371">
        <f>+seed_deliveries!A92</f>
        <v>0</v>
      </c>
      <c r="B92" s="371">
        <f>+seed_deliveries!B92</f>
        <v>0</v>
      </c>
      <c r="C92" s="371" t="str">
        <f>+seed_deliveries!C92</f>
        <v/>
      </c>
      <c r="D92" s="415" t="str">
        <f>+seed_deliveries!D92</f>
        <v/>
      </c>
      <c r="E92" s="415" t="str">
        <f>+delivery_events!D$5</f>
        <v>Insumos</v>
      </c>
      <c r="F92" s="566" t="e">
        <f>IFERROR(VLOOKUP('404-ENTREGA_INSUMOS PA'!AP$6,localidades,2,FALSE),VLOOKUP('404-ENTREGA_INSUMOS PA'!AP$5,district_codes,2,FALSE))</f>
        <v>#N/A</v>
      </c>
      <c r="G92" s="566">
        <f>+'402 - ENTREGA DE SEMENTE'!J113</f>
        <v>0</v>
      </c>
      <c r="H92" s="566">
        <f>+'404-ENTREGA_INSUMOS PA'!L113</f>
        <v>0</v>
      </c>
      <c r="I92" s="566">
        <f>+'404-ENTREGA_INSUMOS PA'!AP$6</f>
        <v>0</v>
      </c>
      <c r="J92" s="566">
        <f>+'404-ENTREGA_INSUMOS PA'!AP$6</f>
        <v>0</v>
      </c>
      <c r="K92" s="371">
        <f>+'404-ENTREGA_INSUMOS PA'!AP113</f>
        <v>0</v>
      </c>
      <c r="L92" s="371">
        <f>+'404-ENTREGA_INSUMOS PA'!AR113</f>
        <v>0</v>
      </c>
      <c r="M92" s="371">
        <f>+'404-ENTREGA_INSUMOS PA'!AT113</f>
        <v>0</v>
      </c>
      <c r="N92" s="371">
        <f>+'404-ENTREGA_INSUMOS PA'!AU113</f>
        <v>0</v>
      </c>
      <c r="O92" s="371">
        <f>+'404-ENTREGA_INSUMOS PA'!AV113</f>
        <v>0</v>
      </c>
      <c r="P92" s="371">
        <f>+'404-ENTREGA_INSUMOS PA'!AX113</f>
        <v>0</v>
      </c>
      <c r="Q92" s="371">
        <f>+'404-ENTREGA_INSUMOS PA'!AY113</f>
        <v>0</v>
      </c>
      <c r="R92" s="371">
        <f>+'404-ENTREGA_INSUMOS PA'!AZ113</f>
        <v>0</v>
      </c>
      <c r="S92" s="371"/>
      <c r="T92" s="371"/>
      <c r="U92" s="371"/>
      <c r="V92" s="371"/>
      <c r="W92" s="371"/>
      <c r="X92" s="371"/>
    </row>
    <row r="93" spans="1:24" hidden="1" x14ac:dyDescent="0.3">
      <c r="A93" s="371">
        <f>+seed_deliveries!A93</f>
        <v>0</v>
      </c>
      <c r="B93" s="371">
        <f>+seed_deliveries!B93</f>
        <v>0</v>
      </c>
      <c r="C93" s="371" t="str">
        <f>+seed_deliveries!C93</f>
        <v/>
      </c>
      <c r="D93" s="415" t="str">
        <f>+seed_deliveries!D93</f>
        <v/>
      </c>
      <c r="E93" s="415" t="str">
        <f>+delivery_events!D$5</f>
        <v>Insumos</v>
      </c>
      <c r="F93" s="566" t="e">
        <f>IFERROR(VLOOKUP('404-ENTREGA_INSUMOS PA'!AP$6,localidades,2,FALSE),VLOOKUP('404-ENTREGA_INSUMOS PA'!AP$5,district_codes,2,FALSE))</f>
        <v>#N/A</v>
      </c>
      <c r="G93" s="566">
        <f>+'402 - ENTREGA DE SEMENTE'!J114</f>
        <v>0</v>
      </c>
      <c r="H93" s="566">
        <f>+'404-ENTREGA_INSUMOS PA'!L114</f>
        <v>0</v>
      </c>
      <c r="I93" s="566">
        <f>+'404-ENTREGA_INSUMOS PA'!AP$6</f>
        <v>0</v>
      </c>
      <c r="J93" s="566">
        <f>+'404-ENTREGA_INSUMOS PA'!AP$6</f>
        <v>0</v>
      </c>
      <c r="K93" s="371">
        <f>+'404-ENTREGA_INSUMOS PA'!AP114</f>
        <v>0</v>
      </c>
      <c r="L93" s="371">
        <f>+'404-ENTREGA_INSUMOS PA'!AR114</f>
        <v>0</v>
      </c>
      <c r="M93" s="371">
        <f>+'404-ENTREGA_INSUMOS PA'!AT114</f>
        <v>0</v>
      </c>
      <c r="N93" s="371">
        <f>+'404-ENTREGA_INSUMOS PA'!AU114</f>
        <v>0</v>
      </c>
      <c r="O93" s="371">
        <f>+'404-ENTREGA_INSUMOS PA'!AV114</f>
        <v>0</v>
      </c>
      <c r="P93" s="371">
        <f>+'404-ENTREGA_INSUMOS PA'!AX114</f>
        <v>0</v>
      </c>
      <c r="Q93" s="371">
        <f>+'404-ENTREGA_INSUMOS PA'!AY114</f>
        <v>0</v>
      </c>
      <c r="R93" s="371">
        <f>+'404-ENTREGA_INSUMOS PA'!AZ114</f>
        <v>0</v>
      </c>
      <c r="S93" s="371"/>
      <c r="T93" s="371"/>
      <c r="U93" s="371"/>
      <c r="V93" s="371"/>
      <c r="W93" s="371"/>
      <c r="X93" s="371"/>
    </row>
    <row r="94" spans="1:24" hidden="1" x14ac:dyDescent="0.3">
      <c r="A94" s="371">
        <f>+seed_deliveries!A94</f>
        <v>0</v>
      </c>
      <c r="B94" s="371">
        <f>+seed_deliveries!B94</f>
        <v>0</v>
      </c>
      <c r="C94" s="371" t="str">
        <f>+seed_deliveries!C94</f>
        <v/>
      </c>
      <c r="D94" s="415" t="str">
        <f>+seed_deliveries!D94</f>
        <v/>
      </c>
      <c r="E94" s="415" t="str">
        <f>+delivery_events!D$5</f>
        <v>Insumos</v>
      </c>
      <c r="F94" s="566" t="e">
        <f>IFERROR(VLOOKUP('404-ENTREGA_INSUMOS PA'!AP$6,localidades,2,FALSE),VLOOKUP('404-ENTREGA_INSUMOS PA'!AP$5,district_codes,2,FALSE))</f>
        <v>#N/A</v>
      </c>
      <c r="G94" s="566">
        <f>+'402 - ENTREGA DE SEMENTE'!J115</f>
        <v>0</v>
      </c>
      <c r="H94" s="566">
        <f>+'404-ENTREGA_INSUMOS PA'!L115</f>
        <v>0</v>
      </c>
      <c r="I94" s="566">
        <f>+'404-ENTREGA_INSUMOS PA'!AP$6</f>
        <v>0</v>
      </c>
      <c r="J94" s="566">
        <f>+'404-ENTREGA_INSUMOS PA'!AP$6</f>
        <v>0</v>
      </c>
      <c r="K94" s="371">
        <f>+'404-ENTREGA_INSUMOS PA'!AP115</f>
        <v>0</v>
      </c>
      <c r="L94" s="371">
        <f>+'404-ENTREGA_INSUMOS PA'!AR115</f>
        <v>0</v>
      </c>
      <c r="M94" s="371">
        <f>+'404-ENTREGA_INSUMOS PA'!AT115</f>
        <v>0</v>
      </c>
      <c r="N94" s="371">
        <f>+'404-ENTREGA_INSUMOS PA'!AU115</f>
        <v>0</v>
      </c>
      <c r="O94" s="371">
        <f>+'404-ENTREGA_INSUMOS PA'!AV115</f>
        <v>0</v>
      </c>
      <c r="P94" s="371">
        <f>+'404-ENTREGA_INSUMOS PA'!AX115</f>
        <v>0</v>
      </c>
      <c r="Q94" s="371">
        <f>+'404-ENTREGA_INSUMOS PA'!AY115</f>
        <v>0</v>
      </c>
      <c r="R94" s="371">
        <f>+'404-ENTREGA_INSUMOS PA'!AZ115</f>
        <v>0</v>
      </c>
      <c r="S94" s="371"/>
      <c r="T94" s="371"/>
      <c r="U94" s="371"/>
      <c r="V94" s="371"/>
      <c r="W94" s="371"/>
      <c r="X94" s="371"/>
    </row>
    <row r="95" spans="1:24" hidden="1" x14ac:dyDescent="0.3">
      <c r="A95" s="371">
        <f>+seed_deliveries!A95</f>
        <v>0</v>
      </c>
      <c r="B95" s="371">
        <f>+seed_deliveries!B95</f>
        <v>0</v>
      </c>
      <c r="C95" s="371" t="str">
        <f>+seed_deliveries!C95</f>
        <v/>
      </c>
      <c r="D95" s="415" t="str">
        <f>+seed_deliveries!D95</f>
        <v/>
      </c>
      <c r="E95" s="415" t="str">
        <f>+delivery_events!D$5</f>
        <v>Insumos</v>
      </c>
      <c r="F95" s="566" t="e">
        <f>IFERROR(VLOOKUP('404-ENTREGA_INSUMOS PA'!AP$6,localidades,2,FALSE),VLOOKUP('404-ENTREGA_INSUMOS PA'!AP$5,district_codes,2,FALSE))</f>
        <v>#N/A</v>
      </c>
      <c r="G95" s="566">
        <f>+'402 - ENTREGA DE SEMENTE'!J116</f>
        <v>0</v>
      </c>
      <c r="H95" s="566">
        <f>+'404-ENTREGA_INSUMOS PA'!L116</f>
        <v>0</v>
      </c>
      <c r="I95" s="566">
        <f>+'404-ENTREGA_INSUMOS PA'!AP$6</f>
        <v>0</v>
      </c>
      <c r="J95" s="566">
        <f>+'404-ENTREGA_INSUMOS PA'!AP$6</f>
        <v>0</v>
      </c>
      <c r="K95" s="371">
        <f>+'404-ENTREGA_INSUMOS PA'!AP116</f>
        <v>0</v>
      </c>
      <c r="L95" s="371">
        <f>+'404-ENTREGA_INSUMOS PA'!AR116</f>
        <v>0</v>
      </c>
      <c r="M95" s="371">
        <f>+'404-ENTREGA_INSUMOS PA'!AT116</f>
        <v>0</v>
      </c>
      <c r="N95" s="371">
        <f>+'404-ENTREGA_INSUMOS PA'!AU116</f>
        <v>0</v>
      </c>
      <c r="O95" s="371">
        <f>+'404-ENTREGA_INSUMOS PA'!AV116</f>
        <v>0</v>
      </c>
      <c r="P95" s="371">
        <f>+'404-ENTREGA_INSUMOS PA'!AX116</f>
        <v>0</v>
      </c>
      <c r="Q95" s="371">
        <f>+'404-ENTREGA_INSUMOS PA'!AY116</f>
        <v>0</v>
      </c>
      <c r="R95" s="371">
        <f>+'404-ENTREGA_INSUMOS PA'!AZ116</f>
        <v>0</v>
      </c>
      <c r="S95" s="371"/>
      <c r="T95" s="371"/>
      <c r="U95" s="371"/>
      <c r="V95" s="371"/>
      <c r="W95" s="371"/>
      <c r="X95" s="371"/>
    </row>
    <row r="96" spans="1:24" hidden="1" x14ac:dyDescent="0.3">
      <c r="A96" s="371">
        <f>+seed_deliveries!A96</f>
        <v>0</v>
      </c>
      <c r="B96" s="371">
        <f>+seed_deliveries!B96</f>
        <v>0</v>
      </c>
      <c r="C96" s="371" t="str">
        <f>+seed_deliveries!C96</f>
        <v/>
      </c>
      <c r="D96" s="415" t="str">
        <f>+seed_deliveries!D96</f>
        <v/>
      </c>
      <c r="E96" s="415" t="str">
        <f>+delivery_events!D$5</f>
        <v>Insumos</v>
      </c>
      <c r="F96" s="566" t="e">
        <f>IFERROR(VLOOKUP('404-ENTREGA_INSUMOS PA'!AP$6,localidades,2,FALSE),VLOOKUP('404-ENTREGA_INSUMOS PA'!AP$5,district_codes,2,FALSE))</f>
        <v>#N/A</v>
      </c>
      <c r="G96" s="566">
        <f>+'402 - ENTREGA DE SEMENTE'!J117</f>
        <v>0</v>
      </c>
      <c r="H96" s="566">
        <f>+'404-ENTREGA_INSUMOS PA'!L117</f>
        <v>0</v>
      </c>
      <c r="I96" s="566">
        <f>+'404-ENTREGA_INSUMOS PA'!AP$6</f>
        <v>0</v>
      </c>
      <c r="J96" s="566">
        <f>+'404-ENTREGA_INSUMOS PA'!AP$6</f>
        <v>0</v>
      </c>
      <c r="K96" s="371">
        <f>+'404-ENTREGA_INSUMOS PA'!AP117</f>
        <v>0</v>
      </c>
      <c r="L96" s="371">
        <f>+'404-ENTREGA_INSUMOS PA'!AR117</f>
        <v>0</v>
      </c>
      <c r="M96" s="371">
        <f>+'404-ENTREGA_INSUMOS PA'!AT117</f>
        <v>0</v>
      </c>
      <c r="N96" s="371">
        <f>+'404-ENTREGA_INSUMOS PA'!AU117</f>
        <v>0</v>
      </c>
      <c r="O96" s="371">
        <f>+'404-ENTREGA_INSUMOS PA'!AV117</f>
        <v>0</v>
      </c>
      <c r="P96" s="371">
        <f>+'404-ENTREGA_INSUMOS PA'!AX117</f>
        <v>0</v>
      </c>
      <c r="Q96" s="371">
        <f>+'404-ENTREGA_INSUMOS PA'!AY117</f>
        <v>0</v>
      </c>
      <c r="R96" s="371">
        <f>+'404-ENTREGA_INSUMOS PA'!AZ117</f>
        <v>0</v>
      </c>
      <c r="S96" s="371"/>
      <c r="T96" s="371"/>
      <c r="U96" s="371"/>
      <c r="V96" s="371"/>
      <c r="W96" s="371"/>
      <c r="X96" s="371"/>
    </row>
    <row r="97" spans="1:24" hidden="1" x14ac:dyDescent="0.3">
      <c r="A97" s="371">
        <f>+seed_deliveries!A97</f>
        <v>0</v>
      </c>
      <c r="B97" s="371">
        <f>+seed_deliveries!B97</f>
        <v>0</v>
      </c>
      <c r="C97" s="371" t="str">
        <f>+seed_deliveries!C97</f>
        <v/>
      </c>
      <c r="D97" s="415" t="str">
        <f>+seed_deliveries!D97</f>
        <v/>
      </c>
      <c r="E97" s="415" t="str">
        <f>+delivery_events!D$5</f>
        <v>Insumos</v>
      </c>
      <c r="F97" s="566" t="e">
        <f>IFERROR(VLOOKUP('404-ENTREGA_INSUMOS PA'!AP$6,localidades,2,FALSE),VLOOKUP('404-ENTREGA_INSUMOS PA'!AP$5,district_codes,2,FALSE))</f>
        <v>#N/A</v>
      </c>
      <c r="G97" s="566">
        <f>+'402 - ENTREGA DE SEMENTE'!J118</f>
        <v>0</v>
      </c>
      <c r="H97" s="566">
        <f>+'404-ENTREGA_INSUMOS PA'!L118</f>
        <v>0</v>
      </c>
      <c r="I97" s="566">
        <f>+'404-ENTREGA_INSUMOS PA'!AP$6</f>
        <v>0</v>
      </c>
      <c r="J97" s="566">
        <f>+'404-ENTREGA_INSUMOS PA'!AP$6</f>
        <v>0</v>
      </c>
      <c r="K97" s="371">
        <f>+'404-ENTREGA_INSUMOS PA'!AP118</f>
        <v>0</v>
      </c>
      <c r="L97" s="371">
        <f>+'404-ENTREGA_INSUMOS PA'!AR118</f>
        <v>0</v>
      </c>
      <c r="M97" s="371">
        <f>+'404-ENTREGA_INSUMOS PA'!AT118</f>
        <v>0</v>
      </c>
      <c r="N97" s="371">
        <f>+'404-ENTREGA_INSUMOS PA'!AU118</f>
        <v>0</v>
      </c>
      <c r="O97" s="371">
        <f>+'404-ENTREGA_INSUMOS PA'!AV118</f>
        <v>0</v>
      </c>
      <c r="P97" s="371">
        <f>+'404-ENTREGA_INSUMOS PA'!AX118</f>
        <v>0</v>
      </c>
      <c r="Q97" s="371">
        <f>+'404-ENTREGA_INSUMOS PA'!AY118</f>
        <v>0</v>
      </c>
      <c r="R97" s="371">
        <f>+'404-ENTREGA_INSUMOS PA'!AZ118</f>
        <v>0</v>
      </c>
      <c r="S97" s="371"/>
      <c r="T97" s="371"/>
      <c r="U97" s="371"/>
      <c r="V97" s="371"/>
      <c r="W97" s="371"/>
      <c r="X97" s="371"/>
    </row>
    <row r="98" spans="1:24" hidden="1" x14ac:dyDescent="0.3">
      <c r="A98" s="371">
        <f>+seed_deliveries!A98</f>
        <v>0</v>
      </c>
      <c r="B98" s="371">
        <f>+seed_deliveries!B98</f>
        <v>0</v>
      </c>
      <c r="C98" s="371" t="str">
        <f>+seed_deliveries!C98</f>
        <v/>
      </c>
      <c r="D98" s="415" t="str">
        <f>+seed_deliveries!D98</f>
        <v/>
      </c>
      <c r="E98" s="415" t="str">
        <f>+delivery_events!D$5</f>
        <v>Insumos</v>
      </c>
      <c r="F98" s="566" t="e">
        <f>IFERROR(VLOOKUP('404-ENTREGA_INSUMOS PA'!AP$6,localidades,2,FALSE),VLOOKUP('404-ENTREGA_INSUMOS PA'!AP$5,district_codes,2,FALSE))</f>
        <v>#N/A</v>
      </c>
      <c r="G98" s="566">
        <f>+'402 - ENTREGA DE SEMENTE'!J119</f>
        <v>0</v>
      </c>
      <c r="H98" s="566">
        <f>+'404-ENTREGA_INSUMOS PA'!L119</f>
        <v>0</v>
      </c>
      <c r="I98" s="566">
        <f>+'404-ENTREGA_INSUMOS PA'!AP$6</f>
        <v>0</v>
      </c>
      <c r="J98" s="566">
        <f>+'404-ENTREGA_INSUMOS PA'!AP$6</f>
        <v>0</v>
      </c>
      <c r="K98" s="371">
        <f>+'404-ENTREGA_INSUMOS PA'!AP119</f>
        <v>0</v>
      </c>
      <c r="L98" s="371">
        <f>+'404-ENTREGA_INSUMOS PA'!AR119</f>
        <v>0</v>
      </c>
      <c r="M98" s="371">
        <f>+'404-ENTREGA_INSUMOS PA'!AT119</f>
        <v>0</v>
      </c>
      <c r="N98" s="371">
        <f>+'404-ENTREGA_INSUMOS PA'!AU119</f>
        <v>0</v>
      </c>
      <c r="O98" s="371">
        <f>+'404-ENTREGA_INSUMOS PA'!AV119</f>
        <v>0</v>
      </c>
      <c r="P98" s="371">
        <f>+'404-ENTREGA_INSUMOS PA'!AX119</f>
        <v>0</v>
      </c>
      <c r="Q98" s="371">
        <f>+'404-ENTREGA_INSUMOS PA'!AY119</f>
        <v>0</v>
      </c>
      <c r="R98" s="371">
        <f>+'404-ENTREGA_INSUMOS PA'!AZ119</f>
        <v>0</v>
      </c>
      <c r="S98" s="371"/>
      <c r="T98" s="371"/>
      <c r="U98" s="371"/>
      <c r="V98" s="371"/>
      <c r="W98" s="371"/>
      <c r="X98" s="371"/>
    </row>
    <row r="99" spans="1:24" hidden="1" x14ac:dyDescent="0.3">
      <c r="A99" s="371">
        <f>+seed_deliveries!A99</f>
        <v>0</v>
      </c>
      <c r="B99" s="371">
        <f>+seed_deliveries!B99</f>
        <v>0</v>
      </c>
      <c r="C99" s="371" t="str">
        <f>+seed_deliveries!C99</f>
        <v/>
      </c>
      <c r="D99" s="415" t="str">
        <f>+seed_deliveries!D99</f>
        <v/>
      </c>
      <c r="E99" s="415" t="str">
        <f>+delivery_events!D$5</f>
        <v>Insumos</v>
      </c>
      <c r="F99" s="566" t="e">
        <f>IFERROR(VLOOKUP('404-ENTREGA_INSUMOS PA'!AP$6,localidades,2,FALSE),VLOOKUP('404-ENTREGA_INSUMOS PA'!AP$5,district_codes,2,FALSE))</f>
        <v>#N/A</v>
      </c>
      <c r="G99" s="566">
        <f>+'402 - ENTREGA DE SEMENTE'!J120</f>
        <v>0</v>
      </c>
      <c r="H99" s="566">
        <f>+'404-ENTREGA_INSUMOS PA'!L120</f>
        <v>0</v>
      </c>
      <c r="I99" s="566">
        <f>+'404-ENTREGA_INSUMOS PA'!AP$6</f>
        <v>0</v>
      </c>
      <c r="J99" s="566">
        <f>+'404-ENTREGA_INSUMOS PA'!AP$6</f>
        <v>0</v>
      </c>
      <c r="K99" s="371">
        <f>+'404-ENTREGA_INSUMOS PA'!AP120</f>
        <v>0</v>
      </c>
      <c r="L99" s="371">
        <f>+'404-ENTREGA_INSUMOS PA'!AR120</f>
        <v>0</v>
      </c>
      <c r="M99" s="371">
        <f>+'404-ENTREGA_INSUMOS PA'!AT120</f>
        <v>0</v>
      </c>
      <c r="N99" s="371">
        <f>+'404-ENTREGA_INSUMOS PA'!AU120</f>
        <v>0</v>
      </c>
      <c r="O99" s="371">
        <f>+'404-ENTREGA_INSUMOS PA'!AV120</f>
        <v>0</v>
      </c>
      <c r="P99" s="371">
        <f>+'404-ENTREGA_INSUMOS PA'!AX120</f>
        <v>0</v>
      </c>
      <c r="Q99" s="371">
        <f>+'404-ENTREGA_INSUMOS PA'!AY120</f>
        <v>0</v>
      </c>
      <c r="R99" s="371">
        <f>+'404-ENTREGA_INSUMOS PA'!AZ120</f>
        <v>0</v>
      </c>
      <c r="S99" s="371"/>
      <c r="T99" s="371"/>
      <c r="U99" s="371"/>
      <c r="V99" s="371"/>
      <c r="W99" s="371"/>
      <c r="X99" s="371"/>
    </row>
    <row r="100" spans="1:24" hidden="1" x14ac:dyDescent="0.3">
      <c r="A100" s="371">
        <f>+seed_deliveries!A100</f>
        <v>0</v>
      </c>
      <c r="B100" s="371">
        <f>+seed_deliveries!B100</f>
        <v>0</v>
      </c>
      <c r="C100" s="371" t="str">
        <f>+seed_deliveries!C100</f>
        <v/>
      </c>
      <c r="D100" s="415" t="str">
        <f>+seed_deliveries!D100</f>
        <v/>
      </c>
      <c r="E100" s="415" t="str">
        <f>+delivery_events!D$5</f>
        <v>Insumos</v>
      </c>
      <c r="F100" s="566" t="e">
        <f>IFERROR(VLOOKUP('404-ENTREGA_INSUMOS PA'!AP$6,localidades,2,FALSE),VLOOKUP('404-ENTREGA_INSUMOS PA'!AP$5,district_codes,2,FALSE))</f>
        <v>#N/A</v>
      </c>
      <c r="G100" s="566">
        <f>+'402 - ENTREGA DE SEMENTE'!J121</f>
        <v>0</v>
      </c>
      <c r="H100" s="566">
        <f>+'404-ENTREGA_INSUMOS PA'!L121</f>
        <v>0</v>
      </c>
      <c r="I100" s="566">
        <f>+'404-ENTREGA_INSUMOS PA'!AP$6</f>
        <v>0</v>
      </c>
      <c r="J100" s="566">
        <f>+'404-ENTREGA_INSUMOS PA'!AP$6</f>
        <v>0</v>
      </c>
      <c r="K100" s="371">
        <f>+'404-ENTREGA_INSUMOS PA'!AP121</f>
        <v>0</v>
      </c>
      <c r="L100" s="371">
        <f>+'404-ENTREGA_INSUMOS PA'!AR121</f>
        <v>0</v>
      </c>
      <c r="M100" s="371">
        <f>+'404-ENTREGA_INSUMOS PA'!AT121</f>
        <v>0</v>
      </c>
      <c r="N100" s="371">
        <f>+'404-ENTREGA_INSUMOS PA'!AU121</f>
        <v>0</v>
      </c>
      <c r="O100" s="371">
        <f>+'404-ENTREGA_INSUMOS PA'!AV121</f>
        <v>0</v>
      </c>
      <c r="P100" s="371">
        <f>+'404-ENTREGA_INSUMOS PA'!AX121</f>
        <v>0</v>
      </c>
      <c r="Q100" s="371">
        <f>+'404-ENTREGA_INSUMOS PA'!AY121</f>
        <v>0</v>
      </c>
      <c r="R100" s="371">
        <f>+'404-ENTREGA_INSUMOS PA'!AZ121</f>
        <v>0</v>
      </c>
      <c r="S100" s="371"/>
      <c r="T100" s="371"/>
      <c r="U100" s="371"/>
      <c r="V100" s="371"/>
      <c r="W100" s="371"/>
      <c r="X100" s="371"/>
    </row>
    <row r="101" spans="1:24" hidden="1" x14ac:dyDescent="0.3">
      <c r="A101" s="371">
        <f>+seed_deliveries!A101</f>
        <v>0</v>
      </c>
      <c r="B101" s="371">
        <f>+seed_deliveries!B101</f>
        <v>0</v>
      </c>
      <c r="C101" s="371" t="str">
        <f>+seed_deliveries!C101</f>
        <v/>
      </c>
      <c r="D101" s="415" t="str">
        <f>+seed_deliveries!D101</f>
        <v/>
      </c>
      <c r="E101" s="415" t="str">
        <f>+delivery_events!D$5</f>
        <v>Insumos</v>
      </c>
      <c r="F101" s="566" t="e">
        <f>IFERROR(VLOOKUP('404-ENTREGA_INSUMOS PA'!AP$6,localidades,2,FALSE),VLOOKUP('404-ENTREGA_INSUMOS PA'!AP$5,district_codes,2,FALSE))</f>
        <v>#N/A</v>
      </c>
      <c r="G101" s="566">
        <f>+'402 - ENTREGA DE SEMENTE'!J122</f>
        <v>0</v>
      </c>
      <c r="H101" s="566">
        <f>+'404-ENTREGA_INSUMOS PA'!L122</f>
        <v>0</v>
      </c>
      <c r="I101" s="566">
        <f>+'404-ENTREGA_INSUMOS PA'!AP$6</f>
        <v>0</v>
      </c>
      <c r="J101" s="566">
        <f>+'404-ENTREGA_INSUMOS PA'!AP$6</f>
        <v>0</v>
      </c>
      <c r="K101" s="371">
        <f>+'404-ENTREGA_INSUMOS PA'!AP122</f>
        <v>0</v>
      </c>
      <c r="L101" s="371">
        <f>+'404-ENTREGA_INSUMOS PA'!AR122</f>
        <v>0</v>
      </c>
      <c r="M101" s="371">
        <f>+'404-ENTREGA_INSUMOS PA'!AT122</f>
        <v>0</v>
      </c>
      <c r="N101" s="371">
        <f>+'404-ENTREGA_INSUMOS PA'!AU122</f>
        <v>0</v>
      </c>
      <c r="O101" s="371">
        <f>+'404-ENTREGA_INSUMOS PA'!AV122</f>
        <v>0</v>
      </c>
      <c r="P101" s="371">
        <f>+'404-ENTREGA_INSUMOS PA'!AX122</f>
        <v>0</v>
      </c>
      <c r="Q101" s="371">
        <f>+'404-ENTREGA_INSUMOS PA'!AY122</f>
        <v>0</v>
      </c>
      <c r="R101" s="371">
        <f>+'404-ENTREGA_INSUMOS PA'!AZ122</f>
        <v>0</v>
      </c>
      <c r="S101" s="371"/>
      <c r="T101" s="371"/>
      <c r="U101" s="371"/>
      <c r="V101" s="371"/>
      <c r="W101" s="371"/>
      <c r="X101" s="371"/>
    </row>
    <row r="102" spans="1:24" hidden="1" x14ac:dyDescent="0.3">
      <c r="A102" s="371">
        <f>+seed_deliveries!A102</f>
        <v>0</v>
      </c>
      <c r="B102" s="371">
        <f>+seed_deliveries!B102</f>
        <v>0</v>
      </c>
      <c r="C102" s="371" t="str">
        <f>+seed_deliveries!C102</f>
        <v/>
      </c>
      <c r="D102" s="415" t="str">
        <f>+seed_deliveries!D102</f>
        <v/>
      </c>
      <c r="E102" s="415" t="str">
        <f>+delivery_events!D$5</f>
        <v>Insumos</v>
      </c>
      <c r="F102" s="566" t="e">
        <f>IFERROR(VLOOKUP('404-ENTREGA_INSUMOS PA'!AP$6,localidades,2,FALSE),VLOOKUP('404-ENTREGA_INSUMOS PA'!AP$5,district_codes,2,FALSE))</f>
        <v>#N/A</v>
      </c>
      <c r="G102" s="566">
        <f>+'402 - ENTREGA DE SEMENTE'!J123</f>
        <v>0</v>
      </c>
      <c r="H102" s="566">
        <f>+'404-ENTREGA_INSUMOS PA'!L123</f>
        <v>0</v>
      </c>
      <c r="I102" s="566">
        <f>+'404-ENTREGA_INSUMOS PA'!AP$6</f>
        <v>0</v>
      </c>
      <c r="J102" s="566">
        <f>+'404-ENTREGA_INSUMOS PA'!AP$6</f>
        <v>0</v>
      </c>
      <c r="K102" s="371">
        <f>+'404-ENTREGA_INSUMOS PA'!AP123</f>
        <v>0</v>
      </c>
      <c r="L102" s="371">
        <f>+'404-ENTREGA_INSUMOS PA'!AR123</f>
        <v>0</v>
      </c>
      <c r="M102" s="371">
        <f>+'404-ENTREGA_INSUMOS PA'!AT123</f>
        <v>0</v>
      </c>
      <c r="N102" s="371">
        <f>+'404-ENTREGA_INSUMOS PA'!AU123</f>
        <v>0</v>
      </c>
      <c r="O102" s="371">
        <f>+'404-ENTREGA_INSUMOS PA'!AV123</f>
        <v>0</v>
      </c>
      <c r="P102" s="371">
        <f>+'404-ENTREGA_INSUMOS PA'!AX123</f>
        <v>0</v>
      </c>
      <c r="Q102" s="371">
        <f>+'404-ENTREGA_INSUMOS PA'!AY123</f>
        <v>0</v>
      </c>
      <c r="R102" s="371">
        <f>+'404-ENTREGA_INSUMOS PA'!AZ123</f>
        <v>0</v>
      </c>
      <c r="S102" s="371"/>
      <c r="T102" s="371"/>
      <c r="U102" s="371"/>
      <c r="V102" s="371"/>
      <c r="W102" s="371"/>
      <c r="X102" s="371"/>
    </row>
    <row r="103" spans="1:24" hidden="1" x14ac:dyDescent="0.3">
      <c r="A103" s="371">
        <f>+seed_deliveries!A103</f>
        <v>0</v>
      </c>
      <c r="B103" s="371">
        <f>+seed_deliveries!B103</f>
        <v>0</v>
      </c>
      <c r="C103" s="371" t="str">
        <f>+seed_deliveries!C103</f>
        <v/>
      </c>
      <c r="D103" s="415" t="str">
        <f>+seed_deliveries!D103</f>
        <v/>
      </c>
      <c r="E103" s="415" t="str">
        <f>+delivery_events!D$5</f>
        <v>Insumos</v>
      </c>
      <c r="F103" s="566" t="e">
        <f>IFERROR(VLOOKUP('404-ENTREGA_INSUMOS PA'!AP$6,localidades,2,FALSE),VLOOKUP('404-ENTREGA_INSUMOS PA'!AP$5,district_codes,2,FALSE))</f>
        <v>#N/A</v>
      </c>
      <c r="G103" s="566">
        <f>+'402 - ENTREGA DE SEMENTE'!J124</f>
        <v>0</v>
      </c>
      <c r="H103" s="566">
        <f>+'404-ENTREGA_INSUMOS PA'!L124</f>
        <v>0</v>
      </c>
      <c r="I103" s="566">
        <f>+'404-ENTREGA_INSUMOS PA'!AP$6</f>
        <v>0</v>
      </c>
      <c r="J103" s="566">
        <f>+'404-ENTREGA_INSUMOS PA'!AP$6</f>
        <v>0</v>
      </c>
      <c r="K103" s="371">
        <f>+'404-ENTREGA_INSUMOS PA'!AP124</f>
        <v>0</v>
      </c>
      <c r="L103" s="371">
        <f>+'404-ENTREGA_INSUMOS PA'!AR124</f>
        <v>0</v>
      </c>
      <c r="M103" s="371">
        <f>+'404-ENTREGA_INSUMOS PA'!AT124</f>
        <v>0</v>
      </c>
      <c r="N103" s="371">
        <f>+'404-ENTREGA_INSUMOS PA'!AU124</f>
        <v>0</v>
      </c>
      <c r="O103" s="371">
        <f>+'404-ENTREGA_INSUMOS PA'!AV124</f>
        <v>0</v>
      </c>
      <c r="P103" s="371">
        <f>+'404-ENTREGA_INSUMOS PA'!AX124</f>
        <v>0</v>
      </c>
      <c r="Q103" s="371">
        <f>+'404-ENTREGA_INSUMOS PA'!AY124</f>
        <v>0</v>
      </c>
      <c r="R103" s="371">
        <f>+'404-ENTREGA_INSUMOS PA'!AZ124</f>
        <v>0</v>
      </c>
      <c r="S103" s="371"/>
      <c r="T103" s="371"/>
      <c r="U103" s="371"/>
      <c r="V103" s="371"/>
      <c r="W103" s="371"/>
      <c r="X103" s="371"/>
    </row>
    <row r="104" spans="1:24" hidden="1" x14ac:dyDescent="0.3">
      <c r="A104" s="371">
        <f>+seed_deliveries!A104</f>
        <v>0</v>
      </c>
      <c r="B104" s="371">
        <f>+seed_deliveries!B104</f>
        <v>0</v>
      </c>
      <c r="C104" s="371" t="str">
        <f>+seed_deliveries!C104</f>
        <v/>
      </c>
      <c r="D104" s="415" t="str">
        <f>+seed_deliveries!D104</f>
        <v/>
      </c>
      <c r="E104" s="415" t="str">
        <f>+delivery_events!D$5</f>
        <v>Insumos</v>
      </c>
      <c r="F104" s="566" t="e">
        <f>IFERROR(VLOOKUP('404-ENTREGA_INSUMOS PA'!AP$6,localidades,2,FALSE),VLOOKUP('404-ENTREGA_INSUMOS PA'!AP$5,district_codes,2,FALSE))</f>
        <v>#N/A</v>
      </c>
      <c r="G104" s="566">
        <f>+'402 - ENTREGA DE SEMENTE'!J125</f>
        <v>0</v>
      </c>
      <c r="H104" s="566">
        <f>+'404-ENTREGA_INSUMOS PA'!L125</f>
        <v>0</v>
      </c>
      <c r="I104" s="566">
        <f>+'404-ENTREGA_INSUMOS PA'!AP$6</f>
        <v>0</v>
      </c>
      <c r="J104" s="566">
        <f>+'404-ENTREGA_INSUMOS PA'!AP$6</f>
        <v>0</v>
      </c>
      <c r="K104" s="371">
        <f>+'404-ENTREGA_INSUMOS PA'!AP125</f>
        <v>0</v>
      </c>
      <c r="L104" s="371">
        <f>+'404-ENTREGA_INSUMOS PA'!AR125</f>
        <v>0</v>
      </c>
      <c r="M104" s="371">
        <f>+'404-ENTREGA_INSUMOS PA'!AT125</f>
        <v>0</v>
      </c>
      <c r="N104" s="371">
        <f>+'404-ENTREGA_INSUMOS PA'!AU125</f>
        <v>0</v>
      </c>
      <c r="O104" s="371">
        <f>+'404-ENTREGA_INSUMOS PA'!AV125</f>
        <v>0</v>
      </c>
      <c r="P104" s="371">
        <f>+'404-ENTREGA_INSUMOS PA'!AX125</f>
        <v>0</v>
      </c>
      <c r="Q104" s="371">
        <f>+'404-ENTREGA_INSUMOS PA'!AY125</f>
        <v>0</v>
      </c>
      <c r="R104" s="371">
        <f>+'404-ENTREGA_INSUMOS PA'!AZ125</f>
        <v>0</v>
      </c>
      <c r="S104" s="371"/>
      <c r="T104" s="371"/>
      <c r="U104" s="371"/>
      <c r="V104" s="371"/>
      <c r="W104" s="371"/>
      <c r="X104" s="371"/>
    </row>
    <row r="105" spans="1:24" hidden="1" x14ac:dyDescent="0.3">
      <c r="A105" s="371">
        <f>+seed_deliveries!A105</f>
        <v>0</v>
      </c>
      <c r="B105" s="371">
        <f>+seed_deliveries!B105</f>
        <v>0</v>
      </c>
      <c r="C105" s="371" t="str">
        <f>+seed_deliveries!C105</f>
        <v/>
      </c>
      <c r="D105" s="415" t="str">
        <f>+seed_deliveries!D105</f>
        <v/>
      </c>
      <c r="E105" s="415" t="str">
        <f>+delivery_events!D$5</f>
        <v>Insumos</v>
      </c>
      <c r="F105" s="566" t="e">
        <f>IFERROR(VLOOKUP('404-ENTREGA_INSUMOS PA'!AP$6,localidades,2,FALSE),VLOOKUP('404-ENTREGA_INSUMOS PA'!AP$5,district_codes,2,FALSE))</f>
        <v>#N/A</v>
      </c>
      <c r="G105" s="566">
        <f>+'402 - ENTREGA DE SEMENTE'!J126</f>
        <v>0</v>
      </c>
      <c r="H105" s="566">
        <f>+'404-ENTREGA_INSUMOS PA'!L126</f>
        <v>0</v>
      </c>
      <c r="I105" s="566">
        <f>+'404-ENTREGA_INSUMOS PA'!AP$6</f>
        <v>0</v>
      </c>
      <c r="J105" s="566">
        <f>+'404-ENTREGA_INSUMOS PA'!AP$6</f>
        <v>0</v>
      </c>
      <c r="K105" s="371">
        <f>+'404-ENTREGA_INSUMOS PA'!AP126</f>
        <v>0</v>
      </c>
      <c r="L105" s="371">
        <f>+'404-ENTREGA_INSUMOS PA'!AR126</f>
        <v>0</v>
      </c>
      <c r="M105" s="371">
        <f>+'404-ENTREGA_INSUMOS PA'!AT126</f>
        <v>0</v>
      </c>
      <c r="N105" s="371">
        <f>+'404-ENTREGA_INSUMOS PA'!AU126</f>
        <v>0</v>
      </c>
      <c r="O105" s="371">
        <f>+'404-ENTREGA_INSUMOS PA'!AV126</f>
        <v>0</v>
      </c>
      <c r="P105" s="371">
        <f>+'404-ENTREGA_INSUMOS PA'!AX126</f>
        <v>0</v>
      </c>
      <c r="Q105" s="371">
        <f>+'404-ENTREGA_INSUMOS PA'!AY126</f>
        <v>0</v>
      </c>
      <c r="R105" s="371">
        <f>+'404-ENTREGA_INSUMOS PA'!AZ126</f>
        <v>0</v>
      </c>
      <c r="S105" s="371"/>
      <c r="T105" s="371"/>
      <c r="U105" s="371"/>
      <c r="V105" s="371"/>
      <c r="W105" s="371"/>
      <c r="X105" s="371"/>
    </row>
    <row r="106" spans="1:24" hidden="1" x14ac:dyDescent="0.3">
      <c r="A106" s="371">
        <f>+seed_deliveries!A106</f>
        <v>0</v>
      </c>
      <c r="B106" s="371">
        <f>+seed_deliveries!B106</f>
        <v>0</v>
      </c>
      <c r="C106" s="371" t="str">
        <f>+seed_deliveries!C106</f>
        <v/>
      </c>
      <c r="D106" s="415" t="str">
        <f>+seed_deliveries!D106</f>
        <v/>
      </c>
      <c r="E106" s="415" t="str">
        <f>+delivery_events!D$5</f>
        <v>Insumos</v>
      </c>
      <c r="F106" s="566" t="e">
        <f>IFERROR(VLOOKUP('404-ENTREGA_INSUMOS PA'!AP$6,localidades,2,FALSE),VLOOKUP('404-ENTREGA_INSUMOS PA'!AP$5,district_codes,2,FALSE))</f>
        <v>#N/A</v>
      </c>
      <c r="G106" s="566">
        <f>+'402 - ENTREGA DE SEMENTE'!J127</f>
        <v>0</v>
      </c>
      <c r="H106" s="566">
        <f>+'404-ENTREGA_INSUMOS PA'!L127</f>
        <v>0</v>
      </c>
      <c r="I106" s="566">
        <f>+'404-ENTREGA_INSUMOS PA'!AP$6</f>
        <v>0</v>
      </c>
      <c r="J106" s="566">
        <f>+'404-ENTREGA_INSUMOS PA'!AP$6</f>
        <v>0</v>
      </c>
      <c r="K106" s="371">
        <f>+'404-ENTREGA_INSUMOS PA'!AP127</f>
        <v>0</v>
      </c>
      <c r="L106" s="371">
        <f>+'404-ENTREGA_INSUMOS PA'!AR127</f>
        <v>0</v>
      </c>
      <c r="M106" s="371">
        <f>+'404-ENTREGA_INSUMOS PA'!AT127</f>
        <v>0</v>
      </c>
      <c r="N106" s="371">
        <f>+'404-ENTREGA_INSUMOS PA'!AU127</f>
        <v>0</v>
      </c>
      <c r="O106" s="371">
        <f>+'404-ENTREGA_INSUMOS PA'!AV127</f>
        <v>0</v>
      </c>
      <c r="P106" s="371">
        <f>+'404-ENTREGA_INSUMOS PA'!AX127</f>
        <v>0</v>
      </c>
      <c r="Q106" s="371">
        <f>+'404-ENTREGA_INSUMOS PA'!AY127</f>
        <v>0</v>
      </c>
      <c r="R106" s="371">
        <f>+'404-ENTREGA_INSUMOS PA'!AZ127</f>
        <v>0</v>
      </c>
      <c r="S106" s="371"/>
      <c r="T106" s="371"/>
      <c r="U106" s="371"/>
      <c r="V106" s="371"/>
      <c r="W106" s="371"/>
      <c r="X106" s="371"/>
    </row>
    <row r="107" spans="1:24" hidden="1" x14ac:dyDescent="0.3">
      <c r="A107" s="371">
        <f>+seed_deliveries!A107</f>
        <v>0</v>
      </c>
      <c r="B107" s="371">
        <f>+seed_deliveries!B107</f>
        <v>0</v>
      </c>
      <c r="C107" s="371" t="str">
        <f>+seed_deliveries!C107</f>
        <v/>
      </c>
      <c r="D107" s="415" t="str">
        <f>+seed_deliveries!D107</f>
        <v/>
      </c>
      <c r="E107" s="415" t="str">
        <f>+delivery_events!D$5</f>
        <v>Insumos</v>
      </c>
      <c r="F107" s="566" t="e">
        <f>IFERROR(VLOOKUP('404-ENTREGA_INSUMOS PA'!AP$6,localidades,2,FALSE),VLOOKUP('404-ENTREGA_INSUMOS PA'!AP$5,district_codes,2,FALSE))</f>
        <v>#N/A</v>
      </c>
      <c r="G107" s="566">
        <f>+'402 - ENTREGA DE SEMENTE'!J128</f>
        <v>0</v>
      </c>
      <c r="H107" s="566">
        <f>+'404-ENTREGA_INSUMOS PA'!L128</f>
        <v>0</v>
      </c>
      <c r="I107" s="566">
        <f>+'404-ENTREGA_INSUMOS PA'!AP$6</f>
        <v>0</v>
      </c>
      <c r="J107" s="566">
        <f>+'404-ENTREGA_INSUMOS PA'!AP$6</f>
        <v>0</v>
      </c>
      <c r="K107" s="371">
        <f>+'404-ENTREGA_INSUMOS PA'!AP128</f>
        <v>0</v>
      </c>
      <c r="L107" s="371">
        <f>+'404-ENTREGA_INSUMOS PA'!AR128</f>
        <v>0</v>
      </c>
      <c r="M107" s="371">
        <f>+'404-ENTREGA_INSUMOS PA'!AT128</f>
        <v>0</v>
      </c>
      <c r="N107" s="371">
        <f>+'404-ENTREGA_INSUMOS PA'!AU128</f>
        <v>0</v>
      </c>
      <c r="O107" s="371">
        <f>+'404-ENTREGA_INSUMOS PA'!AV128</f>
        <v>0</v>
      </c>
      <c r="P107" s="371">
        <f>+'404-ENTREGA_INSUMOS PA'!AX128</f>
        <v>0</v>
      </c>
      <c r="Q107" s="371">
        <f>+'404-ENTREGA_INSUMOS PA'!AY128</f>
        <v>0</v>
      </c>
      <c r="R107" s="371">
        <f>+'404-ENTREGA_INSUMOS PA'!AZ128</f>
        <v>0</v>
      </c>
      <c r="S107" s="371"/>
      <c r="T107" s="371"/>
      <c r="U107" s="371"/>
      <c r="V107" s="371"/>
      <c r="W107" s="371"/>
      <c r="X107" s="371"/>
    </row>
    <row r="108" spans="1:24" hidden="1" x14ac:dyDescent="0.3">
      <c r="A108" s="371">
        <f>+seed_deliveries!A108</f>
        <v>0</v>
      </c>
      <c r="B108" s="371">
        <f>+seed_deliveries!B108</f>
        <v>0</v>
      </c>
      <c r="C108" s="371" t="str">
        <f>+seed_deliveries!C108</f>
        <v/>
      </c>
      <c r="D108" s="415" t="str">
        <f>+seed_deliveries!D108</f>
        <v/>
      </c>
      <c r="E108" s="415" t="str">
        <f>+delivery_events!D$5</f>
        <v>Insumos</v>
      </c>
      <c r="F108" s="566" t="e">
        <f>IFERROR(VLOOKUP('404-ENTREGA_INSUMOS PA'!AP$6,localidades,2,FALSE),VLOOKUP('404-ENTREGA_INSUMOS PA'!AP$5,district_codes,2,FALSE))</f>
        <v>#N/A</v>
      </c>
      <c r="G108" s="566">
        <f>+'402 - ENTREGA DE SEMENTE'!J129</f>
        <v>0</v>
      </c>
      <c r="H108" s="566">
        <f>+'404-ENTREGA_INSUMOS PA'!L129</f>
        <v>0</v>
      </c>
      <c r="I108" s="566">
        <f>+'404-ENTREGA_INSUMOS PA'!AP$6</f>
        <v>0</v>
      </c>
      <c r="J108" s="566">
        <f>+'404-ENTREGA_INSUMOS PA'!AP$6</f>
        <v>0</v>
      </c>
      <c r="K108" s="371">
        <f>+'404-ENTREGA_INSUMOS PA'!AP129</f>
        <v>0</v>
      </c>
      <c r="L108" s="371">
        <f>+'404-ENTREGA_INSUMOS PA'!AR129</f>
        <v>0</v>
      </c>
      <c r="M108" s="371">
        <f>+'404-ENTREGA_INSUMOS PA'!AT129</f>
        <v>0</v>
      </c>
      <c r="N108" s="371">
        <f>+'404-ENTREGA_INSUMOS PA'!AU129</f>
        <v>0</v>
      </c>
      <c r="O108" s="371">
        <f>+'404-ENTREGA_INSUMOS PA'!AV129</f>
        <v>0</v>
      </c>
      <c r="P108" s="371">
        <f>+'404-ENTREGA_INSUMOS PA'!AX129</f>
        <v>0</v>
      </c>
      <c r="Q108" s="371">
        <f>+'404-ENTREGA_INSUMOS PA'!AY129</f>
        <v>0</v>
      </c>
      <c r="R108" s="371">
        <f>+'404-ENTREGA_INSUMOS PA'!AZ129</f>
        <v>0</v>
      </c>
      <c r="S108" s="371"/>
      <c r="T108" s="371"/>
      <c r="U108" s="371"/>
      <c r="V108" s="371"/>
      <c r="W108" s="371"/>
      <c r="X108" s="371"/>
    </row>
    <row r="109" spans="1:24" hidden="1" x14ac:dyDescent="0.3">
      <c r="A109" s="371">
        <f>+seed_deliveries!A109</f>
        <v>0</v>
      </c>
      <c r="B109" s="371">
        <f>+seed_deliveries!B109</f>
        <v>0</v>
      </c>
      <c r="C109" s="371" t="str">
        <f>+seed_deliveries!C109</f>
        <v/>
      </c>
      <c r="D109" s="415" t="str">
        <f>+seed_deliveries!D109</f>
        <v/>
      </c>
      <c r="E109" s="415" t="str">
        <f>+delivery_events!D$5</f>
        <v>Insumos</v>
      </c>
      <c r="F109" s="566" t="e">
        <f>IFERROR(VLOOKUP('404-ENTREGA_INSUMOS PA'!AP$6,localidades,2,FALSE),VLOOKUP('404-ENTREGA_INSUMOS PA'!AP$5,district_codes,2,FALSE))</f>
        <v>#N/A</v>
      </c>
      <c r="G109" s="566">
        <f>+'402 - ENTREGA DE SEMENTE'!J130</f>
        <v>0</v>
      </c>
      <c r="H109" s="566">
        <f>+'404-ENTREGA_INSUMOS PA'!L130</f>
        <v>0</v>
      </c>
      <c r="I109" s="566">
        <f>+'404-ENTREGA_INSUMOS PA'!AP$6</f>
        <v>0</v>
      </c>
      <c r="J109" s="566">
        <f>+'404-ENTREGA_INSUMOS PA'!AP$6</f>
        <v>0</v>
      </c>
      <c r="K109" s="371">
        <f>+'404-ENTREGA_INSUMOS PA'!AP130</f>
        <v>0</v>
      </c>
      <c r="L109" s="371">
        <f>+'404-ENTREGA_INSUMOS PA'!AR130</f>
        <v>0</v>
      </c>
      <c r="M109" s="371">
        <f>+'404-ENTREGA_INSUMOS PA'!AT130</f>
        <v>0</v>
      </c>
      <c r="N109" s="371">
        <f>+'404-ENTREGA_INSUMOS PA'!AU130</f>
        <v>0</v>
      </c>
      <c r="O109" s="371">
        <f>+'404-ENTREGA_INSUMOS PA'!AV130</f>
        <v>0</v>
      </c>
      <c r="P109" s="371">
        <f>+'404-ENTREGA_INSUMOS PA'!AX130</f>
        <v>0</v>
      </c>
      <c r="Q109" s="371">
        <f>+'404-ENTREGA_INSUMOS PA'!AY130</f>
        <v>0</v>
      </c>
      <c r="R109" s="371">
        <f>+'404-ENTREGA_INSUMOS PA'!AZ130</f>
        <v>0</v>
      </c>
      <c r="S109" s="371"/>
      <c r="T109" s="371"/>
      <c r="U109" s="371"/>
      <c r="V109" s="371"/>
      <c r="W109" s="371"/>
      <c r="X109" s="371"/>
    </row>
    <row r="110" spans="1:24" hidden="1" x14ac:dyDescent="0.3">
      <c r="A110" s="371">
        <f>+seed_deliveries!A110</f>
        <v>0</v>
      </c>
      <c r="B110" s="371">
        <f>+seed_deliveries!B110</f>
        <v>0</v>
      </c>
      <c r="C110" s="371" t="str">
        <f>+seed_deliveries!C110</f>
        <v/>
      </c>
      <c r="D110" s="415" t="str">
        <f>+seed_deliveries!D110</f>
        <v/>
      </c>
      <c r="E110" s="415" t="str">
        <f>+delivery_events!D$5</f>
        <v>Insumos</v>
      </c>
      <c r="F110" s="566" t="e">
        <f>IFERROR(VLOOKUP('404-ENTREGA_INSUMOS PA'!AP$6,localidades,2,FALSE),VLOOKUP('404-ENTREGA_INSUMOS PA'!AP$5,district_codes,2,FALSE))</f>
        <v>#N/A</v>
      </c>
      <c r="G110" s="566">
        <f>+'402 - ENTREGA DE SEMENTE'!J131</f>
        <v>0</v>
      </c>
      <c r="H110" s="566">
        <f>+'404-ENTREGA_INSUMOS PA'!L131</f>
        <v>0</v>
      </c>
      <c r="I110" s="566">
        <f>+'404-ENTREGA_INSUMOS PA'!AP$6</f>
        <v>0</v>
      </c>
      <c r="J110" s="566">
        <f>+'404-ENTREGA_INSUMOS PA'!AP$6</f>
        <v>0</v>
      </c>
      <c r="K110" s="371">
        <f>+'404-ENTREGA_INSUMOS PA'!AP131</f>
        <v>0</v>
      </c>
      <c r="L110" s="371">
        <f>+'404-ENTREGA_INSUMOS PA'!AR131</f>
        <v>0</v>
      </c>
      <c r="M110" s="371">
        <f>+'404-ENTREGA_INSUMOS PA'!AT131</f>
        <v>0</v>
      </c>
      <c r="N110" s="371">
        <f>+'404-ENTREGA_INSUMOS PA'!AU131</f>
        <v>0</v>
      </c>
      <c r="O110" s="371">
        <f>+'404-ENTREGA_INSUMOS PA'!AV131</f>
        <v>0</v>
      </c>
      <c r="P110" s="371">
        <f>+'404-ENTREGA_INSUMOS PA'!AX131</f>
        <v>0</v>
      </c>
      <c r="Q110" s="371">
        <f>+'404-ENTREGA_INSUMOS PA'!AY131</f>
        <v>0</v>
      </c>
      <c r="R110" s="371">
        <f>+'404-ENTREGA_INSUMOS PA'!AZ131</f>
        <v>0</v>
      </c>
      <c r="S110" s="371"/>
      <c r="T110" s="371"/>
      <c r="U110" s="371"/>
      <c r="V110" s="371"/>
      <c r="W110" s="371"/>
      <c r="X110" s="371"/>
    </row>
    <row r="111" spans="1:24" hidden="1" x14ac:dyDescent="0.3">
      <c r="A111" s="371">
        <f>+seed_deliveries!A111</f>
        <v>0</v>
      </c>
      <c r="B111" s="371">
        <f>+seed_deliveries!B111</f>
        <v>0</v>
      </c>
      <c r="C111" s="371" t="str">
        <f>+seed_deliveries!C111</f>
        <v/>
      </c>
      <c r="D111" s="415" t="str">
        <f>+seed_deliveries!D111</f>
        <v/>
      </c>
      <c r="E111" s="415" t="str">
        <f>+delivery_events!D$5</f>
        <v>Insumos</v>
      </c>
      <c r="F111" s="566" t="e">
        <f>IFERROR(VLOOKUP('404-ENTREGA_INSUMOS PA'!AP$6,localidades,2,FALSE),VLOOKUP('404-ENTREGA_INSUMOS PA'!AP$5,district_codes,2,FALSE))</f>
        <v>#N/A</v>
      </c>
      <c r="G111" s="566">
        <f>+'402 - ENTREGA DE SEMENTE'!J132</f>
        <v>0</v>
      </c>
      <c r="H111" s="566">
        <f>+'404-ENTREGA_INSUMOS PA'!L132</f>
        <v>0</v>
      </c>
      <c r="I111" s="566">
        <f>+'404-ENTREGA_INSUMOS PA'!AP$6</f>
        <v>0</v>
      </c>
      <c r="J111" s="566">
        <f>+'404-ENTREGA_INSUMOS PA'!AP$6</f>
        <v>0</v>
      </c>
      <c r="K111" s="371">
        <f>+'404-ENTREGA_INSUMOS PA'!AP132</f>
        <v>0</v>
      </c>
      <c r="L111" s="371">
        <f>+'404-ENTREGA_INSUMOS PA'!AR132</f>
        <v>0</v>
      </c>
      <c r="M111" s="371">
        <f>+'404-ENTREGA_INSUMOS PA'!AT132</f>
        <v>0</v>
      </c>
      <c r="N111" s="371">
        <f>+'404-ENTREGA_INSUMOS PA'!AU132</f>
        <v>0</v>
      </c>
      <c r="O111" s="371">
        <f>+'404-ENTREGA_INSUMOS PA'!AV132</f>
        <v>0</v>
      </c>
      <c r="P111" s="371">
        <f>+'404-ENTREGA_INSUMOS PA'!AX132</f>
        <v>0</v>
      </c>
      <c r="Q111" s="371">
        <f>+'404-ENTREGA_INSUMOS PA'!AY132</f>
        <v>0</v>
      </c>
      <c r="R111" s="371">
        <f>+'404-ENTREGA_INSUMOS PA'!AZ132</f>
        <v>0</v>
      </c>
      <c r="S111" s="371"/>
      <c r="T111" s="371"/>
      <c r="U111" s="371"/>
      <c r="V111" s="371"/>
      <c r="W111" s="371"/>
      <c r="X111" s="371"/>
    </row>
    <row r="112" spans="1:24" hidden="1" x14ac:dyDescent="0.3">
      <c r="A112" s="371">
        <f>+seed_deliveries!A112</f>
        <v>0</v>
      </c>
      <c r="B112" s="371">
        <f>+seed_deliveries!B112</f>
        <v>0</v>
      </c>
      <c r="C112" s="371" t="str">
        <f>+seed_deliveries!C112</f>
        <v/>
      </c>
      <c r="D112" s="415" t="str">
        <f>+seed_deliveries!D112</f>
        <v/>
      </c>
      <c r="E112" s="415" t="str">
        <f>+delivery_events!D$5</f>
        <v>Insumos</v>
      </c>
      <c r="F112" s="566" t="e">
        <f>IFERROR(VLOOKUP('404-ENTREGA_INSUMOS PA'!AP$6,localidades,2,FALSE),VLOOKUP('404-ENTREGA_INSUMOS PA'!AP$5,district_codes,2,FALSE))</f>
        <v>#N/A</v>
      </c>
      <c r="G112" s="566">
        <f>+'402 - ENTREGA DE SEMENTE'!J133</f>
        <v>0</v>
      </c>
      <c r="H112" s="566">
        <f>+'404-ENTREGA_INSUMOS PA'!L133</f>
        <v>0</v>
      </c>
      <c r="I112" s="566">
        <f>+'404-ENTREGA_INSUMOS PA'!AP$6</f>
        <v>0</v>
      </c>
      <c r="J112" s="566">
        <f>+'404-ENTREGA_INSUMOS PA'!AP$6</f>
        <v>0</v>
      </c>
      <c r="K112" s="371">
        <f>+'404-ENTREGA_INSUMOS PA'!AP133</f>
        <v>0</v>
      </c>
      <c r="L112" s="371">
        <f>+'404-ENTREGA_INSUMOS PA'!AR133</f>
        <v>0</v>
      </c>
      <c r="M112" s="371">
        <f>+'404-ENTREGA_INSUMOS PA'!AT133</f>
        <v>0</v>
      </c>
      <c r="N112" s="371">
        <f>+'404-ENTREGA_INSUMOS PA'!AU133</f>
        <v>0</v>
      </c>
      <c r="O112" s="371">
        <f>+'404-ENTREGA_INSUMOS PA'!AV133</f>
        <v>0</v>
      </c>
      <c r="P112" s="371">
        <f>+'404-ENTREGA_INSUMOS PA'!AX133</f>
        <v>0</v>
      </c>
      <c r="Q112" s="371">
        <f>+'404-ENTREGA_INSUMOS PA'!AY133</f>
        <v>0</v>
      </c>
      <c r="R112" s="371">
        <f>+'404-ENTREGA_INSUMOS PA'!AZ133</f>
        <v>0</v>
      </c>
      <c r="S112" s="371"/>
      <c r="T112" s="371"/>
      <c r="U112" s="371"/>
      <c r="V112" s="371"/>
      <c r="W112" s="371"/>
      <c r="X112" s="371"/>
    </row>
    <row r="113" spans="1:24" hidden="1" x14ac:dyDescent="0.3">
      <c r="A113" s="371">
        <f>+seed_deliveries!A113</f>
        <v>0</v>
      </c>
      <c r="B113" s="371">
        <f>+seed_deliveries!B113</f>
        <v>0</v>
      </c>
      <c r="C113" s="371" t="str">
        <f>+seed_deliveries!C113</f>
        <v/>
      </c>
      <c r="D113" s="415" t="str">
        <f>+seed_deliveries!D113</f>
        <v/>
      </c>
      <c r="E113" s="415" t="str">
        <f>+delivery_events!D$5</f>
        <v>Insumos</v>
      </c>
      <c r="F113" s="566" t="e">
        <f>IFERROR(VLOOKUP('404-ENTREGA_INSUMOS PA'!AP$6,localidades,2,FALSE),VLOOKUP('404-ENTREGA_INSUMOS PA'!AP$5,district_codes,2,FALSE))</f>
        <v>#N/A</v>
      </c>
      <c r="G113" s="566">
        <f>+'402 - ENTREGA DE SEMENTE'!J134</f>
        <v>0</v>
      </c>
      <c r="H113" s="566">
        <f>+'404-ENTREGA_INSUMOS PA'!L134</f>
        <v>0</v>
      </c>
      <c r="I113" s="566">
        <f>+'404-ENTREGA_INSUMOS PA'!AP$6</f>
        <v>0</v>
      </c>
      <c r="J113" s="566">
        <f>+'404-ENTREGA_INSUMOS PA'!AP$6</f>
        <v>0</v>
      </c>
      <c r="K113" s="371">
        <f>+'404-ENTREGA_INSUMOS PA'!AP134</f>
        <v>0</v>
      </c>
      <c r="L113" s="371">
        <f>+'404-ENTREGA_INSUMOS PA'!AR134</f>
        <v>0</v>
      </c>
      <c r="M113" s="371">
        <f>+'404-ENTREGA_INSUMOS PA'!AT134</f>
        <v>0</v>
      </c>
      <c r="N113" s="371">
        <f>+'404-ENTREGA_INSUMOS PA'!AU134</f>
        <v>0</v>
      </c>
      <c r="O113" s="371">
        <f>+'404-ENTREGA_INSUMOS PA'!AV134</f>
        <v>0</v>
      </c>
      <c r="P113" s="371">
        <f>+'404-ENTREGA_INSUMOS PA'!AX134</f>
        <v>0</v>
      </c>
      <c r="Q113" s="371">
        <f>+'404-ENTREGA_INSUMOS PA'!AY134</f>
        <v>0</v>
      </c>
      <c r="R113" s="371">
        <f>+'404-ENTREGA_INSUMOS PA'!AZ134</f>
        <v>0</v>
      </c>
      <c r="S113" s="371"/>
      <c r="T113" s="371"/>
      <c r="U113" s="371"/>
      <c r="V113" s="371"/>
      <c r="W113" s="371"/>
      <c r="X113" s="371"/>
    </row>
    <row r="114" spans="1:24" hidden="1" x14ac:dyDescent="0.3">
      <c r="A114" s="371">
        <f>+seed_deliveries!A114</f>
        <v>0</v>
      </c>
      <c r="B114" s="371">
        <f>+seed_deliveries!B114</f>
        <v>0</v>
      </c>
      <c r="C114" s="371" t="str">
        <f>+seed_deliveries!C114</f>
        <v/>
      </c>
      <c r="D114" s="415" t="str">
        <f>+seed_deliveries!D114</f>
        <v/>
      </c>
      <c r="E114" s="415" t="str">
        <f>+delivery_events!D$5</f>
        <v>Insumos</v>
      </c>
      <c r="F114" s="566" t="e">
        <f>IFERROR(VLOOKUP('404-ENTREGA_INSUMOS PA'!AP$6,localidades,2,FALSE),VLOOKUP('404-ENTREGA_INSUMOS PA'!AP$5,district_codes,2,FALSE))</f>
        <v>#N/A</v>
      </c>
      <c r="G114" s="566">
        <f>+'402 - ENTREGA DE SEMENTE'!J135</f>
        <v>0</v>
      </c>
      <c r="H114" s="566">
        <f>+'404-ENTREGA_INSUMOS PA'!L135</f>
        <v>0</v>
      </c>
      <c r="I114" s="566">
        <f>+'404-ENTREGA_INSUMOS PA'!AP$6</f>
        <v>0</v>
      </c>
      <c r="J114" s="566">
        <f>+'404-ENTREGA_INSUMOS PA'!AP$6</f>
        <v>0</v>
      </c>
      <c r="K114" s="371">
        <f>+'404-ENTREGA_INSUMOS PA'!AP135</f>
        <v>0</v>
      </c>
      <c r="L114" s="371">
        <f>+'404-ENTREGA_INSUMOS PA'!AR135</f>
        <v>0</v>
      </c>
      <c r="M114" s="371">
        <f>+'404-ENTREGA_INSUMOS PA'!AT135</f>
        <v>0</v>
      </c>
      <c r="N114" s="371">
        <f>+'404-ENTREGA_INSUMOS PA'!AU135</f>
        <v>0</v>
      </c>
      <c r="O114" s="371">
        <f>+'404-ENTREGA_INSUMOS PA'!AV135</f>
        <v>0</v>
      </c>
      <c r="P114" s="371">
        <f>+'404-ENTREGA_INSUMOS PA'!AX135</f>
        <v>0</v>
      </c>
      <c r="Q114" s="371">
        <f>+'404-ENTREGA_INSUMOS PA'!AY135</f>
        <v>0</v>
      </c>
      <c r="R114" s="371">
        <f>+'404-ENTREGA_INSUMOS PA'!AZ135</f>
        <v>0</v>
      </c>
      <c r="S114" s="371"/>
      <c r="T114" s="371"/>
      <c r="U114" s="371"/>
      <c r="V114" s="371"/>
      <c r="W114" s="371"/>
      <c r="X114" s="371"/>
    </row>
    <row r="115" spans="1:24" hidden="1" x14ac:dyDescent="0.3">
      <c r="A115" s="371">
        <f>+seed_deliveries!A115</f>
        <v>0</v>
      </c>
      <c r="B115" s="371">
        <f>+seed_deliveries!B115</f>
        <v>0</v>
      </c>
      <c r="C115" s="371" t="str">
        <f>+seed_deliveries!C115</f>
        <v/>
      </c>
      <c r="D115" s="415" t="str">
        <f>+seed_deliveries!D115</f>
        <v/>
      </c>
      <c r="E115" s="415" t="str">
        <f>+delivery_events!D$5</f>
        <v>Insumos</v>
      </c>
      <c r="F115" s="566" t="e">
        <f>IFERROR(VLOOKUP('404-ENTREGA_INSUMOS PA'!AP$6,localidades,2,FALSE),VLOOKUP('404-ENTREGA_INSUMOS PA'!AP$5,district_codes,2,FALSE))</f>
        <v>#N/A</v>
      </c>
      <c r="G115" s="566">
        <f>+'402 - ENTREGA DE SEMENTE'!J136</f>
        <v>0</v>
      </c>
      <c r="H115" s="566">
        <f>+'404-ENTREGA_INSUMOS PA'!L136</f>
        <v>0</v>
      </c>
      <c r="I115" s="566">
        <f>+'404-ENTREGA_INSUMOS PA'!AP$6</f>
        <v>0</v>
      </c>
      <c r="J115" s="566">
        <f>+'404-ENTREGA_INSUMOS PA'!AP$6</f>
        <v>0</v>
      </c>
      <c r="K115" s="371">
        <f>+'404-ENTREGA_INSUMOS PA'!AP136</f>
        <v>0</v>
      </c>
      <c r="L115" s="371">
        <f>+'404-ENTREGA_INSUMOS PA'!AR136</f>
        <v>0</v>
      </c>
      <c r="M115" s="371">
        <f>+'404-ENTREGA_INSUMOS PA'!AT136</f>
        <v>0</v>
      </c>
      <c r="N115" s="371">
        <f>+'404-ENTREGA_INSUMOS PA'!AU136</f>
        <v>0</v>
      </c>
      <c r="O115" s="371">
        <f>+'404-ENTREGA_INSUMOS PA'!AV136</f>
        <v>0</v>
      </c>
      <c r="P115" s="371">
        <f>+'404-ENTREGA_INSUMOS PA'!AX136</f>
        <v>0</v>
      </c>
      <c r="Q115" s="371">
        <f>+'404-ENTREGA_INSUMOS PA'!AY136</f>
        <v>0</v>
      </c>
      <c r="R115" s="371">
        <f>+'404-ENTREGA_INSUMOS PA'!AZ136</f>
        <v>0</v>
      </c>
      <c r="S115" s="371"/>
      <c r="T115" s="371"/>
      <c r="U115" s="371"/>
      <c r="V115" s="371"/>
      <c r="W115" s="371"/>
      <c r="X115" s="371"/>
    </row>
    <row r="116" spans="1:24" hidden="1" x14ac:dyDescent="0.3">
      <c r="A116" s="371">
        <f>+seed_deliveries!A116</f>
        <v>0</v>
      </c>
      <c r="B116" s="371">
        <f>+seed_deliveries!B116</f>
        <v>0</v>
      </c>
      <c r="C116" s="371" t="str">
        <f>+seed_deliveries!C116</f>
        <v/>
      </c>
      <c r="D116" s="415" t="str">
        <f>+seed_deliveries!D116</f>
        <v/>
      </c>
      <c r="E116" s="415" t="str">
        <f>+delivery_events!D$5</f>
        <v>Insumos</v>
      </c>
      <c r="F116" s="566" t="e">
        <f>IFERROR(VLOOKUP('404-ENTREGA_INSUMOS PA'!AP$6,localidades,2,FALSE),VLOOKUP('404-ENTREGA_INSUMOS PA'!AP$5,district_codes,2,FALSE))</f>
        <v>#N/A</v>
      </c>
      <c r="G116" s="566">
        <f>+'402 - ENTREGA DE SEMENTE'!J137</f>
        <v>0</v>
      </c>
      <c r="H116" s="566">
        <f>+'404-ENTREGA_INSUMOS PA'!L137</f>
        <v>0</v>
      </c>
      <c r="I116" s="566">
        <f>+'404-ENTREGA_INSUMOS PA'!AP$6</f>
        <v>0</v>
      </c>
      <c r="J116" s="566">
        <f>+'404-ENTREGA_INSUMOS PA'!AP$6</f>
        <v>0</v>
      </c>
      <c r="K116" s="371">
        <f>+'404-ENTREGA_INSUMOS PA'!AP137</f>
        <v>0</v>
      </c>
      <c r="L116" s="371">
        <f>+'404-ENTREGA_INSUMOS PA'!AR137</f>
        <v>0</v>
      </c>
      <c r="M116" s="371">
        <f>+'404-ENTREGA_INSUMOS PA'!AT137</f>
        <v>0</v>
      </c>
      <c r="N116" s="371">
        <f>+'404-ENTREGA_INSUMOS PA'!AU137</f>
        <v>0</v>
      </c>
      <c r="O116" s="371">
        <f>+'404-ENTREGA_INSUMOS PA'!AV137</f>
        <v>0</v>
      </c>
      <c r="P116" s="371">
        <f>+'404-ENTREGA_INSUMOS PA'!AX137</f>
        <v>0</v>
      </c>
      <c r="Q116" s="371">
        <f>+'404-ENTREGA_INSUMOS PA'!AY137</f>
        <v>0</v>
      </c>
      <c r="R116" s="371">
        <f>+'404-ENTREGA_INSUMOS PA'!AZ137</f>
        <v>0</v>
      </c>
      <c r="S116" s="371"/>
      <c r="T116" s="371"/>
      <c r="U116" s="371"/>
      <c r="V116" s="371"/>
      <c r="W116" s="371"/>
      <c r="X116" s="371"/>
    </row>
    <row r="117" spans="1:24" hidden="1" x14ac:dyDescent="0.3">
      <c r="A117" s="371">
        <f>+seed_deliveries!A117</f>
        <v>0</v>
      </c>
      <c r="B117" s="371">
        <f>+seed_deliveries!B117</f>
        <v>0</v>
      </c>
      <c r="C117" s="371" t="str">
        <f>+seed_deliveries!C117</f>
        <v/>
      </c>
      <c r="D117" s="415" t="str">
        <f>+seed_deliveries!D117</f>
        <v/>
      </c>
      <c r="E117" s="415" t="str">
        <f>+delivery_events!D$5</f>
        <v>Insumos</v>
      </c>
      <c r="F117" s="566" t="e">
        <f>IFERROR(VLOOKUP('404-ENTREGA_INSUMOS PA'!AP$6,localidades,2,FALSE),VLOOKUP('404-ENTREGA_INSUMOS PA'!AP$5,district_codes,2,FALSE))</f>
        <v>#N/A</v>
      </c>
      <c r="G117" s="566">
        <f>+'402 - ENTREGA DE SEMENTE'!J138</f>
        <v>0</v>
      </c>
      <c r="H117" s="566">
        <f>+'404-ENTREGA_INSUMOS PA'!L138</f>
        <v>0</v>
      </c>
      <c r="I117" s="566">
        <f>+'404-ENTREGA_INSUMOS PA'!AP$6</f>
        <v>0</v>
      </c>
      <c r="J117" s="566">
        <f>+'404-ENTREGA_INSUMOS PA'!AP$6</f>
        <v>0</v>
      </c>
      <c r="K117" s="371">
        <f>+'404-ENTREGA_INSUMOS PA'!AP138</f>
        <v>0</v>
      </c>
      <c r="L117" s="371">
        <f>+'404-ENTREGA_INSUMOS PA'!AR138</f>
        <v>0</v>
      </c>
      <c r="M117" s="371">
        <f>+'404-ENTREGA_INSUMOS PA'!AT138</f>
        <v>0</v>
      </c>
      <c r="N117" s="371">
        <f>+'404-ENTREGA_INSUMOS PA'!AU138</f>
        <v>0</v>
      </c>
      <c r="O117" s="371">
        <f>+'404-ENTREGA_INSUMOS PA'!AV138</f>
        <v>0</v>
      </c>
      <c r="P117" s="371">
        <f>+'404-ENTREGA_INSUMOS PA'!AX138</f>
        <v>0</v>
      </c>
      <c r="Q117" s="371">
        <f>+'404-ENTREGA_INSUMOS PA'!AY138</f>
        <v>0</v>
      </c>
      <c r="R117" s="371">
        <f>+'404-ENTREGA_INSUMOS PA'!AZ138</f>
        <v>0</v>
      </c>
      <c r="S117" s="371"/>
      <c r="T117" s="371"/>
      <c r="U117" s="371"/>
      <c r="V117" s="371"/>
      <c r="W117" s="371"/>
      <c r="X117" s="371"/>
    </row>
    <row r="118" spans="1:24" hidden="1" x14ac:dyDescent="0.3">
      <c r="A118" s="371">
        <f>+seed_deliveries!A118</f>
        <v>0</v>
      </c>
      <c r="B118" s="371">
        <f>+seed_deliveries!B118</f>
        <v>0</v>
      </c>
      <c r="C118" s="371" t="str">
        <f>+seed_deliveries!C118</f>
        <v/>
      </c>
      <c r="D118" s="415" t="str">
        <f>+seed_deliveries!D118</f>
        <v/>
      </c>
      <c r="E118" s="415" t="str">
        <f>+delivery_events!D$5</f>
        <v>Insumos</v>
      </c>
      <c r="F118" s="566" t="e">
        <f>IFERROR(VLOOKUP('404-ENTREGA_INSUMOS PA'!AP$6,localidades,2,FALSE),VLOOKUP('404-ENTREGA_INSUMOS PA'!AP$5,district_codes,2,FALSE))</f>
        <v>#N/A</v>
      </c>
      <c r="G118" s="566">
        <f>+'402 - ENTREGA DE SEMENTE'!J139</f>
        <v>0</v>
      </c>
      <c r="H118" s="566">
        <f>+'404-ENTREGA_INSUMOS PA'!L139</f>
        <v>0</v>
      </c>
      <c r="I118" s="566">
        <f>+'404-ENTREGA_INSUMOS PA'!AP$6</f>
        <v>0</v>
      </c>
      <c r="J118" s="566">
        <f>+'404-ENTREGA_INSUMOS PA'!AP$6</f>
        <v>0</v>
      </c>
      <c r="K118" s="371">
        <f>+'404-ENTREGA_INSUMOS PA'!AP139</f>
        <v>0</v>
      </c>
      <c r="L118" s="371">
        <f>+'404-ENTREGA_INSUMOS PA'!AR139</f>
        <v>0</v>
      </c>
      <c r="M118" s="371">
        <f>+'404-ENTREGA_INSUMOS PA'!AT139</f>
        <v>0</v>
      </c>
      <c r="N118" s="371">
        <f>+'404-ENTREGA_INSUMOS PA'!AU139</f>
        <v>0</v>
      </c>
      <c r="O118" s="371">
        <f>+'404-ENTREGA_INSUMOS PA'!AV139</f>
        <v>0</v>
      </c>
      <c r="P118" s="371">
        <f>+'404-ENTREGA_INSUMOS PA'!AX139</f>
        <v>0</v>
      </c>
      <c r="Q118" s="371">
        <f>+'404-ENTREGA_INSUMOS PA'!AY139</f>
        <v>0</v>
      </c>
      <c r="R118" s="371">
        <f>+'404-ENTREGA_INSUMOS PA'!AZ139</f>
        <v>0</v>
      </c>
      <c r="S118" s="371"/>
      <c r="T118" s="371"/>
      <c r="U118" s="371"/>
      <c r="V118" s="371"/>
      <c r="W118" s="371"/>
      <c r="X118" s="371"/>
    </row>
    <row r="119" spans="1:24" hidden="1" x14ac:dyDescent="0.3">
      <c r="A119" s="371">
        <f>+seed_deliveries!A119</f>
        <v>0</v>
      </c>
      <c r="B119" s="371">
        <f>+seed_deliveries!B119</f>
        <v>0</v>
      </c>
      <c r="C119" s="371" t="str">
        <f>+seed_deliveries!C119</f>
        <v/>
      </c>
      <c r="D119" s="415" t="str">
        <f>+seed_deliveries!D119</f>
        <v/>
      </c>
      <c r="E119" s="415" t="str">
        <f>+delivery_events!D$5</f>
        <v>Insumos</v>
      </c>
      <c r="F119" s="566" t="e">
        <f>IFERROR(VLOOKUP('404-ENTREGA_INSUMOS PA'!AP$6,localidades,2,FALSE),VLOOKUP('404-ENTREGA_INSUMOS PA'!AP$5,district_codes,2,FALSE))</f>
        <v>#N/A</v>
      </c>
      <c r="G119" s="566">
        <f>+'402 - ENTREGA DE SEMENTE'!J140</f>
        <v>0</v>
      </c>
      <c r="H119" s="566">
        <f>+'404-ENTREGA_INSUMOS PA'!L140</f>
        <v>0</v>
      </c>
      <c r="I119" s="566">
        <f>+'404-ENTREGA_INSUMOS PA'!AP$6</f>
        <v>0</v>
      </c>
      <c r="J119" s="566">
        <f>+'404-ENTREGA_INSUMOS PA'!AP$6</f>
        <v>0</v>
      </c>
      <c r="K119" s="371">
        <f>+'404-ENTREGA_INSUMOS PA'!AP140</f>
        <v>0</v>
      </c>
      <c r="L119" s="371">
        <f>+'404-ENTREGA_INSUMOS PA'!AR140</f>
        <v>0</v>
      </c>
      <c r="M119" s="371">
        <f>+'404-ENTREGA_INSUMOS PA'!AT140</f>
        <v>0</v>
      </c>
      <c r="N119" s="371">
        <f>+'404-ENTREGA_INSUMOS PA'!AU140</f>
        <v>0</v>
      </c>
      <c r="O119" s="371">
        <f>+'404-ENTREGA_INSUMOS PA'!AV140</f>
        <v>0</v>
      </c>
      <c r="P119" s="371">
        <f>+'404-ENTREGA_INSUMOS PA'!AX140</f>
        <v>0</v>
      </c>
      <c r="Q119" s="371">
        <f>+'404-ENTREGA_INSUMOS PA'!AY140</f>
        <v>0</v>
      </c>
      <c r="R119" s="371">
        <f>+'404-ENTREGA_INSUMOS PA'!AZ140</f>
        <v>0</v>
      </c>
      <c r="S119" s="371"/>
      <c r="T119" s="371"/>
      <c r="U119" s="371"/>
      <c r="V119" s="371"/>
      <c r="W119" s="371"/>
      <c r="X119" s="371"/>
    </row>
    <row r="120" spans="1:24" hidden="1" x14ac:dyDescent="0.3">
      <c r="A120" s="371">
        <f>+seed_deliveries!A120</f>
        <v>0</v>
      </c>
      <c r="B120" s="371">
        <f>+seed_deliveries!B120</f>
        <v>0</v>
      </c>
      <c r="C120" s="371" t="str">
        <f>+seed_deliveries!C120</f>
        <v/>
      </c>
      <c r="D120" s="415" t="str">
        <f>+seed_deliveries!D120</f>
        <v/>
      </c>
      <c r="E120" s="415" t="str">
        <f>+delivery_events!D$5</f>
        <v>Insumos</v>
      </c>
      <c r="F120" s="566" t="e">
        <f>IFERROR(VLOOKUP('404-ENTREGA_INSUMOS PA'!AP$6,localidades,2,FALSE),VLOOKUP('404-ENTREGA_INSUMOS PA'!AP$5,district_codes,2,FALSE))</f>
        <v>#N/A</v>
      </c>
      <c r="G120" s="566">
        <f>+'402 - ENTREGA DE SEMENTE'!J141</f>
        <v>0</v>
      </c>
      <c r="H120" s="566">
        <f>+'404-ENTREGA_INSUMOS PA'!L141</f>
        <v>0</v>
      </c>
      <c r="I120" s="566">
        <f>+'404-ENTREGA_INSUMOS PA'!AP$6</f>
        <v>0</v>
      </c>
      <c r="J120" s="566">
        <f>+'404-ENTREGA_INSUMOS PA'!AP$6</f>
        <v>0</v>
      </c>
      <c r="K120" s="371">
        <f>+'404-ENTREGA_INSUMOS PA'!AP141</f>
        <v>0</v>
      </c>
      <c r="L120" s="371">
        <f>+'404-ENTREGA_INSUMOS PA'!AR141</f>
        <v>0</v>
      </c>
      <c r="M120" s="371">
        <f>+'404-ENTREGA_INSUMOS PA'!AT141</f>
        <v>0</v>
      </c>
      <c r="N120" s="371">
        <f>+'404-ENTREGA_INSUMOS PA'!AU141</f>
        <v>0</v>
      </c>
      <c r="O120" s="371">
        <f>+'404-ENTREGA_INSUMOS PA'!AV141</f>
        <v>0</v>
      </c>
      <c r="P120" s="371">
        <f>+'404-ENTREGA_INSUMOS PA'!AX141</f>
        <v>0</v>
      </c>
      <c r="Q120" s="371">
        <f>+'404-ENTREGA_INSUMOS PA'!AY141</f>
        <v>0</v>
      </c>
      <c r="R120" s="371">
        <f>+'404-ENTREGA_INSUMOS PA'!AZ141</f>
        <v>0</v>
      </c>
      <c r="S120" s="371"/>
      <c r="T120" s="371"/>
      <c r="U120" s="371"/>
      <c r="V120" s="371"/>
      <c r="W120" s="371"/>
      <c r="X120" s="371"/>
    </row>
    <row r="121" spans="1:24" hidden="1" x14ac:dyDescent="0.3">
      <c r="A121" s="371">
        <f>+seed_deliveries!A121</f>
        <v>0</v>
      </c>
      <c r="B121" s="371">
        <f>+seed_deliveries!B121</f>
        <v>0</v>
      </c>
      <c r="C121" s="371" t="str">
        <f>+seed_deliveries!C121</f>
        <v/>
      </c>
      <c r="D121" s="415" t="str">
        <f>+seed_deliveries!D121</f>
        <v/>
      </c>
      <c r="E121" s="415" t="str">
        <f>+delivery_events!D$5</f>
        <v>Insumos</v>
      </c>
      <c r="F121" s="566" t="e">
        <f>IFERROR(VLOOKUP('404-ENTREGA_INSUMOS PA'!AP$6,localidades,2,FALSE),VLOOKUP('404-ENTREGA_INSUMOS PA'!AP$5,district_codes,2,FALSE))</f>
        <v>#N/A</v>
      </c>
      <c r="G121" s="566">
        <f>+'402 - ENTREGA DE SEMENTE'!J142</f>
        <v>0</v>
      </c>
      <c r="H121" s="566">
        <f>+'404-ENTREGA_INSUMOS PA'!L142</f>
        <v>0</v>
      </c>
      <c r="I121" s="566">
        <f>+'404-ENTREGA_INSUMOS PA'!AP$6</f>
        <v>0</v>
      </c>
      <c r="J121" s="566">
        <f>+'404-ENTREGA_INSUMOS PA'!AP$6</f>
        <v>0</v>
      </c>
      <c r="K121" s="371">
        <f>+'404-ENTREGA_INSUMOS PA'!AP142</f>
        <v>0</v>
      </c>
      <c r="L121" s="371">
        <f>+'404-ENTREGA_INSUMOS PA'!AR142</f>
        <v>0</v>
      </c>
      <c r="M121" s="371">
        <f>+'404-ENTREGA_INSUMOS PA'!AT142</f>
        <v>0</v>
      </c>
      <c r="N121" s="371">
        <f>+'404-ENTREGA_INSUMOS PA'!AU142</f>
        <v>0</v>
      </c>
      <c r="O121" s="371">
        <f>+'404-ENTREGA_INSUMOS PA'!AV142</f>
        <v>0</v>
      </c>
      <c r="P121" s="371">
        <f>+'404-ENTREGA_INSUMOS PA'!AX142</f>
        <v>0</v>
      </c>
      <c r="Q121" s="371">
        <f>+'404-ENTREGA_INSUMOS PA'!AY142</f>
        <v>0</v>
      </c>
      <c r="R121" s="371">
        <f>+'404-ENTREGA_INSUMOS PA'!AZ142</f>
        <v>0</v>
      </c>
      <c r="S121" s="371"/>
      <c r="T121" s="371"/>
      <c r="U121" s="371"/>
      <c r="V121" s="371"/>
      <c r="W121" s="371"/>
      <c r="X121" s="371"/>
    </row>
    <row r="122" spans="1:24" hidden="1" x14ac:dyDescent="0.3">
      <c r="A122" s="371">
        <f>+seed_deliveries!A122</f>
        <v>0</v>
      </c>
      <c r="B122" s="371">
        <f>+seed_deliveries!B122</f>
        <v>0</v>
      </c>
      <c r="C122" s="371" t="str">
        <f>+seed_deliveries!C122</f>
        <v/>
      </c>
      <c r="D122" s="415" t="str">
        <f>+seed_deliveries!D122</f>
        <v/>
      </c>
      <c r="E122" s="415" t="str">
        <f>+delivery_events!D$5</f>
        <v>Insumos</v>
      </c>
      <c r="F122" s="566" t="e">
        <f>IFERROR(VLOOKUP('404-ENTREGA_INSUMOS PA'!AP$6,localidades,2,FALSE),VLOOKUP('404-ENTREGA_INSUMOS PA'!AP$5,district_codes,2,FALSE))</f>
        <v>#N/A</v>
      </c>
      <c r="G122" s="566">
        <f>+'402 - ENTREGA DE SEMENTE'!J143</f>
        <v>0</v>
      </c>
      <c r="H122" s="566">
        <f>+'404-ENTREGA_INSUMOS PA'!L143</f>
        <v>0</v>
      </c>
      <c r="I122" s="566">
        <f>+'404-ENTREGA_INSUMOS PA'!AP$6</f>
        <v>0</v>
      </c>
      <c r="J122" s="566">
        <f>+'404-ENTREGA_INSUMOS PA'!AP$6</f>
        <v>0</v>
      </c>
      <c r="K122" s="371">
        <f>+'404-ENTREGA_INSUMOS PA'!AP143</f>
        <v>0</v>
      </c>
      <c r="L122" s="371">
        <f>+'404-ENTREGA_INSUMOS PA'!AR143</f>
        <v>0</v>
      </c>
      <c r="M122" s="371">
        <f>+'404-ENTREGA_INSUMOS PA'!AT143</f>
        <v>0</v>
      </c>
      <c r="N122" s="371">
        <f>+'404-ENTREGA_INSUMOS PA'!AU143</f>
        <v>0</v>
      </c>
      <c r="O122" s="371">
        <f>+'404-ENTREGA_INSUMOS PA'!AV143</f>
        <v>0</v>
      </c>
      <c r="P122" s="371">
        <f>+'404-ENTREGA_INSUMOS PA'!AX143</f>
        <v>0</v>
      </c>
      <c r="Q122" s="371">
        <f>+'404-ENTREGA_INSUMOS PA'!AY143</f>
        <v>0</v>
      </c>
      <c r="R122" s="371">
        <f>+'404-ENTREGA_INSUMOS PA'!AZ143</f>
        <v>0</v>
      </c>
      <c r="S122" s="371"/>
      <c r="T122" s="371"/>
      <c r="U122" s="371"/>
      <c r="V122" s="371"/>
      <c r="W122" s="371"/>
      <c r="X122" s="371"/>
    </row>
    <row r="123" spans="1:24" hidden="1" x14ac:dyDescent="0.3">
      <c r="A123" s="371">
        <f>+seed_deliveries!A123</f>
        <v>0</v>
      </c>
      <c r="B123" s="371">
        <f>+seed_deliveries!B123</f>
        <v>0</v>
      </c>
      <c r="C123" s="371" t="str">
        <f>+seed_deliveries!C123</f>
        <v/>
      </c>
      <c r="D123" s="415" t="str">
        <f>+seed_deliveries!D123</f>
        <v/>
      </c>
      <c r="E123" s="415" t="str">
        <f>+delivery_events!D$5</f>
        <v>Insumos</v>
      </c>
      <c r="F123" s="566" t="e">
        <f>IFERROR(VLOOKUP('404-ENTREGA_INSUMOS PA'!AP$6,localidades,2,FALSE),VLOOKUP('404-ENTREGA_INSUMOS PA'!AP$5,district_codes,2,FALSE))</f>
        <v>#N/A</v>
      </c>
      <c r="G123" s="566">
        <f>+'402 - ENTREGA DE SEMENTE'!J144</f>
        <v>0</v>
      </c>
      <c r="H123" s="566">
        <f>+'404-ENTREGA_INSUMOS PA'!L144</f>
        <v>0</v>
      </c>
      <c r="I123" s="566">
        <f>+'404-ENTREGA_INSUMOS PA'!AP$6</f>
        <v>0</v>
      </c>
      <c r="J123" s="566">
        <f>+'404-ENTREGA_INSUMOS PA'!AP$6</f>
        <v>0</v>
      </c>
      <c r="K123" s="371">
        <f>+'404-ENTREGA_INSUMOS PA'!AP144</f>
        <v>0</v>
      </c>
      <c r="L123" s="371">
        <f>+'404-ENTREGA_INSUMOS PA'!AR144</f>
        <v>0</v>
      </c>
      <c r="M123" s="371">
        <f>+'404-ENTREGA_INSUMOS PA'!AT144</f>
        <v>0</v>
      </c>
      <c r="N123" s="371">
        <f>+'404-ENTREGA_INSUMOS PA'!AU144</f>
        <v>0</v>
      </c>
      <c r="O123" s="371">
        <f>+'404-ENTREGA_INSUMOS PA'!AV144</f>
        <v>0</v>
      </c>
      <c r="P123" s="371">
        <f>+'404-ENTREGA_INSUMOS PA'!AX144</f>
        <v>0</v>
      </c>
      <c r="Q123" s="371">
        <f>+'404-ENTREGA_INSUMOS PA'!AY144</f>
        <v>0</v>
      </c>
      <c r="R123" s="371">
        <f>+'404-ENTREGA_INSUMOS PA'!AZ144</f>
        <v>0</v>
      </c>
      <c r="S123" s="371"/>
      <c r="T123" s="371"/>
      <c r="U123" s="371"/>
      <c r="V123" s="371"/>
      <c r="W123" s="371"/>
      <c r="X123" s="371"/>
    </row>
    <row r="124" spans="1:24" hidden="1" x14ac:dyDescent="0.3">
      <c r="A124" s="371">
        <f>+seed_deliveries!A124</f>
        <v>0</v>
      </c>
      <c r="B124" s="371">
        <f>+seed_deliveries!B124</f>
        <v>0</v>
      </c>
      <c r="C124" s="371" t="str">
        <f>+seed_deliveries!C124</f>
        <v/>
      </c>
      <c r="D124" s="415" t="str">
        <f>+seed_deliveries!D124</f>
        <v/>
      </c>
      <c r="E124" s="415" t="str">
        <f>+delivery_events!D$5</f>
        <v>Insumos</v>
      </c>
      <c r="F124" s="566" t="e">
        <f>IFERROR(VLOOKUP('404-ENTREGA_INSUMOS PA'!AP$6,localidades,2,FALSE),VLOOKUP('404-ENTREGA_INSUMOS PA'!AP$5,district_codes,2,FALSE))</f>
        <v>#N/A</v>
      </c>
      <c r="G124" s="566">
        <f>+'402 - ENTREGA DE SEMENTE'!J145</f>
        <v>0</v>
      </c>
      <c r="H124" s="566">
        <f>+'404-ENTREGA_INSUMOS PA'!L145</f>
        <v>0</v>
      </c>
      <c r="I124" s="566">
        <f>+'404-ENTREGA_INSUMOS PA'!AP$6</f>
        <v>0</v>
      </c>
      <c r="J124" s="566">
        <f>+'404-ENTREGA_INSUMOS PA'!AP$6</f>
        <v>0</v>
      </c>
      <c r="K124" s="371">
        <f>+'404-ENTREGA_INSUMOS PA'!AP145</f>
        <v>0</v>
      </c>
      <c r="L124" s="371">
        <f>+'404-ENTREGA_INSUMOS PA'!AR145</f>
        <v>0</v>
      </c>
      <c r="M124" s="371">
        <f>+'404-ENTREGA_INSUMOS PA'!AT145</f>
        <v>0</v>
      </c>
      <c r="N124" s="371">
        <f>+'404-ENTREGA_INSUMOS PA'!AU145</f>
        <v>0</v>
      </c>
      <c r="O124" s="371">
        <f>+'404-ENTREGA_INSUMOS PA'!AV145</f>
        <v>0</v>
      </c>
      <c r="P124" s="371">
        <f>+'404-ENTREGA_INSUMOS PA'!AX145</f>
        <v>0</v>
      </c>
      <c r="Q124" s="371">
        <f>+'404-ENTREGA_INSUMOS PA'!AY145</f>
        <v>0</v>
      </c>
      <c r="R124" s="371">
        <f>+'404-ENTREGA_INSUMOS PA'!AZ145</f>
        <v>0</v>
      </c>
      <c r="S124" s="371"/>
      <c r="T124" s="371"/>
      <c r="U124" s="371"/>
      <c r="V124" s="371"/>
      <c r="W124" s="371"/>
      <c r="X124" s="371"/>
    </row>
    <row r="125" spans="1:24" hidden="1" x14ac:dyDescent="0.3">
      <c r="A125" s="371">
        <f>+seed_deliveries!A125</f>
        <v>0</v>
      </c>
      <c r="B125" s="371">
        <f>+seed_deliveries!B125</f>
        <v>0</v>
      </c>
      <c r="C125" s="371" t="str">
        <f>+seed_deliveries!C125</f>
        <v/>
      </c>
      <c r="D125" s="415" t="str">
        <f>+seed_deliveries!D125</f>
        <v/>
      </c>
      <c r="E125" s="415" t="str">
        <f>+delivery_events!D$5</f>
        <v>Insumos</v>
      </c>
      <c r="F125" s="566" t="e">
        <f>IFERROR(VLOOKUP('404-ENTREGA_INSUMOS PA'!AP$6,localidades,2,FALSE),VLOOKUP('404-ENTREGA_INSUMOS PA'!AP$5,district_codes,2,FALSE))</f>
        <v>#N/A</v>
      </c>
      <c r="G125" s="566">
        <f>+'402 - ENTREGA DE SEMENTE'!J146</f>
        <v>0</v>
      </c>
      <c r="H125" s="566">
        <f>+'404-ENTREGA_INSUMOS PA'!L146</f>
        <v>0</v>
      </c>
      <c r="I125" s="566">
        <f>+'404-ENTREGA_INSUMOS PA'!AP$6</f>
        <v>0</v>
      </c>
      <c r="J125" s="566">
        <f>+'404-ENTREGA_INSUMOS PA'!AP$6</f>
        <v>0</v>
      </c>
      <c r="K125" s="371">
        <f>+'404-ENTREGA_INSUMOS PA'!AP146</f>
        <v>0</v>
      </c>
      <c r="L125" s="371">
        <f>+'404-ENTREGA_INSUMOS PA'!AR146</f>
        <v>0</v>
      </c>
      <c r="M125" s="371">
        <f>+'404-ENTREGA_INSUMOS PA'!AT146</f>
        <v>0</v>
      </c>
      <c r="N125" s="371">
        <f>+'404-ENTREGA_INSUMOS PA'!AU146</f>
        <v>0</v>
      </c>
      <c r="O125" s="371">
        <f>+'404-ENTREGA_INSUMOS PA'!AV146</f>
        <v>0</v>
      </c>
      <c r="P125" s="371">
        <f>+'404-ENTREGA_INSUMOS PA'!AX146</f>
        <v>0</v>
      </c>
      <c r="Q125" s="371">
        <f>+'404-ENTREGA_INSUMOS PA'!AY146</f>
        <v>0</v>
      </c>
      <c r="R125" s="371">
        <f>+'404-ENTREGA_INSUMOS PA'!AZ146</f>
        <v>0</v>
      </c>
      <c r="S125" s="371"/>
      <c r="T125" s="371"/>
      <c r="U125" s="371"/>
      <c r="V125" s="371"/>
      <c r="W125" s="371"/>
      <c r="X125" s="371"/>
    </row>
    <row r="126" spans="1:24" hidden="1" x14ac:dyDescent="0.3">
      <c r="A126" s="371">
        <f>+seed_deliveries!A126</f>
        <v>0</v>
      </c>
      <c r="B126" s="371">
        <f>+seed_deliveries!B126</f>
        <v>0</v>
      </c>
      <c r="C126" s="371" t="str">
        <f>+seed_deliveries!C126</f>
        <v/>
      </c>
      <c r="D126" s="415" t="str">
        <f>+seed_deliveries!D126</f>
        <v/>
      </c>
      <c r="E126" s="415" t="str">
        <f>+delivery_events!D$5</f>
        <v>Insumos</v>
      </c>
      <c r="F126" s="566" t="e">
        <f>IFERROR(VLOOKUP('404-ENTREGA_INSUMOS PA'!AP$6,localidades,2,FALSE),VLOOKUP('404-ENTREGA_INSUMOS PA'!AP$5,district_codes,2,FALSE))</f>
        <v>#N/A</v>
      </c>
      <c r="G126" s="566">
        <f>+'402 - ENTREGA DE SEMENTE'!J147</f>
        <v>0</v>
      </c>
      <c r="H126" s="566">
        <f>+'404-ENTREGA_INSUMOS PA'!L147</f>
        <v>0</v>
      </c>
      <c r="I126" s="566">
        <f>+'404-ENTREGA_INSUMOS PA'!AP$6</f>
        <v>0</v>
      </c>
      <c r="J126" s="566">
        <f>+'404-ENTREGA_INSUMOS PA'!AP$6</f>
        <v>0</v>
      </c>
      <c r="K126" s="371">
        <f>+'404-ENTREGA_INSUMOS PA'!AP147</f>
        <v>0</v>
      </c>
      <c r="L126" s="371">
        <f>+'404-ENTREGA_INSUMOS PA'!AR147</f>
        <v>0</v>
      </c>
      <c r="M126" s="371">
        <f>+'404-ENTREGA_INSUMOS PA'!AT147</f>
        <v>0</v>
      </c>
      <c r="N126" s="371">
        <f>+'404-ENTREGA_INSUMOS PA'!AU147</f>
        <v>0</v>
      </c>
      <c r="O126" s="371">
        <f>+'404-ENTREGA_INSUMOS PA'!AV147</f>
        <v>0</v>
      </c>
      <c r="P126" s="371">
        <f>+'404-ENTREGA_INSUMOS PA'!AX147</f>
        <v>0</v>
      </c>
      <c r="Q126" s="371">
        <f>+'404-ENTREGA_INSUMOS PA'!AY147</f>
        <v>0</v>
      </c>
      <c r="R126" s="371">
        <f>+'404-ENTREGA_INSUMOS PA'!AZ147</f>
        <v>0</v>
      </c>
      <c r="S126" s="371"/>
      <c r="T126" s="371"/>
      <c r="U126" s="371"/>
      <c r="V126" s="371"/>
      <c r="W126" s="371"/>
      <c r="X126" s="371"/>
    </row>
    <row r="127" spans="1:24" hidden="1" x14ac:dyDescent="0.3">
      <c r="A127" s="371">
        <f>+seed_deliveries!A127</f>
        <v>0</v>
      </c>
      <c r="B127" s="371">
        <f>+seed_deliveries!B127</f>
        <v>0</v>
      </c>
      <c r="C127" s="371" t="str">
        <f>+seed_deliveries!C127</f>
        <v/>
      </c>
      <c r="D127" s="415" t="str">
        <f>+seed_deliveries!D127</f>
        <v/>
      </c>
      <c r="E127" s="415" t="str">
        <f>+delivery_events!D$5</f>
        <v>Insumos</v>
      </c>
      <c r="F127" s="566" t="e">
        <f>IFERROR(VLOOKUP('404-ENTREGA_INSUMOS PA'!AP$6,localidades,2,FALSE),VLOOKUP('404-ENTREGA_INSUMOS PA'!AP$5,district_codes,2,FALSE))</f>
        <v>#N/A</v>
      </c>
      <c r="G127" s="566">
        <f>+'402 - ENTREGA DE SEMENTE'!J148</f>
        <v>0</v>
      </c>
      <c r="H127" s="566">
        <f>+'404-ENTREGA_INSUMOS PA'!L148</f>
        <v>0</v>
      </c>
      <c r="I127" s="566">
        <f>+'404-ENTREGA_INSUMOS PA'!AP$6</f>
        <v>0</v>
      </c>
      <c r="J127" s="566">
        <f>+'404-ENTREGA_INSUMOS PA'!AP$6</f>
        <v>0</v>
      </c>
      <c r="K127" s="371">
        <f>+'404-ENTREGA_INSUMOS PA'!AP148</f>
        <v>0</v>
      </c>
      <c r="L127" s="371">
        <f>+'404-ENTREGA_INSUMOS PA'!AR148</f>
        <v>0</v>
      </c>
      <c r="M127" s="371">
        <f>+'404-ENTREGA_INSUMOS PA'!AT148</f>
        <v>0</v>
      </c>
      <c r="N127" s="371">
        <f>+'404-ENTREGA_INSUMOS PA'!AU148</f>
        <v>0</v>
      </c>
      <c r="O127" s="371">
        <f>+'404-ENTREGA_INSUMOS PA'!AV148</f>
        <v>0</v>
      </c>
      <c r="P127" s="371">
        <f>+'404-ENTREGA_INSUMOS PA'!AX148</f>
        <v>0</v>
      </c>
      <c r="Q127" s="371">
        <f>+'404-ENTREGA_INSUMOS PA'!AY148</f>
        <v>0</v>
      </c>
      <c r="R127" s="371">
        <f>+'404-ENTREGA_INSUMOS PA'!AZ148</f>
        <v>0</v>
      </c>
      <c r="S127" s="371"/>
      <c r="T127" s="371"/>
      <c r="U127" s="371"/>
      <c r="V127" s="371"/>
      <c r="W127" s="371"/>
      <c r="X127" s="371"/>
    </row>
    <row r="128" spans="1:24" hidden="1" x14ac:dyDescent="0.3">
      <c r="A128" s="371">
        <f>+seed_deliveries!A128</f>
        <v>0</v>
      </c>
      <c r="B128" s="371">
        <f>+seed_deliveries!B128</f>
        <v>0</v>
      </c>
      <c r="C128" s="371" t="str">
        <f>+seed_deliveries!C128</f>
        <v/>
      </c>
      <c r="D128" s="415" t="str">
        <f>+seed_deliveries!D128</f>
        <v/>
      </c>
      <c r="E128" s="415" t="str">
        <f>+delivery_events!D$5</f>
        <v>Insumos</v>
      </c>
      <c r="F128" s="566" t="e">
        <f>IFERROR(VLOOKUP('404-ENTREGA_INSUMOS PA'!AP$6,localidades,2,FALSE),VLOOKUP('404-ENTREGA_INSUMOS PA'!AP$5,district_codes,2,FALSE))</f>
        <v>#N/A</v>
      </c>
      <c r="G128" s="566">
        <f>+'402 - ENTREGA DE SEMENTE'!J149</f>
        <v>0</v>
      </c>
      <c r="H128" s="566">
        <f>+'404-ENTREGA_INSUMOS PA'!L149</f>
        <v>0</v>
      </c>
      <c r="I128" s="566">
        <f>+'404-ENTREGA_INSUMOS PA'!AP$6</f>
        <v>0</v>
      </c>
      <c r="J128" s="566">
        <f>+'404-ENTREGA_INSUMOS PA'!AP$6</f>
        <v>0</v>
      </c>
      <c r="K128" s="371">
        <f>+'404-ENTREGA_INSUMOS PA'!AP149</f>
        <v>0</v>
      </c>
      <c r="L128" s="371">
        <f>+'404-ENTREGA_INSUMOS PA'!AR149</f>
        <v>0</v>
      </c>
      <c r="M128" s="371">
        <f>+'404-ENTREGA_INSUMOS PA'!AT149</f>
        <v>0</v>
      </c>
      <c r="N128" s="371">
        <f>+'404-ENTREGA_INSUMOS PA'!AU149</f>
        <v>0</v>
      </c>
      <c r="O128" s="371">
        <f>+'404-ENTREGA_INSUMOS PA'!AV149</f>
        <v>0</v>
      </c>
      <c r="P128" s="371">
        <f>+'404-ENTREGA_INSUMOS PA'!AX149</f>
        <v>0</v>
      </c>
      <c r="Q128" s="371">
        <f>+'404-ENTREGA_INSUMOS PA'!AY149</f>
        <v>0</v>
      </c>
      <c r="R128" s="371">
        <f>+'404-ENTREGA_INSUMOS PA'!AZ149</f>
        <v>0</v>
      </c>
      <c r="S128" s="371"/>
      <c r="T128" s="371"/>
      <c r="U128" s="371"/>
      <c r="V128" s="371"/>
      <c r="W128" s="371"/>
      <c r="X128" s="371"/>
    </row>
    <row r="129" spans="1:24" hidden="1" x14ac:dyDescent="0.3">
      <c r="A129" s="371">
        <f>+seed_deliveries!A129</f>
        <v>0</v>
      </c>
      <c r="B129" s="371">
        <f>+seed_deliveries!B129</f>
        <v>0</v>
      </c>
      <c r="C129" s="371" t="str">
        <f>+seed_deliveries!C129</f>
        <v/>
      </c>
      <c r="D129" s="415" t="str">
        <f>+seed_deliveries!D129</f>
        <v/>
      </c>
      <c r="E129" s="415" t="str">
        <f>+delivery_events!D$5</f>
        <v>Insumos</v>
      </c>
      <c r="F129" s="566" t="e">
        <f>IFERROR(VLOOKUP('404-ENTREGA_INSUMOS PA'!AP$6,localidades,2,FALSE),VLOOKUP('404-ENTREGA_INSUMOS PA'!AP$5,district_codes,2,FALSE))</f>
        <v>#N/A</v>
      </c>
      <c r="G129" s="566">
        <f>+'402 - ENTREGA DE SEMENTE'!J150</f>
        <v>0</v>
      </c>
      <c r="H129" s="566">
        <f>+'404-ENTREGA_INSUMOS PA'!L150</f>
        <v>0</v>
      </c>
      <c r="I129" s="566">
        <f>+'404-ENTREGA_INSUMOS PA'!AP$6</f>
        <v>0</v>
      </c>
      <c r="J129" s="566">
        <f>+'404-ENTREGA_INSUMOS PA'!AP$6</f>
        <v>0</v>
      </c>
      <c r="K129" s="371">
        <f>+'404-ENTREGA_INSUMOS PA'!AP150</f>
        <v>0</v>
      </c>
      <c r="L129" s="371">
        <f>+'404-ENTREGA_INSUMOS PA'!AR150</f>
        <v>0</v>
      </c>
      <c r="M129" s="371">
        <f>+'404-ENTREGA_INSUMOS PA'!AT150</f>
        <v>0</v>
      </c>
      <c r="N129" s="371">
        <f>+'404-ENTREGA_INSUMOS PA'!AU150</f>
        <v>0</v>
      </c>
      <c r="O129" s="371">
        <f>+'404-ENTREGA_INSUMOS PA'!AV150</f>
        <v>0</v>
      </c>
      <c r="P129" s="371">
        <f>+'404-ENTREGA_INSUMOS PA'!AX150</f>
        <v>0</v>
      </c>
      <c r="Q129" s="371">
        <f>+'404-ENTREGA_INSUMOS PA'!AY150</f>
        <v>0</v>
      </c>
      <c r="R129" s="371">
        <f>+'404-ENTREGA_INSUMOS PA'!AZ150</f>
        <v>0</v>
      </c>
      <c r="S129" s="371"/>
      <c r="T129" s="371"/>
      <c r="U129" s="371"/>
      <c r="V129" s="371"/>
      <c r="W129" s="371"/>
      <c r="X129" s="371"/>
    </row>
    <row r="130" spans="1:24" hidden="1" x14ac:dyDescent="0.3">
      <c r="A130" s="371">
        <f>+seed_deliveries!A130</f>
        <v>0</v>
      </c>
      <c r="B130" s="371">
        <f>+seed_deliveries!B130</f>
        <v>0</v>
      </c>
      <c r="C130" s="371" t="str">
        <f>+seed_deliveries!C130</f>
        <v/>
      </c>
      <c r="D130" s="415" t="str">
        <f>+seed_deliveries!D130</f>
        <v/>
      </c>
      <c r="E130" s="415" t="str">
        <f>+delivery_events!D$5</f>
        <v>Insumos</v>
      </c>
      <c r="F130" s="566" t="e">
        <f>IFERROR(VLOOKUP('404-ENTREGA_INSUMOS PA'!AP$6,localidades,2,FALSE),VLOOKUP('404-ENTREGA_INSUMOS PA'!AP$5,district_codes,2,FALSE))</f>
        <v>#N/A</v>
      </c>
      <c r="G130" s="566">
        <f>+'402 - ENTREGA DE SEMENTE'!J151</f>
        <v>0</v>
      </c>
      <c r="H130" s="566">
        <f>+'404-ENTREGA_INSUMOS PA'!L151</f>
        <v>0</v>
      </c>
      <c r="I130" s="566">
        <f>+'404-ENTREGA_INSUMOS PA'!AP$6</f>
        <v>0</v>
      </c>
      <c r="J130" s="566">
        <f>+'404-ENTREGA_INSUMOS PA'!AP$6</f>
        <v>0</v>
      </c>
      <c r="K130" s="371">
        <f>+'404-ENTREGA_INSUMOS PA'!AP151</f>
        <v>0</v>
      </c>
      <c r="L130" s="371">
        <f>+'404-ENTREGA_INSUMOS PA'!AR151</f>
        <v>0</v>
      </c>
      <c r="M130" s="371">
        <f>+'404-ENTREGA_INSUMOS PA'!AT151</f>
        <v>0</v>
      </c>
      <c r="N130" s="371">
        <f>+'404-ENTREGA_INSUMOS PA'!AU151</f>
        <v>0</v>
      </c>
      <c r="O130" s="371">
        <f>+'404-ENTREGA_INSUMOS PA'!AV151</f>
        <v>0</v>
      </c>
      <c r="P130" s="371">
        <f>+'404-ENTREGA_INSUMOS PA'!AX151</f>
        <v>0</v>
      </c>
      <c r="Q130" s="371">
        <f>+'404-ENTREGA_INSUMOS PA'!AY151</f>
        <v>0</v>
      </c>
      <c r="R130" s="371">
        <f>+'404-ENTREGA_INSUMOS PA'!AZ151</f>
        <v>0</v>
      </c>
      <c r="S130" s="371"/>
      <c r="T130" s="371"/>
      <c r="U130" s="371"/>
      <c r="V130" s="371"/>
      <c r="W130" s="371"/>
      <c r="X130" s="371"/>
    </row>
    <row r="131" spans="1:24" hidden="1" x14ac:dyDescent="0.3">
      <c r="A131" s="371">
        <f>+seed_deliveries!A131</f>
        <v>0</v>
      </c>
      <c r="B131" s="371">
        <f>+seed_deliveries!B131</f>
        <v>0</v>
      </c>
      <c r="C131" s="371" t="str">
        <f>+seed_deliveries!C131</f>
        <v/>
      </c>
      <c r="D131" s="415" t="str">
        <f>+seed_deliveries!D131</f>
        <v/>
      </c>
      <c r="E131" s="415" t="str">
        <f>+delivery_events!D$5</f>
        <v>Insumos</v>
      </c>
      <c r="F131" s="566" t="e">
        <f>IFERROR(VLOOKUP('404-ENTREGA_INSUMOS PA'!AP$6,localidades,2,FALSE),VLOOKUP('404-ENTREGA_INSUMOS PA'!AP$5,district_codes,2,FALSE))</f>
        <v>#N/A</v>
      </c>
      <c r="G131" s="566">
        <f>+'402 - ENTREGA DE SEMENTE'!J152</f>
        <v>0</v>
      </c>
      <c r="H131" s="566">
        <f>+'404-ENTREGA_INSUMOS PA'!L152</f>
        <v>0</v>
      </c>
      <c r="I131" s="566">
        <f>+'404-ENTREGA_INSUMOS PA'!AP$6</f>
        <v>0</v>
      </c>
      <c r="J131" s="566">
        <f>+'404-ENTREGA_INSUMOS PA'!AP$6</f>
        <v>0</v>
      </c>
      <c r="K131" s="371">
        <f>+'404-ENTREGA_INSUMOS PA'!AP152</f>
        <v>0</v>
      </c>
      <c r="L131" s="371">
        <f>+'404-ENTREGA_INSUMOS PA'!AR152</f>
        <v>0</v>
      </c>
      <c r="M131" s="371">
        <f>+'404-ENTREGA_INSUMOS PA'!AT152</f>
        <v>0</v>
      </c>
      <c r="N131" s="371">
        <f>+'404-ENTREGA_INSUMOS PA'!AU152</f>
        <v>0</v>
      </c>
      <c r="O131" s="371">
        <f>+'404-ENTREGA_INSUMOS PA'!AV152</f>
        <v>0</v>
      </c>
      <c r="P131" s="371">
        <f>+'404-ENTREGA_INSUMOS PA'!AX152</f>
        <v>0</v>
      </c>
      <c r="Q131" s="371">
        <f>+'404-ENTREGA_INSUMOS PA'!AY152</f>
        <v>0</v>
      </c>
      <c r="R131" s="371">
        <f>+'404-ENTREGA_INSUMOS PA'!AZ152</f>
        <v>0</v>
      </c>
      <c r="S131" s="371"/>
      <c r="T131" s="371"/>
      <c r="U131" s="371"/>
      <c r="V131" s="371"/>
      <c r="W131" s="371"/>
      <c r="X131" s="371"/>
    </row>
    <row r="132" spans="1:24" hidden="1" x14ac:dyDescent="0.3">
      <c r="A132" s="371">
        <f>+seed_deliveries!A132</f>
        <v>0</v>
      </c>
      <c r="B132" s="371">
        <f>+seed_deliveries!B132</f>
        <v>0</v>
      </c>
      <c r="C132" s="371" t="str">
        <f>+seed_deliveries!C132</f>
        <v/>
      </c>
      <c r="D132" s="415" t="str">
        <f>+seed_deliveries!D132</f>
        <v/>
      </c>
      <c r="E132" s="415" t="str">
        <f>+delivery_events!D$5</f>
        <v>Insumos</v>
      </c>
      <c r="F132" s="566" t="e">
        <f>IFERROR(VLOOKUP('404-ENTREGA_INSUMOS PA'!AP$6,localidades,2,FALSE),VLOOKUP('404-ENTREGA_INSUMOS PA'!AP$5,district_codes,2,FALSE))</f>
        <v>#N/A</v>
      </c>
      <c r="G132" s="566">
        <f>+'402 - ENTREGA DE SEMENTE'!J153</f>
        <v>0</v>
      </c>
      <c r="H132" s="566">
        <f>+'404-ENTREGA_INSUMOS PA'!L153</f>
        <v>0</v>
      </c>
      <c r="I132" s="566">
        <f>+'404-ENTREGA_INSUMOS PA'!AP$6</f>
        <v>0</v>
      </c>
      <c r="J132" s="566">
        <f>+'404-ENTREGA_INSUMOS PA'!AP$6</f>
        <v>0</v>
      </c>
      <c r="K132" s="371">
        <f>+'404-ENTREGA_INSUMOS PA'!AP153</f>
        <v>0</v>
      </c>
      <c r="L132" s="371">
        <f>+'404-ENTREGA_INSUMOS PA'!AR153</f>
        <v>0</v>
      </c>
      <c r="M132" s="371">
        <f>+'404-ENTREGA_INSUMOS PA'!AT153</f>
        <v>0</v>
      </c>
      <c r="N132" s="371">
        <f>+'404-ENTREGA_INSUMOS PA'!AU153</f>
        <v>0</v>
      </c>
      <c r="O132" s="371">
        <f>+'404-ENTREGA_INSUMOS PA'!AV153</f>
        <v>0</v>
      </c>
      <c r="P132" s="371">
        <f>+'404-ENTREGA_INSUMOS PA'!AX153</f>
        <v>0</v>
      </c>
      <c r="Q132" s="371">
        <f>+'404-ENTREGA_INSUMOS PA'!AY153</f>
        <v>0</v>
      </c>
      <c r="R132" s="371">
        <f>+'404-ENTREGA_INSUMOS PA'!AZ153</f>
        <v>0</v>
      </c>
      <c r="S132" s="371"/>
      <c r="T132" s="371"/>
      <c r="U132" s="371"/>
      <c r="V132" s="371"/>
      <c r="W132" s="371"/>
      <c r="X132" s="371"/>
    </row>
    <row r="133" spans="1:24" hidden="1" x14ac:dyDescent="0.3">
      <c r="A133" s="371">
        <f>+seed_deliveries!A133</f>
        <v>0</v>
      </c>
      <c r="B133" s="371">
        <f>+seed_deliveries!B133</f>
        <v>0</v>
      </c>
      <c r="C133" s="371" t="str">
        <f>+seed_deliveries!C133</f>
        <v/>
      </c>
      <c r="D133" s="415" t="str">
        <f>+seed_deliveries!D133</f>
        <v/>
      </c>
      <c r="E133" s="415" t="str">
        <f>+delivery_events!D$5</f>
        <v>Insumos</v>
      </c>
      <c r="F133" s="566" t="e">
        <f>IFERROR(VLOOKUP('404-ENTREGA_INSUMOS PA'!AP$6,localidades,2,FALSE),VLOOKUP('404-ENTREGA_INSUMOS PA'!AP$5,district_codes,2,FALSE))</f>
        <v>#N/A</v>
      </c>
      <c r="G133" s="566">
        <f>+'402 - ENTREGA DE SEMENTE'!J154</f>
        <v>0</v>
      </c>
      <c r="H133" s="566">
        <f>+'404-ENTREGA_INSUMOS PA'!L154</f>
        <v>0</v>
      </c>
      <c r="I133" s="566">
        <f>+'404-ENTREGA_INSUMOS PA'!AP$6</f>
        <v>0</v>
      </c>
      <c r="J133" s="566">
        <f>+'404-ENTREGA_INSUMOS PA'!AP$6</f>
        <v>0</v>
      </c>
      <c r="K133" s="371">
        <f>+'404-ENTREGA_INSUMOS PA'!AP154</f>
        <v>0</v>
      </c>
      <c r="L133" s="371">
        <f>+'404-ENTREGA_INSUMOS PA'!AR154</f>
        <v>0</v>
      </c>
      <c r="M133" s="371">
        <f>+'404-ENTREGA_INSUMOS PA'!AT154</f>
        <v>0</v>
      </c>
      <c r="N133" s="371">
        <f>+'404-ENTREGA_INSUMOS PA'!AU154</f>
        <v>0</v>
      </c>
      <c r="O133" s="371">
        <f>+'404-ENTREGA_INSUMOS PA'!AV154</f>
        <v>0</v>
      </c>
      <c r="P133" s="371">
        <f>+'404-ENTREGA_INSUMOS PA'!AX154</f>
        <v>0</v>
      </c>
      <c r="Q133" s="371">
        <f>+'404-ENTREGA_INSUMOS PA'!AY154</f>
        <v>0</v>
      </c>
      <c r="R133" s="371">
        <f>+'404-ENTREGA_INSUMOS PA'!AZ154</f>
        <v>0</v>
      </c>
      <c r="S133" s="371"/>
      <c r="T133" s="371"/>
      <c r="U133" s="371"/>
      <c r="V133" s="371"/>
      <c r="W133" s="371"/>
      <c r="X133" s="371"/>
    </row>
    <row r="134" spans="1:24" hidden="1" x14ac:dyDescent="0.3">
      <c r="A134" s="371">
        <f>+seed_deliveries!A134</f>
        <v>0</v>
      </c>
      <c r="B134" s="371">
        <f>+seed_deliveries!B134</f>
        <v>0</v>
      </c>
      <c r="C134" s="371" t="str">
        <f>+seed_deliveries!C134</f>
        <v/>
      </c>
      <c r="D134" s="415" t="str">
        <f>+seed_deliveries!D134</f>
        <v/>
      </c>
      <c r="E134" s="415" t="str">
        <f>+delivery_events!D$5</f>
        <v>Insumos</v>
      </c>
      <c r="F134" s="566" t="e">
        <f>IFERROR(VLOOKUP('404-ENTREGA_INSUMOS PA'!AP$6,localidades,2,FALSE),VLOOKUP('404-ENTREGA_INSUMOS PA'!AP$5,district_codes,2,FALSE))</f>
        <v>#N/A</v>
      </c>
      <c r="G134" s="566">
        <f>+'402 - ENTREGA DE SEMENTE'!J155</f>
        <v>0</v>
      </c>
      <c r="H134" s="566">
        <f>+'404-ENTREGA_INSUMOS PA'!L155</f>
        <v>0</v>
      </c>
      <c r="I134" s="566">
        <f>+'404-ENTREGA_INSUMOS PA'!AP$6</f>
        <v>0</v>
      </c>
      <c r="J134" s="566">
        <f>+'404-ENTREGA_INSUMOS PA'!AP$6</f>
        <v>0</v>
      </c>
      <c r="K134" s="371">
        <f>+'404-ENTREGA_INSUMOS PA'!AP155</f>
        <v>0</v>
      </c>
      <c r="L134" s="371">
        <f>+'404-ENTREGA_INSUMOS PA'!AR155</f>
        <v>0</v>
      </c>
      <c r="M134" s="371">
        <f>+'404-ENTREGA_INSUMOS PA'!AT155</f>
        <v>0</v>
      </c>
      <c r="N134" s="371">
        <f>+'404-ENTREGA_INSUMOS PA'!AU155</f>
        <v>0</v>
      </c>
      <c r="O134" s="371">
        <f>+'404-ENTREGA_INSUMOS PA'!AV155</f>
        <v>0</v>
      </c>
      <c r="P134" s="371">
        <f>+'404-ENTREGA_INSUMOS PA'!AX155</f>
        <v>0</v>
      </c>
      <c r="Q134" s="371">
        <f>+'404-ENTREGA_INSUMOS PA'!AY155</f>
        <v>0</v>
      </c>
      <c r="R134" s="371">
        <f>+'404-ENTREGA_INSUMOS PA'!AZ155</f>
        <v>0</v>
      </c>
      <c r="S134" s="371"/>
      <c r="T134" s="371"/>
      <c r="U134" s="371"/>
      <c r="V134" s="371"/>
      <c r="W134" s="371"/>
      <c r="X134" s="371"/>
    </row>
    <row r="135" spans="1:24" hidden="1" x14ac:dyDescent="0.3">
      <c r="A135" s="371">
        <f>+seed_deliveries!A135</f>
        <v>0</v>
      </c>
      <c r="B135" s="371">
        <f>+seed_deliveries!B135</f>
        <v>0</v>
      </c>
      <c r="C135" s="371" t="str">
        <f>+seed_deliveries!C135</f>
        <v/>
      </c>
      <c r="D135" s="415" t="str">
        <f>+seed_deliveries!D135</f>
        <v/>
      </c>
      <c r="E135" s="415" t="str">
        <f>+delivery_events!D$5</f>
        <v>Insumos</v>
      </c>
      <c r="F135" s="566" t="e">
        <f>IFERROR(VLOOKUP('404-ENTREGA_INSUMOS PA'!AP$6,localidades,2,FALSE),VLOOKUP('404-ENTREGA_INSUMOS PA'!AP$5,district_codes,2,FALSE))</f>
        <v>#N/A</v>
      </c>
      <c r="G135" s="566">
        <f>+'402 - ENTREGA DE SEMENTE'!J156</f>
        <v>0</v>
      </c>
      <c r="H135" s="566">
        <f>+'404-ENTREGA_INSUMOS PA'!L156</f>
        <v>0</v>
      </c>
      <c r="I135" s="566">
        <f>+'404-ENTREGA_INSUMOS PA'!AP$6</f>
        <v>0</v>
      </c>
      <c r="J135" s="566">
        <f>+'404-ENTREGA_INSUMOS PA'!AP$6</f>
        <v>0</v>
      </c>
      <c r="K135" s="371">
        <f>+'404-ENTREGA_INSUMOS PA'!AP156</f>
        <v>0</v>
      </c>
      <c r="L135" s="371">
        <f>+'404-ENTREGA_INSUMOS PA'!AR156</f>
        <v>0</v>
      </c>
      <c r="M135" s="371">
        <f>+'404-ENTREGA_INSUMOS PA'!AT156</f>
        <v>0</v>
      </c>
      <c r="N135" s="371">
        <f>+'404-ENTREGA_INSUMOS PA'!AU156</f>
        <v>0</v>
      </c>
      <c r="O135" s="371">
        <f>+'404-ENTREGA_INSUMOS PA'!AV156</f>
        <v>0</v>
      </c>
      <c r="P135" s="371">
        <f>+'404-ENTREGA_INSUMOS PA'!AX156</f>
        <v>0</v>
      </c>
      <c r="Q135" s="371">
        <f>+'404-ENTREGA_INSUMOS PA'!AY156</f>
        <v>0</v>
      </c>
      <c r="R135" s="371">
        <f>+'404-ENTREGA_INSUMOS PA'!AZ156</f>
        <v>0</v>
      </c>
      <c r="S135" s="371"/>
      <c r="T135" s="371"/>
      <c r="U135" s="371"/>
      <c r="V135" s="371"/>
      <c r="W135" s="371"/>
      <c r="X135" s="371"/>
    </row>
    <row r="136" spans="1:24" hidden="1" x14ac:dyDescent="0.3">
      <c r="A136" s="371">
        <f>+seed_deliveries!A136</f>
        <v>0</v>
      </c>
      <c r="B136" s="371">
        <f>+seed_deliveries!B136</f>
        <v>0</v>
      </c>
      <c r="C136" s="371" t="str">
        <f>+seed_deliveries!C136</f>
        <v/>
      </c>
      <c r="D136" s="415" t="str">
        <f>+seed_deliveries!D136</f>
        <v/>
      </c>
      <c r="E136" s="415" t="str">
        <f>+delivery_events!D$5</f>
        <v>Insumos</v>
      </c>
      <c r="F136" s="566" t="e">
        <f>IFERROR(VLOOKUP('404-ENTREGA_INSUMOS PA'!AP$6,localidades,2,FALSE),VLOOKUP('404-ENTREGA_INSUMOS PA'!AP$5,district_codes,2,FALSE))</f>
        <v>#N/A</v>
      </c>
      <c r="G136" s="566">
        <f>+'402 - ENTREGA DE SEMENTE'!J157</f>
        <v>0</v>
      </c>
      <c r="H136" s="566">
        <f>+'404-ENTREGA_INSUMOS PA'!L157</f>
        <v>0</v>
      </c>
      <c r="I136" s="566">
        <f>+'404-ENTREGA_INSUMOS PA'!AP$6</f>
        <v>0</v>
      </c>
      <c r="J136" s="566">
        <f>+'404-ENTREGA_INSUMOS PA'!AP$6</f>
        <v>0</v>
      </c>
      <c r="K136" s="371">
        <f>+'404-ENTREGA_INSUMOS PA'!AP157</f>
        <v>0</v>
      </c>
      <c r="L136" s="371">
        <f>+'404-ENTREGA_INSUMOS PA'!AR157</f>
        <v>0</v>
      </c>
      <c r="M136" s="371">
        <f>+'404-ENTREGA_INSUMOS PA'!AT157</f>
        <v>0</v>
      </c>
      <c r="N136" s="371">
        <f>+'404-ENTREGA_INSUMOS PA'!AU157</f>
        <v>0</v>
      </c>
      <c r="O136" s="371">
        <f>+'404-ENTREGA_INSUMOS PA'!AV157</f>
        <v>0</v>
      </c>
      <c r="P136" s="371">
        <f>+'404-ENTREGA_INSUMOS PA'!AX157</f>
        <v>0</v>
      </c>
      <c r="Q136" s="371">
        <f>+'404-ENTREGA_INSUMOS PA'!AY157</f>
        <v>0</v>
      </c>
      <c r="R136" s="371">
        <f>+'404-ENTREGA_INSUMOS PA'!AZ157</f>
        <v>0</v>
      </c>
      <c r="S136" s="371"/>
      <c r="T136" s="371"/>
      <c r="U136" s="371"/>
      <c r="V136" s="371"/>
      <c r="W136" s="371"/>
      <c r="X136" s="371"/>
    </row>
    <row r="137" spans="1:24" hidden="1" x14ac:dyDescent="0.3">
      <c r="A137" s="371">
        <f>+seed_deliveries!A137</f>
        <v>0</v>
      </c>
      <c r="B137" s="371">
        <f>+seed_deliveries!B137</f>
        <v>0</v>
      </c>
      <c r="C137" s="371" t="str">
        <f>+seed_deliveries!C137</f>
        <v/>
      </c>
      <c r="D137" s="415" t="str">
        <f>+seed_deliveries!D137</f>
        <v/>
      </c>
      <c r="E137" s="415" t="str">
        <f>+delivery_events!D$5</f>
        <v>Insumos</v>
      </c>
      <c r="F137" s="566" t="e">
        <f>IFERROR(VLOOKUP('404-ENTREGA_INSUMOS PA'!AP$6,localidades,2,FALSE),VLOOKUP('404-ENTREGA_INSUMOS PA'!AP$5,district_codes,2,FALSE))</f>
        <v>#N/A</v>
      </c>
      <c r="G137" s="566">
        <f>+'402 - ENTREGA DE SEMENTE'!J158</f>
        <v>0</v>
      </c>
      <c r="H137" s="566">
        <f>+'404-ENTREGA_INSUMOS PA'!L158</f>
        <v>0</v>
      </c>
      <c r="I137" s="566">
        <f>+'404-ENTREGA_INSUMOS PA'!AP$6</f>
        <v>0</v>
      </c>
      <c r="J137" s="566">
        <f>+'404-ENTREGA_INSUMOS PA'!AP$6</f>
        <v>0</v>
      </c>
      <c r="K137" s="371">
        <f>+'404-ENTREGA_INSUMOS PA'!AP158</f>
        <v>0</v>
      </c>
      <c r="L137" s="371">
        <f>+'404-ENTREGA_INSUMOS PA'!AR158</f>
        <v>0</v>
      </c>
      <c r="M137" s="371">
        <f>+'404-ENTREGA_INSUMOS PA'!AT158</f>
        <v>0</v>
      </c>
      <c r="N137" s="371">
        <f>+'404-ENTREGA_INSUMOS PA'!AU158</f>
        <v>0</v>
      </c>
      <c r="O137" s="371">
        <f>+'404-ENTREGA_INSUMOS PA'!AV158</f>
        <v>0</v>
      </c>
      <c r="P137" s="371">
        <f>+'404-ENTREGA_INSUMOS PA'!AX158</f>
        <v>0</v>
      </c>
      <c r="Q137" s="371">
        <f>+'404-ENTREGA_INSUMOS PA'!AY158</f>
        <v>0</v>
      </c>
      <c r="R137" s="371">
        <f>+'404-ENTREGA_INSUMOS PA'!AZ158</f>
        <v>0</v>
      </c>
      <c r="S137" s="371"/>
      <c r="T137" s="371"/>
      <c r="U137" s="371"/>
      <c r="V137" s="371"/>
      <c r="W137" s="371"/>
      <c r="X137" s="371"/>
    </row>
    <row r="138" spans="1:24" hidden="1" x14ac:dyDescent="0.3">
      <c r="A138" s="371">
        <f>+seed_deliveries!A138</f>
        <v>0</v>
      </c>
      <c r="B138" s="371">
        <f>+seed_deliveries!B138</f>
        <v>0</v>
      </c>
      <c r="C138" s="371" t="str">
        <f>+seed_deliveries!C138</f>
        <v/>
      </c>
      <c r="D138" s="415" t="str">
        <f>+seed_deliveries!D138</f>
        <v/>
      </c>
      <c r="E138" s="415" t="str">
        <f>+delivery_events!D$5</f>
        <v>Insumos</v>
      </c>
      <c r="F138" s="566" t="e">
        <f>IFERROR(VLOOKUP('404-ENTREGA_INSUMOS PA'!AP$6,localidades,2,FALSE),VLOOKUP('404-ENTREGA_INSUMOS PA'!AP$5,district_codes,2,FALSE))</f>
        <v>#N/A</v>
      </c>
      <c r="G138" s="566">
        <f>+'402 - ENTREGA DE SEMENTE'!J159</f>
        <v>0</v>
      </c>
      <c r="H138" s="566">
        <f>+'404-ENTREGA_INSUMOS PA'!L159</f>
        <v>0</v>
      </c>
      <c r="I138" s="566">
        <f>+'404-ENTREGA_INSUMOS PA'!AP$6</f>
        <v>0</v>
      </c>
      <c r="J138" s="566">
        <f>+'404-ENTREGA_INSUMOS PA'!AP$6</f>
        <v>0</v>
      </c>
      <c r="K138" s="371">
        <f>+'404-ENTREGA_INSUMOS PA'!AP159</f>
        <v>0</v>
      </c>
      <c r="L138" s="371">
        <f>+'404-ENTREGA_INSUMOS PA'!AR159</f>
        <v>0</v>
      </c>
      <c r="M138" s="371">
        <f>+'404-ENTREGA_INSUMOS PA'!AT159</f>
        <v>0</v>
      </c>
      <c r="N138" s="371">
        <f>+'404-ENTREGA_INSUMOS PA'!AU159</f>
        <v>0</v>
      </c>
      <c r="O138" s="371">
        <f>+'404-ENTREGA_INSUMOS PA'!AV159</f>
        <v>0</v>
      </c>
      <c r="P138" s="371">
        <f>+'404-ENTREGA_INSUMOS PA'!AX159</f>
        <v>0</v>
      </c>
      <c r="Q138" s="371">
        <f>+'404-ENTREGA_INSUMOS PA'!AY159</f>
        <v>0</v>
      </c>
      <c r="R138" s="371">
        <f>+'404-ENTREGA_INSUMOS PA'!AZ159</f>
        <v>0</v>
      </c>
      <c r="S138" s="371"/>
      <c r="T138" s="371"/>
      <c r="U138" s="371"/>
      <c r="V138" s="371"/>
      <c r="W138" s="371"/>
      <c r="X138" s="371"/>
    </row>
    <row r="139" spans="1:24" hidden="1" x14ac:dyDescent="0.3">
      <c r="A139" s="371">
        <f>+seed_deliveries!A139</f>
        <v>0</v>
      </c>
      <c r="B139" s="371">
        <f>+seed_deliveries!B139</f>
        <v>0</v>
      </c>
      <c r="C139" s="371" t="str">
        <f>+seed_deliveries!C139</f>
        <v/>
      </c>
      <c r="D139" s="415" t="str">
        <f>+seed_deliveries!D139</f>
        <v/>
      </c>
      <c r="E139" s="415" t="str">
        <f>+delivery_events!D$5</f>
        <v>Insumos</v>
      </c>
      <c r="F139" s="566" t="e">
        <f>IFERROR(VLOOKUP('404-ENTREGA_INSUMOS PA'!AP$6,localidades,2,FALSE),VLOOKUP('404-ENTREGA_INSUMOS PA'!AP$5,district_codes,2,FALSE))</f>
        <v>#N/A</v>
      </c>
      <c r="G139" s="566">
        <f>+'402 - ENTREGA DE SEMENTE'!J160</f>
        <v>0</v>
      </c>
      <c r="H139" s="566">
        <f>+'404-ENTREGA_INSUMOS PA'!L160</f>
        <v>0</v>
      </c>
      <c r="I139" s="566">
        <f>+'404-ENTREGA_INSUMOS PA'!AP$6</f>
        <v>0</v>
      </c>
      <c r="J139" s="566">
        <f>+'404-ENTREGA_INSUMOS PA'!AP$6</f>
        <v>0</v>
      </c>
      <c r="K139" s="371">
        <f>+'404-ENTREGA_INSUMOS PA'!AP160</f>
        <v>0</v>
      </c>
      <c r="L139" s="371">
        <f>+'404-ENTREGA_INSUMOS PA'!AR160</f>
        <v>0</v>
      </c>
      <c r="M139" s="371">
        <f>+'404-ENTREGA_INSUMOS PA'!AT160</f>
        <v>0</v>
      </c>
      <c r="N139" s="371">
        <f>+'404-ENTREGA_INSUMOS PA'!AU160</f>
        <v>0</v>
      </c>
      <c r="O139" s="371">
        <f>+'404-ENTREGA_INSUMOS PA'!AV160</f>
        <v>0</v>
      </c>
      <c r="P139" s="371">
        <f>+'404-ENTREGA_INSUMOS PA'!AX160</f>
        <v>0</v>
      </c>
      <c r="Q139" s="371">
        <f>+'404-ENTREGA_INSUMOS PA'!AY160</f>
        <v>0</v>
      </c>
      <c r="R139" s="371">
        <f>+'404-ENTREGA_INSUMOS PA'!AZ160</f>
        <v>0</v>
      </c>
      <c r="S139" s="371"/>
      <c r="T139" s="371"/>
      <c r="U139" s="371"/>
      <c r="V139" s="371"/>
      <c r="W139" s="371"/>
      <c r="X139" s="371"/>
    </row>
    <row r="140" spans="1:24" hidden="1" x14ac:dyDescent="0.3">
      <c r="A140" s="371">
        <f>+seed_deliveries!A140</f>
        <v>0</v>
      </c>
      <c r="B140" s="371">
        <f>+seed_deliveries!B140</f>
        <v>0</v>
      </c>
      <c r="C140" s="371" t="str">
        <f>+seed_deliveries!C140</f>
        <v/>
      </c>
      <c r="D140" s="415" t="str">
        <f>+seed_deliveries!D140</f>
        <v/>
      </c>
      <c r="E140" s="415" t="str">
        <f>+delivery_events!D$5</f>
        <v>Insumos</v>
      </c>
      <c r="F140" s="566" t="e">
        <f>IFERROR(VLOOKUP('404-ENTREGA_INSUMOS PA'!AP$6,localidades,2,FALSE),VLOOKUP('404-ENTREGA_INSUMOS PA'!AP$5,district_codes,2,FALSE))</f>
        <v>#N/A</v>
      </c>
      <c r="G140" s="566">
        <f>+'402 - ENTREGA DE SEMENTE'!J161</f>
        <v>0</v>
      </c>
      <c r="H140" s="566">
        <f>+'404-ENTREGA_INSUMOS PA'!L161</f>
        <v>0</v>
      </c>
      <c r="I140" s="566">
        <f>+'404-ENTREGA_INSUMOS PA'!AP$6</f>
        <v>0</v>
      </c>
      <c r="J140" s="566">
        <f>+'404-ENTREGA_INSUMOS PA'!AP$6</f>
        <v>0</v>
      </c>
      <c r="K140" s="371">
        <f>+'404-ENTREGA_INSUMOS PA'!AP161</f>
        <v>0</v>
      </c>
      <c r="L140" s="371">
        <f>+'404-ENTREGA_INSUMOS PA'!AR161</f>
        <v>0</v>
      </c>
      <c r="M140" s="371">
        <f>+'404-ENTREGA_INSUMOS PA'!AT161</f>
        <v>0</v>
      </c>
      <c r="N140" s="371">
        <f>+'404-ENTREGA_INSUMOS PA'!AU161</f>
        <v>0</v>
      </c>
      <c r="O140" s="371">
        <f>+'404-ENTREGA_INSUMOS PA'!AV161</f>
        <v>0</v>
      </c>
      <c r="P140" s="371">
        <f>+'404-ENTREGA_INSUMOS PA'!AX161</f>
        <v>0</v>
      </c>
      <c r="Q140" s="371">
        <f>+'404-ENTREGA_INSUMOS PA'!AY161</f>
        <v>0</v>
      </c>
      <c r="R140" s="371">
        <f>+'404-ENTREGA_INSUMOS PA'!AZ161</f>
        <v>0</v>
      </c>
      <c r="S140" s="371"/>
      <c r="T140" s="371"/>
      <c r="U140" s="371"/>
      <c r="V140" s="371"/>
      <c r="W140" s="371"/>
      <c r="X140" s="371"/>
    </row>
    <row r="141" spans="1:24" hidden="1" x14ac:dyDescent="0.3">
      <c r="A141" s="371">
        <f>+seed_deliveries!A141</f>
        <v>0</v>
      </c>
      <c r="B141" s="371">
        <f>+seed_deliveries!B141</f>
        <v>0</v>
      </c>
      <c r="C141" s="371" t="str">
        <f>+seed_deliveries!C141</f>
        <v/>
      </c>
      <c r="D141" s="415" t="str">
        <f>+seed_deliveries!D141</f>
        <v/>
      </c>
      <c r="E141" s="415" t="str">
        <f>+delivery_events!D$5</f>
        <v>Insumos</v>
      </c>
      <c r="F141" s="566" t="e">
        <f>IFERROR(VLOOKUP('404-ENTREGA_INSUMOS PA'!AP$6,localidades,2,FALSE),VLOOKUP('404-ENTREGA_INSUMOS PA'!AP$5,district_codes,2,FALSE))</f>
        <v>#N/A</v>
      </c>
      <c r="G141" s="566">
        <f>+'402 - ENTREGA DE SEMENTE'!J162</f>
        <v>0</v>
      </c>
      <c r="H141" s="566">
        <f>+'404-ENTREGA_INSUMOS PA'!L162</f>
        <v>0</v>
      </c>
      <c r="I141" s="566">
        <f>+'404-ENTREGA_INSUMOS PA'!AP$6</f>
        <v>0</v>
      </c>
      <c r="J141" s="566">
        <f>+'404-ENTREGA_INSUMOS PA'!AP$6</f>
        <v>0</v>
      </c>
      <c r="K141" s="371">
        <f>+'404-ENTREGA_INSUMOS PA'!AP162</f>
        <v>0</v>
      </c>
      <c r="L141" s="371">
        <f>+'404-ENTREGA_INSUMOS PA'!AR162</f>
        <v>0</v>
      </c>
      <c r="M141" s="371">
        <f>+'404-ENTREGA_INSUMOS PA'!AT162</f>
        <v>0</v>
      </c>
      <c r="N141" s="371">
        <f>+'404-ENTREGA_INSUMOS PA'!AU162</f>
        <v>0</v>
      </c>
      <c r="O141" s="371">
        <f>+'404-ENTREGA_INSUMOS PA'!AV162</f>
        <v>0</v>
      </c>
      <c r="P141" s="371">
        <f>+'404-ENTREGA_INSUMOS PA'!AX162</f>
        <v>0</v>
      </c>
      <c r="Q141" s="371">
        <f>+'404-ENTREGA_INSUMOS PA'!AY162</f>
        <v>0</v>
      </c>
      <c r="R141" s="371">
        <f>+'404-ENTREGA_INSUMOS PA'!AZ162</f>
        <v>0</v>
      </c>
      <c r="S141" s="371"/>
      <c r="T141" s="371"/>
      <c r="U141" s="371"/>
      <c r="V141" s="371"/>
      <c r="W141" s="371"/>
      <c r="X141" s="371"/>
    </row>
    <row r="142" spans="1:24" hidden="1" x14ac:dyDescent="0.3">
      <c r="A142" s="371">
        <f>+seed_deliveries!A142</f>
        <v>0</v>
      </c>
      <c r="B142" s="371">
        <f>+seed_deliveries!B142</f>
        <v>0</v>
      </c>
      <c r="C142" s="371" t="str">
        <f>+seed_deliveries!C142</f>
        <v/>
      </c>
      <c r="D142" s="415" t="str">
        <f>+seed_deliveries!D142</f>
        <v/>
      </c>
      <c r="E142" s="415" t="str">
        <f>+delivery_events!D$5</f>
        <v>Insumos</v>
      </c>
      <c r="F142" s="566" t="e">
        <f>IFERROR(VLOOKUP('404-ENTREGA_INSUMOS PA'!AP$6,localidades,2,FALSE),VLOOKUP('404-ENTREGA_INSUMOS PA'!AP$5,district_codes,2,FALSE))</f>
        <v>#N/A</v>
      </c>
      <c r="G142" s="566">
        <f>+'402 - ENTREGA DE SEMENTE'!J163</f>
        <v>0</v>
      </c>
      <c r="H142" s="566">
        <f>+'404-ENTREGA_INSUMOS PA'!L163</f>
        <v>0</v>
      </c>
      <c r="I142" s="566">
        <f>+'404-ENTREGA_INSUMOS PA'!AP$6</f>
        <v>0</v>
      </c>
      <c r="J142" s="566">
        <f>+'404-ENTREGA_INSUMOS PA'!AP$6</f>
        <v>0</v>
      </c>
      <c r="K142" s="371">
        <f>+'404-ENTREGA_INSUMOS PA'!AP163</f>
        <v>0</v>
      </c>
      <c r="L142" s="371">
        <f>+'404-ENTREGA_INSUMOS PA'!AR163</f>
        <v>0</v>
      </c>
      <c r="M142" s="371">
        <f>+'404-ENTREGA_INSUMOS PA'!AT163</f>
        <v>0</v>
      </c>
      <c r="N142" s="371">
        <f>+'404-ENTREGA_INSUMOS PA'!AU163</f>
        <v>0</v>
      </c>
      <c r="O142" s="371">
        <f>+'404-ENTREGA_INSUMOS PA'!AV163</f>
        <v>0</v>
      </c>
      <c r="P142" s="371">
        <f>+'404-ENTREGA_INSUMOS PA'!AX163</f>
        <v>0</v>
      </c>
      <c r="Q142" s="371">
        <f>+'404-ENTREGA_INSUMOS PA'!AY163</f>
        <v>0</v>
      </c>
      <c r="R142" s="371">
        <f>+'404-ENTREGA_INSUMOS PA'!AZ163</f>
        <v>0</v>
      </c>
      <c r="S142" s="371"/>
      <c r="T142" s="371"/>
      <c r="U142" s="371"/>
      <c r="V142" s="371"/>
      <c r="W142" s="371"/>
      <c r="X142" s="371"/>
    </row>
    <row r="143" spans="1:24" hidden="1" x14ac:dyDescent="0.3">
      <c r="A143" s="371">
        <f>+seed_deliveries!A143</f>
        <v>0</v>
      </c>
      <c r="B143" s="371">
        <f>+seed_deliveries!B143</f>
        <v>0</v>
      </c>
      <c r="C143" s="371" t="str">
        <f>+seed_deliveries!C143</f>
        <v/>
      </c>
      <c r="D143" s="415" t="str">
        <f>+seed_deliveries!D143</f>
        <v/>
      </c>
      <c r="E143" s="415" t="str">
        <f>+delivery_events!D$5</f>
        <v>Insumos</v>
      </c>
      <c r="F143" s="566" t="e">
        <f>IFERROR(VLOOKUP('404-ENTREGA_INSUMOS PA'!AP$6,localidades,2,FALSE),VLOOKUP('404-ENTREGA_INSUMOS PA'!AP$5,district_codes,2,FALSE))</f>
        <v>#N/A</v>
      </c>
      <c r="G143" s="566">
        <f>+'402 - ENTREGA DE SEMENTE'!J164</f>
        <v>0</v>
      </c>
      <c r="H143" s="566">
        <f>+'404-ENTREGA_INSUMOS PA'!L164</f>
        <v>0</v>
      </c>
      <c r="I143" s="566">
        <f>+'404-ENTREGA_INSUMOS PA'!AP$6</f>
        <v>0</v>
      </c>
      <c r="J143" s="566">
        <f>+'404-ENTREGA_INSUMOS PA'!AP$6</f>
        <v>0</v>
      </c>
      <c r="K143" s="371">
        <f>+'404-ENTREGA_INSUMOS PA'!AP164</f>
        <v>0</v>
      </c>
      <c r="L143" s="371">
        <f>+'404-ENTREGA_INSUMOS PA'!AR164</f>
        <v>0</v>
      </c>
      <c r="M143" s="371">
        <f>+'404-ENTREGA_INSUMOS PA'!AT164</f>
        <v>0</v>
      </c>
      <c r="N143" s="371">
        <f>+'404-ENTREGA_INSUMOS PA'!AU164</f>
        <v>0</v>
      </c>
      <c r="O143" s="371">
        <f>+'404-ENTREGA_INSUMOS PA'!AV164</f>
        <v>0</v>
      </c>
      <c r="P143" s="371">
        <f>+'404-ENTREGA_INSUMOS PA'!AX164</f>
        <v>0</v>
      </c>
      <c r="Q143" s="371">
        <f>+'404-ENTREGA_INSUMOS PA'!AY164</f>
        <v>0</v>
      </c>
      <c r="R143" s="371">
        <f>+'404-ENTREGA_INSUMOS PA'!AZ164</f>
        <v>0</v>
      </c>
      <c r="S143" s="371"/>
      <c r="T143" s="371"/>
      <c r="U143" s="371"/>
      <c r="V143" s="371"/>
      <c r="W143" s="371"/>
      <c r="X143" s="371"/>
    </row>
    <row r="144" spans="1:24" hidden="1" x14ac:dyDescent="0.3">
      <c r="A144" s="371">
        <f>+seed_deliveries!A144</f>
        <v>0</v>
      </c>
      <c r="B144" s="371">
        <f>+seed_deliveries!B144</f>
        <v>0</v>
      </c>
      <c r="C144" s="371" t="str">
        <f>+seed_deliveries!C144</f>
        <v/>
      </c>
      <c r="D144" s="415" t="str">
        <f>+seed_deliveries!D144</f>
        <v/>
      </c>
      <c r="E144" s="415" t="str">
        <f>+delivery_events!D$5</f>
        <v>Insumos</v>
      </c>
      <c r="F144" s="566" t="e">
        <f>IFERROR(VLOOKUP('404-ENTREGA_INSUMOS PA'!AP$6,localidades,2,FALSE),VLOOKUP('404-ENTREGA_INSUMOS PA'!AP$5,district_codes,2,FALSE))</f>
        <v>#N/A</v>
      </c>
      <c r="G144" s="566">
        <f>+'402 - ENTREGA DE SEMENTE'!J165</f>
        <v>0</v>
      </c>
      <c r="H144" s="566">
        <f>+'404-ENTREGA_INSUMOS PA'!L165</f>
        <v>0</v>
      </c>
      <c r="I144" s="566">
        <f>+'404-ENTREGA_INSUMOS PA'!AP$6</f>
        <v>0</v>
      </c>
      <c r="J144" s="566">
        <f>+'404-ENTREGA_INSUMOS PA'!AP$6</f>
        <v>0</v>
      </c>
      <c r="K144" s="371">
        <f>+'404-ENTREGA_INSUMOS PA'!AP165</f>
        <v>0</v>
      </c>
      <c r="L144" s="371">
        <f>+'404-ENTREGA_INSUMOS PA'!AR165</f>
        <v>0</v>
      </c>
      <c r="M144" s="371">
        <f>+'404-ENTREGA_INSUMOS PA'!AT165</f>
        <v>0</v>
      </c>
      <c r="N144" s="371">
        <f>+'404-ENTREGA_INSUMOS PA'!AU165</f>
        <v>0</v>
      </c>
      <c r="O144" s="371">
        <f>+'404-ENTREGA_INSUMOS PA'!AV165</f>
        <v>0</v>
      </c>
      <c r="P144" s="371">
        <f>+'404-ENTREGA_INSUMOS PA'!AX165</f>
        <v>0</v>
      </c>
      <c r="Q144" s="371">
        <f>+'404-ENTREGA_INSUMOS PA'!AY165</f>
        <v>0</v>
      </c>
      <c r="R144" s="371">
        <f>+'404-ENTREGA_INSUMOS PA'!AZ165</f>
        <v>0</v>
      </c>
      <c r="S144" s="371"/>
      <c r="T144" s="371"/>
      <c r="U144" s="371"/>
      <c r="V144" s="371"/>
      <c r="W144" s="371"/>
      <c r="X144" s="371"/>
    </row>
    <row r="145" spans="1:24" hidden="1" x14ac:dyDescent="0.3">
      <c r="A145" s="371">
        <f>+seed_deliveries!A145</f>
        <v>0</v>
      </c>
      <c r="B145" s="371">
        <f>+seed_deliveries!B145</f>
        <v>0</v>
      </c>
      <c r="C145" s="371" t="str">
        <f>+seed_deliveries!C145</f>
        <v/>
      </c>
      <c r="D145" s="415" t="str">
        <f>+seed_deliveries!D145</f>
        <v/>
      </c>
      <c r="E145" s="415" t="str">
        <f>+delivery_events!D$5</f>
        <v>Insumos</v>
      </c>
      <c r="F145" s="566" t="e">
        <f>IFERROR(VLOOKUP('404-ENTREGA_INSUMOS PA'!AP$6,localidades,2,FALSE),VLOOKUP('404-ENTREGA_INSUMOS PA'!AP$5,district_codes,2,FALSE))</f>
        <v>#N/A</v>
      </c>
      <c r="G145" s="566">
        <f>+'402 - ENTREGA DE SEMENTE'!J166</f>
        <v>0</v>
      </c>
      <c r="H145" s="566">
        <f>+'404-ENTREGA_INSUMOS PA'!L166</f>
        <v>0</v>
      </c>
      <c r="I145" s="566">
        <f>+'404-ENTREGA_INSUMOS PA'!AP$6</f>
        <v>0</v>
      </c>
      <c r="J145" s="566">
        <f>+'404-ENTREGA_INSUMOS PA'!AP$6</f>
        <v>0</v>
      </c>
      <c r="K145" s="371">
        <f>+'404-ENTREGA_INSUMOS PA'!AP166</f>
        <v>0</v>
      </c>
      <c r="L145" s="371">
        <f>+'404-ENTREGA_INSUMOS PA'!AR166</f>
        <v>0</v>
      </c>
      <c r="M145" s="371">
        <f>+'404-ENTREGA_INSUMOS PA'!AT166</f>
        <v>0</v>
      </c>
      <c r="N145" s="371">
        <f>+'404-ENTREGA_INSUMOS PA'!AU166</f>
        <v>0</v>
      </c>
      <c r="O145" s="371">
        <f>+'404-ENTREGA_INSUMOS PA'!AV166</f>
        <v>0</v>
      </c>
      <c r="P145" s="371">
        <f>+'404-ENTREGA_INSUMOS PA'!AX166</f>
        <v>0</v>
      </c>
      <c r="Q145" s="371">
        <f>+'404-ENTREGA_INSUMOS PA'!AY166</f>
        <v>0</v>
      </c>
      <c r="R145" s="371">
        <f>+'404-ENTREGA_INSUMOS PA'!AZ166</f>
        <v>0</v>
      </c>
      <c r="S145" s="371"/>
      <c r="T145" s="371"/>
      <c r="U145" s="371"/>
      <c r="V145" s="371"/>
      <c r="W145" s="371"/>
      <c r="X145" s="371"/>
    </row>
    <row r="146" spans="1:24" hidden="1" x14ac:dyDescent="0.3">
      <c r="A146" s="371">
        <f>+seed_deliveries!A146</f>
        <v>0</v>
      </c>
      <c r="B146" s="371">
        <f>+seed_deliveries!B146</f>
        <v>0</v>
      </c>
      <c r="C146" s="371" t="str">
        <f>+seed_deliveries!C146</f>
        <v/>
      </c>
      <c r="D146" s="415" t="str">
        <f>+seed_deliveries!D146</f>
        <v/>
      </c>
      <c r="E146" s="415" t="str">
        <f>+delivery_events!D$5</f>
        <v>Insumos</v>
      </c>
      <c r="F146" s="566" t="e">
        <f>IFERROR(VLOOKUP('404-ENTREGA_INSUMOS PA'!AP$6,localidades,2,FALSE),VLOOKUP('404-ENTREGA_INSUMOS PA'!AP$5,district_codes,2,FALSE))</f>
        <v>#N/A</v>
      </c>
      <c r="G146" s="566">
        <f>+'402 - ENTREGA DE SEMENTE'!J167</f>
        <v>0</v>
      </c>
      <c r="H146" s="566">
        <f>+'404-ENTREGA_INSUMOS PA'!L167</f>
        <v>0</v>
      </c>
      <c r="I146" s="566">
        <f>+'404-ENTREGA_INSUMOS PA'!AP$6</f>
        <v>0</v>
      </c>
      <c r="J146" s="566">
        <f>+'404-ENTREGA_INSUMOS PA'!AP$6</f>
        <v>0</v>
      </c>
      <c r="K146" s="371">
        <f>+'404-ENTREGA_INSUMOS PA'!AP167</f>
        <v>0</v>
      </c>
      <c r="L146" s="371">
        <f>+'404-ENTREGA_INSUMOS PA'!AR167</f>
        <v>0</v>
      </c>
      <c r="M146" s="371">
        <f>+'404-ENTREGA_INSUMOS PA'!AT167</f>
        <v>0</v>
      </c>
      <c r="N146" s="371">
        <f>+'404-ENTREGA_INSUMOS PA'!AU167</f>
        <v>0</v>
      </c>
      <c r="O146" s="371">
        <f>+'404-ENTREGA_INSUMOS PA'!AV167</f>
        <v>0</v>
      </c>
      <c r="P146" s="371">
        <f>+'404-ENTREGA_INSUMOS PA'!AX167</f>
        <v>0</v>
      </c>
      <c r="Q146" s="371">
        <f>+'404-ENTREGA_INSUMOS PA'!AY167</f>
        <v>0</v>
      </c>
      <c r="R146" s="371">
        <f>+'404-ENTREGA_INSUMOS PA'!AZ167</f>
        <v>0</v>
      </c>
      <c r="S146" s="371"/>
      <c r="T146" s="371"/>
      <c r="U146" s="371"/>
      <c r="V146" s="371"/>
      <c r="W146" s="371"/>
      <c r="X146" s="371"/>
    </row>
    <row r="147" spans="1:24" hidden="1" x14ac:dyDescent="0.3">
      <c r="A147" s="371">
        <f>+seed_deliveries!A147</f>
        <v>0</v>
      </c>
      <c r="B147" s="371">
        <f>+seed_deliveries!B147</f>
        <v>0</v>
      </c>
      <c r="C147" s="371" t="str">
        <f>+seed_deliveries!C147</f>
        <v/>
      </c>
      <c r="D147" s="415" t="str">
        <f>+seed_deliveries!D147</f>
        <v/>
      </c>
      <c r="E147" s="415" t="str">
        <f>+delivery_events!D$5</f>
        <v>Insumos</v>
      </c>
      <c r="F147" s="566" t="e">
        <f>IFERROR(VLOOKUP('404-ENTREGA_INSUMOS PA'!AP$6,localidades,2,FALSE),VLOOKUP('404-ENTREGA_INSUMOS PA'!AP$5,district_codes,2,FALSE))</f>
        <v>#N/A</v>
      </c>
      <c r="G147" s="566">
        <f>+'402 - ENTREGA DE SEMENTE'!J168</f>
        <v>0</v>
      </c>
      <c r="H147" s="566">
        <f>+'404-ENTREGA_INSUMOS PA'!L168</f>
        <v>0</v>
      </c>
      <c r="I147" s="566">
        <f>+'404-ENTREGA_INSUMOS PA'!AP$6</f>
        <v>0</v>
      </c>
      <c r="J147" s="566">
        <f>+'404-ENTREGA_INSUMOS PA'!AP$6</f>
        <v>0</v>
      </c>
      <c r="K147" s="371">
        <f>+'404-ENTREGA_INSUMOS PA'!AP168</f>
        <v>0</v>
      </c>
      <c r="L147" s="371">
        <f>+'404-ENTREGA_INSUMOS PA'!AR168</f>
        <v>0</v>
      </c>
      <c r="M147" s="371">
        <f>+'404-ENTREGA_INSUMOS PA'!AT168</f>
        <v>0</v>
      </c>
      <c r="N147" s="371">
        <f>+'404-ENTREGA_INSUMOS PA'!AU168</f>
        <v>0</v>
      </c>
      <c r="O147" s="371">
        <f>+'404-ENTREGA_INSUMOS PA'!AV168</f>
        <v>0</v>
      </c>
      <c r="P147" s="371">
        <f>+'404-ENTREGA_INSUMOS PA'!AX168</f>
        <v>0</v>
      </c>
      <c r="Q147" s="371">
        <f>+'404-ENTREGA_INSUMOS PA'!AY168</f>
        <v>0</v>
      </c>
      <c r="R147" s="371">
        <f>+'404-ENTREGA_INSUMOS PA'!AZ168</f>
        <v>0</v>
      </c>
      <c r="S147" s="371"/>
      <c r="T147" s="371"/>
      <c r="U147" s="371"/>
      <c r="V147" s="371"/>
      <c r="W147" s="371"/>
      <c r="X147" s="371"/>
    </row>
    <row r="148" spans="1:24" hidden="1" x14ac:dyDescent="0.3">
      <c r="A148" s="371">
        <f>+seed_deliveries!A148</f>
        <v>0</v>
      </c>
      <c r="B148" s="371">
        <f>+seed_deliveries!B148</f>
        <v>0</v>
      </c>
      <c r="C148" s="371" t="str">
        <f>+seed_deliveries!C148</f>
        <v/>
      </c>
      <c r="D148" s="415" t="str">
        <f>+seed_deliveries!D148</f>
        <v/>
      </c>
      <c r="E148" s="415" t="str">
        <f>+delivery_events!D$5</f>
        <v>Insumos</v>
      </c>
      <c r="F148" s="566" t="e">
        <f>IFERROR(VLOOKUP('404-ENTREGA_INSUMOS PA'!AP$6,localidades,2,FALSE),VLOOKUP('404-ENTREGA_INSUMOS PA'!AP$5,district_codes,2,FALSE))</f>
        <v>#N/A</v>
      </c>
      <c r="G148" s="566">
        <f>+'402 - ENTREGA DE SEMENTE'!J169</f>
        <v>0</v>
      </c>
      <c r="H148" s="566">
        <f>+'404-ENTREGA_INSUMOS PA'!L169</f>
        <v>0</v>
      </c>
      <c r="I148" s="566">
        <f>+'404-ENTREGA_INSUMOS PA'!AP$6</f>
        <v>0</v>
      </c>
      <c r="J148" s="566">
        <f>+'404-ENTREGA_INSUMOS PA'!AP$6</f>
        <v>0</v>
      </c>
      <c r="K148" s="371">
        <f>+'404-ENTREGA_INSUMOS PA'!AP169</f>
        <v>0</v>
      </c>
      <c r="L148" s="371">
        <f>+'404-ENTREGA_INSUMOS PA'!AR169</f>
        <v>0</v>
      </c>
      <c r="M148" s="371">
        <f>+'404-ENTREGA_INSUMOS PA'!AT169</f>
        <v>0</v>
      </c>
      <c r="N148" s="371">
        <f>+'404-ENTREGA_INSUMOS PA'!AU169</f>
        <v>0</v>
      </c>
      <c r="O148" s="371">
        <f>+'404-ENTREGA_INSUMOS PA'!AV169</f>
        <v>0</v>
      </c>
      <c r="P148" s="371">
        <f>+'404-ENTREGA_INSUMOS PA'!AX169</f>
        <v>0</v>
      </c>
      <c r="Q148" s="371">
        <f>+'404-ENTREGA_INSUMOS PA'!AY169</f>
        <v>0</v>
      </c>
      <c r="R148" s="371">
        <f>+'404-ENTREGA_INSUMOS PA'!AZ169</f>
        <v>0</v>
      </c>
      <c r="S148" s="371"/>
      <c r="T148" s="371"/>
      <c r="U148" s="371"/>
      <c r="V148" s="371"/>
      <c r="W148" s="371"/>
      <c r="X148" s="371"/>
    </row>
    <row r="149" spans="1:24" hidden="1" x14ac:dyDescent="0.3">
      <c r="A149" s="371">
        <f>+seed_deliveries!A149</f>
        <v>0</v>
      </c>
      <c r="B149" s="371">
        <f>+seed_deliveries!B149</f>
        <v>0</v>
      </c>
      <c r="C149" s="371" t="str">
        <f>+seed_deliveries!C149</f>
        <v/>
      </c>
      <c r="D149" s="415" t="str">
        <f>+seed_deliveries!D149</f>
        <v/>
      </c>
      <c r="E149" s="415" t="str">
        <f>+delivery_events!D$5</f>
        <v>Insumos</v>
      </c>
      <c r="F149" s="566" t="e">
        <f>IFERROR(VLOOKUP('404-ENTREGA_INSUMOS PA'!AP$6,localidades,2,FALSE),VLOOKUP('404-ENTREGA_INSUMOS PA'!AP$5,district_codes,2,FALSE))</f>
        <v>#N/A</v>
      </c>
      <c r="G149" s="566">
        <f>+'402 - ENTREGA DE SEMENTE'!J170</f>
        <v>0</v>
      </c>
      <c r="H149" s="566">
        <f>+'404-ENTREGA_INSUMOS PA'!L170</f>
        <v>0</v>
      </c>
      <c r="I149" s="566">
        <f>+'404-ENTREGA_INSUMOS PA'!AP$6</f>
        <v>0</v>
      </c>
      <c r="J149" s="566">
        <f>+'404-ENTREGA_INSUMOS PA'!AP$6</f>
        <v>0</v>
      </c>
      <c r="K149" s="371">
        <f>+'404-ENTREGA_INSUMOS PA'!AP170</f>
        <v>0</v>
      </c>
      <c r="L149" s="371">
        <f>+'404-ENTREGA_INSUMOS PA'!AR170</f>
        <v>0</v>
      </c>
      <c r="M149" s="371">
        <f>+'404-ENTREGA_INSUMOS PA'!AT170</f>
        <v>0</v>
      </c>
      <c r="N149" s="371">
        <f>+'404-ENTREGA_INSUMOS PA'!AU170</f>
        <v>0</v>
      </c>
      <c r="O149" s="371">
        <f>+'404-ENTREGA_INSUMOS PA'!AV170</f>
        <v>0</v>
      </c>
      <c r="P149" s="371">
        <f>+'404-ENTREGA_INSUMOS PA'!AX170</f>
        <v>0</v>
      </c>
      <c r="Q149" s="371">
        <f>+'404-ENTREGA_INSUMOS PA'!AY170</f>
        <v>0</v>
      </c>
      <c r="R149" s="371">
        <f>+'404-ENTREGA_INSUMOS PA'!AZ170</f>
        <v>0</v>
      </c>
      <c r="S149" s="371"/>
      <c r="T149" s="371"/>
      <c r="U149" s="371"/>
      <c r="V149" s="371"/>
      <c r="W149" s="371"/>
      <c r="X149" s="371"/>
    </row>
    <row r="150" spans="1:24" hidden="1" x14ac:dyDescent="0.3">
      <c r="A150" s="371">
        <f>+seed_deliveries!A150</f>
        <v>0</v>
      </c>
      <c r="B150" s="371">
        <f>+seed_deliveries!B150</f>
        <v>0</v>
      </c>
      <c r="C150" s="371" t="str">
        <f>+seed_deliveries!C150</f>
        <v/>
      </c>
      <c r="D150" s="415" t="str">
        <f>+seed_deliveries!D150</f>
        <v/>
      </c>
      <c r="E150" s="415" t="str">
        <f>+delivery_events!D$5</f>
        <v>Insumos</v>
      </c>
      <c r="F150" s="566" t="e">
        <f>IFERROR(VLOOKUP('404-ENTREGA_INSUMOS PA'!AP$6,localidades,2,FALSE),VLOOKUP('404-ENTREGA_INSUMOS PA'!AP$5,district_codes,2,FALSE))</f>
        <v>#N/A</v>
      </c>
      <c r="G150" s="566">
        <f>+'402 - ENTREGA DE SEMENTE'!J171</f>
        <v>0</v>
      </c>
      <c r="H150" s="566">
        <f>+'404-ENTREGA_INSUMOS PA'!L171</f>
        <v>0</v>
      </c>
      <c r="I150" s="566">
        <f>+'404-ENTREGA_INSUMOS PA'!AP$6</f>
        <v>0</v>
      </c>
      <c r="J150" s="566">
        <f>+'404-ENTREGA_INSUMOS PA'!AP$6</f>
        <v>0</v>
      </c>
      <c r="K150" s="371">
        <f>+'404-ENTREGA_INSUMOS PA'!AP171</f>
        <v>0</v>
      </c>
      <c r="L150" s="371">
        <f>+'404-ENTREGA_INSUMOS PA'!AR171</f>
        <v>0</v>
      </c>
      <c r="M150" s="371">
        <f>+'404-ENTREGA_INSUMOS PA'!AT171</f>
        <v>0</v>
      </c>
      <c r="N150" s="371">
        <f>+'404-ENTREGA_INSUMOS PA'!AU171</f>
        <v>0</v>
      </c>
      <c r="O150" s="371">
        <f>+'404-ENTREGA_INSUMOS PA'!AV171</f>
        <v>0</v>
      </c>
      <c r="P150" s="371">
        <f>+'404-ENTREGA_INSUMOS PA'!AX171</f>
        <v>0</v>
      </c>
      <c r="Q150" s="371">
        <f>+'404-ENTREGA_INSUMOS PA'!AY171</f>
        <v>0</v>
      </c>
      <c r="R150" s="371">
        <f>+'404-ENTREGA_INSUMOS PA'!AZ171</f>
        <v>0</v>
      </c>
      <c r="S150" s="371"/>
      <c r="T150" s="371"/>
      <c r="U150" s="371"/>
      <c r="V150" s="371"/>
      <c r="W150" s="371"/>
      <c r="X150" s="371"/>
    </row>
    <row r="151" spans="1:24" hidden="1" x14ac:dyDescent="0.3">
      <c r="A151" s="371">
        <f>+seed_deliveries!A151</f>
        <v>0</v>
      </c>
      <c r="B151" s="371">
        <f>+seed_deliveries!B151</f>
        <v>0</v>
      </c>
      <c r="C151" s="371" t="str">
        <f>+seed_deliveries!C151</f>
        <v/>
      </c>
      <c r="D151" s="415" t="str">
        <f>+seed_deliveries!D151</f>
        <v/>
      </c>
      <c r="E151" s="415" t="str">
        <f>+delivery_events!D$5</f>
        <v>Insumos</v>
      </c>
      <c r="F151" s="566" t="e">
        <f>IFERROR(VLOOKUP('404-ENTREGA_INSUMOS PA'!AP$6,localidades,2,FALSE),VLOOKUP('404-ENTREGA_INSUMOS PA'!AP$5,district_codes,2,FALSE))</f>
        <v>#N/A</v>
      </c>
      <c r="G151" s="566">
        <f>+'402 - ENTREGA DE SEMENTE'!J172</f>
        <v>0</v>
      </c>
      <c r="H151" s="566">
        <f>+'404-ENTREGA_INSUMOS PA'!L172</f>
        <v>0</v>
      </c>
      <c r="I151" s="566">
        <f>+'404-ENTREGA_INSUMOS PA'!AP$6</f>
        <v>0</v>
      </c>
      <c r="J151" s="566">
        <f>+'404-ENTREGA_INSUMOS PA'!AP$6</f>
        <v>0</v>
      </c>
      <c r="K151" s="371">
        <f>+'404-ENTREGA_INSUMOS PA'!AP172</f>
        <v>0</v>
      </c>
      <c r="L151" s="371">
        <f>+'404-ENTREGA_INSUMOS PA'!AR172</f>
        <v>0</v>
      </c>
      <c r="M151" s="371">
        <f>+'404-ENTREGA_INSUMOS PA'!AT172</f>
        <v>0</v>
      </c>
      <c r="N151" s="371">
        <f>+'404-ENTREGA_INSUMOS PA'!AU172</f>
        <v>0</v>
      </c>
      <c r="O151" s="371">
        <f>+'404-ENTREGA_INSUMOS PA'!AV172</f>
        <v>0</v>
      </c>
      <c r="P151" s="371">
        <f>+'404-ENTREGA_INSUMOS PA'!AX172</f>
        <v>0</v>
      </c>
      <c r="Q151" s="371">
        <f>+'404-ENTREGA_INSUMOS PA'!AY172</f>
        <v>0</v>
      </c>
      <c r="R151" s="371">
        <f>+'404-ENTREGA_INSUMOS PA'!AZ172</f>
        <v>0</v>
      </c>
      <c r="S151" s="371"/>
      <c r="T151" s="371"/>
      <c r="U151" s="371"/>
      <c r="V151" s="371"/>
      <c r="W151" s="371"/>
      <c r="X151" s="371"/>
    </row>
    <row r="152" spans="1:24" hidden="1" x14ac:dyDescent="0.3">
      <c r="A152" s="371">
        <f>+seed_deliveries!A152</f>
        <v>0</v>
      </c>
      <c r="B152" s="371">
        <f>+seed_deliveries!B152</f>
        <v>0</v>
      </c>
      <c r="C152" s="371" t="str">
        <f>+seed_deliveries!C152</f>
        <v/>
      </c>
      <c r="D152" s="415" t="str">
        <f>+seed_deliveries!D152</f>
        <v/>
      </c>
      <c r="E152" s="415" t="str">
        <f>+delivery_events!D$5</f>
        <v>Insumos</v>
      </c>
      <c r="F152" s="566" t="e">
        <f>IFERROR(VLOOKUP('404-ENTREGA_INSUMOS PA'!AP$6,localidades,2,FALSE),VLOOKUP('404-ENTREGA_INSUMOS PA'!AP$5,district_codes,2,FALSE))</f>
        <v>#N/A</v>
      </c>
      <c r="G152" s="566">
        <f>+'402 - ENTREGA DE SEMENTE'!J173</f>
        <v>0</v>
      </c>
      <c r="H152" s="566">
        <f>+'404-ENTREGA_INSUMOS PA'!L173</f>
        <v>0</v>
      </c>
      <c r="I152" s="566">
        <f>+'404-ENTREGA_INSUMOS PA'!AP$6</f>
        <v>0</v>
      </c>
      <c r="J152" s="566">
        <f>+'404-ENTREGA_INSUMOS PA'!AP$6</f>
        <v>0</v>
      </c>
      <c r="K152" s="371">
        <f>+'404-ENTREGA_INSUMOS PA'!AP173</f>
        <v>0</v>
      </c>
      <c r="L152" s="371">
        <f>+'404-ENTREGA_INSUMOS PA'!AR173</f>
        <v>0</v>
      </c>
      <c r="M152" s="371">
        <f>+'404-ENTREGA_INSUMOS PA'!AT173</f>
        <v>0</v>
      </c>
      <c r="N152" s="371">
        <f>+'404-ENTREGA_INSUMOS PA'!AU173</f>
        <v>0</v>
      </c>
      <c r="O152" s="371">
        <f>+'404-ENTREGA_INSUMOS PA'!AV173</f>
        <v>0</v>
      </c>
      <c r="P152" s="371">
        <f>+'404-ENTREGA_INSUMOS PA'!AX173</f>
        <v>0</v>
      </c>
      <c r="Q152" s="371">
        <f>+'404-ENTREGA_INSUMOS PA'!AY173</f>
        <v>0</v>
      </c>
      <c r="R152" s="371">
        <f>+'404-ENTREGA_INSUMOS PA'!AZ173</f>
        <v>0</v>
      </c>
      <c r="S152" s="371"/>
      <c r="T152" s="371"/>
      <c r="U152" s="371"/>
      <c r="V152" s="371"/>
      <c r="W152" s="371"/>
      <c r="X152" s="371"/>
    </row>
    <row r="153" spans="1:24" hidden="1" x14ac:dyDescent="0.3">
      <c r="A153" s="371">
        <f>+seed_deliveries!A153</f>
        <v>0</v>
      </c>
      <c r="B153" s="371">
        <f>+seed_deliveries!B153</f>
        <v>0</v>
      </c>
      <c r="C153" s="371" t="str">
        <f>+seed_deliveries!C153</f>
        <v/>
      </c>
      <c r="D153" s="415" t="str">
        <f>+seed_deliveries!D153</f>
        <v/>
      </c>
      <c r="E153" s="415" t="str">
        <f>+delivery_events!D$5</f>
        <v>Insumos</v>
      </c>
      <c r="F153" s="566" t="e">
        <f>IFERROR(VLOOKUP('404-ENTREGA_INSUMOS PA'!AP$6,localidades,2,FALSE),VLOOKUP('404-ENTREGA_INSUMOS PA'!AP$5,district_codes,2,FALSE))</f>
        <v>#N/A</v>
      </c>
      <c r="G153" s="566">
        <f>+'402 - ENTREGA DE SEMENTE'!J174</f>
        <v>0</v>
      </c>
      <c r="H153" s="566">
        <f>+'404-ENTREGA_INSUMOS PA'!L174</f>
        <v>0</v>
      </c>
      <c r="I153" s="566">
        <f>+'404-ENTREGA_INSUMOS PA'!AP$6</f>
        <v>0</v>
      </c>
      <c r="J153" s="566">
        <f>+'404-ENTREGA_INSUMOS PA'!AP$6</f>
        <v>0</v>
      </c>
      <c r="K153" s="371">
        <f>+'404-ENTREGA_INSUMOS PA'!AP174</f>
        <v>0</v>
      </c>
      <c r="L153" s="371">
        <f>+'404-ENTREGA_INSUMOS PA'!AR174</f>
        <v>0</v>
      </c>
      <c r="M153" s="371">
        <f>+'404-ENTREGA_INSUMOS PA'!AT174</f>
        <v>0</v>
      </c>
      <c r="N153" s="371">
        <f>+'404-ENTREGA_INSUMOS PA'!AU174</f>
        <v>0</v>
      </c>
      <c r="O153" s="371">
        <f>+'404-ENTREGA_INSUMOS PA'!AV174</f>
        <v>0</v>
      </c>
      <c r="P153" s="371">
        <f>+'404-ENTREGA_INSUMOS PA'!AX174</f>
        <v>0</v>
      </c>
      <c r="Q153" s="371">
        <f>+'404-ENTREGA_INSUMOS PA'!AY174</f>
        <v>0</v>
      </c>
      <c r="R153" s="371">
        <f>+'404-ENTREGA_INSUMOS PA'!AZ174</f>
        <v>0</v>
      </c>
      <c r="S153" s="371"/>
      <c r="T153" s="371"/>
      <c r="U153" s="371"/>
      <c r="V153" s="371"/>
      <c r="W153" s="371"/>
      <c r="X153" s="371"/>
    </row>
    <row r="154" spans="1:24" hidden="1" x14ac:dyDescent="0.3">
      <c r="A154" s="371">
        <f>+seed_deliveries!A154</f>
        <v>0</v>
      </c>
      <c r="B154" s="371">
        <f>+seed_deliveries!B154</f>
        <v>0</v>
      </c>
      <c r="C154" s="371" t="str">
        <f>+seed_deliveries!C154</f>
        <v/>
      </c>
      <c r="D154" s="415" t="str">
        <f>+seed_deliveries!D154</f>
        <v/>
      </c>
      <c r="E154" s="415" t="str">
        <f>+delivery_events!D$5</f>
        <v>Insumos</v>
      </c>
      <c r="F154" s="566" t="e">
        <f>IFERROR(VLOOKUP('404-ENTREGA_INSUMOS PA'!AP$6,localidades,2,FALSE),VLOOKUP('404-ENTREGA_INSUMOS PA'!AP$5,district_codes,2,FALSE))</f>
        <v>#N/A</v>
      </c>
      <c r="G154" s="566">
        <f>+'402 - ENTREGA DE SEMENTE'!J175</f>
        <v>0</v>
      </c>
      <c r="H154" s="566">
        <f>+'404-ENTREGA_INSUMOS PA'!L175</f>
        <v>0</v>
      </c>
      <c r="I154" s="566">
        <f>+'404-ENTREGA_INSUMOS PA'!AP$6</f>
        <v>0</v>
      </c>
      <c r="J154" s="566">
        <f>+'404-ENTREGA_INSUMOS PA'!AP$6</f>
        <v>0</v>
      </c>
      <c r="K154" s="371">
        <f>+'404-ENTREGA_INSUMOS PA'!AP175</f>
        <v>0</v>
      </c>
      <c r="L154" s="371">
        <f>+'404-ENTREGA_INSUMOS PA'!AR175</f>
        <v>0</v>
      </c>
      <c r="M154" s="371">
        <f>+'404-ENTREGA_INSUMOS PA'!AT175</f>
        <v>0</v>
      </c>
      <c r="N154" s="371">
        <f>+'404-ENTREGA_INSUMOS PA'!AU175</f>
        <v>0</v>
      </c>
      <c r="O154" s="371">
        <f>+'404-ENTREGA_INSUMOS PA'!AV175</f>
        <v>0</v>
      </c>
      <c r="P154" s="371">
        <f>+'404-ENTREGA_INSUMOS PA'!AX175</f>
        <v>0</v>
      </c>
      <c r="Q154" s="371">
        <f>+'404-ENTREGA_INSUMOS PA'!AY175</f>
        <v>0</v>
      </c>
      <c r="R154" s="371">
        <f>+'404-ENTREGA_INSUMOS PA'!AZ175</f>
        <v>0</v>
      </c>
      <c r="S154" s="371"/>
      <c r="T154" s="371"/>
      <c r="U154" s="371"/>
      <c r="V154" s="371"/>
      <c r="W154" s="371"/>
      <c r="X154" s="371"/>
    </row>
    <row r="155" spans="1:24" hidden="1" x14ac:dyDescent="0.3">
      <c r="A155" s="371">
        <f>+seed_deliveries!A155</f>
        <v>0</v>
      </c>
      <c r="B155" s="371">
        <f>+seed_deliveries!B155</f>
        <v>0</v>
      </c>
      <c r="C155" s="371" t="str">
        <f>+seed_deliveries!C155</f>
        <v/>
      </c>
      <c r="D155" s="415" t="str">
        <f>+seed_deliveries!D155</f>
        <v/>
      </c>
      <c r="E155" s="415" t="str">
        <f>+delivery_events!D$5</f>
        <v>Insumos</v>
      </c>
      <c r="F155" s="566" t="e">
        <f>IFERROR(VLOOKUP('404-ENTREGA_INSUMOS PA'!AP$6,localidades,2,FALSE),VLOOKUP('404-ENTREGA_INSUMOS PA'!AP$5,district_codes,2,FALSE))</f>
        <v>#N/A</v>
      </c>
      <c r="G155" s="566">
        <f>+'402 - ENTREGA DE SEMENTE'!J176</f>
        <v>0</v>
      </c>
      <c r="H155" s="566">
        <f>+'404-ENTREGA_INSUMOS PA'!L176</f>
        <v>0</v>
      </c>
      <c r="I155" s="566">
        <f>+'404-ENTREGA_INSUMOS PA'!AP$6</f>
        <v>0</v>
      </c>
      <c r="J155" s="566">
        <f>+'404-ENTREGA_INSUMOS PA'!AP$6</f>
        <v>0</v>
      </c>
      <c r="K155" s="371">
        <f>+'404-ENTREGA_INSUMOS PA'!AP176</f>
        <v>0</v>
      </c>
      <c r="L155" s="371">
        <f>+'404-ENTREGA_INSUMOS PA'!AR176</f>
        <v>0</v>
      </c>
      <c r="M155" s="371">
        <f>+'404-ENTREGA_INSUMOS PA'!AT176</f>
        <v>0</v>
      </c>
      <c r="N155" s="371">
        <f>+'404-ENTREGA_INSUMOS PA'!AU176</f>
        <v>0</v>
      </c>
      <c r="O155" s="371">
        <f>+'404-ENTREGA_INSUMOS PA'!AV176</f>
        <v>0</v>
      </c>
      <c r="P155" s="371">
        <f>+'404-ENTREGA_INSUMOS PA'!AX176</f>
        <v>0</v>
      </c>
      <c r="Q155" s="371">
        <f>+'404-ENTREGA_INSUMOS PA'!AY176</f>
        <v>0</v>
      </c>
      <c r="R155" s="371">
        <f>+'404-ENTREGA_INSUMOS PA'!AZ176</f>
        <v>0</v>
      </c>
      <c r="S155" s="371"/>
      <c r="T155" s="371"/>
      <c r="U155" s="371"/>
      <c r="V155" s="371"/>
      <c r="W155" s="371"/>
      <c r="X155" s="371"/>
    </row>
    <row r="156" spans="1:24" hidden="1" x14ac:dyDescent="0.3">
      <c r="A156" s="371">
        <f>+seed_deliveries!A156</f>
        <v>0</v>
      </c>
      <c r="B156" s="371">
        <f>+seed_deliveries!B156</f>
        <v>0</v>
      </c>
      <c r="C156" s="371" t="str">
        <f>+seed_deliveries!C156</f>
        <v/>
      </c>
      <c r="D156" s="415" t="str">
        <f>+seed_deliveries!D156</f>
        <v/>
      </c>
      <c r="E156" s="415" t="str">
        <f>+delivery_events!D$5</f>
        <v>Insumos</v>
      </c>
      <c r="F156" s="566" t="e">
        <f>IFERROR(VLOOKUP('404-ENTREGA_INSUMOS PA'!AP$6,localidades,2,FALSE),VLOOKUP('404-ENTREGA_INSUMOS PA'!AP$5,district_codes,2,FALSE))</f>
        <v>#N/A</v>
      </c>
      <c r="G156" s="566">
        <f>+'402 - ENTREGA DE SEMENTE'!J177</f>
        <v>0</v>
      </c>
      <c r="H156" s="566">
        <f>+'404-ENTREGA_INSUMOS PA'!L177</f>
        <v>0</v>
      </c>
      <c r="I156" s="566">
        <f>+'404-ENTREGA_INSUMOS PA'!AP$6</f>
        <v>0</v>
      </c>
      <c r="J156" s="566">
        <f>+'404-ENTREGA_INSUMOS PA'!AP$6</f>
        <v>0</v>
      </c>
      <c r="K156" s="371">
        <f>+'404-ENTREGA_INSUMOS PA'!AP177</f>
        <v>0</v>
      </c>
      <c r="L156" s="371">
        <f>+'404-ENTREGA_INSUMOS PA'!AR177</f>
        <v>0</v>
      </c>
      <c r="M156" s="371">
        <f>+'404-ENTREGA_INSUMOS PA'!AT177</f>
        <v>0</v>
      </c>
      <c r="N156" s="371">
        <f>+'404-ENTREGA_INSUMOS PA'!AU177</f>
        <v>0</v>
      </c>
      <c r="O156" s="371">
        <f>+'404-ENTREGA_INSUMOS PA'!AV177</f>
        <v>0</v>
      </c>
      <c r="P156" s="371">
        <f>+'404-ENTREGA_INSUMOS PA'!AX177</f>
        <v>0</v>
      </c>
      <c r="Q156" s="371">
        <f>+'404-ENTREGA_INSUMOS PA'!AY177</f>
        <v>0</v>
      </c>
      <c r="R156" s="371">
        <f>+'404-ENTREGA_INSUMOS PA'!AZ177</f>
        <v>0</v>
      </c>
      <c r="S156" s="371"/>
      <c r="T156" s="371"/>
      <c r="U156" s="371"/>
      <c r="V156" s="371"/>
      <c r="W156" s="371"/>
      <c r="X156" s="371"/>
    </row>
    <row r="157" spans="1:24" hidden="1" x14ac:dyDescent="0.3">
      <c r="A157" s="371">
        <f>+seed_deliveries!A157</f>
        <v>0</v>
      </c>
      <c r="B157" s="371">
        <f>+seed_deliveries!B157</f>
        <v>0</v>
      </c>
      <c r="C157" s="371" t="str">
        <f>+seed_deliveries!C157</f>
        <v/>
      </c>
      <c r="D157" s="415" t="str">
        <f>+seed_deliveries!D157</f>
        <v/>
      </c>
      <c r="E157" s="415" t="str">
        <f>+delivery_events!D$5</f>
        <v>Insumos</v>
      </c>
      <c r="F157" s="566" t="e">
        <f>IFERROR(VLOOKUP('404-ENTREGA_INSUMOS PA'!AP$6,localidades,2,FALSE),VLOOKUP('404-ENTREGA_INSUMOS PA'!AP$5,district_codes,2,FALSE))</f>
        <v>#N/A</v>
      </c>
      <c r="G157" s="566">
        <f>+'402 - ENTREGA DE SEMENTE'!J178</f>
        <v>0</v>
      </c>
      <c r="H157" s="566">
        <f>+'404-ENTREGA_INSUMOS PA'!L178</f>
        <v>0</v>
      </c>
      <c r="I157" s="566">
        <f>+'404-ENTREGA_INSUMOS PA'!AP$6</f>
        <v>0</v>
      </c>
      <c r="J157" s="566">
        <f>+'404-ENTREGA_INSUMOS PA'!AP$6</f>
        <v>0</v>
      </c>
      <c r="K157" s="371">
        <f>+'404-ENTREGA_INSUMOS PA'!AP178</f>
        <v>0</v>
      </c>
      <c r="L157" s="371">
        <f>+'404-ENTREGA_INSUMOS PA'!AR178</f>
        <v>0</v>
      </c>
      <c r="M157" s="371">
        <f>+'404-ENTREGA_INSUMOS PA'!AT178</f>
        <v>0</v>
      </c>
      <c r="N157" s="371">
        <f>+'404-ENTREGA_INSUMOS PA'!AU178</f>
        <v>0</v>
      </c>
      <c r="O157" s="371">
        <f>+'404-ENTREGA_INSUMOS PA'!AV178</f>
        <v>0</v>
      </c>
      <c r="P157" s="371">
        <f>+'404-ENTREGA_INSUMOS PA'!AX178</f>
        <v>0</v>
      </c>
      <c r="Q157" s="371">
        <f>+'404-ENTREGA_INSUMOS PA'!AY178</f>
        <v>0</v>
      </c>
      <c r="R157" s="371">
        <f>+'404-ENTREGA_INSUMOS PA'!AZ178</f>
        <v>0</v>
      </c>
      <c r="S157" s="371"/>
      <c r="T157" s="371"/>
      <c r="U157" s="371"/>
      <c r="V157" s="371"/>
      <c r="W157" s="371"/>
      <c r="X157" s="371"/>
    </row>
    <row r="158" spans="1:24" hidden="1" x14ac:dyDescent="0.3">
      <c r="A158" s="371">
        <f>+seed_deliveries!A158</f>
        <v>0</v>
      </c>
      <c r="B158" s="371">
        <f>+seed_deliveries!B158</f>
        <v>0</v>
      </c>
      <c r="C158" s="371" t="str">
        <f>+seed_deliveries!C158</f>
        <v/>
      </c>
      <c r="D158" s="415" t="str">
        <f>+seed_deliveries!D158</f>
        <v/>
      </c>
      <c r="E158" s="415" t="str">
        <f>+delivery_events!D$5</f>
        <v>Insumos</v>
      </c>
      <c r="F158" s="566" t="e">
        <f>IFERROR(VLOOKUP('404-ENTREGA_INSUMOS PA'!AP$6,localidades,2,FALSE),VLOOKUP('404-ENTREGA_INSUMOS PA'!AP$5,district_codes,2,FALSE))</f>
        <v>#N/A</v>
      </c>
      <c r="G158" s="566">
        <f>+'402 - ENTREGA DE SEMENTE'!J179</f>
        <v>0</v>
      </c>
      <c r="H158" s="566">
        <f>+'404-ENTREGA_INSUMOS PA'!L179</f>
        <v>0</v>
      </c>
      <c r="I158" s="566">
        <f>+'404-ENTREGA_INSUMOS PA'!AP$6</f>
        <v>0</v>
      </c>
      <c r="J158" s="566">
        <f>+'404-ENTREGA_INSUMOS PA'!AP$6</f>
        <v>0</v>
      </c>
      <c r="K158" s="371">
        <f>+'404-ENTREGA_INSUMOS PA'!AP179</f>
        <v>0</v>
      </c>
      <c r="L158" s="371">
        <f>+'404-ENTREGA_INSUMOS PA'!AR179</f>
        <v>0</v>
      </c>
      <c r="M158" s="371">
        <f>+'404-ENTREGA_INSUMOS PA'!AT179</f>
        <v>0</v>
      </c>
      <c r="N158" s="371">
        <f>+'404-ENTREGA_INSUMOS PA'!AU179</f>
        <v>0</v>
      </c>
      <c r="O158" s="371">
        <f>+'404-ENTREGA_INSUMOS PA'!AV179</f>
        <v>0</v>
      </c>
      <c r="P158" s="371">
        <f>+'404-ENTREGA_INSUMOS PA'!AX179</f>
        <v>0</v>
      </c>
      <c r="Q158" s="371">
        <f>+'404-ENTREGA_INSUMOS PA'!AY179</f>
        <v>0</v>
      </c>
      <c r="R158" s="371">
        <f>+'404-ENTREGA_INSUMOS PA'!AZ179</f>
        <v>0</v>
      </c>
      <c r="S158" s="371"/>
      <c r="T158" s="371"/>
      <c r="U158" s="371"/>
      <c r="V158" s="371"/>
      <c r="W158" s="371"/>
      <c r="X158" s="371"/>
    </row>
    <row r="159" spans="1:24" hidden="1" x14ac:dyDescent="0.3">
      <c r="A159" s="371">
        <f>+seed_deliveries!A159</f>
        <v>0</v>
      </c>
      <c r="B159" s="371">
        <f>+seed_deliveries!B159</f>
        <v>0</v>
      </c>
      <c r="C159" s="371" t="str">
        <f>+seed_deliveries!C159</f>
        <v/>
      </c>
      <c r="D159" s="415" t="str">
        <f>+seed_deliveries!D159</f>
        <v/>
      </c>
      <c r="E159" s="415" t="str">
        <f>+delivery_events!D$5</f>
        <v>Insumos</v>
      </c>
      <c r="F159" s="566" t="e">
        <f>IFERROR(VLOOKUP('404-ENTREGA_INSUMOS PA'!AP$6,localidades,2,FALSE),VLOOKUP('404-ENTREGA_INSUMOS PA'!AP$5,district_codes,2,FALSE))</f>
        <v>#N/A</v>
      </c>
      <c r="G159" s="566">
        <f>+'402 - ENTREGA DE SEMENTE'!J180</f>
        <v>0</v>
      </c>
      <c r="H159" s="566">
        <f>+'404-ENTREGA_INSUMOS PA'!L180</f>
        <v>0</v>
      </c>
      <c r="I159" s="566">
        <f>+'404-ENTREGA_INSUMOS PA'!AP$6</f>
        <v>0</v>
      </c>
      <c r="J159" s="566">
        <f>+'404-ENTREGA_INSUMOS PA'!AP$6</f>
        <v>0</v>
      </c>
      <c r="K159" s="371">
        <f>+'404-ENTREGA_INSUMOS PA'!AP180</f>
        <v>0</v>
      </c>
      <c r="L159" s="371">
        <f>+'404-ENTREGA_INSUMOS PA'!AR180</f>
        <v>0</v>
      </c>
      <c r="M159" s="371">
        <f>+'404-ENTREGA_INSUMOS PA'!AT180</f>
        <v>0</v>
      </c>
      <c r="N159" s="371">
        <f>+'404-ENTREGA_INSUMOS PA'!AU180</f>
        <v>0</v>
      </c>
      <c r="O159" s="371">
        <f>+'404-ENTREGA_INSUMOS PA'!AV180</f>
        <v>0</v>
      </c>
      <c r="P159" s="371">
        <f>+'404-ENTREGA_INSUMOS PA'!AX180</f>
        <v>0</v>
      </c>
      <c r="Q159" s="371">
        <f>+'404-ENTREGA_INSUMOS PA'!AY180</f>
        <v>0</v>
      </c>
      <c r="R159" s="371">
        <f>+'404-ENTREGA_INSUMOS PA'!AZ180</f>
        <v>0</v>
      </c>
      <c r="S159" s="371"/>
      <c r="T159" s="371"/>
      <c r="U159" s="371"/>
      <c r="V159" s="371"/>
      <c r="W159" s="371"/>
      <c r="X159" s="371"/>
    </row>
    <row r="160" spans="1:24" hidden="1" x14ac:dyDescent="0.3">
      <c r="A160" s="371">
        <f>+seed_deliveries!A160</f>
        <v>0</v>
      </c>
      <c r="B160" s="371">
        <f>+seed_deliveries!B160</f>
        <v>0</v>
      </c>
      <c r="C160" s="371" t="str">
        <f>+seed_deliveries!C160</f>
        <v/>
      </c>
      <c r="D160" s="415" t="str">
        <f>+seed_deliveries!D160</f>
        <v/>
      </c>
      <c r="E160" s="415" t="str">
        <f>+delivery_events!D$5</f>
        <v>Insumos</v>
      </c>
      <c r="F160" s="566" t="e">
        <f>IFERROR(VLOOKUP('404-ENTREGA_INSUMOS PA'!AP$6,localidades,2,FALSE),VLOOKUP('404-ENTREGA_INSUMOS PA'!AP$5,district_codes,2,FALSE))</f>
        <v>#N/A</v>
      </c>
      <c r="G160" s="566">
        <f>+'402 - ENTREGA DE SEMENTE'!J181</f>
        <v>0</v>
      </c>
      <c r="H160" s="566">
        <f>+'404-ENTREGA_INSUMOS PA'!L181</f>
        <v>0</v>
      </c>
      <c r="I160" s="566">
        <f>+'404-ENTREGA_INSUMOS PA'!AP$6</f>
        <v>0</v>
      </c>
      <c r="J160" s="566">
        <f>+'404-ENTREGA_INSUMOS PA'!AP$6</f>
        <v>0</v>
      </c>
      <c r="K160" s="371">
        <f>+'404-ENTREGA_INSUMOS PA'!AP181</f>
        <v>0</v>
      </c>
      <c r="L160" s="371">
        <f>+'404-ENTREGA_INSUMOS PA'!AR181</f>
        <v>0</v>
      </c>
      <c r="M160" s="371">
        <f>+'404-ENTREGA_INSUMOS PA'!AT181</f>
        <v>0</v>
      </c>
      <c r="N160" s="371">
        <f>+'404-ENTREGA_INSUMOS PA'!AU181</f>
        <v>0</v>
      </c>
      <c r="O160" s="371">
        <f>+'404-ENTREGA_INSUMOS PA'!AV181</f>
        <v>0</v>
      </c>
      <c r="P160" s="371">
        <f>+'404-ENTREGA_INSUMOS PA'!AX181</f>
        <v>0</v>
      </c>
      <c r="Q160" s="371">
        <f>+'404-ENTREGA_INSUMOS PA'!AY181</f>
        <v>0</v>
      </c>
      <c r="R160" s="371">
        <f>+'404-ENTREGA_INSUMOS PA'!AZ181</f>
        <v>0</v>
      </c>
      <c r="S160" s="371"/>
      <c r="T160" s="371"/>
      <c r="U160" s="371"/>
      <c r="V160" s="371"/>
      <c r="W160" s="371"/>
      <c r="X160" s="371"/>
    </row>
    <row r="161" spans="1:24" hidden="1" x14ac:dyDescent="0.3">
      <c r="A161" s="371">
        <f>+seed_deliveries!A161</f>
        <v>0</v>
      </c>
      <c r="B161" s="371">
        <f>+seed_deliveries!B161</f>
        <v>0</v>
      </c>
      <c r="C161" s="371" t="str">
        <f>+seed_deliveries!C161</f>
        <v/>
      </c>
      <c r="D161" s="415" t="str">
        <f>+seed_deliveries!D161</f>
        <v/>
      </c>
      <c r="E161" s="415" t="str">
        <f>+delivery_events!D$5</f>
        <v>Insumos</v>
      </c>
      <c r="F161" s="566" t="e">
        <f>IFERROR(VLOOKUP('404-ENTREGA_INSUMOS PA'!AP$6,localidades,2,FALSE),VLOOKUP('404-ENTREGA_INSUMOS PA'!AP$5,district_codes,2,FALSE))</f>
        <v>#N/A</v>
      </c>
      <c r="G161" s="566">
        <f>+'402 - ENTREGA DE SEMENTE'!J182</f>
        <v>0</v>
      </c>
      <c r="H161" s="566">
        <f>+'404-ENTREGA_INSUMOS PA'!L182</f>
        <v>0</v>
      </c>
      <c r="I161" s="566">
        <f>+'404-ENTREGA_INSUMOS PA'!AP$6</f>
        <v>0</v>
      </c>
      <c r="J161" s="566">
        <f>+'404-ENTREGA_INSUMOS PA'!AP$6</f>
        <v>0</v>
      </c>
      <c r="K161" s="371">
        <f>+'404-ENTREGA_INSUMOS PA'!AP182</f>
        <v>0</v>
      </c>
      <c r="L161" s="371">
        <f>+'404-ENTREGA_INSUMOS PA'!AR182</f>
        <v>0</v>
      </c>
      <c r="M161" s="371">
        <f>+'404-ENTREGA_INSUMOS PA'!AT182</f>
        <v>0</v>
      </c>
      <c r="N161" s="371">
        <f>+'404-ENTREGA_INSUMOS PA'!AU182</f>
        <v>0</v>
      </c>
      <c r="O161" s="371">
        <f>+'404-ENTREGA_INSUMOS PA'!AV182</f>
        <v>0</v>
      </c>
      <c r="P161" s="371">
        <f>+'404-ENTREGA_INSUMOS PA'!AX182</f>
        <v>0</v>
      </c>
      <c r="Q161" s="371">
        <f>+'404-ENTREGA_INSUMOS PA'!AY182</f>
        <v>0</v>
      </c>
      <c r="R161" s="371">
        <f>+'404-ENTREGA_INSUMOS PA'!AZ182</f>
        <v>0</v>
      </c>
      <c r="S161" s="371"/>
      <c r="T161" s="371"/>
      <c r="U161" s="371"/>
      <c r="V161" s="371"/>
      <c r="W161" s="371"/>
      <c r="X161" s="371"/>
    </row>
    <row r="162" spans="1:24" hidden="1" x14ac:dyDescent="0.3">
      <c r="A162" s="371">
        <f>+seed_deliveries!A162</f>
        <v>0</v>
      </c>
      <c r="B162" s="371">
        <f>+seed_deliveries!B162</f>
        <v>0</v>
      </c>
      <c r="C162" s="371" t="str">
        <f>+seed_deliveries!C162</f>
        <v/>
      </c>
      <c r="D162" s="415" t="str">
        <f>+seed_deliveries!D162</f>
        <v/>
      </c>
      <c r="E162" s="415" t="str">
        <f>+delivery_events!D$5</f>
        <v>Insumos</v>
      </c>
      <c r="F162" s="566" t="e">
        <f>IFERROR(VLOOKUP('404-ENTREGA_INSUMOS PA'!AP$6,localidades,2,FALSE),VLOOKUP('404-ENTREGA_INSUMOS PA'!AP$5,district_codes,2,FALSE))</f>
        <v>#N/A</v>
      </c>
      <c r="G162" s="566">
        <f>+'402 - ENTREGA DE SEMENTE'!J183</f>
        <v>0</v>
      </c>
      <c r="H162" s="566">
        <f>+'404-ENTREGA_INSUMOS PA'!L183</f>
        <v>0</v>
      </c>
      <c r="I162" s="566">
        <f>+'404-ENTREGA_INSUMOS PA'!AP$6</f>
        <v>0</v>
      </c>
      <c r="J162" s="566">
        <f>+'404-ENTREGA_INSUMOS PA'!AP$6</f>
        <v>0</v>
      </c>
      <c r="K162" s="371">
        <f>+'404-ENTREGA_INSUMOS PA'!AP183</f>
        <v>0</v>
      </c>
      <c r="L162" s="371">
        <f>+'404-ENTREGA_INSUMOS PA'!AR183</f>
        <v>0</v>
      </c>
      <c r="M162" s="371">
        <f>+'404-ENTREGA_INSUMOS PA'!AT183</f>
        <v>0</v>
      </c>
      <c r="N162" s="371">
        <f>+'404-ENTREGA_INSUMOS PA'!AU183</f>
        <v>0</v>
      </c>
      <c r="O162" s="371">
        <f>+'404-ENTREGA_INSUMOS PA'!AV183</f>
        <v>0</v>
      </c>
      <c r="P162" s="371">
        <f>+'404-ENTREGA_INSUMOS PA'!AX183</f>
        <v>0</v>
      </c>
      <c r="Q162" s="371">
        <f>+'404-ENTREGA_INSUMOS PA'!AY183</f>
        <v>0</v>
      </c>
      <c r="R162" s="371">
        <f>+'404-ENTREGA_INSUMOS PA'!AZ183</f>
        <v>0</v>
      </c>
      <c r="S162" s="371"/>
      <c r="T162" s="371"/>
      <c r="U162" s="371"/>
      <c r="V162" s="371"/>
      <c r="W162" s="371"/>
      <c r="X162" s="371"/>
    </row>
    <row r="163" spans="1:24" hidden="1" x14ac:dyDescent="0.3">
      <c r="A163" s="371">
        <f>+seed_deliveries!A163</f>
        <v>0</v>
      </c>
      <c r="B163" s="371">
        <f>+seed_deliveries!B163</f>
        <v>0</v>
      </c>
      <c r="C163" s="371" t="str">
        <f>+seed_deliveries!C163</f>
        <v/>
      </c>
      <c r="D163" s="415" t="str">
        <f>+seed_deliveries!D163</f>
        <v/>
      </c>
      <c r="E163" s="415" t="str">
        <f>+delivery_events!D$5</f>
        <v>Insumos</v>
      </c>
      <c r="F163" s="566" t="e">
        <f>IFERROR(VLOOKUP('404-ENTREGA_INSUMOS PA'!AP$6,localidades,2,FALSE),VLOOKUP('404-ENTREGA_INSUMOS PA'!AP$5,district_codes,2,FALSE))</f>
        <v>#N/A</v>
      </c>
      <c r="G163" s="566">
        <f>+'402 - ENTREGA DE SEMENTE'!J184</f>
        <v>0</v>
      </c>
      <c r="H163" s="566">
        <f>+'404-ENTREGA_INSUMOS PA'!L184</f>
        <v>0</v>
      </c>
      <c r="I163" s="566">
        <f>+'404-ENTREGA_INSUMOS PA'!AP$6</f>
        <v>0</v>
      </c>
      <c r="J163" s="566">
        <f>+'404-ENTREGA_INSUMOS PA'!AP$6</f>
        <v>0</v>
      </c>
      <c r="K163" s="371">
        <f>+'404-ENTREGA_INSUMOS PA'!AP184</f>
        <v>0</v>
      </c>
      <c r="L163" s="371">
        <f>+'404-ENTREGA_INSUMOS PA'!AR184</f>
        <v>0</v>
      </c>
      <c r="M163" s="371">
        <f>+'404-ENTREGA_INSUMOS PA'!AT184</f>
        <v>0</v>
      </c>
      <c r="N163" s="371">
        <f>+'404-ENTREGA_INSUMOS PA'!AU184</f>
        <v>0</v>
      </c>
      <c r="O163" s="371">
        <f>+'404-ENTREGA_INSUMOS PA'!AV184</f>
        <v>0</v>
      </c>
      <c r="P163" s="371">
        <f>+'404-ENTREGA_INSUMOS PA'!AX184</f>
        <v>0</v>
      </c>
      <c r="Q163" s="371">
        <f>+'404-ENTREGA_INSUMOS PA'!AY184</f>
        <v>0</v>
      </c>
      <c r="R163" s="371">
        <f>+'404-ENTREGA_INSUMOS PA'!AZ184</f>
        <v>0</v>
      </c>
      <c r="S163" s="371"/>
      <c r="T163" s="371"/>
      <c r="U163" s="371"/>
      <c r="V163" s="371"/>
      <c r="W163" s="371"/>
      <c r="X163" s="371"/>
    </row>
    <row r="164" spans="1:24" hidden="1" x14ac:dyDescent="0.3">
      <c r="A164" s="371">
        <f>+seed_deliveries!A164</f>
        <v>0</v>
      </c>
      <c r="B164" s="371">
        <f>+seed_deliveries!B164</f>
        <v>0</v>
      </c>
      <c r="C164" s="371" t="str">
        <f>+seed_deliveries!C164</f>
        <v/>
      </c>
      <c r="D164" s="415" t="str">
        <f>+seed_deliveries!D164</f>
        <v/>
      </c>
      <c r="E164" s="415" t="str">
        <f>+delivery_events!D$5</f>
        <v>Insumos</v>
      </c>
      <c r="F164" s="566" t="e">
        <f>IFERROR(VLOOKUP('404-ENTREGA_INSUMOS PA'!AP$6,localidades,2,FALSE),VLOOKUP('404-ENTREGA_INSUMOS PA'!AP$5,district_codes,2,FALSE))</f>
        <v>#N/A</v>
      </c>
      <c r="G164" s="566">
        <f>+'402 - ENTREGA DE SEMENTE'!J185</f>
        <v>0</v>
      </c>
      <c r="H164" s="566">
        <f>+'404-ENTREGA_INSUMOS PA'!L185</f>
        <v>0</v>
      </c>
      <c r="I164" s="566">
        <f>+'404-ENTREGA_INSUMOS PA'!AP$6</f>
        <v>0</v>
      </c>
      <c r="J164" s="566">
        <f>+'404-ENTREGA_INSUMOS PA'!AP$6</f>
        <v>0</v>
      </c>
      <c r="K164" s="371">
        <f>+'404-ENTREGA_INSUMOS PA'!AP185</f>
        <v>0</v>
      </c>
      <c r="L164" s="371">
        <f>+'404-ENTREGA_INSUMOS PA'!AR185</f>
        <v>0</v>
      </c>
      <c r="M164" s="371">
        <f>+'404-ENTREGA_INSUMOS PA'!AT185</f>
        <v>0</v>
      </c>
      <c r="N164" s="371">
        <f>+'404-ENTREGA_INSUMOS PA'!AU185</f>
        <v>0</v>
      </c>
      <c r="O164" s="371">
        <f>+'404-ENTREGA_INSUMOS PA'!AV185</f>
        <v>0</v>
      </c>
      <c r="P164" s="371">
        <f>+'404-ENTREGA_INSUMOS PA'!AX185</f>
        <v>0</v>
      </c>
      <c r="Q164" s="371">
        <f>+'404-ENTREGA_INSUMOS PA'!AY185</f>
        <v>0</v>
      </c>
      <c r="R164" s="371">
        <f>+'404-ENTREGA_INSUMOS PA'!AZ185</f>
        <v>0</v>
      </c>
      <c r="S164" s="371"/>
      <c r="T164" s="371"/>
      <c r="U164" s="371"/>
      <c r="V164" s="371"/>
      <c r="W164" s="371"/>
      <c r="X164" s="371"/>
    </row>
    <row r="165" spans="1:24" hidden="1" x14ac:dyDescent="0.3">
      <c r="A165" s="371">
        <f>+seed_deliveries!A165</f>
        <v>0</v>
      </c>
      <c r="B165" s="371">
        <f>+seed_deliveries!B165</f>
        <v>0</v>
      </c>
      <c r="C165" s="371" t="str">
        <f>+seed_deliveries!C165</f>
        <v/>
      </c>
      <c r="D165" s="415" t="str">
        <f>+seed_deliveries!D165</f>
        <v/>
      </c>
      <c r="E165" s="415" t="str">
        <f>+delivery_events!D$5</f>
        <v>Insumos</v>
      </c>
      <c r="F165" s="566" t="e">
        <f>IFERROR(VLOOKUP('404-ENTREGA_INSUMOS PA'!AP$6,localidades,2,FALSE),VLOOKUP('404-ENTREGA_INSUMOS PA'!AP$5,district_codes,2,FALSE))</f>
        <v>#N/A</v>
      </c>
      <c r="G165" s="566">
        <f>+'402 - ENTREGA DE SEMENTE'!J186</f>
        <v>0</v>
      </c>
      <c r="H165" s="566">
        <f>+'404-ENTREGA_INSUMOS PA'!L186</f>
        <v>0</v>
      </c>
      <c r="I165" s="566">
        <f>+'404-ENTREGA_INSUMOS PA'!AP$6</f>
        <v>0</v>
      </c>
      <c r="J165" s="566">
        <f>+'404-ENTREGA_INSUMOS PA'!AP$6</f>
        <v>0</v>
      </c>
      <c r="K165" s="371">
        <f>+'404-ENTREGA_INSUMOS PA'!AP186</f>
        <v>0</v>
      </c>
      <c r="L165" s="371">
        <f>+'404-ENTREGA_INSUMOS PA'!AR186</f>
        <v>0</v>
      </c>
      <c r="M165" s="371">
        <f>+'404-ENTREGA_INSUMOS PA'!AT186</f>
        <v>0</v>
      </c>
      <c r="N165" s="371">
        <f>+'404-ENTREGA_INSUMOS PA'!AU186</f>
        <v>0</v>
      </c>
      <c r="O165" s="371">
        <f>+'404-ENTREGA_INSUMOS PA'!AV186</f>
        <v>0</v>
      </c>
      <c r="P165" s="371">
        <f>+'404-ENTREGA_INSUMOS PA'!AX186</f>
        <v>0</v>
      </c>
      <c r="Q165" s="371">
        <f>+'404-ENTREGA_INSUMOS PA'!AY186</f>
        <v>0</v>
      </c>
      <c r="R165" s="371">
        <f>+'404-ENTREGA_INSUMOS PA'!AZ186</f>
        <v>0</v>
      </c>
      <c r="S165" s="371"/>
      <c r="T165" s="371"/>
      <c r="U165" s="371"/>
      <c r="V165" s="371"/>
      <c r="W165" s="371"/>
      <c r="X165" s="371"/>
    </row>
    <row r="166" spans="1:24" hidden="1" x14ac:dyDescent="0.3">
      <c r="A166" s="371">
        <f>+seed_deliveries!A166</f>
        <v>0</v>
      </c>
      <c r="B166" s="371">
        <f>+seed_deliveries!B166</f>
        <v>0</v>
      </c>
      <c r="C166" s="371" t="str">
        <f>+seed_deliveries!C166</f>
        <v/>
      </c>
      <c r="D166" s="415" t="str">
        <f>+seed_deliveries!D166</f>
        <v/>
      </c>
      <c r="E166" s="415" t="str">
        <f>+delivery_events!D$5</f>
        <v>Insumos</v>
      </c>
      <c r="F166" s="566" t="e">
        <f>IFERROR(VLOOKUP('404-ENTREGA_INSUMOS PA'!AP$6,localidades,2,FALSE),VLOOKUP('404-ENTREGA_INSUMOS PA'!AP$5,district_codes,2,FALSE))</f>
        <v>#N/A</v>
      </c>
      <c r="G166" s="566">
        <f>+'402 - ENTREGA DE SEMENTE'!J187</f>
        <v>0</v>
      </c>
      <c r="H166" s="566">
        <f>+'404-ENTREGA_INSUMOS PA'!L187</f>
        <v>0</v>
      </c>
      <c r="I166" s="566">
        <f>+'404-ENTREGA_INSUMOS PA'!AP$6</f>
        <v>0</v>
      </c>
      <c r="J166" s="566">
        <f>+'404-ENTREGA_INSUMOS PA'!AP$6</f>
        <v>0</v>
      </c>
      <c r="K166" s="371">
        <f>+'404-ENTREGA_INSUMOS PA'!AP187</f>
        <v>0</v>
      </c>
      <c r="L166" s="371">
        <f>+'404-ENTREGA_INSUMOS PA'!AR187</f>
        <v>0</v>
      </c>
      <c r="M166" s="371">
        <f>+'404-ENTREGA_INSUMOS PA'!AT187</f>
        <v>0</v>
      </c>
      <c r="N166" s="371">
        <f>+'404-ENTREGA_INSUMOS PA'!AU187</f>
        <v>0</v>
      </c>
      <c r="O166" s="371">
        <f>+'404-ENTREGA_INSUMOS PA'!AV187</f>
        <v>0</v>
      </c>
      <c r="P166" s="371">
        <f>+'404-ENTREGA_INSUMOS PA'!AX187</f>
        <v>0</v>
      </c>
      <c r="Q166" s="371">
        <f>+'404-ENTREGA_INSUMOS PA'!AY187</f>
        <v>0</v>
      </c>
      <c r="R166" s="371">
        <f>+'404-ENTREGA_INSUMOS PA'!AZ187</f>
        <v>0</v>
      </c>
      <c r="S166" s="371"/>
      <c r="T166" s="371"/>
      <c r="U166" s="371"/>
      <c r="V166" s="371"/>
      <c r="W166" s="371"/>
      <c r="X166" s="371"/>
    </row>
    <row r="167" spans="1:24" hidden="1" x14ac:dyDescent="0.3">
      <c r="A167" s="371">
        <f>+seed_deliveries!A167</f>
        <v>0</v>
      </c>
      <c r="B167" s="371">
        <f>+seed_deliveries!B167</f>
        <v>0</v>
      </c>
      <c r="C167" s="371" t="str">
        <f>+seed_deliveries!C167</f>
        <v/>
      </c>
      <c r="D167" s="415" t="str">
        <f>+seed_deliveries!D167</f>
        <v/>
      </c>
      <c r="E167" s="415" t="str">
        <f>+delivery_events!D$5</f>
        <v>Insumos</v>
      </c>
      <c r="F167" s="566" t="e">
        <f>IFERROR(VLOOKUP('404-ENTREGA_INSUMOS PA'!AP$6,localidades,2,FALSE),VLOOKUP('404-ENTREGA_INSUMOS PA'!AP$5,district_codes,2,FALSE))</f>
        <v>#N/A</v>
      </c>
      <c r="G167" s="566">
        <f>+'402 - ENTREGA DE SEMENTE'!J188</f>
        <v>0</v>
      </c>
      <c r="H167" s="566">
        <f>+'404-ENTREGA_INSUMOS PA'!L188</f>
        <v>0</v>
      </c>
      <c r="I167" s="566">
        <f>+'404-ENTREGA_INSUMOS PA'!AP$6</f>
        <v>0</v>
      </c>
      <c r="J167" s="566">
        <f>+'404-ENTREGA_INSUMOS PA'!AP$6</f>
        <v>0</v>
      </c>
      <c r="K167" s="371">
        <f>+'404-ENTREGA_INSUMOS PA'!AP188</f>
        <v>0</v>
      </c>
      <c r="L167" s="371">
        <f>+'404-ENTREGA_INSUMOS PA'!AR188</f>
        <v>0</v>
      </c>
      <c r="M167" s="371">
        <f>+'404-ENTREGA_INSUMOS PA'!AT188</f>
        <v>0</v>
      </c>
      <c r="N167" s="371">
        <f>+'404-ENTREGA_INSUMOS PA'!AU188</f>
        <v>0</v>
      </c>
      <c r="O167" s="371">
        <f>+'404-ENTREGA_INSUMOS PA'!AV188</f>
        <v>0</v>
      </c>
      <c r="P167" s="371">
        <f>+'404-ENTREGA_INSUMOS PA'!AX188</f>
        <v>0</v>
      </c>
      <c r="Q167" s="371">
        <f>+'404-ENTREGA_INSUMOS PA'!AY188</f>
        <v>0</v>
      </c>
      <c r="R167" s="371">
        <f>+'404-ENTREGA_INSUMOS PA'!AZ188</f>
        <v>0</v>
      </c>
      <c r="S167" s="371"/>
      <c r="T167" s="371"/>
      <c r="U167" s="371"/>
      <c r="V167" s="371"/>
      <c r="W167" s="371"/>
      <c r="X167" s="371"/>
    </row>
    <row r="168" spans="1:24" hidden="1" x14ac:dyDescent="0.3">
      <c r="A168" s="371">
        <f>+seed_deliveries!A168</f>
        <v>0</v>
      </c>
      <c r="B168" s="371">
        <f>+seed_deliveries!B168</f>
        <v>0</v>
      </c>
      <c r="C168" s="371" t="str">
        <f>+seed_deliveries!C168</f>
        <v/>
      </c>
      <c r="D168" s="415" t="str">
        <f>+seed_deliveries!D168</f>
        <v/>
      </c>
      <c r="E168" s="415" t="str">
        <f>+delivery_events!D$5</f>
        <v>Insumos</v>
      </c>
      <c r="F168" s="566" t="e">
        <f>IFERROR(VLOOKUP('404-ENTREGA_INSUMOS PA'!AP$6,localidades,2,FALSE),VLOOKUP('404-ENTREGA_INSUMOS PA'!AP$5,district_codes,2,FALSE))</f>
        <v>#N/A</v>
      </c>
      <c r="G168" s="566">
        <f>+'402 - ENTREGA DE SEMENTE'!J189</f>
        <v>0</v>
      </c>
      <c r="H168" s="566">
        <f>+'404-ENTREGA_INSUMOS PA'!L189</f>
        <v>0</v>
      </c>
      <c r="I168" s="566">
        <f>+'404-ENTREGA_INSUMOS PA'!AP$6</f>
        <v>0</v>
      </c>
      <c r="J168" s="566">
        <f>+'404-ENTREGA_INSUMOS PA'!AP$6</f>
        <v>0</v>
      </c>
      <c r="K168" s="371">
        <f>+'404-ENTREGA_INSUMOS PA'!AP189</f>
        <v>0</v>
      </c>
      <c r="L168" s="371">
        <f>+'404-ENTREGA_INSUMOS PA'!AR189</f>
        <v>0</v>
      </c>
      <c r="M168" s="371">
        <f>+'404-ENTREGA_INSUMOS PA'!AT189</f>
        <v>0</v>
      </c>
      <c r="N168" s="371">
        <f>+'404-ENTREGA_INSUMOS PA'!AU189</f>
        <v>0</v>
      </c>
      <c r="O168" s="371">
        <f>+'404-ENTREGA_INSUMOS PA'!AV189</f>
        <v>0</v>
      </c>
      <c r="P168" s="371">
        <f>+'404-ENTREGA_INSUMOS PA'!AX189</f>
        <v>0</v>
      </c>
      <c r="Q168" s="371">
        <f>+'404-ENTREGA_INSUMOS PA'!AY189</f>
        <v>0</v>
      </c>
      <c r="R168" s="371">
        <f>+'404-ENTREGA_INSUMOS PA'!AZ189</f>
        <v>0</v>
      </c>
      <c r="S168" s="371"/>
      <c r="T168" s="371"/>
      <c r="U168" s="371"/>
      <c r="V168" s="371"/>
      <c r="W168" s="371"/>
      <c r="X168" s="371"/>
    </row>
    <row r="169" spans="1:24" hidden="1" x14ac:dyDescent="0.3">
      <c r="A169" s="371">
        <f>+seed_deliveries!A169</f>
        <v>0</v>
      </c>
      <c r="B169" s="371">
        <f>+seed_deliveries!B169</f>
        <v>0</v>
      </c>
      <c r="C169" s="371" t="str">
        <f>+seed_deliveries!C169</f>
        <v/>
      </c>
      <c r="D169" s="415" t="str">
        <f>+seed_deliveries!D169</f>
        <v/>
      </c>
      <c r="E169" s="415" t="str">
        <f>+delivery_events!D$5</f>
        <v>Insumos</v>
      </c>
      <c r="F169" s="566" t="e">
        <f>IFERROR(VLOOKUP('404-ENTREGA_INSUMOS PA'!AP$6,localidades,2,FALSE),VLOOKUP('404-ENTREGA_INSUMOS PA'!AP$5,district_codes,2,FALSE))</f>
        <v>#N/A</v>
      </c>
      <c r="G169" s="566">
        <f>+'402 - ENTREGA DE SEMENTE'!J190</f>
        <v>0</v>
      </c>
      <c r="H169" s="566">
        <f>+'404-ENTREGA_INSUMOS PA'!L190</f>
        <v>0</v>
      </c>
      <c r="I169" s="566">
        <f>+'404-ENTREGA_INSUMOS PA'!AP$6</f>
        <v>0</v>
      </c>
      <c r="J169" s="566">
        <f>+'404-ENTREGA_INSUMOS PA'!AP$6</f>
        <v>0</v>
      </c>
      <c r="K169" s="371">
        <f>+'404-ENTREGA_INSUMOS PA'!AP190</f>
        <v>0</v>
      </c>
      <c r="L169" s="371">
        <f>+'404-ENTREGA_INSUMOS PA'!AR190</f>
        <v>0</v>
      </c>
      <c r="M169" s="371">
        <f>+'404-ENTREGA_INSUMOS PA'!AT190</f>
        <v>0</v>
      </c>
      <c r="N169" s="371">
        <f>+'404-ENTREGA_INSUMOS PA'!AU190</f>
        <v>0</v>
      </c>
      <c r="O169" s="371">
        <f>+'404-ENTREGA_INSUMOS PA'!AV190</f>
        <v>0</v>
      </c>
      <c r="P169" s="371">
        <f>+'404-ENTREGA_INSUMOS PA'!AX190</f>
        <v>0</v>
      </c>
      <c r="Q169" s="371">
        <f>+'404-ENTREGA_INSUMOS PA'!AY190</f>
        <v>0</v>
      </c>
      <c r="R169" s="371">
        <f>+'404-ENTREGA_INSUMOS PA'!AZ190</f>
        <v>0</v>
      </c>
      <c r="S169" s="371"/>
      <c r="T169" s="371"/>
      <c r="U169" s="371"/>
      <c r="V169" s="371"/>
      <c r="W169" s="371"/>
      <c r="X169" s="371"/>
    </row>
    <row r="170" spans="1:24" hidden="1" x14ac:dyDescent="0.3">
      <c r="A170" s="371">
        <f>+seed_deliveries!A170</f>
        <v>0</v>
      </c>
      <c r="B170" s="371">
        <f>+seed_deliveries!B170</f>
        <v>0</v>
      </c>
      <c r="C170" s="371" t="str">
        <f>+seed_deliveries!C170</f>
        <v/>
      </c>
      <c r="D170" s="415" t="str">
        <f>+seed_deliveries!D170</f>
        <v/>
      </c>
      <c r="E170" s="415" t="str">
        <f>+delivery_events!D$5</f>
        <v>Insumos</v>
      </c>
      <c r="F170" s="566" t="e">
        <f>IFERROR(VLOOKUP('404-ENTREGA_INSUMOS PA'!AP$6,localidades,2,FALSE),VLOOKUP('404-ENTREGA_INSUMOS PA'!AP$5,district_codes,2,FALSE))</f>
        <v>#N/A</v>
      </c>
      <c r="G170" s="566">
        <f>+'402 - ENTREGA DE SEMENTE'!J191</f>
        <v>0</v>
      </c>
      <c r="H170" s="566">
        <f>+'404-ENTREGA_INSUMOS PA'!L191</f>
        <v>0</v>
      </c>
      <c r="I170" s="566">
        <f>+'404-ENTREGA_INSUMOS PA'!AP$6</f>
        <v>0</v>
      </c>
      <c r="J170" s="566">
        <f>+'404-ENTREGA_INSUMOS PA'!AP$6</f>
        <v>0</v>
      </c>
      <c r="K170" s="371">
        <f>+'404-ENTREGA_INSUMOS PA'!AP191</f>
        <v>0</v>
      </c>
      <c r="L170" s="371">
        <f>+'404-ENTREGA_INSUMOS PA'!AR191</f>
        <v>0</v>
      </c>
      <c r="M170" s="371">
        <f>+'404-ENTREGA_INSUMOS PA'!AT191</f>
        <v>0</v>
      </c>
      <c r="N170" s="371">
        <f>+'404-ENTREGA_INSUMOS PA'!AU191</f>
        <v>0</v>
      </c>
      <c r="O170" s="371">
        <f>+'404-ENTREGA_INSUMOS PA'!AV191</f>
        <v>0</v>
      </c>
      <c r="P170" s="371">
        <f>+'404-ENTREGA_INSUMOS PA'!AX191</f>
        <v>0</v>
      </c>
      <c r="Q170" s="371">
        <f>+'404-ENTREGA_INSUMOS PA'!AY191</f>
        <v>0</v>
      </c>
      <c r="R170" s="371">
        <f>+'404-ENTREGA_INSUMOS PA'!AZ191</f>
        <v>0</v>
      </c>
      <c r="S170" s="371"/>
      <c r="T170" s="371"/>
      <c r="U170" s="371"/>
      <c r="V170" s="371"/>
      <c r="W170" s="371"/>
      <c r="X170" s="371"/>
    </row>
    <row r="171" spans="1:24" hidden="1" x14ac:dyDescent="0.3">
      <c r="A171" s="371">
        <f>+seed_deliveries!A171</f>
        <v>0</v>
      </c>
      <c r="B171" s="371">
        <f>+seed_deliveries!B171</f>
        <v>0</v>
      </c>
      <c r="C171" s="371" t="str">
        <f>+seed_deliveries!C171</f>
        <v/>
      </c>
      <c r="D171" s="415" t="str">
        <f>+seed_deliveries!D171</f>
        <v/>
      </c>
      <c r="E171" s="415" t="str">
        <f>+delivery_events!D$5</f>
        <v>Insumos</v>
      </c>
      <c r="F171" s="566" t="e">
        <f>IFERROR(VLOOKUP('404-ENTREGA_INSUMOS PA'!AP$6,localidades,2,FALSE),VLOOKUP('404-ENTREGA_INSUMOS PA'!AP$5,district_codes,2,FALSE))</f>
        <v>#N/A</v>
      </c>
      <c r="G171" s="566">
        <f>+'402 - ENTREGA DE SEMENTE'!J192</f>
        <v>0</v>
      </c>
      <c r="H171" s="566">
        <f>+'404-ENTREGA_INSUMOS PA'!L192</f>
        <v>0</v>
      </c>
      <c r="I171" s="566">
        <f>+'404-ENTREGA_INSUMOS PA'!AP$6</f>
        <v>0</v>
      </c>
      <c r="J171" s="566">
        <f>+'404-ENTREGA_INSUMOS PA'!AP$6</f>
        <v>0</v>
      </c>
      <c r="K171" s="371">
        <f>+'404-ENTREGA_INSUMOS PA'!AP192</f>
        <v>0</v>
      </c>
      <c r="L171" s="371">
        <f>+'404-ENTREGA_INSUMOS PA'!AR192</f>
        <v>0</v>
      </c>
      <c r="M171" s="371">
        <f>+'404-ENTREGA_INSUMOS PA'!AT192</f>
        <v>0</v>
      </c>
      <c r="N171" s="371">
        <f>+'404-ENTREGA_INSUMOS PA'!AU192</f>
        <v>0</v>
      </c>
      <c r="O171" s="371">
        <f>+'404-ENTREGA_INSUMOS PA'!AV192</f>
        <v>0</v>
      </c>
      <c r="P171" s="371">
        <f>+'404-ENTREGA_INSUMOS PA'!AX192</f>
        <v>0</v>
      </c>
      <c r="Q171" s="371">
        <f>+'404-ENTREGA_INSUMOS PA'!AY192</f>
        <v>0</v>
      </c>
      <c r="R171" s="371">
        <f>+'404-ENTREGA_INSUMOS PA'!AZ192</f>
        <v>0</v>
      </c>
      <c r="S171" s="371"/>
      <c r="T171" s="371"/>
      <c r="U171" s="371"/>
      <c r="V171" s="371"/>
      <c r="W171" s="371"/>
      <c r="X171" s="371"/>
    </row>
    <row r="172" spans="1:24" hidden="1" x14ac:dyDescent="0.3">
      <c r="A172" s="371">
        <f>+seed_deliveries!A172</f>
        <v>0</v>
      </c>
      <c r="B172" s="371">
        <f>+seed_deliveries!B172</f>
        <v>0</v>
      </c>
      <c r="C172" s="371" t="str">
        <f>+seed_deliveries!C172</f>
        <v/>
      </c>
      <c r="D172" s="415" t="str">
        <f>+seed_deliveries!D172</f>
        <v/>
      </c>
      <c r="E172" s="415" t="str">
        <f>+delivery_events!D$5</f>
        <v>Insumos</v>
      </c>
      <c r="F172" s="566" t="e">
        <f>IFERROR(VLOOKUP('404-ENTREGA_INSUMOS PA'!AP$6,localidades,2,FALSE),VLOOKUP('404-ENTREGA_INSUMOS PA'!AP$5,district_codes,2,FALSE))</f>
        <v>#N/A</v>
      </c>
      <c r="G172" s="566">
        <f>+'402 - ENTREGA DE SEMENTE'!J193</f>
        <v>0</v>
      </c>
      <c r="H172" s="566">
        <f>+'404-ENTREGA_INSUMOS PA'!L193</f>
        <v>0</v>
      </c>
      <c r="I172" s="566">
        <f>+'404-ENTREGA_INSUMOS PA'!AP$6</f>
        <v>0</v>
      </c>
      <c r="J172" s="566">
        <f>+'404-ENTREGA_INSUMOS PA'!AP$6</f>
        <v>0</v>
      </c>
      <c r="K172" s="371">
        <f>+'404-ENTREGA_INSUMOS PA'!AP193</f>
        <v>0</v>
      </c>
      <c r="L172" s="371">
        <f>+'404-ENTREGA_INSUMOS PA'!AR193</f>
        <v>0</v>
      </c>
      <c r="M172" s="371">
        <f>+'404-ENTREGA_INSUMOS PA'!AT193</f>
        <v>0</v>
      </c>
      <c r="N172" s="371">
        <f>+'404-ENTREGA_INSUMOS PA'!AU193</f>
        <v>0</v>
      </c>
      <c r="O172" s="371">
        <f>+'404-ENTREGA_INSUMOS PA'!AV193</f>
        <v>0</v>
      </c>
      <c r="P172" s="371">
        <f>+'404-ENTREGA_INSUMOS PA'!AX193</f>
        <v>0</v>
      </c>
      <c r="Q172" s="371">
        <f>+'404-ENTREGA_INSUMOS PA'!AY193</f>
        <v>0</v>
      </c>
      <c r="R172" s="371">
        <f>+'404-ENTREGA_INSUMOS PA'!AZ193</f>
        <v>0</v>
      </c>
      <c r="S172" s="371"/>
      <c r="T172" s="371"/>
      <c r="U172" s="371"/>
      <c r="V172" s="371"/>
      <c r="W172" s="371"/>
      <c r="X172" s="371"/>
    </row>
    <row r="173" spans="1:24" hidden="1" x14ac:dyDescent="0.3">
      <c r="A173" s="371">
        <f>+seed_deliveries!A173</f>
        <v>0</v>
      </c>
      <c r="B173" s="371">
        <f>+seed_deliveries!B173</f>
        <v>0</v>
      </c>
      <c r="C173" s="371" t="str">
        <f>+seed_deliveries!C173</f>
        <v/>
      </c>
      <c r="D173" s="415" t="str">
        <f>+seed_deliveries!D173</f>
        <v/>
      </c>
      <c r="E173" s="415" t="str">
        <f>+delivery_events!D$5</f>
        <v>Insumos</v>
      </c>
      <c r="F173" s="566" t="e">
        <f>IFERROR(VLOOKUP('404-ENTREGA_INSUMOS PA'!AP$6,localidades,2,FALSE),VLOOKUP('404-ENTREGA_INSUMOS PA'!AP$5,district_codes,2,FALSE))</f>
        <v>#N/A</v>
      </c>
      <c r="G173" s="566">
        <f>+'402 - ENTREGA DE SEMENTE'!J194</f>
        <v>0</v>
      </c>
      <c r="H173" s="566">
        <f>+'404-ENTREGA_INSUMOS PA'!L194</f>
        <v>0</v>
      </c>
      <c r="I173" s="566">
        <f>+'404-ENTREGA_INSUMOS PA'!AP$6</f>
        <v>0</v>
      </c>
      <c r="J173" s="566">
        <f>+'404-ENTREGA_INSUMOS PA'!AP$6</f>
        <v>0</v>
      </c>
      <c r="K173" s="371">
        <f>+'404-ENTREGA_INSUMOS PA'!AP194</f>
        <v>0</v>
      </c>
      <c r="L173" s="371">
        <f>+'404-ENTREGA_INSUMOS PA'!AR194</f>
        <v>0</v>
      </c>
      <c r="M173" s="371">
        <f>+'404-ENTREGA_INSUMOS PA'!AT194</f>
        <v>0</v>
      </c>
      <c r="N173" s="371">
        <f>+'404-ENTREGA_INSUMOS PA'!AU194</f>
        <v>0</v>
      </c>
      <c r="O173" s="371">
        <f>+'404-ENTREGA_INSUMOS PA'!AV194</f>
        <v>0</v>
      </c>
      <c r="P173" s="371">
        <f>+'404-ENTREGA_INSUMOS PA'!AX194</f>
        <v>0</v>
      </c>
      <c r="Q173" s="371">
        <f>+'404-ENTREGA_INSUMOS PA'!AY194</f>
        <v>0</v>
      </c>
      <c r="R173" s="371">
        <f>+'404-ENTREGA_INSUMOS PA'!AZ194</f>
        <v>0</v>
      </c>
      <c r="S173" s="371"/>
      <c r="T173" s="371"/>
      <c r="U173" s="371"/>
      <c r="V173" s="371"/>
      <c r="W173" s="371"/>
      <c r="X173" s="371"/>
    </row>
    <row r="174" spans="1:24" hidden="1" x14ac:dyDescent="0.3">
      <c r="A174" s="371">
        <f>+seed_deliveries!A174</f>
        <v>0</v>
      </c>
      <c r="B174" s="371">
        <f>+seed_deliveries!B174</f>
        <v>0</v>
      </c>
      <c r="C174" s="371" t="str">
        <f>+seed_deliveries!C174</f>
        <v/>
      </c>
      <c r="D174" s="415" t="str">
        <f>+seed_deliveries!D174</f>
        <v/>
      </c>
      <c r="E174" s="415" t="str">
        <f>+delivery_events!D$5</f>
        <v>Insumos</v>
      </c>
      <c r="F174" s="566" t="e">
        <f>IFERROR(VLOOKUP('404-ENTREGA_INSUMOS PA'!AP$6,localidades,2,FALSE),VLOOKUP('404-ENTREGA_INSUMOS PA'!AP$5,district_codes,2,FALSE))</f>
        <v>#N/A</v>
      </c>
      <c r="G174" s="566">
        <f>+'402 - ENTREGA DE SEMENTE'!J195</f>
        <v>0</v>
      </c>
      <c r="H174" s="566">
        <f>+'404-ENTREGA_INSUMOS PA'!L195</f>
        <v>0</v>
      </c>
      <c r="I174" s="566">
        <f>+'404-ENTREGA_INSUMOS PA'!AP$6</f>
        <v>0</v>
      </c>
      <c r="J174" s="566">
        <f>+'404-ENTREGA_INSUMOS PA'!AP$6</f>
        <v>0</v>
      </c>
      <c r="K174" s="371">
        <f>+'404-ENTREGA_INSUMOS PA'!AP195</f>
        <v>0</v>
      </c>
      <c r="L174" s="371">
        <f>+'404-ENTREGA_INSUMOS PA'!AR195</f>
        <v>0</v>
      </c>
      <c r="M174" s="371">
        <f>+'404-ENTREGA_INSUMOS PA'!AT195</f>
        <v>0</v>
      </c>
      <c r="N174" s="371">
        <f>+'404-ENTREGA_INSUMOS PA'!AU195</f>
        <v>0</v>
      </c>
      <c r="O174" s="371">
        <f>+'404-ENTREGA_INSUMOS PA'!AV195</f>
        <v>0</v>
      </c>
      <c r="P174" s="371">
        <f>+'404-ENTREGA_INSUMOS PA'!AX195</f>
        <v>0</v>
      </c>
      <c r="Q174" s="371">
        <f>+'404-ENTREGA_INSUMOS PA'!AY195</f>
        <v>0</v>
      </c>
      <c r="R174" s="371">
        <f>+'404-ENTREGA_INSUMOS PA'!AZ195</f>
        <v>0</v>
      </c>
      <c r="S174" s="371"/>
      <c r="T174" s="371"/>
      <c r="U174" s="371"/>
      <c r="V174" s="371"/>
      <c r="W174" s="371"/>
      <c r="X174" s="371"/>
    </row>
    <row r="175" spans="1:24" hidden="1" x14ac:dyDescent="0.3">
      <c r="A175" s="371">
        <f>+seed_deliveries!A175</f>
        <v>0</v>
      </c>
      <c r="B175" s="371">
        <f>+seed_deliveries!B175</f>
        <v>0</v>
      </c>
      <c r="C175" s="371" t="str">
        <f>+seed_deliveries!C175</f>
        <v/>
      </c>
      <c r="D175" s="415" t="str">
        <f>+seed_deliveries!D175</f>
        <v/>
      </c>
      <c r="E175" s="415" t="str">
        <f>+delivery_events!D$5</f>
        <v>Insumos</v>
      </c>
      <c r="F175" s="566" t="e">
        <f>IFERROR(VLOOKUP('404-ENTREGA_INSUMOS PA'!AP$6,localidades,2,FALSE),VLOOKUP('404-ENTREGA_INSUMOS PA'!AP$5,district_codes,2,FALSE))</f>
        <v>#N/A</v>
      </c>
      <c r="G175" s="566">
        <f>+'402 - ENTREGA DE SEMENTE'!J196</f>
        <v>0</v>
      </c>
      <c r="H175" s="566">
        <f>+'404-ENTREGA_INSUMOS PA'!L196</f>
        <v>0</v>
      </c>
      <c r="I175" s="566">
        <f>+'404-ENTREGA_INSUMOS PA'!AP$6</f>
        <v>0</v>
      </c>
      <c r="J175" s="566">
        <f>+'404-ENTREGA_INSUMOS PA'!AP$6</f>
        <v>0</v>
      </c>
      <c r="K175" s="371">
        <f>+'404-ENTREGA_INSUMOS PA'!AP196</f>
        <v>0</v>
      </c>
      <c r="L175" s="371">
        <f>+'404-ENTREGA_INSUMOS PA'!AR196</f>
        <v>0</v>
      </c>
      <c r="M175" s="371">
        <f>+'404-ENTREGA_INSUMOS PA'!AT196</f>
        <v>0</v>
      </c>
      <c r="N175" s="371">
        <f>+'404-ENTREGA_INSUMOS PA'!AU196</f>
        <v>0</v>
      </c>
      <c r="O175" s="371">
        <f>+'404-ENTREGA_INSUMOS PA'!AV196</f>
        <v>0</v>
      </c>
      <c r="P175" s="371">
        <f>+'404-ENTREGA_INSUMOS PA'!AX196</f>
        <v>0</v>
      </c>
      <c r="Q175" s="371">
        <f>+'404-ENTREGA_INSUMOS PA'!AY196</f>
        <v>0</v>
      </c>
      <c r="R175" s="371">
        <f>+'404-ENTREGA_INSUMOS PA'!AZ196</f>
        <v>0</v>
      </c>
      <c r="S175" s="371"/>
      <c r="T175" s="371"/>
      <c r="U175" s="371"/>
      <c r="V175" s="371"/>
      <c r="W175" s="371"/>
      <c r="X175" s="371"/>
    </row>
    <row r="176" spans="1:24" hidden="1" x14ac:dyDescent="0.3">
      <c r="A176" s="371">
        <f>+seed_deliveries!A176</f>
        <v>0</v>
      </c>
      <c r="B176" s="371">
        <f>+seed_deliveries!B176</f>
        <v>0</v>
      </c>
      <c r="C176" s="371" t="str">
        <f>+seed_deliveries!C176</f>
        <v/>
      </c>
      <c r="D176" s="415" t="str">
        <f>+seed_deliveries!D176</f>
        <v/>
      </c>
      <c r="E176" s="415" t="str">
        <f>+delivery_events!D$5</f>
        <v>Insumos</v>
      </c>
      <c r="F176" s="566" t="e">
        <f>IFERROR(VLOOKUP('404-ENTREGA_INSUMOS PA'!AP$6,localidades,2,FALSE),VLOOKUP('404-ENTREGA_INSUMOS PA'!AP$5,district_codes,2,FALSE))</f>
        <v>#N/A</v>
      </c>
      <c r="G176" s="566">
        <f>+'402 - ENTREGA DE SEMENTE'!J197</f>
        <v>0</v>
      </c>
      <c r="H176" s="566">
        <f>+'404-ENTREGA_INSUMOS PA'!L197</f>
        <v>0</v>
      </c>
      <c r="I176" s="566">
        <f>+'404-ENTREGA_INSUMOS PA'!AP$6</f>
        <v>0</v>
      </c>
      <c r="J176" s="566">
        <f>+'404-ENTREGA_INSUMOS PA'!AP$6</f>
        <v>0</v>
      </c>
      <c r="K176" s="371">
        <f>+'404-ENTREGA_INSUMOS PA'!AP197</f>
        <v>0</v>
      </c>
      <c r="L176" s="371">
        <f>+'404-ENTREGA_INSUMOS PA'!AR197</f>
        <v>0</v>
      </c>
      <c r="M176" s="371">
        <f>+'404-ENTREGA_INSUMOS PA'!AT197</f>
        <v>0</v>
      </c>
      <c r="N176" s="371">
        <f>+'404-ENTREGA_INSUMOS PA'!AU197</f>
        <v>0</v>
      </c>
      <c r="O176" s="371">
        <f>+'404-ENTREGA_INSUMOS PA'!AV197</f>
        <v>0</v>
      </c>
      <c r="P176" s="371">
        <f>+'404-ENTREGA_INSUMOS PA'!AX197</f>
        <v>0</v>
      </c>
      <c r="Q176" s="371">
        <f>+'404-ENTREGA_INSUMOS PA'!AY197</f>
        <v>0</v>
      </c>
      <c r="R176" s="371">
        <f>+'404-ENTREGA_INSUMOS PA'!AZ197</f>
        <v>0</v>
      </c>
      <c r="S176" s="371"/>
      <c r="T176" s="371"/>
      <c r="U176" s="371"/>
      <c r="V176" s="371"/>
      <c r="W176" s="371"/>
      <c r="X176" s="371"/>
    </row>
    <row r="177" spans="1:24" hidden="1" x14ac:dyDescent="0.3">
      <c r="A177" s="371">
        <f>+seed_deliveries!A177</f>
        <v>0</v>
      </c>
      <c r="B177" s="371">
        <f>+seed_deliveries!B177</f>
        <v>0</v>
      </c>
      <c r="C177" s="371" t="str">
        <f>+seed_deliveries!C177</f>
        <v/>
      </c>
      <c r="D177" s="415" t="str">
        <f>+seed_deliveries!D177</f>
        <v/>
      </c>
      <c r="E177" s="415" t="str">
        <f>+delivery_events!D$5</f>
        <v>Insumos</v>
      </c>
      <c r="F177" s="566" t="e">
        <f>IFERROR(VLOOKUP('404-ENTREGA_INSUMOS PA'!AP$6,localidades,2,FALSE),VLOOKUP('404-ENTREGA_INSUMOS PA'!AP$5,district_codes,2,FALSE))</f>
        <v>#N/A</v>
      </c>
      <c r="G177" s="566">
        <f>+'402 - ENTREGA DE SEMENTE'!J198</f>
        <v>0</v>
      </c>
      <c r="H177" s="566">
        <f>+'404-ENTREGA_INSUMOS PA'!L198</f>
        <v>0</v>
      </c>
      <c r="I177" s="566">
        <f>+'404-ENTREGA_INSUMOS PA'!AP$6</f>
        <v>0</v>
      </c>
      <c r="J177" s="566">
        <f>+'404-ENTREGA_INSUMOS PA'!AP$6</f>
        <v>0</v>
      </c>
      <c r="K177" s="371">
        <f>+'404-ENTREGA_INSUMOS PA'!AP198</f>
        <v>0</v>
      </c>
      <c r="L177" s="371">
        <f>+'404-ENTREGA_INSUMOS PA'!AR198</f>
        <v>0</v>
      </c>
      <c r="M177" s="371">
        <f>+'404-ENTREGA_INSUMOS PA'!AT198</f>
        <v>0</v>
      </c>
      <c r="N177" s="371">
        <f>+'404-ENTREGA_INSUMOS PA'!AU198</f>
        <v>0</v>
      </c>
      <c r="O177" s="371">
        <f>+'404-ENTREGA_INSUMOS PA'!AV198</f>
        <v>0</v>
      </c>
      <c r="P177" s="371">
        <f>+'404-ENTREGA_INSUMOS PA'!AX198</f>
        <v>0</v>
      </c>
      <c r="Q177" s="371">
        <f>+'404-ENTREGA_INSUMOS PA'!AY198</f>
        <v>0</v>
      </c>
      <c r="R177" s="371">
        <f>+'404-ENTREGA_INSUMOS PA'!AZ198</f>
        <v>0</v>
      </c>
      <c r="S177" s="371"/>
      <c r="T177" s="371"/>
      <c r="U177" s="371"/>
      <c r="V177" s="371"/>
      <c r="W177" s="371"/>
      <c r="X177" s="371"/>
    </row>
    <row r="178" spans="1:24" hidden="1" x14ac:dyDescent="0.3">
      <c r="A178" s="371">
        <f>+seed_deliveries!A178</f>
        <v>0</v>
      </c>
      <c r="B178" s="371">
        <f>+seed_deliveries!B178</f>
        <v>0</v>
      </c>
      <c r="C178" s="371" t="str">
        <f>+seed_deliveries!C178</f>
        <v/>
      </c>
      <c r="D178" s="415" t="str">
        <f>+seed_deliveries!D178</f>
        <v/>
      </c>
      <c r="E178" s="415" t="str">
        <f>+delivery_events!D$5</f>
        <v>Insumos</v>
      </c>
      <c r="F178" s="566" t="e">
        <f>IFERROR(VLOOKUP('404-ENTREGA_INSUMOS PA'!AP$6,localidades,2,FALSE),VLOOKUP('404-ENTREGA_INSUMOS PA'!AP$5,district_codes,2,FALSE))</f>
        <v>#N/A</v>
      </c>
      <c r="G178" s="566">
        <f>+'402 - ENTREGA DE SEMENTE'!J199</f>
        <v>0</v>
      </c>
      <c r="H178" s="566">
        <f>+'404-ENTREGA_INSUMOS PA'!L199</f>
        <v>0</v>
      </c>
      <c r="I178" s="566">
        <f>+'404-ENTREGA_INSUMOS PA'!AP$6</f>
        <v>0</v>
      </c>
      <c r="J178" s="566">
        <f>+'404-ENTREGA_INSUMOS PA'!AP$6</f>
        <v>0</v>
      </c>
      <c r="K178" s="371">
        <f>+'404-ENTREGA_INSUMOS PA'!AP199</f>
        <v>0</v>
      </c>
      <c r="L178" s="371">
        <f>+'404-ENTREGA_INSUMOS PA'!AR199</f>
        <v>0</v>
      </c>
      <c r="M178" s="371">
        <f>+'404-ENTREGA_INSUMOS PA'!AT199</f>
        <v>0</v>
      </c>
      <c r="N178" s="371">
        <f>+'404-ENTREGA_INSUMOS PA'!AU199</f>
        <v>0</v>
      </c>
      <c r="O178" s="371">
        <f>+'404-ENTREGA_INSUMOS PA'!AV199</f>
        <v>0</v>
      </c>
      <c r="P178" s="371">
        <f>+'404-ENTREGA_INSUMOS PA'!AX199</f>
        <v>0</v>
      </c>
      <c r="Q178" s="371">
        <f>+'404-ENTREGA_INSUMOS PA'!AY199</f>
        <v>0</v>
      </c>
      <c r="R178" s="371">
        <f>+'404-ENTREGA_INSUMOS PA'!AZ199</f>
        <v>0</v>
      </c>
      <c r="S178" s="371"/>
      <c r="T178" s="371"/>
      <c r="U178" s="371"/>
      <c r="V178" s="371"/>
      <c r="W178" s="371"/>
      <c r="X178" s="371"/>
    </row>
    <row r="179" spans="1:24" hidden="1" x14ac:dyDescent="0.3">
      <c r="A179" s="371">
        <f>+seed_deliveries!A179</f>
        <v>0</v>
      </c>
      <c r="B179" s="371">
        <f>+seed_deliveries!B179</f>
        <v>0</v>
      </c>
      <c r="C179" s="371" t="str">
        <f>+seed_deliveries!C179</f>
        <v/>
      </c>
      <c r="D179" s="415" t="str">
        <f>+seed_deliveries!D179</f>
        <v/>
      </c>
      <c r="E179" s="415" t="str">
        <f>+delivery_events!D$5</f>
        <v>Insumos</v>
      </c>
      <c r="F179" s="566" t="e">
        <f>IFERROR(VLOOKUP('404-ENTREGA_INSUMOS PA'!AP$6,localidades,2,FALSE),VLOOKUP('404-ENTREGA_INSUMOS PA'!AP$5,district_codes,2,FALSE))</f>
        <v>#N/A</v>
      </c>
      <c r="G179" s="566">
        <f>+'402 - ENTREGA DE SEMENTE'!J200</f>
        <v>0</v>
      </c>
      <c r="H179" s="566">
        <f>+'404-ENTREGA_INSUMOS PA'!L200</f>
        <v>0</v>
      </c>
      <c r="I179" s="566">
        <f>+'404-ENTREGA_INSUMOS PA'!AP$6</f>
        <v>0</v>
      </c>
      <c r="J179" s="566">
        <f>+'404-ENTREGA_INSUMOS PA'!AP$6</f>
        <v>0</v>
      </c>
      <c r="K179" s="371">
        <f>+'404-ENTREGA_INSUMOS PA'!AP200</f>
        <v>0</v>
      </c>
      <c r="L179" s="371">
        <f>+'404-ENTREGA_INSUMOS PA'!AR200</f>
        <v>0</v>
      </c>
      <c r="M179" s="371">
        <f>+'404-ENTREGA_INSUMOS PA'!AT200</f>
        <v>0</v>
      </c>
      <c r="N179" s="371">
        <f>+'404-ENTREGA_INSUMOS PA'!AU200</f>
        <v>0</v>
      </c>
      <c r="O179" s="371">
        <f>+'404-ENTREGA_INSUMOS PA'!AV200</f>
        <v>0</v>
      </c>
      <c r="P179" s="371">
        <f>+'404-ENTREGA_INSUMOS PA'!AX200</f>
        <v>0</v>
      </c>
      <c r="Q179" s="371">
        <f>+'404-ENTREGA_INSUMOS PA'!AY200</f>
        <v>0</v>
      </c>
      <c r="R179" s="371">
        <f>+'404-ENTREGA_INSUMOS PA'!AZ200</f>
        <v>0</v>
      </c>
      <c r="S179" s="371"/>
      <c r="T179" s="371"/>
      <c r="U179" s="371"/>
      <c r="V179" s="371"/>
      <c r="W179" s="371"/>
      <c r="X179" s="371"/>
    </row>
    <row r="180" spans="1:24" hidden="1" x14ac:dyDescent="0.3">
      <c r="A180" s="371">
        <f>+seed_deliveries!A180</f>
        <v>0</v>
      </c>
      <c r="B180" s="371">
        <f>+seed_deliveries!B180</f>
        <v>0</v>
      </c>
      <c r="C180" s="371" t="str">
        <f>+seed_deliveries!C180</f>
        <v/>
      </c>
      <c r="D180" s="415" t="str">
        <f>+seed_deliveries!D180</f>
        <v/>
      </c>
      <c r="E180" s="415" t="str">
        <f>+delivery_events!D$5</f>
        <v>Insumos</v>
      </c>
      <c r="F180" s="566" t="e">
        <f>IFERROR(VLOOKUP('404-ENTREGA_INSUMOS PA'!AP$6,localidades,2,FALSE),VLOOKUP('404-ENTREGA_INSUMOS PA'!AP$5,district_codes,2,FALSE))</f>
        <v>#N/A</v>
      </c>
      <c r="G180" s="566">
        <f>+'402 - ENTREGA DE SEMENTE'!J201</f>
        <v>0</v>
      </c>
      <c r="H180" s="566">
        <f>+'404-ENTREGA_INSUMOS PA'!L201</f>
        <v>0</v>
      </c>
      <c r="I180" s="566">
        <f>+'404-ENTREGA_INSUMOS PA'!AP$6</f>
        <v>0</v>
      </c>
      <c r="J180" s="566">
        <f>+'404-ENTREGA_INSUMOS PA'!AP$6</f>
        <v>0</v>
      </c>
      <c r="K180" s="371">
        <f>+'404-ENTREGA_INSUMOS PA'!AP201</f>
        <v>0</v>
      </c>
      <c r="L180" s="371">
        <f>+'404-ENTREGA_INSUMOS PA'!AR201</f>
        <v>0</v>
      </c>
      <c r="M180" s="371">
        <f>+'404-ENTREGA_INSUMOS PA'!AT201</f>
        <v>0</v>
      </c>
      <c r="N180" s="371">
        <f>+'404-ENTREGA_INSUMOS PA'!AU201</f>
        <v>0</v>
      </c>
      <c r="O180" s="371">
        <f>+'404-ENTREGA_INSUMOS PA'!AV201</f>
        <v>0</v>
      </c>
      <c r="P180" s="371">
        <f>+'404-ENTREGA_INSUMOS PA'!AX201</f>
        <v>0</v>
      </c>
      <c r="Q180" s="371">
        <f>+'404-ENTREGA_INSUMOS PA'!AY201</f>
        <v>0</v>
      </c>
      <c r="R180" s="371">
        <f>+'404-ENTREGA_INSUMOS PA'!AZ201</f>
        <v>0</v>
      </c>
      <c r="S180" s="371"/>
      <c r="T180" s="371"/>
      <c r="U180" s="371"/>
      <c r="V180" s="371"/>
      <c r="W180" s="371"/>
      <c r="X180" s="371"/>
    </row>
    <row r="181" spans="1:24" hidden="1" x14ac:dyDescent="0.3">
      <c r="A181" s="371">
        <f>+seed_deliveries!A181</f>
        <v>0</v>
      </c>
      <c r="B181" s="371">
        <f>+seed_deliveries!B181</f>
        <v>0</v>
      </c>
      <c r="C181" s="371" t="str">
        <f>+seed_deliveries!C181</f>
        <v/>
      </c>
      <c r="D181" s="415" t="str">
        <f>+seed_deliveries!D181</f>
        <v/>
      </c>
      <c r="E181" s="415" t="str">
        <f>+delivery_events!D$5</f>
        <v>Insumos</v>
      </c>
      <c r="F181" s="566" t="e">
        <f>IFERROR(VLOOKUP('404-ENTREGA_INSUMOS PA'!AP$6,localidades,2,FALSE),VLOOKUP('404-ENTREGA_INSUMOS PA'!AP$5,district_codes,2,FALSE))</f>
        <v>#N/A</v>
      </c>
      <c r="G181" s="566">
        <f>+'402 - ENTREGA DE SEMENTE'!J202</f>
        <v>0</v>
      </c>
      <c r="H181" s="566">
        <f>+'404-ENTREGA_INSUMOS PA'!L202</f>
        <v>0</v>
      </c>
      <c r="I181" s="566">
        <f>+'404-ENTREGA_INSUMOS PA'!AP$6</f>
        <v>0</v>
      </c>
      <c r="J181" s="566">
        <f>+'404-ENTREGA_INSUMOS PA'!AP$6</f>
        <v>0</v>
      </c>
      <c r="K181" s="371">
        <f>+'404-ENTREGA_INSUMOS PA'!AP202</f>
        <v>0</v>
      </c>
      <c r="L181" s="371">
        <f>+'404-ENTREGA_INSUMOS PA'!AR202</f>
        <v>0</v>
      </c>
      <c r="M181" s="371">
        <f>+'404-ENTREGA_INSUMOS PA'!AT202</f>
        <v>0</v>
      </c>
      <c r="N181" s="371">
        <f>+'404-ENTREGA_INSUMOS PA'!AU202</f>
        <v>0</v>
      </c>
      <c r="O181" s="371">
        <f>+'404-ENTREGA_INSUMOS PA'!AV202</f>
        <v>0</v>
      </c>
      <c r="P181" s="371">
        <f>+'404-ENTREGA_INSUMOS PA'!AX202</f>
        <v>0</v>
      </c>
      <c r="Q181" s="371">
        <f>+'404-ENTREGA_INSUMOS PA'!AY202</f>
        <v>0</v>
      </c>
      <c r="R181" s="371">
        <f>+'404-ENTREGA_INSUMOS PA'!AZ202</f>
        <v>0</v>
      </c>
      <c r="S181" s="371"/>
      <c r="T181" s="371"/>
      <c r="U181" s="371"/>
      <c r="V181" s="371"/>
      <c r="W181" s="371"/>
      <c r="X181" s="371"/>
    </row>
    <row r="182" spans="1:24" hidden="1" x14ac:dyDescent="0.3">
      <c r="A182" s="371">
        <f>+seed_deliveries!A182</f>
        <v>0</v>
      </c>
      <c r="B182" s="371">
        <f>+seed_deliveries!B182</f>
        <v>0</v>
      </c>
      <c r="C182" s="371" t="str">
        <f>+seed_deliveries!C182</f>
        <v/>
      </c>
      <c r="D182" s="415" t="str">
        <f>+seed_deliveries!D182</f>
        <v/>
      </c>
      <c r="E182" s="415" t="str">
        <f>+delivery_events!D$5</f>
        <v>Insumos</v>
      </c>
      <c r="F182" s="566" t="e">
        <f>IFERROR(VLOOKUP('404-ENTREGA_INSUMOS PA'!AP$6,localidades,2,FALSE),VLOOKUP('404-ENTREGA_INSUMOS PA'!AP$5,district_codes,2,FALSE))</f>
        <v>#N/A</v>
      </c>
      <c r="G182" s="566">
        <f>+'402 - ENTREGA DE SEMENTE'!J203</f>
        <v>0</v>
      </c>
      <c r="H182" s="566">
        <f>+'404-ENTREGA_INSUMOS PA'!L203</f>
        <v>0</v>
      </c>
      <c r="I182" s="566">
        <f>+'404-ENTREGA_INSUMOS PA'!AP$6</f>
        <v>0</v>
      </c>
      <c r="J182" s="566">
        <f>+'404-ENTREGA_INSUMOS PA'!AP$6</f>
        <v>0</v>
      </c>
      <c r="K182" s="371">
        <f>+'404-ENTREGA_INSUMOS PA'!AP203</f>
        <v>0</v>
      </c>
      <c r="L182" s="371">
        <f>+'404-ENTREGA_INSUMOS PA'!AR203</f>
        <v>0</v>
      </c>
      <c r="M182" s="371">
        <f>+'404-ENTREGA_INSUMOS PA'!AT203</f>
        <v>0</v>
      </c>
      <c r="N182" s="371">
        <f>+'404-ENTREGA_INSUMOS PA'!AU203</f>
        <v>0</v>
      </c>
      <c r="O182" s="371">
        <f>+'404-ENTREGA_INSUMOS PA'!AV203</f>
        <v>0</v>
      </c>
      <c r="P182" s="371">
        <f>+'404-ENTREGA_INSUMOS PA'!AX203</f>
        <v>0</v>
      </c>
      <c r="Q182" s="371">
        <f>+'404-ENTREGA_INSUMOS PA'!AY203</f>
        <v>0</v>
      </c>
      <c r="R182" s="371">
        <f>+'404-ENTREGA_INSUMOS PA'!AZ203</f>
        <v>0</v>
      </c>
      <c r="S182" s="371"/>
      <c r="T182" s="371"/>
      <c r="U182" s="371"/>
      <c r="V182" s="371"/>
      <c r="W182" s="371"/>
      <c r="X182" s="371"/>
    </row>
    <row r="183" spans="1:24" hidden="1" x14ac:dyDescent="0.3">
      <c r="A183" s="371">
        <f>+seed_deliveries!A183</f>
        <v>0</v>
      </c>
      <c r="B183" s="371">
        <f>+seed_deliveries!B183</f>
        <v>0</v>
      </c>
      <c r="C183" s="371" t="str">
        <f>+seed_deliveries!C183</f>
        <v/>
      </c>
      <c r="D183" s="415" t="str">
        <f>+seed_deliveries!D183</f>
        <v/>
      </c>
      <c r="E183" s="415" t="str">
        <f>+delivery_events!D$5</f>
        <v>Insumos</v>
      </c>
      <c r="F183" s="566" t="e">
        <f>IFERROR(VLOOKUP('404-ENTREGA_INSUMOS PA'!AP$6,localidades,2,FALSE),VLOOKUP('404-ENTREGA_INSUMOS PA'!AP$5,district_codes,2,FALSE))</f>
        <v>#N/A</v>
      </c>
      <c r="G183" s="566">
        <f>+'402 - ENTREGA DE SEMENTE'!J204</f>
        <v>0</v>
      </c>
      <c r="H183" s="566">
        <f>+'404-ENTREGA_INSUMOS PA'!L204</f>
        <v>0</v>
      </c>
      <c r="I183" s="566">
        <f>+'404-ENTREGA_INSUMOS PA'!AP$6</f>
        <v>0</v>
      </c>
      <c r="J183" s="566">
        <f>+'404-ENTREGA_INSUMOS PA'!AP$6</f>
        <v>0</v>
      </c>
      <c r="K183" s="371">
        <f>+'404-ENTREGA_INSUMOS PA'!AP204</f>
        <v>0</v>
      </c>
      <c r="L183" s="371">
        <f>+'404-ENTREGA_INSUMOS PA'!AR204</f>
        <v>0</v>
      </c>
      <c r="M183" s="371">
        <f>+'404-ENTREGA_INSUMOS PA'!AT204</f>
        <v>0</v>
      </c>
      <c r="N183" s="371">
        <f>+'404-ENTREGA_INSUMOS PA'!AU204</f>
        <v>0</v>
      </c>
      <c r="O183" s="371">
        <f>+'404-ENTREGA_INSUMOS PA'!AV204</f>
        <v>0</v>
      </c>
      <c r="P183" s="371">
        <f>+'404-ENTREGA_INSUMOS PA'!AX204</f>
        <v>0</v>
      </c>
      <c r="Q183" s="371">
        <f>+'404-ENTREGA_INSUMOS PA'!AY204</f>
        <v>0</v>
      </c>
      <c r="R183" s="371">
        <f>+'404-ENTREGA_INSUMOS PA'!AZ204</f>
        <v>0</v>
      </c>
      <c r="S183" s="371"/>
      <c r="T183" s="371"/>
      <c r="U183" s="371"/>
      <c r="V183" s="371"/>
      <c r="W183" s="371"/>
      <c r="X183" s="371"/>
    </row>
    <row r="184" spans="1:24" hidden="1" x14ac:dyDescent="0.3">
      <c r="A184" s="371">
        <f>+seed_deliveries!A184</f>
        <v>0</v>
      </c>
      <c r="B184" s="371">
        <f>+seed_deliveries!B184</f>
        <v>0</v>
      </c>
      <c r="C184" s="371" t="str">
        <f>+seed_deliveries!C184</f>
        <v/>
      </c>
      <c r="D184" s="415" t="str">
        <f>+seed_deliveries!D184</f>
        <v/>
      </c>
      <c r="E184" s="415" t="str">
        <f>+delivery_events!D$5</f>
        <v>Insumos</v>
      </c>
      <c r="F184" s="566" t="e">
        <f>IFERROR(VLOOKUP('404-ENTREGA_INSUMOS PA'!AP$6,localidades,2,FALSE),VLOOKUP('404-ENTREGA_INSUMOS PA'!AP$5,district_codes,2,FALSE))</f>
        <v>#N/A</v>
      </c>
      <c r="G184" s="566">
        <f>+'402 - ENTREGA DE SEMENTE'!J205</f>
        <v>0</v>
      </c>
      <c r="H184" s="566">
        <f>+'404-ENTREGA_INSUMOS PA'!L205</f>
        <v>0</v>
      </c>
      <c r="I184" s="566">
        <f>+'404-ENTREGA_INSUMOS PA'!AP$6</f>
        <v>0</v>
      </c>
      <c r="J184" s="566">
        <f>+'404-ENTREGA_INSUMOS PA'!AP$6</f>
        <v>0</v>
      </c>
      <c r="K184" s="371">
        <f>+'404-ENTREGA_INSUMOS PA'!AP205</f>
        <v>0</v>
      </c>
      <c r="L184" s="371">
        <f>+'404-ENTREGA_INSUMOS PA'!AR205</f>
        <v>0</v>
      </c>
      <c r="M184" s="371">
        <f>+'404-ENTREGA_INSUMOS PA'!AT205</f>
        <v>0</v>
      </c>
      <c r="N184" s="371">
        <f>+'404-ENTREGA_INSUMOS PA'!AU205</f>
        <v>0</v>
      </c>
      <c r="O184" s="371">
        <f>+'404-ENTREGA_INSUMOS PA'!AV205</f>
        <v>0</v>
      </c>
      <c r="P184" s="371">
        <f>+'404-ENTREGA_INSUMOS PA'!AX205</f>
        <v>0</v>
      </c>
      <c r="Q184" s="371">
        <f>+'404-ENTREGA_INSUMOS PA'!AY205</f>
        <v>0</v>
      </c>
      <c r="R184" s="371">
        <f>+'404-ENTREGA_INSUMOS PA'!AZ205</f>
        <v>0</v>
      </c>
      <c r="S184" s="371"/>
      <c r="T184" s="371"/>
      <c r="U184" s="371"/>
      <c r="V184" s="371"/>
      <c r="W184" s="371"/>
      <c r="X184" s="371"/>
    </row>
    <row r="185" spans="1:24" hidden="1" x14ac:dyDescent="0.3">
      <c r="A185" s="371">
        <f>+seed_deliveries!A185</f>
        <v>0</v>
      </c>
      <c r="B185" s="371">
        <f>+seed_deliveries!B185</f>
        <v>0</v>
      </c>
      <c r="C185" s="371" t="str">
        <f>+seed_deliveries!C185</f>
        <v/>
      </c>
      <c r="D185" s="415" t="str">
        <f>+seed_deliveries!D185</f>
        <v/>
      </c>
      <c r="E185" s="415" t="str">
        <f>+delivery_events!D$5</f>
        <v>Insumos</v>
      </c>
      <c r="F185" s="566" t="e">
        <f>IFERROR(VLOOKUP('404-ENTREGA_INSUMOS PA'!AP$6,localidades,2,FALSE),VLOOKUP('404-ENTREGA_INSUMOS PA'!AP$5,district_codes,2,FALSE))</f>
        <v>#N/A</v>
      </c>
      <c r="G185" s="566">
        <f>+'402 - ENTREGA DE SEMENTE'!J206</f>
        <v>0</v>
      </c>
      <c r="H185" s="566">
        <f>+'404-ENTREGA_INSUMOS PA'!L206</f>
        <v>0</v>
      </c>
      <c r="I185" s="566">
        <f>+'404-ENTREGA_INSUMOS PA'!AP$6</f>
        <v>0</v>
      </c>
      <c r="J185" s="566">
        <f>+'404-ENTREGA_INSUMOS PA'!AP$6</f>
        <v>0</v>
      </c>
      <c r="K185" s="371">
        <f>+'404-ENTREGA_INSUMOS PA'!AP206</f>
        <v>0</v>
      </c>
      <c r="L185" s="371">
        <f>+'404-ENTREGA_INSUMOS PA'!AR206</f>
        <v>0</v>
      </c>
      <c r="M185" s="371">
        <f>+'404-ENTREGA_INSUMOS PA'!AT206</f>
        <v>0</v>
      </c>
      <c r="N185" s="371">
        <f>+'404-ENTREGA_INSUMOS PA'!AU206</f>
        <v>0</v>
      </c>
      <c r="O185" s="371">
        <f>+'404-ENTREGA_INSUMOS PA'!AV206</f>
        <v>0</v>
      </c>
      <c r="P185" s="371">
        <f>+'404-ENTREGA_INSUMOS PA'!AX206</f>
        <v>0</v>
      </c>
      <c r="Q185" s="371">
        <f>+'404-ENTREGA_INSUMOS PA'!AY206</f>
        <v>0</v>
      </c>
      <c r="R185" s="371">
        <f>+'404-ENTREGA_INSUMOS PA'!AZ206</f>
        <v>0</v>
      </c>
      <c r="S185" s="371"/>
      <c r="T185" s="371"/>
      <c r="U185" s="371"/>
      <c r="V185" s="371"/>
      <c r="W185" s="371"/>
      <c r="X185" s="371"/>
    </row>
    <row r="186" spans="1:24" hidden="1" x14ac:dyDescent="0.3">
      <c r="A186" s="371">
        <f>+seed_deliveries!A186</f>
        <v>0</v>
      </c>
      <c r="B186" s="371">
        <f>+seed_deliveries!B186</f>
        <v>0</v>
      </c>
      <c r="C186" s="371" t="str">
        <f>+seed_deliveries!C186</f>
        <v/>
      </c>
      <c r="D186" s="415" t="str">
        <f>+seed_deliveries!D186</f>
        <v/>
      </c>
      <c r="E186" s="415" t="str">
        <f>+delivery_events!D$5</f>
        <v>Insumos</v>
      </c>
      <c r="F186" s="566" t="e">
        <f>IFERROR(VLOOKUP('404-ENTREGA_INSUMOS PA'!AP$6,localidades,2,FALSE),VLOOKUP('404-ENTREGA_INSUMOS PA'!AP$5,district_codes,2,FALSE))</f>
        <v>#N/A</v>
      </c>
      <c r="G186" s="566">
        <f>+'402 - ENTREGA DE SEMENTE'!J207</f>
        <v>0</v>
      </c>
      <c r="H186" s="566">
        <f>+'404-ENTREGA_INSUMOS PA'!L207</f>
        <v>0</v>
      </c>
      <c r="I186" s="566">
        <f>+'404-ENTREGA_INSUMOS PA'!AP$6</f>
        <v>0</v>
      </c>
      <c r="J186" s="566">
        <f>+'404-ENTREGA_INSUMOS PA'!AP$6</f>
        <v>0</v>
      </c>
      <c r="K186" s="371">
        <f>+'404-ENTREGA_INSUMOS PA'!AP207</f>
        <v>0</v>
      </c>
      <c r="L186" s="371">
        <f>+'404-ENTREGA_INSUMOS PA'!AR207</f>
        <v>0</v>
      </c>
      <c r="M186" s="371">
        <f>+'404-ENTREGA_INSUMOS PA'!AT207</f>
        <v>0</v>
      </c>
      <c r="N186" s="371">
        <f>+'404-ENTREGA_INSUMOS PA'!AU207</f>
        <v>0</v>
      </c>
      <c r="O186" s="371">
        <f>+'404-ENTREGA_INSUMOS PA'!AV207</f>
        <v>0</v>
      </c>
      <c r="P186" s="371">
        <f>+'404-ENTREGA_INSUMOS PA'!AX207</f>
        <v>0</v>
      </c>
      <c r="Q186" s="371">
        <f>+'404-ENTREGA_INSUMOS PA'!AY207</f>
        <v>0</v>
      </c>
      <c r="R186" s="371">
        <f>+'404-ENTREGA_INSUMOS PA'!AZ207</f>
        <v>0</v>
      </c>
      <c r="S186" s="371"/>
      <c r="T186" s="371"/>
      <c r="U186" s="371"/>
      <c r="V186" s="371"/>
      <c r="W186" s="371"/>
      <c r="X186" s="371"/>
    </row>
    <row r="187" spans="1:24" hidden="1" x14ac:dyDescent="0.3">
      <c r="A187" s="371">
        <f>+seed_deliveries!A187</f>
        <v>0</v>
      </c>
      <c r="B187" s="371">
        <f>+seed_deliveries!B187</f>
        <v>0</v>
      </c>
      <c r="C187" s="371" t="str">
        <f>+seed_deliveries!C187</f>
        <v/>
      </c>
      <c r="D187" s="415" t="str">
        <f>+seed_deliveries!D187</f>
        <v/>
      </c>
      <c r="E187" s="415" t="str">
        <f>+delivery_events!D$5</f>
        <v>Insumos</v>
      </c>
      <c r="F187" s="566" t="e">
        <f>IFERROR(VLOOKUP('404-ENTREGA_INSUMOS PA'!AP$6,localidades,2,FALSE),VLOOKUP('404-ENTREGA_INSUMOS PA'!AP$5,district_codes,2,FALSE))</f>
        <v>#N/A</v>
      </c>
      <c r="G187" s="566">
        <f>+'402 - ENTREGA DE SEMENTE'!J208</f>
        <v>0</v>
      </c>
      <c r="H187" s="566">
        <f>+'404-ENTREGA_INSUMOS PA'!L208</f>
        <v>0</v>
      </c>
      <c r="I187" s="566">
        <f>+'404-ENTREGA_INSUMOS PA'!AP$6</f>
        <v>0</v>
      </c>
      <c r="J187" s="566">
        <f>+'404-ENTREGA_INSUMOS PA'!AP$6</f>
        <v>0</v>
      </c>
      <c r="K187" s="371">
        <f>+'404-ENTREGA_INSUMOS PA'!AP208</f>
        <v>0</v>
      </c>
      <c r="L187" s="371">
        <f>+'404-ENTREGA_INSUMOS PA'!AR208</f>
        <v>0</v>
      </c>
      <c r="M187" s="371">
        <f>+'404-ENTREGA_INSUMOS PA'!AT208</f>
        <v>0</v>
      </c>
      <c r="N187" s="371">
        <f>+'404-ENTREGA_INSUMOS PA'!AU208</f>
        <v>0</v>
      </c>
      <c r="O187" s="371">
        <f>+'404-ENTREGA_INSUMOS PA'!AV208</f>
        <v>0</v>
      </c>
      <c r="P187" s="371">
        <f>+'404-ENTREGA_INSUMOS PA'!AX208</f>
        <v>0</v>
      </c>
      <c r="Q187" s="371">
        <f>+'404-ENTREGA_INSUMOS PA'!AY208</f>
        <v>0</v>
      </c>
      <c r="R187" s="371">
        <f>+'404-ENTREGA_INSUMOS PA'!AZ208</f>
        <v>0</v>
      </c>
      <c r="S187" s="371"/>
      <c r="T187" s="371"/>
      <c r="U187" s="371"/>
      <c r="V187" s="371"/>
      <c r="W187" s="371"/>
      <c r="X187" s="371"/>
    </row>
    <row r="188" spans="1:24" hidden="1" x14ac:dyDescent="0.3">
      <c r="A188" s="371">
        <f>+seed_deliveries!A188</f>
        <v>0</v>
      </c>
      <c r="B188" s="371">
        <f>+seed_deliveries!B188</f>
        <v>0</v>
      </c>
      <c r="C188" s="371" t="str">
        <f>+seed_deliveries!C188</f>
        <v/>
      </c>
      <c r="D188" s="415" t="str">
        <f>+seed_deliveries!D188</f>
        <v/>
      </c>
      <c r="E188" s="415" t="str">
        <f>+delivery_events!D$5</f>
        <v>Insumos</v>
      </c>
      <c r="F188" s="566" t="e">
        <f>IFERROR(VLOOKUP('404-ENTREGA_INSUMOS PA'!AP$6,localidades,2,FALSE),VLOOKUP('404-ENTREGA_INSUMOS PA'!AP$5,district_codes,2,FALSE))</f>
        <v>#N/A</v>
      </c>
      <c r="G188" s="566">
        <f>+'402 - ENTREGA DE SEMENTE'!J209</f>
        <v>0</v>
      </c>
      <c r="H188" s="566">
        <f>+'404-ENTREGA_INSUMOS PA'!L209</f>
        <v>0</v>
      </c>
      <c r="I188" s="566">
        <f>+'404-ENTREGA_INSUMOS PA'!AP$6</f>
        <v>0</v>
      </c>
      <c r="J188" s="566">
        <f>+'404-ENTREGA_INSUMOS PA'!AP$6</f>
        <v>0</v>
      </c>
      <c r="K188" s="371">
        <f>+'404-ENTREGA_INSUMOS PA'!AP209</f>
        <v>0</v>
      </c>
      <c r="L188" s="371">
        <f>+'404-ENTREGA_INSUMOS PA'!AR209</f>
        <v>0</v>
      </c>
      <c r="M188" s="371">
        <f>+'404-ENTREGA_INSUMOS PA'!AT209</f>
        <v>0</v>
      </c>
      <c r="N188" s="371">
        <f>+'404-ENTREGA_INSUMOS PA'!AU209</f>
        <v>0</v>
      </c>
      <c r="O188" s="371">
        <f>+'404-ENTREGA_INSUMOS PA'!AV209</f>
        <v>0</v>
      </c>
      <c r="P188" s="371">
        <f>+'404-ENTREGA_INSUMOS PA'!AX209</f>
        <v>0</v>
      </c>
      <c r="Q188" s="371">
        <f>+'404-ENTREGA_INSUMOS PA'!AY209</f>
        <v>0</v>
      </c>
      <c r="R188" s="371">
        <f>+'404-ENTREGA_INSUMOS PA'!AZ209</f>
        <v>0</v>
      </c>
      <c r="S188" s="371"/>
      <c r="T188" s="371"/>
      <c r="U188" s="371"/>
      <c r="V188" s="371"/>
      <c r="W188" s="371"/>
      <c r="X188" s="371"/>
    </row>
    <row r="189" spans="1:24" hidden="1" x14ac:dyDescent="0.3">
      <c r="A189" s="371">
        <f>+seed_deliveries!A189</f>
        <v>0</v>
      </c>
      <c r="B189" s="371">
        <f>+seed_deliveries!B189</f>
        <v>0</v>
      </c>
      <c r="C189" s="371" t="str">
        <f>+seed_deliveries!C189</f>
        <v/>
      </c>
      <c r="D189" s="415" t="str">
        <f>+seed_deliveries!D189</f>
        <v/>
      </c>
      <c r="E189" s="415" t="str">
        <f>+delivery_events!D$5</f>
        <v>Insumos</v>
      </c>
      <c r="F189" s="566" t="e">
        <f>IFERROR(VLOOKUP('404-ENTREGA_INSUMOS PA'!AP$6,localidades,2,FALSE),VLOOKUP('404-ENTREGA_INSUMOS PA'!AP$5,district_codes,2,FALSE))</f>
        <v>#N/A</v>
      </c>
      <c r="G189" s="566">
        <f>+'402 - ENTREGA DE SEMENTE'!J210</f>
        <v>0</v>
      </c>
      <c r="H189" s="566">
        <f>+'404-ENTREGA_INSUMOS PA'!L210</f>
        <v>0</v>
      </c>
      <c r="I189" s="566">
        <f>+'404-ENTREGA_INSUMOS PA'!AP$6</f>
        <v>0</v>
      </c>
      <c r="J189" s="566">
        <f>+'404-ENTREGA_INSUMOS PA'!AP$6</f>
        <v>0</v>
      </c>
      <c r="K189" s="371">
        <f>+'404-ENTREGA_INSUMOS PA'!AP210</f>
        <v>0</v>
      </c>
      <c r="L189" s="371">
        <f>+'404-ENTREGA_INSUMOS PA'!AR210</f>
        <v>0</v>
      </c>
      <c r="M189" s="371">
        <f>+'404-ENTREGA_INSUMOS PA'!AT210</f>
        <v>0</v>
      </c>
      <c r="N189" s="371">
        <f>+'404-ENTREGA_INSUMOS PA'!AU210</f>
        <v>0</v>
      </c>
      <c r="O189" s="371">
        <f>+'404-ENTREGA_INSUMOS PA'!AV210</f>
        <v>0</v>
      </c>
      <c r="P189" s="371">
        <f>+'404-ENTREGA_INSUMOS PA'!AX210</f>
        <v>0</v>
      </c>
      <c r="Q189" s="371">
        <f>+'404-ENTREGA_INSUMOS PA'!AY210</f>
        <v>0</v>
      </c>
      <c r="R189" s="371">
        <f>+'404-ENTREGA_INSUMOS PA'!AZ210</f>
        <v>0</v>
      </c>
      <c r="S189" s="371"/>
      <c r="T189" s="371"/>
      <c r="U189" s="371"/>
      <c r="V189" s="371"/>
      <c r="W189" s="371"/>
      <c r="X189" s="371"/>
    </row>
    <row r="190" spans="1:24" hidden="1" x14ac:dyDescent="0.3">
      <c r="A190" s="371">
        <f>+seed_deliveries!A190</f>
        <v>0</v>
      </c>
      <c r="B190" s="371">
        <f>+seed_deliveries!B190</f>
        <v>0</v>
      </c>
      <c r="C190" s="371" t="str">
        <f>+seed_deliveries!C190</f>
        <v/>
      </c>
      <c r="D190" s="415" t="str">
        <f>+seed_deliveries!D190</f>
        <v/>
      </c>
      <c r="E190" s="415" t="str">
        <f>+delivery_events!D$5</f>
        <v>Insumos</v>
      </c>
      <c r="F190" s="566" t="e">
        <f>IFERROR(VLOOKUP('404-ENTREGA_INSUMOS PA'!AP$6,localidades,2,FALSE),VLOOKUP('404-ENTREGA_INSUMOS PA'!AP$5,district_codes,2,FALSE))</f>
        <v>#N/A</v>
      </c>
      <c r="G190" s="566">
        <f>+'402 - ENTREGA DE SEMENTE'!J211</f>
        <v>0</v>
      </c>
      <c r="H190" s="566">
        <f>+'404-ENTREGA_INSUMOS PA'!L211</f>
        <v>0</v>
      </c>
      <c r="I190" s="566">
        <f>+'404-ENTREGA_INSUMOS PA'!AP$6</f>
        <v>0</v>
      </c>
      <c r="J190" s="566">
        <f>+'404-ENTREGA_INSUMOS PA'!AP$6</f>
        <v>0</v>
      </c>
      <c r="K190" s="371">
        <f>+'404-ENTREGA_INSUMOS PA'!AP211</f>
        <v>0</v>
      </c>
      <c r="L190" s="371">
        <f>+'404-ENTREGA_INSUMOS PA'!AR211</f>
        <v>0</v>
      </c>
      <c r="M190" s="371">
        <f>+'404-ENTREGA_INSUMOS PA'!AT211</f>
        <v>0</v>
      </c>
      <c r="N190" s="371">
        <f>+'404-ENTREGA_INSUMOS PA'!AU211</f>
        <v>0</v>
      </c>
      <c r="O190" s="371">
        <f>+'404-ENTREGA_INSUMOS PA'!AV211</f>
        <v>0</v>
      </c>
      <c r="P190" s="371">
        <f>+'404-ENTREGA_INSUMOS PA'!AX211</f>
        <v>0</v>
      </c>
      <c r="Q190" s="371">
        <f>+'404-ENTREGA_INSUMOS PA'!AY211</f>
        <v>0</v>
      </c>
      <c r="R190" s="371">
        <f>+'404-ENTREGA_INSUMOS PA'!AZ211</f>
        <v>0</v>
      </c>
      <c r="S190" s="371"/>
      <c r="T190" s="371"/>
      <c r="U190" s="371"/>
      <c r="V190" s="371"/>
      <c r="W190" s="371"/>
      <c r="X190" s="371"/>
    </row>
    <row r="191" spans="1:24" hidden="1" x14ac:dyDescent="0.3">
      <c r="A191" s="371">
        <f>+seed_deliveries!A191</f>
        <v>0</v>
      </c>
      <c r="B191" s="371">
        <f>+seed_deliveries!B191</f>
        <v>0</v>
      </c>
      <c r="C191" s="371" t="str">
        <f>+seed_deliveries!C191</f>
        <v/>
      </c>
      <c r="D191" s="415" t="str">
        <f>+seed_deliveries!D191</f>
        <v/>
      </c>
      <c r="E191" s="415" t="str">
        <f>+delivery_events!D$5</f>
        <v>Insumos</v>
      </c>
      <c r="F191" s="566" t="e">
        <f>IFERROR(VLOOKUP('404-ENTREGA_INSUMOS PA'!AP$6,localidades,2,FALSE),VLOOKUP('404-ENTREGA_INSUMOS PA'!AP$5,district_codes,2,FALSE))</f>
        <v>#N/A</v>
      </c>
      <c r="G191" s="566">
        <f>+'402 - ENTREGA DE SEMENTE'!J212</f>
        <v>0</v>
      </c>
      <c r="H191" s="566">
        <f>+'404-ENTREGA_INSUMOS PA'!L212</f>
        <v>0</v>
      </c>
      <c r="I191" s="566">
        <f>+'404-ENTREGA_INSUMOS PA'!AP$6</f>
        <v>0</v>
      </c>
      <c r="J191" s="566">
        <f>+'404-ENTREGA_INSUMOS PA'!AP$6</f>
        <v>0</v>
      </c>
      <c r="K191" s="371">
        <f>+'404-ENTREGA_INSUMOS PA'!AP212</f>
        <v>0</v>
      </c>
      <c r="L191" s="371">
        <f>+'404-ENTREGA_INSUMOS PA'!AR212</f>
        <v>0</v>
      </c>
      <c r="M191" s="371">
        <f>+'404-ENTREGA_INSUMOS PA'!AT212</f>
        <v>0</v>
      </c>
      <c r="N191" s="371">
        <f>+'404-ENTREGA_INSUMOS PA'!AU212</f>
        <v>0</v>
      </c>
      <c r="O191" s="371">
        <f>+'404-ENTREGA_INSUMOS PA'!AV212</f>
        <v>0</v>
      </c>
      <c r="P191" s="371">
        <f>+'404-ENTREGA_INSUMOS PA'!AX212</f>
        <v>0</v>
      </c>
      <c r="Q191" s="371">
        <f>+'404-ENTREGA_INSUMOS PA'!AY212</f>
        <v>0</v>
      </c>
      <c r="R191" s="371">
        <f>+'404-ENTREGA_INSUMOS PA'!AZ212</f>
        <v>0</v>
      </c>
      <c r="S191" s="371"/>
      <c r="T191" s="371"/>
      <c r="U191" s="371"/>
      <c r="V191" s="371"/>
      <c r="W191" s="371"/>
      <c r="X191" s="371"/>
    </row>
    <row r="192" spans="1:24" hidden="1" x14ac:dyDescent="0.3">
      <c r="A192" s="371">
        <f>+seed_deliveries!A192</f>
        <v>0</v>
      </c>
      <c r="B192" s="371">
        <f>+seed_deliveries!B192</f>
        <v>0</v>
      </c>
      <c r="C192" s="371" t="str">
        <f>+seed_deliveries!C192</f>
        <v/>
      </c>
      <c r="D192" s="415" t="str">
        <f>+seed_deliveries!D192</f>
        <v/>
      </c>
      <c r="E192" s="415" t="str">
        <f>+delivery_events!D$5</f>
        <v>Insumos</v>
      </c>
      <c r="F192" s="566" t="e">
        <f>IFERROR(VLOOKUP('404-ENTREGA_INSUMOS PA'!AP$6,localidades,2,FALSE),VLOOKUP('404-ENTREGA_INSUMOS PA'!AP$5,district_codes,2,FALSE))</f>
        <v>#N/A</v>
      </c>
      <c r="G192" s="566">
        <f>+'402 - ENTREGA DE SEMENTE'!J213</f>
        <v>0</v>
      </c>
      <c r="H192" s="566">
        <f>+'404-ENTREGA_INSUMOS PA'!L213</f>
        <v>0</v>
      </c>
      <c r="I192" s="566">
        <f>+'404-ENTREGA_INSUMOS PA'!AP$6</f>
        <v>0</v>
      </c>
      <c r="J192" s="566">
        <f>+'404-ENTREGA_INSUMOS PA'!AP$6</f>
        <v>0</v>
      </c>
      <c r="K192" s="371">
        <f>+'404-ENTREGA_INSUMOS PA'!AP213</f>
        <v>0</v>
      </c>
      <c r="L192" s="371">
        <f>+'404-ENTREGA_INSUMOS PA'!AR213</f>
        <v>0</v>
      </c>
      <c r="M192" s="371">
        <f>+'404-ENTREGA_INSUMOS PA'!AT213</f>
        <v>0</v>
      </c>
      <c r="N192" s="371">
        <f>+'404-ENTREGA_INSUMOS PA'!AU213</f>
        <v>0</v>
      </c>
      <c r="O192" s="371">
        <f>+'404-ENTREGA_INSUMOS PA'!AV213</f>
        <v>0</v>
      </c>
      <c r="P192" s="371">
        <f>+'404-ENTREGA_INSUMOS PA'!AX213</f>
        <v>0</v>
      </c>
      <c r="Q192" s="371">
        <f>+'404-ENTREGA_INSUMOS PA'!AY213</f>
        <v>0</v>
      </c>
      <c r="R192" s="371">
        <f>+'404-ENTREGA_INSUMOS PA'!AZ213</f>
        <v>0</v>
      </c>
      <c r="S192" s="371"/>
      <c r="T192" s="371"/>
      <c r="U192" s="371"/>
      <c r="V192" s="371"/>
      <c r="W192" s="371"/>
      <c r="X192" s="371"/>
    </row>
    <row r="193" spans="1:24" hidden="1" x14ac:dyDescent="0.3">
      <c r="A193" s="371">
        <f>+seed_deliveries!A193</f>
        <v>0</v>
      </c>
      <c r="B193" s="371">
        <f>+seed_deliveries!B193</f>
        <v>0</v>
      </c>
      <c r="C193" s="371" t="str">
        <f>+seed_deliveries!C193</f>
        <v/>
      </c>
      <c r="D193" s="415" t="str">
        <f>+seed_deliveries!D193</f>
        <v/>
      </c>
      <c r="E193" s="415" t="str">
        <f>+delivery_events!D$5</f>
        <v>Insumos</v>
      </c>
      <c r="F193" s="566" t="e">
        <f>IFERROR(VLOOKUP('404-ENTREGA_INSUMOS PA'!AP$6,localidades,2,FALSE),VLOOKUP('404-ENTREGA_INSUMOS PA'!AP$5,district_codes,2,FALSE))</f>
        <v>#N/A</v>
      </c>
      <c r="G193" s="566">
        <f>+'402 - ENTREGA DE SEMENTE'!J214</f>
        <v>0</v>
      </c>
      <c r="H193" s="566">
        <f>+'404-ENTREGA_INSUMOS PA'!L214</f>
        <v>0</v>
      </c>
      <c r="I193" s="566">
        <f>+'404-ENTREGA_INSUMOS PA'!AP$6</f>
        <v>0</v>
      </c>
      <c r="J193" s="566">
        <f>+'404-ENTREGA_INSUMOS PA'!AP$6</f>
        <v>0</v>
      </c>
      <c r="K193" s="371">
        <f>+'404-ENTREGA_INSUMOS PA'!AP214</f>
        <v>0</v>
      </c>
      <c r="L193" s="371">
        <f>+'404-ENTREGA_INSUMOS PA'!AR214</f>
        <v>0</v>
      </c>
      <c r="M193" s="371">
        <f>+'404-ENTREGA_INSUMOS PA'!AT214</f>
        <v>0</v>
      </c>
      <c r="N193" s="371">
        <f>+'404-ENTREGA_INSUMOS PA'!AU214</f>
        <v>0</v>
      </c>
      <c r="O193" s="371">
        <f>+'404-ENTREGA_INSUMOS PA'!AV214</f>
        <v>0</v>
      </c>
      <c r="P193" s="371">
        <f>+'404-ENTREGA_INSUMOS PA'!AX214</f>
        <v>0</v>
      </c>
      <c r="Q193" s="371">
        <f>+'404-ENTREGA_INSUMOS PA'!AY214</f>
        <v>0</v>
      </c>
      <c r="R193" s="371">
        <f>+'404-ENTREGA_INSUMOS PA'!AZ214</f>
        <v>0</v>
      </c>
      <c r="S193" s="371"/>
      <c r="T193" s="371"/>
      <c r="U193" s="371"/>
      <c r="V193" s="371"/>
      <c r="W193" s="371"/>
      <c r="X193" s="371"/>
    </row>
    <row r="194" spans="1:24" hidden="1" x14ac:dyDescent="0.3">
      <c r="A194" s="371">
        <f>+seed_deliveries!A194</f>
        <v>0</v>
      </c>
      <c r="B194" s="371">
        <f>+seed_deliveries!B194</f>
        <v>0</v>
      </c>
      <c r="C194" s="371" t="str">
        <f>+seed_deliveries!C194</f>
        <v/>
      </c>
      <c r="D194" s="415" t="str">
        <f>+seed_deliveries!D194</f>
        <v/>
      </c>
      <c r="E194" s="415" t="str">
        <f>+delivery_events!D$5</f>
        <v>Insumos</v>
      </c>
      <c r="F194" s="566" t="e">
        <f>IFERROR(VLOOKUP('404-ENTREGA_INSUMOS PA'!AP$6,localidades,2,FALSE),VLOOKUP('404-ENTREGA_INSUMOS PA'!AP$5,district_codes,2,FALSE))</f>
        <v>#N/A</v>
      </c>
      <c r="G194" s="566">
        <f>+'402 - ENTREGA DE SEMENTE'!J215</f>
        <v>0</v>
      </c>
      <c r="H194" s="566">
        <f>+'404-ENTREGA_INSUMOS PA'!L215</f>
        <v>0</v>
      </c>
      <c r="I194" s="566">
        <f>+'404-ENTREGA_INSUMOS PA'!AP$6</f>
        <v>0</v>
      </c>
      <c r="J194" s="566">
        <f>+'404-ENTREGA_INSUMOS PA'!AP$6</f>
        <v>0</v>
      </c>
      <c r="K194" s="371">
        <f>+'404-ENTREGA_INSUMOS PA'!AP215</f>
        <v>0</v>
      </c>
      <c r="L194" s="371">
        <f>+'404-ENTREGA_INSUMOS PA'!AR215</f>
        <v>0</v>
      </c>
      <c r="M194" s="371">
        <f>+'404-ENTREGA_INSUMOS PA'!AT215</f>
        <v>0</v>
      </c>
      <c r="N194" s="371">
        <f>+'404-ENTREGA_INSUMOS PA'!AU215</f>
        <v>0</v>
      </c>
      <c r="O194" s="371">
        <f>+'404-ENTREGA_INSUMOS PA'!AV215</f>
        <v>0</v>
      </c>
      <c r="P194" s="371">
        <f>+'404-ENTREGA_INSUMOS PA'!AX215</f>
        <v>0</v>
      </c>
      <c r="Q194" s="371">
        <f>+'404-ENTREGA_INSUMOS PA'!AY215</f>
        <v>0</v>
      </c>
      <c r="R194" s="371">
        <f>+'404-ENTREGA_INSUMOS PA'!AZ215</f>
        <v>0</v>
      </c>
      <c r="S194" s="371"/>
      <c r="T194" s="371"/>
      <c r="U194" s="371"/>
      <c r="V194" s="371"/>
      <c r="W194" s="371"/>
      <c r="X194" s="371"/>
    </row>
    <row r="195" spans="1:24" hidden="1" x14ac:dyDescent="0.3">
      <c r="A195" s="371">
        <f>+seed_deliveries!A195</f>
        <v>0</v>
      </c>
      <c r="B195" s="371">
        <f>+seed_deliveries!B195</f>
        <v>0</v>
      </c>
      <c r="C195" s="371" t="str">
        <f>+seed_deliveries!C195</f>
        <v/>
      </c>
      <c r="D195" s="415" t="str">
        <f>+seed_deliveries!D195</f>
        <v/>
      </c>
      <c r="E195" s="415" t="str">
        <f>+delivery_events!D$5</f>
        <v>Insumos</v>
      </c>
      <c r="F195" s="566" t="e">
        <f>IFERROR(VLOOKUP('404-ENTREGA_INSUMOS PA'!AP$6,localidades,2,FALSE),VLOOKUP('404-ENTREGA_INSUMOS PA'!AP$5,district_codes,2,FALSE))</f>
        <v>#N/A</v>
      </c>
      <c r="G195" s="566">
        <f>+'402 - ENTREGA DE SEMENTE'!J216</f>
        <v>0</v>
      </c>
      <c r="H195" s="566">
        <f>+'404-ENTREGA_INSUMOS PA'!L216</f>
        <v>0</v>
      </c>
      <c r="I195" s="566">
        <f>+'404-ENTREGA_INSUMOS PA'!AP$6</f>
        <v>0</v>
      </c>
      <c r="J195" s="566">
        <f>+'404-ENTREGA_INSUMOS PA'!AP$6</f>
        <v>0</v>
      </c>
      <c r="K195" s="371">
        <f>+'404-ENTREGA_INSUMOS PA'!AP216</f>
        <v>0</v>
      </c>
      <c r="L195" s="371">
        <f>+'404-ENTREGA_INSUMOS PA'!AR216</f>
        <v>0</v>
      </c>
      <c r="M195" s="371">
        <f>+'404-ENTREGA_INSUMOS PA'!AT216</f>
        <v>0</v>
      </c>
      <c r="N195" s="371">
        <f>+'404-ENTREGA_INSUMOS PA'!AU216</f>
        <v>0</v>
      </c>
      <c r="O195" s="371">
        <f>+'404-ENTREGA_INSUMOS PA'!AV216</f>
        <v>0</v>
      </c>
      <c r="P195" s="371">
        <f>+'404-ENTREGA_INSUMOS PA'!AX216</f>
        <v>0</v>
      </c>
      <c r="Q195" s="371">
        <f>+'404-ENTREGA_INSUMOS PA'!AY216</f>
        <v>0</v>
      </c>
      <c r="R195" s="371">
        <f>+'404-ENTREGA_INSUMOS PA'!AZ216</f>
        <v>0</v>
      </c>
      <c r="S195" s="371"/>
      <c r="T195" s="371"/>
      <c r="U195" s="371"/>
      <c r="V195" s="371"/>
      <c r="W195" s="371"/>
      <c r="X195" s="371"/>
    </row>
    <row r="196" spans="1:24" hidden="1" x14ac:dyDescent="0.3">
      <c r="A196" s="371">
        <f>+seed_deliveries!A196</f>
        <v>0</v>
      </c>
      <c r="B196" s="371">
        <f>+seed_deliveries!B196</f>
        <v>0</v>
      </c>
      <c r="C196" s="371" t="str">
        <f>+seed_deliveries!C196</f>
        <v/>
      </c>
      <c r="D196" s="415" t="str">
        <f>+seed_deliveries!D196</f>
        <v/>
      </c>
      <c r="E196" s="415" t="str">
        <f>+delivery_events!D$5</f>
        <v>Insumos</v>
      </c>
      <c r="F196" s="566" t="e">
        <f>IFERROR(VLOOKUP('404-ENTREGA_INSUMOS PA'!AP$6,localidades,2,FALSE),VLOOKUP('404-ENTREGA_INSUMOS PA'!AP$5,district_codes,2,FALSE))</f>
        <v>#N/A</v>
      </c>
      <c r="G196" s="566">
        <f>+'402 - ENTREGA DE SEMENTE'!J217</f>
        <v>0</v>
      </c>
      <c r="H196" s="566">
        <f>+'404-ENTREGA_INSUMOS PA'!L217</f>
        <v>0</v>
      </c>
      <c r="I196" s="566">
        <f>+'404-ENTREGA_INSUMOS PA'!AP$6</f>
        <v>0</v>
      </c>
      <c r="J196" s="566">
        <f>+'404-ENTREGA_INSUMOS PA'!AP$6</f>
        <v>0</v>
      </c>
      <c r="K196" s="371">
        <f>+'404-ENTREGA_INSUMOS PA'!AP217</f>
        <v>0</v>
      </c>
      <c r="L196" s="371">
        <f>+'404-ENTREGA_INSUMOS PA'!AR217</f>
        <v>0</v>
      </c>
      <c r="M196" s="371">
        <f>+'404-ENTREGA_INSUMOS PA'!AT217</f>
        <v>0</v>
      </c>
      <c r="N196" s="371">
        <f>+'404-ENTREGA_INSUMOS PA'!AU217</f>
        <v>0</v>
      </c>
      <c r="O196" s="371">
        <f>+'404-ENTREGA_INSUMOS PA'!AV217</f>
        <v>0</v>
      </c>
      <c r="P196" s="371">
        <f>+'404-ENTREGA_INSUMOS PA'!AX217</f>
        <v>0</v>
      </c>
      <c r="Q196" s="371">
        <f>+'404-ENTREGA_INSUMOS PA'!AY217</f>
        <v>0</v>
      </c>
      <c r="R196" s="371">
        <f>+'404-ENTREGA_INSUMOS PA'!AZ217</f>
        <v>0</v>
      </c>
      <c r="S196" s="371"/>
      <c r="T196" s="371"/>
      <c r="U196" s="371"/>
      <c r="V196" s="371"/>
      <c r="W196" s="371"/>
      <c r="X196" s="371"/>
    </row>
    <row r="197" spans="1:24" hidden="1" x14ac:dyDescent="0.3">
      <c r="A197" s="371">
        <f>+seed_deliveries!A197</f>
        <v>0</v>
      </c>
      <c r="B197" s="371">
        <f>+seed_deliveries!B197</f>
        <v>0</v>
      </c>
      <c r="C197" s="371" t="str">
        <f>+seed_deliveries!C197</f>
        <v/>
      </c>
      <c r="D197" s="415" t="str">
        <f>+seed_deliveries!D197</f>
        <v/>
      </c>
      <c r="E197" s="415" t="str">
        <f>+delivery_events!D$5</f>
        <v>Insumos</v>
      </c>
      <c r="F197" s="566" t="e">
        <f>IFERROR(VLOOKUP('404-ENTREGA_INSUMOS PA'!AP$6,localidades,2,FALSE),VLOOKUP('404-ENTREGA_INSUMOS PA'!AP$5,district_codes,2,FALSE))</f>
        <v>#N/A</v>
      </c>
      <c r="G197" s="566">
        <f>+'402 - ENTREGA DE SEMENTE'!J218</f>
        <v>0</v>
      </c>
      <c r="H197" s="566">
        <f>+'404-ENTREGA_INSUMOS PA'!L218</f>
        <v>0</v>
      </c>
      <c r="I197" s="566">
        <f>+'404-ENTREGA_INSUMOS PA'!AP$6</f>
        <v>0</v>
      </c>
      <c r="J197" s="566">
        <f>+'404-ENTREGA_INSUMOS PA'!AP$6</f>
        <v>0</v>
      </c>
      <c r="K197" s="371">
        <f>+'404-ENTREGA_INSUMOS PA'!AP218</f>
        <v>0</v>
      </c>
      <c r="L197" s="371">
        <f>+'404-ENTREGA_INSUMOS PA'!AR218</f>
        <v>0</v>
      </c>
      <c r="M197" s="371">
        <f>+'404-ENTREGA_INSUMOS PA'!AT218</f>
        <v>0</v>
      </c>
      <c r="N197" s="371">
        <f>+'404-ENTREGA_INSUMOS PA'!AU218</f>
        <v>0</v>
      </c>
      <c r="O197" s="371">
        <f>+'404-ENTREGA_INSUMOS PA'!AV218</f>
        <v>0</v>
      </c>
      <c r="P197" s="371">
        <f>+'404-ENTREGA_INSUMOS PA'!AX218</f>
        <v>0</v>
      </c>
      <c r="Q197" s="371">
        <f>+'404-ENTREGA_INSUMOS PA'!AY218</f>
        <v>0</v>
      </c>
      <c r="R197" s="371">
        <f>+'404-ENTREGA_INSUMOS PA'!AZ218</f>
        <v>0</v>
      </c>
      <c r="S197" s="371"/>
      <c r="T197" s="371"/>
      <c r="U197" s="371"/>
      <c r="V197" s="371"/>
      <c r="W197" s="371"/>
      <c r="X197" s="371"/>
    </row>
    <row r="198" spans="1:24" hidden="1" x14ac:dyDescent="0.3">
      <c r="A198" s="371">
        <f>+seed_deliveries!A198</f>
        <v>0</v>
      </c>
      <c r="B198" s="371">
        <f>+seed_deliveries!B198</f>
        <v>0</v>
      </c>
      <c r="C198" s="371" t="str">
        <f>+seed_deliveries!C198</f>
        <v/>
      </c>
      <c r="D198" s="415" t="str">
        <f>+seed_deliveries!D198</f>
        <v/>
      </c>
      <c r="E198" s="415" t="str">
        <f>+delivery_events!D$5</f>
        <v>Insumos</v>
      </c>
      <c r="F198" s="566" t="e">
        <f>IFERROR(VLOOKUP('404-ENTREGA_INSUMOS PA'!AP$6,localidades,2,FALSE),VLOOKUP('404-ENTREGA_INSUMOS PA'!AP$5,district_codes,2,FALSE))</f>
        <v>#N/A</v>
      </c>
      <c r="G198" s="566">
        <f>+'402 - ENTREGA DE SEMENTE'!J219</f>
        <v>0</v>
      </c>
      <c r="H198" s="566">
        <f>+'404-ENTREGA_INSUMOS PA'!L219</f>
        <v>0</v>
      </c>
      <c r="I198" s="566">
        <f>+'404-ENTREGA_INSUMOS PA'!AP$6</f>
        <v>0</v>
      </c>
      <c r="J198" s="566">
        <f>+'404-ENTREGA_INSUMOS PA'!AP$6</f>
        <v>0</v>
      </c>
      <c r="K198" s="371">
        <f>+'404-ENTREGA_INSUMOS PA'!AP219</f>
        <v>0</v>
      </c>
      <c r="L198" s="371">
        <f>+'404-ENTREGA_INSUMOS PA'!AR219</f>
        <v>0</v>
      </c>
      <c r="M198" s="371">
        <f>+'404-ENTREGA_INSUMOS PA'!AT219</f>
        <v>0</v>
      </c>
      <c r="N198" s="371">
        <f>+'404-ENTREGA_INSUMOS PA'!AU219</f>
        <v>0</v>
      </c>
      <c r="O198" s="371">
        <f>+'404-ENTREGA_INSUMOS PA'!AV219</f>
        <v>0</v>
      </c>
      <c r="P198" s="371">
        <f>+'404-ENTREGA_INSUMOS PA'!AX219</f>
        <v>0</v>
      </c>
      <c r="Q198" s="371">
        <f>+'404-ENTREGA_INSUMOS PA'!AY219</f>
        <v>0</v>
      </c>
      <c r="R198" s="371">
        <f>+'404-ENTREGA_INSUMOS PA'!AZ219</f>
        <v>0</v>
      </c>
      <c r="S198" s="371"/>
      <c r="T198" s="371"/>
      <c r="U198" s="371"/>
      <c r="V198" s="371"/>
      <c r="W198" s="371"/>
      <c r="X198" s="371"/>
    </row>
    <row r="199" spans="1:24" hidden="1" x14ac:dyDescent="0.3">
      <c r="A199" s="371">
        <f>+seed_deliveries!A199</f>
        <v>0</v>
      </c>
      <c r="B199" s="371">
        <f>+seed_deliveries!B199</f>
        <v>0</v>
      </c>
      <c r="C199" s="371" t="str">
        <f>+seed_deliveries!C199</f>
        <v/>
      </c>
      <c r="D199" s="415" t="str">
        <f>+seed_deliveries!D199</f>
        <v/>
      </c>
      <c r="E199" s="415" t="str">
        <f>+delivery_events!D$5</f>
        <v>Insumos</v>
      </c>
      <c r="F199" s="566" t="e">
        <f>IFERROR(VLOOKUP('404-ENTREGA_INSUMOS PA'!AP$6,localidades,2,FALSE),VLOOKUP('404-ENTREGA_INSUMOS PA'!AP$5,district_codes,2,FALSE))</f>
        <v>#N/A</v>
      </c>
      <c r="G199" s="566">
        <f>+'402 - ENTREGA DE SEMENTE'!J220</f>
        <v>0</v>
      </c>
      <c r="H199" s="566">
        <f>+'404-ENTREGA_INSUMOS PA'!L220</f>
        <v>0</v>
      </c>
      <c r="I199" s="566">
        <f>+'404-ENTREGA_INSUMOS PA'!AP$6</f>
        <v>0</v>
      </c>
      <c r="J199" s="566">
        <f>+'404-ENTREGA_INSUMOS PA'!AP$6</f>
        <v>0</v>
      </c>
      <c r="K199" s="371">
        <f>+'404-ENTREGA_INSUMOS PA'!AP220</f>
        <v>0</v>
      </c>
      <c r="L199" s="371">
        <f>+'404-ENTREGA_INSUMOS PA'!AR220</f>
        <v>0</v>
      </c>
      <c r="M199" s="371">
        <f>+'404-ENTREGA_INSUMOS PA'!AT220</f>
        <v>0</v>
      </c>
      <c r="N199" s="371">
        <f>+'404-ENTREGA_INSUMOS PA'!AU220</f>
        <v>0</v>
      </c>
      <c r="O199" s="371">
        <f>+'404-ENTREGA_INSUMOS PA'!AV220</f>
        <v>0</v>
      </c>
      <c r="P199" s="371">
        <f>+'404-ENTREGA_INSUMOS PA'!AX220</f>
        <v>0</v>
      </c>
      <c r="Q199" s="371">
        <f>+'404-ENTREGA_INSUMOS PA'!AY220</f>
        <v>0</v>
      </c>
      <c r="R199" s="371">
        <f>+'404-ENTREGA_INSUMOS PA'!AZ220</f>
        <v>0</v>
      </c>
      <c r="S199" s="371"/>
      <c r="T199" s="371"/>
      <c r="U199" s="371"/>
      <c r="V199" s="371"/>
      <c r="W199" s="371"/>
      <c r="X199" s="371"/>
    </row>
    <row r="200" spans="1:24" hidden="1" x14ac:dyDescent="0.3">
      <c r="A200" s="371">
        <f>+seed_deliveries!A200</f>
        <v>0</v>
      </c>
      <c r="B200" s="371">
        <f>+seed_deliveries!B200</f>
        <v>0</v>
      </c>
      <c r="C200" s="371" t="str">
        <f>+seed_deliveries!C200</f>
        <v/>
      </c>
      <c r="D200" s="415" t="str">
        <f>+seed_deliveries!D200</f>
        <v/>
      </c>
      <c r="E200" s="415" t="str">
        <f>+delivery_events!D$5</f>
        <v>Insumos</v>
      </c>
      <c r="F200" s="566" t="e">
        <f>IFERROR(VLOOKUP('404-ENTREGA_INSUMOS PA'!AP$6,localidades,2,FALSE),VLOOKUP('404-ENTREGA_INSUMOS PA'!AP$5,district_codes,2,FALSE))</f>
        <v>#N/A</v>
      </c>
      <c r="G200" s="566">
        <f>+'402 - ENTREGA DE SEMENTE'!J221</f>
        <v>0</v>
      </c>
      <c r="H200" s="566">
        <f>+'404-ENTREGA_INSUMOS PA'!L221</f>
        <v>0</v>
      </c>
      <c r="I200" s="566">
        <f>+'404-ENTREGA_INSUMOS PA'!AP$6</f>
        <v>0</v>
      </c>
      <c r="J200" s="566">
        <f>+'404-ENTREGA_INSUMOS PA'!AP$6</f>
        <v>0</v>
      </c>
      <c r="K200" s="371">
        <f>+'404-ENTREGA_INSUMOS PA'!AP221</f>
        <v>0</v>
      </c>
      <c r="L200" s="371">
        <f>+'404-ENTREGA_INSUMOS PA'!AR221</f>
        <v>0</v>
      </c>
      <c r="M200" s="371">
        <f>+'404-ENTREGA_INSUMOS PA'!AT221</f>
        <v>0</v>
      </c>
      <c r="N200" s="371">
        <f>+'404-ENTREGA_INSUMOS PA'!AU221</f>
        <v>0</v>
      </c>
      <c r="O200" s="371">
        <f>+'404-ENTREGA_INSUMOS PA'!AV221</f>
        <v>0</v>
      </c>
      <c r="P200" s="371">
        <f>+'404-ENTREGA_INSUMOS PA'!AX221</f>
        <v>0</v>
      </c>
      <c r="Q200" s="371">
        <f>+'404-ENTREGA_INSUMOS PA'!AY221</f>
        <v>0</v>
      </c>
      <c r="R200" s="371">
        <f>+'404-ENTREGA_INSUMOS PA'!AZ221</f>
        <v>0</v>
      </c>
      <c r="S200" s="371"/>
      <c r="T200" s="371"/>
      <c r="U200" s="371"/>
      <c r="V200" s="371"/>
      <c r="W200" s="371"/>
      <c r="X200" s="371"/>
    </row>
    <row r="201" spans="1:24" hidden="1" x14ac:dyDescent="0.3">
      <c r="A201" s="371">
        <f>+seed_deliveries!A201</f>
        <v>0</v>
      </c>
      <c r="B201" s="371">
        <f>+seed_deliveries!B201</f>
        <v>0</v>
      </c>
      <c r="C201" s="371" t="str">
        <f>+seed_deliveries!C201</f>
        <v/>
      </c>
      <c r="D201" s="415" t="str">
        <f>+seed_deliveries!D201</f>
        <v/>
      </c>
      <c r="E201" s="415" t="str">
        <f>+delivery_events!D$5</f>
        <v>Insumos</v>
      </c>
      <c r="F201" s="566" t="e">
        <f>IFERROR(VLOOKUP('404-ENTREGA_INSUMOS PA'!AP$6,localidades,2,FALSE),VLOOKUP('404-ENTREGA_INSUMOS PA'!AP$5,district_codes,2,FALSE))</f>
        <v>#N/A</v>
      </c>
      <c r="G201" s="566">
        <f>+'402 - ENTREGA DE SEMENTE'!J222</f>
        <v>0</v>
      </c>
      <c r="H201" s="566">
        <f>+'404-ENTREGA_INSUMOS PA'!L222</f>
        <v>0</v>
      </c>
      <c r="I201" s="566">
        <f>+'404-ENTREGA_INSUMOS PA'!AP$6</f>
        <v>0</v>
      </c>
      <c r="J201" s="566">
        <f>+'404-ENTREGA_INSUMOS PA'!AP$6</f>
        <v>0</v>
      </c>
      <c r="K201" s="371">
        <f>+'404-ENTREGA_INSUMOS PA'!AP222</f>
        <v>0</v>
      </c>
      <c r="L201" s="371">
        <f>+'404-ENTREGA_INSUMOS PA'!AR222</f>
        <v>0</v>
      </c>
      <c r="M201" s="371">
        <f>+'404-ENTREGA_INSUMOS PA'!AT222</f>
        <v>0</v>
      </c>
      <c r="N201" s="371">
        <f>+'404-ENTREGA_INSUMOS PA'!AU222</f>
        <v>0</v>
      </c>
      <c r="O201" s="371">
        <f>+'404-ENTREGA_INSUMOS PA'!AV222</f>
        <v>0</v>
      </c>
      <c r="P201" s="371">
        <f>+'404-ENTREGA_INSUMOS PA'!AX222</f>
        <v>0</v>
      </c>
      <c r="Q201" s="371">
        <f>+'404-ENTREGA_INSUMOS PA'!AY222</f>
        <v>0</v>
      </c>
      <c r="R201" s="371">
        <f>+'404-ENTREGA_INSUMOS PA'!AZ222</f>
        <v>0</v>
      </c>
      <c r="S201" s="371"/>
      <c r="T201" s="371"/>
      <c r="U201" s="371"/>
      <c r="V201" s="371"/>
      <c r="W201" s="371"/>
      <c r="X201" s="371"/>
    </row>
    <row r="202" spans="1:24" hidden="1" x14ac:dyDescent="0.3">
      <c r="A202" s="371">
        <f>+seed_deliveries!A202</f>
        <v>0</v>
      </c>
      <c r="B202" s="371">
        <f>+seed_deliveries!B202</f>
        <v>0</v>
      </c>
      <c r="C202" s="371" t="str">
        <f>+seed_deliveries!C202</f>
        <v/>
      </c>
      <c r="D202" s="415" t="str">
        <f>+seed_deliveries!D202</f>
        <v/>
      </c>
      <c r="E202" s="415" t="str">
        <f>+delivery_events!D$5</f>
        <v>Insumos</v>
      </c>
      <c r="F202" s="566" t="e">
        <f>IFERROR(VLOOKUP('404-ENTREGA_INSUMOS PA'!AP$6,localidades,2,FALSE),VLOOKUP('404-ENTREGA_INSUMOS PA'!AP$5,district_codes,2,FALSE))</f>
        <v>#N/A</v>
      </c>
      <c r="G202" s="566">
        <f>+'402 - ENTREGA DE SEMENTE'!J223</f>
        <v>0</v>
      </c>
      <c r="H202" s="566">
        <f>+'404-ENTREGA_INSUMOS PA'!L223</f>
        <v>0</v>
      </c>
      <c r="I202" s="566">
        <f>+'404-ENTREGA_INSUMOS PA'!AP$6</f>
        <v>0</v>
      </c>
      <c r="J202" s="566">
        <f>+'404-ENTREGA_INSUMOS PA'!AP$6</f>
        <v>0</v>
      </c>
      <c r="K202" s="371">
        <f>+'404-ENTREGA_INSUMOS PA'!AP223</f>
        <v>0</v>
      </c>
      <c r="L202" s="371">
        <f>+'404-ENTREGA_INSUMOS PA'!AR223</f>
        <v>0</v>
      </c>
      <c r="M202" s="371">
        <f>+'404-ENTREGA_INSUMOS PA'!AT223</f>
        <v>0</v>
      </c>
      <c r="N202" s="371">
        <f>+'404-ENTREGA_INSUMOS PA'!AU223</f>
        <v>0</v>
      </c>
      <c r="O202" s="371">
        <f>+'404-ENTREGA_INSUMOS PA'!AV223</f>
        <v>0</v>
      </c>
      <c r="P202" s="371">
        <f>+'404-ENTREGA_INSUMOS PA'!AX223</f>
        <v>0</v>
      </c>
      <c r="Q202" s="371">
        <f>+'404-ENTREGA_INSUMOS PA'!AY223</f>
        <v>0</v>
      </c>
      <c r="R202" s="371">
        <f>+'404-ENTREGA_INSUMOS PA'!AZ223</f>
        <v>0</v>
      </c>
      <c r="S202" s="371"/>
      <c r="T202" s="371"/>
      <c r="U202" s="371"/>
      <c r="V202" s="371"/>
      <c r="W202" s="371"/>
      <c r="X202" s="371"/>
    </row>
    <row r="203" spans="1:24" hidden="1" x14ac:dyDescent="0.3">
      <c r="A203" s="371">
        <f>+seed_deliveries!A203</f>
        <v>0</v>
      </c>
      <c r="B203" s="371">
        <f>+seed_deliveries!B203</f>
        <v>0</v>
      </c>
      <c r="C203" s="371" t="str">
        <f>+seed_deliveries!C203</f>
        <v/>
      </c>
      <c r="D203" s="415" t="str">
        <f>+seed_deliveries!D203</f>
        <v/>
      </c>
      <c r="E203" s="415" t="str">
        <f>+delivery_events!D$5</f>
        <v>Insumos</v>
      </c>
      <c r="F203" s="566" t="e">
        <f>IFERROR(VLOOKUP('404-ENTREGA_INSUMOS PA'!AP$6,localidades,2,FALSE),VLOOKUP('404-ENTREGA_INSUMOS PA'!AP$5,district_codes,2,FALSE))</f>
        <v>#N/A</v>
      </c>
      <c r="G203" s="566">
        <f>+'402 - ENTREGA DE SEMENTE'!J224</f>
        <v>0</v>
      </c>
      <c r="H203" s="566">
        <f>+'404-ENTREGA_INSUMOS PA'!L224</f>
        <v>0</v>
      </c>
      <c r="I203" s="566">
        <f>+'404-ENTREGA_INSUMOS PA'!AP$6</f>
        <v>0</v>
      </c>
      <c r="J203" s="566">
        <f>+'404-ENTREGA_INSUMOS PA'!AP$6</f>
        <v>0</v>
      </c>
      <c r="K203" s="371">
        <f>+'404-ENTREGA_INSUMOS PA'!AP224</f>
        <v>0</v>
      </c>
      <c r="L203" s="371">
        <f>+'404-ENTREGA_INSUMOS PA'!AR224</f>
        <v>0</v>
      </c>
      <c r="M203" s="371">
        <f>+'404-ENTREGA_INSUMOS PA'!AT224</f>
        <v>0</v>
      </c>
      <c r="N203" s="371">
        <f>+'404-ENTREGA_INSUMOS PA'!AU224</f>
        <v>0</v>
      </c>
      <c r="O203" s="371">
        <f>+'404-ENTREGA_INSUMOS PA'!AV224</f>
        <v>0</v>
      </c>
      <c r="P203" s="371">
        <f>+'404-ENTREGA_INSUMOS PA'!AX224</f>
        <v>0</v>
      </c>
      <c r="Q203" s="371">
        <f>+'404-ENTREGA_INSUMOS PA'!AY224</f>
        <v>0</v>
      </c>
      <c r="R203" s="371">
        <f>+'404-ENTREGA_INSUMOS PA'!AZ224</f>
        <v>0</v>
      </c>
      <c r="S203" s="371"/>
      <c r="T203" s="371"/>
      <c r="U203" s="371"/>
      <c r="V203" s="371"/>
      <c r="W203" s="371"/>
      <c r="X203" s="371"/>
    </row>
    <row r="204" spans="1:24" hidden="1" x14ac:dyDescent="0.3">
      <c r="A204" s="371">
        <f>+seed_deliveries!A204</f>
        <v>0</v>
      </c>
      <c r="B204" s="371">
        <f>+seed_deliveries!B204</f>
        <v>0</v>
      </c>
      <c r="C204" s="371" t="str">
        <f>+seed_deliveries!C204</f>
        <v/>
      </c>
      <c r="D204" s="415" t="str">
        <f>+seed_deliveries!D204</f>
        <v/>
      </c>
      <c r="E204" s="415" t="str">
        <f>+delivery_events!D$5</f>
        <v>Insumos</v>
      </c>
      <c r="F204" s="566" t="e">
        <f>IFERROR(VLOOKUP('404-ENTREGA_INSUMOS PA'!AP$6,localidades,2,FALSE),VLOOKUP('404-ENTREGA_INSUMOS PA'!AP$5,district_codes,2,FALSE))</f>
        <v>#N/A</v>
      </c>
      <c r="G204" s="566">
        <f>+'402 - ENTREGA DE SEMENTE'!J225</f>
        <v>0</v>
      </c>
      <c r="H204" s="566">
        <f>+'404-ENTREGA_INSUMOS PA'!L225</f>
        <v>0</v>
      </c>
      <c r="I204" s="566">
        <f>+'404-ENTREGA_INSUMOS PA'!AP$6</f>
        <v>0</v>
      </c>
      <c r="J204" s="566">
        <f>+'404-ENTREGA_INSUMOS PA'!AP$6</f>
        <v>0</v>
      </c>
      <c r="K204" s="371">
        <f>+'404-ENTREGA_INSUMOS PA'!AP225</f>
        <v>0</v>
      </c>
      <c r="L204" s="371">
        <f>+'404-ENTREGA_INSUMOS PA'!AR225</f>
        <v>0</v>
      </c>
      <c r="M204" s="371">
        <f>+'404-ENTREGA_INSUMOS PA'!AT225</f>
        <v>0</v>
      </c>
      <c r="N204" s="371">
        <f>+'404-ENTREGA_INSUMOS PA'!AU225</f>
        <v>0</v>
      </c>
      <c r="O204" s="371">
        <f>+'404-ENTREGA_INSUMOS PA'!AV225</f>
        <v>0</v>
      </c>
      <c r="P204" s="371">
        <f>+'404-ENTREGA_INSUMOS PA'!AX225</f>
        <v>0</v>
      </c>
      <c r="Q204" s="371">
        <f>+'404-ENTREGA_INSUMOS PA'!AY225</f>
        <v>0</v>
      </c>
      <c r="R204" s="371">
        <f>+'404-ENTREGA_INSUMOS PA'!AZ225</f>
        <v>0</v>
      </c>
      <c r="S204" s="371"/>
      <c r="T204" s="371"/>
      <c r="U204" s="371"/>
      <c r="V204" s="371"/>
      <c r="W204" s="371"/>
      <c r="X204" s="371"/>
    </row>
    <row r="205" spans="1:24" hidden="1" x14ac:dyDescent="0.3">
      <c r="A205" s="371">
        <f>+seed_deliveries!A205</f>
        <v>0</v>
      </c>
      <c r="B205" s="371">
        <f>+seed_deliveries!B205</f>
        <v>0</v>
      </c>
      <c r="C205" s="371" t="str">
        <f>+seed_deliveries!C205</f>
        <v/>
      </c>
      <c r="D205" s="415" t="str">
        <f>+seed_deliveries!D205</f>
        <v/>
      </c>
      <c r="E205" s="415" t="str">
        <f>+delivery_events!D$5</f>
        <v>Insumos</v>
      </c>
      <c r="F205" s="566" t="e">
        <f>IFERROR(VLOOKUP('404-ENTREGA_INSUMOS PA'!AP$6,localidades,2,FALSE),VLOOKUP('404-ENTREGA_INSUMOS PA'!AP$5,district_codes,2,FALSE))</f>
        <v>#N/A</v>
      </c>
      <c r="G205" s="566">
        <f>+'402 - ENTREGA DE SEMENTE'!J226</f>
        <v>0</v>
      </c>
      <c r="H205" s="566">
        <f>+'404-ENTREGA_INSUMOS PA'!L226</f>
        <v>0</v>
      </c>
      <c r="I205" s="566">
        <f>+'404-ENTREGA_INSUMOS PA'!AP$6</f>
        <v>0</v>
      </c>
      <c r="J205" s="566">
        <f>+'404-ENTREGA_INSUMOS PA'!AP$6</f>
        <v>0</v>
      </c>
      <c r="K205" s="371">
        <f>+'404-ENTREGA_INSUMOS PA'!AP226</f>
        <v>0</v>
      </c>
      <c r="L205" s="371">
        <f>+'404-ENTREGA_INSUMOS PA'!AR226</f>
        <v>0</v>
      </c>
      <c r="M205" s="371">
        <f>+'404-ENTREGA_INSUMOS PA'!AT226</f>
        <v>0</v>
      </c>
      <c r="N205" s="371">
        <f>+'404-ENTREGA_INSUMOS PA'!AU226</f>
        <v>0</v>
      </c>
      <c r="O205" s="371">
        <f>+'404-ENTREGA_INSUMOS PA'!AV226</f>
        <v>0</v>
      </c>
      <c r="P205" s="371">
        <f>+'404-ENTREGA_INSUMOS PA'!AX226</f>
        <v>0</v>
      </c>
      <c r="Q205" s="371">
        <f>+'404-ENTREGA_INSUMOS PA'!AY226</f>
        <v>0</v>
      </c>
      <c r="R205" s="371">
        <f>+'404-ENTREGA_INSUMOS PA'!AZ226</f>
        <v>0</v>
      </c>
      <c r="S205" s="371"/>
      <c r="T205" s="371"/>
      <c r="U205" s="371"/>
      <c r="V205" s="371"/>
      <c r="W205" s="371"/>
      <c r="X205" s="371"/>
    </row>
    <row r="206" spans="1:24" hidden="1" x14ac:dyDescent="0.3">
      <c r="A206" s="371">
        <f>+seed_deliveries!A206</f>
        <v>0</v>
      </c>
      <c r="B206" s="371">
        <f>+seed_deliveries!B206</f>
        <v>0</v>
      </c>
      <c r="C206" s="371" t="str">
        <f>+seed_deliveries!C206</f>
        <v/>
      </c>
      <c r="D206" s="415" t="str">
        <f>+seed_deliveries!D206</f>
        <v/>
      </c>
      <c r="E206" s="415" t="str">
        <f>+delivery_events!D$5</f>
        <v>Insumos</v>
      </c>
      <c r="F206" s="566" t="e">
        <f>IFERROR(VLOOKUP('404-ENTREGA_INSUMOS PA'!AP$6,localidades,2,FALSE),VLOOKUP('404-ENTREGA_INSUMOS PA'!AP$5,district_codes,2,FALSE))</f>
        <v>#N/A</v>
      </c>
      <c r="G206" s="566">
        <f>+'402 - ENTREGA DE SEMENTE'!J227</f>
        <v>0</v>
      </c>
      <c r="H206" s="566">
        <f>+'404-ENTREGA_INSUMOS PA'!L227</f>
        <v>0</v>
      </c>
      <c r="I206" s="566">
        <f>+'404-ENTREGA_INSUMOS PA'!AP$6</f>
        <v>0</v>
      </c>
      <c r="J206" s="566">
        <f>+'404-ENTREGA_INSUMOS PA'!AP$6</f>
        <v>0</v>
      </c>
      <c r="K206" s="371">
        <f>+'404-ENTREGA_INSUMOS PA'!AP227</f>
        <v>0</v>
      </c>
      <c r="L206" s="371">
        <f>+'404-ENTREGA_INSUMOS PA'!AR227</f>
        <v>0</v>
      </c>
      <c r="M206" s="371">
        <f>+'404-ENTREGA_INSUMOS PA'!AT227</f>
        <v>0</v>
      </c>
      <c r="N206" s="371">
        <f>+'404-ENTREGA_INSUMOS PA'!AU227</f>
        <v>0</v>
      </c>
      <c r="O206" s="371">
        <f>+'404-ENTREGA_INSUMOS PA'!AV227</f>
        <v>0</v>
      </c>
      <c r="P206" s="371">
        <f>+'404-ENTREGA_INSUMOS PA'!AX227</f>
        <v>0</v>
      </c>
      <c r="Q206" s="371">
        <f>+'404-ENTREGA_INSUMOS PA'!AY227</f>
        <v>0</v>
      </c>
      <c r="R206" s="371">
        <f>+'404-ENTREGA_INSUMOS PA'!AZ227</f>
        <v>0</v>
      </c>
      <c r="S206" s="371"/>
      <c r="T206" s="371"/>
      <c r="U206" s="371"/>
      <c r="V206" s="371"/>
      <c r="W206" s="371"/>
      <c r="X206" s="371"/>
    </row>
    <row r="207" spans="1:24" hidden="1" x14ac:dyDescent="0.3">
      <c r="A207" s="371">
        <f>+seed_deliveries!A207</f>
        <v>0</v>
      </c>
      <c r="B207" s="371">
        <f>+seed_deliveries!B207</f>
        <v>0</v>
      </c>
      <c r="C207" s="371" t="str">
        <f>+seed_deliveries!C207</f>
        <v/>
      </c>
      <c r="D207" s="415" t="str">
        <f>+seed_deliveries!D207</f>
        <v/>
      </c>
      <c r="E207" s="415" t="str">
        <f>+delivery_events!D$5</f>
        <v>Insumos</v>
      </c>
      <c r="F207" s="566" t="e">
        <f>IFERROR(VLOOKUP('404-ENTREGA_INSUMOS PA'!AP$6,localidades,2,FALSE),VLOOKUP('404-ENTREGA_INSUMOS PA'!AP$5,district_codes,2,FALSE))</f>
        <v>#N/A</v>
      </c>
      <c r="G207" s="566">
        <f>+'402 - ENTREGA DE SEMENTE'!J228</f>
        <v>0</v>
      </c>
      <c r="H207" s="566">
        <f>+'404-ENTREGA_INSUMOS PA'!L228</f>
        <v>0</v>
      </c>
      <c r="I207" s="566">
        <f>+'404-ENTREGA_INSUMOS PA'!AP$6</f>
        <v>0</v>
      </c>
      <c r="J207" s="566">
        <f>+'404-ENTREGA_INSUMOS PA'!AP$6</f>
        <v>0</v>
      </c>
      <c r="K207" s="371">
        <f>+'404-ENTREGA_INSUMOS PA'!AP228</f>
        <v>0</v>
      </c>
      <c r="L207" s="371">
        <f>+'404-ENTREGA_INSUMOS PA'!AR228</f>
        <v>0</v>
      </c>
      <c r="M207" s="371">
        <f>+'404-ENTREGA_INSUMOS PA'!AT228</f>
        <v>0</v>
      </c>
      <c r="N207" s="371">
        <f>+'404-ENTREGA_INSUMOS PA'!AU228</f>
        <v>0</v>
      </c>
      <c r="O207" s="371">
        <f>+'404-ENTREGA_INSUMOS PA'!AV228</f>
        <v>0</v>
      </c>
      <c r="P207" s="371">
        <f>+'404-ENTREGA_INSUMOS PA'!AX228</f>
        <v>0</v>
      </c>
      <c r="Q207" s="371">
        <f>+'404-ENTREGA_INSUMOS PA'!AY228</f>
        <v>0</v>
      </c>
      <c r="R207" s="371">
        <f>+'404-ENTREGA_INSUMOS PA'!AZ228</f>
        <v>0</v>
      </c>
      <c r="S207" s="371"/>
      <c r="T207" s="371"/>
      <c r="U207" s="371"/>
      <c r="V207" s="371"/>
      <c r="W207" s="371"/>
      <c r="X207" s="371"/>
    </row>
    <row r="208" spans="1:24" hidden="1" x14ac:dyDescent="0.3">
      <c r="A208" s="371">
        <f>+seed_deliveries!A208</f>
        <v>0</v>
      </c>
      <c r="B208" s="371">
        <f>+seed_deliveries!B208</f>
        <v>0</v>
      </c>
      <c r="C208" s="371" t="str">
        <f>+seed_deliveries!C208</f>
        <v/>
      </c>
      <c r="D208" s="415" t="str">
        <f>+seed_deliveries!D208</f>
        <v/>
      </c>
      <c r="E208" s="415" t="str">
        <f>+delivery_events!D$5</f>
        <v>Insumos</v>
      </c>
      <c r="F208" s="566" t="e">
        <f>IFERROR(VLOOKUP('404-ENTREGA_INSUMOS PA'!AP$6,localidades,2,FALSE),VLOOKUP('404-ENTREGA_INSUMOS PA'!AP$5,district_codes,2,FALSE))</f>
        <v>#N/A</v>
      </c>
      <c r="G208" s="566">
        <f>+'402 - ENTREGA DE SEMENTE'!J229</f>
        <v>0</v>
      </c>
      <c r="H208" s="566">
        <f>+'404-ENTREGA_INSUMOS PA'!L229</f>
        <v>0</v>
      </c>
      <c r="I208" s="566">
        <f>+'404-ENTREGA_INSUMOS PA'!AP$6</f>
        <v>0</v>
      </c>
      <c r="J208" s="566">
        <f>+'404-ENTREGA_INSUMOS PA'!AP$6</f>
        <v>0</v>
      </c>
      <c r="K208" s="371">
        <f>+'404-ENTREGA_INSUMOS PA'!AP229</f>
        <v>0</v>
      </c>
      <c r="L208" s="371">
        <f>+'404-ENTREGA_INSUMOS PA'!AR229</f>
        <v>0</v>
      </c>
      <c r="M208" s="371">
        <f>+'404-ENTREGA_INSUMOS PA'!AT229</f>
        <v>0</v>
      </c>
      <c r="N208" s="371">
        <f>+'404-ENTREGA_INSUMOS PA'!AU229</f>
        <v>0</v>
      </c>
      <c r="O208" s="371">
        <f>+'404-ENTREGA_INSUMOS PA'!AV229</f>
        <v>0</v>
      </c>
      <c r="P208" s="371">
        <f>+'404-ENTREGA_INSUMOS PA'!AX229</f>
        <v>0</v>
      </c>
      <c r="Q208" s="371">
        <f>+'404-ENTREGA_INSUMOS PA'!AY229</f>
        <v>0</v>
      </c>
      <c r="R208" s="371">
        <f>+'404-ENTREGA_INSUMOS PA'!AZ229</f>
        <v>0</v>
      </c>
      <c r="S208" s="371"/>
      <c r="T208" s="371"/>
      <c r="U208" s="371"/>
      <c r="V208" s="371"/>
      <c r="W208" s="371"/>
      <c r="X208" s="371"/>
    </row>
    <row r="209" spans="1:24" hidden="1" x14ac:dyDescent="0.3">
      <c r="A209" s="371">
        <f>+seed_deliveries!A209</f>
        <v>0</v>
      </c>
      <c r="B209" s="371">
        <f>+seed_deliveries!B209</f>
        <v>0</v>
      </c>
      <c r="C209" s="371" t="str">
        <f>+seed_deliveries!C209</f>
        <v/>
      </c>
      <c r="D209" s="415" t="str">
        <f>+seed_deliveries!D209</f>
        <v/>
      </c>
      <c r="E209" s="415" t="str">
        <f>+delivery_events!D$5</f>
        <v>Insumos</v>
      </c>
      <c r="F209" s="566" t="e">
        <f>IFERROR(VLOOKUP('404-ENTREGA_INSUMOS PA'!AP$6,localidades,2,FALSE),VLOOKUP('404-ENTREGA_INSUMOS PA'!AP$5,district_codes,2,FALSE))</f>
        <v>#N/A</v>
      </c>
      <c r="G209" s="566">
        <f>+'402 - ENTREGA DE SEMENTE'!J230</f>
        <v>0</v>
      </c>
      <c r="H209" s="566">
        <f>+'404-ENTREGA_INSUMOS PA'!L230</f>
        <v>0</v>
      </c>
      <c r="I209" s="566">
        <f>+'404-ENTREGA_INSUMOS PA'!AP$6</f>
        <v>0</v>
      </c>
      <c r="J209" s="566">
        <f>+'404-ENTREGA_INSUMOS PA'!AP$6</f>
        <v>0</v>
      </c>
      <c r="K209" s="371">
        <f>+'404-ENTREGA_INSUMOS PA'!AP230</f>
        <v>0</v>
      </c>
      <c r="L209" s="371">
        <f>+'404-ENTREGA_INSUMOS PA'!AR230</f>
        <v>0</v>
      </c>
      <c r="M209" s="371">
        <f>+'404-ENTREGA_INSUMOS PA'!AT230</f>
        <v>0</v>
      </c>
      <c r="N209" s="371">
        <f>+'404-ENTREGA_INSUMOS PA'!AU230</f>
        <v>0</v>
      </c>
      <c r="O209" s="371">
        <f>+'404-ENTREGA_INSUMOS PA'!AV230</f>
        <v>0</v>
      </c>
      <c r="P209" s="371">
        <f>+'404-ENTREGA_INSUMOS PA'!AX230</f>
        <v>0</v>
      </c>
      <c r="Q209" s="371">
        <f>+'404-ENTREGA_INSUMOS PA'!AY230</f>
        <v>0</v>
      </c>
      <c r="R209" s="371">
        <f>+'404-ENTREGA_INSUMOS PA'!AZ230</f>
        <v>0</v>
      </c>
      <c r="S209" s="371"/>
      <c r="T209" s="371"/>
      <c r="U209" s="371"/>
      <c r="V209" s="371"/>
      <c r="W209" s="371"/>
      <c r="X209" s="371"/>
    </row>
    <row r="210" spans="1:24" hidden="1" x14ac:dyDescent="0.3">
      <c r="A210" s="371">
        <f>+seed_deliveries!A210</f>
        <v>0</v>
      </c>
      <c r="B210" s="371">
        <f>+seed_deliveries!B210</f>
        <v>0</v>
      </c>
      <c r="C210" s="371" t="str">
        <f>+seed_deliveries!C210</f>
        <v/>
      </c>
      <c r="D210" s="415" t="str">
        <f>+seed_deliveries!D210</f>
        <v/>
      </c>
      <c r="E210" s="415" t="str">
        <f>+delivery_events!D$5</f>
        <v>Insumos</v>
      </c>
      <c r="F210" s="566" t="e">
        <f>IFERROR(VLOOKUP('404-ENTREGA_INSUMOS PA'!AP$6,localidades,2,FALSE),VLOOKUP('404-ENTREGA_INSUMOS PA'!AP$5,district_codes,2,FALSE))</f>
        <v>#N/A</v>
      </c>
      <c r="G210" s="566">
        <f>+'402 - ENTREGA DE SEMENTE'!J231</f>
        <v>0</v>
      </c>
      <c r="H210" s="566">
        <f>+'404-ENTREGA_INSUMOS PA'!L231</f>
        <v>0</v>
      </c>
      <c r="I210" s="566">
        <f>+'404-ENTREGA_INSUMOS PA'!AP$6</f>
        <v>0</v>
      </c>
      <c r="J210" s="566">
        <f>+'404-ENTREGA_INSUMOS PA'!AP$6</f>
        <v>0</v>
      </c>
      <c r="K210" s="371">
        <f>+'404-ENTREGA_INSUMOS PA'!AP231</f>
        <v>0</v>
      </c>
      <c r="L210" s="371">
        <f>+'404-ENTREGA_INSUMOS PA'!AR231</f>
        <v>0</v>
      </c>
      <c r="M210" s="371">
        <f>+'404-ENTREGA_INSUMOS PA'!AT231</f>
        <v>0</v>
      </c>
      <c r="N210" s="371">
        <f>+'404-ENTREGA_INSUMOS PA'!AU231</f>
        <v>0</v>
      </c>
      <c r="O210" s="371">
        <f>+'404-ENTREGA_INSUMOS PA'!AV231</f>
        <v>0</v>
      </c>
      <c r="P210" s="371">
        <f>+'404-ENTREGA_INSUMOS PA'!AX231</f>
        <v>0</v>
      </c>
      <c r="Q210" s="371">
        <f>+'404-ENTREGA_INSUMOS PA'!AY231</f>
        <v>0</v>
      </c>
      <c r="R210" s="371">
        <f>+'404-ENTREGA_INSUMOS PA'!AZ231</f>
        <v>0</v>
      </c>
      <c r="S210" s="371"/>
      <c r="T210" s="371"/>
      <c r="U210" s="371"/>
      <c r="V210" s="371"/>
      <c r="W210" s="371"/>
      <c r="X210" s="371"/>
    </row>
    <row r="211" spans="1:24" hidden="1" x14ac:dyDescent="0.3">
      <c r="A211" s="371">
        <f>+seed_deliveries!A211</f>
        <v>0</v>
      </c>
      <c r="B211" s="371">
        <f>+seed_deliveries!B211</f>
        <v>0</v>
      </c>
      <c r="C211" s="371" t="str">
        <f>+seed_deliveries!C211</f>
        <v/>
      </c>
      <c r="D211" s="415" t="str">
        <f>+seed_deliveries!D211</f>
        <v/>
      </c>
      <c r="E211" s="415" t="str">
        <f>+delivery_events!D$5</f>
        <v>Insumos</v>
      </c>
      <c r="F211" s="566" t="e">
        <f>IFERROR(VLOOKUP('404-ENTREGA_INSUMOS PA'!AP$6,localidades,2,FALSE),VLOOKUP('404-ENTREGA_INSUMOS PA'!AP$5,district_codes,2,FALSE))</f>
        <v>#N/A</v>
      </c>
      <c r="G211" s="566">
        <f>+'402 - ENTREGA DE SEMENTE'!J232</f>
        <v>0</v>
      </c>
      <c r="H211" s="566">
        <f>+'404-ENTREGA_INSUMOS PA'!L232</f>
        <v>0</v>
      </c>
      <c r="I211" s="566">
        <f>+'404-ENTREGA_INSUMOS PA'!AP$6</f>
        <v>0</v>
      </c>
      <c r="J211" s="566">
        <f>+'404-ENTREGA_INSUMOS PA'!AP$6</f>
        <v>0</v>
      </c>
      <c r="K211" s="371">
        <f>+'404-ENTREGA_INSUMOS PA'!AP232</f>
        <v>0</v>
      </c>
      <c r="L211" s="371">
        <f>+'404-ENTREGA_INSUMOS PA'!AR232</f>
        <v>0</v>
      </c>
      <c r="M211" s="371">
        <f>+'404-ENTREGA_INSUMOS PA'!AT232</f>
        <v>0</v>
      </c>
      <c r="N211" s="371">
        <f>+'404-ENTREGA_INSUMOS PA'!AU232</f>
        <v>0</v>
      </c>
      <c r="O211" s="371">
        <f>+'404-ENTREGA_INSUMOS PA'!AV232</f>
        <v>0</v>
      </c>
      <c r="P211" s="371">
        <f>+'404-ENTREGA_INSUMOS PA'!AX232</f>
        <v>0</v>
      </c>
      <c r="Q211" s="371">
        <f>+'404-ENTREGA_INSUMOS PA'!AY232</f>
        <v>0</v>
      </c>
      <c r="R211" s="371">
        <f>+'404-ENTREGA_INSUMOS PA'!AZ232</f>
        <v>0</v>
      </c>
      <c r="S211" s="371"/>
      <c r="T211" s="371"/>
      <c r="U211" s="371"/>
      <c r="V211" s="371"/>
      <c r="W211" s="371"/>
      <c r="X211" s="371"/>
    </row>
    <row r="212" spans="1:24" hidden="1" x14ac:dyDescent="0.3">
      <c r="A212" s="371">
        <f>+seed_deliveries!A212</f>
        <v>0</v>
      </c>
      <c r="B212" s="371">
        <f>+seed_deliveries!B212</f>
        <v>0</v>
      </c>
      <c r="C212" s="371" t="str">
        <f>+seed_deliveries!C212</f>
        <v/>
      </c>
      <c r="D212" s="415" t="str">
        <f>+seed_deliveries!D212</f>
        <v/>
      </c>
      <c r="E212" s="415" t="str">
        <f>+delivery_events!D$5</f>
        <v>Insumos</v>
      </c>
      <c r="F212" s="566" t="e">
        <f>IFERROR(VLOOKUP('404-ENTREGA_INSUMOS PA'!AP$6,localidades,2,FALSE),VLOOKUP('404-ENTREGA_INSUMOS PA'!AP$5,district_codes,2,FALSE))</f>
        <v>#N/A</v>
      </c>
      <c r="G212" s="566">
        <f>+'402 - ENTREGA DE SEMENTE'!J233</f>
        <v>0</v>
      </c>
      <c r="H212" s="566">
        <f>+'404-ENTREGA_INSUMOS PA'!L233</f>
        <v>0</v>
      </c>
      <c r="I212" s="566">
        <f>+'404-ENTREGA_INSUMOS PA'!AP$6</f>
        <v>0</v>
      </c>
      <c r="J212" s="566">
        <f>+'404-ENTREGA_INSUMOS PA'!AP$6</f>
        <v>0</v>
      </c>
      <c r="K212" s="371">
        <f>+'404-ENTREGA_INSUMOS PA'!AP233</f>
        <v>0</v>
      </c>
      <c r="L212" s="371">
        <f>+'404-ENTREGA_INSUMOS PA'!AR233</f>
        <v>0</v>
      </c>
      <c r="M212" s="371">
        <f>+'404-ENTREGA_INSUMOS PA'!AT233</f>
        <v>0</v>
      </c>
      <c r="N212" s="371">
        <f>+'404-ENTREGA_INSUMOS PA'!AU233</f>
        <v>0</v>
      </c>
      <c r="O212" s="371">
        <f>+'404-ENTREGA_INSUMOS PA'!AV233</f>
        <v>0</v>
      </c>
      <c r="P212" s="371">
        <f>+'404-ENTREGA_INSUMOS PA'!AX233</f>
        <v>0</v>
      </c>
      <c r="Q212" s="371">
        <f>+'404-ENTREGA_INSUMOS PA'!AY233</f>
        <v>0</v>
      </c>
      <c r="R212" s="371">
        <f>+'404-ENTREGA_INSUMOS PA'!AZ233</f>
        <v>0</v>
      </c>
      <c r="S212" s="371"/>
      <c r="T212" s="371"/>
      <c r="U212" s="371"/>
      <c r="V212" s="371"/>
      <c r="W212" s="371"/>
      <c r="X212" s="371"/>
    </row>
    <row r="213" spans="1:24" hidden="1" x14ac:dyDescent="0.3">
      <c r="A213" s="371">
        <f>+seed_deliveries!A213</f>
        <v>0</v>
      </c>
      <c r="B213" s="371">
        <f>+seed_deliveries!B213</f>
        <v>0</v>
      </c>
      <c r="C213" s="371" t="str">
        <f>+seed_deliveries!C213</f>
        <v/>
      </c>
      <c r="D213" s="415" t="str">
        <f>+seed_deliveries!D213</f>
        <v/>
      </c>
      <c r="E213" s="415" t="str">
        <f>+delivery_events!D$5</f>
        <v>Insumos</v>
      </c>
      <c r="F213" s="566" t="e">
        <f>IFERROR(VLOOKUP('404-ENTREGA_INSUMOS PA'!AP$6,localidades,2,FALSE),VLOOKUP('404-ENTREGA_INSUMOS PA'!AP$5,district_codes,2,FALSE))</f>
        <v>#N/A</v>
      </c>
      <c r="G213" s="566">
        <f>+'402 - ENTREGA DE SEMENTE'!J234</f>
        <v>0</v>
      </c>
      <c r="H213" s="566">
        <f>+'404-ENTREGA_INSUMOS PA'!L234</f>
        <v>0</v>
      </c>
      <c r="I213" s="566">
        <f>+'404-ENTREGA_INSUMOS PA'!AP$6</f>
        <v>0</v>
      </c>
      <c r="J213" s="566">
        <f>+'404-ENTREGA_INSUMOS PA'!AP$6</f>
        <v>0</v>
      </c>
      <c r="K213" s="371">
        <f>+'404-ENTREGA_INSUMOS PA'!AP234</f>
        <v>0</v>
      </c>
      <c r="L213" s="371">
        <f>+'404-ENTREGA_INSUMOS PA'!AR234</f>
        <v>0</v>
      </c>
      <c r="M213" s="371">
        <f>+'404-ENTREGA_INSUMOS PA'!AT234</f>
        <v>0</v>
      </c>
      <c r="N213" s="371">
        <f>+'404-ENTREGA_INSUMOS PA'!AU234</f>
        <v>0</v>
      </c>
      <c r="O213" s="371">
        <f>+'404-ENTREGA_INSUMOS PA'!AV234</f>
        <v>0</v>
      </c>
      <c r="P213" s="371">
        <f>+'404-ENTREGA_INSUMOS PA'!AX234</f>
        <v>0</v>
      </c>
      <c r="Q213" s="371">
        <f>+'404-ENTREGA_INSUMOS PA'!AY234</f>
        <v>0</v>
      </c>
      <c r="R213" s="371">
        <f>+'404-ENTREGA_INSUMOS PA'!AZ234</f>
        <v>0</v>
      </c>
      <c r="S213" s="371"/>
      <c r="T213" s="371"/>
      <c r="U213" s="371"/>
      <c r="V213" s="371"/>
      <c r="W213" s="371"/>
      <c r="X213" s="371"/>
    </row>
    <row r="214" spans="1:24" hidden="1" x14ac:dyDescent="0.3">
      <c r="A214" s="371">
        <f>+seed_deliveries!A214</f>
        <v>0</v>
      </c>
      <c r="B214" s="371">
        <f>+seed_deliveries!B214</f>
        <v>0</v>
      </c>
      <c r="C214" s="371" t="str">
        <f>+seed_deliveries!C214</f>
        <v/>
      </c>
      <c r="D214" s="415" t="str">
        <f>+seed_deliveries!D214</f>
        <v/>
      </c>
      <c r="E214" s="415" t="str">
        <f>+delivery_events!D$5</f>
        <v>Insumos</v>
      </c>
      <c r="F214" s="566" t="e">
        <f>IFERROR(VLOOKUP('404-ENTREGA_INSUMOS PA'!AP$6,localidades,2,FALSE),VLOOKUP('404-ENTREGA_INSUMOS PA'!AP$5,district_codes,2,FALSE))</f>
        <v>#N/A</v>
      </c>
      <c r="G214" s="566">
        <f>+'402 - ENTREGA DE SEMENTE'!J235</f>
        <v>0</v>
      </c>
      <c r="H214" s="566">
        <f>+'404-ENTREGA_INSUMOS PA'!L235</f>
        <v>0</v>
      </c>
      <c r="I214" s="566">
        <f>+'404-ENTREGA_INSUMOS PA'!AP$6</f>
        <v>0</v>
      </c>
      <c r="J214" s="566">
        <f>+'404-ENTREGA_INSUMOS PA'!AP$6</f>
        <v>0</v>
      </c>
      <c r="K214" s="371">
        <f>+'404-ENTREGA_INSUMOS PA'!AP235</f>
        <v>0</v>
      </c>
      <c r="L214" s="371">
        <f>+'404-ENTREGA_INSUMOS PA'!AR235</f>
        <v>0</v>
      </c>
      <c r="M214" s="371">
        <f>+'404-ENTREGA_INSUMOS PA'!AT235</f>
        <v>0</v>
      </c>
      <c r="N214" s="371">
        <f>+'404-ENTREGA_INSUMOS PA'!AU235</f>
        <v>0</v>
      </c>
      <c r="O214" s="371">
        <f>+'404-ENTREGA_INSUMOS PA'!AV235</f>
        <v>0</v>
      </c>
      <c r="P214" s="371">
        <f>+'404-ENTREGA_INSUMOS PA'!AX235</f>
        <v>0</v>
      </c>
      <c r="Q214" s="371">
        <f>+'404-ENTREGA_INSUMOS PA'!AY235</f>
        <v>0</v>
      </c>
      <c r="R214" s="371">
        <f>+'404-ENTREGA_INSUMOS PA'!AZ235</f>
        <v>0</v>
      </c>
      <c r="S214" s="371"/>
      <c r="T214" s="371"/>
      <c r="U214" s="371"/>
      <c r="V214" s="371"/>
      <c r="W214" s="371"/>
      <c r="X214" s="371"/>
    </row>
    <row r="215" spans="1:24" hidden="1" x14ac:dyDescent="0.3">
      <c r="A215" s="371">
        <f>+seed_deliveries!A215</f>
        <v>0</v>
      </c>
      <c r="B215" s="371">
        <f>+seed_deliveries!B215</f>
        <v>0</v>
      </c>
      <c r="C215" s="371" t="str">
        <f>+seed_deliveries!C215</f>
        <v/>
      </c>
      <c r="D215" s="415" t="str">
        <f>+seed_deliveries!D215</f>
        <v/>
      </c>
      <c r="E215" s="415" t="str">
        <f>+delivery_events!D$5</f>
        <v>Insumos</v>
      </c>
      <c r="F215" s="566" t="e">
        <f>IFERROR(VLOOKUP('404-ENTREGA_INSUMOS PA'!AP$6,localidades,2,FALSE),VLOOKUP('404-ENTREGA_INSUMOS PA'!AP$5,district_codes,2,FALSE))</f>
        <v>#N/A</v>
      </c>
      <c r="G215" s="566">
        <f>+'402 - ENTREGA DE SEMENTE'!J236</f>
        <v>0</v>
      </c>
      <c r="H215" s="566">
        <f>+'404-ENTREGA_INSUMOS PA'!L236</f>
        <v>0</v>
      </c>
      <c r="I215" s="566">
        <f>+'404-ENTREGA_INSUMOS PA'!AP$6</f>
        <v>0</v>
      </c>
      <c r="J215" s="566">
        <f>+'404-ENTREGA_INSUMOS PA'!AP$6</f>
        <v>0</v>
      </c>
      <c r="K215" s="371">
        <f>+'404-ENTREGA_INSUMOS PA'!AP236</f>
        <v>0</v>
      </c>
      <c r="L215" s="371">
        <f>+'404-ENTREGA_INSUMOS PA'!AR236</f>
        <v>0</v>
      </c>
      <c r="M215" s="371">
        <f>+'404-ENTREGA_INSUMOS PA'!AT236</f>
        <v>0</v>
      </c>
      <c r="N215" s="371">
        <f>+'404-ENTREGA_INSUMOS PA'!AU236</f>
        <v>0</v>
      </c>
      <c r="O215" s="371">
        <f>+'404-ENTREGA_INSUMOS PA'!AV236</f>
        <v>0</v>
      </c>
      <c r="P215" s="371">
        <f>+'404-ENTREGA_INSUMOS PA'!AX236</f>
        <v>0</v>
      </c>
      <c r="Q215" s="371">
        <f>+'404-ENTREGA_INSUMOS PA'!AY236</f>
        <v>0</v>
      </c>
      <c r="R215" s="371">
        <f>+'404-ENTREGA_INSUMOS PA'!AZ236</f>
        <v>0</v>
      </c>
      <c r="S215" s="371"/>
      <c r="T215" s="371"/>
      <c r="U215" s="371"/>
      <c r="V215" s="371"/>
      <c r="W215" s="371"/>
      <c r="X215" s="371"/>
    </row>
    <row r="216" spans="1:24" hidden="1" x14ac:dyDescent="0.3">
      <c r="A216" s="371">
        <f>+seed_deliveries!A216</f>
        <v>0</v>
      </c>
      <c r="B216" s="371">
        <f>+seed_deliveries!B216</f>
        <v>0</v>
      </c>
      <c r="C216" s="371" t="str">
        <f>+seed_deliveries!C216</f>
        <v/>
      </c>
      <c r="D216" s="415" t="str">
        <f>+seed_deliveries!D216</f>
        <v/>
      </c>
      <c r="E216" s="415" t="str">
        <f>+delivery_events!D$5</f>
        <v>Insumos</v>
      </c>
      <c r="F216" s="566" t="e">
        <f>IFERROR(VLOOKUP('404-ENTREGA_INSUMOS PA'!AP$6,localidades,2,FALSE),VLOOKUP('404-ENTREGA_INSUMOS PA'!AP$5,district_codes,2,FALSE))</f>
        <v>#N/A</v>
      </c>
      <c r="G216" s="566">
        <f>+'402 - ENTREGA DE SEMENTE'!J237</f>
        <v>0</v>
      </c>
      <c r="H216" s="566">
        <f>+'404-ENTREGA_INSUMOS PA'!L237</f>
        <v>0</v>
      </c>
      <c r="I216" s="566">
        <f>+'404-ENTREGA_INSUMOS PA'!AP$6</f>
        <v>0</v>
      </c>
      <c r="J216" s="566">
        <f>+'404-ENTREGA_INSUMOS PA'!AP$6</f>
        <v>0</v>
      </c>
      <c r="K216" s="371">
        <f>+'404-ENTREGA_INSUMOS PA'!AP237</f>
        <v>0</v>
      </c>
      <c r="L216" s="371">
        <f>+'404-ENTREGA_INSUMOS PA'!AR237</f>
        <v>0</v>
      </c>
      <c r="M216" s="371">
        <f>+'404-ENTREGA_INSUMOS PA'!AT237</f>
        <v>0</v>
      </c>
      <c r="N216" s="371">
        <f>+'404-ENTREGA_INSUMOS PA'!AU237</f>
        <v>0</v>
      </c>
      <c r="O216" s="371">
        <f>+'404-ENTREGA_INSUMOS PA'!AV237</f>
        <v>0</v>
      </c>
      <c r="P216" s="371">
        <f>+'404-ENTREGA_INSUMOS PA'!AX237</f>
        <v>0</v>
      </c>
      <c r="Q216" s="371">
        <f>+'404-ENTREGA_INSUMOS PA'!AY237</f>
        <v>0</v>
      </c>
      <c r="R216" s="371">
        <f>+'404-ENTREGA_INSUMOS PA'!AZ237</f>
        <v>0</v>
      </c>
      <c r="S216" s="371"/>
      <c r="T216" s="371"/>
      <c r="U216" s="371"/>
      <c r="V216" s="371"/>
      <c r="W216" s="371"/>
      <c r="X216" s="371"/>
    </row>
    <row r="217" spans="1:24" hidden="1" x14ac:dyDescent="0.3">
      <c r="A217" s="371">
        <f>+seed_deliveries!A217</f>
        <v>0</v>
      </c>
      <c r="B217" s="371">
        <f>+seed_deliveries!B217</f>
        <v>0</v>
      </c>
      <c r="C217" s="371" t="str">
        <f>+seed_deliveries!C217</f>
        <v/>
      </c>
      <c r="D217" s="415" t="str">
        <f>+seed_deliveries!D217</f>
        <v/>
      </c>
      <c r="E217" s="415" t="str">
        <f>+delivery_events!D$5</f>
        <v>Insumos</v>
      </c>
      <c r="F217" s="566" t="e">
        <f>IFERROR(VLOOKUP('404-ENTREGA_INSUMOS PA'!AP$6,localidades,2,FALSE),VLOOKUP('404-ENTREGA_INSUMOS PA'!AP$5,district_codes,2,FALSE))</f>
        <v>#N/A</v>
      </c>
      <c r="G217" s="566">
        <f>+'402 - ENTREGA DE SEMENTE'!J238</f>
        <v>0</v>
      </c>
      <c r="H217" s="566">
        <f>+'404-ENTREGA_INSUMOS PA'!L238</f>
        <v>0</v>
      </c>
      <c r="I217" s="566">
        <f>+'404-ENTREGA_INSUMOS PA'!AP$6</f>
        <v>0</v>
      </c>
      <c r="J217" s="566">
        <f>+'404-ENTREGA_INSUMOS PA'!AP$6</f>
        <v>0</v>
      </c>
      <c r="K217" s="371">
        <f>+'404-ENTREGA_INSUMOS PA'!AP238</f>
        <v>0</v>
      </c>
      <c r="L217" s="371">
        <f>+'404-ENTREGA_INSUMOS PA'!AR238</f>
        <v>0</v>
      </c>
      <c r="M217" s="371">
        <f>+'404-ENTREGA_INSUMOS PA'!AT238</f>
        <v>0</v>
      </c>
      <c r="N217" s="371">
        <f>+'404-ENTREGA_INSUMOS PA'!AU238</f>
        <v>0</v>
      </c>
      <c r="O217" s="371">
        <f>+'404-ENTREGA_INSUMOS PA'!AV238</f>
        <v>0</v>
      </c>
      <c r="P217" s="371">
        <f>+'404-ENTREGA_INSUMOS PA'!AX238</f>
        <v>0</v>
      </c>
      <c r="Q217" s="371">
        <f>+'404-ENTREGA_INSUMOS PA'!AY238</f>
        <v>0</v>
      </c>
      <c r="R217" s="371">
        <f>+'404-ENTREGA_INSUMOS PA'!AZ238</f>
        <v>0</v>
      </c>
      <c r="S217" s="371"/>
      <c r="T217" s="371"/>
      <c r="U217" s="371"/>
      <c r="V217" s="371"/>
      <c r="W217" s="371"/>
      <c r="X217" s="371"/>
    </row>
    <row r="218" spans="1:24" hidden="1" x14ac:dyDescent="0.3">
      <c r="A218" s="371">
        <f>+seed_deliveries!A218</f>
        <v>0</v>
      </c>
      <c r="B218" s="371">
        <f>+seed_deliveries!B218</f>
        <v>0</v>
      </c>
      <c r="C218" s="371" t="str">
        <f>+seed_deliveries!C218</f>
        <v/>
      </c>
      <c r="D218" s="415" t="str">
        <f>+seed_deliveries!D218</f>
        <v/>
      </c>
      <c r="E218" s="415" t="str">
        <f>+delivery_events!D$5</f>
        <v>Insumos</v>
      </c>
      <c r="F218" s="566" t="e">
        <f>IFERROR(VLOOKUP('404-ENTREGA_INSUMOS PA'!AP$6,localidades,2,FALSE),VLOOKUP('404-ENTREGA_INSUMOS PA'!AP$5,district_codes,2,FALSE))</f>
        <v>#N/A</v>
      </c>
      <c r="G218" s="566">
        <f>+'402 - ENTREGA DE SEMENTE'!J239</f>
        <v>0</v>
      </c>
      <c r="H218" s="566">
        <f>+'404-ENTREGA_INSUMOS PA'!L239</f>
        <v>0</v>
      </c>
      <c r="I218" s="566">
        <f>+'404-ENTREGA_INSUMOS PA'!AP$6</f>
        <v>0</v>
      </c>
      <c r="J218" s="566">
        <f>+'404-ENTREGA_INSUMOS PA'!AP$6</f>
        <v>0</v>
      </c>
      <c r="K218" s="371">
        <f>+'404-ENTREGA_INSUMOS PA'!AP239</f>
        <v>0</v>
      </c>
      <c r="L218" s="371">
        <f>+'404-ENTREGA_INSUMOS PA'!AR239</f>
        <v>0</v>
      </c>
      <c r="M218" s="371">
        <f>+'404-ENTREGA_INSUMOS PA'!AT239</f>
        <v>0</v>
      </c>
      <c r="N218" s="371">
        <f>+'404-ENTREGA_INSUMOS PA'!AU239</f>
        <v>0</v>
      </c>
      <c r="O218" s="371">
        <f>+'404-ENTREGA_INSUMOS PA'!AV239</f>
        <v>0</v>
      </c>
      <c r="P218" s="371">
        <f>+'404-ENTREGA_INSUMOS PA'!AX239</f>
        <v>0</v>
      </c>
      <c r="Q218" s="371">
        <f>+'404-ENTREGA_INSUMOS PA'!AY239</f>
        <v>0</v>
      </c>
      <c r="R218" s="371">
        <f>+'404-ENTREGA_INSUMOS PA'!AZ239</f>
        <v>0</v>
      </c>
      <c r="S218" s="371"/>
      <c r="T218" s="371"/>
      <c r="U218" s="371"/>
      <c r="V218" s="371"/>
      <c r="W218" s="371"/>
      <c r="X218" s="371"/>
    </row>
    <row r="219" spans="1:24" hidden="1" x14ac:dyDescent="0.3">
      <c r="A219" s="371">
        <f>+seed_deliveries!A219</f>
        <v>0</v>
      </c>
      <c r="B219" s="371">
        <f>+seed_deliveries!B219</f>
        <v>0</v>
      </c>
      <c r="C219" s="371" t="str">
        <f>+seed_deliveries!C219</f>
        <v/>
      </c>
      <c r="D219" s="415" t="str">
        <f>+seed_deliveries!D219</f>
        <v/>
      </c>
      <c r="E219" s="415" t="str">
        <f>+delivery_events!D$5</f>
        <v>Insumos</v>
      </c>
      <c r="F219" s="566" t="e">
        <f>IFERROR(VLOOKUP('404-ENTREGA_INSUMOS PA'!AP$6,localidades,2,FALSE),VLOOKUP('404-ENTREGA_INSUMOS PA'!AP$5,district_codes,2,FALSE))</f>
        <v>#N/A</v>
      </c>
      <c r="G219" s="566">
        <f>+'402 - ENTREGA DE SEMENTE'!J240</f>
        <v>0</v>
      </c>
      <c r="H219" s="566">
        <f>+'404-ENTREGA_INSUMOS PA'!L240</f>
        <v>0</v>
      </c>
      <c r="I219" s="566">
        <f>+'404-ENTREGA_INSUMOS PA'!AP$6</f>
        <v>0</v>
      </c>
      <c r="J219" s="566">
        <f>+'404-ENTREGA_INSUMOS PA'!AP$6</f>
        <v>0</v>
      </c>
      <c r="K219" s="371">
        <f>+'404-ENTREGA_INSUMOS PA'!AP240</f>
        <v>0</v>
      </c>
      <c r="L219" s="371">
        <f>+'404-ENTREGA_INSUMOS PA'!AR240</f>
        <v>0</v>
      </c>
      <c r="M219" s="371">
        <f>+'404-ENTREGA_INSUMOS PA'!AT240</f>
        <v>0</v>
      </c>
      <c r="N219" s="371">
        <f>+'404-ENTREGA_INSUMOS PA'!AU240</f>
        <v>0</v>
      </c>
      <c r="O219" s="371">
        <f>+'404-ENTREGA_INSUMOS PA'!AV240</f>
        <v>0</v>
      </c>
      <c r="P219" s="371">
        <f>+'404-ENTREGA_INSUMOS PA'!AX240</f>
        <v>0</v>
      </c>
      <c r="Q219" s="371">
        <f>+'404-ENTREGA_INSUMOS PA'!AY240</f>
        <v>0</v>
      </c>
      <c r="R219" s="371">
        <f>+'404-ENTREGA_INSUMOS PA'!AZ240</f>
        <v>0</v>
      </c>
      <c r="S219" s="371"/>
      <c r="T219" s="371"/>
      <c r="U219" s="371"/>
      <c r="V219" s="371"/>
      <c r="W219" s="371"/>
      <c r="X219" s="371"/>
    </row>
    <row r="220" spans="1:24" hidden="1" x14ac:dyDescent="0.3">
      <c r="A220" s="371">
        <f>+seed_deliveries!A220</f>
        <v>0</v>
      </c>
      <c r="B220" s="371">
        <f>+seed_deliveries!B220</f>
        <v>0</v>
      </c>
      <c r="C220" s="371" t="str">
        <f>+seed_deliveries!C220</f>
        <v/>
      </c>
      <c r="D220" s="415" t="str">
        <f>+seed_deliveries!D220</f>
        <v/>
      </c>
      <c r="E220" s="415" t="str">
        <f>+delivery_events!D$5</f>
        <v>Insumos</v>
      </c>
      <c r="F220" s="566" t="e">
        <f>IFERROR(VLOOKUP('404-ENTREGA_INSUMOS PA'!AP$6,localidades,2,FALSE),VLOOKUP('404-ENTREGA_INSUMOS PA'!AP$5,district_codes,2,FALSE))</f>
        <v>#N/A</v>
      </c>
      <c r="G220" s="566">
        <f>+'402 - ENTREGA DE SEMENTE'!J241</f>
        <v>0</v>
      </c>
      <c r="H220" s="566">
        <f>+'404-ENTREGA_INSUMOS PA'!L241</f>
        <v>0</v>
      </c>
      <c r="I220" s="566">
        <f>+'404-ENTREGA_INSUMOS PA'!AP$6</f>
        <v>0</v>
      </c>
      <c r="J220" s="566">
        <f>+'404-ENTREGA_INSUMOS PA'!AP$6</f>
        <v>0</v>
      </c>
      <c r="K220" s="371">
        <f>+'404-ENTREGA_INSUMOS PA'!AP241</f>
        <v>0</v>
      </c>
      <c r="L220" s="371">
        <f>+'404-ENTREGA_INSUMOS PA'!AR241</f>
        <v>0</v>
      </c>
      <c r="M220" s="371">
        <f>+'404-ENTREGA_INSUMOS PA'!AT241</f>
        <v>0</v>
      </c>
      <c r="N220" s="371">
        <f>+'404-ENTREGA_INSUMOS PA'!AU241</f>
        <v>0</v>
      </c>
      <c r="O220" s="371">
        <f>+'404-ENTREGA_INSUMOS PA'!AV241</f>
        <v>0</v>
      </c>
      <c r="P220" s="371">
        <f>+'404-ENTREGA_INSUMOS PA'!AX241</f>
        <v>0</v>
      </c>
      <c r="Q220" s="371">
        <f>+'404-ENTREGA_INSUMOS PA'!AY241</f>
        <v>0</v>
      </c>
      <c r="R220" s="371">
        <f>+'404-ENTREGA_INSUMOS PA'!AZ241</f>
        <v>0</v>
      </c>
      <c r="S220" s="371"/>
      <c r="T220" s="371"/>
      <c r="U220" s="371"/>
      <c r="V220" s="371"/>
      <c r="W220" s="371"/>
      <c r="X220" s="371"/>
    </row>
    <row r="221" spans="1:24" hidden="1" x14ac:dyDescent="0.3">
      <c r="A221" s="371">
        <f>+seed_deliveries!A221</f>
        <v>0</v>
      </c>
      <c r="B221" s="371">
        <f>+seed_deliveries!B221</f>
        <v>0</v>
      </c>
      <c r="C221" s="371" t="str">
        <f>+seed_deliveries!C221</f>
        <v/>
      </c>
      <c r="D221" s="415" t="str">
        <f>+seed_deliveries!D221</f>
        <v/>
      </c>
      <c r="E221" s="415" t="str">
        <f>+delivery_events!D$5</f>
        <v>Insumos</v>
      </c>
      <c r="F221" s="566" t="e">
        <f>IFERROR(VLOOKUP('404-ENTREGA_INSUMOS PA'!AP$6,localidades,2,FALSE),VLOOKUP('404-ENTREGA_INSUMOS PA'!AP$5,district_codes,2,FALSE))</f>
        <v>#N/A</v>
      </c>
      <c r="G221" s="566">
        <f>+'402 - ENTREGA DE SEMENTE'!J242</f>
        <v>0</v>
      </c>
      <c r="H221" s="566">
        <f>+'404-ENTREGA_INSUMOS PA'!L242</f>
        <v>0</v>
      </c>
      <c r="I221" s="566">
        <f>+'404-ENTREGA_INSUMOS PA'!AP$6</f>
        <v>0</v>
      </c>
      <c r="J221" s="566">
        <f>+'404-ENTREGA_INSUMOS PA'!AP$6</f>
        <v>0</v>
      </c>
      <c r="K221" s="371">
        <f>+'404-ENTREGA_INSUMOS PA'!AP242</f>
        <v>0</v>
      </c>
      <c r="L221" s="371">
        <f>+'404-ENTREGA_INSUMOS PA'!AR242</f>
        <v>0</v>
      </c>
      <c r="M221" s="371">
        <f>+'404-ENTREGA_INSUMOS PA'!AT242</f>
        <v>0</v>
      </c>
      <c r="N221" s="371">
        <f>+'404-ENTREGA_INSUMOS PA'!AU242</f>
        <v>0</v>
      </c>
      <c r="O221" s="371">
        <f>+'404-ENTREGA_INSUMOS PA'!AV242</f>
        <v>0</v>
      </c>
      <c r="P221" s="371">
        <f>+'404-ENTREGA_INSUMOS PA'!AX242</f>
        <v>0</v>
      </c>
      <c r="Q221" s="371">
        <f>+'404-ENTREGA_INSUMOS PA'!AY242</f>
        <v>0</v>
      </c>
      <c r="R221" s="371">
        <f>+'404-ENTREGA_INSUMOS PA'!AZ242</f>
        <v>0</v>
      </c>
      <c r="S221" s="371"/>
      <c r="T221" s="371"/>
      <c r="U221" s="371"/>
      <c r="V221" s="371"/>
      <c r="W221" s="371"/>
      <c r="X221" s="371"/>
    </row>
    <row r="222" spans="1:24" hidden="1" x14ac:dyDescent="0.3">
      <c r="A222" s="371">
        <f>+seed_deliveries!A222</f>
        <v>0</v>
      </c>
      <c r="B222" s="371">
        <f>+seed_deliveries!B222</f>
        <v>0</v>
      </c>
      <c r="C222" s="371" t="str">
        <f>+seed_deliveries!C222</f>
        <v/>
      </c>
      <c r="D222" s="415" t="str">
        <f>+seed_deliveries!D222</f>
        <v/>
      </c>
      <c r="E222" s="415" t="str">
        <f>+delivery_events!D$5</f>
        <v>Insumos</v>
      </c>
      <c r="F222" s="566" t="e">
        <f>IFERROR(VLOOKUP('404-ENTREGA_INSUMOS PA'!AP$6,localidades,2,FALSE),VLOOKUP('404-ENTREGA_INSUMOS PA'!AP$5,district_codes,2,FALSE))</f>
        <v>#N/A</v>
      </c>
      <c r="G222" s="566">
        <f>+'402 - ENTREGA DE SEMENTE'!J243</f>
        <v>0</v>
      </c>
      <c r="H222" s="566">
        <f>+'404-ENTREGA_INSUMOS PA'!L243</f>
        <v>0</v>
      </c>
      <c r="I222" s="566">
        <f>+'404-ENTREGA_INSUMOS PA'!AP$6</f>
        <v>0</v>
      </c>
      <c r="J222" s="566">
        <f>+'404-ENTREGA_INSUMOS PA'!AP$6</f>
        <v>0</v>
      </c>
      <c r="K222" s="371">
        <f>+'404-ENTREGA_INSUMOS PA'!AP243</f>
        <v>0</v>
      </c>
      <c r="L222" s="371">
        <f>+'404-ENTREGA_INSUMOS PA'!AR243</f>
        <v>0</v>
      </c>
      <c r="M222" s="371">
        <f>+'404-ENTREGA_INSUMOS PA'!AT243</f>
        <v>0</v>
      </c>
      <c r="N222" s="371">
        <f>+'404-ENTREGA_INSUMOS PA'!AU243</f>
        <v>0</v>
      </c>
      <c r="O222" s="371">
        <f>+'404-ENTREGA_INSUMOS PA'!AV243</f>
        <v>0</v>
      </c>
      <c r="P222" s="371">
        <f>+'404-ENTREGA_INSUMOS PA'!AX243</f>
        <v>0</v>
      </c>
      <c r="Q222" s="371">
        <f>+'404-ENTREGA_INSUMOS PA'!AY243</f>
        <v>0</v>
      </c>
      <c r="R222" s="371">
        <f>+'404-ENTREGA_INSUMOS PA'!AZ243</f>
        <v>0</v>
      </c>
      <c r="S222" s="371"/>
      <c r="T222" s="371"/>
      <c r="U222" s="371"/>
      <c r="V222" s="371"/>
      <c r="W222" s="371"/>
      <c r="X222" s="371"/>
    </row>
    <row r="223" spans="1:24" hidden="1" x14ac:dyDescent="0.3">
      <c r="A223" s="371">
        <f>+seed_deliveries!A223</f>
        <v>0</v>
      </c>
      <c r="B223" s="371">
        <f>+seed_deliveries!B223</f>
        <v>0</v>
      </c>
      <c r="C223" s="371" t="str">
        <f>+seed_deliveries!C223</f>
        <v/>
      </c>
      <c r="D223" s="415" t="str">
        <f>+seed_deliveries!D223</f>
        <v/>
      </c>
      <c r="E223" s="415" t="str">
        <f>+delivery_events!D$5</f>
        <v>Insumos</v>
      </c>
      <c r="F223" s="566" t="e">
        <f>IFERROR(VLOOKUP('404-ENTREGA_INSUMOS PA'!AP$6,localidades,2,FALSE),VLOOKUP('404-ENTREGA_INSUMOS PA'!AP$5,district_codes,2,FALSE))</f>
        <v>#N/A</v>
      </c>
      <c r="G223" s="566">
        <f>+'402 - ENTREGA DE SEMENTE'!J244</f>
        <v>0</v>
      </c>
      <c r="H223" s="566">
        <f>+'404-ENTREGA_INSUMOS PA'!L244</f>
        <v>0</v>
      </c>
      <c r="I223" s="566">
        <f>+'404-ENTREGA_INSUMOS PA'!AP$6</f>
        <v>0</v>
      </c>
      <c r="J223" s="566">
        <f>+'404-ENTREGA_INSUMOS PA'!AP$6</f>
        <v>0</v>
      </c>
      <c r="K223" s="371">
        <f>+'404-ENTREGA_INSUMOS PA'!AP244</f>
        <v>0</v>
      </c>
      <c r="L223" s="371">
        <f>+'404-ENTREGA_INSUMOS PA'!AR244</f>
        <v>0</v>
      </c>
      <c r="M223" s="371">
        <f>+'404-ENTREGA_INSUMOS PA'!AT244</f>
        <v>0</v>
      </c>
      <c r="N223" s="371">
        <f>+'404-ENTREGA_INSUMOS PA'!AU244</f>
        <v>0</v>
      </c>
      <c r="O223" s="371">
        <f>+'404-ENTREGA_INSUMOS PA'!AV244</f>
        <v>0</v>
      </c>
      <c r="P223" s="371">
        <f>+'404-ENTREGA_INSUMOS PA'!AX244</f>
        <v>0</v>
      </c>
      <c r="Q223" s="371">
        <f>+'404-ENTREGA_INSUMOS PA'!AY244</f>
        <v>0</v>
      </c>
      <c r="R223" s="371">
        <f>+'404-ENTREGA_INSUMOS PA'!AZ244</f>
        <v>0</v>
      </c>
      <c r="S223" s="371"/>
      <c r="T223" s="371"/>
      <c r="U223" s="371"/>
      <c r="V223" s="371"/>
      <c r="W223" s="371"/>
      <c r="X223" s="371"/>
    </row>
    <row r="224" spans="1:24" hidden="1" x14ac:dyDescent="0.3">
      <c r="A224" s="371">
        <f>+seed_deliveries!A224</f>
        <v>0</v>
      </c>
      <c r="B224" s="371">
        <f>+seed_deliveries!B224</f>
        <v>0</v>
      </c>
      <c r="C224" s="371" t="str">
        <f>+seed_deliveries!C224</f>
        <v/>
      </c>
      <c r="D224" s="415" t="str">
        <f>+seed_deliveries!D224</f>
        <v/>
      </c>
      <c r="E224" s="415" t="str">
        <f>+delivery_events!D$5</f>
        <v>Insumos</v>
      </c>
      <c r="F224" s="566" t="e">
        <f>IFERROR(VLOOKUP('404-ENTREGA_INSUMOS PA'!AP$6,localidades,2,FALSE),VLOOKUP('404-ENTREGA_INSUMOS PA'!AP$5,district_codes,2,FALSE))</f>
        <v>#N/A</v>
      </c>
      <c r="G224" s="566">
        <f>+'402 - ENTREGA DE SEMENTE'!J245</f>
        <v>0</v>
      </c>
      <c r="H224" s="566">
        <f>+'404-ENTREGA_INSUMOS PA'!L245</f>
        <v>0</v>
      </c>
      <c r="I224" s="566">
        <f>+'404-ENTREGA_INSUMOS PA'!AP$6</f>
        <v>0</v>
      </c>
      <c r="J224" s="566">
        <f>+'404-ENTREGA_INSUMOS PA'!AP$6</f>
        <v>0</v>
      </c>
      <c r="K224" s="371">
        <f>+'404-ENTREGA_INSUMOS PA'!AP245</f>
        <v>0</v>
      </c>
      <c r="L224" s="371">
        <f>+'404-ENTREGA_INSUMOS PA'!AR245</f>
        <v>0</v>
      </c>
      <c r="M224" s="371">
        <f>+'404-ENTREGA_INSUMOS PA'!AT245</f>
        <v>0</v>
      </c>
      <c r="N224" s="371">
        <f>+'404-ENTREGA_INSUMOS PA'!AU245</f>
        <v>0</v>
      </c>
      <c r="O224" s="371">
        <f>+'404-ENTREGA_INSUMOS PA'!AV245</f>
        <v>0</v>
      </c>
      <c r="P224" s="371">
        <f>+'404-ENTREGA_INSUMOS PA'!AX245</f>
        <v>0</v>
      </c>
      <c r="Q224" s="371">
        <f>+'404-ENTREGA_INSUMOS PA'!AY245</f>
        <v>0</v>
      </c>
      <c r="R224" s="371">
        <f>+'404-ENTREGA_INSUMOS PA'!AZ245</f>
        <v>0</v>
      </c>
      <c r="S224" s="371"/>
      <c r="T224" s="371"/>
      <c r="U224" s="371"/>
      <c r="V224" s="371"/>
      <c r="W224" s="371"/>
      <c r="X224" s="371"/>
    </row>
    <row r="225" spans="1:24" hidden="1" x14ac:dyDescent="0.3">
      <c r="A225" s="371">
        <f>+seed_deliveries!A225</f>
        <v>0</v>
      </c>
      <c r="B225" s="371">
        <f>+seed_deliveries!B225</f>
        <v>0</v>
      </c>
      <c r="C225" s="371" t="str">
        <f>+seed_deliveries!C225</f>
        <v/>
      </c>
      <c r="D225" s="415" t="str">
        <f>+seed_deliveries!D225</f>
        <v/>
      </c>
      <c r="E225" s="415" t="str">
        <f>+delivery_events!D$5</f>
        <v>Insumos</v>
      </c>
      <c r="F225" s="566" t="e">
        <f>IFERROR(VLOOKUP('404-ENTREGA_INSUMOS PA'!AP$6,localidades,2,FALSE),VLOOKUP('404-ENTREGA_INSUMOS PA'!AP$5,district_codes,2,FALSE))</f>
        <v>#N/A</v>
      </c>
      <c r="G225" s="566">
        <f>+'402 - ENTREGA DE SEMENTE'!J246</f>
        <v>0</v>
      </c>
      <c r="H225" s="566">
        <f>+'404-ENTREGA_INSUMOS PA'!L246</f>
        <v>0</v>
      </c>
      <c r="I225" s="566">
        <f>+'404-ENTREGA_INSUMOS PA'!AP$6</f>
        <v>0</v>
      </c>
      <c r="J225" s="566">
        <f>+'404-ENTREGA_INSUMOS PA'!AP$6</f>
        <v>0</v>
      </c>
      <c r="K225" s="371">
        <f>+'404-ENTREGA_INSUMOS PA'!AP246</f>
        <v>0</v>
      </c>
      <c r="L225" s="371">
        <f>+'404-ENTREGA_INSUMOS PA'!AR246</f>
        <v>0</v>
      </c>
      <c r="M225" s="371">
        <f>+'404-ENTREGA_INSUMOS PA'!AT246</f>
        <v>0</v>
      </c>
      <c r="N225" s="371">
        <f>+'404-ENTREGA_INSUMOS PA'!AU246</f>
        <v>0</v>
      </c>
      <c r="O225" s="371">
        <f>+'404-ENTREGA_INSUMOS PA'!AV246</f>
        <v>0</v>
      </c>
      <c r="P225" s="371">
        <f>+'404-ENTREGA_INSUMOS PA'!AX246</f>
        <v>0</v>
      </c>
      <c r="Q225" s="371">
        <f>+'404-ENTREGA_INSUMOS PA'!AY246</f>
        <v>0</v>
      </c>
      <c r="R225" s="371">
        <f>+'404-ENTREGA_INSUMOS PA'!AZ246</f>
        <v>0</v>
      </c>
      <c r="S225" s="371"/>
      <c r="T225" s="371"/>
      <c r="U225" s="371"/>
      <c r="V225" s="371"/>
      <c r="W225" s="371"/>
      <c r="X225" s="371"/>
    </row>
    <row r="226" spans="1:24" hidden="1" x14ac:dyDescent="0.3">
      <c r="A226" s="371">
        <f>+seed_deliveries!A226</f>
        <v>0</v>
      </c>
      <c r="B226" s="371">
        <f>+seed_deliveries!B226</f>
        <v>0</v>
      </c>
      <c r="C226" s="371" t="str">
        <f>+seed_deliveries!C226</f>
        <v/>
      </c>
      <c r="D226" s="415" t="str">
        <f>+seed_deliveries!D226</f>
        <v/>
      </c>
      <c r="E226" s="415" t="str">
        <f>+delivery_events!D$5</f>
        <v>Insumos</v>
      </c>
      <c r="F226" s="566" t="e">
        <f>IFERROR(VLOOKUP('404-ENTREGA_INSUMOS PA'!AP$6,localidades,2,FALSE),VLOOKUP('404-ENTREGA_INSUMOS PA'!AP$5,district_codes,2,FALSE))</f>
        <v>#N/A</v>
      </c>
      <c r="G226" s="566">
        <f>+'402 - ENTREGA DE SEMENTE'!J247</f>
        <v>0</v>
      </c>
      <c r="H226" s="566">
        <f>+'404-ENTREGA_INSUMOS PA'!L247</f>
        <v>0</v>
      </c>
      <c r="I226" s="566">
        <f>+'404-ENTREGA_INSUMOS PA'!AP$6</f>
        <v>0</v>
      </c>
      <c r="J226" s="566">
        <f>+'404-ENTREGA_INSUMOS PA'!AP$6</f>
        <v>0</v>
      </c>
      <c r="K226" s="371">
        <f>+'404-ENTREGA_INSUMOS PA'!AP247</f>
        <v>0</v>
      </c>
      <c r="L226" s="371">
        <f>+'404-ENTREGA_INSUMOS PA'!AR247</f>
        <v>0</v>
      </c>
      <c r="M226" s="371">
        <f>+'404-ENTREGA_INSUMOS PA'!AT247</f>
        <v>0</v>
      </c>
      <c r="N226" s="371">
        <f>+'404-ENTREGA_INSUMOS PA'!AU247</f>
        <v>0</v>
      </c>
      <c r="O226" s="371">
        <f>+'404-ENTREGA_INSUMOS PA'!AV247</f>
        <v>0</v>
      </c>
      <c r="P226" s="371">
        <f>+'404-ENTREGA_INSUMOS PA'!AX247</f>
        <v>0</v>
      </c>
      <c r="Q226" s="371">
        <f>+'404-ENTREGA_INSUMOS PA'!AY247</f>
        <v>0</v>
      </c>
      <c r="R226" s="371">
        <f>+'404-ENTREGA_INSUMOS PA'!AZ247</f>
        <v>0</v>
      </c>
      <c r="S226" s="371"/>
      <c r="T226" s="371"/>
      <c r="U226" s="371"/>
      <c r="V226" s="371"/>
      <c r="W226" s="371"/>
      <c r="X226" s="371"/>
    </row>
    <row r="227" spans="1:24" hidden="1" x14ac:dyDescent="0.3">
      <c r="A227" s="371">
        <f>+seed_deliveries!A227</f>
        <v>0</v>
      </c>
      <c r="B227" s="371">
        <f>+seed_deliveries!B227</f>
        <v>0</v>
      </c>
      <c r="C227" s="371" t="str">
        <f>+seed_deliveries!C227</f>
        <v/>
      </c>
      <c r="D227" s="415" t="str">
        <f>+seed_deliveries!D227</f>
        <v/>
      </c>
      <c r="E227" s="415" t="str">
        <f>+delivery_events!D$5</f>
        <v>Insumos</v>
      </c>
      <c r="F227" s="566" t="e">
        <f>IFERROR(VLOOKUP('404-ENTREGA_INSUMOS PA'!AP$6,localidades,2,FALSE),VLOOKUP('404-ENTREGA_INSUMOS PA'!AP$5,district_codes,2,FALSE))</f>
        <v>#N/A</v>
      </c>
      <c r="G227" s="566">
        <f>+'402 - ENTREGA DE SEMENTE'!J248</f>
        <v>0</v>
      </c>
      <c r="H227" s="566">
        <f>+'404-ENTREGA_INSUMOS PA'!L248</f>
        <v>0</v>
      </c>
      <c r="I227" s="566">
        <f>+'404-ENTREGA_INSUMOS PA'!AP$6</f>
        <v>0</v>
      </c>
      <c r="J227" s="566">
        <f>+'404-ENTREGA_INSUMOS PA'!AP$6</f>
        <v>0</v>
      </c>
      <c r="K227" s="371">
        <f>+'404-ENTREGA_INSUMOS PA'!AP248</f>
        <v>0</v>
      </c>
      <c r="L227" s="371">
        <f>+'404-ENTREGA_INSUMOS PA'!AR248</f>
        <v>0</v>
      </c>
      <c r="M227" s="371">
        <f>+'404-ENTREGA_INSUMOS PA'!AT248</f>
        <v>0</v>
      </c>
      <c r="N227" s="371">
        <f>+'404-ENTREGA_INSUMOS PA'!AU248</f>
        <v>0</v>
      </c>
      <c r="O227" s="371">
        <f>+'404-ENTREGA_INSUMOS PA'!AV248</f>
        <v>0</v>
      </c>
      <c r="P227" s="371">
        <f>+'404-ENTREGA_INSUMOS PA'!AX248</f>
        <v>0</v>
      </c>
      <c r="Q227" s="371">
        <f>+'404-ENTREGA_INSUMOS PA'!AY248</f>
        <v>0</v>
      </c>
      <c r="R227" s="371">
        <f>+'404-ENTREGA_INSUMOS PA'!AZ248</f>
        <v>0</v>
      </c>
      <c r="S227" s="371"/>
      <c r="T227" s="371"/>
      <c r="U227" s="371"/>
      <c r="V227" s="371"/>
      <c r="W227" s="371"/>
      <c r="X227" s="371"/>
    </row>
    <row r="228" spans="1:24" hidden="1" x14ac:dyDescent="0.3">
      <c r="A228" s="371">
        <f>+seed_deliveries!A228</f>
        <v>0</v>
      </c>
      <c r="B228" s="371">
        <f>+seed_deliveries!B228</f>
        <v>0</v>
      </c>
      <c r="C228" s="371" t="str">
        <f>+seed_deliveries!C228</f>
        <v/>
      </c>
      <c r="D228" s="415" t="str">
        <f>+seed_deliveries!D228</f>
        <v/>
      </c>
      <c r="E228" s="415" t="str">
        <f>+delivery_events!D$5</f>
        <v>Insumos</v>
      </c>
      <c r="F228" s="566" t="e">
        <f>IFERROR(VLOOKUP('404-ENTREGA_INSUMOS PA'!AP$6,localidades,2,FALSE),VLOOKUP('404-ENTREGA_INSUMOS PA'!AP$5,district_codes,2,FALSE))</f>
        <v>#N/A</v>
      </c>
      <c r="G228" s="566">
        <f>+'402 - ENTREGA DE SEMENTE'!J249</f>
        <v>0</v>
      </c>
      <c r="H228" s="566">
        <f>+'404-ENTREGA_INSUMOS PA'!L249</f>
        <v>0</v>
      </c>
      <c r="I228" s="566">
        <f>+'404-ENTREGA_INSUMOS PA'!AP$6</f>
        <v>0</v>
      </c>
      <c r="J228" s="566">
        <f>+'404-ENTREGA_INSUMOS PA'!AP$6</f>
        <v>0</v>
      </c>
      <c r="K228" s="371">
        <f>+'404-ENTREGA_INSUMOS PA'!AP249</f>
        <v>0</v>
      </c>
      <c r="L228" s="371">
        <f>+'404-ENTREGA_INSUMOS PA'!AR249</f>
        <v>0</v>
      </c>
      <c r="M228" s="371">
        <f>+'404-ENTREGA_INSUMOS PA'!AT249</f>
        <v>0</v>
      </c>
      <c r="N228" s="371">
        <f>+'404-ENTREGA_INSUMOS PA'!AU249</f>
        <v>0</v>
      </c>
      <c r="O228" s="371">
        <f>+'404-ENTREGA_INSUMOS PA'!AV249</f>
        <v>0</v>
      </c>
      <c r="P228" s="371">
        <f>+'404-ENTREGA_INSUMOS PA'!AX249</f>
        <v>0</v>
      </c>
      <c r="Q228" s="371">
        <f>+'404-ENTREGA_INSUMOS PA'!AY249</f>
        <v>0</v>
      </c>
      <c r="R228" s="371">
        <f>+'404-ENTREGA_INSUMOS PA'!AZ249</f>
        <v>0</v>
      </c>
      <c r="S228" s="371"/>
      <c r="T228" s="371"/>
      <c r="U228" s="371"/>
      <c r="V228" s="371"/>
      <c r="W228" s="371"/>
      <c r="X228" s="371"/>
    </row>
    <row r="229" spans="1:24" hidden="1" x14ac:dyDescent="0.3">
      <c r="A229" s="371">
        <f>+seed_deliveries!A229</f>
        <v>0</v>
      </c>
      <c r="B229" s="371">
        <f>+seed_deliveries!B229</f>
        <v>0</v>
      </c>
      <c r="C229" s="371" t="str">
        <f>+seed_deliveries!C229</f>
        <v/>
      </c>
      <c r="D229" s="415" t="str">
        <f>+seed_deliveries!D229</f>
        <v/>
      </c>
      <c r="E229" s="415" t="str">
        <f>+delivery_events!D$5</f>
        <v>Insumos</v>
      </c>
      <c r="F229" s="566" t="e">
        <f>IFERROR(VLOOKUP('404-ENTREGA_INSUMOS PA'!AP$6,localidades,2,FALSE),VLOOKUP('404-ENTREGA_INSUMOS PA'!AP$5,district_codes,2,FALSE))</f>
        <v>#N/A</v>
      </c>
      <c r="G229" s="566">
        <f>+'402 - ENTREGA DE SEMENTE'!J250</f>
        <v>0</v>
      </c>
      <c r="H229" s="566">
        <f>+'404-ENTREGA_INSUMOS PA'!L250</f>
        <v>0</v>
      </c>
      <c r="I229" s="566">
        <f>+'404-ENTREGA_INSUMOS PA'!AP$6</f>
        <v>0</v>
      </c>
      <c r="J229" s="566">
        <f>+'404-ENTREGA_INSUMOS PA'!AP$6</f>
        <v>0</v>
      </c>
      <c r="K229" s="371">
        <f>+'404-ENTREGA_INSUMOS PA'!AP250</f>
        <v>0</v>
      </c>
      <c r="L229" s="371">
        <f>+'404-ENTREGA_INSUMOS PA'!AR250</f>
        <v>0</v>
      </c>
      <c r="M229" s="371">
        <f>+'404-ENTREGA_INSUMOS PA'!AT250</f>
        <v>0</v>
      </c>
      <c r="N229" s="371">
        <f>+'404-ENTREGA_INSUMOS PA'!AU250</f>
        <v>0</v>
      </c>
      <c r="O229" s="371">
        <f>+'404-ENTREGA_INSUMOS PA'!AV250</f>
        <v>0</v>
      </c>
      <c r="P229" s="371">
        <f>+'404-ENTREGA_INSUMOS PA'!AX250</f>
        <v>0</v>
      </c>
      <c r="Q229" s="371">
        <f>+'404-ENTREGA_INSUMOS PA'!AY250</f>
        <v>0</v>
      </c>
      <c r="R229" s="371">
        <f>+'404-ENTREGA_INSUMOS PA'!AZ250</f>
        <v>0</v>
      </c>
      <c r="S229" s="371"/>
      <c r="T229" s="371"/>
      <c r="U229" s="371"/>
      <c r="V229" s="371"/>
      <c r="W229" s="371"/>
      <c r="X229" s="371"/>
    </row>
    <row r="230" spans="1:24" hidden="1" x14ac:dyDescent="0.3">
      <c r="A230" s="371">
        <f>+seed_deliveries!A230</f>
        <v>0</v>
      </c>
      <c r="B230" s="371">
        <f>+seed_deliveries!B230</f>
        <v>0</v>
      </c>
      <c r="C230" s="371" t="str">
        <f>+seed_deliveries!C230</f>
        <v/>
      </c>
      <c r="D230" s="415" t="str">
        <f>+seed_deliveries!D230</f>
        <v/>
      </c>
      <c r="E230" s="415" t="str">
        <f>+delivery_events!D$5</f>
        <v>Insumos</v>
      </c>
      <c r="F230" s="566" t="e">
        <f>IFERROR(VLOOKUP('404-ENTREGA_INSUMOS PA'!AP$6,localidades,2,FALSE),VLOOKUP('404-ENTREGA_INSUMOS PA'!AP$5,district_codes,2,FALSE))</f>
        <v>#N/A</v>
      </c>
      <c r="G230" s="566">
        <f>+'402 - ENTREGA DE SEMENTE'!J251</f>
        <v>0</v>
      </c>
      <c r="H230" s="566">
        <f>+'404-ENTREGA_INSUMOS PA'!L251</f>
        <v>0</v>
      </c>
      <c r="I230" s="566">
        <f>+'404-ENTREGA_INSUMOS PA'!AP$6</f>
        <v>0</v>
      </c>
      <c r="J230" s="566">
        <f>+'404-ENTREGA_INSUMOS PA'!AP$6</f>
        <v>0</v>
      </c>
      <c r="K230" s="371">
        <f>+'404-ENTREGA_INSUMOS PA'!AP251</f>
        <v>0</v>
      </c>
      <c r="L230" s="371">
        <f>+'404-ENTREGA_INSUMOS PA'!AR251</f>
        <v>0</v>
      </c>
      <c r="M230" s="371">
        <f>+'404-ENTREGA_INSUMOS PA'!AT251</f>
        <v>0</v>
      </c>
      <c r="N230" s="371">
        <f>+'404-ENTREGA_INSUMOS PA'!AU251</f>
        <v>0</v>
      </c>
      <c r="O230" s="371">
        <f>+'404-ENTREGA_INSUMOS PA'!AV251</f>
        <v>0</v>
      </c>
      <c r="P230" s="371">
        <f>+'404-ENTREGA_INSUMOS PA'!AX251</f>
        <v>0</v>
      </c>
      <c r="Q230" s="371">
        <f>+'404-ENTREGA_INSUMOS PA'!AY251</f>
        <v>0</v>
      </c>
      <c r="R230" s="371">
        <f>+'404-ENTREGA_INSUMOS PA'!AZ251</f>
        <v>0</v>
      </c>
      <c r="S230" s="371"/>
      <c r="T230" s="371"/>
      <c r="U230" s="371"/>
      <c r="V230" s="371"/>
      <c r="W230" s="371"/>
      <c r="X230" s="371"/>
    </row>
    <row r="231" spans="1:24" hidden="1" x14ac:dyDescent="0.3">
      <c r="A231" s="371">
        <f>+seed_deliveries!A231</f>
        <v>0</v>
      </c>
      <c r="B231" s="371">
        <f>+seed_deliveries!B231</f>
        <v>0</v>
      </c>
      <c r="C231" s="371" t="str">
        <f>+seed_deliveries!C231</f>
        <v/>
      </c>
      <c r="D231" s="415" t="str">
        <f>+seed_deliveries!D231</f>
        <v/>
      </c>
      <c r="E231" s="415" t="str">
        <f>+delivery_events!D$5</f>
        <v>Insumos</v>
      </c>
      <c r="F231" s="566" t="e">
        <f>IFERROR(VLOOKUP('404-ENTREGA_INSUMOS PA'!AP$6,localidades,2,FALSE),VLOOKUP('404-ENTREGA_INSUMOS PA'!AP$5,district_codes,2,FALSE))</f>
        <v>#N/A</v>
      </c>
      <c r="G231" s="566">
        <f>+'402 - ENTREGA DE SEMENTE'!J252</f>
        <v>0</v>
      </c>
      <c r="H231" s="566">
        <f>+'404-ENTREGA_INSUMOS PA'!L252</f>
        <v>0</v>
      </c>
      <c r="I231" s="566">
        <f>+'404-ENTREGA_INSUMOS PA'!AP$6</f>
        <v>0</v>
      </c>
      <c r="J231" s="566">
        <f>+'404-ENTREGA_INSUMOS PA'!AP$6</f>
        <v>0</v>
      </c>
      <c r="K231" s="371">
        <f>+'404-ENTREGA_INSUMOS PA'!AP252</f>
        <v>0</v>
      </c>
      <c r="L231" s="371">
        <f>+'404-ENTREGA_INSUMOS PA'!AR252</f>
        <v>0</v>
      </c>
      <c r="M231" s="371">
        <f>+'404-ENTREGA_INSUMOS PA'!AT252</f>
        <v>0</v>
      </c>
      <c r="N231" s="371">
        <f>+'404-ENTREGA_INSUMOS PA'!AU252</f>
        <v>0</v>
      </c>
      <c r="O231" s="371">
        <f>+'404-ENTREGA_INSUMOS PA'!AV252</f>
        <v>0</v>
      </c>
      <c r="P231" s="371">
        <f>+'404-ENTREGA_INSUMOS PA'!AX252</f>
        <v>0</v>
      </c>
      <c r="Q231" s="371">
        <f>+'404-ENTREGA_INSUMOS PA'!AY252</f>
        <v>0</v>
      </c>
      <c r="R231" s="371">
        <f>+'404-ENTREGA_INSUMOS PA'!AZ252</f>
        <v>0</v>
      </c>
      <c r="S231" s="371"/>
      <c r="T231" s="371"/>
      <c r="U231" s="371"/>
      <c r="V231" s="371"/>
      <c r="W231" s="371"/>
      <c r="X231" s="371"/>
    </row>
    <row r="232" spans="1:24" hidden="1" x14ac:dyDescent="0.3">
      <c r="A232" s="371">
        <f>+seed_deliveries!A232</f>
        <v>0</v>
      </c>
      <c r="B232" s="371">
        <f>+seed_deliveries!B232</f>
        <v>0</v>
      </c>
      <c r="C232" s="371" t="str">
        <f>+seed_deliveries!C232</f>
        <v/>
      </c>
      <c r="D232" s="415" t="str">
        <f>+seed_deliveries!D232</f>
        <v/>
      </c>
      <c r="E232" s="415" t="str">
        <f>+delivery_events!D$5</f>
        <v>Insumos</v>
      </c>
      <c r="F232" s="566" t="e">
        <f>IFERROR(VLOOKUP('404-ENTREGA_INSUMOS PA'!AP$6,localidades,2,FALSE),VLOOKUP('404-ENTREGA_INSUMOS PA'!AP$5,district_codes,2,FALSE))</f>
        <v>#N/A</v>
      </c>
      <c r="G232" s="566">
        <f>+'402 - ENTREGA DE SEMENTE'!J253</f>
        <v>0</v>
      </c>
      <c r="H232" s="566">
        <f>+'404-ENTREGA_INSUMOS PA'!L253</f>
        <v>0</v>
      </c>
      <c r="I232" s="566">
        <f>+'404-ENTREGA_INSUMOS PA'!AP$6</f>
        <v>0</v>
      </c>
      <c r="J232" s="566">
        <f>+'404-ENTREGA_INSUMOS PA'!AP$6</f>
        <v>0</v>
      </c>
      <c r="K232" s="371">
        <f>+'404-ENTREGA_INSUMOS PA'!AP253</f>
        <v>0</v>
      </c>
      <c r="L232" s="371">
        <f>+'404-ENTREGA_INSUMOS PA'!AR253</f>
        <v>0</v>
      </c>
      <c r="M232" s="371">
        <f>+'404-ENTREGA_INSUMOS PA'!AT253</f>
        <v>0</v>
      </c>
      <c r="N232" s="371">
        <f>+'404-ENTREGA_INSUMOS PA'!AU253</f>
        <v>0</v>
      </c>
      <c r="O232" s="371">
        <f>+'404-ENTREGA_INSUMOS PA'!AV253</f>
        <v>0</v>
      </c>
      <c r="P232" s="371">
        <f>+'404-ENTREGA_INSUMOS PA'!AX253</f>
        <v>0</v>
      </c>
      <c r="Q232" s="371">
        <f>+'404-ENTREGA_INSUMOS PA'!AY253</f>
        <v>0</v>
      </c>
      <c r="R232" s="371">
        <f>+'404-ENTREGA_INSUMOS PA'!AZ253</f>
        <v>0</v>
      </c>
      <c r="S232" s="371"/>
      <c r="T232" s="371"/>
      <c r="U232" s="371"/>
      <c r="V232" s="371"/>
      <c r="W232" s="371"/>
      <c r="X232" s="371"/>
    </row>
    <row r="233" spans="1:24" hidden="1" x14ac:dyDescent="0.3">
      <c r="A233" s="371">
        <f>+seed_deliveries!A233</f>
        <v>0</v>
      </c>
      <c r="B233" s="371">
        <f>+seed_deliveries!B233</f>
        <v>0</v>
      </c>
      <c r="C233" s="371" t="str">
        <f>+seed_deliveries!C233</f>
        <v/>
      </c>
      <c r="D233" s="415" t="str">
        <f>+seed_deliveries!D233</f>
        <v/>
      </c>
      <c r="E233" s="415" t="str">
        <f>+delivery_events!D$5</f>
        <v>Insumos</v>
      </c>
      <c r="F233" s="566" t="e">
        <f>IFERROR(VLOOKUP('404-ENTREGA_INSUMOS PA'!AP$6,localidades,2,FALSE),VLOOKUP('404-ENTREGA_INSUMOS PA'!AP$5,district_codes,2,FALSE))</f>
        <v>#N/A</v>
      </c>
      <c r="G233" s="566">
        <f>+'402 - ENTREGA DE SEMENTE'!J254</f>
        <v>0</v>
      </c>
      <c r="H233" s="566">
        <f>+'404-ENTREGA_INSUMOS PA'!L254</f>
        <v>0</v>
      </c>
      <c r="I233" s="566">
        <f>+'404-ENTREGA_INSUMOS PA'!AP$6</f>
        <v>0</v>
      </c>
      <c r="J233" s="566">
        <f>+'404-ENTREGA_INSUMOS PA'!AP$6</f>
        <v>0</v>
      </c>
      <c r="K233" s="371">
        <f>+'404-ENTREGA_INSUMOS PA'!AP254</f>
        <v>0</v>
      </c>
      <c r="L233" s="371">
        <f>+'404-ENTREGA_INSUMOS PA'!AR254</f>
        <v>0</v>
      </c>
      <c r="M233" s="371">
        <f>+'404-ENTREGA_INSUMOS PA'!AT254</f>
        <v>0</v>
      </c>
      <c r="N233" s="371">
        <f>+'404-ENTREGA_INSUMOS PA'!AU254</f>
        <v>0</v>
      </c>
      <c r="O233" s="371">
        <f>+'404-ENTREGA_INSUMOS PA'!AV254</f>
        <v>0</v>
      </c>
      <c r="P233" s="371">
        <f>+'404-ENTREGA_INSUMOS PA'!AX254</f>
        <v>0</v>
      </c>
      <c r="Q233" s="371">
        <f>+'404-ENTREGA_INSUMOS PA'!AY254</f>
        <v>0</v>
      </c>
      <c r="R233" s="371">
        <f>+'404-ENTREGA_INSUMOS PA'!AZ254</f>
        <v>0</v>
      </c>
      <c r="S233" s="371"/>
      <c r="T233" s="371"/>
      <c r="U233" s="371"/>
      <c r="V233" s="371"/>
      <c r="W233" s="371"/>
      <c r="X233" s="371"/>
    </row>
    <row r="234" spans="1:24" hidden="1" x14ac:dyDescent="0.3">
      <c r="A234" s="371">
        <f>+seed_deliveries!A234</f>
        <v>0</v>
      </c>
      <c r="B234" s="371">
        <f>+seed_deliveries!B234</f>
        <v>0</v>
      </c>
      <c r="C234" s="371" t="str">
        <f>+seed_deliveries!C234</f>
        <v/>
      </c>
      <c r="D234" s="415" t="str">
        <f>+seed_deliveries!D234</f>
        <v/>
      </c>
      <c r="E234" s="415" t="str">
        <f>+delivery_events!D$5</f>
        <v>Insumos</v>
      </c>
      <c r="F234" s="566" t="e">
        <f>IFERROR(VLOOKUP('404-ENTREGA_INSUMOS PA'!AP$6,localidades,2,FALSE),VLOOKUP('404-ENTREGA_INSUMOS PA'!AP$5,district_codes,2,FALSE))</f>
        <v>#N/A</v>
      </c>
      <c r="G234" s="566">
        <f>+'402 - ENTREGA DE SEMENTE'!J255</f>
        <v>0</v>
      </c>
      <c r="H234" s="566">
        <f>+'404-ENTREGA_INSUMOS PA'!L255</f>
        <v>0</v>
      </c>
      <c r="I234" s="566">
        <f>+'404-ENTREGA_INSUMOS PA'!AP$6</f>
        <v>0</v>
      </c>
      <c r="J234" s="566">
        <f>+'404-ENTREGA_INSUMOS PA'!AP$6</f>
        <v>0</v>
      </c>
      <c r="K234" s="371">
        <f>+'404-ENTREGA_INSUMOS PA'!AP255</f>
        <v>0</v>
      </c>
      <c r="L234" s="371">
        <f>+'404-ENTREGA_INSUMOS PA'!AR255</f>
        <v>0</v>
      </c>
      <c r="M234" s="371">
        <f>+'404-ENTREGA_INSUMOS PA'!AT255</f>
        <v>0</v>
      </c>
      <c r="N234" s="371">
        <f>+'404-ENTREGA_INSUMOS PA'!AU255</f>
        <v>0</v>
      </c>
      <c r="O234" s="371">
        <f>+'404-ENTREGA_INSUMOS PA'!AV255</f>
        <v>0</v>
      </c>
      <c r="P234" s="371">
        <f>+'404-ENTREGA_INSUMOS PA'!AX255</f>
        <v>0</v>
      </c>
      <c r="Q234" s="371">
        <f>+'404-ENTREGA_INSUMOS PA'!AY255</f>
        <v>0</v>
      </c>
      <c r="R234" s="371">
        <f>+'404-ENTREGA_INSUMOS PA'!AZ255</f>
        <v>0</v>
      </c>
      <c r="S234" s="371"/>
      <c r="T234" s="371"/>
      <c r="U234" s="371"/>
      <c r="V234" s="371"/>
      <c r="W234" s="371"/>
      <c r="X234" s="371"/>
    </row>
    <row r="235" spans="1:24" hidden="1" x14ac:dyDescent="0.3">
      <c r="A235" s="371">
        <f>+seed_deliveries!A235</f>
        <v>0</v>
      </c>
      <c r="B235" s="371">
        <f>+seed_deliveries!B235</f>
        <v>0</v>
      </c>
      <c r="C235" s="371" t="str">
        <f>+seed_deliveries!C235</f>
        <v/>
      </c>
      <c r="D235" s="415" t="str">
        <f>+seed_deliveries!D235</f>
        <v/>
      </c>
      <c r="E235" s="415" t="str">
        <f>+delivery_events!D$5</f>
        <v>Insumos</v>
      </c>
      <c r="F235" s="566" t="e">
        <f>IFERROR(VLOOKUP('404-ENTREGA_INSUMOS PA'!AP$6,localidades,2,FALSE),VLOOKUP('404-ENTREGA_INSUMOS PA'!AP$5,district_codes,2,FALSE))</f>
        <v>#N/A</v>
      </c>
      <c r="G235" s="566">
        <f>+'402 - ENTREGA DE SEMENTE'!J256</f>
        <v>0</v>
      </c>
      <c r="H235" s="566">
        <f>+'404-ENTREGA_INSUMOS PA'!L256</f>
        <v>0</v>
      </c>
      <c r="I235" s="566">
        <f>+'404-ENTREGA_INSUMOS PA'!AP$6</f>
        <v>0</v>
      </c>
      <c r="J235" s="566">
        <f>+'404-ENTREGA_INSUMOS PA'!AP$6</f>
        <v>0</v>
      </c>
      <c r="K235" s="371">
        <f>+'404-ENTREGA_INSUMOS PA'!AP256</f>
        <v>0</v>
      </c>
      <c r="L235" s="371">
        <f>+'404-ENTREGA_INSUMOS PA'!AR256</f>
        <v>0</v>
      </c>
      <c r="M235" s="371">
        <f>+'404-ENTREGA_INSUMOS PA'!AT256</f>
        <v>0</v>
      </c>
      <c r="N235" s="371">
        <f>+'404-ENTREGA_INSUMOS PA'!AU256</f>
        <v>0</v>
      </c>
      <c r="O235" s="371">
        <f>+'404-ENTREGA_INSUMOS PA'!AV256</f>
        <v>0</v>
      </c>
      <c r="P235" s="371">
        <f>+'404-ENTREGA_INSUMOS PA'!AX256</f>
        <v>0</v>
      </c>
      <c r="Q235" s="371">
        <f>+'404-ENTREGA_INSUMOS PA'!AY256</f>
        <v>0</v>
      </c>
      <c r="R235" s="371">
        <f>+'404-ENTREGA_INSUMOS PA'!AZ256</f>
        <v>0</v>
      </c>
      <c r="S235" s="371"/>
      <c r="T235" s="371"/>
      <c r="U235" s="371"/>
      <c r="V235" s="371"/>
      <c r="W235" s="371"/>
      <c r="X235" s="371"/>
    </row>
    <row r="236" spans="1:24" hidden="1" x14ac:dyDescent="0.3">
      <c r="A236" s="371">
        <f>+seed_deliveries!A236</f>
        <v>0</v>
      </c>
      <c r="B236" s="371">
        <f>+seed_deliveries!B236</f>
        <v>0</v>
      </c>
      <c r="C236" s="371" t="str">
        <f>+seed_deliveries!C236</f>
        <v/>
      </c>
      <c r="D236" s="415" t="str">
        <f>+seed_deliveries!D236</f>
        <v/>
      </c>
      <c r="E236" s="415" t="str">
        <f>+delivery_events!D$5</f>
        <v>Insumos</v>
      </c>
      <c r="F236" s="566" t="e">
        <f>IFERROR(VLOOKUP('404-ENTREGA_INSUMOS PA'!AP$6,localidades,2,FALSE),VLOOKUP('404-ENTREGA_INSUMOS PA'!AP$5,district_codes,2,FALSE))</f>
        <v>#N/A</v>
      </c>
      <c r="G236" s="566">
        <f>+'402 - ENTREGA DE SEMENTE'!J257</f>
        <v>0</v>
      </c>
      <c r="H236" s="566">
        <f>+'404-ENTREGA_INSUMOS PA'!L257</f>
        <v>0</v>
      </c>
      <c r="I236" s="566">
        <f>+'404-ENTREGA_INSUMOS PA'!AP$6</f>
        <v>0</v>
      </c>
      <c r="J236" s="566">
        <f>+'404-ENTREGA_INSUMOS PA'!AP$6</f>
        <v>0</v>
      </c>
      <c r="K236" s="371">
        <f>+'404-ENTREGA_INSUMOS PA'!AP257</f>
        <v>0</v>
      </c>
      <c r="L236" s="371">
        <f>+'404-ENTREGA_INSUMOS PA'!AR257</f>
        <v>0</v>
      </c>
      <c r="M236" s="371">
        <f>+'404-ENTREGA_INSUMOS PA'!AT257</f>
        <v>0</v>
      </c>
      <c r="N236" s="371">
        <f>+'404-ENTREGA_INSUMOS PA'!AU257</f>
        <v>0</v>
      </c>
      <c r="O236" s="371">
        <f>+'404-ENTREGA_INSUMOS PA'!AV257</f>
        <v>0</v>
      </c>
      <c r="P236" s="371">
        <f>+'404-ENTREGA_INSUMOS PA'!AX257</f>
        <v>0</v>
      </c>
      <c r="Q236" s="371">
        <f>+'404-ENTREGA_INSUMOS PA'!AY257</f>
        <v>0</v>
      </c>
      <c r="R236" s="371">
        <f>+'404-ENTREGA_INSUMOS PA'!AZ257</f>
        <v>0</v>
      </c>
      <c r="S236" s="371"/>
      <c r="T236" s="371"/>
      <c r="U236" s="371"/>
      <c r="V236" s="371"/>
      <c r="W236" s="371"/>
      <c r="X236" s="371"/>
    </row>
    <row r="237" spans="1:24" hidden="1" x14ac:dyDescent="0.3">
      <c r="A237" s="371">
        <f>+seed_deliveries!A237</f>
        <v>0</v>
      </c>
      <c r="B237" s="371">
        <f>+seed_deliveries!B237</f>
        <v>0</v>
      </c>
      <c r="C237" s="371" t="str">
        <f>+seed_deliveries!C237</f>
        <v/>
      </c>
      <c r="D237" s="415" t="str">
        <f>+seed_deliveries!D237</f>
        <v/>
      </c>
      <c r="E237" s="415" t="str">
        <f>+delivery_events!D$5</f>
        <v>Insumos</v>
      </c>
      <c r="F237" s="566" t="e">
        <f>IFERROR(VLOOKUP('404-ENTREGA_INSUMOS PA'!AP$6,localidades,2,FALSE),VLOOKUP('404-ENTREGA_INSUMOS PA'!AP$5,district_codes,2,FALSE))</f>
        <v>#N/A</v>
      </c>
      <c r="G237" s="566">
        <f>+'402 - ENTREGA DE SEMENTE'!J258</f>
        <v>0</v>
      </c>
      <c r="H237" s="566">
        <f>+'404-ENTREGA_INSUMOS PA'!L258</f>
        <v>0</v>
      </c>
      <c r="I237" s="566">
        <f>+'404-ENTREGA_INSUMOS PA'!AP$6</f>
        <v>0</v>
      </c>
      <c r="J237" s="566">
        <f>+'404-ENTREGA_INSUMOS PA'!AP$6</f>
        <v>0</v>
      </c>
      <c r="K237" s="371">
        <f>+'404-ENTREGA_INSUMOS PA'!AP258</f>
        <v>0</v>
      </c>
      <c r="L237" s="371">
        <f>+'404-ENTREGA_INSUMOS PA'!AR258</f>
        <v>0</v>
      </c>
      <c r="M237" s="371">
        <f>+'404-ENTREGA_INSUMOS PA'!AT258</f>
        <v>0</v>
      </c>
      <c r="N237" s="371">
        <f>+'404-ENTREGA_INSUMOS PA'!AU258</f>
        <v>0</v>
      </c>
      <c r="O237" s="371">
        <f>+'404-ENTREGA_INSUMOS PA'!AV258</f>
        <v>0</v>
      </c>
      <c r="P237" s="371">
        <f>+'404-ENTREGA_INSUMOS PA'!AX258</f>
        <v>0</v>
      </c>
      <c r="Q237" s="371">
        <f>+'404-ENTREGA_INSUMOS PA'!AY258</f>
        <v>0</v>
      </c>
      <c r="R237" s="371">
        <f>+'404-ENTREGA_INSUMOS PA'!AZ258</f>
        <v>0</v>
      </c>
      <c r="S237" s="371"/>
      <c r="T237" s="371"/>
      <c r="U237" s="371"/>
      <c r="V237" s="371"/>
      <c r="W237" s="371"/>
      <c r="X237" s="371"/>
    </row>
    <row r="238" spans="1:24" hidden="1" x14ac:dyDescent="0.3">
      <c r="A238" s="371">
        <f>+seed_deliveries!A238</f>
        <v>0</v>
      </c>
      <c r="B238" s="371">
        <f>+seed_deliveries!B238</f>
        <v>0</v>
      </c>
      <c r="C238" s="371" t="str">
        <f>+seed_deliveries!C238</f>
        <v/>
      </c>
      <c r="D238" s="415" t="str">
        <f>+seed_deliveries!D238</f>
        <v/>
      </c>
      <c r="E238" s="415" t="str">
        <f>+delivery_events!D$5</f>
        <v>Insumos</v>
      </c>
      <c r="F238" s="566" t="e">
        <f>IFERROR(VLOOKUP('404-ENTREGA_INSUMOS PA'!AP$6,localidades,2,FALSE),VLOOKUP('404-ENTREGA_INSUMOS PA'!AP$5,district_codes,2,FALSE))</f>
        <v>#N/A</v>
      </c>
      <c r="G238" s="566">
        <f>+'402 - ENTREGA DE SEMENTE'!J259</f>
        <v>0</v>
      </c>
      <c r="H238" s="566">
        <f>+'404-ENTREGA_INSUMOS PA'!L259</f>
        <v>0</v>
      </c>
      <c r="I238" s="566">
        <f>+'404-ENTREGA_INSUMOS PA'!AP$6</f>
        <v>0</v>
      </c>
      <c r="J238" s="566">
        <f>+'404-ENTREGA_INSUMOS PA'!AP$6</f>
        <v>0</v>
      </c>
      <c r="K238" s="371">
        <f>+'404-ENTREGA_INSUMOS PA'!AP259</f>
        <v>0</v>
      </c>
      <c r="L238" s="371">
        <f>+'404-ENTREGA_INSUMOS PA'!AR259</f>
        <v>0</v>
      </c>
      <c r="M238" s="371">
        <f>+'404-ENTREGA_INSUMOS PA'!AT259</f>
        <v>0</v>
      </c>
      <c r="N238" s="371">
        <f>+'404-ENTREGA_INSUMOS PA'!AU259</f>
        <v>0</v>
      </c>
      <c r="O238" s="371">
        <f>+'404-ENTREGA_INSUMOS PA'!AV259</f>
        <v>0</v>
      </c>
      <c r="P238" s="371">
        <f>+'404-ENTREGA_INSUMOS PA'!AX259</f>
        <v>0</v>
      </c>
      <c r="Q238" s="371">
        <f>+'404-ENTREGA_INSUMOS PA'!AY259</f>
        <v>0</v>
      </c>
      <c r="R238" s="371">
        <f>+'404-ENTREGA_INSUMOS PA'!AZ259</f>
        <v>0</v>
      </c>
      <c r="S238" s="371"/>
      <c r="T238" s="371"/>
      <c r="U238" s="371"/>
      <c r="V238" s="371"/>
      <c r="W238" s="371"/>
      <c r="X238" s="371"/>
    </row>
    <row r="239" spans="1:24" hidden="1" x14ac:dyDescent="0.3">
      <c r="A239" s="371">
        <f>+seed_deliveries!A239</f>
        <v>0</v>
      </c>
      <c r="B239" s="371">
        <f>+seed_deliveries!B239</f>
        <v>0</v>
      </c>
      <c r="C239" s="371" t="str">
        <f>+seed_deliveries!C239</f>
        <v/>
      </c>
      <c r="D239" s="415" t="str">
        <f>+seed_deliveries!D239</f>
        <v/>
      </c>
      <c r="E239" s="415" t="str">
        <f>+delivery_events!D$5</f>
        <v>Insumos</v>
      </c>
      <c r="F239" s="566" t="e">
        <f>IFERROR(VLOOKUP('404-ENTREGA_INSUMOS PA'!AP$6,localidades,2,FALSE),VLOOKUP('404-ENTREGA_INSUMOS PA'!AP$5,district_codes,2,FALSE))</f>
        <v>#N/A</v>
      </c>
      <c r="G239" s="566">
        <f>+'402 - ENTREGA DE SEMENTE'!J260</f>
        <v>0</v>
      </c>
      <c r="H239" s="566">
        <f>+'404-ENTREGA_INSUMOS PA'!L260</f>
        <v>0</v>
      </c>
      <c r="I239" s="566">
        <f>+'404-ENTREGA_INSUMOS PA'!AP$6</f>
        <v>0</v>
      </c>
      <c r="J239" s="566">
        <f>+'404-ENTREGA_INSUMOS PA'!AP$6</f>
        <v>0</v>
      </c>
      <c r="K239" s="371">
        <f>+'404-ENTREGA_INSUMOS PA'!AP260</f>
        <v>0</v>
      </c>
      <c r="L239" s="371">
        <f>+'404-ENTREGA_INSUMOS PA'!AR260</f>
        <v>0</v>
      </c>
      <c r="M239" s="371">
        <f>+'404-ENTREGA_INSUMOS PA'!AT260</f>
        <v>0</v>
      </c>
      <c r="N239" s="371">
        <f>+'404-ENTREGA_INSUMOS PA'!AU260</f>
        <v>0</v>
      </c>
      <c r="O239" s="371">
        <f>+'404-ENTREGA_INSUMOS PA'!AV260</f>
        <v>0</v>
      </c>
      <c r="P239" s="371">
        <f>+'404-ENTREGA_INSUMOS PA'!AX260</f>
        <v>0</v>
      </c>
      <c r="Q239" s="371">
        <f>+'404-ENTREGA_INSUMOS PA'!AY260</f>
        <v>0</v>
      </c>
      <c r="R239" s="371">
        <f>+'404-ENTREGA_INSUMOS PA'!AZ260</f>
        <v>0</v>
      </c>
      <c r="S239" s="371"/>
      <c r="T239" s="371"/>
      <c r="U239" s="371"/>
      <c r="V239" s="371"/>
      <c r="W239" s="371"/>
      <c r="X239" s="371"/>
    </row>
    <row r="240" spans="1:24" hidden="1" x14ac:dyDescent="0.3">
      <c r="A240" s="371">
        <f>+seed_deliveries!A240</f>
        <v>0</v>
      </c>
      <c r="B240" s="371">
        <f>+seed_deliveries!B240</f>
        <v>0</v>
      </c>
      <c r="C240" s="371" t="str">
        <f>+seed_deliveries!C240</f>
        <v/>
      </c>
      <c r="D240" s="415" t="str">
        <f>+seed_deliveries!D240</f>
        <v/>
      </c>
      <c r="E240" s="415" t="str">
        <f>+delivery_events!D$5</f>
        <v>Insumos</v>
      </c>
      <c r="F240" s="566" t="e">
        <f>IFERROR(VLOOKUP('404-ENTREGA_INSUMOS PA'!AP$6,localidades,2,FALSE),VLOOKUP('404-ENTREGA_INSUMOS PA'!AP$5,district_codes,2,FALSE))</f>
        <v>#N/A</v>
      </c>
      <c r="G240" s="566">
        <f>+'402 - ENTREGA DE SEMENTE'!J261</f>
        <v>0</v>
      </c>
      <c r="H240" s="566">
        <f>+'404-ENTREGA_INSUMOS PA'!L261</f>
        <v>0</v>
      </c>
      <c r="I240" s="566">
        <f>+'404-ENTREGA_INSUMOS PA'!AP$6</f>
        <v>0</v>
      </c>
      <c r="J240" s="566">
        <f>+'404-ENTREGA_INSUMOS PA'!AP$6</f>
        <v>0</v>
      </c>
      <c r="K240" s="371">
        <f>+'404-ENTREGA_INSUMOS PA'!AP261</f>
        <v>0</v>
      </c>
      <c r="L240" s="371">
        <f>+'404-ENTREGA_INSUMOS PA'!AR261</f>
        <v>0</v>
      </c>
      <c r="M240" s="371">
        <f>+'404-ENTREGA_INSUMOS PA'!AT261</f>
        <v>0</v>
      </c>
      <c r="N240" s="371">
        <f>+'404-ENTREGA_INSUMOS PA'!AU261</f>
        <v>0</v>
      </c>
      <c r="O240" s="371">
        <f>+'404-ENTREGA_INSUMOS PA'!AV261</f>
        <v>0</v>
      </c>
      <c r="P240" s="371">
        <f>+'404-ENTREGA_INSUMOS PA'!AX261</f>
        <v>0</v>
      </c>
      <c r="Q240" s="371">
        <f>+'404-ENTREGA_INSUMOS PA'!AY261</f>
        <v>0</v>
      </c>
      <c r="R240" s="371">
        <f>+'404-ENTREGA_INSUMOS PA'!AZ261</f>
        <v>0</v>
      </c>
      <c r="S240" s="371"/>
      <c r="T240" s="371"/>
      <c r="U240" s="371"/>
      <c r="V240" s="371"/>
      <c r="W240" s="371"/>
      <c r="X240" s="371"/>
    </row>
    <row r="241" spans="1:24" hidden="1" x14ac:dyDescent="0.3">
      <c r="A241" s="371">
        <f>+seed_deliveries!A241</f>
        <v>0</v>
      </c>
      <c r="B241" s="371">
        <f>+seed_deliveries!B241</f>
        <v>0</v>
      </c>
      <c r="C241" s="371" t="str">
        <f>+seed_deliveries!C241</f>
        <v/>
      </c>
      <c r="D241" s="415" t="str">
        <f>+seed_deliveries!D241</f>
        <v/>
      </c>
      <c r="E241" s="415" t="str">
        <f>+delivery_events!D$5</f>
        <v>Insumos</v>
      </c>
      <c r="F241" s="566" t="e">
        <f>IFERROR(VLOOKUP('404-ENTREGA_INSUMOS PA'!AP$6,localidades,2,FALSE),VLOOKUP('404-ENTREGA_INSUMOS PA'!AP$5,district_codes,2,FALSE))</f>
        <v>#N/A</v>
      </c>
      <c r="G241" s="566">
        <f>+'402 - ENTREGA DE SEMENTE'!J262</f>
        <v>0</v>
      </c>
      <c r="H241" s="566">
        <f>+'404-ENTREGA_INSUMOS PA'!L262</f>
        <v>0</v>
      </c>
      <c r="I241" s="566">
        <f>+'404-ENTREGA_INSUMOS PA'!AP$6</f>
        <v>0</v>
      </c>
      <c r="J241" s="566">
        <f>+'404-ENTREGA_INSUMOS PA'!AP$6</f>
        <v>0</v>
      </c>
      <c r="K241" s="371">
        <f>+'404-ENTREGA_INSUMOS PA'!AP262</f>
        <v>0</v>
      </c>
      <c r="L241" s="371">
        <f>+'404-ENTREGA_INSUMOS PA'!AR262</f>
        <v>0</v>
      </c>
      <c r="M241" s="371">
        <f>+'404-ENTREGA_INSUMOS PA'!AT262</f>
        <v>0</v>
      </c>
      <c r="N241" s="371">
        <f>+'404-ENTREGA_INSUMOS PA'!AU262</f>
        <v>0</v>
      </c>
      <c r="O241" s="371">
        <f>+'404-ENTREGA_INSUMOS PA'!AV262</f>
        <v>0</v>
      </c>
      <c r="P241" s="371">
        <f>+'404-ENTREGA_INSUMOS PA'!AX262</f>
        <v>0</v>
      </c>
      <c r="Q241" s="371">
        <f>+'404-ENTREGA_INSUMOS PA'!AY262</f>
        <v>0</v>
      </c>
      <c r="R241" s="371">
        <f>+'404-ENTREGA_INSUMOS PA'!AZ262</f>
        <v>0</v>
      </c>
      <c r="S241" s="371"/>
      <c r="T241" s="371"/>
      <c r="U241" s="371"/>
      <c r="V241" s="371"/>
      <c r="W241" s="371"/>
      <c r="X241" s="371"/>
    </row>
    <row r="242" spans="1:24" hidden="1" x14ac:dyDescent="0.3">
      <c r="A242" s="371">
        <f>+seed_deliveries!A242</f>
        <v>0</v>
      </c>
      <c r="B242" s="371">
        <f>+seed_deliveries!B242</f>
        <v>0</v>
      </c>
      <c r="C242" s="371" t="str">
        <f>+seed_deliveries!C242</f>
        <v/>
      </c>
      <c r="D242" s="415" t="str">
        <f>+seed_deliveries!D242</f>
        <v/>
      </c>
      <c r="E242" s="415" t="str">
        <f>+delivery_events!D$5</f>
        <v>Insumos</v>
      </c>
      <c r="F242" s="566" t="e">
        <f>IFERROR(VLOOKUP('404-ENTREGA_INSUMOS PA'!AP$6,localidades,2,FALSE),VLOOKUP('404-ENTREGA_INSUMOS PA'!AP$5,district_codes,2,FALSE))</f>
        <v>#N/A</v>
      </c>
      <c r="G242" s="566">
        <f>+'402 - ENTREGA DE SEMENTE'!J263</f>
        <v>0</v>
      </c>
      <c r="H242" s="566">
        <f>+'404-ENTREGA_INSUMOS PA'!L263</f>
        <v>0</v>
      </c>
      <c r="I242" s="566">
        <f>+'404-ENTREGA_INSUMOS PA'!AP$6</f>
        <v>0</v>
      </c>
      <c r="J242" s="566">
        <f>+'404-ENTREGA_INSUMOS PA'!AP$6</f>
        <v>0</v>
      </c>
      <c r="K242" s="371">
        <f>+'404-ENTREGA_INSUMOS PA'!AP263</f>
        <v>0</v>
      </c>
      <c r="L242" s="371">
        <f>+'404-ENTREGA_INSUMOS PA'!AR263</f>
        <v>0</v>
      </c>
      <c r="M242" s="371">
        <f>+'404-ENTREGA_INSUMOS PA'!AT263</f>
        <v>0</v>
      </c>
      <c r="N242" s="371">
        <f>+'404-ENTREGA_INSUMOS PA'!AU263</f>
        <v>0</v>
      </c>
      <c r="O242" s="371">
        <f>+'404-ENTREGA_INSUMOS PA'!AV263</f>
        <v>0</v>
      </c>
      <c r="P242" s="371">
        <f>+'404-ENTREGA_INSUMOS PA'!AX263</f>
        <v>0</v>
      </c>
      <c r="Q242" s="371">
        <f>+'404-ENTREGA_INSUMOS PA'!AY263</f>
        <v>0</v>
      </c>
      <c r="R242" s="371">
        <f>+'404-ENTREGA_INSUMOS PA'!AZ263</f>
        <v>0</v>
      </c>
      <c r="S242" s="371"/>
      <c r="T242" s="371"/>
      <c r="U242" s="371"/>
      <c r="V242" s="371"/>
      <c r="W242" s="371"/>
      <c r="X242" s="371"/>
    </row>
    <row r="243" spans="1:24" hidden="1" x14ac:dyDescent="0.3">
      <c r="A243" s="371">
        <f>+seed_deliveries!A243</f>
        <v>0</v>
      </c>
      <c r="B243" s="371">
        <f>+seed_deliveries!B243</f>
        <v>0</v>
      </c>
      <c r="C243" s="371" t="str">
        <f>+seed_deliveries!C243</f>
        <v/>
      </c>
      <c r="D243" s="415" t="str">
        <f>+seed_deliveries!D243</f>
        <v/>
      </c>
      <c r="E243" s="415" t="str">
        <f>+delivery_events!D$5</f>
        <v>Insumos</v>
      </c>
      <c r="F243" s="566" t="e">
        <f>IFERROR(VLOOKUP('404-ENTREGA_INSUMOS PA'!AP$6,localidades,2,FALSE),VLOOKUP('404-ENTREGA_INSUMOS PA'!AP$5,district_codes,2,FALSE))</f>
        <v>#N/A</v>
      </c>
      <c r="G243" s="566">
        <f>+'402 - ENTREGA DE SEMENTE'!J264</f>
        <v>0</v>
      </c>
      <c r="H243" s="566">
        <f>+'404-ENTREGA_INSUMOS PA'!L264</f>
        <v>0</v>
      </c>
      <c r="I243" s="566">
        <f>+'404-ENTREGA_INSUMOS PA'!AP$6</f>
        <v>0</v>
      </c>
      <c r="J243" s="566">
        <f>+'404-ENTREGA_INSUMOS PA'!AP$6</f>
        <v>0</v>
      </c>
      <c r="K243" s="371">
        <f>+'404-ENTREGA_INSUMOS PA'!AP264</f>
        <v>0</v>
      </c>
      <c r="L243" s="371">
        <f>+'404-ENTREGA_INSUMOS PA'!AR264</f>
        <v>0</v>
      </c>
      <c r="M243" s="371">
        <f>+'404-ENTREGA_INSUMOS PA'!AT264</f>
        <v>0</v>
      </c>
      <c r="N243" s="371">
        <f>+'404-ENTREGA_INSUMOS PA'!AU264</f>
        <v>0</v>
      </c>
      <c r="O243" s="371">
        <f>+'404-ENTREGA_INSUMOS PA'!AV264</f>
        <v>0</v>
      </c>
      <c r="P243" s="371">
        <f>+'404-ENTREGA_INSUMOS PA'!AX264</f>
        <v>0</v>
      </c>
      <c r="Q243" s="371">
        <f>+'404-ENTREGA_INSUMOS PA'!AY264</f>
        <v>0</v>
      </c>
      <c r="R243" s="371">
        <f>+'404-ENTREGA_INSUMOS PA'!AZ264</f>
        <v>0</v>
      </c>
      <c r="S243" s="371"/>
      <c r="T243" s="371"/>
      <c r="U243" s="371"/>
      <c r="V243" s="371"/>
      <c r="W243" s="371"/>
      <c r="X243" s="371"/>
    </row>
    <row r="244" spans="1:24" hidden="1" x14ac:dyDescent="0.3">
      <c r="A244" s="371">
        <f>+seed_deliveries!A244</f>
        <v>0</v>
      </c>
      <c r="B244" s="371">
        <f>+seed_deliveries!B244</f>
        <v>0</v>
      </c>
      <c r="C244" s="371" t="str">
        <f>+seed_deliveries!C244</f>
        <v/>
      </c>
      <c r="D244" s="415" t="str">
        <f>+seed_deliveries!D244</f>
        <v/>
      </c>
      <c r="E244" s="415" t="str">
        <f>+delivery_events!D$5</f>
        <v>Insumos</v>
      </c>
      <c r="F244" s="566" t="e">
        <f>IFERROR(VLOOKUP('404-ENTREGA_INSUMOS PA'!AP$6,localidades,2,FALSE),VLOOKUP('404-ENTREGA_INSUMOS PA'!AP$5,district_codes,2,FALSE))</f>
        <v>#N/A</v>
      </c>
      <c r="G244" s="566">
        <f>+'402 - ENTREGA DE SEMENTE'!J265</f>
        <v>0</v>
      </c>
      <c r="H244" s="566">
        <f>+'404-ENTREGA_INSUMOS PA'!L265</f>
        <v>0</v>
      </c>
      <c r="I244" s="566">
        <f>+'404-ENTREGA_INSUMOS PA'!AP$6</f>
        <v>0</v>
      </c>
      <c r="J244" s="566">
        <f>+'404-ENTREGA_INSUMOS PA'!AP$6</f>
        <v>0</v>
      </c>
      <c r="K244" s="371">
        <f>+'404-ENTREGA_INSUMOS PA'!AP265</f>
        <v>0</v>
      </c>
      <c r="L244" s="371">
        <f>+'404-ENTREGA_INSUMOS PA'!AR265</f>
        <v>0</v>
      </c>
      <c r="M244" s="371">
        <f>+'404-ENTREGA_INSUMOS PA'!AT265</f>
        <v>0</v>
      </c>
      <c r="N244" s="371">
        <f>+'404-ENTREGA_INSUMOS PA'!AU265</f>
        <v>0</v>
      </c>
      <c r="O244" s="371">
        <f>+'404-ENTREGA_INSUMOS PA'!AV265</f>
        <v>0</v>
      </c>
      <c r="P244" s="371">
        <f>+'404-ENTREGA_INSUMOS PA'!AX265</f>
        <v>0</v>
      </c>
      <c r="Q244" s="371">
        <f>+'404-ENTREGA_INSUMOS PA'!AY265</f>
        <v>0</v>
      </c>
      <c r="R244" s="371">
        <f>+'404-ENTREGA_INSUMOS PA'!AZ265</f>
        <v>0</v>
      </c>
      <c r="S244" s="371"/>
      <c r="T244" s="371"/>
      <c r="U244" s="371"/>
      <c r="V244" s="371"/>
      <c r="W244" s="371"/>
      <c r="X244" s="371"/>
    </row>
    <row r="245" spans="1:24" hidden="1" x14ac:dyDescent="0.3">
      <c r="A245" s="371">
        <f>+seed_deliveries!A245</f>
        <v>0</v>
      </c>
      <c r="B245" s="371">
        <f>+seed_deliveries!B245</f>
        <v>0</v>
      </c>
      <c r="C245" s="371" t="str">
        <f>+seed_deliveries!C245</f>
        <v/>
      </c>
      <c r="D245" s="415" t="str">
        <f>+seed_deliveries!D245</f>
        <v/>
      </c>
      <c r="E245" s="415" t="str">
        <f>+delivery_events!D$5</f>
        <v>Insumos</v>
      </c>
      <c r="F245" s="566" t="e">
        <f>IFERROR(VLOOKUP('404-ENTREGA_INSUMOS PA'!AP$6,localidades,2,FALSE),VLOOKUP('404-ENTREGA_INSUMOS PA'!AP$5,district_codes,2,FALSE))</f>
        <v>#N/A</v>
      </c>
      <c r="G245" s="566">
        <f>+'402 - ENTREGA DE SEMENTE'!J266</f>
        <v>0</v>
      </c>
      <c r="H245" s="566">
        <f>+'404-ENTREGA_INSUMOS PA'!L266</f>
        <v>0</v>
      </c>
      <c r="I245" s="566">
        <f>+'404-ENTREGA_INSUMOS PA'!AP$6</f>
        <v>0</v>
      </c>
      <c r="J245" s="566">
        <f>+'404-ENTREGA_INSUMOS PA'!AP$6</f>
        <v>0</v>
      </c>
      <c r="K245" s="371">
        <f>+'404-ENTREGA_INSUMOS PA'!AP266</f>
        <v>0</v>
      </c>
      <c r="L245" s="371">
        <f>+'404-ENTREGA_INSUMOS PA'!AR266</f>
        <v>0</v>
      </c>
      <c r="M245" s="371">
        <f>+'404-ENTREGA_INSUMOS PA'!AT266</f>
        <v>0</v>
      </c>
      <c r="N245" s="371">
        <f>+'404-ENTREGA_INSUMOS PA'!AU266</f>
        <v>0</v>
      </c>
      <c r="O245" s="371">
        <f>+'404-ENTREGA_INSUMOS PA'!AV266</f>
        <v>0</v>
      </c>
      <c r="P245" s="371">
        <f>+'404-ENTREGA_INSUMOS PA'!AX266</f>
        <v>0</v>
      </c>
      <c r="Q245" s="371">
        <f>+'404-ENTREGA_INSUMOS PA'!AY266</f>
        <v>0</v>
      </c>
      <c r="R245" s="371">
        <f>+'404-ENTREGA_INSUMOS PA'!AZ266</f>
        <v>0</v>
      </c>
      <c r="S245" s="371"/>
      <c r="T245" s="371"/>
      <c r="U245" s="371"/>
      <c r="V245" s="371"/>
      <c r="W245" s="371"/>
      <c r="X245" s="371"/>
    </row>
    <row r="246" spans="1:24" hidden="1" x14ac:dyDescent="0.3">
      <c r="A246" s="371">
        <f>+seed_deliveries!A246</f>
        <v>0</v>
      </c>
      <c r="B246" s="371">
        <f>+seed_deliveries!B246</f>
        <v>0</v>
      </c>
      <c r="C246" s="371" t="str">
        <f>+seed_deliveries!C246</f>
        <v/>
      </c>
      <c r="D246" s="415" t="str">
        <f>+seed_deliveries!D246</f>
        <v/>
      </c>
      <c r="E246" s="415" t="str">
        <f>+delivery_events!D$5</f>
        <v>Insumos</v>
      </c>
      <c r="F246" s="566" t="e">
        <f>IFERROR(VLOOKUP('404-ENTREGA_INSUMOS PA'!AP$6,localidades,2,FALSE),VLOOKUP('404-ENTREGA_INSUMOS PA'!AP$5,district_codes,2,FALSE))</f>
        <v>#N/A</v>
      </c>
      <c r="G246" s="566">
        <f>+'402 - ENTREGA DE SEMENTE'!J267</f>
        <v>0</v>
      </c>
      <c r="H246" s="566">
        <f>+'404-ENTREGA_INSUMOS PA'!L267</f>
        <v>0</v>
      </c>
      <c r="I246" s="566">
        <f>+'404-ENTREGA_INSUMOS PA'!AP$6</f>
        <v>0</v>
      </c>
      <c r="J246" s="566">
        <f>+'404-ENTREGA_INSUMOS PA'!AP$6</f>
        <v>0</v>
      </c>
      <c r="K246" s="371">
        <f>+'404-ENTREGA_INSUMOS PA'!AP267</f>
        <v>0</v>
      </c>
      <c r="L246" s="371">
        <f>+'404-ENTREGA_INSUMOS PA'!AR267</f>
        <v>0</v>
      </c>
      <c r="M246" s="371">
        <f>+'404-ENTREGA_INSUMOS PA'!AT267</f>
        <v>0</v>
      </c>
      <c r="N246" s="371">
        <f>+'404-ENTREGA_INSUMOS PA'!AU267</f>
        <v>0</v>
      </c>
      <c r="O246" s="371">
        <f>+'404-ENTREGA_INSUMOS PA'!AV267</f>
        <v>0</v>
      </c>
      <c r="P246" s="371">
        <f>+'404-ENTREGA_INSUMOS PA'!AX267</f>
        <v>0</v>
      </c>
      <c r="Q246" s="371">
        <f>+'404-ENTREGA_INSUMOS PA'!AY267</f>
        <v>0</v>
      </c>
      <c r="R246" s="371">
        <f>+'404-ENTREGA_INSUMOS PA'!AZ267</f>
        <v>0</v>
      </c>
      <c r="S246" s="371"/>
      <c r="T246" s="371"/>
      <c r="U246" s="371"/>
      <c r="V246" s="371"/>
      <c r="W246" s="371"/>
      <c r="X246" s="371"/>
    </row>
    <row r="247" spans="1:24" hidden="1" x14ac:dyDescent="0.3">
      <c r="A247" s="371">
        <f>+seed_deliveries!A247</f>
        <v>0</v>
      </c>
      <c r="B247" s="371">
        <f>+seed_deliveries!B247</f>
        <v>0</v>
      </c>
      <c r="C247" s="371" t="str">
        <f>+seed_deliveries!C247</f>
        <v/>
      </c>
      <c r="D247" s="415" t="str">
        <f>+seed_deliveries!D247</f>
        <v/>
      </c>
      <c r="E247" s="415" t="str">
        <f>+delivery_events!D$5</f>
        <v>Insumos</v>
      </c>
      <c r="F247" s="566" t="e">
        <f>IFERROR(VLOOKUP('404-ENTREGA_INSUMOS PA'!AP$6,localidades,2,FALSE),VLOOKUP('404-ENTREGA_INSUMOS PA'!AP$5,district_codes,2,FALSE))</f>
        <v>#N/A</v>
      </c>
      <c r="G247" s="566">
        <f>+'402 - ENTREGA DE SEMENTE'!J268</f>
        <v>0</v>
      </c>
      <c r="H247" s="566">
        <f>+'404-ENTREGA_INSUMOS PA'!L268</f>
        <v>0</v>
      </c>
      <c r="I247" s="566">
        <f>+'404-ENTREGA_INSUMOS PA'!AP$6</f>
        <v>0</v>
      </c>
      <c r="J247" s="566">
        <f>+'404-ENTREGA_INSUMOS PA'!AP$6</f>
        <v>0</v>
      </c>
      <c r="K247" s="371">
        <f>+'404-ENTREGA_INSUMOS PA'!AP268</f>
        <v>0</v>
      </c>
      <c r="L247" s="371">
        <f>+'404-ENTREGA_INSUMOS PA'!AR268</f>
        <v>0</v>
      </c>
      <c r="M247" s="371">
        <f>+'404-ENTREGA_INSUMOS PA'!AT268</f>
        <v>0</v>
      </c>
      <c r="N247" s="371">
        <f>+'404-ENTREGA_INSUMOS PA'!AU268</f>
        <v>0</v>
      </c>
      <c r="O247" s="371">
        <f>+'404-ENTREGA_INSUMOS PA'!AV268</f>
        <v>0</v>
      </c>
      <c r="P247" s="371">
        <f>+'404-ENTREGA_INSUMOS PA'!AX268</f>
        <v>0</v>
      </c>
      <c r="Q247" s="371">
        <f>+'404-ENTREGA_INSUMOS PA'!AY268</f>
        <v>0</v>
      </c>
      <c r="R247" s="371">
        <f>+'404-ENTREGA_INSUMOS PA'!AZ268</f>
        <v>0</v>
      </c>
      <c r="S247" s="371"/>
      <c r="T247" s="371"/>
      <c r="U247" s="371"/>
      <c r="V247" s="371"/>
      <c r="W247" s="371"/>
      <c r="X247" s="371"/>
    </row>
    <row r="248" spans="1:24" hidden="1" x14ac:dyDescent="0.3">
      <c r="A248" s="371">
        <f>+seed_deliveries!A248</f>
        <v>0</v>
      </c>
      <c r="B248" s="371">
        <f>+seed_deliveries!B248</f>
        <v>0</v>
      </c>
      <c r="C248" s="371" t="str">
        <f>+seed_deliveries!C248</f>
        <v/>
      </c>
      <c r="D248" s="415" t="str">
        <f>+seed_deliveries!D248</f>
        <v/>
      </c>
      <c r="E248" s="415" t="str">
        <f>+delivery_events!D$5</f>
        <v>Insumos</v>
      </c>
      <c r="F248" s="566" t="e">
        <f>IFERROR(VLOOKUP('404-ENTREGA_INSUMOS PA'!AP$6,localidades,2,FALSE),VLOOKUP('404-ENTREGA_INSUMOS PA'!AP$5,district_codes,2,FALSE))</f>
        <v>#N/A</v>
      </c>
      <c r="G248" s="566">
        <f>+'402 - ENTREGA DE SEMENTE'!J269</f>
        <v>0</v>
      </c>
      <c r="H248" s="566">
        <f>+'404-ENTREGA_INSUMOS PA'!L269</f>
        <v>0</v>
      </c>
      <c r="I248" s="566">
        <f>+'404-ENTREGA_INSUMOS PA'!AP$6</f>
        <v>0</v>
      </c>
      <c r="J248" s="566">
        <f>+'404-ENTREGA_INSUMOS PA'!AP$6</f>
        <v>0</v>
      </c>
      <c r="K248" s="371">
        <f>+'404-ENTREGA_INSUMOS PA'!AP269</f>
        <v>0</v>
      </c>
      <c r="L248" s="371">
        <f>+'404-ENTREGA_INSUMOS PA'!AR269</f>
        <v>0</v>
      </c>
      <c r="M248" s="371">
        <f>+'404-ENTREGA_INSUMOS PA'!AT269</f>
        <v>0</v>
      </c>
      <c r="N248" s="371">
        <f>+'404-ENTREGA_INSUMOS PA'!AU269</f>
        <v>0</v>
      </c>
      <c r="O248" s="371">
        <f>+'404-ENTREGA_INSUMOS PA'!AV269</f>
        <v>0</v>
      </c>
      <c r="P248" s="371">
        <f>+'404-ENTREGA_INSUMOS PA'!AX269</f>
        <v>0</v>
      </c>
      <c r="Q248" s="371">
        <f>+'404-ENTREGA_INSUMOS PA'!AY269</f>
        <v>0</v>
      </c>
      <c r="R248" s="371">
        <f>+'404-ENTREGA_INSUMOS PA'!AZ269</f>
        <v>0</v>
      </c>
      <c r="S248" s="371"/>
      <c r="T248" s="371"/>
      <c r="U248" s="371"/>
      <c r="V248" s="371"/>
      <c r="W248" s="371"/>
      <c r="X248" s="371"/>
    </row>
    <row r="249" spans="1:24" hidden="1" x14ac:dyDescent="0.3">
      <c r="A249" s="371">
        <f>+seed_deliveries!A249</f>
        <v>0</v>
      </c>
      <c r="B249" s="371">
        <f>+seed_deliveries!B249</f>
        <v>0</v>
      </c>
      <c r="C249" s="371" t="str">
        <f>+seed_deliveries!C249</f>
        <v/>
      </c>
      <c r="D249" s="415" t="str">
        <f>+seed_deliveries!D249</f>
        <v/>
      </c>
      <c r="E249" s="415" t="str">
        <f>+delivery_events!D$5</f>
        <v>Insumos</v>
      </c>
      <c r="F249" s="566" t="e">
        <f>IFERROR(VLOOKUP('404-ENTREGA_INSUMOS PA'!AP$6,localidades,2,FALSE),VLOOKUP('404-ENTREGA_INSUMOS PA'!AP$5,district_codes,2,FALSE))</f>
        <v>#N/A</v>
      </c>
      <c r="G249" s="566">
        <f>+'402 - ENTREGA DE SEMENTE'!J270</f>
        <v>0</v>
      </c>
      <c r="H249" s="566">
        <f>+'404-ENTREGA_INSUMOS PA'!L270</f>
        <v>0</v>
      </c>
      <c r="I249" s="566">
        <f>+'404-ENTREGA_INSUMOS PA'!AP$6</f>
        <v>0</v>
      </c>
      <c r="J249" s="566">
        <f>+'404-ENTREGA_INSUMOS PA'!AP$6</f>
        <v>0</v>
      </c>
      <c r="K249" s="371">
        <f>+'404-ENTREGA_INSUMOS PA'!AP270</f>
        <v>0</v>
      </c>
      <c r="L249" s="371">
        <f>+'404-ENTREGA_INSUMOS PA'!AR270</f>
        <v>0</v>
      </c>
      <c r="M249" s="371">
        <f>+'404-ENTREGA_INSUMOS PA'!AT270</f>
        <v>0</v>
      </c>
      <c r="N249" s="371">
        <f>+'404-ENTREGA_INSUMOS PA'!AU270</f>
        <v>0</v>
      </c>
      <c r="O249" s="371">
        <f>+'404-ENTREGA_INSUMOS PA'!AV270</f>
        <v>0</v>
      </c>
      <c r="P249" s="371">
        <f>+'404-ENTREGA_INSUMOS PA'!AX270</f>
        <v>0</v>
      </c>
      <c r="Q249" s="371">
        <f>+'404-ENTREGA_INSUMOS PA'!AY270</f>
        <v>0</v>
      </c>
      <c r="R249" s="371">
        <f>+'404-ENTREGA_INSUMOS PA'!AZ270</f>
        <v>0</v>
      </c>
      <c r="S249" s="371"/>
      <c r="T249" s="371"/>
      <c r="U249" s="371"/>
      <c r="V249" s="371"/>
      <c r="W249" s="371"/>
      <c r="X249" s="371"/>
    </row>
    <row r="250" spans="1:24" hidden="1" x14ac:dyDescent="0.3">
      <c r="A250" s="371">
        <f>+seed_deliveries!A250</f>
        <v>0</v>
      </c>
      <c r="B250" s="371">
        <f>+seed_deliveries!B250</f>
        <v>0</v>
      </c>
      <c r="C250" s="371" t="str">
        <f>+seed_deliveries!C250</f>
        <v/>
      </c>
      <c r="D250" s="415" t="str">
        <f>+seed_deliveries!D250</f>
        <v/>
      </c>
      <c r="E250" s="415" t="str">
        <f>+delivery_events!D$5</f>
        <v>Insumos</v>
      </c>
      <c r="F250" s="566" t="e">
        <f>IFERROR(VLOOKUP('404-ENTREGA_INSUMOS PA'!AP$6,localidades,2,FALSE),VLOOKUP('404-ENTREGA_INSUMOS PA'!AP$5,district_codes,2,FALSE))</f>
        <v>#N/A</v>
      </c>
      <c r="G250" s="566">
        <f>+'402 - ENTREGA DE SEMENTE'!J271</f>
        <v>0</v>
      </c>
      <c r="H250" s="566">
        <f>+'404-ENTREGA_INSUMOS PA'!L271</f>
        <v>0</v>
      </c>
      <c r="I250" s="566">
        <f>+'404-ENTREGA_INSUMOS PA'!AP$6</f>
        <v>0</v>
      </c>
      <c r="J250" s="566">
        <f>+'404-ENTREGA_INSUMOS PA'!AP$6</f>
        <v>0</v>
      </c>
      <c r="K250" s="371">
        <f>+'404-ENTREGA_INSUMOS PA'!AP271</f>
        <v>0</v>
      </c>
      <c r="L250" s="371">
        <f>+'404-ENTREGA_INSUMOS PA'!AR271</f>
        <v>0</v>
      </c>
      <c r="M250" s="371">
        <f>+'404-ENTREGA_INSUMOS PA'!AT271</f>
        <v>0</v>
      </c>
      <c r="N250" s="371">
        <f>+'404-ENTREGA_INSUMOS PA'!AU271</f>
        <v>0</v>
      </c>
      <c r="O250" s="371">
        <f>+'404-ENTREGA_INSUMOS PA'!AV271</f>
        <v>0</v>
      </c>
      <c r="P250" s="371">
        <f>+'404-ENTREGA_INSUMOS PA'!AX271</f>
        <v>0</v>
      </c>
      <c r="Q250" s="371">
        <f>+'404-ENTREGA_INSUMOS PA'!AY271</f>
        <v>0</v>
      </c>
      <c r="R250" s="371">
        <f>+'404-ENTREGA_INSUMOS PA'!AZ271</f>
        <v>0</v>
      </c>
      <c r="S250" s="371"/>
      <c r="T250" s="371"/>
      <c r="U250" s="371"/>
      <c r="V250" s="371"/>
      <c r="W250" s="371"/>
      <c r="X250" s="371"/>
    </row>
    <row r="251" spans="1:24" hidden="1" x14ac:dyDescent="0.3">
      <c r="A251" s="371">
        <f>+seed_deliveries!A251</f>
        <v>0</v>
      </c>
      <c r="B251" s="371">
        <f>+seed_deliveries!B251</f>
        <v>0</v>
      </c>
      <c r="C251" s="371" t="str">
        <f>+seed_deliveries!C251</f>
        <v/>
      </c>
      <c r="D251" s="415" t="str">
        <f>+seed_deliveries!D251</f>
        <v/>
      </c>
      <c r="E251" s="415" t="str">
        <f>+delivery_events!D$5</f>
        <v>Insumos</v>
      </c>
      <c r="F251" s="566" t="e">
        <f>IFERROR(VLOOKUP('404-ENTREGA_INSUMOS PA'!AP$6,localidades,2,FALSE),VLOOKUP('404-ENTREGA_INSUMOS PA'!AP$5,district_codes,2,FALSE))</f>
        <v>#N/A</v>
      </c>
      <c r="G251" s="566">
        <f>+'402 - ENTREGA DE SEMENTE'!J272</f>
        <v>0</v>
      </c>
      <c r="H251" s="566">
        <f>+'404-ENTREGA_INSUMOS PA'!L272</f>
        <v>0</v>
      </c>
      <c r="I251" s="566">
        <f>+'404-ENTREGA_INSUMOS PA'!AP$6</f>
        <v>0</v>
      </c>
      <c r="J251" s="566">
        <f>+'404-ENTREGA_INSUMOS PA'!AP$6</f>
        <v>0</v>
      </c>
      <c r="K251" s="371">
        <f>+'404-ENTREGA_INSUMOS PA'!AP272</f>
        <v>0</v>
      </c>
      <c r="L251" s="371">
        <f>+'404-ENTREGA_INSUMOS PA'!AR272</f>
        <v>0</v>
      </c>
      <c r="M251" s="371">
        <f>+'404-ENTREGA_INSUMOS PA'!AT272</f>
        <v>0</v>
      </c>
      <c r="N251" s="371">
        <f>+'404-ENTREGA_INSUMOS PA'!AU272</f>
        <v>0</v>
      </c>
      <c r="O251" s="371">
        <f>+'404-ENTREGA_INSUMOS PA'!AV272</f>
        <v>0</v>
      </c>
      <c r="P251" s="371">
        <f>+'404-ENTREGA_INSUMOS PA'!AX272</f>
        <v>0</v>
      </c>
      <c r="Q251" s="371">
        <f>+'404-ENTREGA_INSUMOS PA'!AY272</f>
        <v>0</v>
      </c>
      <c r="R251" s="371">
        <f>+'404-ENTREGA_INSUMOS PA'!AZ272</f>
        <v>0</v>
      </c>
      <c r="S251" s="371"/>
      <c r="T251" s="371"/>
      <c r="U251" s="371"/>
      <c r="V251" s="371"/>
      <c r="W251" s="371"/>
      <c r="X251" s="371"/>
    </row>
    <row r="252" spans="1:24" hidden="1" x14ac:dyDescent="0.3">
      <c r="A252" s="371">
        <f>+seed_deliveries!A252</f>
        <v>0</v>
      </c>
      <c r="B252" s="371">
        <f>+seed_deliveries!B252</f>
        <v>0</v>
      </c>
      <c r="C252" s="371" t="str">
        <f>+seed_deliveries!C252</f>
        <v/>
      </c>
      <c r="D252" s="415" t="str">
        <f>+seed_deliveries!D252</f>
        <v/>
      </c>
      <c r="E252" s="415" t="str">
        <f>+delivery_events!D$5</f>
        <v>Insumos</v>
      </c>
      <c r="F252" s="566" t="e">
        <f>IFERROR(VLOOKUP('404-ENTREGA_INSUMOS PA'!AP$6,localidades,2,FALSE),VLOOKUP('404-ENTREGA_INSUMOS PA'!AP$5,district_codes,2,FALSE))</f>
        <v>#N/A</v>
      </c>
      <c r="G252" s="566">
        <f>+'402 - ENTREGA DE SEMENTE'!J273</f>
        <v>0</v>
      </c>
      <c r="H252" s="566">
        <f>+'404-ENTREGA_INSUMOS PA'!L273</f>
        <v>0</v>
      </c>
      <c r="I252" s="566">
        <f>+'404-ENTREGA_INSUMOS PA'!AP$6</f>
        <v>0</v>
      </c>
      <c r="J252" s="566">
        <f>+'404-ENTREGA_INSUMOS PA'!AP$6</f>
        <v>0</v>
      </c>
      <c r="K252" s="371">
        <f>+'404-ENTREGA_INSUMOS PA'!AP273</f>
        <v>0</v>
      </c>
      <c r="L252" s="371">
        <f>+'404-ENTREGA_INSUMOS PA'!AR273</f>
        <v>0</v>
      </c>
      <c r="M252" s="371">
        <f>+'404-ENTREGA_INSUMOS PA'!AT273</f>
        <v>0</v>
      </c>
      <c r="N252" s="371">
        <f>+'404-ENTREGA_INSUMOS PA'!AU273</f>
        <v>0</v>
      </c>
      <c r="O252" s="371">
        <f>+'404-ENTREGA_INSUMOS PA'!AV273</f>
        <v>0</v>
      </c>
      <c r="P252" s="371">
        <f>+'404-ENTREGA_INSUMOS PA'!AX273</f>
        <v>0</v>
      </c>
      <c r="Q252" s="371">
        <f>+'404-ENTREGA_INSUMOS PA'!AY273</f>
        <v>0</v>
      </c>
      <c r="R252" s="371">
        <f>+'404-ENTREGA_INSUMOS PA'!AZ273</f>
        <v>0</v>
      </c>
      <c r="S252" s="371"/>
      <c r="T252" s="371"/>
      <c r="U252" s="371"/>
      <c r="V252" s="371"/>
      <c r="W252" s="371"/>
      <c r="X252" s="371"/>
    </row>
    <row r="253" spans="1:24" hidden="1" x14ac:dyDescent="0.3">
      <c r="A253" s="371">
        <f>+seed_deliveries!A253</f>
        <v>0</v>
      </c>
      <c r="B253" s="371">
        <f>+seed_deliveries!B253</f>
        <v>0</v>
      </c>
      <c r="C253" s="371" t="str">
        <f>+seed_deliveries!C253</f>
        <v/>
      </c>
      <c r="D253" s="415" t="str">
        <f>+seed_deliveries!D253</f>
        <v/>
      </c>
      <c r="E253" s="415" t="str">
        <f>+delivery_events!D$5</f>
        <v>Insumos</v>
      </c>
      <c r="F253" s="566" t="e">
        <f>IFERROR(VLOOKUP('404-ENTREGA_INSUMOS PA'!AP$6,localidades,2,FALSE),VLOOKUP('404-ENTREGA_INSUMOS PA'!AP$5,district_codes,2,FALSE))</f>
        <v>#N/A</v>
      </c>
      <c r="G253" s="566">
        <f>+'402 - ENTREGA DE SEMENTE'!J274</f>
        <v>0</v>
      </c>
      <c r="H253" s="566">
        <f>+'404-ENTREGA_INSUMOS PA'!L274</f>
        <v>0</v>
      </c>
      <c r="I253" s="566">
        <f>+'404-ENTREGA_INSUMOS PA'!AP$6</f>
        <v>0</v>
      </c>
      <c r="J253" s="566">
        <f>+'404-ENTREGA_INSUMOS PA'!AP$6</f>
        <v>0</v>
      </c>
      <c r="K253" s="371">
        <f>+'404-ENTREGA_INSUMOS PA'!AP274</f>
        <v>0</v>
      </c>
      <c r="L253" s="371">
        <f>+'404-ENTREGA_INSUMOS PA'!AR274</f>
        <v>0</v>
      </c>
      <c r="M253" s="371">
        <f>+'404-ENTREGA_INSUMOS PA'!AT274</f>
        <v>0</v>
      </c>
      <c r="N253" s="371">
        <f>+'404-ENTREGA_INSUMOS PA'!AU274</f>
        <v>0</v>
      </c>
      <c r="O253" s="371">
        <f>+'404-ENTREGA_INSUMOS PA'!AV274</f>
        <v>0</v>
      </c>
      <c r="P253" s="371">
        <f>+'404-ENTREGA_INSUMOS PA'!AX274</f>
        <v>0</v>
      </c>
      <c r="Q253" s="371">
        <f>+'404-ENTREGA_INSUMOS PA'!AY274</f>
        <v>0</v>
      </c>
      <c r="R253" s="371">
        <f>+'404-ENTREGA_INSUMOS PA'!AZ274</f>
        <v>0</v>
      </c>
      <c r="S253" s="371"/>
      <c r="T253" s="371"/>
      <c r="U253" s="371"/>
      <c r="V253" s="371"/>
      <c r="W253" s="371"/>
      <c r="X253" s="371"/>
    </row>
    <row r="254" spans="1:24" hidden="1" x14ac:dyDescent="0.3">
      <c r="A254" s="371">
        <f>+seed_deliveries!A254</f>
        <v>0</v>
      </c>
      <c r="B254" s="371">
        <f>+seed_deliveries!B254</f>
        <v>0</v>
      </c>
      <c r="C254" s="371" t="str">
        <f>+seed_deliveries!C254</f>
        <v/>
      </c>
      <c r="D254" s="415" t="str">
        <f>+seed_deliveries!D254</f>
        <v/>
      </c>
      <c r="E254" s="415" t="str">
        <f>+delivery_events!D$5</f>
        <v>Insumos</v>
      </c>
      <c r="F254" s="566" t="e">
        <f>IFERROR(VLOOKUP('404-ENTREGA_INSUMOS PA'!AP$6,localidades,2,FALSE),VLOOKUP('404-ENTREGA_INSUMOS PA'!AP$5,district_codes,2,FALSE))</f>
        <v>#N/A</v>
      </c>
      <c r="G254" s="566">
        <f>+'402 - ENTREGA DE SEMENTE'!J275</f>
        <v>0</v>
      </c>
      <c r="H254" s="566">
        <f>+'404-ENTREGA_INSUMOS PA'!L275</f>
        <v>0</v>
      </c>
      <c r="I254" s="566">
        <f>+'404-ENTREGA_INSUMOS PA'!AP$6</f>
        <v>0</v>
      </c>
      <c r="J254" s="566">
        <f>+'404-ENTREGA_INSUMOS PA'!AP$6</f>
        <v>0</v>
      </c>
      <c r="K254" s="371">
        <f>+'404-ENTREGA_INSUMOS PA'!AP275</f>
        <v>0</v>
      </c>
      <c r="L254" s="371">
        <f>+'404-ENTREGA_INSUMOS PA'!AR275</f>
        <v>0</v>
      </c>
      <c r="M254" s="371">
        <f>+'404-ENTREGA_INSUMOS PA'!AT275</f>
        <v>0</v>
      </c>
      <c r="N254" s="371">
        <f>+'404-ENTREGA_INSUMOS PA'!AU275</f>
        <v>0</v>
      </c>
      <c r="O254" s="371">
        <f>+'404-ENTREGA_INSUMOS PA'!AV275</f>
        <v>0</v>
      </c>
      <c r="P254" s="371">
        <f>+'404-ENTREGA_INSUMOS PA'!AX275</f>
        <v>0</v>
      </c>
      <c r="Q254" s="371">
        <f>+'404-ENTREGA_INSUMOS PA'!AY275</f>
        <v>0</v>
      </c>
      <c r="R254" s="371">
        <f>+'404-ENTREGA_INSUMOS PA'!AZ275</f>
        <v>0</v>
      </c>
      <c r="S254" s="371"/>
      <c r="T254" s="371"/>
      <c r="U254" s="371"/>
      <c r="V254" s="371"/>
      <c r="W254" s="371"/>
      <c r="X254" s="371"/>
    </row>
    <row r="255" spans="1:24" hidden="1" x14ac:dyDescent="0.3">
      <c r="A255" s="371">
        <f>+seed_deliveries!A255</f>
        <v>0</v>
      </c>
      <c r="B255" s="371">
        <f>+seed_deliveries!B255</f>
        <v>0</v>
      </c>
      <c r="C255" s="371" t="str">
        <f>+seed_deliveries!C255</f>
        <v/>
      </c>
      <c r="D255" s="415" t="str">
        <f>+seed_deliveries!D255</f>
        <v/>
      </c>
      <c r="E255" s="415" t="str">
        <f>+delivery_events!D$5</f>
        <v>Insumos</v>
      </c>
      <c r="F255" s="566" t="e">
        <f>IFERROR(VLOOKUP('404-ENTREGA_INSUMOS PA'!AP$6,localidades,2,FALSE),VLOOKUP('404-ENTREGA_INSUMOS PA'!AP$5,district_codes,2,FALSE))</f>
        <v>#N/A</v>
      </c>
      <c r="G255" s="566">
        <f>+'402 - ENTREGA DE SEMENTE'!J276</f>
        <v>0</v>
      </c>
      <c r="H255" s="566">
        <f>+'404-ENTREGA_INSUMOS PA'!L276</f>
        <v>0</v>
      </c>
      <c r="I255" s="566">
        <f>+'404-ENTREGA_INSUMOS PA'!AP$6</f>
        <v>0</v>
      </c>
      <c r="J255" s="566">
        <f>+'404-ENTREGA_INSUMOS PA'!AP$6</f>
        <v>0</v>
      </c>
      <c r="K255" s="371">
        <f>+'404-ENTREGA_INSUMOS PA'!AP276</f>
        <v>0</v>
      </c>
      <c r="L255" s="371">
        <f>+'404-ENTREGA_INSUMOS PA'!AR276</f>
        <v>0</v>
      </c>
      <c r="M255" s="371">
        <f>+'404-ENTREGA_INSUMOS PA'!AT276</f>
        <v>0</v>
      </c>
      <c r="N255" s="371">
        <f>+'404-ENTREGA_INSUMOS PA'!AU276</f>
        <v>0</v>
      </c>
      <c r="O255" s="371">
        <f>+'404-ENTREGA_INSUMOS PA'!AV276</f>
        <v>0</v>
      </c>
      <c r="P255" s="371">
        <f>+'404-ENTREGA_INSUMOS PA'!AX276</f>
        <v>0</v>
      </c>
      <c r="Q255" s="371">
        <f>+'404-ENTREGA_INSUMOS PA'!AY276</f>
        <v>0</v>
      </c>
      <c r="R255" s="371">
        <f>+'404-ENTREGA_INSUMOS PA'!AZ276</f>
        <v>0</v>
      </c>
      <c r="S255" s="371"/>
      <c r="T255" s="371"/>
      <c r="U255" s="371"/>
      <c r="V255" s="371"/>
      <c r="W255" s="371"/>
      <c r="X255" s="371"/>
    </row>
    <row r="256" spans="1:24" hidden="1" x14ac:dyDescent="0.3">
      <c r="A256" s="371">
        <f>+seed_deliveries!A256</f>
        <v>0</v>
      </c>
      <c r="B256" s="371">
        <f>+seed_deliveries!B256</f>
        <v>0</v>
      </c>
      <c r="C256" s="371" t="str">
        <f>+seed_deliveries!C256</f>
        <v/>
      </c>
      <c r="D256" s="415" t="str">
        <f>+seed_deliveries!D256</f>
        <v/>
      </c>
      <c r="E256" s="415" t="str">
        <f>+delivery_events!D$5</f>
        <v>Insumos</v>
      </c>
      <c r="F256" s="566" t="e">
        <f>IFERROR(VLOOKUP('404-ENTREGA_INSUMOS PA'!AP$6,localidades,2,FALSE),VLOOKUP('404-ENTREGA_INSUMOS PA'!AP$5,district_codes,2,FALSE))</f>
        <v>#N/A</v>
      </c>
      <c r="G256" s="566">
        <f>+'402 - ENTREGA DE SEMENTE'!J277</f>
        <v>0</v>
      </c>
      <c r="H256" s="566">
        <f>+'404-ENTREGA_INSUMOS PA'!L277</f>
        <v>0</v>
      </c>
      <c r="I256" s="566">
        <f>+'404-ENTREGA_INSUMOS PA'!AP$6</f>
        <v>0</v>
      </c>
      <c r="J256" s="566">
        <f>+'404-ENTREGA_INSUMOS PA'!AP$6</f>
        <v>0</v>
      </c>
      <c r="K256" s="371">
        <f>+'404-ENTREGA_INSUMOS PA'!AP277</f>
        <v>0</v>
      </c>
      <c r="L256" s="371">
        <f>+'404-ENTREGA_INSUMOS PA'!AR277</f>
        <v>0</v>
      </c>
      <c r="M256" s="371">
        <f>+'404-ENTREGA_INSUMOS PA'!AT277</f>
        <v>0</v>
      </c>
      <c r="N256" s="371">
        <f>+'404-ENTREGA_INSUMOS PA'!AU277</f>
        <v>0</v>
      </c>
      <c r="O256" s="371">
        <f>+'404-ENTREGA_INSUMOS PA'!AV277</f>
        <v>0</v>
      </c>
      <c r="P256" s="371">
        <f>+'404-ENTREGA_INSUMOS PA'!AX277</f>
        <v>0</v>
      </c>
      <c r="Q256" s="371">
        <f>+'404-ENTREGA_INSUMOS PA'!AY277</f>
        <v>0</v>
      </c>
      <c r="R256" s="371">
        <f>+'404-ENTREGA_INSUMOS PA'!AZ277</f>
        <v>0</v>
      </c>
      <c r="S256" s="371"/>
      <c r="T256" s="371"/>
      <c r="U256" s="371"/>
      <c r="V256" s="371"/>
      <c r="W256" s="371"/>
      <c r="X256" s="371"/>
    </row>
    <row r="257" spans="1:24" hidden="1" x14ac:dyDescent="0.3">
      <c r="A257" s="371">
        <f>+seed_deliveries!A257</f>
        <v>0</v>
      </c>
      <c r="B257" s="371">
        <f>+seed_deliveries!B257</f>
        <v>0</v>
      </c>
      <c r="C257" s="371" t="str">
        <f>+seed_deliveries!C257</f>
        <v/>
      </c>
      <c r="D257" s="415" t="str">
        <f>+seed_deliveries!D257</f>
        <v/>
      </c>
      <c r="E257" s="415" t="str">
        <f>+delivery_events!D$5</f>
        <v>Insumos</v>
      </c>
      <c r="F257" s="566" t="e">
        <f>IFERROR(VLOOKUP('404-ENTREGA_INSUMOS PA'!AP$6,localidades,2,FALSE),VLOOKUP('404-ENTREGA_INSUMOS PA'!AP$5,district_codes,2,FALSE))</f>
        <v>#N/A</v>
      </c>
      <c r="G257" s="566">
        <f>+'402 - ENTREGA DE SEMENTE'!J278</f>
        <v>0</v>
      </c>
      <c r="H257" s="566">
        <f>+'404-ENTREGA_INSUMOS PA'!L278</f>
        <v>0</v>
      </c>
      <c r="I257" s="566">
        <f>+'404-ENTREGA_INSUMOS PA'!AP$6</f>
        <v>0</v>
      </c>
      <c r="J257" s="566">
        <f>+'404-ENTREGA_INSUMOS PA'!AP$6</f>
        <v>0</v>
      </c>
      <c r="K257" s="371">
        <f>+'404-ENTREGA_INSUMOS PA'!AP278</f>
        <v>0</v>
      </c>
      <c r="L257" s="371">
        <f>+'404-ENTREGA_INSUMOS PA'!AR278</f>
        <v>0</v>
      </c>
      <c r="M257" s="371">
        <f>+'404-ENTREGA_INSUMOS PA'!AT278</f>
        <v>0</v>
      </c>
      <c r="N257" s="371">
        <f>+'404-ENTREGA_INSUMOS PA'!AU278</f>
        <v>0</v>
      </c>
      <c r="O257" s="371">
        <f>+'404-ENTREGA_INSUMOS PA'!AV278</f>
        <v>0</v>
      </c>
      <c r="P257" s="371">
        <f>+'404-ENTREGA_INSUMOS PA'!AX278</f>
        <v>0</v>
      </c>
      <c r="Q257" s="371">
        <f>+'404-ENTREGA_INSUMOS PA'!AY278</f>
        <v>0</v>
      </c>
      <c r="R257" s="371">
        <f>+'404-ENTREGA_INSUMOS PA'!AZ278</f>
        <v>0</v>
      </c>
      <c r="S257" s="371"/>
      <c r="T257" s="371"/>
      <c r="U257" s="371"/>
      <c r="V257" s="371"/>
      <c r="W257" s="371"/>
      <c r="X257" s="371"/>
    </row>
    <row r="258" spans="1:24" hidden="1" x14ac:dyDescent="0.3">
      <c r="A258" s="371">
        <f>+seed_deliveries!A258</f>
        <v>0</v>
      </c>
      <c r="B258" s="371">
        <f>+seed_deliveries!B258</f>
        <v>0</v>
      </c>
      <c r="C258" s="371" t="str">
        <f>+seed_deliveries!C258</f>
        <v/>
      </c>
      <c r="D258" s="415" t="str">
        <f>+seed_deliveries!D258</f>
        <v/>
      </c>
      <c r="E258" s="415" t="str">
        <f>+delivery_events!D$5</f>
        <v>Insumos</v>
      </c>
      <c r="F258" s="566" t="e">
        <f>IFERROR(VLOOKUP('404-ENTREGA_INSUMOS PA'!AP$6,localidades,2,FALSE),VLOOKUP('404-ENTREGA_INSUMOS PA'!AP$5,district_codes,2,FALSE))</f>
        <v>#N/A</v>
      </c>
      <c r="G258" s="566">
        <f>+'402 - ENTREGA DE SEMENTE'!J279</f>
        <v>0</v>
      </c>
      <c r="H258" s="566">
        <f>+'404-ENTREGA_INSUMOS PA'!L279</f>
        <v>0</v>
      </c>
      <c r="I258" s="566">
        <f>+'404-ENTREGA_INSUMOS PA'!AP$6</f>
        <v>0</v>
      </c>
      <c r="J258" s="566">
        <f>+'404-ENTREGA_INSUMOS PA'!AP$6</f>
        <v>0</v>
      </c>
      <c r="K258" s="371">
        <f>+'404-ENTREGA_INSUMOS PA'!AP279</f>
        <v>0</v>
      </c>
      <c r="L258" s="371">
        <f>+'404-ENTREGA_INSUMOS PA'!AR279</f>
        <v>0</v>
      </c>
      <c r="M258" s="371">
        <f>+'404-ENTREGA_INSUMOS PA'!AT279</f>
        <v>0</v>
      </c>
      <c r="N258" s="371">
        <f>+'404-ENTREGA_INSUMOS PA'!AU279</f>
        <v>0</v>
      </c>
      <c r="O258" s="371">
        <f>+'404-ENTREGA_INSUMOS PA'!AV279</f>
        <v>0</v>
      </c>
      <c r="P258" s="371">
        <f>+'404-ENTREGA_INSUMOS PA'!AX279</f>
        <v>0</v>
      </c>
      <c r="Q258" s="371">
        <f>+'404-ENTREGA_INSUMOS PA'!AY279</f>
        <v>0</v>
      </c>
      <c r="R258" s="371">
        <f>+'404-ENTREGA_INSUMOS PA'!AZ279</f>
        <v>0</v>
      </c>
      <c r="S258" s="371"/>
      <c r="T258" s="371"/>
      <c r="U258" s="371"/>
      <c r="V258" s="371"/>
      <c r="W258" s="371"/>
      <c r="X258" s="371"/>
    </row>
    <row r="259" spans="1:24" hidden="1" x14ac:dyDescent="0.3">
      <c r="A259" s="371">
        <f>+seed_deliveries!A259</f>
        <v>0</v>
      </c>
      <c r="B259" s="371">
        <f>+seed_deliveries!B259</f>
        <v>0</v>
      </c>
      <c r="C259" s="371" t="str">
        <f>+seed_deliveries!C259</f>
        <v/>
      </c>
      <c r="D259" s="415" t="str">
        <f>+seed_deliveries!D259</f>
        <v/>
      </c>
      <c r="E259" s="415" t="str">
        <f>+delivery_events!D$5</f>
        <v>Insumos</v>
      </c>
      <c r="F259" s="566" t="e">
        <f>IFERROR(VLOOKUP('404-ENTREGA_INSUMOS PA'!AP$6,localidades,2,FALSE),VLOOKUP('404-ENTREGA_INSUMOS PA'!AP$5,district_codes,2,FALSE))</f>
        <v>#N/A</v>
      </c>
      <c r="G259" s="566">
        <f>+'402 - ENTREGA DE SEMENTE'!J280</f>
        <v>0</v>
      </c>
      <c r="H259" s="566">
        <f>+'404-ENTREGA_INSUMOS PA'!L280</f>
        <v>0</v>
      </c>
      <c r="I259" s="566">
        <f>+'404-ENTREGA_INSUMOS PA'!AP$6</f>
        <v>0</v>
      </c>
      <c r="J259" s="566">
        <f>+'404-ENTREGA_INSUMOS PA'!AP$6</f>
        <v>0</v>
      </c>
      <c r="K259" s="371">
        <f>+'404-ENTREGA_INSUMOS PA'!AP280</f>
        <v>0</v>
      </c>
      <c r="L259" s="371">
        <f>+'404-ENTREGA_INSUMOS PA'!AR280</f>
        <v>0</v>
      </c>
      <c r="M259" s="371">
        <f>+'404-ENTREGA_INSUMOS PA'!AT280</f>
        <v>0</v>
      </c>
      <c r="N259" s="371">
        <f>+'404-ENTREGA_INSUMOS PA'!AU280</f>
        <v>0</v>
      </c>
      <c r="O259" s="371">
        <f>+'404-ENTREGA_INSUMOS PA'!AV280</f>
        <v>0</v>
      </c>
      <c r="P259" s="371">
        <f>+'404-ENTREGA_INSUMOS PA'!AX280</f>
        <v>0</v>
      </c>
      <c r="Q259" s="371">
        <f>+'404-ENTREGA_INSUMOS PA'!AY280</f>
        <v>0</v>
      </c>
      <c r="R259" s="371">
        <f>+'404-ENTREGA_INSUMOS PA'!AZ280</f>
        <v>0</v>
      </c>
      <c r="S259" s="371"/>
      <c r="T259" s="371"/>
      <c r="U259" s="371"/>
      <c r="V259" s="371"/>
      <c r="W259" s="371"/>
      <c r="X259" s="371"/>
    </row>
    <row r="260" spans="1:24" hidden="1" x14ac:dyDescent="0.3">
      <c r="A260" s="371">
        <f>+seed_deliveries!A260</f>
        <v>0</v>
      </c>
      <c r="B260" s="371">
        <f>+seed_deliveries!B260</f>
        <v>0</v>
      </c>
      <c r="C260" s="371" t="str">
        <f>+seed_deliveries!C260</f>
        <v/>
      </c>
      <c r="D260" s="415" t="str">
        <f>+seed_deliveries!D260</f>
        <v/>
      </c>
      <c r="E260" s="415" t="str">
        <f>+delivery_events!D$5</f>
        <v>Insumos</v>
      </c>
      <c r="F260" s="566" t="e">
        <f>IFERROR(VLOOKUP('404-ENTREGA_INSUMOS PA'!AP$6,localidades,2,FALSE),VLOOKUP('404-ENTREGA_INSUMOS PA'!AP$5,district_codes,2,FALSE))</f>
        <v>#N/A</v>
      </c>
      <c r="G260" s="566">
        <f>+'402 - ENTREGA DE SEMENTE'!J281</f>
        <v>0</v>
      </c>
      <c r="H260" s="566">
        <f>+'404-ENTREGA_INSUMOS PA'!L281</f>
        <v>0</v>
      </c>
      <c r="I260" s="566">
        <f>+'404-ENTREGA_INSUMOS PA'!AP$6</f>
        <v>0</v>
      </c>
      <c r="J260" s="566">
        <f>+'404-ENTREGA_INSUMOS PA'!AP$6</f>
        <v>0</v>
      </c>
      <c r="K260" s="371">
        <f>+'404-ENTREGA_INSUMOS PA'!AP281</f>
        <v>0</v>
      </c>
      <c r="L260" s="371">
        <f>+'404-ENTREGA_INSUMOS PA'!AR281</f>
        <v>0</v>
      </c>
      <c r="M260" s="371">
        <f>+'404-ENTREGA_INSUMOS PA'!AT281</f>
        <v>0</v>
      </c>
      <c r="N260" s="371">
        <f>+'404-ENTREGA_INSUMOS PA'!AU281</f>
        <v>0</v>
      </c>
      <c r="O260" s="371">
        <f>+'404-ENTREGA_INSUMOS PA'!AV281</f>
        <v>0</v>
      </c>
      <c r="P260" s="371">
        <f>+'404-ENTREGA_INSUMOS PA'!AX281</f>
        <v>0</v>
      </c>
      <c r="Q260" s="371">
        <f>+'404-ENTREGA_INSUMOS PA'!AY281</f>
        <v>0</v>
      </c>
      <c r="R260" s="371">
        <f>+'404-ENTREGA_INSUMOS PA'!AZ281</f>
        <v>0</v>
      </c>
      <c r="S260" s="371"/>
      <c r="T260" s="371"/>
      <c r="U260" s="371"/>
      <c r="V260" s="371"/>
      <c r="W260" s="371"/>
      <c r="X260" s="371"/>
    </row>
    <row r="261" spans="1:24" hidden="1" x14ac:dyDescent="0.3">
      <c r="A261" s="371">
        <f>+seed_deliveries!A261</f>
        <v>0</v>
      </c>
      <c r="B261" s="371">
        <f>+seed_deliveries!B261</f>
        <v>0</v>
      </c>
      <c r="C261" s="371" t="str">
        <f>+seed_deliveries!C261</f>
        <v/>
      </c>
      <c r="D261" s="415" t="str">
        <f>+seed_deliveries!D261</f>
        <v/>
      </c>
      <c r="E261" s="415" t="str">
        <f>+delivery_events!D$5</f>
        <v>Insumos</v>
      </c>
      <c r="F261" s="566" t="e">
        <f>IFERROR(VLOOKUP('404-ENTREGA_INSUMOS PA'!AP$6,localidades,2,FALSE),VLOOKUP('404-ENTREGA_INSUMOS PA'!AP$5,district_codes,2,FALSE))</f>
        <v>#N/A</v>
      </c>
      <c r="G261" s="566">
        <f>+'402 - ENTREGA DE SEMENTE'!J282</f>
        <v>0</v>
      </c>
      <c r="H261" s="566">
        <f>+'404-ENTREGA_INSUMOS PA'!L282</f>
        <v>0</v>
      </c>
      <c r="I261" s="566">
        <f>+'404-ENTREGA_INSUMOS PA'!AP$6</f>
        <v>0</v>
      </c>
      <c r="J261" s="566">
        <f>+'404-ENTREGA_INSUMOS PA'!AP$6</f>
        <v>0</v>
      </c>
      <c r="K261" s="371">
        <f>+'404-ENTREGA_INSUMOS PA'!AP282</f>
        <v>0</v>
      </c>
      <c r="L261" s="371">
        <f>+'404-ENTREGA_INSUMOS PA'!AR282</f>
        <v>0</v>
      </c>
      <c r="M261" s="371">
        <f>+'404-ENTREGA_INSUMOS PA'!AT282</f>
        <v>0</v>
      </c>
      <c r="N261" s="371">
        <f>+'404-ENTREGA_INSUMOS PA'!AU282</f>
        <v>0</v>
      </c>
      <c r="O261" s="371">
        <f>+'404-ENTREGA_INSUMOS PA'!AV282</f>
        <v>0</v>
      </c>
      <c r="P261" s="371">
        <f>+'404-ENTREGA_INSUMOS PA'!AX282</f>
        <v>0</v>
      </c>
      <c r="Q261" s="371">
        <f>+'404-ENTREGA_INSUMOS PA'!AY282</f>
        <v>0</v>
      </c>
      <c r="R261" s="371">
        <f>+'404-ENTREGA_INSUMOS PA'!AZ282</f>
        <v>0</v>
      </c>
      <c r="S261" s="371"/>
      <c r="T261" s="371"/>
      <c r="U261" s="371"/>
      <c r="V261" s="371"/>
      <c r="W261" s="371"/>
      <c r="X261" s="371"/>
    </row>
    <row r="262" spans="1:24" hidden="1" x14ac:dyDescent="0.3">
      <c r="A262" s="371">
        <f>+seed_deliveries!A262</f>
        <v>0</v>
      </c>
      <c r="B262" s="371">
        <f>+seed_deliveries!B262</f>
        <v>0</v>
      </c>
      <c r="C262" s="371" t="str">
        <f>+seed_deliveries!C262</f>
        <v/>
      </c>
      <c r="D262" s="415" t="str">
        <f>+seed_deliveries!D262</f>
        <v/>
      </c>
      <c r="E262" s="415" t="str">
        <f>+delivery_events!D$5</f>
        <v>Insumos</v>
      </c>
      <c r="F262" s="566" t="e">
        <f>IFERROR(VLOOKUP('404-ENTREGA_INSUMOS PA'!AP$6,localidades,2,FALSE),VLOOKUP('404-ENTREGA_INSUMOS PA'!AP$5,district_codes,2,FALSE))</f>
        <v>#N/A</v>
      </c>
      <c r="G262" s="566">
        <f>+'402 - ENTREGA DE SEMENTE'!J283</f>
        <v>0</v>
      </c>
      <c r="H262" s="566">
        <f>+'404-ENTREGA_INSUMOS PA'!L283</f>
        <v>0</v>
      </c>
      <c r="I262" s="566">
        <f>+'404-ENTREGA_INSUMOS PA'!AP$6</f>
        <v>0</v>
      </c>
      <c r="J262" s="566">
        <f>+'404-ENTREGA_INSUMOS PA'!AP$6</f>
        <v>0</v>
      </c>
      <c r="K262" s="371">
        <f>+'404-ENTREGA_INSUMOS PA'!AP283</f>
        <v>0</v>
      </c>
      <c r="L262" s="371">
        <f>+'404-ENTREGA_INSUMOS PA'!AR283</f>
        <v>0</v>
      </c>
      <c r="M262" s="371">
        <f>+'404-ENTREGA_INSUMOS PA'!AT283</f>
        <v>0</v>
      </c>
      <c r="N262" s="371">
        <f>+'404-ENTREGA_INSUMOS PA'!AU283</f>
        <v>0</v>
      </c>
      <c r="O262" s="371">
        <f>+'404-ENTREGA_INSUMOS PA'!AV283</f>
        <v>0</v>
      </c>
      <c r="P262" s="371">
        <f>+'404-ENTREGA_INSUMOS PA'!AX283</f>
        <v>0</v>
      </c>
      <c r="Q262" s="371">
        <f>+'404-ENTREGA_INSUMOS PA'!AY283</f>
        <v>0</v>
      </c>
      <c r="R262" s="371">
        <f>+'404-ENTREGA_INSUMOS PA'!AZ283</f>
        <v>0</v>
      </c>
      <c r="S262" s="371"/>
      <c r="T262" s="371"/>
      <c r="U262" s="371"/>
      <c r="V262" s="371"/>
      <c r="W262" s="371"/>
      <c r="X262" s="371"/>
    </row>
    <row r="263" spans="1:24" hidden="1" x14ac:dyDescent="0.3">
      <c r="A263" s="371">
        <f>+seed_deliveries!A263</f>
        <v>0</v>
      </c>
      <c r="B263" s="371">
        <f>+seed_deliveries!B263</f>
        <v>0</v>
      </c>
      <c r="C263" s="371" t="str">
        <f>+seed_deliveries!C263</f>
        <v/>
      </c>
      <c r="D263" s="415" t="str">
        <f>+seed_deliveries!D263</f>
        <v/>
      </c>
      <c r="E263" s="415" t="str">
        <f>+delivery_events!D$5</f>
        <v>Insumos</v>
      </c>
      <c r="F263" s="566" t="e">
        <f>IFERROR(VLOOKUP('404-ENTREGA_INSUMOS PA'!AP$6,localidades,2,FALSE),VLOOKUP('404-ENTREGA_INSUMOS PA'!AP$5,district_codes,2,FALSE))</f>
        <v>#N/A</v>
      </c>
      <c r="G263" s="566">
        <f>+'402 - ENTREGA DE SEMENTE'!J284</f>
        <v>0</v>
      </c>
      <c r="H263" s="566">
        <f>+'404-ENTREGA_INSUMOS PA'!L284</f>
        <v>0</v>
      </c>
      <c r="I263" s="566">
        <f>+'404-ENTREGA_INSUMOS PA'!AP$6</f>
        <v>0</v>
      </c>
      <c r="J263" s="566">
        <f>+'404-ENTREGA_INSUMOS PA'!AP$6</f>
        <v>0</v>
      </c>
      <c r="K263" s="371">
        <f>+'404-ENTREGA_INSUMOS PA'!AP284</f>
        <v>0</v>
      </c>
      <c r="L263" s="371">
        <f>+'404-ENTREGA_INSUMOS PA'!AR284</f>
        <v>0</v>
      </c>
      <c r="M263" s="371">
        <f>+'404-ENTREGA_INSUMOS PA'!AT284</f>
        <v>0</v>
      </c>
      <c r="N263" s="371">
        <f>+'404-ENTREGA_INSUMOS PA'!AU284</f>
        <v>0</v>
      </c>
      <c r="O263" s="371">
        <f>+'404-ENTREGA_INSUMOS PA'!AV284</f>
        <v>0</v>
      </c>
      <c r="P263" s="371">
        <f>+'404-ENTREGA_INSUMOS PA'!AX284</f>
        <v>0</v>
      </c>
      <c r="Q263" s="371">
        <f>+'404-ENTREGA_INSUMOS PA'!AY284</f>
        <v>0</v>
      </c>
      <c r="R263" s="371">
        <f>+'404-ENTREGA_INSUMOS PA'!AZ284</f>
        <v>0</v>
      </c>
      <c r="S263" s="371"/>
      <c r="T263" s="371"/>
      <c r="U263" s="371"/>
      <c r="V263" s="371"/>
      <c r="W263" s="371"/>
      <c r="X263" s="371"/>
    </row>
    <row r="264" spans="1:24" hidden="1" x14ac:dyDescent="0.3">
      <c r="A264" s="371">
        <f>+seed_deliveries!A264</f>
        <v>0</v>
      </c>
      <c r="B264" s="371">
        <f>+seed_deliveries!B264</f>
        <v>0</v>
      </c>
      <c r="C264" s="371" t="str">
        <f>+seed_deliveries!C264</f>
        <v/>
      </c>
      <c r="D264" s="415" t="str">
        <f>+seed_deliveries!D264</f>
        <v/>
      </c>
      <c r="E264" s="415" t="str">
        <f>+delivery_events!D$5</f>
        <v>Insumos</v>
      </c>
      <c r="F264" s="566" t="e">
        <f>IFERROR(VLOOKUP('404-ENTREGA_INSUMOS PA'!AP$6,localidades,2,FALSE),VLOOKUP('404-ENTREGA_INSUMOS PA'!AP$5,district_codes,2,FALSE))</f>
        <v>#N/A</v>
      </c>
      <c r="G264" s="566">
        <f>+'402 - ENTREGA DE SEMENTE'!J285</f>
        <v>0</v>
      </c>
      <c r="H264" s="566">
        <f>+'404-ENTREGA_INSUMOS PA'!L285</f>
        <v>0</v>
      </c>
      <c r="I264" s="566">
        <f>+'404-ENTREGA_INSUMOS PA'!AP$6</f>
        <v>0</v>
      </c>
      <c r="J264" s="566">
        <f>+'404-ENTREGA_INSUMOS PA'!AP$6</f>
        <v>0</v>
      </c>
      <c r="K264" s="371">
        <f>+'404-ENTREGA_INSUMOS PA'!AP285</f>
        <v>0</v>
      </c>
      <c r="L264" s="371">
        <f>+'404-ENTREGA_INSUMOS PA'!AR285</f>
        <v>0</v>
      </c>
      <c r="M264" s="371">
        <f>+'404-ENTREGA_INSUMOS PA'!AT285</f>
        <v>0</v>
      </c>
      <c r="N264" s="371">
        <f>+'404-ENTREGA_INSUMOS PA'!AU285</f>
        <v>0</v>
      </c>
      <c r="O264" s="371">
        <f>+'404-ENTREGA_INSUMOS PA'!AV285</f>
        <v>0</v>
      </c>
      <c r="P264" s="371">
        <f>+'404-ENTREGA_INSUMOS PA'!AX285</f>
        <v>0</v>
      </c>
      <c r="Q264" s="371">
        <f>+'404-ENTREGA_INSUMOS PA'!AY285</f>
        <v>0</v>
      </c>
      <c r="R264" s="371">
        <f>+'404-ENTREGA_INSUMOS PA'!AZ285</f>
        <v>0</v>
      </c>
      <c r="S264" s="371"/>
      <c r="T264" s="371"/>
      <c r="U264" s="371"/>
      <c r="V264" s="371"/>
      <c r="W264" s="371"/>
      <c r="X264" s="371"/>
    </row>
    <row r="265" spans="1:24" hidden="1" x14ac:dyDescent="0.3">
      <c r="A265" s="371">
        <f>+seed_deliveries!A265</f>
        <v>0</v>
      </c>
      <c r="B265" s="371">
        <f>+seed_deliveries!B265</f>
        <v>0</v>
      </c>
      <c r="C265" s="371" t="str">
        <f>+seed_deliveries!C265</f>
        <v/>
      </c>
      <c r="D265" s="415" t="str">
        <f>+seed_deliveries!D265</f>
        <v/>
      </c>
      <c r="E265" s="415" t="str">
        <f>+delivery_events!D$5</f>
        <v>Insumos</v>
      </c>
      <c r="F265" s="566" t="e">
        <f>IFERROR(VLOOKUP('404-ENTREGA_INSUMOS PA'!AP$6,localidades,2,FALSE),VLOOKUP('404-ENTREGA_INSUMOS PA'!AP$5,district_codes,2,FALSE))</f>
        <v>#N/A</v>
      </c>
      <c r="G265" s="566">
        <f>+'402 - ENTREGA DE SEMENTE'!J286</f>
        <v>0</v>
      </c>
      <c r="H265" s="566">
        <f>+'404-ENTREGA_INSUMOS PA'!L286</f>
        <v>0</v>
      </c>
      <c r="I265" s="566">
        <f>+'404-ENTREGA_INSUMOS PA'!AP$6</f>
        <v>0</v>
      </c>
      <c r="J265" s="566">
        <f>+'404-ENTREGA_INSUMOS PA'!AP$6</f>
        <v>0</v>
      </c>
      <c r="K265" s="371">
        <f>+'404-ENTREGA_INSUMOS PA'!AP286</f>
        <v>0</v>
      </c>
      <c r="L265" s="371">
        <f>+'404-ENTREGA_INSUMOS PA'!AR286</f>
        <v>0</v>
      </c>
      <c r="M265" s="371">
        <f>+'404-ENTREGA_INSUMOS PA'!AT286</f>
        <v>0</v>
      </c>
      <c r="N265" s="371">
        <f>+'404-ENTREGA_INSUMOS PA'!AU286</f>
        <v>0</v>
      </c>
      <c r="O265" s="371">
        <f>+'404-ENTREGA_INSUMOS PA'!AV286</f>
        <v>0</v>
      </c>
      <c r="P265" s="371">
        <f>+'404-ENTREGA_INSUMOS PA'!AX286</f>
        <v>0</v>
      </c>
      <c r="Q265" s="371">
        <f>+'404-ENTREGA_INSUMOS PA'!AY286</f>
        <v>0</v>
      </c>
      <c r="R265" s="371">
        <f>+'404-ENTREGA_INSUMOS PA'!AZ286</f>
        <v>0</v>
      </c>
      <c r="S265" s="371"/>
      <c r="T265" s="371"/>
      <c r="U265" s="371"/>
      <c r="V265" s="371"/>
      <c r="W265" s="371"/>
      <c r="X265" s="371"/>
    </row>
    <row r="266" spans="1:24" hidden="1" x14ac:dyDescent="0.3">
      <c r="A266" s="371">
        <f>+seed_deliveries!A266</f>
        <v>0</v>
      </c>
      <c r="B266" s="371">
        <f>+seed_deliveries!B266</f>
        <v>0</v>
      </c>
      <c r="C266" s="371" t="str">
        <f>+seed_deliveries!C266</f>
        <v/>
      </c>
      <c r="D266" s="415" t="str">
        <f>+seed_deliveries!D266</f>
        <v/>
      </c>
      <c r="E266" s="415" t="str">
        <f>+delivery_events!D$5</f>
        <v>Insumos</v>
      </c>
      <c r="F266" s="566" t="e">
        <f>IFERROR(VLOOKUP('404-ENTREGA_INSUMOS PA'!AP$6,localidades,2,FALSE),VLOOKUP('404-ENTREGA_INSUMOS PA'!AP$5,district_codes,2,FALSE))</f>
        <v>#N/A</v>
      </c>
      <c r="G266" s="566">
        <f>+'402 - ENTREGA DE SEMENTE'!J287</f>
        <v>0</v>
      </c>
      <c r="H266" s="566">
        <f>+'404-ENTREGA_INSUMOS PA'!L287</f>
        <v>0</v>
      </c>
      <c r="I266" s="566">
        <f>+'404-ENTREGA_INSUMOS PA'!AP$6</f>
        <v>0</v>
      </c>
      <c r="J266" s="566">
        <f>+'404-ENTREGA_INSUMOS PA'!AP$6</f>
        <v>0</v>
      </c>
      <c r="K266" s="371">
        <f>+'404-ENTREGA_INSUMOS PA'!AP287</f>
        <v>0</v>
      </c>
      <c r="L266" s="371">
        <f>+'404-ENTREGA_INSUMOS PA'!AR287</f>
        <v>0</v>
      </c>
      <c r="M266" s="371">
        <f>+'404-ENTREGA_INSUMOS PA'!AT287</f>
        <v>0</v>
      </c>
      <c r="N266" s="371">
        <f>+'404-ENTREGA_INSUMOS PA'!AU287</f>
        <v>0</v>
      </c>
      <c r="O266" s="371">
        <f>+'404-ENTREGA_INSUMOS PA'!AV287</f>
        <v>0</v>
      </c>
      <c r="P266" s="371">
        <f>+'404-ENTREGA_INSUMOS PA'!AX287</f>
        <v>0</v>
      </c>
      <c r="Q266" s="371">
        <f>+'404-ENTREGA_INSUMOS PA'!AY287</f>
        <v>0</v>
      </c>
      <c r="R266" s="371">
        <f>+'404-ENTREGA_INSUMOS PA'!AZ287</f>
        <v>0</v>
      </c>
      <c r="S266" s="371"/>
      <c r="T266" s="371"/>
      <c r="U266" s="371"/>
      <c r="V266" s="371"/>
      <c r="W266" s="371"/>
      <c r="X266" s="371"/>
    </row>
    <row r="267" spans="1:24" hidden="1" x14ac:dyDescent="0.3">
      <c r="A267" s="371">
        <f>+seed_deliveries!A267</f>
        <v>0</v>
      </c>
      <c r="B267" s="371">
        <f>+seed_deliveries!B267</f>
        <v>0</v>
      </c>
      <c r="C267" s="371" t="str">
        <f>+seed_deliveries!C267</f>
        <v/>
      </c>
      <c r="D267" s="415" t="str">
        <f>+seed_deliveries!D267</f>
        <v/>
      </c>
      <c r="E267" s="415" t="str">
        <f>+delivery_events!D$5</f>
        <v>Insumos</v>
      </c>
      <c r="F267" s="566" t="e">
        <f>IFERROR(VLOOKUP('404-ENTREGA_INSUMOS PA'!AP$6,localidades,2,FALSE),VLOOKUP('404-ENTREGA_INSUMOS PA'!AP$5,district_codes,2,FALSE))</f>
        <v>#N/A</v>
      </c>
      <c r="G267" s="566">
        <f>+'402 - ENTREGA DE SEMENTE'!J288</f>
        <v>0</v>
      </c>
      <c r="H267" s="566">
        <f>+'404-ENTREGA_INSUMOS PA'!L288</f>
        <v>0</v>
      </c>
      <c r="I267" s="566">
        <f>+'404-ENTREGA_INSUMOS PA'!AP$6</f>
        <v>0</v>
      </c>
      <c r="J267" s="566">
        <f>+'404-ENTREGA_INSUMOS PA'!AP$6</f>
        <v>0</v>
      </c>
      <c r="K267" s="371">
        <f>+'404-ENTREGA_INSUMOS PA'!AP288</f>
        <v>0</v>
      </c>
      <c r="L267" s="371">
        <f>+'404-ENTREGA_INSUMOS PA'!AR288</f>
        <v>0</v>
      </c>
      <c r="M267" s="371">
        <f>+'404-ENTREGA_INSUMOS PA'!AT288</f>
        <v>0</v>
      </c>
      <c r="N267" s="371">
        <f>+'404-ENTREGA_INSUMOS PA'!AU288</f>
        <v>0</v>
      </c>
      <c r="O267" s="371">
        <f>+'404-ENTREGA_INSUMOS PA'!AV288</f>
        <v>0</v>
      </c>
      <c r="P267" s="371">
        <f>+'404-ENTREGA_INSUMOS PA'!AX288</f>
        <v>0</v>
      </c>
      <c r="Q267" s="371">
        <f>+'404-ENTREGA_INSUMOS PA'!AY288</f>
        <v>0</v>
      </c>
      <c r="R267" s="371">
        <f>+'404-ENTREGA_INSUMOS PA'!AZ288</f>
        <v>0</v>
      </c>
      <c r="S267" s="371"/>
      <c r="T267" s="371"/>
      <c r="U267" s="371"/>
      <c r="V267" s="371"/>
      <c r="W267" s="371"/>
      <c r="X267" s="371"/>
    </row>
    <row r="268" spans="1:24" hidden="1" x14ac:dyDescent="0.3">
      <c r="A268" s="371">
        <f>+seed_deliveries!A268</f>
        <v>0</v>
      </c>
      <c r="B268" s="371">
        <f>+seed_deliveries!B268</f>
        <v>0</v>
      </c>
      <c r="C268" s="371" t="str">
        <f>+seed_deliveries!C268</f>
        <v/>
      </c>
      <c r="D268" s="415" t="str">
        <f>+seed_deliveries!D268</f>
        <v/>
      </c>
      <c r="E268" s="415" t="str">
        <f>+delivery_events!D$5</f>
        <v>Insumos</v>
      </c>
      <c r="F268" s="566" t="e">
        <f>IFERROR(VLOOKUP('404-ENTREGA_INSUMOS PA'!AP$6,localidades,2,FALSE),VLOOKUP('404-ENTREGA_INSUMOS PA'!AP$5,district_codes,2,FALSE))</f>
        <v>#N/A</v>
      </c>
      <c r="G268" s="566">
        <f>+'402 - ENTREGA DE SEMENTE'!J289</f>
        <v>0</v>
      </c>
      <c r="H268" s="566">
        <f>+'404-ENTREGA_INSUMOS PA'!L289</f>
        <v>0</v>
      </c>
      <c r="I268" s="566">
        <f>+'404-ENTREGA_INSUMOS PA'!AP$6</f>
        <v>0</v>
      </c>
      <c r="J268" s="566">
        <f>+'404-ENTREGA_INSUMOS PA'!AP$6</f>
        <v>0</v>
      </c>
      <c r="K268" s="371">
        <f>+'404-ENTREGA_INSUMOS PA'!AP289</f>
        <v>0</v>
      </c>
      <c r="L268" s="371">
        <f>+'404-ENTREGA_INSUMOS PA'!AR289</f>
        <v>0</v>
      </c>
      <c r="M268" s="371">
        <f>+'404-ENTREGA_INSUMOS PA'!AT289</f>
        <v>0</v>
      </c>
      <c r="N268" s="371">
        <f>+'404-ENTREGA_INSUMOS PA'!AU289</f>
        <v>0</v>
      </c>
      <c r="O268" s="371">
        <f>+'404-ENTREGA_INSUMOS PA'!AV289</f>
        <v>0</v>
      </c>
      <c r="P268" s="371">
        <f>+'404-ENTREGA_INSUMOS PA'!AX289</f>
        <v>0</v>
      </c>
      <c r="Q268" s="371">
        <f>+'404-ENTREGA_INSUMOS PA'!AY289</f>
        <v>0</v>
      </c>
      <c r="R268" s="371">
        <f>+'404-ENTREGA_INSUMOS PA'!AZ289</f>
        <v>0</v>
      </c>
      <c r="S268" s="371"/>
      <c r="T268" s="371"/>
      <c r="U268" s="371"/>
      <c r="V268" s="371"/>
      <c r="W268" s="371"/>
      <c r="X268" s="371"/>
    </row>
    <row r="269" spans="1:24" hidden="1" x14ac:dyDescent="0.3">
      <c r="A269" s="371">
        <f>+seed_deliveries!A269</f>
        <v>0</v>
      </c>
      <c r="B269" s="371">
        <f>+seed_deliveries!B269</f>
        <v>0</v>
      </c>
      <c r="C269" s="371" t="str">
        <f>+seed_deliveries!C269</f>
        <v/>
      </c>
      <c r="D269" s="415" t="str">
        <f>+seed_deliveries!D269</f>
        <v/>
      </c>
      <c r="E269" s="415" t="str">
        <f>+delivery_events!D$5</f>
        <v>Insumos</v>
      </c>
      <c r="F269" s="566" t="e">
        <f>IFERROR(VLOOKUP('404-ENTREGA_INSUMOS PA'!AP$6,localidades,2,FALSE),VLOOKUP('404-ENTREGA_INSUMOS PA'!AP$5,district_codes,2,FALSE))</f>
        <v>#N/A</v>
      </c>
      <c r="G269" s="566">
        <f>+'402 - ENTREGA DE SEMENTE'!J290</f>
        <v>0</v>
      </c>
      <c r="H269" s="566">
        <f>+'404-ENTREGA_INSUMOS PA'!L290</f>
        <v>0</v>
      </c>
      <c r="I269" s="566">
        <f>+'404-ENTREGA_INSUMOS PA'!AP$6</f>
        <v>0</v>
      </c>
      <c r="J269" s="566">
        <f>+'404-ENTREGA_INSUMOS PA'!AP$6</f>
        <v>0</v>
      </c>
      <c r="K269" s="371">
        <f>+'404-ENTREGA_INSUMOS PA'!AP290</f>
        <v>0</v>
      </c>
      <c r="L269" s="371">
        <f>+'404-ENTREGA_INSUMOS PA'!AR290</f>
        <v>0</v>
      </c>
      <c r="M269" s="371">
        <f>+'404-ENTREGA_INSUMOS PA'!AT290</f>
        <v>0</v>
      </c>
      <c r="N269" s="371">
        <f>+'404-ENTREGA_INSUMOS PA'!AU290</f>
        <v>0</v>
      </c>
      <c r="O269" s="371">
        <f>+'404-ENTREGA_INSUMOS PA'!AV290</f>
        <v>0</v>
      </c>
      <c r="P269" s="371">
        <f>+'404-ENTREGA_INSUMOS PA'!AX290</f>
        <v>0</v>
      </c>
      <c r="Q269" s="371">
        <f>+'404-ENTREGA_INSUMOS PA'!AY290</f>
        <v>0</v>
      </c>
      <c r="R269" s="371">
        <f>+'404-ENTREGA_INSUMOS PA'!AZ290</f>
        <v>0</v>
      </c>
      <c r="S269" s="371"/>
      <c r="T269" s="371"/>
      <c r="U269" s="371"/>
      <c r="V269" s="371"/>
      <c r="W269" s="371"/>
      <c r="X269" s="371"/>
    </row>
    <row r="270" spans="1:24" hidden="1" x14ac:dyDescent="0.3">
      <c r="A270" s="371">
        <f>+seed_deliveries!A270</f>
        <v>0</v>
      </c>
      <c r="B270" s="371">
        <f>+seed_deliveries!B270</f>
        <v>0</v>
      </c>
      <c r="C270" s="371" t="str">
        <f>+seed_deliveries!C270</f>
        <v/>
      </c>
      <c r="D270" s="415" t="str">
        <f>+seed_deliveries!D270</f>
        <v/>
      </c>
      <c r="E270" s="415" t="str">
        <f>+delivery_events!D$5</f>
        <v>Insumos</v>
      </c>
      <c r="F270" s="566" t="e">
        <f>IFERROR(VLOOKUP('404-ENTREGA_INSUMOS PA'!AP$6,localidades,2,FALSE),VLOOKUP('404-ENTREGA_INSUMOS PA'!AP$5,district_codes,2,FALSE))</f>
        <v>#N/A</v>
      </c>
      <c r="G270" s="566">
        <f>+'402 - ENTREGA DE SEMENTE'!J291</f>
        <v>0</v>
      </c>
      <c r="H270" s="566">
        <f>+'404-ENTREGA_INSUMOS PA'!L291</f>
        <v>0</v>
      </c>
      <c r="I270" s="566">
        <f>+'404-ENTREGA_INSUMOS PA'!AP$6</f>
        <v>0</v>
      </c>
      <c r="J270" s="566">
        <f>+'404-ENTREGA_INSUMOS PA'!AP$6</f>
        <v>0</v>
      </c>
      <c r="K270" s="371">
        <f>+'404-ENTREGA_INSUMOS PA'!AP291</f>
        <v>0</v>
      </c>
      <c r="L270" s="371">
        <f>+'404-ENTREGA_INSUMOS PA'!AR291</f>
        <v>0</v>
      </c>
      <c r="M270" s="371">
        <f>+'404-ENTREGA_INSUMOS PA'!AT291</f>
        <v>0</v>
      </c>
      <c r="N270" s="371">
        <f>+'404-ENTREGA_INSUMOS PA'!AU291</f>
        <v>0</v>
      </c>
      <c r="O270" s="371">
        <f>+'404-ENTREGA_INSUMOS PA'!AV291</f>
        <v>0</v>
      </c>
      <c r="P270" s="371">
        <f>+'404-ENTREGA_INSUMOS PA'!AX291</f>
        <v>0</v>
      </c>
      <c r="Q270" s="371">
        <f>+'404-ENTREGA_INSUMOS PA'!AY291</f>
        <v>0</v>
      </c>
      <c r="R270" s="371">
        <f>+'404-ENTREGA_INSUMOS PA'!AZ291</f>
        <v>0</v>
      </c>
      <c r="S270" s="371"/>
      <c r="T270" s="371"/>
      <c r="U270" s="371"/>
      <c r="V270" s="371"/>
      <c r="W270" s="371"/>
      <c r="X270" s="371"/>
    </row>
    <row r="271" spans="1:24" hidden="1" x14ac:dyDescent="0.3">
      <c r="A271" s="371">
        <f>+seed_deliveries!A271</f>
        <v>0</v>
      </c>
      <c r="B271" s="371">
        <f>+seed_deliveries!B271</f>
        <v>0</v>
      </c>
      <c r="C271" s="371" t="str">
        <f>+seed_deliveries!C271</f>
        <v/>
      </c>
      <c r="D271" s="415" t="str">
        <f>+seed_deliveries!D271</f>
        <v/>
      </c>
      <c r="E271" s="415" t="str">
        <f>+delivery_events!D$5</f>
        <v>Insumos</v>
      </c>
      <c r="F271" s="566" t="e">
        <f>IFERROR(VLOOKUP('404-ENTREGA_INSUMOS PA'!AP$6,localidades,2,FALSE),VLOOKUP('404-ENTREGA_INSUMOS PA'!AP$5,district_codes,2,FALSE))</f>
        <v>#N/A</v>
      </c>
      <c r="G271" s="566">
        <f>+'402 - ENTREGA DE SEMENTE'!J292</f>
        <v>0</v>
      </c>
      <c r="H271" s="566">
        <f>+'404-ENTREGA_INSUMOS PA'!L292</f>
        <v>0</v>
      </c>
      <c r="I271" s="566">
        <f>+'404-ENTREGA_INSUMOS PA'!AP$6</f>
        <v>0</v>
      </c>
      <c r="J271" s="566">
        <f>+'404-ENTREGA_INSUMOS PA'!AP$6</f>
        <v>0</v>
      </c>
      <c r="K271" s="371">
        <f>+'404-ENTREGA_INSUMOS PA'!AP292</f>
        <v>0</v>
      </c>
      <c r="L271" s="371">
        <f>+'404-ENTREGA_INSUMOS PA'!AR292</f>
        <v>0</v>
      </c>
      <c r="M271" s="371">
        <f>+'404-ENTREGA_INSUMOS PA'!AT292</f>
        <v>0</v>
      </c>
      <c r="N271" s="371">
        <f>+'404-ENTREGA_INSUMOS PA'!AU292</f>
        <v>0</v>
      </c>
      <c r="O271" s="371">
        <f>+'404-ENTREGA_INSUMOS PA'!AV292</f>
        <v>0</v>
      </c>
      <c r="P271" s="371">
        <f>+'404-ENTREGA_INSUMOS PA'!AX292</f>
        <v>0</v>
      </c>
      <c r="Q271" s="371">
        <f>+'404-ENTREGA_INSUMOS PA'!AY292</f>
        <v>0</v>
      </c>
      <c r="R271" s="371">
        <f>+'404-ENTREGA_INSUMOS PA'!AZ292</f>
        <v>0</v>
      </c>
      <c r="S271" s="371"/>
      <c r="T271" s="371"/>
      <c r="U271" s="371"/>
      <c r="V271" s="371"/>
      <c r="W271" s="371"/>
      <c r="X271" s="371"/>
    </row>
    <row r="272" spans="1:24" hidden="1" x14ac:dyDescent="0.3">
      <c r="A272" s="371">
        <f>+seed_deliveries!A272</f>
        <v>0</v>
      </c>
      <c r="B272" s="371">
        <f>+seed_deliveries!B272</f>
        <v>0</v>
      </c>
      <c r="C272" s="371" t="str">
        <f>+seed_deliveries!C272</f>
        <v/>
      </c>
      <c r="D272" s="415" t="str">
        <f>+seed_deliveries!D272</f>
        <v/>
      </c>
      <c r="E272" s="415" t="str">
        <f>+delivery_events!D$5</f>
        <v>Insumos</v>
      </c>
      <c r="F272" s="566" t="e">
        <f>IFERROR(VLOOKUP('404-ENTREGA_INSUMOS PA'!AP$6,localidades,2,FALSE),VLOOKUP('404-ENTREGA_INSUMOS PA'!AP$5,district_codes,2,FALSE))</f>
        <v>#N/A</v>
      </c>
      <c r="G272" s="566">
        <f>+'402 - ENTREGA DE SEMENTE'!J293</f>
        <v>0</v>
      </c>
      <c r="H272" s="566">
        <f>+'404-ENTREGA_INSUMOS PA'!L293</f>
        <v>0</v>
      </c>
      <c r="I272" s="566">
        <f>+'404-ENTREGA_INSUMOS PA'!AP$6</f>
        <v>0</v>
      </c>
      <c r="J272" s="566">
        <f>+'404-ENTREGA_INSUMOS PA'!AP$6</f>
        <v>0</v>
      </c>
      <c r="K272" s="371">
        <f>+'404-ENTREGA_INSUMOS PA'!AP293</f>
        <v>0</v>
      </c>
      <c r="L272" s="371">
        <f>+'404-ENTREGA_INSUMOS PA'!AR293</f>
        <v>0</v>
      </c>
      <c r="M272" s="371">
        <f>+'404-ENTREGA_INSUMOS PA'!AT293</f>
        <v>0</v>
      </c>
      <c r="N272" s="371">
        <f>+'404-ENTREGA_INSUMOS PA'!AU293</f>
        <v>0</v>
      </c>
      <c r="O272" s="371">
        <f>+'404-ENTREGA_INSUMOS PA'!AV293</f>
        <v>0</v>
      </c>
      <c r="P272" s="371">
        <f>+'404-ENTREGA_INSUMOS PA'!AX293</f>
        <v>0</v>
      </c>
      <c r="Q272" s="371">
        <f>+'404-ENTREGA_INSUMOS PA'!AY293</f>
        <v>0</v>
      </c>
      <c r="R272" s="371">
        <f>+'404-ENTREGA_INSUMOS PA'!AZ293</f>
        <v>0</v>
      </c>
      <c r="S272" s="371"/>
      <c r="T272" s="371"/>
      <c r="U272" s="371"/>
      <c r="V272" s="371"/>
      <c r="W272" s="371"/>
      <c r="X272" s="371"/>
    </row>
    <row r="273" spans="1:24" hidden="1" x14ac:dyDescent="0.3">
      <c r="A273" s="371">
        <f>+seed_deliveries!A273</f>
        <v>0</v>
      </c>
      <c r="B273" s="371">
        <f>+seed_deliveries!B273</f>
        <v>0</v>
      </c>
      <c r="C273" s="371" t="str">
        <f>+seed_deliveries!C273</f>
        <v/>
      </c>
      <c r="D273" s="415" t="str">
        <f>+seed_deliveries!D273</f>
        <v/>
      </c>
      <c r="E273" s="415" t="str">
        <f>+delivery_events!D$5</f>
        <v>Insumos</v>
      </c>
      <c r="F273" s="566" t="e">
        <f>IFERROR(VLOOKUP('404-ENTREGA_INSUMOS PA'!AP$6,localidades,2,FALSE),VLOOKUP('404-ENTREGA_INSUMOS PA'!AP$5,district_codes,2,FALSE))</f>
        <v>#N/A</v>
      </c>
      <c r="G273" s="566">
        <f>+'402 - ENTREGA DE SEMENTE'!J294</f>
        <v>0</v>
      </c>
      <c r="H273" s="566">
        <f>+'404-ENTREGA_INSUMOS PA'!L294</f>
        <v>0</v>
      </c>
      <c r="I273" s="566">
        <f>+'404-ENTREGA_INSUMOS PA'!AP$6</f>
        <v>0</v>
      </c>
      <c r="J273" s="566">
        <f>+'404-ENTREGA_INSUMOS PA'!AP$6</f>
        <v>0</v>
      </c>
      <c r="K273" s="371">
        <f>+'404-ENTREGA_INSUMOS PA'!AP294</f>
        <v>0</v>
      </c>
      <c r="L273" s="371">
        <f>+'404-ENTREGA_INSUMOS PA'!AR294</f>
        <v>0</v>
      </c>
      <c r="M273" s="371">
        <f>+'404-ENTREGA_INSUMOS PA'!AT294</f>
        <v>0</v>
      </c>
      <c r="N273" s="371">
        <f>+'404-ENTREGA_INSUMOS PA'!AU294</f>
        <v>0</v>
      </c>
      <c r="O273" s="371">
        <f>+'404-ENTREGA_INSUMOS PA'!AV294</f>
        <v>0</v>
      </c>
      <c r="P273" s="371">
        <f>+'404-ENTREGA_INSUMOS PA'!AX294</f>
        <v>0</v>
      </c>
      <c r="Q273" s="371">
        <f>+'404-ENTREGA_INSUMOS PA'!AY294</f>
        <v>0</v>
      </c>
      <c r="R273" s="371">
        <f>+'404-ENTREGA_INSUMOS PA'!AZ294</f>
        <v>0</v>
      </c>
      <c r="S273" s="371"/>
      <c r="T273" s="371"/>
      <c r="U273" s="371"/>
      <c r="V273" s="371"/>
      <c r="W273" s="371"/>
      <c r="X273" s="371"/>
    </row>
    <row r="274" spans="1:24" hidden="1" x14ac:dyDescent="0.3">
      <c r="A274" s="371">
        <f>+seed_deliveries!A274</f>
        <v>0</v>
      </c>
      <c r="B274" s="371">
        <f>+seed_deliveries!B274</f>
        <v>0</v>
      </c>
      <c r="C274" s="371" t="str">
        <f>+seed_deliveries!C274</f>
        <v/>
      </c>
      <c r="D274" s="415" t="str">
        <f>+seed_deliveries!D274</f>
        <v/>
      </c>
      <c r="E274" s="415" t="str">
        <f>+delivery_events!D$5</f>
        <v>Insumos</v>
      </c>
      <c r="F274" s="566" t="e">
        <f>IFERROR(VLOOKUP('404-ENTREGA_INSUMOS PA'!AP$6,localidades,2,FALSE),VLOOKUP('404-ENTREGA_INSUMOS PA'!AP$5,district_codes,2,FALSE))</f>
        <v>#N/A</v>
      </c>
      <c r="G274" s="566">
        <f>+'402 - ENTREGA DE SEMENTE'!J295</f>
        <v>0</v>
      </c>
      <c r="H274" s="566">
        <f>+'404-ENTREGA_INSUMOS PA'!L295</f>
        <v>0</v>
      </c>
      <c r="I274" s="566">
        <f>+'404-ENTREGA_INSUMOS PA'!AP$6</f>
        <v>0</v>
      </c>
      <c r="J274" s="566">
        <f>+'404-ENTREGA_INSUMOS PA'!AP$6</f>
        <v>0</v>
      </c>
      <c r="K274" s="371">
        <f>+'404-ENTREGA_INSUMOS PA'!AP295</f>
        <v>0</v>
      </c>
      <c r="L274" s="371">
        <f>+'404-ENTREGA_INSUMOS PA'!AR295</f>
        <v>0</v>
      </c>
      <c r="M274" s="371">
        <f>+'404-ENTREGA_INSUMOS PA'!AT295</f>
        <v>0</v>
      </c>
      <c r="N274" s="371">
        <f>+'404-ENTREGA_INSUMOS PA'!AU295</f>
        <v>0</v>
      </c>
      <c r="O274" s="371">
        <f>+'404-ENTREGA_INSUMOS PA'!AV295</f>
        <v>0</v>
      </c>
      <c r="P274" s="371">
        <f>+'404-ENTREGA_INSUMOS PA'!AX295</f>
        <v>0</v>
      </c>
      <c r="Q274" s="371">
        <f>+'404-ENTREGA_INSUMOS PA'!AY295</f>
        <v>0</v>
      </c>
      <c r="R274" s="371">
        <f>+'404-ENTREGA_INSUMOS PA'!AZ295</f>
        <v>0</v>
      </c>
      <c r="S274" s="371"/>
      <c r="T274" s="371"/>
      <c r="U274" s="371"/>
      <c r="V274" s="371"/>
      <c r="W274" s="371"/>
      <c r="X274" s="371"/>
    </row>
    <row r="275" spans="1:24" hidden="1" x14ac:dyDescent="0.3">
      <c r="A275" s="371">
        <f>+seed_deliveries!A275</f>
        <v>0</v>
      </c>
      <c r="B275" s="371">
        <f>+seed_deliveries!B275</f>
        <v>0</v>
      </c>
      <c r="C275" s="371" t="str">
        <f>+seed_deliveries!C275</f>
        <v/>
      </c>
      <c r="D275" s="415" t="str">
        <f>+seed_deliveries!D275</f>
        <v/>
      </c>
      <c r="E275" s="415" t="str">
        <f>+delivery_events!D$5</f>
        <v>Insumos</v>
      </c>
      <c r="F275" s="566" t="e">
        <f>IFERROR(VLOOKUP('404-ENTREGA_INSUMOS PA'!AP$6,localidades,2,FALSE),VLOOKUP('404-ENTREGA_INSUMOS PA'!AP$5,district_codes,2,FALSE))</f>
        <v>#N/A</v>
      </c>
      <c r="G275" s="566">
        <f>+'402 - ENTREGA DE SEMENTE'!J296</f>
        <v>0</v>
      </c>
      <c r="H275" s="566">
        <f>+'404-ENTREGA_INSUMOS PA'!L296</f>
        <v>0</v>
      </c>
      <c r="I275" s="566">
        <f>+'404-ENTREGA_INSUMOS PA'!AP$6</f>
        <v>0</v>
      </c>
      <c r="J275" s="566">
        <f>+'404-ENTREGA_INSUMOS PA'!AP$6</f>
        <v>0</v>
      </c>
      <c r="K275" s="371">
        <f>+'404-ENTREGA_INSUMOS PA'!AP296</f>
        <v>0</v>
      </c>
      <c r="L275" s="371">
        <f>+'404-ENTREGA_INSUMOS PA'!AR296</f>
        <v>0</v>
      </c>
      <c r="M275" s="371">
        <f>+'404-ENTREGA_INSUMOS PA'!AT296</f>
        <v>0</v>
      </c>
      <c r="N275" s="371">
        <f>+'404-ENTREGA_INSUMOS PA'!AU296</f>
        <v>0</v>
      </c>
      <c r="O275" s="371">
        <f>+'404-ENTREGA_INSUMOS PA'!AV296</f>
        <v>0</v>
      </c>
      <c r="P275" s="371">
        <f>+'404-ENTREGA_INSUMOS PA'!AX296</f>
        <v>0</v>
      </c>
      <c r="Q275" s="371">
        <f>+'404-ENTREGA_INSUMOS PA'!AY296</f>
        <v>0</v>
      </c>
      <c r="R275" s="371">
        <f>+'404-ENTREGA_INSUMOS PA'!AZ296</f>
        <v>0</v>
      </c>
      <c r="S275" s="371"/>
      <c r="T275" s="371"/>
      <c r="U275" s="371"/>
      <c r="V275" s="371"/>
      <c r="W275" s="371"/>
      <c r="X275" s="371"/>
    </row>
    <row r="276" spans="1:24" hidden="1" x14ac:dyDescent="0.3">
      <c r="A276" s="371">
        <f>+seed_deliveries!A276</f>
        <v>0</v>
      </c>
      <c r="B276" s="371">
        <f>+seed_deliveries!B276</f>
        <v>0</v>
      </c>
      <c r="C276" s="371" t="str">
        <f>+seed_deliveries!C276</f>
        <v/>
      </c>
      <c r="D276" s="415" t="str">
        <f>+seed_deliveries!D276</f>
        <v/>
      </c>
      <c r="E276" s="415" t="str">
        <f>+delivery_events!D$5</f>
        <v>Insumos</v>
      </c>
      <c r="F276" s="566" t="e">
        <f>IFERROR(VLOOKUP('404-ENTREGA_INSUMOS PA'!AP$6,localidades,2,FALSE),VLOOKUP('404-ENTREGA_INSUMOS PA'!AP$5,district_codes,2,FALSE))</f>
        <v>#N/A</v>
      </c>
      <c r="G276" s="566">
        <f>+'402 - ENTREGA DE SEMENTE'!J297</f>
        <v>0</v>
      </c>
      <c r="H276" s="566">
        <f>+'404-ENTREGA_INSUMOS PA'!L297</f>
        <v>0</v>
      </c>
      <c r="I276" s="566">
        <f>+'404-ENTREGA_INSUMOS PA'!AP$6</f>
        <v>0</v>
      </c>
      <c r="J276" s="566">
        <f>+'404-ENTREGA_INSUMOS PA'!AP$6</f>
        <v>0</v>
      </c>
      <c r="K276" s="371">
        <f>+'404-ENTREGA_INSUMOS PA'!AP297</f>
        <v>0</v>
      </c>
      <c r="L276" s="371">
        <f>+'404-ENTREGA_INSUMOS PA'!AR297</f>
        <v>0</v>
      </c>
      <c r="M276" s="371">
        <f>+'404-ENTREGA_INSUMOS PA'!AT297</f>
        <v>0</v>
      </c>
      <c r="N276" s="371">
        <f>+'404-ENTREGA_INSUMOS PA'!AU297</f>
        <v>0</v>
      </c>
      <c r="O276" s="371">
        <f>+'404-ENTREGA_INSUMOS PA'!AV297</f>
        <v>0</v>
      </c>
      <c r="P276" s="371">
        <f>+'404-ENTREGA_INSUMOS PA'!AX297</f>
        <v>0</v>
      </c>
      <c r="Q276" s="371">
        <f>+'404-ENTREGA_INSUMOS PA'!AY297</f>
        <v>0</v>
      </c>
      <c r="R276" s="371">
        <f>+'404-ENTREGA_INSUMOS PA'!AZ297</f>
        <v>0</v>
      </c>
      <c r="S276" s="371"/>
      <c r="T276" s="371"/>
      <c r="U276" s="371"/>
      <c r="V276" s="371"/>
      <c r="W276" s="371"/>
      <c r="X276" s="371"/>
    </row>
    <row r="277" spans="1:24" hidden="1" x14ac:dyDescent="0.3">
      <c r="A277" s="371">
        <f>+seed_deliveries!A277</f>
        <v>0</v>
      </c>
      <c r="B277" s="371">
        <f>+seed_deliveries!B277</f>
        <v>0</v>
      </c>
      <c r="C277" s="371" t="str">
        <f>+seed_deliveries!C277</f>
        <v/>
      </c>
      <c r="D277" s="415" t="str">
        <f>+seed_deliveries!D277</f>
        <v/>
      </c>
      <c r="E277" s="415" t="str">
        <f>+delivery_events!D$5</f>
        <v>Insumos</v>
      </c>
      <c r="F277" s="566" t="e">
        <f>IFERROR(VLOOKUP('404-ENTREGA_INSUMOS PA'!AP$6,localidades,2,FALSE),VLOOKUP('404-ENTREGA_INSUMOS PA'!AP$5,district_codes,2,FALSE))</f>
        <v>#N/A</v>
      </c>
      <c r="G277" s="566">
        <f>+'402 - ENTREGA DE SEMENTE'!J298</f>
        <v>0</v>
      </c>
      <c r="H277" s="566">
        <f>+'404-ENTREGA_INSUMOS PA'!L298</f>
        <v>0</v>
      </c>
      <c r="I277" s="566">
        <f>+'404-ENTREGA_INSUMOS PA'!AP$6</f>
        <v>0</v>
      </c>
      <c r="J277" s="566">
        <f>+'404-ENTREGA_INSUMOS PA'!AP$6</f>
        <v>0</v>
      </c>
      <c r="K277" s="371">
        <f>+'404-ENTREGA_INSUMOS PA'!AP298</f>
        <v>0</v>
      </c>
      <c r="L277" s="371">
        <f>+'404-ENTREGA_INSUMOS PA'!AR298</f>
        <v>0</v>
      </c>
      <c r="M277" s="371">
        <f>+'404-ENTREGA_INSUMOS PA'!AT298</f>
        <v>0</v>
      </c>
      <c r="N277" s="371">
        <f>+'404-ENTREGA_INSUMOS PA'!AU298</f>
        <v>0</v>
      </c>
      <c r="O277" s="371">
        <f>+'404-ENTREGA_INSUMOS PA'!AV298</f>
        <v>0</v>
      </c>
      <c r="P277" s="371">
        <f>+'404-ENTREGA_INSUMOS PA'!AX298</f>
        <v>0</v>
      </c>
      <c r="Q277" s="371">
        <f>+'404-ENTREGA_INSUMOS PA'!AY298</f>
        <v>0</v>
      </c>
      <c r="R277" s="371">
        <f>+'404-ENTREGA_INSUMOS PA'!AZ298</f>
        <v>0</v>
      </c>
      <c r="S277" s="371"/>
      <c r="T277" s="371"/>
      <c r="U277" s="371"/>
      <c r="V277" s="371"/>
      <c r="W277" s="371"/>
      <c r="X277" s="371"/>
    </row>
    <row r="278" spans="1:24" hidden="1" x14ac:dyDescent="0.3">
      <c r="A278" s="371">
        <f>+seed_deliveries!A278</f>
        <v>0</v>
      </c>
      <c r="B278" s="371">
        <f>+seed_deliveries!B278</f>
        <v>0</v>
      </c>
      <c r="C278" s="371" t="str">
        <f>+seed_deliveries!C278</f>
        <v/>
      </c>
      <c r="D278" s="415" t="str">
        <f>+seed_deliveries!D278</f>
        <v/>
      </c>
      <c r="E278" s="415" t="str">
        <f>+delivery_events!D$5</f>
        <v>Insumos</v>
      </c>
      <c r="F278" s="566" t="e">
        <f>IFERROR(VLOOKUP('404-ENTREGA_INSUMOS PA'!AP$6,localidades,2,FALSE),VLOOKUP('404-ENTREGA_INSUMOS PA'!AP$5,district_codes,2,FALSE))</f>
        <v>#N/A</v>
      </c>
      <c r="G278" s="566">
        <f>+'402 - ENTREGA DE SEMENTE'!J299</f>
        <v>0</v>
      </c>
      <c r="H278" s="566">
        <f>+'404-ENTREGA_INSUMOS PA'!L299</f>
        <v>0</v>
      </c>
      <c r="I278" s="566">
        <f>+'404-ENTREGA_INSUMOS PA'!AP$6</f>
        <v>0</v>
      </c>
      <c r="J278" s="566">
        <f>+'404-ENTREGA_INSUMOS PA'!AP$6</f>
        <v>0</v>
      </c>
      <c r="K278" s="371">
        <f>+'404-ENTREGA_INSUMOS PA'!AP299</f>
        <v>0</v>
      </c>
      <c r="L278" s="371">
        <f>+'404-ENTREGA_INSUMOS PA'!AR299</f>
        <v>0</v>
      </c>
      <c r="M278" s="371">
        <f>+'404-ENTREGA_INSUMOS PA'!AT299</f>
        <v>0</v>
      </c>
      <c r="N278" s="371">
        <f>+'404-ENTREGA_INSUMOS PA'!AU299</f>
        <v>0</v>
      </c>
      <c r="O278" s="371">
        <f>+'404-ENTREGA_INSUMOS PA'!AV299</f>
        <v>0</v>
      </c>
      <c r="P278" s="371">
        <f>+'404-ENTREGA_INSUMOS PA'!AX299</f>
        <v>0</v>
      </c>
      <c r="Q278" s="371">
        <f>+'404-ENTREGA_INSUMOS PA'!AY299</f>
        <v>0</v>
      </c>
      <c r="R278" s="371">
        <f>+'404-ENTREGA_INSUMOS PA'!AZ299</f>
        <v>0</v>
      </c>
      <c r="S278" s="371"/>
      <c r="T278" s="371"/>
      <c r="U278" s="371"/>
      <c r="V278" s="371"/>
      <c r="W278" s="371"/>
      <c r="X278" s="371"/>
    </row>
    <row r="279" spans="1:24" hidden="1" x14ac:dyDescent="0.3">
      <c r="A279" s="371">
        <f>+seed_deliveries!A279</f>
        <v>0</v>
      </c>
      <c r="B279" s="371">
        <f>+seed_deliveries!B279</f>
        <v>0</v>
      </c>
      <c r="C279" s="371" t="str">
        <f>+seed_deliveries!C279</f>
        <v/>
      </c>
      <c r="D279" s="415" t="str">
        <f>+seed_deliveries!D279</f>
        <v/>
      </c>
      <c r="E279" s="415" t="str">
        <f>+delivery_events!D$5</f>
        <v>Insumos</v>
      </c>
      <c r="F279" s="566" t="e">
        <f>IFERROR(VLOOKUP('404-ENTREGA_INSUMOS PA'!AP$6,localidades,2,FALSE),VLOOKUP('404-ENTREGA_INSUMOS PA'!AP$5,district_codes,2,FALSE))</f>
        <v>#N/A</v>
      </c>
      <c r="G279" s="566">
        <f>+'402 - ENTREGA DE SEMENTE'!J300</f>
        <v>0</v>
      </c>
      <c r="H279" s="566">
        <f>+'404-ENTREGA_INSUMOS PA'!L300</f>
        <v>0</v>
      </c>
      <c r="I279" s="566">
        <f>+'404-ENTREGA_INSUMOS PA'!AP$6</f>
        <v>0</v>
      </c>
      <c r="J279" s="566">
        <f>+'404-ENTREGA_INSUMOS PA'!AP$6</f>
        <v>0</v>
      </c>
      <c r="K279" s="371">
        <f>+'404-ENTREGA_INSUMOS PA'!AP300</f>
        <v>0</v>
      </c>
      <c r="L279" s="371">
        <f>+'404-ENTREGA_INSUMOS PA'!AR300</f>
        <v>0</v>
      </c>
      <c r="M279" s="371">
        <f>+'404-ENTREGA_INSUMOS PA'!AT300</f>
        <v>0</v>
      </c>
      <c r="N279" s="371">
        <f>+'404-ENTREGA_INSUMOS PA'!AU300</f>
        <v>0</v>
      </c>
      <c r="O279" s="371">
        <f>+'404-ENTREGA_INSUMOS PA'!AV300</f>
        <v>0</v>
      </c>
      <c r="P279" s="371">
        <f>+'404-ENTREGA_INSUMOS PA'!AX300</f>
        <v>0</v>
      </c>
      <c r="Q279" s="371">
        <f>+'404-ENTREGA_INSUMOS PA'!AY300</f>
        <v>0</v>
      </c>
      <c r="R279" s="371">
        <f>+'404-ENTREGA_INSUMOS PA'!AZ300</f>
        <v>0</v>
      </c>
      <c r="S279" s="371"/>
      <c r="T279" s="371"/>
      <c r="U279" s="371"/>
      <c r="V279" s="371"/>
      <c r="W279" s="371"/>
      <c r="X279" s="371"/>
    </row>
    <row r="280" spans="1:24" hidden="1" x14ac:dyDescent="0.3">
      <c r="A280" s="371">
        <f>+seed_deliveries!A280</f>
        <v>0</v>
      </c>
      <c r="B280" s="371">
        <f>+seed_deliveries!B280</f>
        <v>0</v>
      </c>
      <c r="C280" s="371" t="str">
        <f>+seed_deliveries!C280</f>
        <v/>
      </c>
      <c r="D280" s="415" t="str">
        <f>+seed_deliveries!D280</f>
        <v/>
      </c>
      <c r="E280" s="415" t="str">
        <f>+delivery_events!D$5</f>
        <v>Insumos</v>
      </c>
      <c r="F280" s="566" t="e">
        <f>IFERROR(VLOOKUP('404-ENTREGA_INSUMOS PA'!AP$6,localidades,2,FALSE),VLOOKUP('404-ENTREGA_INSUMOS PA'!AP$5,district_codes,2,FALSE))</f>
        <v>#N/A</v>
      </c>
      <c r="G280" s="566">
        <f>+'402 - ENTREGA DE SEMENTE'!J301</f>
        <v>0</v>
      </c>
      <c r="H280" s="566">
        <f>+'404-ENTREGA_INSUMOS PA'!L301</f>
        <v>0</v>
      </c>
      <c r="I280" s="566">
        <f>+'404-ENTREGA_INSUMOS PA'!AP$6</f>
        <v>0</v>
      </c>
      <c r="J280" s="566">
        <f>+'404-ENTREGA_INSUMOS PA'!AP$6</f>
        <v>0</v>
      </c>
      <c r="K280" s="371">
        <f>+'404-ENTREGA_INSUMOS PA'!AP301</f>
        <v>0</v>
      </c>
      <c r="L280" s="371">
        <f>+'404-ENTREGA_INSUMOS PA'!AR301</f>
        <v>0</v>
      </c>
      <c r="M280" s="371">
        <f>+'404-ENTREGA_INSUMOS PA'!AT301</f>
        <v>0</v>
      </c>
      <c r="N280" s="371">
        <f>+'404-ENTREGA_INSUMOS PA'!AU301</f>
        <v>0</v>
      </c>
      <c r="O280" s="371">
        <f>+'404-ENTREGA_INSUMOS PA'!AV301</f>
        <v>0</v>
      </c>
      <c r="P280" s="371">
        <f>+'404-ENTREGA_INSUMOS PA'!AX301</f>
        <v>0</v>
      </c>
      <c r="Q280" s="371">
        <f>+'404-ENTREGA_INSUMOS PA'!AY301</f>
        <v>0</v>
      </c>
      <c r="R280" s="371">
        <f>+'404-ENTREGA_INSUMOS PA'!AZ301</f>
        <v>0</v>
      </c>
      <c r="S280" s="371"/>
      <c r="T280" s="371"/>
      <c r="U280" s="371"/>
      <c r="V280" s="371"/>
      <c r="W280" s="371"/>
      <c r="X280" s="371"/>
    </row>
    <row r="281" spans="1:24" hidden="1" x14ac:dyDescent="0.3">
      <c r="A281" s="371">
        <f>+seed_deliveries!A281</f>
        <v>0</v>
      </c>
      <c r="B281" s="371">
        <f>+seed_deliveries!B281</f>
        <v>0</v>
      </c>
      <c r="C281" s="371" t="str">
        <f>+seed_deliveries!C281</f>
        <v/>
      </c>
      <c r="D281" s="415" t="str">
        <f>+seed_deliveries!D281</f>
        <v/>
      </c>
      <c r="E281" s="415" t="str">
        <f>+delivery_events!D$5</f>
        <v>Insumos</v>
      </c>
      <c r="F281" s="566" t="e">
        <f>IFERROR(VLOOKUP('404-ENTREGA_INSUMOS PA'!AP$6,localidades,2,FALSE),VLOOKUP('404-ENTREGA_INSUMOS PA'!AP$5,district_codes,2,FALSE))</f>
        <v>#N/A</v>
      </c>
      <c r="G281" s="566">
        <f>+'402 - ENTREGA DE SEMENTE'!J302</f>
        <v>0</v>
      </c>
      <c r="H281" s="566">
        <f>+'404-ENTREGA_INSUMOS PA'!L302</f>
        <v>0</v>
      </c>
      <c r="I281" s="566">
        <f>+'404-ENTREGA_INSUMOS PA'!AP$6</f>
        <v>0</v>
      </c>
      <c r="J281" s="566">
        <f>+'404-ENTREGA_INSUMOS PA'!AP$6</f>
        <v>0</v>
      </c>
      <c r="K281" s="371">
        <f>+'404-ENTREGA_INSUMOS PA'!AP302</f>
        <v>0</v>
      </c>
      <c r="L281" s="371">
        <f>+'404-ENTREGA_INSUMOS PA'!AR302</f>
        <v>0</v>
      </c>
      <c r="M281" s="371">
        <f>+'404-ENTREGA_INSUMOS PA'!AT302</f>
        <v>0</v>
      </c>
      <c r="N281" s="371">
        <f>+'404-ENTREGA_INSUMOS PA'!AU302</f>
        <v>0</v>
      </c>
      <c r="O281" s="371">
        <f>+'404-ENTREGA_INSUMOS PA'!AV302</f>
        <v>0</v>
      </c>
      <c r="P281" s="371">
        <f>+'404-ENTREGA_INSUMOS PA'!AX302</f>
        <v>0</v>
      </c>
      <c r="Q281" s="371">
        <f>+'404-ENTREGA_INSUMOS PA'!AY302</f>
        <v>0</v>
      </c>
      <c r="R281" s="371">
        <f>+'404-ENTREGA_INSUMOS PA'!AZ302</f>
        <v>0</v>
      </c>
      <c r="S281" s="371"/>
      <c r="T281" s="371"/>
      <c r="U281" s="371"/>
      <c r="V281" s="371"/>
      <c r="W281" s="371"/>
      <c r="X281" s="371"/>
    </row>
    <row r="282" spans="1:24" hidden="1" x14ac:dyDescent="0.3">
      <c r="A282" s="371">
        <f>+seed_deliveries!A282</f>
        <v>0</v>
      </c>
      <c r="B282" s="371">
        <f>+seed_deliveries!B282</f>
        <v>0</v>
      </c>
      <c r="C282" s="371" t="str">
        <f>+seed_deliveries!C282</f>
        <v/>
      </c>
      <c r="D282" s="415" t="str">
        <f>+seed_deliveries!D282</f>
        <v/>
      </c>
      <c r="E282" s="415" t="str">
        <f>+delivery_events!D$5</f>
        <v>Insumos</v>
      </c>
      <c r="F282" s="566" t="e">
        <f>IFERROR(VLOOKUP('404-ENTREGA_INSUMOS PA'!AP$6,localidades,2,FALSE),VLOOKUP('404-ENTREGA_INSUMOS PA'!AP$5,district_codes,2,FALSE))</f>
        <v>#N/A</v>
      </c>
      <c r="G282" s="566">
        <f>+'402 - ENTREGA DE SEMENTE'!J303</f>
        <v>0</v>
      </c>
      <c r="H282" s="566">
        <f>+'404-ENTREGA_INSUMOS PA'!L303</f>
        <v>0</v>
      </c>
      <c r="I282" s="566">
        <f>+'404-ENTREGA_INSUMOS PA'!AP$6</f>
        <v>0</v>
      </c>
      <c r="J282" s="566">
        <f>+'404-ENTREGA_INSUMOS PA'!AP$6</f>
        <v>0</v>
      </c>
      <c r="K282" s="371">
        <f>+'404-ENTREGA_INSUMOS PA'!AP303</f>
        <v>0</v>
      </c>
      <c r="L282" s="371">
        <f>+'404-ENTREGA_INSUMOS PA'!AR303</f>
        <v>0</v>
      </c>
      <c r="M282" s="371">
        <f>+'404-ENTREGA_INSUMOS PA'!AT303</f>
        <v>0</v>
      </c>
      <c r="N282" s="371">
        <f>+'404-ENTREGA_INSUMOS PA'!AU303</f>
        <v>0</v>
      </c>
      <c r="O282" s="371">
        <f>+'404-ENTREGA_INSUMOS PA'!AV303</f>
        <v>0</v>
      </c>
      <c r="P282" s="371">
        <f>+'404-ENTREGA_INSUMOS PA'!AX303</f>
        <v>0</v>
      </c>
      <c r="Q282" s="371">
        <f>+'404-ENTREGA_INSUMOS PA'!AY303</f>
        <v>0</v>
      </c>
      <c r="R282" s="371">
        <f>+'404-ENTREGA_INSUMOS PA'!AZ303</f>
        <v>0</v>
      </c>
      <c r="S282" s="371"/>
      <c r="T282" s="371"/>
      <c r="U282" s="371"/>
      <c r="V282" s="371"/>
      <c r="W282" s="371"/>
      <c r="X282" s="371"/>
    </row>
    <row r="283" spans="1:24" hidden="1" x14ac:dyDescent="0.3">
      <c r="A283" s="371">
        <f>+seed_deliveries!A283</f>
        <v>0</v>
      </c>
      <c r="B283" s="371">
        <f>+seed_deliveries!B283</f>
        <v>0</v>
      </c>
      <c r="C283" s="371" t="str">
        <f>+seed_deliveries!C283</f>
        <v/>
      </c>
      <c r="D283" s="415" t="str">
        <f>+seed_deliveries!D283</f>
        <v/>
      </c>
      <c r="E283" s="415" t="str">
        <f>+delivery_events!D$5</f>
        <v>Insumos</v>
      </c>
      <c r="F283" s="566" t="e">
        <f>IFERROR(VLOOKUP('404-ENTREGA_INSUMOS PA'!AP$6,localidades,2,FALSE),VLOOKUP('404-ENTREGA_INSUMOS PA'!AP$5,district_codes,2,FALSE))</f>
        <v>#N/A</v>
      </c>
      <c r="G283" s="566">
        <f>+'402 - ENTREGA DE SEMENTE'!J304</f>
        <v>0</v>
      </c>
      <c r="H283" s="566">
        <f>+'404-ENTREGA_INSUMOS PA'!L304</f>
        <v>0</v>
      </c>
      <c r="I283" s="566">
        <f>+'404-ENTREGA_INSUMOS PA'!AP$6</f>
        <v>0</v>
      </c>
      <c r="J283" s="566">
        <f>+'404-ENTREGA_INSUMOS PA'!AP$6</f>
        <v>0</v>
      </c>
      <c r="K283" s="371">
        <f>+'404-ENTREGA_INSUMOS PA'!AP304</f>
        <v>0</v>
      </c>
      <c r="L283" s="371">
        <f>+'404-ENTREGA_INSUMOS PA'!AR304</f>
        <v>0</v>
      </c>
      <c r="M283" s="371">
        <f>+'404-ENTREGA_INSUMOS PA'!AT304</f>
        <v>0</v>
      </c>
      <c r="N283" s="371">
        <f>+'404-ENTREGA_INSUMOS PA'!AU304</f>
        <v>0</v>
      </c>
      <c r="O283" s="371">
        <f>+'404-ENTREGA_INSUMOS PA'!AV304</f>
        <v>0</v>
      </c>
      <c r="P283" s="371">
        <f>+'404-ENTREGA_INSUMOS PA'!AX304</f>
        <v>0</v>
      </c>
      <c r="Q283" s="371">
        <f>+'404-ENTREGA_INSUMOS PA'!AY304</f>
        <v>0</v>
      </c>
      <c r="R283" s="371">
        <f>+'404-ENTREGA_INSUMOS PA'!AZ304</f>
        <v>0</v>
      </c>
      <c r="S283" s="371"/>
      <c r="T283" s="371"/>
      <c r="U283" s="371"/>
      <c r="V283" s="371"/>
      <c r="W283" s="371"/>
      <c r="X283" s="371"/>
    </row>
    <row r="284" spans="1:24" hidden="1" x14ac:dyDescent="0.3">
      <c r="A284" s="371">
        <f>+seed_deliveries!A284</f>
        <v>0</v>
      </c>
      <c r="B284" s="371">
        <f>+seed_deliveries!B284</f>
        <v>0</v>
      </c>
      <c r="C284" s="371" t="str">
        <f>+seed_deliveries!C284</f>
        <v/>
      </c>
      <c r="D284" s="415" t="str">
        <f>+seed_deliveries!D284</f>
        <v/>
      </c>
      <c r="E284" s="415" t="str">
        <f>+delivery_events!D$5</f>
        <v>Insumos</v>
      </c>
      <c r="F284" s="566" t="e">
        <f>IFERROR(VLOOKUP('404-ENTREGA_INSUMOS PA'!AP$6,localidades,2,FALSE),VLOOKUP('404-ENTREGA_INSUMOS PA'!AP$5,district_codes,2,FALSE))</f>
        <v>#N/A</v>
      </c>
      <c r="G284" s="566">
        <f>+'402 - ENTREGA DE SEMENTE'!J305</f>
        <v>0</v>
      </c>
      <c r="H284" s="566">
        <f>+'404-ENTREGA_INSUMOS PA'!L305</f>
        <v>0</v>
      </c>
      <c r="I284" s="566">
        <f>+'404-ENTREGA_INSUMOS PA'!AP$6</f>
        <v>0</v>
      </c>
      <c r="J284" s="566">
        <f>+'404-ENTREGA_INSUMOS PA'!AP$6</f>
        <v>0</v>
      </c>
      <c r="K284" s="371">
        <f>+'404-ENTREGA_INSUMOS PA'!AP305</f>
        <v>0</v>
      </c>
      <c r="L284" s="371">
        <f>+'404-ENTREGA_INSUMOS PA'!AR305</f>
        <v>0</v>
      </c>
      <c r="M284" s="371">
        <f>+'404-ENTREGA_INSUMOS PA'!AT305</f>
        <v>0</v>
      </c>
      <c r="N284" s="371">
        <f>+'404-ENTREGA_INSUMOS PA'!AU305</f>
        <v>0</v>
      </c>
      <c r="O284" s="371">
        <f>+'404-ENTREGA_INSUMOS PA'!AV305</f>
        <v>0</v>
      </c>
      <c r="P284" s="371">
        <f>+'404-ENTREGA_INSUMOS PA'!AX305</f>
        <v>0</v>
      </c>
      <c r="Q284" s="371">
        <f>+'404-ENTREGA_INSUMOS PA'!AY305</f>
        <v>0</v>
      </c>
      <c r="R284" s="371">
        <f>+'404-ENTREGA_INSUMOS PA'!AZ305</f>
        <v>0</v>
      </c>
      <c r="S284" s="371"/>
      <c r="T284" s="371"/>
      <c r="U284" s="371"/>
      <c r="V284" s="371"/>
      <c r="W284" s="371"/>
      <c r="X284" s="371"/>
    </row>
    <row r="285" spans="1:24" hidden="1" x14ac:dyDescent="0.3">
      <c r="A285" s="371">
        <f>+seed_deliveries!A285</f>
        <v>0</v>
      </c>
      <c r="B285" s="371">
        <f>+seed_deliveries!B285</f>
        <v>0</v>
      </c>
      <c r="C285" s="371" t="str">
        <f>+seed_deliveries!C285</f>
        <v/>
      </c>
      <c r="D285" s="415" t="str">
        <f>+seed_deliveries!D285</f>
        <v/>
      </c>
      <c r="E285" s="415" t="str">
        <f>+delivery_events!D$5</f>
        <v>Insumos</v>
      </c>
      <c r="F285" s="566" t="e">
        <f>IFERROR(VLOOKUP('404-ENTREGA_INSUMOS PA'!AP$6,localidades,2,FALSE),VLOOKUP('404-ENTREGA_INSUMOS PA'!AP$5,district_codes,2,FALSE))</f>
        <v>#N/A</v>
      </c>
      <c r="G285" s="566">
        <f>+'402 - ENTREGA DE SEMENTE'!J306</f>
        <v>0</v>
      </c>
      <c r="H285" s="566">
        <f>+'404-ENTREGA_INSUMOS PA'!L306</f>
        <v>0</v>
      </c>
      <c r="I285" s="566">
        <f>+'404-ENTREGA_INSUMOS PA'!AP$6</f>
        <v>0</v>
      </c>
      <c r="J285" s="566">
        <f>+'404-ENTREGA_INSUMOS PA'!AP$6</f>
        <v>0</v>
      </c>
      <c r="K285" s="371">
        <f>+'404-ENTREGA_INSUMOS PA'!AP306</f>
        <v>0</v>
      </c>
      <c r="L285" s="371">
        <f>+'404-ENTREGA_INSUMOS PA'!AR306</f>
        <v>0</v>
      </c>
      <c r="M285" s="371">
        <f>+'404-ENTREGA_INSUMOS PA'!AT306</f>
        <v>0</v>
      </c>
      <c r="N285" s="371">
        <f>+'404-ENTREGA_INSUMOS PA'!AU306</f>
        <v>0</v>
      </c>
      <c r="O285" s="371">
        <f>+'404-ENTREGA_INSUMOS PA'!AV306</f>
        <v>0</v>
      </c>
      <c r="P285" s="371">
        <f>+'404-ENTREGA_INSUMOS PA'!AX306</f>
        <v>0</v>
      </c>
      <c r="Q285" s="371">
        <f>+'404-ENTREGA_INSUMOS PA'!AY306</f>
        <v>0</v>
      </c>
      <c r="R285" s="371">
        <f>+'404-ENTREGA_INSUMOS PA'!AZ306</f>
        <v>0</v>
      </c>
      <c r="S285" s="371"/>
      <c r="T285" s="371"/>
      <c r="U285" s="371"/>
      <c r="V285" s="371"/>
      <c r="W285" s="371"/>
      <c r="X285" s="371"/>
    </row>
    <row r="286" spans="1:24" hidden="1" x14ac:dyDescent="0.3">
      <c r="A286" s="371">
        <f>+seed_deliveries!A286</f>
        <v>0</v>
      </c>
      <c r="B286" s="371">
        <f>+seed_deliveries!B286</f>
        <v>0</v>
      </c>
      <c r="C286" s="371" t="str">
        <f>+seed_deliveries!C286</f>
        <v/>
      </c>
      <c r="D286" s="415" t="str">
        <f>+seed_deliveries!D286</f>
        <v/>
      </c>
      <c r="E286" s="415" t="str">
        <f>+delivery_events!D$5</f>
        <v>Insumos</v>
      </c>
      <c r="F286" s="566" t="e">
        <f>IFERROR(VLOOKUP('404-ENTREGA_INSUMOS PA'!AP$6,localidades,2,FALSE),VLOOKUP('404-ENTREGA_INSUMOS PA'!AP$5,district_codes,2,FALSE))</f>
        <v>#N/A</v>
      </c>
      <c r="G286" s="566">
        <f>+'402 - ENTREGA DE SEMENTE'!J307</f>
        <v>0</v>
      </c>
      <c r="H286" s="566">
        <f>+'404-ENTREGA_INSUMOS PA'!L307</f>
        <v>0</v>
      </c>
      <c r="I286" s="566">
        <f>+'404-ENTREGA_INSUMOS PA'!AP$6</f>
        <v>0</v>
      </c>
      <c r="J286" s="566">
        <f>+'404-ENTREGA_INSUMOS PA'!AP$6</f>
        <v>0</v>
      </c>
      <c r="K286" s="371">
        <f>+'404-ENTREGA_INSUMOS PA'!AP307</f>
        <v>0</v>
      </c>
      <c r="L286" s="371">
        <f>+'404-ENTREGA_INSUMOS PA'!AR307</f>
        <v>0</v>
      </c>
      <c r="M286" s="371">
        <f>+'404-ENTREGA_INSUMOS PA'!AT307</f>
        <v>0</v>
      </c>
      <c r="N286" s="371">
        <f>+'404-ENTREGA_INSUMOS PA'!AU307</f>
        <v>0</v>
      </c>
      <c r="O286" s="371">
        <f>+'404-ENTREGA_INSUMOS PA'!AV307</f>
        <v>0</v>
      </c>
      <c r="P286" s="371">
        <f>+'404-ENTREGA_INSUMOS PA'!AX307</f>
        <v>0</v>
      </c>
      <c r="Q286" s="371">
        <f>+'404-ENTREGA_INSUMOS PA'!AY307</f>
        <v>0</v>
      </c>
      <c r="R286" s="371">
        <f>+'404-ENTREGA_INSUMOS PA'!AZ307</f>
        <v>0</v>
      </c>
      <c r="S286" s="371"/>
      <c r="T286" s="371"/>
      <c r="U286" s="371"/>
      <c r="V286" s="371"/>
      <c r="W286" s="371"/>
      <c r="X286" s="371"/>
    </row>
    <row r="287" spans="1:24" hidden="1" x14ac:dyDescent="0.3">
      <c r="A287" s="371">
        <f>+seed_deliveries!A287</f>
        <v>0</v>
      </c>
      <c r="B287" s="371">
        <f>+seed_deliveries!B287</f>
        <v>0</v>
      </c>
      <c r="C287" s="371" t="str">
        <f>+seed_deliveries!C287</f>
        <v/>
      </c>
      <c r="D287" s="415" t="str">
        <f>+seed_deliveries!D287</f>
        <v/>
      </c>
      <c r="E287" s="415" t="str">
        <f>+delivery_events!D$5</f>
        <v>Insumos</v>
      </c>
      <c r="F287" s="566" t="e">
        <f>IFERROR(VLOOKUP('404-ENTREGA_INSUMOS PA'!AP$6,localidades,2,FALSE),VLOOKUP('404-ENTREGA_INSUMOS PA'!AP$5,district_codes,2,FALSE))</f>
        <v>#N/A</v>
      </c>
      <c r="G287" s="566">
        <f>+'402 - ENTREGA DE SEMENTE'!J308</f>
        <v>0</v>
      </c>
      <c r="H287" s="566">
        <f>+'404-ENTREGA_INSUMOS PA'!L308</f>
        <v>0</v>
      </c>
      <c r="I287" s="566">
        <f>+'404-ENTREGA_INSUMOS PA'!AP$6</f>
        <v>0</v>
      </c>
      <c r="J287" s="566">
        <f>+'404-ENTREGA_INSUMOS PA'!AP$6</f>
        <v>0</v>
      </c>
      <c r="K287" s="371">
        <f>+'404-ENTREGA_INSUMOS PA'!AP308</f>
        <v>0</v>
      </c>
      <c r="L287" s="371">
        <f>+'404-ENTREGA_INSUMOS PA'!AR308</f>
        <v>0</v>
      </c>
      <c r="M287" s="371">
        <f>+'404-ENTREGA_INSUMOS PA'!AT308</f>
        <v>0</v>
      </c>
      <c r="N287" s="371">
        <f>+'404-ENTREGA_INSUMOS PA'!AU308</f>
        <v>0</v>
      </c>
      <c r="O287" s="371">
        <f>+'404-ENTREGA_INSUMOS PA'!AV308</f>
        <v>0</v>
      </c>
      <c r="P287" s="371">
        <f>+'404-ENTREGA_INSUMOS PA'!AX308</f>
        <v>0</v>
      </c>
      <c r="Q287" s="371">
        <f>+'404-ENTREGA_INSUMOS PA'!AY308</f>
        <v>0</v>
      </c>
      <c r="R287" s="371">
        <f>+'404-ENTREGA_INSUMOS PA'!AZ308</f>
        <v>0</v>
      </c>
      <c r="S287" s="371"/>
      <c r="T287" s="371"/>
      <c r="U287" s="371"/>
      <c r="V287" s="371"/>
      <c r="W287" s="371"/>
      <c r="X287" s="371"/>
    </row>
    <row r="288" spans="1:24" hidden="1" x14ac:dyDescent="0.3">
      <c r="A288" s="371">
        <f>+seed_deliveries!A288</f>
        <v>0</v>
      </c>
      <c r="B288" s="371">
        <f>+seed_deliveries!B288</f>
        <v>0</v>
      </c>
      <c r="C288" s="371" t="str">
        <f>+seed_deliveries!C288</f>
        <v/>
      </c>
      <c r="D288" s="415" t="str">
        <f>+seed_deliveries!D288</f>
        <v/>
      </c>
      <c r="E288" s="415" t="str">
        <f>+delivery_events!D$5</f>
        <v>Insumos</v>
      </c>
      <c r="F288" s="566" t="e">
        <f>IFERROR(VLOOKUP('404-ENTREGA_INSUMOS PA'!AP$6,localidades,2,FALSE),VLOOKUP('404-ENTREGA_INSUMOS PA'!AP$5,district_codes,2,FALSE))</f>
        <v>#N/A</v>
      </c>
      <c r="G288" s="566">
        <f>+'402 - ENTREGA DE SEMENTE'!J309</f>
        <v>0</v>
      </c>
      <c r="H288" s="566">
        <f>+'404-ENTREGA_INSUMOS PA'!L309</f>
        <v>0</v>
      </c>
      <c r="I288" s="566">
        <f>+'404-ENTREGA_INSUMOS PA'!AP$6</f>
        <v>0</v>
      </c>
      <c r="J288" s="566">
        <f>+'404-ENTREGA_INSUMOS PA'!AP$6</f>
        <v>0</v>
      </c>
      <c r="K288" s="371">
        <f>+'404-ENTREGA_INSUMOS PA'!AP309</f>
        <v>0</v>
      </c>
      <c r="L288" s="371">
        <f>+'404-ENTREGA_INSUMOS PA'!AR309</f>
        <v>0</v>
      </c>
      <c r="M288" s="371">
        <f>+'404-ENTREGA_INSUMOS PA'!AT309</f>
        <v>0</v>
      </c>
      <c r="N288" s="371">
        <f>+'404-ENTREGA_INSUMOS PA'!AU309</f>
        <v>0</v>
      </c>
      <c r="O288" s="371">
        <f>+'404-ENTREGA_INSUMOS PA'!AV309</f>
        <v>0</v>
      </c>
      <c r="P288" s="371">
        <f>+'404-ENTREGA_INSUMOS PA'!AX309</f>
        <v>0</v>
      </c>
      <c r="Q288" s="371">
        <f>+'404-ENTREGA_INSUMOS PA'!AY309</f>
        <v>0</v>
      </c>
      <c r="R288" s="371">
        <f>+'404-ENTREGA_INSUMOS PA'!AZ309</f>
        <v>0</v>
      </c>
      <c r="S288" s="371"/>
      <c r="T288" s="371"/>
      <c r="U288" s="371"/>
      <c r="V288" s="371"/>
      <c r="W288" s="371"/>
      <c r="X288" s="371"/>
    </row>
    <row r="289" spans="1:24" hidden="1" x14ac:dyDescent="0.3">
      <c r="A289" s="371">
        <f>+seed_deliveries!A289</f>
        <v>0</v>
      </c>
      <c r="B289" s="371">
        <f>+seed_deliveries!B289</f>
        <v>0</v>
      </c>
      <c r="C289" s="371" t="str">
        <f>+seed_deliveries!C289</f>
        <v/>
      </c>
      <c r="D289" s="415" t="str">
        <f>+seed_deliveries!D289</f>
        <v/>
      </c>
      <c r="E289" s="415" t="str">
        <f>+delivery_events!D$5</f>
        <v>Insumos</v>
      </c>
      <c r="F289" s="566" t="e">
        <f>IFERROR(VLOOKUP('404-ENTREGA_INSUMOS PA'!AP$6,localidades,2,FALSE),VLOOKUP('404-ENTREGA_INSUMOS PA'!AP$5,district_codes,2,FALSE))</f>
        <v>#N/A</v>
      </c>
      <c r="G289" s="566">
        <f>+'402 - ENTREGA DE SEMENTE'!J310</f>
        <v>0</v>
      </c>
      <c r="H289" s="566">
        <f>+'404-ENTREGA_INSUMOS PA'!L310</f>
        <v>0</v>
      </c>
      <c r="I289" s="566">
        <f>+'404-ENTREGA_INSUMOS PA'!AP$6</f>
        <v>0</v>
      </c>
      <c r="J289" s="566">
        <f>+'404-ENTREGA_INSUMOS PA'!AP$6</f>
        <v>0</v>
      </c>
      <c r="K289" s="371">
        <f>+'404-ENTREGA_INSUMOS PA'!AP310</f>
        <v>0</v>
      </c>
      <c r="L289" s="371">
        <f>+'404-ENTREGA_INSUMOS PA'!AR310</f>
        <v>0</v>
      </c>
      <c r="M289" s="371">
        <f>+'404-ENTREGA_INSUMOS PA'!AT310</f>
        <v>0</v>
      </c>
      <c r="N289" s="371">
        <f>+'404-ENTREGA_INSUMOS PA'!AU310</f>
        <v>0</v>
      </c>
      <c r="O289" s="371">
        <f>+'404-ENTREGA_INSUMOS PA'!AV310</f>
        <v>0</v>
      </c>
      <c r="P289" s="371">
        <f>+'404-ENTREGA_INSUMOS PA'!AX310</f>
        <v>0</v>
      </c>
      <c r="Q289" s="371">
        <f>+'404-ENTREGA_INSUMOS PA'!AY310</f>
        <v>0</v>
      </c>
      <c r="R289" s="371">
        <f>+'404-ENTREGA_INSUMOS PA'!AZ310</f>
        <v>0</v>
      </c>
      <c r="S289" s="371"/>
      <c r="T289" s="371"/>
      <c r="U289" s="371"/>
      <c r="V289" s="371"/>
      <c r="W289" s="371"/>
      <c r="X289" s="371"/>
    </row>
    <row r="290" spans="1:24" hidden="1" x14ac:dyDescent="0.3">
      <c r="A290" s="371">
        <f>+seed_deliveries!A290</f>
        <v>0</v>
      </c>
      <c r="B290" s="371">
        <f>+seed_deliveries!B290</f>
        <v>0</v>
      </c>
      <c r="C290" s="371" t="str">
        <f>+seed_deliveries!C290</f>
        <v/>
      </c>
      <c r="D290" s="415" t="str">
        <f>+seed_deliveries!D290</f>
        <v/>
      </c>
      <c r="E290" s="415" t="str">
        <f>+delivery_events!D$5</f>
        <v>Insumos</v>
      </c>
      <c r="F290" s="566" t="e">
        <f>IFERROR(VLOOKUP('404-ENTREGA_INSUMOS PA'!AP$6,localidades,2,FALSE),VLOOKUP('404-ENTREGA_INSUMOS PA'!AP$5,district_codes,2,FALSE))</f>
        <v>#N/A</v>
      </c>
      <c r="G290" s="566">
        <f>+'402 - ENTREGA DE SEMENTE'!J311</f>
        <v>0</v>
      </c>
      <c r="H290" s="566">
        <f>+'404-ENTREGA_INSUMOS PA'!L311</f>
        <v>0</v>
      </c>
      <c r="I290" s="566">
        <f>+'404-ENTREGA_INSUMOS PA'!AP$6</f>
        <v>0</v>
      </c>
      <c r="J290" s="566">
        <f>+'404-ENTREGA_INSUMOS PA'!AP$6</f>
        <v>0</v>
      </c>
      <c r="K290" s="371">
        <f>+'404-ENTREGA_INSUMOS PA'!AP311</f>
        <v>0</v>
      </c>
      <c r="L290" s="371">
        <f>+'404-ENTREGA_INSUMOS PA'!AR311</f>
        <v>0</v>
      </c>
      <c r="M290" s="371">
        <f>+'404-ENTREGA_INSUMOS PA'!AT311</f>
        <v>0</v>
      </c>
      <c r="N290" s="371">
        <f>+'404-ENTREGA_INSUMOS PA'!AU311</f>
        <v>0</v>
      </c>
      <c r="O290" s="371">
        <f>+'404-ENTREGA_INSUMOS PA'!AV311</f>
        <v>0</v>
      </c>
      <c r="P290" s="371">
        <f>+'404-ENTREGA_INSUMOS PA'!AX311</f>
        <v>0</v>
      </c>
      <c r="Q290" s="371">
        <f>+'404-ENTREGA_INSUMOS PA'!AY311</f>
        <v>0</v>
      </c>
      <c r="R290" s="371">
        <f>+'404-ENTREGA_INSUMOS PA'!AZ311</f>
        <v>0</v>
      </c>
      <c r="S290" s="371"/>
      <c r="T290" s="371"/>
      <c r="U290" s="371"/>
      <c r="V290" s="371"/>
      <c r="W290" s="371"/>
      <c r="X290" s="371"/>
    </row>
    <row r="291" spans="1:24" hidden="1" x14ac:dyDescent="0.3">
      <c r="A291" s="371">
        <f>+seed_deliveries!A291</f>
        <v>0</v>
      </c>
      <c r="B291" s="371">
        <f>+seed_deliveries!B291</f>
        <v>0</v>
      </c>
      <c r="C291" s="371" t="str">
        <f>+seed_deliveries!C291</f>
        <v/>
      </c>
      <c r="D291" s="415" t="str">
        <f>+seed_deliveries!D291</f>
        <v/>
      </c>
      <c r="E291" s="415" t="str">
        <f>+delivery_events!D$5</f>
        <v>Insumos</v>
      </c>
      <c r="F291" s="566" t="e">
        <f>IFERROR(VLOOKUP('404-ENTREGA_INSUMOS PA'!AP$6,localidades,2,FALSE),VLOOKUP('404-ENTREGA_INSUMOS PA'!AP$5,district_codes,2,FALSE))</f>
        <v>#N/A</v>
      </c>
      <c r="G291" s="566">
        <f>+'402 - ENTREGA DE SEMENTE'!J312</f>
        <v>0</v>
      </c>
      <c r="H291" s="566">
        <f>+'404-ENTREGA_INSUMOS PA'!L312</f>
        <v>0</v>
      </c>
      <c r="I291" s="566">
        <f>+'404-ENTREGA_INSUMOS PA'!AP$6</f>
        <v>0</v>
      </c>
      <c r="J291" s="566">
        <f>+'404-ENTREGA_INSUMOS PA'!AP$6</f>
        <v>0</v>
      </c>
      <c r="K291" s="371">
        <f>+'404-ENTREGA_INSUMOS PA'!AP312</f>
        <v>0</v>
      </c>
      <c r="L291" s="371">
        <f>+'404-ENTREGA_INSUMOS PA'!AR312</f>
        <v>0</v>
      </c>
      <c r="M291" s="371">
        <f>+'404-ENTREGA_INSUMOS PA'!AT312</f>
        <v>0</v>
      </c>
      <c r="N291" s="371">
        <f>+'404-ENTREGA_INSUMOS PA'!AU312</f>
        <v>0</v>
      </c>
      <c r="O291" s="371">
        <f>+'404-ENTREGA_INSUMOS PA'!AV312</f>
        <v>0</v>
      </c>
      <c r="P291" s="371">
        <f>+'404-ENTREGA_INSUMOS PA'!AX312</f>
        <v>0</v>
      </c>
      <c r="Q291" s="371">
        <f>+'404-ENTREGA_INSUMOS PA'!AY312</f>
        <v>0</v>
      </c>
      <c r="R291" s="371">
        <f>+'404-ENTREGA_INSUMOS PA'!AZ312</f>
        <v>0</v>
      </c>
      <c r="S291" s="371"/>
      <c r="T291" s="371"/>
      <c r="U291" s="371"/>
      <c r="V291" s="371"/>
      <c r="W291" s="371"/>
      <c r="X291" s="371"/>
    </row>
    <row r="292" spans="1:24" hidden="1" x14ac:dyDescent="0.3">
      <c r="A292" s="371">
        <f>+seed_deliveries!A292</f>
        <v>0</v>
      </c>
      <c r="B292" s="371">
        <f>+seed_deliveries!B292</f>
        <v>0</v>
      </c>
      <c r="C292" s="371" t="str">
        <f>+seed_deliveries!C292</f>
        <v/>
      </c>
      <c r="D292" s="415" t="str">
        <f>+seed_deliveries!D292</f>
        <v/>
      </c>
      <c r="E292" s="415" t="str">
        <f>+delivery_events!D$5</f>
        <v>Insumos</v>
      </c>
      <c r="F292" s="566" t="e">
        <f>IFERROR(VLOOKUP('404-ENTREGA_INSUMOS PA'!AP$6,localidades,2,FALSE),VLOOKUP('404-ENTREGA_INSUMOS PA'!AP$5,district_codes,2,FALSE))</f>
        <v>#N/A</v>
      </c>
      <c r="G292" s="566">
        <f>+'402 - ENTREGA DE SEMENTE'!J313</f>
        <v>0</v>
      </c>
      <c r="H292" s="566">
        <f>+'404-ENTREGA_INSUMOS PA'!L313</f>
        <v>0</v>
      </c>
      <c r="I292" s="566">
        <f>+'404-ENTREGA_INSUMOS PA'!AP$6</f>
        <v>0</v>
      </c>
      <c r="J292" s="566">
        <f>+'404-ENTREGA_INSUMOS PA'!AP$6</f>
        <v>0</v>
      </c>
      <c r="K292" s="371">
        <f>+'404-ENTREGA_INSUMOS PA'!AP313</f>
        <v>0</v>
      </c>
      <c r="L292" s="371">
        <f>+'404-ENTREGA_INSUMOS PA'!AR313</f>
        <v>0</v>
      </c>
      <c r="M292" s="371">
        <f>+'404-ENTREGA_INSUMOS PA'!AT313</f>
        <v>0</v>
      </c>
      <c r="N292" s="371">
        <f>+'404-ENTREGA_INSUMOS PA'!AU313</f>
        <v>0</v>
      </c>
      <c r="O292" s="371">
        <f>+'404-ENTREGA_INSUMOS PA'!AV313</f>
        <v>0</v>
      </c>
      <c r="P292" s="371">
        <f>+'404-ENTREGA_INSUMOS PA'!AX313</f>
        <v>0</v>
      </c>
      <c r="Q292" s="371">
        <f>+'404-ENTREGA_INSUMOS PA'!AY313</f>
        <v>0</v>
      </c>
      <c r="R292" s="371">
        <f>+'404-ENTREGA_INSUMOS PA'!AZ313</f>
        <v>0</v>
      </c>
      <c r="S292" s="371"/>
      <c r="T292" s="371"/>
      <c r="U292" s="371"/>
      <c r="V292" s="371"/>
      <c r="W292" s="371"/>
      <c r="X292" s="371"/>
    </row>
    <row r="293" spans="1:24" hidden="1" x14ac:dyDescent="0.3">
      <c r="A293" s="371">
        <f>+seed_deliveries!A293</f>
        <v>0</v>
      </c>
      <c r="B293" s="371">
        <f>+seed_deliveries!B293</f>
        <v>0</v>
      </c>
      <c r="C293" s="371" t="str">
        <f>+seed_deliveries!C293</f>
        <v/>
      </c>
      <c r="D293" s="415" t="str">
        <f>+seed_deliveries!D293</f>
        <v/>
      </c>
      <c r="E293" s="415" t="str">
        <f>+delivery_events!D$5</f>
        <v>Insumos</v>
      </c>
      <c r="F293" s="566" t="e">
        <f>IFERROR(VLOOKUP('404-ENTREGA_INSUMOS PA'!AP$6,localidades,2,FALSE),VLOOKUP('404-ENTREGA_INSUMOS PA'!AP$5,district_codes,2,FALSE))</f>
        <v>#N/A</v>
      </c>
      <c r="G293" s="566">
        <f>+'402 - ENTREGA DE SEMENTE'!J314</f>
        <v>0</v>
      </c>
      <c r="H293" s="566">
        <f>+'404-ENTREGA_INSUMOS PA'!L314</f>
        <v>0</v>
      </c>
      <c r="I293" s="566">
        <f>+'404-ENTREGA_INSUMOS PA'!AP$6</f>
        <v>0</v>
      </c>
      <c r="J293" s="566">
        <f>+'404-ENTREGA_INSUMOS PA'!AP$6</f>
        <v>0</v>
      </c>
      <c r="K293" s="371">
        <f>+'404-ENTREGA_INSUMOS PA'!AP314</f>
        <v>0</v>
      </c>
      <c r="L293" s="371">
        <f>+'404-ENTREGA_INSUMOS PA'!AR314</f>
        <v>0</v>
      </c>
      <c r="M293" s="371">
        <f>+'404-ENTREGA_INSUMOS PA'!AT314</f>
        <v>0</v>
      </c>
      <c r="N293" s="371">
        <f>+'404-ENTREGA_INSUMOS PA'!AU314</f>
        <v>0</v>
      </c>
      <c r="O293" s="371">
        <f>+'404-ENTREGA_INSUMOS PA'!AV314</f>
        <v>0</v>
      </c>
      <c r="P293" s="371">
        <f>+'404-ENTREGA_INSUMOS PA'!AX314</f>
        <v>0</v>
      </c>
      <c r="Q293" s="371">
        <f>+'404-ENTREGA_INSUMOS PA'!AY314</f>
        <v>0</v>
      </c>
      <c r="R293" s="371">
        <f>+'404-ENTREGA_INSUMOS PA'!AZ314</f>
        <v>0</v>
      </c>
      <c r="S293" s="371"/>
      <c r="T293" s="371"/>
      <c r="U293" s="371"/>
      <c r="V293" s="371"/>
      <c r="W293" s="371"/>
      <c r="X293" s="371"/>
    </row>
    <row r="294" spans="1:24" hidden="1" x14ac:dyDescent="0.3">
      <c r="A294" s="371">
        <f>+seed_deliveries!A294</f>
        <v>0</v>
      </c>
      <c r="B294" s="371">
        <f>+seed_deliveries!B294</f>
        <v>0</v>
      </c>
      <c r="C294" s="371" t="str">
        <f>+seed_deliveries!C294</f>
        <v/>
      </c>
      <c r="D294" s="415" t="str">
        <f>+seed_deliveries!D294</f>
        <v/>
      </c>
      <c r="E294" s="415" t="str">
        <f>+delivery_events!D$5</f>
        <v>Insumos</v>
      </c>
      <c r="F294" s="566" t="e">
        <f>IFERROR(VLOOKUP('404-ENTREGA_INSUMOS PA'!AP$6,localidades,2,FALSE),VLOOKUP('404-ENTREGA_INSUMOS PA'!AP$5,district_codes,2,FALSE))</f>
        <v>#N/A</v>
      </c>
      <c r="G294" s="566">
        <f>+'402 - ENTREGA DE SEMENTE'!J315</f>
        <v>0</v>
      </c>
      <c r="H294" s="566">
        <f>+'404-ENTREGA_INSUMOS PA'!L315</f>
        <v>0</v>
      </c>
      <c r="I294" s="566">
        <f>+'404-ENTREGA_INSUMOS PA'!AP$6</f>
        <v>0</v>
      </c>
      <c r="J294" s="566">
        <f>+'404-ENTREGA_INSUMOS PA'!AP$6</f>
        <v>0</v>
      </c>
      <c r="K294" s="371">
        <f>+'404-ENTREGA_INSUMOS PA'!AP315</f>
        <v>0</v>
      </c>
      <c r="L294" s="371">
        <f>+'404-ENTREGA_INSUMOS PA'!AR315</f>
        <v>0</v>
      </c>
      <c r="M294" s="371">
        <f>+'404-ENTREGA_INSUMOS PA'!AT315</f>
        <v>0</v>
      </c>
      <c r="N294" s="371">
        <f>+'404-ENTREGA_INSUMOS PA'!AU315</f>
        <v>0</v>
      </c>
      <c r="O294" s="371">
        <f>+'404-ENTREGA_INSUMOS PA'!AV315</f>
        <v>0</v>
      </c>
      <c r="P294" s="371">
        <f>+'404-ENTREGA_INSUMOS PA'!AX315</f>
        <v>0</v>
      </c>
      <c r="Q294" s="371">
        <f>+'404-ENTREGA_INSUMOS PA'!AY315</f>
        <v>0</v>
      </c>
      <c r="R294" s="371">
        <f>+'404-ENTREGA_INSUMOS PA'!AZ315</f>
        <v>0</v>
      </c>
      <c r="S294" s="371"/>
      <c r="T294" s="371"/>
      <c r="U294" s="371"/>
      <c r="V294" s="371"/>
      <c r="W294" s="371"/>
      <c r="X294" s="371"/>
    </row>
    <row r="295" spans="1:24" hidden="1" x14ac:dyDescent="0.3">
      <c r="A295" s="371">
        <f>+seed_deliveries!A295</f>
        <v>0</v>
      </c>
      <c r="B295" s="371">
        <f>+seed_deliveries!B295</f>
        <v>0</v>
      </c>
      <c r="C295" s="371" t="str">
        <f>+seed_deliveries!C295</f>
        <v/>
      </c>
      <c r="D295" s="415" t="str">
        <f>+seed_deliveries!D295</f>
        <v/>
      </c>
      <c r="E295" s="415" t="str">
        <f>+delivery_events!D$5</f>
        <v>Insumos</v>
      </c>
      <c r="F295" s="566" t="e">
        <f>IFERROR(VLOOKUP('404-ENTREGA_INSUMOS PA'!AP$6,localidades,2,FALSE),VLOOKUP('404-ENTREGA_INSUMOS PA'!AP$5,district_codes,2,FALSE))</f>
        <v>#N/A</v>
      </c>
      <c r="G295" s="566">
        <f>+'402 - ENTREGA DE SEMENTE'!J316</f>
        <v>0</v>
      </c>
      <c r="H295" s="566">
        <f>+'404-ENTREGA_INSUMOS PA'!L316</f>
        <v>0</v>
      </c>
      <c r="I295" s="566">
        <f>+'404-ENTREGA_INSUMOS PA'!AP$6</f>
        <v>0</v>
      </c>
      <c r="J295" s="566">
        <f>+'404-ENTREGA_INSUMOS PA'!AP$6</f>
        <v>0</v>
      </c>
      <c r="K295" s="371">
        <f>+'404-ENTREGA_INSUMOS PA'!AP316</f>
        <v>0</v>
      </c>
      <c r="L295" s="371">
        <f>+'404-ENTREGA_INSUMOS PA'!AR316</f>
        <v>0</v>
      </c>
      <c r="M295" s="371">
        <f>+'404-ENTREGA_INSUMOS PA'!AT316</f>
        <v>0</v>
      </c>
      <c r="N295" s="371">
        <f>+'404-ENTREGA_INSUMOS PA'!AU316</f>
        <v>0</v>
      </c>
      <c r="O295" s="371">
        <f>+'404-ENTREGA_INSUMOS PA'!AV316</f>
        <v>0</v>
      </c>
      <c r="P295" s="371">
        <f>+'404-ENTREGA_INSUMOS PA'!AX316</f>
        <v>0</v>
      </c>
      <c r="Q295" s="371">
        <f>+'404-ENTREGA_INSUMOS PA'!AY316</f>
        <v>0</v>
      </c>
      <c r="R295" s="371">
        <f>+'404-ENTREGA_INSUMOS PA'!AZ316</f>
        <v>0</v>
      </c>
      <c r="S295" s="371"/>
      <c r="T295" s="371"/>
      <c r="U295" s="371"/>
      <c r="V295" s="371"/>
      <c r="W295" s="371"/>
      <c r="X295" s="371"/>
    </row>
    <row r="296" spans="1:24" hidden="1" x14ac:dyDescent="0.3">
      <c r="A296" s="371">
        <f>+seed_deliveries!A296</f>
        <v>0</v>
      </c>
      <c r="B296" s="371">
        <f>+seed_deliveries!B296</f>
        <v>0</v>
      </c>
      <c r="C296" s="371" t="str">
        <f>+seed_deliveries!C296</f>
        <v/>
      </c>
      <c r="D296" s="415" t="str">
        <f>+seed_deliveries!D296</f>
        <v/>
      </c>
      <c r="E296" s="415" t="str">
        <f>+delivery_events!D$5</f>
        <v>Insumos</v>
      </c>
      <c r="F296" s="566" t="e">
        <f>IFERROR(VLOOKUP('404-ENTREGA_INSUMOS PA'!AP$6,localidades,2,FALSE),VLOOKUP('404-ENTREGA_INSUMOS PA'!AP$5,district_codes,2,FALSE))</f>
        <v>#N/A</v>
      </c>
      <c r="G296" s="566">
        <f>+'402 - ENTREGA DE SEMENTE'!J317</f>
        <v>0</v>
      </c>
      <c r="H296" s="566">
        <f>+'404-ENTREGA_INSUMOS PA'!L317</f>
        <v>0</v>
      </c>
      <c r="I296" s="566">
        <f>+'404-ENTREGA_INSUMOS PA'!AP$6</f>
        <v>0</v>
      </c>
      <c r="J296" s="566">
        <f>+'404-ENTREGA_INSUMOS PA'!AP$6</f>
        <v>0</v>
      </c>
      <c r="K296" s="371">
        <f>+'404-ENTREGA_INSUMOS PA'!AP317</f>
        <v>0</v>
      </c>
      <c r="L296" s="371">
        <f>+'404-ENTREGA_INSUMOS PA'!AR317</f>
        <v>0</v>
      </c>
      <c r="M296" s="371">
        <f>+'404-ENTREGA_INSUMOS PA'!AT317</f>
        <v>0</v>
      </c>
      <c r="N296" s="371">
        <f>+'404-ENTREGA_INSUMOS PA'!AU317</f>
        <v>0</v>
      </c>
      <c r="O296" s="371">
        <f>+'404-ENTREGA_INSUMOS PA'!AV317</f>
        <v>0</v>
      </c>
      <c r="P296" s="371">
        <f>+'404-ENTREGA_INSUMOS PA'!AX317</f>
        <v>0</v>
      </c>
      <c r="Q296" s="371">
        <f>+'404-ENTREGA_INSUMOS PA'!AY317</f>
        <v>0</v>
      </c>
      <c r="R296" s="371">
        <f>+'404-ENTREGA_INSUMOS PA'!AZ317</f>
        <v>0</v>
      </c>
      <c r="S296" s="371"/>
      <c r="T296" s="371"/>
      <c r="U296" s="371"/>
      <c r="V296" s="371"/>
      <c r="W296" s="371"/>
      <c r="X296" s="371"/>
    </row>
    <row r="297" spans="1:24" hidden="1" x14ac:dyDescent="0.3">
      <c r="A297" s="371">
        <f>+seed_deliveries!A297</f>
        <v>0</v>
      </c>
      <c r="B297" s="371">
        <f>+seed_deliveries!B297</f>
        <v>0</v>
      </c>
      <c r="C297" s="371" t="str">
        <f>+seed_deliveries!C297</f>
        <v/>
      </c>
      <c r="D297" s="415" t="str">
        <f>+seed_deliveries!D297</f>
        <v/>
      </c>
      <c r="E297" s="415" t="str">
        <f>+delivery_events!D$5</f>
        <v>Insumos</v>
      </c>
      <c r="F297" s="566" t="e">
        <f>IFERROR(VLOOKUP('404-ENTREGA_INSUMOS PA'!AP$6,localidades,2,FALSE),VLOOKUP('404-ENTREGA_INSUMOS PA'!AP$5,district_codes,2,FALSE))</f>
        <v>#N/A</v>
      </c>
      <c r="G297" s="566">
        <f>+'402 - ENTREGA DE SEMENTE'!J318</f>
        <v>0</v>
      </c>
      <c r="H297" s="566">
        <f>+'404-ENTREGA_INSUMOS PA'!L318</f>
        <v>0</v>
      </c>
      <c r="I297" s="566">
        <f>+'404-ENTREGA_INSUMOS PA'!AP$6</f>
        <v>0</v>
      </c>
      <c r="J297" s="566">
        <f>+'404-ENTREGA_INSUMOS PA'!AP$6</f>
        <v>0</v>
      </c>
      <c r="K297" s="371">
        <f>+'404-ENTREGA_INSUMOS PA'!AP318</f>
        <v>0</v>
      </c>
      <c r="L297" s="371">
        <f>+'404-ENTREGA_INSUMOS PA'!AR318</f>
        <v>0</v>
      </c>
      <c r="M297" s="371">
        <f>+'404-ENTREGA_INSUMOS PA'!AT318</f>
        <v>0</v>
      </c>
      <c r="N297" s="371">
        <f>+'404-ENTREGA_INSUMOS PA'!AU318</f>
        <v>0</v>
      </c>
      <c r="O297" s="371">
        <f>+'404-ENTREGA_INSUMOS PA'!AV318</f>
        <v>0</v>
      </c>
      <c r="P297" s="371">
        <f>+'404-ENTREGA_INSUMOS PA'!AX318</f>
        <v>0</v>
      </c>
      <c r="Q297" s="371">
        <f>+'404-ENTREGA_INSUMOS PA'!AY318</f>
        <v>0</v>
      </c>
      <c r="R297" s="371">
        <f>+'404-ENTREGA_INSUMOS PA'!AZ318</f>
        <v>0</v>
      </c>
      <c r="S297" s="371"/>
      <c r="T297" s="371"/>
      <c r="U297" s="371"/>
      <c r="V297" s="371"/>
      <c r="W297" s="371"/>
      <c r="X297" s="371"/>
    </row>
    <row r="298" spans="1:24" hidden="1" x14ac:dyDescent="0.3">
      <c r="A298" s="371">
        <f>+seed_deliveries!A298</f>
        <v>0</v>
      </c>
      <c r="B298" s="371">
        <f>+seed_deliveries!B298</f>
        <v>0</v>
      </c>
      <c r="C298" s="371" t="str">
        <f>+seed_deliveries!C298</f>
        <v/>
      </c>
      <c r="D298" s="415" t="str">
        <f>+seed_deliveries!D298</f>
        <v/>
      </c>
      <c r="E298" s="415" t="str">
        <f>+delivery_events!D$5</f>
        <v>Insumos</v>
      </c>
      <c r="F298" s="566" t="e">
        <f>IFERROR(VLOOKUP('404-ENTREGA_INSUMOS PA'!AP$6,localidades,2,FALSE),VLOOKUP('404-ENTREGA_INSUMOS PA'!AP$5,district_codes,2,FALSE))</f>
        <v>#N/A</v>
      </c>
      <c r="G298" s="566">
        <f>+'402 - ENTREGA DE SEMENTE'!J319</f>
        <v>0</v>
      </c>
      <c r="H298" s="566">
        <f>+'404-ENTREGA_INSUMOS PA'!L319</f>
        <v>0</v>
      </c>
      <c r="I298" s="566">
        <f>+'404-ENTREGA_INSUMOS PA'!AP$6</f>
        <v>0</v>
      </c>
      <c r="J298" s="566">
        <f>+'404-ENTREGA_INSUMOS PA'!AP$6</f>
        <v>0</v>
      </c>
      <c r="K298" s="371">
        <f>+'404-ENTREGA_INSUMOS PA'!AP319</f>
        <v>0</v>
      </c>
      <c r="L298" s="371">
        <f>+'404-ENTREGA_INSUMOS PA'!AR319</f>
        <v>0</v>
      </c>
      <c r="M298" s="371">
        <f>+'404-ENTREGA_INSUMOS PA'!AT319</f>
        <v>0</v>
      </c>
      <c r="N298" s="371">
        <f>+'404-ENTREGA_INSUMOS PA'!AU319</f>
        <v>0</v>
      </c>
      <c r="O298" s="371">
        <f>+'404-ENTREGA_INSUMOS PA'!AV319</f>
        <v>0</v>
      </c>
      <c r="P298" s="371">
        <f>+'404-ENTREGA_INSUMOS PA'!AX319</f>
        <v>0</v>
      </c>
      <c r="Q298" s="371">
        <f>+'404-ENTREGA_INSUMOS PA'!AY319</f>
        <v>0</v>
      </c>
      <c r="R298" s="371">
        <f>+'404-ENTREGA_INSUMOS PA'!AZ319</f>
        <v>0</v>
      </c>
      <c r="S298" s="371"/>
      <c r="T298" s="371"/>
      <c r="U298" s="371"/>
      <c r="V298" s="371"/>
      <c r="W298" s="371"/>
      <c r="X298" s="371"/>
    </row>
    <row r="299" spans="1:24" hidden="1" x14ac:dyDescent="0.3">
      <c r="A299" s="371">
        <f>+seed_deliveries!A299</f>
        <v>0</v>
      </c>
      <c r="B299" s="371">
        <f>+seed_deliveries!B299</f>
        <v>0</v>
      </c>
      <c r="C299" s="371" t="str">
        <f>+seed_deliveries!C299</f>
        <v/>
      </c>
      <c r="D299" s="415" t="str">
        <f>+seed_deliveries!D299</f>
        <v/>
      </c>
      <c r="E299" s="415" t="str">
        <f>+delivery_events!D$5</f>
        <v>Insumos</v>
      </c>
      <c r="F299" s="566" t="e">
        <f>IFERROR(VLOOKUP('404-ENTREGA_INSUMOS PA'!AP$6,localidades,2,FALSE),VLOOKUP('404-ENTREGA_INSUMOS PA'!AP$5,district_codes,2,FALSE))</f>
        <v>#N/A</v>
      </c>
      <c r="G299" s="566">
        <f>+'402 - ENTREGA DE SEMENTE'!J320</f>
        <v>0</v>
      </c>
      <c r="H299" s="566">
        <f>+'404-ENTREGA_INSUMOS PA'!L320</f>
        <v>0</v>
      </c>
      <c r="I299" s="566">
        <f>+'404-ENTREGA_INSUMOS PA'!AP$6</f>
        <v>0</v>
      </c>
      <c r="J299" s="566">
        <f>+'404-ENTREGA_INSUMOS PA'!AP$6</f>
        <v>0</v>
      </c>
      <c r="K299" s="371">
        <f>+'404-ENTREGA_INSUMOS PA'!AP320</f>
        <v>0</v>
      </c>
      <c r="L299" s="371">
        <f>+'404-ENTREGA_INSUMOS PA'!AR320</f>
        <v>0</v>
      </c>
      <c r="M299" s="371">
        <f>+'404-ENTREGA_INSUMOS PA'!AT320</f>
        <v>0</v>
      </c>
      <c r="N299" s="371">
        <f>+'404-ENTREGA_INSUMOS PA'!AU320</f>
        <v>0</v>
      </c>
      <c r="O299" s="371">
        <f>+'404-ENTREGA_INSUMOS PA'!AV320</f>
        <v>0</v>
      </c>
      <c r="P299" s="371">
        <f>+'404-ENTREGA_INSUMOS PA'!AX320</f>
        <v>0</v>
      </c>
      <c r="Q299" s="371">
        <f>+'404-ENTREGA_INSUMOS PA'!AY320</f>
        <v>0</v>
      </c>
      <c r="R299" s="371">
        <f>+'404-ENTREGA_INSUMOS PA'!AZ320</f>
        <v>0</v>
      </c>
      <c r="S299" s="371"/>
      <c r="T299" s="371"/>
      <c r="U299" s="371"/>
      <c r="V299" s="371"/>
      <c r="W299" s="371"/>
      <c r="X299" s="371"/>
    </row>
    <row r="300" spans="1:24" hidden="1" x14ac:dyDescent="0.3"/>
    <row r="301" spans="1:24" hidden="1" x14ac:dyDescent="0.3"/>
    <row r="302" spans="1:24" s="576" customFormat="1" hidden="1" x14ac:dyDescent="0.3">
      <c r="A302" s="573">
        <f>+'403-ENTREGA_AGROQUIMICOS'!B24</f>
        <v>0</v>
      </c>
      <c r="B302" s="573">
        <f>+'403-ENTREGA_AGROQUIMICOS'!F24</f>
        <v>0</v>
      </c>
      <c r="C302" s="573" t="e">
        <f>IFERROR(IFERROR(VLOOKUP('403-ENTREGA_AGROQUIMICOS'!N24,localidades,2,FALSE),VLOOKUP('403-ENTREGA_AGROQUIMICOS'!AH$6,localidades,2,FALSE)),VLOOKUP('403-ENTREGA_AGROQUIMICOS'!AH$5,district_codes,2,FALSE))</f>
        <v>#N/A</v>
      </c>
      <c r="D302" s="574">
        <f>+'403-ENTREGA_AGROQUIMICOS'!AH$7</f>
        <v>0</v>
      </c>
      <c r="E302" s="574" t="str">
        <f>+delivery_events!D$7</f>
        <v>Agroquímicos</v>
      </c>
      <c r="F302" s="575" t="e">
        <f>+delivery_events!C$7</f>
        <v>#N/A</v>
      </c>
      <c r="G302" s="575">
        <f>+'403-ENTREGA_AGROQUIMICOS'!J24</f>
        <v>0</v>
      </c>
      <c r="H302" s="575">
        <f>+'403-ENTREGA_AGROQUIMICOS'!L24</f>
        <v>0</v>
      </c>
      <c r="I302" s="575">
        <f>+IF('403-ENTREGA_AGROQUIMICOS'!N24=0,'403-ENTREGA_AGROQUIMICOS'!AH$6,'403-ENTREGA_AGROQUIMICOS'!N24)</f>
        <v>0</v>
      </c>
      <c r="J302" s="575">
        <f>+I302</f>
        <v>0</v>
      </c>
      <c r="K302" s="573"/>
      <c r="L302" s="573"/>
      <c r="M302" s="573"/>
      <c r="N302" s="573"/>
      <c r="O302" s="573"/>
      <c r="P302" s="573"/>
      <c r="Q302" s="573"/>
      <c r="R302" s="573"/>
      <c r="S302" s="573">
        <f>+'403-ENTREGA_AGROQUIMICOS'!AF24</f>
        <v>0</v>
      </c>
      <c r="T302" s="573">
        <f>+'403-ENTREGA_AGROQUIMICOS'!AH24</f>
        <v>0</v>
      </c>
      <c r="U302" s="573" t="str">
        <f>+'403-ENTREGA_AGROQUIMICOS'!AJ22</f>
        <v>Borax (kg)</v>
      </c>
      <c r="V302" s="573" t="str">
        <f>+'403-ENTREGA_AGROQUIMICOS'!AL22</f>
        <v>Borax (kg)</v>
      </c>
      <c r="W302" s="573" t="str">
        <f>+'403-ENTREGA_AGROQUIMICOS'!AN22</f>
        <v>Fosfato Diamónio (DAP)</v>
      </c>
      <c r="X302" s="573" t="str">
        <f>+'403-ENTREGA_AGROQUIMICOS'!AP22</f>
        <v>Lambda Cyhalotrin (L)</v>
      </c>
    </row>
    <row r="303" spans="1:24" hidden="1" x14ac:dyDescent="0.3">
      <c r="A303" s="376">
        <f>+'403-ENTREGA_AGROQUIMICOS'!B25</f>
        <v>0</v>
      </c>
      <c r="B303" s="376">
        <f>+'403-ENTREGA_AGROQUIMICOS'!F25</f>
        <v>0</v>
      </c>
      <c r="C303" s="376" t="e">
        <f>IFERROR(IFERROR(VLOOKUP('403-ENTREGA_AGROQUIMICOS'!N25,localidades,2,FALSE),VLOOKUP('403-ENTREGA_AGROQUIMICOS'!AH$6,localidades,2,FALSE)),VLOOKUP('403-ENTREGA_AGROQUIMICOS'!AH$5,district_codes,2,FALSE))</f>
        <v>#N/A</v>
      </c>
      <c r="D303" s="416">
        <f>+'403-ENTREGA_AGROQUIMICOS'!AH$7</f>
        <v>0</v>
      </c>
      <c r="E303" s="574" t="str">
        <f>+delivery_events!D$7</f>
        <v>Agroquímicos</v>
      </c>
      <c r="F303" s="575" t="e">
        <f>+delivery_events!C$7</f>
        <v>#N/A</v>
      </c>
      <c r="G303" s="575">
        <f>+'403-ENTREGA_AGROQUIMICOS'!J25</f>
        <v>0</v>
      </c>
      <c r="H303" s="575">
        <f>+'403-ENTREGA_AGROQUIMICOS'!L25</f>
        <v>0</v>
      </c>
      <c r="I303" s="575">
        <f>+IF('403-ENTREGA_AGROQUIMICOS'!N25=0,'403-ENTREGA_AGROQUIMICOS'!AH$6,'403-ENTREGA_AGROQUIMICOS'!N25)</f>
        <v>0</v>
      </c>
      <c r="J303" s="575">
        <f t="shared" ref="J303:J366" si="0">+I303</f>
        <v>0</v>
      </c>
      <c r="S303" s="376">
        <f>+'403-ENTREGA_AGROQUIMICOS'!AF25</f>
        <v>0</v>
      </c>
      <c r="T303" s="376">
        <f>+'403-ENTREGA_AGROQUIMICOS'!AH25</f>
        <v>0</v>
      </c>
      <c r="U303" s="376">
        <f>+'403-ENTREGA_AGROQUIMICOS'!AJ23</f>
        <v>0</v>
      </c>
      <c r="V303" s="376">
        <f>+'403-ENTREGA_AGROQUIMICOS'!AL23</f>
        <v>0</v>
      </c>
      <c r="W303" s="376">
        <f>+'403-ENTREGA_AGROQUIMICOS'!AN23</f>
        <v>0</v>
      </c>
      <c r="X303" s="376">
        <f>+'403-ENTREGA_AGROQUIMICOS'!AP23</f>
        <v>0</v>
      </c>
    </row>
    <row r="304" spans="1:24" hidden="1" x14ac:dyDescent="0.3">
      <c r="A304" s="376">
        <f>+'403-ENTREGA_AGROQUIMICOS'!B26</f>
        <v>0</v>
      </c>
      <c r="B304" s="376">
        <f>+'403-ENTREGA_AGROQUIMICOS'!F26</f>
        <v>0</v>
      </c>
      <c r="C304" s="376" t="e">
        <f>IFERROR(IFERROR(VLOOKUP('403-ENTREGA_AGROQUIMICOS'!N26,localidades,2,FALSE),VLOOKUP('403-ENTREGA_AGROQUIMICOS'!AH$6,localidades,2,FALSE)),VLOOKUP('403-ENTREGA_AGROQUIMICOS'!AH$5,district_codes,2,FALSE))</f>
        <v>#N/A</v>
      </c>
      <c r="D304" s="416">
        <f>+'403-ENTREGA_AGROQUIMICOS'!AH$7</f>
        <v>0</v>
      </c>
      <c r="E304" s="574" t="str">
        <f>+delivery_events!D$7</f>
        <v>Agroquímicos</v>
      </c>
      <c r="F304" s="575" t="e">
        <f>+delivery_events!C$7</f>
        <v>#N/A</v>
      </c>
      <c r="G304" s="575">
        <f>+'403-ENTREGA_AGROQUIMICOS'!J26</f>
        <v>0</v>
      </c>
      <c r="H304" s="575">
        <f>+'403-ENTREGA_AGROQUIMICOS'!L26</f>
        <v>0</v>
      </c>
      <c r="I304" s="575">
        <f>+IF('403-ENTREGA_AGROQUIMICOS'!N26=0,'403-ENTREGA_AGROQUIMICOS'!AH$6,'403-ENTREGA_AGROQUIMICOS'!N26)</f>
        <v>0</v>
      </c>
      <c r="J304" s="575">
        <f t="shared" si="0"/>
        <v>0</v>
      </c>
      <c r="S304" s="376">
        <f>+'403-ENTREGA_AGROQUIMICOS'!AF26</f>
        <v>0</v>
      </c>
      <c r="T304" s="376">
        <f>+'403-ENTREGA_AGROQUIMICOS'!AH26</f>
        <v>0</v>
      </c>
      <c r="U304" s="376">
        <f>+'403-ENTREGA_AGROQUIMICOS'!AJ24</f>
        <v>0</v>
      </c>
      <c r="V304" s="376">
        <f>+'403-ENTREGA_AGROQUIMICOS'!AL24</f>
        <v>0</v>
      </c>
      <c r="W304" s="376">
        <f>+'403-ENTREGA_AGROQUIMICOS'!AN24</f>
        <v>0</v>
      </c>
      <c r="X304" s="376">
        <f>+'403-ENTREGA_AGROQUIMICOS'!AP24</f>
        <v>0</v>
      </c>
    </row>
    <row r="305" spans="1:24" hidden="1" x14ac:dyDescent="0.3">
      <c r="A305" s="376">
        <f>+'403-ENTREGA_AGROQUIMICOS'!B27</f>
        <v>0</v>
      </c>
      <c r="B305" s="376">
        <f>+'403-ENTREGA_AGROQUIMICOS'!F27</f>
        <v>0</v>
      </c>
      <c r="C305" s="376" t="e">
        <f>IFERROR(IFERROR(VLOOKUP('403-ENTREGA_AGROQUIMICOS'!N27,localidades,2,FALSE),VLOOKUP('403-ENTREGA_AGROQUIMICOS'!AH$6,localidades,2,FALSE)),VLOOKUP('403-ENTREGA_AGROQUIMICOS'!AH$5,district_codes,2,FALSE))</f>
        <v>#N/A</v>
      </c>
      <c r="D305" s="416">
        <f>+'403-ENTREGA_AGROQUIMICOS'!AH$7</f>
        <v>0</v>
      </c>
      <c r="E305" s="574" t="str">
        <f>+delivery_events!D$7</f>
        <v>Agroquímicos</v>
      </c>
      <c r="F305" s="575" t="e">
        <f>+delivery_events!C$7</f>
        <v>#N/A</v>
      </c>
      <c r="G305" s="575">
        <f>+'403-ENTREGA_AGROQUIMICOS'!J27</f>
        <v>0</v>
      </c>
      <c r="H305" s="575">
        <f>+'403-ENTREGA_AGROQUIMICOS'!L27</f>
        <v>0</v>
      </c>
      <c r="I305" s="575">
        <f>+IF('403-ENTREGA_AGROQUIMICOS'!N27=0,'403-ENTREGA_AGROQUIMICOS'!AH$6,'403-ENTREGA_AGROQUIMICOS'!N27)</f>
        <v>0</v>
      </c>
      <c r="J305" s="575">
        <f t="shared" si="0"/>
        <v>0</v>
      </c>
      <c r="S305" s="376">
        <f>+'403-ENTREGA_AGROQUIMICOS'!AF27</f>
        <v>0</v>
      </c>
      <c r="T305" s="376">
        <f>+'403-ENTREGA_AGROQUIMICOS'!AH27</f>
        <v>0</v>
      </c>
      <c r="U305" s="376">
        <f>+'403-ENTREGA_AGROQUIMICOS'!AJ25</f>
        <v>0</v>
      </c>
      <c r="V305" s="376">
        <f>+'403-ENTREGA_AGROQUIMICOS'!AL25</f>
        <v>0</v>
      </c>
      <c r="W305" s="376">
        <f>+'403-ENTREGA_AGROQUIMICOS'!AN25</f>
        <v>0</v>
      </c>
      <c r="X305" s="376">
        <f>+'403-ENTREGA_AGROQUIMICOS'!AP25</f>
        <v>0</v>
      </c>
    </row>
    <row r="306" spans="1:24" hidden="1" x14ac:dyDescent="0.3">
      <c r="A306" s="376">
        <f>+'403-ENTREGA_AGROQUIMICOS'!B28</f>
        <v>0</v>
      </c>
      <c r="B306" s="376">
        <f>+'403-ENTREGA_AGROQUIMICOS'!F28</f>
        <v>0</v>
      </c>
      <c r="C306" s="376" t="e">
        <f>IFERROR(IFERROR(VLOOKUP('403-ENTREGA_AGROQUIMICOS'!N28,localidades,2,FALSE),VLOOKUP('403-ENTREGA_AGROQUIMICOS'!AH$6,localidades,2,FALSE)),VLOOKUP('403-ENTREGA_AGROQUIMICOS'!AH$5,district_codes,2,FALSE))</f>
        <v>#N/A</v>
      </c>
      <c r="D306" s="416">
        <f>+'403-ENTREGA_AGROQUIMICOS'!AH$7</f>
        <v>0</v>
      </c>
      <c r="E306" s="574" t="str">
        <f>+delivery_events!D$7</f>
        <v>Agroquímicos</v>
      </c>
      <c r="F306" s="575" t="e">
        <f>+delivery_events!C$7</f>
        <v>#N/A</v>
      </c>
      <c r="G306" s="575">
        <f>+'403-ENTREGA_AGROQUIMICOS'!J28</f>
        <v>0</v>
      </c>
      <c r="H306" s="575">
        <f>+'403-ENTREGA_AGROQUIMICOS'!L28</f>
        <v>0</v>
      </c>
      <c r="I306" s="575">
        <f>+IF('403-ENTREGA_AGROQUIMICOS'!N28=0,'403-ENTREGA_AGROQUIMICOS'!AH$6,'403-ENTREGA_AGROQUIMICOS'!N28)</f>
        <v>0</v>
      </c>
      <c r="J306" s="575">
        <f t="shared" si="0"/>
        <v>0</v>
      </c>
      <c r="S306" s="376">
        <f>+'403-ENTREGA_AGROQUIMICOS'!AF28</f>
        <v>0</v>
      </c>
      <c r="T306" s="376">
        <f>+'403-ENTREGA_AGROQUIMICOS'!AH28</f>
        <v>0</v>
      </c>
      <c r="U306" s="376">
        <f>+'403-ENTREGA_AGROQUIMICOS'!AJ26</f>
        <v>0</v>
      </c>
      <c r="V306" s="376">
        <f>+'403-ENTREGA_AGROQUIMICOS'!AL26</f>
        <v>0</v>
      </c>
      <c r="W306" s="376">
        <f>+'403-ENTREGA_AGROQUIMICOS'!AN26</f>
        <v>0</v>
      </c>
      <c r="X306" s="376">
        <f>+'403-ENTREGA_AGROQUIMICOS'!AP26</f>
        <v>0</v>
      </c>
    </row>
    <row r="307" spans="1:24" hidden="1" x14ac:dyDescent="0.3">
      <c r="A307" s="376">
        <f>+'403-ENTREGA_AGROQUIMICOS'!B29</f>
        <v>0</v>
      </c>
      <c r="B307" s="376">
        <f>+'403-ENTREGA_AGROQUIMICOS'!F29</f>
        <v>0</v>
      </c>
      <c r="C307" s="376" t="e">
        <f>IFERROR(IFERROR(VLOOKUP('403-ENTREGA_AGROQUIMICOS'!N29,localidades,2,FALSE),VLOOKUP('403-ENTREGA_AGROQUIMICOS'!AH$6,localidades,2,FALSE)),VLOOKUP('403-ENTREGA_AGROQUIMICOS'!AH$5,district_codes,2,FALSE))</f>
        <v>#N/A</v>
      </c>
      <c r="D307" s="416">
        <f>+'403-ENTREGA_AGROQUIMICOS'!AH$7</f>
        <v>0</v>
      </c>
      <c r="E307" s="574" t="str">
        <f>+delivery_events!D$7</f>
        <v>Agroquímicos</v>
      </c>
      <c r="F307" s="575" t="e">
        <f>+delivery_events!C$7</f>
        <v>#N/A</v>
      </c>
      <c r="G307" s="575">
        <f>+'403-ENTREGA_AGROQUIMICOS'!J29</f>
        <v>0</v>
      </c>
      <c r="H307" s="575">
        <f>+'403-ENTREGA_AGROQUIMICOS'!L29</f>
        <v>0</v>
      </c>
      <c r="I307" s="575">
        <f>+IF('403-ENTREGA_AGROQUIMICOS'!N29=0,'403-ENTREGA_AGROQUIMICOS'!AH$6,'403-ENTREGA_AGROQUIMICOS'!N29)</f>
        <v>0</v>
      </c>
      <c r="J307" s="575">
        <f t="shared" si="0"/>
        <v>0</v>
      </c>
      <c r="S307" s="376">
        <f>+'403-ENTREGA_AGROQUIMICOS'!AF29</f>
        <v>0</v>
      </c>
      <c r="T307" s="376">
        <f>+'403-ENTREGA_AGROQUIMICOS'!AH29</f>
        <v>0</v>
      </c>
      <c r="U307" s="376">
        <f>+'403-ENTREGA_AGROQUIMICOS'!AJ27</f>
        <v>0</v>
      </c>
      <c r="V307" s="376">
        <f>+'403-ENTREGA_AGROQUIMICOS'!AL27</f>
        <v>0</v>
      </c>
      <c r="W307" s="376">
        <f>+'403-ENTREGA_AGROQUIMICOS'!AN27</f>
        <v>0</v>
      </c>
      <c r="X307" s="376">
        <f>+'403-ENTREGA_AGROQUIMICOS'!AP27</f>
        <v>0</v>
      </c>
    </row>
    <row r="308" spans="1:24" hidden="1" x14ac:dyDescent="0.3">
      <c r="A308" s="376">
        <f>+'403-ENTREGA_AGROQUIMICOS'!B30</f>
        <v>0</v>
      </c>
      <c r="B308" s="376">
        <f>+'403-ENTREGA_AGROQUIMICOS'!F30</f>
        <v>0</v>
      </c>
      <c r="C308" s="376" t="e">
        <f>IFERROR(IFERROR(VLOOKUP('403-ENTREGA_AGROQUIMICOS'!N30,localidades,2,FALSE),VLOOKUP('403-ENTREGA_AGROQUIMICOS'!AH$6,localidades,2,FALSE)),VLOOKUP('403-ENTREGA_AGROQUIMICOS'!AH$5,district_codes,2,FALSE))</f>
        <v>#N/A</v>
      </c>
      <c r="D308" s="416">
        <f>+'403-ENTREGA_AGROQUIMICOS'!AH$7</f>
        <v>0</v>
      </c>
      <c r="E308" s="574" t="str">
        <f>+delivery_events!D$7</f>
        <v>Agroquímicos</v>
      </c>
      <c r="F308" s="575" t="e">
        <f>+delivery_events!C$7</f>
        <v>#N/A</v>
      </c>
      <c r="G308" s="575">
        <f>+'403-ENTREGA_AGROQUIMICOS'!J30</f>
        <v>0</v>
      </c>
      <c r="H308" s="575">
        <f>+'403-ENTREGA_AGROQUIMICOS'!L30</f>
        <v>0</v>
      </c>
      <c r="I308" s="575">
        <f>+IF('403-ENTREGA_AGROQUIMICOS'!N30=0,'403-ENTREGA_AGROQUIMICOS'!AH$6,'403-ENTREGA_AGROQUIMICOS'!N30)</f>
        <v>0</v>
      </c>
      <c r="J308" s="575">
        <f t="shared" si="0"/>
        <v>0</v>
      </c>
      <c r="S308" s="376">
        <f>+'403-ENTREGA_AGROQUIMICOS'!AF30</f>
        <v>0</v>
      </c>
      <c r="T308" s="376">
        <f>+'403-ENTREGA_AGROQUIMICOS'!AH30</f>
        <v>0</v>
      </c>
      <c r="U308" s="376">
        <f>+'403-ENTREGA_AGROQUIMICOS'!AJ28</f>
        <v>0</v>
      </c>
      <c r="V308" s="376">
        <f>+'403-ENTREGA_AGROQUIMICOS'!AL28</f>
        <v>0</v>
      </c>
      <c r="W308" s="376">
        <f>+'403-ENTREGA_AGROQUIMICOS'!AN28</f>
        <v>0</v>
      </c>
      <c r="X308" s="376">
        <f>+'403-ENTREGA_AGROQUIMICOS'!AP28</f>
        <v>0</v>
      </c>
    </row>
    <row r="309" spans="1:24" hidden="1" x14ac:dyDescent="0.3">
      <c r="A309" s="376">
        <f>+'403-ENTREGA_AGROQUIMICOS'!B31</f>
        <v>0</v>
      </c>
      <c r="B309" s="376">
        <f>+'403-ENTREGA_AGROQUIMICOS'!F31</f>
        <v>0</v>
      </c>
      <c r="C309" s="376" t="e">
        <f>IFERROR(IFERROR(VLOOKUP('403-ENTREGA_AGROQUIMICOS'!N31,localidades,2,FALSE),VLOOKUP('403-ENTREGA_AGROQUIMICOS'!AH$6,localidades,2,FALSE)),VLOOKUP('403-ENTREGA_AGROQUIMICOS'!AH$5,district_codes,2,FALSE))</f>
        <v>#N/A</v>
      </c>
      <c r="D309" s="416">
        <f>+'403-ENTREGA_AGROQUIMICOS'!AH$7</f>
        <v>0</v>
      </c>
      <c r="E309" s="574" t="str">
        <f>+delivery_events!D$7</f>
        <v>Agroquímicos</v>
      </c>
      <c r="F309" s="575" t="e">
        <f>+delivery_events!C$7</f>
        <v>#N/A</v>
      </c>
      <c r="G309" s="575">
        <f>+'403-ENTREGA_AGROQUIMICOS'!J31</f>
        <v>0</v>
      </c>
      <c r="H309" s="575">
        <f>+'403-ENTREGA_AGROQUIMICOS'!L31</f>
        <v>0</v>
      </c>
      <c r="I309" s="575">
        <f>+IF('403-ENTREGA_AGROQUIMICOS'!N31=0,'403-ENTREGA_AGROQUIMICOS'!AH$6,'403-ENTREGA_AGROQUIMICOS'!N31)</f>
        <v>0</v>
      </c>
      <c r="J309" s="575">
        <f t="shared" si="0"/>
        <v>0</v>
      </c>
      <c r="S309" s="376">
        <f>+'403-ENTREGA_AGROQUIMICOS'!AF31</f>
        <v>0</v>
      </c>
      <c r="T309" s="376">
        <f>+'403-ENTREGA_AGROQUIMICOS'!AH31</f>
        <v>0</v>
      </c>
      <c r="U309" s="376">
        <f>+'403-ENTREGA_AGROQUIMICOS'!AJ29</f>
        <v>0</v>
      </c>
      <c r="V309" s="376">
        <f>+'403-ENTREGA_AGROQUIMICOS'!AL29</f>
        <v>0</v>
      </c>
      <c r="W309" s="376">
        <f>+'403-ENTREGA_AGROQUIMICOS'!AN29</f>
        <v>0</v>
      </c>
      <c r="X309" s="376">
        <f>+'403-ENTREGA_AGROQUIMICOS'!AP29</f>
        <v>0</v>
      </c>
    </row>
    <row r="310" spans="1:24" hidden="1" x14ac:dyDescent="0.3">
      <c r="A310" s="376">
        <f>+'403-ENTREGA_AGROQUIMICOS'!B32</f>
        <v>0</v>
      </c>
      <c r="B310" s="376">
        <f>+'403-ENTREGA_AGROQUIMICOS'!F32</f>
        <v>0</v>
      </c>
      <c r="C310" s="376" t="e">
        <f>IFERROR(IFERROR(VLOOKUP('403-ENTREGA_AGROQUIMICOS'!N32,localidades,2,FALSE),VLOOKUP('403-ENTREGA_AGROQUIMICOS'!AH$6,localidades,2,FALSE)),VLOOKUP('403-ENTREGA_AGROQUIMICOS'!AH$5,district_codes,2,FALSE))</f>
        <v>#N/A</v>
      </c>
      <c r="D310" s="416">
        <f>+'403-ENTREGA_AGROQUIMICOS'!AH$7</f>
        <v>0</v>
      </c>
      <c r="E310" s="574" t="str">
        <f>+delivery_events!D$7</f>
        <v>Agroquímicos</v>
      </c>
      <c r="F310" s="575" t="e">
        <f>+delivery_events!C$7</f>
        <v>#N/A</v>
      </c>
      <c r="G310" s="575">
        <f>+'403-ENTREGA_AGROQUIMICOS'!J32</f>
        <v>0</v>
      </c>
      <c r="H310" s="575">
        <f>+'403-ENTREGA_AGROQUIMICOS'!L32</f>
        <v>0</v>
      </c>
      <c r="I310" s="575">
        <f>+IF('403-ENTREGA_AGROQUIMICOS'!N32=0,'403-ENTREGA_AGROQUIMICOS'!AH$6,'403-ENTREGA_AGROQUIMICOS'!N32)</f>
        <v>0</v>
      </c>
      <c r="J310" s="575">
        <f t="shared" si="0"/>
        <v>0</v>
      </c>
      <c r="S310" s="376">
        <f>+'403-ENTREGA_AGROQUIMICOS'!AF32</f>
        <v>0</v>
      </c>
      <c r="T310" s="376">
        <f>+'403-ENTREGA_AGROQUIMICOS'!AH32</f>
        <v>0</v>
      </c>
      <c r="U310" s="376">
        <f>+'403-ENTREGA_AGROQUIMICOS'!AJ30</f>
        <v>0</v>
      </c>
      <c r="V310" s="376">
        <f>+'403-ENTREGA_AGROQUIMICOS'!AL30</f>
        <v>0</v>
      </c>
      <c r="W310" s="376">
        <f>+'403-ENTREGA_AGROQUIMICOS'!AN30</f>
        <v>0</v>
      </c>
      <c r="X310" s="376">
        <f>+'403-ENTREGA_AGROQUIMICOS'!AP30</f>
        <v>0</v>
      </c>
    </row>
    <row r="311" spans="1:24" hidden="1" x14ac:dyDescent="0.3">
      <c r="A311" s="376">
        <f>+'403-ENTREGA_AGROQUIMICOS'!B33</f>
        <v>0</v>
      </c>
      <c r="B311" s="376">
        <f>+'403-ENTREGA_AGROQUIMICOS'!F33</f>
        <v>0</v>
      </c>
      <c r="C311" s="376" t="e">
        <f>IFERROR(IFERROR(VLOOKUP('403-ENTREGA_AGROQUIMICOS'!N33,localidades,2,FALSE),VLOOKUP('403-ENTREGA_AGROQUIMICOS'!AH$6,localidades,2,FALSE)),VLOOKUP('403-ENTREGA_AGROQUIMICOS'!AH$5,district_codes,2,FALSE))</f>
        <v>#N/A</v>
      </c>
      <c r="D311" s="416">
        <f>+'403-ENTREGA_AGROQUIMICOS'!AH$7</f>
        <v>0</v>
      </c>
      <c r="E311" s="574" t="str">
        <f>+delivery_events!D$7</f>
        <v>Agroquímicos</v>
      </c>
      <c r="F311" s="575" t="e">
        <f>+delivery_events!C$7</f>
        <v>#N/A</v>
      </c>
      <c r="G311" s="575">
        <f>+'403-ENTREGA_AGROQUIMICOS'!J33</f>
        <v>0</v>
      </c>
      <c r="H311" s="575">
        <f>+'403-ENTREGA_AGROQUIMICOS'!L33</f>
        <v>0</v>
      </c>
      <c r="I311" s="575">
        <f>+IF('403-ENTREGA_AGROQUIMICOS'!N33=0,'403-ENTREGA_AGROQUIMICOS'!AH$6,'403-ENTREGA_AGROQUIMICOS'!N33)</f>
        <v>0</v>
      </c>
      <c r="J311" s="575">
        <f t="shared" si="0"/>
        <v>0</v>
      </c>
      <c r="S311" s="376">
        <f>+'403-ENTREGA_AGROQUIMICOS'!AF33</f>
        <v>0</v>
      </c>
      <c r="T311" s="376">
        <f>+'403-ENTREGA_AGROQUIMICOS'!AH33</f>
        <v>0</v>
      </c>
      <c r="U311" s="376">
        <f>+'403-ENTREGA_AGROQUIMICOS'!AJ31</f>
        <v>0</v>
      </c>
      <c r="V311" s="376">
        <f>+'403-ENTREGA_AGROQUIMICOS'!AL31</f>
        <v>0</v>
      </c>
      <c r="W311" s="376">
        <f>+'403-ENTREGA_AGROQUIMICOS'!AN31</f>
        <v>0</v>
      </c>
      <c r="X311" s="376">
        <f>+'403-ENTREGA_AGROQUIMICOS'!AP31</f>
        <v>0</v>
      </c>
    </row>
    <row r="312" spans="1:24" hidden="1" x14ac:dyDescent="0.3">
      <c r="A312" s="376">
        <f>+'403-ENTREGA_AGROQUIMICOS'!B34</f>
        <v>0</v>
      </c>
      <c r="B312" s="376">
        <f>+'403-ENTREGA_AGROQUIMICOS'!F34</f>
        <v>0</v>
      </c>
      <c r="C312" s="376" t="e">
        <f>IFERROR(IFERROR(VLOOKUP('403-ENTREGA_AGROQUIMICOS'!N34,localidades,2,FALSE),VLOOKUP('403-ENTREGA_AGROQUIMICOS'!AH$6,localidades,2,FALSE)),VLOOKUP('403-ENTREGA_AGROQUIMICOS'!AH$5,district_codes,2,FALSE))</f>
        <v>#N/A</v>
      </c>
      <c r="D312" s="416">
        <f>+'403-ENTREGA_AGROQUIMICOS'!AH$7</f>
        <v>0</v>
      </c>
      <c r="E312" s="574" t="str">
        <f>+delivery_events!D$7</f>
        <v>Agroquímicos</v>
      </c>
      <c r="F312" s="575" t="e">
        <f>+delivery_events!C$7</f>
        <v>#N/A</v>
      </c>
      <c r="G312" s="575">
        <f>+'403-ENTREGA_AGROQUIMICOS'!J34</f>
        <v>0</v>
      </c>
      <c r="H312" s="575">
        <f>+'403-ENTREGA_AGROQUIMICOS'!L34</f>
        <v>0</v>
      </c>
      <c r="I312" s="575">
        <f>+IF('403-ENTREGA_AGROQUIMICOS'!N34=0,'403-ENTREGA_AGROQUIMICOS'!AH$6,'403-ENTREGA_AGROQUIMICOS'!N34)</f>
        <v>0</v>
      </c>
      <c r="J312" s="575">
        <f t="shared" si="0"/>
        <v>0</v>
      </c>
      <c r="S312" s="376">
        <f>+'403-ENTREGA_AGROQUIMICOS'!AF34</f>
        <v>0</v>
      </c>
      <c r="T312" s="376">
        <f>+'403-ENTREGA_AGROQUIMICOS'!AH34</f>
        <v>0</v>
      </c>
      <c r="U312" s="376">
        <f>+'403-ENTREGA_AGROQUIMICOS'!AJ32</f>
        <v>0</v>
      </c>
      <c r="V312" s="376">
        <f>+'403-ENTREGA_AGROQUIMICOS'!AL32</f>
        <v>0</v>
      </c>
      <c r="W312" s="376">
        <f>+'403-ENTREGA_AGROQUIMICOS'!AN32</f>
        <v>0</v>
      </c>
      <c r="X312" s="376">
        <f>+'403-ENTREGA_AGROQUIMICOS'!AP32</f>
        <v>0</v>
      </c>
    </row>
    <row r="313" spans="1:24" hidden="1" x14ac:dyDescent="0.3">
      <c r="A313" s="376">
        <f>+'403-ENTREGA_AGROQUIMICOS'!B35</f>
        <v>0</v>
      </c>
      <c r="B313" s="376">
        <f>+'403-ENTREGA_AGROQUIMICOS'!F35</f>
        <v>0</v>
      </c>
      <c r="C313" s="376" t="e">
        <f>IFERROR(IFERROR(VLOOKUP('403-ENTREGA_AGROQUIMICOS'!N35,localidades,2,FALSE),VLOOKUP('403-ENTREGA_AGROQUIMICOS'!AH$6,localidades,2,FALSE)),VLOOKUP('403-ENTREGA_AGROQUIMICOS'!AH$5,district_codes,2,FALSE))</f>
        <v>#N/A</v>
      </c>
      <c r="D313" s="416">
        <f>+'403-ENTREGA_AGROQUIMICOS'!AH$7</f>
        <v>0</v>
      </c>
      <c r="E313" s="574" t="str">
        <f>+delivery_events!D$7</f>
        <v>Agroquímicos</v>
      </c>
      <c r="F313" s="575" t="e">
        <f>+delivery_events!C$7</f>
        <v>#N/A</v>
      </c>
      <c r="G313" s="575">
        <f>+'403-ENTREGA_AGROQUIMICOS'!J35</f>
        <v>0</v>
      </c>
      <c r="H313" s="575">
        <f>+'403-ENTREGA_AGROQUIMICOS'!L35</f>
        <v>0</v>
      </c>
      <c r="I313" s="575">
        <f>+IF('403-ENTREGA_AGROQUIMICOS'!N35=0,'403-ENTREGA_AGROQUIMICOS'!AH$6,'403-ENTREGA_AGROQUIMICOS'!N35)</f>
        <v>0</v>
      </c>
      <c r="J313" s="575">
        <f t="shared" si="0"/>
        <v>0</v>
      </c>
      <c r="S313" s="376">
        <f>+'403-ENTREGA_AGROQUIMICOS'!AF35</f>
        <v>0</v>
      </c>
      <c r="T313" s="376">
        <f>+'403-ENTREGA_AGROQUIMICOS'!AH35</f>
        <v>0</v>
      </c>
      <c r="U313" s="376">
        <f>+'403-ENTREGA_AGROQUIMICOS'!AJ33</f>
        <v>0</v>
      </c>
      <c r="V313" s="376">
        <f>+'403-ENTREGA_AGROQUIMICOS'!AL33</f>
        <v>0</v>
      </c>
      <c r="W313" s="376">
        <f>+'403-ENTREGA_AGROQUIMICOS'!AN33</f>
        <v>0</v>
      </c>
      <c r="X313" s="376">
        <f>+'403-ENTREGA_AGROQUIMICOS'!AP33</f>
        <v>0</v>
      </c>
    </row>
    <row r="314" spans="1:24" hidden="1" x14ac:dyDescent="0.3">
      <c r="A314" s="376">
        <f>+'403-ENTREGA_AGROQUIMICOS'!B36</f>
        <v>0</v>
      </c>
      <c r="B314" s="376">
        <f>+'403-ENTREGA_AGROQUIMICOS'!F36</f>
        <v>0</v>
      </c>
      <c r="C314" s="376" t="e">
        <f>IFERROR(IFERROR(VLOOKUP('403-ENTREGA_AGROQUIMICOS'!N36,localidades,2,FALSE),VLOOKUP('403-ENTREGA_AGROQUIMICOS'!AH$6,localidades,2,FALSE)),VLOOKUP('403-ENTREGA_AGROQUIMICOS'!AH$5,district_codes,2,FALSE))</f>
        <v>#N/A</v>
      </c>
      <c r="D314" s="416">
        <f>+'403-ENTREGA_AGROQUIMICOS'!AH$7</f>
        <v>0</v>
      </c>
      <c r="E314" s="574" t="str">
        <f>+delivery_events!D$7</f>
        <v>Agroquímicos</v>
      </c>
      <c r="F314" s="575" t="e">
        <f>+delivery_events!C$7</f>
        <v>#N/A</v>
      </c>
      <c r="G314" s="575">
        <f>+'403-ENTREGA_AGROQUIMICOS'!J36</f>
        <v>0</v>
      </c>
      <c r="H314" s="575">
        <f>+'403-ENTREGA_AGROQUIMICOS'!L36</f>
        <v>0</v>
      </c>
      <c r="I314" s="575">
        <f>+IF('403-ENTREGA_AGROQUIMICOS'!N36=0,'403-ENTREGA_AGROQUIMICOS'!AH$6,'403-ENTREGA_AGROQUIMICOS'!N36)</f>
        <v>0</v>
      </c>
      <c r="J314" s="575">
        <f t="shared" si="0"/>
        <v>0</v>
      </c>
      <c r="S314" s="376">
        <f>+'403-ENTREGA_AGROQUIMICOS'!AF36</f>
        <v>0</v>
      </c>
      <c r="T314" s="376">
        <f>+'403-ENTREGA_AGROQUIMICOS'!AH36</f>
        <v>0</v>
      </c>
      <c r="U314" s="376">
        <f>+'403-ENTREGA_AGROQUIMICOS'!AJ34</f>
        <v>0</v>
      </c>
      <c r="V314" s="376">
        <f>+'403-ENTREGA_AGROQUIMICOS'!AL34</f>
        <v>0</v>
      </c>
      <c r="W314" s="376">
        <f>+'403-ENTREGA_AGROQUIMICOS'!AN34</f>
        <v>0</v>
      </c>
      <c r="X314" s="376">
        <f>+'403-ENTREGA_AGROQUIMICOS'!AP34</f>
        <v>0</v>
      </c>
    </row>
    <row r="315" spans="1:24" hidden="1" x14ac:dyDescent="0.3">
      <c r="A315" s="376">
        <f>+'403-ENTREGA_AGROQUIMICOS'!B37</f>
        <v>0</v>
      </c>
      <c r="B315" s="376">
        <f>+'403-ENTREGA_AGROQUIMICOS'!F37</f>
        <v>0</v>
      </c>
      <c r="C315" s="376" t="e">
        <f>IFERROR(IFERROR(VLOOKUP('403-ENTREGA_AGROQUIMICOS'!N37,localidades,2,FALSE),VLOOKUP('403-ENTREGA_AGROQUIMICOS'!AH$6,localidades,2,FALSE)),VLOOKUP('403-ENTREGA_AGROQUIMICOS'!AH$5,district_codes,2,FALSE))</f>
        <v>#N/A</v>
      </c>
      <c r="D315" s="416">
        <f>+'403-ENTREGA_AGROQUIMICOS'!AH$7</f>
        <v>0</v>
      </c>
      <c r="E315" s="574" t="str">
        <f>+delivery_events!D$7</f>
        <v>Agroquímicos</v>
      </c>
      <c r="F315" s="575" t="e">
        <f>+delivery_events!C$7</f>
        <v>#N/A</v>
      </c>
      <c r="G315" s="575">
        <f>+'403-ENTREGA_AGROQUIMICOS'!J37</f>
        <v>0</v>
      </c>
      <c r="H315" s="575">
        <f>+'403-ENTREGA_AGROQUIMICOS'!L37</f>
        <v>0</v>
      </c>
      <c r="I315" s="575">
        <f>+IF('403-ENTREGA_AGROQUIMICOS'!N37=0,'403-ENTREGA_AGROQUIMICOS'!AH$6,'403-ENTREGA_AGROQUIMICOS'!N37)</f>
        <v>0</v>
      </c>
      <c r="J315" s="575">
        <f t="shared" si="0"/>
        <v>0</v>
      </c>
      <c r="S315" s="376">
        <f>+'403-ENTREGA_AGROQUIMICOS'!AF37</f>
        <v>0</v>
      </c>
      <c r="T315" s="376">
        <f>+'403-ENTREGA_AGROQUIMICOS'!AH37</f>
        <v>0</v>
      </c>
      <c r="U315" s="376">
        <f>+'403-ENTREGA_AGROQUIMICOS'!AJ35</f>
        <v>0</v>
      </c>
      <c r="V315" s="376">
        <f>+'403-ENTREGA_AGROQUIMICOS'!AL35</f>
        <v>0</v>
      </c>
      <c r="W315" s="376">
        <f>+'403-ENTREGA_AGROQUIMICOS'!AN35</f>
        <v>0</v>
      </c>
      <c r="X315" s="376">
        <f>+'403-ENTREGA_AGROQUIMICOS'!AP35</f>
        <v>0</v>
      </c>
    </row>
    <row r="316" spans="1:24" hidden="1" x14ac:dyDescent="0.3">
      <c r="A316" s="376">
        <f>+'403-ENTREGA_AGROQUIMICOS'!B38</f>
        <v>0</v>
      </c>
      <c r="B316" s="376">
        <f>+'403-ENTREGA_AGROQUIMICOS'!F38</f>
        <v>0</v>
      </c>
      <c r="C316" s="376" t="e">
        <f>IFERROR(IFERROR(VLOOKUP('403-ENTREGA_AGROQUIMICOS'!N38,localidades,2,FALSE),VLOOKUP('403-ENTREGA_AGROQUIMICOS'!AH$6,localidades,2,FALSE)),VLOOKUP('403-ENTREGA_AGROQUIMICOS'!AH$5,district_codes,2,FALSE))</f>
        <v>#N/A</v>
      </c>
      <c r="D316" s="416">
        <f>+'403-ENTREGA_AGROQUIMICOS'!AH$7</f>
        <v>0</v>
      </c>
      <c r="E316" s="574" t="str">
        <f>+delivery_events!D$7</f>
        <v>Agroquímicos</v>
      </c>
      <c r="F316" s="575" t="e">
        <f>+delivery_events!C$7</f>
        <v>#N/A</v>
      </c>
      <c r="G316" s="575">
        <f>+'403-ENTREGA_AGROQUIMICOS'!J38</f>
        <v>0</v>
      </c>
      <c r="H316" s="575">
        <f>+'403-ENTREGA_AGROQUIMICOS'!L38</f>
        <v>0</v>
      </c>
      <c r="I316" s="575">
        <f>+IF('403-ENTREGA_AGROQUIMICOS'!N38=0,'403-ENTREGA_AGROQUIMICOS'!AH$6,'403-ENTREGA_AGROQUIMICOS'!N38)</f>
        <v>0</v>
      </c>
      <c r="J316" s="575">
        <f t="shared" si="0"/>
        <v>0</v>
      </c>
      <c r="S316" s="376">
        <f>+'403-ENTREGA_AGROQUIMICOS'!AF38</f>
        <v>0</v>
      </c>
      <c r="T316" s="376">
        <f>+'403-ENTREGA_AGROQUIMICOS'!AH38</f>
        <v>0</v>
      </c>
      <c r="U316" s="376">
        <f>+'403-ENTREGA_AGROQUIMICOS'!AJ36</f>
        <v>0</v>
      </c>
      <c r="V316" s="376">
        <f>+'403-ENTREGA_AGROQUIMICOS'!AL36</f>
        <v>0</v>
      </c>
      <c r="W316" s="376">
        <f>+'403-ENTREGA_AGROQUIMICOS'!AN36</f>
        <v>0</v>
      </c>
      <c r="X316" s="376">
        <f>+'403-ENTREGA_AGROQUIMICOS'!AP36</f>
        <v>0</v>
      </c>
    </row>
    <row r="317" spans="1:24" hidden="1" x14ac:dyDescent="0.3">
      <c r="A317" s="376">
        <f>+'403-ENTREGA_AGROQUIMICOS'!B39</f>
        <v>0</v>
      </c>
      <c r="B317" s="376">
        <f>+'403-ENTREGA_AGROQUIMICOS'!F39</f>
        <v>0</v>
      </c>
      <c r="C317" s="376" t="e">
        <f>IFERROR(IFERROR(VLOOKUP('403-ENTREGA_AGROQUIMICOS'!N39,localidades,2,FALSE),VLOOKUP('403-ENTREGA_AGROQUIMICOS'!AH$6,localidades,2,FALSE)),VLOOKUP('403-ENTREGA_AGROQUIMICOS'!AH$5,district_codes,2,FALSE))</f>
        <v>#N/A</v>
      </c>
      <c r="D317" s="416">
        <f>+'403-ENTREGA_AGROQUIMICOS'!AH$7</f>
        <v>0</v>
      </c>
      <c r="E317" s="574" t="str">
        <f>+delivery_events!D$7</f>
        <v>Agroquímicos</v>
      </c>
      <c r="F317" s="575" t="e">
        <f>+delivery_events!C$7</f>
        <v>#N/A</v>
      </c>
      <c r="G317" s="575">
        <f>+'403-ENTREGA_AGROQUIMICOS'!J39</f>
        <v>0</v>
      </c>
      <c r="H317" s="575">
        <f>+'403-ENTREGA_AGROQUIMICOS'!L39</f>
        <v>0</v>
      </c>
      <c r="I317" s="575">
        <f>+IF('403-ENTREGA_AGROQUIMICOS'!N39=0,'403-ENTREGA_AGROQUIMICOS'!AH$6,'403-ENTREGA_AGROQUIMICOS'!N39)</f>
        <v>0</v>
      </c>
      <c r="J317" s="575">
        <f t="shared" si="0"/>
        <v>0</v>
      </c>
      <c r="S317" s="376">
        <f>+'403-ENTREGA_AGROQUIMICOS'!AF39</f>
        <v>0</v>
      </c>
      <c r="T317" s="376">
        <f>+'403-ENTREGA_AGROQUIMICOS'!AH39</f>
        <v>0</v>
      </c>
      <c r="U317" s="376">
        <f>+'403-ENTREGA_AGROQUIMICOS'!AJ37</f>
        <v>0</v>
      </c>
      <c r="V317" s="376">
        <f>+'403-ENTREGA_AGROQUIMICOS'!AL37</f>
        <v>0</v>
      </c>
      <c r="W317" s="376">
        <f>+'403-ENTREGA_AGROQUIMICOS'!AN37</f>
        <v>0</v>
      </c>
      <c r="X317" s="376">
        <f>+'403-ENTREGA_AGROQUIMICOS'!AP37</f>
        <v>0</v>
      </c>
    </row>
    <row r="318" spans="1:24" hidden="1" x14ac:dyDescent="0.3">
      <c r="A318" s="376">
        <f>+'403-ENTREGA_AGROQUIMICOS'!B40</f>
        <v>0</v>
      </c>
      <c r="B318" s="376">
        <f>+'403-ENTREGA_AGROQUIMICOS'!F40</f>
        <v>0</v>
      </c>
      <c r="C318" s="376" t="e">
        <f>IFERROR(IFERROR(VLOOKUP('403-ENTREGA_AGROQUIMICOS'!N40,localidades,2,FALSE),VLOOKUP('403-ENTREGA_AGROQUIMICOS'!AH$6,localidades,2,FALSE)),VLOOKUP('403-ENTREGA_AGROQUIMICOS'!AH$5,district_codes,2,FALSE))</f>
        <v>#N/A</v>
      </c>
      <c r="D318" s="416">
        <f>+'403-ENTREGA_AGROQUIMICOS'!AH$7</f>
        <v>0</v>
      </c>
      <c r="E318" s="574" t="str">
        <f>+delivery_events!D$7</f>
        <v>Agroquímicos</v>
      </c>
      <c r="F318" s="575" t="e">
        <f>+delivery_events!C$7</f>
        <v>#N/A</v>
      </c>
      <c r="G318" s="575">
        <f>+'403-ENTREGA_AGROQUIMICOS'!J40</f>
        <v>0</v>
      </c>
      <c r="H318" s="575">
        <f>+'403-ENTREGA_AGROQUIMICOS'!L40</f>
        <v>0</v>
      </c>
      <c r="I318" s="575">
        <f>+IF('403-ENTREGA_AGROQUIMICOS'!N40=0,'403-ENTREGA_AGROQUIMICOS'!AH$6,'403-ENTREGA_AGROQUIMICOS'!N40)</f>
        <v>0</v>
      </c>
      <c r="J318" s="575">
        <f t="shared" si="0"/>
        <v>0</v>
      </c>
      <c r="S318" s="376">
        <f>+'403-ENTREGA_AGROQUIMICOS'!AF40</f>
        <v>0</v>
      </c>
      <c r="T318" s="376">
        <f>+'403-ENTREGA_AGROQUIMICOS'!AH40</f>
        <v>0</v>
      </c>
      <c r="U318" s="376">
        <f>+'403-ENTREGA_AGROQUIMICOS'!AJ38</f>
        <v>0</v>
      </c>
      <c r="V318" s="376">
        <f>+'403-ENTREGA_AGROQUIMICOS'!AL38</f>
        <v>0</v>
      </c>
      <c r="W318" s="376">
        <f>+'403-ENTREGA_AGROQUIMICOS'!AN38</f>
        <v>0</v>
      </c>
      <c r="X318" s="376">
        <f>+'403-ENTREGA_AGROQUIMICOS'!AP38</f>
        <v>0</v>
      </c>
    </row>
    <row r="319" spans="1:24" hidden="1" x14ac:dyDescent="0.3">
      <c r="A319" s="376">
        <f>+'403-ENTREGA_AGROQUIMICOS'!B41</f>
        <v>0</v>
      </c>
      <c r="B319" s="376">
        <f>+'403-ENTREGA_AGROQUIMICOS'!F41</f>
        <v>0</v>
      </c>
      <c r="C319" s="376" t="e">
        <f>IFERROR(IFERROR(VLOOKUP('403-ENTREGA_AGROQUIMICOS'!N41,localidades,2,FALSE),VLOOKUP('403-ENTREGA_AGROQUIMICOS'!AH$6,localidades,2,FALSE)),VLOOKUP('403-ENTREGA_AGROQUIMICOS'!AH$5,district_codes,2,FALSE))</f>
        <v>#N/A</v>
      </c>
      <c r="D319" s="416">
        <f>+'403-ENTREGA_AGROQUIMICOS'!AH$7</f>
        <v>0</v>
      </c>
      <c r="E319" s="574" t="str">
        <f>+delivery_events!D$7</f>
        <v>Agroquímicos</v>
      </c>
      <c r="F319" s="575" t="e">
        <f>+delivery_events!C$7</f>
        <v>#N/A</v>
      </c>
      <c r="G319" s="575">
        <f>+'403-ENTREGA_AGROQUIMICOS'!J41</f>
        <v>0</v>
      </c>
      <c r="H319" s="575">
        <f>+'403-ENTREGA_AGROQUIMICOS'!L41</f>
        <v>0</v>
      </c>
      <c r="I319" s="575">
        <f>+IF('403-ENTREGA_AGROQUIMICOS'!N41=0,'403-ENTREGA_AGROQUIMICOS'!AH$6,'403-ENTREGA_AGROQUIMICOS'!N41)</f>
        <v>0</v>
      </c>
      <c r="J319" s="575">
        <f t="shared" si="0"/>
        <v>0</v>
      </c>
      <c r="S319" s="376">
        <f>+'403-ENTREGA_AGROQUIMICOS'!AF41</f>
        <v>0</v>
      </c>
      <c r="T319" s="376">
        <f>+'403-ENTREGA_AGROQUIMICOS'!AH41</f>
        <v>0</v>
      </c>
      <c r="U319" s="376">
        <f>+'403-ENTREGA_AGROQUIMICOS'!AJ39</f>
        <v>0</v>
      </c>
      <c r="V319" s="376">
        <f>+'403-ENTREGA_AGROQUIMICOS'!AL39</f>
        <v>0</v>
      </c>
      <c r="W319" s="376">
        <f>+'403-ENTREGA_AGROQUIMICOS'!AN39</f>
        <v>0</v>
      </c>
      <c r="X319" s="376">
        <f>+'403-ENTREGA_AGROQUIMICOS'!AP39</f>
        <v>0</v>
      </c>
    </row>
    <row r="320" spans="1:24" hidden="1" x14ac:dyDescent="0.3">
      <c r="A320" s="376">
        <f>+'403-ENTREGA_AGROQUIMICOS'!B42</f>
        <v>0</v>
      </c>
      <c r="B320" s="376">
        <f>+'403-ENTREGA_AGROQUIMICOS'!F42</f>
        <v>0</v>
      </c>
      <c r="C320" s="376" t="e">
        <f>IFERROR(IFERROR(VLOOKUP('403-ENTREGA_AGROQUIMICOS'!N42,localidades,2,FALSE),VLOOKUP('403-ENTREGA_AGROQUIMICOS'!AH$6,localidades,2,FALSE)),VLOOKUP('403-ENTREGA_AGROQUIMICOS'!AH$5,district_codes,2,FALSE))</f>
        <v>#N/A</v>
      </c>
      <c r="D320" s="416">
        <f>+'403-ENTREGA_AGROQUIMICOS'!AH$7</f>
        <v>0</v>
      </c>
      <c r="E320" s="574" t="str">
        <f>+delivery_events!D$7</f>
        <v>Agroquímicos</v>
      </c>
      <c r="F320" s="575" t="e">
        <f>+delivery_events!C$7</f>
        <v>#N/A</v>
      </c>
      <c r="G320" s="575">
        <f>+'403-ENTREGA_AGROQUIMICOS'!J42</f>
        <v>0</v>
      </c>
      <c r="H320" s="575">
        <f>+'403-ENTREGA_AGROQUIMICOS'!L42</f>
        <v>0</v>
      </c>
      <c r="I320" s="575">
        <f>+IF('403-ENTREGA_AGROQUIMICOS'!N42=0,'403-ENTREGA_AGROQUIMICOS'!AH$6,'403-ENTREGA_AGROQUIMICOS'!N42)</f>
        <v>0</v>
      </c>
      <c r="J320" s="575">
        <f t="shared" si="0"/>
        <v>0</v>
      </c>
      <c r="S320" s="376">
        <f>+'403-ENTREGA_AGROQUIMICOS'!AF42</f>
        <v>0</v>
      </c>
      <c r="T320" s="376">
        <f>+'403-ENTREGA_AGROQUIMICOS'!AH42</f>
        <v>0</v>
      </c>
      <c r="U320" s="376">
        <f>+'403-ENTREGA_AGROQUIMICOS'!AJ40</f>
        <v>0</v>
      </c>
      <c r="V320" s="376">
        <f>+'403-ENTREGA_AGROQUIMICOS'!AL40</f>
        <v>0</v>
      </c>
      <c r="W320" s="376">
        <f>+'403-ENTREGA_AGROQUIMICOS'!AN40</f>
        <v>0</v>
      </c>
      <c r="X320" s="376">
        <f>+'403-ENTREGA_AGROQUIMICOS'!AP40</f>
        <v>0</v>
      </c>
    </row>
    <row r="321" spans="1:24" hidden="1" x14ac:dyDescent="0.3">
      <c r="A321" s="376">
        <f>+'403-ENTREGA_AGROQUIMICOS'!B43</f>
        <v>0</v>
      </c>
      <c r="B321" s="376">
        <f>+'403-ENTREGA_AGROQUIMICOS'!F43</f>
        <v>0</v>
      </c>
      <c r="C321" s="376" t="e">
        <f>IFERROR(IFERROR(VLOOKUP('403-ENTREGA_AGROQUIMICOS'!N43,localidades,2,FALSE),VLOOKUP('403-ENTREGA_AGROQUIMICOS'!AH$6,localidades,2,FALSE)),VLOOKUP('403-ENTREGA_AGROQUIMICOS'!AH$5,district_codes,2,FALSE))</f>
        <v>#N/A</v>
      </c>
      <c r="D321" s="416">
        <f>+'403-ENTREGA_AGROQUIMICOS'!AH$7</f>
        <v>0</v>
      </c>
      <c r="E321" s="574" t="str">
        <f>+delivery_events!D$7</f>
        <v>Agroquímicos</v>
      </c>
      <c r="F321" s="575" t="e">
        <f>+delivery_events!C$7</f>
        <v>#N/A</v>
      </c>
      <c r="G321" s="575">
        <f>+'403-ENTREGA_AGROQUIMICOS'!J43</f>
        <v>0</v>
      </c>
      <c r="H321" s="575">
        <f>+'403-ENTREGA_AGROQUIMICOS'!L43</f>
        <v>0</v>
      </c>
      <c r="I321" s="575">
        <f>+IF('403-ENTREGA_AGROQUIMICOS'!N43=0,'403-ENTREGA_AGROQUIMICOS'!AH$6,'403-ENTREGA_AGROQUIMICOS'!N43)</f>
        <v>0</v>
      </c>
      <c r="J321" s="575">
        <f t="shared" si="0"/>
        <v>0</v>
      </c>
      <c r="S321" s="376">
        <f>+'403-ENTREGA_AGROQUIMICOS'!AF43</f>
        <v>0</v>
      </c>
      <c r="T321" s="376">
        <f>+'403-ENTREGA_AGROQUIMICOS'!AH43</f>
        <v>0</v>
      </c>
      <c r="U321" s="376">
        <f>+'403-ENTREGA_AGROQUIMICOS'!AJ41</f>
        <v>0</v>
      </c>
      <c r="V321" s="376">
        <f>+'403-ENTREGA_AGROQUIMICOS'!AL41</f>
        <v>0</v>
      </c>
      <c r="W321" s="376">
        <f>+'403-ENTREGA_AGROQUIMICOS'!AN41</f>
        <v>0</v>
      </c>
      <c r="X321" s="376">
        <f>+'403-ENTREGA_AGROQUIMICOS'!AP41</f>
        <v>0</v>
      </c>
    </row>
    <row r="322" spans="1:24" hidden="1" x14ac:dyDescent="0.3">
      <c r="A322" s="376">
        <f>+'403-ENTREGA_AGROQUIMICOS'!B44</f>
        <v>0</v>
      </c>
      <c r="B322" s="376">
        <f>+'403-ENTREGA_AGROQUIMICOS'!F44</f>
        <v>0</v>
      </c>
      <c r="C322" s="376" t="e">
        <f>IFERROR(IFERROR(VLOOKUP('403-ENTREGA_AGROQUIMICOS'!N44,localidades,2,FALSE),VLOOKUP('403-ENTREGA_AGROQUIMICOS'!AH$6,localidades,2,FALSE)),VLOOKUP('403-ENTREGA_AGROQUIMICOS'!AH$5,district_codes,2,FALSE))</f>
        <v>#N/A</v>
      </c>
      <c r="D322" s="416">
        <f>+'403-ENTREGA_AGROQUIMICOS'!AH$7</f>
        <v>0</v>
      </c>
      <c r="E322" s="574" t="str">
        <f>+delivery_events!D$7</f>
        <v>Agroquímicos</v>
      </c>
      <c r="F322" s="575" t="e">
        <f>+delivery_events!C$7</f>
        <v>#N/A</v>
      </c>
      <c r="G322" s="575">
        <f>+'403-ENTREGA_AGROQUIMICOS'!J44</f>
        <v>0</v>
      </c>
      <c r="H322" s="575">
        <f>+'403-ENTREGA_AGROQUIMICOS'!L44</f>
        <v>0</v>
      </c>
      <c r="I322" s="575">
        <f>+IF('403-ENTREGA_AGROQUIMICOS'!N44=0,'403-ENTREGA_AGROQUIMICOS'!AH$6,'403-ENTREGA_AGROQUIMICOS'!N44)</f>
        <v>0</v>
      </c>
      <c r="J322" s="575">
        <f t="shared" si="0"/>
        <v>0</v>
      </c>
      <c r="S322" s="376">
        <f>+'403-ENTREGA_AGROQUIMICOS'!AF44</f>
        <v>0</v>
      </c>
      <c r="T322" s="376">
        <f>+'403-ENTREGA_AGROQUIMICOS'!AH44</f>
        <v>0</v>
      </c>
      <c r="U322" s="376">
        <f>+'403-ENTREGA_AGROQUIMICOS'!AJ42</f>
        <v>0</v>
      </c>
      <c r="V322" s="376">
        <f>+'403-ENTREGA_AGROQUIMICOS'!AL42</f>
        <v>0</v>
      </c>
      <c r="W322" s="376">
        <f>+'403-ENTREGA_AGROQUIMICOS'!AN42</f>
        <v>0</v>
      </c>
      <c r="X322" s="376">
        <f>+'403-ENTREGA_AGROQUIMICOS'!AP42</f>
        <v>0</v>
      </c>
    </row>
    <row r="323" spans="1:24" hidden="1" x14ac:dyDescent="0.3">
      <c r="A323" s="376">
        <f>+'403-ENTREGA_AGROQUIMICOS'!B45</f>
        <v>0</v>
      </c>
      <c r="B323" s="376">
        <f>+'403-ENTREGA_AGROQUIMICOS'!F45</f>
        <v>0</v>
      </c>
      <c r="C323" s="376" t="e">
        <f>IFERROR(IFERROR(VLOOKUP('403-ENTREGA_AGROQUIMICOS'!N45,localidades,2,FALSE),VLOOKUP('403-ENTREGA_AGROQUIMICOS'!AH$6,localidades,2,FALSE)),VLOOKUP('403-ENTREGA_AGROQUIMICOS'!AH$5,district_codes,2,FALSE))</f>
        <v>#N/A</v>
      </c>
      <c r="D323" s="416">
        <f>+'403-ENTREGA_AGROQUIMICOS'!AH$7</f>
        <v>0</v>
      </c>
      <c r="E323" s="574" t="str">
        <f>+delivery_events!D$7</f>
        <v>Agroquímicos</v>
      </c>
      <c r="F323" s="575" t="e">
        <f>+delivery_events!C$7</f>
        <v>#N/A</v>
      </c>
      <c r="G323" s="575">
        <f>+'403-ENTREGA_AGROQUIMICOS'!J45</f>
        <v>0</v>
      </c>
      <c r="H323" s="575">
        <f>+'403-ENTREGA_AGROQUIMICOS'!L45</f>
        <v>0</v>
      </c>
      <c r="I323" s="575">
        <f>+IF('403-ENTREGA_AGROQUIMICOS'!N45=0,'403-ENTREGA_AGROQUIMICOS'!AH$6,'403-ENTREGA_AGROQUIMICOS'!N45)</f>
        <v>0</v>
      </c>
      <c r="J323" s="575">
        <f t="shared" si="0"/>
        <v>0</v>
      </c>
      <c r="S323" s="376">
        <f>+'403-ENTREGA_AGROQUIMICOS'!AF45</f>
        <v>0</v>
      </c>
      <c r="T323" s="376">
        <f>+'403-ENTREGA_AGROQUIMICOS'!AH45</f>
        <v>0</v>
      </c>
      <c r="U323" s="376">
        <f>+'403-ENTREGA_AGROQUIMICOS'!AJ43</f>
        <v>0</v>
      </c>
      <c r="V323" s="376">
        <f>+'403-ENTREGA_AGROQUIMICOS'!AL43</f>
        <v>0</v>
      </c>
      <c r="W323" s="376">
        <f>+'403-ENTREGA_AGROQUIMICOS'!AN43</f>
        <v>0</v>
      </c>
      <c r="X323" s="376">
        <f>+'403-ENTREGA_AGROQUIMICOS'!AP43</f>
        <v>0</v>
      </c>
    </row>
    <row r="324" spans="1:24" hidden="1" x14ac:dyDescent="0.3">
      <c r="A324" s="376">
        <f>+'403-ENTREGA_AGROQUIMICOS'!B46</f>
        <v>0</v>
      </c>
      <c r="B324" s="376">
        <f>+'403-ENTREGA_AGROQUIMICOS'!F46</f>
        <v>0</v>
      </c>
      <c r="C324" s="376" t="e">
        <f>IFERROR(IFERROR(VLOOKUP('403-ENTREGA_AGROQUIMICOS'!N46,localidades,2,FALSE),VLOOKUP('403-ENTREGA_AGROQUIMICOS'!AH$6,localidades,2,FALSE)),VLOOKUP('403-ENTREGA_AGROQUIMICOS'!AH$5,district_codes,2,FALSE))</f>
        <v>#N/A</v>
      </c>
      <c r="D324" s="416">
        <f>+'403-ENTREGA_AGROQUIMICOS'!AH$7</f>
        <v>0</v>
      </c>
      <c r="E324" s="574" t="str">
        <f>+delivery_events!D$7</f>
        <v>Agroquímicos</v>
      </c>
      <c r="F324" s="575" t="e">
        <f>+delivery_events!C$7</f>
        <v>#N/A</v>
      </c>
      <c r="G324" s="575">
        <f>+'403-ENTREGA_AGROQUIMICOS'!J46</f>
        <v>0</v>
      </c>
      <c r="H324" s="575">
        <f>+'403-ENTREGA_AGROQUIMICOS'!L46</f>
        <v>0</v>
      </c>
      <c r="I324" s="575">
        <f>+IF('403-ENTREGA_AGROQUIMICOS'!N46=0,'403-ENTREGA_AGROQUIMICOS'!AH$6,'403-ENTREGA_AGROQUIMICOS'!N46)</f>
        <v>0</v>
      </c>
      <c r="J324" s="575">
        <f t="shared" si="0"/>
        <v>0</v>
      </c>
      <c r="S324" s="376">
        <f>+'403-ENTREGA_AGROQUIMICOS'!AF46</f>
        <v>0</v>
      </c>
      <c r="T324" s="376">
        <f>+'403-ENTREGA_AGROQUIMICOS'!AH46</f>
        <v>0</v>
      </c>
      <c r="U324" s="376">
        <f>+'403-ENTREGA_AGROQUIMICOS'!AJ44</f>
        <v>0</v>
      </c>
      <c r="V324" s="376">
        <f>+'403-ENTREGA_AGROQUIMICOS'!AL44</f>
        <v>0</v>
      </c>
      <c r="W324" s="376">
        <f>+'403-ENTREGA_AGROQUIMICOS'!AN44</f>
        <v>0</v>
      </c>
      <c r="X324" s="376">
        <f>+'403-ENTREGA_AGROQUIMICOS'!AP44</f>
        <v>0</v>
      </c>
    </row>
    <row r="325" spans="1:24" hidden="1" x14ac:dyDescent="0.3">
      <c r="A325" s="376">
        <f>+'403-ENTREGA_AGROQUIMICOS'!B47</f>
        <v>0</v>
      </c>
      <c r="B325" s="376">
        <f>+'403-ENTREGA_AGROQUIMICOS'!F47</f>
        <v>0</v>
      </c>
      <c r="C325" s="376" t="e">
        <f>IFERROR(IFERROR(VLOOKUP('403-ENTREGA_AGROQUIMICOS'!N47,localidades,2,FALSE),VLOOKUP('403-ENTREGA_AGROQUIMICOS'!AH$6,localidades,2,FALSE)),VLOOKUP('403-ENTREGA_AGROQUIMICOS'!AH$5,district_codes,2,FALSE))</f>
        <v>#N/A</v>
      </c>
      <c r="D325" s="416">
        <f>+'403-ENTREGA_AGROQUIMICOS'!AH$7</f>
        <v>0</v>
      </c>
      <c r="E325" s="574" t="str">
        <f>+delivery_events!D$7</f>
        <v>Agroquímicos</v>
      </c>
      <c r="F325" s="575" t="e">
        <f>+delivery_events!C$7</f>
        <v>#N/A</v>
      </c>
      <c r="G325" s="575">
        <f>+'403-ENTREGA_AGROQUIMICOS'!J47</f>
        <v>0</v>
      </c>
      <c r="H325" s="575">
        <f>+'403-ENTREGA_AGROQUIMICOS'!L47</f>
        <v>0</v>
      </c>
      <c r="I325" s="575">
        <f>+IF('403-ENTREGA_AGROQUIMICOS'!N47=0,'403-ENTREGA_AGROQUIMICOS'!AH$6,'403-ENTREGA_AGROQUIMICOS'!N47)</f>
        <v>0</v>
      </c>
      <c r="J325" s="575">
        <f t="shared" si="0"/>
        <v>0</v>
      </c>
      <c r="S325" s="376">
        <f>+'403-ENTREGA_AGROQUIMICOS'!AF47</f>
        <v>0</v>
      </c>
      <c r="T325" s="376">
        <f>+'403-ENTREGA_AGROQUIMICOS'!AH47</f>
        <v>0</v>
      </c>
      <c r="U325" s="376">
        <f>+'403-ENTREGA_AGROQUIMICOS'!AJ45</f>
        <v>0</v>
      </c>
      <c r="V325" s="376">
        <f>+'403-ENTREGA_AGROQUIMICOS'!AL45</f>
        <v>0</v>
      </c>
      <c r="W325" s="376">
        <f>+'403-ENTREGA_AGROQUIMICOS'!AN45</f>
        <v>0</v>
      </c>
      <c r="X325" s="376">
        <f>+'403-ENTREGA_AGROQUIMICOS'!AP45</f>
        <v>0</v>
      </c>
    </row>
    <row r="326" spans="1:24" hidden="1" x14ac:dyDescent="0.3">
      <c r="A326" s="376">
        <f>+'403-ENTREGA_AGROQUIMICOS'!B48</f>
        <v>0</v>
      </c>
      <c r="B326" s="376">
        <f>+'403-ENTREGA_AGROQUIMICOS'!F48</f>
        <v>0</v>
      </c>
      <c r="C326" s="376" t="e">
        <f>IFERROR(IFERROR(VLOOKUP('403-ENTREGA_AGROQUIMICOS'!N48,localidades,2,FALSE),VLOOKUP('403-ENTREGA_AGROQUIMICOS'!AH$6,localidades,2,FALSE)),VLOOKUP('403-ENTREGA_AGROQUIMICOS'!AH$5,district_codes,2,FALSE))</f>
        <v>#N/A</v>
      </c>
      <c r="D326" s="416">
        <f>+'403-ENTREGA_AGROQUIMICOS'!AH$7</f>
        <v>0</v>
      </c>
      <c r="E326" s="574" t="str">
        <f>+delivery_events!D$7</f>
        <v>Agroquímicos</v>
      </c>
      <c r="F326" s="575" t="e">
        <f>+delivery_events!C$7</f>
        <v>#N/A</v>
      </c>
      <c r="G326" s="575">
        <f>+'403-ENTREGA_AGROQUIMICOS'!J48</f>
        <v>0</v>
      </c>
      <c r="H326" s="575">
        <f>+'403-ENTREGA_AGROQUIMICOS'!L48</f>
        <v>0</v>
      </c>
      <c r="I326" s="575">
        <f>+IF('403-ENTREGA_AGROQUIMICOS'!N48=0,'403-ENTREGA_AGROQUIMICOS'!AH$6,'403-ENTREGA_AGROQUIMICOS'!N48)</f>
        <v>0</v>
      </c>
      <c r="J326" s="575">
        <f t="shared" si="0"/>
        <v>0</v>
      </c>
      <c r="S326" s="376">
        <f>+'403-ENTREGA_AGROQUIMICOS'!AF48</f>
        <v>0</v>
      </c>
      <c r="T326" s="376">
        <f>+'403-ENTREGA_AGROQUIMICOS'!AH48</f>
        <v>0</v>
      </c>
      <c r="U326" s="376">
        <f>+'403-ENTREGA_AGROQUIMICOS'!AJ46</f>
        <v>0</v>
      </c>
      <c r="V326" s="376">
        <f>+'403-ENTREGA_AGROQUIMICOS'!AL46</f>
        <v>0</v>
      </c>
      <c r="W326" s="376">
        <f>+'403-ENTREGA_AGROQUIMICOS'!AN46</f>
        <v>0</v>
      </c>
      <c r="X326" s="376">
        <f>+'403-ENTREGA_AGROQUIMICOS'!AP46</f>
        <v>0</v>
      </c>
    </row>
    <row r="327" spans="1:24" hidden="1" x14ac:dyDescent="0.3">
      <c r="A327" s="376">
        <f>+'403-ENTREGA_AGROQUIMICOS'!B49</f>
        <v>0</v>
      </c>
      <c r="B327" s="376">
        <f>+'403-ENTREGA_AGROQUIMICOS'!F49</f>
        <v>0</v>
      </c>
      <c r="C327" s="376" t="e">
        <f>IFERROR(IFERROR(VLOOKUP('403-ENTREGA_AGROQUIMICOS'!N49,localidades,2,FALSE),VLOOKUP('403-ENTREGA_AGROQUIMICOS'!AH$6,localidades,2,FALSE)),VLOOKUP('403-ENTREGA_AGROQUIMICOS'!AH$5,district_codes,2,FALSE))</f>
        <v>#N/A</v>
      </c>
      <c r="D327" s="416">
        <f>+'403-ENTREGA_AGROQUIMICOS'!AH$7</f>
        <v>0</v>
      </c>
      <c r="E327" s="574" t="str">
        <f>+delivery_events!D$7</f>
        <v>Agroquímicos</v>
      </c>
      <c r="F327" s="575" t="e">
        <f>+delivery_events!C$7</f>
        <v>#N/A</v>
      </c>
      <c r="G327" s="575">
        <f>+'403-ENTREGA_AGROQUIMICOS'!J49</f>
        <v>0</v>
      </c>
      <c r="H327" s="575">
        <f>+'403-ENTREGA_AGROQUIMICOS'!L49</f>
        <v>0</v>
      </c>
      <c r="I327" s="575">
        <f>+IF('403-ENTREGA_AGROQUIMICOS'!N49=0,'403-ENTREGA_AGROQUIMICOS'!AH$6,'403-ENTREGA_AGROQUIMICOS'!N49)</f>
        <v>0</v>
      </c>
      <c r="J327" s="575">
        <f t="shared" si="0"/>
        <v>0</v>
      </c>
      <c r="S327" s="376">
        <f>+'403-ENTREGA_AGROQUIMICOS'!AF49</f>
        <v>0</v>
      </c>
      <c r="T327" s="376">
        <f>+'403-ENTREGA_AGROQUIMICOS'!AH49</f>
        <v>0</v>
      </c>
      <c r="U327" s="376">
        <f>+'403-ENTREGA_AGROQUIMICOS'!AJ47</f>
        <v>0</v>
      </c>
      <c r="V327" s="376">
        <f>+'403-ENTREGA_AGROQUIMICOS'!AL47</f>
        <v>0</v>
      </c>
      <c r="W327" s="376">
        <f>+'403-ENTREGA_AGROQUIMICOS'!AN47</f>
        <v>0</v>
      </c>
      <c r="X327" s="376">
        <f>+'403-ENTREGA_AGROQUIMICOS'!AP47</f>
        <v>0</v>
      </c>
    </row>
    <row r="328" spans="1:24" hidden="1" x14ac:dyDescent="0.3">
      <c r="A328" s="376">
        <f>+'403-ENTREGA_AGROQUIMICOS'!B50</f>
        <v>0</v>
      </c>
      <c r="B328" s="376">
        <f>+'403-ENTREGA_AGROQUIMICOS'!F50</f>
        <v>0</v>
      </c>
      <c r="C328" s="376" t="e">
        <f>IFERROR(IFERROR(VLOOKUP('403-ENTREGA_AGROQUIMICOS'!N50,localidades,2,FALSE),VLOOKUP('403-ENTREGA_AGROQUIMICOS'!AH$6,localidades,2,FALSE)),VLOOKUP('403-ENTREGA_AGROQUIMICOS'!AH$5,district_codes,2,FALSE))</f>
        <v>#N/A</v>
      </c>
      <c r="D328" s="416">
        <f>+'403-ENTREGA_AGROQUIMICOS'!AH$7</f>
        <v>0</v>
      </c>
      <c r="E328" s="574" t="str">
        <f>+delivery_events!D$7</f>
        <v>Agroquímicos</v>
      </c>
      <c r="F328" s="575" t="e">
        <f>+delivery_events!C$7</f>
        <v>#N/A</v>
      </c>
      <c r="G328" s="575">
        <f>+'403-ENTREGA_AGROQUIMICOS'!J50</f>
        <v>0</v>
      </c>
      <c r="H328" s="575">
        <f>+'403-ENTREGA_AGROQUIMICOS'!L50</f>
        <v>0</v>
      </c>
      <c r="I328" s="575">
        <f>+IF('403-ENTREGA_AGROQUIMICOS'!N50=0,'403-ENTREGA_AGROQUIMICOS'!AH$6,'403-ENTREGA_AGROQUIMICOS'!N50)</f>
        <v>0</v>
      </c>
      <c r="J328" s="575">
        <f t="shared" si="0"/>
        <v>0</v>
      </c>
      <c r="S328" s="376">
        <f>+'403-ENTREGA_AGROQUIMICOS'!AF50</f>
        <v>0</v>
      </c>
      <c r="T328" s="376">
        <f>+'403-ENTREGA_AGROQUIMICOS'!AH50</f>
        <v>0</v>
      </c>
      <c r="U328" s="376">
        <f>+'403-ENTREGA_AGROQUIMICOS'!AJ48</f>
        <v>0</v>
      </c>
      <c r="V328" s="376">
        <f>+'403-ENTREGA_AGROQUIMICOS'!AL48</f>
        <v>0</v>
      </c>
      <c r="W328" s="376">
        <f>+'403-ENTREGA_AGROQUIMICOS'!AN48</f>
        <v>0</v>
      </c>
      <c r="X328" s="376">
        <f>+'403-ENTREGA_AGROQUIMICOS'!AP48</f>
        <v>0</v>
      </c>
    </row>
    <row r="329" spans="1:24" hidden="1" x14ac:dyDescent="0.3">
      <c r="A329" s="376">
        <f>+'403-ENTREGA_AGROQUIMICOS'!B51</f>
        <v>0</v>
      </c>
      <c r="B329" s="376">
        <f>+'403-ENTREGA_AGROQUIMICOS'!F51</f>
        <v>0</v>
      </c>
      <c r="C329" s="376" t="e">
        <f>IFERROR(IFERROR(VLOOKUP('403-ENTREGA_AGROQUIMICOS'!N51,localidades,2,FALSE),VLOOKUP('403-ENTREGA_AGROQUIMICOS'!AH$6,localidades,2,FALSE)),VLOOKUP('403-ENTREGA_AGROQUIMICOS'!AH$5,district_codes,2,FALSE))</f>
        <v>#N/A</v>
      </c>
      <c r="D329" s="416">
        <f>+'403-ENTREGA_AGROQUIMICOS'!AH$7</f>
        <v>0</v>
      </c>
      <c r="E329" s="574" t="str">
        <f>+delivery_events!D$7</f>
        <v>Agroquímicos</v>
      </c>
      <c r="F329" s="575" t="e">
        <f>+delivery_events!C$7</f>
        <v>#N/A</v>
      </c>
      <c r="G329" s="575">
        <f>+'403-ENTREGA_AGROQUIMICOS'!J51</f>
        <v>0</v>
      </c>
      <c r="H329" s="575">
        <f>+'403-ENTREGA_AGROQUIMICOS'!L51</f>
        <v>0</v>
      </c>
      <c r="I329" s="575">
        <f>+IF('403-ENTREGA_AGROQUIMICOS'!N51=0,'403-ENTREGA_AGROQUIMICOS'!AH$6,'403-ENTREGA_AGROQUIMICOS'!N51)</f>
        <v>0</v>
      </c>
      <c r="J329" s="575">
        <f t="shared" si="0"/>
        <v>0</v>
      </c>
      <c r="S329" s="376">
        <f>+'403-ENTREGA_AGROQUIMICOS'!AF51</f>
        <v>0</v>
      </c>
      <c r="T329" s="376">
        <f>+'403-ENTREGA_AGROQUIMICOS'!AH51</f>
        <v>0</v>
      </c>
      <c r="U329" s="376">
        <f>+'403-ENTREGA_AGROQUIMICOS'!AJ49</f>
        <v>0</v>
      </c>
      <c r="V329" s="376">
        <f>+'403-ENTREGA_AGROQUIMICOS'!AL49</f>
        <v>0</v>
      </c>
      <c r="W329" s="376">
        <f>+'403-ENTREGA_AGROQUIMICOS'!AN49</f>
        <v>0</v>
      </c>
      <c r="X329" s="376">
        <f>+'403-ENTREGA_AGROQUIMICOS'!AP49</f>
        <v>0</v>
      </c>
    </row>
    <row r="330" spans="1:24" hidden="1" x14ac:dyDescent="0.3">
      <c r="A330" s="376">
        <f>+'403-ENTREGA_AGROQUIMICOS'!B52</f>
        <v>0</v>
      </c>
      <c r="B330" s="376">
        <f>+'403-ENTREGA_AGROQUIMICOS'!F52</f>
        <v>0</v>
      </c>
      <c r="C330" s="376" t="e">
        <f>IFERROR(IFERROR(VLOOKUP('403-ENTREGA_AGROQUIMICOS'!N52,localidades,2,FALSE),VLOOKUP('403-ENTREGA_AGROQUIMICOS'!AH$6,localidades,2,FALSE)),VLOOKUP('403-ENTREGA_AGROQUIMICOS'!AH$5,district_codes,2,FALSE))</f>
        <v>#N/A</v>
      </c>
      <c r="D330" s="416">
        <f>+'403-ENTREGA_AGROQUIMICOS'!AH$7</f>
        <v>0</v>
      </c>
      <c r="E330" s="574" t="str">
        <f>+delivery_events!D$7</f>
        <v>Agroquímicos</v>
      </c>
      <c r="F330" s="575" t="e">
        <f>+delivery_events!C$7</f>
        <v>#N/A</v>
      </c>
      <c r="G330" s="575">
        <f>+'403-ENTREGA_AGROQUIMICOS'!J52</f>
        <v>0</v>
      </c>
      <c r="H330" s="575">
        <f>+'403-ENTREGA_AGROQUIMICOS'!L52</f>
        <v>0</v>
      </c>
      <c r="I330" s="575">
        <f>+IF('403-ENTREGA_AGROQUIMICOS'!N52=0,'403-ENTREGA_AGROQUIMICOS'!AH$6,'403-ENTREGA_AGROQUIMICOS'!N52)</f>
        <v>0</v>
      </c>
      <c r="J330" s="575">
        <f t="shared" si="0"/>
        <v>0</v>
      </c>
      <c r="S330" s="376">
        <f>+'403-ENTREGA_AGROQUIMICOS'!AF52</f>
        <v>0</v>
      </c>
      <c r="T330" s="376">
        <f>+'403-ENTREGA_AGROQUIMICOS'!AH52</f>
        <v>0</v>
      </c>
      <c r="U330" s="376">
        <f>+'403-ENTREGA_AGROQUIMICOS'!AJ50</f>
        <v>0</v>
      </c>
      <c r="V330" s="376">
        <f>+'403-ENTREGA_AGROQUIMICOS'!AL50</f>
        <v>0</v>
      </c>
      <c r="W330" s="376">
        <f>+'403-ENTREGA_AGROQUIMICOS'!AN50</f>
        <v>0</v>
      </c>
      <c r="X330" s="376">
        <f>+'403-ENTREGA_AGROQUIMICOS'!AP50</f>
        <v>0</v>
      </c>
    </row>
    <row r="331" spans="1:24" hidden="1" x14ac:dyDescent="0.3">
      <c r="A331" s="376">
        <f>+'403-ENTREGA_AGROQUIMICOS'!B53</f>
        <v>0</v>
      </c>
      <c r="B331" s="376">
        <f>+'403-ENTREGA_AGROQUIMICOS'!F53</f>
        <v>0</v>
      </c>
      <c r="C331" s="376" t="e">
        <f>IFERROR(IFERROR(VLOOKUP('403-ENTREGA_AGROQUIMICOS'!N53,localidades,2,FALSE),VLOOKUP('403-ENTREGA_AGROQUIMICOS'!AH$6,localidades,2,FALSE)),VLOOKUP('403-ENTREGA_AGROQUIMICOS'!AH$5,district_codes,2,FALSE))</f>
        <v>#N/A</v>
      </c>
      <c r="D331" s="416">
        <f>+'403-ENTREGA_AGROQUIMICOS'!AH$7</f>
        <v>0</v>
      </c>
      <c r="E331" s="574" t="str">
        <f>+delivery_events!D$7</f>
        <v>Agroquímicos</v>
      </c>
      <c r="F331" s="575" t="e">
        <f>+delivery_events!C$7</f>
        <v>#N/A</v>
      </c>
      <c r="G331" s="575">
        <f>+'403-ENTREGA_AGROQUIMICOS'!J53</f>
        <v>0</v>
      </c>
      <c r="H331" s="575">
        <f>+'403-ENTREGA_AGROQUIMICOS'!L53</f>
        <v>0</v>
      </c>
      <c r="I331" s="575">
        <f>+IF('403-ENTREGA_AGROQUIMICOS'!N53=0,'403-ENTREGA_AGROQUIMICOS'!AH$6,'403-ENTREGA_AGROQUIMICOS'!N53)</f>
        <v>0</v>
      </c>
      <c r="J331" s="575">
        <f t="shared" si="0"/>
        <v>0</v>
      </c>
      <c r="S331" s="376">
        <f>+'403-ENTREGA_AGROQUIMICOS'!AF53</f>
        <v>0</v>
      </c>
      <c r="T331" s="376">
        <f>+'403-ENTREGA_AGROQUIMICOS'!AH53</f>
        <v>0</v>
      </c>
      <c r="U331" s="376">
        <f>+'403-ENTREGA_AGROQUIMICOS'!AJ51</f>
        <v>0</v>
      </c>
      <c r="V331" s="376">
        <f>+'403-ENTREGA_AGROQUIMICOS'!AL51</f>
        <v>0</v>
      </c>
      <c r="W331" s="376">
        <f>+'403-ENTREGA_AGROQUIMICOS'!AN51</f>
        <v>0</v>
      </c>
      <c r="X331" s="376">
        <f>+'403-ENTREGA_AGROQUIMICOS'!AP51</f>
        <v>0</v>
      </c>
    </row>
    <row r="332" spans="1:24" hidden="1" x14ac:dyDescent="0.3">
      <c r="A332" s="376">
        <f>+'403-ENTREGA_AGROQUIMICOS'!B54</f>
        <v>0</v>
      </c>
      <c r="B332" s="376">
        <f>+'403-ENTREGA_AGROQUIMICOS'!F54</f>
        <v>0</v>
      </c>
      <c r="C332" s="376" t="e">
        <f>IFERROR(IFERROR(VLOOKUP('403-ENTREGA_AGROQUIMICOS'!N54,localidades,2,FALSE),VLOOKUP('403-ENTREGA_AGROQUIMICOS'!AH$6,localidades,2,FALSE)),VLOOKUP('403-ENTREGA_AGROQUIMICOS'!AH$5,district_codes,2,FALSE))</f>
        <v>#N/A</v>
      </c>
      <c r="D332" s="416">
        <f>+'403-ENTREGA_AGROQUIMICOS'!AH$7</f>
        <v>0</v>
      </c>
      <c r="E332" s="574" t="str">
        <f>+delivery_events!D$7</f>
        <v>Agroquímicos</v>
      </c>
      <c r="F332" s="575" t="e">
        <f>+delivery_events!C$7</f>
        <v>#N/A</v>
      </c>
      <c r="G332" s="575">
        <f>+'403-ENTREGA_AGROQUIMICOS'!J54</f>
        <v>0</v>
      </c>
      <c r="H332" s="575">
        <f>+'403-ENTREGA_AGROQUIMICOS'!L54</f>
        <v>0</v>
      </c>
      <c r="I332" s="575">
        <f>+IF('403-ENTREGA_AGROQUIMICOS'!N54=0,'403-ENTREGA_AGROQUIMICOS'!AH$6,'403-ENTREGA_AGROQUIMICOS'!N54)</f>
        <v>0</v>
      </c>
      <c r="J332" s="575">
        <f t="shared" si="0"/>
        <v>0</v>
      </c>
      <c r="S332" s="376">
        <f>+'403-ENTREGA_AGROQUIMICOS'!AF54</f>
        <v>0</v>
      </c>
      <c r="T332" s="376">
        <f>+'403-ENTREGA_AGROQUIMICOS'!AH54</f>
        <v>0</v>
      </c>
      <c r="U332" s="376">
        <f>+'403-ENTREGA_AGROQUIMICOS'!AJ52</f>
        <v>0</v>
      </c>
      <c r="V332" s="376">
        <f>+'403-ENTREGA_AGROQUIMICOS'!AL52</f>
        <v>0</v>
      </c>
      <c r="W332" s="376">
        <f>+'403-ENTREGA_AGROQUIMICOS'!AN52</f>
        <v>0</v>
      </c>
      <c r="X332" s="376">
        <f>+'403-ENTREGA_AGROQUIMICOS'!AP52</f>
        <v>0</v>
      </c>
    </row>
    <row r="333" spans="1:24" hidden="1" x14ac:dyDescent="0.3">
      <c r="A333" s="376">
        <f>+'403-ENTREGA_AGROQUIMICOS'!B55</f>
        <v>0</v>
      </c>
      <c r="B333" s="376">
        <f>+'403-ENTREGA_AGROQUIMICOS'!F55</f>
        <v>0</v>
      </c>
      <c r="C333" s="376" t="e">
        <f>IFERROR(IFERROR(VLOOKUP('403-ENTREGA_AGROQUIMICOS'!N55,localidades,2,FALSE),VLOOKUP('403-ENTREGA_AGROQUIMICOS'!AH$6,localidades,2,FALSE)),VLOOKUP('403-ENTREGA_AGROQUIMICOS'!AH$5,district_codes,2,FALSE))</f>
        <v>#N/A</v>
      </c>
      <c r="D333" s="416">
        <f>+'403-ENTREGA_AGROQUIMICOS'!AH$7</f>
        <v>0</v>
      </c>
      <c r="E333" s="574" t="str">
        <f>+delivery_events!D$7</f>
        <v>Agroquímicos</v>
      </c>
      <c r="F333" s="575" t="e">
        <f>+delivery_events!C$7</f>
        <v>#N/A</v>
      </c>
      <c r="G333" s="575">
        <f>+'403-ENTREGA_AGROQUIMICOS'!J55</f>
        <v>0</v>
      </c>
      <c r="H333" s="575">
        <f>+'403-ENTREGA_AGROQUIMICOS'!L55</f>
        <v>0</v>
      </c>
      <c r="I333" s="575">
        <f>+IF('403-ENTREGA_AGROQUIMICOS'!N55=0,'403-ENTREGA_AGROQUIMICOS'!AH$6,'403-ENTREGA_AGROQUIMICOS'!N55)</f>
        <v>0</v>
      </c>
      <c r="J333" s="575">
        <f t="shared" si="0"/>
        <v>0</v>
      </c>
      <c r="S333" s="376">
        <f>+'403-ENTREGA_AGROQUIMICOS'!AF55</f>
        <v>0</v>
      </c>
      <c r="T333" s="376">
        <f>+'403-ENTREGA_AGROQUIMICOS'!AH55</f>
        <v>0</v>
      </c>
      <c r="U333" s="376">
        <f>+'403-ENTREGA_AGROQUIMICOS'!AJ53</f>
        <v>0</v>
      </c>
      <c r="V333" s="376">
        <f>+'403-ENTREGA_AGROQUIMICOS'!AL53</f>
        <v>0</v>
      </c>
      <c r="W333" s="376">
        <f>+'403-ENTREGA_AGROQUIMICOS'!AN53</f>
        <v>0</v>
      </c>
      <c r="X333" s="376">
        <f>+'403-ENTREGA_AGROQUIMICOS'!AP53</f>
        <v>0</v>
      </c>
    </row>
    <row r="334" spans="1:24" hidden="1" x14ac:dyDescent="0.3">
      <c r="A334" s="376">
        <f>+'403-ENTREGA_AGROQUIMICOS'!B56</f>
        <v>0</v>
      </c>
      <c r="B334" s="376">
        <f>+'403-ENTREGA_AGROQUIMICOS'!F56</f>
        <v>0</v>
      </c>
      <c r="C334" s="376" t="e">
        <f>IFERROR(IFERROR(VLOOKUP('403-ENTREGA_AGROQUIMICOS'!N56,localidades,2,FALSE),VLOOKUP('403-ENTREGA_AGROQUIMICOS'!AH$6,localidades,2,FALSE)),VLOOKUP('403-ENTREGA_AGROQUIMICOS'!AH$5,district_codes,2,FALSE))</f>
        <v>#N/A</v>
      </c>
      <c r="D334" s="416">
        <f>+'403-ENTREGA_AGROQUIMICOS'!AH$7</f>
        <v>0</v>
      </c>
      <c r="E334" s="574" t="str">
        <f>+delivery_events!D$7</f>
        <v>Agroquímicos</v>
      </c>
      <c r="F334" s="575" t="e">
        <f>+delivery_events!C$7</f>
        <v>#N/A</v>
      </c>
      <c r="G334" s="575">
        <f>+'403-ENTREGA_AGROQUIMICOS'!J56</f>
        <v>0</v>
      </c>
      <c r="H334" s="575">
        <f>+'403-ENTREGA_AGROQUIMICOS'!L56</f>
        <v>0</v>
      </c>
      <c r="I334" s="575">
        <f>+IF('403-ENTREGA_AGROQUIMICOS'!N56=0,'403-ENTREGA_AGROQUIMICOS'!AH$6,'403-ENTREGA_AGROQUIMICOS'!N56)</f>
        <v>0</v>
      </c>
      <c r="J334" s="575">
        <f t="shared" si="0"/>
        <v>0</v>
      </c>
      <c r="S334" s="376">
        <f>+'403-ENTREGA_AGROQUIMICOS'!AF56</f>
        <v>0</v>
      </c>
      <c r="T334" s="376">
        <f>+'403-ENTREGA_AGROQUIMICOS'!AH56</f>
        <v>0</v>
      </c>
      <c r="U334" s="376">
        <f>+'403-ENTREGA_AGROQUIMICOS'!AJ54</f>
        <v>0</v>
      </c>
      <c r="V334" s="376">
        <f>+'403-ENTREGA_AGROQUIMICOS'!AL54</f>
        <v>0</v>
      </c>
      <c r="W334" s="376">
        <f>+'403-ENTREGA_AGROQUIMICOS'!AN54</f>
        <v>0</v>
      </c>
      <c r="X334" s="376">
        <f>+'403-ENTREGA_AGROQUIMICOS'!AP54</f>
        <v>0</v>
      </c>
    </row>
    <row r="335" spans="1:24" hidden="1" x14ac:dyDescent="0.3">
      <c r="A335" s="376">
        <f>+'403-ENTREGA_AGROQUIMICOS'!B57</f>
        <v>0</v>
      </c>
      <c r="B335" s="376">
        <f>+'403-ENTREGA_AGROQUIMICOS'!F57</f>
        <v>0</v>
      </c>
      <c r="C335" s="376" t="e">
        <f>IFERROR(IFERROR(VLOOKUP('403-ENTREGA_AGROQUIMICOS'!N57,localidades,2,FALSE),VLOOKUP('403-ENTREGA_AGROQUIMICOS'!AH$6,localidades,2,FALSE)),VLOOKUP('403-ENTREGA_AGROQUIMICOS'!AH$5,district_codes,2,FALSE))</f>
        <v>#N/A</v>
      </c>
      <c r="D335" s="416">
        <f>+'403-ENTREGA_AGROQUIMICOS'!AH$7</f>
        <v>0</v>
      </c>
      <c r="E335" s="574" t="str">
        <f>+delivery_events!D$7</f>
        <v>Agroquímicos</v>
      </c>
      <c r="F335" s="575" t="e">
        <f>+delivery_events!C$7</f>
        <v>#N/A</v>
      </c>
      <c r="G335" s="575">
        <f>+'403-ENTREGA_AGROQUIMICOS'!J57</f>
        <v>0</v>
      </c>
      <c r="H335" s="575">
        <f>+'403-ENTREGA_AGROQUIMICOS'!L57</f>
        <v>0</v>
      </c>
      <c r="I335" s="575">
        <f>+IF('403-ENTREGA_AGROQUIMICOS'!N57=0,'403-ENTREGA_AGROQUIMICOS'!AH$6,'403-ENTREGA_AGROQUIMICOS'!N57)</f>
        <v>0</v>
      </c>
      <c r="J335" s="575">
        <f t="shared" si="0"/>
        <v>0</v>
      </c>
      <c r="S335" s="376">
        <f>+'403-ENTREGA_AGROQUIMICOS'!AF57</f>
        <v>0</v>
      </c>
      <c r="T335" s="376">
        <f>+'403-ENTREGA_AGROQUIMICOS'!AH57</f>
        <v>0</v>
      </c>
      <c r="U335" s="376">
        <f>+'403-ENTREGA_AGROQUIMICOS'!AJ55</f>
        <v>0</v>
      </c>
      <c r="V335" s="376">
        <f>+'403-ENTREGA_AGROQUIMICOS'!AL55</f>
        <v>0</v>
      </c>
      <c r="W335" s="376">
        <f>+'403-ENTREGA_AGROQUIMICOS'!AN55</f>
        <v>0</v>
      </c>
      <c r="X335" s="376">
        <f>+'403-ENTREGA_AGROQUIMICOS'!AP55</f>
        <v>0</v>
      </c>
    </row>
    <row r="336" spans="1:24" hidden="1" x14ac:dyDescent="0.3">
      <c r="A336" s="376">
        <f>+'403-ENTREGA_AGROQUIMICOS'!B58</f>
        <v>0</v>
      </c>
      <c r="B336" s="376">
        <f>+'403-ENTREGA_AGROQUIMICOS'!F58</f>
        <v>0</v>
      </c>
      <c r="C336" s="376" t="e">
        <f>IFERROR(IFERROR(VLOOKUP('403-ENTREGA_AGROQUIMICOS'!N58,localidades,2,FALSE),VLOOKUP('403-ENTREGA_AGROQUIMICOS'!AH$6,localidades,2,FALSE)),VLOOKUP('403-ENTREGA_AGROQUIMICOS'!AH$5,district_codes,2,FALSE))</f>
        <v>#N/A</v>
      </c>
      <c r="D336" s="416">
        <f>+'403-ENTREGA_AGROQUIMICOS'!AH$7</f>
        <v>0</v>
      </c>
      <c r="E336" s="574" t="str">
        <f>+delivery_events!D$7</f>
        <v>Agroquímicos</v>
      </c>
      <c r="F336" s="575" t="e">
        <f>+delivery_events!C$7</f>
        <v>#N/A</v>
      </c>
      <c r="G336" s="575">
        <f>+'403-ENTREGA_AGROQUIMICOS'!J58</f>
        <v>0</v>
      </c>
      <c r="H336" s="575">
        <f>+'403-ENTREGA_AGROQUIMICOS'!L58</f>
        <v>0</v>
      </c>
      <c r="I336" s="575">
        <f>+IF('403-ENTREGA_AGROQUIMICOS'!N58=0,'403-ENTREGA_AGROQUIMICOS'!AH$6,'403-ENTREGA_AGROQUIMICOS'!N58)</f>
        <v>0</v>
      </c>
      <c r="J336" s="575">
        <f t="shared" si="0"/>
        <v>0</v>
      </c>
      <c r="S336" s="376">
        <f>+'403-ENTREGA_AGROQUIMICOS'!AF58</f>
        <v>0</v>
      </c>
      <c r="T336" s="376">
        <f>+'403-ENTREGA_AGROQUIMICOS'!AH58</f>
        <v>0</v>
      </c>
      <c r="U336" s="376">
        <f>+'403-ENTREGA_AGROQUIMICOS'!AJ56</f>
        <v>0</v>
      </c>
      <c r="V336" s="376">
        <f>+'403-ENTREGA_AGROQUIMICOS'!AL56</f>
        <v>0</v>
      </c>
      <c r="W336" s="376">
        <f>+'403-ENTREGA_AGROQUIMICOS'!AN56</f>
        <v>0</v>
      </c>
      <c r="X336" s="376">
        <f>+'403-ENTREGA_AGROQUIMICOS'!AP56</f>
        <v>0</v>
      </c>
    </row>
    <row r="337" spans="1:24" hidden="1" x14ac:dyDescent="0.3">
      <c r="A337" s="376">
        <f>+'403-ENTREGA_AGROQUIMICOS'!B59</f>
        <v>0</v>
      </c>
      <c r="B337" s="376">
        <f>+'403-ENTREGA_AGROQUIMICOS'!F59</f>
        <v>0</v>
      </c>
      <c r="C337" s="376" t="e">
        <f>IFERROR(IFERROR(VLOOKUP('403-ENTREGA_AGROQUIMICOS'!N59,localidades,2,FALSE),VLOOKUP('403-ENTREGA_AGROQUIMICOS'!AH$6,localidades,2,FALSE)),VLOOKUP('403-ENTREGA_AGROQUIMICOS'!AH$5,district_codes,2,FALSE))</f>
        <v>#N/A</v>
      </c>
      <c r="D337" s="416">
        <f>+'403-ENTREGA_AGROQUIMICOS'!AH$7</f>
        <v>0</v>
      </c>
      <c r="E337" s="574" t="str">
        <f>+delivery_events!D$7</f>
        <v>Agroquímicos</v>
      </c>
      <c r="F337" s="575" t="e">
        <f>+delivery_events!C$7</f>
        <v>#N/A</v>
      </c>
      <c r="G337" s="575">
        <f>+'403-ENTREGA_AGROQUIMICOS'!J59</f>
        <v>0</v>
      </c>
      <c r="H337" s="575">
        <f>+'403-ENTREGA_AGROQUIMICOS'!L59</f>
        <v>0</v>
      </c>
      <c r="I337" s="575">
        <f>+IF('403-ENTREGA_AGROQUIMICOS'!N59=0,'403-ENTREGA_AGROQUIMICOS'!AH$6,'403-ENTREGA_AGROQUIMICOS'!N59)</f>
        <v>0</v>
      </c>
      <c r="J337" s="575">
        <f t="shared" si="0"/>
        <v>0</v>
      </c>
      <c r="S337" s="376">
        <f>+'403-ENTREGA_AGROQUIMICOS'!AF59</f>
        <v>0</v>
      </c>
      <c r="T337" s="376">
        <f>+'403-ENTREGA_AGROQUIMICOS'!AH59</f>
        <v>0</v>
      </c>
      <c r="U337" s="376">
        <f>+'403-ENTREGA_AGROQUIMICOS'!AJ57</f>
        <v>0</v>
      </c>
      <c r="V337" s="376">
        <f>+'403-ENTREGA_AGROQUIMICOS'!AL57</f>
        <v>0</v>
      </c>
      <c r="W337" s="376">
        <f>+'403-ENTREGA_AGROQUIMICOS'!AN57</f>
        <v>0</v>
      </c>
      <c r="X337" s="376">
        <f>+'403-ENTREGA_AGROQUIMICOS'!AP57</f>
        <v>0</v>
      </c>
    </row>
    <row r="338" spans="1:24" hidden="1" x14ac:dyDescent="0.3">
      <c r="A338" s="376">
        <f>+'403-ENTREGA_AGROQUIMICOS'!B60</f>
        <v>0</v>
      </c>
      <c r="B338" s="376">
        <f>+'403-ENTREGA_AGROQUIMICOS'!F60</f>
        <v>0</v>
      </c>
      <c r="C338" s="376" t="e">
        <f>IFERROR(IFERROR(VLOOKUP('403-ENTREGA_AGROQUIMICOS'!N60,localidades,2,FALSE),VLOOKUP('403-ENTREGA_AGROQUIMICOS'!AH$6,localidades,2,FALSE)),VLOOKUP('403-ENTREGA_AGROQUIMICOS'!AH$5,district_codes,2,FALSE))</f>
        <v>#N/A</v>
      </c>
      <c r="D338" s="416">
        <f>+'403-ENTREGA_AGROQUIMICOS'!AH$7</f>
        <v>0</v>
      </c>
      <c r="E338" s="574" t="str">
        <f>+delivery_events!D$7</f>
        <v>Agroquímicos</v>
      </c>
      <c r="F338" s="575" t="e">
        <f>+delivery_events!C$7</f>
        <v>#N/A</v>
      </c>
      <c r="G338" s="575">
        <f>+'403-ENTREGA_AGROQUIMICOS'!J60</f>
        <v>0</v>
      </c>
      <c r="H338" s="575">
        <f>+'403-ENTREGA_AGROQUIMICOS'!L60</f>
        <v>0</v>
      </c>
      <c r="I338" s="575">
        <f>+IF('403-ENTREGA_AGROQUIMICOS'!N60=0,'403-ENTREGA_AGROQUIMICOS'!AH$6,'403-ENTREGA_AGROQUIMICOS'!N60)</f>
        <v>0</v>
      </c>
      <c r="J338" s="575">
        <f t="shared" si="0"/>
        <v>0</v>
      </c>
      <c r="S338" s="376">
        <f>+'403-ENTREGA_AGROQUIMICOS'!AF60</f>
        <v>0</v>
      </c>
      <c r="T338" s="376">
        <f>+'403-ENTREGA_AGROQUIMICOS'!AH60</f>
        <v>0</v>
      </c>
      <c r="U338" s="376">
        <f>+'403-ENTREGA_AGROQUIMICOS'!AJ58</f>
        <v>0</v>
      </c>
      <c r="V338" s="376">
        <f>+'403-ENTREGA_AGROQUIMICOS'!AL58</f>
        <v>0</v>
      </c>
      <c r="W338" s="376">
        <f>+'403-ENTREGA_AGROQUIMICOS'!AN58</f>
        <v>0</v>
      </c>
      <c r="X338" s="376">
        <f>+'403-ENTREGA_AGROQUIMICOS'!AP58</f>
        <v>0</v>
      </c>
    </row>
    <row r="339" spans="1:24" hidden="1" x14ac:dyDescent="0.3">
      <c r="A339" s="376">
        <f>+'403-ENTREGA_AGROQUIMICOS'!B61</f>
        <v>0</v>
      </c>
      <c r="B339" s="376">
        <f>+'403-ENTREGA_AGROQUIMICOS'!F61</f>
        <v>0</v>
      </c>
      <c r="C339" s="376" t="e">
        <f>IFERROR(IFERROR(VLOOKUP('403-ENTREGA_AGROQUIMICOS'!N61,localidades,2,FALSE),VLOOKUP('403-ENTREGA_AGROQUIMICOS'!AH$6,localidades,2,FALSE)),VLOOKUP('403-ENTREGA_AGROQUIMICOS'!AH$5,district_codes,2,FALSE))</f>
        <v>#N/A</v>
      </c>
      <c r="D339" s="416">
        <f>+'403-ENTREGA_AGROQUIMICOS'!AH$7</f>
        <v>0</v>
      </c>
      <c r="E339" s="574" t="str">
        <f>+delivery_events!D$7</f>
        <v>Agroquímicos</v>
      </c>
      <c r="F339" s="575" t="e">
        <f>+delivery_events!C$7</f>
        <v>#N/A</v>
      </c>
      <c r="G339" s="575">
        <f>+'403-ENTREGA_AGROQUIMICOS'!J61</f>
        <v>0</v>
      </c>
      <c r="H339" s="575">
        <f>+'403-ENTREGA_AGROQUIMICOS'!L61</f>
        <v>0</v>
      </c>
      <c r="I339" s="575">
        <f>+IF('403-ENTREGA_AGROQUIMICOS'!N61=0,'403-ENTREGA_AGROQUIMICOS'!AH$6,'403-ENTREGA_AGROQUIMICOS'!N61)</f>
        <v>0</v>
      </c>
      <c r="J339" s="575">
        <f t="shared" si="0"/>
        <v>0</v>
      </c>
      <c r="S339" s="376">
        <f>+'403-ENTREGA_AGROQUIMICOS'!AF61</f>
        <v>0</v>
      </c>
      <c r="T339" s="376">
        <f>+'403-ENTREGA_AGROQUIMICOS'!AH61</f>
        <v>0</v>
      </c>
      <c r="U339" s="376">
        <f>+'403-ENTREGA_AGROQUIMICOS'!AJ59</f>
        <v>0</v>
      </c>
      <c r="V339" s="376">
        <f>+'403-ENTREGA_AGROQUIMICOS'!AL59</f>
        <v>0</v>
      </c>
      <c r="W339" s="376">
        <f>+'403-ENTREGA_AGROQUIMICOS'!AN59</f>
        <v>0</v>
      </c>
      <c r="X339" s="376">
        <f>+'403-ENTREGA_AGROQUIMICOS'!AP59</f>
        <v>0</v>
      </c>
    </row>
    <row r="340" spans="1:24" hidden="1" x14ac:dyDescent="0.3">
      <c r="A340" s="376">
        <f>+'403-ENTREGA_AGROQUIMICOS'!B62</f>
        <v>0</v>
      </c>
      <c r="B340" s="376">
        <f>+'403-ENTREGA_AGROQUIMICOS'!F62</f>
        <v>0</v>
      </c>
      <c r="C340" s="376" t="e">
        <f>IFERROR(IFERROR(VLOOKUP('403-ENTREGA_AGROQUIMICOS'!N62,localidades,2,FALSE),VLOOKUP('403-ENTREGA_AGROQUIMICOS'!AH$6,localidades,2,FALSE)),VLOOKUP('403-ENTREGA_AGROQUIMICOS'!AH$5,district_codes,2,FALSE))</f>
        <v>#N/A</v>
      </c>
      <c r="D340" s="416">
        <f>+'403-ENTREGA_AGROQUIMICOS'!AH$7</f>
        <v>0</v>
      </c>
      <c r="E340" s="574" t="str">
        <f>+delivery_events!D$7</f>
        <v>Agroquímicos</v>
      </c>
      <c r="F340" s="575" t="e">
        <f>+delivery_events!C$7</f>
        <v>#N/A</v>
      </c>
      <c r="G340" s="575">
        <f>+'403-ENTREGA_AGROQUIMICOS'!J62</f>
        <v>0</v>
      </c>
      <c r="H340" s="575">
        <f>+'403-ENTREGA_AGROQUIMICOS'!L62</f>
        <v>0</v>
      </c>
      <c r="I340" s="575">
        <f>+IF('403-ENTREGA_AGROQUIMICOS'!N62=0,'403-ENTREGA_AGROQUIMICOS'!AH$6,'403-ENTREGA_AGROQUIMICOS'!N62)</f>
        <v>0</v>
      </c>
      <c r="J340" s="575">
        <f t="shared" si="0"/>
        <v>0</v>
      </c>
      <c r="S340" s="376">
        <f>+'403-ENTREGA_AGROQUIMICOS'!AF62</f>
        <v>0</v>
      </c>
      <c r="T340" s="376">
        <f>+'403-ENTREGA_AGROQUIMICOS'!AH62</f>
        <v>0</v>
      </c>
      <c r="U340" s="376">
        <f>+'403-ENTREGA_AGROQUIMICOS'!AJ60</f>
        <v>0</v>
      </c>
      <c r="V340" s="376">
        <f>+'403-ENTREGA_AGROQUIMICOS'!AL60</f>
        <v>0</v>
      </c>
      <c r="W340" s="376">
        <f>+'403-ENTREGA_AGROQUIMICOS'!AN60</f>
        <v>0</v>
      </c>
      <c r="X340" s="376">
        <f>+'403-ENTREGA_AGROQUIMICOS'!AP60</f>
        <v>0</v>
      </c>
    </row>
    <row r="341" spans="1:24" hidden="1" x14ac:dyDescent="0.3">
      <c r="A341" s="376">
        <f>+'403-ENTREGA_AGROQUIMICOS'!B63</f>
        <v>0</v>
      </c>
      <c r="B341" s="376">
        <f>+'403-ENTREGA_AGROQUIMICOS'!F63</f>
        <v>0</v>
      </c>
      <c r="C341" s="376" t="e">
        <f>IFERROR(IFERROR(VLOOKUP('403-ENTREGA_AGROQUIMICOS'!N63,localidades,2,FALSE),VLOOKUP('403-ENTREGA_AGROQUIMICOS'!AH$6,localidades,2,FALSE)),VLOOKUP('403-ENTREGA_AGROQUIMICOS'!AH$5,district_codes,2,FALSE))</f>
        <v>#N/A</v>
      </c>
      <c r="D341" s="416">
        <f>+'403-ENTREGA_AGROQUIMICOS'!AH$7</f>
        <v>0</v>
      </c>
      <c r="E341" s="574" t="str">
        <f>+delivery_events!D$7</f>
        <v>Agroquímicos</v>
      </c>
      <c r="F341" s="575" t="e">
        <f>+delivery_events!C$7</f>
        <v>#N/A</v>
      </c>
      <c r="G341" s="575">
        <f>+'403-ENTREGA_AGROQUIMICOS'!J63</f>
        <v>0</v>
      </c>
      <c r="H341" s="575">
        <f>+'403-ENTREGA_AGROQUIMICOS'!L63</f>
        <v>0</v>
      </c>
      <c r="I341" s="575">
        <f>+IF('403-ENTREGA_AGROQUIMICOS'!N63=0,'403-ENTREGA_AGROQUIMICOS'!AH$6,'403-ENTREGA_AGROQUIMICOS'!N63)</f>
        <v>0</v>
      </c>
      <c r="J341" s="575">
        <f t="shared" si="0"/>
        <v>0</v>
      </c>
      <c r="S341" s="376">
        <f>+'403-ENTREGA_AGROQUIMICOS'!AF63</f>
        <v>0</v>
      </c>
      <c r="T341" s="376">
        <f>+'403-ENTREGA_AGROQUIMICOS'!AH63</f>
        <v>0</v>
      </c>
      <c r="U341" s="376">
        <f>+'403-ENTREGA_AGROQUIMICOS'!AJ61</f>
        <v>0</v>
      </c>
      <c r="V341" s="376">
        <f>+'403-ENTREGA_AGROQUIMICOS'!AL61</f>
        <v>0</v>
      </c>
      <c r="W341" s="376">
        <f>+'403-ENTREGA_AGROQUIMICOS'!AN61</f>
        <v>0</v>
      </c>
      <c r="X341" s="376">
        <f>+'403-ENTREGA_AGROQUIMICOS'!AP61</f>
        <v>0</v>
      </c>
    </row>
    <row r="342" spans="1:24" hidden="1" x14ac:dyDescent="0.3">
      <c r="A342" s="376">
        <f>+'403-ENTREGA_AGROQUIMICOS'!B64</f>
        <v>0</v>
      </c>
      <c r="B342" s="376">
        <f>+'403-ENTREGA_AGROQUIMICOS'!F64</f>
        <v>0</v>
      </c>
      <c r="C342" s="376" t="e">
        <f>IFERROR(IFERROR(VLOOKUP('403-ENTREGA_AGROQUIMICOS'!N64,localidades,2,FALSE),VLOOKUP('403-ENTREGA_AGROQUIMICOS'!AH$6,localidades,2,FALSE)),VLOOKUP('403-ENTREGA_AGROQUIMICOS'!AH$5,district_codes,2,FALSE))</f>
        <v>#N/A</v>
      </c>
      <c r="D342" s="416">
        <f>+'403-ENTREGA_AGROQUIMICOS'!AH$7</f>
        <v>0</v>
      </c>
      <c r="E342" s="574" t="str">
        <f>+delivery_events!D$7</f>
        <v>Agroquímicos</v>
      </c>
      <c r="F342" s="575" t="e">
        <f>+delivery_events!C$7</f>
        <v>#N/A</v>
      </c>
      <c r="G342" s="575">
        <f>+'403-ENTREGA_AGROQUIMICOS'!J64</f>
        <v>0</v>
      </c>
      <c r="H342" s="575">
        <f>+'403-ENTREGA_AGROQUIMICOS'!L64</f>
        <v>0</v>
      </c>
      <c r="I342" s="575">
        <f>+IF('403-ENTREGA_AGROQUIMICOS'!N64=0,'403-ENTREGA_AGROQUIMICOS'!AH$6,'403-ENTREGA_AGROQUIMICOS'!N64)</f>
        <v>0</v>
      </c>
      <c r="J342" s="575">
        <f t="shared" si="0"/>
        <v>0</v>
      </c>
      <c r="S342" s="376">
        <f>+'403-ENTREGA_AGROQUIMICOS'!AF64</f>
        <v>0</v>
      </c>
      <c r="T342" s="376">
        <f>+'403-ENTREGA_AGROQUIMICOS'!AH64</f>
        <v>0</v>
      </c>
      <c r="U342" s="376">
        <f>+'403-ENTREGA_AGROQUIMICOS'!AJ62</f>
        <v>0</v>
      </c>
      <c r="V342" s="376">
        <f>+'403-ENTREGA_AGROQUIMICOS'!AL62</f>
        <v>0</v>
      </c>
      <c r="W342" s="376">
        <f>+'403-ENTREGA_AGROQUIMICOS'!AN62</f>
        <v>0</v>
      </c>
      <c r="X342" s="376">
        <f>+'403-ENTREGA_AGROQUIMICOS'!AP62</f>
        <v>0</v>
      </c>
    </row>
    <row r="343" spans="1:24" hidden="1" x14ac:dyDescent="0.3">
      <c r="A343" s="376">
        <f>+'403-ENTREGA_AGROQUIMICOS'!B65</f>
        <v>0</v>
      </c>
      <c r="B343" s="376">
        <f>+'403-ENTREGA_AGROQUIMICOS'!F65</f>
        <v>0</v>
      </c>
      <c r="C343" s="376" t="e">
        <f>IFERROR(IFERROR(VLOOKUP('403-ENTREGA_AGROQUIMICOS'!N65,localidades,2,FALSE),VLOOKUP('403-ENTREGA_AGROQUIMICOS'!AH$6,localidades,2,FALSE)),VLOOKUP('403-ENTREGA_AGROQUIMICOS'!AH$5,district_codes,2,FALSE))</f>
        <v>#N/A</v>
      </c>
      <c r="D343" s="416">
        <f>+'403-ENTREGA_AGROQUIMICOS'!AH$7</f>
        <v>0</v>
      </c>
      <c r="E343" s="574" t="str">
        <f>+delivery_events!D$7</f>
        <v>Agroquímicos</v>
      </c>
      <c r="F343" s="575" t="e">
        <f>+delivery_events!C$7</f>
        <v>#N/A</v>
      </c>
      <c r="G343" s="575">
        <f>+'403-ENTREGA_AGROQUIMICOS'!J65</f>
        <v>0</v>
      </c>
      <c r="H343" s="575">
        <f>+'403-ENTREGA_AGROQUIMICOS'!L65</f>
        <v>0</v>
      </c>
      <c r="I343" s="575">
        <f>+IF('403-ENTREGA_AGROQUIMICOS'!N65=0,'403-ENTREGA_AGROQUIMICOS'!AH$6,'403-ENTREGA_AGROQUIMICOS'!N65)</f>
        <v>0</v>
      </c>
      <c r="J343" s="575">
        <f t="shared" si="0"/>
        <v>0</v>
      </c>
      <c r="S343" s="376">
        <f>+'403-ENTREGA_AGROQUIMICOS'!AF65</f>
        <v>0</v>
      </c>
      <c r="T343" s="376">
        <f>+'403-ENTREGA_AGROQUIMICOS'!AH65</f>
        <v>0</v>
      </c>
      <c r="U343" s="376">
        <f>+'403-ENTREGA_AGROQUIMICOS'!AJ63</f>
        <v>0</v>
      </c>
      <c r="V343" s="376">
        <f>+'403-ENTREGA_AGROQUIMICOS'!AL63</f>
        <v>0</v>
      </c>
      <c r="W343" s="376">
        <f>+'403-ENTREGA_AGROQUIMICOS'!AN63</f>
        <v>0</v>
      </c>
      <c r="X343" s="376">
        <f>+'403-ENTREGA_AGROQUIMICOS'!AP63</f>
        <v>0</v>
      </c>
    </row>
    <row r="344" spans="1:24" hidden="1" x14ac:dyDescent="0.3">
      <c r="A344" s="376">
        <f>+'403-ENTREGA_AGROQUIMICOS'!B66</f>
        <v>0</v>
      </c>
      <c r="B344" s="376">
        <f>+'403-ENTREGA_AGROQUIMICOS'!F66</f>
        <v>0</v>
      </c>
      <c r="C344" s="376" t="e">
        <f>IFERROR(IFERROR(VLOOKUP('403-ENTREGA_AGROQUIMICOS'!N66,localidades,2,FALSE),VLOOKUP('403-ENTREGA_AGROQUIMICOS'!AH$6,localidades,2,FALSE)),VLOOKUP('403-ENTREGA_AGROQUIMICOS'!AH$5,district_codes,2,FALSE))</f>
        <v>#N/A</v>
      </c>
      <c r="D344" s="416">
        <f>+'403-ENTREGA_AGROQUIMICOS'!AH$7</f>
        <v>0</v>
      </c>
      <c r="E344" s="574" t="str">
        <f>+delivery_events!D$7</f>
        <v>Agroquímicos</v>
      </c>
      <c r="F344" s="575" t="e">
        <f>+delivery_events!C$7</f>
        <v>#N/A</v>
      </c>
      <c r="G344" s="575">
        <f>+'403-ENTREGA_AGROQUIMICOS'!J66</f>
        <v>0</v>
      </c>
      <c r="H344" s="575">
        <f>+'403-ENTREGA_AGROQUIMICOS'!L66</f>
        <v>0</v>
      </c>
      <c r="I344" s="575">
        <f>+IF('403-ENTREGA_AGROQUIMICOS'!N66=0,'403-ENTREGA_AGROQUIMICOS'!AH$6,'403-ENTREGA_AGROQUIMICOS'!N66)</f>
        <v>0</v>
      </c>
      <c r="J344" s="575">
        <f t="shared" si="0"/>
        <v>0</v>
      </c>
      <c r="S344" s="376">
        <f>+'403-ENTREGA_AGROQUIMICOS'!AF66</f>
        <v>0</v>
      </c>
      <c r="T344" s="376">
        <f>+'403-ENTREGA_AGROQUIMICOS'!AH66</f>
        <v>0</v>
      </c>
      <c r="U344" s="376">
        <f>+'403-ENTREGA_AGROQUIMICOS'!AJ64</f>
        <v>0</v>
      </c>
      <c r="V344" s="376">
        <f>+'403-ENTREGA_AGROQUIMICOS'!AL64</f>
        <v>0</v>
      </c>
      <c r="W344" s="376">
        <f>+'403-ENTREGA_AGROQUIMICOS'!AN64</f>
        <v>0</v>
      </c>
      <c r="X344" s="376">
        <f>+'403-ENTREGA_AGROQUIMICOS'!AP64</f>
        <v>0</v>
      </c>
    </row>
    <row r="345" spans="1:24" hidden="1" x14ac:dyDescent="0.3">
      <c r="A345" s="376">
        <f>+'403-ENTREGA_AGROQUIMICOS'!B67</f>
        <v>0</v>
      </c>
      <c r="B345" s="376">
        <f>+'403-ENTREGA_AGROQUIMICOS'!F67</f>
        <v>0</v>
      </c>
      <c r="C345" s="376" t="e">
        <f>IFERROR(IFERROR(VLOOKUP('403-ENTREGA_AGROQUIMICOS'!N67,localidades,2,FALSE),VLOOKUP('403-ENTREGA_AGROQUIMICOS'!AH$6,localidades,2,FALSE)),VLOOKUP('403-ENTREGA_AGROQUIMICOS'!AH$5,district_codes,2,FALSE))</f>
        <v>#N/A</v>
      </c>
      <c r="D345" s="416">
        <f>+'403-ENTREGA_AGROQUIMICOS'!AH$7</f>
        <v>0</v>
      </c>
      <c r="E345" s="574" t="str">
        <f>+delivery_events!D$7</f>
        <v>Agroquímicos</v>
      </c>
      <c r="F345" s="575" t="e">
        <f>+delivery_events!C$7</f>
        <v>#N/A</v>
      </c>
      <c r="G345" s="575">
        <f>+'403-ENTREGA_AGROQUIMICOS'!J67</f>
        <v>0</v>
      </c>
      <c r="H345" s="575">
        <f>+'403-ENTREGA_AGROQUIMICOS'!L67</f>
        <v>0</v>
      </c>
      <c r="I345" s="575">
        <f>+IF('403-ENTREGA_AGROQUIMICOS'!N67=0,'403-ENTREGA_AGROQUIMICOS'!AH$6,'403-ENTREGA_AGROQUIMICOS'!N67)</f>
        <v>0</v>
      </c>
      <c r="J345" s="575">
        <f t="shared" si="0"/>
        <v>0</v>
      </c>
      <c r="S345" s="376">
        <f>+'403-ENTREGA_AGROQUIMICOS'!AF67</f>
        <v>0</v>
      </c>
      <c r="T345" s="376">
        <f>+'403-ENTREGA_AGROQUIMICOS'!AH67</f>
        <v>0</v>
      </c>
      <c r="U345" s="376">
        <f>+'403-ENTREGA_AGROQUIMICOS'!AJ65</f>
        <v>0</v>
      </c>
      <c r="V345" s="376">
        <f>+'403-ENTREGA_AGROQUIMICOS'!AL65</f>
        <v>0</v>
      </c>
      <c r="W345" s="376">
        <f>+'403-ENTREGA_AGROQUIMICOS'!AN65</f>
        <v>0</v>
      </c>
      <c r="X345" s="376">
        <f>+'403-ENTREGA_AGROQUIMICOS'!AP65</f>
        <v>0</v>
      </c>
    </row>
    <row r="346" spans="1:24" hidden="1" x14ac:dyDescent="0.3">
      <c r="A346" s="376">
        <f>+'403-ENTREGA_AGROQUIMICOS'!B68</f>
        <v>0</v>
      </c>
      <c r="B346" s="376">
        <f>+'403-ENTREGA_AGROQUIMICOS'!F68</f>
        <v>0</v>
      </c>
      <c r="C346" s="376" t="e">
        <f>IFERROR(IFERROR(VLOOKUP('403-ENTREGA_AGROQUIMICOS'!N68,localidades,2,FALSE),VLOOKUP('403-ENTREGA_AGROQUIMICOS'!AH$6,localidades,2,FALSE)),VLOOKUP('403-ENTREGA_AGROQUIMICOS'!AH$5,district_codes,2,FALSE))</f>
        <v>#N/A</v>
      </c>
      <c r="D346" s="416">
        <f>+'403-ENTREGA_AGROQUIMICOS'!AH$7</f>
        <v>0</v>
      </c>
      <c r="E346" s="574" t="str">
        <f>+delivery_events!D$7</f>
        <v>Agroquímicos</v>
      </c>
      <c r="F346" s="575" t="e">
        <f>+delivery_events!C$7</f>
        <v>#N/A</v>
      </c>
      <c r="G346" s="575">
        <f>+'403-ENTREGA_AGROQUIMICOS'!J68</f>
        <v>0</v>
      </c>
      <c r="H346" s="575">
        <f>+'403-ENTREGA_AGROQUIMICOS'!L68</f>
        <v>0</v>
      </c>
      <c r="I346" s="575">
        <f>+IF('403-ENTREGA_AGROQUIMICOS'!N68=0,'403-ENTREGA_AGROQUIMICOS'!AH$6,'403-ENTREGA_AGROQUIMICOS'!N68)</f>
        <v>0</v>
      </c>
      <c r="J346" s="575">
        <f t="shared" si="0"/>
        <v>0</v>
      </c>
      <c r="S346" s="376">
        <f>+'403-ENTREGA_AGROQUIMICOS'!AF68</f>
        <v>0</v>
      </c>
      <c r="T346" s="376">
        <f>+'403-ENTREGA_AGROQUIMICOS'!AH68</f>
        <v>0</v>
      </c>
      <c r="U346" s="376">
        <f>+'403-ENTREGA_AGROQUIMICOS'!AJ66</f>
        <v>0</v>
      </c>
      <c r="V346" s="376">
        <f>+'403-ENTREGA_AGROQUIMICOS'!AL66</f>
        <v>0</v>
      </c>
      <c r="W346" s="376">
        <f>+'403-ENTREGA_AGROQUIMICOS'!AN66</f>
        <v>0</v>
      </c>
      <c r="X346" s="376">
        <f>+'403-ENTREGA_AGROQUIMICOS'!AP66</f>
        <v>0</v>
      </c>
    </row>
    <row r="347" spans="1:24" hidden="1" x14ac:dyDescent="0.3">
      <c r="A347" s="376">
        <f>+'403-ENTREGA_AGROQUIMICOS'!B69</f>
        <v>0</v>
      </c>
      <c r="B347" s="376">
        <f>+'403-ENTREGA_AGROQUIMICOS'!F69</f>
        <v>0</v>
      </c>
      <c r="C347" s="376" t="e">
        <f>IFERROR(IFERROR(VLOOKUP('403-ENTREGA_AGROQUIMICOS'!N69,localidades,2,FALSE),VLOOKUP('403-ENTREGA_AGROQUIMICOS'!AH$6,localidades,2,FALSE)),VLOOKUP('403-ENTREGA_AGROQUIMICOS'!AH$5,district_codes,2,FALSE))</f>
        <v>#N/A</v>
      </c>
      <c r="D347" s="416">
        <f>+'403-ENTREGA_AGROQUIMICOS'!AH$7</f>
        <v>0</v>
      </c>
      <c r="E347" s="574" t="str">
        <f>+delivery_events!D$7</f>
        <v>Agroquímicos</v>
      </c>
      <c r="F347" s="575" t="e">
        <f>+delivery_events!C$7</f>
        <v>#N/A</v>
      </c>
      <c r="G347" s="575">
        <f>+'403-ENTREGA_AGROQUIMICOS'!J69</f>
        <v>0</v>
      </c>
      <c r="H347" s="575">
        <f>+'403-ENTREGA_AGROQUIMICOS'!L69</f>
        <v>0</v>
      </c>
      <c r="I347" s="575">
        <f>+IF('403-ENTREGA_AGROQUIMICOS'!N69=0,'403-ENTREGA_AGROQUIMICOS'!AH$6,'403-ENTREGA_AGROQUIMICOS'!N69)</f>
        <v>0</v>
      </c>
      <c r="J347" s="575">
        <f t="shared" si="0"/>
        <v>0</v>
      </c>
      <c r="S347" s="376">
        <f>+'403-ENTREGA_AGROQUIMICOS'!AF69</f>
        <v>0</v>
      </c>
      <c r="T347" s="376">
        <f>+'403-ENTREGA_AGROQUIMICOS'!AH69</f>
        <v>0</v>
      </c>
      <c r="U347" s="376">
        <f>+'403-ENTREGA_AGROQUIMICOS'!AJ67</f>
        <v>0</v>
      </c>
      <c r="V347" s="376">
        <f>+'403-ENTREGA_AGROQUIMICOS'!AL67</f>
        <v>0</v>
      </c>
      <c r="W347" s="376">
        <f>+'403-ENTREGA_AGROQUIMICOS'!AN67</f>
        <v>0</v>
      </c>
      <c r="X347" s="376">
        <f>+'403-ENTREGA_AGROQUIMICOS'!AP67</f>
        <v>0</v>
      </c>
    </row>
    <row r="348" spans="1:24" hidden="1" x14ac:dyDescent="0.3">
      <c r="A348" s="376">
        <f>+'403-ENTREGA_AGROQUIMICOS'!B70</f>
        <v>0</v>
      </c>
      <c r="B348" s="376">
        <f>+'403-ENTREGA_AGROQUIMICOS'!F70</f>
        <v>0</v>
      </c>
      <c r="C348" s="376" t="e">
        <f>IFERROR(IFERROR(VLOOKUP('403-ENTREGA_AGROQUIMICOS'!N70,localidades,2,FALSE),VLOOKUP('403-ENTREGA_AGROQUIMICOS'!AH$6,localidades,2,FALSE)),VLOOKUP('403-ENTREGA_AGROQUIMICOS'!AH$5,district_codes,2,FALSE))</f>
        <v>#N/A</v>
      </c>
      <c r="D348" s="416">
        <f>+'403-ENTREGA_AGROQUIMICOS'!AH$7</f>
        <v>0</v>
      </c>
      <c r="E348" s="574" t="str">
        <f>+delivery_events!D$7</f>
        <v>Agroquímicos</v>
      </c>
      <c r="F348" s="575" t="e">
        <f>+delivery_events!C$7</f>
        <v>#N/A</v>
      </c>
      <c r="G348" s="575">
        <f>+'403-ENTREGA_AGROQUIMICOS'!J70</f>
        <v>0</v>
      </c>
      <c r="H348" s="575">
        <f>+'403-ENTREGA_AGROQUIMICOS'!L70</f>
        <v>0</v>
      </c>
      <c r="I348" s="575">
        <f>+IF('403-ENTREGA_AGROQUIMICOS'!N70=0,'403-ENTREGA_AGROQUIMICOS'!AH$6,'403-ENTREGA_AGROQUIMICOS'!N70)</f>
        <v>0</v>
      </c>
      <c r="J348" s="575">
        <f t="shared" si="0"/>
        <v>0</v>
      </c>
      <c r="S348" s="376">
        <f>+'403-ENTREGA_AGROQUIMICOS'!AF70</f>
        <v>0</v>
      </c>
      <c r="T348" s="376">
        <f>+'403-ENTREGA_AGROQUIMICOS'!AH70</f>
        <v>0</v>
      </c>
      <c r="U348" s="376">
        <f>+'403-ENTREGA_AGROQUIMICOS'!AJ68</f>
        <v>0</v>
      </c>
      <c r="V348" s="376">
        <f>+'403-ENTREGA_AGROQUIMICOS'!AL68</f>
        <v>0</v>
      </c>
      <c r="W348" s="376">
        <f>+'403-ENTREGA_AGROQUIMICOS'!AN68</f>
        <v>0</v>
      </c>
      <c r="X348" s="376">
        <f>+'403-ENTREGA_AGROQUIMICOS'!AP68</f>
        <v>0</v>
      </c>
    </row>
    <row r="349" spans="1:24" hidden="1" x14ac:dyDescent="0.3">
      <c r="A349" s="376">
        <f>+'403-ENTREGA_AGROQUIMICOS'!B71</f>
        <v>0</v>
      </c>
      <c r="B349" s="376">
        <f>+'403-ENTREGA_AGROQUIMICOS'!F71</f>
        <v>0</v>
      </c>
      <c r="C349" s="376" t="e">
        <f>IFERROR(IFERROR(VLOOKUP('403-ENTREGA_AGROQUIMICOS'!N71,localidades,2,FALSE),VLOOKUP('403-ENTREGA_AGROQUIMICOS'!AH$6,localidades,2,FALSE)),VLOOKUP('403-ENTREGA_AGROQUIMICOS'!AH$5,district_codes,2,FALSE))</f>
        <v>#N/A</v>
      </c>
      <c r="D349" s="416">
        <f>+'403-ENTREGA_AGROQUIMICOS'!AH$7</f>
        <v>0</v>
      </c>
      <c r="E349" s="574" t="str">
        <f>+delivery_events!D$7</f>
        <v>Agroquímicos</v>
      </c>
      <c r="F349" s="575" t="e">
        <f>+delivery_events!C$7</f>
        <v>#N/A</v>
      </c>
      <c r="G349" s="575">
        <f>+'403-ENTREGA_AGROQUIMICOS'!J71</f>
        <v>0</v>
      </c>
      <c r="H349" s="575">
        <f>+'403-ENTREGA_AGROQUIMICOS'!L71</f>
        <v>0</v>
      </c>
      <c r="I349" s="575">
        <f>+IF('403-ENTREGA_AGROQUIMICOS'!N71=0,'403-ENTREGA_AGROQUIMICOS'!AH$6,'403-ENTREGA_AGROQUIMICOS'!N71)</f>
        <v>0</v>
      </c>
      <c r="J349" s="575">
        <f t="shared" si="0"/>
        <v>0</v>
      </c>
      <c r="S349" s="376">
        <f>+'403-ENTREGA_AGROQUIMICOS'!AF71</f>
        <v>0</v>
      </c>
      <c r="T349" s="376">
        <f>+'403-ENTREGA_AGROQUIMICOS'!AH71</f>
        <v>0</v>
      </c>
      <c r="U349" s="376">
        <f>+'403-ENTREGA_AGROQUIMICOS'!AJ69</f>
        <v>0</v>
      </c>
      <c r="V349" s="376">
        <f>+'403-ENTREGA_AGROQUIMICOS'!AL69</f>
        <v>0</v>
      </c>
      <c r="W349" s="376">
        <f>+'403-ENTREGA_AGROQUIMICOS'!AN69</f>
        <v>0</v>
      </c>
      <c r="X349" s="376">
        <f>+'403-ENTREGA_AGROQUIMICOS'!AP69</f>
        <v>0</v>
      </c>
    </row>
    <row r="350" spans="1:24" hidden="1" x14ac:dyDescent="0.3">
      <c r="A350" s="376">
        <f>+'403-ENTREGA_AGROQUIMICOS'!B72</f>
        <v>0</v>
      </c>
      <c r="B350" s="376">
        <f>+'403-ENTREGA_AGROQUIMICOS'!F72</f>
        <v>0</v>
      </c>
      <c r="C350" s="376" t="e">
        <f>IFERROR(IFERROR(VLOOKUP('403-ENTREGA_AGROQUIMICOS'!N72,localidades,2,FALSE),VLOOKUP('403-ENTREGA_AGROQUIMICOS'!AH$6,localidades,2,FALSE)),VLOOKUP('403-ENTREGA_AGROQUIMICOS'!AH$5,district_codes,2,FALSE))</f>
        <v>#N/A</v>
      </c>
      <c r="D350" s="416">
        <f>+'403-ENTREGA_AGROQUIMICOS'!AH$7</f>
        <v>0</v>
      </c>
      <c r="E350" s="574" t="str">
        <f>+delivery_events!D$7</f>
        <v>Agroquímicos</v>
      </c>
      <c r="F350" s="575" t="e">
        <f>+delivery_events!C$7</f>
        <v>#N/A</v>
      </c>
      <c r="G350" s="575">
        <f>+'403-ENTREGA_AGROQUIMICOS'!J72</f>
        <v>0</v>
      </c>
      <c r="H350" s="575">
        <f>+'403-ENTREGA_AGROQUIMICOS'!L72</f>
        <v>0</v>
      </c>
      <c r="I350" s="575">
        <f>+IF('403-ENTREGA_AGROQUIMICOS'!N72=0,'403-ENTREGA_AGROQUIMICOS'!AH$6,'403-ENTREGA_AGROQUIMICOS'!N72)</f>
        <v>0</v>
      </c>
      <c r="J350" s="575">
        <f t="shared" si="0"/>
        <v>0</v>
      </c>
      <c r="S350" s="376">
        <f>+'403-ENTREGA_AGROQUIMICOS'!AF72</f>
        <v>0</v>
      </c>
      <c r="T350" s="376">
        <f>+'403-ENTREGA_AGROQUIMICOS'!AH72</f>
        <v>0</v>
      </c>
      <c r="U350" s="376">
        <f>+'403-ENTREGA_AGROQUIMICOS'!AJ70</f>
        <v>0</v>
      </c>
      <c r="V350" s="376">
        <f>+'403-ENTREGA_AGROQUIMICOS'!AL70</f>
        <v>0</v>
      </c>
      <c r="W350" s="376">
        <f>+'403-ENTREGA_AGROQUIMICOS'!AN70</f>
        <v>0</v>
      </c>
      <c r="X350" s="376">
        <f>+'403-ENTREGA_AGROQUIMICOS'!AP70</f>
        <v>0</v>
      </c>
    </row>
    <row r="351" spans="1:24" hidden="1" x14ac:dyDescent="0.3">
      <c r="A351" s="376">
        <f>+'403-ENTREGA_AGROQUIMICOS'!B73</f>
        <v>0</v>
      </c>
      <c r="B351" s="376">
        <f>+'403-ENTREGA_AGROQUIMICOS'!F73</f>
        <v>0</v>
      </c>
      <c r="C351" s="376" t="e">
        <f>IFERROR(IFERROR(VLOOKUP('403-ENTREGA_AGROQUIMICOS'!N73,localidades,2,FALSE),VLOOKUP('403-ENTREGA_AGROQUIMICOS'!AH$6,localidades,2,FALSE)),VLOOKUP('403-ENTREGA_AGROQUIMICOS'!AH$5,district_codes,2,FALSE))</f>
        <v>#N/A</v>
      </c>
      <c r="D351" s="416">
        <f>+'403-ENTREGA_AGROQUIMICOS'!AH$7</f>
        <v>0</v>
      </c>
      <c r="E351" s="574" t="str">
        <f>+delivery_events!D$7</f>
        <v>Agroquímicos</v>
      </c>
      <c r="F351" s="575" t="e">
        <f>+delivery_events!C$7</f>
        <v>#N/A</v>
      </c>
      <c r="G351" s="575">
        <f>+'403-ENTREGA_AGROQUIMICOS'!J73</f>
        <v>0</v>
      </c>
      <c r="H351" s="575">
        <f>+'403-ENTREGA_AGROQUIMICOS'!L73</f>
        <v>0</v>
      </c>
      <c r="I351" s="575">
        <f>+IF('403-ENTREGA_AGROQUIMICOS'!N73=0,'403-ENTREGA_AGROQUIMICOS'!AH$6,'403-ENTREGA_AGROQUIMICOS'!N73)</f>
        <v>0</v>
      </c>
      <c r="J351" s="575">
        <f t="shared" si="0"/>
        <v>0</v>
      </c>
      <c r="S351" s="376">
        <f>+'403-ENTREGA_AGROQUIMICOS'!AF73</f>
        <v>0</v>
      </c>
      <c r="T351" s="376">
        <f>+'403-ENTREGA_AGROQUIMICOS'!AH73</f>
        <v>0</v>
      </c>
      <c r="U351" s="376">
        <f>+'403-ENTREGA_AGROQUIMICOS'!AJ71</f>
        <v>0</v>
      </c>
      <c r="V351" s="376">
        <f>+'403-ENTREGA_AGROQUIMICOS'!AL71</f>
        <v>0</v>
      </c>
      <c r="W351" s="376">
        <f>+'403-ENTREGA_AGROQUIMICOS'!AN71</f>
        <v>0</v>
      </c>
      <c r="X351" s="376">
        <f>+'403-ENTREGA_AGROQUIMICOS'!AP71</f>
        <v>0</v>
      </c>
    </row>
    <row r="352" spans="1:24" hidden="1" x14ac:dyDescent="0.3">
      <c r="A352" s="376">
        <f>+'403-ENTREGA_AGROQUIMICOS'!B74</f>
        <v>0</v>
      </c>
      <c r="B352" s="376">
        <f>+'403-ENTREGA_AGROQUIMICOS'!F74</f>
        <v>0</v>
      </c>
      <c r="C352" s="376" t="e">
        <f>IFERROR(IFERROR(VLOOKUP('403-ENTREGA_AGROQUIMICOS'!N74,localidades,2,FALSE),VLOOKUP('403-ENTREGA_AGROQUIMICOS'!AH$6,localidades,2,FALSE)),VLOOKUP('403-ENTREGA_AGROQUIMICOS'!AH$5,district_codes,2,FALSE))</f>
        <v>#N/A</v>
      </c>
      <c r="D352" s="416">
        <f>+'403-ENTREGA_AGROQUIMICOS'!AH$7</f>
        <v>0</v>
      </c>
      <c r="E352" s="574" t="str">
        <f>+delivery_events!D$7</f>
        <v>Agroquímicos</v>
      </c>
      <c r="F352" s="575" t="e">
        <f>+delivery_events!C$7</f>
        <v>#N/A</v>
      </c>
      <c r="G352" s="575">
        <f>+'403-ENTREGA_AGROQUIMICOS'!J74</f>
        <v>0</v>
      </c>
      <c r="H352" s="575">
        <f>+'403-ENTREGA_AGROQUIMICOS'!L74</f>
        <v>0</v>
      </c>
      <c r="I352" s="575">
        <f>+IF('403-ENTREGA_AGROQUIMICOS'!N74=0,'403-ENTREGA_AGROQUIMICOS'!AH$6,'403-ENTREGA_AGROQUIMICOS'!N74)</f>
        <v>0</v>
      </c>
      <c r="J352" s="575">
        <f t="shared" si="0"/>
        <v>0</v>
      </c>
      <c r="S352" s="376">
        <f>+'403-ENTREGA_AGROQUIMICOS'!AF74</f>
        <v>0</v>
      </c>
      <c r="T352" s="376">
        <f>+'403-ENTREGA_AGROQUIMICOS'!AH74</f>
        <v>0</v>
      </c>
      <c r="U352" s="376">
        <f>+'403-ENTREGA_AGROQUIMICOS'!AJ72</f>
        <v>0</v>
      </c>
      <c r="V352" s="376">
        <f>+'403-ENTREGA_AGROQUIMICOS'!AL72</f>
        <v>0</v>
      </c>
      <c r="W352" s="376">
        <f>+'403-ENTREGA_AGROQUIMICOS'!AN72</f>
        <v>0</v>
      </c>
      <c r="X352" s="376">
        <f>+'403-ENTREGA_AGROQUIMICOS'!AP72</f>
        <v>0</v>
      </c>
    </row>
    <row r="353" spans="1:24" hidden="1" x14ac:dyDescent="0.3">
      <c r="A353" s="376">
        <f>+'403-ENTREGA_AGROQUIMICOS'!B75</f>
        <v>0</v>
      </c>
      <c r="B353" s="376">
        <f>+'403-ENTREGA_AGROQUIMICOS'!F75</f>
        <v>0</v>
      </c>
      <c r="C353" s="376" t="e">
        <f>IFERROR(IFERROR(VLOOKUP('403-ENTREGA_AGROQUIMICOS'!N75,localidades,2,FALSE),VLOOKUP('403-ENTREGA_AGROQUIMICOS'!AH$6,localidades,2,FALSE)),VLOOKUP('403-ENTREGA_AGROQUIMICOS'!AH$5,district_codes,2,FALSE))</f>
        <v>#N/A</v>
      </c>
      <c r="D353" s="416">
        <f>+'403-ENTREGA_AGROQUIMICOS'!AH$7</f>
        <v>0</v>
      </c>
      <c r="E353" s="574" t="str">
        <f>+delivery_events!D$7</f>
        <v>Agroquímicos</v>
      </c>
      <c r="F353" s="575" t="e">
        <f>+delivery_events!C$7</f>
        <v>#N/A</v>
      </c>
      <c r="G353" s="575">
        <f>+'403-ENTREGA_AGROQUIMICOS'!J75</f>
        <v>0</v>
      </c>
      <c r="H353" s="575">
        <f>+'403-ENTREGA_AGROQUIMICOS'!L75</f>
        <v>0</v>
      </c>
      <c r="I353" s="575">
        <f>+IF('403-ENTREGA_AGROQUIMICOS'!N75=0,'403-ENTREGA_AGROQUIMICOS'!AH$6,'403-ENTREGA_AGROQUIMICOS'!N75)</f>
        <v>0</v>
      </c>
      <c r="J353" s="575">
        <f t="shared" si="0"/>
        <v>0</v>
      </c>
      <c r="S353" s="376">
        <f>+'403-ENTREGA_AGROQUIMICOS'!AF75</f>
        <v>0</v>
      </c>
      <c r="T353" s="376">
        <f>+'403-ENTREGA_AGROQUIMICOS'!AH75</f>
        <v>0</v>
      </c>
      <c r="U353" s="376">
        <f>+'403-ENTREGA_AGROQUIMICOS'!AJ73</f>
        <v>0</v>
      </c>
      <c r="V353" s="376">
        <f>+'403-ENTREGA_AGROQUIMICOS'!AL73</f>
        <v>0</v>
      </c>
      <c r="W353" s="376">
        <f>+'403-ENTREGA_AGROQUIMICOS'!AN73</f>
        <v>0</v>
      </c>
      <c r="X353" s="376">
        <f>+'403-ENTREGA_AGROQUIMICOS'!AP73</f>
        <v>0</v>
      </c>
    </row>
    <row r="354" spans="1:24" hidden="1" x14ac:dyDescent="0.3">
      <c r="A354" s="376">
        <f>+'403-ENTREGA_AGROQUIMICOS'!B76</f>
        <v>0</v>
      </c>
      <c r="B354" s="376">
        <f>+'403-ENTREGA_AGROQUIMICOS'!F76</f>
        <v>0</v>
      </c>
      <c r="C354" s="376" t="e">
        <f>IFERROR(IFERROR(VLOOKUP('403-ENTREGA_AGROQUIMICOS'!N76,localidades,2,FALSE),VLOOKUP('403-ENTREGA_AGROQUIMICOS'!AH$6,localidades,2,FALSE)),VLOOKUP('403-ENTREGA_AGROQUIMICOS'!AH$5,district_codes,2,FALSE))</f>
        <v>#N/A</v>
      </c>
      <c r="D354" s="416">
        <f>+'403-ENTREGA_AGROQUIMICOS'!AH$7</f>
        <v>0</v>
      </c>
      <c r="E354" s="574" t="str">
        <f>+delivery_events!D$7</f>
        <v>Agroquímicos</v>
      </c>
      <c r="F354" s="575" t="e">
        <f>+delivery_events!C$7</f>
        <v>#N/A</v>
      </c>
      <c r="G354" s="575">
        <f>+'403-ENTREGA_AGROQUIMICOS'!J76</f>
        <v>0</v>
      </c>
      <c r="H354" s="575">
        <f>+'403-ENTREGA_AGROQUIMICOS'!L76</f>
        <v>0</v>
      </c>
      <c r="I354" s="575">
        <f>+IF('403-ENTREGA_AGROQUIMICOS'!N76=0,'403-ENTREGA_AGROQUIMICOS'!AH$6,'403-ENTREGA_AGROQUIMICOS'!N76)</f>
        <v>0</v>
      </c>
      <c r="J354" s="575">
        <f t="shared" si="0"/>
        <v>0</v>
      </c>
      <c r="S354" s="376">
        <f>+'403-ENTREGA_AGROQUIMICOS'!AF76</f>
        <v>0</v>
      </c>
      <c r="T354" s="376">
        <f>+'403-ENTREGA_AGROQUIMICOS'!AH76</f>
        <v>0</v>
      </c>
      <c r="U354" s="376">
        <f>+'403-ENTREGA_AGROQUIMICOS'!AJ74</f>
        <v>0</v>
      </c>
      <c r="V354" s="376">
        <f>+'403-ENTREGA_AGROQUIMICOS'!AL74</f>
        <v>0</v>
      </c>
      <c r="W354" s="376">
        <f>+'403-ENTREGA_AGROQUIMICOS'!AN74</f>
        <v>0</v>
      </c>
      <c r="X354" s="376">
        <f>+'403-ENTREGA_AGROQUIMICOS'!AP74</f>
        <v>0</v>
      </c>
    </row>
    <row r="355" spans="1:24" hidden="1" x14ac:dyDescent="0.3">
      <c r="A355" s="376">
        <f>+'403-ENTREGA_AGROQUIMICOS'!B77</f>
        <v>0</v>
      </c>
      <c r="B355" s="376">
        <f>+'403-ENTREGA_AGROQUIMICOS'!F77</f>
        <v>0</v>
      </c>
      <c r="C355" s="376" t="e">
        <f>IFERROR(IFERROR(VLOOKUP('403-ENTREGA_AGROQUIMICOS'!N77,localidades,2,FALSE),VLOOKUP('403-ENTREGA_AGROQUIMICOS'!AH$6,localidades,2,FALSE)),VLOOKUP('403-ENTREGA_AGROQUIMICOS'!AH$5,district_codes,2,FALSE))</f>
        <v>#N/A</v>
      </c>
      <c r="D355" s="416">
        <f>+'403-ENTREGA_AGROQUIMICOS'!AH$7</f>
        <v>0</v>
      </c>
      <c r="E355" s="574" t="str">
        <f>+delivery_events!D$7</f>
        <v>Agroquímicos</v>
      </c>
      <c r="F355" s="575" t="e">
        <f>+delivery_events!C$7</f>
        <v>#N/A</v>
      </c>
      <c r="G355" s="575">
        <f>+'403-ENTREGA_AGROQUIMICOS'!J77</f>
        <v>0</v>
      </c>
      <c r="H355" s="575">
        <f>+'403-ENTREGA_AGROQUIMICOS'!L77</f>
        <v>0</v>
      </c>
      <c r="I355" s="575">
        <f>+IF('403-ENTREGA_AGROQUIMICOS'!N77=0,'403-ENTREGA_AGROQUIMICOS'!AH$6,'403-ENTREGA_AGROQUIMICOS'!N77)</f>
        <v>0</v>
      </c>
      <c r="J355" s="575">
        <f t="shared" si="0"/>
        <v>0</v>
      </c>
      <c r="S355" s="376">
        <f>+'403-ENTREGA_AGROQUIMICOS'!AF77</f>
        <v>0</v>
      </c>
      <c r="T355" s="376">
        <f>+'403-ENTREGA_AGROQUIMICOS'!AH77</f>
        <v>0</v>
      </c>
      <c r="U355" s="376">
        <f>+'403-ENTREGA_AGROQUIMICOS'!AJ75</f>
        <v>0</v>
      </c>
      <c r="V355" s="376">
        <f>+'403-ENTREGA_AGROQUIMICOS'!AL75</f>
        <v>0</v>
      </c>
      <c r="W355" s="376">
        <f>+'403-ENTREGA_AGROQUIMICOS'!AN75</f>
        <v>0</v>
      </c>
      <c r="X355" s="376">
        <f>+'403-ENTREGA_AGROQUIMICOS'!AP75</f>
        <v>0</v>
      </c>
    </row>
    <row r="356" spans="1:24" hidden="1" x14ac:dyDescent="0.3">
      <c r="A356" s="376">
        <f>+'403-ENTREGA_AGROQUIMICOS'!B78</f>
        <v>0</v>
      </c>
      <c r="B356" s="376">
        <f>+'403-ENTREGA_AGROQUIMICOS'!F78</f>
        <v>0</v>
      </c>
      <c r="C356" s="376" t="e">
        <f>IFERROR(IFERROR(VLOOKUP('403-ENTREGA_AGROQUIMICOS'!N78,localidades,2,FALSE),VLOOKUP('403-ENTREGA_AGROQUIMICOS'!AH$6,localidades,2,FALSE)),VLOOKUP('403-ENTREGA_AGROQUIMICOS'!AH$5,district_codes,2,FALSE))</f>
        <v>#N/A</v>
      </c>
      <c r="D356" s="416">
        <f>+'403-ENTREGA_AGROQUIMICOS'!AH$7</f>
        <v>0</v>
      </c>
      <c r="E356" s="574" t="str">
        <f>+delivery_events!D$7</f>
        <v>Agroquímicos</v>
      </c>
      <c r="F356" s="575" t="e">
        <f>+delivery_events!C$7</f>
        <v>#N/A</v>
      </c>
      <c r="G356" s="575">
        <f>+'403-ENTREGA_AGROQUIMICOS'!J78</f>
        <v>0</v>
      </c>
      <c r="H356" s="575">
        <f>+'403-ENTREGA_AGROQUIMICOS'!L78</f>
        <v>0</v>
      </c>
      <c r="I356" s="575">
        <f>+IF('403-ENTREGA_AGROQUIMICOS'!N78=0,'403-ENTREGA_AGROQUIMICOS'!AH$6,'403-ENTREGA_AGROQUIMICOS'!N78)</f>
        <v>0</v>
      </c>
      <c r="J356" s="575">
        <f t="shared" si="0"/>
        <v>0</v>
      </c>
      <c r="S356" s="376">
        <f>+'403-ENTREGA_AGROQUIMICOS'!AF78</f>
        <v>0</v>
      </c>
      <c r="T356" s="376">
        <f>+'403-ENTREGA_AGROQUIMICOS'!AH78</f>
        <v>0</v>
      </c>
      <c r="U356" s="376">
        <f>+'403-ENTREGA_AGROQUIMICOS'!AJ76</f>
        <v>0</v>
      </c>
      <c r="V356" s="376">
        <f>+'403-ENTREGA_AGROQUIMICOS'!AL76</f>
        <v>0</v>
      </c>
      <c r="W356" s="376">
        <f>+'403-ENTREGA_AGROQUIMICOS'!AN76</f>
        <v>0</v>
      </c>
      <c r="X356" s="376">
        <f>+'403-ENTREGA_AGROQUIMICOS'!AP76</f>
        <v>0</v>
      </c>
    </row>
    <row r="357" spans="1:24" hidden="1" x14ac:dyDescent="0.3">
      <c r="A357" s="376">
        <f>+'403-ENTREGA_AGROQUIMICOS'!B79</f>
        <v>0</v>
      </c>
      <c r="B357" s="376">
        <f>+'403-ENTREGA_AGROQUIMICOS'!F79</f>
        <v>0</v>
      </c>
      <c r="C357" s="376" t="e">
        <f>IFERROR(IFERROR(VLOOKUP('403-ENTREGA_AGROQUIMICOS'!N79,localidades,2,FALSE),VLOOKUP('403-ENTREGA_AGROQUIMICOS'!AH$6,localidades,2,FALSE)),VLOOKUP('403-ENTREGA_AGROQUIMICOS'!AH$5,district_codes,2,FALSE))</f>
        <v>#N/A</v>
      </c>
      <c r="D357" s="416">
        <f>+'403-ENTREGA_AGROQUIMICOS'!AH$7</f>
        <v>0</v>
      </c>
      <c r="E357" s="574" t="str">
        <f>+delivery_events!D$7</f>
        <v>Agroquímicos</v>
      </c>
      <c r="F357" s="575" t="e">
        <f>+delivery_events!C$7</f>
        <v>#N/A</v>
      </c>
      <c r="G357" s="575">
        <f>+'403-ENTREGA_AGROQUIMICOS'!J79</f>
        <v>0</v>
      </c>
      <c r="H357" s="575">
        <f>+'403-ENTREGA_AGROQUIMICOS'!L79</f>
        <v>0</v>
      </c>
      <c r="I357" s="575">
        <f>+IF('403-ENTREGA_AGROQUIMICOS'!N79=0,'403-ENTREGA_AGROQUIMICOS'!AH$6,'403-ENTREGA_AGROQUIMICOS'!N79)</f>
        <v>0</v>
      </c>
      <c r="J357" s="575">
        <f t="shared" si="0"/>
        <v>0</v>
      </c>
      <c r="S357" s="376">
        <f>+'403-ENTREGA_AGROQUIMICOS'!AF79</f>
        <v>0</v>
      </c>
      <c r="T357" s="376">
        <f>+'403-ENTREGA_AGROQUIMICOS'!AH79</f>
        <v>0</v>
      </c>
      <c r="U357" s="376">
        <f>+'403-ENTREGA_AGROQUIMICOS'!AJ77</f>
        <v>0</v>
      </c>
      <c r="V357" s="376">
        <f>+'403-ENTREGA_AGROQUIMICOS'!AL77</f>
        <v>0</v>
      </c>
      <c r="W357" s="376">
        <f>+'403-ENTREGA_AGROQUIMICOS'!AN77</f>
        <v>0</v>
      </c>
      <c r="X357" s="376">
        <f>+'403-ENTREGA_AGROQUIMICOS'!AP77</f>
        <v>0</v>
      </c>
    </row>
    <row r="358" spans="1:24" hidden="1" x14ac:dyDescent="0.3">
      <c r="A358" s="376">
        <f>+'403-ENTREGA_AGROQUIMICOS'!B80</f>
        <v>0</v>
      </c>
      <c r="B358" s="376">
        <f>+'403-ENTREGA_AGROQUIMICOS'!F80</f>
        <v>0</v>
      </c>
      <c r="C358" s="376" t="e">
        <f>IFERROR(IFERROR(VLOOKUP('403-ENTREGA_AGROQUIMICOS'!N80,localidades,2,FALSE),VLOOKUP('403-ENTREGA_AGROQUIMICOS'!AH$6,localidades,2,FALSE)),VLOOKUP('403-ENTREGA_AGROQUIMICOS'!AH$5,district_codes,2,FALSE))</f>
        <v>#N/A</v>
      </c>
      <c r="D358" s="416">
        <f>+'403-ENTREGA_AGROQUIMICOS'!AH$7</f>
        <v>0</v>
      </c>
      <c r="E358" s="574" t="str">
        <f>+delivery_events!D$7</f>
        <v>Agroquímicos</v>
      </c>
      <c r="F358" s="575" t="e">
        <f>+delivery_events!C$7</f>
        <v>#N/A</v>
      </c>
      <c r="G358" s="575">
        <f>+'403-ENTREGA_AGROQUIMICOS'!J80</f>
        <v>0</v>
      </c>
      <c r="H358" s="575">
        <f>+'403-ENTREGA_AGROQUIMICOS'!L80</f>
        <v>0</v>
      </c>
      <c r="I358" s="575">
        <f>+IF('403-ENTREGA_AGROQUIMICOS'!N80=0,'403-ENTREGA_AGROQUIMICOS'!AH$6,'403-ENTREGA_AGROQUIMICOS'!N80)</f>
        <v>0</v>
      </c>
      <c r="J358" s="575">
        <f t="shared" si="0"/>
        <v>0</v>
      </c>
      <c r="S358" s="376">
        <f>+'403-ENTREGA_AGROQUIMICOS'!AF80</f>
        <v>0</v>
      </c>
      <c r="T358" s="376">
        <f>+'403-ENTREGA_AGROQUIMICOS'!AH80</f>
        <v>0</v>
      </c>
      <c r="U358" s="376">
        <f>+'403-ENTREGA_AGROQUIMICOS'!AJ78</f>
        <v>0</v>
      </c>
      <c r="V358" s="376">
        <f>+'403-ENTREGA_AGROQUIMICOS'!AL78</f>
        <v>0</v>
      </c>
      <c r="W358" s="376">
        <f>+'403-ENTREGA_AGROQUIMICOS'!AN78</f>
        <v>0</v>
      </c>
      <c r="X358" s="376">
        <f>+'403-ENTREGA_AGROQUIMICOS'!AP78</f>
        <v>0</v>
      </c>
    </row>
    <row r="359" spans="1:24" hidden="1" x14ac:dyDescent="0.3">
      <c r="A359" s="376">
        <f>+'403-ENTREGA_AGROQUIMICOS'!B81</f>
        <v>0</v>
      </c>
      <c r="B359" s="376">
        <f>+'403-ENTREGA_AGROQUIMICOS'!F81</f>
        <v>0</v>
      </c>
      <c r="C359" s="376" t="e">
        <f>IFERROR(IFERROR(VLOOKUP('403-ENTREGA_AGROQUIMICOS'!N81,localidades,2,FALSE),VLOOKUP('403-ENTREGA_AGROQUIMICOS'!AH$6,localidades,2,FALSE)),VLOOKUP('403-ENTREGA_AGROQUIMICOS'!AH$5,district_codes,2,FALSE))</f>
        <v>#N/A</v>
      </c>
      <c r="D359" s="416">
        <f>+'403-ENTREGA_AGROQUIMICOS'!AH$7</f>
        <v>0</v>
      </c>
      <c r="E359" s="574" t="str">
        <f>+delivery_events!D$7</f>
        <v>Agroquímicos</v>
      </c>
      <c r="F359" s="575" t="e">
        <f>+delivery_events!C$7</f>
        <v>#N/A</v>
      </c>
      <c r="G359" s="575">
        <f>+'403-ENTREGA_AGROQUIMICOS'!J81</f>
        <v>0</v>
      </c>
      <c r="H359" s="575">
        <f>+'403-ENTREGA_AGROQUIMICOS'!L81</f>
        <v>0</v>
      </c>
      <c r="I359" s="575">
        <f>+IF('403-ENTREGA_AGROQUIMICOS'!N81=0,'403-ENTREGA_AGROQUIMICOS'!AH$6,'403-ENTREGA_AGROQUIMICOS'!N81)</f>
        <v>0</v>
      </c>
      <c r="J359" s="575">
        <f t="shared" si="0"/>
        <v>0</v>
      </c>
      <c r="S359" s="376">
        <f>+'403-ENTREGA_AGROQUIMICOS'!AF81</f>
        <v>0</v>
      </c>
      <c r="T359" s="376">
        <f>+'403-ENTREGA_AGROQUIMICOS'!AH81</f>
        <v>0</v>
      </c>
      <c r="U359" s="376">
        <f>+'403-ENTREGA_AGROQUIMICOS'!AJ79</f>
        <v>0</v>
      </c>
      <c r="V359" s="376">
        <f>+'403-ENTREGA_AGROQUIMICOS'!AL79</f>
        <v>0</v>
      </c>
      <c r="W359" s="376">
        <f>+'403-ENTREGA_AGROQUIMICOS'!AN79</f>
        <v>0</v>
      </c>
      <c r="X359" s="376">
        <f>+'403-ENTREGA_AGROQUIMICOS'!AP79</f>
        <v>0</v>
      </c>
    </row>
    <row r="360" spans="1:24" hidden="1" x14ac:dyDescent="0.3">
      <c r="A360" s="376">
        <f>+'403-ENTREGA_AGROQUIMICOS'!B82</f>
        <v>0</v>
      </c>
      <c r="B360" s="376">
        <f>+'403-ENTREGA_AGROQUIMICOS'!F82</f>
        <v>0</v>
      </c>
      <c r="C360" s="376" t="e">
        <f>IFERROR(IFERROR(VLOOKUP('403-ENTREGA_AGROQUIMICOS'!N82,localidades,2,FALSE),VLOOKUP('403-ENTREGA_AGROQUIMICOS'!AH$6,localidades,2,FALSE)),VLOOKUP('403-ENTREGA_AGROQUIMICOS'!AH$5,district_codes,2,FALSE))</f>
        <v>#N/A</v>
      </c>
      <c r="D360" s="416">
        <f>+'403-ENTREGA_AGROQUIMICOS'!AH$7</f>
        <v>0</v>
      </c>
      <c r="E360" s="574" t="str">
        <f>+delivery_events!D$7</f>
        <v>Agroquímicos</v>
      </c>
      <c r="F360" s="575" t="e">
        <f>+delivery_events!C$7</f>
        <v>#N/A</v>
      </c>
      <c r="G360" s="575">
        <f>+'403-ENTREGA_AGROQUIMICOS'!J82</f>
        <v>0</v>
      </c>
      <c r="H360" s="575">
        <f>+'403-ENTREGA_AGROQUIMICOS'!L82</f>
        <v>0</v>
      </c>
      <c r="I360" s="575">
        <f>+IF('403-ENTREGA_AGROQUIMICOS'!N82=0,'403-ENTREGA_AGROQUIMICOS'!AH$6,'403-ENTREGA_AGROQUIMICOS'!N82)</f>
        <v>0</v>
      </c>
      <c r="J360" s="575">
        <f t="shared" si="0"/>
        <v>0</v>
      </c>
      <c r="S360" s="376">
        <f>+'403-ENTREGA_AGROQUIMICOS'!AF82</f>
        <v>0</v>
      </c>
      <c r="T360" s="376">
        <f>+'403-ENTREGA_AGROQUIMICOS'!AH82</f>
        <v>0</v>
      </c>
      <c r="U360" s="376">
        <f>+'403-ENTREGA_AGROQUIMICOS'!AJ80</f>
        <v>0</v>
      </c>
      <c r="V360" s="376">
        <f>+'403-ENTREGA_AGROQUIMICOS'!AL80</f>
        <v>0</v>
      </c>
      <c r="W360" s="376">
        <f>+'403-ENTREGA_AGROQUIMICOS'!AN80</f>
        <v>0</v>
      </c>
      <c r="X360" s="376">
        <f>+'403-ENTREGA_AGROQUIMICOS'!AP80</f>
        <v>0</v>
      </c>
    </row>
    <row r="361" spans="1:24" hidden="1" x14ac:dyDescent="0.3">
      <c r="A361" s="376">
        <f>+'403-ENTREGA_AGROQUIMICOS'!B83</f>
        <v>0</v>
      </c>
      <c r="B361" s="376">
        <f>+'403-ENTREGA_AGROQUIMICOS'!F83</f>
        <v>0</v>
      </c>
      <c r="C361" s="376" t="e">
        <f>IFERROR(IFERROR(VLOOKUP('403-ENTREGA_AGROQUIMICOS'!N83,localidades,2,FALSE),VLOOKUP('403-ENTREGA_AGROQUIMICOS'!AH$6,localidades,2,FALSE)),VLOOKUP('403-ENTREGA_AGROQUIMICOS'!AH$5,district_codes,2,FALSE))</f>
        <v>#N/A</v>
      </c>
      <c r="D361" s="416">
        <f>+'403-ENTREGA_AGROQUIMICOS'!AH$7</f>
        <v>0</v>
      </c>
      <c r="E361" s="574" t="str">
        <f>+delivery_events!D$7</f>
        <v>Agroquímicos</v>
      </c>
      <c r="F361" s="575" t="e">
        <f>+delivery_events!C$7</f>
        <v>#N/A</v>
      </c>
      <c r="G361" s="575">
        <f>+'403-ENTREGA_AGROQUIMICOS'!J83</f>
        <v>0</v>
      </c>
      <c r="H361" s="575">
        <f>+'403-ENTREGA_AGROQUIMICOS'!L83</f>
        <v>0</v>
      </c>
      <c r="I361" s="575">
        <f>+IF('403-ENTREGA_AGROQUIMICOS'!N83=0,'403-ENTREGA_AGROQUIMICOS'!AH$6,'403-ENTREGA_AGROQUIMICOS'!N83)</f>
        <v>0</v>
      </c>
      <c r="J361" s="575">
        <f t="shared" si="0"/>
        <v>0</v>
      </c>
      <c r="S361" s="376">
        <f>+'403-ENTREGA_AGROQUIMICOS'!AF83</f>
        <v>0</v>
      </c>
      <c r="T361" s="376">
        <f>+'403-ENTREGA_AGROQUIMICOS'!AH83</f>
        <v>0</v>
      </c>
      <c r="U361" s="376">
        <f>+'403-ENTREGA_AGROQUIMICOS'!AJ81</f>
        <v>0</v>
      </c>
      <c r="V361" s="376">
        <f>+'403-ENTREGA_AGROQUIMICOS'!AL81</f>
        <v>0</v>
      </c>
      <c r="W361" s="376">
        <f>+'403-ENTREGA_AGROQUIMICOS'!AN81</f>
        <v>0</v>
      </c>
      <c r="X361" s="376">
        <f>+'403-ENTREGA_AGROQUIMICOS'!AP81</f>
        <v>0</v>
      </c>
    </row>
    <row r="362" spans="1:24" hidden="1" x14ac:dyDescent="0.3">
      <c r="A362" s="376">
        <f>+'403-ENTREGA_AGROQUIMICOS'!B84</f>
        <v>0</v>
      </c>
      <c r="B362" s="376">
        <f>+'403-ENTREGA_AGROQUIMICOS'!F84</f>
        <v>0</v>
      </c>
      <c r="C362" s="376" t="e">
        <f>IFERROR(IFERROR(VLOOKUP('403-ENTREGA_AGROQUIMICOS'!N84,localidades,2,FALSE),VLOOKUP('403-ENTREGA_AGROQUIMICOS'!AH$6,localidades,2,FALSE)),VLOOKUP('403-ENTREGA_AGROQUIMICOS'!AH$5,district_codes,2,FALSE))</f>
        <v>#N/A</v>
      </c>
      <c r="D362" s="416">
        <f>+'403-ENTREGA_AGROQUIMICOS'!AH$7</f>
        <v>0</v>
      </c>
      <c r="E362" s="574" t="str">
        <f>+delivery_events!D$7</f>
        <v>Agroquímicos</v>
      </c>
      <c r="F362" s="575" t="e">
        <f>+delivery_events!C$7</f>
        <v>#N/A</v>
      </c>
      <c r="G362" s="575">
        <f>+'403-ENTREGA_AGROQUIMICOS'!J84</f>
        <v>0</v>
      </c>
      <c r="H362" s="575">
        <f>+'403-ENTREGA_AGROQUIMICOS'!L84</f>
        <v>0</v>
      </c>
      <c r="I362" s="575">
        <f>+IF('403-ENTREGA_AGROQUIMICOS'!N84=0,'403-ENTREGA_AGROQUIMICOS'!AH$6,'403-ENTREGA_AGROQUIMICOS'!N84)</f>
        <v>0</v>
      </c>
      <c r="J362" s="575">
        <f t="shared" si="0"/>
        <v>0</v>
      </c>
      <c r="S362" s="376">
        <f>+'403-ENTREGA_AGROQUIMICOS'!AF84</f>
        <v>0</v>
      </c>
      <c r="T362" s="376">
        <f>+'403-ENTREGA_AGROQUIMICOS'!AH84</f>
        <v>0</v>
      </c>
      <c r="U362" s="376">
        <f>+'403-ENTREGA_AGROQUIMICOS'!AJ82</f>
        <v>0</v>
      </c>
      <c r="V362" s="376">
        <f>+'403-ENTREGA_AGROQUIMICOS'!AL82</f>
        <v>0</v>
      </c>
      <c r="W362" s="376">
        <f>+'403-ENTREGA_AGROQUIMICOS'!AN82</f>
        <v>0</v>
      </c>
      <c r="X362" s="376">
        <f>+'403-ENTREGA_AGROQUIMICOS'!AP82</f>
        <v>0</v>
      </c>
    </row>
    <row r="363" spans="1:24" hidden="1" x14ac:dyDescent="0.3">
      <c r="A363" s="376">
        <f>+'403-ENTREGA_AGROQUIMICOS'!B85</f>
        <v>0</v>
      </c>
      <c r="B363" s="376">
        <f>+'403-ENTREGA_AGROQUIMICOS'!F85</f>
        <v>0</v>
      </c>
      <c r="C363" s="376" t="e">
        <f>IFERROR(IFERROR(VLOOKUP('403-ENTREGA_AGROQUIMICOS'!N85,localidades,2,FALSE),VLOOKUP('403-ENTREGA_AGROQUIMICOS'!AH$6,localidades,2,FALSE)),VLOOKUP('403-ENTREGA_AGROQUIMICOS'!AH$5,district_codes,2,FALSE))</f>
        <v>#N/A</v>
      </c>
      <c r="D363" s="416">
        <f>+'403-ENTREGA_AGROQUIMICOS'!AH$7</f>
        <v>0</v>
      </c>
      <c r="E363" s="574" t="str">
        <f>+delivery_events!D$7</f>
        <v>Agroquímicos</v>
      </c>
      <c r="F363" s="575" t="e">
        <f>+delivery_events!C$7</f>
        <v>#N/A</v>
      </c>
      <c r="G363" s="575">
        <f>+'403-ENTREGA_AGROQUIMICOS'!J85</f>
        <v>0</v>
      </c>
      <c r="H363" s="575">
        <f>+'403-ENTREGA_AGROQUIMICOS'!L85</f>
        <v>0</v>
      </c>
      <c r="I363" s="575">
        <f>+IF('403-ENTREGA_AGROQUIMICOS'!N85=0,'403-ENTREGA_AGROQUIMICOS'!AH$6,'403-ENTREGA_AGROQUIMICOS'!N85)</f>
        <v>0</v>
      </c>
      <c r="J363" s="575">
        <f t="shared" si="0"/>
        <v>0</v>
      </c>
      <c r="S363" s="376">
        <f>+'403-ENTREGA_AGROQUIMICOS'!AF85</f>
        <v>0</v>
      </c>
      <c r="T363" s="376">
        <f>+'403-ENTREGA_AGROQUIMICOS'!AH85</f>
        <v>0</v>
      </c>
      <c r="U363" s="376">
        <f>+'403-ENTREGA_AGROQUIMICOS'!AJ83</f>
        <v>0</v>
      </c>
      <c r="V363" s="376">
        <f>+'403-ENTREGA_AGROQUIMICOS'!AL83</f>
        <v>0</v>
      </c>
      <c r="W363" s="376">
        <f>+'403-ENTREGA_AGROQUIMICOS'!AN83</f>
        <v>0</v>
      </c>
      <c r="X363" s="376">
        <f>+'403-ENTREGA_AGROQUIMICOS'!AP83</f>
        <v>0</v>
      </c>
    </row>
    <row r="364" spans="1:24" hidden="1" x14ac:dyDescent="0.3">
      <c r="A364" s="376">
        <f>+'403-ENTREGA_AGROQUIMICOS'!B86</f>
        <v>0</v>
      </c>
      <c r="B364" s="376">
        <f>+'403-ENTREGA_AGROQUIMICOS'!F86</f>
        <v>0</v>
      </c>
      <c r="C364" s="376" t="e">
        <f>IFERROR(IFERROR(VLOOKUP('403-ENTREGA_AGROQUIMICOS'!N86,localidades,2,FALSE),VLOOKUP('403-ENTREGA_AGROQUIMICOS'!AH$6,localidades,2,FALSE)),VLOOKUP('403-ENTREGA_AGROQUIMICOS'!AH$5,district_codes,2,FALSE))</f>
        <v>#N/A</v>
      </c>
      <c r="D364" s="416">
        <f>+'403-ENTREGA_AGROQUIMICOS'!AH$7</f>
        <v>0</v>
      </c>
      <c r="E364" s="574" t="str">
        <f>+delivery_events!D$7</f>
        <v>Agroquímicos</v>
      </c>
      <c r="F364" s="575" t="e">
        <f>+delivery_events!C$7</f>
        <v>#N/A</v>
      </c>
      <c r="G364" s="575">
        <f>+'403-ENTREGA_AGROQUIMICOS'!J86</f>
        <v>0</v>
      </c>
      <c r="H364" s="575">
        <f>+'403-ENTREGA_AGROQUIMICOS'!L86</f>
        <v>0</v>
      </c>
      <c r="I364" s="575">
        <f>+IF('403-ENTREGA_AGROQUIMICOS'!N86=0,'403-ENTREGA_AGROQUIMICOS'!AH$6,'403-ENTREGA_AGROQUIMICOS'!N86)</f>
        <v>0</v>
      </c>
      <c r="J364" s="575">
        <f t="shared" si="0"/>
        <v>0</v>
      </c>
      <c r="S364" s="376">
        <f>+'403-ENTREGA_AGROQUIMICOS'!AF86</f>
        <v>0</v>
      </c>
      <c r="T364" s="376">
        <f>+'403-ENTREGA_AGROQUIMICOS'!AH86</f>
        <v>0</v>
      </c>
      <c r="U364" s="376">
        <f>+'403-ENTREGA_AGROQUIMICOS'!AJ84</f>
        <v>0</v>
      </c>
      <c r="V364" s="376">
        <f>+'403-ENTREGA_AGROQUIMICOS'!AL84</f>
        <v>0</v>
      </c>
      <c r="W364" s="376">
        <f>+'403-ENTREGA_AGROQUIMICOS'!AN84</f>
        <v>0</v>
      </c>
      <c r="X364" s="376">
        <f>+'403-ENTREGA_AGROQUIMICOS'!AP84</f>
        <v>0</v>
      </c>
    </row>
    <row r="365" spans="1:24" hidden="1" x14ac:dyDescent="0.3">
      <c r="A365" s="376">
        <f>+'403-ENTREGA_AGROQUIMICOS'!B87</f>
        <v>0</v>
      </c>
      <c r="B365" s="376">
        <f>+'403-ENTREGA_AGROQUIMICOS'!F87</f>
        <v>0</v>
      </c>
      <c r="C365" s="376" t="e">
        <f>IFERROR(IFERROR(VLOOKUP('403-ENTREGA_AGROQUIMICOS'!N87,localidades,2,FALSE),VLOOKUP('403-ENTREGA_AGROQUIMICOS'!AH$6,localidades,2,FALSE)),VLOOKUP('403-ENTREGA_AGROQUIMICOS'!AH$5,district_codes,2,FALSE))</f>
        <v>#N/A</v>
      </c>
      <c r="D365" s="416">
        <f>+'403-ENTREGA_AGROQUIMICOS'!AH$7</f>
        <v>0</v>
      </c>
      <c r="E365" s="574" t="str">
        <f>+delivery_events!D$7</f>
        <v>Agroquímicos</v>
      </c>
      <c r="F365" s="575" t="e">
        <f>+delivery_events!C$7</f>
        <v>#N/A</v>
      </c>
      <c r="G365" s="575">
        <f>+'403-ENTREGA_AGROQUIMICOS'!J87</f>
        <v>0</v>
      </c>
      <c r="H365" s="575">
        <f>+'403-ENTREGA_AGROQUIMICOS'!L87</f>
        <v>0</v>
      </c>
      <c r="I365" s="575">
        <f>+IF('403-ENTREGA_AGROQUIMICOS'!N87=0,'403-ENTREGA_AGROQUIMICOS'!AH$6,'403-ENTREGA_AGROQUIMICOS'!N87)</f>
        <v>0</v>
      </c>
      <c r="J365" s="575">
        <f t="shared" si="0"/>
        <v>0</v>
      </c>
      <c r="S365" s="376">
        <f>+'403-ENTREGA_AGROQUIMICOS'!AF87</f>
        <v>0</v>
      </c>
      <c r="T365" s="376">
        <f>+'403-ENTREGA_AGROQUIMICOS'!AH87</f>
        <v>0</v>
      </c>
      <c r="U365" s="376">
        <f>+'403-ENTREGA_AGROQUIMICOS'!AJ85</f>
        <v>0</v>
      </c>
      <c r="V365" s="376">
        <f>+'403-ENTREGA_AGROQUIMICOS'!AL85</f>
        <v>0</v>
      </c>
      <c r="W365" s="376">
        <f>+'403-ENTREGA_AGROQUIMICOS'!AN85</f>
        <v>0</v>
      </c>
      <c r="X365" s="376">
        <f>+'403-ENTREGA_AGROQUIMICOS'!AP85</f>
        <v>0</v>
      </c>
    </row>
    <row r="366" spans="1:24" hidden="1" x14ac:dyDescent="0.3">
      <c r="A366" s="376">
        <f>+'403-ENTREGA_AGROQUIMICOS'!B88</f>
        <v>0</v>
      </c>
      <c r="B366" s="376">
        <f>+'403-ENTREGA_AGROQUIMICOS'!F88</f>
        <v>0</v>
      </c>
      <c r="C366" s="376" t="e">
        <f>IFERROR(IFERROR(VLOOKUP('403-ENTREGA_AGROQUIMICOS'!N88,localidades,2,FALSE),VLOOKUP('403-ENTREGA_AGROQUIMICOS'!AH$6,localidades,2,FALSE)),VLOOKUP('403-ENTREGA_AGROQUIMICOS'!AH$5,district_codes,2,FALSE))</f>
        <v>#N/A</v>
      </c>
      <c r="D366" s="416">
        <f>+'403-ENTREGA_AGROQUIMICOS'!AH$7</f>
        <v>0</v>
      </c>
      <c r="E366" s="574" t="str">
        <f>+delivery_events!D$7</f>
        <v>Agroquímicos</v>
      </c>
      <c r="F366" s="575" t="e">
        <f>+delivery_events!C$7</f>
        <v>#N/A</v>
      </c>
      <c r="G366" s="575">
        <f>+'403-ENTREGA_AGROQUIMICOS'!J88</f>
        <v>0</v>
      </c>
      <c r="H366" s="575">
        <f>+'403-ENTREGA_AGROQUIMICOS'!L88</f>
        <v>0</v>
      </c>
      <c r="I366" s="575">
        <f>+IF('403-ENTREGA_AGROQUIMICOS'!N88=0,'403-ENTREGA_AGROQUIMICOS'!AH$6,'403-ENTREGA_AGROQUIMICOS'!N88)</f>
        <v>0</v>
      </c>
      <c r="J366" s="575">
        <f t="shared" si="0"/>
        <v>0</v>
      </c>
      <c r="S366" s="376">
        <f>+'403-ENTREGA_AGROQUIMICOS'!AF88</f>
        <v>0</v>
      </c>
      <c r="T366" s="376">
        <f>+'403-ENTREGA_AGROQUIMICOS'!AH88</f>
        <v>0</v>
      </c>
      <c r="U366" s="376">
        <f>+'403-ENTREGA_AGROQUIMICOS'!AJ86</f>
        <v>0</v>
      </c>
      <c r="V366" s="376">
        <f>+'403-ENTREGA_AGROQUIMICOS'!AL86</f>
        <v>0</v>
      </c>
      <c r="W366" s="376">
        <f>+'403-ENTREGA_AGROQUIMICOS'!AN86</f>
        <v>0</v>
      </c>
      <c r="X366" s="376">
        <f>+'403-ENTREGA_AGROQUIMICOS'!AP86</f>
        <v>0</v>
      </c>
    </row>
    <row r="367" spans="1:24" hidden="1" x14ac:dyDescent="0.3">
      <c r="A367" s="376">
        <f>+'403-ENTREGA_AGROQUIMICOS'!B89</f>
        <v>0</v>
      </c>
      <c r="B367" s="376">
        <f>+'403-ENTREGA_AGROQUIMICOS'!F89</f>
        <v>0</v>
      </c>
      <c r="C367" s="376" t="e">
        <f>IFERROR(IFERROR(VLOOKUP('403-ENTREGA_AGROQUIMICOS'!N89,localidades,2,FALSE),VLOOKUP('403-ENTREGA_AGROQUIMICOS'!AH$6,localidades,2,FALSE)),VLOOKUP('403-ENTREGA_AGROQUIMICOS'!AH$5,district_codes,2,FALSE))</f>
        <v>#N/A</v>
      </c>
      <c r="D367" s="416">
        <f>+'403-ENTREGA_AGROQUIMICOS'!AH$7</f>
        <v>0</v>
      </c>
      <c r="E367" s="574" t="str">
        <f>+delivery_events!D$7</f>
        <v>Agroquímicos</v>
      </c>
      <c r="F367" s="575" t="e">
        <f>+delivery_events!C$7</f>
        <v>#N/A</v>
      </c>
      <c r="G367" s="575">
        <f>+'403-ENTREGA_AGROQUIMICOS'!J89</f>
        <v>0</v>
      </c>
      <c r="H367" s="575">
        <f>+'403-ENTREGA_AGROQUIMICOS'!L89</f>
        <v>0</v>
      </c>
      <c r="I367" s="575">
        <f>+IF('403-ENTREGA_AGROQUIMICOS'!N89=0,'403-ENTREGA_AGROQUIMICOS'!AH$6,'403-ENTREGA_AGROQUIMICOS'!N89)</f>
        <v>0</v>
      </c>
      <c r="J367" s="575">
        <f t="shared" ref="J367:J430" si="1">+I367</f>
        <v>0</v>
      </c>
      <c r="S367" s="376">
        <f>+'403-ENTREGA_AGROQUIMICOS'!AF89</f>
        <v>0</v>
      </c>
      <c r="T367" s="376">
        <f>+'403-ENTREGA_AGROQUIMICOS'!AH89</f>
        <v>0</v>
      </c>
      <c r="U367" s="376">
        <f>+'403-ENTREGA_AGROQUIMICOS'!AJ87</f>
        <v>0</v>
      </c>
      <c r="V367" s="376">
        <f>+'403-ENTREGA_AGROQUIMICOS'!AL87</f>
        <v>0</v>
      </c>
      <c r="W367" s="376">
        <f>+'403-ENTREGA_AGROQUIMICOS'!AN87</f>
        <v>0</v>
      </c>
      <c r="X367" s="376">
        <f>+'403-ENTREGA_AGROQUIMICOS'!AP87</f>
        <v>0</v>
      </c>
    </row>
    <row r="368" spans="1:24" hidden="1" x14ac:dyDescent="0.3">
      <c r="A368" s="376">
        <f>+'403-ENTREGA_AGROQUIMICOS'!B90</f>
        <v>0</v>
      </c>
      <c r="B368" s="376">
        <f>+'403-ENTREGA_AGROQUIMICOS'!F90</f>
        <v>0</v>
      </c>
      <c r="C368" s="376" t="e">
        <f>IFERROR(IFERROR(VLOOKUP('403-ENTREGA_AGROQUIMICOS'!N90,localidades,2,FALSE),VLOOKUP('403-ENTREGA_AGROQUIMICOS'!AH$6,localidades,2,FALSE)),VLOOKUP('403-ENTREGA_AGROQUIMICOS'!AH$5,district_codes,2,FALSE))</f>
        <v>#N/A</v>
      </c>
      <c r="D368" s="416">
        <f>+'403-ENTREGA_AGROQUIMICOS'!AH$7</f>
        <v>0</v>
      </c>
      <c r="E368" s="574" t="str">
        <f>+delivery_events!D$7</f>
        <v>Agroquímicos</v>
      </c>
      <c r="F368" s="575" t="e">
        <f>+delivery_events!C$7</f>
        <v>#N/A</v>
      </c>
      <c r="G368" s="575">
        <f>+'403-ENTREGA_AGROQUIMICOS'!J90</f>
        <v>0</v>
      </c>
      <c r="H368" s="575">
        <f>+'403-ENTREGA_AGROQUIMICOS'!L90</f>
        <v>0</v>
      </c>
      <c r="I368" s="575">
        <f>+IF('403-ENTREGA_AGROQUIMICOS'!N90=0,'403-ENTREGA_AGROQUIMICOS'!AH$6,'403-ENTREGA_AGROQUIMICOS'!N90)</f>
        <v>0</v>
      </c>
      <c r="J368" s="575">
        <f t="shared" si="1"/>
        <v>0</v>
      </c>
      <c r="S368" s="376">
        <f>+'403-ENTREGA_AGROQUIMICOS'!AF90</f>
        <v>0</v>
      </c>
      <c r="T368" s="376">
        <f>+'403-ENTREGA_AGROQUIMICOS'!AH90</f>
        <v>0</v>
      </c>
      <c r="U368" s="376">
        <f>+'403-ENTREGA_AGROQUIMICOS'!AJ88</f>
        <v>0</v>
      </c>
      <c r="V368" s="376">
        <f>+'403-ENTREGA_AGROQUIMICOS'!AL88</f>
        <v>0</v>
      </c>
      <c r="W368" s="376">
        <f>+'403-ENTREGA_AGROQUIMICOS'!AN88</f>
        <v>0</v>
      </c>
      <c r="X368" s="376">
        <f>+'403-ENTREGA_AGROQUIMICOS'!AP88</f>
        <v>0</v>
      </c>
    </row>
    <row r="369" spans="1:24" hidden="1" x14ac:dyDescent="0.3">
      <c r="A369" s="376">
        <f>+'403-ENTREGA_AGROQUIMICOS'!B91</f>
        <v>0</v>
      </c>
      <c r="B369" s="376">
        <f>+'403-ENTREGA_AGROQUIMICOS'!F91</f>
        <v>0</v>
      </c>
      <c r="C369" s="376" t="e">
        <f>IFERROR(IFERROR(VLOOKUP('403-ENTREGA_AGROQUIMICOS'!N91,localidades,2,FALSE),VLOOKUP('403-ENTREGA_AGROQUIMICOS'!AH$6,localidades,2,FALSE)),VLOOKUP('403-ENTREGA_AGROQUIMICOS'!AH$5,district_codes,2,FALSE))</f>
        <v>#N/A</v>
      </c>
      <c r="D369" s="416">
        <f>+'403-ENTREGA_AGROQUIMICOS'!AH$7</f>
        <v>0</v>
      </c>
      <c r="E369" s="574" t="str">
        <f>+delivery_events!D$7</f>
        <v>Agroquímicos</v>
      </c>
      <c r="F369" s="575" t="e">
        <f>+delivery_events!C$7</f>
        <v>#N/A</v>
      </c>
      <c r="G369" s="575">
        <f>+'403-ENTREGA_AGROQUIMICOS'!J91</f>
        <v>0</v>
      </c>
      <c r="H369" s="575">
        <f>+'403-ENTREGA_AGROQUIMICOS'!L91</f>
        <v>0</v>
      </c>
      <c r="I369" s="575">
        <f>+IF('403-ENTREGA_AGROQUIMICOS'!N91=0,'403-ENTREGA_AGROQUIMICOS'!AH$6,'403-ENTREGA_AGROQUIMICOS'!N91)</f>
        <v>0</v>
      </c>
      <c r="J369" s="575">
        <f t="shared" si="1"/>
        <v>0</v>
      </c>
      <c r="S369" s="376">
        <f>+'403-ENTREGA_AGROQUIMICOS'!AF91</f>
        <v>0</v>
      </c>
      <c r="T369" s="376">
        <f>+'403-ENTREGA_AGROQUIMICOS'!AH91</f>
        <v>0</v>
      </c>
      <c r="U369" s="376">
        <f>+'403-ENTREGA_AGROQUIMICOS'!AJ89</f>
        <v>0</v>
      </c>
      <c r="V369" s="376">
        <f>+'403-ENTREGA_AGROQUIMICOS'!AL89</f>
        <v>0</v>
      </c>
      <c r="W369" s="376">
        <f>+'403-ENTREGA_AGROQUIMICOS'!AN89</f>
        <v>0</v>
      </c>
      <c r="X369" s="376">
        <f>+'403-ENTREGA_AGROQUIMICOS'!AP89</f>
        <v>0</v>
      </c>
    </row>
    <row r="370" spans="1:24" hidden="1" x14ac:dyDescent="0.3">
      <c r="A370" s="376">
        <f>+'403-ENTREGA_AGROQUIMICOS'!B92</f>
        <v>0</v>
      </c>
      <c r="B370" s="376">
        <f>+'403-ENTREGA_AGROQUIMICOS'!F92</f>
        <v>0</v>
      </c>
      <c r="C370" s="376" t="e">
        <f>IFERROR(IFERROR(VLOOKUP('403-ENTREGA_AGROQUIMICOS'!N92,localidades,2,FALSE),VLOOKUP('403-ENTREGA_AGROQUIMICOS'!AH$6,localidades,2,FALSE)),VLOOKUP('403-ENTREGA_AGROQUIMICOS'!AH$5,district_codes,2,FALSE))</f>
        <v>#N/A</v>
      </c>
      <c r="D370" s="416">
        <f>+'403-ENTREGA_AGROQUIMICOS'!AH$7</f>
        <v>0</v>
      </c>
      <c r="E370" s="574" t="str">
        <f>+delivery_events!D$7</f>
        <v>Agroquímicos</v>
      </c>
      <c r="F370" s="575" t="e">
        <f>+delivery_events!C$7</f>
        <v>#N/A</v>
      </c>
      <c r="G370" s="575">
        <f>+'403-ENTREGA_AGROQUIMICOS'!J92</f>
        <v>0</v>
      </c>
      <c r="H370" s="575">
        <f>+'403-ENTREGA_AGROQUIMICOS'!L92</f>
        <v>0</v>
      </c>
      <c r="I370" s="575">
        <f>+IF('403-ENTREGA_AGROQUIMICOS'!N92=0,'403-ENTREGA_AGROQUIMICOS'!AH$6,'403-ENTREGA_AGROQUIMICOS'!N92)</f>
        <v>0</v>
      </c>
      <c r="J370" s="575">
        <f t="shared" si="1"/>
        <v>0</v>
      </c>
      <c r="S370" s="376">
        <f>+'403-ENTREGA_AGROQUIMICOS'!AF92</f>
        <v>0</v>
      </c>
      <c r="T370" s="376">
        <f>+'403-ENTREGA_AGROQUIMICOS'!AH92</f>
        <v>0</v>
      </c>
      <c r="U370" s="376">
        <f>+'403-ENTREGA_AGROQUIMICOS'!AJ90</f>
        <v>0</v>
      </c>
      <c r="V370" s="376">
        <f>+'403-ENTREGA_AGROQUIMICOS'!AL90</f>
        <v>0</v>
      </c>
      <c r="W370" s="376">
        <f>+'403-ENTREGA_AGROQUIMICOS'!AN90</f>
        <v>0</v>
      </c>
      <c r="X370" s="376">
        <f>+'403-ENTREGA_AGROQUIMICOS'!AP90</f>
        <v>0</v>
      </c>
    </row>
    <row r="371" spans="1:24" hidden="1" x14ac:dyDescent="0.3">
      <c r="A371" s="376">
        <f>+'403-ENTREGA_AGROQUIMICOS'!B93</f>
        <v>0</v>
      </c>
      <c r="B371" s="376">
        <f>+'403-ENTREGA_AGROQUIMICOS'!F93</f>
        <v>0</v>
      </c>
      <c r="C371" s="376" t="e">
        <f>IFERROR(IFERROR(VLOOKUP('403-ENTREGA_AGROQUIMICOS'!N93,localidades,2,FALSE),VLOOKUP('403-ENTREGA_AGROQUIMICOS'!AH$6,localidades,2,FALSE)),VLOOKUP('403-ENTREGA_AGROQUIMICOS'!AH$5,district_codes,2,FALSE))</f>
        <v>#N/A</v>
      </c>
      <c r="D371" s="416">
        <f>+'403-ENTREGA_AGROQUIMICOS'!AH$7</f>
        <v>0</v>
      </c>
      <c r="E371" s="574" t="str">
        <f>+delivery_events!D$7</f>
        <v>Agroquímicos</v>
      </c>
      <c r="F371" s="575" t="e">
        <f>+delivery_events!C$7</f>
        <v>#N/A</v>
      </c>
      <c r="G371" s="575">
        <f>+'403-ENTREGA_AGROQUIMICOS'!J93</f>
        <v>0</v>
      </c>
      <c r="H371" s="575">
        <f>+'403-ENTREGA_AGROQUIMICOS'!L93</f>
        <v>0</v>
      </c>
      <c r="I371" s="575">
        <f>+IF('403-ENTREGA_AGROQUIMICOS'!N93=0,'403-ENTREGA_AGROQUIMICOS'!AH$6,'403-ENTREGA_AGROQUIMICOS'!N93)</f>
        <v>0</v>
      </c>
      <c r="J371" s="575">
        <f t="shared" si="1"/>
        <v>0</v>
      </c>
      <c r="S371" s="376">
        <f>+'403-ENTREGA_AGROQUIMICOS'!AF93</f>
        <v>0</v>
      </c>
      <c r="T371" s="376">
        <f>+'403-ENTREGA_AGROQUIMICOS'!AH93</f>
        <v>0</v>
      </c>
      <c r="U371" s="376">
        <f>+'403-ENTREGA_AGROQUIMICOS'!AJ91</f>
        <v>0</v>
      </c>
      <c r="V371" s="376">
        <f>+'403-ENTREGA_AGROQUIMICOS'!AL91</f>
        <v>0</v>
      </c>
      <c r="W371" s="376">
        <f>+'403-ENTREGA_AGROQUIMICOS'!AN91</f>
        <v>0</v>
      </c>
      <c r="X371" s="376">
        <f>+'403-ENTREGA_AGROQUIMICOS'!AP91</f>
        <v>0</v>
      </c>
    </row>
    <row r="372" spans="1:24" hidden="1" x14ac:dyDescent="0.3">
      <c r="A372" s="376">
        <f>+'403-ENTREGA_AGROQUIMICOS'!B94</f>
        <v>0</v>
      </c>
      <c r="B372" s="376">
        <f>+'403-ENTREGA_AGROQUIMICOS'!F94</f>
        <v>0</v>
      </c>
      <c r="C372" s="376" t="e">
        <f>IFERROR(IFERROR(VLOOKUP('403-ENTREGA_AGROQUIMICOS'!N94,localidades,2,FALSE),VLOOKUP('403-ENTREGA_AGROQUIMICOS'!AH$6,localidades,2,FALSE)),VLOOKUP('403-ENTREGA_AGROQUIMICOS'!AH$5,district_codes,2,FALSE))</f>
        <v>#N/A</v>
      </c>
      <c r="D372" s="416">
        <f>+'403-ENTREGA_AGROQUIMICOS'!AH$7</f>
        <v>0</v>
      </c>
      <c r="E372" s="574" t="str">
        <f>+delivery_events!D$7</f>
        <v>Agroquímicos</v>
      </c>
      <c r="F372" s="575" t="e">
        <f>+delivery_events!C$7</f>
        <v>#N/A</v>
      </c>
      <c r="G372" s="575">
        <f>+'403-ENTREGA_AGROQUIMICOS'!J94</f>
        <v>0</v>
      </c>
      <c r="H372" s="575">
        <f>+'403-ENTREGA_AGROQUIMICOS'!L94</f>
        <v>0</v>
      </c>
      <c r="I372" s="575">
        <f>+IF('403-ENTREGA_AGROQUIMICOS'!N94=0,'403-ENTREGA_AGROQUIMICOS'!AH$6,'403-ENTREGA_AGROQUIMICOS'!N94)</f>
        <v>0</v>
      </c>
      <c r="J372" s="575">
        <f t="shared" si="1"/>
        <v>0</v>
      </c>
      <c r="S372" s="376">
        <f>+'403-ENTREGA_AGROQUIMICOS'!AF94</f>
        <v>0</v>
      </c>
      <c r="T372" s="376">
        <f>+'403-ENTREGA_AGROQUIMICOS'!AH94</f>
        <v>0</v>
      </c>
      <c r="U372" s="376">
        <f>+'403-ENTREGA_AGROQUIMICOS'!AJ92</f>
        <v>0</v>
      </c>
      <c r="V372" s="376">
        <f>+'403-ENTREGA_AGROQUIMICOS'!AL92</f>
        <v>0</v>
      </c>
      <c r="W372" s="376">
        <f>+'403-ENTREGA_AGROQUIMICOS'!AN92</f>
        <v>0</v>
      </c>
      <c r="X372" s="376">
        <f>+'403-ENTREGA_AGROQUIMICOS'!AP92</f>
        <v>0</v>
      </c>
    </row>
    <row r="373" spans="1:24" hidden="1" x14ac:dyDescent="0.3">
      <c r="A373" s="376">
        <f>+'403-ENTREGA_AGROQUIMICOS'!B95</f>
        <v>0</v>
      </c>
      <c r="B373" s="376">
        <f>+'403-ENTREGA_AGROQUIMICOS'!F95</f>
        <v>0</v>
      </c>
      <c r="C373" s="376" t="e">
        <f>IFERROR(IFERROR(VLOOKUP('403-ENTREGA_AGROQUIMICOS'!N95,localidades,2,FALSE),VLOOKUP('403-ENTREGA_AGROQUIMICOS'!AH$6,localidades,2,FALSE)),VLOOKUP('403-ENTREGA_AGROQUIMICOS'!AH$5,district_codes,2,FALSE))</f>
        <v>#N/A</v>
      </c>
      <c r="D373" s="416">
        <f>+'403-ENTREGA_AGROQUIMICOS'!AH$7</f>
        <v>0</v>
      </c>
      <c r="E373" s="574" t="str">
        <f>+delivery_events!D$7</f>
        <v>Agroquímicos</v>
      </c>
      <c r="F373" s="575" t="e">
        <f>+delivery_events!C$7</f>
        <v>#N/A</v>
      </c>
      <c r="G373" s="575">
        <f>+'403-ENTREGA_AGROQUIMICOS'!J95</f>
        <v>0</v>
      </c>
      <c r="H373" s="575">
        <f>+'403-ENTREGA_AGROQUIMICOS'!L95</f>
        <v>0</v>
      </c>
      <c r="I373" s="575">
        <f>+IF('403-ENTREGA_AGROQUIMICOS'!N95=0,'403-ENTREGA_AGROQUIMICOS'!AH$6,'403-ENTREGA_AGROQUIMICOS'!N95)</f>
        <v>0</v>
      </c>
      <c r="J373" s="575">
        <f t="shared" si="1"/>
        <v>0</v>
      </c>
      <c r="S373" s="376">
        <f>+'403-ENTREGA_AGROQUIMICOS'!AF95</f>
        <v>0</v>
      </c>
      <c r="T373" s="376">
        <f>+'403-ENTREGA_AGROQUIMICOS'!AH95</f>
        <v>0</v>
      </c>
      <c r="U373" s="376">
        <f>+'403-ENTREGA_AGROQUIMICOS'!AJ93</f>
        <v>0</v>
      </c>
      <c r="V373" s="376">
        <f>+'403-ENTREGA_AGROQUIMICOS'!AL93</f>
        <v>0</v>
      </c>
      <c r="W373" s="376">
        <f>+'403-ENTREGA_AGROQUIMICOS'!AN93</f>
        <v>0</v>
      </c>
      <c r="X373" s="376">
        <f>+'403-ENTREGA_AGROQUIMICOS'!AP93</f>
        <v>0</v>
      </c>
    </row>
    <row r="374" spans="1:24" hidden="1" x14ac:dyDescent="0.3">
      <c r="A374" s="376">
        <f>+'403-ENTREGA_AGROQUIMICOS'!B96</f>
        <v>0</v>
      </c>
      <c r="B374" s="376">
        <f>+'403-ENTREGA_AGROQUIMICOS'!F96</f>
        <v>0</v>
      </c>
      <c r="C374" s="376" t="e">
        <f>IFERROR(IFERROR(VLOOKUP('403-ENTREGA_AGROQUIMICOS'!N96,localidades,2,FALSE),VLOOKUP('403-ENTREGA_AGROQUIMICOS'!AH$6,localidades,2,FALSE)),VLOOKUP('403-ENTREGA_AGROQUIMICOS'!AH$5,district_codes,2,FALSE))</f>
        <v>#N/A</v>
      </c>
      <c r="D374" s="416">
        <f>+'403-ENTREGA_AGROQUIMICOS'!AH$7</f>
        <v>0</v>
      </c>
      <c r="E374" s="574" t="str">
        <f>+delivery_events!D$7</f>
        <v>Agroquímicos</v>
      </c>
      <c r="F374" s="575" t="e">
        <f>+delivery_events!C$7</f>
        <v>#N/A</v>
      </c>
      <c r="G374" s="575">
        <f>+'403-ENTREGA_AGROQUIMICOS'!J96</f>
        <v>0</v>
      </c>
      <c r="H374" s="575">
        <f>+'403-ENTREGA_AGROQUIMICOS'!L96</f>
        <v>0</v>
      </c>
      <c r="I374" s="575">
        <f>+IF('403-ENTREGA_AGROQUIMICOS'!N96=0,'403-ENTREGA_AGROQUIMICOS'!AH$6,'403-ENTREGA_AGROQUIMICOS'!N96)</f>
        <v>0</v>
      </c>
      <c r="J374" s="575">
        <f t="shared" si="1"/>
        <v>0</v>
      </c>
      <c r="S374" s="376">
        <f>+'403-ENTREGA_AGROQUIMICOS'!AF96</f>
        <v>0</v>
      </c>
      <c r="T374" s="376">
        <f>+'403-ENTREGA_AGROQUIMICOS'!AH96</f>
        <v>0</v>
      </c>
      <c r="U374" s="376">
        <f>+'403-ENTREGA_AGROQUIMICOS'!AJ94</f>
        <v>0</v>
      </c>
      <c r="V374" s="376">
        <f>+'403-ENTREGA_AGROQUIMICOS'!AL94</f>
        <v>0</v>
      </c>
      <c r="W374" s="376">
        <f>+'403-ENTREGA_AGROQUIMICOS'!AN94</f>
        <v>0</v>
      </c>
      <c r="X374" s="376">
        <f>+'403-ENTREGA_AGROQUIMICOS'!AP94</f>
        <v>0</v>
      </c>
    </row>
    <row r="375" spans="1:24" hidden="1" x14ac:dyDescent="0.3">
      <c r="A375" s="376">
        <f>+'403-ENTREGA_AGROQUIMICOS'!B97</f>
        <v>0</v>
      </c>
      <c r="B375" s="376">
        <f>+'403-ENTREGA_AGROQUIMICOS'!F97</f>
        <v>0</v>
      </c>
      <c r="C375" s="376" t="e">
        <f>IFERROR(IFERROR(VLOOKUP('403-ENTREGA_AGROQUIMICOS'!N97,localidades,2,FALSE),VLOOKUP('403-ENTREGA_AGROQUIMICOS'!AH$6,localidades,2,FALSE)),VLOOKUP('403-ENTREGA_AGROQUIMICOS'!AH$5,district_codes,2,FALSE))</f>
        <v>#N/A</v>
      </c>
      <c r="D375" s="416">
        <f>+'403-ENTREGA_AGROQUIMICOS'!AH$7</f>
        <v>0</v>
      </c>
      <c r="E375" s="574" t="str">
        <f>+delivery_events!D$7</f>
        <v>Agroquímicos</v>
      </c>
      <c r="F375" s="575" t="e">
        <f>+delivery_events!C$7</f>
        <v>#N/A</v>
      </c>
      <c r="G375" s="575">
        <f>+'403-ENTREGA_AGROQUIMICOS'!J97</f>
        <v>0</v>
      </c>
      <c r="H375" s="575">
        <f>+'403-ENTREGA_AGROQUIMICOS'!L97</f>
        <v>0</v>
      </c>
      <c r="I375" s="575">
        <f>+IF('403-ENTREGA_AGROQUIMICOS'!N97=0,'403-ENTREGA_AGROQUIMICOS'!AH$6,'403-ENTREGA_AGROQUIMICOS'!N97)</f>
        <v>0</v>
      </c>
      <c r="J375" s="575">
        <f t="shared" si="1"/>
        <v>0</v>
      </c>
      <c r="S375" s="376">
        <f>+'403-ENTREGA_AGROQUIMICOS'!AF97</f>
        <v>0</v>
      </c>
      <c r="T375" s="376">
        <f>+'403-ENTREGA_AGROQUIMICOS'!AH97</f>
        <v>0</v>
      </c>
      <c r="U375" s="376">
        <f>+'403-ENTREGA_AGROQUIMICOS'!AJ95</f>
        <v>0</v>
      </c>
      <c r="V375" s="376">
        <f>+'403-ENTREGA_AGROQUIMICOS'!AL95</f>
        <v>0</v>
      </c>
      <c r="W375" s="376">
        <f>+'403-ENTREGA_AGROQUIMICOS'!AN95</f>
        <v>0</v>
      </c>
      <c r="X375" s="376">
        <f>+'403-ENTREGA_AGROQUIMICOS'!AP95</f>
        <v>0</v>
      </c>
    </row>
    <row r="376" spans="1:24" hidden="1" x14ac:dyDescent="0.3">
      <c r="A376" s="376">
        <f>+'403-ENTREGA_AGROQUIMICOS'!B98</f>
        <v>0</v>
      </c>
      <c r="B376" s="376">
        <f>+'403-ENTREGA_AGROQUIMICOS'!F98</f>
        <v>0</v>
      </c>
      <c r="C376" s="376" t="e">
        <f>IFERROR(IFERROR(VLOOKUP('403-ENTREGA_AGROQUIMICOS'!N98,localidades,2,FALSE),VLOOKUP('403-ENTREGA_AGROQUIMICOS'!AH$6,localidades,2,FALSE)),VLOOKUP('403-ENTREGA_AGROQUIMICOS'!AH$5,district_codes,2,FALSE))</f>
        <v>#N/A</v>
      </c>
      <c r="D376" s="416">
        <f>+'403-ENTREGA_AGROQUIMICOS'!AH$7</f>
        <v>0</v>
      </c>
      <c r="E376" s="574" t="str">
        <f>+delivery_events!D$7</f>
        <v>Agroquímicos</v>
      </c>
      <c r="F376" s="575" t="e">
        <f>+delivery_events!C$7</f>
        <v>#N/A</v>
      </c>
      <c r="G376" s="575">
        <f>+'403-ENTREGA_AGROQUIMICOS'!J98</f>
        <v>0</v>
      </c>
      <c r="H376" s="575">
        <f>+'403-ENTREGA_AGROQUIMICOS'!L98</f>
        <v>0</v>
      </c>
      <c r="I376" s="575">
        <f>+IF('403-ENTREGA_AGROQUIMICOS'!N98=0,'403-ENTREGA_AGROQUIMICOS'!AH$6,'403-ENTREGA_AGROQUIMICOS'!N98)</f>
        <v>0</v>
      </c>
      <c r="J376" s="575">
        <f t="shared" si="1"/>
        <v>0</v>
      </c>
      <c r="S376" s="376">
        <f>+'403-ENTREGA_AGROQUIMICOS'!AF98</f>
        <v>0</v>
      </c>
      <c r="T376" s="376">
        <f>+'403-ENTREGA_AGROQUIMICOS'!AH98</f>
        <v>0</v>
      </c>
      <c r="U376" s="376">
        <f>+'403-ENTREGA_AGROQUIMICOS'!AJ96</f>
        <v>0</v>
      </c>
      <c r="V376" s="376">
        <f>+'403-ENTREGA_AGROQUIMICOS'!AL96</f>
        <v>0</v>
      </c>
      <c r="W376" s="376">
        <f>+'403-ENTREGA_AGROQUIMICOS'!AN96</f>
        <v>0</v>
      </c>
      <c r="X376" s="376">
        <f>+'403-ENTREGA_AGROQUIMICOS'!AP96</f>
        <v>0</v>
      </c>
    </row>
    <row r="377" spans="1:24" hidden="1" x14ac:dyDescent="0.3">
      <c r="A377" s="376">
        <f>+'403-ENTREGA_AGROQUIMICOS'!B99</f>
        <v>0</v>
      </c>
      <c r="B377" s="376">
        <f>+'403-ENTREGA_AGROQUIMICOS'!F99</f>
        <v>0</v>
      </c>
      <c r="C377" s="376" t="e">
        <f>IFERROR(IFERROR(VLOOKUP('403-ENTREGA_AGROQUIMICOS'!N99,localidades,2,FALSE),VLOOKUP('403-ENTREGA_AGROQUIMICOS'!AH$6,localidades,2,FALSE)),VLOOKUP('403-ENTREGA_AGROQUIMICOS'!AH$5,district_codes,2,FALSE))</f>
        <v>#N/A</v>
      </c>
      <c r="D377" s="416">
        <f>+'403-ENTREGA_AGROQUIMICOS'!AH$7</f>
        <v>0</v>
      </c>
      <c r="E377" s="574" t="str">
        <f>+delivery_events!D$7</f>
        <v>Agroquímicos</v>
      </c>
      <c r="F377" s="575" t="e">
        <f>+delivery_events!C$7</f>
        <v>#N/A</v>
      </c>
      <c r="G377" s="575">
        <f>+'403-ENTREGA_AGROQUIMICOS'!J99</f>
        <v>0</v>
      </c>
      <c r="H377" s="575">
        <f>+'403-ENTREGA_AGROQUIMICOS'!L99</f>
        <v>0</v>
      </c>
      <c r="I377" s="575">
        <f>+IF('403-ENTREGA_AGROQUIMICOS'!N99=0,'403-ENTREGA_AGROQUIMICOS'!AH$6,'403-ENTREGA_AGROQUIMICOS'!N99)</f>
        <v>0</v>
      </c>
      <c r="J377" s="575">
        <f t="shared" si="1"/>
        <v>0</v>
      </c>
      <c r="S377" s="376">
        <f>+'403-ENTREGA_AGROQUIMICOS'!AF99</f>
        <v>0</v>
      </c>
      <c r="T377" s="376">
        <f>+'403-ENTREGA_AGROQUIMICOS'!AH99</f>
        <v>0</v>
      </c>
      <c r="U377" s="376">
        <f>+'403-ENTREGA_AGROQUIMICOS'!AJ97</f>
        <v>0</v>
      </c>
      <c r="V377" s="376">
        <f>+'403-ENTREGA_AGROQUIMICOS'!AL97</f>
        <v>0</v>
      </c>
      <c r="W377" s="376">
        <f>+'403-ENTREGA_AGROQUIMICOS'!AN97</f>
        <v>0</v>
      </c>
      <c r="X377" s="376">
        <f>+'403-ENTREGA_AGROQUIMICOS'!AP97</f>
        <v>0</v>
      </c>
    </row>
    <row r="378" spans="1:24" hidden="1" x14ac:dyDescent="0.3">
      <c r="A378" s="376">
        <f>+'403-ENTREGA_AGROQUIMICOS'!B100</f>
        <v>0</v>
      </c>
      <c r="B378" s="376">
        <f>+'403-ENTREGA_AGROQUIMICOS'!F100</f>
        <v>0</v>
      </c>
      <c r="C378" s="376" t="e">
        <f>IFERROR(IFERROR(VLOOKUP('403-ENTREGA_AGROQUIMICOS'!N100,localidades,2,FALSE),VLOOKUP('403-ENTREGA_AGROQUIMICOS'!AH$6,localidades,2,FALSE)),VLOOKUP('403-ENTREGA_AGROQUIMICOS'!AH$5,district_codes,2,FALSE))</f>
        <v>#N/A</v>
      </c>
      <c r="D378" s="416">
        <f>+'403-ENTREGA_AGROQUIMICOS'!AH$7</f>
        <v>0</v>
      </c>
      <c r="E378" s="574" t="str">
        <f>+delivery_events!D$7</f>
        <v>Agroquímicos</v>
      </c>
      <c r="F378" s="575" t="e">
        <f>+delivery_events!C$7</f>
        <v>#N/A</v>
      </c>
      <c r="G378" s="575">
        <f>+'403-ENTREGA_AGROQUIMICOS'!J100</f>
        <v>0</v>
      </c>
      <c r="H378" s="575">
        <f>+'403-ENTREGA_AGROQUIMICOS'!L100</f>
        <v>0</v>
      </c>
      <c r="I378" s="575">
        <f>+IF('403-ENTREGA_AGROQUIMICOS'!N100=0,'403-ENTREGA_AGROQUIMICOS'!AH$6,'403-ENTREGA_AGROQUIMICOS'!N100)</f>
        <v>0</v>
      </c>
      <c r="J378" s="575">
        <f t="shared" si="1"/>
        <v>0</v>
      </c>
      <c r="S378" s="376">
        <f>+'403-ENTREGA_AGROQUIMICOS'!AF100</f>
        <v>0</v>
      </c>
      <c r="T378" s="376">
        <f>+'403-ENTREGA_AGROQUIMICOS'!AH100</f>
        <v>0</v>
      </c>
      <c r="U378" s="376">
        <f>+'403-ENTREGA_AGROQUIMICOS'!AJ98</f>
        <v>0</v>
      </c>
      <c r="V378" s="376">
        <f>+'403-ENTREGA_AGROQUIMICOS'!AL98</f>
        <v>0</v>
      </c>
      <c r="W378" s="376">
        <f>+'403-ENTREGA_AGROQUIMICOS'!AN98</f>
        <v>0</v>
      </c>
      <c r="X378" s="376">
        <f>+'403-ENTREGA_AGROQUIMICOS'!AP98</f>
        <v>0</v>
      </c>
    </row>
    <row r="379" spans="1:24" hidden="1" x14ac:dyDescent="0.3">
      <c r="A379" s="376">
        <f>+'403-ENTREGA_AGROQUIMICOS'!B101</f>
        <v>0</v>
      </c>
      <c r="B379" s="376">
        <f>+'403-ENTREGA_AGROQUIMICOS'!F101</f>
        <v>0</v>
      </c>
      <c r="C379" s="376" t="e">
        <f>IFERROR(IFERROR(VLOOKUP('403-ENTREGA_AGROQUIMICOS'!N101,localidades,2,FALSE),VLOOKUP('403-ENTREGA_AGROQUIMICOS'!AH$6,localidades,2,FALSE)),VLOOKUP('403-ENTREGA_AGROQUIMICOS'!AH$5,district_codes,2,FALSE))</f>
        <v>#N/A</v>
      </c>
      <c r="D379" s="416">
        <f>+'403-ENTREGA_AGROQUIMICOS'!AH$7</f>
        <v>0</v>
      </c>
      <c r="E379" s="574" t="str">
        <f>+delivery_events!D$7</f>
        <v>Agroquímicos</v>
      </c>
      <c r="F379" s="575" t="e">
        <f>+delivery_events!C$7</f>
        <v>#N/A</v>
      </c>
      <c r="G379" s="575">
        <f>+'403-ENTREGA_AGROQUIMICOS'!J101</f>
        <v>0</v>
      </c>
      <c r="H379" s="575">
        <f>+'403-ENTREGA_AGROQUIMICOS'!L101</f>
        <v>0</v>
      </c>
      <c r="I379" s="575">
        <f>+IF('403-ENTREGA_AGROQUIMICOS'!N101=0,'403-ENTREGA_AGROQUIMICOS'!AH$6,'403-ENTREGA_AGROQUIMICOS'!N101)</f>
        <v>0</v>
      </c>
      <c r="J379" s="575">
        <f t="shared" si="1"/>
        <v>0</v>
      </c>
      <c r="S379" s="376">
        <f>+'403-ENTREGA_AGROQUIMICOS'!AF101</f>
        <v>0</v>
      </c>
      <c r="T379" s="376">
        <f>+'403-ENTREGA_AGROQUIMICOS'!AH101</f>
        <v>0</v>
      </c>
      <c r="U379" s="376">
        <f>+'403-ENTREGA_AGROQUIMICOS'!AJ99</f>
        <v>0</v>
      </c>
      <c r="V379" s="376">
        <f>+'403-ENTREGA_AGROQUIMICOS'!AL99</f>
        <v>0</v>
      </c>
      <c r="W379" s="376">
        <f>+'403-ENTREGA_AGROQUIMICOS'!AN99</f>
        <v>0</v>
      </c>
      <c r="X379" s="376">
        <f>+'403-ENTREGA_AGROQUIMICOS'!AP99</f>
        <v>0</v>
      </c>
    </row>
    <row r="380" spans="1:24" hidden="1" x14ac:dyDescent="0.3">
      <c r="A380" s="376">
        <f>+'403-ENTREGA_AGROQUIMICOS'!B102</f>
        <v>0</v>
      </c>
      <c r="B380" s="376">
        <f>+'403-ENTREGA_AGROQUIMICOS'!F102</f>
        <v>0</v>
      </c>
      <c r="C380" s="376" t="e">
        <f>IFERROR(IFERROR(VLOOKUP('403-ENTREGA_AGROQUIMICOS'!N102,localidades,2,FALSE),VLOOKUP('403-ENTREGA_AGROQUIMICOS'!AH$6,localidades,2,FALSE)),VLOOKUP('403-ENTREGA_AGROQUIMICOS'!AH$5,district_codes,2,FALSE))</f>
        <v>#N/A</v>
      </c>
      <c r="D380" s="416">
        <f>+'403-ENTREGA_AGROQUIMICOS'!AH$7</f>
        <v>0</v>
      </c>
      <c r="E380" s="574" t="str">
        <f>+delivery_events!D$7</f>
        <v>Agroquímicos</v>
      </c>
      <c r="F380" s="575" t="e">
        <f>+delivery_events!C$7</f>
        <v>#N/A</v>
      </c>
      <c r="G380" s="575">
        <f>+'403-ENTREGA_AGROQUIMICOS'!J102</f>
        <v>0</v>
      </c>
      <c r="H380" s="575">
        <f>+'403-ENTREGA_AGROQUIMICOS'!L102</f>
        <v>0</v>
      </c>
      <c r="I380" s="575">
        <f>+IF('403-ENTREGA_AGROQUIMICOS'!N102=0,'403-ENTREGA_AGROQUIMICOS'!AH$6,'403-ENTREGA_AGROQUIMICOS'!N102)</f>
        <v>0</v>
      </c>
      <c r="J380" s="575">
        <f t="shared" si="1"/>
        <v>0</v>
      </c>
      <c r="S380" s="376">
        <f>+'403-ENTREGA_AGROQUIMICOS'!AF102</f>
        <v>0</v>
      </c>
      <c r="T380" s="376">
        <f>+'403-ENTREGA_AGROQUIMICOS'!AH102</f>
        <v>0</v>
      </c>
      <c r="U380" s="376">
        <f>+'403-ENTREGA_AGROQUIMICOS'!AJ100</f>
        <v>0</v>
      </c>
      <c r="V380" s="376">
        <f>+'403-ENTREGA_AGROQUIMICOS'!AL100</f>
        <v>0</v>
      </c>
      <c r="W380" s="376">
        <f>+'403-ENTREGA_AGROQUIMICOS'!AN100</f>
        <v>0</v>
      </c>
      <c r="X380" s="376">
        <f>+'403-ENTREGA_AGROQUIMICOS'!AP100</f>
        <v>0</v>
      </c>
    </row>
    <row r="381" spans="1:24" hidden="1" x14ac:dyDescent="0.3">
      <c r="A381" s="376">
        <f>+'403-ENTREGA_AGROQUIMICOS'!B103</f>
        <v>0</v>
      </c>
      <c r="B381" s="376">
        <f>+'403-ENTREGA_AGROQUIMICOS'!F103</f>
        <v>0</v>
      </c>
      <c r="C381" s="376" t="e">
        <f>IFERROR(IFERROR(VLOOKUP('403-ENTREGA_AGROQUIMICOS'!N103,localidades,2,FALSE),VLOOKUP('403-ENTREGA_AGROQUIMICOS'!AH$6,localidades,2,FALSE)),VLOOKUP('403-ENTREGA_AGROQUIMICOS'!AH$5,district_codes,2,FALSE))</f>
        <v>#N/A</v>
      </c>
      <c r="D381" s="416">
        <f>+'403-ENTREGA_AGROQUIMICOS'!AH$7</f>
        <v>0</v>
      </c>
      <c r="E381" s="574" t="str">
        <f>+delivery_events!D$7</f>
        <v>Agroquímicos</v>
      </c>
      <c r="F381" s="575" t="e">
        <f>+delivery_events!C$7</f>
        <v>#N/A</v>
      </c>
      <c r="G381" s="575">
        <f>+'403-ENTREGA_AGROQUIMICOS'!J103</f>
        <v>0</v>
      </c>
      <c r="H381" s="575">
        <f>+'403-ENTREGA_AGROQUIMICOS'!L103</f>
        <v>0</v>
      </c>
      <c r="I381" s="575">
        <f>+IF('403-ENTREGA_AGROQUIMICOS'!N103=0,'403-ENTREGA_AGROQUIMICOS'!AH$6,'403-ENTREGA_AGROQUIMICOS'!N103)</f>
        <v>0</v>
      </c>
      <c r="J381" s="575">
        <f t="shared" si="1"/>
        <v>0</v>
      </c>
      <c r="S381" s="376">
        <f>+'403-ENTREGA_AGROQUIMICOS'!AF103</f>
        <v>0</v>
      </c>
      <c r="T381" s="376">
        <f>+'403-ENTREGA_AGROQUIMICOS'!AH103</f>
        <v>0</v>
      </c>
      <c r="U381" s="376">
        <f>+'403-ENTREGA_AGROQUIMICOS'!AJ101</f>
        <v>0</v>
      </c>
      <c r="V381" s="376">
        <f>+'403-ENTREGA_AGROQUIMICOS'!AL101</f>
        <v>0</v>
      </c>
      <c r="W381" s="376">
        <f>+'403-ENTREGA_AGROQUIMICOS'!AN101</f>
        <v>0</v>
      </c>
      <c r="X381" s="376">
        <f>+'403-ENTREGA_AGROQUIMICOS'!AP101</f>
        <v>0</v>
      </c>
    </row>
    <row r="382" spans="1:24" hidden="1" x14ac:dyDescent="0.3">
      <c r="A382" s="376">
        <f>+'403-ENTREGA_AGROQUIMICOS'!B104</f>
        <v>0</v>
      </c>
      <c r="B382" s="376">
        <f>+'403-ENTREGA_AGROQUIMICOS'!F104</f>
        <v>0</v>
      </c>
      <c r="C382" s="376" t="e">
        <f>IFERROR(IFERROR(VLOOKUP('403-ENTREGA_AGROQUIMICOS'!N104,localidades,2,FALSE),VLOOKUP('403-ENTREGA_AGROQUIMICOS'!AH$6,localidades,2,FALSE)),VLOOKUP('403-ENTREGA_AGROQUIMICOS'!AH$5,district_codes,2,FALSE))</f>
        <v>#N/A</v>
      </c>
      <c r="D382" s="416">
        <f>+'403-ENTREGA_AGROQUIMICOS'!AH$7</f>
        <v>0</v>
      </c>
      <c r="E382" s="574" t="str">
        <f>+delivery_events!D$7</f>
        <v>Agroquímicos</v>
      </c>
      <c r="F382" s="575" t="e">
        <f>+delivery_events!C$7</f>
        <v>#N/A</v>
      </c>
      <c r="G382" s="575">
        <f>+'403-ENTREGA_AGROQUIMICOS'!J104</f>
        <v>0</v>
      </c>
      <c r="H382" s="575">
        <f>+'403-ENTREGA_AGROQUIMICOS'!L104</f>
        <v>0</v>
      </c>
      <c r="I382" s="575">
        <f>+IF('403-ENTREGA_AGROQUIMICOS'!N104=0,'403-ENTREGA_AGROQUIMICOS'!AH$6,'403-ENTREGA_AGROQUIMICOS'!N104)</f>
        <v>0</v>
      </c>
      <c r="J382" s="575">
        <f t="shared" si="1"/>
        <v>0</v>
      </c>
      <c r="S382" s="376">
        <f>+'403-ENTREGA_AGROQUIMICOS'!AF104</f>
        <v>0</v>
      </c>
      <c r="T382" s="376">
        <f>+'403-ENTREGA_AGROQUIMICOS'!AH104</f>
        <v>0</v>
      </c>
      <c r="U382" s="376">
        <f>+'403-ENTREGA_AGROQUIMICOS'!AJ102</f>
        <v>0</v>
      </c>
      <c r="V382" s="376">
        <f>+'403-ENTREGA_AGROQUIMICOS'!AL102</f>
        <v>0</v>
      </c>
      <c r="W382" s="376">
        <f>+'403-ENTREGA_AGROQUIMICOS'!AN102</f>
        <v>0</v>
      </c>
      <c r="X382" s="376">
        <f>+'403-ENTREGA_AGROQUIMICOS'!AP102</f>
        <v>0</v>
      </c>
    </row>
    <row r="383" spans="1:24" hidden="1" x14ac:dyDescent="0.3">
      <c r="A383" s="376">
        <f>+'403-ENTREGA_AGROQUIMICOS'!B105</f>
        <v>0</v>
      </c>
      <c r="B383" s="376">
        <f>+'403-ENTREGA_AGROQUIMICOS'!F105</f>
        <v>0</v>
      </c>
      <c r="C383" s="376" t="e">
        <f>IFERROR(IFERROR(VLOOKUP('403-ENTREGA_AGROQUIMICOS'!N105,localidades,2,FALSE),VLOOKUP('403-ENTREGA_AGROQUIMICOS'!AH$6,localidades,2,FALSE)),VLOOKUP('403-ENTREGA_AGROQUIMICOS'!AH$5,district_codes,2,FALSE))</f>
        <v>#N/A</v>
      </c>
      <c r="D383" s="416">
        <f>+'403-ENTREGA_AGROQUIMICOS'!AH$7</f>
        <v>0</v>
      </c>
      <c r="E383" s="574" t="str">
        <f>+delivery_events!D$7</f>
        <v>Agroquímicos</v>
      </c>
      <c r="F383" s="575" t="e">
        <f>+delivery_events!C$7</f>
        <v>#N/A</v>
      </c>
      <c r="G383" s="575">
        <f>+'403-ENTREGA_AGROQUIMICOS'!J105</f>
        <v>0</v>
      </c>
      <c r="H383" s="575">
        <f>+'403-ENTREGA_AGROQUIMICOS'!L105</f>
        <v>0</v>
      </c>
      <c r="I383" s="575">
        <f>+IF('403-ENTREGA_AGROQUIMICOS'!N105=0,'403-ENTREGA_AGROQUIMICOS'!AH$6,'403-ENTREGA_AGROQUIMICOS'!N105)</f>
        <v>0</v>
      </c>
      <c r="J383" s="575">
        <f t="shared" si="1"/>
        <v>0</v>
      </c>
      <c r="S383" s="376">
        <f>+'403-ENTREGA_AGROQUIMICOS'!AF105</f>
        <v>0</v>
      </c>
      <c r="T383" s="376">
        <f>+'403-ENTREGA_AGROQUIMICOS'!AH105</f>
        <v>0</v>
      </c>
      <c r="U383" s="376">
        <f>+'403-ENTREGA_AGROQUIMICOS'!AJ103</f>
        <v>0</v>
      </c>
      <c r="V383" s="376">
        <f>+'403-ENTREGA_AGROQUIMICOS'!AL103</f>
        <v>0</v>
      </c>
      <c r="W383" s="376">
        <f>+'403-ENTREGA_AGROQUIMICOS'!AN103</f>
        <v>0</v>
      </c>
      <c r="X383" s="376">
        <f>+'403-ENTREGA_AGROQUIMICOS'!AP103</f>
        <v>0</v>
      </c>
    </row>
    <row r="384" spans="1:24" hidden="1" x14ac:dyDescent="0.3">
      <c r="A384" s="376">
        <f>+'403-ENTREGA_AGROQUIMICOS'!B106</f>
        <v>0</v>
      </c>
      <c r="B384" s="376">
        <f>+'403-ENTREGA_AGROQUIMICOS'!F106</f>
        <v>0</v>
      </c>
      <c r="C384" s="376" t="e">
        <f>IFERROR(IFERROR(VLOOKUP('403-ENTREGA_AGROQUIMICOS'!N106,localidades,2,FALSE),VLOOKUP('403-ENTREGA_AGROQUIMICOS'!AH$6,localidades,2,FALSE)),VLOOKUP('403-ENTREGA_AGROQUIMICOS'!AH$5,district_codes,2,FALSE))</f>
        <v>#N/A</v>
      </c>
      <c r="D384" s="416">
        <f>+'403-ENTREGA_AGROQUIMICOS'!AH$7</f>
        <v>0</v>
      </c>
      <c r="E384" s="574" t="str">
        <f>+delivery_events!D$7</f>
        <v>Agroquímicos</v>
      </c>
      <c r="F384" s="575" t="e">
        <f>+delivery_events!C$7</f>
        <v>#N/A</v>
      </c>
      <c r="G384" s="575">
        <f>+'403-ENTREGA_AGROQUIMICOS'!J106</f>
        <v>0</v>
      </c>
      <c r="H384" s="575">
        <f>+'403-ENTREGA_AGROQUIMICOS'!L106</f>
        <v>0</v>
      </c>
      <c r="I384" s="575">
        <f>+IF('403-ENTREGA_AGROQUIMICOS'!N106=0,'403-ENTREGA_AGROQUIMICOS'!AH$6,'403-ENTREGA_AGROQUIMICOS'!N106)</f>
        <v>0</v>
      </c>
      <c r="J384" s="575">
        <f t="shared" si="1"/>
        <v>0</v>
      </c>
      <c r="S384" s="376">
        <f>+'403-ENTREGA_AGROQUIMICOS'!AF106</f>
        <v>0</v>
      </c>
      <c r="T384" s="376">
        <f>+'403-ENTREGA_AGROQUIMICOS'!AH106</f>
        <v>0</v>
      </c>
      <c r="U384" s="376">
        <f>+'403-ENTREGA_AGROQUIMICOS'!AJ104</f>
        <v>0</v>
      </c>
      <c r="V384" s="376">
        <f>+'403-ENTREGA_AGROQUIMICOS'!AL104</f>
        <v>0</v>
      </c>
      <c r="W384" s="376">
        <f>+'403-ENTREGA_AGROQUIMICOS'!AN104</f>
        <v>0</v>
      </c>
      <c r="X384" s="376">
        <f>+'403-ENTREGA_AGROQUIMICOS'!AP104</f>
        <v>0</v>
      </c>
    </row>
    <row r="385" spans="1:24" hidden="1" x14ac:dyDescent="0.3">
      <c r="A385" s="376">
        <f>+'403-ENTREGA_AGROQUIMICOS'!B107</f>
        <v>0</v>
      </c>
      <c r="B385" s="376">
        <f>+'403-ENTREGA_AGROQUIMICOS'!F107</f>
        <v>0</v>
      </c>
      <c r="C385" s="376" t="e">
        <f>IFERROR(IFERROR(VLOOKUP('403-ENTREGA_AGROQUIMICOS'!N107,localidades,2,FALSE),VLOOKUP('403-ENTREGA_AGROQUIMICOS'!AH$6,localidades,2,FALSE)),VLOOKUP('403-ENTREGA_AGROQUIMICOS'!AH$5,district_codes,2,FALSE))</f>
        <v>#N/A</v>
      </c>
      <c r="D385" s="416">
        <f>+'403-ENTREGA_AGROQUIMICOS'!AH$7</f>
        <v>0</v>
      </c>
      <c r="E385" s="574" t="str">
        <f>+delivery_events!D$7</f>
        <v>Agroquímicos</v>
      </c>
      <c r="F385" s="575" t="e">
        <f>+delivery_events!C$7</f>
        <v>#N/A</v>
      </c>
      <c r="G385" s="575">
        <f>+'403-ENTREGA_AGROQUIMICOS'!J107</f>
        <v>0</v>
      </c>
      <c r="H385" s="575">
        <f>+'403-ENTREGA_AGROQUIMICOS'!L107</f>
        <v>0</v>
      </c>
      <c r="I385" s="575">
        <f>+IF('403-ENTREGA_AGROQUIMICOS'!N107=0,'403-ENTREGA_AGROQUIMICOS'!AH$6,'403-ENTREGA_AGROQUIMICOS'!N107)</f>
        <v>0</v>
      </c>
      <c r="J385" s="575">
        <f t="shared" si="1"/>
        <v>0</v>
      </c>
      <c r="S385" s="376">
        <f>+'403-ENTREGA_AGROQUIMICOS'!AF107</f>
        <v>0</v>
      </c>
      <c r="T385" s="376">
        <f>+'403-ENTREGA_AGROQUIMICOS'!AH107</f>
        <v>0</v>
      </c>
      <c r="U385" s="376">
        <f>+'403-ENTREGA_AGROQUIMICOS'!AJ105</f>
        <v>0</v>
      </c>
      <c r="V385" s="376">
        <f>+'403-ENTREGA_AGROQUIMICOS'!AL105</f>
        <v>0</v>
      </c>
      <c r="W385" s="376">
        <f>+'403-ENTREGA_AGROQUIMICOS'!AN105</f>
        <v>0</v>
      </c>
      <c r="X385" s="376">
        <f>+'403-ENTREGA_AGROQUIMICOS'!AP105</f>
        <v>0</v>
      </c>
    </row>
    <row r="386" spans="1:24" hidden="1" x14ac:dyDescent="0.3">
      <c r="A386" s="376">
        <f>+'403-ENTREGA_AGROQUIMICOS'!B108</f>
        <v>0</v>
      </c>
      <c r="B386" s="376">
        <f>+'403-ENTREGA_AGROQUIMICOS'!F108</f>
        <v>0</v>
      </c>
      <c r="C386" s="376" t="e">
        <f>IFERROR(IFERROR(VLOOKUP('403-ENTREGA_AGROQUIMICOS'!N108,localidades,2,FALSE),VLOOKUP('403-ENTREGA_AGROQUIMICOS'!AH$6,localidades,2,FALSE)),VLOOKUP('403-ENTREGA_AGROQUIMICOS'!AH$5,district_codes,2,FALSE))</f>
        <v>#N/A</v>
      </c>
      <c r="D386" s="416">
        <f>+'403-ENTREGA_AGROQUIMICOS'!AH$7</f>
        <v>0</v>
      </c>
      <c r="E386" s="574" t="str">
        <f>+delivery_events!D$7</f>
        <v>Agroquímicos</v>
      </c>
      <c r="F386" s="575" t="e">
        <f>+delivery_events!C$7</f>
        <v>#N/A</v>
      </c>
      <c r="G386" s="575">
        <f>+'403-ENTREGA_AGROQUIMICOS'!J108</f>
        <v>0</v>
      </c>
      <c r="H386" s="575">
        <f>+'403-ENTREGA_AGROQUIMICOS'!L108</f>
        <v>0</v>
      </c>
      <c r="I386" s="575">
        <f>+IF('403-ENTREGA_AGROQUIMICOS'!N108=0,'403-ENTREGA_AGROQUIMICOS'!AH$6,'403-ENTREGA_AGROQUIMICOS'!N108)</f>
        <v>0</v>
      </c>
      <c r="J386" s="575">
        <f t="shared" si="1"/>
        <v>0</v>
      </c>
      <c r="S386" s="376">
        <f>+'403-ENTREGA_AGROQUIMICOS'!AF108</f>
        <v>0</v>
      </c>
      <c r="T386" s="376">
        <f>+'403-ENTREGA_AGROQUIMICOS'!AH108</f>
        <v>0</v>
      </c>
      <c r="U386" s="376">
        <f>+'403-ENTREGA_AGROQUIMICOS'!AJ106</f>
        <v>0</v>
      </c>
      <c r="V386" s="376">
        <f>+'403-ENTREGA_AGROQUIMICOS'!AL106</f>
        <v>0</v>
      </c>
      <c r="W386" s="376">
        <f>+'403-ENTREGA_AGROQUIMICOS'!AN106</f>
        <v>0</v>
      </c>
      <c r="X386" s="376">
        <f>+'403-ENTREGA_AGROQUIMICOS'!AP106</f>
        <v>0</v>
      </c>
    </row>
    <row r="387" spans="1:24" hidden="1" x14ac:dyDescent="0.3">
      <c r="A387" s="376">
        <f>+'403-ENTREGA_AGROQUIMICOS'!B109</f>
        <v>0</v>
      </c>
      <c r="B387" s="376">
        <f>+'403-ENTREGA_AGROQUIMICOS'!F109</f>
        <v>0</v>
      </c>
      <c r="C387" s="376" t="e">
        <f>IFERROR(IFERROR(VLOOKUP('403-ENTREGA_AGROQUIMICOS'!N109,localidades,2,FALSE),VLOOKUP('403-ENTREGA_AGROQUIMICOS'!AH$6,localidades,2,FALSE)),VLOOKUP('403-ENTREGA_AGROQUIMICOS'!AH$5,district_codes,2,FALSE))</f>
        <v>#N/A</v>
      </c>
      <c r="D387" s="416">
        <f>+'403-ENTREGA_AGROQUIMICOS'!AH$7</f>
        <v>0</v>
      </c>
      <c r="E387" s="574" t="str">
        <f>+delivery_events!D$7</f>
        <v>Agroquímicos</v>
      </c>
      <c r="F387" s="575" t="e">
        <f>+delivery_events!C$7</f>
        <v>#N/A</v>
      </c>
      <c r="G387" s="575">
        <f>+'403-ENTREGA_AGROQUIMICOS'!J109</f>
        <v>0</v>
      </c>
      <c r="H387" s="575">
        <f>+'403-ENTREGA_AGROQUIMICOS'!L109</f>
        <v>0</v>
      </c>
      <c r="I387" s="575">
        <f>+IF('403-ENTREGA_AGROQUIMICOS'!N109=0,'403-ENTREGA_AGROQUIMICOS'!AH$6,'403-ENTREGA_AGROQUIMICOS'!N109)</f>
        <v>0</v>
      </c>
      <c r="J387" s="575">
        <f t="shared" si="1"/>
        <v>0</v>
      </c>
      <c r="S387" s="376">
        <f>+'403-ENTREGA_AGROQUIMICOS'!AF109</f>
        <v>0</v>
      </c>
      <c r="T387" s="376">
        <f>+'403-ENTREGA_AGROQUIMICOS'!AH109</f>
        <v>0</v>
      </c>
      <c r="U387" s="376">
        <f>+'403-ENTREGA_AGROQUIMICOS'!AJ107</f>
        <v>0</v>
      </c>
      <c r="V387" s="376">
        <f>+'403-ENTREGA_AGROQUIMICOS'!AL107</f>
        <v>0</v>
      </c>
      <c r="W387" s="376">
        <f>+'403-ENTREGA_AGROQUIMICOS'!AN107</f>
        <v>0</v>
      </c>
      <c r="X387" s="376">
        <f>+'403-ENTREGA_AGROQUIMICOS'!AP107</f>
        <v>0</v>
      </c>
    </row>
    <row r="388" spans="1:24" hidden="1" x14ac:dyDescent="0.3">
      <c r="A388" s="376">
        <f>+'403-ENTREGA_AGROQUIMICOS'!B110</f>
        <v>0</v>
      </c>
      <c r="B388" s="376">
        <f>+'403-ENTREGA_AGROQUIMICOS'!F110</f>
        <v>0</v>
      </c>
      <c r="C388" s="376" t="e">
        <f>IFERROR(IFERROR(VLOOKUP('403-ENTREGA_AGROQUIMICOS'!N110,localidades,2,FALSE),VLOOKUP('403-ENTREGA_AGROQUIMICOS'!AH$6,localidades,2,FALSE)),VLOOKUP('403-ENTREGA_AGROQUIMICOS'!AH$5,district_codes,2,FALSE))</f>
        <v>#N/A</v>
      </c>
      <c r="D388" s="416">
        <f>+'403-ENTREGA_AGROQUIMICOS'!AH$7</f>
        <v>0</v>
      </c>
      <c r="E388" s="574" t="str">
        <f>+delivery_events!D$7</f>
        <v>Agroquímicos</v>
      </c>
      <c r="F388" s="575" t="e">
        <f>+delivery_events!C$7</f>
        <v>#N/A</v>
      </c>
      <c r="G388" s="575">
        <f>+'403-ENTREGA_AGROQUIMICOS'!J110</f>
        <v>0</v>
      </c>
      <c r="H388" s="575">
        <f>+'403-ENTREGA_AGROQUIMICOS'!L110</f>
        <v>0</v>
      </c>
      <c r="I388" s="575">
        <f>+IF('403-ENTREGA_AGROQUIMICOS'!N110=0,'403-ENTREGA_AGROQUIMICOS'!AH$6,'403-ENTREGA_AGROQUIMICOS'!N110)</f>
        <v>0</v>
      </c>
      <c r="J388" s="575">
        <f t="shared" si="1"/>
        <v>0</v>
      </c>
      <c r="S388" s="376">
        <f>+'403-ENTREGA_AGROQUIMICOS'!AF110</f>
        <v>0</v>
      </c>
      <c r="T388" s="376">
        <f>+'403-ENTREGA_AGROQUIMICOS'!AH110</f>
        <v>0</v>
      </c>
      <c r="U388" s="376">
        <f>+'403-ENTREGA_AGROQUIMICOS'!AJ108</f>
        <v>0</v>
      </c>
      <c r="V388" s="376">
        <f>+'403-ENTREGA_AGROQUIMICOS'!AL108</f>
        <v>0</v>
      </c>
      <c r="W388" s="376">
        <f>+'403-ENTREGA_AGROQUIMICOS'!AN108</f>
        <v>0</v>
      </c>
      <c r="X388" s="376">
        <f>+'403-ENTREGA_AGROQUIMICOS'!AP108</f>
        <v>0</v>
      </c>
    </row>
    <row r="389" spans="1:24" hidden="1" x14ac:dyDescent="0.3">
      <c r="A389" s="376">
        <f>+'403-ENTREGA_AGROQUIMICOS'!B111</f>
        <v>0</v>
      </c>
      <c r="B389" s="376">
        <f>+'403-ENTREGA_AGROQUIMICOS'!F111</f>
        <v>0</v>
      </c>
      <c r="C389" s="376" t="e">
        <f>IFERROR(IFERROR(VLOOKUP('403-ENTREGA_AGROQUIMICOS'!N111,localidades,2,FALSE),VLOOKUP('403-ENTREGA_AGROQUIMICOS'!AH$6,localidades,2,FALSE)),VLOOKUP('403-ENTREGA_AGROQUIMICOS'!AH$5,district_codes,2,FALSE))</f>
        <v>#N/A</v>
      </c>
      <c r="D389" s="416">
        <f>+'403-ENTREGA_AGROQUIMICOS'!AH$7</f>
        <v>0</v>
      </c>
      <c r="E389" s="574" t="str">
        <f>+delivery_events!D$7</f>
        <v>Agroquímicos</v>
      </c>
      <c r="F389" s="575" t="e">
        <f>+delivery_events!C$7</f>
        <v>#N/A</v>
      </c>
      <c r="G389" s="575">
        <f>+'403-ENTREGA_AGROQUIMICOS'!J111</f>
        <v>0</v>
      </c>
      <c r="H389" s="575">
        <f>+'403-ENTREGA_AGROQUIMICOS'!L111</f>
        <v>0</v>
      </c>
      <c r="I389" s="575">
        <f>+IF('403-ENTREGA_AGROQUIMICOS'!N111=0,'403-ENTREGA_AGROQUIMICOS'!AH$6,'403-ENTREGA_AGROQUIMICOS'!N111)</f>
        <v>0</v>
      </c>
      <c r="J389" s="575">
        <f t="shared" si="1"/>
        <v>0</v>
      </c>
      <c r="S389" s="376">
        <f>+'403-ENTREGA_AGROQUIMICOS'!AF111</f>
        <v>0</v>
      </c>
      <c r="T389" s="376">
        <f>+'403-ENTREGA_AGROQUIMICOS'!AH111</f>
        <v>0</v>
      </c>
      <c r="U389" s="376">
        <f>+'403-ENTREGA_AGROQUIMICOS'!AJ109</f>
        <v>0</v>
      </c>
      <c r="V389" s="376">
        <f>+'403-ENTREGA_AGROQUIMICOS'!AL109</f>
        <v>0</v>
      </c>
      <c r="W389" s="376">
        <f>+'403-ENTREGA_AGROQUIMICOS'!AN109</f>
        <v>0</v>
      </c>
      <c r="X389" s="376">
        <f>+'403-ENTREGA_AGROQUIMICOS'!AP109</f>
        <v>0</v>
      </c>
    </row>
    <row r="390" spans="1:24" hidden="1" x14ac:dyDescent="0.3">
      <c r="A390" s="376">
        <f>+'403-ENTREGA_AGROQUIMICOS'!B112</f>
        <v>0</v>
      </c>
      <c r="B390" s="376">
        <f>+'403-ENTREGA_AGROQUIMICOS'!F112</f>
        <v>0</v>
      </c>
      <c r="C390" s="376" t="e">
        <f>IFERROR(IFERROR(VLOOKUP('403-ENTREGA_AGROQUIMICOS'!N112,localidades,2,FALSE),VLOOKUP('403-ENTREGA_AGROQUIMICOS'!AH$6,localidades,2,FALSE)),VLOOKUP('403-ENTREGA_AGROQUIMICOS'!AH$5,district_codes,2,FALSE))</f>
        <v>#N/A</v>
      </c>
      <c r="D390" s="416">
        <f>+'403-ENTREGA_AGROQUIMICOS'!AH$7</f>
        <v>0</v>
      </c>
      <c r="E390" s="574" t="str">
        <f>+delivery_events!D$7</f>
        <v>Agroquímicos</v>
      </c>
      <c r="F390" s="575" t="e">
        <f>+delivery_events!C$7</f>
        <v>#N/A</v>
      </c>
      <c r="G390" s="575">
        <f>+'403-ENTREGA_AGROQUIMICOS'!J112</f>
        <v>0</v>
      </c>
      <c r="H390" s="575">
        <f>+'403-ENTREGA_AGROQUIMICOS'!L112</f>
        <v>0</v>
      </c>
      <c r="I390" s="575">
        <f>+IF('403-ENTREGA_AGROQUIMICOS'!N112=0,'403-ENTREGA_AGROQUIMICOS'!AH$6,'403-ENTREGA_AGROQUIMICOS'!N112)</f>
        <v>0</v>
      </c>
      <c r="J390" s="575">
        <f t="shared" si="1"/>
        <v>0</v>
      </c>
      <c r="S390" s="376">
        <f>+'403-ENTREGA_AGROQUIMICOS'!AF112</f>
        <v>0</v>
      </c>
      <c r="T390" s="376">
        <f>+'403-ENTREGA_AGROQUIMICOS'!AH112</f>
        <v>0</v>
      </c>
      <c r="U390" s="376">
        <f>+'403-ENTREGA_AGROQUIMICOS'!AJ110</f>
        <v>0</v>
      </c>
      <c r="V390" s="376">
        <f>+'403-ENTREGA_AGROQUIMICOS'!AL110</f>
        <v>0</v>
      </c>
      <c r="W390" s="376">
        <f>+'403-ENTREGA_AGROQUIMICOS'!AN110</f>
        <v>0</v>
      </c>
      <c r="X390" s="376">
        <f>+'403-ENTREGA_AGROQUIMICOS'!AP110</f>
        <v>0</v>
      </c>
    </row>
    <row r="391" spans="1:24" hidden="1" x14ac:dyDescent="0.3">
      <c r="A391" s="376">
        <f>+'403-ENTREGA_AGROQUIMICOS'!B113</f>
        <v>0</v>
      </c>
      <c r="B391" s="376">
        <f>+'403-ENTREGA_AGROQUIMICOS'!F113</f>
        <v>0</v>
      </c>
      <c r="C391" s="376" t="e">
        <f>IFERROR(IFERROR(VLOOKUP('403-ENTREGA_AGROQUIMICOS'!N113,localidades,2,FALSE),VLOOKUP('403-ENTREGA_AGROQUIMICOS'!AH$6,localidades,2,FALSE)),VLOOKUP('403-ENTREGA_AGROQUIMICOS'!AH$5,district_codes,2,FALSE))</f>
        <v>#N/A</v>
      </c>
      <c r="D391" s="416">
        <f>+'403-ENTREGA_AGROQUIMICOS'!AH$7</f>
        <v>0</v>
      </c>
      <c r="E391" s="574" t="str">
        <f>+delivery_events!D$7</f>
        <v>Agroquímicos</v>
      </c>
      <c r="F391" s="575" t="e">
        <f>+delivery_events!C$7</f>
        <v>#N/A</v>
      </c>
      <c r="G391" s="575">
        <f>+'403-ENTREGA_AGROQUIMICOS'!J113</f>
        <v>0</v>
      </c>
      <c r="H391" s="575">
        <f>+'403-ENTREGA_AGROQUIMICOS'!L113</f>
        <v>0</v>
      </c>
      <c r="I391" s="575">
        <f>+IF('403-ENTREGA_AGROQUIMICOS'!N113=0,'403-ENTREGA_AGROQUIMICOS'!AH$6,'403-ENTREGA_AGROQUIMICOS'!N113)</f>
        <v>0</v>
      </c>
      <c r="J391" s="575">
        <f t="shared" si="1"/>
        <v>0</v>
      </c>
      <c r="S391" s="376">
        <f>+'403-ENTREGA_AGROQUIMICOS'!AF113</f>
        <v>0</v>
      </c>
      <c r="T391" s="376">
        <f>+'403-ENTREGA_AGROQUIMICOS'!AH113</f>
        <v>0</v>
      </c>
      <c r="U391" s="376">
        <f>+'403-ENTREGA_AGROQUIMICOS'!AJ111</f>
        <v>0</v>
      </c>
      <c r="V391" s="376">
        <f>+'403-ENTREGA_AGROQUIMICOS'!AL111</f>
        <v>0</v>
      </c>
      <c r="W391" s="376">
        <f>+'403-ENTREGA_AGROQUIMICOS'!AN111</f>
        <v>0</v>
      </c>
      <c r="X391" s="376">
        <f>+'403-ENTREGA_AGROQUIMICOS'!AP111</f>
        <v>0</v>
      </c>
    </row>
    <row r="392" spans="1:24" hidden="1" x14ac:dyDescent="0.3">
      <c r="A392" s="376">
        <f>+'403-ENTREGA_AGROQUIMICOS'!B114</f>
        <v>0</v>
      </c>
      <c r="B392" s="376">
        <f>+'403-ENTREGA_AGROQUIMICOS'!F114</f>
        <v>0</v>
      </c>
      <c r="C392" s="376" t="e">
        <f>IFERROR(IFERROR(VLOOKUP('403-ENTREGA_AGROQUIMICOS'!N114,localidades,2,FALSE),VLOOKUP('403-ENTREGA_AGROQUIMICOS'!AH$6,localidades,2,FALSE)),VLOOKUP('403-ENTREGA_AGROQUIMICOS'!AH$5,district_codes,2,FALSE))</f>
        <v>#N/A</v>
      </c>
      <c r="D392" s="416">
        <f>+'403-ENTREGA_AGROQUIMICOS'!AH$7</f>
        <v>0</v>
      </c>
      <c r="E392" s="574" t="str">
        <f>+delivery_events!D$7</f>
        <v>Agroquímicos</v>
      </c>
      <c r="F392" s="575" t="e">
        <f>+delivery_events!C$7</f>
        <v>#N/A</v>
      </c>
      <c r="G392" s="575">
        <f>+'403-ENTREGA_AGROQUIMICOS'!J114</f>
        <v>0</v>
      </c>
      <c r="H392" s="575">
        <f>+'403-ENTREGA_AGROQUIMICOS'!L114</f>
        <v>0</v>
      </c>
      <c r="I392" s="575">
        <f>+IF('403-ENTREGA_AGROQUIMICOS'!N114=0,'403-ENTREGA_AGROQUIMICOS'!AH$6,'403-ENTREGA_AGROQUIMICOS'!N114)</f>
        <v>0</v>
      </c>
      <c r="J392" s="575">
        <f t="shared" si="1"/>
        <v>0</v>
      </c>
      <c r="S392" s="376">
        <f>+'403-ENTREGA_AGROQUIMICOS'!AF114</f>
        <v>0</v>
      </c>
      <c r="T392" s="376">
        <f>+'403-ENTREGA_AGROQUIMICOS'!AH114</f>
        <v>0</v>
      </c>
      <c r="U392" s="376">
        <f>+'403-ENTREGA_AGROQUIMICOS'!AJ112</f>
        <v>0</v>
      </c>
      <c r="V392" s="376">
        <f>+'403-ENTREGA_AGROQUIMICOS'!AL112</f>
        <v>0</v>
      </c>
      <c r="W392" s="376">
        <f>+'403-ENTREGA_AGROQUIMICOS'!AN112</f>
        <v>0</v>
      </c>
      <c r="X392" s="376">
        <f>+'403-ENTREGA_AGROQUIMICOS'!AP112</f>
        <v>0</v>
      </c>
    </row>
    <row r="393" spans="1:24" hidden="1" x14ac:dyDescent="0.3">
      <c r="A393" s="376">
        <f>+'403-ENTREGA_AGROQUIMICOS'!B115</f>
        <v>0</v>
      </c>
      <c r="B393" s="376">
        <f>+'403-ENTREGA_AGROQUIMICOS'!F115</f>
        <v>0</v>
      </c>
      <c r="C393" s="376" t="e">
        <f>IFERROR(IFERROR(VLOOKUP('403-ENTREGA_AGROQUIMICOS'!N115,localidades,2,FALSE),VLOOKUP('403-ENTREGA_AGROQUIMICOS'!AH$6,localidades,2,FALSE)),VLOOKUP('403-ENTREGA_AGROQUIMICOS'!AH$5,district_codes,2,FALSE))</f>
        <v>#N/A</v>
      </c>
      <c r="D393" s="416">
        <f>+'403-ENTREGA_AGROQUIMICOS'!AH$7</f>
        <v>0</v>
      </c>
      <c r="E393" s="574" t="str">
        <f>+delivery_events!D$7</f>
        <v>Agroquímicos</v>
      </c>
      <c r="F393" s="575" t="e">
        <f>+delivery_events!C$7</f>
        <v>#N/A</v>
      </c>
      <c r="G393" s="575">
        <f>+'403-ENTREGA_AGROQUIMICOS'!J115</f>
        <v>0</v>
      </c>
      <c r="H393" s="575">
        <f>+'403-ENTREGA_AGROQUIMICOS'!L115</f>
        <v>0</v>
      </c>
      <c r="I393" s="575">
        <f>+IF('403-ENTREGA_AGROQUIMICOS'!N115=0,'403-ENTREGA_AGROQUIMICOS'!AH$6,'403-ENTREGA_AGROQUIMICOS'!N115)</f>
        <v>0</v>
      </c>
      <c r="J393" s="575">
        <f t="shared" si="1"/>
        <v>0</v>
      </c>
      <c r="S393" s="376">
        <f>+'403-ENTREGA_AGROQUIMICOS'!AF115</f>
        <v>0</v>
      </c>
      <c r="T393" s="376">
        <f>+'403-ENTREGA_AGROQUIMICOS'!AH115</f>
        <v>0</v>
      </c>
      <c r="U393" s="376">
        <f>+'403-ENTREGA_AGROQUIMICOS'!AJ113</f>
        <v>0</v>
      </c>
      <c r="V393" s="376">
        <f>+'403-ENTREGA_AGROQUIMICOS'!AL113</f>
        <v>0</v>
      </c>
      <c r="W393" s="376">
        <f>+'403-ENTREGA_AGROQUIMICOS'!AN113</f>
        <v>0</v>
      </c>
      <c r="X393" s="376">
        <f>+'403-ENTREGA_AGROQUIMICOS'!AP113</f>
        <v>0</v>
      </c>
    </row>
    <row r="394" spans="1:24" hidden="1" x14ac:dyDescent="0.3">
      <c r="A394" s="376">
        <f>+'403-ENTREGA_AGROQUIMICOS'!B116</f>
        <v>0</v>
      </c>
      <c r="B394" s="376">
        <f>+'403-ENTREGA_AGROQUIMICOS'!F116</f>
        <v>0</v>
      </c>
      <c r="C394" s="376" t="e">
        <f>IFERROR(IFERROR(VLOOKUP('403-ENTREGA_AGROQUIMICOS'!N116,localidades,2,FALSE),VLOOKUP('403-ENTREGA_AGROQUIMICOS'!AH$6,localidades,2,FALSE)),VLOOKUP('403-ENTREGA_AGROQUIMICOS'!AH$5,district_codes,2,FALSE))</f>
        <v>#N/A</v>
      </c>
      <c r="D394" s="416">
        <f>+'403-ENTREGA_AGROQUIMICOS'!AH$7</f>
        <v>0</v>
      </c>
      <c r="E394" s="574" t="str">
        <f>+delivery_events!D$7</f>
        <v>Agroquímicos</v>
      </c>
      <c r="F394" s="575" t="e">
        <f>+delivery_events!C$7</f>
        <v>#N/A</v>
      </c>
      <c r="G394" s="575">
        <f>+'403-ENTREGA_AGROQUIMICOS'!J116</f>
        <v>0</v>
      </c>
      <c r="H394" s="575">
        <f>+'403-ENTREGA_AGROQUIMICOS'!L116</f>
        <v>0</v>
      </c>
      <c r="I394" s="575">
        <f>+IF('403-ENTREGA_AGROQUIMICOS'!N116=0,'403-ENTREGA_AGROQUIMICOS'!AH$6,'403-ENTREGA_AGROQUIMICOS'!N116)</f>
        <v>0</v>
      </c>
      <c r="J394" s="575">
        <f t="shared" si="1"/>
        <v>0</v>
      </c>
      <c r="S394" s="376">
        <f>+'403-ENTREGA_AGROQUIMICOS'!AF116</f>
        <v>0</v>
      </c>
      <c r="T394" s="376">
        <f>+'403-ENTREGA_AGROQUIMICOS'!AH116</f>
        <v>0</v>
      </c>
      <c r="U394" s="376">
        <f>+'403-ENTREGA_AGROQUIMICOS'!AJ114</f>
        <v>0</v>
      </c>
      <c r="V394" s="376">
        <f>+'403-ENTREGA_AGROQUIMICOS'!AL114</f>
        <v>0</v>
      </c>
      <c r="W394" s="376">
        <f>+'403-ENTREGA_AGROQUIMICOS'!AN114</f>
        <v>0</v>
      </c>
      <c r="X394" s="376">
        <f>+'403-ENTREGA_AGROQUIMICOS'!AP114</f>
        <v>0</v>
      </c>
    </row>
    <row r="395" spans="1:24" hidden="1" x14ac:dyDescent="0.3">
      <c r="A395" s="376">
        <f>+'403-ENTREGA_AGROQUIMICOS'!B117</f>
        <v>0</v>
      </c>
      <c r="B395" s="376">
        <f>+'403-ENTREGA_AGROQUIMICOS'!F117</f>
        <v>0</v>
      </c>
      <c r="C395" s="376" t="e">
        <f>IFERROR(IFERROR(VLOOKUP('403-ENTREGA_AGROQUIMICOS'!N117,localidades,2,FALSE),VLOOKUP('403-ENTREGA_AGROQUIMICOS'!AH$6,localidades,2,FALSE)),VLOOKUP('403-ENTREGA_AGROQUIMICOS'!AH$5,district_codes,2,FALSE))</f>
        <v>#N/A</v>
      </c>
      <c r="D395" s="416">
        <f>+'403-ENTREGA_AGROQUIMICOS'!AH$7</f>
        <v>0</v>
      </c>
      <c r="E395" s="574" t="str">
        <f>+delivery_events!D$7</f>
        <v>Agroquímicos</v>
      </c>
      <c r="F395" s="575" t="e">
        <f>+delivery_events!C$7</f>
        <v>#N/A</v>
      </c>
      <c r="G395" s="575">
        <f>+'403-ENTREGA_AGROQUIMICOS'!J117</f>
        <v>0</v>
      </c>
      <c r="H395" s="575">
        <f>+'403-ENTREGA_AGROQUIMICOS'!L117</f>
        <v>0</v>
      </c>
      <c r="I395" s="575">
        <f>+IF('403-ENTREGA_AGROQUIMICOS'!N117=0,'403-ENTREGA_AGROQUIMICOS'!AH$6,'403-ENTREGA_AGROQUIMICOS'!N117)</f>
        <v>0</v>
      </c>
      <c r="J395" s="575">
        <f t="shared" si="1"/>
        <v>0</v>
      </c>
      <c r="S395" s="376">
        <f>+'403-ENTREGA_AGROQUIMICOS'!AF117</f>
        <v>0</v>
      </c>
      <c r="T395" s="376">
        <f>+'403-ENTREGA_AGROQUIMICOS'!AH117</f>
        <v>0</v>
      </c>
      <c r="U395" s="376">
        <f>+'403-ENTREGA_AGROQUIMICOS'!AJ115</f>
        <v>0</v>
      </c>
      <c r="V395" s="376">
        <f>+'403-ENTREGA_AGROQUIMICOS'!AL115</f>
        <v>0</v>
      </c>
      <c r="W395" s="376">
        <f>+'403-ENTREGA_AGROQUIMICOS'!AN115</f>
        <v>0</v>
      </c>
      <c r="X395" s="376">
        <f>+'403-ENTREGA_AGROQUIMICOS'!AP115</f>
        <v>0</v>
      </c>
    </row>
    <row r="396" spans="1:24" hidden="1" x14ac:dyDescent="0.3">
      <c r="A396" s="376">
        <f>+'403-ENTREGA_AGROQUIMICOS'!B118</f>
        <v>0</v>
      </c>
      <c r="B396" s="376">
        <f>+'403-ENTREGA_AGROQUIMICOS'!F118</f>
        <v>0</v>
      </c>
      <c r="C396" s="376" t="e">
        <f>IFERROR(IFERROR(VLOOKUP('403-ENTREGA_AGROQUIMICOS'!N118,localidades,2,FALSE),VLOOKUP('403-ENTREGA_AGROQUIMICOS'!AH$6,localidades,2,FALSE)),VLOOKUP('403-ENTREGA_AGROQUIMICOS'!AH$5,district_codes,2,FALSE))</f>
        <v>#N/A</v>
      </c>
      <c r="D396" s="416">
        <f>+'403-ENTREGA_AGROQUIMICOS'!AH$7</f>
        <v>0</v>
      </c>
      <c r="E396" s="574" t="str">
        <f>+delivery_events!D$7</f>
        <v>Agroquímicos</v>
      </c>
      <c r="F396" s="575" t="e">
        <f>+delivery_events!C$7</f>
        <v>#N/A</v>
      </c>
      <c r="G396" s="575">
        <f>+'403-ENTREGA_AGROQUIMICOS'!J118</f>
        <v>0</v>
      </c>
      <c r="H396" s="575">
        <f>+'403-ENTREGA_AGROQUIMICOS'!L118</f>
        <v>0</v>
      </c>
      <c r="I396" s="575">
        <f>+IF('403-ENTREGA_AGROQUIMICOS'!N118=0,'403-ENTREGA_AGROQUIMICOS'!AH$6,'403-ENTREGA_AGROQUIMICOS'!N118)</f>
        <v>0</v>
      </c>
      <c r="J396" s="575">
        <f t="shared" si="1"/>
        <v>0</v>
      </c>
      <c r="S396" s="376">
        <f>+'403-ENTREGA_AGROQUIMICOS'!AF118</f>
        <v>0</v>
      </c>
      <c r="T396" s="376">
        <f>+'403-ENTREGA_AGROQUIMICOS'!AH118</f>
        <v>0</v>
      </c>
      <c r="U396" s="376">
        <f>+'403-ENTREGA_AGROQUIMICOS'!AJ116</f>
        <v>0</v>
      </c>
      <c r="V396" s="376">
        <f>+'403-ENTREGA_AGROQUIMICOS'!AL116</f>
        <v>0</v>
      </c>
      <c r="W396" s="376">
        <f>+'403-ENTREGA_AGROQUIMICOS'!AN116</f>
        <v>0</v>
      </c>
      <c r="X396" s="376">
        <f>+'403-ENTREGA_AGROQUIMICOS'!AP116</f>
        <v>0</v>
      </c>
    </row>
    <row r="397" spans="1:24" hidden="1" x14ac:dyDescent="0.3">
      <c r="A397" s="376">
        <f>+'403-ENTREGA_AGROQUIMICOS'!B119</f>
        <v>0</v>
      </c>
      <c r="B397" s="376">
        <f>+'403-ENTREGA_AGROQUIMICOS'!F119</f>
        <v>0</v>
      </c>
      <c r="C397" s="376" t="e">
        <f>IFERROR(IFERROR(VLOOKUP('403-ENTREGA_AGROQUIMICOS'!N119,localidades,2,FALSE),VLOOKUP('403-ENTREGA_AGROQUIMICOS'!AH$6,localidades,2,FALSE)),VLOOKUP('403-ENTREGA_AGROQUIMICOS'!AH$5,district_codes,2,FALSE))</f>
        <v>#N/A</v>
      </c>
      <c r="D397" s="416">
        <f>+'403-ENTREGA_AGROQUIMICOS'!AH$7</f>
        <v>0</v>
      </c>
      <c r="E397" s="574" t="str">
        <f>+delivery_events!D$7</f>
        <v>Agroquímicos</v>
      </c>
      <c r="F397" s="575" t="e">
        <f>+delivery_events!C$7</f>
        <v>#N/A</v>
      </c>
      <c r="G397" s="575">
        <f>+'403-ENTREGA_AGROQUIMICOS'!J119</f>
        <v>0</v>
      </c>
      <c r="H397" s="575">
        <f>+'403-ENTREGA_AGROQUIMICOS'!L119</f>
        <v>0</v>
      </c>
      <c r="I397" s="575">
        <f>+IF('403-ENTREGA_AGROQUIMICOS'!N119=0,'403-ENTREGA_AGROQUIMICOS'!AH$6,'403-ENTREGA_AGROQUIMICOS'!N119)</f>
        <v>0</v>
      </c>
      <c r="J397" s="575">
        <f t="shared" si="1"/>
        <v>0</v>
      </c>
      <c r="S397" s="376">
        <f>+'403-ENTREGA_AGROQUIMICOS'!AF119</f>
        <v>0</v>
      </c>
      <c r="T397" s="376">
        <f>+'403-ENTREGA_AGROQUIMICOS'!AH119</f>
        <v>0</v>
      </c>
      <c r="U397" s="376">
        <f>+'403-ENTREGA_AGROQUIMICOS'!AJ117</f>
        <v>0</v>
      </c>
      <c r="V397" s="376">
        <f>+'403-ENTREGA_AGROQUIMICOS'!AL117</f>
        <v>0</v>
      </c>
      <c r="W397" s="376">
        <f>+'403-ENTREGA_AGROQUIMICOS'!AN117</f>
        <v>0</v>
      </c>
      <c r="X397" s="376">
        <f>+'403-ENTREGA_AGROQUIMICOS'!AP117</f>
        <v>0</v>
      </c>
    </row>
    <row r="398" spans="1:24" hidden="1" x14ac:dyDescent="0.3">
      <c r="A398" s="376">
        <f>+'403-ENTREGA_AGROQUIMICOS'!B120</f>
        <v>0</v>
      </c>
      <c r="B398" s="376">
        <f>+'403-ENTREGA_AGROQUIMICOS'!F120</f>
        <v>0</v>
      </c>
      <c r="C398" s="376" t="e">
        <f>IFERROR(IFERROR(VLOOKUP('403-ENTREGA_AGROQUIMICOS'!N120,localidades,2,FALSE),VLOOKUP('403-ENTREGA_AGROQUIMICOS'!AH$6,localidades,2,FALSE)),VLOOKUP('403-ENTREGA_AGROQUIMICOS'!AH$5,district_codes,2,FALSE))</f>
        <v>#N/A</v>
      </c>
      <c r="D398" s="416">
        <f>+'403-ENTREGA_AGROQUIMICOS'!AH$7</f>
        <v>0</v>
      </c>
      <c r="E398" s="574" t="str">
        <f>+delivery_events!D$7</f>
        <v>Agroquímicos</v>
      </c>
      <c r="F398" s="575" t="e">
        <f>+delivery_events!C$7</f>
        <v>#N/A</v>
      </c>
      <c r="G398" s="575">
        <f>+'403-ENTREGA_AGROQUIMICOS'!J120</f>
        <v>0</v>
      </c>
      <c r="H398" s="575">
        <f>+'403-ENTREGA_AGROQUIMICOS'!L120</f>
        <v>0</v>
      </c>
      <c r="I398" s="575">
        <f>+IF('403-ENTREGA_AGROQUIMICOS'!N120=0,'403-ENTREGA_AGROQUIMICOS'!AH$6,'403-ENTREGA_AGROQUIMICOS'!N120)</f>
        <v>0</v>
      </c>
      <c r="J398" s="575">
        <f t="shared" si="1"/>
        <v>0</v>
      </c>
      <c r="S398" s="376">
        <f>+'403-ENTREGA_AGROQUIMICOS'!AF120</f>
        <v>0</v>
      </c>
      <c r="T398" s="376">
        <f>+'403-ENTREGA_AGROQUIMICOS'!AH120</f>
        <v>0</v>
      </c>
      <c r="U398" s="376">
        <f>+'403-ENTREGA_AGROQUIMICOS'!AJ118</f>
        <v>0</v>
      </c>
      <c r="V398" s="376">
        <f>+'403-ENTREGA_AGROQUIMICOS'!AL118</f>
        <v>0</v>
      </c>
      <c r="W398" s="376">
        <f>+'403-ENTREGA_AGROQUIMICOS'!AN118</f>
        <v>0</v>
      </c>
      <c r="X398" s="376">
        <f>+'403-ENTREGA_AGROQUIMICOS'!AP118</f>
        <v>0</v>
      </c>
    </row>
    <row r="399" spans="1:24" hidden="1" x14ac:dyDescent="0.3">
      <c r="A399" s="376">
        <f>+'403-ENTREGA_AGROQUIMICOS'!B121</f>
        <v>0</v>
      </c>
      <c r="B399" s="376">
        <f>+'403-ENTREGA_AGROQUIMICOS'!F121</f>
        <v>0</v>
      </c>
      <c r="C399" s="376" t="e">
        <f>IFERROR(IFERROR(VLOOKUP('403-ENTREGA_AGROQUIMICOS'!N121,localidades,2,FALSE),VLOOKUP('403-ENTREGA_AGROQUIMICOS'!AH$6,localidades,2,FALSE)),VLOOKUP('403-ENTREGA_AGROQUIMICOS'!AH$5,district_codes,2,FALSE))</f>
        <v>#N/A</v>
      </c>
      <c r="D399" s="416">
        <f>+'403-ENTREGA_AGROQUIMICOS'!AH$7</f>
        <v>0</v>
      </c>
      <c r="E399" s="574" t="str">
        <f>+delivery_events!D$7</f>
        <v>Agroquímicos</v>
      </c>
      <c r="F399" s="575" t="e">
        <f>+delivery_events!C$7</f>
        <v>#N/A</v>
      </c>
      <c r="G399" s="575">
        <f>+'403-ENTREGA_AGROQUIMICOS'!J121</f>
        <v>0</v>
      </c>
      <c r="H399" s="575">
        <f>+'403-ENTREGA_AGROQUIMICOS'!L121</f>
        <v>0</v>
      </c>
      <c r="I399" s="575">
        <f>+IF('403-ENTREGA_AGROQUIMICOS'!N121=0,'403-ENTREGA_AGROQUIMICOS'!AH$6,'403-ENTREGA_AGROQUIMICOS'!N121)</f>
        <v>0</v>
      </c>
      <c r="J399" s="575">
        <f t="shared" si="1"/>
        <v>0</v>
      </c>
      <c r="S399" s="376">
        <f>+'403-ENTREGA_AGROQUIMICOS'!AF121</f>
        <v>0</v>
      </c>
      <c r="T399" s="376">
        <f>+'403-ENTREGA_AGROQUIMICOS'!AH121</f>
        <v>0</v>
      </c>
      <c r="U399" s="376">
        <f>+'403-ENTREGA_AGROQUIMICOS'!AJ119</f>
        <v>0</v>
      </c>
      <c r="V399" s="376">
        <f>+'403-ENTREGA_AGROQUIMICOS'!AL119</f>
        <v>0</v>
      </c>
      <c r="W399" s="376">
        <f>+'403-ENTREGA_AGROQUIMICOS'!AN119</f>
        <v>0</v>
      </c>
      <c r="X399" s="376">
        <f>+'403-ENTREGA_AGROQUIMICOS'!AP119</f>
        <v>0</v>
      </c>
    </row>
    <row r="400" spans="1:24" hidden="1" x14ac:dyDescent="0.3">
      <c r="A400" s="376">
        <f>+'403-ENTREGA_AGROQUIMICOS'!B122</f>
        <v>0</v>
      </c>
      <c r="B400" s="376">
        <f>+'403-ENTREGA_AGROQUIMICOS'!F122</f>
        <v>0</v>
      </c>
      <c r="C400" s="376" t="e">
        <f>IFERROR(IFERROR(VLOOKUP('403-ENTREGA_AGROQUIMICOS'!N122,localidades,2,FALSE),VLOOKUP('403-ENTREGA_AGROQUIMICOS'!AH$6,localidades,2,FALSE)),VLOOKUP('403-ENTREGA_AGROQUIMICOS'!AH$5,district_codes,2,FALSE))</f>
        <v>#N/A</v>
      </c>
      <c r="D400" s="416">
        <f>+'403-ENTREGA_AGROQUIMICOS'!AH$7</f>
        <v>0</v>
      </c>
      <c r="E400" s="574" t="str">
        <f>+delivery_events!D$7</f>
        <v>Agroquímicos</v>
      </c>
      <c r="F400" s="575" t="e">
        <f>+delivery_events!C$7</f>
        <v>#N/A</v>
      </c>
      <c r="G400" s="575">
        <f>+'403-ENTREGA_AGROQUIMICOS'!J122</f>
        <v>0</v>
      </c>
      <c r="H400" s="575">
        <f>+'403-ENTREGA_AGROQUIMICOS'!L122</f>
        <v>0</v>
      </c>
      <c r="I400" s="575">
        <f>+IF('403-ENTREGA_AGROQUIMICOS'!N122=0,'403-ENTREGA_AGROQUIMICOS'!AH$6,'403-ENTREGA_AGROQUIMICOS'!N122)</f>
        <v>0</v>
      </c>
      <c r="J400" s="575">
        <f t="shared" si="1"/>
        <v>0</v>
      </c>
      <c r="S400" s="376">
        <f>+'403-ENTREGA_AGROQUIMICOS'!AF122</f>
        <v>0</v>
      </c>
      <c r="T400" s="376">
        <f>+'403-ENTREGA_AGROQUIMICOS'!AH122</f>
        <v>0</v>
      </c>
      <c r="U400" s="376">
        <f>+'403-ENTREGA_AGROQUIMICOS'!AJ120</f>
        <v>0</v>
      </c>
      <c r="V400" s="376">
        <f>+'403-ENTREGA_AGROQUIMICOS'!AL120</f>
        <v>0</v>
      </c>
      <c r="W400" s="376">
        <f>+'403-ENTREGA_AGROQUIMICOS'!AN120</f>
        <v>0</v>
      </c>
      <c r="X400" s="376">
        <f>+'403-ENTREGA_AGROQUIMICOS'!AP120</f>
        <v>0</v>
      </c>
    </row>
    <row r="401" spans="1:24" hidden="1" x14ac:dyDescent="0.3">
      <c r="A401" s="376">
        <f>+'403-ENTREGA_AGROQUIMICOS'!B123</f>
        <v>0</v>
      </c>
      <c r="B401" s="376">
        <f>+'403-ENTREGA_AGROQUIMICOS'!F123</f>
        <v>0</v>
      </c>
      <c r="C401" s="376" t="e">
        <f>IFERROR(IFERROR(VLOOKUP('403-ENTREGA_AGROQUIMICOS'!N123,localidades,2,FALSE),VLOOKUP('403-ENTREGA_AGROQUIMICOS'!AH$6,localidades,2,FALSE)),VLOOKUP('403-ENTREGA_AGROQUIMICOS'!AH$5,district_codes,2,FALSE))</f>
        <v>#N/A</v>
      </c>
      <c r="D401" s="416">
        <f>+'403-ENTREGA_AGROQUIMICOS'!AH$7</f>
        <v>0</v>
      </c>
      <c r="E401" s="574" t="str">
        <f>+delivery_events!D$7</f>
        <v>Agroquímicos</v>
      </c>
      <c r="F401" s="575" t="e">
        <f>+delivery_events!C$7</f>
        <v>#N/A</v>
      </c>
      <c r="G401" s="575">
        <f>+'403-ENTREGA_AGROQUIMICOS'!J123</f>
        <v>0</v>
      </c>
      <c r="H401" s="575">
        <f>+'403-ENTREGA_AGROQUIMICOS'!L123</f>
        <v>0</v>
      </c>
      <c r="I401" s="575">
        <f>+IF('403-ENTREGA_AGROQUIMICOS'!N123=0,'403-ENTREGA_AGROQUIMICOS'!AH$6,'403-ENTREGA_AGROQUIMICOS'!N123)</f>
        <v>0</v>
      </c>
      <c r="J401" s="575">
        <f t="shared" si="1"/>
        <v>0</v>
      </c>
      <c r="S401" s="376">
        <f>+'403-ENTREGA_AGROQUIMICOS'!AF123</f>
        <v>0</v>
      </c>
      <c r="T401" s="376">
        <f>+'403-ENTREGA_AGROQUIMICOS'!AH123</f>
        <v>0</v>
      </c>
      <c r="U401" s="376">
        <f>+'403-ENTREGA_AGROQUIMICOS'!AJ121</f>
        <v>0</v>
      </c>
      <c r="V401" s="376">
        <f>+'403-ENTREGA_AGROQUIMICOS'!AL121</f>
        <v>0</v>
      </c>
      <c r="W401" s="376">
        <f>+'403-ENTREGA_AGROQUIMICOS'!AN121</f>
        <v>0</v>
      </c>
      <c r="X401" s="376">
        <f>+'403-ENTREGA_AGROQUIMICOS'!AP121</f>
        <v>0</v>
      </c>
    </row>
    <row r="402" spans="1:24" hidden="1" x14ac:dyDescent="0.3">
      <c r="A402" s="376">
        <f>+'403-ENTREGA_AGROQUIMICOS'!B124</f>
        <v>0</v>
      </c>
      <c r="B402" s="376">
        <f>+'403-ENTREGA_AGROQUIMICOS'!F124</f>
        <v>0</v>
      </c>
      <c r="C402" s="376" t="e">
        <f>IFERROR(IFERROR(VLOOKUP('403-ENTREGA_AGROQUIMICOS'!N124,localidades,2,FALSE),VLOOKUP('403-ENTREGA_AGROQUIMICOS'!AH$6,localidades,2,FALSE)),VLOOKUP('403-ENTREGA_AGROQUIMICOS'!AH$5,district_codes,2,FALSE))</f>
        <v>#N/A</v>
      </c>
      <c r="D402" s="416">
        <f>+'403-ENTREGA_AGROQUIMICOS'!AH$7</f>
        <v>0</v>
      </c>
      <c r="E402" s="574" t="str">
        <f>+delivery_events!D$7</f>
        <v>Agroquímicos</v>
      </c>
      <c r="F402" s="575" t="e">
        <f>+delivery_events!C$7</f>
        <v>#N/A</v>
      </c>
      <c r="G402" s="575">
        <f>+'403-ENTREGA_AGROQUIMICOS'!J124</f>
        <v>0</v>
      </c>
      <c r="H402" s="575">
        <f>+'403-ENTREGA_AGROQUIMICOS'!L124</f>
        <v>0</v>
      </c>
      <c r="I402" s="575">
        <f>+IF('403-ENTREGA_AGROQUIMICOS'!N124=0,'403-ENTREGA_AGROQUIMICOS'!AH$6,'403-ENTREGA_AGROQUIMICOS'!N124)</f>
        <v>0</v>
      </c>
      <c r="J402" s="575">
        <f t="shared" si="1"/>
        <v>0</v>
      </c>
      <c r="S402" s="376">
        <f>+'403-ENTREGA_AGROQUIMICOS'!AF124</f>
        <v>0</v>
      </c>
      <c r="T402" s="376">
        <f>+'403-ENTREGA_AGROQUIMICOS'!AH124</f>
        <v>0</v>
      </c>
      <c r="U402" s="376">
        <f>+'403-ENTREGA_AGROQUIMICOS'!AJ122</f>
        <v>0</v>
      </c>
      <c r="V402" s="376">
        <f>+'403-ENTREGA_AGROQUIMICOS'!AL122</f>
        <v>0</v>
      </c>
      <c r="W402" s="376">
        <f>+'403-ENTREGA_AGROQUIMICOS'!AN122</f>
        <v>0</v>
      </c>
      <c r="X402" s="376">
        <f>+'403-ENTREGA_AGROQUIMICOS'!AP122</f>
        <v>0</v>
      </c>
    </row>
    <row r="403" spans="1:24" hidden="1" x14ac:dyDescent="0.3">
      <c r="A403" s="376">
        <f>+'403-ENTREGA_AGROQUIMICOS'!B125</f>
        <v>0</v>
      </c>
      <c r="B403" s="376">
        <f>+'403-ENTREGA_AGROQUIMICOS'!F125</f>
        <v>0</v>
      </c>
      <c r="C403" s="376" t="e">
        <f>IFERROR(IFERROR(VLOOKUP('403-ENTREGA_AGROQUIMICOS'!N125,localidades,2,FALSE),VLOOKUP('403-ENTREGA_AGROQUIMICOS'!AH$6,localidades,2,FALSE)),VLOOKUP('403-ENTREGA_AGROQUIMICOS'!AH$5,district_codes,2,FALSE))</f>
        <v>#N/A</v>
      </c>
      <c r="D403" s="416">
        <f>+'403-ENTREGA_AGROQUIMICOS'!AH$7</f>
        <v>0</v>
      </c>
      <c r="E403" s="574" t="str">
        <f>+delivery_events!D$7</f>
        <v>Agroquímicos</v>
      </c>
      <c r="F403" s="575" t="e">
        <f>+delivery_events!C$7</f>
        <v>#N/A</v>
      </c>
      <c r="G403" s="575">
        <f>+'403-ENTREGA_AGROQUIMICOS'!J125</f>
        <v>0</v>
      </c>
      <c r="H403" s="575">
        <f>+'403-ENTREGA_AGROQUIMICOS'!L125</f>
        <v>0</v>
      </c>
      <c r="I403" s="575">
        <f>+IF('403-ENTREGA_AGROQUIMICOS'!N125=0,'403-ENTREGA_AGROQUIMICOS'!AH$6,'403-ENTREGA_AGROQUIMICOS'!N125)</f>
        <v>0</v>
      </c>
      <c r="J403" s="575">
        <f t="shared" si="1"/>
        <v>0</v>
      </c>
      <c r="S403" s="376">
        <f>+'403-ENTREGA_AGROQUIMICOS'!AF125</f>
        <v>0</v>
      </c>
      <c r="T403" s="376">
        <f>+'403-ENTREGA_AGROQUIMICOS'!AH125</f>
        <v>0</v>
      </c>
      <c r="U403" s="376">
        <f>+'403-ENTREGA_AGROQUIMICOS'!AJ123</f>
        <v>0</v>
      </c>
      <c r="V403" s="376">
        <f>+'403-ENTREGA_AGROQUIMICOS'!AL123</f>
        <v>0</v>
      </c>
      <c r="W403" s="376">
        <f>+'403-ENTREGA_AGROQUIMICOS'!AN123</f>
        <v>0</v>
      </c>
      <c r="X403" s="376">
        <f>+'403-ENTREGA_AGROQUIMICOS'!AP123</f>
        <v>0</v>
      </c>
    </row>
    <row r="404" spans="1:24" hidden="1" x14ac:dyDescent="0.3">
      <c r="A404" s="376">
        <f>+'403-ENTREGA_AGROQUIMICOS'!B126</f>
        <v>0</v>
      </c>
      <c r="B404" s="376">
        <f>+'403-ENTREGA_AGROQUIMICOS'!F126</f>
        <v>0</v>
      </c>
      <c r="C404" s="376" t="e">
        <f>IFERROR(IFERROR(VLOOKUP('403-ENTREGA_AGROQUIMICOS'!N126,localidades,2,FALSE),VLOOKUP('403-ENTREGA_AGROQUIMICOS'!AH$6,localidades,2,FALSE)),VLOOKUP('403-ENTREGA_AGROQUIMICOS'!AH$5,district_codes,2,FALSE))</f>
        <v>#N/A</v>
      </c>
      <c r="D404" s="416">
        <f>+'403-ENTREGA_AGROQUIMICOS'!AH$7</f>
        <v>0</v>
      </c>
      <c r="E404" s="574" t="str">
        <f>+delivery_events!D$7</f>
        <v>Agroquímicos</v>
      </c>
      <c r="F404" s="575" t="e">
        <f>+delivery_events!C$7</f>
        <v>#N/A</v>
      </c>
      <c r="G404" s="575">
        <f>+'403-ENTREGA_AGROQUIMICOS'!J126</f>
        <v>0</v>
      </c>
      <c r="H404" s="575">
        <f>+'403-ENTREGA_AGROQUIMICOS'!L126</f>
        <v>0</v>
      </c>
      <c r="I404" s="575">
        <f>+IF('403-ENTREGA_AGROQUIMICOS'!N126=0,'403-ENTREGA_AGROQUIMICOS'!AH$6,'403-ENTREGA_AGROQUIMICOS'!N126)</f>
        <v>0</v>
      </c>
      <c r="J404" s="575">
        <f t="shared" si="1"/>
        <v>0</v>
      </c>
      <c r="S404" s="376">
        <f>+'403-ENTREGA_AGROQUIMICOS'!AF126</f>
        <v>0</v>
      </c>
      <c r="T404" s="376">
        <f>+'403-ENTREGA_AGROQUIMICOS'!AH126</f>
        <v>0</v>
      </c>
      <c r="U404" s="376">
        <f>+'403-ENTREGA_AGROQUIMICOS'!AJ124</f>
        <v>0</v>
      </c>
      <c r="V404" s="376">
        <f>+'403-ENTREGA_AGROQUIMICOS'!AL124</f>
        <v>0</v>
      </c>
      <c r="W404" s="376">
        <f>+'403-ENTREGA_AGROQUIMICOS'!AN124</f>
        <v>0</v>
      </c>
      <c r="X404" s="376">
        <f>+'403-ENTREGA_AGROQUIMICOS'!AP124</f>
        <v>0</v>
      </c>
    </row>
    <row r="405" spans="1:24" hidden="1" x14ac:dyDescent="0.3">
      <c r="A405" s="376">
        <f>+'403-ENTREGA_AGROQUIMICOS'!B127</f>
        <v>0</v>
      </c>
      <c r="B405" s="376">
        <f>+'403-ENTREGA_AGROQUIMICOS'!F127</f>
        <v>0</v>
      </c>
      <c r="C405" s="376" t="e">
        <f>IFERROR(IFERROR(VLOOKUP('403-ENTREGA_AGROQUIMICOS'!N127,localidades,2,FALSE),VLOOKUP('403-ENTREGA_AGROQUIMICOS'!AH$6,localidades,2,FALSE)),VLOOKUP('403-ENTREGA_AGROQUIMICOS'!AH$5,district_codes,2,FALSE))</f>
        <v>#N/A</v>
      </c>
      <c r="D405" s="416">
        <f>+'403-ENTREGA_AGROQUIMICOS'!AH$7</f>
        <v>0</v>
      </c>
      <c r="E405" s="574" t="str">
        <f>+delivery_events!D$7</f>
        <v>Agroquímicos</v>
      </c>
      <c r="F405" s="575" t="e">
        <f>+delivery_events!C$7</f>
        <v>#N/A</v>
      </c>
      <c r="G405" s="575">
        <f>+'403-ENTREGA_AGROQUIMICOS'!J127</f>
        <v>0</v>
      </c>
      <c r="H405" s="575">
        <f>+'403-ENTREGA_AGROQUIMICOS'!L127</f>
        <v>0</v>
      </c>
      <c r="I405" s="575">
        <f>+IF('403-ENTREGA_AGROQUIMICOS'!N127=0,'403-ENTREGA_AGROQUIMICOS'!AH$6,'403-ENTREGA_AGROQUIMICOS'!N127)</f>
        <v>0</v>
      </c>
      <c r="J405" s="575">
        <f t="shared" si="1"/>
        <v>0</v>
      </c>
      <c r="S405" s="376">
        <f>+'403-ENTREGA_AGROQUIMICOS'!AF127</f>
        <v>0</v>
      </c>
      <c r="T405" s="376">
        <f>+'403-ENTREGA_AGROQUIMICOS'!AH127</f>
        <v>0</v>
      </c>
      <c r="U405" s="376">
        <f>+'403-ENTREGA_AGROQUIMICOS'!AJ125</f>
        <v>0</v>
      </c>
      <c r="V405" s="376">
        <f>+'403-ENTREGA_AGROQUIMICOS'!AL125</f>
        <v>0</v>
      </c>
      <c r="W405" s="376">
        <f>+'403-ENTREGA_AGROQUIMICOS'!AN125</f>
        <v>0</v>
      </c>
      <c r="X405" s="376">
        <f>+'403-ENTREGA_AGROQUIMICOS'!AP125</f>
        <v>0</v>
      </c>
    </row>
    <row r="406" spans="1:24" hidden="1" x14ac:dyDescent="0.3">
      <c r="A406" s="376">
        <f>+'403-ENTREGA_AGROQUIMICOS'!B128</f>
        <v>0</v>
      </c>
      <c r="B406" s="376">
        <f>+'403-ENTREGA_AGROQUIMICOS'!F128</f>
        <v>0</v>
      </c>
      <c r="C406" s="376" t="e">
        <f>IFERROR(IFERROR(VLOOKUP('403-ENTREGA_AGROQUIMICOS'!N128,localidades,2,FALSE),VLOOKUP('403-ENTREGA_AGROQUIMICOS'!AH$6,localidades,2,FALSE)),VLOOKUP('403-ENTREGA_AGROQUIMICOS'!AH$5,district_codes,2,FALSE))</f>
        <v>#N/A</v>
      </c>
      <c r="D406" s="416">
        <f>+'403-ENTREGA_AGROQUIMICOS'!AH$7</f>
        <v>0</v>
      </c>
      <c r="E406" s="574" t="str">
        <f>+delivery_events!D$7</f>
        <v>Agroquímicos</v>
      </c>
      <c r="F406" s="575" t="e">
        <f>+delivery_events!C$7</f>
        <v>#N/A</v>
      </c>
      <c r="G406" s="575">
        <f>+'403-ENTREGA_AGROQUIMICOS'!J128</f>
        <v>0</v>
      </c>
      <c r="H406" s="575">
        <f>+'403-ENTREGA_AGROQUIMICOS'!L128</f>
        <v>0</v>
      </c>
      <c r="I406" s="575">
        <f>+IF('403-ENTREGA_AGROQUIMICOS'!N128=0,'403-ENTREGA_AGROQUIMICOS'!AH$6,'403-ENTREGA_AGROQUIMICOS'!N128)</f>
        <v>0</v>
      </c>
      <c r="J406" s="575">
        <f t="shared" si="1"/>
        <v>0</v>
      </c>
      <c r="S406" s="376">
        <f>+'403-ENTREGA_AGROQUIMICOS'!AF128</f>
        <v>0</v>
      </c>
      <c r="T406" s="376">
        <f>+'403-ENTREGA_AGROQUIMICOS'!AH128</f>
        <v>0</v>
      </c>
      <c r="U406" s="376">
        <f>+'403-ENTREGA_AGROQUIMICOS'!AJ126</f>
        <v>0</v>
      </c>
      <c r="V406" s="376">
        <f>+'403-ENTREGA_AGROQUIMICOS'!AL126</f>
        <v>0</v>
      </c>
      <c r="W406" s="376">
        <f>+'403-ENTREGA_AGROQUIMICOS'!AN126</f>
        <v>0</v>
      </c>
      <c r="X406" s="376">
        <f>+'403-ENTREGA_AGROQUIMICOS'!AP126</f>
        <v>0</v>
      </c>
    </row>
    <row r="407" spans="1:24" hidden="1" x14ac:dyDescent="0.3">
      <c r="A407" s="376">
        <f>+'403-ENTREGA_AGROQUIMICOS'!B129</f>
        <v>0</v>
      </c>
      <c r="B407" s="376">
        <f>+'403-ENTREGA_AGROQUIMICOS'!F129</f>
        <v>0</v>
      </c>
      <c r="C407" s="376" t="e">
        <f>IFERROR(IFERROR(VLOOKUP('403-ENTREGA_AGROQUIMICOS'!N129,localidades,2,FALSE),VLOOKUP('403-ENTREGA_AGROQUIMICOS'!AH$6,localidades,2,FALSE)),VLOOKUP('403-ENTREGA_AGROQUIMICOS'!AH$5,district_codes,2,FALSE))</f>
        <v>#N/A</v>
      </c>
      <c r="D407" s="416">
        <f>+'403-ENTREGA_AGROQUIMICOS'!AH$7</f>
        <v>0</v>
      </c>
      <c r="E407" s="574" t="str">
        <f>+delivery_events!D$7</f>
        <v>Agroquímicos</v>
      </c>
      <c r="F407" s="575" t="e">
        <f>+delivery_events!C$7</f>
        <v>#N/A</v>
      </c>
      <c r="G407" s="575">
        <f>+'403-ENTREGA_AGROQUIMICOS'!J129</f>
        <v>0</v>
      </c>
      <c r="H407" s="575">
        <f>+'403-ENTREGA_AGROQUIMICOS'!L129</f>
        <v>0</v>
      </c>
      <c r="I407" s="575">
        <f>+IF('403-ENTREGA_AGROQUIMICOS'!N129=0,'403-ENTREGA_AGROQUIMICOS'!AH$6,'403-ENTREGA_AGROQUIMICOS'!N129)</f>
        <v>0</v>
      </c>
      <c r="J407" s="575">
        <f t="shared" si="1"/>
        <v>0</v>
      </c>
      <c r="S407" s="376">
        <f>+'403-ENTREGA_AGROQUIMICOS'!AF129</f>
        <v>0</v>
      </c>
      <c r="T407" s="376">
        <f>+'403-ENTREGA_AGROQUIMICOS'!AH129</f>
        <v>0</v>
      </c>
      <c r="U407" s="376">
        <f>+'403-ENTREGA_AGROQUIMICOS'!AJ127</f>
        <v>0</v>
      </c>
      <c r="V407" s="376">
        <f>+'403-ENTREGA_AGROQUIMICOS'!AL127</f>
        <v>0</v>
      </c>
      <c r="W407" s="376">
        <f>+'403-ENTREGA_AGROQUIMICOS'!AN127</f>
        <v>0</v>
      </c>
      <c r="X407" s="376">
        <f>+'403-ENTREGA_AGROQUIMICOS'!AP127</f>
        <v>0</v>
      </c>
    </row>
    <row r="408" spans="1:24" hidden="1" x14ac:dyDescent="0.3">
      <c r="A408" s="376">
        <f>+'403-ENTREGA_AGROQUIMICOS'!B130</f>
        <v>0</v>
      </c>
      <c r="B408" s="376">
        <f>+'403-ENTREGA_AGROQUIMICOS'!F130</f>
        <v>0</v>
      </c>
      <c r="C408" s="376" t="e">
        <f>IFERROR(IFERROR(VLOOKUP('403-ENTREGA_AGROQUIMICOS'!N130,localidades,2,FALSE),VLOOKUP('403-ENTREGA_AGROQUIMICOS'!AH$6,localidades,2,FALSE)),VLOOKUP('403-ENTREGA_AGROQUIMICOS'!AH$5,district_codes,2,FALSE))</f>
        <v>#N/A</v>
      </c>
      <c r="D408" s="416">
        <f>+'403-ENTREGA_AGROQUIMICOS'!AH$7</f>
        <v>0</v>
      </c>
      <c r="E408" s="574" t="str">
        <f>+delivery_events!D$7</f>
        <v>Agroquímicos</v>
      </c>
      <c r="F408" s="575" t="e">
        <f>+delivery_events!C$7</f>
        <v>#N/A</v>
      </c>
      <c r="G408" s="575">
        <f>+'403-ENTREGA_AGROQUIMICOS'!J130</f>
        <v>0</v>
      </c>
      <c r="H408" s="575">
        <f>+'403-ENTREGA_AGROQUIMICOS'!L130</f>
        <v>0</v>
      </c>
      <c r="I408" s="575">
        <f>+IF('403-ENTREGA_AGROQUIMICOS'!N130=0,'403-ENTREGA_AGROQUIMICOS'!AH$6,'403-ENTREGA_AGROQUIMICOS'!N130)</f>
        <v>0</v>
      </c>
      <c r="J408" s="575">
        <f t="shared" si="1"/>
        <v>0</v>
      </c>
      <c r="S408" s="376">
        <f>+'403-ENTREGA_AGROQUIMICOS'!AF130</f>
        <v>0</v>
      </c>
      <c r="T408" s="376">
        <f>+'403-ENTREGA_AGROQUIMICOS'!AH130</f>
        <v>0</v>
      </c>
      <c r="U408" s="376">
        <f>+'403-ENTREGA_AGROQUIMICOS'!AJ128</f>
        <v>0</v>
      </c>
      <c r="V408" s="376">
        <f>+'403-ENTREGA_AGROQUIMICOS'!AL128</f>
        <v>0</v>
      </c>
      <c r="W408" s="376">
        <f>+'403-ENTREGA_AGROQUIMICOS'!AN128</f>
        <v>0</v>
      </c>
      <c r="X408" s="376">
        <f>+'403-ENTREGA_AGROQUIMICOS'!AP128</f>
        <v>0</v>
      </c>
    </row>
    <row r="409" spans="1:24" hidden="1" x14ac:dyDescent="0.3">
      <c r="A409" s="376">
        <f>+'403-ENTREGA_AGROQUIMICOS'!B131</f>
        <v>0</v>
      </c>
      <c r="B409" s="376">
        <f>+'403-ENTREGA_AGROQUIMICOS'!F131</f>
        <v>0</v>
      </c>
      <c r="C409" s="376" t="e">
        <f>IFERROR(IFERROR(VLOOKUP('403-ENTREGA_AGROQUIMICOS'!N131,localidades,2,FALSE),VLOOKUP('403-ENTREGA_AGROQUIMICOS'!AH$6,localidades,2,FALSE)),VLOOKUP('403-ENTREGA_AGROQUIMICOS'!AH$5,district_codes,2,FALSE))</f>
        <v>#N/A</v>
      </c>
      <c r="D409" s="416">
        <f>+'403-ENTREGA_AGROQUIMICOS'!AH$7</f>
        <v>0</v>
      </c>
      <c r="E409" s="574" t="str">
        <f>+delivery_events!D$7</f>
        <v>Agroquímicos</v>
      </c>
      <c r="F409" s="575" t="e">
        <f>+delivery_events!C$7</f>
        <v>#N/A</v>
      </c>
      <c r="G409" s="575">
        <f>+'403-ENTREGA_AGROQUIMICOS'!J131</f>
        <v>0</v>
      </c>
      <c r="H409" s="575">
        <f>+'403-ENTREGA_AGROQUIMICOS'!L131</f>
        <v>0</v>
      </c>
      <c r="I409" s="575">
        <f>+IF('403-ENTREGA_AGROQUIMICOS'!N131=0,'403-ENTREGA_AGROQUIMICOS'!AH$6,'403-ENTREGA_AGROQUIMICOS'!N131)</f>
        <v>0</v>
      </c>
      <c r="J409" s="575">
        <f t="shared" si="1"/>
        <v>0</v>
      </c>
      <c r="S409" s="376">
        <f>+'403-ENTREGA_AGROQUIMICOS'!AF131</f>
        <v>0</v>
      </c>
      <c r="T409" s="376">
        <f>+'403-ENTREGA_AGROQUIMICOS'!AH131</f>
        <v>0</v>
      </c>
      <c r="U409" s="376">
        <f>+'403-ENTREGA_AGROQUIMICOS'!AJ129</f>
        <v>0</v>
      </c>
      <c r="V409" s="376">
        <f>+'403-ENTREGA_AGROQUIMICOS'!AL129</f>
        <v>0</v>
      </c>
      <c r="W409" s="376">
        <f>+'403-ENTREGA_AGROQUIMICOS'!AN129</f>
        <v>0</v>
      </c>
      <c r="X409" s="376">
        <f>+'403-ENTREGA_AGROQUIMICOS'!AP129</f>
        <v>0</v>
      </c>
    </row>
    <row r="410" spans="1:24" hidden="1" x14ac:dyDescent="0.3">
      <c r="A410" s="376">
        <f>+'403-ENTREGA_AGROQUIMICOS'!B132</f>
        <v>0</v>
      </c>
      <c r="B410" s="376">
        <f>+'403-ENTREGA_AGROQUIMICOS'!F132</f>
        <v>0</v>
      </c>
      <c r="C410" s="376" t="e">
        <f>IFERROR(IFERROR(VLOOKUP('403-ENTREGA_AGROQUIMICOS'!N132,localidades,2,FALSE),VLOOKUP('403-ENTREGA_AGROQUIMICOS'!AH$6,localidades,2,FALSE)),VLOOKUP('403-ENTREGA_AGROQUIMICOS'!AH$5,district_codes,2,FALSE))</f>
        <v>#N/A</v>
      </c>
      <c r="D410" s="416">
        <f>+'403-ENTREGA_AGROQUIMICOS'!AH$7</f>
        <v>0</v>
      </c>
      <c r="E410" s="574" t="str">
        <f>+delivery_events!D$7</f>
        <v>Agroquímicos</v>
      </c>
      <c r="F410" s="575" t="e">
        <f>+delivery_events!C$7</f>
        <v>#N/A</v>
      </c>
      <c r="G410" s="575">
        <f>+'403-ENTREGA_AGROQUIMICOS'!J132</f>
        <v>0</v>
      </c>
      <c r="H410" s="575">
        <f>+'403-ENTREGA_AGROQUIMICOS'!L132</f>
        <v>0</v>
      </c>
      <c r="I410" s="575">
        <f>+IF('403-ENTREGA_AGROQUIMICOS'!N132=0,'403-ENTREGA_AGROQUIMICOS'!AH$6,'403-ENTREGA_AGROQUIMICOS'!N132)</f>
        <v>0</v>
      </c>
      <c r="J410" s="575">
        <f t="shared" si="1"/>
        <v>0</v>
      </c>
      <c r="S410" s="376">
        <f>+'403-ENTREGA_AGROQUIMICOS'!AF132</f>
        <v>0</v>
      </c>
      <c r="T410" s="376">
        <f>+'403-ENTREGA_AGROQUIMICOS'!AH132</f>
        <v>0</v>
      </c>
      <c r="U410" s="376">
        <f>+'403-ENTREGA_AGROQUIMICOS'!AJ130</f>
        <v>0</v>
      </c>
      <c r="V410" s="376">
        <f>+'403-ENTREGA_AGROQUIMICOS'!AL130</f>
        <v>0</v>
      </c>
      <c r="W410" s="376">
        <f>+'403-ENTREGA_AGROQUIMICOS'!AN130</f>
        <v>0</v>
      </c>
      <c r="X410" s="376">
        <f>+'403-ENTREGA_AGROQUIMICOS'!AP130</f>
        <v>0</v>
      </c>
    </row>
    <row r="411" spans="1:24" hidden="1" x14ac:dyDescent="0.3">
      <c r="A411" s="376">
        <f>+'403-ENTREGA_AGROQUIMICOS'!B133</f>
        <v>0</v>
      </c>
      <c r="B411" s="376">
        <f>+'403-ENTREGA_AGROQUIMICOS'!F133</f>
        <v>0</v>
      </c>
      <c r="C411" s="376" t="e">
        <f>IFERROR(IFERROR(VLOOKUP('403-ENTREGA_AGROQUIMICOS'!N133,localidades,2,FALSE),VLOOKUP('403-ENTREGA_AGROQUIMICOS'!AH$6,localidades,2,FALSE)),VLOOKUP('403-ENTREGA_AGROQUIMICOS'!AH$5,district_codes,2,FALSE))</f>
        <v>#N/A</v>
      </c>
      <c r="D411" s="416">
        <f>+'403-ENTREGA_AGROQUIMICOS'!AH$7</f>
        <v>0</v>
      </c>
      <c r="E411" s="574" t="str">
        <f>+delivery_events!D$7</f>
        <v>Agroquímicos</v>
      </c>
      <c r="F411" s="575" t="e">
        <f>+delivery_events!C$7</f>
        <v>#N/A</v>
      </c>
      <c r="G411" s="575">
        <f>+'403-ENTREGA_AGROQUIMICOS'!J133</f>
        <v>0</v>
      </c>
      <c r="H411" s="575">
        <f>+'403-ENTREGA_AGROQUIMICOS'!L133</f>
        <v>0</v>
      </c>
      <c r="I411" s="575">
        <f>+IF('403-ENTREGA_AGROQUIMICOS'!N133=0,'403-ENTREGA_AGROQUIMICOS'!AH$6,'403-ENTREGA_AGROQUIMICOS'!N133)</f>
        <v>0</v>
      </c>
      <c r="J411" s="575">
        <f t="shared" si="1"/>
        <v>0</v>
      </c>
      <c r="S411" s="376">
        <f>+'403-ENTREGA_AGROQUIMICOS'!AF133</f>
        <v>0</v>
      </c>
      <c r="T411" s="376">
        <f>+'403-ENTREGA_AGROQUIMICOS'!AH133</f>
        <v>0</v>
      </c>
      <c r="U411" s="376">
        <f>+'403-ENTREGA_AGROQUIMICOS'!AJ131</f>
        <v>0</v>
      </c>
      <c r="V411" s="376">
        <f>+'403-ENTREGA_AGROQUIMICOS'!AL131</f>
        <v>0</v>
      </c>
      <c r="W411" s="376">
        <f>+'403-ENTREGA_AGROQUIMICOS'!AN131</f>
        <v>0</v>
      </c>
      <c r="X411" s="376">
        <f>+'403-ENTREGA_AGROQUIMICOS'!AP131</f>
        <v>0</v>
      </c>
    </row>
    <row r="412" spans="1:24" hidden="1" x14ac:dyDescent="0.3">
      <c r="A412" s="376">
        <f>+'403-ENTREGA_AGROQUIMICOS'!B134</f>
        <v>0</v>
      </c>
      <c r="B412" s="376">
        <f>+'403-ENTREGA_AGROQUIMICOS'!F134</f>
        <v>0</v>
      </c>
      <c r="C412" s="376" t="e">
        <f>IFERROR(IFERROR(VLOOKUP('403-ENTREGA_AGROQUIMICOS'!N134,localidades,2,FALSE),VLOOKUP('403-ENTREGA_AGROQUIMICOS'!AH$6,localidades,2,FALSE)),VLOOKUP('403-ENTREGA_AGROQUIMICOS'!AH$5,district_codes,2,FALSE))</f>
        <v>#N/A</v>
      </c>
      <c r="D412" s="416">
        <f>+'403-ENTREGA_AGROQUIMICOS'!AH$7</f>
        <v>0</v>
      </c>
      <c r="E412" s="574" t="str">
        <f>+delivery_events!D$7</f>
        <v>Agroquímicos</v>
      </c>
      <c r="F412" s="575" t="e">
        <f>+delivery_events!C$7</f>
        <v>#N/A</v>
      </c>
      <c r="G412" s="575">
        <f>+'403-ENTREGA_AGROQUIMICOS'!J134</f>
        <v>0</v>
      </c>
      <c r="H412" s="575">
        <f>+'403-ENTREGA_AGROQUIMICOS'!L134</f>
        <v>0</v>
      </c>
      <c r="I412" s="575">
        <f>+IF('403-ENTREGA_AGROQUIMICOS'!N134=0,'403-ENTREGA_AGROQUIMICOS'!AH$6,'403-ENTREGA_AGROQUIMICOS'!N134)</f>
        <v>0</v>
      </c>
      <c r="J412" s="575">
        <f t="shared" si="1"/>
        <v>0</v>
      </c>
      <c r="S412" s="376">
        <f>+'403-ENTREGA_AGROQUIMICOS'!AF134</f>
        <v>0</v>
      </c>
      <c r="T412" s="376">
        <f>+'403-ENTREGA_AGROQUIMICOS'!AH134</f>
        <v>0</v>
      </c>
      <c r="U412" s="376">
        <f>+'403-ENTREGA_AGROQUIMICOS'!AJ132</f>
        <v>0</v>
      </c>
      <c r="V412" s="376">
        <f>+'403-ENTREGA_AGROQUIMICOS'!AL132</f>
        <v>0</v>
      </c>
      <c r="W412" s="376">
        <f>+'403-ENTREGA_AGROQUIMICOS'!AN132</f>
        <v>0</v>
      </c>
      <c r="X412" s="376">
        <f>+'403-ENTREGA_AGROQUIMICOS'!AP132</f>
        <v>0</v>
      </c>
    </row>
    <row r="413" spans="1:24" hidden="1" x14ac:dyDescent="0.3">
      <c r="A413" s="376">
        <f>+'403-ENTREGA_AGROQUIMICOS'!B135</f>
        <v>0</v>
      </c>
      <c r="B413" s="376">
        <f>+'403-ENTREGA_AGROQUIMICOS'!F135</f>
        <v>0</v>
      </c>
      <c r="C413" s="376" t="e">
        <f>IFERROR(IFERROR(VLOOKUP('403-ENTREGA_AGROQUIMICOS'!N135,localidades,2,FALSE),VLOOKUP('403-ENTREGA_AGROQUIMICOS'!AH$6,localidades,2,FALSE)),VLOOKUP('403-ENTREGA_AGROQUIMICOS'!AH$5,district_codes,2,FALSE))</f>
        <v>#N/A</v>
      </c>
      <c r="D413" s="416">
        <f>+'403-ENTREGA_AGROQUIMICOS'!AH$7</f>
        <v>0</v>
      </c>
      <c r="E413" s="574" t="str">
        <f>+delivery_events!D$7</f>
        <v>Agroquímicos</v>
      </c>
      <c r="F413" s="575" t="e">
        <f>+delivery_events!C$7</f>
        <v>#N/A</v>
      </c>
      <c r="G413" s="575">
        <f>+'403-ENTREGA_AGROQUIMICOS'!J135</f>
        <v>0</v>
      </c>
      <c r="H413" s="575">
        <f>+'403-ENTREGA_AGROQUIMICOS'!L135</f>
        <v>0</v>
      </c>
      <c r="I413" s="575">
        <f>+IF('403-ENTREGA_AGROQUIMICOS'!N135=0,'403-ENTREGA_AGROQUIMICOS'!AH$6,'403-ENTREGA_AGROQUIMICOS'!N135)</f>
        <v>0</v>
      </c>
      <c r="J413" s="575">
        <f t="shared" si="1"/>
        <v>0</v>
      </c>
      <c r="S413" s="376">
        <f>+'403-ENTREGA_AGROQUIMICOS'!AF135</f>
        <v>0</v>
      </c>
      <c r="T413" s="376">
        <f>+'403-ENTREGA_AGROQUIMICOS'!AH135</f>
        <v>0</v>
      </c>
      <c r="U413" s="376">
        <f>+'403-ENTREGA_AGROQUIMICOS'!AJ133</f>
        <v>0</v>
      </c>
      <c r="V413" s="376">
        <f>+'403-ENTREGA_AGROQUIMICOS'!AL133</f>
        <v>0</v>
      </c>
      <c r="W413" s="376">
        <f>+'403-ENTREGA_AGROQUIMICOS'!AN133</f>
        <v>0</v>
      </c>
      <c r="X413" s="376">
        <f>+'403-ENTREGA_AGROQUIMICOS'!AP133</f>
        <v>0</v>
      </c>
    </row>
    <row r="414" spans="1:24" hidden="1" x14ac:dyDescent="0.3">
      <c r="A414" s="376">
        <f>+'403-ENTREGA_AGROQUIMICOS'!B136</f>
        <v>0</v>
      </c>
      <c r="B414" s="376">
        <f>+'403-ENTREGA_AGROQUIMICOS'!F136</f>
        <v>0</v>
      </c>
      <c r="C414" s="376" t="e">
        <f>IFERROR(IFERROR(VLOOKUP('403-ENTREGA_AGROQUIMICOS'!N136,localidades,2,FALSE),VLOOKUP('403-ENTREGA_AGROQUIMICOS'!AH$6,localidades,2,FALSE)),VLOOKUP('403-ENTREGA_AGROQUIMICOS'!AH$5,district_codes,2,FALSE))</f>
        <v>#N/A</v>
      </c>
      <c r="D414" s="416">
        <f>+'403-ENTREGA_AGROQUIMICOS'!AH$7</f>
        <v>0</v>
      </c>
      <c r="E414" s="574" t="str">
        <f>+delivery_events!D$7</f>
        <v>Agroquímicos</v>
      </c>
      <c r="F414" s="575" t="e">
        <f>+delivery_events!C$7</f>
        <v>#N/A</v>
      </c>
      <c r="G414" s="575">
        <f>+'403-ENTREGA_AGROQUIMICOS'!J136</f>
        <v>0</v>
      </c>
      <c r="H414" s="575">
        <f>+'403-ENTREGA_AGROQUIMICOS'!L136</f>
        <v>0</v>
      </c>
      <c r="I414" s="575">
        <f>+IF('403-ENTREGA_AGROQUIMICOS'!N136=0,'403-ENTREGA_AGROQUIMICOS'!AH$6,'403-ENTREGA_AGROQUIMICOS'!N136)</f>
        <v>0</v>
      </c>
      <c r="J414" s="575">
        <f t="shared" si="1"/>
        <v>0</v>
      </c>
      <c r="S414" s="376">
        <f>+'403-ENTREGA_AGROQUIMICOS'!AF136</f>
        <v>0</v>
      </c>
      <c r="T414" s="376">
        <f>+'403-ENTREGA_AGROQUIMICOS'!AH136</f>
        <v>0</v>
      </c>
      <c r="U414" s="376">
        <f>+'403-ENTREGA_AGROQUIMICOS'!AJ134</f>
        <v>0</v>
      </c>
      <c r="V414" s="376">
        <f>+'403-ENTREGA_AGROQUIMICOS'!AL134</f>
        <v>0</v>
      </c>
      <c r="W414" s="376">
        <f>+'403-ENTREGA_AGROQUIMICOS'!AN134</f>
        <v>0</v>
      </c>
      <c r="X414" s="376">
        <f>+'403-ENTREGA_AGROQUIMICOS'!AP134</f>
        <v>0</v>
      </c>
    </row>
    <row r="415" spans="1:24" hidden="1" x14ac:dyDescent="0.3">
      <c r="A415" s="376">
        <f>+'403-ENTREGA_AGROQUIMICOS'!B137</f>
        <v>0</v>
      </c>
      <c r="B415" s="376">
        <f>+'403-ENTREGA_AGROQUIMICOS'!F137</f>
        <v>0</v>
      </c>
      <c r="C415" s="376" t="e">
        <f>IFERROR(IFERROR(VLOOKUP('403-ENTREGA_AGROQUIMICOS'!N137,localidades,2,FALSE),VLOOKUP('403-ENTREGA_AGROQUIMICOS'!AH$6,localidades,2,FALSE)),VLOOKUP('403-ENTREGA_AGROQUIMICOS'!AH$5,district_codes,2,FALSE))</f>
        <v>#N/A</v>
      </c>
      <c r="D415" s="416">
        <f>+'403-ENTREGA_AGROQUIMICOS'!AH$7</f>
        <v>0</v>
      </c>
      <c r="E415" s="574" t="str">
        <f>+delivery_events!D$7</f>
        <v>Agroquímicos</v>
      </c>
      <c r="F415" s="575" t="e">
        <f>+delivery_events!C$7</f>
        <v>#N/A</v>
      </c>
      <c r="G415" s="575">
        <f>+'403-ENTREGA_AGROQUIMICOS'!J137</f>
        <v>0</v>
      </c>
      <c r="H415" s="575">
        <f>+'403-ENTREGA_AGROQUIMICOS'!L137</f>
        <v>0</v>
      </c>
      <c r="I415" s="575">
        <f>+IF('403-ENTREGA_AGROQUIMICOS'!N137=0,'403-ENTREGA_AGROQUIMICOS'!AH$6,'403-ENTREGA_AGROQUIMICOS'!N137)</f>
        <v>0</v>
      </c>
      <c r="J415" s="575">
        <f t="shared" si="1"/>
        <v>0</v>
      </c>
      <c r="S415" s="376">
        <f>+'403-ENTREGA_AGROQUIMICOS'!AF137</f>
        <v>0</v>
      </c>
      <c r="T415" s="376">
        <f>+'403-ENTREGA_AGROQUIMICOS'!AH137</f>
        <v>0</v>
      </c>
      <c r="U415" s="376">
        <f>+'403-ENTREGA_AGROQUIMICOS'!AJ135</f>
        <v>0</v>
      </c>
      <c r="V415" s="376">
        <f>+'403-ENTREGA_AGROQUIMICOS'!AL135</f>
        <v>0</v>
      </c>
      <c r="W415" s="376">
        <f>+'403-ENTREGA_AGROQUIMICOS'!AN135</f>
        <v>0</v>
      </c>
      <c r="X415" s="376">
        <f>+'403-ENTREGA_AGROQUIMICOS'!AP135</f>
        <v>0</v>
      </c>
    </row>
    <row r="416" spans="1:24" hidden="1" x14ac:dyDescent="0.3">
      <c r="A416" s="376">
        <f>+'403-ENTREGA_AGROQUIMICOS'!B138</f>
        <v>0</v>
      </c>
      <c r="B416" s="376">
        <f>+'403-ENTREGA_AGROQUIMICOS'!F138</f>
        <v>0</v>
      </c>
      <c r="C416" s="376" t="e">
        <f>IFERROR(IFERROR(VLOOKUP('403-ENTREGA_AGROQUIMICOS'!N138,localidades,2,FALSE),VLOOKUP('403-ENTREGA_AGROQUIMICOS'!AH$6,localidades,2,FALSE)),VLOOKUP('403-ENTREGA_AGROQUIMICOS'!AH$5,district_codes,2,FALSE))</f>
        <v>#N/A</v>
      </c>
      <c r="D416" s="416">
        <f>+'403-ENTREGA_AGROQUIMICOS'!AH$7</f>
        <v>0</v>
      </c>
      <c r="E416" s="574" t="str">
        <f>+delivery_events!D$7</f>
        <v>Agroquímicos</v>
      </c>
      <c r="F416" s="575" t="e">
        <f>+delivery_events!C$7</f>
        <v>#N/A</v>
      </c>
      <c r="G416" s="575">
        <f>+'403-ENTREGA_AGROQUIMICOS'!J138</f>
        <v>0</v>
      </c>
      <c r="H416" s="575">
        <f>+'403-ENTREGA_AGROQUIMICOS'!L138</f>
        <v>0</v>
      </c>
      <c r="I416" s="575">
        <f>+IF('403-ENTREGA_AGROQUIMICOS'!N138=0,'403-ENTREGA_AGROQUIMICOS'!AH$6,'403-ENTREGA_AGROQUIMICOS'!N138)</f>
        <v>0</v>
      </c>
      <c r="J416" s="575">
        <f t="shared" si="1"/>
        <v>0</v>
      </c>
      <c r="S416" s="376">
        <f>+'403-ENTREGA_AGROQUIMICOS'!AF138</f>
        <v>0</v>
      </c>
      <c r="T416" s="376">
        <f>+'403-ENTREGA_AGROQUIMICOS'!AH138</f>
        <v>0</v>
      </c>
      <c r="U416" s="376">
        <f>+'403-ENTREGA_AGROQUIMICOS'!AJ136</f>
        <v>0</v>
      </c>
      <c r="V416" s="376">
        <f>+'403-ENTREGA_AGROQUIMICOS'!AL136</f>
        <v>0</v>
      </c>
      <c r="W416" s="376">
        <f>+'403-ENTREGA_AGROQUIMICOS'!AN136</f>
        <v>0</v>
      </c>
      <c r="X416" s="376">
        <f>+'403-ENTREGA_AGROQUIMICOS'!AP136</f>
        <v>0</v>
      </c>
    </row>
    <row r="417" spans="1:24" hidden="1" x14ac:dyDescent="0.3">
      <c r="A417" s="376">
        <f>+'403-ENTREGA_AGROQUIMICOS'!B139</f>
        <v>0</v>
      </c>
      <c r="B417" s="376">
        <f>+'403-ENTREGA_AGROQUIMICOS'!F139</f>
        <v>0</v>
      </c>
      <c r="C417" s="376" t="e">
        <f>IFERROR(IFERROR(VLOOKUP('403-ENTREGA_AGROQUIMICOS'!N139,localidades,2,FALSE),VLOOKUP('403-ENTREGA_AGROQUIMICOS'!AH$6,localidades,2,FALSE)),VLOOKUP('403-ENTREGA_AGROQUIMICOS'!AH$5,district_codes,2,FALSE))</f>
        <v>#N/A</v>
      </c>
      <c r="D417" s="416">
        <f>+'403-ENTREGA_AGROQUIMICOS'!AH$7</f>
        <v>0</v>
      </c>
      <c r="E417" s="574" t="str">
        <f>+delivery_events!D$7</f>
        <v>Agroquímicos</v>
      </c>
      <c r="F417" s="575" t="e">
        <f>+delivery_events!C$7</f>
        <v>#N/A</v>
      </c>
      <c r="G417" s="575">
        <f>+'403-ENTREGA_AGROQUIMICOS'!J139</f>
        <v>0</v>
      </c>
      <c r="H417" s="575">
        <f>+'403-ENTREGA_AGROQUIMICOS'!L139</f>
        <v>0</v>
      </c>
      <c r="I417" s="575">
        <f>+IF('403-ENTREGA_AGROQUIMICOS'!N139=0,'403-ENTREGA_AGROQUIMICOS'!AH$6,'403-ENTREGA_AGROQUIMICOS'!N139)</f>
        <v>0</v>
      </c>
      <c r="J417" s="575">
        <f t="shared" si="1"/>
        <v>0</v>
      </c>
      <c r="S417" s="376">
        <f>+'403-ENTREGA_AGROQUIMICOS'!AF139</f>
        <v>0</v>
      </c>
      <c r="T417" s="376">
        <f>+'403-ENTREGA_AGROQUIMICOS'!AH139</f>
        <v>0</v>
      </c>
      <c r="U417" s="376">
        <f>+'403-ENTREGA_AGROQUIMICOS'!AJ137</f>
        <v>0</v>
      </c>
      <c r="V417" s="376">
        <f>+'403-ENTREGA_AGROQUIMICOS'!AL137</f>
        <v>0</v>
      </c>
      <c r="W417" s="376">
        <f>+'403-ENTREGA_AGROQUIMICOS'!AN137</f>
        <v>0</v>
      </c>
      <c r="X417" s="376">
        <f>+'403-ENTREGA_AGROQUIMICOS'!AP137</f>
        <v>0</v>
      </c>
    </row>
    <row r="418" spans="1:24" hidden="1" x14ac:dyDescent="0.3">
      <c r="A418" s="376">
        <f>+'403-ENTREGA_AGROQUIMICOS'!B140</f>
        <v>0</v>
      </c>
      <c r="B418" s="376">
        <f>+'403-ENTREGA_AGROQUIMICOS'!F140</f>
        <v>0</v>
      </c>
      <c r="C418" s="376" t="e">
        <f>IFERROR(IFERROR(VLOOKUP('403-ENTREGA_AGROQUIMICOS'!N140,localidades,2,FALSE),VLOOKUP('403-ENTREGA_AGROQUIMICOS'!AH$6,localidades,2,FALSE)),VLOOKUP('403-ENTREGA_AGROQUIMICOS'!AH$5,district_codes,2,FALSE))</f>
        <v>#N/A</v>
      </c>
      <c r="D418" s="416">
        <f>+'403-ENTREGA_AGROQUIMICOS'!AH$7</f>
        <v>0</v>
      </c>
      <c r="E418" s="574" t="str">
        <f>+delivery_events!D$7</f>
        <v>Agroquímicos</v>
      </c>
      <c r="F418" s="575" t="e">
        <f>+delivery_events!C$7</f>
        <v>#N/A</v>
      </c>
      <c r="G418" s="575">
        <f>+'403-ENTREGA_AGROQUIMICOS'!J140</f>
        <v>0</v>
      </c>
      <c r="H418" s="575">
        <f>+'403-ENTREGA_AGROQUIMICOS'!L140</f>
        <v>0</v>
      </c>
      <c r="I418" s="575">
        <f>+IF('403-ENTREGA_AGROQUIMICOS'!N140=0,'403-ENTREGA_AGROQUIMICOS'!AH$6,'403-ENTREGA_AGROQUIMICOS'!N140)</f>
        <v>0</v>
      </c>
      <c r="J418" s="575">
        <f t="shared" si="1"/>
        <v>0</v>
      </c>
      <c r="S418" s="376">
        <f>+'403-ENTREGA_AGROQUIMICOS'!AF140</f>
        <v>0</v>
      </c>
      <c r="T418" s="376">
        <f>+'403-ENTREGA_AGROQUIMICOS'!AH140</f>
        <v>0</v>
      </c>
      <c r="U418" s="376">
        <f>+'403-ENTREGA_AGROQUIMICOS'!AJ138</f>
        <v>0</v>
      </c>
      <c r="V418" s="376">
        <f>+'403-ENTREGA_AGROQUIMICOS'!AL138</f>
        <v>0</v>
      </c>
      <c r="W418" s="376">
        <f>+'403-ENTREGA_AGROQUIMICOS'!AN138</f>
        <v>0</v>
      </c>
      <c r="X418" s="376">
        <f>+'403-ENTREGA_AGROQUIMICOS'!AP138</f>
        <v>0</v>
      </c>
    </row>
    <row r="419" spans="1:24" hidden="1" x14ac:dyDescent="0.3">
      <c r="A419" s="376">
        <f>+'403-ENTREGA_AGROQUIMICOS'!B141</f>
        <v>0</v>
      </c>
      <c r="B419" s="376">
        <f>+'403-ENTREGA_AGROQUIMICOS'!F141</f>
        <v>0</v>
      </c>
      <c r="C419" s="376" t="e">
        <f>IFERROR(IFERROR(VLOOKUP('403-ENTREGA_AGROQUIMICOS'!N141,localidades,2,FALSE),VLOOKUP('403-ENTREGA_AGROQUIMICOS'!AH$6,localidades,2,FALSE)),VLOOKUP('403-ENTREGA_AGROQUIMICOS'!AH$5,district_codes,2,FALSE))</f>
        <v>#N/A</v>
      </c>
      <c r="D419" s="416">
        <f>+'403-ENTREGA_AGROQUIMICOS'!AH$7</f>
        <v>0</v>
      </c>
      <c r="E419" s="574" t="str">
        <f>+delivery_events!D$7</f>
        <v>Agroquímicos</v>
      </c>
      <c r="F419" s="575" t="e">
        <f>+delivery_events!C$7</f>
        <v>#N/A</v>
      </c>
      <c r="G419" s="575">
        <f>+'403-ENTREGA_AGROQUIMICOS'!J141</f>
        <v>0</v>
      </c>
      <c r="H419" s="575">
        <f>+'403-ENTREGA_AGROQUIMICOS'!L141</f>
        <v>0</v>
      </c>
      <c r="I419" s="575">
        <f>+IF('403-ENTREGA_AGROQUIMICOS'!N141=0,'403-ENTREGA_AGROQUIMICOS'!AH$6,'403-ENTREGA_AGROQUIMICOS'!N141)</f>
        <v>0</v>
      </c>
      <c r="J419" s="575">
        <f t="shared" si="1"/>
        <v>0</v>
      </c>
      <c r="S419" s="376">
        <f>+'403-ENTREGA_AGROQUIMICOS'!AF141</f>
        <v>0</v>
      </c>
      <c r="T419" s="376">
        <f>+'403-ENTREGA_AGROQUIMICOS'!AH141</f>
        <v>0</v>
      </c>
      <c r="U419" s="376">
        <f>+'403-ENTREGA_AGROQUIMICOS'!AJ139</f>
        <v>0</v>
      </c>
      <c r="V419" s="376">
        <f>+'403-ENTREGA_AGROQUIMICOS'!AL139</f>
        <v>0</v>
      </c>
      <c r="W419" s="376">
        <f>+'403-ENTREGA_AGROQUIMICOS'!AN139</f>
        <v>0</v>
      </c>
      <c r="X419" s="376">
        <f>+'403-ENTREGA_AGROQUIMICOS'!AP139</f>
        <v>0</v>
      </c>
    </row>
    <row r="420" spans="1:24" hidden="1" x14ac:dyDescent="0.3">
      <c r="A420" s="376">
        <f>+'403-ENTREGA_AGROQUIMICOS'!B142</f>
        <v>0</v>
      </c>
      <c r="B420" s="376">
        <f>+'403-ENTREGA_AGROQUIMICOS'!F142</f>
        <v>0</v>
      </c>
      <c r="C420" s="376" t="e">
        <f>IFERROR(IFERROR(VLOOKUP('403-ENTREGA_AGROQUIMICOS'!N142,localidades,2,FALSE),VLOOKUP('403-ENTREGA_AGROQUIMICOS'!AH$6,localidades,2,FALSE)),VLOOKUP('403-ENTREGA_AGROQUIMICOS'!AH$5,district_codes,2,FALSE))</f>
        <v>#N/A</v>
      </c>
      <c r="D420" s="416">
        <f>+'403-ENTREGA_AGROQUIMICOS'!AH$7</f>
        <v>0</v>
      </c>
      <c r="E420" s="574" t="str">
        <f>+delivery_events!D$7</f>
        <v>Agroquímicos</v>
      </c>
      <c r="F420" s="575" t="e">
        <f>+delivery_events!C$7</f>
        <v>#N/A</v>
      </c>
      <c r="G420" s="575">
        <f>+'403-ENTREGA_AGROQUIMICOS'!J142</f>
        <v>0</v>
      </c>
      <c r="H420" s="575">
        <f>+'403-ENTREGA_AGROQUIMICOS'!L142</f>
        <v>0</v>
      </c>
      <c r="I420" s="575">
        <f>+IF('403-ENTREGA_AGROQUIMICOS'!N142=0,'403-ENTREGA_AGROQUIMICOS'!AH$6,'403-ENTREGA_AGROQUIMICOS'!N142)</f>
        <v>0</v>
      </c>
      <c r="J420" s="575">
        <f t="shared" si="1"/>
        <v>0</v>
      </c>
      <c r="S420" s="376">
        <f>+'403-ENTREGA_AGROQUIMICOS'!AF142</f>
        <v>0</v>
      </c>
      <c r="T420" s="376">
        <f>+'403-ENTREGA_AGROQUIMICOS'!AH142</f>
        <v>0</v>
      </c>
      <c r="U420" s="376">
        <f>+'403-ENTREGA_AGROQUIMICOS'!AJ140</f>
        <v>0</v>
      </c>
      <c r="V420" s="376">
        <f>+'403-ENTREGA_AGROQUIMICOS'!AL140</f>
        <v>0</v>
      </c>
      <c r="W420" s="376">
        <f>+'403-ENTREGA_AGROQUIMICOS'!AN140</f>
        <v>0</v>
      </c>
      <c r="X420" s="376">
        <f>+'403-ENTREGA_AGROQUIMICOS'!AP140</f>
        <v>0</v>
      </c>
    </row>
    <row r="421" spans="1:24" hidden="1" x14ac:dyDescent="0.3">
      <c r="A421" s="376">
        <f>+'403-ENTREGA_AGROQUIMICOS'!B143</f>
        <v>0</v>
      </c>
      <c r="B421" s="376">
        <f>+'403-ENTREGA_AGROQUIMICOS'!F143</f>
        <v>0</v>
      </c>
      <c r="C421" s="376" t="e">
        <f>IFERROR(IFERROR(VLOOKUP('403-ENTREGA_AGROQUIMICOS'!N143,localidades,2,FALSE),VLOOKUP('403-ENTREGA_AGROQUIMICOS'!AH$6,localidades,2,FALSE)),VLOOKUP('403-ENTREGA_AGROQUIMICOS'!AH$5,district_codes,2,FALSE))</f>
        <v>#N/A</v>
      </c>
      <c r="D421" s="416">
        <f>+'403-ENTREGA_AGROQUIMICOS'!AH$7</f>
        <v>0</v>
      </c>
      <c r="E421" s="574" t="str">
        <f>+delivery_events!D$7</f>
        <v>Agroquímicos</v>
      </c>
      <c r="F421" s="575" t="e">
        <f>+delivery_events!C$7</f>
        <v>#N/A</v>
      </c>
      <c r="G421" s="575">
        <f>+'403-ENTREGA_AGROQUIMICOS'!J143</f>
        <v>0</v>
      </c>
      <c r="H421" s="575">
        <f>+'403-ENTREGA_AGROQUIMICOS'!L143</f>
        <v>0</v>
      </c>
      <c r="I421" s="575">
        <f>+IF('403-ENTREGA_AGROQUIMICOS'!N143=0,'403-ENTREGA_AGROQUIMICOS'!AH$6,'403-ENTREGA_AGROQUIMICOS'!N143)</f>
        <v>0</v>
      </c>
      <c r="J421" s="575">
        <f t="shared" si="1"/>
        <v>0</v>
      </c>
      <c r="S421" s="376">
        <f>+'403-ENTREGA_AGROQUIMICOS'!AF143</f>
        <v>0</v>
      </c>
      <c r="T421" s="376">
        <f>+'403-ENTREGA_AGROQUIMICOS'!AH143</f>
        <v>0</v>
      </c>
      <c r="U421" s="376">
        <f>+'403-ENTREGA_AGROQUIMICOS'!AJ141</f>
        <v>0</v>
      </c>
      <c r="V421" s="376">
        <f>+'403-ENTREGA_AGROQUIMICOS'!AL141</f>
        <v>0</v>
      </c>
      <c r="W421" s="376">
        <f>+'403-ENTREGA_AGROQUIMICOS'!AN141</f>
        <v>0</v>
      </c>
      <c r="X421" s="376">
        <f>+'403-ENTREGA_AGROQUIMICOS'!AP141</f>
        <v>0</v>
      </c>
    </row>
    <row r="422" spans="1:24" hidden="1" x14ac:dyDescent="0.3">
      <c r="A422" s="376">
        <f>+'403-ENTREGA_AGROQUIMICOS'!B144</f>
        <v>0</v>
      </c>
      <c r="B422" s="376">
        <f>+'403-ENTREGA_AGROQUIMICOS'!F144</f>
        <v>0</v>
      </c>
      <c r="C422" s="376" t="e">
        <f>IFERROR(IFERROR(VLOOKUP('403-ENTREGA_AGROQUIMICOS'!N144,localidades,2,FALSE),VLOOKUP('403-ENTREGA_AGROQUIMICOS'!AH$6,localidades,2,FALSE)),VLOOKUP('403-ENTREGA_AGROQUIMICOS'!AH$5,district_codes,2,FALSE))</f>
        <v>#N/A</v>
      </c>
      <c r="D422" s="416">
        <f>+'403-ENTREGA_AGROQUIMICOS'!AH$7</f>
        <v>0</v>
      </c>
      <c r="E422" s="574" t="str">
        <f>+delivery_events!D$7</f>
        <v>Agroquímicos</v>
      </c>
      <c r="F422" s="575" t="e">
        <f>+delivery_events!C$7</f>
        <v>#N/A</v>
      </c>
      <c r="G422" s="575">
        <f>+'403-ENTREGA_AGROQUIMICOS'!J144</f>
        <v>0</v>
      </c>
      <c r="H422" s="575">
        <f>+'403-ENTREGA_AGROQUIMICOS'!L144</f>
        <v>0</v>
      </c>
      <c r="I422" s="575">
        <f>+IF('403-ENTREGA_AGROQUIMICOS'!N144=0,'403-ENTREGA_AGROQUIMICOS'!AH$6,'403-ENTREGA_AGROQUIMICOS'!N144)</f>
        <v>0</v>
      </c>
      <c r="J422" s="575">
        <f t="shared" si="1"/>
        <v>0</v>
      </c>
      <c r="S422" s="376">
        <f>+'403-ENTREGA_AGROQUIMICOS'!AF144</f>
        <v>0</v>
      </c>
      <c r="T422" s="376">
        <f>+'403-ENTREGA_AGROQUIMICOS'!AH144</f>
        <v>0</v>
      </c>
      <c r="U422" s="376">
        <f>+'403-ENTREGA_AGROQUIMICOS'!AJ142</f>
        <v>0</v>
      </c>
      <c r="V422" s="376">
        <f>+'403-ENTREGA_AGROQUIMICOS'!AL142</f>
        <v>0</v>
      </c>
      <c r="W422" s="376">
        <f>+'403-ENTREGA_AGROQUIMICOS'!AN142</f>
        <v>0</v>
      </c>
      <c r="X422" s="376">
        <f>+'403-ENTREGA_AGROQUIMICOS'!AP142</f>
        <v>0</v>
      </c>
    </row>
    <row r="423" spans="1:24" hidden="1" x14ac:dyDescent="0.3">
      <c r="A423" s="376">
        <f>+'403-ENTREGA_AGROQUIMICOS'!B145</f>
        <v>0</v>
      </c>
      <c r="B423" s="376">
        <f>+'403-ENTREGA_AGROQUIMICOS'!F145</f>
        <v>0</v>
      </c>
      <c r="C423" s="376" t="e">
        <f>IFERROR(IFERROR(VLOOKUP('403-ENTREGA_AGROQUIMICOS'!N145,localidades,2,FALSE),VLOOKUP('403-ENTREGA_AGROQUIMICOS'!AH$6,localidades,2,FALSE)),VLOOKUP('403-ENTREGA_AGROQUIMICOS'!AH$5,district_codes,2,FALSE))</f>
        <v>#N/A</v>
      </c>
      <c r="D423" s="416">
        <f>+'403-ENTREGA_AGROQUIMICOS'!AH$7</f>
        <v>0</v>
      </c>
      <c r="E423" s="574" t="str">
        <f>+delivery_events!D$7</f>
        <v>Agroquímicos</v>
      </c>
      <c r="F423" s="575" t="e">
        <f>+delivery_events!C$7</f>
        <v>#N/A</v>
      </c>
      <c r="G423" s="575">
        <f>+'403-ENTREGA_AGROQUIMICOS'!J145</f>
        <v>0</v>
      </c>
      <c r="H423" s="575">
        <f>+'403-ENTREGA_AGROQUIMICOS'!L145</f>
        <v>0</v>
      </c>
      <c r="I423" s="575">
        <f>+IF('403-ENTREGA_AGROQUIMICOS'!N145=0,'403-ENTREGA_AGROQUIMICOS'!AH$6,'403-ENTREGA_AGROQUIMICOS'!N145)</f>
        <v>0</v>
      </c>
      <c r="J423" s="575">
        <f t="shared" si="1"/>
        <v>0</v>
      </c>
      <c r="S423" s="376">
        <f>+'403-ENTREGA_AGROQUIMICOS'!AF145</f>
        <v>0</v>
      </c>
      <c r="T423" s="376">
        <f>+'403-ENTREGA_AGROQUIMICOS'!AH145</f>
        <v>0</v>
      </c>
      <c r="U423" s="376">
        <f>+'403-ENTREGA_AGROQUIMICOS'!AJ143</f>
        <v>0</v>
      </c>
      <c r="V423" s="376">
        <f>+'403-ENTREGA_AGROQUIMICOS'!AL143</f>
        <v>0</v>
      </c>
      <c r="W423" s="376">
        <f>+'403-ENTREGA_AGROQUIMICOS'!AN143</f>
        <v>0</v>
      </c>
      <c r="X423" s="376">
        <f>+'403-ENTREGA_AGROQUIMICOS'!AP143</f>
        <v>0</v>
      </c>
    </row>
    <row r="424" spans="1:24" hidden="1" x14ac:dyDescent="0.3">
      <c r="A424" s="376">
        <f>+'403-ENTREGA_AGROQUIMICOS'!B146</f>
        <v>0</v>
      </c>
      <c r="B424" s="376">
        <f>+'403-ENTREGA_AGROQUIMICOS'!F146</f>
        <v>0</v>
      </c>
      <c r="C424" s="376" t="e">
        <f>IFERROR(IFERROR(VLOOKUP('403-ENTREGA_AGROQUIMICOS'!N146,localidades,2,FALSE),VLOOKUP('403-ENTREGA_AGROQUIMICOS'!AH$6,localidades,2,FALSE)),VLOOKUP('403-ENTREGA_AGROQUIMICOS'!AH$5,district_codes,2,FALSE))</f>
        <v>#N/A</v>
      </c>
      <c r="D424" s="416">
        <f>+'403-ENTREGA_AGROQUIMICOS'!AH$7</f>
        <v>0</v>
      </c>
      <c r="E424" s="574" t="str">
        <f>+delivery_events!D$7</f>
        <v>Agroquímicos</v>
      </c>
      <c r="F424" s="575" t="e">
        <f>+delivery_events!C$7</f>
        <v>#N/A</v>
      </c>
      <c r="G424" s="575">
        <f>+'403-ENTREGA_AGROQUIMICOS'!J146</f>
        <v>0</v>
      </c>
      <c r="H424" s="575">
        <f>+'403-ENTREGA_AGROQUIMICOS'!L146</f>
        <v>0</v>
      </c>
      <c r="I424" s="575">
        <f>+IF('403-ENTREGA_AGROQUIMICOS'!N146=0,'403-ENTREGA_AGROQUIMICOS'!AH$6,'403-ENTREGA_AGROQUIMICOS'!N146)</f>
        <v>0</v>
      </c>
      <c r="J424" s="575">
        <f t="shared" si="1"/>
        <v>0</v>
      </c>
      <c r="S424" s="376">
        <f>+'403-ENTREGA_AGROQUIMICOS'!AF146</f>
        <v>0</v>
      </c>
      <c r="T424" s="376">
        <f>+'403-ENTREGA_AGROQUIMICOS'!AH146</f>
        <v>0</v>
      </c>
      <c r="U424" s="376">
        <f>+'403-ENTREGA_AGROQUIMICOS'!AJ144</f>
        <v>0</v>
      </c>
      <c r="V424" s="376">
        <f>+'403-ENTREGA_AGROQUIMICOS'!AL144</f>
        <v>0</v>
      </c>
      <c r="W424" s="376">
        <f>+'403-ENTREGA_AGROQUIMICOS'!AN144</f>
        <v>0</v>
      </c>
      <c r="X424" s="376">
        <f>+'403-ENTREGA_AGROQUIMICOS'!AP144</f>
        <v>0</v>
      </c>
    </row>
    <row r="425" spans="1:24" hidden="1" x14ac:dyDescent="0.3">
      <c r="A425" s="376">
        <f>+'403-ENTREGA_AGROQUIMICOS'!B147</f>
        <v>0</v>
      </c>
      <c r="B425" s="376">
        <f>+'403-ENTREGA_AGROQUIMICOS'!F147</f>
        <v>0</v>
      </c>
      <c r="C425" s="376" t="e">
        <f>IFERROR(IFERROR(VLOOKUP('403-ENTREGA_AGROQUIMICOS'!N147,localidades,2,FALSE),VLOOKUP('403-ENTREGA_AGROQUIMICOS'!AH$6,localidades,2,FALSE)),VLOOKUP('403-ENTREGA_AGROQUIMICOS'!AH$5,district_codes,2,FALSE))</f>
        <v>#N/A</v>
      </c>
      <c r="D425" s="416">
        <f>+'403-ENTREGA_AGROQUIMICOS'!AH$7</f>
        <v>0</v>
      </c>
      <c r="E425" s="574" t="str">
        <f>+delivery_events!D$7</f>
        <v>Agroquímicos</v>
      </c>
      <c r="F425" s="575" t="e">
        <f>+delivery_events!C$7</f>
        <v>#N/A</v>
      </c>
      <c r="G425" s="575">
        <f>+'403-ENTREGA_AGROQUIMICOS'!J147</f>
        <v>0</v>
      </c>
      <c r="H425" s="575">
        <f>+'403-ENTREGA_AGROQUIMICOS'!L147</f>
        <v>0</v>
      </c>
      <c r="I425" s="575">
        <f>+IF('403-ENTREGA_AGROQUIMICOS'!N147=0,'403-ENTREGA_AGROQUIMICOS'!AH$6,'403-ENTREGA_AGROQUIMICOS'!N147)</f>
        <v>0</v>
      </c>
      <c r="J425" s="575">
        <f t="shared" si="1"/>
        <v>0</v>
      </c>
      <c r="S425" s="376">
        <f>+'403-ENTREGA_AGROQUIMICOS'!AF147</f>
        <v>0</v>
      </c>
      <c r="T425" s="376">
        <f>+'403-ENTREGA_AGROQUIMICOS'!AH147</f>
        <v>0</v>
      </c>
      <c r="U425" s="376">
        <f>+'403-ENTREGA_AGROQUIMICOS'!AJ145</f>
        <v>0</v>
      </c>
      <c r="V425" s="376">
        <f>+'403-ENTREGA_AGROQUIMICOS'!AL145</f>
        <v>0</v>
      </c>
      <c r="W425" s="376">
        <f>+'403-ENTREGA_AGROQUIMICOS'!AN145</f>
        <v>0</v>
      </c>
      <c r="X425" s="376">
        <f>+'403-ENTREGA_AGROQUIMICOS'!AP145</f>
        <v>0</v>
      </c>
    </row>
    <row r="426" spans="1:24" hidden="1" x14ac:dyDescent="0.3">
      <c r="A426" s="376">
        <f>+'403-ENTREGA_AGROQUIMICOS'!B148</f>
        <v>0</v>
      </c>
      <c r="B426" s="376">
        <f>+'403-ENTREGA_AGROQUIMICOS'!F148</f>
        <v>0</v>
      </c>
      <c r="C426" s="376" t="e">
        <f>IFERROR(IFERROR(VLOOKUP('403-ENTREGA_AGROQUIMICOS'!N148,localidades,2,FALSE),VLOOKUP('403-ENTREGA_AGROQUIMICOS'!AH$6,localidades,2,FALSE)),VLOOKUP('403-ENTREGA_AGROQUIMICOS'!AH$5,district_codes,2,FALSE))</f>
        <v>#N/A</v>
      </c>
      <c r="D426" s="416">
        <f>+'403-ENTREGA_AGROQUIMICOS'!AH$7</f>
        <v>0</v>
      </c>
      <c r="E426" s="574" t="str">
        <f>+delivery_events!D$7</f>
        <v>Agroquímicos</v>
      </c>
      <c r="F426" s="575" t="e">
        <f>+delivery_events!C$7</f>
        <v>#N/A</v>
      </c>
      <c r="G426" s="575">
        <f>+'403-ENTREGA_AGROQUIMICOS'!J148</f>
        <v>0</v>
      </c>
      <c r="H426" s="575">
        <f>+'403-ENTREGA_AGROQUIMICOS'!L148</f>
        <v>0</v>
      </c>
      <c r="I426" s="575">
        <f>+IF('403-ENTREGA_AGROQUIMICOS'!N148=0,'403-ENTREGA_AGROQUIMICOS'!AH$6,'403-ENTREGA_AGROQUIMICOS'!N148)</f>
        <v>0</v>
      </c>
      <c r="J426" s="575">
        <f t="shared" si="1"/>
        <v>0</v>
      </c>
      <c r="S426" s="376">
        <f>+'403-ENTREGA_AGROQUIMICOS'!AF148</f>
        <v>0</v>
      </c>
      <c r="T426" s="376">
        <f>+'403-ENTREGA_AGROQUIMICOS'!AH148</f>
        <v>0</v>
      </c>
      <c r="U426" s="376">
        <f>+'403-ENTREGA_AGROQUIMICOS'!AJ146</f>
        <v>0</v>
      </c>
      <c r="V426" s="376">
        <f>+'403-ENTREGA_AGROQUIMICOS'!AL146</f>
        <v>0</v>
      </c>
      <c r="W426" s="376">
        <f>+'403-ENTREGA_AGROQUIMICOS'!AN146</f>
        <v>0</v>
      </c>
      <c r="X426" s="376">
        <f>+'403-ENTREGA_AGROQUIMICOS'!AP146</f>
        <v>0</v>
      </c>
    </row>
    <row r="427" spans="1:24" hidden="1" x14ac:dyDescent="0.3">
      <c r="A427" s="376">
        <f>+'403-ENTREGA_AGROQUIMICOS'!B149</f>
        <v>0</v>
      </c>
      <c r="B427" s="376">
        <f>+'403-ENTREGA_AGROQUIMICOS'!F149</f>
        <v>0</v>
      </c>
      <c r="C427" s="376" t="e">
        <f>IFERROR(IFERROR(VLOOKUP('403-ENTREGA_AGROQUIMICOS'!N149,localidades,2,FALSE),VLOOKUP('403-ENTREGA_AGROQUIMICOS'!AH$6,localidades,2,FALSE)),VLOOKUP('403-ENTREGA_AGROQUIMICOS'!AH$5,district_codes,2,FALSE))</f>
        <v>#N/A</v>
      </c>
      <c r="D427" s="416">
        <f>+'403-ENTREGA_AGROQUIMICOS'!AH$7</f>
        <v>0</v>
      </c>
      <c r="E427" s="574" t="str">
        <f>+delivery_events!D$7</f>
        <v>Agroquímicos</v>
      </c>
      <c r="F427" s="575" t="e">
        <f>+delivery_events!C$7</f>
        <v>#N/A</v>
      </c>
      <c r="G427" s="575">
        <f>+'403-ENTREGA_AGROQUIMICOS'!J149</f>
        <v>0</v>
      </c>
      <c r="H427" s="575">
        <f>+'403-ENTREGA_AGROQUIMICOS'!L149</f>
        <v>0</v>
      </c>
      <c r="I427" s="575">
        <f>+IF('403-ENTREGA_AGROQUIMICOS'!N149=0,'403-ENTREGA_AGROQUIMICOS'!AH$6,'403-ENTREGA_AGROQUIMICOS'!N149)</f>
        <v>0</v>
      </c>
      <c r="J427" s="575">
        <f t="shared" si="1"/>
        <v>0</v>
      </c>
      <c r="S427" s="376">
        <f>+'403-ENTREGA_AGROQUIMICOS'!AF149</f>
        <v>0</v>
      </c>
      <c r="T427" s="376">
        <f>+'403-ENTREGA_AGROQUIMICOS'!AH149</f>
        <v>0</v>
      </c>
      <c r="U427" s="376">
        <f>+'403-ENTREGA_AGROQUIMICOS'!AJ147</f>
        <v>0</v>
      </c>
      <c r="V427" s="376">
        <f>+'403-ENTREGA_AGROQUIMICOS'!AL147</f>
        <v>0</v>
      </c>
      <c r="W427" s="376">
        <f>+'403-ENTREGA_AGROQUIMICOS'!AN147</f>
        <v>0</v>
      </c>
      <c r="X427" s="376">
        <f>+'403-ENTREGA_AGROQUIMICOS'!AP147</f>
        <v>0</v>
      </c>
    </row>
    <row r="428" spans="1:24" hidden="1" x14ac:dyDescent="0.3">
      <c r="A428" s="376">
        <f>+'403-ENTREGA_AGROQUIMICOS'!B150</f>
        <v>0</v>
      </c>
      <c r="B428" s="376">
        <f>+'403-ENTREGA_AGROQUIMICOS'!F150</f>
        <v>0</v>
      </c>
      <c r="C428" s="376" t="e">
        <f>IFERROR(IFERROR(VLOOKUP('403-ENTREGA_AGROQUIMICOS'!N150,localidades,2,FALSE),VLOOKUP('403-ENTREGA_AGROQUIMICOS'!AH$6,localidades,2,FALSE)),VLOOKUP('403-ENTREGA_AGROQUIMICOS'!AH$5,district_codes,2,FALSE))</f>
        <v>#N/A</v>
      </c>
      <c r="D428" s="416">
        <f>+'403-ENTREGA_AGROQUIMICOS'!AH$7</f>
        <v>0</v>
      </c>
      <c r="E428" s="574" t="str">
        <f>+delivery_events!D$7</f>
        <v>Agroquímicos</v>
      </c>
      <c r="F428" s="575" t="e">
        <f>+delivery_events!C$7</f>
        <v>#N/A</v>
      </c>
      <c r="G428" s="575">
        <f>+'403-ENTREGA_AGROQUIMICOS'!J150</f>
        <v>0</v>
      </c>
      <c r="H428" s="575">
        <f>+'403-ENTREGA_AGROQUIMICOS'!L150</f>
        <v>0</v>
      </c>
      <c r="I428" s="575">
        <f>+IF('403-ENTREGA_AGROQUIMICOS'!N150=0,'403-ENTREGA_AGROQUIMICOS'!AH$6,'403-ENTREGA_AGROQUIMICOS'!N150)</f>
        <v>0</v>
      </c>
      <c r="J428" s="575">
        <f t="shared" si="1"/>
        <v>0</v>
      </c>
      <c r="S428" s="376">
        <f>+'403-ENTREGA_AGROQUIMICOS'!AF150</f>
        <v>0</v>
      </c>
      <c r="T428" s="376">
        <f>+'403-ENTREGA_AGROQUIMICOS'!AH150</f>
        <v>0</v>
      </c>
      <c r="U428" s="376">
        <f>+'403-ENTREGA_AGROQUIMICOS'!AJ148</f>
        <v>0</v>
      </c>
      <c r="V428" s="376">
        <f>+'403-ENTREGA_AGROQUIMICOS'!AL148</f>
        <v>0</v>
      </c>
      <c r="W428" s="376">
        <f>+'403-ENTREGA_AGROQUIMICOS'!AN148</f>
        <v>0</v>
      </c>
      <c r="X428" s="376">
        <f>+'403-ENTREGA_AGROQUIMICOS'!AP148</f>
        <v>0</v>
      </c>
    </row>
    <row r="429" spans="1:24" hidden="1" x14ac:dyDescent="0.3">
      <c r="A429" s="376">
        <f>+'403-ENTREGA_AGROQUIMICOS'!B151</f>
        <v>0</v>
      </c>
      <c r="B429" s="376">
        <f>+'403-ENTREGA_AGROQUIMICOS'!F151</f>
        <v>0</v>
      </c>
      <c r="C429" s="376" t="e">
        <f>IFERROR(IFERROR(VLOOKUP('403-ENTREGA_AGROQUIMICOS'!N151,localidades,2,FALSE),VLOOKUP('403-ENTREGA_AGROQUIMICOS'!AH$6,localidades,2,FALSE)),VLOOKUP('403-ENTREGA_AGROQUIMICOS'!AH$5,district_codes,2,FALSE))</f>
        <v>#N/A</v>
      </c>
      <c r="D429" s="416">
        <f>+'403-ENTREGA_AGROQUIMICOS'!AH$7</f>
        <v>0</v>
      </c>
      <c r="E429" s="574" t="str">
        <f>+delivery_events!D$7</f>
        <v>Agroquímicos</v>
      </c>
      <c r="F429" s="575" t="e">
        <f>+delivery_events!C$7</f>
        <v>#N/A</v>
      </c>
      <c r="G429" s="575">
        <f>+'403-ENTREGA_AGROQUIMICOS'!J151</f>
        <v>0</v>
      </c>
      <c r="H429" s="575">
        <f>+'403-ENTREGA_AGROQUIMICOS'!L151</f>
        <v>0</v>
      </c>
      <c r="I429" s="575">
        <f>+IF('403-ENTREGA_AGROQUIMICOS'!N151=0,'403-ENTREGA_AGROQUIMICOS'!AH$6,'403-ENTREGA_AGROQUIMICOS'!N151)</f>
        <v>0</v>
      </c>
      <c r="J429" s="575">
        <f t="shared" si="1"/>
        <v>0</v>
      </c>
      <c r="S429" s="376">
        <f>+'403-ENTREGA_AGROQUIMICOS'!AF151</f>
        <v>0</v>
      </c>
      <c r="T429" s="376">
        <f>+'403-ENTREGA_AGROQUIMICOS'!AH151</f>
        <v>0</v>
      </c>
      <c r="U429" s="376">
        <f>+'403-ENTREGA_AGROQUIMICOS'!AJ149</f>
        <v>0</v>
      </c>
      <c r="V429" s="376">
        <f>+'403-ENTREGA_AGROQUIMICOS'!AL149</f>
        <v>0</v>
      </c>
      <c r="W429" s="376">
        <f>+'403-ENTREGA_AGROQUIMICOS'!AN149</f>
        <v>0</v>
      </c>
      <c r="X429" s="376">
        <f>+'403-ENTREGA_AGROQUIMICOS'!AP149</f>
        <v>0</v>
      </c>
    </row>
    <row r="430" spans="1:24" hidden="1" x14ac:dyDescent="0.3">
      <c r="A430" s="376">
        <f>+'403-ENTREGA_AGROQUIMICOS'!B152</f>
        <v>0</v>
      </c>
      <c r="B430" s="376">
        <f>+'403-ENTREGA_AGROQUIMICOS'!F152</f>
        <v>0</v>
      </c>
      <c r="C430" s="376" t="e">
        <f>IFERROR(IFERROR(VLOOKUP('403-ENTREGA_AGROQUIMICOS'!N152,localidades,2,FALSE),VLOOKUP('403-ENTREGA_AGROQUIMICOS'!AH$6,localidades,2,FALSE)),VLOOKUP('403-ENTREGA_AGROQUIMICOS'!AH$5,district_codes,2,FALSE))</f>
        <v>#N/A</v>
      </c>
      <c r="D430" s="416">
        <f>+'403-ENTREGA_AGROQUIMICOS'!AH$7</f>
        <v>0</v>
      </c>
      <c r="E430" s="574" t="str">
        <f>+delivery_events!D$7</f>
        <v>Agroquímicos</v>
      </c>
      <c r="F430" s="575" t="e">
        <f>+delivery_events!C$7</f>
        <v>#N/A</v>
      </c>
      <c r="G430" s="575">
        <f>+'403-ENTREGA_AGROQUIMICOS'!J152</f>
        <v>0</v>
      </c>
      <c r="H430" s="575">
        <f>+'403-ENTREGA_AGROQUIMICOS'!L152</f>
        <v>0</v>
      </c>
      <c r="I430" s="575">
        <f>+IF('403-ENTREGA_AGROQUIMICOS'!N152=0,'403-ENTREGA_AGROQUIMICOS'!AH$6,'403-ENTREGA_AGROQUIMICOS'!N152)</f>
        <v>0</v>
      </c>
      <c r="J430" s="575">
        <f t="shared" si="1"/>
        <v>0</v>
      </c>
      <c r="S430" s="376">
        <f>+'403-ENTREGA_AGROQUIMICOS'!AF152</f>
        <v>0</v>
      </c>
      <c r="T430" s="376">
        <f>+'403-ENTREGA_AGROQUIMICOS'!AH152</f>
        <v>0</v>
      </c>
      <c r="U430" s="376">
        <f>+'403-ENTREGA_AGROQUIMICOS'!AJ150</f>
        <v>0</v>
      </c>
      <c r="V430" s="376">
        <f>+'403-ENTREGA_AGROQUIMICOS'!AL150</f>
        <v>0</v>
      </c>
      <c r="W430" s="376">
        <f>+'403-ENTREGA_AGROQUIMICOS'!AN150</f>
        <v>0</v>
      </c>
      <c r="X430" s="376">
        <f>+'403-ENTREGA_AGROQUIMICOS'!AP150</f>
        <v>0</v>
      </c>
    </row>
    <row r="431" spans="1:24" hidden="1" x14ac:dyDescent="0.3"/>
    <row r="434" spans="1:24" x14ac:dyDescent="0.3">
      <c r="A434" s="376" t="s">
        <v>3188</v>
      </c>
      <c r="B434" s="376" t="s">
        <v>3188</v>
      </c>
      <c r="C434" s="376" t="s">
        <v>3190</v>
      </c>
      <c r="D434" s="416" t="s">
        <v>3189</v>
      </c>
      <c r="E434" s="376" t="s">
        <v>3188</v>
      </c>
      <c r="F434" s="376" t="s">
        <v>3190</v>
      </c>
      <c r="G434" s="376" t="s">
        <v>3188</v>
      </c>
      <c r="H434" s="376" t="s">
        <v>3190</v>
      </c>
      <c r="I434" s="376" t="s">
        <v>3188</v>
      </c>
      <c r="J434" s="376" t="s">
        <v>3188</v>
      </c>
      <c r="K434" s="376" t="s">
        <v>3190</v>
      </c>
      <c r="L434" s="376" t="s">
        <v>3190</v>
      </c>
      <c r="M434" s="376" t="s">
        <v>3190</v>
      </c>
      <c r="N434" s="376" t="s">
        <v>3190</v>
      </c>
      <c r="O434" s="376" t="s">
        <v>3190</v>
      </c>
      <c r="P434" s="376" t="s">
        <v>3190</v>
      </c>
      <c r="Q434" s="376" t="s">
        <v>3190</v>
      </c>
      <c r="R434" s="376" t="s">
        <v>3190</v>
      </c>
      <c r="S434" s="376" t="s">
        <v>3190</v>
      </c>
      <c r="T434" s="376" t="s">
        <v>3190</v>
      </c>
      <c r="U434" s="376" t="s">
        <v>3190</v>
      </c>
      <c r="V434" s="376" t="s">
        <v>3190</v>
      </c>
      <c r="W434" s="376" t="s">
        <v>3190</v>
      </c>
      <c r="X434" s="376" t="s">
        <v>3190</v>
      </c>
    </row>
    <row r="437" spans="1:24" x14ac:dyDescent="0.3">
      <c r="A437" s="376" t="str">
        <f>"c('"&amp;(_xlfn.TEXTJOIN("', '",,434:434)&amp;"')")</f>
        <v>c('text', 'text', 'numeric', 'date', 'text', 'numeric', 'text', 'numeric', 'text', 'text', 'numeric', 'numeric', 'numeric', 'numeric', 'numeric', 'numeric', 'numeric', 'numeric', 'numeric', 'numeric', 'numeric', 'numeric', 'numeric', 'numeric')</v>
      </c>
    </row>
  </sheetData>
  <pageMargins left="0.7" right="0.7" top="0.75" bottom="0.75" header="0.3" footer="0.3"/>
  <ignoredErrors>
    <ignoredError sqref="A1:D1" evalError="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908FA-C7C2-4B85-B5EA-5E28D98A6313}">
  <sheetPr>
    <tabColor rgb="FF00B050"/>
  </sheetPr>
  <dimension ref="A3:D6"/>
  <sheetViews>
    <sheetView zoomScale="190" zoomScaleNormal="190" workbookViewId="0">
      <selection activeCell="E9" sqref="E9"/>
    </sheetView>
  </sheetViews>
  <sheetFormatPr defaultRowHeight="14.25" x14ac:dyDescent="0.45"/>
  <cols>
    <col min="1" max="1" width="12.06640625" bestFit="1" customWidth="1"/>
    <col min="2" max="2" width="13" bestFit="1" customWidth="1"/>
  </cols>
  <sheetData>
    <row r="3" spans="1:4" x14ac:dyDescent="0.45">
      <c r="A3" s="667" t="s">
        <v>3630</v>
      </c>
      <c r="B3" t="s">
        <v>3632</v>
      </c>
    </row>
    <row r="4" spans="1:4" x14ac:dyDescent="0.45">
      <c r="A4" s="399" t="s">
        <v>4279</v>
      </c>
      <c r="B4">
        <v>380</v>
      </c>
      <c r="D4" s="669">
        <f>+B4/$B$6</f>
        <v>0.25099075297225892</v>
      </c>
    </row>
    <row r="5" spans="1:4" x14ac:dyDescent="0.45">
      <c r="A5" s="399" t="s">
        <v>4280</v>
      </c>
      <c r="B5">
        <v>1134</v>
      </c>
      <c r="D5" s="669">
        <f t="shared" ref="D5:D6" si="0">+B5/$B$6</f>
        <v>0.74900924702774108</v>
      </c>
    </row>
    <row r="6" spans="1:4" x14ac:dyDescent="0.45">
      <c r="A6" s="399" t="s">
        <v>3631</v>
      </c>
      <c r="B6">
        <v>1514</v>
      </c>
      <c r="D6" s="669">
        <f t="shared" si="0"/>
        <v>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CC0F8-513D-4377-B04F-EA8C9E3DBD40}">
  <sheetPr>
    <tabColor rgb="FF00B050"/>
  </sheetPr>
  <dimension ref="A1:J5138"/>
  <sheetViews>
    <sheetView zoomScale="70" zoomScaleNormal="70" workbookViewId="0">
      <selection activeCell="E9" sqref="E9"/>
    </sheetView>
  </sheetViews>
  <sheetFormatPr defaultRowHeight="12.75" x14ac:dyDescent="0.35"/>
  <cols>
    <col min="1" max="1" width="24" style="671" customWidth="1"/>
    <col min="2" max="2" width="16.796875" style="670" customWidth="1"/>
    <col min="3" max="3" width="12.265625" style="673" customWidth="1"/>
    <col min="4" max="4" width="16.796875" style="673" customWidth="1"/>
    <col min="5" max="5" width="19.3984375" style="670" customWidth="1"/>
    <col min="6" max="6" width="16.796875" style="670" customWidth="1"/>
    <col min="7" max="7" width="12.53125" style="670" customWidth="1"/>
    <col min="8" max="8" width="25.06640625" style="670" customWidth="1"/>
    <col min="9" max="9" width="29.33203125" style="670" customWidth="1"/>
    <col min="10" max="10" width="18.265625" style="670" customWidth="1"/>
    <col min="11" max="16384" width="9.06640625" style="670"/>
  </cols>
  <sheetData>
    <row r="1" spans="1:10" x14ac:dyDescent="0.35">
      <c r="A1" s="671" t="s">
        <v>1870</v>
      </c>
      <c r="B1" s="670" t="s">
        <v>1871</v>
      </c>
      <c r="C1" s="673" t="s">
        <v>1863</v>
      </c>
      <c r="D1" s="673" t="s">
        <v>2523</v>
      </c>
      <c r="E1" s="670" t="s">
        <v>2590</v>
      </c>
      <c r="F1" s="670" t="s">
        <v>4281</v>
      </c>
      <c r="G1" s="670" t="s">
        <v>1862</v>
      </c>
      <c r="H1" s="670" t="s">
        <v>3131</v>
      </c>
      <c r="I1" s="670" t="s">
        <v>3132</v>
      </c>
      <c r="J1" s="670" t="s">
        <v>3133</v>
      </c>
    </row>
    <row r="2" spans="1:10" ht="13.5" x14ac:dyDescent="0.35">
      <c r="A2" s="670" t="s">
        <v>3554</v>
      </c>
      <c r="B2" s="674" t="s">
        <v>4273</v>
      </c>
      <c r="C2" s="672" t="s">
        <v>4279</v>
      </c>
      <c r="D2" s="675">
        <v>44742</v>
      </c>
      <c r="E2" s="477" t="s">
        <v>3127</v>
      </c>
      <c r="F2" s="477" t="s">
        <v>454</v>
      </c>
      <c r="G2" s="670">
        <f>_xlfn.XLOOKUP(Table3[[#This Row],[district]],LISTS!B:B,LISTS!C:C,0,0,1)</f>
        <v>80401070</v>
      </c>
    </row>
    <row r="3" spans="1:10" ht="13.5" x14ac:dyDescent="0.35">
      <c r="A3" s="674" t="s">
        <v>3554</v>
      </c>
      <c r="B3" s="674" t="s">
        <v>3682</v>
      </c>
      <c r="C3" s="672" t="s">
        <v>4279</v>
      </c>
      <c r="D3" s="675">
        <v>44742</v>
      </c>
      <c r="E3" s="477" t="s">
        <v>3127</v>
      </c>
      <c r="F3" s="477" t="s">
        <v>454</v>
      </c>
      <c r="G3" s="670">
        <f>_xlfn.XLOOKUP(Table3[[#This Row],[district]],LISTS!B:B,LISTS!C:C,0,0,1)</f>
        <v>80401070</v>
      </c>
    </row>
    <row r="4" spans="1:10" ht="13.5" x14ac:dyDescent="0.35">
      <c r="A4" s="670" t="s">
        <v>3548</v>
      </c>
      <c r="B4" s="674" t="s">
        <v>3634</v>
      </c>
      <c r="C4" s="672" t="s">
        <v>4279</v>
      </c>
      <c r="D4" s="675">
        <v>44742</v>
      </c>
      <c r="E4" s="477" t="s">
        <v>3127</v>
      </c>
      <c r="F4" s="477" t="s">
        <v>454</v>
      </c>
      <c r="G4" s="670">
        <f>_xlfn.XLOOKUP(Table3[[#This Row],[district]],LISTS!B:B,LISTS!C:C,0,0,1)</f>
        <v>80401070</v>
      </c>
    </row>
    <row r="5" spans="1:10" ht="13.5" x14ac:dyDescent="0.35">
      <c r="A5" s="674" t="s">
        <v>3548</v>
      </c>
      <c r="B5" s="676" t="s">
        <v>3682</v>
      </c>
      <c r="C5" s="672" t="s">
        <v>4279</v>
      </c>
      <c r="D5" s="675">
        <v>44742</v>
      </c>
      <c r="E5" s="477" t="s">
        <v>3127</v>
      </c>
      <c r="F5" s="477" t="s">
        <v>454</v>
      </c>
      <c r="G5" s="670">
        <f>_xlfn.XLOOKUP(Table3[[#This Row],[district]],LISTS!B:B,LISTS!C:C,0,0,1)</f>
        <v>80401070</v>
      </c>
    </row>
    <row r="6" spans="1:10" ht="13.5" x14ac:dyDescent="0.35">
      <c r="A6" s="670" t="s">
        <v>3601</v>
      </c>
      <c r="B6" s="674" t="s">
        <v>607</v>
      </c>
      <c r="C6" s="672" t="s">
        <v>4279</v>
      </c>
      <c r="D6" s="675">
        <v>44742</v>
      </c>
      <c r="E6" s="477" t="s">
        <v>3127</v>
      </c>
      <c r="F6" s="477" t="s">
        <v>454</v>
      </c>
      <c r="G6" s="670">
        <f>_xlfn.XLOOKUP(Table3[[#This Row],[district]],LISTS!B:B,LISTS!C:C,0,0,1)</f>
        <v>80401070</v>
      </c>
    </row>
    <row r="7" spans="1:10" ht="13.5" x14ac:dyDescent="0.35">
      <c r="A7" s="674" t="s">
        <v>3601</v>
      </c>
      <c r="B7" s="676" t="s">
        <v>3682</v>
      </c>
      <c r="C7" s="672" t="s">
        <v>4279</v>
      </c>
      <c r="D7" s="675">
        <v>44742</v>
      </c>
      <c r="E7" s="477" t="s">
        <v>3127</v>
      </c>
      <c r="F7" s="477" t="s">
        <v>454</v>
      </c>
      <c r="G7" s="670">
        <f>_xlfn.XLOOKUP(Table3[[#This Row],[district]],LISTS!B:B,LISTS!C:C,0,0,1)</f>
        <v>80401070</v>
      </c>
    </row>
    <row r="8" spans="1:10" ht="13.5" x14ac:dyDescent="0.35">
      <c r="A8" s="671" t="s">
        <v>3954</v>
      </c>
      <c r="B8" s="676" t="s">
        <v>3649</v>
      </c>
      <c r="C8" s="672" t="s">
        <v>4280</v>
      </c>
      <c r="D8" s="675">
        <v>44742</v>
      </c>
      <c r="E8" s="477" t="s">
        <v>3127</v>
      </c>
      <c r="F8" s="477" t="s">
        <v>454</v>
      </c>
      <c r="G8" s="670">
        <f>_xlfn.XLOOKUP(Table3[[#This Row],[district]],LISTS!B:B,LISTS!C:C,0,0,1)</f>
        <v>80401070</v>
      </c>
    </row>
    <row r="9" spans="1:10" ht="13.5" x14ac:dyDescent="0.35">
      <c r="A9" s="674" t="s">
        <v>3954</v>
      </c>
      <c r="B9" s="676" t="s">
        <v>3691</v>
      </c>
      <c r="C9" s="672" t="s">
        <v>4280</v>
      </c>
      <c r="D9" s="675">
        <v>44742</v>
      </c>
      <c r="E9" s="477" t="s">
        <v>3127</v>
      </c>
      <c r="F9" s="477" t="s">
        <v>454</v>
      </c>
      <c r="G9" s="670">
        <f>_xlfn.XLOOKUP(Table3[[#This Row],[district]],LISTS!B:B,LISTS!C:C,0,0,1)</f>
        <v>80401070</v>
      </c>
    </row>
    <row r="10" spans="1:10" ht="13.5" x14ac:dyDescent="0.35">
      <c r="A10" s="671" t="s">
        <v>3843</v>
      </c>
      <c r="B10" s="674" t="s">
        <v>378</v>
      </c>
      <c r="C10" s="672" t="s">
        <v>4279</v>
      </c>
      <c r="D10" s="675">
        <v>44742</v>
      </c>
      <c r="E10" s="477" t="s">
        <v>3127</v>
      </c>
      <c r="F10" s="477" t="s">
        <v>454</v>
      </c>
      <c r="G10" s="670">
        <f>_xlfn.XLOOKUP(Table3[[#This Row],[district]],LISTS!B:B,LISTS!C:C,0,0,1)</f>
        <v>80401070</v>
      </c>
    </row>
    <row r="11" spans="1:10" ht="13.5" x14ac:dyDescent="0.35">
      <c r="A11" s="674" t="s">
        <v>3843</v>
      </c>
      <c r="B11" s="676" t="s">
        <v>3682</v>
      </c>
      <c r="C11" s="672" t="s">
        <v>4279</v>
      </c>
      <c r="D11" s="675">
        <v>44742</v>
      </c>
      <c r="E11" s="477" t="s">
        <v>3127</v>
      </c>
      <c r="F11" s="477" t="s">
        <v>454</v>
      </c>
      <c r="G11" s="670">
        <f>_xlfn.XLOOKUP(Table3[[#This Row],[district]],LISTS!B:B,LISTS!C:C,0,0,1)</f>
        <v>80401070</v>
      </c>
    </row>
    <row r="12" spans="1:10" ht="13.5" x14ac:dyDescent="0.35">
      <c r="A12" s="671" t="s">
        <v>3955</v>
      </c>
      <c r="B12" s="676" t="s">
        <v>3650</v>
      </c>
      <c r="C12" s="672" t="s">
        <v>4280</v>
      </c>
      <c r="D12" s="675">
        <v>44742</v>
      </c>
      <c r="E12" s="477" t="s">
        <v>3127</v>
      </c>
      <c r="F12" s="477" t="s">
        <v>454</v>
      </c>
      <c r="G12" s="670">
        <f>_xlfn.XLOOKUP(Table3[[#This Row],[district]],LISTS!B:B,LISTS!C:C,0,0,1)</f>
        <v>80401070</v>
      </c>
    </row>
    <row r="13" spans="1:10" ht="13.5" x14ac:dyDescent="0.35">
      <c r="A13" s="674" t="s">
        <v>3955</v>
      </c>
      <c r="B13" s="676" t="s">
        <v>3691</v>
      </c>
      <c r="C13" s="672" t="s">
        <v>4280</v>
      </c>
      <c r="D13" s="675">
        <v>44742</v>
      </c>
      <c r="E13" s="477" t="s">
        <v>3127</v>
      </c>
      <c r="F13" s="477" t="s">
        <v>454</v>
      </c>
      <c r="G13" s="670">
        <f>_xlfn.XLOOKUP(Table3[[#This Row],[district]],LISTS!B:B,LISTS!C:C,0,0,1)</f>
        <v>80401070</v>
      </c>
    </row>
    <row r="14" spans="1:10" ht="13.5" x14ac:dyDescent="0.35">
      <c r="A14" s="671" t="s">
        <v>3956</v>
      </c>
      <c r="B14" s="676" t="s">
        <v>3482</v>
      </c>
      <c r="C14" s="672" t="s">
        <v>4280</v>
      </c>
      <c r="D14" s="675">
        <v>44742</v>
      </c>
      <c r="E14" s="477" t="s">
        <v>3127</v>
      </c>
      <c r="F14" s="477" t="s">
        <v>454</v>
      </c>
      <c r="G14" s="670">
        <f>_xlfn.XLOOKUP(Table3[[#This Row],[district]],LISTS!B:B,LISTS!C:C,0,0,1)</f>
        <v>80401070</v>
      </c>
    </row>
    <row r="15" spans="1:10" ht="13.5" x14ac:dyDescent="0.35">
      <c r="A15" s="674" t="s">
        <v>3956</v>
      </c>
      <c r="B15" s="676" t="s">
        <v>3691</v>
      </c>
      <c r="C15" s="672" t="s">
        <v>4280</v>
      </c>
      <c r="D15" s="675">
        <v>44742</v>
      </c>
      <c r="E15" s="477" t="s">
        <v>3127</v>
      </c>
      <c r="F15" s="477" t="s">
        <v>454</v>
      </c>
      <c r="G15" s="670">
        <f>_xlfn.XLOOKUP(Table3[[#This Row],[district]],LISTS!B:B,LISTS!C:C,0,0,1)</f>
        <v>80401070</v>
      </c>
    </row>
    <row r="16" spans="1:10" ht="13.5" x14ac:dyDescent="0.35">
      <c r="A16" s="671" t="s">
        <v>3957</v>
      </c>
      <c r="B16" s="676" t="s">
        <v>3656</v>
      </c>
      <c r="C16" s="672" t="s">
        <v>4280</v>
      </c>
      <c r="D16" s="675">
        <v>44742</v>
      </c>
      <c r="E16" s="477" t="s">
        <v>3127</v>
      </c>
      <c r="F16" s="477" t="s">
        <v>454</v>
      </c>
      <c r="G16" s="670">
        <f>_xlfn.XLOOKUP(Table3[[#This Row],[district]],LISTS!B:B,LISTS!C:C,0,0,1)</f>
        <v>80401070</v>
      </c>
    </row>
    <row r="17" spans="1:7" ht="13.5" x14ac:dyDescent="0.35">
      <c r="A17" s="674" t="s">
        <v>3957</v>
      </c>
      <c r="B17" s="674" t="s">
        <v>3645</v>
      </c>
      <c r="C17" s="672" t="s">
        <v>4280</v>
      </c>
      <c r="D17" s="675">
        <v>44742</v>
      </c>
      <c r="E17" s="477" t="s">
        <v>3127</v>
      </c>
      <c r="F17" s="477" t="s">
        <v>454</v>
      </c>
      <c r="G17" s="670">
        <f>_xlfn.XLOOKUP(Table3[[#This Row],[district]],LISTS!B:B,LISTS!C:C,0,0,1)</f>
        <v>80401070</v>
      </c>
    </row>
    <row r="18" spans="1:7" ht="13.5" x14ac:dyDescent="0.35">
      <c r="A18" s="671" t="s">
        <v>3844</v>
      </c>
      <c r="B18" s="674" t="s">
        <v>3637</v>
      </c>
      <c r="C18" s="672" t="s">
        <v>4279</v>
      </c>
      <c r="D18" s="675">
        <v>44742</v>
      </c>
      <c r="E18" s="477" t="s">
        <v>3127</v>
      </c>
      <c r="F18" s="477" t="s">
        <v>454</v>
      </c>
      <c r="G18" s="670">
        <f>_xlfn.XLOOKUP(Table3[[#This Row],[district]],LISTS!B:B,LISTS!C:C,0,0,1)</f>
        <v>80401070</v>
      </c>
    </row>
    <row r="19" spans="1:7" ht="13.5" x14ac:dyDescent="0.35">
      <c r="A19" s="674" t="s">
        <v>3844</v>
      </c>
      <c r="B19" s="676" t="s">
        <v>3682</v>
      </c>
      <c r="C19" s="672" t="s">
        <v>4279</v>
      </c>
      <c r="D19" s="675">
        <v>44742</v>
      </c>
      <c r="E19" s="477" t="s">
        <v>3127</v>
      </c>
      <c r="F19" s="477" t="s">
        <v>454</v>
      </c>
      <c r="G19" s="670">
        <f>_xlfn.XLOOKUP(Table3[[#This Row],[district]],LISTS!B:B,LISTS!C:C,0,0,1)</f>
        <v>80401070</v>
      </c>
    </row>
    <row r="20" spans="1:7" ht="13.5" x14ac:dyDescent="0.35">
      <c r="A20" s="671" t="s">
        <v>3958</v>
      </c>
      <c r="B20" s="676" t="s">
        <v>336</v>
      </c>
      <c r="C20" s="672" t="s">
        <v>4280</v>
      </c>
      <c r="D20" s="675">
        <v>44742</v>
      </c>
      <c r="E20" s="477" t="s">
        <v>3127</v>
      </c>
      <c r="F20" s="477" t="s">
        <v>454</v>
      </c>
      <c r="G20" s="670">
        <f>_xlfn.XLOOKUP(Table3[[#This Row],[district]],LISTS!B:B,LISTS!C:C,0,0,1)</f>
        <v>80401070</v>
      </c>
    </row>
    <row r="21" spans="1:7" ht="13.5" x14ac:dyDescent="0.35">
      <c r="A21" s="674" t="s">
        <v>3958</v>
      </c>
      <c r="B21" s="676" t="s">
        <v>3645</v>
      </c>
      <c r="C21" s="672" t="s">
        <v>4280</v>
      </c>
      <c r="D21" s="675">
        <v>44742</v>
      </c>
      <c r="E21" s="477" t="s">
        <v>3127</v>
      </c>
      <c r="F21" s="477" t="s">
        <v>454</v>
      </c>
      <c r="G21" s="670">
        <f>_xlfn.XLOOKUP(Table3[[#This Row],[district]],LISTS!B:B,LISTS!C:C,0,0,1)</f>
        <v>80401070</v>
      </c>
    </row>
    <row r="22" spans="1:7" ht="13.5" x14ac:dyDescent="0.35">
      <c r="A22" s="671" t="s">
        <v>3959</v>
      </c>
      <c r="B22" s="676" t="s">
        <v>3658</v>
      </c>
      <c r="C22" s="672" t="s">
        <v>4280</v>
      </c>
      <c r="D22" s="675">
        <v>44742</v>
      </c>
      <c r="E22" s="477" t="s">
        <v>3127</v>
      </c>
      <c r="F22" s="477" t="s">
        <v>454</v>
      </c>
      <c r="G22" s="670">
        <f>_xlfn.XLOOKUP(Table3[[#This Row],[district]],LISTS!B:B,LISTS!C:C,0,0,1)</f>
        <v>80401070</v>
      </c>
    </row>
    <row r="23" spans="1:7" ht="13.5" x14ac:dyDescent="0.35">
      <c r="A23" s="674" t="s">
        <v>3959</v>
      </c>
      <c r="B23" s="676" t="s">
        <v>3645</v>
      </c>
      <c r="C23" s="672" t="s">
        <v>4280</v>
      </c>
      <c r="D23" s="675">
        <v>44742</v>
      </c>
      <c r="E23" s="477" t="s">
        <v>3127</v>
      </c>
      <c r="F23" s="477" t="s">
        <v>454</v>
      </c>
      <c r="G23" s="670">
        <f>_xlfn.XLOOKUP(Table3[[#This Row],[district]],LISTS!B:B,LISTS!C:C,0,0,1)</f>
        <v>80401070</v>
      </c>
    </row>
    <row r="24" spans="1:7" ht="13.5" x14ac:dyDescent="0.35">
      <c r="A24" s="671" t="s">
        <v>3960</v>
      </c>
      <c r="B24" s="676" t="s">
        <v>3665</v>
      </c>
      <c r="C24" s="672" t="s">
        <v>4280</v>
      </c>
      <c r="D24" s="675">
        <v>44742</v>
      </c>
      <c r="E24" s="477" t="s">
        <v>3127</v>
      </c>
      <c r="F24" s="477" t="s">
        <v>454</v>
      </c>
      <c r="G24" s="670">
        <f>_xlfn.XLOOKUP(Table3[[#This Row],[district]],LISTS!B:B,LISTS!C:C,0,0,1)</f>
        <v>80401070</v>
      </c>
    </row>
    <row r="25" spans="1:7" ht="13.5" x14ac:dyDescent="0.35">
      <c r="A25" s="674" t="s">
        <v>3960</v>
      </c>
      <c r="B25" s="676" t="s">
        <v>3645</v>
      </c>
      <c r="C25" s="672" t="s">
        <v>4280</v>
      </c>
      <c r="D25" s="675">
        <v>44742</v>
      </c>
      <c r="E25" s="477" t="s">
        <v>3127</v>
      </c>
      <c r="F25" s="477" t="s">
        <v>454</v>
      </c>
      <c r="G25" s="670">
        <f>_xlfn.XLOOKUP(Table3[[#This Row],[district]],LISTS!B:B,LISTS!C:C,0,0,1)</f>
        <v>80401070</v>
      </c>
    </row>
    <row r="26" spans="1:7" ht="13.5" x14ac:dyDescent="0.35">
      <c r="A26" s="671" t="s">
        <v>3961</v>
      </c>
      <c r="B26" s="676" t="s">
        <v>3671</v>
      </c>
      <c r="C26" s="672" t="s">
        <v>4280</v>
      </c>
      <c r="D26" s="675">
        <v>44742</v>
      </c>
      <c r="E26" s="477" t="s">
        <v>3127</v>
      </c>
      <c r="F26" s="477" t="s">
        <v>454</v>
      </c>
      <c r="G26" s="670">
        <f>_xlfn.XLOOKUP(Table3[[#This Row],[district]],LISTS!B:B,LISTS!C:C,0,0,1)</f>
        <v>80401070</v>
      </c>
    </row>
    <row r="27" spans="1:7" ht="13.5" x14ac:dyDescent="0.35">
      <c r="A27" s="674" t="s">
        <v>3961</v>
      </c>
      <c r="B27" s="676" t="s">
        <v>3645</v>
      </c>
      <c r="C27" s="672" t="s">
        <v>4280</v>
      </c>
      <c r="D27" s="675">
        <v>44742</v>
      </c>
      <c r="E27" s="477" t="s">
        <v>3127</v>
      </c>
      <c r="F27" s="477" t="s">
        <v>454</v>
      </c>
      <c r="G27" s="670">
        <f>_xlfn.XLOOKUP(Table3[[#This Row],[district]],LISTS!B:B,LISTS!C:C,0,0,1)</f>
        <v>80401070</v>
      </c>
    </row>
    <row r="28" spans="1:7" ht="13.5" x14ac:dyDescent="0.35">
      <c r="A28" s="671" t="s">
        <v>3845</v>
      </c>
      <c r="B28" s="674" t="s">
        <v>3616</v>
      </c>
      <c r="C28" s="672" t="s">
        <v>4279</v>
      </c>
      <c r="D28" s="675">
        <v>44742</v>
      </c>
      <c r="E28" s="477" t="s">
        <v>3127</v>
      </c>
      <c r="F28" s="477" t="s">
        <v>454</v>
      </c>
      <c r="G28" s="670">
        <f>_xlfn.XLOOKUP(Table3[[#This Row],[district]],LISTS!B:B,LISTS!C:C,0,0,1)</f>
        <v>80401070</v>
      </c>
    </row>
    <row r="29" spans="1:7" ht="13.5" x14ac:dyDescent="0.35">
      <c r="A29" s="674" t="s">
        <v>3845</v>
      </c>
      <c r="B29" s="676" t="s">
        <v>3682</v>
      </c>
      <c r="C29" s="672" t="s">
        <v>4279</v>
      </c>
      <c r="D29" s="675">
        <v>44742</v>
      </c>
      <c r="E29" s="477" t="s">
        <v>3127</v>
      </c>
      <c r="F29" s="477" t="s">
        <v>454</v>
      </c>
      <c r="G29" s="670">
        <f>_xlfn.XLOOKUP(Table3[[#This Row],[district]],LISTS!B:B,LISTS!C:C,0,0,1)</f>
        <v>80401070</v>
      </c>
    </row>
    <row r="30" spans="1:7" ht="13.5" x14ac:dyDescent="0.35">
      <c r="A30" s="671" t="s">
        <v>3846</v>
      </c>
      <c r="B30" s="674" t="s">
        <v>3638</v>
      </c>
      <c r="C30" s="672" t="s">
        <v>4279</v>
      </c>
      <c r="D30" s="675">
        <v>44742</v>
      </c>
      <c r="E30" s="477" t="s">
        <v>3127</v>
      </c>
      <c r="F30" s="477" t="s">
        <v>454</v>
      </c>
      <c r="G30" s="670">
        <f>_xlfn.XLOOKUP(Table3[[#This Row],[district]],LISTS!B:B,LISTS!C:C,0,0,1)</f>
        <v>80401070</v>
      </c>
    </row>
    <row r="31" spans="1:7" ht="13.5" x14ac:dyDescent="0.35">
      <c r="A31" s="674" t="s">
        <v>3846</v>
      </c>
      <c r="B31" s="676" t="s">
        <v>3682</v>
      </c>
      <c r="C31" s="672" t="s">
        <v>4279</v>
      </c>
      <c r="D31" s="675">
        <v>44742</v>
      </c>
      <c r="E31" s="477" t="s">
        <v>3127</v>
      </c>
      <c r="F31" s="477" t="s">
        <v>454</v>
      </c>
      <c r="G31" s="670">
        <f>_xlfn.XLOOKUP(Table3[[#This Row],[district]],LISTS!B:B,LISTS!C:C,0,0,1)</f>
        <v>80401070</v>
      </c>
    </row>
    <row r="32" spans="1:7" ht="13.5" x14ac:dyDescent="0.35">
      <c r="A32" s="671" t="s">
        <v>3962</v>
      </c>
      <c r="B32" s="676" t="s">
        <v>3674</v>
      </c>
      <c r="C32" s="672" t="s">
        <v>4280</v>
      </c>
      <c r="D32" s="675">
        <v>44742</v>
      </c>
      <c r="E32" s="477" t="s">
        <v>3127</v>
      </c>
      <c r="F32" s="477" t="s">
        <v>454</v>
      </c>
      <c r="G32" s="670">
        <f>_xlfn.XLOOKUP(Table3[[#This Row],[district]],LISTS!B:B,LISTS!C:C,0,0,1)</f>
        <v>80401070</v>
      </c>
    </row>
    <row r="33" spans="1:7" ht="13.5" x14ac:dyDescent="0.35">
      <c r="A33" s="674" t="s">
        <v>3962</v>
      </c>
      <c r="B33" s="676" t="s">
        <v>3645</v>
      </c>
      <c r="C33" s="672" t="s">
        <v>4280</v>
      </c>
      <c r="D33" s="675">
        <v>44742</v>
      </c>
      <c r="E33" s="477" t="s">
        <v>3127</v>
      </c>
      <c r="F33" s="477" t="s">
        <v>454</v>
      </c>
      <c r="G33" s="670">
        <f>_xlfn.XLOOKUP(Table3[[#This Row],[district]],LISTS!B:B,LISTS!C:C,0,0,1)</f>
        <v>80401070</v>
      </c>
    </row>
    <row r="34" spans="1:7" ht="13.5" x14ac:dyDescent="0.35">
      <c r="A34" s="671" t="s">
        <v>3963</v>
      </c>
      <c r="B34" s="676" t="s">
        <v>3676</v>
      </c>
      <c r="C34" s="672" t="s">
        <v>4280</v>
      </c>
      <c r="D34" s="675">
        <v>44742</v>
      </c>
      <c r="E34" s="477" t="s">
        <v>3127</v>
      </c>
      <c r="F34" s="477" t="s">
        <v>454</v>
      </c>
      <c r="G34" s="670">
        <f>_xlfn.XLOOKUP(Table3[[#This Row],[district]],LISTS!B:B,LISTS!C:C,0,0,1)</f>
        <v>80401070</v>
      </c>
    </row>
    <row r="35" spans="1:7" ht="13.5" x14ac:dyDescent="0.35">
      <c r="A35" s="674" t="s">
        <v>3963</v>
      </c>
      <c r="B35" s="676" t="s">
        <v>3645</v>
      </c>
      <c r="C35" s="672" t="s">
        <v>4280</v>
      </c>
      <c r="D35" s="675">
        <v>44742</v>
      </c>
      <c r="E35" s="477" t="s">
        <v>3127</v>
      </c>
      <c r="F35" s="477" t="s">
        <v>454</v>
      </c>
      <c r="G35" s="670">
        <f>_xlfn.XLOOKUP(Table3[[#This Row],[district]],LISTS!B:B,LISTS!C:C,0,0,1)</f>
        <v>80401070</v>
      </c>
    </row>
    <row r="36" spans="1:7" ht="13.5" x14ac:dyDescent="0.35">
      <c r="A36" s="671" t="s">
        <v>3964</v>
      </c>
      <c r="B36" s="676" t="s">
        <v>3680</v>
      </c>
      <c r="C36" s="672" t="s">
        <v>4280</v>
      </c>
      <c r="D36" s="675">
        <v>44742</v>
      </c>
      <c r="E36" s="477" t="s">
        <v>3127</v>
      </c>
      <c r="F36" s="477" t="s">
        <v>454</v>
      </c>
      <c r="G36" s="670">
        <f>_xlfn.XLOOKUP(Table3[[#This Row],[district]],LISTS!B:B,LISTS!C:C,0,0,1)</f>
        <v>80401070</v>
      </c>
    </row>
    <row r="37" spans="1:7" ht="13.5" x14ac:dyDescent="0.35">
      <c r="A37" s="674" t="s">
        <v>3964</v>
      </c>
      <c r="B37" s="676" t="s">
        <v>3645</v>
      </c>
      <c r="C37" s="672" t="s">
        <v>4280</v>
      </c>
      <c r="D37" s="675">
        <v>44742</v>
      </c>
      <c r="E37" s="477" t="s">
        <v>3127</v>
      </c>
      <c r="F37" s="477" t="s">
        <v>454</v>
      </c>
      <c r="G37" s="670">
        <f>_xlfn.XLOOKUP(Table3[[#This Row],[district]],LISTS!B:B,LISTS!C:C,0,0,1)</f>
        <v>80401070</v>
      </c>
    </row>
    <row r="38" spans="1:7" ht="13.5" x14ac:dyDescent="0.35">
      <c r="A38" s="671" t="s">
        <v>3965</v>
      </c>
      <c r="B38" s="676" t="s">
        <v>3682</v>
      </c>
      <c r="C38" s="672" t="s">
        <v>4280</v>
      </c>
      <c r="D38" s="675">
        <v>44742</v>
      </c>
      <c r="E38" s="477" t="s">
        <v>3127</v>
      </c>
      <c r="F38" s="477" t="s">
        <v>454</v>
      </c>
      <c r="G38" s="670">
        <f>_xlfn.XLOOKUP(Table3[[#This Row],[district]],LISTS!B:B,LISTS!C:C,0,0,1)</f>
        <v>80401070</v>
      </c>
    </row>
    <row r="39" spans="1:7" ht="13.5" x14ac:dyDescent="0.35">
      <c r="A39" s="674" t="s">
        <v>3965</v>
      </c>
      <c r="B39" s="676" t="s">
        <v>3645</v>
      </c>
      <c r="C39" s="672" t="s">
        <v>4280</v>
      </c>
      <c r="D39" s="675">
        <v>44742</v>
      </c>
      <c r="E39" s="477" t="s">
        <v>3127</v>
      </c>
      <c r="F39" s="477" t="s">
        <v>454</v>
      </c>
      <c r="G39" s="670">
        <f>_xlfn.XLOOKUP(Table3[[#This Row],[district]],LISTS!B:B,LISTS!C:C,0,0,1)</f>
        <v>80401070</v>
      </c>
    </row>
    <row r="40" spans="1:7" ht="13.5" x14ac:dyDescent="0.35">
      <c r="A40" s="671" t="s">
        <v>3966</v>
      </c>
      <c r="B40" s="676" t="s">
        <v>3683</v>
      </c>
      <c r="C40" s="672" t="s">
        <v>4280</v>
      </c>
      <c r="D40" s="675">
        <v>44742</v>
      </c>
      <c r="E40" s="477" t="s">
        <v>3127</v>
      </c>
      <c r="F40" s="477" t="s">
        <v>454</v>
      </c>
      <c r="G40" s="670">
        <f>_xlfn.XLOOKUP(Table3[[#This Row],[district]],LISTS!B:B,LISTS!C:C,0,0,1)</f>
        <v>80401070</v>
      </c>
    </row>
    <row r="41" spans="1:7" ht="13.5" x14ac:dyDescent="0.35">
      <c r="A41" s="674" t="s">
        <v>3966</v>
      </c>
      <c r="B41" s="674" t="s">
        <v>3645</v>
      </c>
      <c r="C41" s="672" t="s">
        <v>4280</v>
      </c>
      <c r="D41" s="675">
        <v>44742</v>
      </c>
      <c r="E41" s="477" t="s">
        <v>3127</v>
      </c>
      <c r="F41" s="477" t="s">
        <v>454</v>
      </c>
      <c r="G41" s="670">
        <f>_xlfn.XLOOKUP(Table3[[#This Row],[district]],LISTS!B:B,LISTS!C:C,0,0,1)</f>
        <v>80401070</v>
      </c>
    </row>
    <row r="42" spans="1:7" ht="13.5" x14ac:dyDescent="0.35">
      <c r="A42" s="671" t="s">
        <v>3967</v>
      </c>
      <c r="B42" s="676" t="s">
        <v>3685</v>
      </c>
      <c r="C42" s="672" t="s">
        <v>4280</v>
      </c>
      <c r="D42" s="675">
        <v>44742</v>
      </c>
      <c r="E42" s="477" t="s">
        <v>3127</v>
      </c>
      <c r="F42" s="477" t="s">
        <v>454</v>
      </c>
      <c r="G42" s="670">
        <f>_xlfn.XLOOKUP(Table3[[#This Row],[district]],LISTS!B:B,LISTS!C:C,0,0,1)</f>
        <v>80401070</v>
      </c>
    </row>
    <row r="43" spans="1:7" ht="13.5" x14ac:dyDescent="0.35">
      <c r="A43" s="674" t="s">
        <v>3967</v>
      </c>
      <c r="B43" s="676" t="s">
        <v>3645</v>
      </c>
      <c r="C43" s="672" t="s">
        <v>4280</v>
      </c>
      <c r="D43" s="675">
        <v>44742</v>
      </c>
      <c r="E43" s="477" t="s">
        <v>3127</v>
      </c>
      <c r="F43" s="477" t="s">
        <v>454</v>
      </c>
      <c r="G43" s="670">
        <f>_xlfn.XLOOKUP(Table3[[#This Row],[district]],LISTS!B:B,LISTS!C:C,0,0,1)</f>
        <v>80401070</v>
      </c>
    </row>
    <row r="44" spans="1:7" ht="13.5" x14ac:dyDescent="0.35">
      <c r="A44" s="671" t="s">
        <v>3847</v>
      </c>
      <c r="B44" s="674" t="s">
        <v>3639</v>
      </c>
      <c r="C44" s="672" t="s">
        <v>4279</v>
      </c>
      <c r="D44" s="675">
        <v>44742</v>
      </c>
      <c r="E44" s="477" t="s">
        <v>3127</v>
      </c>
      <c r="F44" s="477" t="s">
        <v>454</v>
      </c>
      <c r="G44" s="670">
        <f>_xlfn.XLOOKUP(Table3[[#This Row],[district]],LISTS!B:B,LISTS!C:C,0,0,1)</f>
        <v>80401070</v>
      </c>
    </row>
    <row r="45" spans="1:7" ht="13.5" x14ac:dyDescent="0.35">
      <c r="A45" s="674" t="s">
        <v>3847</v>
      </c>
      <c r="B45" s="676" t="s">
        <v>3682</v>
      </c>
      <c r="C45" s="672" t="s">
        <v>4279</v>
      </c>
      <c r="D45" s="675">
        <v>44742</v>
      </c>
      <c r="E45" s="477" t="s">
        <v>3127</v>
      </c>
      <c r="F45" s="477" t="s">
        <v>454</v>
      </c>
      <c r="G45" s="670">
        <f>_xlfn.XLOOKUP(Table3[[#This Row],[district]],LISTS!B:B,LISTS!C:C,0,0,1)</f>
        <v>80401070</v>
      </c>
    </row>
    <row r="46" spans="1:7" ht="13.5" x14ac:dyDescent="0.35">
      <c r="A46" s="670" t="s">
        <v>3506</v>
      </c>
      <c r="B46" s="674" t="s">
        <v>3640</v>
      </c>
      <c r="C46" s="672" t="s">
        <v>4279</v>
      </c>
      <c r="D46" s="675">
        <v>44742</v>
      </c>
      <c r="E46" s="477" t="s">
        <v>3127</v>
      </c>
      <c r="F46" s="477" t="s">
        <v>454</v>
      </c>
      <c r="G46" s="670">
        <f>_xlfn.XLOOKUP(Table3[[#This Row],[district]],LISTS!B:B,LISTS!C:C,0,0,1)</f>
        <v>80401070</v>
      </c>
    </row>
    <row r="47" spans="1:7" ht="13.5" x14ac:dyDescent="0.35">
      <c r="A47" s="674" t="s">
        <v>3506</v>
      </c>
      <c r="B47" s="676" t="s">
        <v>3682</v>
      </c>
      <c r="C47" s="672" t="s">
        <v>4279</v>
      </c>
      <c r="D47" s="675">
        <v>44742</v>
      </c>
      <c r="E47" s="477" t="s">
        <v>3127</v>
      </c>
      <c r="F47" s="477" t="s">
        <v>454</v>
      </c>
      <c r="G47" s="670">
        <f>_xlfn.XLOOKUP(Table3[[#This Row],[district]],LISTS!B:B,LISTS!C:C,0,0,1)</f>
        <v>80401070</v>
      </c>
    </row>
    <row r="48" spans="1:7" ht="13.5" x14ac:dyDescent="0.35">
      <c r="A48" s="671" t="s">
        <v>3848</v>
      </c>
      <c r="B48" s="674" t="s">
        <v>3641</v>
      </c>
      <c r="C48" s="672" t="s">
        <v>4279</v>
      </c>
      <c r="D48" s="675">
        <v>44742</v>
      </c>
      <c r="E48" s="477" t="s">
        <v>3127</v>
      </c>
      <c r="F48" s="477" t="s">
        <v>454</v>
      </c>
      <c r="G48" s="670">
        <f>_xlfn.XLOOKUP(Table3[[#This Row],[district]],LISTS!B:B,LISTS!C:C,0,0,1)</f>
        <v>80401070</v>
      </c>
    </row>
    <row r="49" spans="1:7" ht="13.5" x14ac:dyDescent="0.35">
      <c r="A49" s="674" t="s">
        <v>3848</v>
      </c>
      <c r="B49" s="674" t="s">
        <v>3682</v>
      </c>
      <c r="C49" s="672" t="s">
        <v>4279</v>
      </c>
      <c r="D49" s="675">
        <v>44742</v>
      </c>
      <c r="E49" s="477" t="s">
        <v>3127</v>
      </c>
      <c r="F49" s="477" t="s">
        <v>454</v>
      </c>
      <c r="G49" s="670">
        <f>_xlfn.XLOOKUP(Table3[[#This Row],[district]],LISTS!B:B,LISTS!C:C,0,0,1)</f>
        <v>80401070</v>
      </c>
    </row>
    <row r="50" spans="1:7" ht="13.5" x14ac:dyDescent="0.35">
      <c r="A50" s="671" t="s">
        <v>3849</v>
      </c>
      <c r="B50" s="674" t="s">
        <v>3642</v>
      </c>
      <c r="C50" s="672" t="s">
        <v>4279</v>
      </c>
      <c r="D50" s="675">
        <v>44742</v>
      </c>
      <c r="E50" s="477" t="s">
        <v>3127</v>
      </c>
      <c r="F50" s="477" t="s">
        <v>454</v>
      </c>
      <c r="G50" s="670">
        <f>_xlfn.XLOOKUP(Table3[[#This Row],[district]],LISTS!B:B,LISTS!C:C,0,0,1)</f>
        <v>80401070</v>
      </c>
    </row>
    <row r="51" spans="1:7" ht="13.5" x14ac:dyDescent="0.35">
      <c r="A51" s="674" t="s">
        <v>3849</v>
      </c>
      <c r="B51" s="676" t="s">
        <v>3682</v>
      </c>
      <c r="C51" s="672" t="s">
        <v>4279</v>
      </c>
      <c r="D51" s="675">
        <v>44742</v>
      </c>
      <c r="E51" s="477" t="s">
        <v>3127</v>
      </c>
      <c r="F51" s="477" t="s">
        <v>454</v>
      </c>
      <c r="G51" s="670">
        <f>_xlfn.XLOOKUP(Table3[[#This Row],[district]],LISTS!B:B,LISTS!C:C,0,0,1)</f>
        <v>80401070</v>
      </c>
    </row>
    <row r="52" spans="1:7" ht="13.5" x14ac:dyDescent="0.35">
      <c r="A52" s="671" t="s">
        <v>3850</v>
      </c>
      <c r="B52" s="674" t="s">
        <v>373</v>
      </c>
      <c r="C52" s="672" t="s">
        <v>4279</v>
      </c>
      <c r="D52" s="675">
        <v>44742</v>
      </c>
      <c r="E52" s="477" t="s">
        <v>3127</v>
      </c>
      <c r="F52" s="477" t="s">
        <v>454</v>
      </c>
      <c r="G52" s="670">
        <f>_xlfn.XLOOKUP(Table3[[#This Row],[district]],LISTS!B:B,LISTS!C:C,0,0,1)</f>
        <v>80401070</v>
      </c>
    </row>
    <row r="53" spans="1:7" ht="13.5" x14ac:dyDescent="0.35">
      <c r="A53" s="674" t="s">
        <v>3850</v>
      </c>
      <c r="B53" s="676" t="s">
        <v>3682</v>
      </c>
      <c r="C53" s="672" t="s">
        <v>4279</v>
      </c>
      <c r="D53" s="675">
        <v>44742</v>
      </c>
      <c r="E53" s="477" t="s">
        <v>3127</v>
      </c>
      <c r="F53" s="477" t="s">
        <v>454</v>
      </c>
      <c r="G53" s="670">
        <f>_xlfn.XLOOKUP(Table3[[#This Row],[district]],LISTS!B:B,LISTS!C:C,0,0,1)</f>
        <v>80401070</v>
      </c>
    </row>
    <row r="54" spans="1:7" ht="13.5" x14ac:dyDescent="0.35">
      <c r="A54" s="671" t="s">
        <v>3851</v>
      </c>
      <c r="B54" s="674" t="s">
        <v>3645</v>
      </c>
      <c r="C54" s="672" t="s">
        <v>4279</v>
      </c>
      <c r="D54" s="675">
        <v>44742</v>
      </c>
      <c r="E54" s="477" t="s">
        <v>3127</v>
      </c>
      <c r="F54" s="477" t="s">
        <v>454</v>
      </c>
      <c r="G54" s="670">
        <f>_xlfn.XLOOKUP(Table3[[#This Row],[district]],LISTS!B:B,LISTS!C:C,0,0,1)</f>
        <v>80401070</v>
      </c>
    </row>
    <row r="55" spans="1:7" ht="13.5" x14ac:dyDescent="0.35">
      <c r="A55" s="674" t="s">
        <v>3851</v>
      </c>
      <c r="B55" s="676" t="s">
        <v>3682</v>
      </c>
      <c r="C55" s="672" t="s">
        <v>4279</v>
      </c>
      <c r="D55" s="675">
        <v>44742</v>
      </c>
      <c r="E55" s="477" t="s">
        <v>3127</v>
      </c>
      <c r="F55" s="477" t="s">
        <v>454</v>
      </c>
      <c r="G55" s="670">
        <f>_xlfn.XLOOKUP(Table3[[#This Row],[district]],LISTS!B:B,LISTS!C:C,0,0,1)</f>
        <v>80401070</v>
      </c>
    </row>
    <row r="56" spans="1:7" ht="13.5" x14ac:dyDescent="0.35">
      <c r="A56" s="671" t="s">
        <v>3852</v>
      </c>
      <c r="B56" s="674" t="s">
        <v>3648</v>
      </c>
      <c r="C56" s="672" t="s">
        <v>4279</v>
      </c>
      <c r="D56" s="675">
        <v>44742</v>
      </c>
      <c r="E56" s="477" t="s">
        <v>3127</v>
      </c>
      <c r="F56" s="477" t="s">
        <v>454</v>
      </c>
      <c r="G56" s="670">
        <f>_xlfn.XLOOKUP(Table3[[#This Row],[district]],LISTS!B:B,LISTS!C:C,0,0,1)</f>
        <v>80401070</v>
      </c>
    </row>
    <row r="57" spans="1:7" ht="13.5" x14ac:dyDescent="0.35">
      <c r="A57" s="674" t="s">
        <v>3852</v>
      </c>
      <c r="B57" s="676" t="s">
        <v>3682</v>
      </c>
      <c r="C57" s="672" t="s">
        <v>4279</v>
      </c>
      <c r="D57" s="675">
        <v>44742</v>
      </c>
      <c r="E57" s="477" t="s">
        <v>3127</v>
      </c>
      <c r="F57" s="477" t="s">
        <v>454</v>
      </c>
      <c r="G57" s="670">
        <f>_xlfn.XLOOKUP(Table3[[#This Row],[district]],LISTS!B:B,LISTS!C:C,0,0,1)</f>
        <v>80401070</v>
      </c>
    </row>
    <row r="58" spans="1:7" ht="13.5" x14ac:dyDescent="0.35">
      <c r="A58" s="670" t="s">
        <v>3561</v>
      </c>
      <c r="B58" s="674" t="s">
        <v>3649</v>
      </c>
      <c r="C58" s="672" t="s">
        <v>4279</v>
      </c>
      <c r="D58" s="675">
        <v>44742</v>
      </c>
      <c r="E58" s="477" t="s">
        <v>3127</v>
      </c>
      <c r="F58" s="477" t="s">
        <v>454</v>
      </c>
      <c r="G58" s="670">
        <f>_xlfn.XLOOKUP(Table3[[#This Row],[district]],LISTS!B:B,LISTS!C:C,0,0,1)</f>
        <v>80401070</v>
      </c>
    </row>
    <row r="59" spans="1:7" ht="13.5" x14ac:dyDescent="0.35">
      <c r="A59" s="674" t="s">
        <v>3561</v>
      </c>
      <c r="B59" s="676" t="s">
        <v>3682</v>
      </c>
      <c r="C59" s="672" t="s">
        <v>4279</v>
      </c>
      <c r="D59" s="675">
        <v>44742</v>
      </c>
      <c r="E59" s="477" t="s">
        <v>3127</v>
      </c>
      <c r="F59" s="477" t="s">
        <v>454</v>
      </c>
      <c r="G59" s="670">
        <f>_xlfn.XLOOKUP(Table3[[#This Row],[district]],LISTS!B:B,LISTS!C:C,0,0,1)</f>
        <v>80401070</v>
      </c>
    </row>
    <row r="60" spans="1:7" ht="13.5" x14ac:dyDescent="0.35">
      <c r="A60" s="671" t="s">
        <v>3853</v>
      </c>
      <c r="B60" s="674" t="s">
        <v>3650</v>
      </c>
      <c r="C60" s="672" t="s">
        <v>4279</v>
      </c>
      <c r="D60" s="675">
        <v>44742</v>
      </c>
      <c r="E60" s="477" t="s">
        <v>3127</v>
      </c>
      <c r="F60" s="477" t="s">
        <v>454</v>
      </c>
      <c r="G60" s="670">
        <f>_xlfn.XLOOKUP(Table3[[#This Row],[district]],LISTS!B:B,LISTS!C:C,0,0,1)</f>
        <v>80401070</v>
      </c>
    </row>
    <row r="61" spans="1:7" ht="13.5" x14ac:dyDescent="0.35">
      <c r="A61" s="674" t="s">
        <v>3853</v>
      </c>
      <c r="B61" s="676" t="s">
        <v>3682</v>
      </c>
      <c r="C61" s="672" t="s">
        <v>4279</v>
      </c>
      <c r="D61" s="675">
        <v>44742</v>
      </c>
      <c r="E61" s="477" t="s">
        <v>3127</v>
      </c>
      <c r="F61" s="477" t="s">
        <v>454</v>
      </c>
      <c r="G61" s="670">
        <f>_xlfn.XLOOKUP(Table3[[#This Row],[district]],LISTS!B:B,LISTS!C:C,0,0,1)</f>
        <v>80401070</v>
      </c>
    </row>
    <row r="62" spans="1:7" ht="13.5" x14ac:dyDescent="0.35">
      <c r="A62" s="671" t="s">
        <v>3854</v>
      </c>
      <c r="B62" s="674" t="s">
        <v>3482</v>
      </c>
      <c r="C62" s="672" t="s">
        <v>4279</v>
      </c>
      <c r="D62" s="675">
        <v>44742</v>
      </c>
      <c r="E62" s="477" t="s">
        <v>3127</v>
      </c>
      <c r="F62" s="477" t="s">
        <v>454</v>
      </c>
      <c r="G62" s="670">
        <f>_xlfn.XLOOKUP(Table3[[#This Row],[district]],LISTS!B:B,LISTS!C:C,0,0,1)</f>
        <v>80401070</v>
      </c>
    </row>
    <row r="63" spans="1:7" ht="13.5" x14ac:dyDescent="0.35">
      <c r="A63" s="674" t="s">
        <v>3854</v>
      </c>
      <c r="B63" s="676" t="s">
        <v>3682</v>
      </c>
      <c r="C63" s="672" t="s">
        <v>4279</v>
      </c>
      <c r="D63" s="675">
        <v>44742</v>
      </c>
      <c r="E63" s="477" t="s">
        <v>3127</v>
      </c>
      <c r="F63" s="477" t="s">
        <v>454</v>
      </c>
      <c r="G63" s="670">
        <f>_xlfn.XLOOKUP(Table3[[#This Row],[district]],LISTS!B:B,LISTS!C:C,0,0,1)</f>
        <v>80401070</v>
      </c>
    </row>
    <row r="64" spans="1:7" ht="13.5" x14ac:dyDescent="0.35">
      <c r="A64" s="671" t="s">
        <v>3968</v>
      </c>
      <c r="B64" s="676" t="s">
        <v>3688</v>
      </c>
      <c r="C64" s="672" t="s">
        <v>4280</v>
      </c>
      <c r="D64" s="675">
        <v>44742</v>
      </c>
      <c r="E64" s="477" t="s">
        <v>3127</v>
      </c>
      <c r="F64" s="477" t="s">
        <v>454</v>
      </c>
      <c r="G64" s="670">
        <f>_xlfn.XLOOKUP(Table3[[#This Row],[district]],LISTS!B:B,LISTS!C:C,0,0,1)</f>
        <v>80401070</v>
      </c>
    </row>
    <row r="65" spans="1:7" ht="13.5" x14ac:dyDescent="0.35">
      <c r="A65" s="674" t="s">
        <v>3968</v>
      </c>
      <c r="B65" s="676" t="s">
        <v>3645</v>
      </c>
      <c r="C65" s="672" t="s">
        <v>4280</v>
      </c>
      <c r="D65" s="675">
        <v>44742</v>
      </c>
      <c r="E65" s="477" t="s">
        <v>3127</v>
      </c>
      <c r="F65" s="477" t="s">
        <v>454</v>
      </c>
      <c r="G65" s="670">
        <f>_xlfn.XLOOKUP(Table3[[#This Row],[district]],LISTS!B:B,LISTS!C:C,0,0,1)</f>
        <v>80401070</v>
      </c>
    </row>
    <row r="66" spans="1:7" ht="13.5" x14ac:dyDescent="0.35">
      <c r="A66" s="671" t="s">
        <v>3969</v>
      </c>
      <c r="B66" s="676" t="s">
        <v>3689</v>
      </c>
      <c r="C66" s="672" t="s">
        <v>4280</v>
      </c>
      <c r="D66" s="675">
        <v>44742</v>
      </c>
      <c r="E66" s="477" t="s">
        <v>3127</v>
      </c>
      <c r="F66" s="477" t="s">
        <v>454</v>
      </c>
      <c r="G66" s="670">
        <f>_xlfn.XLOOKUP(Table3[[#This Row],[district]],LISTS!B:B,LISTS!C:C,0,0,1)</f>
        <v>80401070</v>
      </c>
    </row>
    <row r="67" spans="1:7" ht="13.5" x14ac:dyDescent="0.35">
      <c r="A67" s="674" t="s">
        <v>3969</v>
      </c>
      <c r="B67" s="676" t="s">
        <v>3645</v>
      </c>
      <c r="C67" s="672" t="s">
        <v>4280</v>
      </c>
      <c r="D67" s="675">
        <v>44742</v>
      </c>
      <c r="E67" s="477" t="s">
        <v>3127</v>
      </c>
      <c r="F67" s="477" t="s">
        <v>454</v>
      </c>
      <c r="G67" s="670">
        <f>_xlfn.XLOOKUP(Table3[[#This Row],[district]],LISTS!B:B,LISTS!C:C,0,0,1)</f>
        <v>80401070</v>
      </c>
    </row>
    <row r="68" spans="1:7" ht="13.5" x14ac:dyDescent="0.35">
      <c r="A68" s="671" t="s">
        <v>3970</v>
      </c>
      <c r="B68" s="676" t="s">
        <v>3691</v>
      </c>
      <c r="C68" s="672" t="s">
        <v>4280</v>
      </c>
      <c r="D68" s="675">
        <v>44742</v>
      </c>
      <c r="E68" s="477" t="s">
        <v>3127</v>
      </c>
      <c r="F68" s="477" t="s">
        <v>454</v>
      </c>
      <c r="G68" s="670">
        <f>_xlfn.XLOOKUP(Table3[[#This Row],[district]],LISTS!B:B,LISTS!C:C,0,0,1)</f>
        <v>80401070</v>
      </c>
    </row>
    <row r="69" spans="1:7" ht="13.5" x14ac:dyDescent="0.35">
      <c r="A69" s="674" t="s">
        <v>3970</v>
      </c>
      <c r="B69" s="676" t="s">
        <v>3645</v>
      </c>
      <c r="C69" s="672" t="s">
        <v>4280</v>
      </c>
      <c r="D69" s="675">
        <v>44742</v>
      </c>
      <c r="E69" s="477" t="s">
        <v>3127</v>
      </c>
      <c r="F69" s="477" t="s">
        <v>454</v>
      </c>
      <c r="G69" s="670">
        <f>_xlfn.XLOOKUP(Table3[[#This Row],[district]],LISTS!B:B,LISTS!C:C,0,0,1)</f>
        <v>80401070</v>
      </c>
    </row>
    <row r="70" spans="1:7" ht="13.5" x14ac:dyDescent="0.35">
      <c r="A70" s="670" t="s">
        <v>3551</v>
      </c>
      <c r="B70" s="674" t="s">
        <v>3656</v>
      </c>
      <c r="C70" s="672" t="s">
        <v>4279</v>
      </c>
      <c r="D70" s="675">
        <v>44742</v>
      </c>
      <c r="E70" s="477" t="s">
        <v>3127</v>
      </c>
      <c r="F70" s="477" t="s">
        <v>454</v>
      </c>
      <c r="G70" s="670">
        <f>_xlfn.XLOOKUP(Table3[[#This Row],[district]],LISTS!B:B,LISTS!C:C,0,0,1)</f>
        <v>80401070</v>
      </c>
    </row>
    <row r="71" spans="1:7" ht="13.5" x14ac:dyDescent="0.35">
      <c r="A71" s="674" t="s">
        <v>3551</v>
      </c>
      <c r="B71" s="676" t="s">
        <v>3682</v>
      </c>
      <c r="C71" s="672" t="s">
        <v>4279</v>
      </c>
      <c r="D71" s="675">
        <v>44742</v>
      </c>
      <c r="E71" s="477" t="s">
        <v>3127</v>
      </c>
      <c r="F71" s="477" t="s">
        <v>454</v>
      </c>
      <c r="G71" s="670">
        <f>_xlfn.XLOOKUP(Table3[[#This Row],[district]],LISTS!B:B,LISTS!C:C,0,0,1)</f>
        <v>80401070</v>
      </c>
    </row>
    <row r="72" spans="1:7" ht="13.5" x14ac:dyDescent="0.35">
      <c r="A72" s="671" t="s">
        <v>3971</v>
      </c>
      <c r="B72" s="676" t="s">
        <v>3693</v>
      </c>
      <c r="C72" s="672" t="s">
        <v>4280</v>
      </c>
      <c r="D72" s="675">
        <v>44742</v>
      </c>
      <c r="E72" s="477" t="s">
        <v>3127</v>
      </c>
      <c r="F72" s="477" t="s">
        <v>454</v>
      </c>
      <c r="G72" s="670">
        <f>_xlfn.XLOOKUP(Table3[[#This Row],[district]],LISTS!B:B,LISTS!C:C,0,0,1)</f>
        <v>80401070</v>
      </c>
    </row>
    <row r="73" spans="1:7" ht="13.5" x14ac:dyDescent="0.35">
      <c r="A73" s="674" t="s">
        <v>3971</v>
      </c>
      <c r="B73" s="676" t="s">
        <v>3645</v>
      </c>
      <c r="C73" s="672" t="s">
        <v>4280</v>
      </c>
      <c r="D73" s="675">
        <v>44742</v>
      </c>
      <c r="E73" s="477" t="s">
        <v>3127</v>
      </c>
      <c r="F73" s="477" t="s">
        <v>454</v>
      </c>
      <c r="G73" s="670">
        <f>_xlfn.XLOOKUP(Table3[[#This Row],[district]],LISTS!B:B,LISTS!C:C,0,0,1)</f>
        <v>80401070</v>
      </c>
    </row>
    <row r="74" spans="1:7" ht="13.5" x14ac:dyDescent="0.35">
      <c r="A74" s="671" t="s">
        <v>3972</v>
      </c>
      <c r="B74" s="676" t="s">
        <v>4273</v>
      </c>
      <c r="C74" s="672" t="s">
        <v>4280</v>
      </c>
      <c r="D74" s="675">
        <v>44742</v>
      </c>
      <c r="E74" s="477" t="s">
        <v>3127</v>
      </c>
      <c r="F74" s="477" t="s">
        <v>454</v>
      </c>
      <c r="G74" s="670">
        <f>_xlfn.XLOOKUP(Table3[[#This Row],[district]],LISTS!B:B,LISTS!C:C,0,0,1)</f>
        <v>80401070</v>
      </c>
    </row>
    <row r="75" spans="1:7" ht="13.5" x14ac:dyDescent="0.35">
      <c r="A75" s="674" t="s">
        <v>3972</v>
      </c>
      <c r="B75" s="676" t="s">
        <v>3645</v>
      </c>
      <c r="C75" s="672" t="s">
        <v>4280</v>
      </c>
      <c r="D75" s="675">
        <v>44742</v>
      </c>
      <c r="E75" s="477" t="s">
        <v>3127</v>
      </c>
      <c r="F75" s="477" t="s">
        <v>454</v>
      </c>
      <c r="G75" s="670">
        <f>_xlfn.XLOOKUP(Table3[[#This Row],[district]],LISTS!B:B,LISTS!C:C,0,0,1)</f>
        <v>80401070</v>
      </c>
    </row>
    <row r="76" spans="1:7" ht="13.5" x14ac:dyDescent="0.35">
      <c r="A76" s="671" t="s">
        <v>3855</v>
      </c>
      <c r="B76" s="674" t="s">
        <v>336</v>
      </c>
      <c r="C76" s="672" t="s">
        <v>4279</v>
      </c>
      <c r="D76" s="675">
        <v>44742</v>
      </c>
      <c r="E76" s="477" t="s">
        <v>3127</v>
      </c>
      <c r="F76" s="477" t="s">
        <v>454</v>
      </c>
      <c r="G76" s="670">
        <f>_xlfn.XLOOKUP(Table3[[#This Row],[district]],LISTS!B:B,LISTS!C:C,0,0,1)</f>
        <v>80401070</v>
      </c>
    </row>
    <row r="77" spans="1:7" ht="13.5" x14ac:dyDescent="0.35">
      <c r="A77" s="674" t="s">
        <v>3855</v>
      </c>
      <c r="B77" s="674" t="s">
        <v>3682</v>
      </c>
      <c r="C77" s="672" t="s">
        <v>4279</v>
      </c>
      <c r="D77" s="675">
        <v>44742</v>
      </c>
      <c r="E77" s="477" t="s">
        <v>3127</v>
      </c>
      <c r="F77" s="477" t="s">
        <v>454</v>
      </c>
      <c r="G77" s="670">
        <f>_xlfn.XLOOKUP(Table3[[#This Row],[district]],LISTS!B:B,LISTS!C:C,0,0,1)</f>
        <v>80401070</v>
      </c>
    </row>
    <row r="78" spans="1:7" ht="13.5" x14ac:dyDescent="0.35">
      <c r="A78" s="671" t="s">
        <v>3973</v>
      </c>
      <c r="B78" s="676" t="s">
        <v>3634</v>
      </c>
      <c r="C78" s="672" t="s">
        <v>4280</v>
      </c>
      <c r="D78" s="675">
        <v>44742</v>
      </c>
      <c r="E78" s="477" t="s">
        <v>3127</v>
      </c>
      <c r="F78" s="477" t="s">
        <v>454</v>
      </c>
      <c r="G78" s="670">
        <f>_xlfn.XLOOKUP(Table3[[#This Row],[district]],LISTS!B:B,LISTS!C:C,0,0,1)</f>
        <v>80401070</v>
      </c>
    </row>
    <row r="79" spans="1:7" ht="13.5" x14ac:dyDescent="0.35">
      <c r="A79" s="674" t="s">
        <v>3973</v>
      </c>
      <c r="B79" s="676" t="s">
        <v>3645</v>
      </c>
      <c r="C79" s="672" t="s">
        <v>4280</v>
      </c>
      <c r="D79" s="675">
        <v>44742</v>
      </c>
      <c r="E79" s="477" t="s">
        <v>3127</v>
      </c>
      <c r="F79" s="477" t="s">
        <v>454</v>
      </c>
      <c r="G79" s="670">
        <f>_xlfn.XLOOKUP(Table3[[#This Row],[district]],LISTS!B:B,LISTS!C:C,0,0,1)</f>
        <v>80401070</v>
      </c>
    </row>
    <row r="80" spans="1:7" ht="13.5" x14ac:dyDescent="0.35">
      <c r="A80" s="670" t="s">
        <v>3553</v>
      </c>
      <c r="B80" s="674" t="s">
        <v>3658</v>
      </c>
      <c r="C80" s="672" t="s">
        <v>4279</v>
      </c>
      <c r="D80" s="675">
        <v>44742</v>
      </c>
      <c r="E80" s="477" t="s">
        <v>3127</v>
      </c>
      <c r="F80" s="477" t="s">
        <v>454</v>
      </c>
      <c r="G80" s="670">
        <f>_xlfn.XLOOKUP(Table3[[#This Row],[district]],LISTS!B:B,LISTS!C:C,0,0,1)</f>
        <v>80401070</v>
      </c>
    </row>
    <row r="81" spans="1:7" ht="13.5" x14ac:dyDescent="0.35">
      <c r="A81" s="674" t="s">
        <v>3553</v>
      </c>
      <c r="B81" s="676" t="s">
        <v>3682</v>
      </c>
      <c r="C81" s="672" t="s">
        <v>4279</v>
      </c>
      <c r="D81" s="675">
        <v>44742</v>
      </c>
      <c r="E81" s="477" t="s">
        <v>3127</v>
      </c>
      <c r="F81" s="477" t="s">
        <v>454</v>
      </c>
      <c r="G81" s="670">
        <f>_xlfn.XLOOKUP(Table3[[#This Row],[district]],LISTS!B:B,LISTS!C:C,0,0,1)</f>
        <v>80401070</v>
      </c>
    </row>
    <row r="82" spans="1:7" ht="13.5" x14ac:dyDescent="0.35">
      <c r="A82" s="671" t="s">
        <v>3974</v>
      </c>
      <c r="B82" s="676" t="s">
        <v>607</v>
      </c>
      <c r="C82" s="672" t="s">
        <v>4280</v>
      </c>
      <c r="D82" s="675">
        <v>44742</v>
      </c>
      <c r="E82" s="477" t="s">
        <v>3127</v>
      </c>
      <c r="F82" s="477" t="s">
        <v>454</v>
      </c>
      <c r="G82" s="670">
        <f>_xlfn.XLOOKUP(Table3[[#This Row],[district]],LISTS!B:B,LISTS!C:C,0,0,1)</f>
        <v>80401070</v>
      </c>
    </row>
    <row r="83" spans="1:7" ht="13.5" x14ac:dyDescent="0.35">
      <c r="A83" s="674" t="s">
        <v>3974</v>
      </c>
      <c r="B83" s="676" t="s">
        <v>3645</v>
      </c>
      <c r="C83" s="672" t="s">
        <v>4280</v>
      </c>
      <c r="D83" s="675">
        <v>44742</v>
      </c>
      <c r="E83" s="477" t="s">
        <v>3127</v>
      </c>
      <c r="F83" s="477" t="s">
        <v>454</v>
      </c>
      <c r="G83" s="670">
        <f>_xlfn.XLOOKUP(Table3[[#This Row],[district]],LISTS!B:B,LISTS!C:C,0,0,1)</f>
        <v>80401070</v>
      </c>
    </row>
    <row r="84" spans="1:7" ht="13.5" x14ac:dyDescent="0.35">
      <c r="A84" s="671" t="s">
        <v>3975</v>
      </c>
      <c r="B84" s="676" t="s">
        <v>378</v>
      </c>
      <c r="C84" s="672" t="s">
        <v>4280</v>
      </c>
      <c r="D84" s="675">
        <v>44742</v>
      </c>
      <c r="E84" s="477" t="s">
        <v>3127</v>
      </c>
      <c r="F84" s="477" t="s">
        <v>454</v>
      </c>
      <c r="G84" s="670">
        <f>_xlfn.XLOOKUP(Table3[[#This Row],[district]],LISTS!B:B,LISTS!C:C,0,0,1)</f>
        <v>80401070</v>
      </c>
    </row>
    <row r="85" spans="1:7" ht="13.5" x14ac:dyDescent="0.35">
      <c r="A85" s="674" t="s">
        <v>3975</v>
      </c>
      <c r="B85" s="674" t="s">
        <v>3645</v>
      </c>
      <c r="C85" s="672" t="s">
        <v>4280</v>
      </c>
      <c r="D85" s="675">
        <v>44742</v>
      </c>
      <c r="E85" s="477" t="s">
        <v>3127</v>
      </c>
      <c r="F85" s="477" t="s">
        <v>454</v>
      </c>
      <c r="G85" s="670">
        <f>_xlfn.XLOOKUP(Table3[[#This Row],[district]],LISTS!B:B,LISTS!C:C,0,0,1)</f>
        <v>80401070</v>
      </c>
    </row>
    <row r="86" spans="1:7" ht="13.5" x14ac:dyDescent="0.35">
      <c r="A86" s="670" t="s">
        <v>3583</v>
      </c>
      <c r="B86" s="674" t="s">
        <v>3665</v>
      </c>
      <c r="C86" s="672" t="s">
        <v>4279</v>
      </c>
      <c r="D86" s="675">
        <v>44742</v>
      </c>
      <c r="E86" s="477" t="s">
        <v>3127</v>
      </c>
      <c r="F86" s="477" t="s">
        <v>454</v>
      </c>
      <c r="G86" s="670">
        <f>_xlfn.XLOOKUP(Table3[[#This Row],[district]],LISTS!B:B,LISTS!C:C,0,0,1)</f>
        <v>80401070</v>
      </c>
    </row>
    <row r="87" spans="1:7" ht="13.5" x14ac:dyDescent="0.35">
      <c r="A87" s="674" t="s">
        <v>3583</v>
      </c>
      <c r="B87" s="676" t="s">
        <v>3682</v>
      </c>
      <c r="C87" s="672" t="s">
        <v>4279</v>
      </c>
      <c r="D87" s="675">
        <v>44742</v>
      </c>
      <c r="E87" s="477" t="s">
        <v>3127</v>
      </c>
      <c r="F87" s="477" t="s">
        <v>454</v>
      </c>
      <c r="G87" s="670">
        <f>_xlfn.XLOOKUP(Table3[[#This Row],[district]],LISTS!B:B,LISTS!C:C,0,0,1)</f>
        <v>80401070</v>
      </c>
    </row>
    <row r="88" spans="1:7" ht="13.5" x14ac:dyDescent="0.35">
      <c r="A88" s="671" t="s">
        <v>3976</v>
      </c>
      <c r="B88" s="676" t="s">
        <v>3637</v>
      </c>
      <c r="C88" s="672" t="s">
        <v>4280</v>
      </c>
      <c r="D88" s="675">
        <v>44742</v>
      </c>
      <c r="E88" s="477" t="s">
        <v>3127</v>
      </c>
      <c r="F88" s="477" t="s">
        <v>454</v>
      </c>
      <c r="G88" s="670">
        <f>_xlfn.XLOOKUP(Table3[[#This Row],[district]],LISTS!B:B,LISTS!C:C,0,0,1)</f>
        <v>80401070</v>
      </c>
    </row>
    <row r="89" spans="1:7" ht="13.5" x14ac:dyDescent="0.35">
      <c r="A89" s="674" t="s">
        <v>3976</v>
      </c>
      <c r="B89" s="676" t="s">
        <v>3645</v>
      </c>
      <c r="C89" s="672" t="s">
        <v>4280</v>
      </c>
      <c r="D89" s="675">
        <v>44742</v>
      </c>
      <c r="E89" s="477" t="s">
        <v>3127</v>
      </c>
      <c r="F89" s="477" t="s">
        <v>454</v>
      </c>
      <c r="G89" s="670">
        <f>_xlfn.XLOOKUP(Table3[[#This Row],[district]],LISTS!B:B,LISTS!C:C,0,0,1)</f>
        <v>80401070</v>
      </c>
    </row>
    <row r="90" spans="1:7" ht="13.5" x14ac:dyDescent="0.35">
      <c r="A90" s="671" t="s">
        <v>3977</v>
      </c>
      <c r="B90" s="676" t="s">
        <v>3616</v>
      </c>
      <c r="C90" s="672" t="s">
        <v>4280</v>
      </c>
      <c r="D90" s="675">
        <v>44742</v>
      </c>
      <c r="E90" s="477" t="s">
        <v>3127</v>
      </c>
      <c r="F90" s="477" t="s">
        <v>454</v>
      </c>
      <c r="G90" s="670">
        <f>_xlfn.XLOOKUP(Table3[[#This Row],[district]],LISTS!B:B,LISTS!C:C,0,0,1)</f>
        <v>80401070</v>
      </c>
    </row>
    <row r="91" spans="1:7" ht="13.5" x14ac:dyDescent="0.35">
      <c r="A91" s="674" t="s">
        <v>3977</v>
      </c>
      <c r="B91" s="676" t="s">
        <v>3645</v>
      </c>
      <c r="C91" s="672" t="s">
        <v>4280</v>
      </c>
      <c r="D91" s="675">
        <v>44742</v>
      </c>
      <c r="E91" s="477" t="s">
        <v>3127</v>
      </c>
      <c r="F91" s="477" t="s">
        <v>454</v>
      </c>
      <c r="G91" s="670">
        <f>_xlfn.XLOOKUP(Table3[[#This Row],[district]],LISTS!B:B,LISTS!C:C,0,0,1)</f>
        <v>80401070</v>
      </c>
    </row>
    <row r="92" spans="1:7" ht="13.5" x14ac:dyDescent="0.35">
      <c r="A92" s="670" t="s">
        <v>926</v>
      </c>
      <c r="B92" s="674" t="s">
        <v>3671</v>
      </c>
      <c r="C92" s="672" t="s">
        <v>4279</v>
      </c>
      <c r="D92" s="675">
        <v>44742</v>
      </c>
      <c r="E92" s="477" t="s">
        <v>3127</v>
      </c>
      <c r="F92" s="477" t="s">
        <v>454</v>
      </c>
      <c r="G92" s="670">
        <f>_xlfn.XLOOKUP(Table3[[#This Row],[district]],LISTS!B:B,LISTS!C:C,0,0,1)</f>
        <v>80401070</v>
      </c>
    </row>
    <row r="93" spans="1:7" ht="13.5" x14ac:dyDescent="0.35">
      <c r="A93" s="674" t="s">
        <v>926</v>
      </c>
      <c r="B93" s="676" t="s">
        <v>3682</v>
      </c>
      <c r="C93" s="672" t="s">
        <v>4279</v>
      </c>
      <c r="D93" s="675">
        <v>44742</v>
      </c>
      <c r="E93" s="477" t="s">
        <v>3127</v>
      </c>
      <c r="F93" s="477" t="s">
        <v>454</v>
      </c>
      <c r="G93" s="670">
        <f>_xlfn.XLOOKUP(Table3[[#This Row],[district]],LISTS!B:B,LISTS!C:C,0,0,1)</f>
        <v>80401070</v>
      </c>
    </row>
    <row r="94" spans="1:7" ht="13.5" x14ac:dyDescent="0.35">
      <c r="A94" s="671" t="s">
        <v>3856</v>
      </c>
      <c r="B94" s="674" t="s">
        <v>3674</v>
      </c>
      <c r="C94" s="672" t="s">
        <v>4279</v>
      </c>
      <c r="D94" s="675">
        <v>44742</v>
      </c>
      <c r="E94" s="477" t="s">
        <v>3127</v>
      </c>
      <c r="F94" s="477" t="s">
        <v>454</v>
      </c>
      <c r="G94" s="670">
        <f>_xlfn.XLOOKUP(Table3[[#This Row],[district]],LISTS!B:B,LISTS!C:C,0,0,1)</f>
        <v>80401070</v>
      </c>
    </row>
    <row r="95" spans="1:7" ht="13.5" x14ac:dyDescent="0.35">
      <c r="A95" s="674" t="s">
        <v>3856</v>
      </c>
      <c r="B95" s="674" t="s">
        <v>373</v>
      </c>
      <c r="C95" s="672" t="s">
        <v>4279</v>
      </c>
      <c r="D95" s="675">
        <v>44742</v>
      </c>
      <c r="E95" s="477" t="s">
        <v>3127</v>
      </c>
      <c r="F95" s="477" t="s">
        <v>454</v>
      </c>
      <c r="G95" s="670">
        <f>_xlfn.XLOOKUP(Table3[[#This Row],[district]],LISTS!B:B,LISTS!C:C,0,0,1)</f>
        <v>80401070</v>
      </c>
    </row>
    <row r="96" spans="1:7" ht="13.5" x14ac:dyDescent="0.35">
      <c r="A96" s="671" t="s">
        <v>3978</v>
      </c>
      <c r="B96" s="676" t="s">
        <v>3638</v>
      </c>
      <c r="C96" s="672" t="s">
        <v>4280</v>
      </c>
      <c r="D96" s="675">
        <v>44742</v>
      </c>
      <c r="E96" s="477" t="s">
        <v>3127</v>
      </c>
      <c r="F96" s="477" t="s">
        <v>454</v>
      </c>
      <c r="G96" s="670">
        <f>_xlfn.XLOOKUP(Table3[[#This Row],[district]],LISTS!B:B,LISTS!C:C,0,0,1)</f>
        <v>80401070</v>
      </c>
    </row>
    <row r="97" spans="1:7" ht="13.5" x14ac:dyDescent="0.35">
      <c r="A97" s="674" t="s">
        <v>3978</v>
      </c>
      <c r="B97" s="676" t="s">
        <v>3645</v>
      </c>
      <c r="C97" s="672" t="s">
        <v>4280</v>
      </c>
      <c r="D97" s="675">
        <v>44742</v>
      </c>
      <c r="E97" s="477" t="s">
        <v>3127</v>
      </c>
      <c r="F97" s="477" t="s">
        <v>454</v>
      </c>
      <c r="G97" s="670">
        <f>_xlfn.XLOOKUP(Table3[[#This Row],[district]],LISTS!B:B,LISTS!C:C,0,0,1)</f>
        <v>80401070</v>
      </c>
    </row>
    <row r="98" spans="1:7" ht="13.5" x14ac:dyDescent="0.35">
      <c r="A98" s="670" t="s">
        <v>3590</v>
      </c>
      <c r="B98" s="674" t="s">
        <v>3676</v>
      </c>
      <c r="C98" s="672" t="s">
        <v>4279</v>
      </c>
      <c r="D98" s="675">
        <v>44742</v>
      </c>
      <c r="E98" s="477" t="s">
        <v>3127</v>
      </c>
      <c r="F98" s="477" t="s">
        <v>454</v>
      </c>
      <c r="G98" s="670">
        <f>_xlfn.XLOOKUP(Table3[[#This Row],[district]],LISTS!B:B,LISTS!C:C,0,0,1)</f>
        <v>80401070</v>
      </c>
    </row>
    <row r="99" spans="1:7" ht="13.5" x14ac:dyDescent="0.35">
      <c r="A99" s="674" t="s">
        <v>3590</v>
      </c>
      <c r="B99" s="676" t="s">
        <v>373</v>
      </c>
      <c r="C99" s="672" t="s">
        <v>4279</v>
      </c>
      <c r="D99" s="675">
        <v>44742</v>
      </c>
      <c r="E99" s="477" t="s">
        <v>3127</v>
      </c>
      <c r="F99" s="477" t="s">
        <v>454</v>
      </c>
      <c r="G99" s="670">
        <f>_xlfn.XLOOKUP(Table3[[#This Row],[district]],LISTS!B:B,LISTS!C:C,0,0,1)</f>
        <v>80401070</v>
      </c>
    </row>
    <row r="100" spans="1:7" ht="13.5" x14ac:dyDescent="0.35">
      <c r="A100" s="671" t="s">
        <v>3979</v>
      </c>
      <c r="B100" s="676" t="s">
        <v>3639</v>
      </c>
      <c r="C100" s="672" t="s">
        <v>4280</v>
      </c>
      <c r="D100" s="675">
        <v>44742</v>
      </c>
      <c r="E100" s="477" t="s">
        <v>3127</v>
      </c>
      <c r="F100" s="477" t="s">
        <v>454</v>
      </c>
      <c r="G100" s="670">
        <f>_xlfn.XLOOKUP(Table3[[#This Row],[district]],LISTS!B:B,LISTS!C:C,0,0,1)</f>
        <v>80401070</v>
      </c>
    </row>
    <row r="101" spans="1:7" ht="13.5" x14ac:dyDescent="0.35">
      <c r="A101" s="674" t="s">
        <v>3979</v>
      </c>
      <c r="B101" s="676" t="s">
        <v>3645</v>
      </c>
      <c r="C101" s="672" t="s">
        <v>4280</v>
      </c>
      <c r="D101" s="675">
        <v>44742</v>
      </c>
      <c r="E101" s="477" t="s">
        <v>3127</v>
      </c>
      <c r="F101" s="477" t="s">
        <v>454</v>
      </c>
      <c r="G101" s="670">
        <f>_xlfn.XLOOKUP(Table3[[#This Row],[district]],LISTS!B:B,LISTS!C:C,0,0,1)</f>
        <v>80401070</v>
      </c>
    </row>
    <row r="102" spans="1:7" ht="13.5" x14ac:dyDescent="0.35">
      <c r="A102" s="671" t="s">
        <v>3980</v>
      </c>
      <c r="B102" s="676" t="s">
        <v>3640</v>
      </c>
      <c r="C102" s="672" t="s">
        <v>4280</v>
      </c>
      <c r="D102" s="675">
        <v>44742</v>
      </c>
      <c r="E102" s="477" t="s">
        <v>3127</v>
      </c>
      <c r="F102" s="477" t="s">
        <v>454</v>
      </c>
      <c r="G102" s="670">
        <f>_xlfn.XLOOKUP(Table3[[#This Row],[district]],LISTS!B:B,LISTS!C:C,0,0,1)</f>
        <v>80401070</v>
      </c>
    </row>
    <row r="103" spans="1:7" ht="13.5" x14ac:dyDescent="0.35">
      <c r="A103" s="674" t="s">
        <v>3980</v>
      </c>
      <c r="B103" s="674" t="s">
        <v>3688</v>
      </c>
      <c r="C103" s="672" t="s">
        <v>4280</v>
      </c>
      <c r="D103" s="675">
        <v>44742</v>
      </c>
      <c r="E103" s="477" t="s">
        <v>3127</v>
      </c>
      <c r="F103" s="477" t="s">
        <v>454</v>
      </c>
      <c r="G103" s="670">
        <f>_xlfn.XLOOKUP(Table3[[#This Row],[district]],LISTS!B:B,LISTS!C:C,0,0,1)</f>
        <v>80401070</v>
      </c>
    </row>
    <row r="104" spans="1:7" ht="13.5" x14ac:dyDescent="0.35">
      <c r="A104" s="670" t="s">
        <v>3497</v>
      </c>
      <c r="B104" s="674" t="s">
        <v>3680</v>
      </c>
      <c r="C104" s="672" t="s">
        <v>4279</v>
      </c>
      <c r="D104" s="675">
        <v>44742</v>
      </c>
      <c r="E104" s="477" t="s">
        <v>3127</v>
      </c>
      <c r="F104" s="477" t="s">
        <v>454</v>
      </c>
      <c r="G104" s="670">
        <f>_xlfn.XLOOKUP(Table3[[#This Row],[district]],LISTS!B:B,LISTS!C:C,0,0,1)</f>
        <v>80401070</v>
      </c>
    </row>
    <row r="105" spans="1:7" ht="13.5" x14ac:dyDescent="0.35">
      <c r="A105" s="674" t="s">
        <v>3497</v>
      </c>
      <c r="B105" s="676" t="s">
        <v>373</v>
      </c>
      <c r="C105" s="672" t="s">
        <v>4279</v>
      </c>
      <c r="D105" s="675">
        <v>44742</v>
      </c>
      <c r="E105" s="477" t="s">
        <v>3127</v>
      </c>
      <c r="F105" s="477" t="s">
        <v>454</v>
      </c>
      <c r="G105" s="670">
        <f>_xlfn.XLOOKUP(Table3[[#This Row],[district]],LISTS!B:B,LISTS!C:C,0,0,1)</f>
        <v>80401070</v>
      </c>
    </row>
    <row r="106" spans="1:7" ht="13.5" x14ac:dyDescent="0.35">
      <c r="A106" s="671" t="s">
        <v>3857</v>
      </c>
      <c r="B106" s="674" t="s">
        <v>3682</v>
      </c>
      <c r="C106" s="672" t="s">
        <v>4279</v>
      </c>
      <c r="D106" s="675">
        <v>44742</v>
      </c>
      <c r="E106" s="477" t="s">
        <v>3127</v>
      </c>
      <c r="F106" s="477" t="s">
        <v>454</v>
      </c>
      <c r="G106" s="670">
        <f>_xlfn.XLOOKUP(Table3[[#This Row],[district]],LISTS!B:B,LISTS!C:C,0,0,1)</f>
        <v>80401070</v>
      </c>
    </row>
    <row r="107" spans="1:7" ht="13.5" x14ac:dyDescent="0.35">
      <c r="A107" s="674" t="s">
        <v>3857</v>
      </c>
      <c r="B107" s="676" t="s">
        <v>373</v>
      </c>
      <c r="C107" s="672" t="s">
        <v>4279</v>
      </c>
      <c r="D107" s="675">
        <v>44742</v>
      </c>
      <c r="E107" s="477" t="s">
        <v>3127</v>
      </c>
      <c r="F107" s="477" t="s">
        <v>454</v>
      </c>
      <c r="G107" s="670">
        <f>_xlfn.XLOOKUP(Table3[[#This Row],[district]],LISTS!B:B,LISTS!C:C,0,0,1)</f>
        <v>80401070</v>
      </c>
    </row>
    <row r="108" spans="1:7" ht="13.5" x14ac:dyDescent="0.35">
      <c r="A108" s="671" t="s">
        <v>3981</v>
      </c>
      <c r="B108" s="676" t="s">
        <v>3641</v>
      </c>
      <c r="C108" s="672" t="s">
        <v>4280</v>
      </c>
      <c r="D108" s="675">
        <v>44742</v>
      </c>
      <c r="E108" s="477" t="s">
        <v>3127</v>
      </c>
      <c r="F108" s="477" t="s">
        <v>454</v>
      </c>
      <c r="G108" s="670">
        <f>_xlfn.XLOOKUP(Table3[[#This Row],[district]],LISTS!B:B,LISTS!C:C,0,0,1)</f>
        <v>80401070</v>
      </c>
    </row>
    <row r="109" spans="1:7" ht="13.5" x14ac:dyDescent="0.35">
      <c r="A109" s="674" t="s">
        <v>3981</v>
      </c>
      <c r="B109" s="676" t="s">
        <v>3688</v>
      </c>
      <c r="C109" s="672" t="s">
        <v>4280</v>
      </c>
      <c r="D109" s="675">
        <v>44742</v>
      </c>
      <c r="E109" s="477" t="s">
        <v>3127</v>
      </c>
      <c r="F109" s="477" t="s">
        <v>454</v>
      </c>
      <c r="G109" s="670">
        <f>_xlfn.XLOOKUP(Table3[[#This Row],[district]],LISTS!B:B,LISTS!C:C,0,0,1)</f>
        <v>80401070</v>
      </c>
    </row>
    <row r="110" spans="1:7" ht="13.5" x14ac:dyDescent="0.35">
      <c r="A110" s="671" t="s">
        <v>3982</v>
      </c>
      <c r="B110" s="676" t="s">
        <v>3642</v>
      </c>
      <c r="C110" s="672" t="s">
        <v>4280</v>
      </c>
      <c r="D110" s="675">
        <v>44742</v>
      </c>
      <c r="E110" s="477" t="s">
        <v>3127</v>
      </c>
      <c r="F110" s="477" t="s">
        <v>454</v>
      </c>
      <c r="G110" s="670">
        <f>_xlfn.XLOOKUP(Table3[[#This Row],[district]],LISTS!B:B,LISTS!C:C,0,0,1)</f>
        <v>80401070</v>
      </c>
    </row>
    <row r="111" spans="1:7" ht="13.5" x14ac:dyDescent="0.35">
      <c r="A111" s="674" t="s">
        <v>3982</v>
      </c>
      <c r="B111" s="676" t="s">
        <v>3688</v>
      </c>
      <c r="C111" s="672" t="s">
        <v>4280</v>
      </c>
      <c r="D111" s="675">
        <v>44742</v>
      </c>
      <c r="E111" s="477" t="s">
        <v>3127</v>
      </c>
      <c r="F111" s="477" t="s">
        <v>454</v>
      </c>
      <c r="G111" s="670">
        <f>_xlfn.XLOOKUP(Table3[[#This Row],[district]],LISTS!B:B,LISTS!C:C,0,0,1)</f>
        <v>80401070</v>
      </c>
    </row>
    <row r="112" spans="1:7" ht="13.5" x14ac:dyDescent="0.35">
      <c r="A112" s="671" t="s">
        <v>3983</v>
      </c>
      <c r="B112" s="676" t="s">
        <v>373</v>
      </c>
      <c r="C112" s="672" t="s">
        <v>4280</v>
      </c>
      <c r="D112" s="675">
        <v>44742</v>
      </c>
      <c r="E112" s="477" t="s">
        <v>3127</v>
      </c>
      <c r="F112" s="477" t="s">
        <v>454</v>
      </c>
      <c r="G112" s="670">
        <f>_xlfn.XLOOKUP(Table3[[#This Row],[district]],LISTS!B:B,LISTS!C:C,0,0,1)</f>
        <v>80401070</v>
      </c>
    </row>
    <row r="113" spans="1:7" ht="13.5" x14ac:dyDescent="0.35">
      <c r="A113" s="674" t="s">
        <v>3983</v>
      </c>
      <c r="B113" s="676" t="s">
        <v>3688</v>
      </c>
      <c r="C113" s="672" t="s">
        <v>4280</v>
      </c>
      <c r="D113" s="675">
        <v>44742</v>
      </c>
      <c r="E113" s="477" t="s">
        <v>3127</v>
      </c>
      <c r="F113" s="477" t="s">
        <v>454</v>
      </c>
      <c r="G113" s="670">
        <f>_xlfn.XLOOKUP(Table3[[#This Row],[district]],LISTS!B:B,LISTS!C:C,0,0,1)</f>
        <v>80401070</v>
      </c>
    </row>
    <row r="114" spans="1:7" ht="13.5" x14ac:dyDescent="0.35">
      <c r="A114" s="671" t="s">
        <v>3984</v>
      </c>
      <c r="B114" s="676" t="s">
        <v>3645</v>
      </c>
      <c r="C114" s="672" t="s">
        <v>4280</v>
      </c>
      <c r="D114" s="675">
        <v>44742</v>
      </c>
      <c r="E114" s="477" t="s">
        <v>3127</v>
      </c>
      <c r="F114" s="477" t="s">
        <v>454</v>
      </c>
      <c r="G114" s="670">
        <f>_xlfn.XLOOKUP(Table3[[#This Row],[district]],LISTS!B:B,LISTS!C:C,0,0,1)</f>
        <v>80401070</v>
      </c>
    </row>
    <row r="115" spans="1:7" ht="13.5" x14ac:dyDescent="0.35">
      <c r="A115" s="674" t="s">
        <v>3984</v>
      </c>
      <c r="B115" s="676" t="s">
        <v>3688</v>
      </c>
      <c r="C115" s="672" t="s">
        <v>4280</v>
      </c>
      <c r="D115" s="675">
        <v>44742</v>
      </c>
      <c r="E115" s="477" t="s">
        <v>3127</v>
      </c>
      <c r="F115" s="477" t="s">
        <v>454</v>
      </c>
      <c r="G115" s="670">
        <f>_xlfn.XLOOKUP(Table3[[#This Row],[district]],LISTS!B:B,LISTS!C:C,0,0,1)</f>
        <v>80401070</v>
      </c>
    </row>
    <row r="116" spans="1:7" ht="13.5" x14ac:dyDescent="0.35">
      <c r="A116" s="671" t="s">
        <v>3985</v>
      </c>
      <c r="B116" s="676" t="s">
        <v>3648</v>
      </c>
      <c r="C116" s="672" t="s">
        <v>4280</v>
      </c>
      <c r="D116" s="675">
        <v>44742</v>
      </c>
      <c r="E116" s="477" t="s">
        <v>3127</v>
      </c>
      <c r="F116" s="477" t="s">
        <v>454</v>
      </c>
      <c r="G116" s="670">
        <f>_xlfn.XLOOKUP(Table3[[#This Row],[district]],LISTS!B:B,LISTS!C:C,0,0,1)</f>
        <v>80401070</v>
      </c>
    </row>
    <row r="117" spans="1:7" ht="13.5" x14ac:dyDescent="0.35">
      <c r="A117" s="674" t="s">
        <v>3985</v>
      </c>
      <c r="B117" s="676" t="s">
        <v>3688</v>
      </c>
      <c r="C117" s="672" t="s">
        <v>4280</v>
      </c>
      <c r="D117" s="675">
        <v>44742</v>
      </c>
      <c r="E117" s="477" t="s">
        <v>3127</v>
      </c>
      <c r="F117" s="477" t="s">
        <v>454</v>
      </c>
      <c r="G117" s="670">
        <f>_xlfn.XLOOKUP(Table3[[#This Row],[district]],LISTS!B:B,LISTS!C:C,0,0,1)</f>
        <v>80401070</v>
      </c>
    </row>
    <row r="118" spans="1:7" ht="13.5" x14ac:dyDescent="0.35">
      <c r="A118" s="671" t="s">
        <v>3986</v>
      </c>
      <c r="B118" s="676" t="s">
        <v>3649</v>
      </c>
      <c r="C118" s="672" t="s">
        <v>4280</v>
      </c>
      <c r="D118" s="675">
        <v>44742</v>
      </c>
      <c r="E118" s="477" t="s">
        <v>3127</v>
      </c>
      <c r="F118" s="477" t="s">
        <v>454</v>
      </c>
      <c r="G118" s="670">
        <f>_xlfn.XLOOKUP(Table3[[#This Row],[district]],LISTS!B:B,LISTS!C:C,0,0,1)</f>
        <v>80401070</v>
      </c>
    </row>
    <row r="119" spans="1:7" ht="13.5" x14ac:dyDescent="0.35">
      <c r="A119" s="674" t="s">
        <v>3986</v>
      </c>
      <c r="B119" s="676" t="s">
        <v>3688</v>
      </c>
      <c r="C119" s="672" t="s">
        <v>4280</v>
      </c>
      <c r="D119" s="675">
        <v>44742</v>
      </c>
      <c r="E119" s="477" t="s">
        <v>3127</v>
      </c>
      <c r="F119" s="477" t="s">
        <v>454</v>
      </c>
      <c r="G119" s="670">
        <f>_xlfn.XLOOKUP(Table3[[#This Row],[district]],LISTS!B:B,LISTS!C:C,0,0,1)</f>
        <v>80401070</v>
      </c>
    </row>
    <row r="120" spans="1:7" ht="13.5" x14ac:dyDescent="0.35">
      <c r="A120" s="671" t="s">
        <v>3987</v>
      </c>
      <c r="B120" s="676" t="s">
        <v>3650</v>
      </c>
      <c r="C120" s="672" t="s">
        <v>4280</v>
      </c>
      <c r="D120" s="675">
        <v>44742</v>
      </c>
      <c r="E120" s="477" t="s">
        <v>3127</v>
      </c>
      <c r="F120" s="477" t="s">
        <v>454</v>
      </c>
      <c r="G120" s="670">
        <f>_xlfn.XLOOKUP(Table3[[#This Row],[district]],LISTS!B:B,LISTS!C:C,0,0,1)</f>
        <v>80401070</v>
      </c>
    </row>
    <row r="121" spans="1:7" ht="13.5" x14ac:dyDescent="0.35">
      <c r="A121" s="674" t="s">
        <v>3987</v>
      </c>
      <c r="B121" s="676" t="s">
        <v>3688</v>
      </c>
      <c r="C121" s="672" t="s">
        <v>4280</v>
      </c>
      <c r="D121" s="675">
        <v>44742</v>
      </c>
      <c r="E121" s="477" t="s">
        <v>3127</v>
      </c>
      <c r="F121" s="477" t="s">
        <v>454</v>
      </c>
      <c r="G121" s="670">
        <f>_xlfn.XLOOKUP(Table3[[#This Row],[district]],LISTS!B:B,LISTS!C:C,0,0,1)</f>
        <v>80401070</v>
      </c>
    </row>
    <row r="122" spans="1:7" ht="13.5" x14ac:dyDescent="0.35">
      <c r="A122" s="671" t="s">
        <v>3988</v>
      </c>
      <c r="B122" s="676" t="s">
        <v>3482</v>
      </c>
      <c r="C122" s="672" t="s">
        <v>4280</v>
      </c>
      <c r="D122" s="675">
        <v>44742</v>
      </c>
      <c r="E122" s="477" t="s">
        <v>3127</v>
      </c>
      <c r="F122" s="477" t="s">
        <v>454</v>
      </c>
      <c r="G122" s="670">
        <f>_xlfn.XLOOKUP(Table3[[#This Row],[district]],LISTS!B:B,LISTS!C:C,0,0,1)</f>
        <v>80401070</v>
      </c>
    </row>
    <row r="123" spans="1:7" ht="13.5" x14ac:dyDescent="0.35">
      <c r="A123" s="674" t="s">
        <v>3988</v>
      </c>
      <c r="B123" s="676" t="s">
        <v>3688</v>
      </c>
      <c r="C123" s="672" t="s">
        <v>4280</v>
      </c>
      <c r="D123" s="675">
        <v>44742</v>
      </c>
      <c r="E123" s="477" t="s">
        <v>3127</v>
      </c>
      <c r="F123" s="477" t="s">
        <v>454</v>
      </c>
      <c r="G123" s="670">
        <f>_xlfn.XLOOKUP(Table3[[#This Row],[district]],LISTS!B:B,LISTS!C:C,0,0,1)</f>
        <v>80401070</v>
      </c>
    </row>
    <row r="124" spans="1:7" ht="13.5" x14ac:dyDescent="0.35">
      <c r="A124" s="671" t="s">
        <v>3858</v>
      </c>
      <c r="B124" s="674" t="s">
        <v>3683</v>
      </c>
      <c r="C124" s="672" t="s">
        <v>4279</v>
      </c>
      <c r="D124" s="675">
        <v>44742</v>
      </c>
      <c r="E124" s="477" t="s">
        <v>3127</v>
      </c>
      <c r="F124" s="477" t="s">
        <v>454</v>
      </c>
      <c r="G124" s="670">
        <f>_xlfn.XLOOKUP(Table3[[#This Row],[district]],LISTS!B:B,LISTS!C:C,0,0,1)</f>
        <v>80401070</v>
      </c>
    </row>
    <row r="125" spans="1:7" ht="13.5" x14ac:dyDescent="0.35">
      <c r="A125" s="674" t="s">
        <v>3858</v>
      </c>
      <c r="B125" s="676" t="s">
        <v>373</v>
      </c>
      <c r="C125" s="672" t="s">
        <v>4279</v>
      </c>
      <c r="D125" s="675">
        <v>44742</v>
      </c>
      <c r="E125" s="477" t="s">
        <v>3127</v>
      </c>
      <c r="F125" s="477" t="s">
        <v>454</v>
      </c>
      <c r="G125" s="670">
        <f>_xlfn.XLOOKUP(Table3[[#This Row],[district]],LISTS!B:B,LISTS!C:C,0,0,1)</f>
        <v>80401070</v>
      </c>
    </row>
    <row r="126" spans="1:7" ht="13.5" x14ac:dyDescent="0.35">
      <c r="A126" s="671" t="s">
        <v>3989</v>
      </c>
      <c r="B126" s="676" t="s">
        <v>3656</v>
      </c>
      <c r="C126" s="672" t="s">
        <v>4280</v>
      </c>
      <c r="D126" s="675">
        <v>44742</v>
      </c>
      <c r="E126" s="477" t="s">
        <v>3127</v>
      </c>
      <c r="F126" s="477" t="s">
        <v>454</v>
      </c>
      <c r="G126" s="670">
        <f>_xlfn.XLOOKUP(Table3[[#This Row],[district]],LISTS!B:B,LISTS!C:C,0,0,1)</f>
        <v>80401070</v>
      </c>
    </row>
    <row r="127" spans="1:7" ht="13.5" x14ac:dyDescent="0.35">
      <c r="A127" s="674" t="s">
        <v>3989</v>
      </c>
      <c r="B127" s="674" t="s">
        <v>3688</v>
      </c>
      <c r="C127" s="672" t="s">
        <v>4280</v>
      </c>
      <c r="D127" s="675">
        <v>44742</v>
      </c>
      <c r="E127" s="477" t="s">
        <v>3127</v>
      </c>
      <c r="F127" s="477" t="s">
        <v>454</v>
      </c>
      <c r="G127" s="670">
        <f>_xlfn.XLOOKUP(Table3[[#This Row],[district]],LISTS!B:B,LISTS!C:C,0,0,1)</f>
        <v>80401070</v>
      </c>
    </row>
    <row r="128" spans="1:7" ht="13.5" x14ac:dyDescent="0.35">
      <c r="A128" s="671" t="s">
        <v>3990</v>
      </c>
      <c r="B128" s="676" t="s">
        <v>336</v>
      </c>
      <c r="C128" s="672" t="s">
        <v>4280</v>
      </c>
      <c r="D128" s="675">
        <v>44742</v>
      </c>
      <c r="E128" s="477" t="s">
        <v>3127</v>
      </c>
      <c r="F128" s="477" t="s">
        <v>454</v>
      </c>
      <c r="G128" s="670">
        <f>_xlfn.XLOOKUP(Table3[[#This Row],[district]],LISTS!B:B,LISTS!C:C,0,0,1)</f>
        <v>80401070</v>
      </c>
    </row>
    <row r="129" spans="1:7" ht="13.5" x14ac:dyDescent="0.35">
      <c r="A129" s="674" t="s">
        <v>3990</v>
      </c>
      <c r="B129" s="676" t="s">
        <v>3688</v>
      </c>
      <c r="C129" s="672" t="s">
        <v>4280</v>
      </c>
      <c r="D129" s="675">
        <v>44742</v>
      </c>
      <c r="E129" s="477" t="s">
        <v>3127</v>
      </c>
      <c r="F129" s="477" t="s">
        <v>454</v>
      </c>
      <c r="G129" s="670">
        <f>_xlfn.XLOOKUP(Table3[[#This Row],[district]],LISTS!B:B,LISTS!C:C,0,0,1)</f>
        <v>80401070</v>
      </c>
    </row>
    <row r="130" spans="1:7" ht="13.5" x14ac:dyDescent="0.35">
      <c r="A130" s="671" t="s">
        <v>3991</v>
      </c>
      <c r="B130" s="676" t="s">
        <v>3658</v>
      </c>
      <c r="C130" s="672" t="s">
        <v>4280</v>
      </c>
      <c r="D130" s="675">
        <v>44742</v>
      </c>
      <c r="E130" s="477" t="s">
        <v>3127</v>
      </c>
      <c r="F130" s="477" t="s">
        <v>454</v>
      </c>
      <c r="G130" s="670">
        <f>_xlfn.XLOOKUP(Table3[[#This Row],[district]],LISTS!B:B,LISTS!C:C,0,0,1)</f>
        <v>80401070</v>
      </c>
    </row>
    <row r="131" spans="1:7" ht="13.5" x14ac:dyDescent="0.35">
      <c r="A131" s="674" t="s">
        <v>3991</v>
      </c>
      <c r="B131" s="676" t="s">
        <v>3688</v>
      </c>
      <c r="C131" s="672" t="s">
        <v>4280</v>
      </c>
      <c r="D131" s="675">
        <v>44742</v>
      </c>
      <c r="E131" s="477" t="s">
        <v>3127</v>
      </c>
      <c r="F131" s="477" t="s">
        <v>454</v>
      </c>
      <c r="G131" s="670">
        <f>_xlfn.XLOOKUP(Table3[[#This Row],[district]],LISTS!B:B,LISTS!C:C,0,0,1)</f>
        <v>80401070</v>
      </c>
    </row>
    <row r="132" spans="1:7" ht="13.5" x14ac:dyDescent="0.35">
      <c r="A132" s="671" t="s">
        <v>3992</v>
      </c>
      <c r="B132" s="676" t="s">
        <v>3665</v>
      </c>
      <c r="C132" s="672" t="s">
        <v>4280</v>
      </c>
      <c r="D132" s="675">
        <v>44742</v>
      </c>
      <c r="E132" s="477" t="s">
        <v>3127</v>
      </c>
      <c r="F132" s="477" t="s">
        <v>454</v>
      </c>
      <c r="G132" s="670">
        <f>_xlfn.XLOOKUP(Table3[[#This Row],[district]],LISTS!B:B,LISTS!C:C,0,0,1)</f>
        <v>80401070</v>
      </c>
    </row>
    <row r="133" spans="1:7" ht="13.5" x14ac:dyDescent="0.35">
      <c r="A133" s="674" t="s">
        <v>3992</v>
      </c>
      <c r="B133" s="676" t="s">
        <v>3688</v>
      </c>
      <c r="C133" s="672" t="s">
        <v>4280</v>
      </c>
      <c r="D133" s="675">
        <v>44742</v>
      </c>
      <c r="E133" s="477" t="s">
        <v>3127</v>
      </c>
      <c r="F133" s="477" t="s">
        <v>454</v>
      </c>
      <c r="G133" s="670">
        <f>_xlfn.XLOOKUP(Table3[[#This Row],[district]],LISTS!B:B,LISTS!C:C,0,0,1)</f>
        <v>80401070</v>
      </c>
    </row>
    <row r="134" spans="1:7" ht="13.5" x14ac:dyDescent="0.35">
      <c r="A134" s="670" t="s">
        <v>3595</v>
      </c>
      <c r="B134" s="674" t="s">
        <v>3685</v>
      </c>
      <c r="C134" s="672" t="s">
        <v>4279</v>
      </c>
      <c r="D134" s="675">
        <v>44742</v>
      </c>
      <c r="E134" s="477" t="s">
        <v>3127</v>
      </c>
      <c r="F134" s="477" t="s">
        <v>454</v>
      </c>
      <c r="G134" s="670">
        <f>_xlfn.XLOOKUP(Table3[[#This Row],[district]],LISTS!B:B,LISTS!C:C,0,0,1)</f>
        <v>80401070</v>
      </c>
    </row>
    <row r="135" spans="1:7" ht="13.5" x14ac:dyDescent="0.35">
      <c r="A135" s="674" t="s">
        <v>3595</v>
      </c>
      <c r="B135" s="676" t="s">
        <v>373</v>
      </c>
      <c r="C135" s="672" t="s">
        <v>4279</v>
      </c>
      <c r="D135" s="675">
        <v>44742</v>
      </c>
      <c r="E135" s="477" t="s">
        <v>3127</v>
      </c>
      <c r="F135" s="477" t="s">
        <v>454</v>
      </c>
      <c r="G135" s="670">
        <f>_xlfn.XLOOKUP(Table3[[#This Row],[district]],LISTS!B:B,LISTS!C:C,0,0,1)</f>
        <v>80401070</v>
      </c>
    </row>
    <row r="136" spans="1:7" ht="13.5" x14ac:dyDescent="0.35">
      <c r="A136" s="670" t="s">
        <v>3546</v>
      </c>
      <c r="B136" s="674" t="s">
        <v>3688</v>
      </c>
      <c r="C136" s="672" t="s">
        <v>4279</v>
      </c>
      <c r="D136" s="675">
        <v>44742</v>
      </c>
      <c r="E136" s="477" t="s">
        <v>3127</v>
      </c>
      <c r="F136" s="477" t="s">
        <v>454</v>
      </c>
      <c r="G136" s="670">
        <f>_xlfn.XLOOKUP(Table3[[#This Row],[district]],LISTS!B:B,LISTS!C:C,0,0,1)</f>
        <v>80401070</v>
      </c>
    </row>
    <row r="137" spans="1:7" ht="13.5" x14ac:dyDescent="0.35">
      <c r="A137" s="674" t="s">
        <v>3546</v>
      </c>
      <c r="B137" s="676" t="s">
        <v>373</v>
      </c>
      <c r="C137" s="672" t="s">
        <v>4279</v>
      </c>
      <c r="D137" s="675">
        <v>44742</v>
      </c>
      <c r="E137" s="477" t="s">
        <v>3127</v>
      </c>
      <c r="F137" s="477" t="s">
        <v>454</v>
      </c>
      <c r="G137" s="670">
        <f>_xlfn.XLOOKUP(Table3[[#This Row],[district]],LISTS!B:B,LISTS!C:C,0,0,1)</f>
        <v>80401070</v>
      </c>
    </row>
    <row r="138" spans="1:7" ht="13.5" x14ac:dyDescent="0.35">
      <c r="A138" s="671" t="s">
        <v>3993</v>
      </c>
      <c r="B138" s="676" t="s">
        <v>3671</v>
      </c>
      <c r="C138" s="672" t="s">
        <v>4280</v>
      </c>
      <c r="D138" s="675">
        <v>44742</v>
      </c>
      <c r="E138" s="477" t="s">
        <v>3127</v>
      </c>
      <c r="F138" s="477" t="s">
        <v>454</v>
      </c>
      <c r="G138" s="670">
        <f>_xlfn.XLOOKUP(Table3[[#This Row],[district]],LISTS!B:B,LISTS!C:C,0,0,1)</f>
        <v>80401070</v>
      </c>
    </row>
    <row r="139" spans="1:7" ht="13.5" x14ac:dyDescent="0.35">
      <c r="A139" s="674" t="s">
        <v>3993</v>
      </c>
      <c r="B139" s="676" t="s">
        <v>3688</v>
      </c>
      <c r="C139" s="672" t="s">
        <v>4280</v>
      </c>
      <c r="D139" s="675">
        <v>44742</v>
      </c>
      <c r="E139" s="477" t="s">
        <v>3127</v>
      </c>
      <c r="F139" s="477" t="s">
        <v>454</v>
      </c>
      <c r="G139" s="670">
        <f>_xlfn.XLOOKUP(Table3[[#This Row],[district]],LISTS!B:B,LISTS!C:C,0,0,1)</f>
        <v>80401070</v>
      </c>
    </row>
    <row r="140" spans="1:7" ht="13.5" x14ac:dyDescent="0.35">
      <c r="A140" s="671" t="s">
        <v>3994</v>
      </c>
      <c r="B140" s="676" t="s">
        <v>3674</v>
      </c>
      <c r="C140" s="672" t="s">
        <v>4280</v>
      </c>
      <c r="D140" s="675">
        <v>44742</v>
      </c>
      <c r="E140" s="477" t="s">
        <v>3127</v>
      </c>
      <c r="F140" s="477" t="s">
        <v>454</v>
      </c>
      <c r="G140" s="670">
        <f>_xlfn.XLOOKUP(Table3[[#This Row],[district]],LISTS!B:B,LISTS!C:C,0,0,1)</f>
        <v>80401070</v>
      </c>
    </row>
    <row r="141" spans="1:7" ht="13.5" x14ac:dyDescent="0.35">
      <c r="A141" s="674" t="s">
        <v>3994</v>
      </c>
      <c r="B141" s="676" t="s">
        <v>3688</v>
      </c>
      <c r="C141" s="672" t="s">
        <v>4280</v>
      </c>
      <c r="D141" s="675">
        <v>44742</v>
      </c>
      <c r="E141" s="477" t="s">
        <v>3127</v>
      </c>
      <c r="F141" s="477" t="s">
        <v>454</v>
      </c>
      <c r="G141" s="670">
        <f>_xlfn.XLOOKUP(Table3[[#This Row],[district]],LISTS!B:B,LISTS!C:C,0,0,1)</f>
        <v>80401070</v>
      </c>
    </row>
    <row r="142" spans="1:7" ht="13.5" x14ac:dyDescent="0.35">
      <c r="A142" s="671" t="s">
        <v>3995</v>
      </c>
      <c r="B142" s="676" t="s">
        <v>3676</v>
      </c>
      <c r="C142" s="672" t="s">
        <v>4280</v>
      </c>
      <c r="D142" s="675">
        <v>44742</v>
      </c>
      <c r="E142" s="477" t="s">
        <v>3127</v>
      </c>
      <c r="F142" s="477" t="s">
        <v>454</v>
      </c>
      <c r="G142" s="670">
        <f>_xlfn.XLOOKUP(Table3[[#This Row],[district]],LISTS!B:B,LISTS!C:C,0,0,1)</f>
        <v>80401070</v>
      </c>
    </row>
    <row r="143" spans="1:7" ht="13.5" x14ac:dyDescent="0.35">
      <c r="A143" s="674" t="s">
        <v>3995</v>
      </c>
      <c r="B143" s="676" t="s">
        <v>3688</v>
      </c>
      <c r="C143" s="672" t="s">
        <v>4280</v>
      </c>
      <c r="D143" s="675">
        <v>44742</v>
      </c>
      <c r="E143" s="477" t="s">
        <v>3127</v>
      </c>
      <c r="F143" s="477" t="s">
        <v>454</v>
      </c>
      <c r="G143" s="670">
        <f>_xlfn.XLOOKUP(Table3[[#This Row],[district]],LISTS!B:B,LISTS!C:C,0,0,1)</f>
        <v>80401070</v>
      </c>
    </row>
    <row r="144" spans="1:7" ht="13.5" x14ac:dyDescent="0.35">
      <c r="A144" s="671" t="s">
        <v>3996</v>
      </c>
      <c r="B144" s="676" t="s">
        <v>3680</v>
      </c>
      <c r="C144" s="672" t="s">
        <v>4280</v>
      </c>
      <c r="D144" s="675">
        <v>44742</v>
      </c>
      <c r="E144" s="477" t="s">
        <v>3127</v>
      </c>
      <c r="F144" s="477" t="s">
        <v>454</v>
      </c>
      <c r="G144" s="670">
        <f>_xlfn.XLOOKUP(Table3[[#This Row],[district]],LISTS!B:B,LISTS!C:C,0,0,1)</f>
        <v>80401070</v>
      </c>
    </row>
    <row r="145" spans="1:7" ht="13.5" x14ac:dyDescent="0.35">
      <c r="A145" s="674" t="s">
        <v>3996</v>
      </c>
      <c r="B145" s="676" t="s">
        <v>3688</v>
      </c>
      <c r="C145" s="672" t="s">
        <v>4280</v>
      </c>
      <c r="D145" s="675">
        <v>44742</v>
      </c>
      <c r="E145" s="477" t="s">
        <v>3127</v>
      </c>
      <c r="F145" s="477" t="s">
        <v>454</v>
      </c>
      <c r="G145" s="670">
        <f>_xlfn.XLOOKUP(Table3[[#This Row],[district]],LISTS!B:B,LISTS!C:C,0,0,1)</f>
        <v>80401070</v>
      </c>
    </row>
    <row r="146" spans="1:7" ht="13.5" x14ac:dyDescent="0.35">
      <c r="A146" s="671" t="s">
        <v>3997</v>
      </c>
      <c r="B146" s="676" t="s">
        <v>3682</v>
      </c>
      <c r="C146" s="672" t="s">
        <v>4280</v>
      </c>
      <c r="D146" s="675">
        <v>44742</v>
      </c>
      <c r="E146" s="477" t="s">
        <v>3127</v>
      </c>
      <c r="F146" s="477" t="s">
        <v>454</v>
      </c>
      <c r="G146" s="670">
        <f>_xlfn.XLOOKUP(Table3[[#This Row],[district]],LISTS!B:B,LISTS!C:C,0,0,1)</f>
        <v>80401070</v>
      </c>
    </row>
    <row r="147" spans="1:7" ht="13.5" x14ac:dyDescent="0.35">
      <c r="A147" s="674" t="s">
        <v>3997</v>
      </c>
      <c r="B147" s="676" t="s">
        <v>3688</v>
      </c>
      <c r="C147" s="672" t="s">
        <v>4280</v>
      </c>
      <c r="D147" s="675">
        <v>44742</v>
      </c>
      <c r="E147" s="477" t="s">
        <v>3127</v>
      </c>
      <c r="F147" s="477" t="s">
        <v>454</v>
      </c>
      <c r="G147" s="670">
        <f>_xlfn.XLOOKUP(Table3[[#This Row],[district]],LISTS!B:B,LISTS!C:C,0,0,1)</f>
        <v>80401070</v>
      </c>
    </row>
    <row r="148" spans="1:7" ht="13.5" x14ac:dyDescent="0.35">
      <c r="A148" s="671" t="s">
        <v>3998</v>
      </c>
      <c r="B148" s="676" t="s">
        <v>3683</v>
      </c>
      <c r="C148" s="672" t="s">
        <v>4280</v>
      </c>
      <c r="D148" s="675">
        <v>44742</v>
      </c>
      <c r="E148" s="477" t="s">
        <v>3127</v>
      </c>
      <c r="F148" s="477" t="s">
        <v>454</v>
      </c>
      <c r="G148" s="670">
        <f>_xlfn.XLOOKUP(Table3[[#This Row],[district]],LISTS!B:B,LISTS!C:C,0,0,1)</f>
        <v>80401070</v>
      </c>
    </row>
    <row r="149" spans="1:7" ht="13.5" x14ac:dyDescent="0.35">
      <c r="A149" s="674" t="s">
        <v>3998</v>
      </c>
      <c r="B149" s="674" t="s">
        <v>3688</v>
      </c>
      <c r="C149" s="672" t="s">
        <v>4280</v>
      </c>
      <c r="D149" s="675">
        <v>44742</v>
      </c>
      <c r="E149" s="477" t="s">
        <v>3127</v>
      </c>
      <c r="F149" s="477" t="s">
        <v>454</v>
      </c>
      <c r="G149" s="670">
        <f>_xlfn.XLOOKUP(Table3[[#This Row],[district]],LISTS!B:B,LISTS!C:C,0,0,1)</f>
        <v>80401070</v>
      </c>
    </row>
    <row r="150" spans="1:7" ht="13.5" x14ac:dyDescent="0.35">
      <c r="A150" s="671" t="s">
        <v>3999</v>
      </c>
      <c r="B150" s="676" t="s">
        <v>3685</v>
      </c>
      <c r="C150" s="672" t="s">
        <v>4280</v>
      </c>
      <c r="D150" s="675">
        <v>44742</v>
      </c>
      <c r="E150" s="477" t="s">
        <v>3127</v>
      </c>
      <c r="F150" s="477" t="s">
        <v>454</v>
      </c>
      <c r="G150" s="670">
        <f>_xlfn.XLOOKUP(Table3[[#This Row],[district]],LISTS!B:B,LISTS!C:C,0,0,1)</f>
        <v>80401070</v>
      </c>
    </row>
    <row r="151" spans="1:7" ht="13.5" x14ac:dyDescent="0.35">
      <c r="A151" s="674" t="s">
        <v>3999</v>
      </c>
      <c r="B151" s="676" t="s">
        <v>3688</v>
      </c>
      <c r="C151" s="672" t="s">
        <v>4280</v>
      </c>
      <c r="D151" s="675">
        <v>44742</v>
      </c>
      <c r="E151" s="477" t="s">
        <v>3127</v>
      </c>
      <c r="F151" s="477" t="s">
        <v>454</v>
      </c>
      <c r="G151" s="670">
        <f>_xlfn.XLOOKUP(Table3[[#This Row],[district]],LISTS!B:B,LISTS!C:C,0,0,1)</f>
        <v>80401070</v>
      </c>
    </row>
    <row r="152" spans="1:7" ht="13.5" x14ac:dyDescent="0.35">
      <c r="A152" s="671" t="s">
        <v>3859</v>
      </c>
      <c r="B152" s="674" t="s">
        <v>3689</v>
      </c>
      <c r="C152" s="672" t="s">
        <v>4279</v>
      </c>
      <c r="D152" s="675">
        <v>44742</v>
      </c>
      <c r="E152" s="477" t="s">
        <v>3127</v>
      </c>
      <c r="F152" s="477" t="s">
        <v>454</v>
      </c>
      <c r="G152" s="670">
        <f>_xlfn.XLOOKUP(Table3[[#This Row],[district]],LISTS!B:B,LISTS!C:C,0,0,1)</f>
        <v>80401070</v>
      </c>
    </row>
    <row r="153" spans="1:7" ht="13.5" x14ac:dyDescent="0.35">
      <c r="A153" s="674" t="s">
        <v>3859</v>
      </c>
      <c r="B153" s="676" t="s">
        <v>373</v>
      </c>
      <c r="C153" s="672" t="s">
        <v>4279</v>
      </c>
      <c r="D153" s="675">
        <v>44742</v>
      </c>
      <c r="E153" s="477" t="s">
        <v>3127</v>
      </c>
      <c r="F153" s="477" t="s">
        <v>454</v>
      </c>
      <c r="G153" s="670">
        <f>_xlfn.XLOOKUP(Table3[[#This Row],[district]],LISTS!B:B,LISTS!C:C,0,0,1)</f>
        <v>80401070</v>
      </c>
    </row>
    <row r="154" spans="1:7" ht="13.5" x14ac:dyDescent="0.35">
      <c r="A154" s="671" t="s">
        <v>3860</v>
      </c>
      <c r="B154" s="674" t="s">
        <v>3691</v>
      </c>
      <c r="C154" s="672" t="s">
        <v>4279</v>
      </c>
      <c r="D154" s="675">
        <v>44742</v>
      </c>
      <c r="E154" s="477" t="s">
        <v>3127</v>
      </c>
      <c r="F154" s="477" t="s">
        <v>454</v>
      </c>
      <c r="G154" s="670">
        <f>_xlfn.XLOOKUP(Table3[[#This Row],[district]],LISTS!B:B,LISTS!C:C,0,0,1)</f>
        <v>80401070</v>
      </c>
    </row>
    <row r="155" spans="1:7" ht="13.5" x14ac:dyDescent="0.35">
      <c r="A155" s="674" t="s">
        <v>3860</v>
      </c>
      <c r="B155" s="676" t="s">
        <v>373</v>
      </c>
      <c r="C155" s="672" t="s">
        <v>4279</v>
      </c>
      <c r="D155" s="675">
        <v>44742</v>
      </c>
      <c r="E155" s="477" t="s">
        <v>3127</v>
      </c>
      <c r="F155" s="477" t="s">
        <v>454</v>
      </c>
      <c r="G155" s="670">
        <f>_xlfn.XLOOKUP(Table3[[#This Row],[district]],LISTS!B:B,LISTS!C:C,0,0,1)</f>
        <v>80401070</v>
      </c>
    </row>
    <row r="156" spans="1:7" ht="13.5" x14ac:dyDescent="0.35">
      <c r="A156" s="671" t="s">
        <v>4000</v>
      </c>
      <c r="B156" s="676" t="s">
        <v>3688</v>
      </c>
      <c r="C156" s="672" t="s">
        <v>4280</v>
      </c>
      <c r="D156" s="675">
        <v>44742</v>
      </c>
      <c r="E156" s="477" t="s">
        <v>3127</v>
      </c>
      <c r="F156" s="477" t="s">
        <v>454</v>
      </c>
      <c r="G156" s="670">
        <f>_xlfn.XLOOKUP(Table3[[#This Row],[district]],LISTS!B:B,LISTS!C:C,0,0,1)</f>
        <v>80401070</v>
      </c>
    </row>
    <row r="157" spans="1:7" ht="13.5" x14ac:dyDescent="0.35">
      <c r="A157" s="670" t="s">
        <v>3563</v>
      </c>
      <c r="B157" s="674" t="s">
        <v>3693</v>
      </c>
      <c r="C157" s="672" t="s">
        <v>4279</v>
      </c>
      <c r="D157" s="675">
        <v>44742</v>
      </c>
      <c r="E157" s="477" t="s">
        <v>3127</v>
      </c>
      <c r="F157" s="477" t="s">
        <v>454</v>
      </c>
      <c r="G157" s="670">
        <f>_xlfn.XLOOKUP(Table3[[#This Row],[district]],LISTS!B:B,LISTS!C:C,0,0,1)</f>
        <v>80401070</v>
      </c>
    </row>
    <row r="158" spans="1:7" ht="13.5" x14ac:dyDescent="0.35">
      <c r="A158" s="674" t="s">
        <v>3563</v>
      </c>
      <c r="B158" s="674" t="s">
        <v>373</v>
      </c>
      <c r="C158" s="672" t="s">
        <v>4279</v>
      </c>
      <c r="D158" s="675">
        <v>44742</v>
      </c>
      <c r="E158" s="477" t="s">
        <v>3127</v>
      </c>
      <c r="F158" s="477" t="s">
        <v>454</v>
      </c>
      <c r="G158" s="670">
        <f>_xlfn.XLOOKUP(Table3[[#This Row],[district]],LISTS!B:B,LISTS!C:C,0,0,1)</f>
        <v>80401070</v>
      </c>
    </row>
    <row r="159" spans="1:7" ht="13.5" x14ac:dyDescent="0.35">
      <c r="A159" s="671" t="s">
        <v>4001</v>
      </c>
      <c r="B159" s="676" t="s">
        <v>3689</v>
      </c>
      <c r="C159" s="672" t="s">
        <v>4280</v>
      </c>
      <c r="D159" s="675">
        <v>44742</v>
      </c>
      <c r="E159" s="477" t="s">
        <v>3127</v>
      </c>
      <c r="F159" s="477" t="s">
        <v>454</v>
      </c>
      <c r="G159" s="670">
        <f>_xlfn.XLOOKUP(Table3[[#This Row],[district]],LISTS!B:B,LISTS!C:C,0,0,1)</f>
        <v>80401070</v>
      </c>
    </row>
    <row r="160" spans="1:7" ht="13.5" x14ac:dyDescent="0.35">
      <c r="A160" s="674" t="s">
        <v>4001</v>
      </c>
      <c r="B160" s="676" t="s">
        <v>3688</v>
      </c>
      <c r="C160" s="672" t="s">
        <v>4280</v>
      </c>
      <c r="D160" s="675">
        <v>44742</v>
      </c>
      <c r="E160" s="477" t="s">
        <v>3127</v>
      </c>
      <c r="F160" s="477" t="s">
        <v>454</v>
      </c>
      <c r="G160" s="670">
        <f>_xlfn.XLOOKUP(Table3[[#This Row],[district]],LISTS!B:B,LISTS!C:C,0,0,1)</f>
        <v>80401070</v>
      </c>
    </row>
    <row r="161" spans="1:7" ht="13.5" x14ac:dyDescent="0.35">
      <c r="A161" s="671" t="s">
        <v>4002</v>
      </c>
      <c r="B161" s="676" t="s">
        <v>3691</v>
      </c>
      <c r="C161" s="672" t="s">
        <v>4280</v>
      </c>
      <c r="D161" s="675">
        <v>44742</v>
      </c>
      <c r="E161" s="477" t="s">
        <v>3127</v>
      </c>
      <c r="F161" s="477" t="s">
        <v>454</v>
      </c>
      <c r="G161" s="670">
        <f>_xlfn.XLOOKUP(Table3[[#This Row],[district]],LISTS!B:B,LISTS!C:C,0,0,1)</f>
        <v>80401070</v>
      </c>
    </row>
    <row r="162" spans="1:7" ht="13.5" x14ac:dyDescent="0.35">
      <c r="A162" s="674" t="s">
        <v>4002</v>
      </c>
      <c r="B162" s="674" t="s">
        <v>3638</v>
      </c>
      <c r="C162" s="672" t="s">
        <v>4280</v>
      </c>
      <c r="D162" s="675">
        <v>44742</v>
      </c>
      <c r="E162" s="477" t="s">
        <v>3127</v>
      </c>
      <c r="F162" s="477" t="s">
        <v>454</v>
      </c>
      <c r="G162" s="670">
        <f>_xlfn.XLOOKUP(Table3[[#This Row],[district]],LISTS!B:B,LISTS!C:C,0,0,1)</f>
        <v>80401070</v>
      </c>
    </row>
    <row r="163" spans="1:7" ht="13.5" x14ac:dyDescent="0.35">
      <c r="A163" s="671" t="s">
        <v>3861</v>
      </c>
      <c r="B163" s="676" t="s">
        <v>4273</v>
      </c>
      <c r="C163" s="672" t="s">
        <v>4279</v>
      </c>
      <c r="D163" s="675">
        <v>44742</v>
      </c>
      <c r="E163" s="477" t="s">
        <v>3127</v>
      </c>
      <c r="F163" s="477" t="s">
        <v>454</v>
      </c>
      <c r="G163" s="670">
        <f>_xlfn.XLOOKUP(Table3[[#This Row],[district]],LISTS!B:B,LISTS!C:C,0,0,1)</f>
        <v>80401070</v>
      </c>
    </row>
    <row r="164" spans="1:7" ht="13.5" x14ac:dyDescent="0.35">
      <c r="A164" s="674" t="s">
        <v>3861</v>
      </c>
      <c r="B164" s="676" t="s">
        <v>373</v>
      </c>
      <c r="C164" s="672" t="s">
        <v>4279</v>
      </c>
      <c r="D164" s="675">
        <v>44742</v>
      </c>
      <c r="E164" s="477" t="s">
        <v>3127</v>
      </c>
      <c r="F164" s="477" t="s">
        <v>454</v>
      </c>
      <c r="G164" s="670">
        <f>_xlfn.XLOOKUP(Table3[[#This Row],[district]],LISTS!B:B,LISTS!C:C,0,0,1)</f>
        <v>80401070</v>
      </c>
    </row>
    <row r="165" spans="1:7" ht="13.5" x14ac:dyDescent="0.35">
      <c r="A165" s="671" t="s">
        <v>3862</v>
      </c>
      <c r="B165" s="676" t="s">
        <v>3634</v>
      </c>
      <c r="C165" s="672" t="s">
        <v>4279</v>
      </c>
      <c r="D165" s="675">
        <v>44742</v>
      </c>
      <c r="E165" s="477" t="s">
        <v>3127</v>
      </c>
      <c r="F165" s="477" t="s">
        <v>454</v>
      </c>
      <c r="G165" s="670">
        <f>_xlfn.XLOOKUP(Table3[[#This Row],[district]],LISTS!B:B,LISTS!C:C,0,0,1)</f>
        <v>80401070</v>
      </c>
    </row>
    <row r="166" spans="1:7" ht="13.5" x14ac:dyDescent="0.35">
      <c r="A166" s="674" t="s">
        <v>3862</v>
      </c>
      <c r="B166" s="676" t="s">
        <v>373</v>
      </c>
      <c r="C166" s="672" t="s">
        <v>4279</v>
      </c>
      <c r="D166" s="675">
        <v>44742</v>
      </c>
      <c r="E166" s="477" t="s">
        <v>3127</v>
      </c>
      <c r="F166" s="477" t="s">
        <v>454</v>
      </c>
      <c r="G166" s="670">
        <f>_xlfn.XLOOKUP(Table3[[#This Row],[district]],LISTS!B:B,LISTS!C:C,0,0,1)</f>
        <v>80401070</v>
      </c>
    </row>
    <row r="167" spans="1:7" ht="13.5" x14ac:dyDescent="0.35">
      <c r="A167" s="671" t="s">
        <v>3863</v>
      </c>
      <c r="B167" s="676" t="s">
        <v>607</v>
      </c>
      <c r="C167" s="672" t="s">
        <v>4279</v>
      </c>
      <c r="D167" s="675">
        <v>44742</v>
      </c>
      <c r="E167" s="477" t="s">
        <v>3127</v>
      </c>
      <c r="F167" s="477" t="s">
        <v>454</v>
      </c>
      <c r="G167" s="670">
        <f>_xlfn.XLOOKUP(Table3[[#This Row],[district]],LISTS!B:B,LISTS!C:C,0,0,1)</f>
        <v>80401070</v>
      </c>
    </row>
    <row r="168" spans="1:7" ht="13.5" x14ac:dyDescent="0.35">
      <c r="A168" s="674" t="s">
        <v>3863</v>
      </c>
      <c r="B168" s="676" t="s">
        <v>373</v>
      </c>
      <c r="C168" s="672" t="s">
        <v>4279</v>
      </c>
      <c r="D168" s="675">
        <v>44742</v>
      </c>
      <c r="E168" s="477" t="s">
        <v>3127</v>
      </c>
      <c r="F168" s="477" t="s">
        <v>454</v>
      </c>
      <c r="G168" s="670">
        <f>_xlfn.XLOOKUP(Table3[[#This Row],[district]],LISTS!B:B,LISTS!C:C,0,0,1)</f>
        <v>80401070</v>
      </c>
    </row>
    <row r="169" spans="1:7" ht="13.5" x14ac:dyDescent="0.35">
      <c r="A169" s="671" t="s">
        <v>3864</v>
      </c>
      <c r="B169" s="676" t="s">
        <v>378</v>
      </c>
      <c r="C169" s="672" t="s">
        <v>4279</v>
      </c>
      <c r="D169" s="675">
        <v>44742</v>
      </c>
      <c r="E169" s="477" t="s">
        <v>3127</v>
      </c>
      <c r="F169" s="477" t="s">
        <v>454</v>
      </c>
      <c r="G169" s="670">
        <f>_xlfn.XLOOKUP(Table3[[#This Row],[district]],LISTS!B:B,LISTS!C:C,0,0,1)</f>
        <v>80401070</v>
      </c>
    </row>
    <row r="170" spans="1:7" ht="13.5" x14ac:dyDescent="0.35">
      <c r="A170" s="674" t="s">
        <v>3864</v>
      </c>
      <c r="B170" s="676" t="s">
        <v>373</v>
      </c>
      <c r="C170" s="672" t="s">
        <v>4279</v>
      </c>
      <c r="D170" s="675">
        <v>44742</v>
      </c>
      <c r="E170" s="477" t="s">
        <v>3127</v>
      </c>
      <c r="F170" s="477" t="s">
        <v>454</v>
      </c>
      <c r="G170" s="670">
        <f>_xlfn.XLOOKUP(Table3[[#This Row],[district]],LISTS!B:B,LISTS!C:C,0,0,1)</f>
        <v>80401070</v>
      </c>
    </row>
    <row r="171" spans="1:7" ht="13.5" x14ac:dyDescent="0.35">
      <c r="A171" s="671" t="s">
        <v>4003</v>
      </c>
      <c r="B171" s="676" t="s">
        <v>3693</v>
      </c>
      <c r="C171" s="672" t="s">
        <v>4280</v>
      </c>
      <c r="D171" s="675">
        <v>44742</v>
      </c>
      <c r="E171" s="477" t="s">
        <v>3127</v>
      </c>
      <c r="F171" s="477" t="s">
        <v>454</v>
      </c>
      <c r="G171" s="670">
        <f>_xlfn.XLOOKUP(Table3[[#This Row],[district]],LISTS!B:B,LISTS!C:C,0,0,1)</f>
        <v>80401070</v>
      </c>
    </row>
    <row r="172" spans="1:7" ht="13.5" x14ac:dyDescent="0.35">
      <c r="A172" s="674" t="s">
        <v>4003</v>
      </c>
      <c r="B172" s="676" t="s">
        <v>3638</v>
      </c>
      <c r="C172" s="672" t="s">
        <v>4280</v>
      </c>
      <c r="D172" s="675">
        <v>44742</v>
      </c>
      <c r="E172" s="477" t="s">
        <v>3127</v>
      </c>
      <c r="F172" s="477" t="s">
        <v>454</v>
      </c>
      <c r="G172" s="670">
        <f>_xlfn.XLOOKUP(Table3[[#This Row],[district]],LISTS!B:B,LISTS!C:C,0,0,1)</f>
        <v>80401070</v>
      </c>
    </row>
    <row r="173" spans="1:7" ht="13.5" x14ac:dyDescent="0.35">
      <c r="A173" s="671" t="s">
        <v>3865</v>
      </c>
      <c r="B173" s="676" t="s">
        <v>3637</v>
      </c>
      <c r="C173" s="672" t="s">
        <v>4279</v>
      </c>
      <c r="D173" s="675">
        <v>44742</v>
      </c>
      <c r="E173" s="477" t="s">
        <v>3127</v>
      </c>
      <c r="F173" s="477" t="s">
        <v>454</v>
      </c>
      <c r="G173" s="670">
        <f>_xlfn.XLOOKUP(Table3[[#This Row],[district]],LISTS!B:B,LISTS!C:C,0,0,1)</f>
        <v>80401070</v>
      </c>
    </row>
    <row r="174" spans="1:7" ht="13.5" x14ac:dyDescent="0.35">
      <c r="A174" s="674" t="s">
        <v>3865</v>
      </c>
      <c r="B174" s="676" t="s">
        <v>373</v>
      </c>
      <c r="C174" s="672" t="s">
        <v>4279</v>
      </c>
      <c r="D174" s="675">
        <v>44742</v>
      </c>
      <c r="E174" s="477" t="s">
        <v>3127</v>
      </c>
      <c r="F174" s="477" t="s">
        <v>454</v>
      </c>
      <c r="G174" s="670">
        <f>_xlfn.XLOOKUP(Table3[[#This Row],[district]],LISTS!B:B,LISTS!C:C,0,0,1)</f>
        <v>80401070</v>
      </c>
    </row>
    <row r="175" spans="1:7" ht="13.5" x14ac:dyDescent="0.35">
      <c r="A175" s="671" t="s">
        <v>4004</v>
      </c>
      <c r="B175" s="676" t="s">
        <v>4273</v>
      </c>
      <c r="C175" s="672" t="s">
        <v>4280</v>
      </c>
      <c r="D175" s="675">
        <v>44742</v>
      </c>
      <c r="E175" s="477" t="s">
        <v>3127</v>
      </c>
      <c r="F175" s="477" t="s">
        <v>454</v>
      </c>
      <c r="G175" s="670">
        <f>_xlfn.XLOOKUP(Table3[[#This Row],[district]],LISTS!B:B,LISTS!C:C,0,0,1)</f>
        <v>80401070</v>
      </c>
    </row>
    <row r="176" spans="1:7" ht="13.5" x14ac:dyDescent="0.35">
      <c r="A176" s="674" t="s">
        <v>4004</v>
      </c>
      <c r="B176" s="676" t="s">
        <v>3638</v>
      </c>
      <c r="C176" s="672" t="s">
        <v>4280</v>
      </c>
      <c r="D176" s="675">
        <v>44742</v>
      </c>
      <c r="E176" s="477" t="s">
        <v>3127</v>
      </c>
      <c r="F176" s="477" t="s">
        <v>454</v>
      </c>
      <c r="G176" s="670">
        <f>_xlfn.XLOOKUP(Table3[[#This Row],[district]],LISTS!B:B,LISTS!C:C,0,0,1)</f>
        <v>80401070</v>
      </c>
    </row>
    <row r="177" spans="1:7" ht="13.5" x14ac:dyDescent="0.35">
      <c r="A177" s="671" t="s">
        <v>3866</v>
      </c>
      <c r="B177" s="676" t="s">
        <v>3616</v>
      </c>
      <c r="C177" s="672" t="s">
        <v>4279</v>
      </c>
      <c r="D177" s="675">
        <v>44742</v>
      </c>
      <c r="E177" s="477" t="s">
        <v>3127</v>
      </c>
      <c r="F177" s="477" t="s">
        <v>454</v>
      </c>
      <c r="G177" s="670">
        <f>_xlfn.XLOOKUP(Table3[[#This Row],[district]],LISTS!B:B,LISTS!C:C,0,0,1)</f>
        <v>80401070</v>
      </c>
    </row>
    <row r="178" spans="1:7" ht="13.5" x14ac:dyDescent="0.35">
      <c r="A178" s="674" t="s">
        <v>3866</v>
      </c>
      <c r="B178" s="676" t="s">
        <v>373</v>
      </c>
      <c r="C178" s="672" t="s">
        <v>4279</v>
      </c>
      <c r="D178" s="675">
        <v>44742</v>
      </c>
      <c r="E178" s="477" t="s">
        <v>3127</v>
      </c>
      <c r="F178" s="477" t="s">
        <v>454</v>
      </c>
      <c r="G178" s="670">
        <f>_xlfn.XLOOKUP(Table3[[#This Row],[district]],LISTS!B:B,LISTS!C:C,0,0,1)</f>
        <v>80401070</v>
      </c>
    </row>
    <row r="179" spans="1:7" ht="13.5" x14ac:dyDescent="0.35">
      <c r="A179" s="670" t="s">
        <v>3562</v>
      </c>
      <c r="B179" s="676" t="s">
        <v>3638</v>
      </c>
      <c r="C179" s="672" t="s">
        <v>4279</v>
      </c>
      <c r="D179" s="675">
        <v>44742</v>
      </c>
      <c r="E179" s="477" t="s">
        <v>3127</v>
      </c>
      <c r="F179" s="477" t="s">
        <v>454</v>
      </c>
      <c r="G179" s="670">
        <f>_xlfn.XLOOKUP(Table3[[#This Row],[district]],LISTS!B:B,LISTS!C:C,0,0,1)</f>
        <v>80401070</v>
      </c>
    </row>
    <row r="180" spans="1:7" ht="13.5" x14ac:dyDescent="0.35">
      <c r="A180" s="674" t="s">
        <v>3562</v>
      </c>
      <c r="B180" s="676" t="s">
        <v>373</v>
      </c>
      <c r="C180" s="672" t="s">
        <v>4279</v>
      </c>
      <c r="D180" s="675">
        <v>44742</v>
      </c>
      <c r="E180" s="477" t="s">
        <v>3127</v>
      </c>
      <c r="F180" s="477" t="s">
        <v>454</v>
      </c>
      <c r="G180" s="670">
        <f>_xlfn.XLOOKUP(Table3[[#This Row],[district]],LISTS!B:B,LISTS!C:C,0,0,1)</f>
        <v>80401070</v>
      </c>
    </row>
    <row r="181" spans="1:7" ht="13.5" x14ac:dyDescent="0.35">
      <c r="A181" s="671" t="s">
        <v>4005</v>
      </c>
      <c r="B181" s="676" t="s">
        <v>3634</v>
      </c>
      <c r="C181" s="672" t="s">
        <v>4280</v>
      </c>
      <c r="D181" s="675">
        <v>44742</v>
      </c>
      <c r="E181" s="477" t="s">
        <v>3127</v>
      </c>
      <c r="F181" s="477" t="s">
        <v>454</v>
      </c>
      <c r="G181" s="670">
        <f>_xlfn.XLOOKUP(Table3[[#This Row],[district]],LISTS!B:B,LISTS!C:C,0,0,1)</f>
        <v>80401070</v>
      </c>
    </row>
    <row r="182" spans="1:7" ht="13.5" x14ac:dyDescent="0.35">
      <c r="A182" s="674" t="s">
        <v>4005</v>
      </c>
      <c r="B182" s="676" t="s">
        <v>3638</v>
      </c>
      <c r="C182" s="672" t="s">
        <v>4280</v>
      </c>
      <c r="D182" s="675">
        <v>44742</v>
      </c>
      <c r="E182" s="477" t="s">
        <v>3127</v>
      </c>
      <c r="F182" s="477" t="s">
        <v>454</v>
      </c>
      <c r="G182" s="670">
        <f>_xlfn.XLOOKUP(Table3[[#This Row],[district]],LISTS!B:B,LISTS!C:C,0,0,1)</f>
        <v>80401070</v>
      </c>
    </row>
    <row r="183" spans="1:7" ht="13.5" x14ac:dyDescent="0.35">
      <c r="A183" s="671" t="s">
        <v>3867</v>
      </c>
      <c r="B183" s="676" t="s">
        <v>3639</v>
      </c>
      <c r="C183" s="672" t="s">
        <v>4279</v>
      </c>
      <c r="D183" s="675">
        <v>44742</v>
      </c>
      <c r="E183" s="477" t="s">
        <v>3127</v>
      </c>
      <c r="F183" s="477" t="s">
        <v>454</v>
      </c>
      <c r="G183" s="670">
        <f>_xlfn.XLOOKUP(Table3[[#This Row],[district]],LISTS!B:B,LISTS!C:C,0,0,1)</f>
        <v>80401070</v>
      </c>
    </row>
    <row r="184" spans="1:7" ht="13.5" x14ac:dyDescent="0.35">
      <c r="A184" s="674" t="s">
        <v>3867</v>
      </c>
      <c r="B184" s="676" t="s">
        <v>373</v>
      </c>
      <c r="C184" s="672" t="s">
        <v>4279</v>
      </c>
      <c r="D184" s="675">
        <v>44742</v>
      </c>
      <c r="E184" s="477" t="s">
        <v>3127</v>
      </c>
      <c r="F184" s="477" t="s">
        <v>454</v>
      </c>
      <c r="G184" s="670">
        <f>_xlfn.XLOOKUP(Table3[[#This Row],[district]],LISTS!B:B,LISTS!C:C,0,0,1)</f>
        <v>80401070</v>
      </c>
    </row>
    <row r="185" spans="1:7" ht="13.5" x14ac:dyDescent="0.35">
      <c r="A185" s="671" t="s">
        <v>4006</v>
      </c>
      <c r="B185" s="676" t="s">
        <v>607</v>
      </c>
      <c r="C185" s="672" t="s">
        <v>4280</v>
      </c>
      <c r="D185" s="675">
        <v>44742</v>
      </c>
      <c r="E185" s="477" t="s">
        <v>3127</v>
      </c>
      <c r="F185" s="477" t="s">
        <v>454</v>
      </c>
      <c r="G185" s="670">
        <f>_xlfn.XLOOKUP(Table3[[#This Row],[district]],LISTS!B:B,LISTS!C:C,0,0,1)</f>
        <v>80401070</v>
      </c>
    </row>
    <row r="186" spans="1:7" ht="13.5" x14ac:dyDescent="0.35">
      <c r="A186" s="674" t="s">
        <v>4006</v>
      </c>
      <c r="B186" s="676" t="s">
        <v>3638</v>
      </c>
      <c r="C186" s="672" t="s">
        <v>4280</v>
      </c>
      <c r="D186" s="675">
        <v>44742</v>
      </c>
      <c r="E186" s="477" t="s">
        <v>3127</v>
      </c>
      <c r="F186" s="477" t="s">
        <v>454</v>
      </c>
      <c r="G186" s="670">
        <f>_xlfn.XLOOKUP(Table3[[#This Row],[district]],LISTS!B:B,LISTS!C:C,0,0,1)</f>
        <v>80401070</v>
      </c>
    </row>
    <row r="187" spans="1:7" ht="13.5" x14ac:dyDescent="0.35">
      <c r="A187" s="670" t="s">
        <v>3557</v>
      </c>
      <c r="B187" s="676" t="s">
        <v>3640</v>
      </c>
      <c r="C187" s="672" t="s">
        <v>4279</v>
      </c>
      <c r="D187" s="675">
        <v>44742</v>
      </c>
      <c r="E187" s="477" t="s">
        <v>3127</v>
      </c>
      <c r="F187" s="477" t="s">
        <v>454</v>
      </c>
      <c r="G187" s="670">
        <f>_xlfn.XLOOKUP(Table3[[#This Row],[district]],LISTS!B:B,LISTS!C:C,0,0,1)</f>
        <v>80401070</v>
      </c>
    </row>
    <row r="188" spans="1:7" ht="13.5" x14ac:dyDescent="0.35">
      <c r="A188" s="674" t="s">
        <v>3557</v>
      </c>
      <c r="B188" s="674" t="s">
        <v>373</v>
      </c>
      <c r="C188" s="672" t="s">
        <v>4279</v>
      </c>
      <c r="D188" s="675">
        <v>44742</v>
      </c>
      <c r="E188" s="477" t="s">
        <v>3127</v>
      </c>
      <c r="F188" s="477" t="s">
        <v>454</v>
      </c>
      <c r="G188" s="670">
        <f>_xlfn.XLOOKUP(Table3[[#This Row],[district]],LISTS!B:B,LISTS!C:C,0,0,1)</f>
        <v>80401070</v>
      </c>
    </row>
    <row r="189" spans="1:7" ht="13.5" x14ac:dyDescent="0.35">
      <c r="A189" s="670" t="s">
        <v>3576</v>
      </c>
      <c r="B189" s="676" t="s">
        <v>3641</v>
      </c>
      <c r="C189" s="672" t="s">
        <v>4279</v>
      </c>
      <c r="D189" s="675">
        <v>44742</v>
      </c>
      <c r="E189" s="477" t="s">
        <v>3127</v>
      </c>
      <c r="F189" s="477" t="s">
        <v>454</v>
      </c>
      <c r="G189" s="670">
        <f>_xlfn.XLOOKUP(Table3[[#This Row],[district]],LISTS!B:B,LISTS!C:C,0,0,1)</f>
        <v>80401070</v>
      </c>
    </row>
    <row r="190" spans="1:7" ht="13.5" x14ac:dyDescent="0.35">
      <c r="A190" s="674" t="s">
        <v>3576</v>
      </c>
      <c r="B190" s="676" t="s">
        <v>373</v>
      </c>
      <c r="C190" s="672" t="s">
        <v>4279</v>
      </c>
      <c r="D190" s="675">
        <v>44742</v>
      </c>
      <c r="E190" s="477" t="s">
        <v>3127</v>
      </c>
      <c r="F190" s="477" t="s">
        <v>454</v>
      </c>
      <c r="G190" s="670">
        <f>_xlfn.XLOOKUP(Table3[[#This Row],[district]],LISTS!B:B,LISTS!C:C,0,0,1)</f>
        <v>80401070</v>
      </c>
    </row>
    <row r="191" spans="1:7" ht="13.5" x14ac:dyDescent="0.35">
      <c r="A191" s="671" t="s">
        <v>4007</v>
      </c>
      <c r="B191" s="676" t="s">
        <v>378</v>
      </c>
      <c r="C191" s="672" t="s">
        <v>4280</v>
      </c>
      <c r="D191" s="675">
        <v>44742</v>
      </c>
      <c r="E191" s="477" t="s">
        <v>3127</v>
      </c>
      <c r="F191" s="477" t="s">
        <v>454</v>
      </c>
      <c r="G191" s="670">
        <f>_xlfn.XLOOKUP(Table3[[#This Row],[district]],LISTS!B:B,LISTS!C:C,0,0,1)</f>
        <v>80401070</v>
      </c>
    </row>
    <row r="192" spans="1:7" ht="13.5" x14ac:dyDescent="0.35">
      <c r="A192" s="674" t="s">
        <v>4007</v>
      </c>
      <c r="B192" s="676" t="s">
        <v>3638</v>
      </c>
      <c r="C192" s="672" t="s">
        <v>4280</v>
      </c>
      <c r="D192" s="675">
        <v>44742</v>
      </c>
      <c r="E192" s="477" t="s">
        <v>3127</v>
      </c>
      <c r="F192" s="477" t="s">
        <v>454</v>
      </c>
      <c r="G192" s="670">
        <f>_xlfn.XLOOKUP(Table3[[#This Row],[district]],LISTS!B:B,LISTS!C:C,0,0,1)</f>
        <v>80401070</v>
      </c>
    </row>
    <row r="193" spans="1:7" ht="13.5" x14ac:dyDescent="0.35">
      <c r="A193" s="670" t="s">
        <v>3586</v>
      </c>
      <c r="B193" s="676" t="s">
        <v>3642</v>
      </c>
      <c r="C193" s="672" t="s">
        <v>4279</v>
      </c>
      <c r="D193" s="675">
        <v>44742</v>
      </c>
      <c r="E193" s="477" t="s">
        <v>3127</v>
      </c>
      <c r="F193" s="477" t="s">
        <v>454</v>
      </c>
      <c r="G193" s="670">
        <f>_xlfn.XLOOKUP(Table3[[#This Row],[district]],LISTS!B:B,LISTS!C:C,0,0,1)</f>
        <v>80401070</v>
      </c>
    </row>
    <row r="194" spans="1:7" ht="13.5" x14ac:dyDescent="0.35">
      <c r="A194" s="674" t="s">
        <v>3586</v>
      </c>
      <c r="B194" s="676" t="s">
        <v>373</v>
      </c>
      <c r="C194" s="672" t="s">
        <v>4279</v>
      </c>
      <c r="D194" s="675">
        <v>44742</v>
      </c>
      <c r="E194" s="477" t="s">
        <v>3127</v>
      </c>
      <c r="F194" s="477" t="s">
        <v>454</v>
      </c>
      <c r="G194" s="670">
        <f>_xlfn.XLOOKUP(Table3[[#This Row],[district]],LISTS!B:B,LISTS!C:C,0,0,1)</f>
        <v>80401070</v>
      </c>
    </row>
    <row r="195" spans="1:7" ht="13.5" x14ac:dyDescent="0.35">
      <c r="A195" s="671" t="s">
        <v>3868</v>
      </c>
      <c r="B195" s="676" t="s">
        <v>373</v>
      </c>
      <c r="C195" s="672" t="s">
        <v>4279</v>
      </c>
      <c r="D195" s="675">
        <v>44742</v>
      </c>
      <c r="E195" s="477" t="s">
        <v>3127</v>
      </c>
      <c r="F195" s="477" t="s">
        <v>454</v>
      </c>
      <c r="G195" s="670">
        <f>_xlfn.XLOOKUP(Table3[[#This Row],[district]],LISTS!B:B,LISTS!C:C,0,0,1)</f>
        <v>80401070</v>
      </c>
    </row>
    <row r="196" spans="1:7" ht="13.5" x14ac:dyDescent="0.35">
      <c r="A196" s="671" t="s">
        <v>3869</v>
      </c>
      <c r="B196" s="676" t="s">
        <v>3645</v>
      </c>
      <c r="C196" s="672" t="s">
        <v>4279</v>
      </c>
      <c r="D196" s="675">
        <v>44742</v>
      </c>
      <c r="E196" s="477" t="s">
        <v>3127</v>
      </c>
      <c r="F196" s="477" t="s">
        <v>454</v>
      </c>
      <c r="G196" s="670">
        <f>_xlfn.XLOOKUP(Table3[[#This Row],[district]],LISTS!B:B,LISTS!C:C,0,0,1)</f>
        <v>80401070</v>
      </c>
    </row>
    <row r="197" spans="1:7" ht="13.5" x14ac:dyDescent="0.35">
      <c r="A197" s="674" t="s">
        <v>3869</v>
      </c>
      <c r="B197" s="676" t="s">
        <v>373</v>
      </c>
      <c r="C197" s="672" t="s">
        <v>4279</v>
      </c>
      <c r="D197" s="675">
        <v>44742</v>
      </c>
      <c r="E197" s="477" t="s">
        <v>3127</v>
      </c>
      <c r="F197" s="477" t="s">
        <v>454</v>
      </c>
      <c r="G197" s="670">
        <f>_xlfn.XLOOKUP(Table3[[#This Row],[district]],LISTS!B:B,LISTS!C:C,0,0,1)</f>
        <v>80401070</v>
      </c>
    </row>
    <row r="198" spans="1:7" ht="13.5" x14ac:dyDescent="0.35">
      <c r="A198" s="671" t="s">
        <v>4008</v>
      </c>
      <c r="B198" s="676" t="s">
        <v>3637</v>
      </c>
      <c r="C198" s="672" t="s">
        <v>4280</v>
      </c>
      <c r="D198" s="675">
        <v>44742</v>
      </c>
      <c r="E198" s="477" t="s">
        <v>3127</v>
      </c>
      <c r="F198" s="477" t="s">
        <v>454</v>
      </c>
      <c r="G198" s="670">
        <f>_xlfn.XLOOKUP(Table3[[#This Row],[district]],LISTS!B:B,LISTS!C:C,0,0,1)</f>
        <v>80401070</v>
      </c>
    </row>
    <row r="199" spans="1:7" ht="13.5" x14ac:dyDescent="0.35">
      <c r="A199" s="674" t="s">
        <v>4008</v>
      </c>
      <c r="B199" s="676" t="s">
        <v>3638</v>
      </c>
      <c r="C199" s="672" t="s">
        <v>4280</v>
      </c>
      <c r="D199" s="675">
        <v>44742</v>
      </c>
      <c r="E199" s="477" t="s">
        <v>3127</v>
      </c>
      <c r="F199" s="477" t="s">
        <v>454</v>
      </c>
      <c r="G199" s="670">
        <f>_xlfn.XLOOKUP(Table3[[#This Row],[district]],LISTS!B:B,LISTS!C:C,0,0,1)</f>
        <v>80401070</v>
      </c>
    </row>
    <row r="200" spans="1:7" ht="13.5" x14ac:dyDescent="0.35">
      <c r="A200" s="671" t="s">
        <v>3870</v>
      </c>
      <c r="B200" s="676" t="s">
        <v>3648</v>
      </c>
      <c r="C200" s="672" t="s">
        <v>4279</v>
      </c>
      <c r="D200" s="675">
        <v>44742</v>
      </c>
      <c r="E200" s="477" t="s">
        <v>3127</v>
      </c>
      <c r="F200" s="477" t="s">
        <v>454</v>
      </c>
      <c r="G200" s="670">
        <f>_xlfn.XLOOKUP(Table3[[#This Row],[district]],LISTS!B:B,LISTS!C:C,0,0,1)</f>
        <v>80401070</v>
      </c>
    </row>
    <row r="201" spans="1:7" ht="13.5" x14ac:dyDescent="0.35">
      <c r="A201" s="674" t="s">
        <v>3870</v>
      </c>
      <c r="B201" s="674" t="s">
        <v>3671</v>
      </c>
      <c r="C201" s="672" t="s">
        <v>4279</v>
      </c>
      <c r="D201" s="675">
        <v>44742</v>
      </c>
      <c r="E201" s="477" t="s">
        <v>3127</v>
      </c>
      <c r="F201" s="477" t="s">
        <v>454</v>
      </c>
      <c r="G201" s="670">
        <f>_xlfn.XLOOKUP(Table3[[#This Row],[district]],LISTS!B:B,LISTS!C:C,0,0,1)</f>
        <v>80401070</v>
      </c>
    </row>
    <row r="202" spans="1:7" ht="13.5" x14ac:dyDescent="0.35">
      <c r="A202" s="671" t="s">
        <v>4009</v>
      </c>
      <c r="B202" s="676" t="s">
        <v>3616</v>
      </c>
      <c r="C202" s="672" t="s">
        <v>4280</v>
      </c>
      <c r="D202" s="675">
        <v>44742</v>
      </c>
      <c r="E202" s="477" t="s">
        <v>3127</v>
      </c>
      <c r="F202" s="477" t="s">
        <v>454</v>
      </c>
      <c r="G202" s="670">
        <f>_xlfn.XLOOKUP(Table3[[#This Row],[district]],LISTS!B:B,LISTS!C:C,0,0,1)</f>
        <v>80401070</v>
      </c>
    </row>
    <row r="203" spans="1:7" ht="13.5" x14ac:dyDescent="0.35">
      <c r="A203" s="674" t="s">
        <v>4009</v>
      </c>
      <c r="B203" s="676" t="s">
        <v>3638</v>
      </c>
      <c r="C203" s="672" t="s">
        <v>4280</v>
      </c>
      <c r="D203" s="675">
        <v>44742</v>
      </c>
      <c r="E203" s="477" t="s">
        <v>3127</v>
      </c>
      <c r="F203" s="477" t="s">
        <v>454</v>
      </c>
      <c r="G203" s="670">
        <f>_xlfn.XLOOKUP(Table3[[#This Row],[district]],LISTS!B:B,LISTS!C:C,0,0,1)</f>
        <v>80401070</v>
      </c>
    </row>
    <row r="204" spans="1:7" ht="13.5" x14ac:dyDescent="0.35">
      <c r="A204" s="671" t="s">
        <v>4010</v>
      </c>
      <c r="B204" s="676" t="s">
        <v>3638</v>
      </c>
      <c r="C204" s="672" t="s">
        <v>4280</v>
      </c>
      <c r="D204" s="675">
        <v>44742</v>
      </c>
      <c r="E204" s="477" t="s">
        <v>3127</v>
      </c>
      <c r="F204" s="477" t="s">
        <v>454</v>
      </c>
      <c r="G204" s="670">
        <f>_xlfn.XLOOKUP(Table3[[#This Row],[district]],LISTS!B:B,LISTS!C:C,0,0,1)</f>
        <v>80401070</v>
      </c>
    </row>
    <row r="205" spans="1:7" ht="13.5" x14ac:dyDescent="0.35">
      <c r="A205" s="671" t="s">
        <v>4011</v>
      </c>
      <c r="B205" s="676" t="s">
        <v>3639</v>
      </c>
      <c r="C205" s="672" t="s">
        <v>4280</v>
      </c>
      <c r="D205" s="675">
        <v>44742</v>
      </c>
      <c r="E205" s="477" t="s">
        <v>3127</v>
      </c>
      <c r="F205" s="477" t="s">
        <v>454</v>
      </c>
      <c r="G205" s="670">
        <f>_xlfn.XLOOKUP(Table3[[#This Row],[district]],LISTS!B:B,LISTS!C:C,0,0,1)</f>
        <v>80401070</v>
      </c>
    </row>
    <row r="206" spans="1:7" ht="13.5" x14ac:dyDescent="0.35">
      <c r="A206" s="674" t="s">
        <v>4011</v>
      </c>
      <c r="B206" s="674" t="s">
        <v>3638</v>
      </c>
      <c r="C206" s="672" t="s">
        <v>4280</v>
      </c>
      <c r="D206" s="675">
        <v>44742</v>
      </c>
      <c r="E206" s="477" t="s">
        <v>3127</v>
      </c>
      <c r="F206" s="477" t="s">
        <v>454</v>
      </c>
      <c r="G206" s="670">
        <f>_xlfn.XLOOKUP(Table3[[#This Row],[district]],LISTS!B:B,LISTS!C:C,0,0,1)</f>
        <v>80401070</v>
      </c>
    </row>
    <row r="207" spans="1:7" ht="13.5" x14ac:dyDescent="0.35">
      <c r="A207" s="670" t="s">
        <v>3600</v>
      </c>
      <c r="B207" s="676" t="s">
        <v>3649</v>
      </c>
      <c r="C207" s="672" t="s">
        <v>4279</v>
      </c>
      <c r="D207" s="675">
        <v>44742</v>
      </c>
      <c r="E207" s="477" t="s">
        <v>3127</v>
      </c>
      <c r="F207" s="477" t="s">
        <v>454</v>
      </c>
      <c r="G207" s="670">
        <f>_xlfn.XLOOKUP(Table3[[#This Row],[district]],LISTS!B:B,LISTS!C:C,0,0,1)</f>
        <v>80401070</v>
      </c>
    </row>
    <row r="208" spans="1:7" ht="13.5" x14ac:dyDescent="0.35">
      <c r="A208" s="674" t="s">
        <v>3600</v>
      </c>
      <c r="B208" s="676" t="s">
        <v>3671</v>
      </c>
      <c r="C208" s="672" t="s">
        <v>4279</v>
      </c>
      <c r="D208" s="675">
        <v>44742</v>
      </c>
      <c r="E208" s="477" t="s">
        <v>3127</v>
      </c>
      <c r="F208" s="477" t="s">
        <v>454</v>
      </c>
      <c r="G208" s="670">
        <f>_xlfn.XLOOKUP(Table3[[#This Row],[district]],LISTS!B:B,LISTS!C:C,0,0,1)</f>
        <v>80401070</v>
      </c>
    </row>
    <row r="209" spans="1:7" ht="13.5" x14ac:dyDescent="0.35">
      <c r="A209" s="670" t="s">
        <v>3569</v>
      </c>
      <c r="B209" s="676" t="s">
        <v>3650</v>
      </c>
      <c r="C209" s="672" t="s">
        <v>4279</v>
      </c>
      <c r="D209" s="675">
        <v>44742</v>
      </c>
      <c r="E209" s="477" t="s">
        <v>3127</v>
      </c>
      <c r="F209" s="477" t="s">
        <v>454</v>
      </c>
      <c r="G209" s="670">
        <f>_xlfn.XLOOKUP(Table3[[#This Row],[district]],LISTS!B:B,LISTS!C:C,0,0,1)</f>
        <v>80401070</v>
      </c>
    </row>
    <row r="210" spans="1:7" ht="13.5" x14ac:dyDescent="0.35">
      <c r="A210" s="674" t="s">
        <v>3569</v>
      </c>
      <c r="B210" s="676" t="s">
        <v>3671</v>
      </c>
      <c r="C210" s="672" t="s">
        <v>4279</v>
      </c>
      <c r="D210" s="675">
        <v>44742</v>
      </c>
      <c r="E210" s="477" t="s">
        <v>3127</v>
      </c>
      <c r="F210" s="477" t="s">
        <v>454</v>
      </c>
      <c r="G210" s="670">
        <f>_xlfn.XLOOKUP(Table3[[#This Row],[district]],LISTS!B:B,LISTS!C:C,0,0,1)</f>
        <v>80401070</v>
      </c>
    </row>
    <row r="211" spans="1:7" ht="13.5" x14ac:dyDescent="0.35">
      <c r="A211" s="671" t="s">
        <v>4012</v>
      </c>
      <c r="B211" s="676" t="s">
        <v>3640</v>
      </c>
      <c r="C211" s="672" t="s">
        <v>4280</v>
      </c>
      <c r="D211" s="675">
        <v>44742</v>
      </c>
      <c r="E211" s="477" t="s">
        <v>3127</v>
      </c>
      <c r="F211" s="477" t="s">
        <v>454</v>
      </c>
      <c r="G211" s="670">
        <f>_xlfn.XLOOKUP(Table3[[#This Row],[district]],LISTS!B:B,LISTS!C:C,0,0,1)</f>
        <v>80401070</v>
      </c>
    </row>
    <row r="212" spans="1:7" ht="13.5" x14ac:dyDescent="0.35">
      <c r="A212" s="674" t="s">
        <v>4012</v>
      </c>
      <c r="B212" s="676" t="s">
        <v>3638</v>
      </c>
      <c r="C212" s="672" t="s">
        <v>4280</v>
      </c>
      <c r="D212" s="675">
        <v>44742</v>
      </c>
      <c r="E212" s="477" t="s">
        <v>3127</v>
      </c>
      <c r="F212" s="477" t="s">
        <v>454</v>
      </c>
      <c r="G212" s="670">
        <f>_xlfn.XLOOKUP(Table3[[#This Row],[district]],LISTS!B:B,LISTS!C:C,0,0,1)</f>
        <v>80401070</v>
      </c>
    </row>
    <row r="213" spans="1:7" ht="13.5" x14ac:dyDescent="0.35">
      <c r="A213" s="671" t="s">
        <v>4013</v>
      </c>
      <c r="B213" s="676" t="s">
        <v>3641</v>
      </c>
      <c r="C213" s="672" t="s">
        <v>4280</v>
      </c>
      <c r="D213" s="675">
        <v>44742</v>
      </c>
      <c r="E213" s="477" t="s">
        <v>3127</v>
      </c>
      <c r="F213" s="477" t="s">
        <v>454</v>
      </c>
      <c r="G213" s="670">
        <f>_xlfn.XLOOKUP(Table3[[#This Row],[district]],LISTS!B:B,LISTS!C:C,0,0,1)</f>
        <v>80401070</v>
      </c>
    </row>
    <row r="214" spans="1:7" ht="13.5" x14ac:dyDescent="0.35">
      <c r="A214" s="674" t="s">
        <v>4013</v>
      </c>
      <c r="B214" s="676" t="s">
        <v>3638</v>
      </c>
      <c r="C214" s="672" t="s">
        <v>4280</v>
      </c>
      <c r="D214" s="675">
        <v>44742</v>
      </c>
      <c r="E214" s="477" t="s">
        <v>3127</v>
      </c>
      <c r="F214" s="477" t="s">
        <v>454</v>
      </c>
      <c r="G214" s="670">
        <f>_xlfn.XLOOKUP(Table3[[#This Row],[district]],LISTS!B:B,LISTS!C:C,0,0,1)</f>
        <v>80401070</v>
      </c>
    </row>
    <row r="215" spans="1:7" ht="13.5" x14ac:dyDescent="0.35">
      <c r="A215" s="671" t="s">
        <v>4014</v>
      </c>
      <c r="B215" s="676" t="s">
        <v>3642</v>
      </c>
      <c r="C215" s="672" t="s">
        <v>4280</v>
      </c>
      <c r="D215" s="675">
        <v>44742</v>
      </c>
      <c r="E215" s="477" t="s">
        <v>3127</v>
      </c>
      <c r="F215" s="477" t="s">
        <v>454</v>
      </c>
      <c r="G215" s="670">
        <f>_xlfn.XLOOKUP(Table3[[#This Row],[district]],LISTS!B:B,LISTS!C:C,0,0,1)</f>
        <v>80401070</v>
      </c>
    </row>
    <row r="216" spans="1:7" ht="13.5" x14ac:dyDescent="0.35">
      <c r="A216" s="674" t="s">
        <v>4014</v>
      </c>
      <c r="B216" s="676" t="s">
        <v>3638</v>
      </c>
      <c r="C216" s="672" t="s">
        <v>4280</v>
      </c>
      <c r="D216" s="675">
        <v>44742</v>
      </c>
      <c r="E216" s="477" t="s">
        <v>3127</v>
      </c>
      <c r="F216" s="477" t="s">
        <v>454</v>
      </c>
      <c r="G216" s="670">
        <f>_xlfn.XLOOKUP(Table3[[#This Row],[district]],LISTS!B:B,LISTS!C:C,0,0,1)</f>
        <v>80401070</v>
      </c>
    </row>
    <row r="217" spans="1:7" ht="13.5" x14ac:dyDescent="0.35">
      <c r="A217" s="670" t="s">
        <v>3587</v>
      </c>
      <c r="B217" s="676" t="s">
        <v>3482</v>
      </c>
      <c r="C217" s="672" t="s">
        <v>4279</v>
      </c>
      <c r="D217" s="675">
        <v>44742</v>
      </c>
      <c r="E217" s="477" t="s">
        <v>3127</v>
      </c>
      <c r="F217" s="477" t="s">
        <v>454</v>
      </c>
      <c r="G217" s="670">
        <f>_xlfn.XLOOKUP(Table3[[#This Row],[district]],LISTS!B:B,LISTS!C:C,0,0,1)</f>
        <v>80401070</v>
      </c>
    </row>
    <row r="218" spans="1:7" ht="13.5" x14ac:dyDescent="0.35">
      <c r="A218" s="674" t="s">
        <v>3587</v>
      </c>
      <c r="B218" s="676" t="s">
        <v>3671</v>
      </c>
      <c r="C218" s="672" t="s">
        <v>4279</v>
      </c>
      <c r="D218" s="675">
        <v>44742</v>
      </c>
      <c r="E218" s="477" t="s">
        <v>3127</v>
      </c>
      <c r="F218" s="477" t="s">
        <v>454</v>
      </c>
      <c r="G218" s="670">
        <f>_xlfn.XLOOKUP(Table3[[#This Row],[district]],LISTS!B:B,LISTS!C:C,0,0,1)</f>
        <v>80401070</v>
      </c>
    </row>
    <row r="219" spans="1:7" ht="13.5" x14ac:dyDescent="0.35">
      <c r="A219" s="671" t="s">
        <v>4015</v>
      </c>
      <c r="B219" s="676" t="s">
        <v>373</v>
      </c>
      <c r="C219" s="672" t="s">
        <v>4280</v>
      </c>
      <c r="D219" s="675">
        <v>44742</v>
      </c>
      <c r="E219" s="477" t="s">
        <v>3127</v>
      </c>
      <c r="F219" s="477" t="s">
        <v>454</v>
      </c>
      <c r="G219" s="670">
        <f>_xlfn.XLOOKUP(Table3[[#This Row],[district]],LISTS!B:B,LISTS!C:C,0,0,1)</f>
        <v>80401070</v>
      </c>
    </row>
    <row r="220" spans="1:7" ht="13.5" x14ac:dyDescent="0.35">
      <c r="A220" s="674" t="s">
        <v>4015</v>
      </c>
      <c r="B220" s="676" t="s">
        <v>3638</v>
      </c>
      <c r="C220" s="672" t="s">
        <v>4280</v>
      </c>
      <c r="D220" s="675">
        <v>44742</v>
      </c>
      <c r="E220" s="477" t="s">
        <v>3127</v>
      </c>
      <c r="F220" s="477" t="s">
        <v>454</v>
      </c>
      <c r="G220" s="670">
        <f>_xlfn.XLOOKUP(Table3[[#This Row],[district]],LISTS!B:B,LISTS!C:C,0,0,1)</f>
        <v>80401070</v>
      </c>
    </row>
    <row r="221" spans="1:7" ht="13.5" x14ac:dyDescent="0.35">
      <c r="A221" s="671" t="s">
        <v>4016</v>
      </c>
      <c r="B221" s="676" t="s">
        <v>3645</v>
      </c>
      <c r="C221" s="672" t="s">
        <v>4280</v>
      </c>
      <c r="D221" s="675">
        <v>44742</v>
      </c>
      <c r="E221" s="477" t="s">
        <v>3127</v>
      </c>
      <c r="F221" s="477" t="s">
        <v>454</v>
      </c>
      <c r="G221" s="670">
        <f>_xlfn.XLOOKUP(Table3[[#This Row],[district]],LISTS!B:B,LISTS!C:C,0,0,1)</f>
        <v>80401070</v>
      </c>
    </row>
    <row r="222" spans="1:7" ht="13.5" x14ac:dyDescent="0.35">
      <c r="A222" s="674" t="s">
        <v>4016</v>
      </c>
      <c r="B222" s="676" t="s">
        <v>3638</v>
      </c>
      <c r="C222" s="672" t="s">
        <v>4280</v>
      </c>
      <c r="D222" s="675">
        <v>44742</v>
      </c>
      <c r="E222" s="477" t="s">
        <v>3127</v>
      </c>
      <c r="F222" s="477" t="s">
        <v>454</v>
      </c>
      <c r="G222" s="670">
        <f>_xlfn.XLOOKUP(Table3[[#This Row],[district]],LISTS!B:B,LISTS!C:C,0,0,1)</f>
        <v>80401070</v>
      </c>
    </row>
    <row r="223" spans="1:7" ht="13.5" x14ac:dyDescent="0.35">
      <c r="A223" s="671" t="s">
        <v>4017</v>
      </c>
      <c r="B223" s="676" t="s">
        <v>3648</v>
      </c>
      <c r="C223" s="672" t="s">
        <v>4280</v>
      </c>
      <c r="D223" s="675">
        <v>44742</v>
      </c>
      <c r="E223" s="477" t="s">
        <v>3127</v>
      </c>
      <c r="F223" s="477" t="s">
        <v>454</v>
      </c>
      <c r="G223" s="670">
        <f>_xlfn.XLOOKUP(Table3[[#This Row],[district]],LISTS!B:B,LISTS!C:C,0,0,1)</f>
        <v>80401070</v>
      </c>
    </row>
    <row r="224" spans="1:7" ht="13.5" x14ac:dyDescent="0.35">
      <c r="A224" s="674" t="s">
        <v>4017</v>
      </c>
      <c r="B224" s="676" t="s">
        <v>3638</v>
      </c>
      <c r="C224" s="672" t="s">
        <v>4280</v>
      </c>
      <c r="D224" s="675">
        <v>44742</v>
      </c>
      <c r="E224" s="477" t="s">
        <v>3127</v>
      </c>
      <c r="F224" s="477" t="s">
        <v>454</v>
      </c>
      <c r="G224" s="670">
        <f>_xlfn.XLOOKUP(Table3[[#This Row],[district]],LISTS!B:B,LISTS!C:C,0,0,1)</f>
        <v>80401070</v>
      </c>
    </row>
    <row r="225" spans="1:7" ht="13.5" x14ac:dyDescent="0.35">
      <c r="A225" s="671" t="s">
        <v>4018</v>
      </c>
      <c r="B225" s="676" t="s">
        <v>3649</v>
      </c>
      <c r="C225" s="672" t="s">
        <v>4280</v>
      </c>
      <c r="D225" s="675">
        <v>44742</v>
      </c>
      <c r="E225" s="477" t="s">
        <v>3127</v>
      </c>
      <c r="F225" s="477" t="s">
        <v>454</v>
      </c>
      <c r="G225" s="670">
        <f>_xlfn.XLOOKUP(Table3[[#This Row],[district]],LISTS!B:B,LISTS!C:C,0,0,1)</f>
        <v>80401070</v>
      </c>
    </row>
    <row r="226" spans="1:7" ht="13.5" x14ac:dyDescent="0.35">
      <c r="A226" s="674" t="s">
        <v>4018</v>
      </c>
      <c r="B226" s="676" t="s">
        <v>3638</v>
      </c>
      <c r="C226" s="672" t="s">
        <v>4280</v>
      </c>
      <c r="D226" s="675">
        <v>44742</v>
      </c>
      <c r="E226" s="477" t="s">
        <v>3127</v>
      </c>
      <c r="F226" s="477" t="s">
        <v>454</v>
      </c>
      <c r="G226" s="670">
        <f>_xlfn.XLOOKUP(Table3[[#This Row],[district]],LISTS!B:B,LISTS!C:C,0,0,1)</f>
        <v>80401070</v>
      </c>
    </row>
    <row r="227" spans="1:7" ht="13.5" x14ac:dyDescent="0.35">
      <c r="A227" s="671" t="s">
        <v>4019</v>
      </c>
      <c r="B227" s="676" t="s">
        <v>3650</v>
      </c>
      <c r="C227" s="672" t="s">
        <v>4280</v>
      </c>
      <c r="D227" s="675">
        <v>44742</v>
      </c>
      <c r="E227" s="477" t="s">
        <v>3127</v>
      </c>
      <c r="F227" s="477" t="s">
        <v>454</v>
      </c>
      <c r="G227" s="670">
        <f>_xlfn.XLOOKUP(Table3[[#This Row],[district]],LISTS!B:B,LISTS!C:C,0,0,1)</f>
        <v>80401070</v>
      </c>
    </row>
    <row r="228" spans="1:7" ht="13.5" x14ac:dyDescent="0.35">
      <c r="A228" s="674" t="s">
        <v>4019</v>
      </c>
      <c r="B228" s="676" t="s">
        <v>3638</v>
      </c>
      <c r="C228" s="672" t="s">
        <v>4280</v>
      </c>
      <c r="D228" s="675">
        <v>44742</v>
      </c>
      <c r="E228" s="477" t="s">
        <v>3127</v>
      </c>
      <c r="F228" s="477" t="s">
        <v>454</v>
      </c>
      <c r="G228" s="670">
        <f>_xlfn.XLOOKUP(Table3[[#This Row],[district]],LISTS!B:B,LISTS!C:C,0,0,1)</f>
        <v>80401070</v>
      </c>
    </row>
    <row r="229" spans="1:7" ht="13.5" x14ac:dyDescent="0.35">
      <c r="A229" s="671" t="s">
        <v>4020</v>
      </c>
      <c r="B229" s="676" t="s">
        <v>3482</v>
      </c>
      <c r="C229" s="672" t="s">
        <v>4280</v>
      </c>
      <c r="D229" s="675">
        <v>44742</v>
      </c>
      <c r="E229" s="477" t="s">
        <v>3127</v>
      </c>
      <c r="F229" s="477" t="s">
        <v>454</v>
      </c>
      <c r="G229" s="670">
        <f>_xlfn.XLOOKUP(Table3[[#This Row],[district]],LISTS!B:B,LISTS!C:C,0,0,1)</f>
        <v>80401070</v>
      </c>
    </row>
    <row r="230" spans="1:7" ht="13.5" x14ac:dyDescent="0.35">
      <c r="A230" s="674" t="s">
        <v>4020</v>
      </c>
      <c r="B230" s="674" t="s">
        <v>3638</v>
      </c>
      <c r="C230" s="672" t="s">
        <v>4280</v>
      </c>
      <c r="D230" s="675">
        <v>44742</v>
      </c>
      <c r="E230" s="477" t="s">
        <v>3127</v>
      </c>
      <c r="F230" s="477" t="s">
        <v>454</v>
      </c>
      <c r="G230" s="670">
        <f>_xlfn.XLOOKUP(Table3[[#This Row],[district]],LISTS!B:B,LISTS!C:C,0,0,1)</f>
        <v>80401070</v>
      </c>
    </row>
    <row r="231" spans="1:7" ht="13.5" x14ac:dyDescent="0.35">
      <c r="A231" s="671" t="s">
        <v>4021</v>
      </c>
      <c r="B231" s="676" t="s">
        <v>3656</v>
      </c>
      <c r="C231" s="672" t="s">
        <v>4280</v>
      </c>
      <c r="D231" s="675">
        <v>44742</v>
      </c>
      <c r="E231" s="477" t="s">
        <v>3127</v>
      </c>
      <c r="F231" s="477" t="s">
        <v>454</v>
      </c>
      <c r="G231" s="670">
        <f>_xlfn.XLOOKUP(Table3[[#This Row],[district]],LISTS!B:B,LISTS!C:C,0,0,1)</f>
        <v>80401070</v>
      </c>
    </row>
    <row r="232" spans="1:7" ht="13.5" x14ac:dyDescent="0.35">
      <c r="A232" s="674" t="s">
        <v>4021</v>
      </c>
      <c r="B232" s="676" t="s">
        <v>3638</v>
      </c>
      <c r="C232" s="672" t="s">
        <v>4280</v>
      </c>
      <c r="D232" s="675">
        <v>44742</v>
      </c>
      <c r="E232" s="477" t="s">
        <v>3127</v>
      </c>
      <c r="F232" s="477" t="s">
        <v>454</v>
      </c>
      <c r="G232" s="670">
        <f>_xlfn.XLOOKUP(Table3[[#This Row],[district]],LISTS!B:B,LISTS!C:C,0,0,1)</f>
        <v>80401070</v>
      </c>
    </row>
    <row r="233" spans="1:7" ht="13.5" x14ac:dyDescent="0.35">
      <c r="A233" s="670" t="s">
        <v>3596</v>
      </c>
      <c r="B233" s="676" t="s">
        <v>3656</v>
      </c>
      <c r="C233" s="672" t="s">
        <v>4279</v>
      </c>
      <c r="D233" s="675">
        <v>44742</v>
      </c>
      <c r="E233" s="477" t="s">
        <v>3127</v>
      </c>
      <c r="F233" s="477" t="s">
        <v>454</v>
      </c>
      <c r="G233" s="670">
        <f>_xlfn.XLOOKUP(Table3[[#This Row],[district]],LISTS!B:B,LISTS!C:C,0,0,1)</f>
        <v>80401070</v>
      </c>
    </row>
    <row r="234" spans="1:7" ht="13.5" x14ac:dyDescent="0.35">
      <c r="A234" s="674" t="s">
        <v>3596</v>
      </c>
      <c r="B234" s="676" t="s">
        <v>3671</v>
      </c>
      <c r="C234" s="672" t="s">
        <v>4279</v>
      </c>
      <c r="D234" s="675">
        <v>44742</v>
      </c>
      <c r="E234" s="477" t="s">
        <v>3127</v>
      </c>
      <c r="F234" s="477" t="s">
        <v>454</v>
      </c>
      <c r="G234" s="670">
        <f>_xlfn.XLOOKUP(Table3[[#This Row],[district]],LISTS!B:B,LISTS!C:C,0,0,1)</f>
        <v>80401070</v>
      </c>
    </row>
    <row r="235" spans="1:7" ht="13.5" x14ac:dyDescent="0.35">
      <c r="A235" s="671" t="s">
        <v>3871</v>
      </c>
      <c r="B235" s="676" t="s">
        <v>336</v>
      </c>
      <c r="C235" s="672" t="s">
        <v>4279</v>
      </c>
      <c r="D235" s="675">
        <v>44742</v>
      </c>
      <c r="E235" s="477" t="s">
        <v>3127</v>
      </c>
      <c r="F235" s="477" t="s">
        <v>454</v>
      </c>
      <c r="G235" s="670">
        <f>_xlfn.XLOOKUP(Table3[[#This Row],[district]],LISTS!B:B,LISTS!C:C,0,0,1)</f>
        <v>80401070</v>
      </c>
    </row>
    <row r="236" spans="1:7" ht="13.5" x14ac:dyDescent="0.35">
      <c r="A236" s="674" t="s">
        <v>3871</v>
      </c>
      <c r="B236" s="676" t="s">
        <v>3671</v>
      </c>
      <c r="C236" s="672" t="s">
        <v>4279</v>
      </c>
      <c r="D236" s="675">
        <v>44742</v>
      </c>
      <c r="E236" s="477" t="s">
        <v>3127</v>
      </c>
      <c r="F236" s="477" t="s">
        <v>454</v>
      </c>
      <c r="G236" s="670">
        <f>_xlfn.XLOOKUP(Table3[[#This Row],[district]],LISTS!B:B,LISTS!C:C,0,0,1)</f>
        <v>80401070</v>
      </c>
    </row>
    <row r="237" spans="1:7" ht="13.5" x14ac:dyDescent="0.35">
      <c r="A237" s="671" t="s">
        <v>4022</v>
      </c>
      <c r="B237" s="676" t="s">
        <v>336</v>
      </c>
      <c r="C237" s="672" t="s">
        <v>4280</v>
      </c>
      <c r="D237" s="675">
        <v>44742</v>
      </c>
      <c r="E237" s="477" t="s">
        <v>3127</v>
      </c>
      <c r="F237" s="477" t="s">
        <v>454</v>
      </c>
      <c r="G237" s="670">
        <f>_xlfn.XLOOKUP(Table3[[#This Row],[district]],LISTS!B:B,LISTS!C:C,0,0,1)</f>
        <v>80401070</v>
      </c>
    </row>
    <row r="238" spans="1:7" ht="13.5" x14ac:dyDescent="0.35">
      <c r="A238" s="674" t="s">
        <v>4022</v>
      </c>
      <c r="B238" s="676" t="s">
        <v>3638</v>
      </c>
      <c r="C238" s="672" t="s">
        <v>4280</v>
      </c>
      <c r="D238" s="675">
        <v>44742</v>
      </c>
      <c r="E238" s="477" t="s">
        <v>3127</v>
      </c>
      <c r="F238" s="477" t="s">
        <v>454</v>
      </c>
      <c r="G238" s="670">
        <f>_xlfn.XLOOKUP(Table3[[#This Row],[district]],LISTS!B:B,LISTS!C:C,0,0,1)</f>
        <v>80401070</v>
      </c>
    </row>
    <row r="239" spans="1:7" ht="13.5" x14ac:dyDescent="0.35">
      <c r="A239" s="670" t="s">
        <v>3579</v>
      </c>
      <c r="B239" s="676" t="s">
        <v>3658</v>
      </c>
      <c r="C239" s="672" t="s">
        <v>4279</v>
      </c>
      <c r="D239" s="675">
        <v>44742</v>
      </c>
      <c r="E239" s="477" t="s">
        <v>3127</v>
      </c>
      <c r="F239" s="477" t="s">
        <v>454</v>
      </c>
      <c r="G239" s="670">
        <f>_xlfn.XLOOKUP(Table3[[#This Row],[district]],LISTS!B:B,LISTS!C:C,0,0,1)</f>
        <v>80401070</v>
      </c>
    </row>
    <row r="240" spans="1:7" ht="13.5" x14ac:dyDescent="0.35">
      <c r="A240" s="674" t="s">
        <v>3579</v>
      </c>
      <c r="B240" s="676" t="s">
        <v>3671</v>
      </c>
      <c r="C240" s="672" t="s">
        <v>4279</v>
      </c>
      <c r="D240" s="675">
        <v>44742</v>
      </c>
      <c r="E240" s="477" t="s">
        <v>3127</v>
      </c>
      <c r="F240" s="477" t="s">
        <v>454</v>
      </c>
      <c r="G240" s="670">
        <f>_xlfn.XLOOKUP(Table3[[#This Row],[district]],LISTS!B:B,LISTS!C:C,0,0,1)</f>
        <v>80401070</v>
      </c>
    </row>
    <row r="241" spans="1:7" ht="13.5" x14ac:dyDescent="0.35">
      <c r="A241" s="671" t="s">
        <v>3872</v>
      </c>
      <c r="B241" s="676" t="s">
        <v>3665</v>
      </c>
      <c r="C241" s="672" t="s">
        <v>4279</v>
      </c>
      <c r="D241" s="675">
        <v>44742</v>
      </c>
      <c r="E241" s="477" t="s">
        <v>3127</v>
      </c>
      <c r="F241" s="477" t="s">
        <v>454</v>
      </c>
      <c r="G241" s="670">
        <f>_xlfn.XLOOKUP(Table3[[#This Row],[district]],LISTS!B:B,LISTS!C:C,0,0,1)</f>
        <v>80401070</v>
      </c>
    </row>
    <row r="242" spans="1:7" ht="13.5" x14ac:dyDescent="0.35">
      <c r="A242" s="674" t="s">
        <v>3872</v>
      </c>
      <c r="B242" s="676" t="s">
        <v>3671</v>
      </c>
      <c r="C242" s="672" t="s">
        <v>4279</v>
      </c>
      <c r="D242" s="675">
        <v>44742</v>
      </c>
      <c r="E242" s="477" t="s">
        <v>3127</v>
      </c>
      <c r="F242" s="477" t="s">
        <v>454</v>
      </c>
      <c r="G242" s="670">
        <f>_xlfn.XLOOKUP(Table3[[#This Row],[district]],LISTS!B:B,LISTS!C:C,0,0,1)</f>
        <v>80401070</v>
      </c>
    </row>
    <row r="243" spans="1:7" ht="13.5" x14ac:dyDescent="0.35">
      <c r="A243" s="670" t="s">
        <v>3613</v>
      </c>
      <c r="B243" s="676" t="s">
        <v>3671</v>
      </c>
      <c r="C243" s="672" t="s">
        <v>4279</v>
      </c>
      <c r="D243" s="675">
        <v>44742</v>
      </c>
      <c r="E243" s="477" t="s">
        <v>3127</v>
      </c>
      <c r="F243" s="477" t="s">
        <v>454</v>
      </c>
      <c r="G243" s="670">
        <f>_xlfn.XLOOKUP(Table3[[#This Row],[district]],LISTS!B:B,LISTS!C:C,0,0,1)</f>
        <v>80401070</v>
      </c>
    </row>
    <row r="244" spans="1:7" ht="13.5" x14ac:dyDescent="0.35">
      <c r="A244" s="671" t="s">
        <v>4023</v>
      </c>
      <c r="B244" s="676" t="s">
        <v>3658</v>
      </c>
      <c r="C244" s="672" t="s">
        <v>4280</v>
      </c>
      <c r="D244" s="675">
        <v>44742</v>
      </c>
      <c r="E244" s="477" t="s">
        <v>3127</v>
      </c>
      <c r="F244" s="477" t="s">
        <v>454</v>
      </c>
      <c r="G244" s="670">
        <f>_xlfn.XLOOKUP(Table3[[#This Row],[district]],LISTS!B:B,LISTS!C:C,0,0,1)</f>
        <v>80401070</v>
      </c>
    </row>
    <row r="245" spans="1:7" ht="13.5" x14ac:dyDescent="0.35">
      <c r="A245" s="674" t="s">
        <v>4023</v>
      </c>
      <c r="B245" s="676" t="s">
        <v>3638</v>
      </c>
      <c r="C245" s="672" t="s">
        <v>4280</v>
      </c>
      <c r="D245" s="675">
        <v>44742</v>
      </c>
      <c r="E245" s="477" t="s">
        <v>3127</v>
      </c>
      <c r="F245" s="477" t="s">
        <v>454</v>
      </c>
      <c r="G245" s="670">
        <f>_xlfn.XLOOKUP(Table3[[#This Row],[district]],LISTS!B:B,LISTS!C:C,0,0,1)</f>
        <v>80401070</v>
      </c>
    </row>
    <row r="246" spans="1:7" ht="13.5" x14ac:dyDescent="0.35">
      <c r="A246" s="671" t="s">
        <v>3873</v>
      </c>
      <c r="B246" s="676" t="s">
        <v>3674</v>
      </c>
      <c r="C246" s="672" t="s">
        <v>4279</v>
      </c>
      <c r="D246" s="675">
        <v>44742</v>
      </c>
      <c r="E246" s="477" t="s">
        <v>3127</v>
      </c>
      <c r="F246" s="477" t="s">
        <v>454</v>
      </c>
      <c r="G246" s="670">
        <f>_xlfn.XLOOKUP(Table3[[#This Row],[district]],LISTS!B:B,LISTS!C:C,0,0,1)</f>
        <v>80401070</v>
      </c>
    </row>
    <row r="247" spans="1:7" ht="13.5" x14ac:dyDescent="0.35">
      <c r="A247" s="674" t="s">
        <v>3873</v>
      </c>
      <c r="B247" s="674" t="s">
        <v>3671</v>
      </c>
      <c r="C247" s="672" t="s">
        <v>4279</v>
      </c>
      <c r="D247" s="675">
        <v>44742</v>
      </c>
      <c r="E247" s="477" t="s">
        <v>3127</v>
      </c>
      <c r="F247" s="477" t="s">
        <v>454</v>
      </c>
      <c r="G247" s="670">
        <f>_xlfn.XLOOKUP(Table3[[#This Row],[district]],LISTS!B:B,LISTS!C:C,0,0,1)</f>
        <v>80401070</v>
      </c>
    </row>
    <row r="248" spans="1:7" ht="13.5" x14ac:dyDescent="0.35">
      <c r="A248" s="671" t="s">
        <v>3874</v>
      </c>
      <c r="B248" s="676" t="s">
        <v>3676</v>
      </c>
      <c r="C248" s="672" t="s">
        <v>4279</v>
      </c>
      <c r="D248" s="675">
        <v>44742</v>
      </c>
      <c r="E248" s="477" t="s">
        <v>3127</v>
      </c>
      <c r="F248" s="477" t="s">
        <v>454</v>
      </c>
      <c r="G248" s="670">
        <f>_xlfn.XLOOKUP(Table3[[#This Row],[district]],LISTS!B:B,LISTS!C:C,0,0,1)</f>
        <v>80401070</v>
      </c>
    </row>
    <row r="249" spans="1:7" ht="13.5" x14ac:dyDescent="0.35">
      <c r="A249" s="674" t="s">
        <v>3874</v>
      </c>
      <c r="B249" s="676" t="s">
        <v>3671</v>
      </c>
      <c r="C249" s="672" t="s">
        <v>4279</v>
      </c>
      <c r="D249" s="675">
        <v>44742</v>
      </c>
      <c r="E249" s="477" t="s">
        <v>3127</v>
      </c>
      <c r="F249" s="477" t="s">
        <v>454</v>
      </c>
      <c r="G249" s="670">
        <f>_xlfn.XLOOKUP(Table3[[#This Row],[district]],LISTS!B:B,LISTS!C:C,0,0,1)</f>
        <v>80401070</v>
      </c>
    </row>
    <row r="250" spans="1:7" ht="13.5" x14ac:dyDescent="0.35">
      <c r="A250" s="671" t="s">
        <v>3875</v>
      </c>
      <c r="B250" s="676" t="s">
        <v>3680</v>
      </c>
      <c r="C250" s="672" t="s">
        <v>4279</v>
      </c>
      <c r="D250" s="675">
        <v>44742</v>
      </c>
      <c r="E250" s="477" t="s">
        <v>3127</v>
      </c>
      <c r="F250" s="477" t="s">
        <v>454</v>
      </c>
      <c r="G250" s="670">
        <f>_xlfn.XLOOKUP(Table3[[#This Row],[district]],LISTS!B:B,LISTS!C:C,0,0,1)</f>
        <v>80401070</v>
      </c>
    </row>
    <row r="251" spans="1:7" ht="13.5" x14ac:dyDescent="0.35">
      <c r="A251" s="674" t="s">
        <v>3875</v>
      </c>
      <c r="B251" s="676" t="s">
        <v>3671</v>
      </c>
      <c r="C251" s="672" t="s">
        <v>4279</v>
      </c>
      <c r="D251" s="675">
        <v>44742</v>
      </c>
      <c r="E251" s="477" t="s">
        <v>3127</v>
      </c>
      <c r="F251" s="477" t="s">
        <v>454</v>
      </c>
      <c r="G251" s="670">
        <f>_xlfn.XLOOKUP(Table3[[#This Row],[district]],LISTS!B:B,LISTS!C:C,0,0,1)</f>
        <v>80401070</v>
      </c>
    </row>
    <row r="252" spans="1:7" ht="13.5" x14ac:dyDescent="0.35">
      <c r="A252" s="671" t="s">
        <v>4024</v>
      </c>
      <c r="B252" s="676" t="s">
        <v>3665</v>
      </c>
      <c r="C252" s="672" t="s">
        <v>4280</v>
      </c>
      <c r="D252" s="675">
        <v>44742</v>
      </c>
      <c r="E252" s="477" t="s">
        <v>3127</v>
      </c>
      <c r="F252" s="477" t="s">
        <v>454</v>
      </c>
      <c r="G252" s="670">
        <f>_xlfn.XLOOKUP(Table3[[#This Row],[district]],LISTS!B:B,LISTS!C:C,0,0,1)</f>
        <v>80401070</v>
      </c>
    </row>
    <row r="253" spans="1:7" ht="13.5" x14ac:dyDescent="0.35">
      <c r="A253" s="674" t="s">
        <v>4024</v>
      </c>
      <c r="B253" s="676" t="s">
        <v>3638</v>
      </c>
      <c r="C253" s="672" t="s">
        <v>4280</v>
      </c>
      <c r="D253" s="675">
        <v>44742</v>
      </c>
      <c r="E253" s="477" t="s">
        <v>3127</v>
      </c>
      <c r="F253" s="477" t="s">
        <v>454</v>
      </c>
      <c r="G253" s="670">
        <f>_xlfn.XLOOKUP(Table3[[#This Row],[district]],LISTS!B:B,LISTS!C:C,0,0,1)</f>
        <v>80401070</v>
      </c>
    </row>
    <row r="254" spans="1:7" ht="13.5" x14ac:dyDescent="0.35">
      <c r="A254" s="671" t="s">
        <v>4025</v>
      </c>
      <c r="B254" s="676" t="s">
        <v>3671</v>
      </c>
      <c r="C254" s="672" t="s">
        <v>4280</v>
      </c>
      <c r="D254" s="675">
        <v>44742</v>
      </c>
      <c r="E254" s="477" t="s">
        <v>3127</v>
      </c>
      <c r="F254" s="477" t="s">
        <v>454</v>
      </c>
      <c r="G254" s="670">
        <f>_xlfn.XLOOKUP(Table3[[#This Row],[district]],LISTS!B:B,LISTS!C:C,0,0,1)</f>
        <v>80401070</v>
      </c>
    </row>
    <row r="255" spans="1:7" ht="13.5" x14ac:dyDescent="0.35">
      <c r="A255" s="674" t="s">
        <v>4025</v>
      </c>
      <c r="B255" s="674" t="s">
        <v>3683</v>
      </c>
      <c r="C255" s="672" t="s">
        <v>4280</v>
      </c>
      <c r="D255" s="675">
        <v>44742</v>
      </c>
      <c r="E255" s="477" t="s">
        <v>3127</v>
      </c>
      <c r="F255" s="477" t="s">
        <v>454</v>
      </c>
      <c r="G255" s="670">
        <f>_xlfn.XLOOKUP(Table3[[#This Row],[district]],LISTS!B:B,LISTS!C:C,0,0,1)</f>
        <v>80401070</v>
      </c>
    </row>
    <row r="256" spans="1:7" ht="13.5" x14ac:dyDescent="0.35">
      <c r="A256" s="671" t="s">
        <v>4026</v>
      </c>
      <c r="B256" s="676" t="s">
        <v>3674</v>
      </c>
      <c r="C256" s="672" t="s">
        <v>4280</v>
      </c>
      <c r="D256" s="675">
        <v>44742</v>
      </c>
      <c r="E256" s="477" t="s">
        <v>3127</v>
      </c>
      <c r="F256" s="477" t="s">
        <v>454</v>
      </c>
      <c r="G256" s="670">
        <f>_xlfn.XLOOKUP(Table3[[#This Row],[district]],LISTS!B:B,LISTS!C:C,0,0,1)</f>
        <v>80401070</v>
      </c>
    </row>
    <row r="257" spans="1:7" ht="13.5" x14ac:dyDescent="0.35">
      <c r="A257" s="674" t="s">
        <v>4026</v>
      </c>
      <c r="B257" s="676" t="s">
        <v>3683</v>
      </c>
      <c r="C257" s="672" t="s">
        <v>4280</v>
      </c>
      <c r="D257" s="675">
        <v>44742</v>
      </c>
      <c r="E257" s="477" t="s">
        <v>3127</v>
      </c>
      <c r="F257" s="477" t="s">
        <v>454</v>
      </c>
      <c r="G257" s="670">
        <f>_xlfn.XLOOKUP(Table3[[#This Row],[district]],LISTS!B:B,LISTS!C:C,0,0,1)</f>
        <v>80401070</v>
      </c>
    </row>
    <row r="258" spans="1:7" ht="13.5" x14ac:dyDescent="0.35">
      <c r="A258" s="671" t="s">
        <v>3876</v>
      </c>
      <c r="B258" s="676" t="s">
        <v>3682</v>
      </c>
      <c r="C258" s="672" t="s">
        <v>4279</v>
      </c>
      <c r="D258" s="675">
        <v>44742</v>
      </c>
      <c r="E258" s="477" t="s">
        <v>3127</v>
      </c>
      <c r="F258" s="477" t="s">
        <v>454</v>
      </c>
      <c r="G258" s="670">
        <f>_xlfn.XLOOKUP(Table3[[#This Row],[district]],LISTS!B:B,LISTS!C:C,0,0,1)</f>
        <v>80401070</v>
      </c>
    </row>
    <row r="259" spans="1:7" ht="13.5" x14ac:dyDescent="0.35">
      <c r="A259" s="674" t="s">
        <v>3876</v>
      </c>
      <c r="B259" s="676" t="s">
        <v>3671</v>
      </c>
      <c r="C259" s="672" t="s">
        <v>4279</v>
      </c>
      <c r="D259" s="675">
        <v>44742</v>
      </c>
      <c r="E259" s="477" t="s">
        <v>3127</v>
      </c>
      <c r="F259" s="477" t="s">
        <v>454</v>
      </c>
      <c r="G259" s="670">
        <f>_xlfn.XLOOKUP(Table3[[#This Row],[district]],LISTS!B:B,LISTS!C:C,0,0,1)</f>
        <v>80401070</v>
      </c>
    </row>
    <row r="260" spans="1:7" ht="13.5" x14ac:dyDescent="0.35">
      <c r="A260" s="671" t="s">
        <v>4027</v>
      </c>
      <c r="B260" s="676" t="s">
        <v>3676</v>
      </c>
      <c r="C260" s="672" t="s">
        <v>4280</v>
      </c>
      <c r="D260" s="675">
        <v>44742</v>
      </c>
      <c r="E260" s="477" t="s">
        <v>3127</v>
      </c>
      <c r="F260" s="477" t="s">
        <v>454</v>
      </c>
      <c r="G260" s="670">
        <f>_xlfn.XLOOKUP(Table3[[#This Row],[district]],LISTS!B:B,LISTS!C:C,0,0,1)</f>
        <v>80401070</v>
      </c>
    </row>
    <row r="261" spans="1:7" ht="13.5" x14ac:dyDescent="0.35">
      <c r="A261" s="674" t="s">
        <v>4027</v>
      </c>
      <c r="B261" s="676" t="s">
        <v>3683</v>
      </c>
      <c r="C261" s="672" t="s">
        <v>4280</v>
      </c>
      <c r="D261" s="675">
        <v>44742</v>
      </c>
      <c r="E261" s="477" t="s">
        <v>3127</v>
      </c>
      <c r="F261" s="477" t="s">
        <v>454</v>
      </c>
      <c r="G261" s="670">
        <f>_xlfn.XLOOKUP(Table3[[#This Row],[district]],LISTS!B:B,LISTS!C:C,0,0,1)</f>
        <v>80401070</v>
      </c>
    </row>
    <row r="262" spans="1:7" ht="13.5" x14ac:dyDescent="0.35">
      <c r="A262" s="671" t="s">
        <v>4028</v>
      </c>
      <c r="B262" s="676" t="s">
        <v>3680</v>
      </c>
      <c r="C262" s="672" t="s">
        <v>4280</v>
      </c>
      <c r="D262" s="675">
        <v>44742</v>
      </c>
      <c r="E262" s="477" t="s">
        <v>3127</v>
      </c>
      <c r="F262" s="477" t="s">
        <v>454</v>
      </c>
      <c r="G262" s="670">
        <f>_xlfn.XLOOKUP(Table3[[#This Row],[district]],LISTS!B:B,LISTS!C:C,0,0,1)</f>
        <v>80401070</v>
      </c>
    </row>
    <row r="263" spans="1:7" ht="13.5" x14ac:dyDescent="0.35">
      <c r="A263" s="674" t="s">
        <v>4028</v>
      </c>
      <c r="B263" s="676" t="s">
        <v>3683</v>
      </c>
      <c r="C263" s="672" t="s">
        <v>4280</v>
      </c>
      <c r="D263" s="675">
        <v>44742</v>
      </c>
      <c r="E263" s="477" t="s">
        <v>3127</v>
      </c>
      <c r="F263" s="477" t="s">
        <v>454</v>
      </c>
      <c r="G263" s="670">
        <f>_xlfn.XLOOKUP(Table3[[#This Row],[district]],LISTS!B:B,LISTS!C:C,0,0,1)</f>
        <v>80401070</v>
      </c>
    </row>
    <row r="264" spans="1:7" ht="13.5" x14ac:dyDescent="0.35">
      <c r="A264" s="671" t="s">
        <v>3877</v>
      </c>
      <c r="B264" s="676" t="s">
        <v>3683</v>
      </c>
      <c r="C264" s="672" t="s">
        <v>4279</v>
      </c>
      <c r="D264" s="675">
        <v>44742</v>
      </c>
      <c r="E264" s="477" t="s">
        <v>3127</v>
      </c>
      <c r="F264" s="477" t="s">
        <v>454</v>
      </c>
      <c r="G264" s="670">
        <f>_xlfn.XLOOKUP(Table3[[#This Row],[district]],LISTS!B:B,LISTS!C:C,0,0,1)</f>
        <v>80401070</v>
      </c>
    </row>
    <row r="265" spans="1:7" ht="13.5" x14ac:dyDescent="0.35">
      <c r="A265" s="674" t="s">
        <v>3877</v>
      </c>
      <c r="B265" s="676" t="s">
        <v>3671</v>
      </c>
      <c r="C265" s="672" t="s">
        <v>4279</v>
      </c>
      <c r="D265" s="675">
        <v>44742</v>
      </c>
      <c r="E265" s="477" t="s">
        <v>3127</v>
      </c>
      <c r="F265" s="477" t="s">
        <v>454</v>
      </c>
      <c r="G265" s="670">
        <f>_xlfn.XLOOKUP(Table3[[#This Row],[district]],LISTS!B:B,LISTS!C:C,0,0,1)</f>
        <v>80401070</v>
      </c>
    </row>
    <row r="266" spans="1:7" ht="13.5" x14ac:dyDescent="0.35">
      <c r="A266" s="671" t="s">
        <v>4029</v>
      </c>
      <c r="B266" s="676" t="s">
        <v>3682</v>
      </c>
      <c r="C266" s="672" t="s">
        <v>4280</v>
      </c>
      <c r="D266" s="675">
        <v>44742</v>
      </c>
      <c r="E266" s="477" t="s">
        <v>3127</v>
      </c>
      <c r="F266" s="477" t="s">
        <v>454</v>
      </c>
      <c r="G266" s="670">
        <f>_xlfn.XLOOKUP(Table3[[#This Row],[district]],LISTS!B:B,LISTS!C:C,0,0,1)</f>
        <v>80401070</v>
      </c>
    </row>
    <row r="267" spans="1:7" ht="13.5" x14ac:dyDescent="0.35">
      <c r="A267" s="674" t="s">
        <v>4029</v>
      </c>
      <c r="B267" s="676" t="s">
        <v>3683</v>
      </c>
      <c r="C267" s="672" t="s">
        <v>4280</v>
      </c>
      <c r="D267" s="675">
        <v>44742</v>
      </c>
      <c r="E267" s="477" t="s">
        <v>3127</v>
      </c>
      <c r="F267" s="477" t="s">
        <v>454</v>
      </c>
      <c r="G267" s="670">
        <f>_xlfn.XLOOKUP(Table3[[#This Row],[district]],LISTS!B:B,LISTS!C:C,0,0,1)</f>
        <v>80401070</v>
      </c>
    </row>
    <row r="268" spans="1:7" ht="13.5" x14ac:dyDescent="0.35">
      <c r="A268" s="670" t="s">
        <v>3605</v>
      </c>
      <c r="B268" s="676" t="s">
        <v>3685</v>
      </c>
      <c r="C268" s="672" t="s">
        <v>4279</v>
      </c>
      <c r="D268" s="675">
        <v>44742</v>
      </c>
      <c r="E268" s="477" t="s">
        <v>3127</v>
      </c>
      <c r="F268" s="477" t="s">
        <v>454</v>
      </c>
      <c r="G268" s="670">
        <f>_xlfn.XLOOKUP(Table3[[#This Row],[district]],LISTS!B:B,LISTS!C:C,0,0,1)</f>
        <v>80401070</v>
      </c>
    </row>
    <row r="269" spans="1:7" ht="13.5" x14ac:dyDescent="0.35">
      <c r="A269" s="674" t="s">
        <v>3605</v>
      </c>
      <c r="B269" s="676" t="s">
        <v>3671</v>
      </c>
      <c r="C269" s="672" t="s">
        <v>4279</v>
      </c>
      <c r="D269" s="675">
        <v>44742</v>
      </c>
      <c r="E269" s="477" t="s">
        <v>3127</v>
      </c>
      <c r="F269" s="477" t="s">
        <v>454</v>
      </c>
      <c r="G269" s="670">
        <f>_xlfn.XLOOKUP(Table3[[#This Row],[district]],LISTS!B:B,LISTS!C:C,0,0,1)</f>
        <v>80401070</v>
      </c>
    </row>
    <row r="270" spans="1:7" ht="13.5" x14ac:dyDescent="0.35">
      <c r="A270" s="670" t="s">
        <v>3550</v>
      </c>
      <c r="B270" s="676" t="s">
        <v>3688</v>
      </c>
      <c r="C270" s="672" t="s">
        <v>4279</v>
      </c>
      <c r="D270" s="675">
        <v>44742</v>
      </c>
      <c r="E270" s="477" t="s">
        <v>3127</v>
      </c>
      <c r="F270" s="477" t="s">
        <v>454</v>
      </c>
      <c r="G270" s="670">
        <f>_xlfn.XLOOKUP(Table3[[#This Row],[district]],LISTS!B:B,LISTS!C:C,0,0,1)</f>
        <v>80401070</v>
      </c>
    </row>
    <row r="271" spans="1:7" ht="13.5" x14ac:dyDescent="0.35">
      <c r="A271" s="674" t="s">
        <v>3550</v>
      </c>
      <c r="B271" s="676" t="s">
        <v>3671</v>
      </c>
      <c r="C271" s="672" t="s">
        <v>4279</v>
      </c>
      <c r="D271" s="675">
        <v>44742</v>
      </c>
      <c r="E271" s="477" t="s">
        <v>3127</v>
      </c>
      <c r="F271" s="477" t="s">
        <v>454</v>
      </c>
      <c r="G271" s="670">
        <f>_xlfn.XLOOKUP(Table3[[#This Row],[district]],LISTS!B:B,LISTS!C:C,0,0,1)</f>
        <v>80401070</v>
      </c>
    </row>
    <row r="272" spans="1:7" ht="13.5" x14ac:dyDescent="0.35">
      <c r="A272" s="670" t="s">
        <v>3573</v>
      </c>
      <c r="B272" s="676" t="s">
        <v>3689</v>
      </c>
      <c r="C272" s="672" t="s">
        <v>4279</v>
      </c>
      <c r="D272" s="675">
        <v>44742</v>
      </c>
      <c r="E272" s="477" t="s">
        <v>3127</v>
      </c>
      <c r="F272" s="477" t="s">
        <v>454</v>
      </c>
      <c r="G272" s="670">
        <f>_xlfn.XLOOKUP(Table3[[#This Row],[district]],LISTS!B:B,LISTS!C:C,0,0,1)</f>
        <v>80401070</v>
      </c>
    </row>
    <row r="273" spans="1:7" ht="13.5" x14ac:dyDescent="0.35">
      <c r="A273" s="674" t="s">
        <v>3573</v>
      </c>
      <c r="B273" s="676" t="s">
        <v>3671</v>
      </c>
      <c r="C273" s="672" t="s">
        <v>4279</v>
      </c>
      <c r="D273" s="675">
        <v>44742</v>
      </c>
      <c r="E273" s="477" t="s">
        <v>3127</v>
      </c>
      <c r="F273" s="477" t="s">
        <v>454</v>
      </c>
      <c r="G273" s="670">
        <f>_xlfn.XLOOKUP(Table3[[#This Row],[district]],LISTS!B:B,LISTS!C:C,0,0,1)</f>
        <v>80401070</v>
      </c>
    </row>
    <row r="274" spans="1:7" ht="13.5" x14ac:dyDescent="0.35">
      <c r="A274" s="671" t="s">
        <v>3878</v>
      </c>
      <c r="B274" s="676" t="s">
        <v>3691</v>
      </c>
      <c r="C274" s="672" t="s">
        <v>4279</v>
      </c>
      <c r="D274" s="675">
        <v>44742</v>
      </c>
      <c r="E274" s="477" t="s">
        <v>3127</v>
      </c>
      <c r="F274" s="477" t="s">
        <v>454</v>
      </c>
      <c r="G274" s="670">
        <f>_xlfn.XLOOKUP(Table3[[#This Row],[district]],LISTS!B:B,LISTS!C:C,0,0,1)</f>
        <v>80401070</v>
      </c>
    </row>
    <row r="275" spans="1:7" ht="13.5" x14ac:dyDescent="0.35">
      <c r="A275" s="674" t="s">
        <v>3878</v>
      </c>
      <c r="B275" s="676" t="s">
        <v>3671</v>
      </c>
      <c r="C275" s="672" t="s">
        <v>4279</v>
      </c>
      <c r="D275" s="675">
        <v>44742</v>
      </c>
      <c r="E275" s="477" t="s">
        <v>3127</v>
      </c>
      <c r="F275" s="477" t="s">
        <v>454</v>
      </c>
      <c r="G275" s="670">
        <f>_xlfn.XLOOKUP(Table3[[#This Row],[district]],LISTS!B:B,LISTS!C:C,0,0,1)</f>
        <v>80401070</v>
      </c>
    </row>
    <row r="276" spans="1:7" ht="13.5" x14ac:dyDescent="0.35">
      <c r="A276" s="671" t="s">
        <v>4030</v>
      </c>
      <c r="B276" s="676" t="s">
        <v>3683</v>
      </c>
      <c r="C276" s="672" t="s">
        <v>4280</v>
      </c>
      <c r="D276" s="675">
        <v>44742</v>
      </c>
      <c r="E276" s="477" t="s">
        <v>3127</v>
      </c>
      <c r="F276" s="477" t="s">
        <v>454</v>
      </c>
      <c r="G276" s="670">
        <f>_xlfn.XLOOKUP(Table3[[#This Row],[district]],LISTS!B:B,LISTS!C:C,0,0,1)</f>
        <v>80401070</v>
      </c>
    </row>
    <row r="277" spans="1:7" ht="13.5" x14ac:dyDescent="0.35">
      <c r="A277" s="671" t="s">
        <v>4031</v>
      </c>
      <c r="B277" s="676" t="s">
        <v>3685</v>
      </c>
      <c r="C277" s="672" t="s">
        <v>4280</v>
      </c>
      <c r="D277" s="675">
        <v>44742</v>
      </c>
      <c r="E277" s="477" t="s">
        <v>3127</v>
      </c>
      <c r="F277" s="477" t="s">
        <v>454</v>
      </c>
      <c r="G277" s="670">
        <f>_xlfn.XLOOKUP(Table3[[#This Row],[district]],LISTS!B:B,LISTS!C:C,0,0,1)</f>
        <v>80401070</v>
      </c>
    </row>
    <row r="278" spans="1:7" ht="13.5" x14ac:dyDescent="0.35">
      <c r="A278" s="674" t="s">
        <v>4031</v>
      </c>
      <c r="B278" s="676" t="s">
        <v>3683</v>
      </c>
      <c r="C278" s="672" t="s">
        <v>4280</v>
      </c>
      <c r="D278" s="675">
        <v>44742</v>
      </c>
      <c r="E278" s="477" t="s">
        <v>3127</v>
      </c>
      <c r="F278" s="477" t="s">
        <v>454</v>
      </c>
      <c r="G278" s="670">
        <f>_xlfn.XLOOKUP(Table3[[#This Row],[district]],LISTS!B:B,LISTS!C:C,0,0,1)</f>
        <v>80401070</v>
      </c>
    </row>
    <row r="279" spans="1:7" ht="13.5" x14ac:dyDescent="0.35">
      <c r="A279" s="671" t="s">
        <v>3879</v>
      </c>
      <c r="B279" s="676" t="s">
        <v>3693</v>
      </c>
      <c r="C279" s="672" t="s">
        <v>4279</v>
      </c>
      <c r="D279" s="675">
        <v>44742</v>
      </c>
      <c r="E279" s="477" t="s">
        <v>3127</v>
      </c>
      <c r="F279" s="477" t="s">
        <v>454</v>
      </c>
      <c r="G279" s="670">
        <f>_xlfn.XLOOKUP(Table3[[#This Row],[district]],LISTS!B:B,LISTS!C:C,0,0,1)</f>
        <v>80401070</v>
      </c>
    </row>
    <row r="280" spans="1:7" ht="13.5" x14ac:dyDescent="0.35">
      <c r="A280" s="674" t="s">
        <v>3879</v>
      </c>
      <c r="B280" s="674" t="s">
        <v>3671</v>
      </c>
      <c r="C280" s="672" t="s">
        <v>4279</v>
      </c>
      <c r="D280" s="675">
        <v>44742</v>
      </c>
      <c r="E280" s="477" t="s">
        <v>3127</v>
      </c>
      <c r="F280" s="477" t="s">
        <v>454</v>
      </c>
      <c r="G280" s="670">
        <f>_xlfn.XLOOKUP(Table3[[#This Row],[district]],LISTS!B:B,LISTS!C:C,0,0,1)</f>
        <v>80401070</v>
      </c>
    </row>
    <row r="281" spans="1:7" ht="13.5" x14ac:dyDescent="0.35">
      <c r="A281" s="671" t="s">
        <v>4032</v>
      </c>
      <c r="B281" s="676" t="s">
        <v>3688</v>
      </c>
      <c r="C281" s="672" t="s">
        <v>4280</v>
      </c>
      <c r="D281" s="675">
        <v>44742</v>
      </c>
      <c r="E281" s="477" t="s">
        <v>3127</v>
      </c>
      <c r="F281" s="477" t="s">
        <v>454</v>
      </c>
      <c r="G281" s="670">
        <f>_xlfn.XLOOKUP(Table3[[#This Row],[district]],LISTS!B:B,LISTS!C:C,0,0,1)</f>
        <v>80401070</v>
      </c>
    </row>
    <row r="282" spans="1:7" ht="13.5" x14ac:dyDescent="0.35">
      <c r="A282" s="674" t="s">
        <v>4032</v>
      </c>
      <c r="B282" s="676" t="s">
        <v>3683</v>
      </c>
      <c r="C282" s="672" t="s">
        <v>4280</v>
      </c>
      <c r="D282" s="675">
        <v>44742</v>
      </c>
      <c r="E282" s="477" t="s">
        <v>3127</v>
      </c>
      <c r="F282" s="477" t="s">
        <v>454</v>
      </c>
      <c r="G282" s="670">
        <f>_xlfn.XLOOKUP(Table3[[#This Row],[district]],LISTS!B:B,LISTS!C:C,0,0,1)</f>
        <v>80401070</v>
      </c>
    </row>
    <row r="283" spans="1:7" ht="13.5" x14ac:dyDescent="0.35">
      <c r="A283" s="670" t="s">
        <v>3594</v>
      </c>
      <c r="B283" s="676" t="s">
        <v>4273</v>
      </c>
      <c r="C283" s="672" t="s">
        <v>4279</v>
      </c>
      <c r="D283" s="675">
        <v>44742</v>
      </c>
      <c r="E283" s="477" t="s">
        <v>3127</v>
      </c>
      <c r="F283" s="477" t="s">
        <v>454</v>
      </c>
      <c r="G283" s="670">
        <f>_xlfn.XLOOKUP(Table3[[#This Row],[district]],LISTS!B:B,LISTS!C:C,0,0,1)</f>
        <v>80401070</v>
      </c>
    </row>
    <row r="284" spans="1:7" ht="13.5" x14ac:dyDescent="0.35">
      <c r="A284" s="674" t="s">
        <v>3594</v>
      </c>
      <c r="B284" s="676" t="s">
        <v>3671</v>
      </c>
      <c r="C284" s="672" t="s">
        <v>4279</v>
      </c>
      <c r="D284" s="675">
        <v>44742</v>
      </c>
      <c r="E284" s="477" t="s">
        <v>3127</v>
      </c>
      <c r="F284" s="477" t="s">
        <v>454</v>
      </c>
      <c r="G284" s="670">
        <f>_xlfn.XLOOKUP(Table3[[#This Row],[district]],LISTS!B:B,LISTS!C:C,0,0,1)</f>
        <v>80401070</v>
      </c>
    </row>
    <row r="285" spans="1:7" ht="13.5" x14ac:dyDescent="0.35">
      <c r="A285" s="671" t="s">
        <v>4033</v>
      </c>
      <c r="B285" s="676" t="s">
        <v>3689</v>
      </c>
      <c r="C285" s="672" t="s">
        <v>4280</v>
      </c>
      <c r="D285" s="675">
        <v>44742</v>
      </c>
      <c r="E285" s="477" t="s">
        <v>3127</v>
      </c>
      <c r="F285" s="477" t="s">
        <v>454</v>
      </c>
      <c r="G285" s="670">
        <f>_xlfn.XLOOKUP(Table3[[#This Row],[district]],LISTS!B:B,LISTS!C:C,0,0,1)</f>
        <v>80401070</v>
      </c>
    </row>
    <row r="286" spans="1:7" ht="13.5" x14ac:dyDescent="0.35">
      <c r="A286" s="674" t="s">
        <v>4033</v>
      </c>
      <c r="B286" s="676" t="s">
        <v>3683</v>
      </c>
      <c r="C286" s="672" t="s">
        <v>4280</v>
      </c>
      <c r="D286" s="675">
        <v>44742</v>
      </c>
      <c r="E286" s="477" t="s">
        <v>3127</v>
      </c>
      <c r="F286" s="477" t="s">
        <v>454</v>
      </c>
      <c r="G286" s="670">
        <f>_xlfn.XLOOKUP(Table3[[#This Row],[district]],LISTS!B:B,LISTS!C:C,0,0,1)</f>
        <v>80401070</v>
      </c>
    </row>
    <row r="287" spans="1:7" ht="13.5" x14ac:dyDescent="0.35">
      <c r="A287" s="671" t="s">
        <v>4034</v>
      </c>
      <c r="B287" s="676" t="s">
        <v>3691</v>
      </c>
      <c r="C287" s="672" t="s">
        <v>4280</v>
      </c>
      <c r="D287" s="675">
        <v>44742</v>
      </c>
      <c r="E287" s="477" t="s">
        <v>3127</v>
      </c>
      <c r="F287" s="477" t="s">
        <v>454</v>
      </c>
      <c r="G287" s="670">
        <f>_xlfn.XLOOKUP(Table3[[#This Row],[district]],LISTS!B:B,LISTS!C:C,0,0,1)</f>
        <v>80401070</v>
      </c>
    </row>
    <row r="288" spans="1:7" ht="13.5" x14ac:dyDescent="0.35">
      <c r="A288" s="674" t="s">
        <v>4034</v>
      </c>
      <c r="B288" s="674" t="s">
        <v>3683</v>
      </c>
      <c r="C288" s="672" t="s">
        <v>4280</v>
      </c>
      <c r="D288" s="675">
        <v>44742</v>
      </c>
      <c r="E288" s="477" t="s">
        <v>3127</v>
      </c>
      <c r="F288" s="477" t="s">
        <v>454</v>
      </c>
      <c r="G288" s="670">
        <f>_xlfn.XLOOKUP(Table3[[#This Row],[district]],LISTS!B:B,LISTS!C:C,0,0,1)</f>
        <v>80401070</v>
      </c>
    </row>
    <row r="289" spans="1:7" ht="13.5" x14ac:dyDescent="0.35">
      <c r="A289" s="671" t="s">
        <v>4035</v>
      </c>
      <c r="B289" s="676" t="s">
        <v>3693</v>
      </c>
      <c r="C289" s="672" t="s">
        <v>4280</v>
      </c>
      <c r="D289" s="675">
        <v>44742</v>
      </c>
      <c r="E289" s="477" t="s">
        <v>3127</v>
      </c>
      <c r="F289" s="477" t="s">
        <v>454</v>
      </c>
      <c r="G289" s="670">
        <f>_xlfn.XLOOKUP(Table3[[#This Row],[district]],LISTS!B:B,LISTS!C:C,0,0,1)</f>
        <v>80401070</v>
      </c>
    </row>
    <row r="290" spans="1:7" ht="13.5" x14ac:dyDescent="0.35">
      <c r="A290" s="674" t="s">
        <v>4035</v>
      </c>
      <c r="B290" s="676" t="s">
        <v>3683</v>
      </c>
      <c r="C290" s="672" t="s">
        <v>4280</v>
      </c>
      <c r="D290" s="675">
        <v>44742</v>
      </c>
      <c r="E290" s="477" t="s">
        <v>3127</v>
      </c>
      <c r="F290" s="477" t="s">
        <v>454</v>
      </c>
      <c r="G290" s="670">
        <f>_xlfn.XLOOKUP(Table3[[#This Row],[district]],LISTS!B:B,LISTS!C:C,0,0,1)</f>
        <v>80401070</v>
      </c>
    </row>
    <row r="291" spans="1:7" ht="13.5" x14ac:dyDescent="0.35">
      <c r="A291" s="671" t="s">
        <v>3880</v>
      </c>
      <c r="B291" s="676" t="s">
        <v>3634</v>
      </c>
      <c r="C291" s="672" t="s">
        <v>4279</v>
      </c>
      <c r="D291" s="675">
        <v>44742</v>
      </c>
      <c r="E291" s="477" t="s">
        <v>3127</v>
      </c>
      <c r="F291" s="477" t="s">
        <v>454</v>
      </c>
      <c r="G291" s="670">
        <f>_xlfn.XLOOKUP(Table3[[#This Row],[district]],LISTS!B:B,LISTS!C:C,0,0,1)</f>
        <v>80401070</v>
      </c>
    </row>
    <row r="292" spans="1:7" ht="13.5" x14ac:dyDescent="0.35">
      <c r="A292" s="674" t="s">
        <v>3880</v>
      </c>
      <c r="B292" s="676" t="s">
        <v>3671</v>
      </c>
      <c r="C292" s="672" t="s">
        <v>4279</v>
      </c>
      <c r="D292" s="675">
        <v>44742</v>
      </c>
      <c r="E292" s="477" t="s">
        <v>3127</v>
      </c>
      <c r="F292" s="477" t="s">
        <v>454</v>
      </c>
      <c r="G292" s="670">
        <f>_xlfn.XLOOKUP(Table3[[#This Row],[district]],LISTS!B:B,LISTS!C:C,0,0,1)</f>
        <v>80401070</v>
      </c>
    </row>
    <row r="293" spans="1:7" ht="13.5" x14ac:dyDescent="0.35">
      <c r="A293" s="671" t="s">
        <v>3881</v>
      </c>
      <c r="B293" s="676" t="s">
        <v>607</v>
      </c>
      <c r="C293" s="672" t="s">
        <v>4279</v>
      </c>
      <c r="D293" s="675">
        <v>44742</v>
      </c>
      <c r="E293" s="477" t="s">
        <v>3127</v>
      </c>
      <c r="F293" s="477" t="s">
        <v>454</v>
      </c>
      <c r="G293" s="670">
        <f>_xlfn.XLOOKUP(Table3[[#This Row],[district]],LISTS!B:B,LISTS!C:C,0,0,1)</f>
        <v>80401070</v>
      </c>
    </row>
    <row r="294" spans="1:7" ht="13.5" x14ac:dyDescent="0.35">
      <c r="A294" s="674" t="s">
        <v>3881</v>
      </c>
      <c r="B294" s="676" t="s">
        <v>3671</v>
      </c>
      <c r="C294" s="672" t="s">
        <v>4279</v>
      </c>
      <c r="D294" s="675">
        <v>44742</v>
      </c>
      <c r="E294" s="477" t="s">
        <v>3127</v>
      </c>
      <c r="F294" s="477" t="s">
        <v>454</v>
      </c>
      <c r="G294" s="670">
        <f>_xlfn.XLOOKUP(Table3[[#This Row],[district]],LISTS!B:B,LISTS!C:C,0,0,1)</f>
        <v>80401070</v>
      </c>
    </row>
    <row r="295" spans="1:7" ht="13.5" x14ac:dyDescent="0.35">
      <c r="A295" s="670" t="s">
        <v>3609</v>
      </c>
      <c r="B295" s="676" t="s">
        <v>378</v>
      </c>
      <c r="C295" s="672" t="s">
        <v>4279</v>
      </c>
      <c r="D295" s="675">
        <v>44742</v>
      </c>
      <c r="E295" s="477" t="s">
        <v>3127</v>
      </c>
      <c r="F295" s="477" t="s">
        <v>454</v>
      </c>
      <c r="G295" s="670">
        <f>_xlfn.XLOOKUP(Table3[[#This Row],[district]],LISTS!B:B,LISTS!C:C,0,0,1)</f>
        <v>80401070</v>
      </c>
    </row>
    <row r="296" spans="1:7" ht="13.5" x14ac:dyDescent="0.35">
      <c r="A296" s="674" t="s">
        <v>3609</v>
      </c>
      <c r="B296" s="674" t="s">
        <v>3693</v>
      </c>
      <c r="C296" s="672" t="s">
        <v>4279</v>
      </c>
      <c r="D296" s="675">
        <v>44742</v>
      </c>
      <c r="E296" s="477" t="s">
        <v>3127</v>
      </c>
      <c r="F296" s="477" t="s">
        <v>454</v>
      </c>
      <c r="G296" s="670">
        <f>_xlfn.XLOOKUP(Table3[[#This Row],[district]],LISTS!B:B,LISTS!C:C,0,0,1)</f>
        <v>80401070</v>
      </c>
    </row>
    <row r="297" spans="1:7" ht="13.5" x14ac:dyDescent="0.35">
      <c r="A297" s="671" t="s">
        <v>4036</v>
      </c>
      <c r="B297" s="676" t="s">
        <v>4273</v>
      </c>
      <c r="C297" s="672" t="s">
        <v>4280</v>
      </c>
      <c r="D297" s="675">
        <v>44742</v>
      </c>
      <c r="E297" s="477" t="s">
        <v>3127</v>
      </c>
      <c r="F297" s="477" t="s">
        <v>454</v>
      </c>
      <c r="G297" s="670">
        <f>_xlfn.XLOOKUP(Table3[[#This Row],[district]],LISTS!B:B,LISTS!C:C,0,0,1)</f>
        <v>80401070</v>
      </c>
    </row>
    <row r="298" spans="1:7" ht="13.5" x14ac:dyDescent="0.35">
      <c r="A298" s="674" t="s">
        <v>4036</v>
      </c>
      <c r="B298" s="676" t="s">
        <v>3683</v>
      </c>
      <c r="C298" s="672" t="s">
        <v>4280</v>
      </c>
      <c r="D298" s="675">
        <v>44742</v>
      </c>
      <c r="E298" s="477" t="s">
        <v>3127</v>
      </c>
      <c r="F298" s="477" t="s">
        <v>454</v>
      </c>
      <c r="G298" s="670">
        <f>_xlfn.XLOOKUP(Table3[[#This Row],[district]],LISTS!B:B,LISTS!C:C,0,0,1)</f>
        <v>80401070</v>
      </c>
    </row>
    <row r="299" spans="1:7" ht="13.5" x14ac:dyDescent="0.35">
      <c r="A299" s="671" t="s">
        <v>4037</v>
      </c>
      <c r="B299" s="676" t="s">
        <v>3634</v>
      </c>
      <c r="C299" s="672" t="s">
        <v>4280</v>
      </c>
      <c r="D299" s="675">
        <v>44742</v>
      </c>
      <c r="E299" s="477" t="s">
        <v>3127</v>
      </c>
      <c r="F299" s="477" t="s">
        <v>454</v>
      </c>
      <c r="G299" s="670">
        <f>_xlfn.XLOOKUP(Table3[[#This Row],[district]],LISTS!B:B,LISTS!C:C,0,0,1)</f>
        <v>80401070</v>
      </c>
    </row>
    <row r="300" spans="1:7" ht="13.5" x14ac:dyDescent="0.35">
      <c r="A300" s="674" t="s">
        <v>4037</v>
      </c>
      <c r="B300" s="676" t="s">
        <v>3683</v>
      </c>
      <c r="C300" s="672" t="s">
        <v>4280</v>
      </c>
      <c r="D300" s="675">
        <v>44742</v>
      </c>
      <c r="E300" s="477" t="s">
        <v>3127</v>
      </c>
      <c r="F300" s="477" t="s">
        <v>454</v>
      </c>
      <c r="G300" s="670">
        <f>_xlfn.XLOOKUP(Table3[[#This Row],[district]],LISTS!B:B,LISTS!C:C,0,0,1)</f>
        <v>80401070</v>
      </c>
    </row>
    <row r="301" spans="1:7" ht="13.5" x14ac:dyDescent="0.35">
      <c r="A301" s="671" t="s">
        <v>4038</v>
      </c>
      <c r="B301" s="676" t="s">
        <v>607</v>
      </c>
      <c r="C301" s="672" t="s">
        <v>4280</v>
      </c>
      <c r="D301" s="675">
        <v>44742</v>
      </c>
      <c r="E301" s="477" t="s">
        <v>3127</v>
      </c>
      <c r="F301" s="477" t="s">
        <v>454</v>
      </c>
      <c r="G301" s="670">
        <f>_xlfn.XLOOKUP(Table3[[#This Row],[district]],LISTS!B:B,LISTS!C:C,0,0,1)</f>
        <v>80401070</v>
      </c>
    </row>
    <row r="302" spans="1:7" ht="13.5" x14ac:dyDescent="0.35">
      <c r="A302" s="674" t="s">
        <v>4038</v>
      </c>
      <c r="B302" s="676" t="s">
        <v>3683</v>
      </c>
      <c r="C302" s="672" t="s">
        <v>4280</v>
      </c>
      <c r="D302" s="675">
        <v>44742</v>
      </c>
      <c r="E302" s="477" t="s">
        <v>3127</v>
      </c>
      <c r="F302" s="477" t="s">
        <v>454</v>
      </c>
      <c r="G302" s="670">
        <f>_xlfn.XLOOKUP(Table3[[#This Row],[district]],LISTS!B:B,LISTS!C:C,0,0,1)</f>
        <v>80401070</v>
      </c>
    </row>
    <row r="303" spans="1:7" ht="13.5" x14ac:dyDescent="0.35">
      <c r="A303" s="671" t="s">
        <v>4039</v>
      </c>
      <c r="B303" s="676" t="s">
        <v>378</v>
      </c>
      <c r="C303" s="672" t="s">
        <v>4280</v>
      </c>
      <c r="D303" s="675">
        <v>44742</v>
      </c>
      <c r="E303" s="477" t="s">
        <v>3127</v>
      </c>
      <c r="F303" s="477" t="s">
        <v>454</v>
      </c>
      <c r="G303" s="670">
        <f>_xlfn.XLOOKUP(Table3[[#This Row],[district]],LISTS!B:B,LISTS!C:C,0,0,1)</f>
        <v>80401070</v>
      </c>
    </row>
    <row r="304" spans="1:7" ht="13.5" x14ac:dyDescent="0.35">
      <c r="A304" s="674" t="s">
        <v>4039</v>
      </c>
      <c r="B304" s="676" t="s">
        <v>3683</v>
      </c>
      <c r="C304" s="672" t="s">
        <v>4280</v>
      </c>
      <c r="D304" s="675">
        <v>44742</v>
      </c>
      <c r="E304" s="477" t="s">
        <v>3127</v>
      </c>
      <c r="F304" s="477" t="s">
        <v>454</v>
      </c>
      <c r="G304" s="670">
        <f>_xlfn.XLOOKUP(Table3[[#This Row],[district]],LISTS!B:B,LISTS!C:C,0,0,1)</f>
        <v>80401070</v>
      </c>
    </row>
    <row r="305" spans="1:7" ht="13.5" x14ac:dyDescent="0.35">
      <c r="A305" s="670" t="s">
        <v>3593</v>
      </c>
      <c r="B305" s="676" t="s">
        <v>3637</v>
      </c>
      <c r="C305" s="672" t="s">
        <v>4279</v>
      </c>
      <c r="D305" s="675">
        <v>44742</v>
      </c>
      <c r="E305" s="477" t="s">
        <v>3127</v>
      </c>
      <c r="F305" s="477" t="s">
        <v>454</v>
      </c>
      <c r="G305" s="670">
        <f>_xlfn.XLOOKUP(Table3[[#This Row],[district]],LISTS!B:B,LISTS!C:C,0,0,1)</f>
        <v>80401070</v>
      </c>
    </row>
    <row r="306" spans="1:7" ht="13.5" x14ac:dyDescent="0.35">
      <c r="A306" s="674" t="s">
        <v>3593</v>
      </c>
      <c r="B306" s="676" t="s">
        <v>3693</v>
      </c>
      <c r="C306" s="672" t="s">
        <v>4279</v>
      </c>
      <c r="D306" s="675">
        <v>44742</v>
      </c>
      <c r="E306" s="477" t="s">
        <v>3127</v>
      </c>
      <c r="F306" s="477" t="s">
        <v>454</v>
      </c>
      <c r="G306" s="670">
        <f>_xlfn.XLOOKUP(Table3[[#This Row],[district]],LISTS!B:B,LISTS!C:C,0,0,1)</f>
        <v>80401070</v>
      </c>
    </row>
    <row r="307" spans="1:7" ht="13.5" x14ac:dyDescent="0.35">
      <c r="A307" s="671" t="s">
        <v>3882</v>
      </c>
      <c r="B307" s="676" t="s">
        <v>3616</v>
      </c>
      <c r="C307" s="672" t="s">
        <v>4279</v>
      </c>
      <c r="D307" s="675">
        <v>44742</v>
      </c>
      <c r="E307" s="477" t="s">
        <v>3127</v>
      </c>
      <c r="F307" s="477" t="s">
        <v>454</v>
      </c>
      <c r="G307" s="670">
        <f>_xlfn.XLOOKUP(Table3[[#This Row],[district]],LISTS!B:B,LISTS!C:C,0,0,1)</f>
        <v>80401070</v>
      </c>
    </row>
    <row r="308" spans="1:7" ht="13.5" x14ac:dyDescent="0.35">
      <c r="A308" s="674" t="s">
        <v>3882</v>
      </c>
      <c r="B308" s="676" t="s">
        <v>3693</v>
      </c>
      <c r="C308" s="672" t="s">
        <v>4279</v>
      </c>
      <c r="D308" s="675">
        <v>44742</v>
      </c>
      <c r="E308" s="477" t="s">
        <v>3127</v>
      </c>
      <c r="F308" s="477" t="s">
        <v>454</v>
      </c>
      <c r="G308" s="670">
        <f>_xlfn.XLOOKUP(Table3[[#This Row],[district]],LISTS!B:B,LISTS!C:C,0,0,1)</f>
        <v>80401070</v>
      </c>
    </row>
    <row r="309" spans="1:7" ht="13.5" x14ac:dyDescent="0.35">
      <c r="A309" s="671" t="s">
        <v>3883</v>
      </c>
      <c r="B309" s="676" t="s">
        <v>3638</v>
      </c>
      <c r="C309" s="672" t="s">
        <v>4279</v>
      </c>
      <c r="D309" s="675">
        <v>44742</v>
      </c>
      <c r="E309" s="477" t="s">
        <v>3127</v>
      </c>
      <c r="F309" s="477" t="s">
        <v>454</v>
      </c>
      <c r="G309" s="670">
        <f>_xlfn.XLOOKUP(Table3[[#This Row],[district]],LISTS!B:B,LISTS!C:C,0,0,1)</f>
        <v>80401070</v>
      </c>
    </row>
    <row r="310" spans="1:7" ht="13.5" x14ac:dyDescent="0.35">
      <c r="A310" s="674" t="s">
        <v>3883</v>
      </c>
      <c r="B310" s="676" t="s">
        <v>3693</v>
      </c>
      <c r="C310" s="672" t="s">
        <v>4279</v>
      </c>
      <c r="D310" s="675">
        <v>44742</v>
      </c>
      <c r="E310" s="477" t="s">
        <v>3127</v>
      </c>
      <c r="F310" s="477" t="s">
        <v>454</v>
      </c>
      <c r="G310" s="670">
        <f>_xlfn.XLOOKUP(Table3[[#This Row],[district]],LISTS!B:B,LISTS!C:C,0,0,1)</f>
        <v>80401070</v>
      </c>
    </row>
    <row r="311" spans="1:7" ht="13.5" x14ac:dyDescent="0.35">
      <c r="A311" s="670" t="s">
        <v>3612</v>
      </c>
      <c r="B311" s="676" t="s">
        <v>3639</v>
      </c>
      <c r="C311" s="672" t="s">
        <v>4279</v>
      </c>
      <c r="D311" s="675">
        <v>44742</v>
      </c>
      <c r="E311" s="477" t="s">
        <v>3127</v>
      </c>
      <c r="F311" s="477" t="s">
        <v>454</v>
      </c>
      <c r="G311" s="670">
        <f>_xlfn.XLOOKUP(Table3[[#This Row],[district]],LISTS!B:B,LISTS!C:C,0,0,1)</f>
        <v>80401070</v>
      </c>
    </row>
    <row r="312" spans="1:7" ht="13.5" x14ac:dyDescent="0.35">
      <c r="A312" s="674" t="s">
        <v>3612</v>
      </c>
      <c r="B312" s="676" t="s">
        <v>3693</v>
      </c>
      <c r="C312" s="672" t="s">
        <v>4279</v>
      </c>
      <c r="D312" s="675">
        <v>44742</v>
      </c>
      <c r="E312" s="477" t="s">
        <v>3127</v>
      </c>
      <c r="F312" s="477" t="s">
        <v>454</v>
      </c>
      <c r="G312" s="670">
        <f>_xlfn.XLOOKUP(Table3[[#This Row],[district]],LISTS!B:B,LISTS!C:C,0,0,1)</f>
        <v>80401070</v>
      </c>
    </row>
    <row r="313" spans="1:7" ht="13.5" x14ac:dyDescent="0.35">
      <c r="A313" s="671" t="s">
        <v>3884</v>
      </c>
      <c r="B313" s="676" t="s">
        <v>3640</v>
      </c>
      <c r="C313" s="672" t="s">
        <v>4279</v>
      </c>
      <c r="D313" s="675">
        <v>44742</v>
      </c>
      <c r="E313" s="477" t="s">
        <v>3127</v>
      </c>
      <c r="F313" s="477" t="s">
        <v>454</v>
      </c>
      <c r="G313" s="670">
        <f>_xlfn.XLOOKUP(Table3[[#This Row],[district]],LISTS!B:B,LISTS!C:C,0,0,1)</f>
        <v>80401070</v>
      </c>
    </row>
    <row r="314" spans="1:7" ht="13.5" x14ac:dyDescent="0.35">
      <c r="A314" s="674" t="s">
        <v>3884</v>
      </c>
      <c r="B314" s="676" t="s">
        <v>3693</v>
      </c>
      <c r="C314" s="672" t="s">
        <v>4279</v>
      </c>
      <c r="D314" s="675">
        <v>44742</v>
      </c>
      <c r="E314" s="477" t="s">
        <v>3127</v>
      </c>
      <c r="F314" s="477" t="s">
        <v>454</v>
      </c>
      <c r="G314" s="670">
        <f>_xlfn.XLOOKUP(Table3[[#This Row],[district]],LISTS!B:B,LISTS!C:C,0,0,1)</f>
        <v>80401070</v>
      </c>
    </row>
    <row r="315" spans="1:7" ht="13.5" x14ac:dyDescent="0.35">
      <c r="A315" s="671" t="s">
        <v>4040</v>
      </c>
      <c r="B315" s="676" t="s">
        <v>3637</v>
      </c>
      <c r="C315" s="672" t="s">
        <v>4280</v>
      </c>
      <c r="D315" s="675">
        <v>44742</v>
      </c>
      <c r="E315" s="477" t="s">
        <v>3127</v>
      </c>
      <c r="F315" s="477" t="s">
        <v>454</v>
      </c>
      <c r="G315" s="670">
        <f>_xlfn.XLOOKUP(Table3[[#This Row],[district]],LISTS!B:B,LISTS!C:C,0,0,1)</f>
        <v>80401070</v>
      </c>
    </row>
    <row r="316" spans="1:7" ht="13.5" x14ac:dyDescent="0.35">
      <c r="A316" s="674" t="s">
        <v>4040</v>
      </c>
      <c r="B316" s="676" t="s">
        <v>3683</v>
      </c>
      <c r="C316" s="672" t="s">
        <v>4280</v>
      </c>
      <c r="D316" s="675">
        <v>44742</v>
      </c>
      <c r="E316" s="477" t="s">
        <v>3127</v>
      </c>
      <c r="F316" s="477" t="s">
        <v>454</v>
      </c>
      <c r="G316" s="670">
        <f>_xlfn.XLOOKUP(Table3[[#This Row],[district]],LISTS!B:B,LISTS!C:C,0,0,1)</f>
        <v>80401070</v>
      </c>
    </row>
    <row r="317" spans="1:7" ht="13.5" x14ac:dyDescent="0.35">
      <c r="A317" s="671" t="s">
        <v>4041</v>
      </c>
      <c r="B317" s="676" t="s">
        <v>3616</v>
      </c>
      <c r="C317" s="672" t="s">
        <v>4280</v>
      </c>
      <c r="D317" s="675">
        <v>44742</v>
      </c>
      <c r="E317" s="477" t="s">
        <v>3127</v>
      </c>
      <c r="F317" s="477" t="s">
        <v>454</v>
      </c>
      <c r="G317" s="670">
        <f>_xlfn.XLOOKUP(Table3[[#This Row],[district]],LISTS!B:B,LISTS!C:C,0,0,1)</f>
        <v>80401070</v>
      </c>
    </row>
    <row r="318" spans="1:7" ht="13.5" x14ac:dyDescent="0.35">
      <c r="A318" s="674" t="s">
        <v>4041</v>
      </c>
      <c r="B318" s="676" t="s">
        <v>3683</v>
      </c>
      <c r="C318" s="672" t="s">
        <v>4280</v>
      </c>
      <c r="D318" s="675">
        <v>44742</v>
      </c>
      <c r="E318" s="477" t="s">
        <v>3127</v>
      </c>
      <c r="F318" s="477" t="s">
        <v>454</v>
      </c>
      <c r="G318" s="670">
        <f>_xlfn.XLOOKUP(Table3[[#This Row],[district]],LISTS!B:B,LISTS!C:C,0,0,1)</f>
        <v>80401070</v>
      </c>
    </row>
    <row r="319" spans="1:7" ht="13.5" x14ac:dyDescent="0.35">
      <c r="A319" s="671" t="s">
        <v>3885</v>
      </c>
      <c r="B319" s="676" t="s">
        <v>3641</v>
      </c>
      <c r="C319" s="672" t="s">
        <v>4279</v>
      </c>
      <c r="D319" s="675">
        <v>44742</v>
      </c>
      <c r="E319" s="477" t="s">
        <v>3127</v>
      </c>
      <c r="F319" s="477" t="s">
        <v>454</v>
      </c>
      <c r="G319" s="670">
        <f>_xlfn.XLOOKUP(Table3[[#This Row],[district]],LISTS!B:B,LISTS!C:C,0,0,1)</f>
        <v>80401070</v>
      </c>
    </row>
    <row r="320" spans="1:7" ht="13.5" x14ac:dyDescent="0.35">
      <c r="A320" s="674" t="s">
        <v>3885</v>
      </c>
      <c r="B320" s="676" t="s">
        <v>3693</v>
      </c>
      <c r="C320" s="672" t="s">
        <v>4279</v>
      </c>
      <c r="D320" s="675">
        <v>44742</v>
      </c>
      <c r="E320" s="477" t="s">
        <v>3127</v>
      </c>
      <c r="F320" s="477" t="s">
        <v>454</v>
      </c>
      <c r="G320" s="670">
        <f>_xlfn.XLOOKUP(Table3[[#This Row],[district]],LISTS!B:B,LISTS!C:C,0,0,1)</f>
        <v>80401070</v>
      </c>
    </row>
    <row r="321" spans="1:7" ht="13.5" x14ac:dyDescent="0.35">
      <c r="A321" s="670" t="s">
        <v>3570</v>
      </c>
      <c r="B321" s="676" t="s">
        <v>3642</v>
      </c>
      <c r="C321" s="672" t="s">
        <v>4279</v>
      </c>
      <c r="D321" s="675">
        <v>44742</v>
      </c>
      <c r="E321" s="477" t="s">
        <v>3127</v>
      </c>
      <c r="F321" s="477" t="s">
        <v>454</v>
      </c>
      <c r="G321" s="670">
        <f>_xlfn.XLOOKUP(Table3[[#This Row],[district]],LISTS!B:B,LISTS!C:C,0,0,1)</f>
        <v>80401070</v>
      </c>
    </row>
    <row r="322" spans="1:7" ht="13.5" x14ac:dyDescent="0.35">
      <c r="A322" s="674" t="s">
        <v>3570</v>
      </c>
      <c r="B322" s="676" t="s">
        <v>3693</v>
      </c>
      <c r="C322" s="672" t="s">
        <v>4279</v>
      </c>
      <c r="D322" s="675">
        <v>44742</v>
      </c>
      <c r="E322" s="477" t="s">
        <v>3127</v>
      </c>
      <c r="F322" s="477" t="s">
        <v>454</v>
      </c>
      <c r="G322" s="670">
        <f>_xlfn.XLOOKUP(Table3[[#This Row],[district]],LISTS!B:B,LISTS!C:C,0,0,1)</f>
        <v>80401070</v>
      </c>
    </row>
    <row r="323" spans="1:7" ht="13.5" x14ac:dyDescent="0.35">
      <c r="A323" s="671" t="s">
        <v>3886</v>
      </c>
      <c r="B323" s="676" t="s">
        <v>373</v>
      </c>
      <c r="C323" s="672" t="s">
        <v>4279</v>
      </c>
      <c r="D323" s="675">
        <v>44742</v>
      </c>
      <c r="E323" s="477" t="s">
        <v>3127</v>
      </c>
      <c r="F323" s="477" t="s">
        <v>454</v>
      </c>
      <c r="G323" s="670">
        <f>_xlfn.XLOOKUP(Table3[[#This Row],[district]],LISTS!B:B,LISTS!C:C,0,0,1)</f>
        <v>80401070</v>
      </c>
    </row>
    <row r="324" spans="1:7" ht="13.5" x14ac:dyDescent="0.35">
      <c r="A324" s="674" t="s">
        <v>3886</v>
      </c>
      <c r="B324" s="676" t="s">
        <v>3693</v>
      </c>
      <c r="C324" s="672" t="s">
        <v>4279</v>
      </c>
      <c r="D324" s="675">
        <v>44742</v>
      </c>
      <c r="E324" s="477" t="s">
        <v>3127</v>
      </c>
      <c r="F324" s="477" t="s">
        <v>454</v>
      </c>
      <c r="G324" s="670">
        <f>_xlfn.XLOOKUP(Table3[[#This Row],[district]],LISTS!B:B,LISTS!C:C,0,0,1)</f>
        <v>80401070</v>
      </c>
    </row>
    <row r="325" spans="1:7" ht="13.5" x14ac:dyDescent="0.35">
      <c r="A325" s="671" t="s">
        <v>4042</v>
      </c>
      <c r="B325" s="676" t="s">
        <v>3638</v>
      </c>
      <c r="C325" s="672" t="s">
        <v>4280</v>
      </c>
      <c r="D325" s="675">
        <v>44742</v>
      </c>
      <c r="E325" s="477" t="s">
        <v>3127</v>
      </c>
      <c r="F325" s="477" t="s">
        <v>454</v>
      </c>
      <c r="G325" s="670">
        <f>_xlfn.XLOOKUP(Table3[[#This Row],[district]],LISTS!B:B,LISTS!C:C,0,0,1)</f>
        <v>80401070</v>
      </c>
    </row>
    <row r="326" spans="1:7" ht="13.5" x14ac:dyDescent="0.35">
      <c r="A326" s="674" t="s">
        <v>4042</v>
      </c>
      <c r="B326" s="676" t="s">
        <v>3683</v>
      </c>
      <c r="C326" s="672" t="s">
        <v>4280</v>
      </c>
      <c r="D326" s="675">
        <v>44742</v>
      </c>
      <c r="E326" s="477" t="s">
        <v>3127</v>
      </c>
      <c r="F326" s="477" t="s">
        <v>454</v>
      </c>
      <c r="G326" s="670">
        <f>_xlfn.XLOOKUP(Table3[[#This Row],[district]],LISTS!B:B,LISTS!C:C,0,0,1)</f>
        <v>80401070</v>
      </c>
    </row>
    <row r="327" spans="1:7" ht="13.5" x14ac:dyDescent="0.35">
      <c r="A327" s="671" t="s">
        <v>4043</v>
      </c>
      <c r="B327" s="676" t="s">
        <v>3639</v>
      </c>
      <c r="C327" s="672" t="s">
        <v>4280</v>
      </c>
      <c r="D327" s="675">
        <v>44742</v>
      </c>
      <c r="E327" s="477" t="s">
        <v>3127</v>
      </c>
      <c r="F327" s="477" t="s">
        <v>454</v>
      </c>
      <c r="G327" s="670">
        <f>_xlfn.XLOOKUP(Table3[[#This Row],[district]],LISTS!B:B,LISTS!C:C,0,0,1)</f>
        <v>80401070</v>
      </c>
    </row>
    <row r="328" spans="1:7" ht="13.5" x14ac:dyDescent="0.35">
      <c r="A328" s="674" t="s">
        <v>4043</v>
      </c>
      <c r="B328" s="674" t="s">
        <v>3683</v>
      </c>
      <c r="C328" s="672" t="s">
        <v>4280</v>
      </c>
      <c r="D328" s="675">
        <v>44742</v>
      </c>
      <c r="E328" s="477" t="s">
        <v>3127</v>
      </c>
      <c r="F328" s="477" t="s">
        <v>454</v>
      </c>
      <c r="G328" s="670">
        <f>_xlfn.XLOOKUP(Table3[[#This Row],[district]],LISTS!B:B,LISTS!C:C,0,0,1)</f>
        <v>80401070</v>
      </c>
    </row>
    <row r="329" spans="1:7" ht="13.5" x14ac:dyDescent="0.35">
      <c r="A329" s="671" t="s">
        <v>4044</v>
      </c>
      <c r="B329" s="676" t="s">
        <v>3640</v>
      </c>
      <c r="C329" s="672" t="s">
        <v>4280</v>
      </c>
      <c r="D329" s="675">
        <v>44742</v>
      </c>
      <c r="E329" s="477" t="s">
        <v>3127</v>
      </c>
      <c r="F329" s="477" t="s">
        <v>454</v>
      </c>
      <c r="G329" s="670">
        <f>_xlfn.XLOOKUP(Table3[[#This Row],[district]],LISTS!B:B,LISTS!C:C,0,0,1)</f>
        <v>80401070</v>
      </c>
    </row>
    <row r="330" spans="1:7" ht="13.5" x14ac:dyDescent="0.35">
      <c r="A330" s="674" t="s">
        <v>4044</v>
      </c>
      <c r="B330" s="676" t="s">
        <v>3683</v>
      </c>
      <c r="C330" s="672" t="s">
        <v>4280</v>
      </c>
      <c r="D330" s="675">
        <v>44742</v>
      </c>
      <c r="E330" s="477" t="s">
        <v>3127</v>
      </c>
      <c r="F330" s="477" t="s">
        <v>454</v>
      </c>
      <c r="G330" s="670">
        <f>_xlfn.XLOOKUP(Table3[[#This Row],[district]],LISTS!B:B,LISTS!C:C,0,0,1)</f>
        <v>80401070</v>
      </c>
    </row>
    <row r="331" spans="1:7" ht="13.5" x14ac:dyDescent="0.35">
      <c r="A331" s="671" t="s">
        <v>4045</v>
      </c>
      <c r="B331" s="676" t="s">
        <v>3641</v>
      </c>
      <c r="C331" s="672" t="s">
        <v>4280</v>
      </c>
      <c r="D331" s="675">
        <v>44742</v>
      </c>
      <c r="E331" s="477" t="s">
        <v>3127</v>
      </c>
      <c r="F331" s="477" t="s">
        <v>454</v>
      </c>
      <c r="G331" s="670">
        <f>_xlfn.XLOOKUP(Table3[[#This Row],[district]],LISTS!B:B,LISTS!C:C,0,0,1)</f>
        <v>80401070</v>
      </c>
    </row>
    <row r="332" spans="1:7" ht="13.5" x14ac:dyDescent="0.35">
      <c r="A332" s="674" t="s">
        <v>4045</v>
      </c>
      <c r="B332" s="676" t="s">
        <v>3683</v>
      </c>
      <c r="C332" s="672" t="s">
        <v>4280</v>
      </c>
      <c r="D332" s="675">
        <v>44742</v>
      </c>
      <c r="E332" s="477" t="s">
        <v>3127</v>
      </c>
      <c r="F332" s="477" t="s">
        <v>454</v>
      </c>
      <c r="G332" s="670">
        <f>_xlfn.XLOOKUP(Table3[[#This Row],[district]],LISTS!B:B,LISTS!C:C,0,0,1)</f>
        <v>80401070</v>
      </c>
    </row>
    <row r="333" spans="1:7" ht="13.5" x14ac:dyDescent="0.35">
      <c r="A333" s="671" t="s">
        <v>4046</v>
      </c>
      <c r="B333" s="676" t="s">
        <v>3642</v>
      </c>
      <c r="C333" s="672" t="s">
        <v>4280</v>
      </c>
      <c r="D333" s="675">
        <v>44742</v>
      </c>
      <c r="E333" s="477" t="s">
        <v>3127</v>
      </c>
      <c r="F333" s="477" t="s">
        <v>454</v>
      </c>
      <c r="G333" s="670">
        <f>_xlfn.XLOOKUP(Table3[[#This Row],[district]],LISTS!B:B,LISTS!C:C,0,0,1)</f>
        <v>80401070</v>
      </c>
    </row>
    <row r="334" spans="1:7" ht="13.5" x14ac:dyDescent="0.35">
      <c r="A334" s="674" t="s">
        <v>4046</v>
      </c>
      <c r="B334" s="676" t="s">
        <v>3683</v>
      </c>
      <c r="C334" s="672" t="s">
        <v>4280</v>
      </c>
      <c r="D334" s="675">
        <v>44742</v>
      </c>
      <c r="E334" s="477" t="s">
        <v>3127</v>
      </c>
      <c r="F334" s="477" t="s">
        <v>454</v>
      </c>
      <c r="G334" s="670">
        <f>_xlfn.XLOOKUP(Table3[[#This Row],[district]],LISTS!B:B,LISTS!C:C,0,0,1)</f>
        <v>80401070</v>
      </c>
    </row>
    <row r="335" spans="1:7" ht="13.5" x14ac:dyDescent="0.35">
      <c r="A335" s="671" t="s">
        <v>4047</v>
      </c>
      <c r="B335" s="676" t="s">
        <v>373</v>
      </c>
      <c r="C335" s="672" t="s">
        <v>4280</v>
      </c>
      <c r="D335" s="675">
        <v>44742</v>
      </c>
      <c r="E335" s="477" t="s">
        <v>3127</v>
      </c>
      <c r="F335" s="477" t="s">
        <v>454</v>
      </c>
      <c r="G335" s="670">
        <f>_xlfn.XLOOKUP(Table3[[#This Row],[district]],LISTS!B:B,LISTS!C:C,0,0,1)</f>
        <v>80401070</v>
      </c>
    </row>
    <row r="336" spans="1:7" ht="13.5" x14ac:dyDescent="0.35">
      <c r="A336" s="674" t="s">
        <v>4047</v>
      </c>
      <c r="B336" s="674" t="s">
        <v>3676</v>
      </c>
      <c r="C336" s="672" t="s">
        <v>4280</v>
      </c>
      <c r="D336" s="675">
        <v>44742</v>
      </c>
      <c r="E336" s="477" t="s">
        <v>3127</v>
      </c>
      <c r="F336" s="477" t="s">
        <v>454</v>
      </c>
      <c r="G336" s="670">
        <f>_xlfn.XLOOKUP(Table3[[#This Row],[district]],LISTS!B:B,LISTS!C:C,0,0,1)</f>
        <v>80401070</v>
      </c>
    </row>
    <row r="337" spans="1:7" ht="13.5" x14ac:dyDescent="0.35">
      <c r="A337" s="671" t="s">
        <v>4048</v>
      </c>
      <c r="B337" s="676" t="s">
        <v>3645</v>
      </c>
      <c r="C337" s="672" t="s">
        <v>4280</v>
      </c>
      <c r="D337" s="675">
        <v>44742</v>
      </c>
      <c r="E337" s="477" t="s">
        <v>3127</v>
      </c>
      <c r="F337" s="477" t="s">
        <v>454</v>
      </c>
      <c r="G337" s="670">
        <f>_xlfn.XLOOKUP(Table3[[#This Row],[district]],LISTS!B:B,LISTS!C:C,0,0,1)</f>
        <v>80401070</v>
      </c>
    </row>
    <row r="338" spans="1:7" ht="13.5" x14ac:dyDescent="0.35">
      <c r="A338" s="674" t="s">
        <v>4048</v>
      </c>
      <c r="B338" s="676" t="s">
        <v>3676</v>
      </c>
      <c r="C338" s="672" t="s">
        <v>4280</v>
      </c>
      <c r="D338" s="675">
        <v>44742</v>
      </c>
      <c r="E338" s="477" t="s">
        <v>3127</v>
      </c>
      <c r="F338" s="477" t="s">
        <v>454</v>
      </c>
      <c r="G338" s="670">
        <f>_xlfn.XLOOKUP(Table3[[#This Row],[district]],LISTS!B:B,LISTS!C:C,0,0,1)</f>
        <v>80401070</v>
      </c>
    </row>
    <row r="339" spans="1:7" ht="13.5" x14ac:dyDescent="0.35">
      <c r="A339" s="671" t="s">
        <v>4049</v>
      </c>
      <c r="B339" s="676" t="s">
        <v>3648</v>
      </c>
      <c r="C339" s="672" t="s">
        <v>4280</v>
      </c>
      <c r="D339" s="675">
        <v>44742</v>
      </c>
      <c r="E339" s="477" t="s">
        <v>3127</v>
      </c>
      <c r="F339" s="477" t="s">
        <v>454</v>
      </c>
      <c r="G339" s="670">
        <f>_xlfn.XLOOKUP(Table3[[#This Row],[district]],LISTS!B:B,LISTS!C:C,0,0,1)</f>
        <v>80401070</v>
      </c>
    </row>
    <row r="340" spans="1:7" ht="13.5" x14ac:dyDescent="0.35">
      <c r="A340" s="674" t="s">
        <v>4049</v>
      </c>
      <c r="B340" s="676" t="s">
        <v>3676</v>
      </c>
      <c r="C340" s="672" t="s">
        <v>4280</v>
      </c>
      <c r="D340" s="675">
        <v>44742</v>
      </c>
      <c r="E340" s="477" t="s">
        <v>3127</v>
      </c>
      <c r="F340" s="477" t="s">
        <v>454</v>
      </c>
      <c r="G340" s="670">
        <f>_xlfn.XLOOKUP(Table3[[#This Row],[district]],LISTS!B:B,LISTS!C:C,0,0,1)</f>
        <v>80401070</v>
      </c>
    </row>
    <row r="341" spans="1:7" ht="13.5" x14ac:dyDescent="0.35">
      <c r="A341" s="671" t="s">
        <v>3887</v>
      </c>
      <c r="B341" s="676" t="s">
        <v>3645</v>
      </c>
      <c r="C341" s="672" t="s">
        <v>4279</v>
      </c>
      <c r="D341" s="675">
        <v>44742</v>
      </c>
      <c r="E341" s="477" t="s">
        <v>3127</v>
      </c>
      <c r="F341" s="477" t="s">
        <v>454</v>
      </c>
      <c r="G341" s="670">
        <f>_xlfn.XLOOKUP(Table3[[#This Row],[district]],LISTS!B:B,LISTS!C:C,0,0,1)</f>
        <v>80401070</v>
      </c>
    </row>
    <row r="342" spans="1:7" ht="13.5" x14ac:dyDescent="0.35">
      <c r="A342" s="674" t="s">
        <v>3887</v>
      </c>
      <c r="B342" s="674" t="s">
        <v>3693</v>
      </c>
      <c r="C342" s="672" t="s">
        <v>4279</v>
      </c>
      <c r="D342" s="675">
        <v>44742</v>
      </c>
      <c r="E342" s="477" t="s">
        <v>3127</v>
      </c>
      <c r="F342" s="477" t="s">
        <v>454</v>
      </c>
      <c r="G342" s="670">
        <f>_xlfn.XLOOKUP(Table3[[#This Row],[district]],LISTS!B:B,LISTS!C:C,0,0,1)</f>
        <v>80401070</v>
      </c>
    </row>
    <row r="343" spans="1:7" ht="13.5" x14ac:dyDescent="0.35">
      <c r="A343" s="670" t="s">
        <v>3578</v>
      </c>
      <c r="B343" s="676" t="s">
        <v>3648</v>
      </c>
      <c r="C343" s="672" t="s">
        <v>4279</v>
      </c>
      <c r="D343" s="675">
        <v>44742</v>
      </c>
      <c r="E343" s="477" t="s">
        <v>3127</v>
      </c>
      <c r="F343" s="477" t="s">
        <v>454</v>
      </c>
      <c r="G343" s="670">
        <f>_xlfn.XLOOKUP(Table3[[#This Row],[district]],LISTS!B:B,LISTS!C:C,0,0,1)</f>
        <v>80401070</v>
      </c>
    </row>
    <row r="344" spans="1:7" ht="13.5" x14ac:dyDescent="0.35">
      <c r="A344" s="674" t="s">
        <v>3578</v>
      </c>
      <c r="B344" s="676" t="s">
        <v>3693</v>
      </c>
      <c r="C344" s="672" t="s">
        <v>4279</v>
      </c>
      <c r="D344" s="675">
        <v>44742</v>
      </c>
      <c r="E344" s="477" t="s">
        <v>3127</v>
      </c>
      <c r="F344" s="477" t="s">
        <v>454</v>
      </c>
      <c r="G344" s="670">
        <f>_xlfn.XLOOKUP(Table3[[#This Row],[district]],LISTS!B:B,LISTS!C:C,0,0,1)</f>
        <v>80401070</v>
      </c>
    </row>
    <row r="345" spans="1:7" ht="13.5" x14ac:dyDescent="0.35">
      <c r="A345" s="671" t="s">
        <v>4050</v>
      </c>
      <c r="B345" s="676" t="s">
        <v>3649</v>
      </c>
      <c r="C345" s="672" t="s">
        <v>4280</v>
      </c>
      <c r="D345" s="675">
        <v>44742</v>
      </c>
      <c r="E345" s="477" t="s">
        <v>3127</v>
      </c>
      <c r="F345" s="477" t="s">
        <v>454</v>
      </c>
      <c r="G345" s="670">
        <f>_xlfn.XLOOKUP(Table3[[#This Row],[district]],LISTS!B:B,LISTS!C:C,0,0,1)</f>
        <v>80401070</v>
      </c>
    </row>
    <row r="346" spans="1:7" ht="13.5" x14ac:dyDescent="0.35">
      <c r="A346" s="674" t="s">
        <v>4050</v>
      </c>
      <c r="B346" s="676" t="s">
        <v>3676</v>
      </c>
      <c r="C346" s="672" t="s">
        <v>4280</v>
      </c>
      <c r="D346" s="675">
        <v>44742</v>
      </c>
      <c r="E346" s="477" t="s">
        <v>3127</v>
      </c>
      <c r="F346" s="477" t="s">
        <v>454</v>
      </c>
      <c r="G346" s="670">
        <f>_xlfn.XLOOKUP(Table3[[#This Row],[district]],LISTS!B:B,LISTS!C:C,0,0,1)</f>
        <v>80401070</v>
      </c>
    </row>
    <row r="347" spans="1:7" ht="13.5" x14ac:dyDescent="0.35">
      <c r="A347" s="671" t="s">
        <v>4051</v>
      </c>
      <c r="B347" s="676" t="s">
        <v>3650</v>
      </c>
      <c r="C347" s="672" t="s">
        <v>4280</v>
      </c>
      <c r="D347" s="675">
        <v>44742</v>
      </c>
      <c r="E347" s="477" t="s">
        <v>3127</v>
      </c>
      <c r="F347" s="477" t="s">
        <v>454</v>
      </c>
      <c r="G347" s="670">
        <f>_xlfn.XLOOKUP(Table3[[#This Row],[district]],LISTS!B:B,LISTS!C:C,0,0,1)</f>
        <v>80401070</v>
      </c>
    </row>
    <row r="348" spans="1:7" ht="13.5" x14ac:dyDescent="0.35">
      <c r="A348" s="674" t="s">
        <v>4051</v>
      </c>
      <c r="B348" s="676" t="s">
        <v>3676</v>
      </c>
      <c r="C348" s="672" t="s">
        <v>4280</v>
      </c>
      <c r="D348" s="675">
        <v>44742</v>
      </c>
      <c r="E348" s="477" t="s">
        <v>3127</v>
      </c>
      <c r="F348" s="477" t="s">
        <v>454</v>
      </c>
      <c r="G348" s="670">
        <f>_xlfn.XLOOKUP(Table3[[#This Row],[district]],LISTS!B:B,LISTS!C:C,0,0,1)</f>
        <v>80401070</v>
      </c>
    </row>
    <row r="349" spans="1:7" ht="13.5" x14ac:dyDescent="0.35">
      <c r="A349" s="671" t="s">
        <v>3888</v>
      </c>
      <c r="B349" s="676" t="s">
        <v>3649</v>
      </c>
      <c r="C349" s="672" t="s">
        <v>4279</v>
      </c>
      <c r="D349" s="675">
        <v>44742</v>
      </c>
      <c r="E349" s="477" t="s">
        <v>3127</v>
      </c>
      <c r="F349" s="477" t="s">
        <v>454</v>
      </c>
      <c r="G349" s="670">
        <f>_xlfn.XLOOKUP(Table3[[#This Row],[district]],LISTS!B:B,LISTS!C:C,0,0,1)</f>
        <v>80401070</v>
      </c>
    </row>
    <row r="350" spans="1:7" ht="13.5" x14ac:dyDescent="0.35">
      <c r="A350" s="674" t="s">
        <v>3888</v>
      </c>
      <c r="B350" s="676" t="s">
        <v>3693</v>
      </c>
      <c r="C350" s="672" t="s">
        <v>4279</v>
      </c>
      <c r="D350" s="675">
        <v>44742</v>
      </c>
      <c r="E350" s="477" t="s">
        <v>3127</v>
      </c>
      <c r="F350" s="477" t="s">
        <v>454</v>
      </c>
      <c r="G350" s="670">
        <f>_xlfn.XLOOKUP(Table3[[#This Row],[district]],LISTS!B:B,LISTS!C:C,0,0,1)</f>
        <v>80401070</v>
      </c>
    </row>
    <row r="351" spans="1:7" ht="13.5" x14ac:dyDescent="0.35">
      <c r="A351" s="671" t="s">
        <v>4052</v>
      </c>
      <c r="B351" s="676" t="s">
        <v>3482</v>
      </c>
      <c r="C351" s="672" t="s">
        <v>4280</v>
      </c>
      <c r="D351" s="675">
        <v>44742</v>
      </c>
      <c r="E351" s="477" t="s">
        <v>3127</v>
      </c>
      <c r="F351" s="477" t="s">
        <v>454</v>
      </c>
      <c r="G351" s="670">
        <f>_xlfn.XLOOKUP(Table3[[#This Row],[district]],LISTS!B:B,LISTS!C:C,0,0,1)</f>
        <v>80401070</v>
      </c>
    </row>
    <row r="352" spans="1:7" ht="13.5" x14ac:dyDescent="0.35">
      <c r="A352" s="674" t="s">
        <v>4052</v>
      </c>
      <c r="B352" s="676" t="s">
        <v>3676</v>
      </c>
      <c r="C352" s="672" t="s">
        <v>4280</v>
      </c>
      <c r="D352" s="675">
        <v>44742</v>
      </c>
      <c r="E352" s="477" t="s">
        <v>3127</v>
      </c>
      <c r="F352" s="477" t="s">
        <v>454</v>
      </c>
      <c r="G352" s="670">
        <f>_xlfn.XLOOKUP(Table3[[#This Row],[district]],LISTS!B:B,LISTS!C:C,0,0,1)</f>
        <v>80401070</v>
      </c>
    </row>
    <row r="353" spans="1:7" ht="13.5" x14ac:dyDescent="0.35">
      <c r="A353" s="671" t="s">
        <v>4053</v>
      </c>
      <c r="B353" s="676" t="s">
        <v>3656</v>
      </c>
      <c r="C353" s="672" t="s">
        <v>4280</v>
      </c>
      <c r="D353" s="675">
        <v>44742</v>
      </c>
      <c r="E353" s="477" t="s">
        <v>3127</v>
      </c>
      <c r="F353" s="477" t="s">
        <v>454</v>
      </c>
      <c r="G353" s="670">
        <f>_xlfn.XLOOKUP(Table3[[#This Row],[district]],LISTS!B:B,LISTS!C:C,0,0,1)</f>
        <v>80401070</v>
      </c>
    </row>
    <row r="354" spans="1:7" ht="13.5" x14ac:dyDescent="0.35">
      <c r="A354" s="674" t="s">
        <v>4053</v>
      </c>
      <c r="B354" s="676" t="s">
        <v>3676</v>
      </c>
      <c r="C354" s="672" t="s">
        <v>4280</v>
      </c>
      <c r="D354" s="675">
        <v>44742</v>
      </c>
      <c r="E354" s="477" t="s">
        <v>3127</v>
      </c>
      <c r="F354" s="477" t="s">
        <v>454</v>
      </c>
      <c r="G354" s="670">
        <f>_xlfn.XLOOKUP(Table3[[#This Row],[district]],LISTS!B:B,LISTS!C:C,0,0,1)</f>
        <v>80401070</v>
      </c>
    </row>
    <row r="355" spans="1:7" ht="13.5" x14ac:dyDescent="0.35">
      <c r="A355" s="670" t="s">
        <v>3581</v>
      </c>
      <c r="B355" s="676" t="s">
        <v>3650</v>
      </c>
      <c r="C355" s="672" t="s">
        <v>4279</v>
      </c>
      <c r="D355" s="675">
        <v>44742</v>
      </c>
      <c r="E355" s="477" t="s">
        <v>3127</v>
      </c>
      <c r="F355" s="477" t="s">
        <v>454</v>
      </c>
      <c r="G355" s="670">
        <f>_xlfn.XLOOKUP(Table3[[#This Row],[district]],LISTS!B:B,LISTS!C:C,0,0,1)</f>
        <v>80401070</v>
      </c>
    </row>
    <row r="356" spans="1:7" ht="13.5" x14ac:dyDescent="0.35">
      <c r="A356" s="674" t="s">
        <v>3581</v>
      </c>
      <c r="B356" s="676" t="s">
        <v>3693</v>
      </c>
      <c r="C356" s="672" t="s">
        <v>4279</v>
      </c>
      <c r="D356" s="675">
        <v>44742</v>
      </c>
      <c r="E356" s="477" t="s">
        <v>3127</v>
      </c>
      <c r="F356" s="477" t="s">
        <v>454</v>
      </c>
      <c r="G356" s="670">
        <f>_xlfn.XLOOKUP(Table3[[#This Row],[district]],LISTS!B:B,LISTS!C:C,0,0,1)</f>
        <v>80401070</v>
      </c>
    </row>
    <row r="357" spans="1:7" ht="13.5" x14ac:dyDescent="0.35">
      <c r="A357" s="671" t="s">
        <v>4054</v>
      </c>
      <c r="B357" s="676" t="s">
        <v>336</v>
      </c>
      <c r="C357" s="672" t="s">
        <v>4280</v>
      </c>
      <c r="D357" s="675">
        <v>44742</v>
      </c>
      <c r="E357" s="477" t="s">
        <v>3127</v>
      </c>
      <c r="F357" s="477" t="s">
        <v>454</v>
      </c>
      <c r="G357" s="670">
        <f>_xlfn.XLOOKUP(Table3[[#This Row],[district]],LISTS!B:B,LISTS!C:C,0,0,1)</f>
        <v>80401070</v>
      </c>
    </row>
    <row r="358" spans="1:7" ht="13.5" x14ac:dyDescent="0.35">
      <c r="A358" s="674" t="s">
        <v>4054</v>
      </c>
      <c r="B358" s="676" t="s">
        <v>3676</v>
      </c>
      <c r="C358" s="672" t="s">
        <v>4280</v>
      </c>
      <c r="D358" s="675">
        <v>44742</v>
      </c>
      <c r="E358" s="477" t="s">
        <v>3127</v>
      </c>
      <c r="F358" s="477" t="s">
        <v>454</v>
      </c>
      <c r="G358" s="670">
        <f>_xlfn.XLOOKUP(Table3[[#This Row],[district]],LISTS!B:B,LISTS!C:C,0,0,1)</f>
        <v>80401070</v>
      </c>
    </row>
    <row r="359" spans="1:7" ht="13.5" x14ac:dyDescent="0.35">
      <c r="A359" s="671" t="s">
        <v>4055</v>
      </c>
      <c r="B359" s="676" t="s">
        <v>3658</v>
      </c>
      <c r="C359" s="672" t="s">
        <v>4280</v>
      </c>
      <c r="D359" s="675">
        <v>44742</v>
      </c>
      <c r="E359" s="477" t="s">
        <v>3127</v>
      </c>
      <c r="F359" s="477" t="s">
        <v>454</v>
      </c>
      <c r="G359" s="670">
        <f>_xlfn.XLOOKUP(Table3[[#This Row],[district]],LISTS!B:B,LISTS!C:C,0,0,1)</f>
        <v>80401070</v>
      </c>
    </row>
    <row r="360" spans="1:7" ht="13.5" x14ac:dyDescent="0.35">
      <c r="A360" s="674" t="s">
        <v>4055</v>
      </c>
      <c r="B360" s="676" t="s">
        <v>3676</v>
      </c>
      <c r="C360" s="672" t="s">
        <v>4280</v>
      </c>
      <c r="D360" s="675">
        <v>44742</v>
      </c>
      <c r="E360" s="477" t="s">
        <v>3127</v>
      </c>
      <c r="F360" s="477" t="s">
        <v>454</v>
      </c>
      <c r="G360" s="670">
        <f>_xlfn.XLOOKUP(Table3[[#This Row],[district]],LISTS!B:B,LISTS!C:C,0,0,1)</f>
        <v>80401070</v>
      </c>
    </row>
    <row r="361" spans="1:7" ht="13.5" x14ac:dyDescent="0.35">
      <c r="A361" s="671" t="s">
        <v>4056</v>
      </c>
      <c r="B361" s="676" t="s">
        <v>3665</v>
      </c>
      <c r="C361" s="672" t="s">
        <v>4280</v>
      </c>
      <c r="D361" s="675">
        <v>44742</v>
      </c>
      <c r="E361" s="477" t="s">
        <v>3127</v>
      </c>
      <c r="F361" s="477" t="s">
        <v>454</v>
      </c>
      <c r="G361" s="670">
        <f>_xlfn.XLOOKUP(Table3[[#This Row],[district]],LISTS!B:B,LISTS!C:C,0,0,1)</f>
        <v>80401070</v>
      </c>
    </row>
    <row r="362" spans="1:7" ht="13.5" x14ac:dyDescent="0.35">
      <c r="A362" s="674" t="s">
        <v>4056</v>
      </c>
      <c r="B362" s="674" t="s">
        <v>3676</v>
      </c>
      <c r="C362" s="672" t="s">
        <v>4280</v>
      </c>
      <c r="D362" s="675">
        <v>44742</v>
      </c>
      <c r="E362" s="477" t="s">
        <v>3127</v>
      </c>
      <c r="F362" s="477" t="s">
        <v>454</v>
      </c>
      <c r="G362" s="670">
        <f>_xlfn.XLOOKUP(Table3[[#This Row],[district]],LISTS!B:B,LISTS!C:C,0,0,1)</f>
        <v>80401070</v>
      </c>
    </row>
    <row r="363" spans="1:7" ht="13.5" x14ac:dyDescent="0.35">
      <c r="A363" s="671" t="s">
        <v>4057</v>
      </c>
      <c r="B363" s="676" t="s">
        <v>3671</v>
      </c>
      <c r="C363" s="672" t="s">
        <v>4280</v>
      </c>
      <c r="D363" s="675">
        <v>44742</v>
      </c>
      <c r="E363" s="477" t="s">
        <v>3127</v>
      </c>
      <c r="F363" s="477" t="s">
        <v>454</v>
      </c>
      <c r="G363" s="670">
        <f>_xlfn.XLOOKUP(Table3[[#This Row],[district]],LISTS!B:B,LISTS!C:C,0,0,1)</f>
        <v>80401070</v>
      </c>
    </row>
    <row r="364" spans="1:7" ht="13.5" x14ac:dyDescent="0.35">
      <c r="A364" s="674" t="s">
        <v>4057</v>
      </c>
      <c r="B364" s="676" t="s">
        <v>3676</v>
      </c>
      <c r="C364" s="672" t="s">
        <v>4280</v>
      </c>
      <c r="D364" s="675">
        <v>44742</v>
      </c>
      <c r="E364" s="477" t="s">
        <v>3127</v>
      </c>
      <c r="F364" s="477" t="s">
        <v>454</v>
      </c>
      <c r="G364" s="670">
        <f>_xlfn.XLOOKUP(Table3[[#This Row],[district]],LISTS!B:B,LISTS!C:C,0,0,1)</f>
        <v>80401070</v>
      </c>
    </row>
    <row r="365" spans="1:7" ht="13.5" x14ac:dyDescent="0.35">
      <c r="A365" s="671" t="s">
        <v>4058</v>
      </c>
      <c r="B365" s="676" t="s">
        <v>3674</v>
      </c>
      <c r="C365" s="672" t="s">
        <v>4280</v>
      </c>
      <c r="D365" s="675">
        <v>44742</v>
      </c>
      <c r="E365" s="477" t="s">
        <v>3127</v>
      </c>
      <c r="F365" s="477" t="s">
        <v>454</v>
      </c>
      <c r="G365" s="670">
        <f>_xlfn.XLOOKUP(Table3[[#This Row],[district]],LISTS!B:B,LISTS!C:C,0,0,1)</f>
        <v>80401070</v>
      </c>
    </row>
    <row r="366" spans="1:7" ht="13.5" x14ac:dyDescent="0.35">
      <c r="A366" s="674" t="s">
        <v>4058</v>
      </c>
      <c r="B366" s="676" t="s">
        <v>3676</v>
      </c>
      <c r="C366" s="672" t="s">
        <v>4280</v>
      </c>
      <c r="D366" s="675">
        <v>44742</v>
      </c>
      <c r="E366" s="477" t="s">
        <v>3127</v>
      </c>
      <c r="F366" s="477" t="s">
        <v>454</v>
      </c>
      <c r="G366" s="670">
        <f>_xlfn.XLOOKUP(Table3[[#This Row],[district]],LISTS!B:B,LISTS!C:C,0,0,1)</f>
        <v>80401070</v>
      </c>
    </row>
    <row r="367" spans="1:7" ht="13.5" x14ac:dyDescent="0.35">
      <c r="A367" s="671" t="s">
        <v>3889</v>
      </c>
      <c r="B367" s="676" t="s">
        <v>3482</v>
      </c>
      <c r="C367" s="672" t="s">
        <v>4279</v>
      </c>
      <c r="D367" s="675">
        <v>44742</v>
      </c>
      <c r="E367" s="477" t="s">
        <v>3127</v>
      </c>
      <c r="F367" s="477" t="s">
        <v>454</v>
      </c>
      <c r="G367" s="670">
        <f>_xlfn.XLOOKUP(Table3[[#This Row],[district]],LISTS!B:B,LISTS!C:C,0,0,1)</f>
        <v>80401070</v>
      </c>
    </row>
    <row r="368" spans="1:7" ht="13.5" x14ac:dyDescent="0.35">
      <c r="A368" s="674" t="s">
        <v>3889</v>
      </c>
      <c r="B368" s="676" t="s">
        <v>3693</v>
      </c>
      <c r="C368" s="672" t="s">
        <v>4279</v>
      </c>
      <c r="D368" s="675">
        <v>44742</v>
      </c>
      <c r="E368" s="477" t="s">
        <v>3127</v>
      </c>
      <c r="F368" s="477" t="s">
        <v>454</v>
      </c>
      <c r="G368" s="670">
        <f>_xlfn.XLOOKUP(Table3[[#This Row],[district]],LISTS!B:B,LISTS!C:C,0,0,1)</f>
        <v>80401070</v>
      </c>
    </row>
    <row r="369" spans="1:7" ht="13.5" x14ac:dyDescent="0.35">
      <c r="A369" s="671" t="s">
        <v>3890</v>
      </c>
      <c r="B369" s="676" t="s">
        <v>3656</v>
      </c>
      <c r="C369" s="672" t="s">
        <v>4279</v>
      </c>
      <c r="D369" s="675">
        <v>44742</v>
      </c>
      <c r="E369" s="477" t="s">
        <v>3127</v>
      </c>
      <c r="F369" s="477" t="s">
        <v>454</v>
      </c>
      <c r="G369" s="670">
        <f>_xlfn.XLOOKUP(Table3[[#This Row],[district]],LISTS!B:B,LISTS!C:C,0,0,1)</f>
        <v>80401070</v>
      </c>
    </row>
    <row r="370" spans="1:7" ht="13.5" x14ac:dyDescent="0.35">
      <c r="A370" s="674" t="s">
        <v>3890</v>
      </c>
      <c r="B370" s="676" t="s">
        <v>3693</v>
      </c>
      <c r="C370" s="672" t="s">
        <v>4279</v>
      </c>
      <c r="D370" s="675">
        <v>44742</v>
      </c>
      <c r="E370" s="477" t="s">
        <v>3127</v>
      </c>
      <c r="F370" s="477" t="s">
        <v>454</v>
      </c>
      <c r="G370" s="670">
        <f>_xlfn.XLOOKUP(Table3[[#This Row],[district]],LISTS!B:B,LISTS!C:C,0,0,1)</f>
        <v>80401070</v>
      </c>
    </row>
    <row r="371" spans="1:7" ht="13.5" x14ac:dyDescent="0.35">
      <c r="A371" s="670" t="s">
        <v>3572</v>
      </c>
      <c r="B371" s="676" t="s">
        <v>336</v>
      </c>
      <c r="C371" s="672" t="s">
        <v>4279</v>
      </c>
      <c r="D371" s="675">
        <v>44742</v>
      </c>
      <c r="E371" s="477" t="s">
        <v>3127</v>
      </c>
      <c r="F371" s="477" t="s">
        <v>454</v>
      </c>
      <c r="G371" s="670">
        <f>_xlfn.XLOOKUP(Table3[[#This Row],[district]],LISTS!B:B,LISTS!C:C,0,0,1)</f>
        <v>80401070</v>
      </c>
    </row>
    <row r="372" spans="1:7" ht="13.5" x14ac:dyDescent="0.35">
      <c r="A372" s="674" t="s">
        <v>3572</v>
      </c>
      <c r="B372" s="676" t="s">
        <v>3693</v>
      </c>
      <c r="C372" s="672" t="s">
        <v>4279</v>
      </c>
      <c r="D372" s="675">
        <v>44742</v>
      </c>
      <c r="E372" s="477" t="s">
        <v>3127</v>
      </c>
      <c r="F372" s="477" t="s">
        <v>454</v>
      </c>
      <c r="G372" s="670">
        <f>_xlfn.XLOOKUP(Table3[[#This Row],[district]],LISTS!B:B,LISTS!C:C,0,0,1)</f>
        <v>80401070</v>
      </c>
    </row>
    <row r="373" spans="1:7" ht="13.5" x14ac:dyDescent="0.35">
      <c r="A373" s="671" t="s">
        <v>3891</v>
      </c>
      <c r="B373" s="676" t="s">
        <v>3658</v>
      </c>
      <c r="C373" s="672" t="s">
        <v>4279</v>
      </c>
      <c r="D373" s="675">
        <v>44742</v>
      </c>
      <c r="E373" s="477" t="s">
        <v>3127</v>
      </c>
      <c r="F373" s="477" t="s">
        <v>454</v>
      </c>
      <c r="G373" s="670">
        <f>_xlfn.XLOOKUP(Table3[[#This Row],[district]],LISTS!B:B,LISTS!C:C,0,0,1)</f>
        <v>80401070</v>
      </c>
    </row>
    <row r="374" spans="1:7" ht="13.5" x14ac:dyDescent="0.35">
      <c r="A374" s="674" t="s">
        <v>3891</v>
      </c>
      <c r="B374" s="676" t="s">
        <v>3693</v>
      </c>
      <c r="C374" s="672" t="s">
        <v>4279</v>
      </c>
      <c r="D374" s="675">
        <v>44742</v>
      </c>
      <c r="E374" s="477" t="s">
        <v>3127</v>
      </c>
      <c r="F374" s="477" t="s">
        <v>454</v>
      </c>
      <c r="G374" s="670">
        <f>_xlfn.XLOOKUP(Table3[[#This Row],[district]],LISTS!B:B,LISTS!C:C,0,0,1)</f>
        <v>80401070</v>
      </c>
    </row>
    <row r="375" spans="1:7" ht="13.5" x14ac:dyDescent="0.35">
      <c r="A375" s="671" t="s">
        <v>4059</v>
      </c>
      <c r="B375" s="676" t="s">
        <v>3676</v>
      </c>
      <c r="C375" s="672" t="s">
        <v>4280</v>
      </c>
      <c r="D375" s="675">
        <v>44742</v>
      </c>
      <c r="E375" s="477" t="s">
        <v>3127</v>
      </c>
      <c r="F375" s="477" t="s">
        <v>454</v>
      </c>
      <c r="G375" s="670">
        <f>_xlfn.XLOOKUP(Table3[[#This Row],[district]],LISTS!B:B,LISTS!C:C,0,0,1)</f>
        <v>80401070</v>
      </c>
    </row>
    <row r="376" spans="1:7" ht="13.5" x14ac:dyDescent="0.35">
      <c r="A376" s="671" t="s">
        <v>4060</v>
      </c>
      <c r="B376" s="676" t="s">
        <v>3680</v>
      </c>
      <c r="C376" s="672" t="s">
        <v>4280</v>
      </c>
      <c r="D376" s="675">
        <v>44742</v>
      </c>
      <c r="E376" s="477" t="s">
        <v>3127</v>
      </c>
      <c r="F376" s="477" t="s">
        <v>454</v>
      </c>
      <c r="G376" s="670">
        <f>_xlfn.XLOOKUP(Table3[[#This Row],[district]],LISTS!B:B,LISTS!C:C,0,0,1)</f>
        <v>80401070</v>
      </c>
    </row>
    <row r="377" spans="1:7" ht="13.5" x14ac:dyDescent="0.35">
      <c r="A377" s="674" t="s">
        <v>4060</v>
      </c>
      <c r="B377" s="676" t="s">
        <v>3676</v>
      </c>
      <c r="C377" s="672" t="s">
        <v>4280</v>
      </c>
      <c r="D377" s="675">
        <v>44742</v>
      </c>
      <c r="E377" s="477" t="s">
        <v>3127</v>
      </c>
      <c r="F377" s="477" t="s">
        <v>454</v>
      </c>
      <c r="G377" s="670">
        <f>_xlfn.XLOOKUP(Table3[[#This Row],[district]],LISTS!B:B,LISTS!C:C,0,0,1)</f>
        <v>80401070</v>
      </c>
    </row>
    <row r="378" spans="1:7" ht="13.5" x14ac:dyDescent="0.35">
      <c r="A378" s="671" t="s">
        <v>3892</v>
      </c>
      <c r="B378" s="676" t="s">
        <v>3665</v>
      </c>
      <c r="C378" s="672" t="s">
        <v>4279</v>
      </c>
      <c r="D378" s="675">
        <v>44742</v>
      </c>
      <c r="E378" s="477" t="s">
        <v>3127</v>
      </c>
      <c r="F378" s="477" t="s">
        <v>454</v>
      </c>
      <c r="G378" s="670">
        <f>_xlfn.XLOOKUP(Table3[[#This Row],[district]],LISTS!B:B,LISTS!C:C,0,0,1)</f>
        <v>80401070</v>
      </c>
    </row>
    <row r="379" spans="1:7" ht="13.5" x14ac:dyDescent="0.35">
      <c r="A379" s="674" t="s">
        <v>3892</v>
      </c>
      <c r="B379" s="676" t="s">
        <v>3693</v>
      </c>
      <c r="C379" s="672" t="s">
        <v>4279</v>
      </c>
      <c r="D379" s="675">
        <v>44742</v>
      </c>
      <c r="E379" s="477" t="s">
        <v>3127</v>
      </c>
      <c r="F379" s="477" t="s">
        <v>454</v>
      </c>
      <c r="G379" s="670">
        <f>_xlfn.XLOOKUP(Table3[[#This Row],[district]],LISTS!B:B,LISTS!C:C,0,0,1)</f>
        <v>80401070</v>
      </c>
    </row>
    <row r="380" spans="1:7" ht="13.5" x14ac:dyDescent="0.35">
      <c r="A380" s="671" t="s">
        <v>4061</v>
      </c>
      <c r="B380" s="676" t="s">
        <v>3682</v>
      </c>
      <c r="C380" s="672" t="s">
        <v>4280</v>
      </c>
      <c r="D380" s="675">
        <v>44742</v>
      </c>
      <c r="E380" s="477" t="s">
        <v>3127</v>
      </c>
      <c r="F380" s="477" t="s">
        <v>454</v>
      </c>
      <c r="G380" s="670">
        <f>_xlfn.XLOOKUP(Table3[[#This Row],[district]],LISTS!B:B,LISTS!C:C,0,0,1)</f>
        <v>80401070</v>
      </c>
    </row>
    <row r="381" spans="1:7" ht="13.5" x14ac:dyDescent="0.35">
      <c r="A381" s="674" t="s">
        <v>4061</v>
      </c>
      <c r="B381" s="676" t="s">
        <v>3676</v>
      </c>
      <c r="C381" s="672" t="s">
        <v>4280</v>
      </c>
      <c r="D381" s="675">
        <v>44742</v>
      </c>
      <c r="E381" s="477" t="s">
        <v>3127</v>
      </c>
      <c r="F381" s="477" t="s">
        <v>454</v>
      </c>
      <c r="G381" s="670">
        <f>_xlfn.XLOOKUP(Table3[[#This Row],[district]],LISTS!B:B,LISTS!C:C,0,0,1)</f>
        <v>80401070</v>
      </c>
    </row>
    <row r="382" spans="1:7" ht="13.5" x14ac:dyDescent="0.35">
      <c r="A382" s="671" t="s">
        <v>4062</v>
      </c>
      <c r="B382" s="676" t="s">
        <v>3683</v>
      </c>
      <c r="C382" s="672" t="s">
        <v>4280</v>
      </c>
      <c r="D382" s="675">
        <v>44742</v>
      </c>
      <c r="E382" s="477" t="s">
        <v>3127</v>
      </c>
      <c r="F382" s="477" t="s">
        <v>454</v>
      </c>
      <c r="G382" s="670">
        <f>_xlfn.XLOOKUP(Table3[[#This Row],[district]],LISTS!B:B,LISTS!C:C,0,0,1)</f>
        <v>80401070</v>
      </c>
    </row>
    <row r="383" spans="1:7" ht="13.5" x14ac:dyDescent="0.35">
      <c r="A383" s="674" t="s">
        <v>4062</v>
      </c>
      <c r="B383" s="676" t="s">
        <v>3676</v>
      </c>
      <c r="C383" s="672" t="s">
        <v>4280</v>
      </c>
      <c r="D383" s="675">
        <v>44742</v>
      </c>
      <c r="E383" s="477" t="s">
        <v>3127</v>
      </c>
      <c r="F383" s="477" t="s">
        <v>454</v>
      </c>
      <c r="G383" s="670">
        <f>_xlfn.XLOOKUP(Table3[[#This Row],[district]],LISTS!B:B,LISTS!C:C,0,0,1)</f>
        <v>80401070</v>
      </c>
    </row>
    <row r="384" spans="1:7" ht="13.5" x14ac:dyDescent="0.35">
      <c r="A384" s="671" t="s">
        <v>3893</v>
      </c>
      <c r="B384" s="676" t="s">
        <v>3671</v>
      </c>
      <c r="C384" s="672" t="s">
        <v>4279</v>
      </c>
      <c r="D384" s="675">
        <v>44742</v>
      </c>
      <c r="E384" s="477" t="s">
        <v>3127</v>
      </c>
      <c r="F384" s="477" t="s">
        <v>454</v>
      </c>
      <c r="G384" s="670">
        <f>_xlfn.XLOOKUP(Table3[[#This Row],[district]],LISTS!B:B,LISTS!C:C,0,0,1)</f>
        <v>80401070</v>
      </c>
    </row>
    <row r="385" spans="1:7" ht="13.5" x14ac:dyDescent="0.35">
      <c r="A385" s="674" t="s">
        <v>3893</v>
      </c>
      <c r="B385" s="674" t="s">
        <v>3693</v>
      </c>
      <c r="C385" s="672" t="s">
        <v>4279</v>
      </c>
      <c r="D385" s="675">
        <v>44742</v>
      </c>
      <c r="E385" s="477" t="s">
        <v>3127</v>
      </c>
      <c r="F385" s="477" t="s">
        <v>454</v>
      </c>
      <c r="G385" s="670">
        <f>_xlfn.XLOOKUP(Table3[[#This Row],[district]],LISTS!B:B,LISTS!C:C,0,0,1)</f>
        <v>80401070</v>
      </c>
    </row>
    <row r="386" spans="1:7" ht="13.5" x14ac:dyDescent="0.35">
      <c r="A386" s="671" t="s">
        <v>4063</v>
      </c>
      <c r="B386" s="676" t="s">
        <v>3685</v>
      </c>
      <c r="C386" s="672" t="s">
        <v>4280</v>
      </c>
      <c r="D386" s="675">
        <v>44742</v>
      </c>
      <c r="E386" s="477" t="s">
        <v>3127</v>
      </c>
      <c r="F386" s="477" t="s">
        <v>454</v>
      </c>
      <c r="G386" s="670">
        <f>_xlfn.XLOOKUP(Table3[[#This Row],[district]],LISTS!B:B,LISTS!C:C,0,0,1)</f>
        <v>80401070</v>
      </c>
    </row>
    <row r="387" spans="1:7" ht="13.5" x14ac:dyDescent="0.35">
      <c r="A387" s="674" t="s">
        <v>4063</v>
      </c>
      <c r="B387" s="676" t="s">
        <v>3676</v>
      </c>
      <c r="C387" s="672" t="s">
        <v>4280</v>
      </c>
      <c r="D387" s="675">
        <v>44742</v>
      </c>
      <c r="E387" s="477" t="s">
        <v>3127</v>
      </c>
      <c r="F387" s="477" t="s">
        <v>454</v>
      </c>
      <c r="G387" s="670">
        <f>_xlfn.XLOOKUP(Table3[[#This Row],[district]],LISTS!B:B,LISTS!C:C,0,0,1)</f>
        <v>80401070</v>
      </c>
    </row>
    <row r="388" spans="1:7" ht="13.5" x14ac:dyDescent="0.35">
      <c r="A388" s="671" t="s">
        <v>3894</v>
      </c>
      <c r="B388" s="676" t="s">
        <v>3674</v>
      </c>
      <c r="C388" s="672" t="s">
        <v>4279</v>
      </c>
      <c r="D388" s="675">
        <v>44742</v>
      </c>
      <c r="E388" s="477" t="s">
        <v>3127</v>
      </c>
      <c r="F388" s="477" t="s">
        <v>454</v>
      </c>
      <c r="G388" s="670">
        <f>_xlfn.XLOOKUP(Table3[[#This Row],[district]],LISTS!B:B,LISTS!C:C,0,0,1)</f>
        <v>80401070</v>
      </c>
    </row>
    <row r="389" spans="1:7" ht="13.5" x14ac:dyDescent="0.35">
      <c r="A389" s="674" t="s">
        <v>3894</v>
      </c>
      <c r="B389" s="676" t="s">
        <v>3693</v>
      </c>
      <c r="C389" s="672" t="s">
        <v>4279</v>
      </c>
      <c r="D389" s="675">
        <v>44742</v>
      </c>
      <c r="E389" s="477" t="s">
        <v>3127</v>
      </c>
      <c r="F389" s="477" t="s">
        <v>454</v>
      </c>
      <c r="G389" s="670">
        <f>_xlfn.XLOOKUP(Table3[[#This Row],[district]],LISTS!B:B,LISTS!C:C,0,0,1)</f>
        <v>80401070</v>
      </c>
    </row>
    <row r="390" spans="1:7" ht="13.5" x14ac:dyDescent="0.35">
      <c r="A390" s="671" t="s">
        <v>4064</v>
      </c>
      <c r="B390" s="676" t="s">
        <v>3688</v>
      </c>
      <c r="C390" s="672" t="s">
        <v>4280</v>
      </c>
      <c r="D390" s="675">
        <v>44742</v>
      </c>
      <c r="E390" s="477" t="s">
        <v>3127</v>
      </c>
      <c r="F390" s="477" t="s">
        <v>454</v>
      </c>
      <c r="G390" s="670">
        <f>_xlfn.XLOOKUP(Table3[[#This Row],[district]],LISTS!B:B,LISTS!C:C,0,0,1)</f>
        <v>80401070</v>
      </c>
    </row>
    <row r="391" spans="1:7" ht="13.5" x14ac:dyDescent="0.35">
      <c r="A391" s="674" t="s">
        <v>4064</v>
      </c>
      <c r="B391" s="676" t="s">
        <v>3676</v>
      </c>
      <c r="C391" s="672" t="s">
        <v>4280</v>
      </c>
      <c r="D391" s="675">
        <v>44742</v>
      </c>
      <c r="E391" s="477" t="s">
        <v>3127</v>
      </c>
      <c r="F391" s="477" t="s">
        <v>454</v>
      </c>
      <c r="G391" s="670">
        <f>_xlfn.XLOOKUP(Table3[[#This Row],[district]],LISTS!B:B,LISTS!C:C,0,0,1)</f>
        <v>80401070</v>
      </c>
    </row>
    <row r="392" spans="1:7" ht="13.5" x14ac:dyDescent="0.35">
      <c r="A392" s="671" t="s">
        <v>3895</v>
      </c>
      <c r="B392" s="676" t="s">
        <v>3676</v>
      </c>
      <c r="C392" s="672" t="s">
        <v>4279</v>
      </c>
      <c r="D392" s="675">
        <v>44742</v>
      </c>
      <c r="E392" s="477" t="s">
        <v>3127</v>
      </c>
      <c r="F392" s="477" t="s">
        <v>454</v>
      </c>
      <c r="G392" s="670">
        <f>_xlfn.XLOOKUP(Table3[[#This Row],[district]],LISTS!B:B,LISTS!C:C,0,0,1)</f>
        <v>80401070</v>
      </c>
    </row>
    <row r="393" spans="1:7" ht="13.5" x14ac:dyDescent="0.35">
      <c r="A393" s="674" t="s">
        <v>3895</v>
      </c>
      <c r="B393" s="676" t="s">
        <v>3693</v>
      </c>
      <c r="C393" s="672" t="s">
        <v>4279</v>
      </c>
      <c r="D393" s="675">
        <v>44742</v>
      </c>
      <c r="E393" s="477" t="s">
        <v>3127</v>
      </c>
      <c r="F393" s="477" t="s">
        <v>454</v>
      </c>
      <c r="G393" s="670">
        <f>_xlfn.XLOOKUP(Table3[[#This Row],[district]],LISTS!B:B,LISTS!C:C,0,0,1)</f>
        <v>80401070</v>
      </c>
    </row>
    <row r="394" spans="1:7" ht="13.5" x14ac:dyDescent="0.35">
      <c r="A394" s="671" t="s">
        <v>3896</v>
      </c>
      <c r="B394" s="676" t="s">
        <v>3680</v>
      </c>
      <c r="C394" s="672" t="s">
        <v>4279</v>
      </c>
      <c r="D394" s="675">
        <v>44742</v>
      </c>
      <c r="E394" s="477" t="s">
        <v>3127</v>
      </c>
      <c r="F394" s="477" t="s">
        <v>454</v>
      </c>
      <c r="G394" s="670">
        <f>_xlfn.XLOOKUP(Table3[[#This Row],[district]],LISTS!B:B,LISTS!C:C,0,0,1)</f>
        <v>80401070</v>
      </c>
    </row>
    <row r="395" spans="1:7" ht="13.5" x14ac:dyDescent="0.35">
      <c r="A395" s="674" t="s">
        <v>3896</v>
      </c>
      <c r="B395" s="676" t="s">
        <v>3693</v>
      </c>
      <c r="C395" s="672" t="s">
        <v>4279</v>
      </c>
      <c r="D395" s="675">
        <v>44742</v>
      </c>
      <c r="E395" s="477" t="s">
        <v>3127</v>
      </c>
      <c r="F395" s="477" t="s">
        <v>454</v>
      </c>
      <c r="G395" s="670">
        <f>_xlfn.XLOOKUP(Table3[[#This Row],[district]],LISTS!B:B,LISTS!C:C,0,0,1)</f>
        <v>80401070</v>
      </c>
    </row>
    <row r="396" spans="1:7" ht="13.5" x14ac:dyDescent="0.35">
      <c r="A396" s="671" t="s">
        <v>4065</v>
      </c>
      <c r="B396" s="676" t="s">
        <v>3689</v>
      </c>
      <c r="C396" s="672" t="s">
        <v>4280</v>
      </c>
      <c r="D396" s="675">
        <v>44742</v>
      </c>
      <c r="E396" s="477" t="s">
        <v>3127</v>
      </c>
      <c r="F396" s="477" t="s">
        <v>454</v>
      </c>
      <c r="G396" s="670">
        <f>_xlfn.XLOOKUP(Table3[[#This Row],[district]],LISTS!B:B,LISTS!C:C,0,0,1)</f>
        <v>80401070</v>
      </c>
    </row>
    <row r="397" spans="1:7" ht="13.5" x14ac:dyDescent="0.35">
      <c r="A397" s="674" t="s">
        <v>4065</v>
      </c>
      <c r="B397" s="674" t="s">
        <v>3676</v>
      </c>
      <c r="C397" s="672" t="s">
        <v>4280</v>
      </c>
      <c r="D397" s="675">
        <v>44742</v>
      </c>
      <c r="E397" s="477" t="s">
        <v>3127</v>
      </c>
      <c r="F397" s="477" t="s">
        <v>454</v>
      </c>
      <c r="G397" s="670">
        <f>_xlfn.XLOOKUP(Table3[[#This Row],[district]],LISTS!B:B,LISTS!C:C,0,0,1)</f>
        <v>80401070</v>
      </c>
    </row>
    <row r="398" spans="1:7" ht="13.5" x14ac:dyDescent="0.35">
      <c r="A398" s="671" t="s">
        <v>4066</v>
      </c>
      <c r="B398" s="676" t="s">
        <v>3691</v>
      </c>
      <c r="C398" s="672" t="s">
        <v>4280</v>
      </c>
      <c r="D398" s="675">
        <v>44742</v>
      </c>
      <c r="E398" s="477" t="s">
        <v>3127</v>
      </c>
      <c r="F398" s="477" t="s">
        <v>454</v>
      </c>
      <c r="G398" s="670">
        <f>_xlfn.XLOOKUP(Table3[[#This Row],[district]],LISTS!B:B,LISTS!C:C,0,0,1)</f>
        <v>80401070</v>
      </c>
    </row>
    <row r="399" spans="1:7" ht="13.5" x14ac:dyDescent="0.35">
      <c r="A399" s="674" t="s">
        <v>4066</v>
      </c>
      <c r="B399" s="676" t="s">
        <v>3676</v>
      </c>
      <c r="C399" s="672" t="s">
        <v>4280</v>
      </c>
      <c r="D399" s="675">
        <v>44742</v>
      </c>
      <c r="E399" s="477" t="s">
        <v>3127</v>
      </c>
      <c r="F399" s="477" t="s">
        <v>454</v>
      </c>
      <c r="G399" s="670">
        <f>_xlfn.XLOOKUP(Table3[[#This Row],[district]],LISTS!B:B,LISTS!C:C,0,0,1)</f>
        <v>80401070</v>
      </c>
    </row>
    <row r="400" spans="1:7" ht="13.5" x14ac:dyDescent="0.35">
      <c r="A400" s="671" t="s">
        <v>3897</v>
      </c>
      <c r="B400" s="676" t="s">
        <v>3682</v>
      </c>
      <c r="C400" s="672" t="s">
        <v>4279</v>
      </c>
      <c r="D400" s="675">
        <v>44742</v>
      </c>
      <c r="E400" s="477" t="s">
        <v>3127</v>
      </c>
      <c r="F400" s="477" t="s">
        <v>454</v>
      </c>
      <c r="G400" s="670">
        <f>_xlfn.XLOOKUP(Table3[[#This Row],[district]],LISTS!B:B,LISTS!C:C,0,0,1)</f>
        <v>80401070</v>
      </c>
    </row>
    <row r="401" spans="1:7" ht="13.5" x14ac:dyDescent="0.35">
      <c r="A401" s="674" t="s">
        <v>3897</v>
      </c>
      <c r="B401" s="674" t="s">
        <v>336</v>
      </c>
      <c r="C401" s="672" t="s">
        <v>4279</v>
      </c>
      <c r="D401" s="675">
        <v>44742</v>
      </c>
      <c r="E401" s="477" t="s">
        <v>3127</v>
      </c>
      <c r="F401" s="477" t="s">
        <v>454</v>
      </c>
      <c r="G401" s="670">
        <f>_xlfn.XLOOKUP(Table3[[#This Row],[district]],LISTS!B:B,LISTS!C:C,0,0,1)</f>
        <v>80401070</v>
      </c>
    </row>
    <row r="402" spans="1:7" ht="13.5" x14ac:dyDescent="0.35">
      <c r="A402" s="670" t="s">
        <v>3575</v>
      </c>
      <c r="B402" s="676" t="s">
        <v>3683</v>
      </c>
      <c r="C402" s="672" t="s">
        <v>4279</v>
      </c>
      <c r="D402" s="675">
        <v>44742</v>
      </c>
      <c r="E402" s="477" t="s">
        <v>3127</v>
      </c>
      <c r="F402" s="477" t="s">
        <v>454</v>
      </c>
      <c r="G402" s="670">
        <f>_xlfn.XLOOKUP(Table3[[#This Row],[district]],LISTS!B:B,LISTS!C:C,0,0,1)</f>
        <v>80401070</v>
      </c>
    </row>
    <row r="403" spans="1:7" ht="13.5" x14ac:dyDescent="0.35">
      <c r="A403" s="674" t="s">
        <v>3575</v>
      </c>
      <c r="B403" s="676" t="s">
        <v>336</v>
      </c>
      <c r="C403" s="672" t="s">
        <v>4279</v>
      </c>
      <c r="D403" s="675">
        <v>44742</v>
      </c>
      <c r="E403" s="477" t="s">
        <v>3127</v>
      </c>
      <c r="F403" s="477" t="s">
        <v>454</v>
      </c>
      <c r="G403" s="670">
        <f>_xlfn.XLOOKUP(Table3[[#This Row],[district]],LISTS!B:B,LISTS!C:C,0,0,1)</f>
        <v>80401070</v>
      </c>
    </row>
    <row r="404" spans="1:7" ht="13.5" x14ac:dyDescent="0.35">
      <c r="A404" s="671" t="s">
        <v>4067</v>
      </c>
      <c r="B404" s="676" t="s">
        <v>3693</v>
      </c>
      <c r="C404" s="672" t="s">
        <v>4280</v>
      </c>
      <c r="D404" s="675">
        <v>44742</v>
      </c>
      <c r="E404" s="477" t="s">
        <v>3127</v>
      </c>
      <c r="F404" s="477" t="s">
        <v>454</v>
      </c>
      <c r="G404" s="670">
        <f>_xlfn.XLOOKUP(Table3[[#This Row],[district]],LISTS!B:B,LISTS!C:C,0,0,1)</f>
        <v>80401070</v>
      </c>
    </row>
    <row r="405" spans="1:7" ht="13.5" x14ac:dyDescent="0.35">
      <c r="A405" s="674" t="s">
        <v>4067</v>
      </c>
      <c r="B405" s="676" t="s">
        <v>3676</v>
      </c>
      <c r="C405" s="672" t="s">
        <v>4280</v>
      </c>
      <c r="D405" s="675">
        <v>44742</v>
      </c>
      <c r="E405" s="477" t="s">
        <v>3127</v>
      </c>
      <c r="F405" s="477" t="s">
        <v>454</v>
      </c>
      <c r="G405" s="670">
        <f>_xlfn.XLOOKUP(Table3[[#This Row],[district]],LISTS!B:B,LISTS!C:C,0,0,1)</f>
        <v>80401070</v>
      </c>
    </row>
    <row r="406" spans="1:7" ht="13.5" x14ac:dyDescent="0.35">
      <c r="A406" s="671" t="s">
        <v>4068</v>
      </c>
      <c r="B406" s="676" t="s">
        <v>4273</v>
      </c>
      <c r="C406" s="672" t="s">
        <v>4280</v>
      </c>
      <c r="D406" s="675">
        <v>44742</v>
      </c>
      <c r="E406" s="477" t="s">
        <v>3127</v>
      </c>
      <c r="F406" s="477" t="s">
        <v>454</v>
      </c>
      <c r="G406" s="670">
        <f>_xlfn.XLOOKUP(Table3[[#This Row],[district]],LISTS!B:B,LISTS!C:C,0,0,1)</f>
        <v>80401070</v>
      </c>
    </row>
    <row r="407" spans="1:7" ht="13.5" x14ac:dyDescent="0.35">
      <c r="A407" s="674" t="s">
        <v>4068</v>
      </c>
      <c r="B407" s="676" t="s">
        <v>3676</v>
      </c>
      <c r="C407" s="672" t="s">
        <v>4280</v>
      </c>
      <c r="D407" s="675">
        <v>44742</v>
      </c>
      <c r="E407" s="477" t="s">
        <v>3127</v>
      </c>
      <c r="F407" s="477" t="s">
        <v>454</v>
      </c>
      <c r="G407" s="670">
        <f>_xlfn.XLOOKUP(Table3[[#This Row],[district]],LISTS!B:B,LISTS!C:C,0,0,1)</f>
        <v>80401070</v>
      </c>
    </row>
    <row r="408" spans="1:7" ht="13.5" x14ac:dyDescent="0.35">
      <c r="A408" s="671" t="s">
        <v>3898</v>
      </c>
      <c r="B408" s="676" t="s">
        <v>3685</v>
      </c>
      <c r="C408" s="672" t="s">
        <v>4279</v>
      </c>
      <c r="D408" s="675">
        <v>44742</v>
      </c>
      <c r="E408" s="477" t="s">
        <v>3127</v>
      </c>
      <c r="F408" s="477" t="s">
        <v>454</v>
      </c>
      <c r="G408" s="670">
        <f>_xlfn.XLOOKUP(Table3[[#This Row],[district]],LISTS!B:B,LISTS!C:C,0,0,1)</f>
        <v>80401070</v>
      </c>
    </row>
    <row r="409" spans="1:7" ht="13.5" x14ac:dyDescent="0.35">
      <c r="A409" s="674" t="s">
        <v>3898</v>
      </c>
      <c r="B409" s="676" t="s">
        <v>336</v>
      </c>
      <c r="C409" s="672" t="s">
        <v>4279</v>
      </c>
      <c r="D409" s="675">
        <v>44742</v>
      </c>
      <c r="E409" s="477" t="s">
        <v>3127</v>
      </c>
      <c r="F409" s="477" t="s">
        <v>454</v>
      </c>
      <c r="G409" s="670">
        <f>_xlfn.XLOOKUP(Table3[[#This Row],[district]],LISTS!B:B,LISTS!C:C,0,0,1)</f>
        <v>80401070</v>
      </c>
    </row>
    <row r="410" spans="1:7" ht="13.5" x14ac:dyDescent="0.35">
      <c r="A410" s="671" t="s">
        <v>4069</v>
      </c>
      <c r="B410" s="676" t="s">
        <v>3634</v>
      </c>
      <c r="C410" s="672" t="s">
        <v>4280</v>
      </c>
      <c r="D410" s="675">
        <v>44742</v>
      </c>
      <c r="E410" s="477" t="s">
        <v>3127</v>
      </c>
      <c r="F410" s="477" t="s">
        <v>454</v>
      </c>
      <c r="G410" s="670">
        <f>_xlfn.XLOOKUP(Table3[[#This Row],[district]],LISTS!B:B,LISTS!C:C,0,0,1)</f>
        <v>80401070</v>
      </c>
    </row>
    <row r="411" spans="1:7" ht="13.5" x14ac:dyDescent="0.35">
      <c r="A411" s="674" t="s">
        <v>4069</v>
      </c>
      <c r="B411" s="674" t="s">
        <v>3616</v>
      </c>
      <c r="C411" s="672" t="s">
        <v>4280</v>
      </c>
      <c r="D411" s="675">
        <v>44742</v>
      </c>
      <c r="E411" s="477" t="s">
        <v>3127</v>
      </c>
      <c r="F411" s="477" t="s">
        <v>454</v>
      </c>
      <c r="G411" s="670">
        <f>_xlfn.XLOOKUP(Table3[[#This Row],[district]],LISTS!B:B,LISTS!C:C,0,0,1)</f>
        <v>80401070</v>
      </c>
    </row>
    <row r="412" spans="1:7" ht="13.5" x14ac:dyDescent="0.35">
      <c r="A412" s="671" t="s">
        <v>4070</v>
      </c>
      <c r="B412" s="676" t="s">
        <v>607</v>
      </c>
      <c r="C412" s="672" t="s">
        <v>4280</v>
      </c>
      <c r="D412" s="675">
        <v>44742</v>
      </c>
      <c r="E412" s="477" t="s">
        <v>3127</v>
      </c>
      <c r="F412" s="477" t="s">
        <v>454</v>
      </c>
      <c r="G412" s="670">
        <f>_xlfn.XLOOKUP(Table3[[#This Row],[district]],LISTS!B:B,LISTS!C:C,0,0,1)</f>
        <v>80401070</v>
      </c>
    </row>
    <row r="413" spans="1:7" ht="13.5" x14ac:dyDescent="0.35">
      <c r="A413" s="674" t="s">
        <v>4070</v>
      </c>
      <c r="B413" s="676" t="s">
        <v>3616</v>
      </c>
      <c r="C413" s="672" t="s">
        <v>4280</v>
      </c>
      <c r="D413" s="675">
        <v>44742</v>
      </c>
      <c r="E413" s="477" t="s">
        <v>3127</v>
      </c>
      <c r="F413" s="477" t="s">
        <v>454</v>
      </c>
      <c r="G413" s="670">
        <f>_xlfn.XLOOKUP(Table3[[#This Row],[district]],LISTS!B:B,LISTS!C:C,0,0,1)</f>
        <v>80401070</v>
      </c>
    </row>
    <row r="414" spans="1:7" ht="13.5" x14ac:dyDescent="0.35">
      <c r="A414" s="670" t="s">
        <v>3567</v>
      </c>
      <c r="B414" s="676" t="s">
        <v>3688</v>
      </c>
      <c r="C414" s="672" t="s">
        <v>4279</v>
      </c>
      <c r="D414" s="675">
        <v>44742</v>
      </c>
      <c r="E414" s="477" t="s">
        <v>3127</v>
      </c>
      <c r="F414" s="477" t="s">
        <v>454</v>
      </c>
      <c r="G414" s="670">
        <f>_xlfn.XLOOKUP(Table3[[#This Row],[district]],LISTS!B:B,LISTS!C:C,0,0,1)</f>
        <v>80401070</v>
      </c>
    </row>
    <row r="415" spans="1:7" ht="13.5" x14ac:dyDescent="0.35">
      <c r="A415" s="674" t="s">
        <v>3567</v>
      </c>
      <c r="B415" s="676" t="s">
        <v>336</v>
      </c>
      <c r="C415" s="672" t="s">
        <v>4279</v>
      </c>
      <c r="D415" s="675">
        <v>44742</v>
      </c>
      <c r="E415" s="477" t="s">
        <v>3127</v>
      </c>
      <c r="F415" s="477" t="s">
        <v>454</v>
      </c>
      <c r="G415" s="670">
        <f>_xlfn.XLOOKUP(Table3[[#This Row],[district]],LISTS!B:B,LISTS!C:C,0,0,1)</f>
        <v>80401070</v>
      </c>
    </row>
    <row r="416" spans="1:7" ht="13.5" x14ac:dyDescent="0.35">
      <c r="A416" s="671" t="s">
        <v>4071</v>
      </c>
      <c r="B416" s="676" t="s">
        <v>378</v>
      </c>
      <c r="C416" s="672" t="s">
        <v>4280</v>
      </c>
      <c r="D416" s="675">
        <v>44742</v>
      </c>
      <c r="E416" s="477" t="s">
        <v>3127</v>
      </c>
      <c r="F416" s="477" t="s">
        <v>454</v>
      </c>
      <c r="G416" s="670">
        <f>_xlfn.XLOOKUP(Table3[[#This Row],[district]],LISTS!B:B,LISTS!C:C,0,0,1)</f>
        <v>80401070</v>
      </c>
    </row>
    <row r="417" spans="1:7" ht="13.5" x14ac:dyDescent="0.35">
      <c r="A417" s="674" t="s">
        <v>4071</v>
      </c>
      <c r="B417" s="676" t="s">
        <v>3616</v>
      </c>
      <c r="C417" s="672" t="s">
        <v>4280</v>
      </c>
      <c r="D417" s="675">
        <v>44742</v>
      </c>
      <c r="E417" s="477" t="s">
        <v>3127</v>
      </c>
      <c r="F417" s="477" t="s">
        <v>454</v>
      </c>
      <c r="G417" s="670">
        <f>_xlfn.XLOOKUP(Table3[[#This Row],[district]],LISTS!B:B,LISTS!C:C,0,0,1)</f>
        <v>80401070</v>
      </c>
    </row>
    <row r="418" spans="1:7" ht="13.5" x14ac:dyDescent="0.35">
      <c r="A418" s="671" t="s">
        <v>4072</v>
      </c>
      <c r="B418" s="676" t="s">
        <v>3637</v>
      </c>
      <c r="C418" s="672" t="s">
        <v>4280</v>
      </c>
      <c r="D418" s="675">
        <v>44742</v>
      </c>
      <c r="E418" s="477" t="s">
        <v>3127</v>
      </c>
      <c r="F418" s="477" t="s">
        <v>454</v>
      </c>
      <c r="G418" s="670">
        <f>_xlfn.XLOOKUP(Table3[[#This Row],[district]],LISTS!B:B,LISTS!C:C,0,0,1)</f>
        <v>80401070</v>
      </c>
    </row>
    <row r="419" spans="1:7" ht="13.5" x14ac:dyDescent="0.35">
      <c r="A419" s="674" t="s">
        <v>4072</v>
      </c>
      <c r="B419" s="676" t="s">
        <v>3616</v>
      </c>
      <c r="C419" s="672" t="s">
        <v>4280</v>
      </c>
      <c r="D419" s="675">
        <v>44742</v>
      </c>
      <c r="E419" s="477" t="s">
        <v>3127</v>
      </c>
      <c r="F419" s="477" t="s">
        <v>454</v>
      </c>
      <c r="G419" s="670">
        <f>_xlfn.XLOOKUP(Table3[[#This Row],[district]],LISTS!B:B,LISTS!C:C,0,0,1)</f>
        <v>80401070</v>
      </c>
    </row>
    <row r="420" spans="1:7" ht="13.5" x14ac:dyDescent="0.35">
      <c r="A420" s="671" t="s">
        <v>4073</v>
      </c>
      <c r="B420" s="676" t="s">
        <v>3616</v>
      </c>
      <c r="C420" s="672" t="s">
        <v>4280</v>
      </c>
      <c r="D420" s="675">
        <v>44742</v>
      </c>
      <c r="E420" s="477" t="s">
        <v>3127</v>
      </c>
      <c r="F420" s="477" t="s">
        <v>454</v>
      </c>
      <c r="G420" s="670">
        <f>_xlfn.XLOOKUP(Table3[[#This Row],[district]],LISTS!B:B,LISTS!C:C,0,0,1)</f>
        <v>80401070</v>
      </c>
    </row>
    <row r="421" spans="1:7" ht="13.5" x14ac:dyDescent="0.35">
      <c r="A421" s="671" t="s">
        <v>3899</v>
      </c>
      <c r="B421" s="676" t="s">
        <v>3689</v>
      </c>
      <c r="C421" s="672" t="s">
        <v>4279</v>
      </c>
      <c r="D421" s="675">
        <v>44742</v>
      </c>
      <c r="E421" s="477" t="s">
        <v>3127</v>
      </c>
      <c r="F421" s="477" t="s">
        <v>454</v>
      </c>
      <c r="G421" s="670">
        <f>_xlfn.XLOOKUP(Table3[[#This Row],[district]],LISTS!B:B,LISTS!C:C,0,0,1)</f>
        <v>80401070</v>
      </c>
    </row>
    <row r="422" spans="1:7" ht="13.5" x14ac:dyDescent="0.35">
      <c r="A422" s="674" t="s">
        <v>3899</v>
      </c>
      <c r="B422" s="676" t="s">
        <v>336</v>
      </c>
      <c r="C422" s="672" t="s">
        <v>4279</v>
      </c>
      <c r="D422" s="675">
        <v>44742</v>
      </c>
      <c r="E422" s="477" t="s">
        <v>3127</v>
      </c>
      <c r="F422" s="477" t="s">
        <v>454</v>
      </c>
      <c r="G422" s="670">
        <f>_xlfn.XLOOKUP(Table3[[#This Row],[district]],LISTS!B:B,LISTS!C:C,0,0,1)</f>
        <v>80401070</v>
      </c>
    </row>
    <row r="423" spans="1:7" ht="13.5" x14ac:dyDescent="0.35">
      <c r="A423" s="671" t="s">
        <v>4074</v>
      </c>
      <c r="B423" s="676" t="s">
        <v>3638</v>
      </c>
      <c r="C423" s="672" t="s">
        <v>4280</v>
      </c>
      <c r="D423" s="675">
        <v>44742</v>
      </c>
      <c r="E423" s="477" t="s">
        <v>3127</v>
      </c>
      <c r="F423" s="477" t="s">
        <v>454</v>
      </c>
      <c r="G423" s="670">
        <f>_xlfn.XLOOKUP(Table3[[#This Row],[district]],LISTS!B:B,LISTS!C:C,0,0,1)</f>
        <v>80401070</v>
      </c>
    </row>
    <row r="424" spans="1:7" ht="13.5" x14ac:dyDescent="0.35">
      <c r="A424" s="674" t="s">
        <v>4074</v>
      </c>
      <c r="B424" s="676" t="s">
        <v>3616</v>
      </c>
      <c r="C424" s="672" t="s">
        <v>4280</v>
      </c>
      <c r="D424" s="675">
        <v>44742</v>
      </c>
      <c r="E424" s="477" t="s">
        <v>3127</v>
      </c>
      <c r="F424" s="477" t="s">
        <v>454</v>
      </c>
      <c r="G424" s="670">
        <f>_xlfn.XLOOKUP(Table3[[#This Row],[district]],LISTS!B:B,LISTS!C:C,0,0,1)</f>
        <v>80401070</v>
      </c>
    </row>
    <row r="425" spans="1:7" ht="13.5" x14ac:dyDescent="0.35">
      <c r="A425" s="670" t="s">
        <v>3556</v>
      </c>
      <c r="B425" s="676" t="s">
        <v>3691</v>
      </c>
      <c r="C425" s="672" t="s">
        <v>4279</v>
      </c>
      <c r="D425" s="675">
        <v>44742</v>
      </c>
      <c r="E425" s="477" t="s">
        <v>3127</v>
      </c>
      <c r="F425" s="477" t="s">
        <v>454</v>
      </c>
      <c r="G425" s="670">
        <f>_xlfn.XLOOKUP(Table3[[#This Row],[district]],LISTS!B:B,LISTS!C:C,0,0,1)</f>
        <v>80401070</v>
      </c>
    </row>
    <row r="426" spans="1:7" ht="13.5" x14ac:dyDescent="0.35">
      <c r="A426" s="674" t="s">
        <v>3556</v>
      </c>
      <c r="B426" s="676" t="s">
        <v>336</v>
      </c>
      <c r="C426" s="672" t="s">
        <v>4279</v>
      </c>
      <c r="D426" s="675">
        <v>44742</v>
      </c>
      <c r="E426" s="477" t="s">
        <v>3127</v>
      </c>
      <c r="F426" s="477" t="s">
        <v>454</v>
      </c>
      <c r="G426" s="670">
        <f>_xlfn.XLOOKUP(Table3[[#This Row],[district]],LISTS!B:B,LISTS!C:C,0,0,1)</f>
        <v>80401070</v>
      </c>
    </row>
    <row r="427" spans="1:7" ht="13.5" x14ac:dyDescent="0.35">
      <c r="A427" s="671" t="s">
        <v>4075</v>
      </c>
      <c r="B427" s="676" t="s">
        <v>3639</v>
      </c>
      <c r="C427" s="672" t="s">
        <v>4280</v>
      </c>
      <c r="D427" s="675">
        <v>44742</v>
      </c>
      <c r="E427" s="477" t="s">
        <v>3127</v>
      </c>
      <c r="F427" s="477" t="s">
        <v>454</v>
      </c>
      <c r="G427" s="670">
        <f>_xlfn.XLOOKUP(Table3[[#This Row],[district]],LISTS!B:B,LISTS!C:C,0,0,1)</f>
        <v>80401070</v>
      </c>
    </row>
    <row r="428" spans="1:7" ht="13.5" x14ac:dyDescent="0.35">
      <c r="A428" s="674" t="s">
        <v>4075</v>
      </c>
      <c r="B428" s="676" t="s">
        <v>3616</v>
      </c>
      <c r="C428" s="672" t="s">
        <v>4280</v>
      </c>
      <c r="D428" s="675">
        <v>44742</v>
      </c>
      <c r="E428" s="477" t="s">
        <v>3127</v>
      </c>
      <c r="F428" s="477" t="s">
        <v>454</v>
      </c>
      <c r="G428" s="670">
        <f>_xlfn.XLOOKUP(Table3[[#This Row],[district]],LISTS!B:B,LISTS!C:C,0,0,1)</f>
        <v>80401070</v>
      </c>
    </row>
    <row r="429" spans="1:7" ht="13.5" x14ac:dyDescent="0.35">
      <c r="A429" s="671" t="s">
        <v>3900</v>
      </c>
      <c r="B429" s="676" t="s">
        <v>3693</v>
      </c>
      <c r="C429" s="672" t="s">
        <v>4279</v>
      </c>
      <c r="D429" s="675">
        <v>44742</v>
      </c>
      <c r="E429" s="477" t="s">
        <v>3127</v>
      </c>
      <c r="F429" s="477" t="s">
        <v>454</v>
      </c>
      <c r="G429" s="670">
        <f>_xlfn.XLOOKUP(Table3[[#This Row],[district]],LISTS!B:B,LISTS!C:C,0,0,1)</f>
        <v>80401070</v>
      </c>
    </row>
    <row r="430" spans="1:7" ht="13.5" x14ac:dyDescent="0.35">
      <c r="A430" s="674" t="s">
        <v>3900</v>
      </c>
      <c r="B430" s="676" t="s">
        <v>336</v>
      </c>
      <c r="C430" s="672" t="s">
        <v>4279</v>
      </c>
      <c r="D430" s="675">
        <v>44742</v>
      </c>
      <c r="E430" s="477" t="s">
        <v>3127</v>
      </c>
      <c r="F430" s="477" t="s">
        <v>454</v>
      </c>
      <c r="G430" s="670">
        <f>_xlfn.XLOOKUP(Table3[[#This Row],[district]],LISTS!B:B,LISTS!C:C,0,0,1)</f>
        <v>80401070</v>
      </c>
    </row>
    <row r="431" spans="1:7" ht="13.5" x14ac:dyDescent="0.35">
      <c r="A431" s="671" t="s">
        <v>3901</v>
      </c>
      <c r="B431" s="676" t="s">
        <v>4273</v>
      </c>
      <c r="C431" s="672" t="s">
        <v>4279</v>
      </c>
      <c r="D431" s="675">
        <v>44742</v>
      </c>
      <c r="E431" s="477" t="s">
        <v>3127</v>
      </c>
      <c r="F431" s="477" t="s">
        <v>454</v>
      </c>
      <c r="G431" s="670">
        <f>_xlfn.XLOOKUP(Table3[[#This Row],[district]],LISTS!B:B,LISTS!C:C,0,0,1)</f>
        <v>80401070</v>
      </c>
    </row>
    <row r="432" spans="1:7" ht="13.5" x14ac:dyDescent="0.35">
      <c r="A432" s="674" t="s">
        <v>3901</v>
      </c>
      <c r="B432" s="676" t="s">
        <v>336</v>
      </c>
      <c r="C432" s="672" t="s">
        <v>4279</v>
      </c>
      <c r="D432" s="675">
        <v>44742</v>
      </c>
      <c r="E432" s="477" t="s">
        <v>3127</v>
      </c>
      <c r="F432" s="477" t="s">
        <v>454</v>
      </c>
      <c r="G432" s="670">
        <f>_xlfn.XLOOKUP(Table3[[#This Row],[district]],LISTS!B:B,LISTS!C:C,0,0,1)</f>
        <v>80401070</v>
      </c>
    </row>
    <row r="433" spans="1:7" ht="13.5" x14ac:dyDescent="0.35">
      <c r="A433" s="671" t="s">
        <v>4076</v>
      </c>
      <c r="B433" s="676" t="s">
        <v>3640</v>
      </c>
      <c r="C433" s="672" t="s">
        <v>4280</v>
      </c>
      <c r="D433" s="675">
        <v>44742</v>
      </c>
      <c r="E433" s="477" t="s">
        <v>3127</v>
      </c>
      <c r="F433" s="477" t="s">
        <v>454</v>
      </c>
      <c r="G433" s="670">
        <f>_xlfn.XLOOKUP(Table3[[#This Row],[district]],LISTS!B:B,LISTS!C:C,0,0,1)</f>
        <v>80401070</v>
      </c>
    </row>
    <row r="434" spans="1:7" ht="13.5" x14ac:dyDescent="0.35">
      <c r="A434" s="674" t="s">
        <v>4076</v>
      </c>
      <c r="B434" s="676" t="s">
        <v>3616</v>
      </c>
      <c r="C434" s="672" t="s">
        <v>4280</v>
      </c>
      <c r="D434" s="675">
        <v>44742</v>
      </c>
      <c r="E434" s="477" t="s">
        <v>3127</v>
      </c>
      <c r="F434" s="477" t="s">
        <v>454</v>
      </c>
      <c r="G434" s="670">
        <f>_xlfn.XLOOKUP(Table3[[#This Row],[district]],LISTS!B:B,LISTS!C:C,0,0,1)</f>
        <v>80401070</v>
      </c>
    </row>
    <row r="435" spans="1:7" ht="13.5" x14ac:dyDescent="0.35">
      <c r="A435" s="671" t="s">
        <v>3902</v>
      </c>
      <c r="B435" s="676" t="s">
        <v>3634</v>
      </c>
      <c r="C435" s="672" t="s">
        <v>4279</v>
      </c>
      <c r="D435" s="675">
        <v>44742</v>
      </c>
      <c r="E435" s="477" t="s">
        <v>3127</v>
      </c>
      <c r="F435" s="477" t="s">
        <v>454</v>
      </c>
      <c r="G435" s="670">
        <f>_xlfn.XLOOKUP(Table3[[#This Row],[district]],LISTS!B:B,LISTS!C:C,0,0,1)</f>
        <v>80401070</v>
      </c>
    </row>
    <row r="436" spans="1:7" ht="13.5" x14ac:dyDescent="0.35">
      <c r="A436" s="674" t="s">
        <v>3902</v>
      </c>
      <c r="B436" s="676" t="s">
        <v>336</v>
      </c>
      <c r="C436" s="672" t="s">
        <v>4279</v>
      </c>
      <c r="D436" s="675">
        <v>44742</v>
      </c>
      <c r="E436" s="477" t="s">
        <v>3127</v>
      </c>
      <c r="F436" s="477" t="s">
        <v>454</v>
      </c>
      <c r="G436" s="670">
        <f>_xlfn.XLOOKUP(Table3[[#This Row],[district]],LISTS!B:B,LISTS!C:C,0,0,1)</f>
        <v>80401070</v>
      </c>
    </row>
    <row r="437" spans="1:7" ht="13.5" x14ac:dyDescent="0.35">
      <c r="A437" s="671" t="s">
        <v>4077</v>
      </c>
      <c r="B437" s="676" t="s">
        <v>3641</v>
      </c>
      <c r="C437" s="672" t="s">
        <v>4280</v>
      </c>
      <c r="D437" s="675">
        <v>44742</v>
      </c>
      <c r="E437" s="477" t="s">
        <v>3127</v>
      </c>
      <c r="F437" s="477" t="s">
        <v>454</v>
      </c>
      <c r="G437" s="670">
        <f>_xlfn.XLOOKUP(Table3[[#This Row],[district]],LISTS!B:B,LISTS!C:C,0,0,1)</f>
        <v>80401070</v>
      </c>
    </row>
    <row r="438" spans="1:7" ht="13.5" x14ac:dyDescent="0.35">
      <c r="A438" s="674" t="s">
        <v>4077</v>
      </c>
      <c r="B438" s="676" t="s">
        <v>3616</v>
      </c>
      <c r="C438" s="672" t="s">
        <v>4280</v>
      </c>
      <c r="D438" s="675">
        <v>44742</v>
      </c>
      <c r="E438" s="477" t="s">
        <v>3127</v>
      </c>
      <c r="F438" s="477" t="s">
        <v>454</v>
      </c>
      <c r="G438" s="670">
        <f>_xlfn.XLOOKUP(Table3[[#This Row],[district]],LISTS!B:B,LISTS!C:C,0,0,1)</f>
        <v>80401070</v>
      </c>
    </row>
    <row r="439" spans="1:7" ht="13.5" x14ac:dyDescent="0.35">
      <c r="A439" s="671" t="s">
        <v>4078</v>
      </c>
      <c r="B439" s="676" t="s">
        <v>3642</v>
      </c>
      <c r="C439" s="672" t="s">
        <v>4280</v>
      </c>
      <c r="D439" s="675">
        <v>44742</v>
      </c>
      <c r="E439" s="477" t="s">
        <v>3127</v>
      </c>
      <c r="F439" s="477" t="s">
        <v>454</v>
      </c>
      <c r="G439" s="670">
        <f>_xlfn.XLOOKUP(Table3[[#This Row],[district]],LISTS!B:B,LISTS!C:C,0,0,1)</f>
        <v>80401070</v>
      </c>
    </row>
    <row r="440" spans="1:7" ht="13.5" x14ac:dyDescent="0.35">
      <c r="A440" s="674" t="s">
        <v>4078</v>
      </c>
      <c r="B440" s="674" t="s">
        <v>3616</v>
      </c>
      <c r="C440" s="672" t="s">
        <v>4280</v>
      </c>
      <c r="D440" s="675">
        <v>44742</v>
      </c>
      <c r="E440" s="477" t="s">
        <v>3127</v>
      </c>
      <c r="F440" s="477" t="s">
        <v>454</v>
      </c>
      <c r="G440" s="670">
        <f>_xlfn.XLOOKUP(Table3[[#This Row],[district]],LISTS!B:B,LISTS!C:C,0,0,1)</f>
        <v>80401070</v>
      </c>
    </row>
    <row r="441" spans="1:7" ht="13.5" x14ac:dyDescent="0.35">
      <c r="A441" s="671" t="s">
        <v>4079</v>
      </c>
      <c r="B441" s="676" t="s">
        <v>373</v>
      </c>
      <c r="C441" s="672" t="s">
        <v>4280</v>
      </c>
      <c r="D441" s="675">
        <v>44742</v>
      </c>
      <c r="E441" s="477" t="s">
        <v>3127</v>
      </c>
      <c r="F441" s="477" t="s">
        <v>454</v>
      </c>
      <c r="G441" s="670">
        <f>_xlfn.XLOOKUP(Table3[[#This Row],[district]],LISTS!B:B,LISTS!C:C,0,0,1)</f>
        <v>80401070</v>
      </c>
    </row>
    <row r="442" spans="1:7" ht="13.5" x14ac:dyDescent="0.35">
      <c r="A442" s="674" t="s">
        <v>4079</v>
      </c>
      <c r="B442" s="676" t="s">
        <v>3616</v>
      </c>
      <c r="C442" s="672" t="s">
        <v>4280</v>
      </c>
      <c r="D442" s="675">
        <v>44742</v>
      </c>
      <c r="E442" s="477" t="s">
        <v>3127</v>
      </c>
      <c r="F442" s="477" t="s">
        <v>454</v>
      </c>
      <c r="G442" s="670">
        <f>_xlfn.XLOOKUP(Table3[[#This Row],[district]],LISTS!B:B,LISTS!C:C,0,0,1)</f>
        <v>80401070</v>
      </c>
    </row>
    <row r="443" spans="1:7" ht="13.5" x14ac:dyDescent="0.35">
      <c r="A443" s="671" t="s">
        <v>4080</v>
      </c>
      <c r="B443" s="676" t="s">
        <v>3645</v>
      </c>
      <c r="C443" s="672" t="s">
        <v>4280</v>
      </c>
      <c r="D443" s="675">
        <v>44742</v>
      </c>
      <c r="E443" s="477" t="s">
        <v>3127</v>
      </c>
      <c r="F443" s="477" t="s">
        <v>454</v>
      </c>
      <c r="G443" s="670">
        <f>_xlfn.XLOOKUP(Table3[[#This Row],[district]],LISTS!B:B,LISTS!C:C,0,0,1)</f>
        <v>80401070</v>
      </c>
    </row>
    <row r="444" spans="1:7" ht="13.5" x14ac:dyDescent="0.35">
      <c r="A444" s="674" t="s">
        <v>4080</v>
      </c>
      <c r="B444" s="676" t="s">
        <v>3616</v>
      </c>
      <c r="C444" s="672" t="s">
        <v>4280</v>
      </c>
      <c r="D444" s="675">
        <v>44742</v>
      </c>
      <c r="E444" s="477" t="s">
        <v>3127</v>
      </c>
      <c r="F444" s="477" t="s">
        <v>454</v>
      </c>
      <c r="G444" s="670">
        <f>_xlfn.XLOOKUP(Table3[[#This Row],[district]],LISTS!B:B,LISTS!C:C,0,0,1)</f>
        <v>80401070</v>
      </c>
    </row>
    <row r="445" spans="1:7" ht="13.5" x14ac:dyDescent="0.35">
      <c r="A445" s="671" t="s">
        <v>4081</v>
      </c>
      <c r="B445" s="676" t="s">
        <v>3648</v>
      </c>
      <c r="C445" s="672" t="s">
        <v>4280</v>
      </c>
      <c r="D445" s="675">
        <v>44742</v>
      </c>
      <c r="E445" s="477" t="s">
        <v>3127</v>
      </c>
      <c r="F445" s="477" t="s">
        <v>454</v>
      </c>
      <c r="G445" s="670">
        <f>_xlfn.XLOOKUP(Table3[[#This Row],[district]],LISTS!B:B,LISTS!C:C,0,0,1)</f>
        <v>80401070</v>
      </c>
    </row>
    <row r="446" spans="1:7" ht="13.5" x14ac:dyDescent="0.35">
      <c r="A446" s="674" t="s">
        <v>4081</v>
      </c>
      <c r="B446" s="676" t="s">
        <v>3616</v>
      </c>
      <c r="C446" s="672" t="s">
        <v>4280</v>
      </c>
      <c r="D446" s="675">
        <v>44742</v>
      </c>
      <c r="E446" s="477" t="s">
        <v>3127</v>
      </c>
      <c r="F446" s="477" t="s">
        <v>454</v>
      </c>
      <c r="G446" s="670">
        <f>_xlfn.XLOOKUP(Table3[[#This Row],[district]],LISTS!B:B,LISTS!C:C,0,0,1)</f>
        <v>80401070</v>
      </c>
    </row>
    <row r="447" spans="1:7" ht="13.5" x14ac:dyDescent="0.35">
      <c r="A447" s="671" t="s">
        <v>4082</v>
      </c>
      <c r="B447" s="676" t="s">
        <v>3649</v>
      </c>
      <c r="C447" s="672" t="s">
        <v>4280</v>
      </c>
      <c r="D447" s="675">
        <v>44742</v>
      </c>
      <c r="E447" s="477" t="s">
        <v>3127</v>
      </c>
      <c r="F447" s="477" t="s">
        <v>454</v>
      </c>
      <c r="G447" s="670">
        <f>_xlfn.XLOOKUP(Table3[[#This Row],[district]],LISTS!B:B,LISTS!C:C,0,0,1)</f>
        <v>80401070</v>
      </c>
    </row>
    <row r="448" spans="1:7" ht="13.5" x14ac:dyDescent="0.35">
      <c r="A448" s="674" t="s">
        <v>4082</v>
      </c>
      <c r="B448" s="676" t="s">
        <v>3616</v>
      </c>
      <c r="C448" s="672" t="s">
        <v>4280</v>
      </c>
      <c r="D448" s="675">
        <v>44742</v>
      </c>
      <c r="E448" s="477" t="s">
        <v>3127</v>
      </c>
      <c r="F448" s="477" t="s">
        <v>454</v>
      </c>
      <c r="G448" s="670">
        <f>_xlfn.XLOOKUP(Table3[[#This Row],[district]],LISTS!B:B,LISTS!C:C,0,0,1)</f>
        <v>80401070</v>
      </c>
    </row>
    <row r="449" spans="1:7" ht="13.5" x14ac:dyDescent="0.35">
      <c r="A449" s="671" t="s">
        <v>4083</v>
      </c>
      <c r="B449" s="676" t="s">
        <v>3650</v>
      </c>
      <c r="C449" s="672" t="s">
        <v>4280</v>
      </c>
      <c r="D449" s="675">
        <v>44742</v>
      </c>
      <c r="E449" s="477" t="s">
        <v>3127</v>
      </c>
      <c r="F449" s="477" t="s">
        <v>454</v>
      </c>
      <c r="G449" s="670">
        <f>_xlfn.XLOOKUP(Table3[[#This Row],[district]],LISTS!B:B,LISTS!C:C,0,0,1)</f>
        <v>80401070</v>
      </c>
    </row>
    <row r="450" spans="1:7" ht="13.5" x14ac:dyDescent="0.35">
      <c r="A450" s="674" t="s">
        <v>4083</v>
      </c>
      <c r="B450" s="676" t="s">
        <v>3616</v>
      </c>
      <c r="C450" s="672" t="s">
        <v>4280</v>
      </c>
      <c r="D450" s="675">
        <v>44742</v>
      </c>
      <c r="E450" s="477" t="s">
        <v>3127</v>
      </c>
      <c r="F450" s="477" t="s">
        <v>454</v>
      </c>
      <c r="G450" s="670">
        <f>_xlfn.XLOOKUP(Table3[[#This Row],[district]],LISTS!B:B,LISTS!C:C,0,0,1)</f>
        <v>80401070</v>
      </c>
    </row>
    <row r="451" spans="1:7" ht="13.5" x14ac:dyDescent="0.35">
      <c r="A451" s="674" t="s">
        <v>3734</v>
      </c>
      <c r="B451" s="676" t="s">
        <v>607</v>
      </c>
      <c r="C451" s="672" t="s">
        <v>4280</v>
      </c>
      <c r="D451" s="675">
        <v>44742</v>
      </c>
      <c r="E451" s="477" t="s">
        <v>3127</v>
      </c>
      <c r="F451" s="477" t="s">
        <v>454</v>
      </c>
      <c r="G451" s="670">
        <f>_xlfn.XLOOKUP(Table3[[#This Row],[district]],LISTS!B:B,LISTS!C:C,0,0,1)</f>
        <v>80401070</v>
      </c>
    </row>
    <row r="452" spans="1:7" ht="13.5" x14ac:dyDescent="0.35">
      <c r="A452" s="674" t="s">
        <v>3734</v>
      </c>
      <c r="B452" s="674" t="s">
        <v>336</v>
      </c>
      <c r="C452" s="672" t="s">
        <v>4280</v>
      </c>
      <c r="D452" s="675">
        <v>44742</v>
      </c>
      <c r="E452" s="477" t="s">
        <v>3127</v>
      </c>
      <c r="F452" s="477" t="s">
        <v>454</v>
      </c>
      <c r="G452" s="670">
        <f>_xlfn.XLOOKUP(Table3[[#This Row],[district]],LISTS!B:B,LISTS!C:C,0,0,1)</f>
        <v>80401070</v>
      </c>
    </row>
    <row r="453" spans="1:7" ht="13.5" x14ac:dyDescent="0.35">
      <c r="A453" s="674" t="s">
        <v>3658</v>
      </c>
      <c r="B453" s="676" t="s">
        <v>378</v>
      </c>
      <c r="C453" s="672" t="s">
        <v>4280</v>
      </c>
      <c r="D453" s="675">
        <v>44742</v>
      </c>
      <c r="E453" s="477" t="s">
        <v>3127</v>
      </c>
      <c r="F453" s="477" t="s">
        <v>454</v>
      </c>
      <c r="G453" s="670">
        <f>_xlfn.XLOOKUP(Table3[[#This Row],[district]],LISTS!B:B,LISTS!C:C,0,0,1)</f>
        <v>80401070</v>
      </c>
    </row>
    <row r="454" spans="1:7" ht="13.5" x14ac:dyDescent="0.35">
      <c r="A454" s="674" t="s">
        <v>3658</v>
      </c>
      <c r="B454" s="676" t="s">
        <v>336</v>
      </c>
      <c r="C454" s="672" t="s">
        <v>4280</v>
      </c>
      <c r="D454" s="675">
        <v>44742</v>
      </c>
      <c r="E454" s="477" t="s">
        <v>3127</v>
      </c>
      <c r="F454" s="477" t="s">
        <v>454</v>
      </c>
      <c r="G454" s="670">
        <f>_xlfn.XLOOKUP(Table3[[#This Row],[district]],LISTS!B:B,LISTS!C:C,0,0,1)</f>
        <v>80401070</v>
      </c>
    </row>
    <row r="455" spans="1:7" ht="13.5" x14ac:dyDescent="0.35">
      <c r="A455" s="674" t="s">
        <v>3778</v>
      </c>
      <c r="B455" s="676" t="s">
        <v>3637</v>
      </c>
      <c r="C455" s="672" t="s">
        <v>4280</v>
      </c>
      <c r="D455" s="675">
        <v>44742</v>
      </c>
      <c r="E455" s="477" t="s">
        <v>3127</v>
      </c>
      <c r="F455" s="477" t="s">
        <v>454</v>
      </c>
      <c r="G455" s="670">
        <f>_xlfn.XLOOKUP(Table3[[#This Row],[district]],LISTS!B:B,LISTS!C:C,0,0,1)</f>
        <v>80401070</v>
      </c>
    </row>
    <row r="456" spans="1:7" ht="13.5" x14ac:dyDescent="0.35">
      <c r="A456" s="674" t="s">
        <v>3778</v>
      </c>
      <c r="B456" s="676" t="s">
        <v>336</v>
      </c>
      <c r="C456" s="672" t="s">
        <v>4280</v>
      </c>
      <c r="D456" s="675">
        <v>44742</v>
      </c>
      <c r="E456" s="477" t="s">
        <v>3127</v>
      </c>
      <c r="F456" s="477" t="s">
        <v>454</v>
      </c>
      <c r="G456" s="670">
        <f>_xlfn.XLOOKUP(Table3[[#This Row],[district]],LISTS!B:B,LISTS!C:C,0,0,1)</f>
        <v>80401070</v>
      </c>
    </row>
    <row r="457" spans="1:7" ht="13.5" x14ac:dyDescent="0.35">
      <c r="A457" s="671" t="s">
        <v>4084</v>
      </c>
      <c r="B457" s="676" t="s">
        <v>3482</v>
      </c>
      <c r="C457" s="672" t="s">
        <v>4280</v>
      </c>
      <c r="D457" s="675">
        <v>44742</v>
      </c>
      <c r="E457" s="477" t="s">
        <v>3127</v>
      </c>
      <c r="F457" s="477" t="s">
        <v>454</v>
      </c>
      <c r="G457" s="670">
        <f>_xlfn.XLOOKUP(Table3[[#This Row],[district]],LISTS!B:B,LISTS!C:C,0,0,1)</f>
        <v>80401070</v>
      </c>
    </row>
    <row r="458" spans="1:7" ht="13.5" x14ac:dyDescent="0.35">
      <c r="A458" s="674" t="s">
        <v>4084</v>
      </c>
      <c r="B458" s="676" t="s">
        <v>3616</v>
      </c>
      <c r="C458" s="672" t="s">
        <v>4280</v>
      </c>
      <c r="D458" s="675">
        <v>44742</v>
      </c>
      <c r="E458" s="477" t="s">
        <v>3127</v>
      </c>
      <c r="F458" s="477" t="s">
        <v>454</v>
      </c>
      <c r="G458" s="670">
        <f>_xlfn.XLOOKUP(Table3[[#This Row],[district]],LISTS!B:B,LISTS!C:C,0,0,1)</f>
        <v>80401070</v>
      </c>
    </row>
    <row r="459" spans="1:7" ht="13.5" x14ac:dyDescent="0.35">
      <c r="A459" s="671" t="s">
        <v>4085</v>
      </c>
      <c r="B459" s="676" t="s">
        <v>3656</v>
      </c>
      <c r="C459" s="672" t="s">
        <v>4280</v>
      </c>
      <c r="D459" s="675">
        <v>44742</v>
      </c>
      <c r="E459" s="477" t="s">
        <v>3127</v>
      </c>
      <c r="F459" s="477" t="s">
        <v>454</v>
      </c>
      <c r="G459" s="670">
        <f>_xlfn.XLOOKUP(Table3[[#This Row],[district]],LISTS!B:B,LISTS!C:C,0,0,1)</f>
        <v>80401070</v>
      </c>
    </row>
    <row r="460" spans="1:7" ht="13.5" x14ac:dyDescent="0.35">
      <c r="A460" s="674" t="s">
        <v>4085</v>
      </c>
      <c r="B460" s="676" t="s">
        <v>3616</v>
      </c>
      <c r="C460" s="672" t="s">
        <v>4280</v>
      </c>
      <c r="D460" s="675">
        <v>44742</v>
      </c>
      <c r="E460" s="477" t="s">
        <v>3127</v>
      </c>
      <c r="F460" s="477" t="s">
        <v>454</v>
      </c>
      <c r="G460" s="670">
        <f>_xlfn.XLOOKUP(Table3[[#This Row],[district]],LISTS!B:B,LISTS!C:C,0,0,1)</f>
        <v>80401070</v>
      </c>
    </row>
    <row r="461" spans="1:7" ht="13.5" x14ac:dyDescent="0.35">
      <c r="A461" s="671" t="s">
        <v>4086</v>
      </c>
      <c r="B461" s="676" t="s">
        <v>336</v>
      </c>
      <c r="C461" s="672" t="s">
        <v>4280</v>
      </c>
      <c r="D461" s="675">
        <v>44742</v>
      </c>
      <c r="E461" s="477" t="s">
        <v>3127</v>
      </c>
      <c r="F461" s="477" t="s">
        <v>454</v>
      </c>
      <c r="G461" s="670">
        <f>_xlfn.XLOOKUP(Table3[[#This Row],[district]],LISTS!B:B,LISTS!C:C,0,0,1)</f>
        <v>80401070</v>
      </c>
    </row>
    <row r="462" spans="1:7" ht="13.5" x14ac:dyDescent="0.35">
      <c r="A462" s="674" t="s">
        <v>4086</v>
      </c>
      <c r="B462" s="676" t="s">
        <v>3616</v>
      </c>
      <c r="C462" s="672" t="s">
        <v>4280</v>
      </c>
      <c r="D462" s="675">
        <v>44742</v>
      </c>
      <c r="E462" s="477" t="s">
        <v>3127</v>
      </c>
      <c r="F462" s="477" t="s">
        <v>454</v>
      </c>
      <c r="G462" s="670">
        <f>_xlfn.XLOOKUP(Table3[[#This Row],[district]],LISTS!B:B,LISTS!C:C,0,0,1)</f>
        <v>80401070</v>
      </c>
    </row>
    <row r="463" spans="1:7" ht="13.5" x14ac:dyDescent="0.35">
      <c r="A463" s="674" t="s">
        <v>3818</v>
      </c>
      <c r="B463" s="676" t="s">
        <v>3616</v>
      </c>
      <c r="C463" s="672" t="s">
        <v>4280</v>
      </c>
      <c r="D463" s="675">
        <v>44742</v>
      </c>
      <c r="E463" s="477" t="s">
        <v>3127</v>
      </c>
      <c r="F463" s="477" t="s">
        <v>454</v>
      </c>
      <c r="G463" s="670">
        <f>_xlfn.XLOOKUP(Table3[[#This Row],[district]],LISTS!B:B,LISTS!C:C,0,0,1)</f>
        <v>80401070</v>
      </c>
    </row>
    <row r="464" spans="1:7" ht="13.5" x14ac:dyDescent="0.35">
      <c r="A464" s="674" t="s">
        <v>3818</v>
      </c>
      <c r="B464" s="676" t="s">
        <v>336</v>
      </c>
      <c r="C464" s="672" t="s">
        <v>4280</v>
      </c>
      <c r="D464" s="675">
        <v>44742</v>
      </c>
      <c r="E464" s="477" t="s">
        <v>3127</v>
      </c>
      <c r="F464" s="477" t="s">
        <v>454</v>
      </c>
      <c r="G464" s="670">
        <f>_xlfn.XLOOKUP(Table3[[#This Row],[district]],LISTS!B:B,LISTS!C:C,0,0,1)</f>
        <v>80401070</v>
      </c>
    </row>
    <row r="465" spans="1:7" ht="13.5" x14ac:dyDescent="0.35">
      <c r="A465" s="671" t="s">
        <v>4087</v>
      </c>
      <c r="B465" s="676" t="s">
        <v>3658</v>
      </c>
      <c r="C465" s="672" t="s">
        <v>4280</v>
      </c>
      <c r="D465" s="675">
        <v>44742</v>
      </c>
      <c r="E465" s="477" t="s">
        <v>3127</v>
      </c>
      <c r="F465" s="477" t="s">
        <v>454</v>
      </c>
      <c r="G465" s="670">
        <f>_xlfn.XLOOKUP(Table3[[#This Row],[district]],LISTS!B:B,LISTS!C:C,0,0,1)</f>
        <v>80401070</v>
      </c>
    </row>
    <row r="466" spans="1:7" ht="13.5" x14ac:dyDescent="0.35">
      <c r="A466" s="674" t="s">
        <v>4087</v>
      </c>
      <c r="B466" s="674" t="s">
        <v>3616</v>
      </c>
      <c r="C466" s="672" t="s">
        <v>4280</v>
      </c>
      <c r="D466" s="675">
        <v>44742</v>
      </c>
      <c r="E466" s="477" t="s">
        <v>3127</v>
      </c>
      <c r="F466" s="477" t="s">
        <v>454</v>
      </c>
      <c r="G466" s="670">
        <f>_xlfn.XLOOKUP(Table3[[#This Row],[district]],LISTS!B:B,LISTS!C:C,0,0,1)</f>
        <v>80401070</v>
      </c>
    </row>
    <row r="467" spans="1:7" ht="13.5" x14ac:dyDescent="0.35">
      <c r="A467" s="674" t="s">
        <v>3652</v>
      </c>
      <c r="B467" s="676" t="s">
        <v>3638</v>
      </c>
      <c r="C467" s="672" t="s">
        <v>4280</v>
      </c>
      <c r="D467" s="675">
        <v>44742</v>
      </c>
      <c r="E467" s="477" t="s">
        <v>3127</v>
      </c>
      <c r="F467" s="477" t="s">
        <v>454</v>
      </c>
      <c r="G467" s="670">
        <f>_xlfn.XLOOKUP(Table3[[#This Row],[district]],LISTS!B:B,LISTS!C:C,0,0,1)</f>
        <v>80401070</v>
      </c>
    </row>
    <row r="468" spans="1:7" ht="13.5" x14ac:dyDescent="0.35">
      <c r="A468" s="674" t="s">
        <v>3652</v>
      </c>
      <c r="B468" s="676" t="s">
        <v>336</v>
      </c>
      <c r="C468" s="672" t="s">
        <v>4280</v>
      </c>
      <c r="D468" s="675">
        <v>44742</v>
      </c>
      <c r="E468" s="477" t="s">
        <v>3127</v>
      </c>
      <c r="F468" s="477" t="s">
        <v>454</v>
      </c>
      <c r="G468" s="670">
        <f>_xlfn.XLOOKUP(Table3[[#This Row],[district]],LISTS!B:B,LISTS!C:C,0,0,1)</f>
        <v>80401070</v>
      </c>
    </row>
    <row r="469" spans="1:7" ht="13.5" x14ac:dyDescent="0.35">
      <c r="A469" s="671" t="s">
        <v>3903</v>
      </c>
      <c r="B469" s="676" t="s">
        <v>3639</v>
      </c>
      <c r="C469" s="672" t="s">
        <v>4279</v>
      </c>
      <c r="D469" s="675">
        <v>44742</v>
      </c>
      <c r="E469" s="477" t="s">
        <v>3127</v>
      </c>
      <c r="F469" s="477" t="s">
        <v>454</v>
      </c>
      <c r="G469" s="670">
        <f>_xlfn.XLOOKUP(Table3[[#This Row],[district]],LISTS!B:B,LISTS!C:C,0,0,1)</f>
        <v>80401070</v>
      </c>
    </row>
    <row r="470" spans="1:7" ht="13.5" x14ac:dyDescent="0.35">
      <c r="A470" s="674" t="s">
        <v>3903</v>
      </c>
      <c r="B470" s="676" t="s">
        <v>336</v>
      </c>
      <c r="C470" s="672" t="s">
        <v>4279</v>
      </c>
      <c r="D470" s="675">
        <v>44742</v>
      </c>
      <c r="E470" s="477" t="s">
        <v>3127</v>
      </c>
      <c r="F470" s="477" t="s">
        <v>454</v>
      </c>
      <c r="G470" s="670">
        <f>_xlfn.XLOOKUP(Table3[[#This Row],[district]],LISTS!B:B,LISTS!C:C,0,0,1)</f>
        <v>80401070</v>
      </c>
    </row>
    <row r="471" spans="1:7" ht="13.5" x14ac:dyDescent="0.35">
      <c r="A471" s="674" t="s">
        <v>3809</v>
      </c>
      <c r="B471" s="676" t="s">
        <v>3640</v>
      </c>
      <c r="C471" s="672" t="s">
        <v>4280</v>
      </c>
      <c r="D471" s="675">
        <v>44742</v>
      </c>
      <c r="E471" s="477" t="s">
        <v>3127</v>
      </c>
      <c r="F471" s="477" t="s">
        <v>454</v>
      </c>
      <c r="G471" s="670">
        <f>_xlfn.XLOOKUP(Table3[[#This Row],[district]],LISTS!B:B,LISTS!C:C,0,0,1)</f>
        <v>80401070</v>
      </c>
    </row>
    <row r="472" spans="1:7" ht="13.5" x14ac:dyDescent="0.35">
      <c r="A472" s="674" t="s">
        <v>3809</v>
      </c>
      <c r="B472" s="676" t="s">
        <v>336</v>
      </c>
      <c r="C472" s="672" t="s">
        <v>4280</v>
      </c>
      <c r="D472" s="675">
        <v>44742</v>
      </c>
      <c r="E472" s="477" t="s">
        <v>3127</v>
      </c>
      <c r="F472" s="477" t="s">
        <v>454</v>
      </c>
      <c r="G472" s="670">
        <f>_xlfn.XLOOKUP(Table3[[#This Row],[district]],LISTS!B:B,LISTS!C:C,0,0,1)</f>
        <v>80401070</v>
      </c>
    </row>
    <row r="473" spans="1:7" ht="13.5" x14ac:dyDescent="0.35">
      <c r="A473" s="674" t="s">
        <v>3710</v>
      </c>
      <c r="B473" s="676" t="s">
        <v>3641</v>
      </c>
      <c r="C473" s="672" t="s">
        <v>4280</v>
      </c>
      <c r="D473" s="675">
        <v>44742</v>
      </c>
      <c r="E473" s="477" t="s">
        <v>3127</v>
      </c>
      <c r="F473" s="477" t="s">
        <v>454</v>
      </c>
      <c r="G473" s="670">
        <f>_xlfn.XLOOKUP(Table3[[#This Row],[district]],LISTS!B:B,LISTS!C:C,0,0,1)</f>
        <v>80401070</v>
      </c>
    </row>
    <row r="474" spans="1:7" ht="13.5" x14ac:dyDescent="0.35">
      <c r="A474" s="674" t="s">
        <v>3710</v>
      </c>
      <c r="B474" s="676" t="s">
        <v>336</v>
      </c>
      <c r="C474" s="672" t="s">
        <v>4280</v>
      </c>
      <c r="D474" s="675">
        <v>44742</v>
      </c>
      <c r="E474" s="477" t="s">
        <v>3127</v>
      </c>
      <c r="F474" s="477" t="s">
        <v>454</v>
      </c>
      <c r="G474" s="670">
        <f>_xlfn.XLOOKUP(Table3[[#This Row],[district]],LISTS!B:B,LISTS!C:C,0,0,1)</f>
        <v>80401070</v>
      </c>
    </row>
    <row r="475" spans="1:7" ht="13.5" x14ac:dyDescent="0.35">
      <c r="A475" s="674" t="s">
        <v>3791</v>
      </c>
      <c r="B475" s="676" t="s">
        <v>3642</v>
      </c>
      <c r="C475" s="672" t="s">
        <v>4280</v>
      </c>
      <c r="D475" s="675">
        <v>44742</v>
      </c>
      <c r="E475" s="477" t="s">
        <v>3127</v>
      </c>
      <c r="F475" s="477" t="s">
        <v>454</v>
      </c>
      <c r="G475" s="670">
        <f>_xlfn.XLOOKUP(Table3[[#This Row],[district]],LISTS!B:B,LISTS!C:C,0,0,1)</f>
        <v>80401070</v>
      </c>
    </row>
    <row r="476" spans="1:7" ht="13.5" x14ac:dyDescent="0.35">
      <c r="A476" s="674" t="s">
        <v>3791</v>
      </c>
      <c r="B476" s="676" t="s">
        <v>336</v>
      </c>
      <c r="C476" s="672" t="s">
        <v>4280</v>
      </c>
      <c r="D476" s="675">
        <v>44742</v>
      </c>
      <c r="E476" s="477" t="s">
        <v>3127</v>
      </c>
      <c r="F476" s="477" t="s">
        <v>454</v>
      </c>
      <c r="G476" s="670">
        <f>_xlfn.XLOOKUP(Table3[[#This Row],[district]],LISTS!B:B,LISTS!C:C,0,0,1)</f>
        <v>80401070</v>
      </c>
    </row>
    <row r="477" spans="1:7" ht="13.5" x14ac:dyDescent="0.35">
      <c r="A477" s="671" t="s">
        <v>3904</v>
      </c>
      <c r="B477" s="676" t="s">
        <v>373</v>
      </c>
      <c r="C477" s="672" t="s">
        <v>4279</v>
      </c>
      <c r="D477" s="675">
        <v>44742</v>
      </c>
      <c r="E477" s="477" t="s">
        <v>3127</v>
      </c>
      <c r="F477" s="477" t="s">
        <v>454</v>
      </c>
      <c r="G477" s="670">
        <f>_xlfn.XLOOKUP(Table3[[#This Row],[district]],LISTS!B:B,LISTS!C:C,0,0,1)</f>
        <v>80401070</v>
      </c>
    </row>
    <row r="478" spans="1:7" ht="13.5" x14ac:dyDescent="0.35">
      <c r="A478" s="674" t="s">
        <v>3904</v>
      </c>
      <c r="B478" s="674" t="s">
        <v>336</v>
      </c>
      <c r="C478" s="672" t="s">
        <v>4279</v>
      </c>
      <c r="D478" s="675">
        <v>44742</v>
      </c>
      <c r="E478" s="477" t="s">
        <v>3127</v>
      </c>
      <c r="F478" s="477" t="s">
        <v>454</v>
      </c>
      <c r="G478" s="670">
        <f>_xlfn.XLOOKUP(Table3[[#This Row],[district]],LISTS!B:B,LISTS!C:C,0,0,1)</f>
        <v>80401070</v>
      </c>
    </row>
    <row r="479" spans="1:7" ht="13.5" x14ac:dyDescent="0.35">
      <c r="A479" s="671" t="s">
        <v>4088</v>
      </c>
      <c r="B479" s="676" t="s">
        <v>3665</v>
      </c>
      <c r="C479" s="672" t="s">
        <v>4280</v>
      </c>
      <c r="D479" s="675">
        <v>44742</v>
      </c>
      <c r="E479" s="477" t="s">
        <v>3127</v>
      </c>
      <c r="F479" s="477" t="s">
        <v>454</v>
      </c>
      <c r="G479" s="670">
        <f>_xlfn.XLOOKUP(Table3[[#This Row],[district]],LISTS!B:B,LISTS!C:C,0,0,1)</f>
        <v>80401070</v>
      </c>
    </row>
    <row r="480" spans="1:7" ht="13.5" x14ac:dyDescent="0.35">
      <c r="A480" s="674" t="s">
        <v>4088</v>
      </c>
      <c r="B480" s="676" t="s">
        <v>3616</v>
      </c>
      <c r="C480" s="672" t="s">
        <v>4280</v>
      </c>
      <c r="D480" s="675">
        <v>44742</v>
      </c>
      <c r="E480" s="477" t="s">
        <v>3127</v>
      </c>
      <c r="F480" s="477" t="s">
        <v>454</v>
      </c>
      <c r="G480" s="670">
        <f>_xlfn.XLOOKUP(Table3[[#This Row],[district]],LISTS!B:B,LISTS!C:C,0,0,1)</f>
        <v>80401070</v>
      </c>
    </row>
    <row r="481" spans="1:7" ht="13.5" x14ac:dyDescent="0.35">
      <c r="A481" s="674" t="s">
        <v>3708</v>
      </c>
      <c r="B481" s="676" t="s">
        <v>3645</v>
      </c>
      <c r="C481" s="672" t="s">
        <v>4280</v>
      </c>
      <c r="D481" s="675">
        <v>44742</v>
      </c>
      <c r="E481" s="477" t="s">
        <v>3127</v>
      </c>
      <c r="F481" s="477" t="s">
        <v>454</v>
      </c>
      <c r="G481" s="670">
        <f>_xlfn.XLOOKUP(Table3[[#This Row],[district]],LISTS!B:B,LISTS!C:C,0,0,1)</f>
        <v>80401070</v>
      </c>
    </row>
    <row r="482" spans="1:7" ht="13.5" x14ac:dyDescent="0.35">
      <c r="A482" s="674" t="s">
        <v>3708</v>
      </c>
      <c r="B482" s="676" t="s">
        <v>336</v>
      </c>
      <c r="C482" s="672" t="s">
        <v>4280</v>
      </c>
      <c r="D482" s="675">
        <v>44742</v>
      </c>
      <c r="E482" s="477" t="s">
        <v>3127</v>
      </c>
      <c r="F482" s="477" t="s">
        <v>454</v>
      </c>
      <c r="G482" s="670">
        <f>_xlfn.XLOOKUP(Table3[[#This Row],[district]],LISTS!B:B,LISTS!C:C,0,0,1)</f>
        <v>80401070</v>
      </c>
    </row>
    <row r="483" spans="1:7" ht="13.5" x14ac:dyDescent="0.35">
      <c r="A483" s="674" t="s">
        <v>3742</v>
      </c>
      <c r="B483" s="676" t="s">
        <v>3648</v>
      </c>
      <c r="C483" s="672" t="s">
        <v>4280</v>
      </c>
      <c r="D483" s="675">
        <v>44742</v>
      </c>
      <c r="E483" s="477" t="s">
        <v>3127</v>
      </c>
      <c r="F483" s="477" t="s">
        <v>454</v>
      </c>
      <c r="G483" s="670">
        <f>_xlfn.XLOOKUP(Table3[[#This Row],[district]],LISTS!B:B,LISTS!C:C,0,0,1)</f>
        <v>80401070</v>
      </c>
    </row>
    <row r="484" spans="1:7" ht="13.5" x14ac:dyDescent="0.35">
      <c r="A484" s="674" t="s">
        <v>3742</v>
      </c>
      <c r="B484" s="676" t="s">
        <v>336</v>
      </c>
      <c r="C484" s="672" t="s">
        <v>4280</v>
      </c>
      <c r="D484" s="675">
        <v>44742</v>
      </c>
      <c r="E484" s="477" t="s">
        <v>3127</v>
      </c>
      <c r="F484" s="477" t="s">
        <v>454</v>
      </c>
      <c r="G484" s="670">
        <f>_xlfn.XLOOKUP(Table3[[#This Row],[district]],LISTS!B:B,LISTS!C:C,0,0,1)</f>
        <v>80401070</v>
      </c>
    </row>
    <row r="485" spans="1:7" ht="13.5" x14ac:dyDescent="0.35">
      <c r="A485" s="671" t="s">
        <v>4089</v>
      </c>
      <c r="B485" s="676" t="s">
        <v>3671</v>
      </c>
      <c r="C485" s="672" t="s">
        <v>4280</v>
      </c>
      <c r="D485" s="675">
        <v>44742</v>
      </c>
      <c r="E485" s="477" t="s">
        <v>3127</v>
      </c>
      <c r="F485" s="477" t="s">
        <v>454</v>
      </c>
      <c r="G485" s="670">
        <f>_xlfn.XLOOKUP(Table3[[#This Row],[district]],LISTS!B:B,LISTS!C:C,0,0,1)</f>
        <v>80401070</v>
      </c>
    </row>
    <row r="486" spans="1:7" ht="13.5" x14ac:dyDescent="0.35">
      <c r="A486" s="674" t="s">
        <v>4089</v>
      </c>
      <c r="B486" s="676" t="s">
        <v>3616</v>
      </c>
      <c r="C486" s="672" t="s">
        <v>4280</v>
      </c>
      <c r="D486" s="675">
        <v>44742</v>
      </c>
      <c r="E486" s="477" t="s">
        <v>3127</v>
      </c>
      <c r="F486" s="477" t="s">
        <v>454</v>
      </c>
      <c r="G486" s="670">
        <f>_xlfn.XLOOKUP(Table3[[#This Row],[district]],LISTS!B:B,LISTS!C:C,0,0,1)</f>
        <v>80401070</v>
      </c>
    </row>
    <row r="487" spans="1:7" ht="13.5" x14ac:dyDescent="0.35">
      <c r="A487" s="674" t="s">
        <v>3646</v>
      </c>
      <c r="B487" s="676" t="s">
        <v>3649</v>
      </c>
      <c r="C487" s="672" t="s">
        <v>4280</v>
      </c>
      <c r="D487" s="675">
        <v>44742</v>
      </c>
      <c r="E487" s="477" t="s">
        <v>3127</v>
      </c>
      <c r="F487" s="477" t="s">
        <v>454</v>
      </c>
      <c r="G487" s="670">
        <f>_xlfn.XLOOKUP(Table3[[#This Row],[district]],LISTS!B:B,LISTS!C:C,0,0,1)</f>
        <v>80401070</v>
      </c>
    </row>
    <row r="488" spans="1:7" ht="13.5" x14ac:dyDescent="0.35">
      <c r="A488" s="674" t="s">
        <v>3646</v>
      </c>
      <c r="B488" s="676" t="s">
        <v>336</v>
      </c>
      <c r="C488" s="672" t="s">
        <v>4280</v>
      </c>
      <c r="D488" s="675">
        <v>44742</v>
      </c>
      <c r="E488" s="477" t="s">
        <v>3127</v>
      </c>
      <c r="F488" s="477" t="s">
        <v>454</v>
      </c>
      <c r="G488" s="670">
        <f>_xlfn.XLOOKUP(Table3[[#This Row],[district]],LISTS!B:B,LISTS!C:C,0,0,1)</f>
        <v>80401070</v>
      </c>
    </row>
    <row r="489" spans="1:7" ht="13.5" x14ac:dyDescent="0.35">
      <c r="A489" s="674" t="s">
        <v>3705</v>
      </c>
      <c r="B489" s="676" t="s">
        <v>3650</v>
      </c>
      <c r="C489" s="672" t="s">
        <v>4280</v>
      </c>
      <c r="D489" s="675">
        <v>44742</v>
      </c>
      <c r="E489" s="477" t="s">
        <v>3127</v>
      </c>
      <c r="F489" s="477" t="s">
        <v>454</v>
      </c>
      <c r="G489" s="670">
        <f>_xlfn.XLOOKUP(Table3[[#This Row],[district]],LISTS!B:B,LISTS!C:C,0,0,1)</f>
        <v>80401070</v>
      </c>
    </row>
    <row r="490" spans="1:7" ht="13.5" x14ac:dyDescent="0.35">
      <c r="A490" s="674" t="s">
        <v>3705</v>
      </c>
      <c r="B490" s="674" t="s">
        <v>3656</v>
      </c>
      <c r="C490" s="672" t="s">
        <v>4280</v>
      </c>
      <c r="D490" s="675">
        <v>44742</v>
      </c>
      <c r="E490" s="477" t="s">
        <v>3127</v>
      </c>
      <c r="F490" s="477" t="s">
        <v>454</v>
      </c>
      <c r="G490" s="670">
        <f>_xlfn.XLOOKUP(Table3[[#This Row],[district]],LISTS!B:B,LISTS!C:C,0,0,1)</f>
        <v>80401070</v>
      </c>
    </row>
    <row r="491" spans="1:7" ht="13.5" x14ac:dyDescent="0.35">
      <c r="A491" s="671" t="s">
        <v>4090</v>
      </c>
      <c r="B491" s="676" t="s">
        <v>3674</v>
      </c>
      <c r="C491" s="672" t="s">
        <v>4280</v>
      </c>
      <c r="D491" s="675">
        <v>44742</v>
      </c>
      <c r="E491" s="477" t="s">
        <v>3127</v>
      </c>
      <c r="F491" s="477" t="s">
        <v>454</v>
      </c>
      <c r="G491" s="670">
        <f>_xlfn.XLOOKUP(Table3[[#This Row],[district]],LISTS!B:B,LISTS!C:C,0,0,1)</f>
        <v>80401070</v>
      </c>
    </row>
    <row r="492" spans="1:7" ht="13.5" x14ac:dyDescent="0.35">
      <c r="A492" s="674" t="s">
        <v>4090</v>
      </c>
      <c r="B492" s="676" t="s">
        <v>3616</v>
      </c>
      <c r="C492" s="672" t="s">
        <v>4280</v>
      </c>
      <c r="D492" s="675">
        <v>44742</v>
      </c>
      <c r="E492" s="477" t="s">
        <v>3127</v>
      </c>
      <c r="F492" s="477" t="s">
        <v>454</v>
      </c>
      <c r="G492" s="670">
        <f>_xlfn.XLOOKUP(Table3[[#This Row],[district]],LISTS!B:B,LISTS!C:C,0,0,1)</f>
        <v>80401070</v>
      </c>
    </row>
    <row r="493" spans="1:7" ht="13.5" x14ac:dyDescent="0.35">
      <c r="A493" s="674" t="s">
        <v>3654</v>
      </c>
      <c r="B493" s="676" t="s">
        <v>3482</v>
      </c>
      <c r="C493" s="672" t="s">
        <v>4280</v>
      </c>
      <c r="D493" s="675">
        <v>44742</v>
      </c>
      <c r="E493" s="477" t="s">
        <v>3127</v>
      </c>
      <c r="F493" s="477" t="s">
        <v>454</v>
      </c>
      <c r="G493" s="670">
        <f>_xlfn.XLOOKUP(Table3[[#This Row],[district]],LISTS!B:B,LISTS!C:C,0,0,1)</f>
        <v>80401070</v>
      </c>
    </row>
    <row r="494" spans="1:7" ht="13.5" x14ac:dyDescent="0.35">
      <c r="A494" s="674" t="s">
        <v>3654</v>
      </c>
      <c r="B494" s="676" t="s">
        <v>3656</v>
      </c>
      <c r="C494" s="672" t="s">
        <v>4280</v>
      </c>
      <c r="D494" s="675">
        <v>44742</v>
      </c>
      <c r="E494" s="477" t="s">
        <v>3127</v>
      </c>
      <c r="F494" s="477" t="s">
        <v>454</v>
      </c>
      <c r="G494" s="670">
        <f>_xlfn.XLOOKUP(Table3[[#This Row],[district]],LISTS!B:B,LISTS!C:C,0,0,1)</f>
        <v>80401070</v>
      </c>
    </row>
    <row r="495" spans="1:7" ht="13.5" x14ac:dyDescent="0.35">
      <c r="A495" s="674" t="s">
        <v>3643</v>
      </c>
      <c r="B495" s="676" t="s">
        <v>3656</v>
      </c>
      <c r="C495" s="672" t="s">
        <v>4280</v>
      </c>
      <c r="D495" s="675">
        <v>44742</v>
      </c>
      <c r="E495" s="477" t="s">
        <v>3127</v>
      </c>
      <c r="F495" s="477" t="s">
        <v>454</v>
      </c>
      <c r="G495" s="670">
        <f>_xlfn.XLOOKUP(Table3[[#This Row],[district]],LISTS!B:B,LISTS!C:C,0,0,1)</f>
        <v>80401070</v>
      </c>
    </row>
    <row r="496" spans="1:7" ht="13.5" x14ac:dyDescent="0.35">
      <c r="A496" s="671" t="s">
        <v>3905</v>
      </c>
      <c r="B496" s="676" t="s">
        <v>336</v>
      </c>
      <c r="C496" s="672" t="s">
        <v>4279</v>
      </c>
      <c r="D496" s="675">
        <v>44742</v>
      </c>
      <c r="E496" s="477" t="s">
        <v>3127</v>
      </c>
      <c r="F496" s="477" t="s">
        <v>454</v>
      </c>
      <c r="G496" s="670">
        <f>_xlfn.XLOOKUP(Table3[[#This Row],[district]],LISTS!B:B,LISTS!C:C,0,0,1)</f>
        <v>80401070</v>
      </c>
    </row>
    <row r="497" spans="1:7" ht="13.5" x14ac:dyDescent="0.35">
      <c r="A497" s="674" t="s">
        <v>3905</v>
      </c>
      <c r="B497" s="676" t="s">
        <v>3656</v>
      </c>
      <c r="C497" s="672" t="s">
        <v>4279</v>
      </c>
      <c r="D497" s="675">
        <v>44742</v>
      </c>
      <c r="E497" s="477" t="s">
        <v>3127</v>
      </c>
      <c r="F497" s="477" t="s">
        <v>454</v>
      </c>
      <c r="G497" s="670">
        <f>_xlfn.XLOOKUP(Table3[[#This Row],[district]],LISTS!B:B,LISTS!C:C,0,0,1)</f>
        <v>80401070</v>
      </c>
    </row>
    <row r="498" spans="1:7" ht="13.5" x14ac:dyDescent="0.35">
      <c r="A498" s="671" t="s">
        <v>4091</v>
      </c>
      <c r="B498" s="676" t="s">
        <v>3676</v>
      </c>
      <c r="C498" s="672" t="s">
        <v>4280</v>
      </c>
      <c r="D498" s="675">
        <v>44742</v>
      </c>
      <c r="E498" s="477" t="s">
        <v>3127</v>
      </c>
      <c r="F498" s="477" t="s">
        <v>454</v>
      </c>
      <c r="G498" s="670">
        <f>_xlfn.XLOOKUP(Table3[[#This Row],[district]],LISTS!B:B,LISTS!C:C,0,0,1)</f>
        <v>80401070</v>
      </c>
    </row>
    <row r="499" spans="1:7" ht="13.5" x14ac:dyDescent="0.35">
      <c r="A499" s="674" t="s">
        <v>4091</v>
      </c>
      <c r="B499" s="676" t="s">
        <v>3616</v>
      </c>
      <c r="C499" s="672" t="s">
        <v>4280</v>
      </c>
      <c r="D499" s="675">
        <v>44742</v>
      </c>
      <c r="E499" s="477" t="s">
        <v>3127</v>
      </c>
      <c r="F499" s="477" t="s">
        <v>454</v>
      </c>
      <c r="G499" s="670">
        <f>_xlfn.XLOOKUP(Table3[[#This Row],[district]],LISTS!B:B,LISTS!C:C,0,0,1)</f>
        <v>80401070</v>
      </c>
    </row>
    <row r="500" spans="1:7" ht="13.5" x14ac:dyDescent="0.35">
      <c r="A500" s="674" t="s">
        <v>3836</v>
      </c>
      <c r="B500" s="676" t="s">
        <v>3658</v>
      </c>
      <c r="C500" s="672" t="s">
        <v>4280</v>
      </c>
      <c r="D500" s="675">
        <v>44742</v>
      </c>
      <c r="E500" s="477" t="s">
        <v>3127</v>
      </c>
      <c r="F500" s="477" t="s">
        <v>454</v>
      </c>
      <c r="G500" s="670">
        <f>_xlfn.XLOOKUP(Table3[[#This Row],[district]],LISTS!B:B,LISTS!C:C,0,0,1)</f>
        <v>80401070</v>
      </c>
    </row>
    <row r="501" spans="1:7" ht="13.5" x14ac:dyDescent="0.35">
      <c r="A501" s="674" t="s">
        <v>3836</v>
      </c>
      <c r="B501" s="676" t="s">
        <v>3656</v>
      </c>
      <c r="C501" s="672" t="s">
        <v>4280</v>
      </c>
      <c r="D501" s="675">
        <v>44742</v>
      </c>
      <c r="E501" s="477" t="s">
        <v>3127</v>
      </c>
      <c r="F501" s="477" t="s">
        <v>454</v>
      </c>
      <c r="G501" s="670">
        <f>_xlfn.XLOOKUP(Table3[[#This Row],[district]],LISTS!B:B,LISTS!C:C,0,0,1)</f>
        <v>80401070</v>
      </c>
    </row>
    <row r="502" spans="1:7" ht="13.5" x14ac:dyDescent="0.35">
      <c r="A502" s="671" t="s">
        <v>4092</v>
      </c>
      <c r="B502" s="676" t="s">
        <v>3680</v>
      </c>
      <c r="C502" s="672" t="s">
        <v>4280</v>
      </c>
      <c r="D502" s="675">
        <v>44742</v>
      </c>
      <c r="E502" s="477" t="s">
        <v>3127</v>
      </c>
      <c r="F502" s="477" t="s">
        <v>454</v>
      </c>
      <c r="G502" s="670">
        <f>_xlfn.XLOOKUP(Table3[[#This Row],[district]],LISTS!B:B,LISTS!C:C,0,0,1)</f>
        <v>80401070</v>
      </c>
    </row>
    <row r="503" spans="1:7" ht="13.5" x14ac:dyDescent="0.35">
      <c r="A503" s="674" t="s">
        <v>4092</v>
      </c>
      <c r="B503" s="674" t="s">
        <v>3641</v>
      </c>
      <c r="C503" s="672" t="s">
        <v>4280</v>
      </c>
      <c r="D503" s="675">
        <v>44742</v>
      </c>
      <c r="E503" s="477" t="s">
        <v>3127</v>
      </c>
      <c r="F503" s="477" t="s">
        <v>454</v>
      </c>
      <c r="G503" s="670">
        <f>_xlfn.XLOOKUP(Table3[[#This Row],[district]],LISTS!B:B,LISTS!C:C,0,0,1)</f>
        <v>80401070</v>
      </c>
    </row>
    <row r="504" spans="1:7" ht="13.5" x14ac:dyDescent="0.35">
      <c r="A504" s="674" t="s">
        <v>3766</v>
      </c>
      <c r="B504" s="676" t="s">
        <v>3665</v>
      </c>
      <c r="C504" s="672" t="s">
        <v>4280</v>
      </c>
      <c r="D504" s="675">
        <v>44742</v>
      </c>
      <c r="E504" s="477" t="s">
        <v>3127</v>
      </c>
      <c r="F504" s="477" t="s">
        <v>454</v>
      </c>
      <c r="G504" s="670">
        <f>_xlfn.XLOOKUP(Table3[[#This Row],[district]],LISTS!B:B,LISTS!C:C,0,0,1)</f>
        <v>80401070</v>
      </c>
    </row>
    <row r="505" spans="1:7" ht="13.5" x14ac:dyDescent="0.35">
      <c r="A505" s="674" t="s">
        <v>3766</v>
      </c>
      <c r="B505" s="676" t="s">
        <v>3656</v>
      </c>
      <c r="C505" s="672" t="s">
        <v>4280</v>
      </c>
      <c r="D505" s="675">
        <v>44742</v>
      </c>
      <c r="E505" s="477" t="s">
        <v>3127</v>
      </c>
      <c r="F505" s="477" t="s">
        <v>454</v>
      </c>
      <c r="G505" s="670">
        <f>_xlfn.XLOOKUP(Table3[[#This Row],[district]],LISTS!B:B,LISTS!C:C,0,0,1)</f>
        <v>80401070</v>
      </c>
    </row>
    <row r="506" spans="1:7" ht="13.5" x14ac:dyDescent="0.35">
      <c r="A506" s="671" t="s">
        <v>4093</v>
      </c>
      <c r="B506" s="676" t="s">
        <v>3682</v>
      </c>
      <c r="C506" s="672" t="s">
        <v>4280</v>
      </c>
      <c r="D506" s="675">
        <v>44742</v>
      </c>
      <c r="E506" s="477" t="s">
        <v>3127</v>
      </c>
      <c r="F506" s="477" t="s">
        <v>454</v>
      </c>
      <c r="G506" s="670">
        <f>_xlfn.XLOOKUP(Table3[[#This Row],[district]],LISTS!B:B,LISTS!C:C,0,0,1)</f>
        <v>80401070</v>
      </c>
    </row>
    <row r="507" spans="1:7" ht="13.5" x14ac:dyDescent="0.35">
      <c r="A507" s="674" t="s">
        <v>4093</v>
      </c>
      <c r="B507" s="676" t="s">
        <v>3641</v>
      </c>
      <c r="C507" s="672" t="s">
        <v>4280</v>
      </c>
      <c r="D507" s="675">
        <v>44742</v>
      </c>
      <c r="E507" s="477" t="s">
        <v>3127</v>
      </c>
      <c r="F507" s="477" t="s">
        <v>454</v>
      </c>
      <c r="G507" s="670">
        <f>_xlfn.XLOOKUP(Table3[[#This Row],[district]],LISTS!B:B,LISTS!C:C,0,0,1)</f>
        <v>80401070</v>
      </c>
    </row>
    <row r="508" spans="1:7" ht="13.5" x14ac:dyDescent="0.35">
      <c r="A508" s="674" t="s">
        <v>3797</v>
      </c>
      <c r="B508" s="676" t="s">
        <v>3671</v>
      </c>
      <c r="C508" s="672" t="s">
        <v>4280</v>
      </c>
      <c r="D508" s="675">
        <v>44742</v>
      </c>
      <c r="E508" s="477" t="s">
        <v>3127</v>
      </c>
      <c r="F508" s="477" t="s">
        <v>454</v>
      </c>
      <c r="G508" s="670">
        <f>_xlfn.XLOOKUP(Table3[[#This Row],[district]],LISTS!B:B,LISTS!C:C,0,0,1)</f>
        <v>80401070</v>
      </c>
    </row>
    <row r="509" spans="1:7" ht="13.5" x14ac:dyDescent="0.35">
      <c r="A509" s="674" t="s">
        <v>3797</v>
      </c>
      <c r="B509" s="676" t="s">
        <v>3656</v>
      </c>
      <c r="C509" s="672" t="s">
        <v>4280</v>
      </c>
      <c r="D509" s="675">
        <v>44742</v>
      </c>
      <c r="E509" s="477" t="s">
        <v>3127</v>
      </c>
      <c r="F509" s="477" t="s">
        <v>454</v>
      </c>
      <c r="G509" s="670">
        <f>_xlfn.XLOOKUP(Table3[[#This Row],[district]],LISTS!B:B,LISTS!C:C,0,0,1)</f>
        <v>80401070</v>
      </c>
    </row>
    <row r="510" spans="1:7" ht="13.5" x14ac:dyDescent="0.35">
      <c r="A510" s="670" t="s">
        <v>3582</v>
      </c>
      <c r="B510" s="676" t="s">
        <v>3674</v>
      </c>
      <c r="C510" s="672" t="s">
        <v>4279</v>
      </c>
      <c r="D510" s="675">
        <v>44742</v>
      </c>
      <c r="E510" s="477" t="s">
        <v>3127</v>
      </c>
      <c r="F510" s="477" t="s">
        <v>454</v>
      </c>
      <c r="G510" s="670">
        <f>_xlfn.XLOOKUP(Table3[[#This Row],[district]],LISTS!B:B,LISTS!C:C,0,0,1)</f>
        <v>80401070</v>
      </c>
    </row>
    <row r="511" spans="1:7" ht="13.5" x14ac:dyDescent="0.35">
      <c r="A511" s="674" t="s">
        <v>3582</v>
      </c>
      <c r="B511" s="676" t="s">
        <v>3656</v>
      </c>
      <c r="C511" s="672" t="s">
        <v>4279</v>
      </c>
      <c r="D511" s="675">
        <v>44742</v>
      </c>
      <c r="E511" s="477" t="s">
        <v>3127</v>
      </c>
      <c r="F511" s="477" t="s">
        <v>454</v>
      </c>
      <c r="G511" s="670">
        <f>_xlfn.XLOOKUP(Table3[[#This Row],[district]],LISTS!B:B,LISTS!C:C,0,0,1)</f>
        <v>80401070</v>
      </c>
    </row>
    <row r="512" spans="1:7" ht="13.5" x14ac:dyDescent="0.35">
      <c r="A512" s="674" t="s">
        <v>3829</v>
      </c>
      <c r="B512" s="676" t="s">
        <v>3676</v>
      </c>
      <c r="C512" s="672" t="s">
        <v>4280</v>
      </c>
      <c r="D512" s="675">
        <v>44742</v>
      </c>
      <c r="E512" s="477" t="s">
        <v>3127</v>
      </c>
      <c r="F512" s="477" t="s">
        <v>454</v>
      </c>
      <c r="G512" s="670">
        <f>_xlfn.XLOOKUP(Table3[[#This Row],[district]],LISTS!B:B,LISTS!C:C,0,0,1)</f>
        <v>80401070</v>
      </c>
    </row>
    <row r="513" spans="1:7" ht="13.5" x14ac:dyDescent="0.35">
      <c r="A513" s="674" t="s">
        <v>3829</v>
      </c>
      <c r="B513" s="676" t="s">
        <v>3656</v>
      </c>
      <c r="C513" s="672" t="s">
        <v>4280</v>
      </c>
      <c r="D513" s="675">
        <v>44742</v>
      </c>
      <c r="E513" s="477" t="s">
        <v>3127</v>
      </c>
      <c r="F513" s="477" t="s">
        <v>454</v>
      </c>
      <c r="G513" s="670">
        <f>_xlfn.XLOOKUP(Table3[[#This Row],[district]],LISTS!B:B,LISTS!C:C,0,0,1)</f>
        <v>80401070</v>
      </c>
    </row>
    <row r="514" spans="1:7" ht="13.5" x14ac:dyDescent="0.35">
      <c r="A514" s="670" t="s">
        <v>3552</v>
      </c>
      <c r="B514" s="676" t="s">
        <v>3680</v>
      </c>
      <c r="C514" s="672" t="s">
        <v>4279</v>
      </c>
      <c r="D514" s="675">
        <v>44742</v>
      </c>
      <c r="E514" s="477" t="s">
        <v>3127</v>
      </c>
      <c r="F514" s="477" t="s">
        <v>454</v>
      </c>
      <c r="G514" s="670">
        <f>_xlfn.XLOOKUP(Table3[[#This Row],[district]],LISTS!B:B,LISTS!C:C,0,0,1)</f>
        <v>80401070</v>
      </c>
    </row>
    <row r="515" spans="1:7" ht="13.5" x14ac:dyDescent="0.35">
      <c r="A515" s="674" t="s">
        <v>3552</v>
      </c>
      <c r="B515" s="674" t="s">
        <v>3656</v>
      </c>
      <c r="C515" s="672" t="s">
        <v>4279</v>
      </c>
      <c r="D515" s="675">
        <v>44742</v>
      </c>
      <c r="E515" s="477" t="s">
        <v>3127</v>
      </c>
      <c r="F515" s="477" t="s">
        <v>454</v>
      </c>
      <c r="G515" s="670">
        <f>_xlfn.XLOOKUP(Table3[[#This Row],[district]],LISTS!B:B,LISTS!C:C,0,0,1)</f>
        <v>80401070</v>
      </c>
    </row>
    <row r="516" spans="1:7" ht="13.5" x14ac:dyDescent="0.35">
      <c r="A516" s="671" t="s">
        <v>4094</v>
      </c>
      <c r="B516" s="676" t="s">
        <v>3683</v>
      </c>
      <c r="C516" s="672" t="s">
        <v>4280</v>
      </c>
      <c r="D516" s="675">
        <v>44742</v>
      </c>
      <c r="E516" s="477" t="s">
        <v>3127</v>
      </c>
      <c r="F516" s="477" t="s">
        <v>454</v>
      </c>
      <c r="G516" s="670">
        <f>_xlfn.XLOOKUP(Table3[[#This Row],[district]],LISTS!B:B,LISTS!C:C,0,0,1)</f>
        <v>80401070</v>
      </c>
    </row>
    <row r="517" spans="1:7" ht="13.5" x14ac:dyDescent="0.35">
      <c r="A517" s="674" t="s">
        <v>4094</v>
      </c>
      <c r="B517" s="676" t="s">
        <v>3641</v>
      </c>
      <c r="C517" s="672" t="s">
        <v>4280</v>
      </c>
      <c r="D517" s="675">
        <v>44742</v>
      </c>
      <c r="E517" s="477" t="s">
        <v>3127</v>
      </c>
      <c r="F517" s="477" t="s">
        <v>454</v>
      </c>
      <c r="G517" s="670">
        <f>_xlfn.XLOOKUP(Table3[[#This Row],[district]],LISTS!B:B,LISTS!C:C,0,0,1)</f>
        <v>80401070</v>
      </c>
    </row>
    <row r="518" spans="1:7" ht="13.5" x14ac:dyDescent="0.35">
      <c r="A518" s="674" t="s">
        <v>3768</v>
      </c>
      <c r="B518" s="676" t="s">
        <v>3682</v>
      </c>
      <c r="C518" s="672" t="s">
        <v>4280</v>
      </c>
      <c r="D518" s="675">
        <v>44742</v>
      </c>
      <c r="E518" s="477" t="s">
        <v>3127</v>
      </c>
      <c r="F518" s="477" t="s">
        <v>454</v>
      </c>
      <c r="G518" s="670">
        <f>_xlfn.XLOOKUP(Table3[[#This Row],[district]],LISTS!B:B,LISTS!C:C,0,0,1)</f>
        <v>80401070</v>
      </c>
    </row>
    <row r="519" spans="1:7" ht="13.5" x14ac:dyDescent="0.35">
      <c r="A519" s="674" t="s">
        <v>3768</v>
      </c>
      <c r="B519" s="676" t="s">
        <v>3656</v>
      </c>
      <c r="C519" s="672" t="s">
        <v>4280</v>
      </c>
      <c r="D519" s="675">
        <v>44742</v>
      </c>
      <c r="E519" s="477" t="s">
        <v>3127</v>
      </c>
      <c r="F519" s="477" t="s">
        <v>454</v>
      </c>
      <c r="G519" s="670">
        <f>_xlfn.XLOOKUP(Table3[[#This Row],[district]],LISTS!B:B,LISTS!C:C,0,0,1)</f>
        <v>80401070</v>
      </c>
    </row>
    <row r="520" spans="1:7" ht="13.5" x14ac:dyDescent="0.35">
      <c r="A520" s="671" t="s">
        <v>3906</v>
      </c>
      <c r="B520" s="676" t="s">
        <v>3683</v>
      </c>
      <c r="C520" s="672" t="s">
        <v>4279</v>
      </c>
      <c r="D520" s="675">
        <v>44742</v>
      </c>
      <c r="E520" s="477" t="s">
        <v>3127</v>
      </c>
      <c r="F520" s="477" t="s">
        <v>454</v>
      </c>
      <c r="G520" s="670">
        <f>_xlfn.XLOOKUP(Table3[[#This Row],[district]],LISTS!B:B,LISTS!C:C,0,0,1)</f>
        <v>80401070</v>
      </c>
    </row>
    <row r="521" spans="1:7" ht="13.5" x14ac:dyDescent="0.35">
      <c r="A521" s="674" t="s">
        <v>3906</v>
      </c>
      <c r="B521" s="676" t="s">
        <v>3656</v>
      </c>
      <c r="C521" s="672" t="s">
        <v>4279</v>
      </c>
      <c r="D521" s="675">
        <v>44742</v>
      </c>
      <c r="E521" s="477" t="s">
        <v>3127</v>
      </c>
      <c r="F521" s="477" t="s">
        <v>454</v>
      </c>
      <c r="G521" s="670">
        <f>_xlfn.XLOOKUP(Table3[[#This Row],[district]],LISTS!B:B,LISTS!C:C,0,0,1)</f>
        <v>80401070</v>
      </c>
    </row>
    <row r="522" spans="1:7" ht="13.5" x14ac:dyDescent="0.35">
      <c r="A522" s="671" t="s">
        <v>4095</v>
      </c>
      <c r="B522" s="676" t="s">
        <v>3685</v>
      </c>
      <c r="C522" s="672" t="s">
        <v>4280</v>
      </c>
      <c r="D522" s="675">
        <v>44742</v>
      </c>
      <c r="E522" s="477" t="s">
        <v>3127</v>
      </c>
      <c r="F522" s="477" t="s">
        <v>454</v>
      </c>
      <c r="G522" s="670">
        <f>_xlfn.XLOOKUP(Table3[[#This Row],[district]],LISTS!B:B,LISTS!C:C,0,0,1)</f>
        <v>80401070</v>
      </c>
    </row>
    <row r="523" spans="1:7" ht="13.5" x14ac:dyDescent="0.35">
      <c r="A523" s="674" t="s">
        <v>4095</v>
      </c>
      <c r="B523" s="676" t="s">
        <v>3641</v>
      </c>
      <c r="C523" s="672" t="s">
        <v>4280</v>
      </c>
      <c r="D523" s="675">
        <v>44742</v>
      </c>
      <c r="E523" s="477" t="s">
        <v>3127</v>
      </c>
      <c r="F523" s="477" t="s">
        <v>454</v>
      </c>
      <c r="G523" s="670">
        <f>_xlfn.XLOOKUP(Table3[[#This Row],[district]],LISTS!B:B,LISTS!C:C,0,0,1)</f>
        <v>80401070</v>
      </c>
    </row>
    <row r="524" spans="1:7" ht="13.5" x14ac:dyDescent="0.35">
      <c r="A524" s="674" t="s">
        <v>3755</v>
      </c>
      <c r="B524" s="676" t="s">
        <v>3685</v>
      </c>
      <c r="C524" s="672" t="s">
        <v>4280</v>
      </c>
      <c r="D524" s="675">
        <v>44742</v>
      </c>
      <c r="E524" s="477" t="s">
        <v>3127</v>
      </c>
      <c r="F524" s="477" t="s">
        <v>454</v>
      </c>
      <c r="G524" s="670">
        <f>_xlfn.XLOOKUP(Table3[[#This Row],[district]],LISTS!B:B,LISTS!C:C,0,0,1)</f>
        <v>80401070</v>
      </c>
    </row>
    <row r="525" spans="1:7" ht="13.5" x14ac:dyDescent="0.35">
      <c r="A525" s="674" t="s">
        <v>3755</v>
      </c>
      <c r="B525" s="676" t="s">
        <v>3656</v>
      </c>
      <c r="C525" s="672" t="s">
        <v>4280</v>
      </c>
      <c r="D525" s="675">
        <v>44742</v>
      </c>
      <c r="E525" s="477" t="s">
        <v>3127</v>
      </c>
      <c r="F525" s="477" t="s">
        <v>454</v>
      </c>
      <c r="G525" s="670">
        <f>_xlfn.XLOOKUP(Table3[[#This Row],[district]],LISTS!B:B,LISTS!C:C,0,0,1)</f>
        <v>80401070</v>
      </c>
    </row>
    <row r="526" spans="1:7" ht="13.5" x14ac:dyDescent="0.35">
      <c r="A526" s="674" t="s">
        <v>3762</v>
      </c>
      <c r="B526" s="676" t="s">
        <v>3688</v>
      </c>
      <c r="C526" s="672" t="s">
        <v>4280</v>
      </c>
      <c r="D526" s="675">
        <v>44742</v>
      </c>
      <c r="E526" s="477" t="s">
        <v>3127</v>
      </c>
      <c r="F526" s="477" t="s">
        <v>454</v>
      </c>
      <c r="G526" s="670">
        <f>_xlfn.XLOOKUP(Table3[[#This Row],[district]],LISTS!B:B,LISTS!C:C,0,0,1)</f>
        <v>80401070</v>
      </c>
    </row>
    <row r="527" spans="1:7" ht="13.5" x14ac:dyDescent="0.35">
      <c r="A527" s="674" t="s">
        <v>3762</v>
      </c>
      <c r="B527" s="676" t="s">
        <v>3656</v>
      </c>
      <c r="C527" s="672" t="s">
        <v>4280</v>
      </c>
      <c r="D527" s="675">
        <v>44742</v>
      </c>
      <c r="E527" s="477" t="s">
        <v>3127</v>
      </c>
      <c r="F527" s="477" t="s">
        <v>454</v>
      </c>
      <c r="G527" s="670">
        <f>_xlfn.XLOOKUP(Table3[[#This Row],[district]],LISTS!B:B,LISTS!C:C,0,0,1)</f>
        <v>80401070</v>
      </c>
    </row>
    <row r="528" spans="1:7" ht="13.5" x14ac:dyDescent="0.35">
      <c r="A528" s="670" t="s">
        <v>3501</v>
      </c>
      <c r="B528" s="676" t="s">
        <v>3689</v>
      </c>
      <c r="C528" s="672" t="s">
        <v>4280</v>
      </c>
      <c r="D528" s="675">
        <v>44742</v>
      </c>
      <c r="E528" s="477" t="s">
        <v>3127</v>
      </c>
      <c r="F528" s="477" t="s">
        <v>454</v>
      </c>
      <c r="G528" s="670">
        <f>_xlfn.XLOOKUP(Table3[[#This Row],[district]],LISTS!B:B,LISTS!C:C,0,0,1)</f>
        <v>80401070</v>
      </c>
    </row>
    <row r="529" spans="1:7" ht="13.5" x14ac:dyDescent="0.35">
      <c r="A529" s="674" t="s">
        <v>3501</v>
      </c>
      <c r="B529" s="676" t="s">
        <v>3656</v>
      </c>
      <c r="C529" s="672" t="s">
        <v>4280</v>
      </c>
      <c r="D529" s="675">
        <v>44742</v>
      </c>
      <c r="E529" s="477" t="s">
        <v>3127</v>
      </c>
      <c r="F529" s="477" t="s">
        <v>454</v>
      </c>
      <c r="G529" s="670">
        <f>_xlfn.XLOOKUP(Table3[[#This Row],[district]],LISTS!B:B,LISTS!C:C,0,0,1)</f>
        <v>80401070</v>
      </c>
    </row>
    <row r="530" spans="1:7" ht="13.5" x14ac:dyDescent="0.35">
      <c r="A530" s="670" t="s">
        <v>3564</v>
      </c>
      <c r="B530" s="676" t="s">
        <v>3691</v>
      </c>
      <c r="C530" s="672" t="s">
        <v>4279</v>
      </c>
      <c r="D530" s="675">
        <v>44742</v>
      </c>
      <c r="E530" s="477" t="s">
        <v>3127</v>
      </c>
      <c r="F530" s="477" t="s">
        <v>454</v>
      </c>
      <c r="G530" s="670">
        <f>_xlfn.XLOOKUP(Table3[[#This Row],[district]],LISTS!B:B,LISTS!C:C,0,0,1)</f>
        <v>80401070</v>
      </c>
    </row>
    <row r="531" spans="1:7" ht="13.5" x14ac:dyDescent="0.35">
      <c r="A531" s="674" t="s">
        <v>3564</v>
      </c>
      <c r="B531" s="676" t="s">
        <v>3656</v>
      </c>
      <c r="C531" s="672" t="s">
        <v>4279</v>
      </c>
      <c r="D531" s="675">
        <v>44742</v>
      </c>
      <c r="E531" s="477" t="s">
        <v>3127</v>
      </c>
      <c r="F531" s="477" t="s">
        <v>454</v>
      </c>
      <c r="G531" s="670">
        <f>_xlfn.XLOOKUP(Table3[[#This Row],[district]],LISTS!B:B,LISTS!C:C,0,0,1)</f>
        <v>80401070</v>
      </c>
    </row>
    <row r="532" spans="1:7" ht="13.5" x14ac:dyDescent="0.35">
      <c r="A532" s="674" t="s">
        <v>3759</v>
      </c>
      <c r="B532" s="676" t="s">
        <v>3693</v>
      </c>
      <c r="C532" s="672" t="s">
        <v>4280</v>
      </c>
      <c r="D532" s="675">
        <v>44742</v>
      </c>
      <c r="E532" s="477" t="s">
        <v>3127</v>
      </c>
      <c r="F532" s="477" t="s">
        <v>454</v>
      </c>
      <c r="G532" s="670">
        <f>_xlfn.XLOOKUP(Table3[[#This Row],[district]],LISTS!B:B,LISTS!C:C,0,0,1)</f>
        <v>80401070</v>
      </c>
    </row>
    <row r="533" spans="1:7" ht="13.5" x14ac:dyDescent="0.35">
      <c r="A533" s="674" t="s">
        <v>3759</v>
      </c>
      <c r="B533" s="676" t="s">
        <v>3656</v>
      </c>
      <c r="C533" s="672" t="s">
        <v>4280</v>
      </c>
      <c r="D533" s="675">
        <v>44742</v>
      </c>
      <c r="E533" s="477" t="s">
        <v>3127</v>
      </c>
      <c r="F533" s="477" t="s">
        <v>454</v>
      </c>
      <c r="G533" s="670">
        <f>_xlfn.XLOOKUP(Table3[[#This Row],[district]],LISTS!B:B,LISTS!C:C,0,0,1)</f>
        <v>80401070</v>
      </c>
    </row>
    <row r="534" spans="1:7" ht="13.5" x14ac:dyDescent="0.35">
      <c r="A534" s="671" t="s">
        <v>4096</v>
      </c>
      <c r="B534" s="676" t="s">
        <v>3688</v>
      </c>
      <c r="C534" s="672" t="s">
        <v>4280</v>
      </c>
      <c r="D534" s="675">
        <v>44742</v>
      </c>
      <c r="E534" s="477" t="s">
        <v>3127</v>
      </c>
      <c r="F534" s="477" t="s">
        <v>454</v>
      </c>
      <c r="G534" s="670">
        <f>_xlfn.XLOOKUP(Table3[[#This Row],[district]],LISTS!B:B,LISTS!C:C,0,0,1)</f>
        <v>80401070</v>
      </c>
    </row>
    <row r="535" spans="1:7" ht="13.5" x14ac:dyDescent="0.35">
      <c r="A535" s="674" t="s">
        <v>4096</v>
      </c>
      <c r="B535" s="676" t="s">
        <v>3641</v>
      </c>
      <c r="C535" s="672" t="s">
        <v>4280</v>
      </c>
      <c r="D535" s="675">
        <v>44742</v>
      </c>
      <c r="E535" s="477" t="s">
        <v>3127</v>
      </c>
      <c r="F535" s="477" t="s">
        <v>454</v>
      </c>
      <c r="G535" s="670">
        <f>_xlfn.XLOOKUP(Table3[[#This Row],[district]],LISTS!B:B,LISTS!C:C,0,0,1)</f>
        <v>80401070</v>
      </c>
    </row>
    <row r="536" spans="1:7" ht="13.5" x14ac:dyDescent="0.35">
      <c r="A536" s="671" t="s">
        <v>4097</v>
      </c>
      <c r="B536" s="676" t="s">
        <v>3689</v>
      </c>
      <c r="C536" s="672" t="s">
        <v>4280</v>
      </c>
      <c r="D536" s="675">
        <v>44742</v>
      </c>
      <c r="E536" s="477" t="s">
        <v>3127</v>
      </c>
      <c r="F536" s="477" t="s">
        <v>454</v>
      </c>
      <c r="G536" s="670">
        <f>_xlfn.XLOOKUP(Table3[[#This Row],[district]],LISTS!B:B,LISTS!C:C,0,0,1)</f>
        <v>80401070</v>
      </c>
    </row>
    <row r="537" spans="1:7" ht="13.5" x14ac:dyDescent="0.35">
      <c r="A537" s="674" t="s">
        <v>4097</v>
      </c>
      <c r="B537" s="676" t="s">
        <v>3641</v>
      </c>
      <c r="C537" s="672" t="s">
        <v>4280</v>
      </c>
      <c r="D537" s="675">
        <v>44742</v>
      </c>
      <c r="E537" s="477" t="s">
        <v>3127</v>
      </c>
      <c r="F537" s="477" t="s">
        <v>454</v>
      </c>
      <c r="G537" s="670">
        <f>_xlfn.XLOOKUP(Table3[[#This Row],[district]],LISTS!B:B,LISTS!C:C,0,0,1)</f>
        <v>80401070</v>
      </c>
    </row>
    <row r="538" spans="1:7" ht="13.5" x14ac:dyDescent="0.35">
      <c r="A538" s="671" t="s">
        <v>4098</v>
      </c>
      <c r="B538" s="676" t="s">
        <v>3691</v>
      </c>
      <c r="C538" s="672" t="s">
        <v>4280</v>
      </c>
      <c r="D538" s="675">
        <v>44742</v>
      </c>
      <c r="E538" s="477" t="s">
        <v>3127</v>
      </c>
      <c r="F538" s="477" t="s">
        <v>454</v>
      </c>
      <c r="G538" s="670">
        <f>_xlfn.XLOOKUP(Table3[[#This Row],[district]],LISTS!B:B,LISTS!C:C,0,0,1)</f>
        <v>80401070</v>
      </c>
    </row>
    <row r="539" spans="1:7" ht="13.5" x14ac:dyDescent="0.35">
      <c r="A539" s="674" t="s">
        <v>4098</v>
      </c>
      <c r="B539" s="676" t="s">
        <v>3641</v>
      </c>
      <c r="C539" s="672" t="s">
        <v>4280</v>
      </c>
      <c r="D539" s="675">
        <v>44742</v>
      </c>
      <c r="E539" s="477" t="s">
        <v>3127</v>
      </c>
      <c r="F539" s="477" t="s">
        <v>454</v>
      </c>
      <c r="G539" s="670">
        <f>_xlfn.XLOOKUP(Table3[[#This Row],[district]],LISTS!B:B,LISTS!C:C,0,0,1)</f>
        <v>80401070</v>
      </c>
    </row>
    <row r="540" spans="1:7" ht="13.5" x14ac:dyDescent="0.35">
      <c r="A540" s="671" t="s">
        <v>3907</v>
      </c>
      <c r="B540" s="676" t="s">
        <v>4273</v>
      </c>
      <c r="C540" s="672" t="s">
        <v>4279</v>
      </c>
      <c r="D540" s="675">
        <v>44742</v>
      </c>
      <c r="E540" s="477" t="s">
        <v>3127</v>
      </c>
      <c r="F540" s="477" t="s">
        <v>454</v>
      </c>
      <c r="G540" s="670">
        <f>_xlfn.XLOOKUP(Table3[[#This Row],[district]],LISTS!B:B,LISTS!C:C,0,0,1)</f>
        <v>80401070</v>
      </c>
    </row>
    <row r="541" spans="1:7" ht="13.5" x14ac:dyDescent="0.35">
      <c r="A541" s="674" t="s">
        <v>3907</v>
      </c>
      <c r="B541" s="676" t="s">
        <v>3656</v>
      </c>
      <c r="C541" s="672" t="s">
        <v>4279</v>
      </c>
      <c r="D541" s="675">
        <v>44742</v>
      </c>
      <c r="E541" s="477" t="s">
        <v>3127</v>
      </c>
      <c r="F541" s="477" t="s">
        <v>454</v>
      </c>
      <c r="G541" s="670">
        <f>_xlfn.XLOOKUP(Table3[[#This Row],[district]],LISTS!B:B,LISTS!C:C,0,0,1)</f>
        <v>80401070</v>
      </c>
    </row>
    <row r="542" spans="1:7" ht="13.5" x14ac:dyDescent="0.35">
      <c r="A542" s="671" t="s">
        <v>4099</v>
      </c>
      <c r="B542" s="676" t="s">
        <v>3693</v>
      </c>
      <c r="C542" s="672" t="s">
        <v>4280</v>
      </c>
      <c r="D542" s="675">
        <v>44742</v>
      </c>
      <c r="E542" s="477" t="s">
        <v>3127</v>
      </c>
      <c r="F542" s="477" t="s">
        <v>454</v>
      </c>
      <c r="G542" s="670">
        <f>_xlfn.XLOOKUP(Table3[[#This Row],[district]],LISTS!B:B,LISTS!C:C,0,0,1)</f>
        <v>80401070</v>
      </c>
    </row>
    <row r="543" spans="1:7" ht="13.5" x14ac:dyDescent="0.35">
      <c r="A543" s="674" t="s">
        <v>4099</v>
      </c>
      <c r="B543" s="676" t="s">
        <v>3641</v>
      </c>
      <c r="C543" s="672" t="s">
        <v>4280</v>
      </c>
      <c r="D543" s="675">
        <v>44742</v>
      </c>
      <c r="E543" s="477" t="s">
        <v>3127</v>
      </c>
      <c r="F543" s="477" t="s">
        <v>454</v>
      </c>
      <c r="G543" s="670">
        <f>_xlfn.XLOOKUP(Table3[[#This Row],[district]],LISTS!B:B,LISTS!C:C,0,0,1)</f>
        <v>80401070</v>
      </c>
    </row>
    <row r="544" spans="1:7" ht="13.5" x14ac:dyDescent="0.35">
      <c r="A544" s="671" t="s">
        <v>4100</v>
      </c>
      <c r="B544" s="676" t="s">
        <v>4273</v>
      </c>
      <c r="C544" s="672" t="s">
        <v>4280</v>
      </c>
      <c r="D544" s="675">
        <v>44742</v>
      </c>
      <c r="E544" s="477" t="s">
        <v>3127</v>
      </c>
      <c r="F544" s="477" t="s">
        <v>454</v>
      </c>
      <c r="G544" s="670">
        <f>_xlfn.XLOOKUP(Table3[[#This Row],[district]],LISTS!B:B,LISTS!C:C,0,0,1)</f>
        <v>80401070</v>
      </c>
    </row>
    <row r="545" spans="1:7" ht="13.5" x14ac:dyDescent="0.35">
      <c r="A545" s="674" t="s">
        <v>4100</v>
      </c>
      <c r="B545" s="676" t="s">
        <v>3641</v>
      </c>
      <c r="C545" s="672" t="s">
        <v>4280</v>
      </c>
      <c r="D545" s="675">
        <v>44742</v>
      </c>
      <c r="E545" s="477" t="s">
        <v>3127</v>
      </c>
      <c r="F545" s="477" t="s">
        <v>454</v>
      </c>
      <c r="G545" s="670">
        <f>_xlfn.XLOOKUP(Table3[[#This Row],[district]],LISTS!B:B,LISTS!C:C,0,0,1)</f>
        <v>80401070</v>
      </c>
    </row>
    <row r="546" spans="1:7" ht="13.5" x14ac:dyDescent="0.35">
      <c r="A546" s="671" t="s">
        <v>3908</v>
      </c>
      <c r="B546" s="676" t="s">
        <v>3634</v>
      </c>
      <c r="C546" s="672" t="s">
        <v>4279</v>
      </c>
      <c r="D546" s="675">
        <v>44742</v>
      </c>
      <c r="E546" s="477" t="s">
        <v>3127</v>
      </c>
      <c r="F546" s="477" t="s">
        <v>454</v>
      </c>
      <c r="G546" s="670">
        <f>_xlfn.XLOOKUP(Table3[[#This Row],[district]],LISTS!B:B,LISTS!C:C,0,0,1)</f>
        <v>80401070</v>
      </c>
    </row>
    <row r="547" spans="1:7" ht="13.5" x14ac:dyDescent="0.35">
      <c r="A547" s="674" t="s">
        <v>3908</v>
      </c>
      <c r="B547" s="674" t="s">
        <v>3656</v>
      </c>
      <c r="C547" s="672" t="s">
        <v>4279</v>
      </c>
      <c r="D547" s="675">
        <v>44742</v>
      </c>
      <c r="E547" s="477" t="s">
        <v>3127</v>
      </c>
      <c r="F547" s="477" t="s">
        <v>454</v>
      </c>
      <c r="G547" s="670">
        <f>_xlfn.XLOOKUP(Table3[[#This Row],[district]],LISTS!B:B,LISTS!C:C,0,0,1)</f>
        <v>80401070</v>
      </c>
    </row>
    <row r="548" spans="1:7" ht="13.5" x14ac:dyDescent="0.35">
      <c r="A548" s="674" t="s">
        <v>3801</v>
      </c>
      <c r="B548" s="676" t="s">
        <v>607</v>
      </c>
      <c r="C548" s="672" t="s">
        <v>4280</v>
      </c>
      <c r="D548" s="675">
        <v>44742</v>
      </c>
      <c r="E548" s="477" t="s">
        <v>3127</v>
      </c>
      <c r="F548" s="477" t="s">
        <v>454</v>
      </c>
      <c r="G548" s="670">
        <f>_xlfn.XLOOKUP(Table3[[#This Row],[district]],LISTS!B:B,LISTS!C:C,0,0,1)</f>
        <v>80401070</v>
      </c>
    </row>
    <row r="549" spans="1:7" ht="13.5" x14ac:dyDescent="0.35">
      <c r="A549" s="674" t="s">
        <v>3801</v>
      </c>
      <c r="B549" s="676" t="s">
        <v>3656</v>
      </c>
      <c r="C549" s="672" t="s">
        <v>4280</v>
      </c>
      <c r="D549" s="675">
        <v>44742</v>
      </c>
      <c r="E549" s="477" t="s">
        <v>3127</v>
      </c>
      <c r="F549" s="477" t="s">
        <v>454</v>
      </c>
      <c r="G549" s="670">
        <f>_xlfn.XLOOKUP(Table3[[#This Row],[district]],LISTS!B:B,LISTS!C:C,0,0,1)</f>
        <v>80401070</v>
      </c>
    </row>
    <row r="550" spans="1:7" ht="13.5" x14ac:dyDescent="0.35">
      <c r="A550" s="671" t="s">
        <v>3909</v>
      </c>
      <c r="B550" s="676" t="s">
        <v>378</v>
      </c>
      <c r="C550" s="672" t="s">
        <v>4279</v>
      </c>
      <c r="D550" s="675">
        <v>44742</v>
      </c>
      <c r="E550" s="477" t="s">
        <v>3127</v>
      </c>
      <c r="F550" s="477" t="s">
        <v>454</v>
      </c>
      <c r="G550" s="670">
        <f>_xlfn.XLOOKUP(Table3[[#This Row],[district]],LISTS!B:B,LISTS!C:C,0,0,1)</f>
        <v>80401070</v>
      </c>
    </row>
    <row r="551" spans="1:7" ht="13.5" x14ac:dyDescent="0.35">
      <c r="A551" s="674" t="s">
        <v>3909</v>
      </c>
      <c r="B551" s="676" t="s">
        <v>3656</v>
      </c>
      <c r="C551" s="672" t="s">
        <v>4279</v>
      </c>
      <c r="D551" s="675">
        <v>44742</v>
      </c>
      <c r="E551" s="477" t="s">
        <v>3127</v>
      </c>
      <c r="F551" s="477" t="s">
        <v>454</v>
      </c>
      <c r="G551" s="670">
        <f>_xlfn.XLOOKUP(Table3[[#This Row],[district]],LISTS!B:B,LISTS!C:C,0,0,1)</f>
        <v>80401070</v>
      </c>
    </row>
    <row r="552" spans="1:7" ht="13.5" x14ac:dyDescent="0.35">
      <c r="A552" s="671" t="s">
        <v>4101</v>
      </c>
      <c r="B552" s="676" t="s">
        <v>3634</v>
      </c>
      <c r="C552" s="672" t="s">
        <v>4280</v>
      </c>
      <c r="D552" s="675">
        <v>44742</v>
      </c>
      <c r="E552" s="477" t="s">
        <v>3127</v>
      </c>
      <c r="F552" s="477" t="s">
        <v>454</v>
      </c>
      <c r="G552" s="670">
        <f>_xlfn.XLOOKUP(Table3[[#This Row],[district]],LISTS!B:B,LISTS!C:C,0,0,1)</f>
        <v>80401070</v>
      </c>
    </row>
    <row r="553" spans="1:7" ht="13.5" x14ac:dyDescent="0.35">
      <c r="A553" s="674" t="s">
        <v>4101</v>
      </c>
      <c r="B553" s="674" t="s">
        <v>3641</v>
      </c>
      <c r="C553" s="672" t="s">
        <v>4280</v>
      </c>
      <c r="D553" s="675">
        <v>44742</v>
      </c>
      <c r="E553" s="477" t="s">
        <v>3127</v>
      </c>
      <c r="F553" s="477" t="s">
        <v>454</v>
      </c>
      <c r="G553" s="670">
        <f>_xlfn.XLOOKUP(Table3[[#This Row],[district]],LISTS!B:B,LISTS!C:C,0,0,1)</f>
        <v>80401070</v>
      </c>
    </row>
    <row r="554" spans="1:7" ht="13.5" x14ac:dyDescent="0.35">
      <c r="A554" s="674" t="s">
        <v>3731</v>
      </c>
      <c r="B554" s="676" t="s">
        <v>3637</v>
      </c>
      <c r="C554" s="672" t="s">
        <v>4280</v>
      </c>
      <c r="D554" s="675">
        <v>44742</v>
      </c>
      <c r="E554" s="477" t="s">
        <v>3127</v>
      </c>
      <c r="F554" s="477" t="s">
        <v>454</v>
      </c>
      <c r="G554" s="670">
        <f>_xlfn.XLOOKUP(Table3[[#This Row],[district]],LISTS!B:B,LISTS!C:C,0,0,1)</f>
        <v>80401070</v>
      </c>
    </row>
    <row r="555" spans="1:7" ht="13.5" x14ac:dyDescent="0.35">
      <c r="A555" s="674" t="s">
        <v>3731</v>
      </c>
      <c r="B555" s="676" t="s">
        <v>3656</v>
      </c>
      <c r="C555" s="672" t="s">
        <v>4280</v>
      </c>
      <c r="D555" s="675">
        <v>44742</v>
      </c>
      <c r="E555" s="477" t="s">
        <v>3127</v>
      </c>
      <c r="F555" s="477" t="s">
        <v>454</v>
      </c>
      <c r="G555" s="670">
        <f>_xlfn.XLOOKUP(Table3[[#This Row],[district]],LISTS!B:B,LISTS!C:C,0,0,1)</f>
        <v>80401070</v>
      </c>
    </row>
    <row r="556" spans="1:7" ht="13.5" x14ac:dyDescent="0.35">
      <c r="A556" s="671" t="s">
        <v>3910</v>
      </c>
      <c r="B556" s="676" t="s">
        <v>3616</v>
      </c>
      <c r="C556" s="672" t="s">
        <v>4279</v>
      </c>
      <c r="D556" s="675">
        <v>44742</v>
      </c>
      <c r="E556" s="477" t="s">
        <v>3127</v>
      </c>
      <c r="F556" s="477" t="s">
        <v>454</v>
      </c>
      <c r="G556" s="670">
        <f>_xlfn.XLOOKUP(Table3[[#This Row],[district]],LISTS!B:B,LISTS!C:C,0,0,1)</f>
        <v>80401070</v>
      </c>
    </row>
    <row r="557" spans="1:7" ht="13.5" x14ac:dyDescent="0.35">
      <c r="A557" s="674" t="s">
        <v>3910</v>
      </c>
      <c r="B557" s="674" t="s">
        <v>3674</v>
      </c>
      <c r="C557" s="672" t="s">
        <v>4279</v>
      </c>
      <c r="D557" s="675">
        <v>44742</v>
      </c>
      <c r="E557" s="477" t="s">
        <v>3127</v>
      </c>
      <c r="F557" s="477" t="s">
        <v>454</v>
      </c>
      <c r="G557" s="670">
        <f>_xlfn.XLOOKUP(Table3[[#This Row],[district]],LISTS!B:B,LISTS!C:C,0,0,1)</f>
        <v>80401070</v>
      </c>
    </row>
    <row r="558" spans="1:7" ht="13.5" x14ac:dyDescent="0.35">
      <c r="A558" s="671" t="s">
        <v>3911</v>
      </c>
      <c r="B558" s="676" t="s">
        <v>3638</v>
      </c>
      <c r="C558" s="672" t="s">
        <v>4279</v>
      </c>
      <c r="D558" s="675">
        <v>44742</v>
      </c>
      <c r="E558" s="477" t="s">
        <v>3127</v>
      </c>
      <c r="F558" s="477" t="s">
        <v>454</v>
      </c>
      <c r="G558" s="670">
        <f>_xlfn.XLOOKUP(Table3[[#This Row],[district]],LISTS!B:B,LISTS!C:C,0,0,1)</f>
        <v>80401070</v>
      </c>
    </row>
    <row r="559" spans="1:7" ht="13.5" x14ac:dyDescent="0.35">
      <c r="A559" s="674" t="s">
        <v>3911</v>
      </c>
      <c r="B559" s="676" t="s">
        <v>3674</v>
      </c>
      <c r="C559" s="672" t="s">
        <v>4279</v>
      </c>
      <c r="D559" s="675">
        <v>44742</v>
      </c>
      <c r="E559" s="477" t="s">
        <v>3127</v>
      </c>
      <c r="F559" s="477" t="s">
        <v>454</v>
      </c>
      <c r="G559" s="670">
        <f>_xlfn.XLOOKUP(Table3[[#This Row],[district]],LISTS!B:B,LISTS!C:C,0,0,1)</f>
        <v>80401070</v>
      </c>
    </row>
    <row r="560" spans="1:7" ht="13.5" x14ac:dyDescent="0.35">
      <c r="A560" s="670" t="s">
        <v>3622</v>
      </c>
      <c r="B560" s="676" t="s">
        <v>3639</v>
      </c>
      <c r="C560" s="672" t="s">
        <v>4279</v>
      </c>
      <c r="D560" s="675">
        <v>44742</v>
      </c>
      <c r="E560" s="477" t="s">
        <v>3127</v>
      </c>
      <c r="F560" s="477" t="s">
        <v>454</v>
      </c>
      <c r="G560" s="670">
        <f>_xlfn.XLOOKUP(Table3[[#This Row],[district]],LISTS!B:B,LISTS!C:C,0,0,1)</f>
        <v>80401070</v>
      </c>
    </row>
    <row r="561" spans="1:7" ht="13.5" x14ac:dyDescent="0.35">
      <c r="A561" s="674" t="s">
        <v>3622</v>
      </c>
      <c r="B561" s="676" t="s">
        <v>3674</v>
      </c>
      <c r="C561" s="672" t="s">
        <v>4279</v>
      </c>
      <c r="D561" s="675">
        <v>44742</v>
      </c>
      <c r="E561" s="477" t="s">
        <v>3127</v>
      </c>
      <c r="F561" s="477" t="s">
        <v>454</v>
      </c>
      <c r="G561" s="670">
        <f>_xlfn.XLOOKUP(Table3[[#This Row],[district]],LISTS!B:B,LISTS!C:C,0,0,1)</f>
        <v>80401070</v>
      </c>
    </row>
    <row r="562" spans="1:7" ht="13.5" x14ac:dyDescent="0.35">
      <c r="A562" s="671" t="s">
        <v>4102</v>
      </c>
      <c r="B562" s="676" t="s">
        <v>607</v>
      </c>
      <c r="C562" s="672" t="s">
        <v>4280</v>
      </c>
      <c r="D562" s="675">
        <v>44742</v>
      </c>
      <c r="E562" s="477" t="s">
        <v>3127</v>
      </c>
      <c r="F562" s="477" t="s">
        <v>454</v>
      </c>
      <c r="G562" s="670">
        <f>_xlfn.XLOOKUP(Table3[[#This Row],[district]],LISTS!B:B,LISTS!C:C,0,0,1)</f>
        <v>80401070</v>
      </c>
    </row>
    <row r="563" spans="1:7" ht="13.5" x14ac:dyDescent="0.35">
      <c r="A563" s="674" t="s">
        <v>4102</v>
      </c>
      <c r="B563" s="676" t="s">
        <v>3641</v>
      </c>
      <c r="C563" s="672" t="s">
        <v>4280</v>
      </c>
      <c r="D563" s="675">
        <v>44742</v>
      </c>
      <c r="E563" s="477" t="s">
        <v>3127</v>
      </c>
      <c r="F563" s="477" t="s">
        <v>454</v>
      </c>
      <c r="G563" s="670">
        <f>_xlfn.XLOOKUP(Table3[[#This Row],[district]],LISTS!B:B,LISTS!C:C,0,0,1)</f>
        <v>80401070</v>
      </c>
    </row>
    <row r="564" spans="1:7" ht="13.5" x14ac:dyDescent="0.35">
      <c r="A564" s="674" t="s">
        <v>3617</v>
      </c>
      <c r="B564" s="676" t="s">
        <v>3640</v>
      </c>
      <c r="C564" s="672" t="s">
        <v>4280</v>
      </c>
      <c r="D564" s="675">
        <v>44742</v>
      </c>
      <c r="E564" s="477" t="s">
        <v>3127</v>
      </c>
      <c r="F564" s="477" t="s">
        <v>454</v>
      </c>
      <c r="G564" s="670">
        <f>_xlfn.XLOOKUP(Table3[[#This Row],[district]],LISTS!B:B,LISTS!C:C,0,0,1)</f>
        <v>80401070</v>
      </c>
    </row>
    <row r="565" spans="1:7" ht="13.5" x14ac:dyDescent="0.35">
      <c r="A565" s="674" t="s">
        <v>3617</v>
      </c>
      <c r="B565" s="676" t="s">
        <v>3674</v>
      </c>
      <c r="C565" s="672" t="s">
        <v>4280</v>
      </c>
      <c r="D565" s="675">
        <v>44742</v>
      </c>
      <c r="E565" s="477" t="s">
        <v>3127</v>
      </c>
      <c r="F565" s="477" t="s">
        <v>454</v>
      </c>
      <c r="G565" s="670">
        <f>_xlfn.XLOOKUP(Table3[[#This Row],[district]],LISTS!B:B,LISTS!C:C,0,0,1)</f>
        <v>80401070</v>
      </c>
    </row>
    <row r="566" spans="1:7" ht="13.5" x14ac:dyDescent="0.35">
      <c r="A566" s="670" t="s">
        <v>3589</v>
      </c>
      <c r="B566" s="676" t="s">
        <v>3641</v>
      </c>
      <c r="C566" s="672" t="s">
        <v>4279</v>
      </c>
      <c r="D566" s="675">
        <v>44742</v>
      </c>
      <c r="E566" s="477" t="s">
        <v>3127</v>
      </c>
      <c r="F566" s="477" t="s">
        <v>454</v>
      </c>
      <c r="G566" s="670">
        <f>_xlfn.XLOOKUP(Table3[[#This Row],[district]],LISTS!B:B,LISTS!C:C,0,0,1)</f>
        <v>80401070</v>
      </c>
    </row>
    <row r="567" spans="1:7" ht="13.5" x14ac:dyDescent="0.35">
      <c r="A567" s="674" t="s">
        <v>3589</v>
      </c>
      <c r="B567" s="676" t="s">
        <v>3674</v>
      </c>
      <c r="C567" s="672" t="s">
        <v>4279</v>
      </c>
      <c r="D567" s="675">
        <v>44742</v>
      </c>
      <c r="E567" s="477" t="s">
        <v>3127</v>
      </c>
      <c r="F567" s="477" t="s">
        <v>454</v>
      </c>
      <c r="G567" s="670">
        <f>_xlfn.XLOOKUP(Table3[[#This Row],[district]],LISTS!B:B,LISTS!C:C,0,0,1)</f>
        <v>80401070</v>
      </c>
    </row>
    <row r="568" spans="1:7" ht="13.5" x14ac:dyDescent="0.35">
      <c r="A568" s="671" t="s">
        <v>3912</v>
      </c>
      <c r="B568" s="676" t="s">
        <v>3642</v>
      </c>
      <c r="C568" s="672" t="s">
        <v>4279</v>
      </c>
      <c r="D568" s="675">
        <v>44742</v>
      </c>
      <c r="E568" s="477" t="s">
        <v>3127</v>
      </c>
      <c r="F568" s="477" t="s">
        <v>454</v>
      </c>
      <c r="G568" s="670">
        <f>_xlfn.XLOOKUP(Table3[[#This Row],[district]],LISTS!B:B,LISTS!C:C,0,0,1)</f>
        <v>80401070</v>
      </c>
    </row>
    <row r="569" spans="1:7" ht="13.5" x14ac:dyDescent="0.35">
      <c r="A569" s="674" t="s">
        <v>3912</v>
      </c>
      <c r="B569" s="676" t="s">
        <v>3674</v>
      </c>
      <c r="C569" s="672" t="s">
        <v>4279</v>
      </c>
      <c r="D569" s="675">
        <v>44742</v>
      </c>
      <c r="E569" s="477" t="s">
        <v>3127</v>
      </c>
      <c r="F569" s="477" t="s">
        <v>454</v>
      </c>
      <c r="G569" s="670">
        <f>_xlfn.XLOOKUP(Table3[[#This Row],[district]],LISTS!B:B,LISTS!C:C,0,0,1)</f>
        <v>80401070</v>
      </c>
    </row>
    <row r="570" spans="1:7" ht="13.5" x14ac:dyDescent="0.35">
      <c r="A570" s="671" t="s">
        <v>4103</v>
      </c>
      <c r="B570" s="676" t="s">
        <v>378</v>
      </c>
      <c r="C570" s="672" t="s">
        <v>4280</v>
      </c>
      <c r="D570" s="675">
        <v>44742</v>
      </c>
      <c r="E570" s="477" t="s">
        <v>3127</v>
      </c>
      <c r="F570" s="477" t="s">
        <v>454</v>
      </c>
      <c r="G570" s="670">
        <f>_xlfn.XLOOKUP(Table3[[#This Row],[district]],LISTS!B:B,LISTS!C:C,0,0,1)</f>
        <v>80401070</v>
      </c>
    </row>
    <row r="571" spans="1:7" ht="13.5" x14ac:dyDescent="0.35">
      <c r="A571" s="674" t="s">
        <v>4103</v>
      </c>
      <c r="B571" s="676" t="s">
        <v>3641</v>
      </c>
      <c r="C571" s="672" t="s">
        <v>4280</v>
      </c>
      <c r="D571" s="675">
        <v>44742</v>
      </c>
      <c r="E571" s="477" t="s">
        <v>3127</v>
      </c>
      <c r="F571" s="477" t="s">
        <v>454</v>
      </c>
      <c r="G571" s="670">
        <f>_xlfn.XLOOKUP(Table3[[#This Row],[district]],LISTS!B:B,LISTS!C:C,0,0,1)</f>
        <v>80401070</v>
      </c>
    </row>
    <row r="572" spans="1:7" ht="13.5" x14ac:dyDescent="0.35">
      <c r="A572" s="670" t="s">
        <v>3588</v>
      </c>
      <c r="B572" s="676" t="s">
        <v>373</v>
      </c>
      <c r="C572" s="672" t="s">
        <v>4279</v>
      </c>
      <c r="D572" s="675">
        <v>44742</v>
      </c>
      <c r="E572" s="477" t="s">
        <v>3127</v>
      </c>
      <c r="F572" s="477" t="s">
        <v>454</v>
      </c>
      <c r="G572" s="670">
        <f>_xlfn.XLOOKUP(Table3[[#This Row],[district]],LISTS!B:B,LISTS!C:C,0,0,1)</f>
        <v>80401070</v>
      </c>
    </row>
    <row r="573" spans="1:7" ht="13.5" x14ac:dyDescent="0.35">
      <c r="A573" s="674" t="s">
        <v>3588</v>
      </c>
      <c r="B573" s="676" t="s">
        <v>3674</v>
      </c>
      <c r="C573" s="672" t="s">
        <v>4279</v>
      </c>
      <c r="D573" s="675">
        <v>44742</v>
      </c>
      <c r="E573" s="477" t="s">
        <v>3127</v>
      </c>
      <c r="F573" s="477" t="s">
        <v>454</v>
      </c>
      <c r="G573" s="670">
        <f>_xlfn.XLOOKUP(Table3[[#This Row],[district]],LISTS!B:B,LISTS!C:C,0,0,1)</f>
        <v>80401070</v>
      </c>
    </row>
    <row r="574" spans="1:7" ht="13.5" x14ac:dyDescent="0.35">
      <c r="A574" s="670" t="s">
        <v>3540</v>
      </c>
      <c r="B574" s="676" t="s">
        <v>3645</v>
      </c>
      <c r="C574" s="672" t="s">
        <v>4280</v>
      </c>
      <c r="D574" s="675">
        <v>44742</v>
      </c>
      <c r="E574" s="477" t="s">
        <v>3127</v>
      </c>
      <c r="F574" s="477" t="s">
        <v>454</v>
      </c>
      <c r="G574" s="670">
        <f>_xlfn.XLOOKUP(Table3[[#This Row],[district]],LISTS!B:B,LISTS!C:C,0,0,1)</f>
        <v>80401070</v>
      </c>
    </row>
    <row r="575" spans="1:7" ht="13.5" x14ac:dyDescent="0.35">
      <c r="A575" s="674" t="s">
        <v>3540</v>
      </c>
      <c r="B575" s="676" t="s">
        <v>3674</v>
      </c>
      <c r="C575" s="672" t="s">
        <v>4280</v>
      </c>
      <c r="D575" s="675">
        <v>44742</v>
      </c>
      <c r="E575" s="477" t="s">
        <v>3127</v>
      </c>
      <c r="F575" s="477" t="s">
        <v>454</v>
      </c>
      <c r="G575" s="670">
        <f>_xlfn.XLOOKUP(Table3[[#This Row],[district]],LISTS!B:B,LISTS!C:C,0,0,1)</f>
        <v>80401070</v>
      </c>
    </row>
    <row r="576" spans="1:7" ht="13.5" x14ac:dyDescent="0.35">
      <c r="A576" s="671" t="s">
        <v>4104</v>
      </c>
      <c r="B576" s="676" t="s">
        <v>3637</v>
      </c>
      <c r="C576" s="672" t="s">
        <v>4280</v>
      </c>
      <c r="D576" s="675">
        <v>44742</v>
      </c>
      <c r="E576" s="477" t="s">
        <v>3127</v>
      </c>
      <c r="F576" s="477" t="s">
        <v>454</v>
      </c>
      <c r="G576" s="670">
        <f>_xlfn.XLOOKUP(Table3[[#This Row],[district]],LISTS!B:B,LISTS!C:C,0,0,1)</f>
        <v>80401070</v>
      </c>
    </row>
    <row r="577" spans="1:7" ht="13.5" x14ac:dyDescent="0.35">
      <c r="A577" s="674" t="s">
        <v>4104</v>
      </c>
      <c r="B577" s="676" t="s">
        <v>3641</v>
      </c>
      <c r="C577" s="672" t="s">
        <v>4280</v>
      </c>
      <c r="D577" s="675">
        <v>44742</v>
      </c>
      <c r="E577" s="477" t="s">
        <v>3127</v>
      </c>
      <c r="F577" s="477" t="s">
        <v>454</v>
      </c>
      <c r="G577" s="670">
        <f>_xlfn.XLOOKUP(Table3[[#This Row],[district]],LISTS!B:B,LISTS!C:C,0,0,1)</f>
        <v>80401070</v>
      </c>
    </row>
    <row r="578" spans="1:7" ht="13.5" x14ac:dyDescent="0.35">
      <c r="A578" s="671" t="s">
        <v>4105</v>
      </c>
      <c r="B578" s="676" t="s">
        <v>3616</v>
      </c>
      <c r="C578" s="672" t="s">
        <v>4280</v>
      </c>
      <c r="D578" s="675">
        <v>44742</v>
      </c>
      <c r="E578" s="477" t="s">
        <v>3127</v>
      </c>
      <c r="F578" s="477" t="s">
        <v>454</v>
      </c>
      <c r="G578" s="670">
        <f>_xlfn.XLOOKUP(Table3[[#This Row],[district]],LISTS!B:B,LISTS!C:C,0,0,1)</f>
        <v>80401070</v>
      </c>
    </row>
    <row r="579" spans="1:7" ht="13.5" x14ac:dyDescent="0.35">
      <c r="A579" s="674" t="s">
        <v>4105</v>
      </c>
      <c r="B579" s="676" t="s">
        <v>3641</v>
      </c>
      <c r="C579" s="672" t="s">
        <v>4280</v>
      </c>
      <c r="D579" s="675">
        <v>44742</v>
      </c>
      <c r="E579" s="477" t="s">
        <v>3127</v>
      </c>
      <c r="F579" s="477" t="s">
        <v>454</v>
      </c>
      <c r="G579" s="670">
        <f>_xlfn.XLOOKUP(Table3[[#This Row],[district]],LISTS!B:B,LISTS!C:C,0,0,1)</f>
        <v>80401070</v>
      </c>
    </row>
    <row r="580" spans="1:7" ht="13.5" x14ac:dyDescent="0.35">
      <c r="A580" s="670" t="s">
        <v>3518</v>
      </c>
      <c r="B580" s="676" t="s">
        <v>3648</v>
      </c>
      <c r="C580" s="672" t="s">
        <v>4280</v>
      </c>
      <c r="D580" s="675">
        <v>44742</v>
      </c>
      <c r="E580" s="477" t="s">
        <v>3127</v>
      </c>
      <c r="F580" s="477" t="s">
        <v>454</v>
      </c>
      <c r="G580" s="670">
        <f>_xlfn.XLOOKUP(Table3[[#This Row],[district]],LISTS!B:B,LISTS!C:C,0,0,1)</f>
        <v>80401070</v>
      </c>
    </row>
    <row r="581" spans="1:7" ht="13.5" x14ac:dyDescent="0.35">
      <c r="A581" s="674" t="s">
        <v>3518</v>
      </c>
      <c r="B581" s="676" t="s">
        <v>3674</v>
      </c>
      <c r="C581" s="672" t="s">
        <v>4280</v>
      </c>
      <c r="D581" s="675">
        <v>44742</v>
      </c>
      <c r="E581" s="477" t="s">
        <v>3127</v>
      </c>
      <c r="F581" s="477" t="s">
        <v>454</v>
      </c>
      <c r="G581" s="670">
        <f>_xlfn.XLOOKUP(Table3[[#This Row],[district]],LISTS!B:B,LISTS!C:C,0,0,1)</f>
        <v>80401070</v>
      </c>
    </row>
    <row r="582" spans="1:7" ht="13.5" x14ac:dyDescent="0.35">
      <c r="A582" s="671" t="s">
        <v>4106</v>
      </c>
      <c r="B582" s="676" t="s">
        <v>3638</v>
      </c>
      <c r="C582" s="672" t="s">
        <v>4280</v>
      </c>
      <c r="D582" s="675">
        <v>44742</v>
      </c>
      <c r="E582" s="477" t="s">
        <v>3127</v>
      </c>
      <c r="F582" s="477" t="s">
        <v>454</v>
      </c>
      <c r="G582" s="670">
        <f>_xlfn.XLOOKUP(Table3[[#This Row],[district]],LISTS!B:B,LISTS!C:C,0,0,1)</f>
        <v>80401070</v>
      </c>
    </row>
    <row r="583" spans="1:7" ht="13.5" x14ac:dyDescent="0.35">
      <c r="A583" s="674" t="s">
        <v>4106</v>
      </c>
      <c r="B583" s="676" t="s">
        <v>3641</v>
      </c>
      <c r="C583" s="672" t="s">
        <v>4280</v>
      </c>
      <c r="D583" s="675">
        <v>44742</v>
      </c>
      <c r="E583" s="477" t="s">
        <v>3127</v>
      </c>
      <c r="F583" s="477" t="s">
        <v>454</v>
      </c>
      <c r="G583" s="670">
        <f>_xlfn.XLOOKUP(Table3[[#This Row],[district]],LISTS!B:B,LISTS!C:C,0,0,1)</f>
        <v>80401070</v>
      </c>
    </row>
    <row r="584" spans="1:7" ht="13.5" x14ac:dyDescent="0.35">
      <c r="A584" s="670" t="s">
        <v>3539</v>
      </c>
      <c r="B584" s="676" t="s">
        <v>3649</v>
      </c>
      <c r="C584" s="672" t="s">
        <v>4280</v>
      </c>
      <c r="D584" s="675">
        <v>44742</v>
      </c>
      <c r="E584" s="477" t="s">
        <v>3127</v>
      </c>
      <c r="F584" s="477" t="s">
        <v>454</v>
      </c>
      <c r="G584" s="670">
        <f>_xlfn.XLOOKUP(Table3[[#This Row],[district]],LISTS!B:B,LISTS!C:C,0,0,1)</f>
        <v>80401070</v>
      </c>
    </row>
    <row r="585" spans="1:7" ht="13.5" x14ac:dyDescent="0.35">
      <c r="A585" s="674" t="s">
        <v>3539</v>
      </c>
      <c r="B585" s="674" t="s">
        <v>3674</v>
      </c>
      <c r="C585" s="672" t="s">
        <v>4280</v>
      </c>
      <c r="D585" s="675">
        <v>44742</v>
      </c>
      <c r="E585" s="477" t="s">
        <v>3127</v>
      </c>
      <c r="F585" s="477" t="s">
        <v>454</v>
      </c>
      <c r="G585" s="670">
        <f>_xlfn.XLOOKUP(Table3[[#This Row],[district]],LISTS!B:B,LISTS!C:C,0,0,1)</f>
        <v>80401070</v>
      </c>
    </row>
    <row r="586" spans="1:7" ht="13.5" x14ac:dyDescent="0.35">
      <c r="A586" s="670" t="s">
        <v>3566</v>
      </c>
      <c r="B586" s="676" t="s">
        <v>3650</v>
      </c>
      <c r="C586" s="672" t="s">
        <v>4279</v>
      </c>
      <c r="D586" s="675">
        <v>44742</v>
      </c>
      <c r="E586" s="477" t="s">
        <v>3127</v>
      </c>
      <c r="F586" s="477" t="s">
        <v>454</v>
      </c>
      <c r="G586" s="670">
        <f>_xlfn.XLOOKUP(Table3[[#This Row],[district]],LISTS!B:B,LISTS!C:C,0,0,1)</f>
        <v>80401070</v>
      </c>
    </row>
    <row r="587" spans="1:7" ht="13.5" x14ac:dyDescent="0.35">
      <c r="A587" s="674" t="s">
        <v>3566</v>
      </c>
      <c r="B587" s="676" t="s">
        <v>3674</v>
      </c>
      <c r="C587" s="672" t="s">
        <v>4279</v>
      </c>
      <c r="D587" s="675">
        <v>44742</v>
      </c>
      <c r="E587" s="477" t="s">
        <v>3127</v>
      </c>
      <c r="F587" s="477" t="s">
        <v>454</v>
      </c>
      <c r="G587" s="670">
        <f>_xlfn.XLOOKUP(Table3[[#This Row],[district]],LISTS!B:B,LISTS!C:C,0,0,1)</f>
        <v>80401070</v>
      </c>
    </row>
    <row r="588" spans="1:7" ht="13.5" x14ac:dyDescent="0.35">
      <c r="A588" s="671" t="s">
        <v>4107</v>
      </c>
      <c r="B588" s="676" t="s">
        <v>3639</v>
      </c>
      <c r="C588" s="672" t="s">
        <v>4280</v>
      </c>
      <c r="D588" s="675">
        <v>44742</v>
      </c>
      <c r="E588" s="477" t="s">
        <v>3127</v>
      </c>
      <c r="F588" s="477" t="s">
        <v>454</v>
      </c>
      <c r="G588" s="670">
        <f>_xlfn.XLOOKUP(Table3[[#This Row],[district]],LISTS!B:B,LISTS!C:C,0,0,1)</f>
        <v>80401070</v>
      </c>
    </row>
    <row r="589" spans="1:7" ht="13.5" x14ac:dyDescent="0.35">
      <c r="A589" s="674" t="s">
        <v>4107</v>
      </c>
      <c r="B589" s="676" t="s">
        <v>3641</v>
      </c>
      <c r="C589" s="672" t="s">
        <v>4280</v>
      </c>
      <c r="D589" s="675">
        <v>44742</v>
      </c>
      <c r="E589" s="477" t="s">
        <v>3127</v>
      </c>
      <c r="F589" s="477" t="s">
        <v>454</v>
      </c>
      <c r="G589" s="670">
        <f>_xlfn.XLOOKUP(Table3[[#This Row],[district]],LISTS!B:B,LISTS!C:C,0,0,1)</f>
        <v>80401070</v>
      </c>
    </row>
    <row r="590" spans="1:7" ht="13.5" x14ac:dyDescent="0.35">
      <c r="A590" s="671" t="s">
        <v>3913</v>
      </c>
      <c r="B590" s="676" t="s">
        <v>3482</v>
      </c>
      <c r="C590" s="672" t="s">
        <v>4279</v>
      </c>
      <c r="D590" s="675">
        <v>44742</v>
      </c>
      <c r="E590" s="477" t="s">
        <v>3127</v>
      </c>
      <c r="F590" s="477" t="s">
        <v>454</v>
      </c>
      <c r="G590" s="670">
        <f>_xlfn.XLOOKUP(Table3[[#This Row],[district]],LISTS!B:B,LISTS!C:C,0,0,1)</f>
        <v>80401070</v>
      </c>
    </row>
    <row r="591" spans="1:7" ht="13.5" x14ac:dyDescent="0.35">
      <c r="A591" s="674" t="s">
        <v>3913</v>
      </c>
      <c r="B591" s="676" t="s">
        <v>3674</v>
      </c>
      <c r="C591" s="672" t="s">
        <v>4279</v>
      </c>
      <c r="D591" s="675">
        <v>44742</v>
      </c>
      <c r="E591" s="477" t="s">
        <v>3127</v>
      </c>
      <c r="F591" s="477" t="s">
        <v>454</v>
      </c>
      <c r="G591" s="670">
        <f>_xlfn.XLOOKUP(Table3[[#This Row],[district]],LISTS!B:B,LISTS!C:C,0,0,1)</f>
        <v>80401070</v>
      </c>
    </row>
    <row r="592" spans="1:7" ht="13.5" x14ac:dyDescent="0.35">
      <c r="A592" s="670" t="s">
        <v>3538</v>
      </c>
      <c r="B592" s="676" t="s">
        <v>3656</v>
      </c>
      <c r="C592" s="672" t="s">
        <v>4280</v>
      </c>
      <c r="D592" s="675">
        <v>44742</v>
      </c>
      <c r="E592" s="477" t="s">
        <v>3127</v>
      </c>
      <c r="F592" s="477" t="s">
        <v>454</v>
      </c>
      <c r="G592" s="670">
        <f>_xlfn.XLOOKUP(Table3[[#This Row],[district]],LISTS!B:B,LISTS!C:C,0,0,1)</f>
        <v>80401070</v>
      </c>
    </row>
    <row r="593" spans="1:7" ht="13.5" x14ac:dyDescent="0.35">
      <c r="A593" s="674" t="s">
        <v>3538</v>
      </c>
      <c r="B593" s="676" t="s">
        <v>3674</v>
      </c>
      <c r="C593" s="672" t="s">
        <v>4280</v>
      </c>
      <c r="D593" s="675">
        <v>44742</v>
      </c>
      <c r="E593" s="477" t="s">
        <v>3127</v>
      </c>
      <c r="F593" s="477" t="s">
        <v>454</v>
      </c>
      <c r="G593" s="670">
        <f>_xlfn.XLOOKUP(Table3[[#This Row],[district]],LISTS!B:B,LISTS!C:C,0,0,1)</f>
        <v>80401070</v>
      </c>
    </row>
    <row r="594" spans="1:7" ht="13.5" x14ac:dyDescent="0.35">
      <c r="A594" s="671" t="s">
        <v>4108</v>
      </c>
      <c r="B594" s="676" t="s">
        <v>3640</v>
      </c>
      <c r="C594" s="672" t="s">
        <v>4280</v>
      </c>
      <c r="D594" s="675">
        <v>44742</v>
      </c>
      <c r="E594" s="477" t="s">
        <v>3127</v>
      </c>
      <c r="F594" s="477" t="s">
        <v>454</v>
      </c>
      <c r="G594" s="670">
        <f>_xlfn.XLOOKUP(Table3[[#This Row],[district]],LISTS!B:B,LISTS!C:C,0,0,1)</f>
        <v>80401070</v>
      </c>
    </row>
    <row r="595" spans="1:7" ht="13.5" x14ac:dyDescent="0.35">
      <c r="A595" s="674" t="s">
        <v>4108</v>
      </c>
      <c r="B595" s="676" t="s">
        <v>3641</v>
      </c>
      <c r="C595" s="672" t="s">
        <v>4280</v>
      </c>
      <c r="D595" s="675">
        <v>44742</v>
      </c>
      <c r="E595" s="477" t="s">
        <v>3127</v>
      </c>
      <c r="F595" s="477" t="s">
        <v>454</v>
      </c>
      <c r="G595" s="670">
        <f>_xlfn.XLOOKUP(Table3[[#This Row],[district]],LISTS!B:B,LISTS!C:C,0,0,1)</f>
        <v>80401070</v>
      </c>
    </row>
    <row r="596" spans="1:7" ht="13.5" x14ac:dyDescent="0.35">
      <c r="A596" s="671" t="s">
        <v>3914</v>
      </c>
      <c r="B596" s="676" t="s">
        <v>336</v>
      </c>
      <c r="C596" s="672" t="s">
        <v>4279</v>
      </c>
      <c r="D596" s="675">
        <v>44742</v>
      </c>
      <c r="E596" s="477" t="s">
        <v>3127</v>
      </c>
      <c r="F596" s="477" t="s">
        <v>454</v>
      </c>
      <c r="G596" s="670">
        <f>_xlfn.XLOOKUP(Table3[[#This Row],[district]],LISTS!B:B,LISTS!C:C,0,0,1)</f>
        <v>80401070</v>
      </c>
    </row>
    <row r="597" spans="1:7" ht="13.5" x14ac:dyDescent="0.35">
      <c r="A597" s="674" t="s">
        <v>3914</v>
      </c>
      <c r="B597" s="676" t="s">
        <v>3674</v>
      </c>
      <c r="C597" s="672" t="s">
        <v>4279</v>
      </c>
      <c r="D597" s="675">
        <v>44742</v>
      </c>
      <c r="E597" s="477" t="s">
        <v>3127</v>
      </c>
      <c r="F597" s="477" t="s">
        <v>454</v>
      </c>
      <c r="G597" s="670">
        <f>_xlfn.XLOOKUP(Table3[[#This Row],[district]],LISTS!B:B,LISTS!C:C,0,0,1)</f>
        <v>80401070</v>
      </c>
    </row>
    <row r="598" spans="1:7" ht="13.5" x14ac:dyDescent="0.35">
      <c r="A598" s="670" t="s">
        <v>3528</v>
      </c>
      <c r="B598" s="676" t="s">
        <v>3658</v>
      </c>
      <c r="C598" s="672" t="s">
        <v>4280</v>
      </c>
      <c r="D598" s="675">
        <v>44742</v>
      </c>
      <c r="E598" s="477" t="s">
        <v>3127</v>
      </c>
      <c r="F598" s="477" t="s">
        <v>454</v>
      </c>
      <c r="G598" s="670">
        <f>_xlfn.XLOOKUP(Table3[[#This Row],[district]],LISTS!B:B,LISTS!C:C,0,0,1)</f>
        <v>80401070</v>
      </c>
    </row>
    <row r="599" spans="1:7" ht="13.5" x14ac:dyDescent="0.35">
      <c r="A599" s="674" t="s">
        <v>3528</v>
      </c>
      <c r="B599" s="676" t="s">
        <v>3674</v>
      </c>
      <c r="C599" s="672" t="s">
        <v>4280</v>
      </c>
      <c r="D599" s="675">
        <v>44742</v>
      </c>
      <c r="E599" s="477" t="s">
        <v>3127</v>
      </c>
      <c r="F599" s="477" t="s">
        <v>454</v>
      </c>
      <c r="G599" s="670">
        <f>_xlfn.XLOOKUP(Table3[[#This Row],[district]],LISTS!B:B,LISTS!C:C,0,0,1)</f>
        <v>80401070</v>
      </c>
    </row>
    <row r="600" spans="1:7" ht="13.5" x14ac:dyDescent="0.35">
      <c r="A600" s="671" t="s">
        <v>4109</v>
      </c>
      <c r="B600" s="676" t="s">
        <v>3641</v>
      </c>
      <c r="C600" s="672" t="s">
        <v>4280</v>
      </c>
      <c r="D600" s="675">
        <v>44742</v>
      </c>
      <c r="E600" s="477" t="s">
        <v>3127</v>
      </c>
      <c r="F600" s="477" t="s">
        <v>454</v>
      </c>
      <c r="G600" s="670">
        <f>_xlfn.XLOOKUP(Table3[[#This Row],[district]],LISTS!B:B,LISTS!C:C,0,0,1)</f>
        <v>80401070</v>
      </c>
    </row>
    <row r="601" spans="1:7" ht="13.5" x14ac:dyDescent="0.35">
      <c r="A601" s="670" t="s">
        <v>3571</v>
      </c>
      <c r="B601" s="676" t="s">
        <v>3665</v>
      </c>
      <c r="C601" s="672" t="s">
        <v>4279</v>
      </c>
      <c r="D601" s="675">
        <v>44742</v>
      </c>
      <c r="E601" s="477" t="s">
        <v>3127</v>
      </c>
      <c r="F601" s="477" t="s">
        <v>454</v>
      </c>
      <c r="G601" s="670">
        <f>_xlfn.XLOOKUP(Table3[[#This Row],[district]],LISTS!B:B,LISTS!C:C,0,0,1)</f>
        <v>80401070</v>
      </c>
    </row>
    <row r="602" spans="1:7" ht="13.5" x14ac:dyDescent="0.35">
      <c r="A602" s="674" t="s">
        <v>3571</v>
      </c>
      <c r="B602" s="676" t="s">
        <v>3674</v>
      </c>
      <c r="C602" s="672" t="s">
        <v>4279</v>
      </c>
      <c r="D602" s="675">
        <v>44742</v>
      </c>
      <c r="E602" s="477" t="s">
        <v>3127</v>
      </c>
      <c r="F602" s="477" t="s">
        <v>454</v>
      </c>
      <c r="G602" s="670">
        <f>_xlfn.XLOOKUP(Table3[[#This Row],[district]],LISTS!B:B,LISTS!C:C,0,0,1)</f>
        <v>80401070</v>
      </c>
    </row>
    <row r="603" spans="1:7" ht="13.5" x14ac:dyDescent="0.35">
      <c r="A603" s="671" t="s">
        <v>4110</v>
      </c>
      <c r="B603" s="676" t="s">
        <v>3642</v>
      </c>
      <c r="C603" s="672" t="s">
        <v>4280</v>
      </c>
      <c r="D603" s="675">
        <v>44742</v>
      </c>
      <c r="E603" s="477" t="s">
        <v>3127</v>
      </c>
      <c r="F603" s="477" t="s">
        <v>454</v>
      </c>
      <c r="G603" s="670">
        <f>_xlfn.XLOOKUP(Table3[[#This Row],[district]],LISTS!B:B,LISTS!C:C,0,0,1)</f>
        <v>80401070</v>
      </c>
    </row>
    <row r="604" spans="1:7" ht="13.5" x14ac:dyDescent="0.35">
      <c r="A604" s="674" t="s">
        <v>4110</v>
      </c>
      <c r="B604" s="674" t="s">
        <v>3641</v>
      </c>
      <c r="C604" s="672" t="s">
        <v>4280</v>
      </c>
      <c r="D604" s="675">
        <v>44742</v>
      </c>
      <c r="E604" s="477" t="s">
        <v>3127</v>
      </c>
      <c r="F604" s="477" t="s">
        <v>454</v>
      </c>
      <c r="G604" s="670">
        <f>_xlfn.XLOOKUP(Table3[[#This Row],[district]],LISTS!B:B,LISTS!C:C,0,0,1)</f>
        <v>80401070</v>
      </c>
    </row>
    <row r="605" spans="1:7" ht="13.5" x14ac:dyDescent="0.35">
      <c r="A605" s="674" t="s">
        <v>3760</v>
      </c>
      <c r="B605" s="676" t="s">
        <v>3671</v>
      </c>
      <c r="C605" s="672" t="s">
        <v>4280</v>
      </c>
      <c r="D605" s="675">
        <v>44742</v>
      </c>
      <c r="E605" s="477" t="s">
        <v>3127</v>
      </c>
      <c r="F605" s="477" t="s">
        <v>454</v>
      </c>
      <c r="G605" s="670">
        <f>_xlfn.XLOOKUP(Table3[[#This Row],[district]],LISTS!B:B,LISTS!C:C,0,0,1)</f>
        <v>80401070</v>
      </c>
    </row>
    <row r="606" spans="1:7" ht="13.5" x14ac:dyDescent="0.35">
      <c r="A606" s="674" t="s">
        <v>3760</v>
      </c>
      <c r="B606" s="676" t="s">
        <v>3674</v>
      </c>
      <c r="C606" s="672" t="s">
        <v>4280</v>
      </c>
      <c r="D606" s="675">
        <v>44742</v>
      </c>
      <c r="E606" s="477" t="s">
        <v>3127</v>
      </c>
      <c r="F606" s="477" t="s">
        <v>454</v>
      </c>
      <c r="G606" s="670">
        <f>_xlfn.XLOOKUP(Table3[[#This Row],[district]],LISTS!B:B,LISTS!C:C,0,0,1)</f>
        <v>80401070</v>
      </c>
    </row>
    <row r="607" spans="1:7" ht="13.5" x14ac:dyDescent="0.35">
      <c r="A607" s="671" t="s">
        <v>4111</v>
      </c>
      <c r="B607" s="676" t="s">
        <v>373</v>
      </c>
      <c r="C607" s="672" t="s">
        <v>4280</v>
      </c>
      <c r="D607" s="675">
        <v>44742</v>
      </c>
      <c r="E607" s="477" t="s">
        <v>3127</v>
      </c>
      <c r="F607" s="477" t="s">
        <v>454</v>
      </c>
      <c r="G607" s="670">
        <f>_xlfn.XLOOKUP(Table3[[#This Row],[district]],LISTS!B:B,LISTS!C:C,0,0,1)</f>
        <v>80401070</v>
      </c>
    </row>
    <row r="608" spans="1:7" ht="13.5" x14ac:dyDescent="0.35">
      <c r="A608" s="674" t="s">
        <v>4111</v>
      </c>
      <c r="B608" s="676" t="s">
        <v>3641</v>
      </c>
      <c r="C608" s="672" t="s">
        <v>4280</v>
      </c>
      <c r="D608" s="675">
        <v>44742</v>
      </c>
      <c r="E608" s="477" t="s">
        <v>3127</v>
      </c>
      <c r="F608" s="477" t="s">
        <v>454</v>
      </c>
      <c r="G608" s="670">
        <f>_xlfn.XLOOKUP(Table3[[#This Row],[district]],LISTS!B:B,LISTS!C:C,0,0,1)</f>
        <v>80401070</v>
      </c>
    </row>
    <row r="609" spans="1:7" ht="13.5" x14ac:dyDescent="0.35">
      <c r="A609" s="674" t="s">
        <v>3758</v>
      </c>
      <c r="B609" s="676" t="s">
        <v>3674</v>
      </c>
      <c r="C609" s="672" t="s">
        <v>4280</v>
      </c>
      <c r="D609" s="675">
        <v>44742</v>
      </c>
      <c r="E609" s="477" t="s">
        <v>3127</v>
      </c>
      <c r="F609" s="477" t="s">
        <v>454</v>
      </c>
      <c r="G609" s="670">
        <f>_xlfn.XLOOKUP(Table3[[#This Row],[district]],LISTS!B:B,LISTS!C:C,0,0,1)</f>
        <v>80401070</v>
      </c>
    </row>
    <row r="610" spans="1:7" ht="13.5" x14ac:dyDescent="0.35">
      <c r="A610" s="671" t="s">
        <v>4112</v>
      </c>
      <c r="B610" s="676" t="s">
        <v>3645</v>
      </c>
      <c r="C610" s="672" t="s">
        <v>4280</v>
      </c>
      <c r="D610" s="675">
        <v>44742</v>
      </c>
      <c r="E610" s="477" t="s">
        <v>3127</v>
      </c>
      <c r="F610" s="477" t="s">
        <v>454</v>
      </c>
      <c r="G610" s="670">
        <f>_xlfn.XLOOKUP(Table3[[#This Row],[district]],LISTS!B:B,LISTS!C:C,0,0,1)</f>
        <v>80401070</v>
      </c>
    </row>
    <row r="611" spans="1:7" ht="13.5" x14ac:dyDescent="0.35">
      <c r="A611" s="674" t="s">
        <v>4112</v>
      </c>
      <c r="B611" s="676" t="s">
        <v>3641</v>
      </c>
      <c r="C611" s="672" t="s">
        <v>4280</v>
      </c>
      <c r="D611" s="675">
        <v>44742</v>
      </c>
      <c r="E611" s="477" t="s">
        <v>3127</v>
      </c>
      <c r="F611" s="477" t="s">
        <v>454</v>
      </c>
      <c r="G611" s="670">
        <f>_xlfn.XLOOKUP(Table3[[#This Row],[district]],LISTS!B:B,LISTS!C:C,0,0,1)</f>
        <v>80401070</v>
      </c>
    </row>
    <row r="612" spans="1:7" ht="13.5" x14ac:dyDescent="0.35">
      <c r="A612" s="671" t="s">
        <v>4113</v>
      </c>
      <c r="B612" s="676" t="s">
        <v>3648</v>
      </c>
      <c r="C612" s="672" t="s">
        <v>4280</v>
      </c>
      <c r="D612" s="675">
        <v>44742</v>
      </c>
      <c r="E612" s="477" t="s">
        <v>3127</v>
      </c>
      <c r="F612" s="477" t="s">
        <v>454</v>
      </c>
      <c r="G612" s="670">
        <f>_xlfn.XLOOKUP(Table3[[#This Row],[district]],LISTS!B:B,LISTS!C:C,0,0,1)</f>
        <v>80401070</v>
      </c>
    </row>
    <row r="613" spans="1:7" ht="13.5" x14ac:dyDescent="0.35">
      <c r="A613" s="674" t="s">
        <v>4113</v>
      </c>
      <c r="B613" s="676" t="s">
        <v>3641</v>
      </c>
      <c r="C613" s="672" t="s">
        <v>4280</v>
      </c>
      <c r="D613" s="675">
        <v>44742</v>
      </c>
      <c r="E613" s="477" t="s">
        <v>3127</v>
      </c>
      <c r="F613" s="477" t="s">
        <v>454</v>
      </c>
      <c r="G613" s="670">
        <f>_xlfn.XLOOKUP(Table3[[#This Row],[district]],LISTS!B:B,LISTS!C:C,0,0,1)</f>
        <v>80401070</v>
      </c>
    </row>
    <row r="614" spans="1:7" ht="13.5" x14ac:dyDescent="0.35">
      <c r="A614" s="670" t="s">
        <v>3509</v>
      </c>
      <c r="B614" s="676" t="s">
        <v>3676</v>
      </c>
      <c r="C614" s="672" t="s">
        <v>4280</v>
      </c>
      <c r="D614" s="675">
        <v>44742</v>
      </c>
      <c r="E614" s="477" t="s">
        <v>3127</v>
      </c>
      <c r="F614" s="477" t="s">
        <v>454</v>
      </c>
      <c r="G614" s="670">
        <f>_xlfn.XLOOKUP(Table3[[#This Row],[district]],LISTS!B:B,LISTS!C:C,0,0,1)</f>
        <v>80401070</v>
      </c>
    </row>
    <row r="615" spans="1:7" ht="13.5" x14ac:dyDescent="0.35">
      <c r="A615" s="674" t="s">
        <v>3509</v>
      </c>
      <c r="B615" s="674" t="s">
        <v>3674</v>
      </c>
      <c r="C615" s="672" t="s">
        <v>4280</v>
      </c>
      <c r="D615" s="675">
        <v>44742</v>
      </c>
      <c r="E615" s="477" t="s">
        <v>3127</v>
      </c>
      <c r="F615" s="477" t="s">
        <v>454</v>
      </c>
      <c r="G615" s="670">
        <f>_xlfn.XLOOKUP(Table3[[#This Row],[district]],LISTS!B:B,LISTS!C:C,0,0,1)</f>
        <v>80401070</v>
      </c>
    </row>
    <row r="616" spans="1:7" ht="13.5" x14ac:dyDescent="0.35">
      <c r="A616" s="671" t="s">
        <v>4114</v>
      </c>
      <c r="B616" s="676" t="s">
        <v>3649</v>
      </c>
      <c r="C616" s="672" t="s">
        <v>4280</v>
      </c>
      <c r="D616" s="675">
        <v>44742</v>
      </c>
      <c r="E616" s="477" t="s">
        <v>3127</v>
      </c>
      <c r="F616" s="477" t="s">
        <v>454</v>
      </c>
      <c r="G616" s="670">
        <f>_xlfn.XLOOKUP(Table3[[#This Row],[district]],LISTS!B:B,LISTS!C:C,0,0,1)</f>
        <v>80401070</v>
      </c>
    </row>
    <row r="617" spans="1:7" ht="13.5" x14ac:dyDescent="0.35">
      <c r="A617" s="674" t="s">
        <v>4114</v>
      </c>
      <c r="B617" s="676" t="s">
        <v>3641</v>
      </c>
      <c r="C617" s="672" t="s">
        <v>4280</v>
      </c>
      <c r="D617" s="675">
        <v>44742</v>
      </c>
      <c r="E617" s="477" t="s">
        <v>3127</v>
      </c>
      <c r="F617" s="477" t="s">
        <v>454</v>
      </c>
      <c r="G617" s="670">
        <f>_xlfn.XLOOKUP(Table3[[#This Row],[district]],LISTS!B:B,LISTS!C:C,0,0,1)</f>
        <v>80401070</v>
      </c>
    </row>
    <row r="618" spans="1:7" ht="13.5" x14ac:dyDescent="0.35">
      <c r="A618" s="671" t="s">
        <v>4115</v>
      </c>
      <c r="B618" s="676" t="s">
        <v>3650</v>
      </c>
      <c r="C618" s="672" t="s">
        <v>4280</v>
      </c>
      <c r="D618" s="675">
        <v>44742</v>
      </c>
      <c r="E618" s="477" t="s">
        <v>3127</v>
      </c>
      <c r="F618" s="477" t="s">
        <v>454</v>
      </c>
      <c r="G618" s="670">
        <f>_xlfn.XLOOKUP(Table3[[#This Row],[district]],LISTS!B:B,LISTS!C:C,0,0,1)</f>
        <v>80401070</v>
      </c>
    </row>
    <row r="619" spans="1:7" ht="13.5" x14ac:dyDescent="0.35">
      <c r="A619" s="674" t="s">
        <v>4115</v>
      </c>
      <c r="B619" s="674" t="s">
        <v>3642</v>
      </c>
      <c r="C619" s="672" t="s">
        <v>4280</v>
      </c>
      <c r="D619" s="675">
        <v>44742</v>
      </c>
      <c r="E619" s="477" t="s">
        <v>3127</v>
      </c>
      <c r="F619" s="477" t="s">
        <v>454</v>
      </c>
      <c r="G619" s="670">
        <f>_xlfn.XLOOKUP(Table3[[#This Row],[district]],LISTS!B:B,LISTS!C:C,0,0,1)</f>
        <v>80401070</v>
      </c>
    </row>
    <row r="620" spans="1:7" ht="13.5" x14ac:dyDescent="0.35">
      <c r="A620" s="674" t="s">
        <v>3697</v>
      </c>
      <c r="B620" s="676" t="s">
        <v>3680</v>
      </c>
      <c r="C620" s="672" t="s">
        <v>4280</v>
      </c>
      <c r="D620" s="675">
        <v>44742</v>
      </c>
      <c r="E620" s="477" t="s">
        <v>3127</v>
      </c>
      <c r="F620" s="477" t="s">
        <v>454</v>
      </c>
      <c r="G620" s="670">
        <f>_xlfn.XLOOKUP(Table3[[#This Row],[district]],LISTS!B:B,LISTS!C:C,0,0,1)</f>
        <v>80401070</v>
      </c>
    </row>
    <row r="621" spans="1:7" ht="13.5" x14ac:dyDescent="0.35">
      <c r="A621" s="674" t="s">
        <v>3697</v>
      </c>
      <c r="B621" s="676" t="s">
        <v>3674</v>
      </c>
      <c r="C621" s="672" t="s">
        <v>4280</v>
      </c>
      <c r="D621" s="675">
        <v>44742</v>
      </c>
      <c r="E621" s="477" t="s">
        <v>3127</v>
      </c>
      <c r="F621" s="477" t="s">
        <v>454</v>
      </c>
      <c r="G621" s="670">
        <f>_xlfn.XLOOKUP(Table3[[#This Row],[district]],LISTS!B:B,LISTS!C:C,0,0,1)</f>
        <v>80401070</v>
      </c>
    </row>
    <row r="622" spans="1:7" ht="13.5" x14ac:dyDescent="0.35">
      <c r="A622" s="670" t="s">
        <v>3541</v>
      </c>
      <c r="B622" s="676" t="s">
        <v>3682</v>
      </c>
      <c r="C622" s="672" t="s">
        <v>4280</v>
      </c>
      <c r="D622" s="675">
        <v>44742</v>
      </c>
      <c r="E622" s="477" t="s">
        <v>3127</v>
      </c>
      <c r="F622" s="477" t="s">
        <v>454</v>
      </c>
      <c r="G622" s="670">
        <f>_xlfn.XLOOKUP(Table3[[#This Row],[district]],LISTS!B:B,LISTS!C:C,0,0,1)</f>
        <v>80401070</v>
      </c>
    </row>
    <row r="623" spans="1:7" ht="13.5" x14ac:dyDescent="0.35">
      <c r="A623" s="674" t="s">
        <v>3541</v>
      </c>
      <c r="B623" s="676" t="s">
        <v>3674</v>
      </c>
      <c r="C623" s="672" t="s">
        <v>4280</v>
      </c>
      <c r="D623" s="675">
        <v>44742</v>
      </c>
      <c r="E623" s="477" t="s">
        <v>3127</v>
      </c>
      <c r="F623" s="477" t="s">
        <v>454</v>
      </c>
      <c r="G623" s="670">
        <f>_xlfn.XLOOKUP(Table3[[#This Row],[district]],LISTS!B:B,LISTS!C:C,0,0,1)</f>
        <v>80401070</v>
      </c>
    </row>
    <row r="624" spans="1:7" ht="13.5" x14ac:dyDescent="0.35">
      <c r="A624" s="671" t="s">
        <v>4116</v>
      </c>
      <c r="B624" s="676" t="s">
        <v>3482</v>
      </c>
      <c r="C624" s="672" t="s">
        <v>4280</v>
      </c>
      <c r="D624" s="675">
        <v>44742</v>
      </c>
      <c r="E624" s="477" t="s">
        <v>3127</v>
      </c>
      <c r="F624" s="477" t="s">
        <v>454</v>
      </c>
      <c r="G624" s="670">
        <f>_xlfn.XLOOKUP(Table3[[#This Row],[district]],LISTS!B:B,LISTS!C:C,0,0,1)</f>
        <v>80401070</v>
      </c>
    </row>
    <row r="625" spans="1:7" ht="13.5" x14ac:dyDescent="0.35">
      <c r="A625" s="674" t="s">
        <v>4116</v>
      </c>
      <c r="B625" s="676" t="s">
        <v>3642</v>
      </c>
      <c r="C625" s="672" t="s">
        <v>4280</v>
      </c>
      <c r="D625" s="675">
        <v>44742</v>
      </c>
      <c r="E625" s="477" t="s">
        <v>3127</v>
      </c>
      <c r="F625" s="477" t="s">
        <v>454</v>
      </c>
      <c r="G625" s="670">
        <f>_xlfn.XLOOKUP(Table3[[#This Row],[district]],LISTS!B:B,LISTS!C:C,0,0,1)</f>
        <v>80401070</v>
      </c>
    </row>
    <row r="626" spans="1:7" ht="13.5" x14ac:dyDescent="0.35">
      <c r="A626" s="674" t="s">
        <v>3946</v>
      </c>
      <c r="B626" s="676" t="s">
        <v>3683</v>
      </c>
      <c r="C626" s="672" t="s">
        <v>4280</v>
      </c>
      <c r="D626" s="675">
        <v>44742</v>
      </c>
      <c r="E626" s="477" t="s">
        <v>3127</v>
      </c>
      <c r="F626" s="477" t="s">
        <v>454</v>
      </c>
      <c r="G626" s="670">
        <f>_xlfn.XLOOKUP(Table3[[#This Row],[district]],LISTS!B:B,LISTS!C:C,0,0,1)</f>
        <v>80401070</v>
      </c>
    </row>
    <row r="627" spans="1:7" ht="13.5" x14ac:dyDescent="0.35">
      <c r="A627" s="674" t="s">
        <v>3946</v>
      </c>
      <c r="B627" s="676" t="s">
        <v>3674</v>
      </c>
      <c r="C627" s="672" t="s">
        <v>4280</v>
      </c>
      <c r="D627" s="675">
        <v>44742</v>
      </c>
      <c r="E627" s="477" t="s">
        <v>3127</v>
      </c>
      <c r="F627" s="477" t="s">
        <v>454</v>
      </c>
      <c r="G627" s="670">
        <f>_xlfn.XLOOKUP(Table3[[#This Row],[district]],LISTS!B:B,LISTS!C:C,0,0,1)</f>
        <v>80401070</v>
      </c>
    </row>
    <row r="628" spans="1:7" ht="13.5" x14ac:dyDescent="0.35">
      <c r="A628" s="670" t="s">
        <v>3531</v>
      </c>
      <c r="B628" s="676" t="s">
        <v>3685</v>
      </c>
      <c r="C628" s="672" t="s">
        <v>4280</v>
      </c>
      <c r="D628" s="675">
        <v>44742</v>
      </c>
      <c r="E628" s="477" t="s">
        <v>3127</v>
      </c>
      <c r="F628" s="477" t="s">
        <v>454</v>
      </c>
      <c r="G628" s="670">
        <f>_xlfn.XLOOKUP(Table3[[#This Row],[district]],LISTS!B:B,LISTS!C:C,0,0,1)</f>
        <v>80401070</v>
      </c>
    </row>
    <row r="629" spans="1:7" ht="13.5" x14ac:dyDescent="0.35">
      <c r="A629" s="674" t="s">
        <v>3531</v>
      </c>
      <c r="B629" s="674" t="s">
        <v>3639</v>
      </c>
      <c r="C629" s="672" t="s">
        <v>4280</v>
      </c>
      <c r="D629" s="675">
        <v>44742</v>
      </c>
      <c r="E629" s="477" t="s">
        <v>3127</v>
      </c>
      <c r="F629" s="477" t="s">
        <v>454</v>
      </c>
      <c r="G629" s="670">
        <f>_xlfn.XLOOKUP(Table3[[#This Row],[district]],LISTS!B:B,LISTS!C:C,0,0,1)</f>
        <v>80401070</v>
      </c>
    </row>
    <row r="630" spans="1:7" ht="13.5" x14ac:dyDescent="0.35">
      <c r="A630" s="671" t="s">
        <v>4117</v>
      </c>
      <c r="B630" s="676" t="s">
        <v>3656</v>
      </c>
      <c r="C630" s="672" t="s">
        <v>4280</v>
      </c>
      <c r="D630" s="675">
        <v>44742</v>
      </c>
      <c r="E630" s="477" t="s">
        <v>3127</v>
      </c>
      <c r="F630" s="477" t="s">
        <v>454</v>
      </c>
      <c r="G630" s="670">
        <f>_xlfn.XLOOKUP(Table3[[#This Row],[district]],LISTS!B:B,LISTS!C:C,0,0,1)</f>
        <v>80401070</v>
      </c>
    </row>
    <row r="631" spans="1:7" ht="13.5" x14ac:dyDescent="0.35">
      <c r="A631" s="674" t="s">
        <v>4117</v>
      </c>
      <c r="B631" s="676" t="s">
        <v>3642</v>
      </c>
      <c r="C631" s="672" t="s">
        <v>4280</v>
      </c>
      <c r="D631" s="675">
        <v>44742</v>
      </c>
      <c r="E631" s="477" t="s">
        <v>3127</v>
      </c>
      <c r="F631" s="477" t="s">
        <v>454</v>
      </c>
      <c r="G631" s="670">
        <f>_xlfn.XLOOKUP(Table3[[#This Row],[district]],LISTS!B:B,LISTS!C:C,0,0,1)</f>
        <v>80401070</v>
      </c>
    </row>
    <row r="632" spans="1:7" ht="13.5" x14ac:dyDescent="0.35">
      <c r="A632" s="674" t="s">
        <v>3639</v>
      </c>
      <c r="B632" s="676" t="s">
        <v>3688</v>
      </c>
      <c r="C632" s="672" t="s">
        <v>4280</v>
      </c>
      <c r="D632" s="675">
        <v>44742</v>
      </c>
      <c r="E632" s="477" t="s">
        <v>3127</v>
      </c>
      <c r="F632" s="477" t="s">
        <v>454</v>
      </c>
      <c r="G632" s="670">
        <f>_xlfn.XLOOKUP(Table3[[#This Row],[district]],LISTS!B:B,LISTS!C:C,0,0,1)</f>
        <v>80401070</v>
      </c>
    </row>
    <row r="633" spans="1:7" ht="13.5" x14ac:dyDescent="0.35">
      <c r="A633" s="674" t="s">
        <v>3639</v>
      </c>
      <c r="B633" s="676" t="s">
        <v>3639</v>
      </c>
      <c r="C633" s="672" t="s">
        <v>4280</v>
      </c>
      <c r="D633" s="675">
        <v>44742</v>
      </c>
      <c r="E633" s="477" t="s">
        <v>3127</v>
      </c>
      <c r="F633" s="477" t="s">
        <v>454</v>
      </c>
      <c r="G633" s="670">
        <f>_xlfn.XLOOKUP(Table3[[#This Row],[district]],LISTS!B:B,LISTS!C:C,0,0,1)</f>
        <v>80401070</v>
      </c>
    </row>
    <row r="634" spans="1:7" ht="13.5" x14ac:dyDescent="0.35">
      <c r="A634" s="674" t="s">
        <v>3819</v>
      </c>
      <c r="B634" s="676" t="s">
        <v>3689</v>
      </c>
      <c r="C634" s="672" t="s">
        <v>4280</v>
      </c>
      <c r="D634" s="675">
        <v>44742</v>
      </c>
      <c r="E634" s="477" t="s">
        <v>3127</v>
      </c>
      <c r="F634" s="477" t="s">
        <v>454</v>
      </c>
      <c r="G634" s="670">
        <f>_xlfn.XLOOKUP(Table3[[#This Row],[district]],LISTS!B:B,LISTS!C:C,0,0,1)</f>
        <v>80401070</v>
      </c>
    </row>
    <row r="635" spans="1:7" ht="13.5" x14ac:dyDescent="0.35">
      <c r="A635" s="674" t="s">
        <v>3819</v>
      </c>
      <c r="B635" s="676" t="s">
        <v>3639</v>
      </c>
      <c r="C635" s="672" t="s">
        <v>4280</v>
      </c>
      <c r="D635" s="675">
        <v>44742</v>
      </c>
      <c r="E635" s="477" t="s">
        <v>3127</v>
      </c>
      <c r="F635" s="477" t="s">
        <v>454</v>
      </c>
      <c r="G635" s="670">
        <f>_xlfn.XLOOKUP(Table3[[#This Row],[district]],LISTS!B:B,LISTS!C:C,0,0,1)</f>
        <v>80401070</v>
      </c>
    </row>
    <row r="636" spans="1:7" ht="13.5" x14ac:dyDescent="0.35">
      <c r="A636" s="671" t="s">
        <v>4118</v>
      </c>
      <c r="B636" s="676" t="s">
        <v>336</v>
      </c>
      <c r="C636" s="672" t="s">
        <v>4280</v>
      </c>
      <c r="D636" s="675">
        <v>44742</v>
      </c>
      <c r="E636" s="477" t="s">
        <v>3127</v>
      </c>
      <c r="F636" s="477" t="s">
        <v>454</v>
      </c>
      <c r="G636" s="670">
        <f>_xlfn.XLOOKUP(Table3[[#This Row],[district]],LISTS!B:B,LISTS!C:C,0,0,1)</f>
        <v>80401070</v>
      </c>
    </row>
    <row r="637" spans="1:7" ht="13.5" x14ac:dyDescent="0.35">
      <c r="A637" s="674" t="s">
        <v>4118</v>
      </c>
      <c r="B637" s="676" t="s">
        <v>3642</v>
      </c>
      <c r="C637" s="672" t="s">
        <v>4280</v>
      </c>
      <c r="D637" s="675">
        <v>44742</v>
      </c>
      <c r="E637" s="477" t="s">
        <v>3127</v>
      </c>
      <c r="F637" s="477" t="s">
        <v>454</v>
      </c>
      <c r="G637" s="670">
        <f>_xlfn.XLOOKUP(Table3[[#This Row],[district]],LISTS!B:B,LISTS!C:C,0,0,1)</f>
        <v>80401070</v>
      </c>
    </row>
    <row r="638" spans="1:7" ht="13.5" x14ac:dyDescent="0.35">
      <c r="A638" s="671" t="s">
        <v>4119</v>
      </c>
      <c r="B638" s="676" t="s">
        <v>3658</v>
      </c>
      <c r="C638" s="672" t="s">
        <v>4280</v>
      </c>
      <c r="D638" s="675">
        <v>44742</v>
      </c>
      <c r="E638" s="477" t="s">
        <v>3127</v>
      </c>
      <c r="F638" s="477" t="s">
        <v>454</v>
      </c>
      <c r="G638" s="670">
        <f>_xlfn.XLOOKUP(Table3[[#This Row],[district]],LISTS!B:B,LISTS!C:C,0,0,1)</f>
        <v>80401070</v>
      </c>
    </row>
    <row r="639" spans="1:7" ht="13.5" x14ac:dyDescent="0.35">
      <c r="A639" s="674" t="s">
        <v>4119</v>
      </c>
      <c r="B639" s="676" t="s">
        <v>3642</v>
      </c>
      <c r="C639" s="672" t="s">
        <v>4280</v>
      </c>
      <c r="D639" s="675">
        <v>44742</v>
      </c>
      <c r="E639" s="477" t="s">
        <v>3127</v>
      </c>
      <c r="F639" s="477" t="s">
        <v>454</v>
      </c>
      <c r="G639" s="670">
        <f>_xlfn.XLOOKUP(Table3[[#This Row],[district]],LISTS!B:B,LISTS!C:C,0,0,1)</f>
        <v>80401070</v>
      </c>
    </row>
    <row r="640" spans="1:7" ht="13.5" x14ac:dyDescent="0.35">
      <c r="A640" s="674" t="s">
        <v>3776</v>
      </c>
      <c r="B640" s="676" t="s">
        <v>3691</v>
      </c>
      <c r="C640" s="672" t="s">
        <v>4280</v>
      </c>
      <c r="D640" s="675">
        <v>44742</v>
      </c>
      <c r="E640" s="477" t="s">
        <v>3127</v>
      </c>
      <c r="F640" s="477" t="s">
        <v>454</v>
      </c>
      <c r="G640" s="670">
        <f>_xlfn.XLOOKUP(Table3[[#This Row],[district]],LISTS!B:B,LISTS!C:C,0,0,1)</f>
        <v>80401070</v>
      </c>
    </row>
    <row r="641" spans="1:7" ht="13.5" x14ac:dyDescent="0.35">
      <c r="A641" s="674" t="s">
        <v>3776</v>
      </c>
      <c r="B641" s="676" t="s">
        <v>3639</v>
      </c>
      <c r="C641" s="672" t="s">
        <v>4280</v>
      </c>
      <c r="D641" s="675">
        <v>44742</v>
      </c>
      <c r="E641" s="477" t="s">
        <v>3127</v>
      </c>
      <c r="F641" s="477" t="s">
        <v>454</v>
      </c>
      <c r="G641" s="670">
        <f>_xlfn.XLOOKUP(Table3[[#This Row],[district]],LISTS!B:B,LISTS!C:C,0,0,1)</f>
        <v>80401070</v>
      </c>
    </row>
    <row r="642" spans="1:7" ht="13.5" x14ac:dyDescent="0.35">
      <c r="A642" s="674" t="s">
        <v>3837</v>
      </c>
      <c r="B642" s="676" t="s">
        <v>3693</v>
      </c>
      <c r="C642" s="672" t="s">
        <v>4280</v>
      </c>
      <c r="D642" s="675">
        <v>44742</v>
      </c>
      <c r="E642" s="477" t="s">
        <v>3127</v>
      </c>
      <c r="F642" s="477" t="s">
        <v>454</v>
      </c>
      <c r="G642" s="670">
        <f>_xlfn.XLOOKUP(Table3[[#This Row],[district]],LISTS!B:B,LISTS!C:C,0,0,1)</f>
        <v>80401070</v>
      </c>
    </row>
    <row r="643" spans="1:7" ht="13.5" x14ac:dyDescent="0.35">
      <c r="A643" s="674" t="s">
        <v>3837</v>
      </c>
      <c r="B643" s="676" t="s">
        <v>3639</v>
      </c>
      <c r="C643" s="672" t="s">
        <v>4280</v>
      </c>
      <c r="D643" s="675">
        <v>44742</v>
      </c>
      <c r="E643" s="477" t="s">
        <v>3127</v>
      </c>
      <c r="F643" s="477" t="s">
        <v>454</v>
      </c>
      <c r="G643" s="670">
        <f>_xlfn.XLOOKUP(Table3[[#This Row],[district]],LISTS!B:B,LISTS!C:C,0,0,1)</f>
        <v>80401070</v>
      </c>
    </row>
    <row r="644" spans="1:7" ht="13.5" x14ac:dyDescent="0.35">
      <c r="A644" s="671" t="s">
        <v>4120</v>
      </c>
      <c r="B644" s="676" t="s">
        <v>3665</v>
      </c>
      <c r="C644" s="672" t="s">
        <v>4280</v>
      </c>
      <c r="D644" s="675">
        <v>44742</v>
      </c>
      <c r="E644" s="477" t="s">
        <v>3127</v>
      </c>
      <c r="F644" s="477" t="s">
        <v>454</v>
      </c>
      <c r="G644" s="670">
        <f>_xlfn.XLOOKUP(Table3[[#This Row],[district]],LISTS!B:B,LISTS!C:C,0,0,1)</f>
        <v>80401070</v>
      </c>
    </row>
    <row r="645" spans="1:7" ht="13.5" x14ac:dyDescent="0.35">
      <c r="A645" s="674" t="s">
        <v>4120</v>
      </c>
      <c r="B645" s="676" t="s">
        <v>3642</v>
      </c>
      <c r="C645" s="672" t="s">
        <v>4280</v>
      </c>
      <c r="D645" s="675">
        <v>44742</v>
      </c>
      <c r="E645" s="477" t="s">
        <v>3127</v>
      </c>
      <c r="F645" s="477" t="s">
        <v>454</v>
      </c>
      <c r="G645" s="670">
        <f>_xlfn.XLOOKUP(Table3[[#This Row],[district]],LISTS!B:B,LISTS!C:C,0,0,1)</f>
        <v>80401070</v>
      </c>
    </row>
    <row r="646" spans="1:7" ht="13.5" x14ac:dyDescent="0.35">
      <c r="A646" s="674" t="s">
        <v>3723</v>
      </c>
      <c r="B646" s="676" t="s">
        <v>4273</v>
      </c>
      <c r="C646" s="672" t="s">
        <v>4280</v>
      </c>
      <c r="D646" s="675">
        <v>44742</v>
      </c>
      <c r="E646" s="477" t="s">
        <v>3127</v>
      </c>
      <c r="F646" s="477" t="s">
        <v>454</v>
      </c>
      <c r="G646" s="670">
        <f>_xlfn.XLOOKUP(Table3[[#This Row],[district]],LISTS!B:B,LISTS!C:C,0,0,1)</f>
        <v>80401070</v>
      </c>
    </row>
    <row r="647" spans="1:7" ht="13.5" x14ac:dyDescent="0.35">
      <c r="A647" s="674" t="s">
        <v>3723</v>
      </c>
      <c r="B647" s="676" t="s">
        <v>3639</v>
      </c>
      <c r="C647" s="672" t="s">
        <v>4280</v>
      </c>
      <c r="D647" s="675">
        <v>44742</v>
      </c>
      <c r="E647" s="477" t="s">
        <v>3127</v>
      </c>
      <c r="F647" s="477" t="s">
        <v>454</v>
      </c>
      <c r="G647" s="670">
        <f>_xlfn.XLOOKUP(Table3[[#This Row],[district]],LISTS!B:B,LISTS!C:C,0,0,1)</f>
        <v>80401070</v>
      </c>
    </row>
    <row r="648" spans="1:7" ht="13.5" x14ac:dyDescent="0.35">
      <c r="A648" s="670" t="s">
        <v>3526</v>
      </c>
      <c r="B648" s="676" t="s">
        <v>3634</v>
      </c>
      <c r="C648" s="672" t="s">
        <v>4280</v>
      </c>
      <c r="D648" s="675">
        <v>44742</v>
      </c>
      <c r="E648" s="477" t="s">
        <v>3127</v>
      </c>
      <c r="F648" s="477" t="s">
        <v>454</v>
      </c>
      <c r="G648" s="670">
        <f>_xlfn.XLOOKUP(Table3[[#This Row],[district]],LISTS!B:B,LISTS!C:C,0,0,1)</f>
        <v>80401070</v>
      </c>
    </row>
    <row r="649" spans="1:7" ht="13.5" x14ac:dyDescent="0.35">
      <c r="A649" s="674" t="s">
        <v>3526</v>
      </c>
      <c r="B649" s="676" t="s">
        <v>3639</v>
      </c>
      <c r="C649" s="672" t="s">
        <v>4280</v>
      </c>
      <c r="D649" s="675">
        <v>44742</v>
      </c>
      <c r="E649" s="477" t="s">
        <v>3127</v>
      </c>
      <c r="F649" s="477" t="s">
        <v>454</v>
      </c>
      <c r="G649" s="670">
        <f>_xlfn.XLOOKUP(Table3[[#This Row],[district]],LISTS!B:B,LISTS!C:C,0,0,1)</f>
        <v>80401070</v>
      </c>
    </row>
    <row r="650" spans="1:7" ht="13.5" x14ac:dyDescent="0.35">
      <c r="A650" s="674" t="s">
        <v>3707</v>
      </c>
      <c r="B650" s="676" t="s">
        <v>607</v>
      </c>
      <c r="C650" s="672" t="s">
        <v>4280</v>
      </c>
      <c r="D650" s="675">
        <v>44742</v>
      </c>
      <c r="E650" s="477" t="s">
        <v>3127</v>
      </c>
      <c r="F650" s="477" t="s">
        <v>454</v>
      </c>
      <c r="G650" s="670">
        <f>_xlfn.XLOOKUP(Table3[[#This Row],[district]],LISTS!B:B,LISTS!C:C,0,0,1)</f>
        <v>80401070</v>
      </c>
    </row>
    <row r="651" spans="1:7" ht="13.5" x14ac:dyDescent="0.35">
      <c r="A651" s="674" t="s">
        <v>3707</v>
      </c>
      <c r="B651" s="676" t="s">
        <v>3639</v>
      </c>
      <c r="C651" s="672" t="s">
        <v>4280</v>
      </c>
      <c r="D651" s="675">
        <v>44742</v>
      </c>
      <c r="E651" s="477" t="s">
        <v>3127</v>
      </c>
      <c r="F651" s="477" t="s">
        <v>454</v>
      </c>
      <c r="G651" s="670">
        <f>_xlfn.XLOOKUP(Table3[[#This Row],[district]],LISTS!B:B,LISTS!C:C,0,0,1)</f>
        <v>80401070</v>
      </c>
    </row>
    <row r="652" spans="1:7" ht="13.5" x14ac:dyDescent="0.35">
      <c r="A652" s="674" t="s">
        <v>3653</v>
      </c>
      <c r="B652" s="676" t="s">
        <v>378</v>
      </c>
      <c r="C652" s="672" t="s">
        <v>4280</v>
      </c>
      <c r="D652" s="675">
        <v>44742</v>
      </c>
      <c r="E652" s="477" t="s">
        <v>3127</v>
      </c>
      <c r="F652" s="477" t="s">
        <v>454</v>
      </c>
      <c r="G652" s="670">
        <f>_xlfn.XLOOKUP(Table3[[#This Row],[district]],LISTS!B:B,LISTS!C:C,0,0,1)</f>
        <v>80401070</v>
      </c>
    </row>
    <row r="653" spans="1:7" ht="13.5" x14ac:dyDescent="0.35">
      <c r="A653" s="674" t="s">
        <v>3653</v>
      </c>
      <c r="B653" s="676" t="s">
        <v>3639</v>
      </c>
      <c r="C653" s="672" t="s">
        <v>4280</v>
      </c>
      <c r="D653" s="675">
        <v>44742</v>
      </c>
      <c r="E653" s="477" t="s">
        <v>3127</v>
      </c>
      <c r="F653" s="477" t="s">
        <v>454</v>
      </c>
      <c r="G653" s="670">
        <f>_xlfn.XLOOKUP(Table3[[#This Row],[district]],LISTS!B:B,LISTS!C:C,0,0,1)</f>
        <v>80401070</v>
      </c>
    </row>
    <row r="654" spans="1:7" ht="13.5" x14ac:dyDescent="0.35">
      <c r="A654" s="670" t="s">
        <v>3584</v>
      </c>
      <c r="B654" s="676" t="s">
        <v>3637</v>
      </c>
      <c r="C654" s="672" t="s">
        <v>4279</v>
      </c>
      <c r="D654" s="675">
        <v>44742</v>
      </c>
      <c r="E654" s="477" t="s">
        <v>3127</v>
      </c>
      <c r="F654" s="477" t="s">
        <v>454</v>
      </c>
      <c r="G654" s="670">
        <f>_xlfn.XLOOKUP(Table3[[#This Row],[district]],LISTS!B:B,LISTS!C:C,0,0,1)</f>
        <v>80401070</v>
      </c>
    </row>
    <row r="655" spans="1:7" ht="13.5" x14ac:dyDescent="0.35">
      <c r="A655" s="674" t="s">
        <v>3584</v>
      </c>
      <c r="B655" s="674" t="s">
        <v>3639</v>
      </c>
      <c r="C655" s="672" t="s">
        <v>4279</v>
      </c>
      <c r="D655" s="675">
        <v>44742</v>
      </c>
      <c r="E655" s="477" t="s">
        <v>3127</v>
      </c>
      <c r="F655" s="477" t="s">
        <v>454</v>
      </c>
      <c r="G655" s="670">
        <f>_xlfn.XLOOKUP(Table3[[#This Row],[district]],LISTS!B:B,LISTS!C:C,0,0,1)</f>
        <v>80401070</v>
      </c>
    </row>
    <row r="656" spans="1:7" ht="13.5" x14ac:dyDescent="0.35">
      <c r="A656" s="670" t="s">
        <v>3514</v>
      </c>
      <c r="B656" s="676" t="s">
        <v>3616</v>
      </c>
      <c r="C656" s="672" t="s">
        <v>4280</v>
      </c>
      <c r="D656" s="675">
        <v>44742</v>
      </c>
      <c r="E656" s="477" t="s">
        <v>3127</v>
      </c>
      <c r="F656" s="477" t="s">
        <v>454</v>
      </c>
      <c r="G656" s="670">
        <f>_xlfn.XLOOKUP(Table3[[#This Row],[district]],LISTS!B:B,LISTS!C:C,0,0,1)</f>
        <v>80401070</v>
      </c>
    </row>
    <row r="657" spans="1:7" ht="13.5" x14ac:dyDescent="0.35">
      <c r="A657" s="674" t="s">
        <v>3514</v>
      </c>
      <c r="B657" s="676" t="s">
        <v>3639</v>
      </c>
      <c r="C657" s="672" t="s">
        <v>4280</v>
      </c>
      <c r="D657" s="675">
        <v>44742</v>
      </c>
      <c r="E657" s="477" t="s">
        <v>3127</v>
      </c>
      <c r="F657" s="477" t="s">
        <v>454</v>
      </c>
      <c r="G657" s="670">
        <f>_xlfn.XLOOKUP(Table3[[#This Row],[district]],LISTS!B:B,LISTS!C:C,0,0,1)</f>
        <v>80401070</v>
      </c>
    </row>
    <row r="658" spans="1:7" ht="13.5" x14ac:dyDescent="0.35">
      <c r="A658" s="674" t="s">
        <v>3947</v>
      </c>
      <c r="B658" s="676" t="s">
        <v>373</v>
      </c>
      <c r="C658" s="672" t="s">
        <v>4280</v>
      </c>
      <c r="D658" s="675">
        <v>44742</v>
      </c>
      <c r="E658" s="477" t="s">
        <v>3127</v>
      </c>
      <c r="F658" s="477" t="s">
        <v>454</v>
      </c>
      <c r="G658" s="670">
        <f>_xlfn.XLOOKUP(Table3[[#This Row],[district]],LISTS!B:B,LISTS!C:C,0,0,1)</f>
        <v>80401070</v>
      </c>
    </row>
    <row r="659" spans="1:7" ht="13.5" x14ac:dyDescent="0.35">
      <c r="A659" s="674" t="s">
        <v>3947</v>
      </c>
      <c r="B659" s="676" t="s">
        <v>3639</v>
      </c>
      <c r="C659" s="672" t="s">
        <v>4280</v>
      </c>
      <c r="D659" s="675">
        <v>44742</v>
      </c>
      <c r="E659" s="477" t="s">
        <v>3127</v>
      </c>
      <c r="F659" s="477" t="s">
        <v>454</v>
      </c>
      <c r="G659" s="670">
        <f>_xlfn.XLOOKUP(Table3[[#This Row],[district]],LISTS!B:B,LISTS!C:C,0,0,1)</f>
        <v>80401070</v>
      </c>
    </row>
    <row r="660" spans="1:7" ht="13.5" x14ac:dyDescent="0.35">
      <c r="A660" s="671" t="s">
        <v>3915</v>
      </c>
      <c r="B660" s="676" t="s">
        <v>3638</v>
      </c>
      <c r="C660" s="672" t="s">
        <v>4279</v>
      </c>
      <c r="D660" s="675">
        <v>44742</v>
      </c>
      <c r="E660" s="477" t="s">
        <v>3127</v>
      </c>
      <c r="F660" s="477" t="s">
        <v>454</v>
      </c>
      <c r="G660" s="670">
        <f>_xlfn.XLOOKUP(Table3[[#This Row],[district]],LISTS!B:B,LISTS!C:C,0,0,1)</f>
        <v>80401070</v>
      </c>
    </row>
    <row r="661" spans="1:7" ht="13.5" x14ac:dyDescent="0.35">
      <c r="A661" s="674" t="s">
        <v>3915</v>
      </c>
      <c r="B661" s="676" t="s">
        <v>3639</v>
      </c>
      <c r="C661" s="672" t="s">
        <v>4279</v>
      </c>
      <c r="D661" s="675">
        <v>44742</v>
      </c>
      <c r="E661" s="477" t="s">
        <v>3127</v>
      </c>
      <c r="F661" s="477" t="s">
        <v>454</v>
      </c>
      <c r="G661" s="670">
        <f>_xlfn.XLOOKUP(Table3[[#This Row],[district]],LISTS!B:B,LISTS!C:C,0,0,1)</f>
        <v>80401070</v>
      </c>
    </row>
    <row r="662" spans="1:7" ht="13.5" x14ac:dyDescent="0.35">
      <c r="A662" s="671" t="s">
        <v>4121</v>
      </c>
      <c r="B662" s="676" t="s">
        <v>3671</v>
      </c>
      <c r="C662" s="672" t="s">
        <v>4280</v>
      </c>
      <c r="D662" s="675">
        <v>44742</v>
      </c>
      <c r="E662" s="477" t="s">
        <v>3127</v>
      </c>
      <c r="F662" s="477" t="s">
        <v>454</v>
      </c>
      <c r="G662" s="670">
        <f>_xlfn.XLOOKUP(Table3[[#This Row],[district]],LISTS!B:B,LISTS!C:C,0,0,1)</f>
        <v>80401070</v>
      </c>
    </row>
    <row r="663" spans="1:7" ht="13.5" x14ac:dyDescent="0.35">
      <c r="A663" s="674" t="s">
        <v>4121</v>
      </c>
      <c r="B663" s="676" t="s">
        <v>3642</v>
      </c>
      <c r="C663" s="672" t="s">
        <v>4280</v>
      </c>
      <c r="D663" s="675">
        <v>44742</v>
      </c>
      <c r="E663" s="477" t="s">
        <v>3127</v>
      </c>
      <c r="F663" s="477" t="s">
        <v>454</v>
      </c>
      <c r="G663" s="670">
        <f>_xlfn.XLOOKUP(Table3[[#This Row],[district]],LISTS!B:B,LISTS!C:C,0,0,1)</f>
        <v>80401070</v>
      </c>
    </row>
    <row r="664" spans="1:7" ht="13.5" x14ac:dyDescent="0.35">
      <c r="A664" s="674" t="s">
        <v>3765</v>
      </c>
      <c r="B664" s="676" t="s">
        <v>3639</v>
      </c>
      <c r="C664" s="672" t="s">
        <v>4280</v>
      </c>
      <c r="D664" s="675">
        <v>44742</v>
      </c>
      <c r="E664" s="477" t="s">
        <v>3127</v>
      </c>
      <c r="F664" s="477" t="s">
        <v>454</v>
      </c>
      <c r="G664" s="670">
        <f>_xlfn.XLOOKUP(Table3[[#This Row],[district]],LISTS!B:B,LISTS!C:C,0,0,1)</f>
        <v>80401070</v>
      </c>
    </row>
    <row r="665" spans="1:7" ht="13.5" x14ac:dyDescent="0.35">
      <c r="A665" s="670" t="s">
        <v>3519</v>
      </c>
      <c r="B665" s="676" t="s">
        <v>3640</v>
      </c>
      <c r="C665" s="672" t="s">
        <v>4280</v>
      </c>
      <c r="D665" s="675">
        <v>44742</v>
      </c>
      <c r="E665" s="477" t="s">
        <v>3127</v>
      </c>
      <c r="F665" s="477" t="s">
        <v>454</v>
      </c>
      <c r="G665" s="670">
        <f>_xlfn.XLOOKUP(Table3[[#This Row],[district]],LISTS!B:B,LISTS!C:C,0,0,1)</f>
        <v>80401070</v>
      </c>
    </row>
    <row r="666" spans="1:7" ht="13.5" x14ac:dyDescent="0.35">
      <c r="A666" s="674" t="s">
        <v>3519</v>
      </c>
      <c r="B666" s="676" t="s">
        <v>3639</v>
      </c>
      <c r="C666" s="672" t="s">
        <v>4280</v>
      </c>
      <c r="D666" s="675">
        <v>44742</v>
      </c>
      <c r="E666" s="477" t="s">
        <v>3127</v>
      </c>
      <c r="F666" s="477" t="s">
        <v>454</v>
      </c>
      <c r="G666" s="670">
        <f>_xlfn.XLOOKUP(Table3[[#This Row],[district]],LISTS!B:B,LISTS!C:C,0,0,1)</f>
        <v>80401070</v>
      </c>
    </row>
    <row r="667" spans="1:7" ht="13.5" x14ac:dyDescent="0.35">
      <c r="A667" s="670" t="s">
        <v>3503</v>
      </c>
      <c r="B667" s="676" t="s">
        <v>3641</v>
      </c>
      <c r="C667" s="672" t="s">
        <v>4280</v>
      </c>
      <c r="D667" s="675">
        <v>44742</v>
      </c>
      <c r="E667" s="477" t="s">
        <v>3127</v>
      </c>
      <c r="F667" s="477" t="s">
        <v>454</v>
      </c>
      <c r="G667" s="670">
        <f>_xlfn.XLOOKUP(Table3[[#This Row],[district]],LISTS!B:B,LISTS!C:C,0,0,1)</f>
        <v>80401070</v>
      </c>
    </row>
    <row r="668" spans="1:7" ht="13.5" x14ac:dyDescent="0.35">
      <c r="A668" s="674" t="s">
        <v>3503</v>
      </c>
      <c r="B668" s="676" t="s">
        <v>3639</v>
      </c>
      <c r="C668" s="672" t="s">
        <v>4280</v>
      </c>
      <c r="D668" s="675">
        <v>44742</v>
      </c>
      <c r="E668" s="477" t="s">
        <v>3127</v>
      </c>
      <c r="F668" s="477" t="s">
        <v>454</v>
      </c>
      <c r="G668" s="670">
        <f>_xlfn.XLOOKUP(Table3[[#This Row],[district]],LISTS!B:B,LISTS!C:C,0,0,1)</f>
        <v>80401070</v>
      </c>
    </row>
    <row r="669" spans="1:7" ht="13.5" x14ac:dyDescent="0.35">
      <c r="A669" s="671" t="s">
        <v>3916</v>
      </c>
      <c r="B669" s="676" t="s">
        <v>3642</v>
      </c>
      <c r="C669" s="672" t="s">
        <v>4279</v>
      </c>
      <c r="D669" s="675">
        <v>44742</v>
      </c>
      <c r="E669" s="477" t="s">
        <v>3127</v>
      </c>
      <c r="F669" s="477" t="s">
        <v>454</v>
      </c>
      <c r="G669" s="670">
        <f>_xlfn.XLOOKUP(Table3[[#This Row],[district]],LISTS!B:B,LISTS!C:C,0,0,1)</f>
        <v>80401070</v>
      </c>
    </row>
    <row r="670" spans="1:7" ht="13.5" x14ac:dyDescent="0.35">
      <c r="A670" s="674" t="s">
        <v>3916</v>
      </c>
      <c r="B670" s="676" t="s">
        <v>3639</v>
      </c>
      <c r="C670" s="672" t="s">
        <v>4279</v>
      </c>
      <c r="D670" s="675">
        <v>44742</v>
      </c>
      <c r="E670" s="477" t="s">
        <v>3127</v>
      </c>
      <c r="F670" s="477" t="s">
        <v>454</v>
      </c>
      <c r="G670" s="670">
        <f>_xlfn.XLOOKUP(Table3[[#This Row],[district]],LISTS!B:B,LISTS!C:C,0,0,1)</f>
        <v>80401070</v>
      </c>
    </row>
    <row r="671" spans="1:7" ht="13.5" x14ac:dyDescent="0.35">
      <c r="A671" s="671" t="s">
        <v>4122</v>
      </c>
      <c r="B671" s="676" t="s">
        <v>3674</v>
      </c>
      <c r="C671" s="672" t="s">
        <v>4280</v>
      </c>
      <c r="D671" s="675">
        <v>44742</v>
      </c>
      <c r="E671" s="477" t="s">
        <v>3127</v>
      </c>
      <c r="F671" s="477" t="s">
        <v>454</v>
      </c>
      <c r="G671" s="670">
        <f>_xlfn.XLOOKUP(Table3[[#This Row],[district]],LISTS!B:B,LISTS!C:C,0,0,1)</f>
        <v>80401070</v>
      </c>
    </row>
    <row r="672" spans="1:7" ht="13.5" x14ac:dyDescent="0.35">
      <c r="A672" s="674" t="s">
        <v>4122</v>
      </c>
      <c r="B672" s="676" t="s">
        <v>3642</v>
      </c>
      <c r="C672" s="672" t="s">
        <v>4280</v>
      </c>
      <c r="D672" s="675">
        <v>44742</v>
      </c>
      <c r="E672" s="477" t="s">
        <v>3127</v>
      </c>
      <c r="F672" s="477" t="s">
        <v>454</v>
      </c>
      <c r="G672" s="670">
        <f>_xlfn.XLOOKUP(Table3[[#This Row],[district]],LISTS!B:B,LISTS!C:C,0,0,1)</f>
        <v>80401070</v>
      </c>
    </row>
    <row r="673" spans="1:7" ht="13.5" x14ac:dyDescent="0.35">
      <c r="A673" s="674" t="s">
        <v>3948</v>
      </c>
      <c r="B673" s="676" t="s">
        <v>3645</v>
      </c>
      <c r="C673" s="672" t="s">
        <v>4280</v>
      </c>
      <c r="D673" s="675">
        <v>44742</v>
      </c>
      <c r="E673" s="477" t="s">
        <v>3127</v>
      </c>
      <c r="F673" s="477" t="s">
        <v>454</v>
      </c>
      <c r="G673" s="670">
        <f>_xlfn.XLOOKUP(Table3[[#This Row],[district]],LISTS!B:B,LISTS!C:C,0,0,1)</f>
        <v>80401070</v>
      </c>
    </row>
    <row r="674" spans="1:7" ht="13.5" x14ac:dyDescent="0.35">
      <c r="A674" s="674" t="s">
        <v>3948</v>
      </c>
      <c r="B674" s="676" t="s">
        <v>3639</v>
      </c>
      <c r="C674" s="672" t="s">
        <v>4280</v>
      </c>
      <c r="D674" s="675">
        <v>44742</v>
      </c>
      <c r="E674" s="477" t="s">
        <v>3127</v>
      </c>
      <c r="F674" s="477" t="s">
        <v>454</v>
      </c>
      <c r="G674" s="670">
        <f>_xlfn.XLOOKUP(Table3[[#This Row],[district]],LISTS!B:B,LISTS!C:C,0,0,1)</f>
        <v>80401070</v>
      </c>
    </row>
    <row r="675" spans="1:7" ht="13.5" x14ac:dyDescent="0.35">
      <c r="A675" s="674" t="s">
        <v>3949</v>
      </c>
      <c r="B675" s="676" t="s">
        <v>3648</v>
      </c>
      <c r="C675" s="672" t="s">
        <v>4280</v>
      </c>
      <c r="D675" s="675">
        <v>44742</v>
      </c>
      <c r="E675" s="477" t="s">
        <v>3127</v>
      </c>
      <c r="F675" s="477" t="s">
        <v>454</v>
      </c>
      <c r="G675" s="670">
        <f>_xlfn.XLOOKUP(Table3[[#This Row],[district]],LISTS!B:B,LISTS!C:C,0,0,1)</f>
        <v>80401070</v>
      </c>
    </row>
    <row r="676" spans="1:7" ht="13.5" x14ac:dyDescent="0.35">
      <c r="A676" s="674" t="s">
        <v>3949</v>
      </c>
      <c r="B676" s="674" t="s">
        <v>3639</v>
      </c>
      <c r="C676" s="672" t="s">
        <v>4280</v>
      </c>
      <c r="D676" s="675">
        <v>44742</v>
      </c>
      <c r="E676" s="477" t="s">
        <v>3127</v>
      </c>
      <c r="F676" s="477" t="s">
        <v>454</v>
      </c>
      <c r="G676" s="670">
        <f>_xlfn.XLOOKUP(Table3[[#This Row],[district]],LISTS!B:B,LISTS!C:C,0,0,1)</f>
        <v>80401070</v>
      </c>
    </row>
    <row r="677" spans="1:7" ht="13.5" x14ac:dyDescent="0.35">
      <c r="A677" s="671" t="s">
        <v>4123</v>
      </c>
      <c r="B677" s="676" t="s">
        <v>3676</v>
      </c>
      <c r="C677" s="672" t="s">
        <v>4280</v>
      </c>
      <c r="D677" s="675">
        <v>44742</v>
      </c>
      <c r="E677" s="477" t="s">
        <v>3127</v>
      </c>
      <c r="F677" s="477" t="s">
        <v>454</v>
      </c>
      <c r="G677" s="670">
        <f>_xlfn.XLOOKUP(Table3[[#This Row],[district]],LISTS!B:B,LISTS!C:C,0,0,1)</f>
        <v>80401070</v>
      </c>
    </row>
    <row r="678" spans="1:7" ht="13.5" x14ac:dyDescent="0.35">
      <c r="A678" s="674" t="s">
        <v>4123</v>
      </c>
      <c r="B678" s="676" t="s">
        <v>3642</v>
      </c>
      <c r="C678" s="672" t="s">
        <v>4280</v>
      </c>
      <c r="D678" s="675">
        <v>44742</v>
      </c>
      <c r="E678" s="477" t="s">
        <v>3127</v>
      </c>
      <c r="F678" s="477" t="s">
        <v>454</v>
      </c>
      <c r="G678" s="670">
        <f>_xlfn.XLOOKUP(Table3[[#This Row],[district]],LISTS!B:B,LISTS!C:C,0,0,1)</f>
        <v>80401070</v>
      </c>
    </row>
    <row r="679" spans="1:7" ht="13.5" x14ac:dyDescent="0.35">
      <c r="A679" s="677" t="s">
        <v>3477</v>
      </c>
      <c r="B679" s="676" t="s">
        <v>3649</v>
      </c>
      <c r="C679" s="672" t="s">
        <v>4280</v>
      </c>
      <c r="D679" s="675">
        <v>44742</v>
      </c>
      <c r="E679" s="477" t="s">
        <v>3127</v>
      </c>
      <c r="F679" s="477" t="s">
        <v>454</v>
      </c>
      <c r="G679" s="670">
        <f>_xlfn.XLOOKUP(Table3[[#This Row],[district]],LISTS!B:B,LISTS!C:C,0,0,1)</f>
        <v>80401070</v>
      </c>
    </row>
    <row r="680" spans="1:7" ht="13.5" x14ac:dyDescent="0.35">
      <c r="A680" s="674" t="s">
        <v>3477</v>
      </c>
      <c r="B680" s="676" t="s">
        <v>3639</v>
      </c>
      <c r="C680" s="672" t="s">
        <v>4280</v>
      </c>
      <c r="D680" s="675">
        <v>44742</v>
      </c>
      <c r="E680" s="477" t="s">
        <v>3127</v>
      </c>
      <c r="F680" s="477" t="s">
        <v>454</v>
      </c>
      <c r="G680" s="670">
        <f>_xlfn.XLOOKUP(Table3[[#This Row],[district]],LISTS!B:B,LISTS!C:C,0,0,1)</f>
        <v>80401070</v>
      </c>
    </row>
    <row r="681" spans="1:7" ht="13.5" x14ac:dyDescent="0.35">
      <c r="A681" s="674" t="s">
        <v>3741</v>
      </c>
      <c r="B681" s="676" t="s">
        <v>3650</v>
      </c>
      <c r="C681" s="672" t="s">
        <v>4280</v>
      </c>
      <c r="D681" s="675">
        <v>44742</v>
      </c>
      <c r="E681" s="477" t="s">
        <v>3127</v>
      </c>
      <c r="F681" s="477" t="s">
        <v>454</v>
      </c>
      <c r="G681" s="670">
        <f>_xlfn.XLOOKUP(Table3[[#This Row],[district]],LISTS!B:B,LISTS!C:C,0,0,1)</f>
        <v>80401070</v>
      </c>
    </row>
    <row r="682" spans="1:7" ht="13.5" x14ac:dyDescent="0.35">
      <c r="A682" s="674" t="s">
        <v>3741</v>
      </c>
      <c r="B682" s="676" t="s">
        <v>3639</v>
      </c>
      <c r="C682" s="672" t="s">
        <v>4280</v>
      </c>
      <c r="D682" s="675">
        <v>44742</v>
      </c>
      <c r="E682" s="477" t="s">
        <v>3127</v>
      </c>
      <c r="F682" s="477" t="s">
        <v>454</v>
      </c>
      <c r="G682" s="670">
        <f>_xlfn.XLOOKUP(Table3[[#This Row],[district]],LISTS!B:B,LISTS!C:C,0,0,1)</f>
        <v>80401070</v>
      </c>
    </row>
    <row r="683" spans="1:7" ht="13.5" x14ac:dyDescent="0.35">
      <c r="A683" s="670" t="s">
        <v>3534</v>
      </c>
      <c r="B683" s="676" t="s">
        <v>3482</v>
      </c>
      <c r="C683" s="672" t="s">
        <v>4280</v>
      </c>
      <c r="D683" s="675">
        <v>44742</v>
      </c>
      <c r="E683" s="477" t="s">
        <v>3127</v>
      </c>
      <c r="F683" s="477" t="s">
        <v>454</v>
      </c>
      <c r="G683" s="670">
        <f>_xlfn.XLOOKUP(Table3[[#This Row],[district]],LISTS!B:B,LISTS!C:C,0,0,1)</f>
        <v>80401070</v>
      </c>
    </row>
    <row r="684" spans="1:7" ht="13.5" x14ac:dyDescent="0.35">
      <c r="A684" s="674" t="s">
        <v>3534</v>
      </c>
      <c r="B684" s="676" t="s">
        <v>3639</v>
      </c>
      <c r="C684" s="672" t="s">
        <v>4280</v>
      </c>
      <c r="D684" s="675">
        <v>44742</v>
      </c>
      <c r="E684" s="477" t="s">
        <v>3127</v>
      </c>
      <c r="F684" s="477" t="s">
        <v>454</v>
      </c>
      <c r="G684" s="670">
        <f>_xlfn.XLOOKUP(Table3[[#This Row],[district]],LISTS!B:B,LISTS!C:C,0,0,1)</f>
        <v>80401070</v>
      </c>
    </row>
    <row r="685" spans="1:7" ht="13.5" x14ac:dyDescent="0.35">
      <c r="A685" s="674" t="s">
        <v>3950</v>
      </c>
      <c r="B685" s="676" t="s">
        <v>3676</v>
      </c>
      <c r="C685" s="672" t="s">
        <v>4280</v>
      </c>
      <c r="D685" s="675">
        <v>44742</v>
      </c>
      <c r="E685" s="477" t="s">
        <v>3127</v>
      </c>
      <c r="F685" s="477" t="s">
        <v>454</v>
      </c>
      <c r="G685" s="670">
        <f>_xlfn.XLOOKUP(Table3[[#This Row],[district]],LISTS!B:B,LISTS!C:C,0,0,1)</f>
        <v>80401070</v>
      </c>
    </row>
    <row r="686" spans="1:7" ht="13.5" x14ac:dyDescent="0.35">
      <c r="A686" s="674" t="s">
        <v>3950</v>
      </c>
      <c r="B686" s="676" t="s">
        <v>3658</v>
      </c>
      <c r="C686" s="672" t="s">
        <v>4280</v>
      </c>
      <c r="D686" s="675">
        <v>44742</v>
      </c>
      <c r="E686" s="477" t="s">
        <v>3127</v>
      </c>
      <c r="F686" s="477" t="s">
        <v>454</v>
      </c>
      <c r="G686" s="670">
        <f>_xlfn.XLOOKUP(Table3[[#This Row],[district]],LISTS!B:B,LISTS!C:C,0,0,1)</f>
        <v>80401070</v>
      </c>
    </row>
    <row r="687" spans="1:7" ht="13.5" x14ac:dyDescent="0.35">
      <c r="A687" s="674" t="s">
        <v>3815</v>
      </c>
      <c r="B687" s="676" t="s">
        <v>3656</v>
      </c>
      <c r="C687" s="672" t="s">
        <v>4280</v>
      </c>
      <c r="D687" s="675">
        <v>44742</v>
      </c>
      <c r="E687" s="477" t="s">
        <v>3127</v>
      </c>
      <c r="F687" s="477" t="s">
        <v>454</v>
      </c>
      <c r="G687" s="670">
        <f>_xlfn.XLOOKUP(Table3[[#This Row],[district]],LISTS!B:B,LISTS!C:C,0,0,1)</f>
        <v>80401070</v>
      </c>
    </row>
    <row r="688" spans="1:7" ht="13.5" x14ac:dyDescent="0.35">
      <c r="A688" s="674" t="s">
        <v>3815</v>
      </c>
      <c r="B688" s="676" t="s">
        <v>3639</v>
      </c>
      <c r="C688" s="672" t="s">
        <v>4280</v>
      </c>
      <c r="D688" s="675">
        <v>44742</v>
      </c>
      <c r="E688" s="477" t="s">
        <v>3127</v>
      </c>
      <c r="F688" s="477" t="s">
        <v>454</v>
      </c>
      <c r="G688" s="670">
        <f>_xlfn.XLOOKUP(Table3[[#This Row],[district]],LISTS!B:B,LISTS!C:C,0,0,1)</f>
        <v>80401070</v>
      </c>
    </row>
    <row r="689" spans="1:7" ht="13.5" x14ac:dyDescent="0.35">
      <c r="A689" s="671" t="s">
        <v>4124</v>
      </c>
      <c r="B689" s="676" t="s">
        <v>3680</v>
      </c>
      <c r="C689" s="672" t="s">
        <v>4280</v>
      </c>
      <c r="D689" s="675">
        <v>44742</v>
      </c>
      <c r="E689" s="477" t="s">
        <v>3127</v>
      </c>
      <c r="F689" s="477" t="s">
        <v>454</v>
      </c>
      <c r="G689" s="670">
        <f>_xlfn.XLOOKUP(Table3[[#This Row],[district]],LISTS!B:B,LISTS!C:C,0,0,1)</f>
        <v>80401070</v>
      </c>
    </row>
    <row r="690" spans="1:7" ht="13.5" x14ac:dyDescent="0.35">
      <c r="A690" s="674" t="s">
        <v>4124</v>
      </c>
      <c r="B690" s="674" t="s">
        <v>3642</v>
      </c>
      <c r="C690" s="672" t="s">
        <v>4280</v>
      </c>
      <c r="D690" s="675">
        <v>44742</v>
      </c>
      <c r="E690" s="477" t="s">
        <v>3127</v>
      </c>
      <c r="F690" s="477" t="s">
        <v>454</v>
      </c>
      <c r="G690" s="670">
        <f>_xlfn.XLOOKUP(Table3[[#This Row],[district]],LISTS!B:B,LISTS!C:C,0,0,1)</f>
        <v>80401070</v>
      </c>
    </row>
    <row r="691" spans="1:7" ht="13.5" x14ac:dyDescent="0.35">
      <c r="A691" s="670" t="s">
        <v>3611</v>
      </c>
      <c r="B691" s="676" t="s">
        <v>336</v>
      </c>
      <c r="C691" s="672" t="s">
        <v>4279</v>
      </c>
      <c r="D691" s="675">
        <v>44742</v>
      </c>
      <c r="E691" s="477" t="s">
        <v>3127</v>
      </c>
      <c r="F691" s="477" t="s">
        <v>454</v>
      </c>
      <c r="G691" s="670">
        <f>_xlfn.XLOOKUP(Table3[[#This Row],[district]],LISTS!B:B,LISTS!C:C,0,0,1)</f>
        <v>80401070</v>
      </c>
    </row>
    <row r="692" spans="1:7" ht="13.5" x14ac:dyDescent="0.35">
      <c r="A692" s="674" t="s">
        <v>3611</v>
      </c>
      <c r="B692" s="674" t="s">
        <v>3658</v>
      </c>
      <c r="C692" s="672" t="s">
        <v>4279</v>
      </c>
      <c r="D692" s="675">
        <v>44742</v>
      </c>
      <c r="E692" s="477" t="s">
        <v>3127</v>
      </c>
      <c r="F692" s="477" t="s">
        <v>454</v>
      </c>
      <c r="G692" s="670">
        <f>_xlfn.XLOOKUP(Table3[[#This Row],[district]],LISTS!B:B,LISTS!C:C,0,0,1)</f>
        <v>80401070</v>
      </c>
    </row>
    <row r="693" spans="1:7" ht="13.5" x14ac:dyDescent="0.35">
      <c r="A693" s="670" t="s">
        <v>3610</v>
      </c>
      <c r="B693" s="676" t="s">
        <v>3658</v>
      </c>
      <c r="C693" s="672" t="s">
        <v>4279</v>
      </c>
      <c r="D693" s="675">
        <v>44742</v>
      </c>
      <c r="E693" s="477" t="s">
        <v>3127</v>
      </c>
      <c r="F693" s="477" t="s">
        <v>454</v>
      </c>
      <c r="G693" s="670">
        <f>_xlfn.XLOOKUP(Table3[[#This Row],[district]],LISTS!B:B,LISTS!C:C,0,0,1)</f>
        <v>80401070</v>
      </c>
    </row>
    <row r="694" spans="1:7" ht="13.5" x14ac:dyDescent="0.35">
      <c r="A694" s="671" t="s">
        <v>4125</v>
      </c>
      <c r="B694" s="676" t="s">
        <v>3682</v>
      </c>
      <c r="C694" s="672" t="s">
        <v>4280</v>
      </c>
      <c r="D694" s="675">
        <v>44742</v>
      </c>
      <c r="E694" s="477" t="s">
        <v>3127</v>
      </c>
      <c r="F694" s="477" t="s">
        <v>454</v>
      </c>
      <c r="G694" s="670">
        <f>_xlfn.XLOOKUP(Table3[[#This Row],[district]],LISTS!B:B,LISTS!C:C,0,0,1)</f>
        <v>80401070</v>
      </c>
    </row>
    <row r="695" spans="1:7" ht="13.5" x14ac:dyDescent="0.35">
      <c r="A695" s="674" t="s">
        <v>4125</v>
      </c>
      <c r="B695" s="676" t="s">
        <v>3642</v>
      </c>
      <c r="C695" s="672" t="s">
        <v>4280</v>
      </c>
      <c r="D695" s="675">
        <v>44742</v>
      </c>
      <c r="E695" s="477" t="s">
        <v>3127</v>
      </c>
      <c r="F695" s="477" t="s">
        <v>454</v>
      </c>
      <c r="G695" s="670">
        <f>_xlfn.XLOOKUP(Table3[[#This Row],[district]],LISTS!B:B,LISTS!C:C,0,0,1)</f>
        <v>80401070</v>
      </c>
    </row>
    <row r="696" spans="1:7" ht="13.5" x14ac:dyDescent="0.35">
      <c r="A696" s="671" t="s">
        <v>3917</v>
      </c>
      <c r="B696" s="676" t="s">
        <v>3665</v>
      </c>
      <c r="C696" s="672" t="s">
        <v>4279</v>
      </c>
      <c r="D696" s="675">
        <v>44742</v>
      </c>
      <c r="E696" s="477" t="s">
        <v>3127</v>
      </c>
      <c r="F696" s="477" t="s">
        <v>454</v>
      </c>
      <c r="G696" s="670">
        <f>_xlfn.XLOOKUP(Table3[[#This Row],[district]],LISTS!B:B,LISTS!C:C,0,0,1)</f>
        <v>80401070</v>
      </c>
    </row>
    <row r="697" spans="1:7" ht="13.5" x14ac:dyDescent="0.35">
      <c r="A697" s="674" t="s">
        <v>3917</v>
      </c>
      <c r="B697" s="676" t="s">
        <v>3658</v>
      </c>
      <c r="C697" s="672" t="s">
        <v>4279</v>
      </c>
      <c r="D697" s="675">
        <v>44742</v>
      </c>
      <c r="E697" s="477" t="s">
        <v>3127</v>
      </c>
      <c r="F697" s="477" t="s">
        <v>454</v>
      </c>
      <c r="G697" s="670">
        <f>_xlfn.XLOOKUP(Table3[[#This Row],[district]],LISTS!B:B,LISTS!C:C,0,0,1)</f>
        <v>80401070</v>
      </c>
    </row>
    <row r="698" spans="1:7" ht="13.5" x14ac:dyDescent="0.35">
      <c r="A698" s="671" t="s">
        <v>4126</v>
      </c>
      <c r="B698" s="676" t="s">
        <v>3683</v>
      </c>
      <c r="C698" s="672" t="s">
        <v>4280</v>
      </c>
      <c r="D698" s="675">
        <v>44742</v>
      </c>
      <c r="E698" s="477" t="s">
        <v>3127</v>
      </c>
      <c r="F698" s="477" t="s">
        <v>454</v>
      </c>
      <c r="G698" s="670">
        <f>_xlfn.XLOOKUP(Table3[[#This Row],[district]],LISTS!B:B,LISTS!C:C,0,0,1)</f>
        <v>80401070</v>
      </c>
    </row>
    <row r="699" spans="1:7" ht="13.5" x14ac:dyDescent="0.35">
      <c r="A699" s="674" t="s">
        <v>4126</v>
      </c>
      <c r="B699" s="676" t="s">
        <v>3642</v>
      </c>
      <c r="C699" s="672" t="s">
        <v>4280</v>
      </c>
      <c r="D699" s="675">
        <v>44742</v>
      </c>
      <c r="E699" s="477" t="s">
        <v>3127</v>
      </c>
      <c r="F699" s="477" t="s">
        <v>454</v>
      </c>
      <c r="G699" s="670">
        <f>_xlfn.XLOOKUP(Table3[[#This Row],[district]],LISTS!B:B,LISTS!C:C,0,0,1)</f>
        <v>80401070</v>
      </c>
    </row>
    <row r="700" spans="1:7" ht="13.5" x14ac:dyDescent="0.35">
      <c r="A700" s="677" t="s">
        <v>2125</v>
      </c>
      <c r="B700" s="676" t="s">
        <v>3671</v>
      </c>
      <c r="C700" s="672" t="s">
        <v>4280</v>
      </c>
      <c r="D700" s="675">
        <v>44742</v>
      </c>
      <c r="E700" s="477" t="s">
        <v>3127</v>
      </c>
      <c r="F700" s="477" t="s">
        <v>454</v>
      </c>
      <c r="G700" s="670">
        <f>_xlfn.XLOOKUP(Table3[[#This Row],[district]],LISTS!B:B,LISTS!C:C,0,0,1)</f>
        <v>80401070</v>
      </c>
    </row>
    <row r="701" spans="1:7" ht="13.5" x14ac:dyDescent="0.35">
      <c r="A701" s="674" t="s">
        <v>2125</v>
      </c>
      <c r="B701" s="676" t="s">
        <v>3658</v>
      </c>
      <c r="C701" s="672" t="s">
        <v>4280</v>
      </c>
      <c r="D701" s="675">
        <v>44742</v>
      </c>
      <c r="E701" s="477" t="s">
        <v>3127</v>
      </c>
      <c r="F701" s="477" t="s">
        <v>454</v>
      </c>
      <c r="G701" s="670">
        <f>_xlfn.XLOOKUP(Table3[[#This Row],[district]],LISTS!B:B,LISTS!C:C,0,0,1)</f>
        <v>80401070</v>
      </c>
    </row>
    <row r="702" spans="1:7" ht="13.5" x14ac:dyDescent="0.35">
      <c r="A702" s="671" t="s">
        <v>3918</v>
      </c>
      <c r="B702" s="676" t="s">
        <v>3674</v>
      </c>
      <c r="C702" s="672" t="s">
        <v>4279</v>
      </c>
      <c r="D702" s="675">
        <v>44742</v>
      </c>
      <c r="E702" s="477" t="s">
        <v>3127</v>
      </c>
      <c r="F702" s="477" t="s">
        <v>454</v>
      </c>
      <c r="G702" s="670">
        <f>_xlfn.XLOOKUP(Table3[[#This Row],[district]],LISTS!B:B,LISTS!C:C,0,0,1)</f>
        <v>80401070</v>
      </c>
    </row>
    <row r="703" spans="1:7" ht="13.5" x14ac:dyDescent="0.35">
      <c r="A703" s="674" t="s">
        <v>3918</v>
      </c>
      <c r="B703" s="676" t="s">
        <v>3658</v>
      </c>
      <c r="C703" s="672" t="s">
        <v>4279</v>
      </c>
      <c r="D703" s="675">
        <v>44742</v>
      </c>
      <c r="E703" s="477" t="s">
        <v>3127</v>
      </c>
      <c r="F703" s="477" t="s">
        <v>454</v>
      </c>
      <c r="G703" s="670">
        <f>_xlfn.XLOOKUP(Table3[[#This Row],[district]],LISTS!B:B,LISTS!C:C,0,0,1)</f>
        <v>80401070</v>
      </c>
    </row>
    <row r="704" spans="1:7" ht="13.5" x14ac:dyDescent="0.35">
      <c r="A704" s="674" t="s">
        <v>3951</v>
      </c>
      <c r="B704" s="676" t="s">
        <v>3680</v>
      </c>
      <c r="C704" s="672" t="s">
        <v>4280</v>
      </c>
      <c r="D704" s="675">
        <v>44742</v>
      </c>
      <c r="E704" s="477" t="s">
        <v>3127</v>
      </c>
      <c r="F704" s="477" t="s">
        <v>454</v>
      </c>
      <c r="G704" s="670">
        <f>_xlfn.XLOOKUP(Table3[[#This Row],[district]],LISTS!B:B,LISTS!C:C,0,0,1)</f>
        <v>80401070</v>
      </c>
    </row>
    <row r="705" spans="1:7" ht="13.5" x14ac:dyDescent="0.35">
      <c r="A705" s="674" t="s">
        <v>3951</v>
      </c>
      <c r="B705" s="676" t="s">
        <v>3658</v>
      </c>
      <c r="C705" s="672" t="s">
        <v>4280</v>
      </c>
      <c r="D705" s="675">
        <v>44742</v>
      </c>
      <c r="E705" s="477" t="s">
        <v>3127</v>
      </c>
      <c r="F705" s="477" t="s">
        <v>454</v>
      </c>
      <c r="G705" s="670">
        <f>_xlfn.XLOOKUP(Table3[[#This Row],[district]],LISTS!B:B,LISTS!C:C,0,0,1)</f>
        <v>80401070</v>
      </c>
    </row>
    <row r="706" spans="1:7" ht="13.5" x14ac:dyDescent="0.35">
      <c r="A706" s="674" t="s">
        <v>3952</v>
      </c>
      <c r="B706" s="676" t="s">
        <v>3682</v>
      </c>
      <c r="C706" s="672" t="s">
        <v>4280</v>
      </c>
      <c r="D706" s="675">
        <v>44742</v>
      </c>
      <c r="E706" s="477" t="s">
        <v>3127</v>
      </c>
      <c r="F706" s="477" t="s">
        <v>454</v>
      </c>
      <c r="G706" s="670">
        <f>_xlfn.XLOOKUP(Table3[[#This Row],[district]],LISTS!B:B,LISTS!C:C,0,0,1)</f>
        <v>80401070</v>
      </c>
    </row>
    <row r="707" spans="1:7" ht="13.5" x14ac:dyDescent="0.35">
      <c r="A707" s="674" t="s">
        <v>3952</v>
      </c>
      <c r="B707" s="676" t="s">
        <v>3658</v>
      </c>
      <c r="C707" s="672" t="s">
        <v>4280</v>
      </c>
      <c r="D707" s="675">
        <v>44742</v>
      </c>
      <c r="E707" s="477" t="s">
        <v>3127</v>
      </c>
      <c r="F707" s="477" t="s">
        <v>454</v>
      </c>
      <c r="G707" s="670">
        <f>_xlfn.XLOOKUP(Table3[[#This Row],[district]],LISTS!B:B,LISTS!C:C,0,0,1)</f>
        <v>80401070</v>
      </c>
    </row>
    <row r="708" spans="1:7" ht="13.5" x14ac:dyDescent="0.35">
      <c r="A708" s="674" t="s">
        <v>3953</v>
      </c>
      <c r="B708" s="676" t="s">
        <v>3683</v>
      </c>
      <c r="C708" s="672" t="s">
        <v>4280</v>
      </c>
      <c r="D708" s="675">
        <v>44742</v>
      </c>
      <c r="E708" s="477" t="s">
        <v>3127</v>
      </c>
      <c r="F708" s="477" t="s">
        <v>454</v>
      </c>
      <c r="G708" s="670">
        <f>_xlfn.XLOOKUP(Table3[[#This Row],[district]],LISTS!B:B,LISTS!C:C,0,0,1)</f>
        <v>80401070</v>
      </c>
    </row>
    <row r="709" spans="1:7" ht="13.5" x14ac:dyDescent="0.35">
      <c r="A709" s="674" t="s">
        <v>3953</v>
      </c>
      <c r="B709" s="676" t="s">
        <v>3658</v>
      </c>
      <c r="C709" s="672" t="s">
        <v>4280</v>
      </c>
      <c r="D709" s="675">
        <v>44742</v>
      </c>
      <c r="E709" s="477" t="s">
        <v>3127</v>
      </c>
      <c r="F709" s="477" t="s">
        <v>454</v>
      </c>
      <c r="G709" s="670">
        <f>_xlfn.XLOOKUP(Table3[[#This Row],[district]],LISTS!B:B,LISTS!C:C,0,0,1)</f>
        <v>80401070</v>
      </c>
    </row>
    <row r="710" spans="1:7" ht="13.5" x14ac:dyDescent="0.35">
      <c r="A710" s="674" t="s">
        <v>3751</v>
      </c>
      <c r="B710" s="676" t="s">
        <v>3685</v>
      </c>
      <c r="C710" s="672" t="s">
        <v>4280</v>
      </c>
      <c r="D710" s="675">
        <v>44742</v>
      </c>
      <c r="E710" s="477" t="s">
        <v>3127</v>
      </c>
      <c r="F710" s="477" t="s">
        <v>454</v>
      </c>
      <c r="G710" s="670">
        <f>_xlfn.XLOOKUP(Table3[[#This Row],[district]],LISTS!B:B,LISTS!C:C,0,0,1)</f>
        <v>80401070</v>
      </c>
    </row>
    <row r="711" spans="1:7" ht="13.5" x14ac:dyDescent="0.35">
      <c r="A711" s="674" t="s">
        <v>3751</v>
      </c>
      <c r="B711" s="674" t="s">
        <v>3658</v>
      </c>
      <c r="C711" s="672" t="s">
        <v>4280</v>
      </c>
      <c r="D711" s="675">
        <v>44742</v>
      </c>
      <c r="E711" s="477" t="s">
        <v>3127</v>
      </c>
      <c r="F711" s="477" t="s">
        <v>454</v>
      </c>
      <c r="G711" s="670">
        <f>_xlfn.XLOOKUP(Table3[[#This Row],[district]],LISTS!B:B,LISTS!C:C,0,0,1)</f>
        <v>80401070</v>
      </c>
    </row>
    <row r="712" spans="1:7" ht="13.5" x14ac:dyDescent="0.35">
      <c r="A712" s="674" t="s">
        <v>3757</v>
      </c>
      <c r="B712" s="676" t="s">
        <v>3688</v>
      </c>
      <c r="C712" s="672" t="s">
        <v>4280</v>
      </c>
      <c r="D712" s="675">
        <v>44742</v>
      </c>
      <c r="E712" s="477" t="s">
        <v>3127</v>
      </c>
      <c r="F712" s="477" t="s">
        <v>454</v>
      </c>
      <c r="G712" s="670">
        <f>_xlfn.XLOOKUP(Table3[[#This Row],[district]],LISTS!B:B,LISTS!C:C,0,0,1)</f>
        <v>80401070</v>
      </c>
    </row>
    <row r="713" spans="1:7" ht="13.5" x14ac:dyDescent="0.35">
      <c r="A713" s="674" t="s">
        <v>3757</v>
      </c>
      <c r="B713" s="676" t="s">
        <v>3658</v>
      </c>
      <c r="C713" s="672" t="s">
        <v>4280</v>
      </c>
      <c r="D713" s="675">
        <v>44742</v>
      </c>
      <c r="E713" s="477" t="s">
        <v>3127</v>
      </c>
      <c r="F713" s="477" t="s">
        <v>454</v>
      </c>
      <c r="G713" s="670">
        <f>_xlfn.XLOOKUP(Table3[[#This Row],[district]],LISTS!B:B,LISTS!C:C,0,0,1)</f>
        <v>80401070</v>
      </c>
    </row>
    <row r="714" spans="1:7" ht="13.5" x14ac:dyDescent="0.35">
      <c r="A714" s="674" t="s">
        <v>3674</v>
      </c>
      <c r="B714" s="676" t="s">
        <v>3689</v>
      </c>
      <c r="C714" s="672" t="s">
        <v>4280</v>
      </c>
      <c r="D714" s="675">
        <v>44742</v>
      </c>
      <c r="E714" s="477" t="s">
        <v>3127</v>
      </c>
      <c r="F714" s="477" t="s">
        <v>454</v>
      </c>
      <c r="G714" s="670">
        <f>_xlfn.XLOOKUP(Table3[[#This Row],[district]],LISTS!B:B,LISTS!C:C,0,0,1)</f>
        <v>80401070</v>
      </c>
    </row>
    <row r="715" spans="1:7" ht="13.5" x14ac:dyDescent="0.35">
      <c r="A715" s="674" t="s">
        <v>3674</v>
      </c>
      <c r="B715" s="676" t="s">
        <v>3658</v>
      </c>
      <c r="C715" s="672" t="s">
        <v>4280</v>
      </c>
      <c r="D715" s="675">
        <v>44742</v>
      </c>
      <c r="E715" s="477" t="s">
        <v>3127</v>
      </c>
      <c r="F715" s="477" t="s">
        <v>454</v>
      </c>
      <c r="G715" s="670">
        <f>_xlfn.XLOOKUP(Table3[[#This Row],[district]],LISTS!B:B,LISTS!C:C,0,0,1)</f>
        <v>80401070</v>
      </c>
    </row>
    <row r="716" spans="1:7" ht="13.5" x14ac:dyDescent="0.35">
      <c r="A716" s="674" t="s">
        <v>3656</v>
      </c>
      <c r="B716" s="676" t="s">
        <v>3691</v>
      </c>
      <c r="C716" s="672" t="s">
        <v>4280</v>
      </c>
      <c r="D716" s="675">
        <v>44742</v>
      </c>
      <c r="E716" s="477" t="s">
        <v>3127</v>
      </c>
      <c r="F716" s="477" t="s">
        <v>454</v>
      </c>
      <c r="G716" s="670">
        <f>_xlfn.XLOOKUP(Table3[[#This Row],[district]],LISTS!B:B,LISTS!C:C,0,0,1)</f>
        <v>80401070</v>
      </c>
    </row>
    <row r="717" spans="1:7" ht="13.5" x14ac:dyDescent="0.35">
      <c r="A717" s="674" t="s">
        <v>3656</v>
      </c>
      <c r="B717" s="676" t="s">
        <v>3658</v>
      </c>
      <c r="C717" s="672" t="s">
        <v>4280</v>
      </c>
      <c r="D717" s="675">
        <v>44742</v>
      </c>
      <c r="E717" s="477" t="s">
        <v>3127</v>
      </c>
      <c r="F717" s="477" t="s">
        <v>454</v>
      </c>
      <c r="G717" s="670">
        <f>_xlfn.XLOOKUP(Table3[[#This Row],[district]],LISTS!B:B,LISTS!C:C,0,0,1)</f>
        <v>80401070</v>
      </c>
    </row>
    <row r="718" spans="1:7" ht="13.5" x14ac:dyDescent="0.35">
      <c r="A718" s="674" t="s">
        <v>336</v>
      </c>
      <c r="B718" s="676" t="s">
        <v>3693</v>
      </c>
      <c r="C718" s="672" t="s">
        <v>4280</v>
      </c>
      <c r="D718" s="675">
        <v>44742</v>
      </c>
      <c r="E718" s="477" t="s">
        <v>3127</v>
      </c>
      <c r="F718" s="477" t="s">
        <v>454</v>
      </c>
      <c r="G718" s="670">
        <f>_xlfn.XLOOKUP(Table3[[#This Row],[district]],LISTS!B:B,LISTS!C:C,0,0,1)</f>
        <v>80401070</v>
      </c>
    </row>
    <row r="719" spans="1:7" ht="13.5" x14ac:dyDescent="0.35">
      <c r="A719" s="674" t="s">
        <v>336</v>
      </c>
      <c r="B719" s="676" t="s">
        <v>3658</v>
      </c>
      <c r="C719" s="672" t="s">
        <v>4280</v>
      </c>
      <c r="D719" s="675">
        <v>44742</v>
      </c>
      <c r="E719" s="477" t="s">
        <v>3127</v>
      </c>
      <c r="F719" s="477" t="s">
        <v>454</v>
      </c>
      <c r="G719" s="670">
        <f>_xlfn.XLOOKUP(Table3[[#This Row],[district]],LISTS!B:B,LISTS!C:C,0,0,1)</f>
        <v>80401070</v>
      </c>
    </row>
    <row r="720" spans="1:7" ht="13.5" x14ac:dyDescent="0.35">
      <c r="A720" s="674" t="s">
        <v>3756</v>
      </c>
      <c r="B720" s="676" t="s">
        <v>4273</v>
      </c>
      <c r="C720" s="672" t="s">
        <v>4280</v>
      </c>
      <c r="D720" s="675">
        <v>44742</v>
      </c>
      <c r="E720" s="477" t="s">
        <v>3127</v>
      </c>
      <c r="F720" s="477" t="s">
        <v>454</v>
      </c>
      <c r="G720" s="670">
        <f>_xlfn.XLOOKUP(Table3[[#This Row],[district]],LISTS!B:B,LISTS!C:C,0,0,1)</f>
        <v>80401070</v>
      </c>
    </row>
    <row r="721" spans="1:7" ht="13.5" x14ac:dyDescent="0.35">
      <c r="A721" s="674" t="s">
        <v>3756</v>
      </c>
      <c r="B721" s="676" t="s">
        <v>3658</v>
      </c>
      <c r="C721" s="672" t="s">
        <v>4280</v>
      </c>
      <c r="D721" s="675">
        <v>44742</v>
      </c>
      <c r="E721" s="477" t="s">
        <v>3127</v>
      </c>
      <c r="F721" s="477" t="s">
        <v>454</v>
      </c>
      <c r="G721" s="670">
        <f>_xlfn.XLOOKUP(Table3[[#This Row],[district]],LISTS!B:B,LISTS!C:C,0,0,1)</f>
        <v>80401070</v>
      </c>
    </row>
    <row r="722" spans="1:7" ht="13.5" x14ac:dyDescent="0.35">
      <c r="A722" s="674" t="s">
        <v>3763</v>
      </c>
      <c r="B722" s="676" t="s">
        <v>3634</v>
      </c>
      <c r="C722" s="672" t="s">
        <v>4280</v>
      </c>
      <c r="D722" s="675">
        <v>44742</v>
      </c>
      <c r="E722" s="477" t="s">
        <v>3127</v>
      </c>
      <c r="F722" s="477" t="s">
        <v>454</v>
      </c>
      <c r="G722" s="670">
        <f>_xlfn.XLOOKUP(Table3[[#This Row],[district]],LISTS!B:B,LISTS!C:C,0,0,1)</f>
        <v>80401070</v>
      </c>
    </row>
    <row r="723" spans="1:7" ht="13.5" x14ac:dyDescent="0.35">
      <c r="A723" s="674" t="s">
        <v>3763</v>
      </c>
      <c r="B723" s="676" t="s">
        <v>3658</v>
      </c>
      <c r="C723" s="672" t="s">
        <v>4280</v>
      </c>
      <c r="D723" s="675">
        <v>44742</v>
      </c>
      <c r="E723" s="477" t="s">
        <v>3127</v>
      </c>
      <c r="F723" s="477" t="s">
        <v>454</v>
      </c>
      <c r="G723" s="670">
        <f>_xlfn.XLOOKUP(Table3[[#This Row],[district]],LISTS!B:B,LISTS!C:C,0,0,1)</f>
        <v>80401070</v>
      </c>
    </row>
    <row r="724" spans="1:7" ht="13.5" x14ac:dyDescent="0.35">
      <c r="A724" s="674" t="s">
        <v>3720</v>
      </c>
      <c r="B724" s="676" t="s">
        <v>607</v>
      </c>
      <c r="C724" s="672" t="s">
        <v>4280</v>
      </c>
      <c r="D724" s="675">
        <v>44742</v>
      </c>
      <c r="E724" s="477" t="s">
        <v>3127</v>
      </c>
      <c r="F724" s="477" t="s">
        <v>454</v>
      </c>
      <c r="G724" s="670">
        <f>_xlfn.XLOOKUP(Table3[[#This Row],[district]],LISTS!B:B,LISTS!C:C,0,0,1)</f>
        <v>80401070</v>
      </c>
    </row>
    <row r="725" spans="1:7" ht="13.5" x14ac:dyDescent="0.35">
      <c r="A725" s="674" t="s">
        <v>3720</v>
      </c>
      <c r="B725" s="676" t="s">
        <v>3658</v>
      </c>
      <c r="C725" s="672" t="s">
        <v>4280</v>
      </c>
      <c r="D725" s="675">
        <v>44742</v>
      </c>
      <c r="E725" s="477" t="s">
        <v>3127</v>
      </c>
      <c r="F725" s="477" t="s">
        <v>454</v>
      </c>
      <c r="G725" s="670">
        <f>_xlfn.XLOOKUP(Table3[[#This Row],[district]],LISTS!B:B,LISTS!C:C,0,0,1)</f>
        <v>80401070</v>
      </c>
    </row>
    <row r="726" spans="1:7" ht="13.5" x14ac:dyDescent="0.35">
      <c r="A726" s="671" t="s">
        <v>4127</v>
      </c>
      <c r="B726" s="676" t="s">
        <v>3685</v>
      </c>
      <c r="C726" s="672" t="s">
        <v>4280</v>
      </c>
      <c r="D726" s="675">
        <v>44742</v>
      </c>
      <c r="E726" s="477" t="s">
        <v>3127</v>
      </c>
      <c r="F726" s="477" t="s">
        <v>454</v>
      </c>
      <c r="G726" s="670">
        <f>_xlfn.XLOOKUP(Table3[[#This Row],[district]],LISTS!B:B,LISTS!C:C,0,0,1)</f>
        <v>80401070</v>
      </c>
    </row>
    <row r="727" spans="1:7" ht="13.5" x14ac:dyDescent="0.35">
      <c r="A727" s="674" t="s">
        <v>4127</v>
      </c>
      <c r="B727" s="676" t="s">
        <v>3642</v>
      </c>
      <c r="C727" s="672" t="s">
        <v>4280</v>
      </c>
      <c r="D727" s="675">
        <v>44742</v>
      </c>
      <c r="E727" s="477" t="s">
        <v>3127</v>
      </c>
      <c r="F727" s="477" t="s">
        <v>454</v>
      </c>
      <c r="G727" s="670">
        <f>_xlfn.XLOOKUP(Table3[[#This Row],[district]],LISTS!B:B,LISTS!C:C,0,0,1)</f>
        <v>80401070</v>
      </c>
    </row>
    <row r="728" spans="1:7" ht="13.5" x14ac:dyDescent="0.35">
      <c r="A728" s="671" t="s">
        <v>3919</v>
      </c>
      <c r="B728" s="676" t="s">
        <v>378</v>
      </c>
      <c r="C728" s="672" t="s">
        <v>4279</v>
      </c>
      <c r="D728" s="675">
        <v>44742</v>
      </c>
      <c r="E728" s="477" t="s">
        <v>3127</v>
      </c>
      <c r="F728" s="477" t="s">
        <v>454</v>
      </c>
      <c r="G728" s="670">
        <f>_xlfn.XLOOKUP(Table3[[#This Row],[district]],LISTS!B:B,LISTS!C:C,0,0,1)</f>
        <v>80401070</v>
      </c>
    </row>
    <row r="729" spans="1:7" ht="13.5" x14ac:dyDescent="0.35">
      <c r="A729" s="674" t="s">
        <v>3919</v>
      </c>
      <c r="B729" s="676" t="s">
        <v>3658</v>
      </c>
      <c r="C729" s="672" t="s">
        <v>4279</v>
      </c>
      <c r="D729" s="675">
        <v>44742</v>
      </c>
      <c r="E729" s="477" t="s">
        <v>3127</v>
      </c>
      <c r="F729" s="477" t="s">
        <v>454</v>
      </c>
      <c r="G729" s="670">
        <f>_xlfn.XLOOKUP(Table3[[#This Row],[district]],LISTS!B:B,LISTS!C:C,0,0,1)</f>
        <v>80401070</v>
      </c>
    </row>
    <row r="730" spans="1:7" ht="13.5" x14ac:dyDescent="0.35">
      <c r="A730" s="671" t="s">
        <v>4128</v>
      </c>
      <c r="B730" s="676" t="s">
        <v>3688</v>
      </c>
      <c r="C730" s="672" t="s">
        <v>4280</v>
      </c>
      <c r="D730" s="675">
        <v>44742</v>
      </c>
      <c r="E730" s="477" t="s">
        <v>3127</v>
      </c>
      <c r="F730" s="477" t="s">
        <v>454</v>
      </c>
      <c r="G730" s="670">
        <f>_xlfn.XLOOKUP(Table3[[#This Row],[district]],LISTS!B:B,LISTS!C:C,0,0,1)</f>
        <v>80401070</v>
      </c>
    </row>
    <row r="731" spans="1:7" ht="13.5" x14ac:dyDescent="0.35">
      <c r="A731" s="674" t="s">
        <v>4128</v>
      </c>
      <c r="B731" s="676" t="s">
        <v>3642</v>
      </c>
      <c r="C731" s="672" t="s">
        <v>4280</v>
      </c>
      <c r="D731" s="675">
        <v>44742</v>
      </c>
      <c r="E731" s="477" t="s">
        <v>3127</v>
      </c>
      <c r="F731" s="477" t="s">
        <v>454</v>
      </c>
      <c r="G731" s="670">
        <f>_xlfn.XLOOKUP(Table3[[#This Row],[district]],LISTS!B:B,LISTS!C:C,0,0,1)</f>
        <v>80401070</v>
      </c>
    </row>
    <row r="732" spans="1:7" ht="13.5" x14ac:dyDescent="0.35">
      <c r="A732" s="670" t="s">
        <v>3515</v>
      </c>
      <c r="B732" s="676" t="s">
        <v>3637</v>
      </c>
      <c r="C732" s="672" t="s">
        <v>4280</v>
      </c>
      <c r="D732" s="675">
        <v>44742</v>
      </c>
      <c r="E732" s="477" t="s">
        <v>3127</v>
      </c>
      <c r="F732" s="477" t="s">
        <v>454</v>
      </c>
      <c r="G732" s="670">
        <f>_xlfn.XLOOKUP(Table3[[#This Row],[district]],LISTS!B:B,LISTS!C:C,0,0,1)</f>
        <v>80401070</v>
      </c>
    </row>
    <row r="733" spans="1:7" ht="13.5" x14ac:dyDescent="0.35">
      <c r="A733" s="674" t="s">
        <v>3515</v>
      </c>
      <c r="B733" s="674" t="s">
        <v>3658</v>
      </c>
      <c r="C733" s="672" t="s">
        <v>4280</v>
      </c>
      <c r="D733" s="675">
        <v>44742</v>
      </c>
      <c r="E733" s="477" t="s">
        <v>3127</v>
      </c>
      <c r="F733" s="477" t="s">
        <v>454</v>
      </c>
      <c r="G733" s="670">
        <f>_xlfn.XLOOKUP(Table3[[#This Row],[district]],LISTS!B:B,LISTS!C:C,0,0,1)</f>
        <v>80401070</v>
      </c>
    </row>
    <row r="734" spans="1:7" ht="13.5" x14ac:dyDescent="0.35">
      <c r="A734" s="674" t="s">
        <v>3787</v>
      </c>
      <c r="B734" s="676" t="s">
        <v>3616</v>
      </c>
      <c r="C734" s="672" t="s">
        <v>4280</v>
      </c>
      <c r="D734" s="675">
        <v>44742</v>
      </c>
      <c r="E734" s="477" t="s">
        <v>3127</v>
      </c>
      <c r="F734" s="477" t="s">
        <v>454</v>
      </c>
      <c r="G734" s="670">
        <f>_xlfn.XLOOKUP(Table3[[#This Row],[district]],LISTS!B:B,LISTS!C:C,0,0,1)</f>
        <v>80401070</v>
      </c>
    </row>
    <row r="735" spans="1:7" ht="13.5" x14ac:dyDescent="0.35">
      <c r="A735" s="674" t="s">
        <v>3787</v>
      </c>
      <c r="B735" s="676" t="s">
        <v>3658</v>
      </c>
      <c r="C735" s="672" t="s">
        <v>4280</v>
      </c>
      <c r="D735" s="675">
        <v>44742</v>
      </c>
      <c r="E735" s="477" t="s">
        <v>3127</v>
      </c>
      <c r="F735" s="477" t="s">
        <v>454</v>
      </c>
      <c r="G735" s="670">
        <f>_xlfn.XLOOKUP(Table3[[#This Row],[district]],LISTS!B:B,LISTS!C:C,0,0,1)</f>
        <v>80401070</v>
      </c>
    </row>
    <row r="736" spans="1:7" ht="13.5" x14ac:dyDescent="0.35">
      <c r="A736" s="674" t="s">
        <v>3771</v>
      </c>
      <c r="B736" s="676" t="s">
        <v>3638</v>
      </c>
      <c r="C736" s="672" t="s">
        <v>4280</v>
      </c>
      <c r="D736" s="675">
        <v>44742</v>
      </c>
      <c r="E736" s="477" t="s">
        <v>3127</v>
      </c>
      <c r="F736" s="477" t="s">
        <v>454</v>
      </c>
      <c r="G736" s="670">
        <f>_xlfn.XLOOKUP(Table3[[#This Row],[district]],LISTS!B:B,LISTS!C:C,0,0,1)</f>
        <v>80401070</v>
      </c>
    </row>
    <row r="737" spans="1:7" ht="13.5" x14ac:dyDescent="0.35">
      <c r="A737" s="674" t="s">
        <v>3771</v>
      </c>
      <c r="B737" s="676" t="s">
        <v>3658</v>
      </c>
      <c r="C737" s="672" t="s">
        <v>4280</v>
      </c>
      <c r="D737" s="675">
        <v>44742</v>
      </c>
      <c r="E737" s="477" t="s">
        <v>3127</v>
      </c>
      <c r="F737" s="477" t="s">
        <v>454</v>
      </c>
      <c r="G737" s="670">
        <f>_xlfn.XLOOKUP(Table3[[#This Row],[district]],LISTS!B:B,LISTS!C:C,0,0,1)</f>
        <v>80401070</v>
      </c>
    </row>
    <row r="738" spans="1:7" ht="13.5" x14ac:dyDescent="0.35">
      <c r="A738" s="674" t="s">
        <v>3651</v>
      </c>
      <c r="B738" s="676" t="s">
        <v>3639</v>
      </c>
      <c r="C738" s="672" t="s">
        <v>4280</v>
      </c>
      <c r="D738" s="675">
        <v>44742</v>
      </c>
      <c r="E738" s="477" t="s">
        <v>3127</v>
      </c>
      <c r="F738" s="477" t="s">
        <v>454</v>
      </c>
      <c r="G738" s="670">
        <f>_xlfn.XLOOKUP(Table3[[#This Row],[district]],LISTS!B:B,LISTS!C:C,0,0,1)</f>
        <v>80401070</v>
      </c>
    </row>
    <row r="739" spans="1:7" ht="13.5" x14ac:dyDescent="0.35">
      <c r="A739" s="674" t="s">
        <v>3651</v>
      </c>
      <c r="B739" s="676" t="s">
        <v>3658</v>
      </c>
      <c r="C739" s="672" t="s">
        <v>4280</v>
      </c>
      <c r="D739" s="675">
        <v>44742</v>
      </c>
      <c r="E739" s="477" t="s">
        <v>3127</v>
      </c>
      <c r="F739" s="477" t="s">
        <v>454</v>
      </c>
      <c r="G739" s="670">
        <f>_xlfn.XLOOKUP(Table3[[#This Row],[district]],LISTS!B:B,LISTS!C:C,0,0,1)</f>
        <v>80401070</v>
      </c>
    </row>
    <row r="740" spans="1:7" ht="13.5" x14ac:dyDescent="0.35">
      <c r="A740" s="674" t="s">
        <v>3615</v>
      </c>
      <c r="B740" s="676" t="s">
        <v>3640</v>
      </c>
      <c r="C740" s="672" t="s">
        <v>4280</v>
      </c>
      <c r="D740" s="675">
        <v>44742</v>
      </c>
      <c r="E740" s="477" t="s">
        <v>3127</v>
      </c>
      <c r="F740" s="477" t="s">
        <v>454</v>
      </c>
      <c r="G740" s="670">
        <f>_xlfn.XLOOKUP(Table3[[#This Row],[district]],LISTS!B:B,LISTS!C:C,0,0,1)</f>
        <v>80401070</v>
      </c>
    </row>
    <row r="741" spans="1:7" ht="13.5" x14ac:dyDescent="0.35">
      <c r="A741" s="674" t="s">
        <v>3615</v>
      </c>
      <c r="B741" s="674" t="s">
        <v>3650</v>
      </c>
      <c r="C741" s="672" t="s">
        <v>4280</v>
      </c>
      <c r="D741" s="675">
        <v>44742</v>
      </c>
      <c r="E741" s="477" t="s">
        <v>3127</v>
      </c>
      <c r="F741" s="477" t="s">
        <v>454</v>
      </c>
      <c r="G741" s="670">
        <f>_xlfn.XLOOKUP(Table3[[#This Row],[district]],LISTS!B:B,LISTS!C:C,0,0,1)</f>
        <v>80401070</v>
      </c>
    </row>
    <row r="742" spans="1:7" ht="13.5" x14ac:dyDescent="0.35">
      <c r="A742" s="674" t="s">
        <v>3694</v>
      </c>
      <c r="B742" s="676" t="s">
        <v>3641</v>
      </c>
      <c r="C742" s="672" t="s">
        <v>4280</v>
      </c>
      <c r="D742" s="675">
        <v>44742</v>
      </c>
      <c r="E742" s="477" t="s">
        <v>3127</v>
      </c>
      <c r="F742" s="477" t="s">
        <v>454</v>
      </c>
      <c r="G742" s="670">
        <f>_xlfn.XLOOKUP(Table3[[#This Row],[district]],LISTS!B:B,LISTS!C:C,0,0,1)</f>
        <v>80401070</v>
      </c>
    </row>
    <row r="743" spans="1:7" ht="13.5" x14ac:dyDescent="0.35">
      <c r="A743" s="674" t="s">
        <v>3694</v>
      </c>
      <c r="B743" s="676" t="s">
        <v>3650</v>
      </c>
      <c r="C743" s="672" t="s">
        <v>4280</v>
      </c>
      <c r="D743" s="675">
        <v>44742</v>
      </c>
      <c r="E743" s="477" t="s">
        <v>3127</v>
      </c>
      <c r="F743" s="477" t="s">
        <v>454</v>
      </c>
      <c r="G743" s="670">
        <f>_xlfn.XLOOKUP(Table3[[#This Row],[district]],LISTS!B:B,LISTS!C:C,0,0,1)</f>
        <v>80401070</v>
      </c>
    </row>
    <row r="744" spans="1:7" ht="13.5" x14ac:dyDescent="0.35">
      <c r="A744" s="670" t="s">
        <v>3602</v>
      </c>
      <c r="B744" s="676" t="s">
        <v>3642</v>
      </c>
      <c r="C744" s="672" t="s">
        <v>4279</v>
      </c>
      <c r="D744" s="675">
        <v>44742</v>
      </c>
      <c r="E744" s="477" t="s">
        <v>3127</v>
      </c>
      <c r="F744" s="477" t="s">
        <v>454</v>
      </c>
      <c r="G744" s="670">
        <f>_xlfn.XLOOKUP(Table3[[#This Row],[district]],LISTS!B:B,LISTS!C:C,0,0,1)</f>
        <v>80401070</v>
      </c>
    </row>
    <row r="745" spans="1:7" ht="13.5" x14ac:dyDescent="0.35">
      <c r="A745" s="674" t="s">
        <v>3602</v>
      </c>
      <c r="B745" s="676" t="s">
        <v>3650</v>
      </c>
      <c r="C745" s="672" t="s">
        <v>4279</v>
      </c>
      <c r="D745" s="675">
        <v>44742</v>
      </c>
      <c r="E745" s="477" t="s">
        <v>3127</v>
      </c>
      <c r="F745" s="477" t="s">
        <v>454</v>
      </c>
      <c r="G745" s="670">
        <f>_xlfn.XLOOKUP(Table3[[#This Row],[district]],LISTS!B:B,LISTS!C:C,0,0,1)</f>
        <v>80401070</v>
      </c>
    </row>
    <row r="746" spans="1:7" ht="13.5" x14ac:dyDescent="0.35">
      <c r="A746" s="671" t="s">
        <v>4129</v>
      </c>
      <c r="B746" s="676" t="s">
        <v>3689</v>
      </c>
      <c r="C746" s="672" t="s">
        <v>4280</v>
      </c>
      <c r="D746" s="675">
        <v>44742</v>
      </c>
      <c r="E746" s="477" t="s">
        <v>3127</v>
      </c>
      <c r="F746" s="477" t="s">
        <v>454</v>
      </c>
      <c r="G746" s="670">
        <f>_xlfn.XLOOKUP(Table3[[#This Row],[district]],LISTS!B:B,LISTS!C:C,0,0,1)</f>
        <v>80401070</v>
      </c>
    </row>
    <row r="747" spans="1:7" ht="13.5" x14ac:dyDescent="0.35">
      <c r="A747" s="674" t="s">
        <v>4129</v>
      </c>
      <c r="B747" s="676" t="s">
        <v>3642</v>
      </c>
      <c r="C747" s="672" t="s">
        <v>4280</v>
      </c>
      <c r="D747" s="675">
        <v>44742</v>
      </c>
      <c r="E747" s="477" t="s">
        <v>3127</v>
      </c>
      <c r="F747" s="477" t="s">
        <v>454</v>
      </c>
      <c r="G747" s="670">
        <f>_xlfn.XLOOKUP(Table3[[#This Row],[district]],LISTS!B:B,LISTS!C:C,0,0,1)</f>
        <v>80401070</v>
      </c>
    </row>
    <row r="748" spans="1:7" ht="13.5" x14ac:dyDescent="0.35">
      <c r="A748" s="674" t="s">
        <v>3750</v>
      </c>
      <c r="B748" s="676" t="s">
        <v>373</v>
      </c>
      <c r="C748" s="672" t="s">
        <v>4280</v>
      </c>
      <c r="D748" s="675">
        <v>44742</v>
      </c>
      <c r="E748" s="477" t="s">
        <v>3127</v>
      </c>
      <c r="F748" s="477" t="s">
        <v>454</v>
      </c>
      <c r="G748" s="670">
        <f>_xlfn.XLOOKUP(Table3[[#This Row],[district]],LISTS!B:B,LISTS!C:C,0,0,1)</f>
        <v>80401070</v>
      </c>
    </row>
    <row r="749" spans="1:7" ht="13.5" x14ac:dyDescent="0.35">
      <c r="A749" s="674" t="s">
        <v>3750</v>
      </c>
      <c r="B749" s="676" t="s">
        <v>3650</v>
      </c>
      <c r="C749" s="672" t="s">
        <v>4280</v>
      </c>
      <c r="D749" s="675">
        <v>44742</v>
      </c>
      <c r="E749" s="477" t="s">
        <v>3127</v>
      </c>
      <c r="F749" s="477" t="s">
        <v>454</v>
      </c>
      <c r="G749" s="670">
        <f>_xlfn.XLOOKUP(Table3[[#This Row],[district]],LISTS!B:B,LISTS!C:C,0,0,1)</f>
        <v>80401070</v>
      </c>
    </row>
    <row r="750" spans="1:7" ht="13.5" x14ac:dyDescent="0.35">
      <c r="A750" s="674" t="s">
        <v>3821</v>
      </c>
      <c r="B750" s="676" t="s">
        <v>3645</v>
      </c>
      <c r="C750" s="672" t="s">
        <v>4280</v>
      </c>
      <c r="D750" s="675">
        <v>44742</v>
      </c>
      <c r="E750" s="477" t="s">
        <v>3127</v>
      </c>
      <c r="F750" s="477" t="s">
        <v>454</v>
      </c>
      <c r="G750" s="670">
        <f>_xlfn.XLOOKUP(Table3[[#This Row],[district]],LISTS!B:B,LISTS!C:C,0,0,1)</f>
        <v>80401070</v>
      </c>
    </row>
    <row r="751" spans="1:7" ht="13.5" x14ac:dyDescent="0.35">
      <c r="A751" s="674" t="s">
        <v>3821</v>
      </c>
      <c r="B751" s="676" t="s">
        <v>3650</v>
      </c>
      <c r="C751" s="672" t="s">
        <v>4280</v>
      </c>
      <c r="D751" s="675">
        <v>44742</v>
      </c>
      <c r="E751" s="477" t="s">
        <v>3127</v>
      </c>
      <c r="F751" s="477" t="s">
        <v>454</v>
      </c>
      <c r="G751" s="670">
        <f>_xlfn.XLOOKUP(Table3[[#This Row],[district]],LISTS!B:B,LISTS!C:C,0,0,1)</f>
        <v>80401070</v>
      </c>
    </row>
    <row r="752" spans="1:7" ht="13.5" x14ac:dyDescent="0.35">
      <c r="A752" s="674" t="s">
        <v>3711</v>
      </c>
      <c r="B752" s="676" t="s">
        <v>3648</v>
      </c>
      <c r="C752" s="672" t="s">
        <v>4280</v>
      </c>
      <c r="D752" s="675">
        <v>44742</v>
      </c>
      <c r="E752" s="477" t="s">
        <v>3127</v>
      </c>
      <c r="F752" s="477" t="s">
        <v>454</v>
      </c>
      <c r="G752" s="670">
        <f>_xlfn.XLOOKUP(Table3[[#This Row],[district]],LISTS!B:B,LISTS!C:C,0,0,1)</f>
        <v>80401070</v>
      </c>
    </row>
    <row r="753" spans="1:7" ht="13.5" x14ac:dyDescent="0.35">
      <c r="A753" s="674" t="s">
        <v>3711</v>
      </c>
      <c r="B753" s="676" t="s">
        <v>3650</v>
      </c>
      <c r="C753" s="672" t="s">
        <v>4280</v>
      </c>
      <c r="D753" s="675">
        <v>44742</v>
      </c>
      <c r="E753" s="477" t="s">
        <v>3127</v>
      </c>
      <c r="F753" s="477" t="s">
        <v>454</v>
      </c>
      <c r="G753" s="670">
        <f>_xlfn.XLOOKUP(Table3[[#This Row],[district]],LISTS!B:B,LISTS!C:C,0,0,1)</f>
        <v>80401070</v>
      </c>
    </row>
    <row r="754" spans="1:7" ht="13.5" x14ac:dyDescent="0.35">
      <c r="A754" s="674" t="s">
        <v>3773</v>
      </c>
      <c r="B754" s="676" t="s">
        <v>3649</v>
      </c>
      <c r="C754" s="672" t="s">
        <v>4280</v>
      </c>
      <c r="D754" s="675">
        <v>44742</v>
      </c>
      <c r="E754" s="477" t="s">
        <v>3127</v>
      </c>
      <c r="F754" s="477" t="s">
        <v>454</v>
      </c>
      <c r="G754" s="670">
        <f>_xlfn.XLOOKUP(Table3[[#This Row],[district]],LISTS!B:B,LISTS!C:C,0,0,1)</f>
        <v>80401070</v>
      </c>
    </row>
    <row r="755" spans="1:7" ht="13.5" x14ac:dyDescent="0.35">
      <c r="A755" s="674" t="s">
        <v>3773</v>
      </c>
      <c r="B755" s="676" t="s">
        <v>3650</v>
      </c>
      <c r="C755" s="672" t="s">
        <v>4280</v>
      </c>
      <c r="D755" s="675">
        <v>44742</v>
      </c>
      <c r="E755" s="477" t="s">
        <v>3127</v>
      </c>
      <c r="F755" s="477" t="s">
        <v>454</v>
      </c>
      <c r="G755" s="670">
        <f>_xlfn.XLOOKUP(Table3[[#This Row],[district]],LISTS!B:B,LISTS!C:C,0,0,1)</f>
        <v>80401070</v>
      </c>
    </row>
    <row r="756" spans="1:7" ht="13.5" x14ac:dyDescent="0.35">
      <c r="A756" s="674" t="s">
        <v>3725</v>
      </c>
      <c r="B756" s="676" t="s">
        <v>3650</v>
      </c>
      <c r="C756" s="672" t="s">
        <v>4280</v>
      </c>
      <c r="D756" s="675">
        <v>44742</v>
      </c>
      <c r="E756" s="477" t="s">
        <v>3127</v>
      </c>
      <c r="F756" s="477" t="s">
        <v>454</v>
      </c>
      <c r="G756" s="670">
        <f>_xlfn.XLOOKUP(Table3[[#This Row],[district]],LISTS!B:B,LISTS!C:C,0,0,1)</f>
        <v>80401070</v>
      </c>
    </row>
    <row r="757" spans="1:7" ht="13.5" x14ac:dyDescent="0.35">
      <c r="A757" s="670" t="s">
        <v>3522</v>
      </c>
      <c r="B757" s="676" t="s">
        <v>3482</v>
      </c>
      <c r="C757" s="672" t="s">
        <v>4280</v>
      </c>
      <c r="D757" s="675">
        <v>44742</v>
      </c>
      <c r="E757" s="477" t="s">
        <v>3127</v>
      </c>
      <c r="F757" s="477" t="s">
        <v>454</v>
      </c>
      <c r="G757" s="670">
        <f>_xlfn.XLOOKUP(Table3[[#This Row],[district]],LISTS!B:B,LISTS!C:C,0,0,1)</f>
        <v>80401070</v>
      </c>
    </row>
    <row r="758" spans="1:7" ht="13.5" x14ac:dyDescent="0.35">
      <c r="A758" s="674" t="s">
        <v>3522</v>
      </c>
      <c r="B758" s="676" t="s">
        <v>3650</v>
      </c>
      <c r="C758" s="672" t="s">
        <v>4280</v>
      </c>
      <c r="D758" s="675">
        <v>44742</v>
      </c>
      <c r="E758" s="477" t="s">
        <v>3127</v>
      </c>
      <c r="F758" s="477" t="s">
        <v>454</v>
      </c>
      <c r="G758" s="670">
        <f>_xlfn.XLOOKUP(Table3[[#This Row],[district]],LISTS!B:B,LISTS!C:C,0,0,1)</f>
        <v>80401070</v>
      </c>
    </row>
    <row r="759" spans="1:7" ht="13.5" x14ac:dyDescent="0.35">
      <c r="A759" s="674" t="s">
        <v>3822</v>
      </c>
      <c r="B759" s="676" t="s">
        <v>3656</v>
      </c>
      <c r="C759" s="672" t="s">
        <v>4280</v>
      </c>
      <c r="D759" s="675">
        <v>44742</v>
      </c>
      <c r="E759" s="477" t="s">
        <v>3127</v>
      </c>
      <c r="F759" s="477" t="s">
        <v>454</v>
      </c>
      <c r="G759" s="670">
        <f>_xlfn.XLOOKUP(Table3[[#This Row],[district]],LISTS!B:B,LISTS!C:C,0,0,1)</f>
        <v>80401070</v>
      </c>
    </row>
    <row r="760" spans="1:7" ht="13.5" x14ac:dyDescent="0.35">
      <c r="A760" s="674" t="s">
        <v>3822</v>
      </c>
      <c r="B760" s="674" t="s">
        <v>3650</v>
      </c>
      <c r="C760" s="672" t="s">
        <v>4280</v>
      </c>
      <c r="D760" s="675">
        <v>44742</v>
      </c>
      <c r="E760" s="477" t="s">
        <v>3127</v>
      </c>
      <c r="F760" s="477" t="s">
        <v>454</v>
      </c>
      <c r="G760" s="670">
        <f>_xlfn.XLOOKUP(Table3[[#This Row],[district]],LISTS!B:B,LISTS!C:C,0,0,1)</f>
        <v>80401070</v>
      </c>
    </row>
    <row r="761" spans="1:7" ht="13.5" x14ac:dyDescent="0.35">
      <c r="A761" s="671" t="s">
        <v>4130</v>
      </c>
      <c r="B761" s="676" t="s">
        <v>3691</v>
      </c>
      <c r="C761" s="672" t="s">
        <v>4280</v>
      </c>
      <c r="D761" s="675">
        <v>44742</v>
      </c>
      <c r="E761" s="477" t="s">
        <v>3127</v>
      </c>
      <c r="F761" s="477" t="s">
        <v>454</v>
      </c>
      <c r="G761" s="670">
        <f>_xlfn.XLOOKUP(Table3[[#This Row],[district]],LISTS!B:B,LISTS!C:C,0,0,1)</f>
        <v>80401070</v>
      </c>
    </row>
    <row r="762" spans="1:7" ht="13.5" x14ac:dyDescent="0.35">
      <c r="A762" s="674" t="s">
        <v>4130</v>
      </c>
      <c r="B762" s="676" t="s">
        <v>3642</v>
      </c>
      <c r="C762" s="672" t="s">
        <v>4280</v>
      </c>
      <c r="D762" s="675">
        <v>44742</v>
      </c>
      <c r="E762" s="477" t="s">
        <v>3127</v>
      </c>
      <c r="F762" s="477" t="s">
        <v>454</v>
      </c>
      <c r="G762" s="670">
        <f>_xlfn.XLOOKUP(Table3[[#This Row],[district]],LISTS!B:B,LISTS!C:C,0,0,1)</f>
        <v>80401070</v>
      </c>
    </row>
    <row r="763" spans="1:7" ht="13.5" x14ac:dyDescent="0.35">
      <c r="A763" s="671" t="s">
        <v>3920</v>
      </c>
      <c r="B763" s="676" t="s">
        <v>336</v>
      </c>
      <c r="C763" s="672" t="s">
        <v>4279</v>
      </c>
      <c r="D763" s="675">
        <v>44742</v>
      </c>
      <c r="E763" s="477" t="s">
        <v>3127</v>
      </c>
      <c r="F763" s="477" t="s">
        <v>454</v>
      </c>
      <c r="G763" s="670">
        <f>_xlfn.XLOOKUP(Table3[[#This Row],[district]],LISTS!B:B,LISTS!C:C,0,0,1)</f>
        <v>80401070</v>
      </c>
    </row>
    <row r="764" spans="1:7" ht="13.5" x14ac:dyDescent="0.35">
      <c r="A764" s="674" t="s">
        <v>3920</v>
      </c>
      <c r="B764" s="676" t="s">
        <v>3650</v>
      </c>
      <c r="C764" s="672" t="s">
        <v>4279</v>
      </c>
      <c r="D764" s="675">
        <v>44742</v>
      </c>
      <c r="E764" s="477" t="s">
        <v>3127</v>
      </c>
      <c r="F764" s="477" t="s">
        <v>454</v>
      </c>
      <c r="G764" s="670">
        <f>_xlfn.XLOOKUP(Table3[[#This Row],[district]],LISTS!B:B,LISTS!C:C,0,0,1)</f>
        <v>80401070</v>
      </c>
    </row>
    <row r="765" spans="1:7" ht="13.5" x14ac:dyDescent="0.35">
      <c r="A765" s="674" t="s">
        <v>3745</v>
      </c>
      <c r="B765" s="676" t="s">
        <v>3658</v>
      </c>
      <c r="C765" s="672" t="s">
        <v>4280</v>
      </c>
      <c r="D765" s="675">
        <v>44742</v>
      </c>
      <c r="E765" s="477" t="s">
        <v>3127</v>
      </c>
      <c r="F765" s="477" t="s">
        <v>454</v>
      </c>
      <c r="G765" s="670">
        <f>_xlfn.XLOOKUP(Table3[[#This Row],[district]],LISTS!B:B,LISTS!C:C,0,0,1)</f>
        <v>80401070</v>
      </c>
    </row>
    <row r="766" spans="1:7" ht="13.5" x14ac:dyDescent="0.35">
      <c r="A766" s="674" t="s">
        <v>3745</v>
      </c>
      <c r="B766" s="676" t="s">
        <v>3650</v>
      </c>
      <c r="C766" s="672" t="s">
        <v>4280</v>
      </c>
      <c r="D766" s="675">
        <v>44742</v>
      </c>
      <c r="E766" s="477" t="s">
        <v>3127</v>
      </c>
      <c r="F766" s="477" t="s">
        <v>454</v>
      </c>
      <c r="G766" s="670">
        <f>_xlfn.XLOOKUP(Table3[[#This Row],[district]],LISTS!B:B,LISTS!C:C,0,0,1)</f>
        <v>80401070</v>
      </c>
    </row>
    <row r="767" spans="1:7" ht="13.5" x14ac:dyDescent="0.35">
      <c r="A767" s="670" t="s">
        <v>3545</v>
      </c>
      <c r="B767" s="676" t="s">
        <v>3665</v>
      </c>
      <c r="C767" s="672" t="s">
        <v>4280</v>
      </c>
      <c r="D767" s="675">
        <v>44742</v>
      </c>
      <c r="E767" s="477" t="s">
        <v>3127</v>
      </c>
      <c r="F767" s="477" t="s">
        <v>454</v>
      </c>
      <c r="G767" s="670">
        <f>_xlfn.XLOOKUP(Table3[[#This Row],[district]],LISTS!B:B,LISTS!C:C,0,0,1)</f>
        <v>80401070</v>
      </c>
    </row>
    <row r="768" spans="1:7" ht="13.5" x14ac:dyDescent="0.35">
      <c r="A768" s="674" t="s">
        <v>3545</v>
      </c>
      <c r="B768" s="676" t="s">
        <v>3650</v>
      </c>
      <c r="C768" s="672" t="s">
        <v>4280</v>
      </c>
      <c r="D768" s="675">
        <v>44742</v>
      </c>
      <c r="E768" s="477" t="s">
        <v>3127</v>
      </c>
      <c r="F768" s="477" t="s">
        <v>454</v>
      </c>
      <c r="G768" s="670">
        <f>_xlfn.XLOOKUP(Table3[[#This Row],[district]],LISTS!B:B,LISTS!C:C,0,0,1)</f>
        <v>80401070</v>
      </c>
    </row>
    <row r="769" spans="1:7" ht="13.5" x14ac:dyDescent="0.35">
      <c r="A769" s="674" t="s">
        <v>3693</v>
      </c>
      <c r="B769" s="676" t="s">
        <v>3671</v>
      </c>
      <c r="C769" s="672" t="s">
        <v>4280</v>
      </c>
      <c r="D769" s="675">
        <v>44742</v>
      </c>
      <c r="E769" s="477" t="s">
        <v>3127</v>
      </c>
      <c r="F769" s="477" t="s">
        <v>454</v>
      </c>
      <c r="G769" s="670">
        <f>_xlfn.XLOOKUP(Table3[[#This Row],[district]],LISTS!B:B,LISTS!C:C,0,0,1)</f>
        <v>80401070</v>
      </c>
    </row>
    <row r="770" spans="1:7" ht="13.5" x14ac:dyDescent="0.35">
      <c r="A770" s="674" t="s">
        <v>3693</v>
      </c>
      <c r="B770" s="676" t="s">
        <v>3650</v>
      </c>
      <c r="C770" s="672" t="s">
        <v>4280</v>
      </c>
      <c r="D770" s="675">
        <v>44742</v>
      </c>
      <c r="E770" s="477" t="s">
        <v>3127</v>
      </c>
      <c r="F770" s="477" t="s">
        <v>454</v>
      </c>
      <c r="G770" s="670">
        <f>_xlfn.XLOOKUP(Table3[[#This Row],[district]],LISTS!B:B,LISTS!C:C,0,0,1)</f>
        <v>80401070</v>
      </c>
    </row>
    <row r="771" spans="1:7" ht="13.5" x14ac:dyDescent="0.35">
      <c r="A771" s="674" t="s">
        <v>3839</v>
      </c>
      <c r="B771" s="676" t="s">
        <v>3674</v>
      </c>
      <c r="C771" s="672" t="s">
        <v>4280</v>
      </c>
      <c r="D771" s="675">
        <v>44742</v>
      </c>
      <c r="E771" s="477" t="s">
        <v>3127</v>
      </c>
      <c r="F771" s="477" t="s">
        <v>454</v>
      </c>
      <c r="G771" s="670">
        <f>_xlfn.XLOOKUP(Table3[[#This Row],[district]],LISTS!B:B,LISTS!C:C,0,0,1)</f>
        <v>80401070</v>
      </c>
    </row>
    <row r="772" spans="1:7" ht="13.5" x14ac:dyDescent="0.35">
      <c r="A772" s="674" t="s">
        <v>3839</v>
      </c>
      <c r="B772" s="676" t="s">
        <v>3650</v>
      </c>
      <c r="C772" s="672" t="s">
        <v>4280</v>
      </c>
      <c r="D772" s="675">
        <v>44742</v>
      </c>
      <c r="E772" s="477" t="s">
        <v>3127</v>
      </c>
      <c r="F772" s="477" t="s">
        <v>454</v>
      </c>
      <c r="G772" s="670">
        <f>_xlfn.XLOOKUP(Table3[[#This Row],[district]],LISTS!B:B,LISTS!C:C,0,0,1)</f>
        <v>80401070</v>
      </c>
    </row>
    <row r="773" spans="1:7" ht="13.5" x14ac:dyDescent="0.35">
      <c r="A773" s="674" t="s">
        <v>3823</v>
      </c>
      <c r="B773" s="676" t="s">
        <v>3676</v>
      </c>
      <c r="C773" s="672" t="s">
        <v>4280</v>
      </c>
      <c r="D773" s="675">
        <v>44742</v>
      </c>
      <c r="E773" s="477" t="s">
        <v>3127</v>
      </c>
      <c r="F773" s="477" t="s">
        <v>454</v>
      </c>
      <c r="G773" s="670">
        <f>_xlfn.XLOOKUP(Table3[[#This Row],[district]],LISTS!B:B,LISTS!C:C,0,0,1)</f>
        <v>80401070</v>
      </c>
    </row>
    <row r="774" spans="1:7" ht="13.5" x14ac:dyDescent="0.35">
      <c r="A774" s="674" t="s">
        <v>3823</v>
      </c>
      <c r="B774" s="676" t="s">
        <v>3650</v>
      </c>
      <c r="C774" s="672" t="s">
        <v>4280</v>
      </c>
      <c r="D774" s="675">
        <v>44742</v>
      </c>
      <c r="E774" s="477" t="s">
        <v>3127</v>
      </c>
      <c r="F774" s="477" t="s">
        <v>454</v>
      </c>
      <c r="G774" s="670">
        <f>_xlfn.XLOOKUP(Table3[[#This Row],[district]],LISTS!B:B,LISTS!C:C,0,0,1)</f>
        <v>80401070</v>
      </c>
    </row>
    <row r="775" spans="1:7" ht="13.5" x14ac:dyDescent="0.35">
      <c r="A775" s="674" t="s">
        <v>3812</v>
      </c>
      <c r="B775" s="676" t="s">
        <v>3680</v>
      </c>
      <c r="C775" s="672" t="s">
        <v>4280</v>
      </c>
      <c r="D775" s="675">
        <v>44742</v>
      </c>
      <c r="E775" s="477" t="s">
        <v>3127</v>
      </c>
      <c r="F775" s="477" t="s">
        <v>454</v>
      </c>
      <c r="G775" s="670">
        <f>_xlfn.XLOOKUP(Table3[[#This Row],[district]],LISTS!B:B,LISTS!C:C,0,0,1)</f>
        <v>80401070</v>
      </c>
    </row>
    <row r="776" spans="1:7" ht="13.5" x14ac:dyDescent="0.35">
      <c r="A776" s="674" t="s">
        <v>3812</v>
      </c>
      <c r="B776" s="676" t="s">
        <v>3650</v>
      </c>
      <c r="C776" s="672" t="s">
        <v>4280</v>
      </c>
      <c r="D776" s="675">
        <v>44742</v>
      </c>
      <c r="E776" s="477" t="s">
        <v>3127</v>
      </c>
      <c r="F776" s="477" t="s">
        <v>454</v>
      </c>
      <c r="G776" s="670">
        <f>_xlfn.XLOOKUP(Table3[[#This Row],[district]],LISTS!B:B,LISTS!C:C,0,0,1)</f>
        <v>80401070</v>
      </c>
    </row>
    <row r="777" spans="1:7" ht="13.5" x14ac:dyDescent="0.35">
      <c r="A777" s="674" t="s">
        <v>3796</v>
      </c>
      <c r="B777" s="676" t="s">
        <v>3682</v>
      </c>
      <c r="C777" s="672" t="s">
        <v>4280</v>
      </c>
      <c r="D777" s="675">
        <v>44742</v>
      </c>
      <c r="E777" s="477" t="s">
        <v>3127</v>
      </c>
      <c r="F777" s="477" t="s">
        <v>454</v>
      </c>
      <c r="G777" s="670">
        <f>_xlfn.XLOOKUP(Table3[[#This Row],[district]],LISTS!B:B,LISTS!C:C,0,0,1)</f>
        <v>80401070</v>
      </c>
    </row>
    <row r="778" spans="1:7" ht="13.5" x14ac:dyDescent="0.35">
      <c r="A778" s="674" t="s">
        <v>3796</v>
      </c>
      <c r="B778" s="676" t="s">
        <v>3650</v>
      </c>
      <c r="C778" s="672" t="s">
        <v>4280</v>
      </c>
      <c r="D778" s="675">
        <v>44742</v>
      </c>
      <c r="E778" s="477" t="s">
        <v>3127</v>
      </c>
      <c r="F778" s="477" t="s">
        <v>454</v>
      </c>
      <c r="G778" s="670">
        <f>_xlfn.XLOOKUP(Table3[[#This Row],[district]],LISTS!B:B,LISTS!C:C,0,0,1)</f>
        <v>80401070</v>
      </c>
    </row>
    <row r="779" spans="1:7" ht="13.5" x14ac:dyDescent="0.35">
      <c r="A779" s="670" t="s">
        <v>3517</v>
      </c>
      <c r="B779" s="676" t="s">
        <v>3683</v>
      </c>
      <c r="C779" s="672" t="s">
        <v>4280</v>
      </c>
      <c r="D779" s="675">
        <v>44742</v>
      </c>
      <c r="E779" s="477" t="s">
        <v>3127</v>
      </c>
      <c r="F779" s="477" t="s">
        <v>454</v>
      </c>
      <c r="G779" s="670">
        <f>_xlfn.XLOOKUP(Table3[[#This Row],[district]],LISTS!B:B,LISTS!C:C,0,0,1)</f>
        <v>80401070</v>
      </c>
    </row>
    <row r="780" spans="1:7" ht="13.5" x14ac:dyDescent="0.35">
      <c r="A780" s="674" t="s">
        <v>3517</v>
      </c>
      <c r="B780" s="674" t="s">
        <v>3650</v>
      </c>
      <c r="C780" s="672" t="s">
        <v>4280</v>
      </c>
      <c r="D780" s="675">
        <v>44742</v>
      </c>
      <c r="E780" s="477" t="s">
        <v>3127</v>
      </c>
      <c r="F780" s="477" t="s">
        <v>454</v>
      </c>
      <c r="G780" s="670">
        <f>_xlfn.XLOOKUP(Table3[[#This Row],[district]],LISTS!B:B,LISTS!C:C,0,0,1)</f>
        <v>80401070</v>
      </c>
    </row>
    <row r="781" spans="1:7" ht="13.5" x14ac:dyDescent="0.35">
      <c r="A781" s="674" t="s">
        <v>3817</v>
      </c>
      <c r="B781" s="676" t="s">
        <v>3685</v>
      </c>
      <c r="C781" s="672" t="s">
        <v>4280</v>
      </c>
      <c r="D781" s="675">
        <v>44742</v>
      </c>
      <c r="E781" s="477" t="s">
        <v>3127</v>
      </c>
      <c r="F781" s="477" t="s">
        <v>454</v>
      </c>
      <c r="G781" s="670">
        <f>_xlfn.XLOOKUP(Table3[[#This Row],[district]],LISTS!B:B,LISTS!C:C,0,0,1)</f>
        <v>80401070</v>
      </c>
    </row>
    <row r="782" spans="1:7" ht="13.5" x14ac:dyDescent="0.35">
      <c r="A782" s="674" t="s">
        <v>3817</v>
      </c>
      <c r="B782" s="676" t="s">
        <v>3650</v>
      </c>
      <c r="C782" s="672" t="s">
        <v>4280</v>
      </c>
      <c r="D782" s="675">
        <v>44742</v>
      </c>
      <c r="E782" s="477" t="s">
        <v>3127</v>
      </c>
      <c r="F782" s="477" t="s">
        <v>454</v>
      </c>
      <c r="G782" s="670">
        <f>_xlfn.XLOOKUP(Table3[[#This Row],[district]],LISTS!B:B,LISTS!C:C,0,0,1)</f>
        <v>80401070</v>
      </c>
    </row>
    <row r="783" spans="1:7" ht="13.5" x14ac:dyDescent="0.35">
      <c r="A783" s="674" t="s">
        <v>3684</v>
      </c>
      <c r="B783" s="676" t="s">
        <v>3688</v>
      </c>
      <c r="C783" s="672" t="s">
        <v>4280</v>
      </c>
      <c r="D783" s="675">
        <v>44742</v>
      </c>
      <c r="E783" s="477" t="s">
        <v>3127</v>
      </c>
      <c r="F783" s="477" t="s">
        <v>454</v>
      </c>
      <c r="G783" s="670">
        <f>_xlfn.XLOOKUP(Table3[[#This Row],[district]],LISTS!B:B,LISTS!C:C,0,0,1)</f>
        <v>80401070</v>
      </c>
    </row>
    <row r="784" spans="1:7" ht="13.5" x14ac:dyDescent="0.35">
      <c r="A784" s="674" t="s">
        <v>3684</v>
      </c>
      <c r="B784" s="676" t="s">
        <v>3650</v>
      </c>
      <c r="C784" s="672" t="s">
        <v>4280</v>
      </c>
      <c r="D784" s="675">
        <v>44742</v>
      </c>
      <c r="E784" s="477" t="s">
        <v>3127</v>
      </c>
      <c r="F784" s="477" t="s">
        <v>454</v>
      </c>
      <c r="G784" s="670">
        <f>_xlfn.XLOOKUP(Table3[[#This Row],[district]],LISTS!B:B,LISTS!C:C,0,0,1)</f>
        <v>80401070</v>
      </c>
    </row>
    <row r="785" spans="1:7" ht="13.5" x14ac:dyDescent="0.35">
      <c r="A785" s="670" t="s">
        <v>3537</v>
      </c>
      <c r="B785" s="676" t="s">
        <v>3689</v>
      </c>
      <c r="C785" s="672" t="s">
        <v>4280</v>
      </c>
      <c r="D785" s="675">
        <v>44742</v>
      </c>
      <c r="E785" s="477" t="s">
        <v>3127</v>
      </c>
      <c r="F785" s="477" t="s">
        <v>454</v>
      </c>
      <c r="G785" s="670">
        <f>_xlfn.XLOOKUP(Table3[[#This Row],[district]],LISTS!B:B,LISTS!C:C,0,0,1)</f>
        <v>80401070</v>
      </c>
    </row>
    <row r="786" spans="1:7" ht="13.5" x14ac:dyDescent="0.35">
      <c r="A786" s="674" t="s">
        <v>3537</v>
      </c>
      <c r="B786" s="676" t="s">
        <v>3650</v>
      </c>
      <c r="C786" s="672" t="s">
        <v>4280</v>
      </c>
      <c r="D786" s="675">
        <v>44742</v>
      </c>
      <c r="E786" s="477" t="s">
        <v>3127</v>
      </c>
      <c r="F786" s="477" t="s">
        <v>454</v>
      </c>
      <c r="G786" s="670">
        <f>_xlfn.XLOOKUP(Table3[[#This Row],[district]],LISTS!B:B,LISTS!C:C,0,0,1)</f>
        <v>80401070</v>
      </c>
    </row>
    <row r="787" spans="1:7" ht="13.5" x14ac:dyDescent="0.35">
      <c r="A787" s="670" t="s">
        <v>3608</v>
      </c>
      <c r="B787" s="676" t="s">
        <v>3691</v>
      </c>
      <c r="C787" s="672" t="s">
        <v>4279</v>
      </c>
      <c r="D787" s="675">
        <v>44742</v>
      </c>
      <c r="E787" s="477" t="s">
        <v>3127</v>
      </c>
      <c r="F787" s="477" t="s">
        <v>454</v>
      </c>
      <c r="G787" s="670">
        <f>_xlfn.XLOOKUP(Table3[[#This Row],[district]],LISTS!B:B,LISTS!C:C,0,0,1)</f>
        <v>80401070</v>
      </c>
    </row>
    <row r="788" spans="1:7" ht="13.5" x14ac:dyDescent="0.35">
      <c r="A788" s="674" t="s">
        <v>3608</v>
      </c>
      <c r="B788" s="674" t="s">
        <v>3680</v>
      </c>
      <c r="C788" s="672" t="s">
        <v>4279</v>
      </c>
      <c r="D788" s="675">
        <v>44742</v>
      </c>
      <c r="E788" s="477" t="s">
        <v>3127</v>
      </c>
      <c r="F788" s="477" t="s">
        <v>454</v>
      </c>
      <c r="G788" s="670">
        <f>_xlfn.XLOOKUP(Table3[[#This Row],[district]],LISTS!B:B,LISTS!C:C,0,0,1)</f>
        <v>80401070</v>
      </c>
    </row>
    <row r="789" spans="1:7" ht="13.5" x14ac:dyDescent="0.35">
      <c r="A789" s="674" t="s">
        <v>3841</v>
      </c>
      <c r="B789" s="676" t="s">
        <v>3693</v>
      </c>
      <c r="C789" s="672" t="s">
        <v>4280</v>
      </c>
      <c r="D789" s="675">
        <v>44742</v>
      </c>
      <c r="E789" s="477" t="s">
        <v>3127</v>
      </c>
      <c r="F789" s="477" t="s">
        <v>454</v>
      </c>
      <c r="G789" s="670">
        <f>_xlfn.XLOOKUP(Table3[[#This Row],[district]],LISTS!B:B,LISTS!C:C,0,0,1)</f>
        <v>80401070</v>
      </c>
    </row>
    <row r="790" spans="1:7" ht="13.5" x14ac:dyDescent="0.35">
      <c r="A790" s="674" t="s">
        <v>3841</v>
      </c>
      <c r="B790" s="676" t="s">
        <v>3680</v>
      </c>
      <c r="C790" s="672" t="s">
        <v>4280</v>
      </c>
      <c r="D790" s="675">
        <v>44742</v>
      </c>
      <c r="E790" s="477" t="s">
        <v>3127</v>
      </c>
      <c r="F790" s="477" t="s">
        <v>454</v>
      </c>
      <c r="G790" s="670">
        <f>_xlfn.XLOOKUP(Table3[[#This Row],[district]],LISTS!B:B,LISTS!C:C,0,0,1)</f>
        <v>80401070</v>
      </c>
    </row>
    <row r="791" spans="1:7" ht="13.5" x14ac:dyDescent="0.35">
      <c r="A791" s="674" t="s">
        <v>3826</v>
      </c>
      <c r="B791" s="676" t="s">
        <v>4273</v>
      </c>
      <c r="C791" s="672" t="s">
        <v>4280</v>
      </c>
      <c r="D791" s="675">
        <v>44742</v>
      </c>
      <c r="E791" s="477" t="s">
        <v>3127</v>
      </c>
      <c r="F791" s="477" t="s">
        <v>454</v>
      </c>
      <c r="G791" s="670">
        <f>_xlfn.XLOOKUP(Table3[[#This Row],[district]],LISTS!B:B,LISTS!C:C,0,0,1)</f>
        <v>80401070</v>
      </c>
    </row>
    <row r="792" spans="1:7" ht="13.5" x14ac:dyDescent="0.35">
      <c r="A792" s="674" t="s">
        <v>3826</v>
      </c>
      <c r="B792" s="676" t="s">
        <v>3680</v>
      </c>
      <c r="C792" s="672" t="s">
        <v>4280</v>
      </c>
      <c r="D792" s="675">
        <v>44742</v>
      </c>
      <c r="E792" s="477" t="s">
        <v>3127</v>
      </c>
      <c r="F792" s="477" t="s">
        <v>454</v>
      </c>
      <c r="G792" s="670">
        <f>_xlfn.XLOOKUP(Table3[[#This Row],[district]],LISTS!B:B,LISTS!C:C,0,0,1)</f>
        <v>80401070</v>
      </c>
    </row>
    <row r="793" spans="1:7" ht="13.5" x14ac:dyDescent="0.35">
      <c r="A793" s="674" t="s">
        <v>3793</v>
      </c>
      <c r="B793" s="676" t="s">
        <v>3634</v>
      </c>
      <c r="C793" s="672" t="s">
        <v>4280</v>
      </c>
      <c r="D793" s="675">
        <v>44742</v>
      </c>
      <c r="E793" s="477" t="s">
        <v>3127</v>
      </c>
      <c r="F793" s="477" t="s">
        <v>454</v>
      </c>
      <c r="G793" s="670">
        <f>_xlfn.XLOOKUP(Table3[[#This Row],[district]],LISTS!B:B,LISTS!C:C,0,0,1)</f>
        <v>80401070</v>
      </c>
    </row>
    <row r="794" spans="1:7" ht="13.5" x14ac:dyDescent="0.35">
      <c r="A794" s="674" t="s">
        <v>3793</v>
      </c>
      <c r="B794" s="676" t="s">
        <v>3680</v>
      </c>
      <c r="C794" s="672" t="s">
        <v>4280</v>
      </c>
      <c r="D794" s="675">
        <v>44742</v>
      </c>
      <c r="E794" s="477" t="s">
        <v>3127</v>
      </c>
      <c r="F794" s="477" t="s">
        <v>454</v>
      </c>
      <c r="G794" s="670">
        <f>_xlfn.XLOOKUP(Table3[[#This Row],[district]],LISTS!B:B,LISTS!C:C,0,0,1)</f>
        <v>80401070</v>
      </c>
    </row>
    <row r="795" spans="1:7" ht="13.5" x14ac:dyDescent="0.35">
      <c r="A795" s="674" t="s">
        <v>3671</v>
      </c>
      <c r="B795" s="676" t="s">
        <v>607</v>
      </c>
      <c r="C795" s="672" t="s">
        <v>4280</v>
      </c>
      <c r="D795" s="675">
        <v>44742</v>
      </c>
      <c r="E795" s="477" t="s">
        <v>3127</v>
      </c>
      <c r="F795" s="477" t="s">
        <v>454</v>
      </c>
      <c r="G795" s="670">
        <f>_xlfn.XLOOKUP(Table3[[#This Row],[district]],LISTS!B:B,LISTS!C:C,0,0,1)</f>
        <v>80401070</v>
      </c>
    </row>
    <row r="796" spans="1:7" ht="13.5" x14ac:dyDescent="0.35">
      <c r="A796" s="674" t="s">
        <v>3671</v>
      </c>
      <c r="B796" s="676" t="s">
        <v>3680</v>
      </c>
      <c r="C796" s="672" t="s">
        <v>4280</v>
      </c>
      <c r="D796" s="675">
        <v>44742</v>
      </c>
      <c r="E796" s="477" t="s">
        <v>3127</v>
      </c>
      <c r="F796" s="477" t="s">
        <v>454</v>
      </c>
      <c r="G796" s="670">
        <f>_xlfn.XLOOKUP(Table3[[#This Row],[district]],LISTS!B:B,LISTS!C:C,0,0,1)</f>
        <v>80401070</v>
      </c>
    </row>
    <row r="797" spans="1:7" ht="13.5" x14ac:dyDescent="0.35">
      <c r="A797" s="674" t="s">
        <v>3780</v>
      </c>
      <c r="B797" s="676" t="s">
        <v>378</v>
      </c>
      <c r="C797" s="672" t="s">
        <v>4280</v>
      </c>
      <c r="D797" s="675">
        <v>44742</v>
      </c>
      <c r="E797" s="477" t="s">
        <v>3127</v>
      </c>
      <c r="F797" s="477" t="s">
        <v>454</v>
      </c>
      <c r="G797" s="670">
        <f>_xlfn.XLOOKUP(Table3[[#This Row],[district]],LISTS!B:B,LISTS!C:C,0,0,1)</f>
        <v>80401070</v>
      </c>
    </row>
    <row r="798" spans="1:7" ht="13.5" x14ac:dyDescent="0.35">
      <c r="A798" s="674" t="s">
        <v>3780</v>
      </c>
      <c r="B798" s="676" t="s">
        <v>3680</v>
      </c>
      <c r="C798" s="672" t="s">
        <v>4280</v>
      </c>
      <c r="D798" s="675">
        <v>44742</v>
      </c>
      <c r="E798" s="477" t="s">
        <v>3127</v>
      </c>
      <c r="F798" s="477" t="s">
        <v>454</v>
      </c>
      <c r="G798" s="670">
        <f>_xlfn.XLOOKUP(Table3[[#This Row],[district]],LISTS!B:B,LISTS!C:C,0,0,1)</f>
        <v>80401070</v>
      </c>
    </row>
    <row r="799" spans="1:7" ht="13.5" x14ac:dyDescent="0.35">
      <c r="A799" s="670" t="s">
        <v>3603</v>
      </c>
      <c r="B799" s="676" t="s">
        <v>3637</v>
      </c>
      <c r="C799" s="672" t="s">
        <v>4279</v>
      </c>
      <c r="D799" s="675">
        <v>44742</v>
      </c>
      <c r="E799" s="477" t="s">
        <v>3127</v>
      </c>
      <c r="F799" s="477" t="s">
        <v>454</v>
      </c>
      <c r="G799" s="670">
        <f>_xlfn.XLOOKUP(Table3[[#This Row],[district]],LISTS!B:B,LISTS!C:C,0,0,1)</f>
        <v>80401070</v>
      </c>
    </row>
    <row r="800" spans="1:7" ht="13.5" x14ac:dyDescent="0.35">
      <c r="A800" s="674" t="s">
        <v>3603</v>
      </c>
      <c r="B800" s="676" t="s">
        <v>3680</v>
      </c>
      <c r="C800" s="672" t="s">
        <v>4279</v>
      </c>
      <c r="D800" s="675">
        <v>44742</v>
      </c>
      <c r="E800" s="477" t="s">
        <v>3127</v>
      </c>
      <c r="F800" s="477" t="s">
        <v>454</v>
      </c>
      <c r="G800" s="670">
        <f>_xlfn.XLOOKUP(Table3[[#This Row],[district]],LISTS!B:B,LISTS!C:C,0,0,1)</f>
        <v>80401070</v>
      </c>
    </row>
    <row r="801" spans="1:7" ht="13.5" x14ac:dyDescent="0.35">
      <c r="A801" s="671" t="s">
        <v>4131</v>
      </c>
      <c r="B801" s="676" t="s">
        <v>3693</v>
      </c>
      <c r="C801" s="672" t="s">
        <v>4280</v>
      </c>
      <c r="D801" s="675">
        <v>44742</v>
      </c>
      <c r="E801" s="477" t="s">
        <v>3127</v>
      </c>
      <c r="F801" s="477" t="s">
        <v>454</v>
      </c>
      <c r="G801" s="670">
        <f>_xlfn.XLOOKUP(Table3[[#This Row],[district]],LISTS!B:B,LISTS!C:C,0,0,1)</f>
        <v>80401070</v>
      </c>
    </row>
    <row r="802" spans="1:7" ht="13.5" x14ac:dyDescent="0.35">
      <c r="A802" s="674" t="s">
        <v>4131</v>
      </c>
      <c r="B802" s="676" t="s">
        <v>3642</v>
      </c>
      <c r="C802" s="672" t="s">
        <v>4280</v>
      </c>
      <c r="D802" s="675">
        <v>44742</v>
      </c>
      <c r="E802" s="477" t="s">
        <v>3127</v>
      </c>
      <c r="F802" s="477" t="s">
        <v>454</v>
      </c>
      <c r="G802" s="670">
        <f>_xlfn.XLOOKUP(Table3[[#This Row],[district]],LISTS!B:B,LISTS!C:C,0,0,1)</f>
        <v>80401070</v>
      </c>
    </row>
    <row r="803" spans="1:7" ht="13.5" x14ac:dyDescent="0.35">
      <c r="A803" s="674" t="s">
        <v>3774</v>
      </c>
      <c r="B803" s="676" t="s">
        <v>3616</v>
      </c>
      <c r="C803" s="672" t="s">
        <v>4280</v>
      </c>
      <c r="D803" s="675">
        <v>44742</v>
      </c>
      <c r="E803" s="477" t="s">
        <v>3127</v>
      </c>
      <c r="F803" s="477" t="s">
        <v>454</v>
      </c>
      <c r="G803" s="670">
        <f>_xlfn.XLOOKUP(Table3[[#This Row],[district]],LISTS!B:B,LISTS!C:C,0,0,1)</f>
        <v>80401070</v>
      </c>
    </row>
    <row r="804" spans="1:7" ht="13.5" x14ac:dyDescent="0.35">
      <c r="A804" s="674" t="s">
        <v>3774</v>
      </c>
      <c r="B804" s="676" t="s">
        <v>3680</v>
      </c>
      <c r="C804" s="672" t="s">
        <v>4280</v>
      </c>
      <c r="D804" s="675">
        <v>44742</v>
      </c>
      <c r="E804" s="477" t="s">
        <v>3127</v>
      </c>
      <c r="F804" s="477" t="s">
        <v>454</v>
      </c>
      <c r="G804" s="670">
        <f>_xlfn.XLOOKUP(Table3[[#This Row],[district]],LISTS!B:B,LISTS!C:C,0,0,1)</f>
        <v>80401070</v>
      </c>
    </row>
    <row r="805" spans="1:7" ht="13.5" x14ac:dyDescent="0.35">
      <c r="A805" s="670" t="s">
        <v>3599</v>
      </c>
      <c r="B805" s="676" t="s">
        <v>3638</v>
      </c>
      <c r="C805" s="672" t="s">
        <v>4279</v>
      </c>
      <c r="D805" s="675">
        <v>44742</v>
      </c>
      <c r="E805" s="477" t="s">
        <v>3127</v>
      </c>
      <c r="F805" s="477" t="s">
        <v>454</v>
      </c>
      <c r="G805" s="670">
        <f>_xlfn.XLOOKUP(Table3[[#This Row],[district]],LISTS!B:B,LISTS!C:C,0,0,1)</f>
        <v>80401070</v>
      </c>
    </row>
    <row r="806" spans="1:7" ht="13.5" x14ac:dyDescent="0.35">
      <c r="A806" s="674" t="s">
        <v>3599</v>
      </c>
      <c r="B806" s="676" t="s">
        <v>3680</v>
      </c>
      <c r="C806" s="672" t="s">
        <v>4279</v>
      </c>
      <c r="D806" s="675">
        <v>44742</v>
      </c>
      <c r="E806" s="477" t="s">
        <v>3127</v>
      </c>
      <c r="F806" s="477" t="s">
        <v>454</v>
      </c>
      <c r="G806" s="670">
        <f>_xlfn.XLOOKUP(Table3[[#This Row],[district]],LISTS!B:B,LISTS!C:C,0,0,1)</f>
        <v>80401070</v>
      </c>
    </row>
    <row r="807" spans="1:7" ht="13.5" x14ac:dyDescent="0.35">
      <c r="A807" s="670" t="s">
        <v>3516</v>
      </c>
      <c r="B807" s="676" t="s">
        <v>3639</v>
      </c>
      <c r="C807" s="672" t="s">
        <v>4280</v>
      </c>
      <c r="D807" s="675">
        <v>44742</v>
      </c>
      <c r="E807" s="477" t="s">
        <v>3127</v>
      </c>
      <c r="F807" s="477" t="s">
        <v>454</v>
      </c>
      <c r="G807" s="670">
        <f>_xlfn.XLOOKUP(Table3[[#This Row],[district]],LISTS!B:B,LISTS!C:C,0,0,1)</f>
        <v>80401070</v>
      </c>
    </row>
    <row r="808" spans="1:7" ht="13.5" x14ac:dyDescent="0.35">
      <c r="A808" s="674" t="s">
        <v>3516</v>
      </c>
      <c r="B808" s="674" t="s">
        <v>3680</v>
      </c>
      <c r="C808" s="672" t="s">
        <v>4280</v>
      </c>
      <c r="D808" s="675">
        <v>44742</v>
      </c>
      <c r="E808" s="477" t="s">
        <v>3127</v>
      </c>
      <c r="F808" s="477" t="s">
        <v>454</v>
      </c>
      <c r="G808" s="670">
        <f>_xlfn.XLOOKUP(Table3[[#This Row],[district]],LISTS!B:B,LISTS!C:C,0,0,1)</f>
        <v>80401070</v>
      </c>
    </row>
    <row r="809" spans="1:7" ht="13.5" x14ac:dyDescent="0.35">
      <c r="A809" s="674" t="s">
        <v>3840</v>
      </c>
      <c r="B809" s="676" t="s">
        <v>3640</v>
      </c>
      <c r="C809" s="672" t="s">
        <v>4280</v>
      </c>
      <c r="D809" s="675">
        <v>44742</v>
      </c>
      <c r="E809" s="477" t="s">
        <v>3127</v>
      </c>
      <c r="F809" s="477" t="s">
        <v>454</v>
      </c>
      <c r="G809" s="670">
        <f>_xlfn.XLOOKUP(Table3[[#This Row],[district]],LISTS!B:B,LISTS!C:C,0,0,1)</f>
        <v>80401070</v>
      </c>
    </row>
    <row r="810" spans="1:7" ht="13.5" x14ac:dyDescent="0.35">
      <c r="A810" s="674" t="s">
        <v>3840</v>
      </c>
      <c r="B810" s="676" t="s">
        <v>3680</v>
      </c>
      <c r="C810" s="672" t="s">
        <v>4280</v>
      </c>
      <c r="D810" s="675">
        <v>44742</v>
      </c>
      <c r="E810" s="477" t="s">
        <v>3127</v>
      </c>
      <c r="F810" s="477" t="s">
        <v>454</v>
      </c>
      <c r="G810" s="670">
        <f>_xlfn.XLOOKUP(Table3[[#This Row],[district]],LISTS!B:B,LISTS!C:C,0,0,1)</f>
        <v>80401070</v>
      </c>
    </row>
    <row r="811" spans="1:7" ht="13.5" x14ac:dyDescent="0.35">
      <c r="A811" s="670" t="s">
        <v>3574</v>
      </c>
      <c r="B811" s="676" t="s">
        <v>3641</v>
      </c>
      <c r="C811" s="672" t="s">
        <v>4279</v>
      </c>
      <c r="D811" s="675">
        <v>44742</v>
      </c>
      <c r="E811" s="477" t="s">
        <v>3127</v>
      </c>
      <c r="F811" s="477" t="s">
        <v>454</v>
      </c>
      <c r="G811" s="670">
        <f>_xlfn.XLOOKUP(Table3[[#This Row],[district]],LISTS!B:B,LISTS!C:C,0,0,1)</f>
        <v>80401070</v>
      </c>
    </row>
    <row r="812" spans="1:7" ht="13.5" x14ac:dyDescent="0.35">
      <c r="A812" s="674" t="s">
        <v>3574</v>
      </c>
      <c r="B812" s="676" t="s">
        <v>3680</v>
      </c>
      <c r="C812" s="672" t="s">
        <v>4279</v>
      </c>
      <c r="D812" s="675">
        <v>44742</v>
      </c>
      <c r="E812" s="477" t="s">
        <v>3127</v>
      </c>
      <c r="F812" s="477" t="s">
        <v>454</v>
      </c>
      <c r="G812" s="670">
        <f>_xlfn.XLOOKUP(Table3[[#This Row],[district]],LISTS!B:B,LISTS!C:C,0,0,1)</f>
        <v>80401070</v>
      </c>
    </row>
    <row r="813" spans="1:7" ht="13.5" x14ac:dyDescent="0.35">
      <c r="A813" s="674" t="s">
        <v>3805</v>
      </c>
      <c r="B813" s="676" t="s">
        <v>3642</v>
      </c>
      <c r="C813" s="672" t="s">
        <v>4280</v>
      </c>
      <c r="D813" s="675">
        <v>44742</v>
      </c>
      <c r="E813" s="477" t="s">
        <v>3127</v>
      </c>
      <c r="F813" s="477" t="s">
        <v>454</v>
      </c>
      <c r="G813" s="670">
        <f>_xlfn.XLOOKUP(Table3[[#This Row],[district]],LISTS!B:B,LISTS!C:C,0,0,1)</f>
        <v>80401070</v>
      </c>
    </row>
    <row r="814" spans="1:7" ht="13.5" x14ac:dyDescent="0.35">
      <c r="A814" s="674" t="s">
        <v>3805</v>
      </c>
      <c r="B814" s="676" t="s">
        <v>3680</v>
      </c>
      <c r="C814" s="672" t="s">
        <v>4280</v>
      </c>
      <c r="D814" s="675">
        <v>44742</v>
      </c>
      <c r="E814" s="477" t="s">
        <v>3127</v>
      </c>
      <c r="F814" s="477" t="s">
        <v>454</v>
      </c>
      <c r="G814" s="670">
        <f>_xlfn.XLOOKUP(Table3[[#This Row],[district]],LISTS!B:B,LISTS!C:C,0,0,1)</f>
        <v>80401070</v>
      </c>
    </row>
    <row r="815" spans="1:7" ht="13.5" x14ac:dyDescent="0.35">
      <c r="A815" s="674" t="s">
        <v>3744</v>
      </c>
      <c r="B815" s="676" t="s">
        <v>373</v>
      </c>
      <c r="C815" s="672" t="s">
        <v>4280</v>
      </c>
      <c r="D815" s="675">
        <v>44742</v>
      </c>
      <c r="E815" s="477" t="s">
        <v>3127</v>
      </c>
      <c r="F815" s="477" t="s">
        <v>454</v>
      </c>
      <c r="G815" s="670">
        <f>_xlfn.XLOOKUP(Table3[[#This Row],[district]],LISTS!B:B,LISTS!C:C,0,0,1)</f>
        <v>80401070</v>
      </c>
    </row>
    <row r="816" spans="1:7" ht="13.5" x14ac:dyDescent="0.35">
      <c r="A816" s="674" t="s">
        <v>3744</v>
      </c>
      <c r="B816" s="676" t="s">
        <v>3680</v>
      </c>
      <c r="C816" s="672" t="s">
        <v>4280</v>
      </c>
      <c r="D816" s="675">
        <v>44742</v>
      </c>
      <c r="E816" s="477" t="s">
        <v>3127</v>
      </c>
      <c r="F816" s="477" t="s">
        <v>454</v>
      </c>
      <c r="G816" s="670">
        <f>_xlfn.XLOOKUP(Table3[[#This Row],[district]],LISTS!B:B,LISTS!C:C,0,0,1)</f>
        <v>80401070</v>
      </c>
    </row>
    <row r="817" spans="1:7" ht="13.5" x14ac:dyDescent="0.35">
      <c r="A817" s="674" t="s">
        <v>3792</v>
      </c>
      <c r="B817" s="676" t="s">
        <v>3645</v>
      </c>
      <c r="C817" s="672" t="s">
        <v>4280</v>
      </c>
      <c r="D817" s="675">
        <v>44742</v>
      </c>
      <c r="E817" s="477" t="s">
        <v>3127</v>
      </c>
      <c r="F817" s="477" t="s">
        <v>454</v>
      </c>
      <c r="G817" s="670">
        <f>_xlfn.XLOOKUP(Table3[[#This Row],[district]],LISTS!B:B,LISTS!C:C,0,0,1)</f>
        <v>80401070</v>
      </c>
    </row>
    <row r="818" spans="1:7" ht="13.5" x14ac:dyDescent="0.35">
      <c r="A818" s="674" t="s">
        <v>3792</v>
      </c>
      <c r="B818" s="676" t="s">
        <v>3680</v>
      </c>
      <c r="C818" s="672" t="s">
        <v>4280</v>
      </c>
      <c r="D818" s="675">
        <v>44742</v>
      </c>
      <c r="E818" s="477" t="s">
        <v>3127</v>
      </c>
      <c r="F818" s="477" t="s">
        <v>454</v>
      </c>
      <c r="G818" s="670">
        <f>_xlfn.XLOOKUP(Table3[[#This Row],[district]],LISTS!B:B,LISTS!C:C,0,0,1)</f>
        <v>80401070</v>
      </c>
    </row>
    <row r="819" spans="1:7" ht="13.5" x14ac:dyDescent="0.35">
      <c r="A819" s="670" t="s">
        <v>3592</v>
      </c>
      <c r="B819" s="676" t="s">
        <v>3648</v>
      </c>
      <c r="C819" s="672" t="s">
        <v>4279</v>
      </c>
      <c r="D819" s="675">
        <v>44742</v>
      </c>
      <c r="E819" s="477" t="s">
        <v>3127</v>
      </c>
      <c r="F819" s="477" t="s">
        <v>454</v>
      </c>
      <c r="G819" s="670">
        <f>_xlfn.XLOOKUP(Table3[[#This Row],[district]],LISTS!B:B,LISTS!C:C,0,0,1)</f>
        <v>80401070</v>
      </c>
    </row>
    <row r="820" spans="1:7" ht="13.5" x14ac:dyDescent="0.35">
      <c r="A820" s="674" t="s">
        <v>3592</v>
      </c>
      <c r="B820" s="676" t="s">
        <v>3680</v>
      </c>
      <c r="C820" s="672" t="s">
        <v>4279</v>
      </c>
      <c r="D820" s="675">
        <v>44742</v>
      </c>
      <c r="E820" s="477" t="s">
        <v>3127</v>
      </c>
      <c r="F820" s="477" t="s">
        <v>454</v>
      </c>
      <c r="G820" s="670">
        <f>_xlfn.XLOOKUP(Table3[[#This Row],[district]],LISTS!B:B,LISTS!C:C,0,0,1)</f>
        <v>80401070</v>
      </c>
    </row>
    <row r="821" spans="1:7" ht="13.5" x14ac:dyDescent="0.35">
      <c r="A821" s="671" t="s">
        <v>4132</v>
      </c>
      <c r="B821" s="674" t="s">
        <v>4273</v>
      </c>
      <c r="C821" s="672" t="s">
        <v>4280</v>
      </c>
      <c r="D821" s="675">
        <v>44742</v>
      </c>
      <c r="E821" s="477" t="s">
        <v>3127</v>
      </c>
      <c r="F821" s="477" t="s">
        <v>454</v>
      </c>
      <c r="G821" s="670">
        <f>_xlfn.XLOOKUP(Table3[[#This Row],[district]],LISTS!B:B,LISTS!C:C,0,0,1)</f>
        <v>80401070</v>
      </c>
    </row>
    <row r="822" spans="1:7" ht="13.5" x14ac:dyDescent="0.35">
      <c r="A822" s="674" t="s">
        <v>4132</v>
      </c>
      <c r="B822" s="676" t="s">
        <v>3642</v>
      </c>
      <c r="C822" s="672" t="s">
        <v>4280</v>
      </c>
      <c r="D822" s="675">
        <v>44742</v>
      </c>
      <c r="E822" s="477" t="s">
        <v>3127</v>
      </c>
      <c r="F822" s="477" t="s">
        <v>454</v>
      </c>
      <c r="G822" s="670">
        <f>_xlfn.XLOOKUP(Table3[[#This Row],[district]],LISTS!B:B,LISTS!C:C,0,0,1)</f>
        <v>80401070</v>
      </c>
    </row>
    <row r="823" spans="1:7" ht="13.5" x14ac:dyDescent="0.35">
      <c r="A823" s="671" t="s">
        <v>4133</v>
      </c>
      <c r="B823" s="674" t="s">
        <v>3634</v>
      </c>
      <c r="C823" s="672" t="s">
        <v>4280</v>
      </c>
      <c r="D823" s="675">
        <v>44742</v>
      </c>
      <c r="E823" s="477" t="s">
        <v>3127</v>
      </c>
      <c r="F823" s="477" t="s">
        <v>454</v>
      </c>
      <c r="G823" s="670">
        <f>_xlfn.XLOOKUP(Table3[[#This Row],[district]],LISTS!B:B,LISTS!C:C,0,0,1)</f>
        <v>80401070</v>
      </c>
    </row>
    <row r="824" spans="1:7" ht="13.5" x14ac:dyDescent="0.35">
      <c r="A824" s="674" t="s">
        <v>4133</v>
      </c>
      <c r="B824" s="674" t="s">
        <v>3642</v>
      </c>
      <c r="C824" s="672" t="s">
        <v>4280</v>
      </c>
      <c r="D824" s="675">
        <v>44742</v>
      </c>
      <c r="E824" s="477" t="s">
        <v>3127</v>
      </c>
      <c r="F824" s="477" t="s">
        <v>454</v>
      </c>
      <c r="G824" s="670">
        <f>_xlfn.XLOOKUP(Table3[[#This Row],[district]],LISTS!B:B,LISTS!C:C,0,0,1)</f>
        <v>80401070</v>
      </c>
    </row>
    <row r="825" spans="1:7" ht="13.5" x14ac:dyDescent="0.35">
      <c r="A825" s="671" t="s">
        <v>3921</v>
      </c>
      <c r="B825" s="676" t="s">
        <v>3649</v>
      </c>
      <c r="C825" s="672" t="s">
        <v>4279</v>
      </c>
      <c r="D825" s="675">
        <v>44742</v>
      </c>
      <c r="E825" s="477" t="s">
        <v>3127</v>
      </c>
      <c r="F825" s="477" t="s">
        <v>454</v>
      </c>
      <c r="G825" s="670">
        <f>_xlfn.XLOOKUP(Table3[[#This Row],[district]],LISTS!B:B,LISTS!C:C,0,0,1)</f>
        <v>80401070</v>
      </c>
    </row>
    <row r="826" spans="1:7" ht="13.5" x14ac:dyDescent="0.35">
      <c r="A826" s="674" t="s">
        <v>3921</v>
      </c>
      <c r="B826" s="676" t="s">
        <v>3680</v>
      </c>
      <c r="C826" s="672" t="s">
        <v>4279</v>
      </c>
      <c r="D826" s="675">
        <v>44742</v>
      </c>
      <c r="E826" s="477" t="s">
        <v>3127</v>
      </c>
      <c r="F826" s="477" t="s">
        <v>454</v>
      </c>
      <c r="G826" s="670">
        <f>_xlfn.XLOOKUP(Table3[[#This Row],[district]],LISTS!B:B,LISTS!C:C,0,0,1)</f>
        <v>80401070</v>
      </c>
    </row>
    <row r="827" spans="1:7" ht="13.5" x14ac:dyDescent="0.35">
      <c r="A827" s="671" t="s">
        <v>4134</v>
      </c>
      <c r="B827" s="674" t="s">
        <v>607</v>
      </c>
      <c r="C827" s="672" t="s">
        <v>4280</v>
      </c>
      <c r="D827" s="675">
        <v>44742</v>
      </c>
      <c r="E827" s="477" t="s">
        <v>3127</v>
      </c>
      <c r="F827" s="477" t="s">
        <v>454</v>
      </c>
      <c r="G827" s="670">
        <f>_xlfn.XLOOKUP(Table3[[#This Row],[district]],LISTS!B:B,LISTS!C:C,0,0,1)</f>
        <v>80401070</v>
      </c>
    </row>
    <row r="828" spans="1:7" ht="13.5" x14ac:dyDescent="0.35">
      <c r="A828" s="674" t="s">
        <v>4134</v>
      </c>
      <c r="B828" s="676" t="s">
        <v>3642</v>
      </c>
      <c r="C828" s="672" t="s">
        <v>4280</v>
      </c>
      <c r="D828" s="675">
        <v>44742</v>
      </c>
      <c r="E828" s="477" t="s">
        <v>3127</v>
      </c>
      <c r="F828" s="477" t="s">
        <v>454</v>
      </c>
      <c r="G828" s="670">
        <f>_xlfn.XLOOKUP(Table3[[#This Row],[district]],LISTS!B:B,LISTS!C:C,0,0,1)</f>
        <v>80401070</v>
      </c>
    </row>
    <row r="829" spans="1:7" ht="13.5" x14ac:dyDescent="0.35">
      <c r="A829" s="674" t="s">
        <v>3798</v>
      </c>
      <c r="B829" s="676" t="s">
        <v>3650</v>
      </c>
      <c r="C829" s="672" t="s">
        <v>4280</v>
      </c>
      <c r="D829" s="675">
        <v>44742</v>
      </c>
      <c r="E829" s="477" t="s">
        <v>3127</v>
      </c>
      <c r="F829" s="477" t="s">
        <v>454</v>
      </c>
      <c r="G829" s="670">
        <f>_xlfn.XLOOKUP(Table3[[#This Row],[district]],LISTS!B:B,LISTS!C:C,0,0,1)</f>
        <v>80401070</v>
      </c>
    </row>
    <row r="830" spans="1:7" ht="13.5" x14ac:dyDescent="0.35">
      <c r="A830" s="674" t="s">
        <v>3798</v>
      </c>
      <c r="B830" s="676" t="s">
        <v>3680</v>
      </c>
      <c r="C830" s="672" t="s">
        <v>4280</v>
      </c>
      <c r="D830" s="675">
        <v>44742</v>
      </c>
      <c r="E830" s="477" t="s">
        <v>3127</v>
      </c>
      <c r="F830" s="477" t="s">
        <v>454</v>
      </c>
      <c r="G830" s="670">
        <f>_xlfn.XLOOKUP(Table3[[#This Row],[district]],LISTS!B:B,LISTS!C:C,0,0,1)</f>
        <v>80401070</v>
      </c>
    </row>
    <row r="831" spans="1:7" ht="13.5" x14ac:dyDescent="0.35">
      <c r="A831" s="671" t="s">
        <v>3922</v>
      </c>
      <c r="B831" s="676" t="s">
        <v>3482</v>
      </c>
      <c r="C831" s="672" t="s">
        <v>4279</v>
      </c>
      <c r="D831" s="675">
        <v>44742</v>
      </c>
      <c r="E831" s="477" t="s">
        <v>3127</v>
      </c>
      <c r="F831" s="477" t="s">
        <v>454</v>
      </c>
      <c r="G831" s="670">
        <f>_xlfn.XLOOKUP(Table3[[#This Row],[district]],LISTS!B:B,LISTS!C:C,0,0,1)</f>
        <v>80401070</v>
      </c>
    </row>
    <row r="832" spans="1:7" ht="13.5" x14ac:dyDescent="0.35">
      <c r="A832" s="674" t="s">
        <v>3922</v>
      </c>
      <c r="B832" s="674" t="s">
        <v>3680</v>
      </c>
      <c r="C832" s="672" t="s">
        <v>4279</v>
      </c>
      <c r="D832" s="675">
        <v>44742</v>
      </c>
      <c r="E832" s="477" t="s">
        <v>3127</v>
      </c>
      <c r="F832" s="477" t="s">
        <v>454</v>
      </c>
      <c r="G832" s="670">
        <f>_xlfn.XLOOKUP(Table3[[#This Row],[district]],LISTS!B:B,LISTS!C:C,0,0,1)</f>
        <v>80401070</v>
      </c>
    </row>
    <row r="833" spans="1:7" ht="13.5" x14ac:dyDescent="0.35">
      <c r="A833" s="671" t="s">
        <v>3923</v>
      </c>
      <c r="B833" s="676" t="s">
        <v>3656</v>
      </c>
      <c r="C833" s="672" t="s">
        <v>4279</v>
      </c>
      <c r="D833" s="675">
        <v>44742</v>
      </c>
      <c r="E833" s="477" t="s">
        <v>3127</v>
      </c>
      <c r="F833" s="477" t="s">
        <v>454</v>
      </c>
      <c r="G833" s="670">
        <f>_xlfn.XLOOKUP(Table3[[#This Row],[district]],LISTS!B:B,LISTS!C:C,0,0,1)</f>
        <v>80401070</v>
      </c>
    </row>
    <row r="834" spans="1:7" ht="13.5" x14ac:dyDescent="0.35">
      <c r="A834" s="674" t="s">
        <v>3923</v>
      </c>
      <c r="B834" s="676" t="s">
        <v>3680</v>
      </c>
      <c r="C834" s="672" t="s">
        <v>4279</v>
      </c>
      <c r="D834" s="675">
        <v>44742</v>
      </c>
      <c r="E834" s="477" t="s">
        <v>3127</v>
      </c>
      <c r="F834" s="477" t="s">
        <v>454</v>
      </c>
      <c r="G834" s="670">
        <f>_xlfn.XLOOKUP(Table3[[#This Row],[district]],LISTS!B:B,LISTS!C:C,0,0,1)</f>
        <v>80401070</v>
      </c>
    </row>
    <row r="835" spans="1:7" ht="13.5" x14ac:dyDescent="0.35">
      <c r="A835" s="674" t="s">
        <v>3743</v>
      </c>
      <c r="B835" s="676" t="s">
        <v>336</v>
      </c>
      <c r="C835" s="672" t="s">
        <v>4280</v>
      </c>
      <c r="D835" s="675">
        <v>44742</v>
      </c>
      <c r="E835" s="477" t="s">
        <v>3127</v>
      </c>
      <c r="F835" s="477" t="s">
        <v>454</v>
      </c>
      <c r="G835" s="670">
        <f>_xlfn.XLOOKUP(Table3[[#This Row],[district]],LISTS!B:B,LISTS!C:C,0,0,1)</f>
        <v>80401070</v>
      </c>
    </row>
    <row r="836" spans="1:7" ht="13.5" x14ac:dyDescent="0.35">
      <c r="A836" s="674" t="s">
        <v>3743</v>
      </c>
      <c r="B836" s="676" t="s">
        <v>3680</v>
      </c>
      <c r="C836" s="672" t="s">
        <v>4280</v>
      </c>
      <c r="D836" s="675">
        <v>44742</v>
      </c>
      <c r="E836" s="477" t="s">
        <v>3127</v>
      </c>
      <c r="F836" s="477" t="s">
        <v>454</v>
      </c>
      <c r="G836" s="670">
        <f>_xlfn.XLOOKUP(Table3[[#This Row],[district]],LISTS!B:B,LISTS!C:C,0,0,1)</f>
        <v>80401070</v>
      </c>
    </row>
    <row r="837" spans="1:7" ht="13.5" x14ac:dyDescent="0.35">
      <c r="A837" s="674" t="s">
        <v>3831</v>
      </c>
      <c r="B837" s="676" t="s">
        <v>3658</v>
      </c>
      <c r="C837" s="672" t="s">
        <v>4280</v>
      </c>
      <c r="D837" s="675">
        <v>44742</v>
      </c>
      <c r="E837" s="477" t="s">
        <v>3127</v>
      </c>
      <c r="F837" s="477" t="s">
        <v>454</v>
      </c>
      <c r="G837" s="670">
        <f>_xlfn.XLOOKUP(Table3[[#This Row],[district]],LISTS!B:B,LISTS!C:C,0,0,1)</f>
        <v>80401070</v>
      </c>
    </row>
    <row r="838" spans="1:7" ht="13.5" x14ac:dyDescent="0.35">
      <c r="A838" s="674" t="s">
        <v>3831</v>
      </c>
      <c r="B838" s="676" t="s">
        <v>3680</v>
      </c>
      <c r="C838" s="672" t="s">
        <v>4280</v>
      </c>
      <c r="D838" s="675">
        <v>44742</v>
      </c>
      <c r="E838" s="477" t="s">
        <v>3127</v>
      </c>
      <c r="F838" s="477" t="s">
        <v>454</v>
      </c>
      <c r="G838" s="670">
        <f>_xlfn.XLOOKUP(Table3[[#This Row],[district]],LISTS!B:B,LISTS!C:C,0,0,1)</f>
        <v>80401070</v>
      </c>
    </row>
    <row r="839" spans="1:7" ht="13.5" x14ac:dyDescent="0.35">
      <c r="A839" s="671" t="s">
        <v>4135</v>
      </c>
      <c r="B839" s="674" t="s">
        <v>378</v>
      </c>
      <c r="C839" s="672" t="s">
        <v>4280</v>
      </c>
      <c r="D839" s="675">
        <v>44742</v>
      </c>
      <c r="E839" s="477" t="s">
        <v>3127</v>
      </c>
      <c r="F839" s="477" t="s">
        <v>454</v>
      </c>
      <c r="G839" s="670">
        <f>_xlfn.XLOOKUP(Table3[[#This Row],[district]],LISTS!B:B,LISTS!C:C,0,0,1)</f>
        <v>80401070</v>
      </c>
    </row>
    <row r="840" spans="1:7" ht="13.5" x14ac:dyDescent="0.35">
      <c r="A840" s="674" t="s">
        <v>4135</v>
      </c>
      <c r="B840" s="676" t="s">
        <v>3642</v>
      </c>
      <c r="C840" s="672" t="s">
        <v>4280</v>
      </c>
      <c r="D840" s="675">
        <v>44742</v>
      </c>
      <c r="E840" s="477" t="s">
        <v>3127</v>
      </c>
      <c r="F840" s="477" t="s">
        <v>454</v>
      </c>
      <c r="G840" s="670">
        <f>_xlfn.XLOOKUP(Table3[[#This Row],[district]],LISTS!B:B,LISTS!C:C,0,0,1)</f>
        <v>80401070</v>
      </c>
    </row>
    <row r="841" spans="1:7" ht="13.5" x14ac:dyDescent="0.35">
      <c r="A841" s="674" t="s">
        <v>3775</v>
      </c>
      <c r="B841" s="676" t="s">
        <v>3665</v>
      </c>
      <c r="C841" s="672" t="s">
        <v>4280</v>
      </c>
      <c r="D841" s="675">
        <v>44742</v>
      </c>
      <c r="E841" s="477" t="s">
        <v>3127</v>
      </c>
      <c r="F841" s="477" t="s">
        <v>454</v>
      </c>
      <c r="G841" s="670">
        <f>_xlfn.XLOOKUP(Table3[[#This Row],[district]],LISTS!B:B,LISTS!C:C,0,0,1)</f>
        <v>80401070</v>
      </c>
    </row>
    <row r="842" spans="1:7" ht="13.5" x14ac:dyDescent="0.35">
      <c r="A842" s="674" t="s">
        <v>3775</v>
      </c>
      <c r="B842" s="674" t="s">
        <v>3482</v>
      </c>
      <c r="C842" s="672" t="s">
        <v>4280</v>
      </c>
      <c r="D842" s="675">
        <v>44742</v>
      </c>
      <c r="E842" s="477" t="s">
        <v>3127</v>
      </c>
      <c r="F842" s="477" t="s">
        <v>454</v>
      </c>
      <c r="G842" s="670">
        <f>_xlfn.XLOOKUP(Table3[[#This Row],[district]],LISTS!B:B,LISTS!C:C,0,0,1)</f>
        <v>80401070</v>
      </c>
    </row>
    <row r="843" spans="1:7" ht="13.5" x14ac:dyDescent="0.35">
      <c r="A843" s="674" t="s">
        <v>3701</v>
      </c>
      <c r="B843" s="676" t="s">
        <v>3671</v>
      </c>
      <c r="C843" s="672" t="s">
        <v>4280</v>
      </c>
      <c r="D843" s="675">
        <v>44742</v>
      </c>
      <c r="E843" s="477" t="s">
        <v>3127</v>
      </c>
      <c r="F843" s="477" t="s">
        <v>454</v>
      </c>
      <c r="G843" s="670">
        <f>_xlfn.XLOOKUP(Table3[[#This Row],[district]],LISTS!B:B,LISTS!C:C,0,0,1)</f>
        <v>80401070</v>
      </c>
    </row>
    <row r="844" spans="1:7" ht="13.5" x14ac:dyDescent="0.35">
      <c r="A844" s="674" t="s">
        <v>3701</v>
      </c>
      <c r="B844" s="676" t="s">
        <v>3482</v>
      </c>
      <c r="C844" s="672" t="s">
        <v>4280</v>
      </c>
      <c r="D844" s="675">
        <v>44742</v>
      </c>
      <c r="E844" s="477" t="s">
        <v>3127</v>
      </c>
      <c r="F844" s="477" t="s">
        <v>454</v>
      </c>
      <c r="G844" s="670">
        <f>_xlfn.XLOOKUP(Table3[[#This Row],[district]],LISTS!B:B,LISTS!C:C,0,0,1)</f>
        <v>80401070</v>
      </c>
    </row>
    <row r="845" spans="1:7" ht="13.5" x14ac:dyDescent="0.35">
      <c r="A845" s="674" t="s">
        <v>3842</v>
      </c>
      <c r="B845" s="676" t="s">
        <v>3674</v>
      </c>
      <c r="C845" s="672" t="s">
        <v>4280</v>
      </c>
      <c r="D845" s="675">
        <v>44742</v>
      </c>
      <c r="E845" s="477" t="s">
        <v>3127</v>
      </c>
      <c r="F845" s="477" t="s">
        <v>454</v>
      </c>
      <c r="G845" s="670">
        <f>_xlfn.XLOOKUP(Table3[[#This Row],[district]],LISTS!B:B,LISTS!C:C,0,0,1)</f>
        <v>80401070</v>
      </c>
    </row>
    <row r="846" spans="1:7" ht="13.5" x14ac:dyDescent="0.35">
      <c r="A846" s="674" t="s">
        <v>3842</v>
      </c>
      <c r="B846" s="676" t="s">
        <v>3482</v>
      </c>
      <c r="C846" s="672" t="s">
        <v>4280</v>
      </c>
      <c r="D846" s="675">
        <v>44742</v>
      </c>
      <c r="E846" s="477" t="s">
        <v>3127</v>
      </c>
      <c r="F846" s="477" t="s">
        <v>454</v>
      </c>
      <c r="G846" s="670">
        <f>_xlfn.XLOOKUP(Table3[[#This Row],[district]],LISTS!B:B,LISTS!C:C,0,0,1)</f>
        <v>80401070</v>
      </c>
    </row>
    <row r="847" spans="1:7" ht="13.5" x14ac:dyDescent="0.35">
      <c r="A847" s="671" t="s">
        <v>3924</v>
      </c>
      <c r="B847" s="676" t="s">
        <v>3676</v>
      </c>
      <c r="C847" s="672" t="s">
        <v>4279</v>
      </c>
      <c r="D847" s="675">
        <v>44742</v>
      </c>
      <c r="E847" s="477" t="s">
        <v>3127</v>
      </c>
      <c r="F847" s="477" t="s">
        <v>454</v>
      </c>
      <c r="G847" s="670">
        <f>_xlfn.XLOOKUP(Table3[[#This Row],[district]],LISTS!B:B,LISTS!C:C,0,0,1)</f>
        <v>80401070</v>
      </c>
    </row>
    <row r="848" spans="1:7" ht="13.5" x14ac:dyDescent="0.35">
      <c r="A848" s="674" t="s">
        <v>3924</v>
      </c>
      <c r="B848" s="676" t="s">
        <v>3482</v>
      </c>
      <c r="C848" s="672" t="s">
        <v>4279</v>
      </c>
      <c r="D848" s="675">
        <v>44742</v>
      </c>
      <c r="E848" s="477" t="s">
        <v>3127</v>
      </c>
      <c r="F848" s="477" t="s">
        <v>454</v>
      </c>
      <c r="G848" s="670">
        <f>_xlfn.XLOOKUP(Table3[[#This Row],[district]],LISTS!B:B,LISTS!C:C,0,0,1)</f>
        <v>80401070</v>
      </c>
    </row>
    <row r="849" spans="1:7" ht="13.5" x14ac:dyDescent="0.35">
      <c r="A849" s="674" t="s">
        <v>3803</v>
      </c>
      <c r="B849" s="676" t="s">
        <v>3680</v>
      </c>
      <c r="C849" s="672" t="s">
        <v>4280</v>
      </c>
      <c r="D849" s="675">
        <v>44742</v>
      </c>
      <c r="E849" s="477" t="s">
        <v>3127</v>
      </c>
      <c r="F849" s="477" t="s">
        <v>454</v>
      </c>
      <c r="G849" s="670">
        <f>_xlfn.XLOOKUP(Table3[[#This Row],[district]],LISTS!B:B,LISTS!C:C,0,0,1)</f>
        <v>80401070</v>
      </c>
    </row>
    <row r="850" spans="1:7" ht="13.5" x14ac:dyDescent="0.35">
      <c r="A850" s="674" t="s">
        <v>3803</v>
      </c>
      <c r="B850" s="676" t="s">
        <v>3482</v>
      </c>
      <c r="C850" s="672" t="s">
        <v>4280</v>
      </c>
      <c r="D850" s="675">
        <v>44742</v>
      </c>
      <c r="E850" s="477" t="s">
        <v>3127</v>
      </c>
      <c r="F850" s="477" t="s">
        <v>454</v>
      </c>
      <c r="G850" s="670">
        <f>_xlfn.XLOOKUP(Table3[[#This Row],[district]],LISTS!B:B,LISTS!C:C,0,0,1)</f>
        <v>80401070</v>
      </c>
    </row>
    <row r="851" spans="1:7" ht="13.5" x14ac:dyDescent="0.35">
      <c r="A851" s="671" t="s">
        <v>3925</v>
      </c>
      <c r="B851" s="676" t="s">
        <v>3682</v>
      </c>
      <c r="C851" s="672" t="s">
        <v>4279</v>
      </c>
      <c r="D851" s="675">
        <v>44742</v>
      </c>
      <c r="E851" s="477" t="s">
        <v>3127</v>
      </c>
      <c r="F851" s="477" t="s">
        <v>454</v>
      </c>
      <c r="G851" s="670">
        <f>_xlfn.XLOOKUP(Table3[[#This Row],[district]],LISTS!B:B,LISTS!C:C,0,0,1)</f>
        <v>80401070</v>
      </c>
    </row>
    <row r="852" spans="1:7" ht="13.5" x14ac:dyDescent="0.35">
      <c r="A852" s="674" t="s">
        <v>3925</v>
      </c>
      <c r="B852" s="676" t="s">
        <v>3482</v>
      </c>
      <c r="C852" s="672" t="s">
        <v>4279</v>
      </c>
      <c r="D852" s="675">
        <v>44742</v>
      </c>
      <c r="E852" s="477" t="s">
        <v>3127</v>
      </c>
      <c r="F852" s="477" t="s">
        <v>454</v>
      </c>
      <c r="G852" s="670">
        <f>_xlfn.XLOOKUP(Table3[[#This Row],[district]],LISTS!B:B,LISTS!C:C,0,0,1)</f>
        <v>80401070</v>
      </c>
    </row>
    <row r="853" spans="1:7" ht="13.5" x14ac:dyDescent="0.35">
      <c r="A853" s="671" t="s">
        <v>4136</v>
      </c>
      <c r="B853" s="674" t="s">
        <v>3637</v>
      </c>
      <c r="C853" s="672" t="s">
        <v>4280</v>
      </c>
      <c r="D853" s="675">
        <v>44742</v>
      </c>
      <c r="E853" s="477" t="s">
        <v>3127</v>
      </c>
      <c r="F853" s="477" t="s">
        <v>454</v>
      </c>
      <c r="G853" s="670">
        <f>_xlfn.XLOOKUP(Table3[[#This Row],[district]],LISTS!B:B,LISTS!C:C,0,0,1)</f>
        <v>80401070</v>
      </c>
    </row>
    <row r="854" spans="1:7" ht="13.5" x14ac:dyDescent="0.35">
      <c r="A854" s="674" t="s">
        <v>4136</v>
      </c>
      <c r="B854" s="676" t="s">
        <v>3642</v>
      </c>
      <c r="C854" s="672" t="s">
        <v>4280</v>
      </c>
      <c r="D854" s="675">
        <v>44742</v>
      </c>
      <c r="E854" s="477" t="s">
        <v>3127</v>
      </c>
      <c r="F854" s="477" t="s">
        <v>454</v>
      </c>
      <c r="G854" s="670">
        <f>_xlfn.XLOOKUP(Table3[[#This Row],[district]],LISTS!B:B,LISTS!C:C,0,0,1)</f>
        <v>80401070</v>
      </c>
    </row>
    <row r="855" spans="1:7" ht="13.5" x14ac:dyDescent="0.35">
      <c r="A855" s="677" t="s">
        <v>3626</v>
      </c>
      <c r="B855" s="676" t="s">
        <v>3683</v>
      </c>
      <c r="C855" s="672" t="s">
        <v>4280</v>
      </c>
      <c r="D855" s="675">
        <v>44742</v>
      </c>
      <c r="E855" s="477" t="s">
        <v>3127</v>
      </c>
      <c r="F855" s="477" t="s">
        <v>454</v>
      </c>
      <c r="G855" s="670">
        <f>_xlfn.XLOOKUP(Table3[[#This Row],[district]],LISTS!B:B,LISTS!C:C,0,0,1)</f>
        <v>80401070</v>
      </c>
    </row>
    <row r="856" spans="1:7" ht="13.5" x14ac:dyDescent="0.35">
      <c r="A856" s="674" t="s">
        <v>3626</v>
      </c>
      <c r="B856" s="676" t="s">
        <v>3482</v>
      </c>
      <c r="C856" s="672" t="s">
        <v>4280</v>
      </c>
      <c r="D856" s="675">
        <v>44742</v>
      </c>
      <c r="E856" s="477" t="s">
        <v>3127</v>
      </c>
      <c r="F856" s="477" t="s">
        <v>454</v>
      </c>
      <c r="G856" s="670">
        <f>_xlfn.XLOOKUP(Table3[[#This Row],[district]],LISTS!B:B,LISTS!C:C,0,0,1)</f>
        <v>80401070</v>
      </c>
    </row>
    <row r="857" spans="1:7" ht="13.5" x14ac:dyDescent="0.35">
      <c r="A857" s="671" t="s">
        <v>4137</v>
      </c>
      <c r="B857" s="674" t="s">
        <v>3616</v>
      </c>
      <c r="C857" s="672" t="s">
        <v>4280</v>
      </c>
      <c r="D857" s="675">
        <v>44742</v>
      </c>
      <c r="E857" s="477" t="s">
        <v>3127</v>
      </c>
      <c r="F857" s="477" t="s">
        <v>454</v>
      </c>
      <c r="G857" s="670">
        <f>_xlfn.XLOOKUP(Table3[[#This Row],[district]],LISTS!B:B,LISTS!C:C,0,0,1)</f>
        <v>80401070</v>
      </c>
    </row>
    <row r="858" spans="1:7" ht="13.5" x14ac:dyDescent="0.35">
      <c r="A858" s="674" t="s">
        <v>4137</v>
      </c>
      <c r="B858" s="676" t="s">
        <v>3642</v>
      </c>
      <c r="C858" s="672" t="s">
        <v>4280</v>
      </c>
      <c r="D858" s="675">
        <v>44742</v>
      </c>
      <c r="E858" s="477" t="s">
        <v>3127</v>
      </c>
      <c r="F858" s="477" t="s">
        <v>454</v>
      </c>
      <c r="G858" s="670">
        <f>_xlfn.XLOOKUP(Table3[[#This Row],[district]],LISTS!B:B,LISTS!C:C,0,0,1)</f>
        <v>80401070</v>
      </c>
    </row>
    <row r="859" spans="1:7" ht="13.5" x14ac:dyDescent="0.35">
      <c r="A859" s="671" t="s">
        <v>3926</v>
      </c>
      <c r="B859" s="676" t="s">
        <v>3685</v>
      </c>
      <c r="C859" s="672" t="s">
        <v>4279</v>
      </c>
      <c r="D859" s="675">
        <v>44742</v>
      </c>
      <c r="E859" s="477" t="s">
        <v>3127</v>
      </c>
      <c r="F859" s="477" t="s">
        <v>454</v>
      </c>
      <c r="G859" s="670">
        <f>_xlfn.XLOOKUP(Table3[[#This Row],[district]],LISTS!B:B,LISTS!C:C,0,0,1)</f>
        <v>80401070</v>
      </c>
    </row>
    <row r="860" spans="1:7" ht="13.5" x14ac:dyDescent="0.35">
      <c r="A860" s="674" t="s">
        <v>3926</v>
      </c>
      <c r="B860" s="676" t="s">
        <v>3482</v>
      </c>
      <c r="C860" s="672" t="s">
        <v>4279</v>
      </c>
      <c r="D860" s="675">
        <v>44742</v>
      </c>
      <c r="E860" s="477" t="s">
        <v>3127</v>
      </c>
      <c r="F860" s="477" t="s">
        <v>454</v>
      </c>
      <c r="G860" s="670">
        <f>_xlfn.XLOOKUP(Table3[[#This Row],[district]],LISTS!B:B,LISTS!C:C,0,0,1)</f>
        <v>80401070</v>
      </c>
    </row>
    <row r="861" spans="1:7" ht="13.5" x14ac:dyDescent="0.35">
      <c r="A861" s="674" t="s">
        <v>3675</v>
      </c>
      <c r="B861" s="676" t="s">
        <v>3688</v>
      </c>
      <c r="C861" s="672" t="s">
        <v>4280</v>
      </c>
      <c r="D861" s="675">
        <v>44742</v>
      </c>
      <c r="E861" s="477" t="s">
        <v>3127</v>
      </c>
      <c r="F861" s="477" t="s">
        <v>454</v>
      </c>
      <c r="G861" s="670">
        <f>_xlfn.XLOOKUP(Table3[[#This Row],[district]],LISTS!B:B,LISTS!C:C,0,0,1)</f>
        <v>80401070</v>
      </c>
    </row>
    <row r="862" spans="1:7" ht="13.5" x14ac:dyDescent="0.35">
      <c r="A862" s="674" t="s">
        <v>3675</v>
      </c>
      <c r="B862" s="676" t="s">
        <v>3482</v>
      </c>
      <c r="C862" s="672" t="s">
        <v>4280</v>
      </c>
      <c r="D862" s="675">
        <v>44742</v>
      </c>
      <c r="E862" s="477" t="s">
        <v>3127</v>
      </c>
      <c r="F862" s="477" t="s">
        <v>454</v>
      </c>
      <c r="G862" s="670">
        <f>_xlfn.XLOOKUP(Table3[[#This Row],[district]],LISTS!B:B,LISTS!C:C,0,0,1)</f>
        <v>80401070</v>
      </c>
    </row>
    <row r="863" spans="1:7" ht="13.5" x14ac:dyDescent="0.35">
      <c r="A863" s="671" t="s">
        <v>4138</v>
      </c>
      <c r="B863" s="674" t="s">
        <v>3638</v>
      </c>
      <c r="C863" s="672" t="s">
        <v>4280</v>
      </c>
      <c r="D863" s="675">
        <v>44742</v>
      </c>
      <c r="E863" s="477" t="s">
        <v>3127</v>
      </c>
      <c r="F863" s="477" t="s">
        <v>454</v>
      </c>
      <c r="G863" s="670">
        <f>_xlfn.XLOOKUP(Table3[[#This Row],[district]],LISTS!B:B,LISTS!C:C,0,0,1)</f>
        <v>80401070</v>
      </c>
    </row>
    <row r="864" spans="1:7" ht="13.5" x14ac:dyDescent="0.35">
      <c r="A864" s="674" t="s">
        <v>4138</v>
      </c>
      <c r="B864" s="674" t="s">
        <v>3640</v>
      </c>
      <c r="C864" s="672" t="s">
        <v>4280</v>
      </c>
      <c r="D864" s="675">
        <v>44742</v>
      </c>
      <c r="E864" s="477" t="s">
        <v>3127</v>
      </c>
      <c r="F864" s="477" t="s">
        <v>454</v>
      </c>
      <c r="G864" s="670">
        <f>_xlfn.XLOOKUP(Table3[[#This Row],[district]],LISTS!B:B,LISTS!C:C,0,0,1)</f>
        <v>80401070</v>
      </c>
    </row>
    <row r="865" spans="1:7" ht="13.5" x14ac:dyDescent="0.35">
      <c r="A865" s="674" t="s">
        <v>3729</v>
      </c>
      <c r="B865" s="676" t="s">
        <v>3689</v>
      </c>
      <c r="C865" s="672" t="s">
        <v>4280</v>
      </c>
      <c r="D865" s="675">
        <v>44742</v>
      </c>
      <c r="E865" s="477" t="s">
        <v>3127</v>
      </c>
      <c r="F865" s="477" t="s">
        <v>454</v>
      </c>
      <c r="G865" s="670">
        <f>_xlfn.XLOOKUP(Table3[[#This Row],[district]],LISTS!B:B,LISTS!C:C,0,0,1)</f>
        <v>80401070</v>
      </c>
    </row>
    <row r="866" spans="1:7" ht="13.5" x14ac:dyDescent="0.35">
      <c r="A866" s="674" t="s">
        <v>3729</v>
      </c>
      <c r="B866" s="674" t="s">
        <v>3482</v>
      </c>
      <c r="C866" s="672" t="s">
        <v>4280</v>
      </c>
      <c r="D866" s="675">
        <v>44742</v>
      </c>
      <c r="E866" s="477" t="s">
        <v>3127</v>
      </c>
      <c r="F866" s="477" t="s">
        <v>454</v>
      </c>
      <c r="G866" s="670">
        <f>_xlfn.XLOOKUP(Table3[[#This Row],[district]],LISTS!B:B,LISTS!C:C,0,0,1)</f>
        <v>80401070</v>
      </c>
    </row>
    <row r="867" spans="1:7" ht="13.5" x14ac:dyDescent="0.35">
      <c r="A867" s="671" t="s">
        <v>3927</v>
      </c>
      <c r="B867" s="676" t="s">
        <v>3691</v>
      </c>
      <c r="C867" s="672" t="s">
        <v>4279</v>
      </c>
      <c r="D867" s="675">
        <v>44742</v>
      </c>
      <c r="E867" s="477" t="s">
        <v>3127</v>
      </c>
      <c r="F867" s="477" t="s">
        <v>454</v>
      </c>
      <c r="G867" s="670">
        <f>_xlfn.XLOOKUP(Table3[[#This Row],[district]],LISTS!B:B,LISTS!C:C,0,0,1)</f>
        <v>80401070</v>
      </c>
    </row>
    <row r="868" spans="1:7" ht="13.5" x14ac:dyDescent="0.35">
      <c r="A868" s="674" t="s">
        <v>3927</v>
      </c>
      <c r="B868" s="676" t="s">
        <v>3482</v>
      </c>
      <c r="C868" s="672" t="s">
        <v>4279</v>
      </c>
      <c r="D868" s="675">
        <v>44742</v>
      </c>
      <c r="E868" s="477" t="s">
        <v>3127</v>
      </c>
      <c r="F868" s="477" t="s">
        <v>454</v>
      </c>
      <c r="G868" s="670">
        <f>_xlfn.XLOOKUP(Table3[[#This Row],[district]],LISTS!B:B,LISTS!C:C,0,0,1)</f>
        <v>80401070</v>
      </c>
    </row>
    <row r="869" spans="1:7" ht="13.5" x14ac:dyDescent="0.35">
      <c r="A869" s="674" t="s">
        <v>3737</v>
      </c>
      <c r="B869" s="676" t="s">
        <v>3693</v>
      </c>
      <c r="C869" s="672" t="s">
        <v>4280</v>
      </c>
      <c r="D869" s="675">
        <v>44742</v>
      </c>
      <c r="E869" s="477" t="s">
        <v>3127</v>
      </c>
      <c r="F869" s="477" t="s">
        <v>454</v>
      </c>
      <c r="G869" s="670">
        <f>_xlfn.XLOOKUP(Table3[[#This Row],[district]],LISTS!B:B,LISTS!C:C,0,0,1)</f>
        <v>80401070</v>
      </c>
    </row>
    <row r="870" spans="1:7" ht="13.5" x14ac:dyDescent="0.35">
      <c r="A870" s="674" t="s">
        <v>3737</v>
      </c>
      <c r="B870" s="676" t="s">
        <v>3482</v>
      </c>
      <c r="C870" s="672" t="s">
        <v>4280</v>
      </c>
      <c r="D870" s="675">
        <v>44742</v>
      </c>
      <c r="E870" s="477" t="s">
        <v>3127</v>
      </c>
      <c r="F870" s="477" t="s">
        <v>454</v>
      </c>
      <c r="G870" s="670">
        <f>_xlfn.XLOOKUP(Table3[[#This Row],[district]],LISTS!B:B,LISTS!C:C,0,0,1)</f>
        <v>80401070</v>
      </c>
    </row>
    <row r="871" spans="1:7" ht="13.5" x14ac:dyDescent="0.35">
      <c r="A871" s="674" t="s">
        <v>3752</v>
      </c>
      <c r="B871" s="676" t="s">
        <v>4273</v>
      </c>
      <c r="C871" s="672" t="s">
        <v>4280</v>
      </c>
      <c r="D871" s="675">
        <v>44742</v>
      </c>
      <c r="E871" s="477" t="s">
        <v>3127</v>
      </c>
      <c r="F871" s="477" t="s">
        <v>454</v>
      </c>
      <c r="G871" s="670">
        <f>_xlfn.XLOOKUP(Table3[[#This Row],[district]],LISTS!B:B,LISTS!C:C,0,0,1)</f>
        <v>80401070</v>
      </c>
    </row>
    <row r="872" spans="1:7" ht="13.5" x14ac:dyDescent="0.35">
      <c r="A872" s="674" t="s">
        <v>3752</v>
      </c>
      <c r="B872" s="676" t="s">
        <v>3482</v>
      </c>
      <c r="C872" s="672" t="s">
        <v>4280</v>
      </c>
      <c r="D872" s="675">
        <v>44742</v>
      </c>
      <c r="E872" s="477" t="s">
        <v>3127</v>
      </c>
      <c r="F872" s="477" t="s">
        <v>454</v>
      </c>
      <c r="G872" s="670">
        <f>_xlfn.XLOOKUP(Table3[[#This Row],[district]],LISTS!B:B,LISTS!C:C,0,0,1)</f>
        <v>80401070</v>
      </c>
    </row>
    <row r="873" spans="1:7" ht="13.5" x14ac:dyDescent="0.35">
      <c r="A873" s="671" t="s">
        <v>4139</v>
      </c>
      <c r="B873" s="674" t="s">
        <v>3639</v>
      </c>
      <c r="C873" s="672" t="s">
        <v>4280</v>
      </c>
      <c r="D873" s="675">
        <v>44742</v>
      </c>
      <c r="E873" s="477" t="s">
        <v>3127</v>
      </c>
      <c r="F873" s="477" t="s">
        <v>454</v>
      </c>
      <c r="G873" s="670">
        <f>_xlfn.XLOOKUP(Table3[[#This Row],[district]],LISTS!B:B,LISTS!C:C,0,0,1)</f>
        <v>80401070</v>
      </c>
    </row>
    <row r="874" spans="1:7" ht="13.5" x14ac:dyDescent="0.35">
      <c r="A874" s="674" t="s">
        <v>4139</v>
      </c>
      <c r="B874" s="676" t="s">
        <v>3640</v>
      </c>
      <c r="C874" s="672" t="s">
        <v>4280</v>
      </c>
      <c r="D874" s="675">
        <v>44742</v>
      </c>
      <c r="E874" s="477" t="s">
        <v>3127</v>
      </c>
      <c r="F874" s="477" t="s">
        <v>454</v>
      </c>
      <c r="G874" s="670">
        <f>_xlfn.XLOOKUP(Table3[[#This Row],[district]],LISTS!B:B,LISTS!C:C,0,0,1)</f>
        <v>80401070</v>
      </c>
    </row>
    <row r="875" spans="1:7" ht="13.5" x14ac:dyDescent="0.35">
      <c r="A875" s="670" t="s">
        <v>3606</v>
      </c>
      <c r="B875" s="676" t="s">
        <v>3634</v>
      </c>
      <c r="C875" s="672" t="s">
        <v>4279</v>
      </c>
      <c r="D875" s="675">
        <v>44742</v>
      </c>
      <c r="E875" s="477" t="s">
        <v>3127</v>
      </c>
      <c r="F875" s="477" t="s">
        <v>454</v>
      </c>
      <c r="G875" s="670">
        <f>_xlfn.XLOOKUP(Table3[[#This Row],[district]],LISTS!B:B,LISTS!C:C,0,0,1)</f>
        <v>80401070</v>
      </c>
    </row>
    <row r="876" spans="1:7" ht="13.5" x14ac:dyDescent="0.35">
      <c r="A876" s="674" t="s">
        <v>3606</v>
      </c>
      <c r="B876" s="676" t="s">
        <v>3482</v>
      </c>
      <c r="C876" s="672" t="s">
        <v>4279</v>
      </c>
      <c r="D876" s="675">
        <v>44742</v>
      </c>
      <c r="E876" s="477" t="s">
        <v>3127</v>
      </c>
      <c r="F876" s="477" t="s">
        <v>454</v>
      </c>
      <c r="G876" s="670">
        <f>_xlfn.XLOOKUP(Table3[[#This Row],[district]],LISTS!B:B,LISTS!C:C,0,0,1)</f>
        <v>80401070</v>
      </c>
    </row>
    <row r="877" spans="1:7" ht="13.5" x14ac:dyDescent="0.35">
      <c r="A877" s="674" t="s">
        <v>3789</v>
      </c>
      <c r="B877" s="676" t="s">
        <v>607</v>
      </c>
      <c r="C877" s="672" t="s">
        <v>4280</v>
      </c>
      <c r="D877" s="675">
        <v>44742</v>
      </c>
      <c r="E877" s="477" t="s">
        <v>3127</v>
      </c>
      <c r="F877" s="477" t="s">
        <v>454</v>
      </c>
      <c r="G877" s="670">
        <f>_xlfn.XLOOKUP(Table3[[#This Row],[district]],LISTS!B:B,LISTS!C:C,0,0,1)</f>
        <v>80401070</v>
      </c>
    </row>
    <row r="878" spans="1:7" ht="13.5" x14ac:dyDescent="0.35">
      <c r="A878" s="674" t="s">
        <v>3789</v>
      </c>
      <c r="B878" s="676" t="s">
        <v>3482</v>
      </c>
      <c r="C878" s="672" t="s">
        <v>4280</v>
      </c>
      <c r="D878" s="675">
        <v>44742</v>
      </c>
      <c r="E878" s="477" t="s">
        <v>3127</v>
      </c>
      <c r="F878" s="477" t="s">
        <v>454</v>
      </c>
      <c r="G878" s="670">
        <f>_xlfn.XLOOKUP(Table3[[#This Row],[district]],LISTS!B:B,LISTS!C:C,0,0,1)</f>
        <v>80401070</v>
      </c>
    </row>
    <row r="879" spans="1:7" ht="13.5" x14ac:dyDescent="0.35">
      <c r="A879" s="674" t="s">
        <v>3814</v>
      </c>
      <c r="B879" s="676" t="s">
        <v>378</v>
      </c>
      <c r="C879" s="672" t="s">
        <v>4280</v>
      </c>
      <c r="D879" s="675">
        <v>44742</v>
      </c>
      <c r="E879" s="477" t="s">
        <v>3127</v>
      </c>
      <c r="F879" s="477" t="s">
        <v>454</v>
      </c>
      <c r="G879" s="670">
        <f>_xlfn.XLOOKUP(Table3[[#This Row],[district]],LISTS!B:B,LISTS!C:C,0,0,1)</f>
        <v>80401070</v>
      </c>
    </row>
    <row r="880" spans="1:7" ht="13.5" x14ac:dyDescent="0.35">
      <c r="A880" s="674" t="s">
        <v>3814</v>
      </c>
      <c r="B880" s="676" t="s">
        <v>3482</v>
      </c>
      <c r="C880" s="672" t="s">
        <v>4280</v>
      </c>
      <c r="D880" s="675">
        <v>44742</v>
      </c>
      <c r="E880" s="477" t="s">
        <v>3127</v>
      </c>
      <c r="F880" s="477" t="s">
        <v>454</v>
      </c>
      <c r="G880" s="670">
        <f>_xlfn.XLOOKUP(Table3[[#This Row],[district]],LISTS!B:B,LISTS!C:C,0,0,1)</f>
        <v>80401070</v>
      </c>
    </row>
    <row r="881" spans="1:7" ht="13.5" x14ac:dyDescent="0.35">
      <c r="A881" s="670" t="s">
        <v>3604</v>
      </c>
      <c r="B881" s="676" t="s">
        <v>3637</v>
      </c>
      <c r="C881" s="672" t="s">
        <v>4279</v>
      </c>
      <c r="D881" s="675">
        <v>44742</v>
      </c>
      <c r="E881" s="477" t="s">
        <v>3127</v>
      </c>
      <c r="F881" s="477" t="s">
        <v>454</v>
      </c>
      <c r="G881" s="670">
        <f>_xlfn.XLOOKUP(Table3[[#This Row],[district]],LISTS!B:B,LISTS!C:C,0,0,1)</f>
        <v>80401070</v>
      </c>
    </row>
    <row r="882" spans="1:7" ht="13.5" x14ac:dyDescent="0.35">
      <c r="A882" s="674" t="s">
        <v>3604</v>
      </c>
      <c r="B882" s="676" t="s">
        <v>3482</v>
      </c>
      <c r="C882" s="672" t="s">
        <v>4279</v>
      </c>
      <c r="D882" s="675">
        <v>44742</v>
      </c>
      <c r="E882" s="477" t="s">
        <v>3127</v>
      </c>
      <c r="F882" s="477" t="s">
        <v>454</v>
      </c>
      <c r="G882" s="670">
        <f>_xlfn.XLOOKUP(Table3[[#This Row],[district]],LISTS!B:B,LISTS!C:C,0,0,1)</f>
        <v>80401070</v>
      </c>
    </row>
    <row r="883" spans="1:7" ht="13.5" x14ac:dyDescent="0.35">
      <c r="A883" s="674" t="s">
        <v>3699</v>
      </c>
      <c r="B883" s="676" t="s">
        <v>3616</v>
      </c>
      <c r="C883" s="672" t="s">
        <v>4280</v>
      </c>
      <c r="D883" s="675">
        <v>44742</v>
      </c>
      <c r="E883" s="477" t="s">
        <v>3127</v>
      </c>
      <c r="F883" s="477" t="s">
        <v>454</v>
      </c>
      <c r="G883" s="670">
        <f>_xlfn.XLOOKUP(Table3[[#This Row],[district]],LISTS!B:B,LISTS!C:C,0,0,1)</f>
        <v>80401070</v>
      </c>
    </row>
    <row r="884" spans="1:7" ht="13.5" x14ac:dyDescent="0.35">
      <c r="A884" s="674" t="s">
        <v>3699</v>
      </c>
      <c r="B884" s="676" t="s">
        <v>3482</v>
      </c>
      <c r="C884" s="672" t="s">
        <v>4280</v>
      </c>
      <c r="D884" s="675">
        <v>44742</v>
      </c>
      <c r="E884" s="477" t="s">
        <v>3127</v>
      </c>
      <c r="F884" s="477" t="s">
        <v>454</v>
      </c>
      <c r="G884" s="670">
        <f>_xlfn.XLOOKUP(Table3[[#This Row],[district]],LISTS!B:B,LISTS!C:C,0,0,1)</f>
        <v>80401070</v>
      </c>
    </row>
    <row r="885" spans="1:7" ht="13.5" x14ac:dyDescent="0.35">
      <c r="A885" s="674" t="s">
        <v>3754</v>
      </c>
      <c r="B885" s="676" t="s">
        <v>3638</v>
      </c>
      <c r="C885" s="672" t="s">
        <v>4280</v>
      </c>
      <c r="D885" s="675">
        <v>44742</v>
      </c>
      <c r="E885" s="477" t="s">
        <v>3127</v>
      </c>
      <c r="F885" s="477" t="s">
        <v>454</v>
      </c>
      <c r="G885" s="670">
        <f>_xlfn.XLOOKUP(Table3[[#This Row],[district]],LISTS!B:B,LISTS!C:C,0,0,1)</f>
        <v>80401070</v>
      </c>
    </row>
    <row r="886" spans="1:7" ht="13.5" x14ac:dyDescent="0.35">
      <c r="A886" s="674" t="s">
        <v>3754</v>
      </c>
      <c r="B886" s="674" t="s">
        <v>3482</v>
      </c>
      <c r="C886" s="672" t="s">
        <v>4280</v>
      </c>
      <c r="D886" s="675">
        <v>44742</v>
      </c>
      <c r="E886" s="477" t="s">
        <v>3127</v>
      </c>
      <c r="F886" s="477" t="s">
        <v>454</v>
      </c>
      <c r="G886" s="670">
        <f>_xlfn.XLOOKUP(Table3[[#This Row],[district]],LISTS!B:B,LISTS!C:C,0,0,1)</f>
        <v>80401070</v>
      </c>
    </row>
    <row r="887" spans="1:7" ht="13.5" x14ac:dyDescent="0.35">
      <c r="A887" s="671" t="s">
        <v>4140</v>
      </c>
      <c r="B887" s="674" t="s">
        <v>3640</v>
      </c>
      <c r="C887" s="672" t="s">
        <v>4280</v>
      </c>
      <c r="D887" s="675">
        <v>44742</v>
      </c>
      <c r="E887" s="477" t="s">
        <v>3127</v>
      </c>
      <c r="F887" s="477" t="s">
        <v>454</v>
      </c>
      <c r="G887" s="670">
        <f>_xlfn.XLOOKUP(Table3[[#This Row],[district]],LISTS!B:B,LISTS!C:C,0,0,1)</f>
        <v>80401070</v>
      </c>
    </row>
    <row r="888" spans="1:7" ht="13.5" x14ac:dyDescent="0.35">
      <c r="A888" s="671" t="s">
        <v>4141</v>
      </c>
      <c r="B888" s="674" t="s">
        <v>3641</v>
      </c>
      <c r="C888" s="672" t="s">
        <v>4280</v>
      </c>
      <c r="D888" s="675">
        <v>44742</v>
      </c>
      <c r="E888" s="477" t="s">
        <v>3127</v>
      </c>
      <c r="F888" s="477" t="s">
        <v>454</v>
      </c>
      <c r="G888" s="670">
        <f>_xlfn.XLOOKUP(Table3[[#This Row],[district]],LISTS!B:B,LISTS!C:C,0,0,1)</f>
        <v>80401070</v>
      </c>
    </row>
    <row r="889" spans="1:7" ht="13.5" x14ac:dyDescent="0.35">
      <c r="A889" s="674" t="s">
        <v>4141</v>
      </c>
      <c r="B889" s="676" t="s">
        <v>3640</v>
      </c>
      <c r="C889" s="672" t="s">
        <v>4280</v>
      </c>
      <c r="D889" s="675">
        <v>44742</v>
      </c>
      <c r="E889" s="477" t="s">
        <v>3127</v>
      </c>
      <c r="F889" s="477" t="s">
        <v>454</v>
      </c>
      <c r="G889" s="670">
        <f>_xlfn.XLOOKUP(Table3[[#This Row],[district]],LISTS!B:B,LISTS!C:C,0,0,1)</f>
        <v>80401070</v>
      </c>
    </row>
    <row r="890" spans="1:7" ht="13.5" x14ac:dyDescent="0.35">
      <c r="A890" s="674" t="s">
        <v>3714</v>
      </c>
      <c r="B890" s="676" t="s">
        <v>3639</v>
      </c>
      <c r="C890" s="672" t="s">
        <v>4280</v>
      </c>
      <c r="D890" s="675">
        <v>44742</v>
      </c>
      <c r="E890" s="477" t="s">
        <v>3127</v>
      </c>
      <c r="F890" s="477" t="s">
        <v>454</v>
      </c>
      <c r="G890" s="670">
        <f>_xlfn.XLOOKUP(Table3[[#This Row],[district]],LISTS!B:B,LISTS!C:C,0,0,1)</f>
        <v>80401070</v>
      </c>
    </row>
    <row r="891" spans="1:7" ht="13.5" x14ac:dyDescent="0.35">
      <c r="A891" s="674" t="s">
        <v>3714</v>
      </c>
      <c r="B891" s="676" t="s">
        <v>3482</v>
      </c>
      <c r="C891" s="672" t="s">
        <v>4280</v>
      </c>
      <c r="D891" s="675">
        <v>44742</v>
      </c>
      <c r="E891" s="477" t="s">
        <v>3127</v>
      </c>
      <c r="F891" s="477" t="s">
        <v>454</v>
      </c>
      <c r="G891" s="670">
        <f>_xlfn.XLOOKUP(Table3[[#This Row],[district]],LISTS!B:B,LISTS!C:C,0,0,1)</f>
        <v>80401070</v>
      </c>
    </row>
    <row r="892" spans="1:7" ht="13.5" x14ac:dyDescent="0.35">
      <c r="A892" s="671" t="s">
        <v>4142</v>
      </c>
      <c r="B892" s="674" t="s">
        <v>3642</v>
      </c>
      <c r="C892" s="672" t="s">
        <v>4280</v>
      </c>
      <c r="D892" s="675">
        <v>44742</v>
      </c>
      <c r="E892" s="477" t="s">
        <v>3127</v>
      </c>
      <c r="F892" s="477" t="s">
        <v>454</v>
      </c>
      <c r="G892" s="670">
        <f>_xlfn.XLOOKUP(Table3[[#This Row],[district]],LISTS!B:B,LISTS!C:C,0,0,1)</f>
        <v>80401070</v>
      </c>
    </row>
    <row r="893" spans="1:7" ht="13.5" x14ac:dyDescent="0.35">
      <c r="A893" s="674" t="s">
        <v>4142</v>
      </c>
      <c r="B893" s="676" t="s">
        <v>3640</v>
      </c>
      <c r="C893" s="672" t="s">
        <v>4280</v>
      </c>
      <c r="D893" s="675">
        <v>44742</v>
      </c>
      <c r="E893" s="477" t="s">
        <v>3127</v>
      </c>
      <c r="F893" s="477" t="s">
        <v>454</v>
      </c>
      <c r="G893" s="670">
        <f>_xlfn.XLOOKUP(Table3[[#This Row],[district]],LISTS!B:B,LISTS!C:C,0,0,1)</f>
        <v>80401070</v>
      </c>
    </row>
    <row r="894" spans="1:7" ht="13.5" x14ac:dyDescent="0.35">
      <c r="A894" s="671" t="s">
        <v>4143</v>
      </c>
      <c r="B894" s="674" t="s">
        <v>373</v>
      </c>
      <c r="C894" s="672" t="s">
        <v>4280</v>
      </c>
      <c r="D894" s="675">
        <v>44742</v>
      </c>
      <c r="E894" s="477" t="s">
        <v>3127</v>
      </c>
      <c r="F894" s="477" t="s">
        <v>454</v>
      </c>
      <c r="G894" s="670">
        <f>_xlfn.XLOOKUP(Table3[[#This Row],[district]],LISTS!B:B,LISTS!C:C,0,0,1)</f>
        <v>80401070</v>
      </c>
    </row>
    <row r="895" spans="1:7" ht="13.5" x14ac:dyDescent="0.35">
      <c r="A895" s="674" t="s">
        <v>4143</v>
      </c>
      <c r="B895" s="676" t="s">
        <v>3640</v>
      </c>
      <c r="C895" s="672" t="s">
        <v>4280</v>
      </c>
      <c r="D895" s="675">
        <v>44742</v>
      </c>
      <c r="E895" s="477" t="s">
        <v>3127</v>
      </c>
      <c r="F895" s="477" t="s">
        <v>454</v>
      </c>
      <c r="G895" s="670">
        <f>_xlfn.XLOOKUP(Table3[[#This Row],[district]],LISTS!B:B,LISTS!C:C,0,0,1)</f>
        <v>80401070</v>
      </c>
    </row>
    <row r="896" spans="1:7" ht="13.5" x14ac:dyDescent="0.35">
      <c r="A896" s="674" t="s">
        <v>3761</v>
      </c>
      <c r="B896" s="676" t="s">
        <v>3640</v>
      </c>
      <c r="C896" s="672" t="s">
        <v>4280</v>
      </c>
      <c r="D896" s="675">
        <v>44742</v>
      </c>
      <c r="E896" s="477" t="s">
        <v>3127</v>
      </c>
      <c r="F896" s="477" t="s">
        <v>454</v>
      </c>
      <c r="G896" s="670">
        <f>_xlfn.XLOOKUP(Table3[[#This Row],[district]],LISTS!B:B,LISTS!C:C,0,0,1)</f>
        <v>80401070</v>
      </c>
    </row>
    <row r="897" spans="1:7" ht="13.5" x14ac:dyDescent="0.35">
      <c r="A897" s="674" t="s">
        <v>3761</v>
      </c>
      <c r="B897" s="676" t="s">
        <v>3482</v>
      </c>
      <c r="C897" s="672" t="s">
        <v>4280</v>
      </c>
      <c r="D897" s="675">
        <v>44742</v>
      </c>
      <c r="E897" s="477" t="s">
        <v>3127</v>
      </c>
      <c r="F897" s="477" t="s">
        <v>454</v>
      </c>
      <c r="G897" s="670">
        <f>_xlfn.XLOOKUP(Table3[[#This Row],[district]],LISTS!B:B,LISTS!C:C,0,0,1)</f>
        <v>80401070</v>
      </c>
    </row>
    <row r="898" spans="1:7" ht="13.5" x14ac:dyDescent="0.35">
      <c r="A898" s="671" t="s">
        <v>4144</v>
      </c>
      <c r="B898" s="674" t="s">
        <v>3645</v>
      </c>
      <c r="C898" s="672" t="s">
        <v>4280</v>
      </c>
      <c r="D898" s="675">
        <v>44742</v>
      </c>
      <c r="E898" s="477" t="s">
        <v>3127</v>
      </c>
      <c r="F898" s="477" t="s">
        <v>454</v>
      </c>
      <c r="G898" s="670">
        <f>_xlfn.XLOOKUP(Table3[[#This Row],[district]],LISTS!B:B,LISTS!C:C,0,0,1)</f>
        <v>80401070</v>
      </c>
    </row>
    <row r="899" spans="1:7" ht="13.5" x14ac:dyDescent="0.35">
      <c r="A899" s="674" t="s">
        <v>4144</v>
      </c>
      <c r="B899" s="676" t="s">
        <v>3640</v>
      </c>
      <c r="C899" s="672" t="s">
        <v>4280</v>
      </c>
      <c r="D899" s="675">
        <v>44742</v>
      </c>
      <c r="E899" s="477" t="s">
        <v>3127</v>
      </c>
      <c r="F899" s="477" t="s">
        <v>454</v>
      </c>
      <c r="G899" s="670">
        <f>_xlfn.XLOOKUP(Table3[[#This Row],[district]],LISTS!B:B,LISTS!C:C,0,0,1)</f>
        <v>80401070</v>
      </c>
    </row>
    <row r="900" spans="1:7" ht="13.5" x14ac:dyDescent="0.35">
      <c r="A900" s="671" t="s">
        <v>4145</v>
      </c>
      <c r="B900" s="674" t="s">
        <v>3648</v>
      </c>
      <c r="C900" s="672" t="s">
        <v>4280</v>
      </c>
      <c r="D900" s="675">
        <v>44742</v>
      </c>
      <c r="E900" s="477" t="s">
        <v>3127</v>
      </c>
      <c r="F900" s="477" t="s">
        <v>454</v>
      </c>
      <c r="G900" s="670">
        <f>_xlfn.XLOOKUP(Table3[[#This Row],[district]],LISTS!B:B,LISTS!C:C,0,0,1)</f>
        <v>80401070</v>
      </c>
    </row>
    <row r="901" spans="1:7" ht="13.5" x14ac:dyDescent="0.35">
      <c r="A901" s="674" t="s">
        <v>4145</v>
      </c>
      <c r="B901" s="676" t="s">
        <v>3640</v>
      </c>
      <c r="C901" s="672" t="s">
        <v>4280</v>
      </c>
      <c r="D901" s="675">
        <v>44742</v>
      </c>
      <c r="E901" s="477" t="s">
        <v>3127</v>
      </c>
      <c r="F901" s="477" t="s">
        <v>454</v>
      </c>
      <c r="G901" s="670">
        <f>_xlfn.XLOOKUP(Table3[[#This Row],[district]],LISTS!B:B,LISTS!C:C,0,0,1)</f>
        <v>80401070</v>
      </c>
    </row>
    <row r="902" spans="1:7" ht="13.5" x14ac:dyDescent="0.35">
      <c r="A902" s="674" t="s">
        <v>3726</v>
      </c>
      <c r="B902" s="676" t="s">
        <v>3641</v>
      </c>
      <c r="C902" s="672" t="s">
        <v>4280</v>
      </c>
      <c r="D902" s="675">
        <v>44742</v>
      </c>
      <c r="E902" s="477" t="s">
        <v>3127</v>
      </c>
      <c r="F902" s="477" t="s">
        <v>454</v>
      </c>
      <c r="G902" s="670">
        <f>_xlfn.XLOOKUP(Table3[[#This Row],[district]],LISTS!B:B,LISTS!C:C,0,0,1)</f>
        <v>80401070</v>
      </c>
    </row>
    <row r="903" spans="1:7" ht="13.5" x14ac:dyDescent="0.35">
      <c r="A903" s="674" t="s">
        <v>3726</v>
      </c>
      <c r="B903" s="676" t="s">
        <v>3482</v>
      </c>
      <c r="C903" s="672" t="s">
        <v>4280</v>
      </c>
      <c r="D903" s="675">
        <v>44742</v>
      </c>
      <c r="E903" s="477" t="s">
        <v>3127</v>
      </c>
      <c r="F903" s="477" t="s">
        <v>454</v>
      </c>
      <c r="G903" s="670">
        <f>_xlfn.XLOOKUP(Table3[[#This Row],[district]],LISTS!B:B,LISTS!C:C,0,0,1)</f>
        <v>80401070</v>
      </c>
    </row>
    <row r="904" spans="1:7" ht="13.5" x14ac:dyDescent="0.35">
      <c r="A904" s="671" t="s">
        <v>4146</v>
      </c>
      <c r="B904" s="674" t="s">
        <v>3649</v>
      </c>
      <c r="C904" s="672" t="s">
        <v>4280</v>
      </c>
      <c r="D904" s="675">
        <v>44742</v>
      </c>
      <c r="E904" s="477" t="s">
        <v>3127</v>
      </c>
      <c r="F904" s="477" t="s">
        <v>454</v>
      </c>
      <c r="G904" s="670">
        <f>_xlfn.XLOOKUP(Table3[[#This Row],[district]],LISTS!B:B,LISTS!C:C,0,0,1)</f>
        <v>80401070</v>
      </c>
    </row>
    <row r="905" spans="1:7" ht="13.5" x14ac:dyDescent="0.35">
      <c r="A905" s="674" t="s">
        <v>4146</v>
      </c>
      <c r="B905" s="676" t="s">
        <v>3640</v>
      </c>
      <c r="C905" s="672" t="s">
        <v>4280</v>
      </c>
      <c r="D905" s="675">
        <v>44742</v>
      </c>
      <c r="E905" s="477" t="s">
        <v>3127</v>
      </c>
      <c r="F905" s="477" t="s">
        <v>454</v>
      </c>
      <c r="G905" s="670">
        <f>_xlfn.XLOOKUP(Table3[[#This Row],[district]],LISTS!B:B,LISTS!C:C,0,0,1)</f>
        <v>80401070</v>
      </c>
    </row>
    <row r="906" spans="1:7" ht="13.5" x14ac:dyDescent="0.35">
      <c r="A906" s="671" t="s">
        <v>4147</v>
      </c>
      <c r="B906" s="674" t="s">
        <v>3650</v>
      </c>
      <c r="C906" s="672" t="s">
        <v>4280</v>
      </c>
      <c r="D906" s="675">
        <v>44742</v>
      </c>
      <c r="E906" s="477" t="s">
        <v>3127</v>
      </c>
      <c r="F906" s="477" t="s">
        <v>454</v>
      </c>
      <c r="G906" s="670">
        <f>_xlfn.XLOOKUP(Table3[[#This Row],[district]],LISTS!B:B,LISTS!C:C,0,0,1)</f>
        <v>80401070</v>
      </c>
    </row>
    <row r="907" spans="1:7" ht="13.5" x14ac:dyDescent="0.35">
      <c r="A907" s="674" t="s">
        <v>4147</v>
      </c>
      <c r="B907" s="674" t="s">
        <v>3640</v>
      </c>
      <c r="C907" s="672" t="s">
        <v>4280</v>
      </c>
      <c r="D907" s="675">
        <v>44742</v>
      </c>
      <c r="E907" s="477" t="s">
        <v>3127</v>
      </c>
      <c r="F907" s="477" t="s">
        <v>454</v>
      </c>
      <c r="G907" s="670">
        <f>_xlfn.XLOOKUP(Table3[[#This Row],[district]],LISTS!B:B,LISTS!C:C,0,0,1)</f>
        <v>80401070</v>
      </c>
    </row>
    <row r="908" spans="1:7" ht="13.5" x14ac:dyDescent="0.35">
      <c r="A908" s="671" t="s">
        <v>4148</v>
      </c>
      <c r="B908" s="674" t="s">
        <v>3482</v>
      </c>
      <c r="C908" s="672" t="s">
        <v>4280</v>
      </c>
      <c r="D908" s="675">
        <v>44742</v>
      </c>
      <c r="E908" s="477" t="s">
        <v>3127</v>
      </c>
      <c r="F908" s="477" t="s">
        <v>454</v>
      </c>
      <c r="G908" s="670">
        <f>_xlfn.XLOOKUP(Table3[[#This Row],[district]],LISTS!B:B,LISTS!C:C,0,0,1)</f>
        <v>80401070</v>
      </c>
    </row>
    <row r="909" spans="1:7" ht="13.5" x14ac:dyDescent="0.35">
      <c r="A909" s="674" t="s">
        <v>4148</v>
      </c>
      <c r="B909" s="676" t="s">
        <v>3640</v>
      </c>
      <c r="C909" s="672" t="s">
        <v>4280</v>
      </c>
      <c r="D909" s="675">
        <v>44742</v>
      </c>
      <c r="E909" s="477" t="s">
        <v>3127</v>
      </c>
      <c r="F909" s="477" t="s">
        <v>454</v>
      </c>
      <c r="G909" s="670">
        <f>_xlfn.XLOOKUP(Table3[[#This Row],[district]],LISTS!B:B,LISTS!C:C,0,0,1)</f>
        <v>80401070</v>
      </c>
    </row>
    <row r="910" spans="1:7" ht="13.5" x14ac:dyDescent="0.35">
      <c r="A910" s="671" t="s">
        <v>4149</v>
      </c>
      <c r="B910" s="674" t="s">
        <v>3656</v>
      </c>
      <c r="C910" s="672" t="s">
        <v>4280</v>
      </c>
      <c r="D910" s="675">
        <v>44742</v>
      </c>
      <c r="E910" s="477" t="s">
        <v>3127</v>
      </c>
      <c r="F910" s="477" t="s">
        <v>454</v>
      </c>
      <c r="G910" s="670">
        <f>_xlfn.XLOOKUP(Table3[[#This Row],[district]],LISTS!B:B,LISTS!C:C,0,0,1)</f>
        <v>80401070</v>
      </c>
    </row>
    <row r="911" spans="1:7" ht="13.5" x14ac:dyDescent="0.35">
      <c r="A911" s="674" t="s">
        <v>4149</v>
      </c>
      <c r="B911" s="676" t="s">
        <v>3640</v>
      </c>
      <c r="C911" s="672" t="s">
        <v>4280</v>
      </c>
      <c r="D911" s="675">
        <v>44742</v>
      </c>
      <c r="E911" s="477" t="s">
        <v>3127</v>
      </c>
      <c r="F911" s="477" t="s">
        <v>454</v>
      </c>
      <c r="G911" s="670">
        <f>_xlfn.XLOOKUP(Table3[[#This Row],[district]],LISTS!B:B,LISTS!C:C,0,0,1)</f>
        <v>80401070</v>
      </c>
    </row>
    <row r="912" spans="1:7" ht="13.5" x14ac:dyDescent="0.35">
      <c r="A912" s="671" t="s">
        <v>4150</v>
      </c>
      <c r="B912" s="674" t="s">
        <v>336</v>
      </c>
      <c r="C912" s="672" t="s">
        <v>4280</v>
      </c>
      <c r="D912" s="675">
        <v>44742</v>
      </c>
      <c r="E912" s="477" t="s">
        <v>3127</v>
      </c>
      <c r="F912" s="477" t="s">
        <v>454</v>
      </c>
      <c r="G912" s="670">
        <f>_xlfn.XLOOKUP(Table3[[#This Row],[district]],LISTS!B:B,LISTS!C:C,0,0,1)</f>
        <v>80401070</v>
      </c>
    </row>
    <row r="913" spans="1:7" ht="13.5" x14ac:dyDescent="0.35">
      <c r="A913" s="674" t="s">
        <v>4150</v>
      </c>
      <c r="B913" s="676" t="s">
        <v>3640</v>
      </c>
      <c r="C913" s="672" t="s">
        <v>4280</v>
      </c>
      <c r="D913" s="675">
        <v>44742</v>
      </c>
      <c r="E913" s="477" t="s">
        <v>3127</v>
      </c>
      <c r="F913" s="477" t="s">
        <v>454</v>
      </c>
      <c r="G913" s="670">
        <f>_xlfn.XLOOKUP(Table3[[#This Row],[district]],LISTS!B:B,LISTS!C:C,0,0,1)</f>
        <v>80401070</v>
      </c>
    </row>
    <row r="914" spans="1:7" ht="13.5" x14ac:dyDescent="0.35">
      <c r="A914" s="671" t="s">
        <v>4151</v>
      </c>
      <c r="B914" s="674" t="s">
        <v>3658</v>
      </c>
      <c r="C914" s="672" t="s">
        <v>4280</v>
      </c>
      <c r="D914" s="675">
        <v>44742</v>
      </c>
      <c r="E914" s="477" t="s">
        <v>3127</v>
      </c>
      <c r="F914" s="477" t="s">
        <v>454</v>
      </c>
      <c r="G914" s="670">
        <f>_xlfn.XLOOKUP(Table3[[#This Row],[district]],LISTS!B:B,LISTS!C:C,0,0,1)</f>
        <v>80401070</v>
      </c>
    </row>
    <row r="915" spans="1:7" ht="13.5" x14ac:dyDescent="0.35">
      <c r="A915" s="674" t="s">
        <v>4151</v>
      </c>
      <c r="B915" s="676" t="s">
        <v>3640</v>
      </c>
      <c r="C915" s="672" t="s">
        <v>4280</v>
      </c>
      <c r="D915" s="675">
        <v>44742</v>
      </c>
      <c r="E915" s="477" t="s">
        <v>3127</v>
      </c>
      <c r="F915" s="477" t="s">
        <v>454</v>
      </c>
      <c r="G915" s="670">
        <f>_xlfn.XLOOKUP(Table3[[#This Row],[district]],LISTS!B:B,LISTS!C:C,0,0,1)</f>
        <v>80401070</v>
      </c>
    </row>
    <row r="916" spans="1:7" ht="13.5" x14ac:dyDescent="0.35">
      <c r="A916" s="671" t="s">
        <v>4152</v>
      </c>
      <c r="B916" s="674" t="s">
        <v>3665</v>
      </c>
      <c r="C916" s="672" t="s">
        <v>4280</v>
      </c>
      <c r="D916" s="675">
        <v>44742</v>
      </c>
      <c r="E916" s="477" t="s">
        <v>3127</v>
      </c>
      <c r="F916" s="477" t="s">
        <v>454</v>
      </c>
      <c r="G916" s="670">
        <f>_xlfn.XLOOKUP(Table3[[#This Row],[district]],LISTS!B:B,LISTS!C:C,0,0,1)</f>
        <v>80401070</v>
      </c>
    </row>
    <row r="917" spans="1:7" ht="13.5" x14ac:dyDescent="0.35">
      <c r="A917" s="674" t="s">
        <v>4152</v>
      </c>
      <c r="B917" s="676" t="s">
        <v>3640</v>
      </c>
      <c r="C917" s="672" t="s">
        <v>4280</v>
      </c>
      <c r="D917" s="675">
        <v>44742</v>
      </c>
      <c r="E917" s="477" t="s">
        <v>3127</v>
      </c>
      <c r="F917" s="477" t="s">
        <v>454</v>
      </c>
      <c r="G917" s="670">
        <f>_xlfn.XLOOKUP(Table3[[#This Row],[district]],LISTS!B:B,LISTS!C:C,0,0,1)</f>
        <v>80401070</v>
      </c>
    </row>
    <row r="918" spans="1:7" ht="13.5" x14ac:dyDescent="0.35">
      <c r="A918" s="674" t="s">
        <v>3785</v>
      </c>
      <c r="B918" s="676" t="s">
        <v>3642</v>
      </c>
      <c r="C918" s="672" t="s">
        <v>4280</v>
      </c>
      <c r="D918" s="675">
        <v>44742</v>
      </c>
      <c r="E918" s="477" t="s">
        <v>3127</v>
      </c>
      <c r="F918" s="477" t="s">
        <v>454</v>
      </c>
      <c r="G918" s="670">
        <f>_xlfn.XLOOKUP(Table3[[#This Row],[district]],LISTS!B:B,LISTS!C:C,0,0,1)</f>
        <v>80401070</v>
      </c>
    </row>
    <row r="919" spans="1:7" ht="13.5" x14ac:dyDescent="0.35">
      <c r="A919" s="674" t="s">
        <v>3785</v>
      </c>
      <c r="B919" s="674" t="s">
        <v>3685</v>
      </c>
      <c r="C919" s="672" t="s">
        <v>4280</v>
      </c>
      <c r="D919" s="675">
        <v>44742</v>
      </c>
      <c r="E919" s="477" t="s">
        <v>3127</v>
      </c>
      <c r="F919" s="477" t="s">
        <v>454</v>
      </c>
      <c r="G919" s="670">
        <f>_xlfn.XLOOKUP(Table3[[#This Row],[district]],LISTS!B:B,LISTS!C:C,0,0,1)</f>
        <v>80401070</v>
      </c>
    </row>
    <row r="920" spans="1:7" ht="13.5" x14ac:dyDescent="0.35">
      <c r="A920" s="671" t="s">
        <v>4153</v>
      </c>
      <c r="B920" s="674" t="s">
        <v>3671</v>
      </c>
      <c r="C920" s="672" t="s">
        <v>4280</v>
      </c>
      <c r="D920" s="675">
        <v>44742</v>
      </c>
      <c r="E920" s="477" t="s">
        <v>3127</v>
      </c>
      <c r="F920" s="477" t="s">
        <v>454</v>
      </c>
      <c r="G920" s="670">
        <f>_xlfn.XLOOKUP(Table3[[#This Row],[district]],LISTS!B:B,LISTS!C:C,0,0,1)</f>
        <v>80401070</v>
      </c>
    </row>
    <row r="921" spans="1:7" ht="13.5" x14ac:dyDescent="0.35">
      <c r="A921" s="674" t="s">
        <v>4153</v>
      </c>
      <c r="B921" s="676" t="s">
        <v>3640</v>
      </c>
      <c r="C921" s="672" t="s">
        <v>4280</v>
      </c>
      <c r="D921" s="675">
        <v>44742</v>
      </c>
      <c r="E921" s="477" t="s">
        <v>3127</v>
      </c>
      <c r="F921" s="477" t="s">
        <v>454</v>
      </c>
      <c r="G921" s="670">
        <f>_xlfn.XLOOKUP(Table3[[#This Row],[district]],LISTS!B:B,LISTS!C:C,0,0,1)</f>
        <v>80401070</v>
      </c>
    </row>
    <row r="922" spans="1:7" ht="13.5" x14ac:dyDescent="0.35">
      <c r="A922" s="674" t="s">
        <v>3800</v>
      </c>
      <c r="B922" s="676" t="s">
        <v>373</v>
      </c>
      <c r="C922" s="672" t="s">
        <v>4280</v>
      </c>
      <c r="D922" s="675">
        <v>44742</v>
      </c>
      <c r="E922" s="477" t="s">
        <v>3127</v>
      </c>
      <c r="F922" s="477" t="s">
        <v>454</v>
      </c>
      <c r="G922" s="670">
        <f>_xlfn.XLOOKUP(Table3[[#This Row],[district]],LISTS!B:B,LISTS!C:C,0,0,1)</f>
        <v>80401070</v>
      </c>
    </row>
    <row r="923" spans="1:7" ht="13.5" x14ac:dyDescent="0.35">
      <c r="A923" s="674" t="s">
        <v>3800</v>
      </c>
      <c r="B923" s="676" t="s">
        <v>3685</v>
      </c>
      <c r="C923" s="672" t="s">
        <v>4280</v>
      </c>
      <c r="D923" s="675">
        <v>44742</v>
      </c>
      <c r="E923" s="477" t="s">
        <v>3127</v>
      </c>
      <c r="F923" s="477" t="s">
        <v>454</v>
      </c>
      <c r="G923" s="670">
        <f>_xlfn.XLOOKUP(Table3[[#This Row],[district]],LISTS!B:B,LISTS!C:C,0,0,1)</f>
        <v>80401070</v>
      </c>
    </row>
    <row r="924" spans="1:7" ht="13.5" x14ac:dyDescent="0.35">
      <c r="A924" s="671" t="s">
        <v>4154</v>
      </c>
      <c r="B924" s="674" t="s">
        <v>3674</v>
      </c>
      <c r="C924" s="672" t="s">
        <v>4280</v>
      </c>
      <c r="D924" s="675">
        <v>44742</v>
      </c>
      <c r="E924" s="477" t="s">
        <v>3127</v>
      </c>
      <c r="F924" s="477" t="s">
        <v>454</v>
      </c>
      <c r="G924" s="670">
        <f>_xlfn.XLOOKUP(Table3[[#This Row],[district]],LISTS!B:B,LISTS!C:C,0,0,1)</f>
        <v>80401070</v>
      </c>
    </row>
    <row r="925" spans="1:7" ht="13.5" x14ac:dyDescent="0.35">
      <c r="A925" s="674" t="s">
        <v>4154</v>
      </c>
      <c r="B925" s="676" t="s">
        <v>3640</v>
      </c>
      <c r="C925" s="672" t="s">
        <v>4280</v>
      </c>
      <c r="D925" s="675">
        <v>44742</v>
      </c>
      <c r="E925" s="477" t="s">
        <v>3127</v>
      </c>
      <c r="F925" s="477" t="s">
        <v>454</v>
      </c>
      <c r="G925" s="670">
        <f>_xlfn.XLOOKUP(Table3[[#This Row],[district]],LISTS!B:B,LISTS!C:C,0,0,1)</f>
        <v>80401070</v>
      </c>
    </row>
    <row r="926" spans="1:7" ht="13.5" x14ac:dyDescent="0.35">
      <c r="A926" s="674" t="s">
        <v>3788</v>
      </c>
      <c r="B926" s="676" t="s">
        <v>3645</v>
      </c>
      <c r="C926" s="672" t="s">
        <v>4280</v>
      </c>
      <c r="D926" s="675">
        <v>44742</v>
      </c>
      <c r="E926" s="477" t="s">
        <v>3127</v>
      </c>
      <c r="F926" s="477" t="s">
        <v>454</v>
      </c>
      <c r="G926" s="670">
        <f>_xlfn.XLOOKUP(Table3[[#This Row],[district]],LISTS!B:B,LISTS!C:C,0,0,1)</f>
        <v>80401070</v>
      </c>
    </row>
    <row r="927" spans="1:7" ht="13.5" x14ac:dyDescent="0.35">
      <c r="A927" s="674" t="s">
        <v>3788</v>
      </c>
      <c r="B927" s="676" t="s">
        <v>3685</v>
      </c>
      <c r="C927" s="672" t="s">
        <v>4280</v>
      </c>
      <c r="D927" s="675">
        <v>44742</v>
      </c>
      <c r="E927" s="477" t="s">
        <v>3127</v>
      </c>
      <c r="F927" s="477" t="s">
        <v>454</v>
      </c>
      <c r="G927" s="670">
        <f>_xlfn.XLOOKUP(Table3[[#This Row],[district]],LISTS!B:B,LISTS!C:C,0,0,1)</f>
        <v>80401070</v>
      </c>
    </row>
    <row r="928" spans="1:7" ht="13.5" x14ac:dyDescent="0.35">
      <c r="A928" s="671" t="s">
        <v>4155</v>
      </c>
      <c r="B928" s="674" t="s">
        <v>3676</v>
      </c>
      <c r="C928" s="672" t="s">
        <v>4280</v>
      </c>
      <c r="D928" s="675">
        <v>44742</v>
      </c>
      <c r="E928" s="477" t="s">
        <v>3127</v>
      </c>
      <c r="F928" s="477" t="s">
        <v>454</v>
      </c>
      <c r="G928" s="670">
        <f>_xlfn.XLOOKUP(Table3[[#This Row],[district]],LISTS!B:B,LISTS!C:C,0,0,1)</f>
        <v>80401070</v>
      </c>
    </row>
    <row r="929" spans="1:7" ht="13.5" x14ac:dyDescent="0.35">
      <c r="A929" s="674" t="s">
        <v>4155</v>
      </c>
      <c r="B929" s="676" t="s">
        <v>3640</v>
      </c>
      <c r="C929" s="672" t="s">
        <v>4280</v>
      </c>
      <c r="D929" s="675">
        <v>44742</v>
      </c>
      <c r="E929" s="477" t="s">
        <v>3127</v>
      </c>
      <c r="F929" s="477" t="s">
        <v>454</v>
      </c>
      <c r="G929" s="670">
        <f>_xlfn.XLOOKUP(Table3[[#This Row],[district]],LISTS!B:B,LISTS!C:C,0,0,1)</f>
        <v>80401070</v>
      </c>
    </row>
    <row r="930" spans="1:7" ht="13.5" x14ac:dyDescent="0.35">
      <c r="A930" s="671" t="s">
        <v>4156</v>
      </c>
      <c r="B930" s="674" t="s">
        <v>3680</v>
      </c>
      <c r="C930" s="672" t="s">
        <v>4280</v>
      </c>
      <c r="D930" s="675">
        <v>44742</v>
      </c>
      <c r="E930" s="477" t="s">
        <v>3127</v>
      </c>
      <c r="F930" s="477" t="s">
        <v>454</v>
      </c>
      <c r="G930" s="670">
        <f>_xlfn.XLOOKUP(Table3[[#This Row],[district]],LISTS!B:B,LISTS!C:C,0,0,1)</f>
        <v>80401070</v>
      </c>
    </row>
    <row r="931" spans="1:7" ht="13.5" x14ac:dyDescent="0.35">
      <c r="A931" s="674" t="s">
        <v>4156</v>
      </c>
      <c r="B931" s="674" t="s">
        <v>3640</v>
      </c>
      <c r="C931" s="672" t="s">
        <v>4280</v>
      </c>
      <c r="D931" s="675">
        <v>44742</v>
      </c>
      <c r="E931" s="477" t="s">
        <v>3127</v>
      </c>
      <c r="F931" s="477" t="s">
        <v>454</v>
      </c>
      <c r="G931" s="670">
        <f>_xlfn.XLOOKUP(Table3[[#This Row],[district]],LISTS!B:B,LISTS!C:C,0,0,1)</f>
        <v>80401070</v>
      </c>
    </row>
    <row r="932" spans="1:7" ht="13.5" x14ac:dyDescent="0.35">
      <c r="A932" s="671" t="s">
        <v>4157</v>
      </c>
      <c r="B932" s="674" t="s">
        <v>3682</v>
      </c>
      <c r="C932" s="672" t="s">
        <v>4280</v>
      </c>
      <c r="D932" s="675">
        <v>44742</v>
      </c>
      <c r="E932" s="477" t="s">
        <v>3127</v>
      </c>
      <c r="F932" s="477" t="s">
        <v>454</v>
      </c>
      <c r="G932" s="670">
        <f>_xlfn.XLOOKUP(Table3[[#This Row],[district]],LISTS!B:B,LISTS!C:C,0,0,1)</f>
        <v>80401070</v>
      </c>
    </row>
    <row r="933" spans="1:7" ht="13.5" x14ac:dyDescent="0.35">
      <c r="A933" s="674" t="s">
        <v>4157</v>
      </c>
      <c r="B933" s="676" t="s">
        <v>3640</v>
      </c>
      <c r="C933" s="672" t="s">
        <v>4280</v>
      </c>
      <c r="D933" s="675">
        <v>44742</v>
      </c>
      <c r="E933" s="477" t="s">
        <v>3127</v>
      </c>
      <c r="F933" s="477" t="s">
        <v>454</v>
      </c>
      <c r="G933" s="670">
        <f>_xlfn.XLOOKUP(Table3[[#This Row],[district]],LISTS!B:B,LISTS!C:C,0,0,1)</f>
        <v>80401070</v>
      </c>
    </row>
    <row r="934" spans="1:7" ht="13.5" x14ac:dyDescent="0.35">
      <c r="A934" s="671" t="s">
        <v>4158</v>
      </c>
      <c r="B934" s="674" t="s">
        <v>3683</v>
      </c>
      <c r="C934" s="672" t="s">
        <v>4280</v>
      </c>
      <c r="D934" s="675">
        <v>44742</v>
      </c>
      <c r="E934" s="477" t="s">
        <v>3127</v>
      </c>
      <c r="F934" s="477" t="s">
        <v>454</v>
      </c>
      <c r="G934" s="670">
        <f>_xlfn.XLOOKUP(Table3[[#This Row],[district]],LISTS!B:B,LISTS!C:C,0,0,1)</f>
        <v>80401070</v>
      </c>
    </row>
    <row r="935" spans="1:7" ht="13.5" x14ac:dyDescent="0.35">
      <c r="A935" s="674" t="s">
        <v>4158</v>
      </c>
      <c r="B935" s="676" t="s">
        <v>3640</v>
      </c>
      <c r="C935" s="672" t="s">
        <v>4280</v>
      </c>
      <c r="D935" s="675">
        <v>44742</v>
      </c>
      <c r="E935" s="477" t="s">
        <v>3127</v>
      </c>
      <c r="F935" s="477" t="s">
        <v>454</v>
      </c>
      <c r="G935" s="670">
        <f>_xlfn.XLOOKUP(Table3[[#This Row],[district]],LISTS!B:B,LISTS!C:C,0,0,1)</f>
        <v>80401070</v>
      </c>
    </row>
    <row r="936" spans="1:7" ht="13.5" x14ac:dyDescent="0.35">
      <c r="A936" s="671" t="s">
        <v>4159</v>
      </c>
      <c r="B936" s="674" t="s">
        <v>3685</v>
      </c>
      <c r="C936" s="672" t="s">
        <v>4280</v>
      </c>
      <c r="D936" s="675">
        <v>44742</v>
      </c>
      <c r="E936" s="477" t="s">
        <v>3127</v>
      </c>
      <c r="F936" s="477" t="s">
        <v>454</v>
      </c>
      <c r="G936" s="670">
        <f>_xlfn.XLOOKUP(Table3[[#This Row],[district]],LISTS!B:B,LISTS!C:C,0,0,1)</f>
        <v>80401070</v>
      </c>
    </row>
    <row r="937" spans="1:7" ht="13.5" x14ac:dyDescent="0.35">
      <c r="A937" s="674" t="s">
        <v>4159</v>
      </c>
      <c r="B937" s="676" t="s">
        <v>3640</v>
      </c>
      <c r="C937" s="672" t="s">
        <v>4280</v>
      </c>
      <c r="D937" s="675">
        <v>44742</v>
      </c>
      <c r="E937" s="477" t="s">
        <v>3127</v>
      </c>
      <c r="F937" s="477" t="s">
        <v>454</v>
      </c>
      <c r="G937" s="670">
        <f>_xlfn.XLOOKUP(Table3[[#This Row],[district]],LISTS!B:B,LISTS!C:C,0,0,1)</f>
        <v>80401070</v>
      </c>
    </row>
    <row r="938" spans="1:7" ht="13.5" x14ac:dyDescent="0.35">
      <c r="A938" s="674" t="s">
        <v>3782</v>
      </c>
      <c r="B938" s="676" t="s">
        <v>3648</v>
      </c>
      <c r="C938" s="672" t="s">
        <v>4280</v>
      </c>
      <c r="D938" s="675">
        <v>44742</v>
      </c>
      <c r="E938" s="477" t="s">
        <v>3127</v>
      </c>
      <c r="F938" s="477" t="s">
        <v>454</v>
      </c>
      <c r="G938" s="670">
        <f>_xlfn.XLOOKUP(Table3[[#This Row],[district]],LISTS!B:B,LISTS!C:C,0,0,1)</f>
        <v>80401070</v>
      </c>
    </row>
    <row r="939" spans="1:7" ht="13.5" x14ac:dyDescent="0.35">
      <c r="A939" s="674" t="s">
        <v>3782</v>
      </c>
      <c r="B939" s="676" t="s">
        <v>3685</v>
      </c>
      <c r="C939" s="672" t="s">
        <v>4280</v>
      </c>
      <c r="D939" s="675">
        <v>44742</v>
      </c>
      <c r="E939" s="477" t="s">
        <v>3127</v>
      </c>
      <c r="F939" s="477" t="s">
        <v>454</v>
      </c>
      <c r="G939" s="670">
        <f>_xlfn.XLOOKUP(Table3[[#This Row],[district]],LISTS!B:B,LISTS!C:C,0,0,1)</f>
        <v>80401070</v>
      </c>
    </row>
    <row r="940" spans="1:7" ht="13.5" x14ac:dyDescent="0.35">
      <c r="A940" s="671" t="s">
        <v>4160</v>
      </c>
      <c r="B940" s="674" t="s">
        <v>3688</v>
      </c>
      <c r="C940" s="672" t="s">
        <v>4280</v>
      </c>
      <c r="D940" s="675">
        <v>44742</v>
      </c>
      <c r="E940" s="477" t="s">
        <v>3127</v>
      </c>
      <c r="F940" s="477" t="s">
        <v>454</v>
      </c>
      <c r="G940" s="670">
        <f>_xlfn.XLOOKUP(Table3[[#This Row],[district]],LISTS!B:B,LISTS!C:C,0,0,1)</f>
        <v>80401070</v>
      </c>
    </row>
    <row r="941" spans="1:7" ht="13.5" x14ac:dyDescent="0.35">
      <c r="A941" s="674" t="s">
        <v>4160</v>
      </c>
      <c r="B941" s="676" t="s">
        <v>3640</v>
      </c>
      <c r="C941" s="672" t="s">
        <v>4280</v>
      </c>
      <c r="D941" s="675">
        <v>44742</v>
      </c>
      <c r="E941" s="477" t="s">
        <v>3127</v>
      </c>
      <c r="F941" s="477" t="s">
        <v>454</v>
      </c>
      <c r="G941" s="670">
        <f>_xlfn.XLOOKUP(Table3[[#This Row],[district]],LISTS!B:B,LISTS!C:C,0,0,1)</f>
        <v>80401070</v>
      </c>
    </row>
    <row r="942" spans="1:7" ht="13.5" x14ac:dyDescent="0.35">
      <c r="A942" s="671" t="s">
        <v>4161</v>
      </c>
      <c r="B942" s="674" t="s">
        <v>3689</v>
      </c>
      <c r="C942" s="672" t="s">
        <v>4280</v>
      </c>
      <c r="D942" s="675">
        <v>44742</v>
      </c>
      <c r="E942" s="477" t="s">
        <v>3127</v>
      </c>
      <c r="F942" s="477" t="s">
        <v>454</v>
      </c>
      <c r="G942" s="670">
        <f>_xlfn.XLOOKUP(Table3[[#This Row],[district]],LISTS!B:B,LISTS!C:C,0,0,1)</f>
        <v>80401070</v>
      </c>
    </row>
    <row r="943" spans="1:7" ht="13.5" x14ac:dyDescent="0.35">
      <c r="A943" s="674" t="s">
        <v>4161</v>
      </c>
      <c r="B943" s="674" t="s">
        <v>4273</v>
      </c>
      <c r="C943" s="672" t="s">
        <v>4280</v>
      </c>
      <c r="D943" s="675">
        <v>44742</v>
      </c>
      <c r="E943" s="477" t="s">
        <v>3127</v>
      </c>
      <c r="F943" s="477" t="s">
        <v>454</v>
      </c>
      <c r="G943" s="670">
        <f>_xlfn.XLOOKUP(Table3[[#This Row],[district]],LISTS!B:B,LISTS!C:C,0,0,1)</f>
        <v>80401070</v>
      </c>
    </row>
    <row r="944" spans="1:7" ht="13.5" x14ac:dyDescent="0.35">
      <c r="A944" s="671" t="s">
        <v>4162</v>
      </c>
      <c r="B944" s="674" t="s">
        <v>3691</v>
      </c>
      <c r="C944" s="672" t="s">
        <v>4280</v>
      </c>
      <c r="D944" s="675">
        <v>44742</v>
      </c>
      <c r="E944" s="477" t="s">
        <v>3127</v>
      </c>
      <c r="F944" s="477" t="s">
        <v>454</v>
      </c>
      <c r="G944" s="670">
        <f>_xlfn.XLOOKUP(Table3[[#This Row],[district]],LISTS!B:B,LISTS!C:C,0,0,1)</f>
        <v>80401070</v>
      </c>
    </row>
    <row r="945" spans="1:7" ht="13.5" x14ac:dyDescent="0.35">
      <c r="A945" s="674" t="s">
        <v>4162</v>
      </c>
      <c r="B945" s="676" t="s">
        <v>4273</v>
      </c>
      <c r="C945" s="672" t="s">
        <v>4280</v>
      </c>
      <c r="D945" s="675">
        <v>44742</v>
      </c>
      <c r="E945" s="477" t="s">
        <v>3127</v>
      </c>
      <c r="F945" s="477" t="s">
        <v>454</v>
      </c>
      <c r="G945" s="670">
        <f>_xlfn.XLOOKUP(Table3[[#This Row],[district]],LISTS!B:B,LISTS!C:C,0,0,1)</f>
        <v>80401070</v>
      </c>
    </row>
    <row r="946" spans="1:7" ht="13.5" x14ac:dyDescent="0.35">
      <c r="A946" s="670" t="s">
        <v>3513</v>
      </c>
      <c r="B946" s="676" t="s">
        <v>3649</v>
      </c>
      <c r="C946" s="672" t="s">
        <v>4280</v>
      </c>
      <c r="D946" s="675">
        <v>44742</v>
      </c>
      <c r="E946" s="477" t="s">
        <v>3127</v>
      </c>
      <c r="F946" s="477" t="s">
        <v>454</v>
      </c>
      <c r="G946" s="670">
        <f>_xlfn.XLOOKUP(Table3[[#This Row],[district]],LISTS!B:B,LISTS!C:C,0,0,1)</f>
        <v>80401070</v>
      </c>
    </row>
    <row r="947" spans="1:7" ht="13.5" x14ac:dyDescent="0.35">
      <c r="A947" s="674" t="s">
        <v>3513</v>
      </c>
      <c r="B947" s="676" t="s">
        <v>3685</v>
      </c>
      <c r="C947" s="672" t="s">
        <v>4280</v>
      </c>
      <c r="D947" s="675">
        <v>44742</v>
      </c>
      <c r="E947" s="477" t="s">
        <v>3127</v>
      </c>
      <c r="F947" s="477" t="s">
        <v>454</v>
      </c>
      <c r="G947" s="670">
        <f>_xlfn.XLOOKUP(Table3[[#This Row],[district]],LISTS!B:B,LISTS!C:C,0,0,1)</f>
        <v>80401070</v>
      </c>
    </row>
    <row r="948" spans="1:7" ht="13.5" x14ac:dyDescent="0.35">
      <c r="A948" s="671" t="s">
        <v>4163</v>
      </c>
      <c r="B948" s="674" t="s">
        <v>3693</v>
      </c>
      <c r="C948" s="672" t="s">
        <v>4280</v>
      </c>
      <c r="D948" s="675">
        <v>44742</v>
      </c>
      <c r="E948" s="477" t="s">
        <v>3127</v>
      </c>
      <c r="F948" s="477" t="s">
        <v>454</v>
      </c>
      <c r="G948" s="670">
        <f>_xlfn.XLOOKUP(Table3[[#This Row],[district]],LISTS!B:B,LISTS!C:C,0,0,1)</f>
        <v>80401070</v>
      </c>
    </row>
    <row r="949" spans="1:7" ht="13.5" x14ac:dyDescent="0.35">
      <c r="A949" s="674" t="s">
        <v>4163</v>
      </c>
      <c r="B949" s="676" t="s">
        <v>4273</v>
      </c>
      <c r="C949" s="672" t="s">
        <v>4280</v>
      </c>
      <c r="D949" s="675">
        <v>44742</v>
      </c>
      <c r="E949" s="477" t="s">
        <v>3127</v>
      </c>
      <c r="F949" s="477" t="s">
        <v>454</v>
      </c>
      <c r="G949" s="670">
        <f>_xlfn.XLOOKUP(Table3[[#This Row],[district]],LISTS!B:B,LISTS!C:C,0,0,1)</f>
        <v>80401070</v>
      </c>
    </row>
    <row r="950" spans="1:7" ht="13.5" x14ac:dyDescent="0.35">
      <c r="A950" s="671" t="s">
        <v>4164</v>
      </c>
      <c r="B950" s="676" t="s">
        <v>4273</v>
      </c>
      <c r="C950" s="672" t="s">
        <v>4280</v>
      </c>
      <c r="D950" s="675">
        <v>44742</v>
      </c>
      <c r="E950" s="477" t="s">
        <v>3127</v>
      </c>
      <c r="F950" s="477" t="s">
        <v>454</v>
      </c>
      <c r="G950" s="670">
        <f>_xlfn.XLOOKUP(Table3[[#This Row],[district]],LISTS!B:B,LISTS!C:C,0,0,1)</f>
        <v>80401070</v>
      </c>
    </row>
    <row r="951" spans="1:7" ht="13.5" x14ac:dyDescent="0.35">
      <c r="A951" s="671" t="s">
        <v>4165</v>
      </c>
      <c r="B951" s="676" t="s">
        <v>3634</v>
      </c>
      <c r="C951" s="672" t="s">
        <v>4280</v>
      </c>
      <c r="D951" s="675">
        <v>44742</v>
      </c>
      <c r="E951" s="477" t="s">
        <v>3127</v>
      </c>
      <c r="F951" s="477" t="s">
        <v>454</v>
      </c>
      <c r="G951" s="670">
        <f>_xlfn.XLOOKUP(Table3[[#This Row],[district]],LISTS!B:B,LISTS!C:C,0,0,1)</f>
        <v>80401070</v>
      </c>
    </row>
    <row r="952" spans="1:7" ht="13.5" x14ac:dyDescent="0.35">
      <c r="A952" s="674" t="s">
        <v>4165</v>
      </c>
      <c r="B952" s="676" t="s">
        <v>4273</v>
      </c>
      <c r="C952" s="672" t="s">
        <v>4280</v>
      </c>
      <c r="D952" s="675">
        <v>44742</v>
      </c>
      <c r="E952" s="477" t="s">
        <v>3127</v>
      </c>
      <c r="F952" s="477" t="s">
        <v>454</v>
      </c>
      <c r="G952" s="670">
        <f>_xlfn.XLOOKUP(Table3[[#This Row],[district]],LISTS!B:B,LISTS!C:C,0,0,1)</f>
        <v>80401070</v>
      </c>
    </row>
    <row r="953" spans="1:7" ht="13.5" x14ac:dyDescent="0.35">
      <c r="A953" s="671" t="s">
        <v>4166</v>
      </c>
      <c r="B953" s="676" t="s">
        <v>607</v>
      </c>
      <c r="C953" s="672" t="s">
        <v>4280</v>
      </c>
      <c r="D953" s="675">
        <v>44742</v>
      </c>
      <c r="E953" s="477" t="s">
        <v>3127</v>
      </c>
      <c r="F953" s="477" t="s">
        <v>454</v>
      </c>
      <c r="G953" s="670">
        <f>_xlfn.XLOOKUP(Table3[[#This Row],[district]],LISTS!B:B,LISTS!C:C,0,0,1)</f>
        <v>80401070</v>
      </c>
    </row>
    <row r="954" spans="1:7" ht="13.5" x14ac:dyDescent="0.35">
      <c r="A954" s="674" t="s">
        <v>4166</v>
      </c>
      <c r="B954" s="676" t="s">
        <v>4273</v>
      </c>
      <c r="C954" s="672" t="s">
        <v>4280</v>
      </c>
      <c r="D954" s="675">
        <v>44742</v>
      </c>
      <c r="E954" s="477" t="s">
        <v>3127</v>
      </c>
      <c r="F954" s="477" t="s">
        <v>454</v>
      </c>
      <c r="G954" s="670">
        <f>_xlfn.XLOOKUP(Table3[[#This Row],[district]],LISTS!B:B,LISTS!C:C,0,0,1)</f>
        <v>80401070</v>
      </c>
    </row>
    <row r="955" spans="1:7" ht="13.5" x14ac:dyDescent="0.35">
      <c r="A955" s="671" t="s">
        <v>4167</v>
      </c>
      <c r="B955" s="676" t="s">
        <v>378</v>
      </c>
      <c r="C955" s="672" t="s">
        <v>4280</v>
      </c>
      <c r="D955" s="675">
        <v>44742</v>
      </c>
      <c r="E955" s="477" t="s">
        <v>3127</v>
      </c>
      <c r="F955" s="477" t="s">
        <v>454</v>
      </c>
      <c r="G955" s="670">
        <f>_xlfn.XLOOKUP(Table3[[#This Row],[district]],LISTS!B:B,LISTS!C:C,0,0,1)</f>
        <v>80401070</v>
      </c>
    </row>
    <row r="956" spans="1:7" ht="13.5" x14ac:dyDescent="0.35">
      <c r="A956" s="674" t="s">
        <v>4167</v>
      </c>
      <c r="B956" s="676" t="s">
        <v>4273</v>
      </c>
      <c r="C956" s="672" t="s">
        <v>4280</v>
      </c>
      <c r="D956" s="675">
        <v>44742</v>
      </c>
      <c r="E956" s="477" t="s">
        <v>3127</v>
      </c>
      <c r="F956" s="477" t="s">
        <v>454</v>
      </c>
      <c r="G956" s="670">
        <f>_xlfn.XLOOKUP(Table3[[#This Row],[district]],LISTS!B:B,LISTS!C:C,0,0,1)</f>
        <v>80401070</v>
      </c>
    </row>
    <row r="957" spans="1:7" ht="13.5" x14ac:dyDescent="0.35">
      <c r="A957" s="671" t="s">
        <v>4168</v>
      </c>
      <c r="B957" s="676" t="s">
        <v>3637</v>
      </c>
      <c r="C957" s="672" t="s">
        <v>4280</v>
      </c>
      <c r="D957" s="675">
        <v>44742</v>
      </c>
      <c r="E957" s="477" t="s">
        <v>3127</v>
      </c>
      <c r="F957" s="477" t="s">
        <v>454</v>
      </c>
      <c r="G957" s="670">
        <f>_xlfn.XLOOKUP(Table3[[#This Row],[district]],LISTS!B:B,LISTS!C:C,0,0,1)</f>
        <v>80401070</v>
      </c>
    </row>
    <row r="958" spans="1:7" ht="13.5" x14ac:dyDescent="0.35">
      <c r="A958" s="674" t="s">
        <v>4168</v>
      </c>
      <c r="B958" s="676" t="s">
        <v>4273</v>
      </c>
      <c r="C958" s="672" t="s">
        <v>4280</v>
      </c>
      <c r="D958" s="675">
        <v>44742</v>
      </c>
      <c r="E958" s="477" t="s">
        <v>3127</v>
      </c>
      <c r="F958" s="477" t="s">
        <v>454</v>
      </c>
      <c r="G958" s="670">
        <f>_xlfn.XLOOKUP(Table3[[#This Row],[district]],LISTS!B:B,LISTS!C:C,0,0,1)</f>
        <v>80401070</v>
      </c>
    </row>
    <row r="959" spans="1:7" ht="13.5" x14ac:dyDescent="0.35">
      <c r="A959" s="674" t="s">
        <v>3820</v>
      </c>
      <c r="B959" s="676" t="s">
        <v>3650</v>
      </c>
      <c r="C959" s="672" t="s">
        <v>4280</v>
      </c>
      <c r="D959" s="675">
        <v>44742</v>
      </c>
      <c r="E959" s="477" t="s">
        <v>3127</v>
      </c>
      <c r="F959" s="477" t="s">
        <v>454</v>
      </c>
      <c r="G959" s="670">
        <f>_xlfn.XLOOKUP(Table3[[#This Row],[district]],LISTS!B:B,LISTS!C:C,0,0,1)</f>
        <v>80401070</v>
      </c>
    </row>
    <row r="960" spans="1:7" ht="13.5" x14ac:dyDescent="0.35">
      <c r="A960" s="674" t="s">
        <v>3820</v>
      </c>
      <c r="B960" s="676" t="s">
        <v>3685</v>
      </c>
      <c r="C960" s="672" t="s">
        <v>4280</v>
      </c>
      <c r="D960" s="675">
        <v>44742</v>
      </c>
      <c r="E960" s="477" t="s">
        <v>3127</v>
      </c>
      <c r="F960" s="477" t="s">
        <v>454</v>
      </c>
      <c r="G960" s="670">
        <f>_xlfn.XLOOKUP(Table3[[#This Row],[district]],LISTS!B:B,LISTS!C:C,0,0,1)</f>
        <v>80401070</v>
      </c>
    </row>
    <row r="961" spans="1:7" ht="13.5" x14ac:dyDescent="0.35">
      <c r="A961" s="671" t="s">
        <v>4169</v>
      </c>
      <c r="B961" s="676" t="s">
        <v>3616</v>
      </c>
      <c r="C961" s="672" t="s">
        <v>4280</v>
      </c>
      <c r="D961" s="675">
        <v>44742</v>
      </c>
      <c r="E961" s="477" t="s">
        <v>3127</v>
      </c>
      <c r="F961" s="477" t="s">
        <v>454</v>
      </c>
      <c r="G961" s="670">
        <f>_xlfn.XLOOKUP(Table3[[#This Row],[district]],LISTS!B:B,LISTS!C:C,0,0,1)</f>
        <v>80401070</v>
      </c>
    </row>
    <row r="962" spans="1:7" ht="13.5" x14ac:dyDescent="0.35">
      <c r="A962" s="674" t="s">
        <v>4169</v>
      </c>
      <c r="B962" s="676" t="s">
        <v>4273</v>
      </c>
      <c r="C962" s="672" t="s">
        <v>4280</v>
      </c>
      <c r="D962" s="675">
        <v>44742</v>
      </c>
      <c r="E962" s="477" t="s">
        <v>3127</v>
      </c>
      <c r="F962" s="477" t="s">
        <v>454</v>
      </c>
      <c r="G962" s="670">
        <f>_xlfn.XLOOKUP(Table3[[#This Row],[district]],LISTS!B:B,LISTS!C:C,0,0,1)</f>
        <v>80401070</v>
      </c>
    </row>
    <row r="963" spans="1:7" ht="13.5" x14ac:dyDescent="0.35">
      <c r="A963" s="674" t="s">
        <v>3816</v>
      </c>
      <c r="B963" s="676" t="s">
        <v>3482</v>
      </c>
      <c r="C963" s="672" t="s">
        <v>4280</v>
      </c>
      <c r="D963" s="675">
        <v>44742</v>
      </c>
      <c r="E963" s="477" t="s">
        <v>3127</v>
      </c>
      <c r="F963" s="477" t="s">
        <v>454</v>
      </c>
      <c r="G963" s="670">
        <f>_xlfn.XLOOKUP(Table3[[#This Row],[district]],LISTS!B:B,LISTS!C:C,0,0,1)</f>
        <v>80401070</v>
      </c>
    </row>
    <row r="964" spans="1:7" ht="13.5" x14ac:dyDescent="0.35">
      <c r="A964" s="674" t="s">
        <v>3816</v>
      </c>
      <c r="B964" s="676" t="s">
        <v>3685</v>
      </c>
      <c r="C964" s="672" t="s">
        <v>4280</v>
      </c>
      <c r="D964" s="675">
        <v>44742</v>
      </c>
      <c r="E964" s="477" t="s">
        <v>3127</v>
      </c>
      <c r="F964" s="477" t="s">
        <v>454</v>
      </c>
      <c r="G964" s="670">
        <f>_xlfn.XLOOKUP(Table3[[#This Row],[district]],LISTS!B:B,LISTS!C:C,0,0,1)</f>
        <v>80401070</v>
      </c>
    </row>
    <row r="965" spans="1:7" ht="13.5" x14ac:dyDescent="0.35">
      <c r="A965" s="671" t="s">
        <v>4170</v>
      </c>
      <c r="B965" s="676" t="s">
        <v>3638</v>
      </c>
      <c r="C965" s="672" t="s">
        <v>4280</v>
      </c>
      <c r="D965" s="675">
        <v>44742</v>
      </c>
      <c r="E965" s="477" t="s">
        <v>3127</v>
      </c>
      <c r="F965" s="477" t="s">
        <v>454</v>
      </c>
      <c r="G965" s="670">
        <f>_xlfn.XLOOKUP(Table3[[#This Row],[district]],LISTS!B:B,LISTS!C:C,0,0,1)</f>
        <v>80401070</v>
      </c>
    </row>
    <row r="966" spans="1:7" ht="13.5" x14ac:dyDescent="0.35">
      <c r="A966" s="674" t="s">
        <v>4170</v>
      </c>
      <c r="B966" s="674" t="s">
        <v>4273</v>
      </c>
      <c r="C966" s="672" t="s">
        <v>4280</v>
      </c>
      <c r="D966" s="675">
        <v>44742</v>
      </c>
      <c r="E966" s="477" t="s">
        <v>3127</v>
      </c>
      <c r="F966" s="477" t="s">
        <v>454</v>
      </c>
      <c r="G966" s="670">
        <f>_xlfn.XLOOKUP(Table3[[#This Row],[district]],LISTS!B:B,LISTS!C:C,0,0,1)</f>
        <v>80401070</v>
      </c>
    </row>
    <row r="967" spans="1:7" ht="13.5" x14ac:dyDescent="0.35">
      <c r="A967" s="671" t="s">
        <v>4171</v>
      </c>
      <c r="B967" s="676" t="s">
        <v>3639</v>
      </c>
      <c r="C967" s="672" t="s">
        <v>4280</v>
      </c>
      <c r="D967" s="675">
        <v>44742</v>
      </c>
      <c r="E967" s="477" t="s">
        <v>3127</v>
      </c>
      <c r="F967" s="477" t="s">
        <v>454</v>
      </c>
      <c r="G967" s="670">
        <f>_xlfn.XLOOKUP(Table3[[#This Row],[district]],LISTS!B:B,LISTS!C:C,0,0,1)</f>
        <v>80401070</v>
      </c>
    </row>
    <row r="968" spans="1:7" ht="13.5" x14ac:dyDescent="0.35">
      <c r="A968" s="674" t="s">
        <v>4171</v>
      </c>
      <c r="B968" s="676" t="s">
        <v>4273</v>
      </c>
      <c r="C968" s="672" t="s">
        <v>4280</v>
      </c>
      <c r="D968" s="675">
        <v>44742</v>
      </c>
      <c r="E968" s="477" t="s">
        <v>3127</v>
      </c>
      <c r="F968" s="477" t="s">
        <v>454</v>
      </c>
      <c r="G968" s="670">
        <f>_xlfn.XLOOKUP(Table3[[#This Row],[district]],LISTS!B:B,LISTS!C:C,0,0,1)</f>
        <v>80401070</v>
      </c>
    </row>
    <row r="969" spans="1:7" ht="13.5" x14ac:dyDescent="0.35">
      <c r="A969" s="671" t="s">
        <v>4172</v>
      </c>
      <c r="B969" s="676" t="s">
        <v>3640</v>
      </c>
      <c r="C969" s="672" t="s">
        <v>4280</v>
      </c>
      <c r="D969" s="675">
        <v>44742</v>
      </c>
      <c r="E969" s="477" t="s">
        <v>3127</v>
      </c>
      <c r="F969" s="477" t="s">
        <v>454</v>
      </c>
      <c r="G969" s="670">
        <f>_xlfn.XLOOKUP(Table3[[#This Row],[district]],LISTS!B:B,LISTS!C:C,0,0,1)</f>
        <v>80401070</v>
      </c>
    </row>
    <row r="970" spans="1:7" ht="13.5" x14ac:dyDescent="0.35">
      <c r="A970" s="674" t="s">
        <v>4172</v>
      </c>
      <c r="B970" s="676" t="s">
        <v>4273</v>
      </c>
      <c r="C970" s="672" t="s">
        <v>4280</v>
      </c>
      <c r="D970" s="675">
        <v>44742</v>
      </c>
      <c r="E970" s="477" t="s">
        <v>3127</v>
      </c>
      <c r="F970" s="477" t="s">
        <v>454</v>
      </c>
      <c r="G970" s="670">
        <f>_xlfn.XLOOKUP(Table3[[#This Row],[district]],LISTS!B:B,LISTS!C:C,0,0,1)</f>
        <v>80401070</v>
      </c>
    </row>
    <row r="971" spans="1:7" ht="13.5" x14ac:dyDescent="0.35">
      <c r="A971" s="674" t="s">
        <v>3769</v>
      </c>
      <c r="B971" s="676" t="s">
        <v>3656</v>
      </c>
      <c r="C971" s="672" t="s">
        <v>4280</v>
      </c>
      <c r="D971" s="675">
        <v>44742</v>
      </c>
      <c r="E971" s="477" t="s">
        <v>3127</v>
      </c>
      <c r="F971" s="477" t="s">
        <v>454</v>
      </c>
      <c r="G971" s="670">
        <f>_xlfn.XLOOKUP(Table3[[#This Row],[district]],LISTS!B:B,LISTS!C:C,0,0,1)</f>
        <v>80401070</v>
      </c>
    </row>
    <row r="972" spans="1:7" ht="13.5" x14ac:dyDescent="0.35">
      <c r="A972" s="674" t="s">
        <v>3769</v>
      </c>
      <c r="B972" s="676" t="s">
        <v>3685</v>
      </c>
      <c r="C972" s="672" t="s">
        <v>4280</v>
      </c>
      <c r="D972" s="675">
        <v>44742</v>
      </c>
      <c r="E972" s="477" t="s">
        <v>3127</v>
      </c>
      <c r="F972" s="477" t="s">
        <v>454</v>
      </c>
      <c r="G972" s="670">
        <f>_xlfn.XLOOKUP(Table3[[#This Row],[district]],LISTS!B:B,LISTS!C:C,0,0,1)</f>
        <v>80401070</v>
      </c>
    </row>
    <row r="973" spans="1:7" ht="13.5" x14ac:dyDescent="0.35">
      <c r="A973" s="671" t="s">
        <v>4173</v>
      </c>
      <c r="B973" s="676" t="s">
        <v>3641</v>
      </c>
      <c r="C973" s="672" t="s">
        <v>4280</v>
      </c>
      <c r="D973" s="675">
        <v>44742</v>
      </c>
      <c r="E973" s="477" t="s">
        <v>3127</v>
      </c>
      <c r="F973" s="477" t="s">
        <v>454</v>
      </c>
      <c r="G973" s="670">
        <f>_xlfn.XLOOKUP(Table3[[#This Row],[district]],LISTS!B:B,LISTS!C:C,0,0,1)</f>
        <v>80401070</v>
      </c>
    </row>
    <row r="974" spans="1:7" ht="13.5" x14ac:dyDescent="0.35">
      <c r="A974" s="674" t="s">
        <v>4173</v>
      </c>
      <c r="B974" s="676" t="s">
        <v>4273</v>
      </c>
      <c r="C974" s="672" t="s">
        <v>4280</v>
      </c>
      <c r="D974" s="675">
        <v>44742</v>
      </c>
      <c r="E974" s="477" t="s">
        <v>3127</v>
      </c>
      <c r="F974" s="477" t="s">
        <v>454</v>
      </c>
      <c r="G974" s="670">
        <f>_xlfn.XLOOKUP(Table3[[#This Row],[district]],LISTS!B:B,LISTS!C:C,0,0,1)</f>
        <v>80401070</v>
      </c>
    </row>
    <row r="975" spans="1:7" ht="13.5" x14ac:dyDescent="0.35">
      <c r="A975" s="674" t="s">
        <v>3783</v>
      </c>
      <c r="B975" s="676" t="s">
        <v>336</v>
      </c>
      <c r="C975" s="672" t="s">
        <v>4280</v>
      </c>
      <c r="D975" s="675">
        <v>44742</v>
      </c>
      <c r="E975" s="477" t="s">
        <v>3127</v>
      </c>
      <c r="F975" s="477" t="s">
        <v>454</v>
      </c>
      <c r="G975" s="670">
        <f>_xlfn.XLOOKUP(Table3[[#This Row],[district]],LISTS!B:B,LISTS!C:C,0,0,1)</f>
        <v>80401070</v>
      </c>
    </row>
    <row r="976" spans="1:7" ht="13.5" x14ac:dyDescent="0.35">
      <c r="A976" s="674" t="s">
        <v>3783</v>
      </c>
      <c r="B976" s="676" t="s">
        <v>3685</v>
      </c>
      <c r="C976" s="672" t="s">
        <v>4280</v>
      </c>
      <c r="D976" s="675">
        <v>44742</v>
      </c>
      <c r="E976" s="477" t="s">
        <v>3127</v>
      </c>
      <c r="F976" s="477" t="s">
        <v>454</v>
      </c>
      <c r="G976" s="670">
        <f>_xlfn.XLOOKUP(Table3[[#This Row],[district]],LISTS!B:B,LISTS!C:C,0,0,1)</f>
        <v>80401070</v>
      </c>
    </row>
    <row r="977" spans="1:7" ht="13.5" x14ac:dyDescent="0.35">
      <c r="A977" s="670" t="s">
        <v>3521</v>
      </c>
      <c r="B977" s="676" t="s">
        <v>3658</v>
      </c>
      <c r="C977" s="672" t="s">
        <v>4280</v>
      </c>
      <c r="D977" s="675">
        <v>44742</v>
      </c>
      <c r="E977" s="477" t="s">
        <v>3127</v>
      </c>
      <c r="F977" s="477" t="s">
        <v>454</v>
      </c>
      <c r="G977" s="670">
        <f>_xlfn.XLOOKUP(Table3[[#This Row],[district]],LISTS!B:B,LISTS!C:C,0,0,1)</f>
        <v>80401070</v>
      </c>
    </row>
    <row r="978" spans="1:7" ht="13.5" x14ac:dyDescent="0.35">
      <c r="A978" s="674" t="s">
        <v>3521</v>
      </c>
      <c r="B978" s="674" t="s">
        <v>3685</v>
      </c>
      <c r="C978" s="672" t="s">
        <v>4280</v>
      </c>
      <c r="D978" s="675">
        <v>44742</v>
      </c>
      <c r="E978" s="477" t="s">
        <v>3127</v>
      </c>
      <c r="F978" s="477" t="s">
        <v>454</v>
      </c>
      <c r="G978" s="670">
        <f>_xlfn.XLOOKUP(Table3[[#This Row],[district]],LISTS!B:B,LISTS!C:C,0,0,1)</f>
        <v>80401070</v>
      </c>
    </row>
    <row r="979" spans="1:7" ht="13.5" x14ac:dyDescent="0.35">
      <c r="A979" s="671" t="s">
        <v>4174</v>
      </c>
      <c r="B979" s="676" t="s">
        <v>3642</v>
      </c>
      <c r="C979" s="672" t="s">
        <v>4280</v>
      </c>
      <c r="D979" s="675">
        <v>44742</v>
      </c>
      <c r="E979" s="477" t="s">
        <v>3127</v>
      </c>
      <c r="F979" s="477" t="s">
        <v>454</v>
      </c>
      <c r="G979" s="670">
        <f>_xlfn.XLOOKUP(Table3[[#This Row],[district]],LISTS!B:B,LISTS!C:C,0,0,1)</f>
        <v>80401070</v>
      </c>
    </row>
    <row r="980" spans="1:7" ht="13.5" x14ac:dyDescent="0.35">
      <c r="A980" s="674" t="s">
        <v>4174</v>
      </c>
      <c r="B980" s="676" t="s">
        <v>4273</v>
      </c>
      <c r="C980" s="672" t="s">
        <v>4280</v>
      </c>
      <c r="D980" s="675">
        <v>44742</v>
      </c>
      <c r="E980" s="477" t="s">
        <v>3127</v>
      </c>
      <c r="F980" s="477" t="s">
        <v>454</v>
      </c>
      <c r="G980" s="670">
        <f>_xlfn.XLOOKUP(Table3[[#This Row],[district]],LISTS!B:B,LISTS!C:C,0,0,1)</f>
        <v>80401070</v>
      </c>
    </row>
    <row r="981" spans="1:7" ht="13.5" x14ac:dyDescent="0.35">
      <c r="A981" s="671" t="s">
        <v>4175</v>
      </c>
      <c r="B981" s="676" t="s">
        <v>373</v>
      </c>
      <c r="C981" s="672" t="s">
        <v>4280</v>
      </c>
      <c r="D981" s="675">
        <v>44742</v>
      </c>
      <c r="E981" s="477" t="s">
        <v>3127</v>
      </c>
      <c r="F981" s="477" t="s">
        <v>454</v>
      </c>
      <c r="G981" s="670">
        <f>_xlfn.XLOOKUP(Table3[[#This Row],[district]],LISTS!B:B,LISTS!C:C,0,0,1)</f>
        <v>80401070</v>
      </c>
    </row>
    <row r="982" spans="1:7" ht="13.5" x14ac:dyDescent="0.35">
      <c r="A982" s="674" t="s">
        <v>4175</v>
      </c>
      <c r="B982" s="676" t="s">
        <v>4273</v>
      </c>
      <c r="C982" s="672" t="s">
        <v>4280</v>
      </c>
      <c r="D982" s="675">
        <v>44742</v>
      </c>
      <c r="E982" s="477" t="s">
        <v>3127</v>
      </c>
      <c r="F982" s="477" t="s">
        <v>454</v>
      </c>
      <c r="G982" s="670">
        <f>_xlfn.XLOOKUP(Table3[[#This Row],[district]],LISTS!B:B,LISTS!C:C,0,0,1)</f>
        <v>80401070</v>
      </c>
    </row>
    <row r="983" spans="1:7" ht="13.5" x14ac:dyDescent="0.35">
      <c r="A983" s="671" t="s">
        <v>4176</v>
      </c>
      <c r="B983" s="676" t="s">
        <v>3645</v>
      </c>
      <c r="C983" s="672" t="s">
        <v>4280</v>
      </c>
      <c r="D983" s="675">
        <v>44742</v>
      </c>
      <c r="E983" s="477" t="s">
        <v>3127</v>
      </c>
      <c r="F983" s="477" t="s">
        <v>454</v>
      </c>
      <c r="G983" s="670">
        <f>_xlfn.XLOOKUP(Table3[[#This Row],[district]],LISTS!B:B,LISTS!C:C,0,0,1)</f>
        <v>80401070</v>
      </c>
    </row>
    <row r="984" spans="1:7" ht="13.5" x14ac:dyDescent="0.35">
      <c r="A984" s="674" t="s">
        <v>4176</v>
      </c>
      <c r="B984" s="676" t="s">
        <v>4273</v>
      </c>
      <c r="C984" s="672" t="s">
        <v>4280</v>
      </c>
      <c r="D984" s="675">
        <v>44742</v>
      </c>
      <c r="E984" s="477" t="s">
        <v>3127</v>
      </c>
      <c r="F984" s="477" t="s">
        <v>454</v>
      </c>
      <c r="G984" s="670">
        <f>_xlfn.XLOOKUP(Table3[[#This Row],[district]],LISTS!B:B,LISTS!C:C,0,0,1)</f>
        <v>80401070</v>
      </c>
    </row>
    <row r="985" spans="1:7" ht="13.5" x14ac:dyDescent="0.35">
      <c r="A985" s="670" t="s">
        <v>3544</v>
      </c>
      <c r="B985" s="676" t="s">
        <v>3665</v>
      </c>
      <c r="C985" s="672" t="s">
        <v>4280</v>
      </c>
      <c r="D985" s="675">
        <v>44742</v>
      </c>
      <c r="E985" s="477" t="s">
        <v>3127</v>
      </c>
      <c r="F985" s="477" t="s">
        <v>454</v>
      </c>
      <c r="G985" s="670">
        <f>_xlfn.XLOOKUP(Table3[[#This Row],[district]],LISTS!B:B,LISTS!C:C,0,0,1)</f>
        <v>80401070</v>
      </c>
    </row>
    <row r="986" spans="1:7" ht="13.5" x14ac:dyDescent="0.35">
      <c r="A986" s="674" t="s">
        <v>3544</v>
      </c>
      <c r="B986" s="676" t="s">
        <v>3685</v>
      </c>
      <c r="C986" s="672" t="s">
        <v>4280</v>
      </c>
      <c r="D986" s="675">
        <v>44742</v>
      </c>
      <c r="E986" s="477" t="s">
        <v>3127</v>
      </c>
      <c r="F986" s="477" t="s">
        <v>454</v>
      </c>
      <c r="G986" s="670">
        <f>_xlfn.XLOOKUP(Table3[[#This Row],[district]],LISTS!B:B,LISTS!C:C,0,0,1)</f>
        <v>80401070</v>
      </c>
    </row>
    <row r="987" spans="1:7" ht="13.5" x14ac:dyDescent="0.35">
      <c r="A987" s="670" t="s">
        <v>3543</v>
      </c>
      <c r="B987" s="676" t="s">
        <v>3671</v>
      </c>
      <c r="C987" s="672" t="s">
        <v>4280</v>
      </c>
      <c r="D987" s="675">
        <v>44742</v>
      </c>
      <c r="E987" s="477" t="s">
        <v>3127</v>
      </c>
      <c r="F987" s="477" t="s">
        <v>454</v>
      </c>
      <c r="G987" s="670">
        <f>_xlfn.XLOOKUP(Table3[[#This Row],[district]],LISTS!B:B,LISTS!C:C,0,0,1)</f>
        <v>80401070</v>
      </c>
    </row>
    <row r="988" spans="1:7" ht="13.5" x14ac:dyDescent="0.35">
      <c r="A988" s="674" t="s">
        <v>3543</v>
      </c>
      <c r="B988" s="676" t="s">
        <v>3685</v>
      </c>
      <c r="C988" s="672" t="s">
        <v>4280</v>
      </c>
      <c r="D988" s="675">
        <v>44742</v>
      </c>
      <c r="E988" s="477" t="s">
        <v>3127</v>
      </c>
      <c r="F988" s="477" t="s">
        <v>454</v>
      </c>
      <c r="G988" s="670">
        <f>_xlfn.XLOOKUP(Table3[[#This Row],[district]],LISTS!B:B,LISTS!C:C,0,0,1)</f>
        <v>80401070</v>
      </c>
    </row>
    <row r="989" spans="1:7" ht="13.5" x14ac:dyDescent="0.35">
      <c r="A989" s="671" t="s">
        <v>4177</v>
      </c>
      <c r="B989" s="676" t="s">
        <v>3648</v>
      </c>
      <c r="C989" s="672" t="s">
        <v>4280</v>
      </c>
      <c r="D989" s="675">
        <v>44742</v>
      </c>
      <c r="E989" s="477" t="s">
        <v>3127</v>
      </c>
      <c r="F989" s="477" t="s">
        <v>454</v>
      </c>
      <c r="G989" s="670">
        <f>_xlfn.XLOOKUP(Table3[[#This Row],[district]],LISTS!B:B,LISTS!C:C,0,0,1)</f>
        <v>80401070</v>
      </c>
    </row>
    <row r="990" spans="1:7" ht="13.5" x14ac:dyDescent="0.35">
      <c r="A990" s="674" t="s">
        <v>4177</v>
      </c>
      <c r="B990" s="676" t="s">
        <v>4273</v>
      </c>
      <c r="C990" s="672" t="s">
        <v>4280</v>
      </c>
      <c r="D990" s="675">
        <v>44742</v>
      </c>
      <c r="E990" s="477" t="s">
        <v>3127</v>
      </c>
      <c r="F990" s="477" t="s">
        <v>454</v>
      </c>
      <c r="G990" s="670">
        <f>_xlfn.XLOOKUP(Table3[[#This Row],[district]],LISTS!B:B,LISTS!C:C,0,0,1)</f>
        <v>80401070</v>
      </c>
    </row>
    <row r="991" spans="1:7" ht="13.5" x14ac:dyDescent="0.35">
      <c r="A991" s="674" t="s">
        <v>3647</v>
      </c>
      <c r="B991" s="676" t="s">
        <v>3674</v>
      </c>
      <c r="C991" s="672" t="s">
        <v>4280</v>
      </c>
      <c r="D991" s="675">
        <v>44742</v>
      </c>
      <c r="E991" s="477" t="s">
        <v>3127</v>
      </c>
      <c r="F991" s="477" t="s">
        <v>454</v>
      </c>
      <c r="G991" s="670">
        <f>_xlfn.XLOOKUP(Table3[[#This Row],[district]],LISTS!B:B,LISTS!C:C,0,0,1)</f>
        <v>80401070</v>
      </c>
    </row>
    <row r="992" spans="1:7" ht="13.5" x14ac:dyDescent="0.35">
      <c r="A992" s="674" t="s">
        <v>3647</v>
      </c>
      <c r="B992" s="676" t="s">
        <v>3685</v>
      </c>
      <c r="C992" s="672" t="s">
        <v>4280</v>
      </c>
      <c r="D992" s="675">
        <v>44742</v>
      </c>
      <c r="E992" s="477" t="s">
        <v>3127</v>
      </c>
      <c r="F992" s="477" t="s">
        <v>454</v>
      </c>
      <c r="G992" s="670">
        <f>_xlfn.XLOOKUP(Table3[[#This Row],[district]],LISTS!B:B,LISTS!C:C,0,0,1)</f>
        <v>80401070</v>
      </c>
    </row>
    <row r="993" spans="1:7" ht="13.5" x14ac:dyDescent="0.35">
      <c r="A993" s="671" t="s">
        <v>4178</v>
      </c>
      <c r="B993" s="676" t="s">
        <v>3649</v>
      </c>
      <c r="C993" s="672" t="s">
        <v>4280</v>
      </c>
      <c r="D993" s="675">
        <v>44742</v>
      </c>
      <c r="E993" s="477" t="s">
        <v>3127</v>
      </c>
      <c r="F993" s="477" t="s">
        <v>454</v>
      </c>
      <c r="G993" s="670">
        <f>_xlfn.XLOOKUP(Table3[[#This Row],[district]],LISTS!B:B,LISTS!C:C,0,0,1)</f>
        <v>80401070</v>
      </c>
    </row>
    <row r="994" spans="1:7" ht="13.5" x14ac:dyDescent="0.35">
      <c r="A994" s="674" t="s">
        <v>4178</v>
      </c>
      <c r="B994" s="676" t="s">
        <v>4273</v>
      </c>
      <c r="C994" s="672" t="s">
        <v>4280</v>
      </c>
      <c r="D994" s="675">
        <v>44742</v>
      </c>
      <c r="E994" s="477" t="s">
        <v>3127</v>
      </c>
      <c r="F994" s="477" t="s">
        <v>454</v>
      </c>
      <c r="G994" s="670">
        <f>_xlfn.XLOOKUP(Table3[[#This Row],[district]],LISTS!B:B,LISTS!C:C,0,0,1)</f>
        <v>80401070</v>
      </c>
    </row>
    <row r="995" spans="1:7" ht="13.5" x14ac:dyDescent="0.35">
      <c r="A995" s="674" t="s">
        <v>3753</v>
      </c>
      <c r="B995" s="676" t="s">
        <v>3676</v>
      </c>
      <c r="C995" s="672" t="s">
        <v>4280</v>
      </c>
      <c r="D995" s="675">
        <v>44742</v>
      </c>
      <c r="E995" s="477" t="s">
        <v>3127</v>
      </c>
      <c r="F995" s="477" t="s">
        <v>454</v>
      </c>
      <c r="G995" s="670">
        <f>_xlfn.XLOOKUP(Table3[[#This Row],[district]],LISTS!B:B,LISTS!C:C,0,0,1)</f>
        <v>80401070</v>
      </c>
    </row>
    <row r="996" spans="1:7" ht="13.5" x14ac:dyDescent="0.35">
      <c r="A996" s="674" t="s">
        <v>3753</v>
      </c>
      <c r="B996" s="676" t="s">
        <v>3685</v>
      </c>
      <c r="C996" s="672" t="s">
        <v>4280</v>
      </c>
      <c r="D996" s="675">
        <v>44742</v>
      </c>
      <c r="E996" s="477" t="s">
        <v>3127</v>
      </c>
      <c r="F996" s="477" t="s">
        <v>454</v>
      </c>
      <c r="G996" s="670">
        <f>_xlfn.XLOOKUP(Table3[[#This Row],[district]],LISTS!B:B,LISTS!C:C,0,0,1)</f>
        <v>80401070</v>
      </c>
    </row>
    <row r="997" spans="1:7" ht="13.5" x14ac:dyDescent="0.35">
      <c r="A997" s="671" t="s">
        <v>4179</v>
      </c>
      <c r="B997" s="676" t="s">
        <v>3650</v>
      </c>
      <c r="C997" s="672" t="s">
        <v>4280</v>
      </c>
      <c r="D997" s="675">
        <v>44742</v>
      </c>
      <c r="E997" s="477" t="s">
        <v>3127</v>
      </c>
      <c r="F997" s="477" t="s">
        <v>454</v>
      </c>
      <c r="G997" s="670">
        <f>_xlfn.XLOOKUP(Table3[[#This Row],[district]],LISTS!B:B,LISTS!C:C,0,0,1)</f>
        <v>80401070</v>
      </c>
    </row>
    <row r="998" spans="1:7" ht="13.5" x14ac:dyDescent="0.35">
      <c r="A998" s="674" t="s">
        <v>4179</v>
      </c>
      <c r="B998" s="674" t="s">
        <v>4273</v>
      </c>
      <c r="C998" s="672" t="s">
        <v>4280</v>
      </c>
      <c r="D998" s="675">
        <v>44742</v>
      </c>
      <c r="E998" s="477" t="s">
        <v>3127</v>
      </c>
      <c r="F998" s="477" t="s">
        <v>454</v>
      </c>
      <c r="G998" s="670">
        <f>_xlfn.XLOOKUP(Table3[[#This Row],[district]],LISTS!B:B,LISTS!C:C,0,0,1)</f>
        <v>80401070</v>
      </c>
    </row>
    <row r="999" spans="1:7" ht="13.5" x14ac:dyDescent="0.35">
      <c r="A999" s="671" t="s">
        <v>4180</v>
      </c>
      <c r="B999" s="676" t="s">
        <v>3482</v>
      </c>
      <c r="C999" s="672" t="s">
        <v>4280</v>
      </c>
      <c r="D999" s="675">
        <v>44742</v>
      </c>
      <c r="E999" s="477" t="s">
        <v>3127</v>
      </c>
      <c r="F999" s="477" t="s">
        <v>454</v>
      </c>
      <c r="G999" s="670">
        <f>_xlfn.XLOOKUP(Table3[[#This Row],[district]],LISTS!B:B,LISTS!C:C,0,0,1)</f>
        <v>80401070</v>
      </c>
    </row>
    <row r="1000" spans="1:7" ht="13.5" x14ac:dyDescent="0.35">
      <c r="A1000" s="674" t="s">
        <v>4180</v>
      </c>
      <c r="B1000" s="676" t="s">
        <v>4273</v>
      </c>
      <c r="C1000" s="672" t="s">
        <v>4280</v>
      </c>
      <c r="D1000" s="675">
        <v>44742</v>
      </c>
      <c r="E1000" s="477" t="s">
        <v>3127</v>
      </c>
      <c r="F1000" s="477" t="s">
        <v>454</v>
      </c>
      <c r="G1000" s="670">
        <f>_xlfn.XLOOKUP(Table3[[#This Row],[district]],LISTS!B:B,LISTS!C:C,0,0,1)</f>
        <v>80401070</v>
      </c>
    </row>
    <row r="1001" spans="1:7" ht="13.5" x14ac:dyDescent="0.35">
      <c r="A1001" s="671" t="s">
        <v>4181</v>
      </c>
      <c r="B1001" s="676" t="s">
        <v>3656</v>
      </c>
      <c r="C1001" s="672" t="s">
        <v>4280</v>
      </c>
      <c r="D1001" s="675">
        <v>44742</v>
      </c>
      <c r="E1001" s="477" t="s">
        <v>3127</v>
      </c>
      <c r="F1001" s="477" t="s">
        <v>454</v>
      </c>
      <c r="G1001" s="670">
        <f>_xlfn.XLOOKUP(Table3[[#This Row],[district]],LISTS!B:B,LISTS!C:C,0,0,1)</f>
        <v>80401070</v>
      </c>
    </row>
    <row r="1002" spans="1:7" ht="13.5" x14ac:dyDescent="0.35">
      <c r="A1002" s="674" t="s">
        <v>4181</v>
      </c>
      <c r="B1002" s="676" t="s">
        <v>4273</v>
      </c>
      <c r="C1002" s="672" t="s">
        <v>4280</v>
      </c>
      <c r="D1002" s="675">
        <v>44742</v>
      </c>
      <c r="E1002" s="477" t="s">
        <v>3127</v>
      </c>
      <c r="F1002" s="477" t="s">
        <v>454</v>
      </c>
      <c r="G1002" s="670">
        <f>_xlfn.XLOOKUP(Table3[[#This Row],[district]],LISTS!B:B,LISTS!C:C,0,0,1)</f>
        <v>80401070</v>
      </c>
    </row>
    <row r="1003" spans="1:7" ht="13.5" x14ac:dyDescent="0.35">
      <c r="A1003" s="671" t="s">
        <v>4182</v>
      </c>
      <c r="B1003" s="676" t="s">
        <v>336</v>
      </c>
      <c r="C1003" s="672" t="s">
        <v>4280</v>
      </c>
      <c r="D1003" s="675">
        <v>44742</v>
      </c>
      <c r="E1003" s="477" t="s">
        <v>3127</v>
      </c>
      <c r="F1003" s="477" t="s">
        <v>454</v>
      </c>
      <c r="G1003" s="670">
        <f>_xlfn.XLOOKUP(Table3[[#This Row],[district]],LISTS!B:B,LISTS!C:C,0,0,1)</f>
        <v>80401070</v>
      </c>
    </row>
    <row r="1004" spans="1:7" ht="13.5" x14ac:dyDescent="0.35">
      <c r="A1004" s="674" t="s">
        <v>4182</v>
      </c>
      <c r="B1004" s="676" t="s">
        <v>4273</v>
      </c>
      <c r="C1004" s="672" t="s">
        <v>4280</v>
      </c>
      <c r="D1004" s="675">
        <v>44742</v>
      </c>
      <c r="E1004" s="477" t="s">
        <v>3127</v>
      </c>
      <c r="F1004" s="477" t="s">
        <v>454</v>
      </c>
      <c r="G1004" s="670">
        <f>_xlfn.XLOOKUP(Table3[[#This Row],[district]],LISTS!B:B,LISTS!C:C,0,0,1)</f>
        <v>80401070</v>
      </c>
    </row>
    <row r="1005" spans="1:7" ht="13.5" x14ac:dyDescent="0.35">
      <c r="A1005" s="671" t="s">
        <v>4183</v>
      </c>
      <c r="B1005" s="676" t="s">
        <v>3658</v>
      </c>
      <c r="C1005" s="672" t="s">
        <v>4280</v>
      </c>
      <c r="D1005" s="675">
        <v>44742</v>
      </c>
      <c r="E1005" s="477" t="s">
        <v>3127</v>
      </c>
      <c r="F1005" s="477" t="s">
        <v>454</v>
      </c>
      <c r="G1005" s="670">
        <f>_xlfn.XLOOKUP(Table3[[#This Row],[district]],LISTS!B:B,LISTS!C:C,0,0,1)</f>
        <v>80401070</v>
      </c>
    </row>
    <row r="1006" spans="1:7" ht="13.5" x14ac:dyDescent="0.35">
      <c r="A1006" s="674" t="s">
        <v>4183</v>
      </c>
      <c r="B1006" s="676" t="s">
        <v>4273</v>
      </c>
      <c r="C1006" s="672" t="s">
        <v>4280</v>
      </c>
      <c r="D1006" s="675">
        <v>44742</v>
      </c>
      <c r="E1006" s="477" t="s">
        <v>3127</v>
      </c>
      <c r="F1006" s="477" t="s">
        <v>454</v>
      </c>
      <c r="G1006" s="670">
        <f>_xlfn.XLOOKUP(Table3[[#This Row],[district]],LISTS!B:B,LISTS!C:C,0,0,1)</f>
        <v>80401070</v>
      </c>
    </row>
    <row r="1007" spans="1:7" ht="13.5" x14ac:dyDescent="0.35">
      <c r="A1007" s="671" t="s">
        <v>4184</v>
      </c>
      <c r="B1007" s="676" t="s">
        <v>3665</v>
      </c>
      <c r="C1007" s="672" t="s">
        <v>4280</v>
      </c>
      <c r="D1007" s="675">
        <v>44742</v>
      </c>
      <c r="E1007" s="477" t="s">
        <v>3127</v>
      </c>
      <c r="F1007" s="477" t="s">
        <v>454</v>
      </c>
      <c r="G1007" s="670">
        <f>_xlfn.XLOOKUP(Table3[[#This Row],[district]],LISTS!B:B,LISTS!C:C,0,0,1)</f>
        <v>80401070</v>
      </c>
    </row>
    <row r="1008" spans="1:7" ht="13.5" x14ac:dyDescent="0.35">
      <c r="A1008" s="674" t="s">
        <v>4184</v>
      </c>
      <c r="B1008" s="674" t="s">
        <v>3634</v>
      </c>
      <c r="C1008" s="672" t="s">
        <v>4280</v>
      </c>
      <c r="D1008" s="675">
        <v>44742</v>
      </c>
      <c r="E1008" s="477" t="s">
        <v>3127</v>
      </c>
      <c r="F1008" s="477" t="s">
        <v>454</v>
      </c>
      <c r="G1008" s="670">
        <f>_xlfn.XLOOKUP(Table3[[#This Row],[district]],LISTS!B:B,LISTS!C:C,0,0,1)</f>
        <v>80401070</v>
      </c>
    </row>
    <row r="1009" spans="1:7" ht="13.5" x14ac:dyDescent="0.35">
      <c r="A1009" s="671" t="s">
        <v>3928</v>
      </c>
      <c r="B1009" s="676" t="s">
        <v>3680</v>
      </c>
      <c r="C1009" s="672" t="s">
        <v>4279</v>
      </c>
      <c r="D1009" s="675">
        <v>44742</v>
      </c>
      <c r="E1009" s="477" t="s">
        <v>3127</v>
      </c>
      <c r="F1009" s="477" t="s">
        <v>454</v>
      </c>
      <c r="G1009" s="670">
        <f>_xlfn.XLOOKUP(Table3[[#This Row],[district]],LISTS!B:B,LISTS!C:C,0,0,1)</f>
        <v>80401070</v>
      </c>
    </row>
    <row r="1010" spans="1:7" ht="13.5" x14ac:dyDescent="0.35">
      <c r="A1010" s="671" t="s">
        <v>3928</v>
      </c>
      <c r="B1010" s="676" t="s">
        <v>3671</v>
      </c>
      <c r="C1010" s="672" t="s">
        <v>4280</v>
      </c>
      <c r="D1010" s="675">
        <v>44742</v>
      </c>
      <c r="E1010" s="477" t="s">
        <v>3127</v>
      </c>
      <c r="F1010" s="477" t="s">
        <v>454</v>
      </c>
      <c r="G1010" s="670">
        <f>_xlfn.XLOOKUP(Table3[[#This Row],[district]],LISTS!B:B,LISTS!C:C,0,0,1)</f>
        <v>80401070</v>
      </c>
    </row>
    <row r="1011" spans="1:7" ht="13.5" x14ac:dyDescent="0.35">
      <c r="A1011" s="674" t="s">
        <v>3928</v>
      </c>
      <c r="B1011" s="676" t="s">
        <v>3685</v>
      </c>
      <c r="C1011" s="672" t="s">
        <v>4279</v>
      </c>
      <c r="D1011" s="675">
        <v>44742</v>
      </c>
      <c r="E1011" s="477" t="s">
        <v>3127</v>
      </c>
      <c r="F1011" s="477" t="s">
        <v>454</v>
      </c>
      <c r="G1011" s="670">
        <f>_xlfn.XLOOKUP(Table3[[#This Row],[district]],LISTS!B:B,LISTS!C:C,0,0,1)</f>
        <v>80401070</v>
      </c>
    </row>
    <row r="1012" spans="1:7" ht="13.5" x14ac:dyDescent="0.35">
      <c r="A1012" s="674" t="s">
        <v>3928</v>
      </c>
      <c r="B1012" s="676" t="s">
        <v>3634</v>
      </c>
      <c r="C1012" s="672" t="s">
        <v>4279</v>
      </c>
      <c r="D1012" s="675">
        <v>44742</v>
      </c>
      <c r="E1012" s="477" t="s">
        <v>3127</v>
      </c>
      <c r="F1012" s="477" t="s">
        <v>454</v>
      </c>
      <c r="G1012" s="670">
        <f>_xlfn.XLOOKUP(Table3[[#This Row],[district]],LISTS!B:B,LISTS!C:C,0,0,1)</f>
        <v>80401070</v>
      </c>
    </row>
    <row r="1013" spans="1:7" ht="13.5" x14ac:dyDescent="0.35">
      <c r="A1013" s="670" t="s">
        <v>3536</v>
      </c>
      <c r="B1013" s="676" t="s">
        <v>3682</v>
      </c>
      <c r="C1013" s="672" t="s">
        <v>4280</v>
      </c>
      <c r="D1013" s="675">
        <v>44742</v>
      </c>
      <c r="E1013" s="477" t="s">
        <v>3127</v>
      </c>
      <c r="F1013" s="477" t="s">
        <v>454</v>
      </c>
      <c r="G1013" s="670">
        <f>_xlfn.XLOOKUP(Table3[[#This Row],[district]],LISTS!B:B,LISTS!C:C,0,0,1)</f>
        <v>80401070</v>
      </c>
    </row>
    <row r="1014" spans="1:7" ht="13.5" x14ac:dyDescent="0.35">
      <c r="A1014" s="674" t="s">
        <v>3536</v>
      </c>
      <c r="B1014" s="676" t="s">
        <v>3685</v>
      </c>
      <c r="C1014" s="672" t="s">
        <v>4280</v>
      </c>
      <c r="D1014" s="675">
        <v>44742</v>
      </c>
      <c r="E1014" s="477" t="s">
        <v>3127</v>
      </c>
      <c r="F1014" s="477" t="s">
        <v>454</v>
      </c>
      <c r="G1014" s="670">
        <f>_xlfn.XLOOKUP(Table3[[#This Row],[district]],LISTS!B:B,LISTS!C:C,0,0,1)</f>
        <v>80401070</v>
      </c>
    </row>
    <row r="1015" spans="1:7" ht="13.5" x14ac:dyDescent="0.35">
      <c r="A1015" s="671" t="s">
        <v>4185</v>
      </c>
      <c r="B1015" s="676" t="s">
        <v>3674</v>
      </c>
      <c r="C1015" s="672" t="s">
        <v>4280</v>
      </c>
      <c r="D1015" s="675">
        <v>44742</v>
      </c>
      <c r="E1015" s="477" t="s">
        <v>3127</v>
      </c>
      <c r="F1015" s="477" t="s">
        <v>454</v>
      </c>
      <c r="G1015" s="670">
        <f>_xlfn.XLOOKUP(Table3[[#This Row],[district]],LISTS!B:B,LISTS!C:C,0,0,1)</f>
        <v>80401070</v>
      </c>
    </row>
    <row r="1016" spans="1:7" ht="13.5" x14ac:dyDescent="0.35">
      <c r="A1016" s="674" t="s">
        <v>4185</v>
      </c>
      <c r="B1016" s="676" t="s">
        <v>3634</v>
      </c>
      <c r="C1016" s="672" t="s">
        <v>4280</v>
      </c>
      <c r="D1016" s="675">
        <v>44742</v>
      </c>
      <c r="E1016" s="477" t="s">
        <v>3127</v>
      </c>
      <c r="F1016" s="477" t="s">
        <v>454</v>
      </c>
      <c r="G1016" s="670">
        <f>_xlfn.XLOOKUP(Table3[[#This Row],[district]],LISTS!B:B,LISTS!C:C,0,0,1)</f>
        <v>80401070</v>
      </c>
    </row>
    <row r="1017" spans="1:7" ht="13.5" x14ac:dyDescent="0.35">
      <c r="A1017" s="674" t="s">
        <v>3712</v>
      </c>
      <c r="B1017" s="676" t="s">
        <v>3683</v>
      </c>
      <c r="C1017" s="672" t="s">
        <v>4280</v>
      </c>
      <c r="D1017" s="675">
        <v>44742</v>
      </c>
      <c r="E1017" s="477" t="s">
        <v>3127</v>
      </c>
      <c r="F1017" s="477" t="s">
        <v>454</v>
      </c>
      <c r="G1017" s="670">
        <f>_xlfn.XLOOKUP(Table3[[#This Row],[district]],LISTS!B:B,LISTS!C:C,0,0,1)</f>
        <v>80401070</v>
      </c>
    </row>
    <row r="1018" spans="1:7" ht="13.5" x14ac:dyDescent="0.35">
      <c r="A1018" s="674" t="s">
        <v>3712</v>
      </c>
      <c r="B1018" s="676" t="s">
        <v>3685</v>
      </c>
      <c r="C1018" s="672" t="s">
        <v>4280</v>
      </c>
      <c r="D1018" s="675">
        <v>44742</v>
      </c>
      <c r="E1018" s="477" t="s">
        <v>3127</v>
      </c>
      <c r="F1018" s="477" t="s">
        <v>454</v>
      </c>
      <c r="G1018" s="670">
        <f>_xlfn.XLOOKUP(Table3[[#This Row],[district]],LISTS!B:B,LISTS!C:C,0,0,1)</f>
        <v>80401070</v>
      </c>
    </row>
    <row r="1019" spans="1:7" ht="13.5" x14ac:dyDescent="0.35">
      <c r="A1019" s="671" t="s">
        <v>4186</v>
      </c>
      <c r="B1019" s="676" t="s">
        <v>3676</v>
      </c>
      <c r="C1019" s="672" t="s">
        <v>4280</v>
      </c>
      <c r="D1019" s="675">
        <v>44742</v>
      </c>
      <c r="E1019" s="477" t="s">
        <v>3127</v>
      </c>
      <c r="F1019" s="477" t="s">
        <v>454</v>
      </c>
      <c r="G1019" s="670">
        <f>_xlfn.XLOOKUP(Table3[[#This Row],[district]],LISTS!B:B,LISTS!C:C,0,0,1)</f>
        <v>80401070</v>
      </c>
    </row>
    <row r="1020" spans="1:7" ht="13.5" x14ac:dyDescent="0.35">
      <c r="A1020" s="674" t="s">
        <v>4186</v>
      </c>
      <c r="B1020" s="676" t="s">
        <v>3634</v>
      </c>
      <c r="C1020" s="672" t="s">
        <v>4280</v>
      </c>
      <c r="D1020" s="675">
        <v>44742</v>
      </c>
      <c r="E1020" s="477" t="s">
        <v>3127</v>
      </c>
      <c r="F1020" s="477" t="s">
        <v>454</v>
      </c>
      <c r="G1020" s="670">
        <f>_xlfn.XLOOKUP(Table3[[#This Row],[district]],LISTS!B:B,LISTS!C:C,0,0,1)</f>
        <v>80401070</v>
      </c>
    </row>
    <row r="1021" spans="1:7" ht="13.5" x14ac:dyDescent="0.35">
      <c r="A1021" s="674" t="s">
        <v>3806</v>
      </c>
      <c r="B1021" s="676" t="s">
        <v>3685</v>
      </c>
      <c r="C1021" s="672" t="s">
        <v>4280</v>
      </c>
      <c r="D1021" s="675">
        <v>44742</v>
      </c>
      <c r="E1021" s="477" t="s">
        <v>3127</v>
      </c>
      <c r="F1021" s="477" t="s">
        <v>454</v>
      </c>
      <c r="G1021" s="670">
        <f>_xlfn.XLOOKUP(Table3[[#This Row],[district]],LISTS!B:B,LISTS!C:C,0,0,1)</f>
        <v>80401070</v>
      </c>
    </row>
    <row r="1022" spans="1:7" ht="13.5" x14ac:dyDescent="0.35">
      <c r="A1022" s="671" t="s">
        <v>4187</v>
      </c>
      <c r="B1022" s="676" t="s">
        <v>3680</v>
      </c>
      <c r="C1022" s="672" t="s">
        <v>4280</v>
      </c>
      <c r="D1022" s="675">
        <v>44742</v>
      </c>
      <c r="E1022" s="477" t="s">
        <v>3127</v>
      </c>
      <c r="F1022" s="477" t="s">
        <v>454</v>
      </c>
      <c r="G1022" s="670">
        <f>_xlfn.XLOOKUP(Table3[[#This Row],[district]],LISTS!B:B,LISTS!C:C,0,0,1)</f>
        <v>80401070</v>
      </c>
    </row>
    <row r="1023" spans="1:7" ht="13.5" x14ac:dyDescent="0.35">
      <c r="A1023" s="674" t="s">
        <v>4187</v>
      </c>
      <c r="B1023" s="676" t="s">
        <v>3634</v>
      </c>
      <c r="C1023" s="672" t="s">
        <v>4280</v>
      </c>
      <c r="D1023" s="675">
        <v>44742</v>
      </c>
      <c r="E1023" s="477" t="s">
        <v>3127</v>
      </c>
      <c r="F1023" s="477" t="s">
        <v>454</v>
      </c>
      <c r="G1023" s="670">
        <f>_xlfn.XLOOKUP(Table3[[#This Row],[district]],LISTS!B:B,LISTS!C:C,0,0,1)</f>
        <v>80401070</v>
      </c>
    </row>
    <row r="1024" spans="1:7" ht="13.5" x14ac:dyDescent="0.35">
      <c r="A1024" s="674" t="s">
        <v>3718</v>
      </c>
      <c r="B1024" s="676" t="s">
        <v>3688</v>
      </c>
      <c r="C1024" s="672" t="s">
        <v>4280</v>
      </c>
      <c r="D1024" s="675">
        <v>44742</v>
      </c>
      <c r="E1024" s="477" t="s">
        <v>3127</v>
      </c>
      <c r="F1024" s="477" t="s">
        <v>454</v>
      </c>
      <c r="G1024" s="670">
        <f>_xlfn.XLOOKUP(Table3[[#This Row],[district]],LISTS!B:B,LISTS!C:C,0,0,1)</f>
        <v>80401070</v>
      </c>
    </row>
    <row r="1025" spans="1:7" ht="13.5" x14ac:dyDescent="0.35">
      <c r="A1025" s="674" t="s">
        <v>3718</v>
      </c>
      <c r="B1025" s="674" t="s">
        <v>3685</v>
      </c>
      <c r="C1025" s="672" t="s">
        <v>4280</v>
      </c>
      <c r="D1025" s="675">
        <v>44742</v>
      </c>
      <c r="E1025" s="477" t="s">
        <v>3127</v>
      </c>
      <c r="F1025" s="477" t="s">
        <v>454</v>
      </c>
      <c r="G1025" s="670">
        <f>_xlfn.XLOOKUP(Table3[[#This Row],[district]],LISTS!B:B,LISTS!C:C,0,0,1)</f>
        <v>80401070</v>
      </c>
    </row>
    <row r="1026" spans="1:7" ht="13.5" x14ac:dyDescent="0.35">
      <c r="A1026" s="671" t="s">
        <v>4188</v>
      </c>
      <c r="B1026" s="676" t="s">
        <v>3682</v>
      </c>
      <c r="C1026" s="672" t="s">
        <v>4280</v>
      </c>
      <c r="D1026" s="675">
        <v>44742</v>
      </c>
      <c r="E1026" s="477" t="s">
        <v>3127</v>
      </c>
      <c r="F1026" s="477" t="s">
        <v>454</v>
      </c>
      <c r="G1026" s="670">
        <f>_xlfn.XLOOKUP(Table3[[#This Row],[district]],LISTS!B:B,LISTS!C:C,0,0,1)</f>
        <v>80401070</v>
      </c>
    </row>
    <row r="1027" spans="1:7" ht="13.5" x14ac:dyDescent="0.35">
      <c r="A1027" s="674" t="s">
        <v>4188</v>
      </c>
      <c r="B1027" s="676" t="s">
        <v>3634</v>
      </c>
      <c r="C1027" s="672" t="s">
        <v>4280</v>
      </c>
      <c r="D1027" s="675">
        <v>44742</v>
      </c>
      <c r="E1027" s="477" t="s">
        <v>3127</v>
      </c>
      <c r="F1027" s="477" t="s">
        <v>454</v>
      </c>
      <c r="G1027" s="670">
        <f>_xlfn.XLOOKUP(Table3[[#This Row],[district]],LISTS!B:B,LISTS!C:C,0,0,1)</f>
        <v>80401070</v>
      </c>
    </row>
    <row r="1028" spans="1:7" ht="13.5" x14ac:dyDescent="0.35">
      <c r="A1028" s="671" t="s">
        <v>4189</v>
      </c>
      <c r="B1028" s="676" t="s">
        <v>3683</v>
      </c>
      <c r="C1028" s="672" t="s">
        <v>4280</v>
      </c>
      <c r="D1028" s="675">
        <v>44742</v>
      </c>
      <c r="E1028" s="477" t="s">
        <v>3127</v>
      </c>
      <c r="F1028" s="477" t="s">
        <v>454</v>
      </c>
      <c r="G1028" s="670">
        <f>_xlfn.XLOOKUP(Table3[[#This Row],[district]],LISTS!B:B,LISTS!C:C,0,0,1)</f>
        <v>80401070</v>
      </c>
    </row>
    <row r="1029" spans="1:7" ht="13.5" x14ac:dyDescent="0.35">
      <c r="A1029" s="674" t="s">
        <v>4189</v>
      </c>
      <c r="B1029" s="676" t="s">
        <v>3634</v>
      </c>
      <c r="C1029" s="672" t="s">
        <v>4280</v>
      </c>
      <c r="D1029" s="675">
        <v>44742</v>
      </c>
      <c r="E1029" s="477" t="s">
        <v>3127</v>
      </c>
      <c r="F1029" s="477" t="s">
        <v>454</v>
      </c>
      <c r="G1029" s="670">
        <f>_xlfn.XLOOKUP(Table3[[#This Row],[district]],LISTS!B:B,LISTS!C:C,0,0,1)</f>
        <v>80401070</v>
      </c>
    </row>
    <row r="1030" spans="1:7" ht="13.5" x14ac:dyDescent="0.35">
      <c r="A1030" s="670" t="s">
        <v>3527</v>
      </c>
      <c r="B1030" s="676" t="s">
        <v>3689</v>
      </c>
      <c r="C1030" s="672" t="s">
        <v>4280</v>
      </c>
      <c r="D1030" s="675">
        <v>44742</v>
      </c>
      <c r="E1030" s="477" t="s">
        <v>3127</v>
      </c>
      <c r="F1030" s="477" t="s">
        <v>454</v>
      </c>
      <c r="G1030" s="670">
        <f>_xlfn.XLOOKUP(Table3[[#This Row],[district]],LISTS!B:B,LISTS!C:C,0,0,1)</f>
        <v>80401070</v>
      </c>
    </row>
    <row r="1031" spans="1:7" ht="13.5" x14ac:dyDescent="0.35">
      <c r="A1031" s="674" t="s">
        <v>3527</v>
      </c>
      <c r="B1031" s="676" t="s">
        <v>3685</v>
      </c>
      <c r="C1031" s="672" t="s">
        <v>4280</v>
      </c>
      <c r="D1031" s="675">
        <v>44742</v>
      </c>
      <c r="E1031" s="477" t="s">
        <v>3127</v>
      </c>
      <c r="F1031" s="477" t="s">
        <v>454</v>
      </c>
      <c r="G1031" s="670">
        <f>_xlfn.XLOOKUP(Table3[[#This Row],[district]],LISTS!B:B,LISTS!C:C,0,0,1)</f>
        <v>80401070</v>
      </c>
    </row>
    <row r="1032" spans="1:7" ht="13.5" x14ac:dyDescent="0.35">
      <c r="A1032" s="671" t="s">
        <v>3929</v>
      </c>
      <c r="B1032" s="676" t="s">
        <v>3691</v>
      </c>
      <c r="C1032" s="672" t="s">
        <v>4279</v>
      </c>
      <c r="D1032" s="675">
        <v>44742</v>
      </c>
      <c r="E1032" s="477" t="s">
        <v>3127</v>
      </c>
      <c r="F1032" s="477" t="s">
        <v>454</v>
      </c>
      <c r="G1032" s="670">
        <f>_xlfn.XLOOKUP(Table3[[#This Row],[district]],LISTS!B:B,LISTS!C:C,0,0,1)</f>
        <v>80401070</v>
      </c>
    </row>
    <row r="1033" spans="1:7" ht="13.5" x14ac:dyDescent="0.35">
      <c r="A1033" s="674" t="s">
        <v>3929</v>
      </c>
      <c r="B1033" s="676" t="s">
        <v>3685</v>
      </c>
      <c r="C1033" s="672" t="s">
        <v>4279</v>
      </c>
      <c r="D1033" s="675">
        <v>44742</v>
      </c>
      <c r="E1033" s="477" t="s">
        <v>3127</v>
      </c>
      <c r="F1033" s="477" t="s">
        <v>454</v>
      </c>
      <c r="G1033" s="670">
        <f>_xlfn.XLOOKUP(Table3[[#This Row],[district]],LISTS!B:B,LISTS!C:C,0,0,1)</f>
        <v>80401070</v>
      </c>
    </row>
    <row r="1034" spans="1:7" ht="13.5" x14ac:dyDescent="0.35">
      <c r="A1034" s="670" t="s">
        <v>3591</v>
      </c>
      <c r="B1034" s="676" t="s">
        <v>3693</v>
      </c>
      <c r="C1034" s="672" t="s">
        <v>4279</v>
      </c>
      <c r="D1034" s="675">
        <v>44742</v>
      </c>
      <c r="E1034" s="477" t="s">
        <v>3127</v>
      </c>
      <c r="F1034" s="477" t="s">
        <v>454</v>
      </c>
      <c r="G1034" s="670">
        <f>_xlfn.XLOOKUP(Table3[[#This Row],[district]],LISTS!B:B,LISTS!C:C,0,0,1)</f>
        <v>80401070</v>
      </c>
    </row>
    <row r="1035" spans="1:7" ht="13.5" x14ac:dyDescent="0.35">
      <c r="A1035" s="674" t="s">
        <v>3591</v>
      </c>
      <c r="B1035" s="676" t="s">
        <v>3685</v>
      </c>
      <c r="C1035" s="672" t="s">
        <v>4279</v>
      </c>
      <c r="D1035" s="675">
        <v>44742</v>
      </c>
      <c r="E1035" s="477" t="s">
        <v>3127</v>
      </c>
      <c r="F1035" s="477" t="s">
        <v>454</v>
      </c>
      <c r="G1035" s="670">
        <f>_xlfn.XLOOKUP(Table3[[#This Row],[district]],LISTS!B:B,LISTS!C:C,0,0,1)</f>
        <v>80401070</v>
      </c>
    </row>
    <row r="1036" spans="1:7" ht="13.5" x14ac:dyDescent="0.35">
      <c r="A1036" s="671" t="s">
        <v>4190</v>
      </c>
      <c r="B1036" s="676" t="s">
        <v>3685</v>
      </c>
      <c r="C1036" s="672" t="s">
        <v>4280</v>
      </c>
      <c r="D1036" s="675">
        <v>44742</v>
      </c>
      <c r="E1036" s="477" t="s">
        <v>3127</v>
      </c>
      <c r="F1036" s="477" t="s">
        <v>454</v>
      </c>
      <c r="G1036" s="670">
        <f>_xlfn.XLOOKUP(Table3[[#This Row],[district]],LISTS!B:B,LISTS!C:C,0,0,1)</f>
        <v>80401070</v>
      </c>
    </row>
    <row r="1037" spans="1:7" ht="13.5" x14ac:dyDescent="0.35">
      <c r="A1037" s="674" t="s">
        <v>4190</v>
      </c>
      <c r="B1037" s="676" t="s">
        <v>3634</v>
      </c>
      <c r="C1037" s="672" t="s">
        <v>4280</v>
      </c>
      <c r="D1037" s="675">
        <v>44742</v>
      </c>
      <c r="E1037" s="477" t="s">
        <v>3127</v>
      </c>
      <c r="F1037" s="477" t="s">
        <v>454</v>
      </c>
      <c r="G1037" s="670">
        <f>_xlfn.XLOOKUP(Table3[[#This Row],[district]],LISTS!B:B,LISTS!C:C,0,0,1)</f>
        <v>80401070</v>
      </c>
    </row>
    <row r="1038" spans="1:7" ht="13.5" x14ac:dyDescent="0.35">
      <c r="A1038" s="671" t="s">
        <v>4191</v>
      </c>
      <c r="B1038" s="676" t="s">
        <v>3688</v>
      </c>
      <c r="C1038" s="672" t="s">
        <v>4280</v>
      </c>
      <c r="D1038" s="675">
        <v>44742</v>
      </c>
      <c r="E1038" s="477" t="s">
        <v>3127</v>
      </c>
      <c r="F1038" s="477" t="s">
        <v>454</v>
      </c>
      <c r="G1038" s="670">
        <f>_xlfn.XLOOKUP(Table3[[#This Row],[district]],LISTS!B:B,LISTS!C:C,0,0,1)</f>
        <v>80401070</v>
      </c>
    </row>
    <row r="1039" spans="1:7" ht="13.5" x14ac:dyDescent="0.35">
      <c r="A1039" s="674" t="s">
        <v>4191</v>
      </c>
      <c r="B1039" s="676" t="s">
        <v>3634</v>
      </c>
      <c r="C1039" s="672" t="s">
        <v>4280</v>
      </c>
      <c r="D1039" s="675">
        <v>44742</v>
      </c>
      <c r="E1039" s="477" t="s">
        <v>3127</v>
      </c>
      <c r="F1039" s="477" t="s">
        <v>454</v>
      </c>
      <c r="G1039" s="670">
        <f>_xlfn.XLOOKUP(Table3[[#This Row],[district]],LISTS!B:B,LISTS!C:C,0,0,1)</f>
        <v>80401070</v>
      </c>
    </row>
    <row r="1040" spans="1:7" ht="13.5" x14ac:dyDescent="0.35">
      <c r="A1040" s="671" t="s">
        <v>4192</v>
      </c>
      <c r="B1040" s="676" t="s">
        <v>3689</v>
      </c>
      <c r="C1040" s="672" t="s">
        <v>4280</v>
      </c>
      <c r="D1040" s="675">
        <v>44742</v>
      </c>
      <c r="E1040" s="477" t="s">
        <v>3127</v>
      </c>
      <c r="F1040" s="477" t="s">
        <v>454</v>
      </c>
      <c r="G1040" s="670">
        <f>_xlfn.XLOOKUP(Table3[[#This Row],[district]],LISTS!B:B,LISTS!C:C,0,0,1)</f>
        <v>80401070</v>
      </c>
    </row>
    <row r="1041" spans="1:7" ht="13.5" x14ac:dyDescent="0.35">
      <c r="A1041" s="674" t="s">
        <v>4192</v>
      </c>
      <c r="B1041" s="674" t="s">
        <v>3634</v>
      </c>
      <c r="C1041" s="672" t="s">
        <v>4280</v>
      </c>
      <c r="D1041" s="675">
        <v>44742</v>
      </c>
      <c r="E1041" s="477" t="s">
        <v>3127</v>
      </c>
      <c r="F1041" s="477" t="s">
        <v>454</v>
      </c>
      <c r="G1041" s="670">
        <f>_xlfn.XLOOKUP(Table3[[#This Row],[district]],LISTS!B:B,LISTS!C:C,0,0,1)</f>
        <v>80401070</v>
      </c>
    </row>
    <row r="1042" spans="1:7" ht="13.5" x14ac:dyDescent="0.35">
      <c r="A1042" s="674" t="s">
        <v>3795</v>
      </c>
      <c r="B1042" s="674" t="s">
        <v>4273</v>
      </c>
      <c r="C1042" s="672" t="s">
        <v>4280</v>
      </c>
      <c r="D1042" s="675">
        <v>44742</v>
      </c>
      <c r="E1042" s="477" t="s">
        <v>3127</v>
      </c>
      <c r="F1042" s="477" t="s">
        <v>454</v>
      </c>
      <c r="G1042" s="670">
        <f>_xlfn.XLOOKUP(Table3[[#This Row],[district]],LISTS!B:B,LISTS!C:C,0,0,1)</f>
        <v>80401070</v>
      </c>
    </row>
    <row r="1043" spans="1:7" ht="13.5" x14ac:dyDescent="0.35">
      <c r="A1043" s="674" t="s">
        <v>3795</v>
      </c>
      <c r="B1043" s="674" t="s">
        <v>3637</v>
      </c>
      <c r="C1043" s="672" t="s">
        <v>4280</v>
      </c>
      <c r="D1043" s="675">
        <v>44742</v>
      </c>
      <c r="E1043" s="477" t="s">
        <v>3127</v>
      </c>
      <c r="F1043" s="477" t="s">
        <v>454</v>
      </c>
      <c r="G1043" s="670">
        <f>_xlfn.XLOOKUP(Table3[[#This Row],[district]],LISTS!B:B,LISTS!C:C,0,0,1)</f>
        <v>80401070</v>
      </c>
    </row>
    <row r="1044" spans="1:7" ht="13.5" x14ac:dyDescent="0.35">
      <c r="A1044" s="671" t="s">
        <v>4193</v>
      </c>
      <c r="B1044" s="676" t="s">
        <v>3691</v>
      </c>
      <c r="C1044" s="672" t="s">
        <v>4280</v>
      </c>
      <c r="D1044" s="675">
        <v>44742</v>
      </c>
      <c r="E1044" s="477" t="s">
        <v>3127</v>
      </c>
      <c r="F1044" s="477" t="s">
        <v>454</v>
      </c>
      <c r="G1044" s="670">
        <f>_xlfn.XLOOKUP(Table3[[#This Row],[district]],LISTS!B:B,LISTS!C:C,0,0,1)</f>
        <v>80401070</v>
      </c>
    </row>
    <row r="1045" spans="1:7" ht="13.5" x14ac:dyDescent="0.35">
      <c r="A1045" s="674" t="s">
        <v>4193</v>
      </c>
      <c r="B1045" s="676" t="s">
        <v>3634</v>
      </c>
      <c r="C1045" s="672" t="s">
        <v>4280</v>
      </c>
      <c r="D1045" s="675">
        <v>44742</v>
      </c>
      <c r="E1045" s="477" t="s">
        <v>3127</v>
      </c>
      <c r="F1045" s="477" t="s">
        <v>454</v>
      </c>
      <c r="G1045" s="670">
        <f>_xlfn.XLOOKUP(Table3[[#This Row],[district]],LISTS!B:B,LISTS!C:C,0,0,1)</f>
        <v>80401070</v>
      </c>
    </row>
    <row r="1046" spans="1:7" ht="13.5" x14ac:dyDescent="0.35">
      <c r="A1046" s="674" t="s">
        <v>3811</v>
      </c>
      <c r="B1046" s="674" t="s">
        <v>3634</v>
      </c>
      <c r="C1046" s="672" t="s">
        <v>4280</v>
      </c>
      <c r="D1046" s="675">
        <v>44742</v>
      </c>
      <c r="E1046" s="477" t="s">
        <v>3127</v>
      </c>
      <c r="F1046" s="477" t="s">
        <v>454</v>
      </c>
      <c r="G1046" s="670">
        <f>_xlfn.XLOOKUP(Table3[[#This Row],[district]],LISTS!B:B,LISTS!C:C,0,0,1)</f>
        <v>80401070</v>
      </c>
    </row>
    <row r="1047" spans="1:7" ht="13.5" x14ac:dyDescent="0.35">
      <c r="A1047" s="674" t="s">
        <v>3811</v>
      </c>
      <c r="B1047" s="676" t="s">
        <v>3637</v>
      </c>
      <c r="C1047" s="672" t="s">
        <v>4280</v>
      </c>
      <c r="D1047" s="675">
        <v>44742</v>
      </c>
      <c r="E1047" s="477" t="s">
        <v>3127</v>
      </c>
      <c r="F1047" s="477" t="s">
        <v>454</v>
      </c>
      <c r="G1047" s="670">
        <f>_xlfn.XLOOKUP(Table3[[#This Row],[district]],LISTS!B:B,LISTS!C:C,0,0,1)</f>
        <v>80401070</v>
      </c>
    </row>
    <row r="1048" spans="1:7" ht="13.5" x14ac:dyDescent="0.35">
      <c r="A1048" s="671" t="s">
        <v>4194</v>
      </c>
      <c r="B1048" s="676" t="s">
        <v>3693</v>
      </c>
      <c r="C1048" s="672" t="s">
        <v>4280</v>
      </c>
      <c r="D1048" s="675">
        <v>44742</v>
      </c>
      <c r="E1048" s="477" t="s">
        <v>3127</v>
      </c>
      <c r="F1048" s="477" t="s">
        <v>454</v>
      </c>
      <c r="G1048" s="670">
        <f>_xlfn.XLOOKUP(Table3[[#This Row],[district]],LISTS!B:B,LISTS!C:C,0,0,1)</f>
        <v>80401070</v>
      </c>
    </row>
    <row r="1049" spans="1:7" ht="13.5" x14ac:dyDescent="0.35">
      <c r="A1049" s="674" t="s">
        <v>4194</v>
      </c>
      <c r="B1049" s="676" t="s">
        <v>3634</v>
      </c>
      <c r="C1049" s="672" t="s">
        <v>4280</v>
      </c>
      <c r="D1049" s="675">
        <v>44742</v>
      </c>
      <c r="E1049" s="477" t="s">
        <v>3127</v>
      </c>
      <c r="F1049" s="477" t="s">
        <v>454</v>
      </c>
      <c r="G1049" s="670">
        <f>_xlfn.XLOOKUP(Table3[[#This Row],[district]],LISTS!B:B,LISTS!C:C,0,0,1)</f>
        <v>80401070</v>
      </c>
    </row>
    <row r="1050" spans="1:7" ht="13.5" x14ac:dyDescent="0.35">
      <c r="A1050" s="671" t="s">
        <v>4195</v>
      </c>
      <c r="B1050" s="676" t="s">
        <v>4273</v>
      </c>
      <c r="C1050" s="672" t="s">
        <v>4280</v>
      </c>
      <c r="D1050" s="675">
        <v>44742</v>
      </c>
      <c r="E1050" s="477" t="s">
        <v>3127</v>
      </c>
      <c r="F1050" s="477" t="s">
        <v>454</v>
      </c>
      <c r="G1050" s="670">
        <f>_xlfn.XLOOKUP(Table3[[#This Row],[district]],LISTS!B:B,LISTS!C:C,0,0,1)</f>
        <v>80401070</v>
      </c>
    </row>
    <row r="1051" spans="1:7" ht="13.5" x14ac:dyDescent="0.35">
      <c r="A1051" s="674" t="s">
        <v>4195</v>
      </c>
      <c r="B1051" s="676" t="s">
        <v>3634</v>
      </c>
      <c r="C1051" s="672" t="s">
        <v>4280</v>
      </c>
      <c r="D1051" s="675">
        <v>44742</v>
      </c>
      <c r="E1051" s="477" t="s">
        <v>3127</v>
      </c>
      <c r="F1051" s="477" t="s">
        <v>454</v>
      </c>
      <c r="G1051" s="670">
        <f>_xlfn.XLOOKUP(Table3[[#This Row],[district]],LISTS!B:B,LISTS!C:C,0,0,1)</f>
        <v>80401070</v>
      </c>
    </row>
    <row r="1052" spans="1:7" ht="13.5" x14ac:dyDescent="0.35">
      <c r="A1052" s="671" t="s">
        <v>4196</v>
      </c>
      <c r="B1052" s="676" t="s">
        <v>3634</v>
      </c>
      <c r="C1052" s="672" t="s">
        <v>4280</v>
      </c>
      <c r="D1052" s="675">
        <v>44742</v>
      </c>
      <c r="E1052" s="477" t="s">
        <v>3127</v>
      </c>
      <c r="F1052" s="477" t="s">
        <v>454</v>
      </c>
      <c r="G1052" s="670">
        <f>_xlfn.XLOOKUP(Table3[[#This Row],[district]],LISTS!B:B,LISTS!C:C,0,0,1)</f>
        <v>80401070</v>
      </c>
    </row>
    <row r="1053" spans="1:7" ht="13.5" x14ac:dyDescent="0.35">
      <c r="A1053" s="674" t="s">
        <v>3799</v>
      </c>
      <c r="B1053" s="674" t="s">
        <v>607</v>
      </c>
      <c r="C1053" s="672" t="s">
        <v>4280</v>
      </c>
      <c r="D1053" s="675">
        <v>44742</v>
      </c>
      <c r="E1053" s="477" t="s">
        <v>3127</v>
      </c>
      <c r="F1053" s="477" t="s">
        <v>454</v>
      </c>
      <c r="G1053" s="670">
        <f>_xlfn.XLOOKUP(Table3[[#This Row],[district]],LISTS!B:B,LISTS!C:C,0,0,1)</f>
        <v>80401070</v>
      </c>
    </row>
    <row r="1054" spans="1:7" ht="13.5" x14ac:dyDescent="0.35">
      <c r="A1054" s="674" t="s">
        <v>3799</v>
      </c>
      <c r="B1054" s="676" t="s">
        <v>3637</v>
      </c>
      <c r="C1054" s="672" t="s">
        <v>4280</v>
      </c>
      <c r="D1054" s="675">
        <v>44742</v>
      </c>
      <c r="E1054" s="477" t="s">
        <v>3127</v>
      </c>
      <c r="F1054" s="477" t="s">
        <v>454</v>
      </c>
      <c r="G1054" s="670">
        <f>_xlfn.XLOOKUP(Table3[[#This Row],[district]],LISTS!B:B,LISTS!C:C,0,0,1)</f>
        <v>80401070</v>
      </c>
    </row>
    <row r="1055" spans="1:7" ht="13.5" x14ac:dyDescent="0.35">
      <c r="A1055" s="671" t="s">
        <v>4197</v>
      </c>
      <c r="B1055" s="676" t="s">
        <v>607</v>
      </c>
      <c r="C1055" s="672" t="s">
        <v>4280</v>
      </c>
      <c r="D1055" s="675">
        <v>44742</v>
      </c>
      <c r="E1055" s="477" t="s">
        <v>3127</v>
      </c>
      <c r="F1055" s="477" t="s">
        <v>454</v>
      </c>
      <c r="G1055" s="670">
        <f>_xlfn.XLOOKUP(Table3[[#This Row],[district]],LISTS!B:B,LISTS!C:C,0,0,1)</f>
        <v>80401070</v>
      </c>
    </row>
    <row r="1056" spans="1:7" ht="13.5" x14ac:dyDescent="0.35">
      <c r="A1056" s="674" t="s">
        <v>4197</v>
      </c>
      <c r="B1056" s="676" t="s">
        <v>3634</v>
      </c>
      <c r="C1056" s="672" t="s">
        <v>4280</v>
      </c>
      <c r="D1056" s="675">
        <v>44742</v>
      </c>
      <c r="E1056" s="477" t="s">
        <v>3127</v>
      </c>
      <c r="F1056" s="477" t="s">
        <v>454</v>
      </c>
      <c r="G1056" s="670">
        <f>_xlfn.XLOOKUP(Table3[[#This Row],[district]],LISTS!B:B,LISTS!C:C,0,0,1)</f>
        <v>80401070</v>
      </c>
    </row>
    <row r="1057" spans="1:7" ht="13.5" x14ac:dyDescent="0.35">
      <c r="A1057" s="671" t="s">
        <v>4198</v>
      </c>
      <c r="B1057" s="676" t="s">
        <v>378</v>
      </c>
      <c r="C1057" s="672" t="s">
        <v>4280</v>
      </c>
      <c r="D1057" s="675">
        <v>44742</v>
      </c>
      <c r="E1057" s="477" t="s">
        <v>3127</v>
      </c>
      <c r="F1057" s="477" t="s">
        <v>454</v>
      </c>
      <c r="G1057" s="670">
        <f>_xlfn.XLOOKUP(Table3[[#This Row],[district]],LISTS!B:B,LISTS!C:C,0,0,1)</f>
        <v>80401070</v>
      </c>
    </row>
    <row r="1058" spans="1:7" ht="13.5" x14ac:dyDescent="0.35">
      <c r="A1058" s="674" t="s">
        <v>4198</v>
      </c>
      <c r="B1058" s="676" t="s">
        <v>3634</v>
      </c>
      <c r="C1058" s="672" t="s">
        <v>4280</v>
      </c>
      <c r="D1058" s="675">
        <v>44742</v>
      </c>
      <c r="E1058" s="477" t="s">
        <v>3127</v>
      </c>
      <c r="F1058" s="477" t="s">
        <v>454</v>
      </c>
      <c r="G1058" s="670">
        <f>_xlfn.XLOOKUP(Table3[[#This Row],[district]],LISTS!B:B,LISTS!C:C,0,0,1)</f>
        <v>80401070</v>
      </c>
    </row>
    <row r="1059" spans="1:7" ht="13.5" x14ac:dyDescent="0.35">
      <c r="A1059" s="671" t="s">
        <v>4199</v>
      </c>
      <c r="B1059" s="676" t="s">
        <v>3637</v>
      </c>
      <c r="C1059" s="672" t="s">
        <v>4280</v>
      </c>
      <c r="D1059" s="675">
        <v>44742</v>
      </c>
      <c r="E1059" s="477" t="s">
        <v>3127</v>
      </c>
      <c r="F1059" s="477" t="s">
        <v>454</v>
      </c>
      <c r="G1059" s="670">
        <f>_xlfn.XLOOKUP(Table3[[#This Row],[district]],LISTS!B:B,LISTS!C:C,0,0,1)</f>
        <v>80401070</v>
      </c>
    </row>
    <row r="1060" spans="1:7" ht="13.5" x14ac:dyDescent="0.35">
      <c r="A1060" s="674" t="s">
        <v>4199</v>
      </c>
      <c r="B1060" s="676" t="s">
        <v>3634</v>
      </c>
      <c r="C1060" s="672" t="s">
        <v>4280</v>
      </c>
      <c r="D1060" s="675">
        <v>44742</v>
      </c>
      <c r="E1060" s="477" t="s">
        <v>3127</v>
      </c>
      <c r="F1060" s="477" t="s">
        <v>454</v>
      </c>
      <c r="G1060" s="670">
        <f>_xlfn.XLOOKUP(Table3[[#This Row],[district]],LISTS!B:B,LISTS!C:C,0,0,1)</f>
        <v>80401070</v>
      </c>
    </row>
    <row r="1061" spans="1:7" ht="13.5" x14ac:dyDescent="0.35">
      <c r="A1061" s="671" t="s">
        <v>4200</v>
      </c>
      <c r="B1061" s="676" t="s">
        <v>3616</v>
      </c>
      <c r="C1061" s="672" t="s">
        <v>4280</v>
      </c>
      <c r="D1061" s="675">
        <v>44742</v>
      </c>
      <c r="E1061" s="477" t="s">
        <v>3127</v>
      </c>
      <c r="F1061" s="477" t="s">
        <v>454</v>
      </c>
      <c r="G1061" s="670">
        <f>_xlfn.XLOOKUP(Table3[[#This Row],[district]],LISTS!B:B,LISTS!C:C,0,0,1)</f>
        <v>80401070</v>
      </c>
    </row>
    <row r="1062" spans="1:7" ht="13.5" x14ac:dyDescent="0.35">
      <c r="A1062" s="674" t="s">
        <v>4200</v>
      </c>
      <c r="B1062" s="676" t="s">
        <v>3634</v>
      </c>
      <c r="C1062" s="672" t="s">
        <v>4280</v>
      </c>
      <c r="D1062" s="675">
        <v>44742</v>
      </c>
      <c r="E1062" s="477" t="s">
        <v>3127</v>
      </c>
      <c r="F1062" s="477" t="s">
        <v>454</v>
      </c>
      <c r="G1062" s="670">
        <f>_xlfn.XLOOKUP(Table3[[#This Row],[district]],LISTS!B:B,LISTS!C:C,0,0,1)</f>
        <v>80401070</v>
      </c>
    </row>
    <row r="1063" spans="1:7" ht="13.5" x14ac:dyDescent="0.35">
      <c r="A1063" s="674" t="s">
        <v>23</v>
      </c>
      <c r="B1063" s="674" t="s">
        <v>378</v>
      </c>
      <c r="C1063" s="672" t="s">
        <v>4280</v>
      </c>
      <c r="D1063" s="675">
        <v>44742</v>
      </c>
      <c r="E1063" s="477" t="s">
        <v>3127</v>
      </c>
      <c r="F1063" s="477" t="s">
        <v>454</v>
      </c>
      <c r="G1063" s="670">
        <f>_xlfn.XLOOKUP(Table3[[#This Row],[district]],LISTS!B:B,LISTS!C:C,0,0,1)</f>
        <v>80401070</v>
      </c>
    </row>
    <row r="1064" spans="1:7" ht="13.5" x14ac:dyDescent="0.35">
      <c r="A1064" s="674" t="s">
        <v>23</v>
      </c>
      <c r="B1064" s="676" t="s">
        <v>3637</v>
      </c>
      <c r="C1064" s="672" t="s">
        <v>4280</v>
      </c>
      <c r="D1064" s="675">
        <v>44742</v>
      </c>
      <c r="E1064" s="477" t="s">
        <v>3127</v>
      </c>
      <c r="F1064" s="477" t="s">
        <v>454</v>
      </c>
      <c r="G1064" s="670">
        <f>_xlfn.XLOOKUP(Table3[[#This Row],[district]],LISTS!B:B,LISTS!C:C,0,0,1)</f>
        <v>80401070</v>
      </c>
    </row>
    <row r="1065" spans="1:7" ht="13.5" x14ac:dyDescent="0.35">
      <c r="A1065" s="671" t="s">
        <v>4201</v>
      </c>
      <c r="B1065" s="676" t="s">
        <v>3638</v>
      </c>
      <c r="C1065" s="672" t="s">
        <v>4280</v>
      </c>
      <c r="D1065" s="675">
        <v>44742</v>
      </c>
      <c r="E1065" s="477" t="s">
        <v>3127</v>
      </c>
      <c r="F1065" s="477" t="s">
        <v>454</v>
      </c>
      <c r="G1065" s="670">
        <f>_xlfn.XLOOKUP(Table3[[#This Row],[district]],LISTS!B:B,LISTS!C:C,0,0,1)</f>
        <v>80401070</v>
      </c>
    </row>
    <row r="1066" spans="1:7" ht="13.5" x14ac:dyDescent="0.35">
      <c r="A1066" s="674" t="s">
        <v>4201</v>
      </c>
      <c r="B1066" s="674" t="s">
        <v>3634</v>
      </c>
      <c r="C1066" s="672" t="s">
        <v>4280</v>
      </c>
      <c r="D1066" s="675">
        <v>44742</v>
      </c>
      <c r="E1066" s="477" t="s">
        <v>3127</v>
      </c>
      <c r="F1066" s="477" t="s">
        <v>454</v>
      </c>
      <c r="G1066" s="670">
        <f>_xlfn.XLOOKUP(Table3[[#This Row],[district]],LISTS!B:B,LISTS!C:C,0,0,1)</f>
        <v>80401070</v>
      </c>
    </row>
    <row r="1067" spans="1:7" ht="13.5" x14ac:dyDescent="0.35">
      <c r="A1067" s="671" t="s">
        <v>4202</v>
      </c>
      <c r="B1067" s="676" t="s">
        <v>3639</v>
      </c>
      <c r="C1067" s="672" t="s">
        <v>4280</v>
      </c>
      <c r="D1067" s="675">
        <v>44742</v>
      </c>
      <c r="E1067" s="477" t="s">
        <v>3127</v>
      </c>
      <c r="F1067" s="477" t="s">
        <v>454</v>
      </c>
      <c r="G1067" s="670">
        <f>_xlfn.XLOOKUP(Table3[[#This Row],[district]],LISTS!B:B,LISTS!C:C,0,0,1)</f>
        <v>80401070</v>
      </c>
    </row>
    <row r="1068" spans="1:7" ht="13.5" x14ac:dyDescent="0.35">
      <c r="A1068" s="674" t="s">
        <v>4202</v>
      </c>
      <c r="B1068" s="676" t="s">
        <v>3634</v>
      </c>
      <c r="C1068" s="672" t="s">
        <v>4280</v>
      </c>
      <c r="D1068" s="675">
        <v>44742</v>
      </c>
      <c r="E1068" s="477" t="s">
        <v>3127</v>
      </c>
      <c r="F1068" s="477" t="s">
        <v>454</v>
      </c>
      <c r="G1068" s="670">
        <f>_xlfn.XLOOKUP(Table3[[#This Row],[district]],LISTS!B:B,LISTS!C:C,0,0,1)</f>
        <v>80401070</v>
      </c>
    </row>
    <row r="1069" spans="1:7" ht="13.5" x14ac:dyDescent="0.35">
      <c r="A1069" s="671" t="s">
        <v>3930</v>
      </c>
      <c r="B1069" s="674" t="s">
        <v>3637</v>
      </c>
      <c r="C1069" s="672" t="s">
        <v>4279</v>
      </c>
      <c r="D1069" s="675">
        <v>44742</v>
      </c>
      <c r="E1069" s="477" t="s">
        <v>3127</v>
      </c>
      <c r="F1069" s="477" t="s">
        <v>454</v>
      </c>
      <c r="G1069" s="670">
        <f>_xlfn.XLOOKUP(Table3[[#This Row],[district]],LISTS!B:B,LISTS!C:C,0,0,1)</f>
        <v>80401070</v>
      </c>
    </row>
    <row r="1070" spans="1:7" ht="13.5" x14ac:dyDescent="0.35">
      <c r="A1070" s="671" t="s">
        <v>3930</v>
      </c>
      <c r="B1070" s="676" t="s">
        <v>3640</v>
      </c>
      <c r="C1070" s="672" t="s">
        <v>4280</v>
      </c>
      <c r="D1070" s="675">
        <v>44742</v>
      </c>
      <c r="E1070" s="477" t="s">
        <v>3127</v>
      </c>
      <c r="F1070" s="477" t="s">
        <v>454</v>
      </c>
      <c r="G1070" s="670">
        <f>_xlfn.XLOOKUP(Table3[[#This Row],[district]],LISTS!B:B,LISTS!C:C,0,0,1)</f>
        <v>80401070</v>
      </c>
    </row>
    <row r="1071" spans="1:7" ht="13.5" x14ac:dyDescent="0.35">
      <c r="A1071" s="674" t="s">
        <v>3930</v>
      </c>
      <c r="B1071" s="676" t="s">
        <v>3634</v>
      </c>
      <c r="C1071" s="672" t="s">
        <v>4279</v>
      </c>
      <c r="D1071" s="675">
        <v>44742</v>
      </c>
      <c r="E1071" s="477" t="s">
        <v>3127</v>
      </c>
      <c r="F1071" s="477" t="s">
        <v>454</v>
      </c>
      <c r="G1071" s="670">
        <f>_xlfn.XLOOKUP(Table3[[#This Row],[district]],LISTS!B:B,LISTS!C:C,0,0,1)</f>
        <v>80401070</v>
      </c>
    </row>
    <row r="1072" spans="1:7" ht="13.5" x14ac:dyDescent="0.35">
      <c r="A1072" s="671" t="s">
        <v>4203</v>
      </c>
      <c r="B1072" s="676" t="s">
        <v>3641</v>
      </c>
      <c r="C1072" s="672" t="s">
        <v>4280</v>
      </c>
      <c r="D1072" s="675">
        <v>44742</v>
      </c>
      <c r="E1072" s="477" t="s">
        <v>3127</v>
      </c>
      <c r="F1072" s="477" t="s">
        <v>454</v>
      </c>
      <c r="G1072" s="670">
        <f>_xlfn.XLOOKUP(Table3[[#This Row],[district]],LISTS!B:B,LISTS!C:C,0,0,1)</f>
        <v>80401070</v>
      </c>
    </row>
    <row r="1073" spans="1:7" ht="13.5" x14ac:dyDescent="0.35">
      <c r="A1073" s="674" t="s">
        <v>4203</v>
      </c>
      <c r="B1073" s="676" t="s">
        <v>3634</v>
      </c>
      <c r="C1073" s="672" t="s">
        <v>4280</v>
      </c>
      <c r="D1073" s="675">
        <v>44742</v>
      </c>
      <c r="E1073" s="477" t="s">
        <v>3127</v>
      </c>
      <c r="F1073" s="477" t="s">
        <v>454</v>
      </c>
      <c r="G1073" s="670">
        <f>_xlfn.XLOOKUP(Table3[[#This Row],[district]],LISTS!B:B,LISTS!C:C,0,0,1)</f>
        <v>80401070</v>
      </c>
    </row>
    <row r="1074" spans="1:7" ht="13.5" x14ac:dyDescent="0.35">
      <c r="A1074" s="671" t="s">
        <v>4204</v>
      </c>
      <c r="B1074" s="676" t="s">
        <v>3642</v>
      </c>
      <c r="C1074" s="672" t="s">
        <v>4280</v>
      </c>
      <c r="D1074" s="675">
        <v>44742</v>
      </c>
      <c r="E1074" s="477" t="s">
        <v>3127</v>
      </c>
      <c r="F1074" s="477" t="s">
        <v>454</v>
      </c>
      <c r="G1074" s="670">
        <f>_xlfn.XLOOKUP(Table3[[#This Row],[district]],LISTS!B:B,LISTS!C:C,0,0,1)</f>
        <v>80401070</v>
      </c>
    </row>
    <row r="1075" spans="1:7" ht="13.5" x14ac:dyDescent="0.35">
      <c r="A1075" s="674" t="s">
        <v>4204</v>
      </c>
      <c r="B1075" s="676" t="s">
        <v>3634</v>
      </c>
      <c r="C1075" s="672" t="s">
        <v>4280</v>
      </c>
      <c r="D1075" s="675">
        <v>44742</v>
      </c>
      <c r="E1075" s="477" t="s">
        <v>3127</v>
      </c>
      <c r="F1075" s="477" t="s">
        <v>454</v>
      </c>
      <c r="G1075" s="670">
        <f>_xlfn.XLOOKUP(Table3[[#This Row],[district]],LISTS!B:B,LISTS!C:C,0,0,1)</f>
        <v>80401070</v>
      </c>
    </row>
    <row r="1076" spans="1:7" ht="13.5" x14ac:dyDescent="0.35">
      <c r="A1076" s="674" t="s">
        <v>3828</v>
      </c>
      <c r="B1076" s="674" t="s">
        <v>3616</v>
      </c>
      <c r="C1076" s="672" t="s">
        <v>4280</v>
      </c>
      <c r="D1076" s="675">
        <v>44742</v>
      </c>
      <c r="E1076" s="477" t="s">
        <v>3127</v>
      </c>
      <c r="F1076" s="477" t="s">
        <v>454</v>
      </c>
      <c r="G1076" s="670">
        <f>_xlfn.XLOOKUP(Table3[[#This Row],[district]],LISTS!B:B,LISTS!C:C,0,0,1)</f>
        <v>80401070</v>
      </c>
    </row>
    <row r="1077" spans="1:7" ht="13.5" x14ac:dyDescent="0.35">
      <c r="A1077" s="674" t="s">
        <v>3828</v>
      </c>
      <c r="B1077" s="676" t="s">
        <v>3637</v>
      </c>
      <c r="C1077" s="672" t="s">
        <v>4280</v>
      </c>
      <c r="D1077" s="675">
        <v>44742</v>
      </c>
      <c r="E1077" s="477" t="s">
        <v>3127</v>
      </c>
      <c r="F1077" s="477" t="s">
        <v>454</v>
      </c>
      <c r="G1077" s="670">
        <f>_xlfn.XLOOKUP(Table3[[#This Row],[district]],LISTS!B:B,LISTS!C:C,0,0,1)</f>
        <v>80401070</v>
      </c>
    </row>
    <row r="1078" spans="1:7" ht="13.5" x14ac:dyDescent="0.35">
      <c r="A1078" s="671" t="s">
        <v>4205</v>
      </c>
      <c r="B1078" s="676" t="s">
        <v>373</v>
      </c>
      <c r="C1078" s="672" t="s">
        <v>4280</v>
      </c>
      <c r="D1078" s="675">
        <v>44742</v>
      </c>
      <c r="E1078" s="477" t="s">
        <v>3127</v>
      </c>
      <c r="F1078" s="477" t="s">
        <v>454</v>
      </c>
      <c r="G1078" s="670">
        <f>_xlfn.XLOOKUP(Table3[[#This Row],[district]],LISTS!B:B,LISTS!C:C,0,0,1)</f>
        <v>80401070</v>
      </c>
    </row>
    <row r="1079" spans="1:7" ht="13.5" x14ac:dyDescent="0.35">
      <c r="A1079" s="674" t="s">
        <v>4205</v>
      </c>
      <c r="B1079" s="674" t="s">
        <v>3648</v>
      </c>
      <c r="C1079" s="672" t="s">
        <v>4280</v>
      </c>
      <c r="D1079" s="675">
        <v>44742</v>
      </c>
      <c r="E1079" s="477" t="s">
        <v>3127</v>
      </c>
      <c r="F1079" s="477" t="s">
        <v>454</v>
      </c>
      <c r="G1079" s="670">
        <f>_xlfn.XLOOKUP(Table3[[#This Row],[district]],LISTS!B:B,LISTS!C:C,0,0,1)</f>
        <v>80401070</v>
      </c>
    </row>
    <row r="1080" spans="1:7" ht="13.5" x14ac:dyDescent="0.35">
      <c r="A1080" s="671" t="s">
        <v>4206</v>
      </c>
      <c r="B1080" s="676" t="s">
        <v>3645</v>
      </c>
      <c r="C1080" s="672" t="s">
        <v>4280</v>
      </c>
      <c r="D1080" s="675">
        <v>44742</v>
      </c>
      <c r="E1080" s="477" t="s">
        <v>3127</v>
      </c>
      <c r="F1080" s="477" t="s">
        <v>454</v>
      </c>
      <c r="G1080" s="670">
        <f>_xlfn.XLOOKUP(Table3[[#This Row],[district]],LISTS!B:B,LISTS!C:C,0,0,1)</f>
        <v>80401070</v>
      </c>
    </row>
    <row r="1081" spans="1:7" ht="13.5" x14ac:dyDescent="0.35">
      <c r="A1081" s="674" t="s">
        <v>4206</v>
      </c>
      <c r="B1081" s="676" t="s">
        <v>3648</v>
      </c>
      <c r="C1081" s="672" t="s">
        <v>4280</v>
      </c>
      <c r="D1081" s="675">
        <v>44742</v>
      </c>
      <c r="E1081" s="477" t="s">
        <v>3127</v>
      </c>
      <c r="F1081" s="477" t="s">
        <v>454</v>
      </c>
      <c r="G1081" s="670">
        <f>_xlfn.XLOOKUP(Table3[[#This Row],[district]],LISTS!B:B,LISTS!C:C,0,0,1)</f>
        <v>80401070</v>
      </c>
    </row>
    <row r="1082" spans="1:7" ht="13.5" x14ac:dyDescent="0.35">
      <c r="A1082" s="671" t="s">
        <v>4207</v>
      </c>
      <c r="B1082" s="676" t="s">
        <v>3648</v>
      </c>
      <c r="C1082" s="672" t="s">
        <v>4280</v>
      </c>
      <c r="D1082" s="675">
        <v>44742</v>
      </c>
      <c r="E1082" s="477" t="s">
        <v>3127</v>
      </c>
      <c r="F1082" s="477" t="s">
        <v>454</v>
      </c>
      <c r="G1082" s="670">
        <f>_xlfn.XLOOKUP(Table3[[#This Row],[district]],LISTS!B:B,LISTS!C:C,0,0,1)</f>
        <v>80401070</v>
      </c>
    </row>
    <row r="1083" spans="1:7" ht="13.5" x14ac:dyDescent="0.35">
      <c r="A1083" s="674" t="s">
        <v>3740</v>
      </c>
      <c r="B1083" s="674" t="s">
        <v>3638</v>
      </c>
      <c r="C1083" s="672" t="s">
        <v>4280</v>
      </c>
      <c r="D1083" s="675">
        <v>44742</v>
      </c>
      <c r="E1083" s="477" t="s">
        <v>3127</v>
      </c>
      <c r="F1083" s="477" t="s">
        <v>454</v>
      </c>
      <c r="G1083" s="670">
        <f>_xlfn.XLOOKUP(Table3[[#This Row],[district]],LISTS!B:B,LISTS!C:C,0,0,1)</f>
        <v>80401070</v>
      </c>
    </row>
    <row r="1084" spans="1:7" ht="13.5" x14ac:dyDescent="0.35">
      <c r="A1084" s="674" t="s">
        <v>3740</v>
      </c>
      <c r="B1084" s="676" t="s">
        <v>3637</v>
      </c>
      <c r="C1084" s="672" t="s">
        <v>4280</v>
      </c>
      <c r="D1084" s="675">
        <v>44742</v>
      </c>
      <c r="E1084" s="477" t="s">
        <v>3127</v>
      </c>
      <c r="F1084" s="477" t="s">
        <v>454</v>
      </c>
      <c r="G1084" s="670">
        <f>_xlfn.XLOOKUP(Table3[[#This Row],[district]],LISTS!B:B,LISTS!C:C,0,0,1)</f>
        <v>80401070</v>
      </c>
    </row>
    <row r="1085" spans="1:7" ht="13.5" x14ac:dyDescent="0.35">
      <c r="A1085" s="671" t="s">
        <v>4208</v>
      </c>
      <c r="B1085" s="676" t="s">
        <v>3649</v>
      </c>
      <c r="C1085" s="672" t="s">
        <v>4280</v>
      </c>
      <c r="D1085" s="675">
        <v>44742</v>
      </c>
      <c r="E1085" s="477" t="s">
        <v>3127</v>
      </c>
      <c r="F1085" s="477" t="s">
        <v>454</v>
      </c>
      <c r="G1085" s="670">
        <f>_xlfn.XLOOKUP(Table3[[#This Row],[district]],LISTS!B:B,LISTS!C:C,0,0,1)</f>
        <v>80401070</v>
      </c>
    </row>
    <row r="1086" spans="1:7" ht="13.5" x14ac:dyDescent="0.35">
      <c r="A1086" s="674" t="s">
        <v>4208</v>
      </c>
      <c r="B1086" s="676" t="s">
        <v>3648</v>
      </c>
      <c r="C1086" s="672" t="s">
        <v>4280</v>
      </c>
      <c r="D1086" s="675">
        <v>44742</v>
      </c>
      <c r="E1086" s="477" t="s">
        <v>3127</v>
      </c>
      <c r="F1086" s="477" t="s">
        <v>454</v>
      </c>
      <c r="G1086" s="670">
        <f>_xlfn.XLOOKUP(Table3[[#This Row],[district]],LISTS!B:B,LISTS!C:C,0,0,1)</f>
        <v>80401070</v>
      </c>
    </row>
    <row r="1087" spans="1:7" ht="13.5" x14ac:dyDescent="0.35">
      <c r="A1087" s="674" t="s">
        <v>3779</v>
      </c>
      <c r="B1087" s="674" t="s">
        <v>3639</v>
      </c>
      <c r="C1087" s="672" t="s">
        <v>4280</v>
      </c>
      <c r="D1087" s="675">
        <v>44742</v>
      </c>
      <c r="E1087" s="477" t="s">
        <v>3127</v>
      </c>
      <c r="F1087" s="477" t="s">
        <v>454</v>
      </c>
      <c r="G1087" s="670">
        <f>_xlfn.XLOOKUP(Table3[[#This Row],[district]],LISTS!B:B,LISTS!C:C,0,0,1)</f>
        <v>80401070</v>
      </c>
    </row>
    <row r="1088" spans="1:7" ht="13.5" x14ac:dyDescent="0.35">
      <c r="A1088" s="674" t="s">
        <v>3779</v>
      </c>
      <c r="B1088" s="676" t="s">
        <v>3637</v>
      </c>
      <c r="C1088" s="672" t="s">
        <v>4280</v>
      </c>
      <c r="D1088" s="675">
        <v>44742</v>
      </c>
      <c r="E1088" s="477" t="s">
        <v>3127</v>
      </c>
      <c r="F1088" s="477" t="s">
        <v>454</v>
      </c>
      <c r="G1088" s="670">
        <f>_xlfn.XLOOKUP(Table3[[#This Row],[district]],LISTS!B:B,LISTS!C:C,0,0,1)</f>
        <v>80401070</v>
      </c>
    </row>
    <row r="1089" spans="1:7" ht="13.5" x14ac:dyDescent="0.35">
      <c r="A1089" s="671" t="s">
        <v>4209</v>
      </c>
      <c r="B1089" s="676" t="s">
        <v>3650</v>
      </c>
      <c r="C1089" s="672" t="s">
        <v>4280</v>
      </c>
      <c r="D1089" s="675">
        <v>44742</v>
      </c>
      <c r="E1089" s="477" t="s">
        <v>3127</v>
      </c>
      <c r="F1089" s="477" t="s">
        <v>454</v>
      </c>
      <c r="G1089" s="670">
        <f>_xlfn.XLOOKUP(Table3[[#This Row],[district]],LISTS!B:B,LISTS!C:C,0,0,1)</f>
        <v>80401070</v>
      </c>
    </row>
    <row r="1090" spans="1:7" ht="13.5" x14ac:dyDescent="0.35">
      <c r="A1090" s="674" t="s">
        <v>4209</v>
      </c>
      <c r="B1090" s="676" t="s">
        <v>3648</v>
      </c>
      <c r="C1090" s="672" t="s">
        <v>4280</v>
      </c>
      <c r="D1090" s="675">
        <v>44742</v>
      </c>
      <c r="E1090" s="477" t="s">
        <v>3127</v>
      </c>
      <c r="F1090" s="477" t="s">
        <v>454</v>
      </c>
      <c r="G1090" s="670">
        <f>_xlfn.XLOOKUP(Table3[[#This Row],[district]],LISTS!B:B,LISTS!C:C,0,0,1)</f>
        <v>80401070</v>
      </c>
    </row>
    <row r="1091" spans="1:7" ht="13.5" x14ac:dyDescent="0.35">
      <c r="A1091" s="674" t="s">
        <v>3772</v>
      </c>
      <c r="B1091" s="674" t="s">
        <v>3640</v>
      </c>
      <c r="C1091" s="672" t="s">
        <v>4280</v>
      </c>
      <c r="D1091" s="675">
        <v>44742</v>
      </c>
      <c r="E1091" s="477" t="s">
        <v>3127</v>
      </c>
      <c r="F1091" s="477" t="s">
        <v>454</v>
      </c>
      <c r="G1091" s="670">
        <f>_xlfn.XLOOKUP(Table3[[#This Row],[district]],LISTS!B:B,LISTS!C:C,0,0,1)</f>
        <v>80401070</v>
      </c>
    </row>
    <row r="1092" spans="1:7" ht="13.5" x14ac:dyDescent="0.35">
      <c r="A1092" s="674" t="s">
        <v>3772</v>
      </c>
      <c r="B1092" s="676" t="s">
        <v>3637</v>
      </c>
      <c r="C1092" s="672" t="s">
        <v>4280</v>
      </c>
      <c r="D1092" s="675">
        <v>44742</v>
      </c>
      <c r="E1092" s="477" t="s">
        <v>3127</v>
      </c>
      <c r="F1092" s="477" t="s">
        <v>454</v>
      </c>
      <c r="G1092" s="670">
        <f>_xlfn.XLOOKUP(Table3[[#This Row],[district]],LISTS!B:B,LISTS!C:C,0,0,1)</f>
        <v>80401070</v>
      </c>
    </row>
    <row r="1093" spans="1:7" ht="13.5" x14ac:dyDescent="0.35">
      <c r="A1093" s="671" t="s">
        <v>4210</v>
      </c>
      <c r="B1093" s="676" t="s">
        <v>3482</v>
      </c>
      <c r="C1093" s="672" t="s">
        <v>4280</v>
      </c>
      <c r="D1093" s="675">
        <v>44742</v>
      </c>
      <c r="E1093" s="477" t="s">
        <v>3127</v>
      </c>
      <c r="F1093" s="477" t="s">
        <v>454</v>
      </c>
      <c r="G1093" s="670">
        <f>_xlfn.XLOOKUP(Table3[[#This Row],[district]],LISTS!B:B,LISTS!C:C,0,0,1)</f>
        <v>80401070</v>
      </c>
    </row>
    <row r="1094" spans="1:7" ht="13.5" x14ac:dyDescent="0.35">
      <c r="A1094" s="674" t="s">
        <v>4210</v>
      </c>
      <c r="B1094" s="676" t="s">
        <v>3648</v>
      </c>
      <c r="C1094" s="672" t="s">
        <v>4280</v>
      </c>
      <c r="D1094" s="675">
        <v>44742</v>
      </c>
      <c r="E1094" s="477" t="s">
        <v>3127</v>
      </c>
      <c r="F1094" s="477" t="s">
        <v>454</v>
      </c>
      <c r="G1094" s="670">
        <f>_xlfn.XLOOKUP(Table3[[#This Row],[district]],LISTS!B:B,LISTS!C:C,0,0,1)</f>
        <v>80401070</v>
      </c>
    </row>
    <row r="1095" spans="1:7" ht="13.5" x14ac:dyDescent="0.35">
      <c r="A1095" s="671" t="s">
        <v>4211</v>
      </c>
      <c r="B1095" s="676" t="s">
        <v>3656</v>
      </c>
      <c r="C1095" s="672" t="s">
        <v>4280</v>
      </c>
      <c r="D1095" s="675">
        <v>44742</v>
      </c>
      <c r="E1095" s="477" t="s">
        <v>3127</v>
      </c>
      <c r="F1095" s="477" t="s">
        <v>454</v>
      </c>
      <c r="G1095" s="670">
        <f>_xlfn.XLOOKUP(Table3[[#This Row],[district]],LISTS!B:B,LISTS!C:C,0,0,1)</f>
        <v>80401070</v>
      </c>
    </row>
    <row r="1096" spans="1:7" ht="13.5" x14ac:dyDescent="0.35">
      <c r="A1096" s="674" t="s">
        <v>4211</v>
      </c>
      <c r="B1096" s="676" t="s">
        <v>3648</v>
      </c>
      <c r="C1096" s="672" t="s">
        <v>4280</v>
      </c>
      <c r="D1096" s="675">
        <v>44742</v>
      </c>
      <c r="E1096" s="477" t="s">
        <v>3127</v>
      </c>
      <c r="F1096" s="477" t="s">
        <v>454</v>
      </c>
      <c r="G1096" s="670">
        <f>_xlfn.XLOOKUP(Table3[[#This Row],[district]],LISTS!B:B,LISTS!C:C,0,0,1)</f>
        <v>80401070</v>
      </c>
    </row>
    <row r="1097" spans="1:7" ht="13.5" x14ac:dyDescent="0.35">
      <c r="A1097" s="671" t="s">
        <v>4212</v>
      </c>
      <c r="B1097" s="676" t="s">
        <v>336</v>
      </c>
      <c r="C1097" s="672" t="s">
        <v>4280</v>
      </c>
      <c r="D1097" s="675">
        <v>44742</v>
      </c>
      <c r="E1097" s="477" t="s">
        <v>3127</v>
      </c>
      <c r="F1097" s="477" t="s">
        <v>454</v>
      </c>
      <c r="G1097" s="670">
        <f>_xlfn.XLOOKUP(Table3[[#This Row],[district]],LISTS!B:B,LISTS!C:C,0,0,1)</f>
        <v>80401070</v>
      </c>
    </row>
    <row r="1098" spans="1:7" ht="13.5" x14ac:dyDescent="0.35">
      <c r="A1098" s="674" t="s">
        <v>4212</v>
      </c>
      <c r="B1098" s="676" t="s">
        <v>3648</v>
      </c>
      <c r="C1098" s="672" t="s">
        <v>4280</v>
      </c>
      <c r="D1098" s="675">
        <v>44742</v>
      </c>
      <c r="E1098" s="477" t="s">
        <v>3127</v>
      </c>
      <c r="F1098" s="477" t="s">
        <v>454</v>
      </c>
      <c r="G1098" s="670">
        <f>_xlfn.XLOOKUP(Table3[[#This Row],[district]],LISTS!B:B,LISTS!C:C,0,0,1)</f>
        <v>80401070</v>
      </c>
    </row>
    <row r="1099" spans="1:7" ht="13.5" x14ac:dyDescent="0.35">
      <c r="A1099" s="674" t="s">
        <v>3730</v>
      </c>
      <c r="B1099" s="674" t="s">
        <v>3641</v>
      </c>
      <c r="C1099" s="672" t="s">
        <v>4280</v>
      </c>
      <c r="D1099" s="675">
        <v>44742</v>
      </c>
      <c r="E1099" s="477" t="s">
        <v>3127</v>
      </c>
      <c r="F1099" s="477" t="s">
        <v>454</v>
      </c>
      <c r="G1099" s="670">
        <f>_xlfn.XLOOKUP(Table3[[#This Row],[district]],LISTS!B:B,LISTS!C:C,0,0,1)</f>
        <v>80401070</v>
      </c>
    </row>
    <row r="1100" spans="1:7" ht="13.5" x14ac:dyDescent="0.35">
      <c r="A1100" s="674" t="s">
        <v>3730</v>
      </c>
      <c r="B1100" s="674" t="s">
        <v>3637</v>
      </c>
      <c r="C1100" s="672" t="s">
        <v>4280</v>
      </c>
      <c r="D1100" s="675">
        <v>44742</v>
      </c>
      <c r="E1100" s="477" t="s">
        <v>3127</v>
      </c>
      <c r="F1100" s="477" t="s">
        <v>454</v>
      </c>
      <c r="G1100" s="670">
        <f>_xlfn.XLOOKUP(Table3[[#This Row],[district]],LISTS!B:B,LISTS!C:C,0,0,1)</f>
        <v>80401070</v>
      </c>
    </row>
    <row r="1101" spans="1:7" ht="13.5" x14ac:dyDescent="0.35">
      <c r="A1101" s="671" t="s">
        <v>4213</v>
      </c>
      <c r="B1101" s="676" t="s">
        <v>3658</v>
      </c>
      <c r="C1101" s="672" t="s">
        <v>4280</v>
      </c>
      <c r="D1101" s="675">
        <v>44742</v>
      </c>
      <c r="E1101" s="477" t="s">
        <v>3127</v>
      </c>
      <c r="F1101" s="477" t="s">
        <v>454</v>
      </c>
      <c r="G1101" s="670">
        <f>_xlfn.XLOOKUP(Table3[[#This Row],[district]],LISTS!B:B,LISTS!C:C,0,0,1)</f>
        <v>80401070</v>
      </c>
    </row>
    <row r="1102" spans="1:7" ht="13.5" x14ac:dyDescent="0.35">
      <c r="A1102" s="674" t="s">
        <v>4213</v>
      </c>
      <c r="B1102" s="676" t="s">
        <v>3648</v>
      </c>
      <c r="C1102" s="672" t="s">
        <v>4280</v>
      </c>
      <c r="D1102" s="675">
        <v>44742</v>
      </c>
      <c r="E1102" s="477" t="s">
        <v>3127</v>
      </c>
      <c r="F1102" s="477" t="s">
        <v>454</v>
      </c>
      <c r="G1102" s="670">
        <f>_xlfn.XLOOKUP(Table3[[#This Row],[district]],LISTS!B:B,LISTS!C:C,0,0,1)</f>
        <v>80401070</v>
      </c>
    </row>
    <row r="1103" spans="1:7" ht="13.5" x14ac:dyDescent="0.35">
      <c r="A1103" s="674" t="s">
        <v>3804</v>
      </c>
      <c r="B1103" s="674" t="s">
        <v>3642</v>
      </c>
      <c r="C1103" s="672" t="s">
        <v>4280</v>
      </c>
      <c r="D1103" s="675">
        <v>44742</v>
      </c>
      <c r="E1103" s="477" t="s">
        <v>3127</v>
      </c>
      <c r="F1103" s="477" t="s">
        <v>454</v>
      </c>
      <c r="G1103" s="670">
        <f>_xlfn.XLOOKUP(Table3[[#This Row],[district]],LISTS!B:B,LISTS!C:C,0,0,1)</f>
        <v>80401070</v>
      </c>
    </row>
    <row r="1104" spans="1:7" ht="13.5" x14ac:dyDescent="0.35">
      <c r="A1104" s="674" t="s">
        <v>3804</v>
      </c>
      <c r="B1104" s="676" t="s">
        <v>3637</v>
      </c>
      <c r="C1104" s="672" t="s">
        <v>4280</v>
      </c>
      <c r="D1104" s="675">
        <v>44742</v>
      </c>
      <c r="E1104" s="477" t="s">
        <v>3127</v>
      </c>
      <c r="F1104" s="477" t="s">
        <v>454</v>
      </c>
      <c r="G1104" s="670">
        <f>_xlfn.XLOOKUP(Table3[[#This Row],[district]],LISTS!B:B,LISTS!C:C,0,0,1)</f>
        <v>80401070</v>
      </c>
    </row>
    <row r="1105" spans="1:7" ht="13.5" x14ac:dyDescent="0.35">
      <c r="A1105" s="671" t="s">
        <v>4214</v>
      </c>
      <c r="B1105" s="676" t="s">
        <v>3665</v>
      </c>
      <c r="C1105" s="672" t="s">
        <v>4280</v>
      </c>
      <c r="D1105" s="675">
        <v>44742</v>
      </c>
      <c r="E1105" s="477" t="s">
        <v>3127</v>
      </c>
      <c r="F1105" s="477" t="s">
        <v>454</v>
      </c>
      <c r="G1105" s="670">
        <f>_xlfn.XLOOKUP(Table3[[#This Row],[district]],LISTS!B:B,LISTS!C:C,0,0,1)</f>
        <v>80401070</v>
      </c>
    </row>
    <row r="1106" spans="1:7" ht="13.5" x14ac:dyDescent="0.35">
      <c r="A1106" s="674" t="s">
        <v>4214</v>
      </c>
      <c r="B1106" s="674" t="s">
        <v>3648</v>
      </c>
      <c r="C1106" s="672" t="s">
        <v>4280</v>
      </c>
      <c r="D1106" s="675">
        <v>44742</v>
      </c>
      <c r="E1106" s="477" t="s">
        <v>3127</v>
      </c>
      <c r="F1106" s="477" t="s">
        <v>454</v>
      </c>
      <c r="G1106" s="670">
        <f>_xlfn.XLOOKUP(Table3[[#This Row],[district]],LISTS!B:B,LISTS!C:C,0,0,1)</f>
        <v>80401070</v>
      </c>
    </row>
    <row r="1107" spans="1:7" ht="13.5" x14ac:dyDescent="0.35">
      <c r="A1107" s="671" t="s">
        <v>4215</v>
      </c>
      <c r="B1107" s="676" t="s">
        <v>3671</v>
      </c>
      <c r="C1107" s="672" t="s">
        <v>4280</v>
      </c>
      <c r="D1107" s="675">
        <v>44742</v>
      </c>
      <c r="E1107" s="477" t="s">
        <v>3127</v>
      </c>
      <c r="F1107" s="477" t="s">
        <v>454</v>
      </c>
      <c r="G1107" s="670">
        <f>_xlfn.XLOOKUP(Table3[[#This Row],[district]],LISTS!B:B,LISTS!C:C,0,0,1)</f>
        <v>80401070</v>
      </c>
    </row>
    <row r="1108" spans="1:7" ht="13.5" x14ac:dyDescent="0.35">
      <c r="A1108" s="674" t="s">
        <v>4215</v>
      </c>
      <c r="B1108" s="676" t="s">
        <v>3648</v>
      </c>
      <c r="C1108" s="672" t="s">
        <v>4280</v>
      </c>
      <c r="D1108" s="675">
        <v>44742</v>
      </c>
      <c r="E1108" s="477" t="s">
        <v>3127</v>
      </c>
      <c r="F1108" s="477" t="s">
        <v>454</v>
      </c>
      <c r="G1108" s="670">
        <f>_xlfn.XLOOKUP(Table3[[#This Row],[district]],LISTS!B:B,LISTS!C:C,0,0,1)</f>
        <v>80401070</v>
      </c>
    </row>
    <row r="1109" spans="1:7" ht="13.5" x14ac:dyDescent="0.35">
      <c r="A1109" s="671" t="s">
        <v>4216</v>
      </c>
      <c r="B1109" s="676" t="s">
        <v>3674</v>
      </c>
      <c r="C1109" s="672" t="s">
        <v>4280</v>
      </c>
      <c r="D1109" s="675">
        <v>44742</v>
      </c>
      <c r="E1109" s="477" t="s">
        <v>3127</v>
      </c>
      <c r="F1109" s="477" t="s">
        <v>454</v>
      </c>
      <c r="G1109" s="670">
        <f>_xlfn.XLOOKUP(Table3[[#This Row],[district]],LISTS!B:B,LISTS!C:C,0,0,1)</f>
        <v>80401070</v>
      </c>
    </row>
    <row r="1110" spans="1:7" ht="13.5" x14ac:dyDescent="0.35">
      <c r="A1110" s="674" t="s">
        <v>4216</v>
      </c>
      <c r="B1110" s="676" t="s">
        <v>3648</v>
      </c>
      <c r="C1110" s="672" t="s">
        <v>4280</v>
      </c>
      <c r="D1110" s="675">
        <v>44742</v>
      </c>
      <c r="E1110" s="477" t="s">
        <v>3127</v>
      </c>
      <c r="F1110" s="477" t="s">
        <v>454</v>
      </c>
      <c r="G1110" s="670">
        <f>_xlfn.XLOOKUP(Table3[[#This Row],[district]],LISTS!B:B,LISTS!C:C,0,0,1)</f>
        <v>80401070</v>
      </c>
    </row>
    <row r="1111" spans="1:7" ht="13.5" x14ac:dyDescent="0.35">
      <c r="A1111" s="671" t="s">
        <v>4217</v>
      </c>
      <c r="B1111" s="676" t="s">
        <v>3676</v>
      </c>
      <c r="C1111" s="672" t="s">
        <v>4280</v>
      </c>
      <c r="D1111" s="675">
        <v>44742</v>
      </c>
      <c r="E1111" s="477" t="s">
        <v>3127</v>
      </c>
      <c r="F1111" s="477" t="s">
        <v>454</v>
      </c>
      <c r="G1111" s="670">
        <f>_xlfn.XLOOKUP(Table3[[#This Row],[district]],LISTS!B:B,LISTS!C:C,0,0,1)</f>
        <v>80401070</v>
      </c>
    </row>
    <row r="1112" spans="1:7" ht="13.5" x14ac:dyDescent="0.35">
      <c r="A1112" s="674" t="s">
        <v>4217</v>
      </c>
      <c r="B1112" s="676" t="s">
        <v>3648</v>
      </c>
      <c r="C1112" s="672" t="s">
        <v>4280</v>
      </c>
      <c r="D1112" s="675">
        <v>44742</v>
      </c>
      <c r="E1112" s="477" t="s">
        <v>3127</v>
      </c>
      <c r="F1112" s="477" t="s">
        <v>454</v>
      </c>
      <c r="G1112" s="670">
        <f>_xlfn.XLOOKUP(Table3[[#This Row],[district]],LISTS!B:B,LISTS!C:C,0,0,1)</f>
        <v>80401070</v>
      </c>
    </row>
    <row r="1113" spans="1:7" ht="13.5" x14ac:dyDescent="0.35">
      <c r="A1113" s="674" t="s">
        <v>3810</v>
      </c>
      <c r="B1113" s="674" t="s">
        <v>373</v>
      </c>
      <c r="C1113" s="672" t="s">
        <v>4280</v>
      </c>
      <c r="D1113" s="675">
        <v>44742</v>
      </c>
      <c r="E1113" s="477" t="s">
        <v>3127</v>
      </c>
      <c r="F1113" s="477" t="s">
        <v>454</v>
      </c>
      <c r="G1113" s="670">
        <f>_xlfn.XLOOKUP(Table3[[#This Row],[district]],LISTS!B:B,LISTS!C:C,0,0,1)</f>
        <v>80401070</v>
      </c>
    </row>
    <row r="1114" spans="1:7" ht="13.5" x14ac:dyDescent="0.35">
      <c r="A1114" s="674" t="s">
        <v>3810</v>
      </c>
      <c r="B1114" s="676" t="s">
        <v>3637</v>
      </c>
      <c r="C1114" s="672" t="s">
        <v>4280</v>
      </c>
      <c r="D1114" s="675">
        <v>44742</v>
      </c>
      <c r="E1114" s="477" t="s">
        <v>3127</v>
      </c>
      <c r="F1114" s="477" t="s">
        <v>454</v>
      </c>
      <c r="G1114" s="670">
        <f>_xlfn.XLOOKUP(Table3[[#This Row],[district]],LISTS!B:B,LISTS!C:C,0,0,1)</f>
        <v>80401070</v>
      </c>
    </row>
    <row r="1115" spans="1:7" ht="13.5" x14ac:dyDescent="0.35">
      <c r="A1115" s="671" t="s">
        <v>4218</v>
      </c>
      <c r="B1115" s="676" t="s">
        <v>3680</v>
      </c>
      <c r="C1115" s="672" t="s">
        <v>4280</v>
      </c>
      <c r="D1115" s="675">
        <v>44742</v>
      </c>
      <c r="E1115" s="477" t="s">
        <v>3127</v>
      </c>
      <c r="F1115" s="477" t="s">
        <v>454</v>
      </c>
      <c r="G1115" s="670">
        <f>_xlfn.XLOOKUP(Table3[[#This Row],[district]],LISTS!B:B,LISTS!C:C,0,0,1)</f>
        <v>80401070</v>
      </c>
    </row>
    <row r="1116" spans="1:7" ht="13.5" x14ac:dyDescent="0.35">
      <c r="A1116" s="674" t="s">
        <v>4218</v>
      </c>
      <c r="B1116" s="676" t="s">
        <v>3648</v>
      </c>
      <c r="C1116" s="672" t="s">
        <v>4280</v>
      </c>
      <c r="D1116" s="675">
        <v>44742</v>
      </c>
      <c r="E1116" s="477" t="s">
        <v>3127</v>
      </c>
      <c r="F1116" s="477" t="s">
        <v>454</v>
      </c>
      <c r="G1116" s="670">
        <f>_xlfn.XLOOKUP(Table3[[#This Row],[district]],LISTS!B:B,LISTS!C:C,0,0,1)</f>
        <v>80401070</v>
      </c>
    </row>
    <row r="1117" spans="1:7" ht="13.5" x14ac:dyDescent="0.35">
      <c r="A1117" s="674" t="s">
        <v>3767</v>
      </c>
      <c r="B1117" s="674" t="s">
        <v>3645</v>
      </c>
      <c r="C1117" s="672" t="s">
        <v>4280</v>
      </c>
      <c r="D1117" s="675">
        <v>44742</v>
      </c>
      <c r="E1117" s="477" t="s">
        <v>3127</v>
      </c>
      <c r="F1117" s="477" t="s">
        <v>454</v>
      </c>
      <c r="G1117" s="670">
        <f>_xlfn.XLOOKUP(Table3[[#This Row],[district]],LISTS!B:B,LISTS!C:C,0,0,1)</f>
        <v>80401070</v>
      </c>
    </row>
    <row r="1118" spans="1:7" ht="13.5" x14ac:dyDescent="0.35">
      <c r="A1118" s="674" t="s">
        <v>3767</v>
      </c>
      <c r="B1118" s="676" t="s">
        <v>3637</v>
      </c>
      <c r="C1118" s="672" t="s">
        <v>4280</v>
      </c>
      <c r="D1118" s="675">
        <v>44742</v>
      </c>
      <c r="E1118" s="477" t="s">
        <v>3127</v>
      </c>
      <c r="F1118" s="477" t="s">
        <v>454</v>
      </c>
      <c r="G1118" s="670">
        <f>_xlfn.XLOOKUP(Table3[[#This Row],[district]],LISTS!B:B,LISTS!C:C,0,0,1)</f>
        <v>80401070</v>
      </c>
    </row>
    <row r="1119" spans="1:7" ht="13.5" x14ac:dyDescent="0.35">
      <c r="A1119" s="671" t="s">
        <v>4219</v>
      </c>
      <c r="B1119" s="676" t="s">
        <v>3682</v>
      </c>
      <c r="C1119" s="672" t="s">
        <v>4280</v>
      </c>
      <c r="D1119" s="675">
        <v>44742</v>
      </c>
      <c r="E1119" s="477" t="s">
        <v>3127</v>
      </c>
      <c r="F1119" s="477" t="s">
        <v>454</v>
      </c>
      <c r="G1119" s="670">
        <f>_xlfn.XLOOKUP(Table3[[#This Row],[district]],LISTS!B:B,LISTS!C:C,0,0,1)</f>
        <v>80401070</v>
      </c>
    </row>
    <row r="1120" spans="1:7" ht="13.5" x14ac:dyDescent="0.35">
      <c r="A1120" s="674" t="s">
        <v>4219</v>
      </c>
      <c r="B1120" s="676" t="s">
        <v>3648</v>
      </c>
      <c r="C1120" s="672" t="s">
        <v>4280</v>
      </c>
      <c r="D1120" s="675">
        <v>44742</v>
      </c>
      <c r="E1120" s="477" t="s">
        <v>3127</v>
      </c>
      <c r="F1120" s="477" t="s">
        <v>454</v>
      </c>
      <c r="G1120" s="670">
        <f>_xlfn.XLOOKUP(Table3[[#This Row],[district]],LISTS!B:B,LISTS!C:C,0,0,1)</f>
        <v>80401070</v>
      </c>
    </row>
    <row r="1121" spans="1:7" ht="13.5" x14ac:dyDescent="0.35">
      <c r="A1121" s="671" t="s">
        <v>4220</v>
      </c>
      <c r="B1121" s="676" t="s">
        <v>3683</v>
      </c>
      <c r="C1121" s="672" t="s">
        <v>4280</v>
      </c>
      <c r="D1121" s="675">
        <v>44742</v>
      </c>
      <c r="E1121" s="477" t="s">
        <v>3127</v>
      </c>
      <c r="F1121" s="477" t="s">
        <v>454</v>
      </c>
      <c r="G1121" s="670">
        <f>_xlfn.XLOOKUP(Table3[[#This Row],[district]],LISTS!B:B,LISTS!C:C,0,0,1)</f>
        <v>80401070</v>
      </c>
    </row>
    <row r="1122" spans="1:7" ht="13.5" x14ac:dyDescent="0.35">
      <c r="A1122" s="674" t="s">
        <v>4220</v>
      </c>
      <c r="B1122" s="676" t="s">
        <v>3648</v>
      </c>
      <c r="C1122" s="672" t="s">
        <v>4280</v>
      </c>
      <c r="D1122" s="675">
        <v>44742</v>
      </c>
      <c r="E1122" s="477" t="s">
        <v>3127</v>
      </c>
      <c r="F1122" s="477" t="s">
        <v>454</v>
      </c>
      <c r="G1122" s="670">
        <f>_xlfn.XLOOKUP(Table3[[#This Row],[district]],LISTS!B:B,LISTS!C:C,0,0,1)</f>
        <v>80401070</v>
      </c>
    </row>
    <row r="1123" spans="1:7" ht="13.5" x14ac:dyDescent="0.35">
      <c r="A1123" s="671" t="s">
        <v>4221</v>
      </c>
      <c r="B1123" s="676" t="s">
        <v>3685</v>
      </c>
      <c r="C1123" s="672" t="s">
        <v>4280</v>
      </c>
      <c r="D1123" s="675">
        <v>44742</v>
      </c>
      <c r="E1123" s="477" t="s">
        <v>3127</v>
      </c>
      <c r="F1123" s="477" t="s">
        <v>454</v>
      </c>
      <c r="G1123" s="670">
        <f>_xlfn.XLOOKUP(Table3[[#This Row],[district]],LISTS!B:B,LISTS!C:C,0,0,1)</f>
        <v>80401070</v>
      </c>
    </row>
    <row r="1124" spans="1:7" ht="13.5" x14ac:dyDescent="0.35">
      <c r="A1124" s="674" t="s">
        <v>4221</v>
      </c>
      <c r="B1124" s="676" t="s">
        <v>3648</v>
      </c>
      <c r="C1124" s="672" t="s">
        <v>4280</v>
      </c>
      <c r="D1124" s="675">
        <v>44742</v>
      </c>
      <c r="E1124" s="477" t="s">
        <v>3127</v>
      </c>
      <c r="F1124" s="477" t="s">
        <v>454</v>
      </c>
      <c r="G1124" s="670">
        <f>_xlfn.XLOOKUP(Table3[[#This Row],[district]],LISTS!B:B,LISTS!C:C,0,0,1)</f>
        <v>80401070</v>
      </c>
    </row>
    <row r="1125" spans="1:7" ht="13.5" x14ac:dyDescent="0.35">
      <c r="A1125" s="674" t="s">
        <v>3709</v>
      </c>
      <c r="B1125" s="674" t="s">
        <v>3648</v>
      </c>
      <c r="C1125" s="672" t="s">
        <v>4280</v>
      </c>
      <c r="D1125" s="675">
        <v>44742</v>
      </c>
      <c r="E1125" s="477" t="s">
        <v>3127</v>
      </c>
      <c r="F1125" s="477" t="s">
        <v>454</v>
      </c>
      <c r="G1125" s="670">
        <f>_xlfn.XLOOKUP(Table3[[#This Row],[district]],LISTS!B:B,LISTS!C:C,0,0,1)</f>
        <v>80401070</v>
      </c>
    </row>
    <row r="1126" spans="1:7" ht="13.5" x14ac:dyDescent="0.35">
      <c r="A1126" s="674" t="s">
        <v>3709</v>
      </c>
      <c r="B1126" s="676" t="s">
        <v>3637</v>
      </c>
      <c r="C1126" s="672" t="s">
        <v>4280</v>
      </c>
      <c r="D1126" s="675">
        <v>44742</v>
      </c>
      <c r="E1126" s="477" t="s">
        <v>3127</v>
      </c>
      <c r="F1126" s="477" t="s">
        <v>454</v>
      </c>
      <c r="G1126" s="670">
        <f>_xlfn.XLOOKUP(Table3[[#This Row],[district]],LISTS!B:B,LISTS!C:C,0,0,1)</f>
        <v>80401070</v>
      </c>
    </row>
    <row r="1127" spans="1:7" ht="13.5" x14ac:dyDescent="0.35">
      <c r="A1127" s="671" t="s">
        <v>4222</v>
      </c>
      <c r="B1127" s="676" t="s">
        <v>3688</v>
      </c>
      <c r="C1127" s="672" t="s">
        <v>4280</v>
      </c>
      <c r="D1127" s="675">
        <v>44742</v>
      </c>
      <c r="E1127" s="477" t="s">
        <v>3127</v>
      </c>
      <c r="F1127" s="477" t="s">
        <v>454</v>
      </c>
      <c r="G1127" s="670">
        <f>_xlfn.XLOOKUP(Table3[[#This Row],[district]],LISTS!B:B,LISTS!C:C,0,0,1)</f>
        <v>80401070</v>
      </c>
    </row>
    <row r="1128" spans="1:7" ht="13.5" x14ac:dyDescent="0.35">
      <c r="A1128" s="674" t="s">
        <v>4222</v>
      </c>
      <c r="B1128" s="676" t="s">
        <v>3648</v>
      </c>
      <c r="C1128" s="672" t="s">
        <v>4280</v>
      </c>
      <c r="D1128" s="675">
        <v>44742</v>
      </c>
      <c r="E1128" s="477" t="s">
        <v>3127</v>
      </c>
      <c r="F1128" s="477" t="s">
        <v>454</v>
      </c>
      <c r="G1128" s="670">
        <f>_xlfn.XLOOKUP(Table3[[#This Row],[district]],LISTS!B:B,LISTS!C:C,0,0,1)</f>
        <v>80401070</v>
      </c>
    </row>
    <row r="1129" spans="1:7" ht="13.5" x14ac:dyDescent="0.35">
      <c r="A1129" s="674" t="s">
        <v>373</v>
      </c>
      <c r="B1129" s="674" t="s">
        <v>3649</v>
      </c>
      <c r="C1129" s="672" t="s">
        <v>4280</v>
      </c>
      <c r="D1129" s="675">
        <v>44742</v>
      </c>
      <c r="E1129" s="477" t="s">
        <v>3127</v>
      </c>
      <c r="F1129" s="477" t="s">
        <v>454</v>
      </c>
      <c r="G1129" s="670">
        <f>_xlfn.XLOOKUP(Table3[[#This Row],[district]],LISTS!B:B,LISTS!C:C,0,0,1)</f>
        <v>80401070</v>
      </c>
    </row>
    <row r="1130" spans="1:7" ht="13.5" x14ac:dyDescent="0.35">
      <c r="A1130" s="674" t="s">
        <v>373</v>
      </c>
      <c r="B1130" s="676" t="s">
        <v>3637</v>
      </c>
      <c r="C1130" s="672" t="s">
        <v>4280</v>
      </c>
      <c r="D1130" s="675">
        <v>44742</v>
      </c>
      <c r="E1130" s="477" t="s">
        <v>3127</v>
      </c>
      <c r="F1130" s="477" t="s">
        <v>454</v>
      </c>
      <c r="G1130" s="670">
        <f>_xlfn.XLOOKUP(Table3[[#This Row],[district]],LISTS!B:B,LISTS!C:C,0,0,1)</f>
        <v>80401070</v>
      </c>
    </row>
    <row r="1131" spans="1:7" ht="13.5" x14ac:dyDescent="0.35">
      <c r="A1131" s="671" t="s">
        <v>4223</v>
      </c>
      <c r="B1131" s="676" t="s">
        <v>3689</v>
      </c>
      <c r="C1131" s="672" t="s">
        <v>4280</v>
      </c>
      <c r="D1131" s="675">
        <v>44742</v>
      </c>
      <c r="E1131" s="477" t="s">
        <v>3127</v>
      </c>
      <c r="F1131" s="477" t="s">
        <v>454</v>
      </c>
      <c r="G1131" s="670">
        <f>_xlfn.XLOOKUP(Table3[[#This Row],[district]],LISTS!B:B,LISTS!C:C,0,0,1)</f>
        <v>80401070</v>
      </c>
    </row>
    <row r="1132" spans="1:7" ht="13.5" x14ac:dyDescent="0.35">
      <c r="A1132" s="674" t="s">
        <v>4223</v>
      </c>
      <c r="B1132" s="674" t="s">
        <v>3648</v>
      </c>
      <c r="C1132" s="672" t="s">
        <v>4280</v>
      </c>
      <c r="D1132" s="675">
        <v>44742</v>
      </c>
      <c r="E1132" s="477" t="s">
        <v>3127</v>
      </c>
      <c r="F1132" s="477" t="s">
        <v>454</v>
      </c>
      <c r="G1132" s="670">
        <f>_xlfn.XLOOKUP(Table3[[#This Row],[district]],LISTS!B:B,LISTS!C:C,0,0,1)</f>
        <v>80401070</v>
      </c>
    </row>
    <row r="1133" spans="1:7" ht="13.5" x14ac:dyDescent="0.35">
      <c r="A1133" s="674" t="s">
        <v>3832</v>
      </c>
      <c r="B1133" s="674" t="s">
        <v>3650</v>
      </c>
      <c r="C1133" s="672" t="s">
        <v>4280</v>
      </c>
      <c r="D1133" s="675">
        <v>44742</v>
      </c>
      <c r="E1133" s="477" t="s">
        <v>3127</v>
      </c>
      <c r="F1133" s="477" t="s">
        <v>454</v>
      </c>
      <c r="G1133" s="670">
        <f>_xlfn.XLOOKUP(Table3[[#This Row],[district]],LISTS!B:B,LISTS!C:C,0,0,1)</f>
        <v>80401070</v>
      </c>
    </row>
    <row r="1134" spans="1:7" ht="13.5" x14ac:dyDescent="0.35">
      <c r="A1134" s="674" t="s">
        <v>3832</v>
      </c>
      <c r="B1134" s="676" t="s">
        <v>3637</v>
      </c>
      <c r="C1134" s="672" t="s">
        <v>4280</v>
      </c>
      <c r="D1134" s="675">
        <v>44742</v>
      </c>
      <c r="E1134" s="477" t="s">
        <v>3127</v>
      </c>
      <c r="F1134" s="477" t="s">
        <v>454</v>
      </c>
      <c r="G1134" s="670">
        <f>_xlfn.XLOOKUP(Table3[[#This Row],[district]],LISTS!B:B,LISTS!C:C,0,0,1)</f>
        <v>80401070</v>
      </c>
    </row>
    <row r="1135" spans="1:7" ht="13.5" x14ac:dyDescent="0.35">
      <c r="A1135" s="671" t="s">
        <v>4224</v>
      </c>
      <c r="B1135" s="676" t="s">
        <v>3691</v>
      </c>
      <c r="C1135" s="672" t="s">
        <v>4280</v>
      </c>
      <c r="D1135" s="675">
        <v>44742</v>
      </c>
      <c r="E1135" s="477" t="s">
        <v>3127</v>
      </c>
      <c r="F1135" s="477" t="s">
        <v>454</v>
      </c>
      <c r="G1135" s="670">
        <f>_xlfn.XLOOKUP(Table3[[#This Row],[district]],LISTS!B:B,LISTS!C:C,0,0,1)</f>
        <v>80401070</v>
      </c>
    </row>
    <row r="1136" spans="1:7" ht="13.5" x14ac:dyDescent="0.35">
      <c r="A1136" s="674" t="s">
        <v>4224</v>
      </c>
      <c r="B1136" s="676" t="s">
        <v>3648</v>
      </c>
      <c r="C1136" s="672" t="s">
        <v>4280</v>
      </c>
      <c r="D1136" s="675">
        <v>44742</v>
      </c>
      <c r="E1136" s="477" t="s">
        <v>3127</v>
      </c>
      <c r="F1136" s="477" t="s">
        <v>454</v>
      </c>
      <c r="G1136" s="670">
        <f>_xlfn.XLOOKUP(Table3[[#This Row],[district]],LISTS!B:B,LISTS!C:C,0,0,1)</f>
        <v>80401070</v>
      </c>
    </row>
    <row r="1137" spans="1:7" ht="13.5" x14ac:dyDescent="0.35">
      <c r="A1137" s="674" t="s">
        <v>3794</v>
      </c>
      <c r="B1137" s="674" t="s">
        <v>3482</v>
      </c>
      <c r="C1137" s="672" t="s">
        <v>4280</v>
      </c>
      <c r="D1137" s="675">
        <v>44742</v>
      </c>
      <c r="E1137" s="477" t="s">
        <v>3127</v>
      </c>
      <c r="F1137" s="477" t="s">
        <v>454</v>
      </c>
      <c r="G1137" s="670">
        <f>_xlfn.XLOOKUP(Table3[[#This Row],[district]],LISTS!B:B,LISTS!C:C,0,0,1)</f>
        <v>80401070</v>
      </c>
    </row>
    <row r="1138" spans="1:7" ht="13.5" x14ac:dyDescent="0.35">
      <c r="A1138" s="674" t="s">
        <v>3794</v>
      </c>
      <c r="B1138" s="676" t="s">
        <v>3637</v>
      </c>
      <c r="C1138" s="672" t="s">
        <v>4280</v>
      </c>
      <c r="D1138" s="675">
        <v>44742</v>
      </c>
      <c r="E1138" s="477" t="s">
        <v>3127</v>
      </c>
      <c r="F1138" s="477" t="s">
        <v>454</v>
      </c>
      <c r="G1138" s="670">
        <f>_xlfn.XLOOKUP(Table3[[#This Row],[district]],LISTS!B:B,LISTS!C:C,0,0,1)</f>
        <v>80401070</v>
      </c>
    </row>
    <row r="1139" spans="1:7" ht="13.5" x14ac:dyDescent="0.35">
      <c r="A1139" s="671" t="s">
        <v>4225</v>
      </c>
      <c r="B1139" s="676" t="s">
        <v>3693</v>
      </c>
      <c r="C1139" s="672" t="s">
        <v>4280</v>
      </c>
      <c r="D1139" s="675">
        <v>44742</v>
      </c>
      <c r="E1139" s="477" t="s">
        <v>3127</v>
      </c>
      <c r="F1139" s="477" t="s">
        <v>454</v>
      </c>
      <c r="G1139" s="670">
        <f>_xlfn.XLOOKUP(Table3[[#This Row],[district]],LISTS!B:B,LISTS!C:C,0,0,1)</f>
        <v>80401070</v>
      </c>
    </row>
    <row r="1140" spans="1:7" ht="13.5" x14ac:dyDescent="0.35">
      <c r="A1140" s="674" t="s">
        <v>4225</v>
      </c>
      <c r="B1140" s="676" t="s">
        <v>3648</v>
      </c>
      <c r="C1140" s="672" t="s">
        <v>4280</v>
      </c>
      <c r="D1140" s="675">
        <v>44742</v>
      </c>
      <c r="E1140" s="477" t="s">
        <v>3127</v>
      </c>
      <c r="F1140" s="477" t="s">
        <v>454</v>
      </c>
      <c r="G1140" s="670">
        <f>_xlfn.XLOOKUP(Table3[[#This Row],[district]],LISTS!B:B,LISTS!C:C,0,0,1)</f>
        <v>80401070</v>
      </c>
    </row>
    <row r="1141" spans="1:7" ht="13.5" x14ac:dyDescent="0.35">
      <c r="A1141" s="674" t="s">
        <v>3735</v>
      </c>
      <c r="B1141" s="674" t="s">
        <v>3656</v>
      </c>
      <c r="C1141" s="672" t="s">
        <v>4280</v>
      </c>
      <c r="D1141" s="675">
        <v>44742</v>
      </c>
      <c r="E1141" s="477" t="s">
        <v>3127</v>
      </c>
      <c r="F1141" s="477" t="s">
        <v>454</v>
      </c>
      <c r="G1141" s="670">
        <f>_xlfn.XLOOKUP(Table3[[#This Row],[district]],LISTS!B:B,LISTS!C:C,0,0,1)</f>
        <v>80401070</v>
      </c>
    </row>
    <row r="1142" spans="1:7" ht="13.5" x14ac:dyDescent="0.35">
      <c r="A1142" s="674" t="s">
        <v>3735</v>
      </c>
      <c r="B1142" s="676" t="s">
        <v>3637</v>
      </c>
      <c r="C1142" s="672" t="s">
        <v>4280</v>
      </c>
      <c r="D1142" s="675">
        <v>44742</v>
      </c>
      <c r="E1142" s="477" t="s">
        <v>3127</v>
      </c>
      <c r="F1142" s="477" t="s">
        <v>454</v>
      </c>
      <c r="G1142" s="670">
        <f>_xlfn.XLOOKUP(Table3[[#This Row],[district]],LISTS!B:B,LISTS!C:C,0,0,1)</f>
        <v>80401070</v>
      </c>
    </row>
    <row r="1143" spans="1:7" ht="13.5" x14ac:dyDescent="0.35">
      <c r="A1143" s="671" t="s">
        <v>4226</v>
      </c>
      <c r="B1143" s="676" t="s">
        <v>4273</v>
      </c>
      <c r="C1143" s="672" t="s">
        <v>4280</v>
      </c>
      <c r="D1143" s="675">
        <v>44742</v>
      </c>
      <c r="E1143" s="477" t="s">
        <v>3127</v>
      </c>
      <c r="F1143" s="477" t="s">
        <v>454</v>
      </c>
      <c r="G1143" s="670">
        <f>_xlfn.XLOOKUP(Table3[[#This Row],[district]],LISTS!B:B,LISTS!C:C,0,0,1)</f>
        <v>80401070</v>
      </c>
    </row>
    <row r="1144" spans="1:7" ht="13.5" x14ac:dyDescent="0.35">
      <c r="A1144" s="674" t="s">
        <v>4226</v>
      </c>
      <c r="B1144" s="676" t="s">
        <v>3648</v>
      </c>
      <c r="C1144" s="672" t="s">
        <v>4280</v>
      </c>
      <c r="D1144" s="675">
        <v>44742</v>
      </c>
      <c r="E1144" s="477" t="s">
        <v>3127</v>
      </c>
      <c r="F1144" s="477" t="s">
        <v>454</v>
      </c>
      <c r="G1144" s="670">
        <f>_xlfn.XLOOKUP(Table3[[#This Row],[district]],LISTS!B:B,LISTS!C:C,0,0,1)</f>
        <v>80401070</v>
      </c>
    </row>
    <row r="1145" spans="1:7" ht="13.5" x14ac:dyDescent="0.35">
      <c r="A1145" s="674" t="s">
        <v>3716</v>
      </c>
      <c r="B1145" s="674" t="s">
        <v>336</v>
      </c>
      <c r="C1145" s="672" t="s">
        <v>4280</v>
      </c>
      <c r="D1145" s="675">
        <v>44742</v>
      </c>
      <c r="E1145" s="477" t="s">
        <v>3127</v>
      </c>
      <c r="F1145" s="477" t="s">
        <v>454</v>
      </c>
      <c r="G1145" s="670">
        <f>_xlfn.XLOOKUP(Table3[[#This Row],[district]],LISTS!B:B,LISTS!C:C,0,0,1)</f>
        <v>80401070</v>
      </c>
    </row>
    <row r="1146" spans="1:7" ht="13.5" x14ac:dyDescent="0.35">
      <c r="A1146" s="674" t="s">
        <v>3716</v>
      </c>
      <c r="B1146" s="674" t="s">
        <v>3637</v>
      </c>
      <c r="C1146" s="672" t="s">
        <v>4280</v>
      </c>
      <c r="D1146" s="675">
        <v>44742</v>
      </c>
      <c r="E1146" s="477" t="s">
        <v>3127</v>
      </c>
      <c r="F1146" s="477" t="s">
        <v>454</v>
      </c>
      <c r="G1146" s="670">
        <f>_xlfn.XLOOKUP(Table3[[#This Row],[district]],LISTS!B:B,LISTS!C:C,0,0,1)</f>
        <v>80401070</v>
      </c>
    </row>
    <row r="1147" spans="1:7" ht="13.5" x14ac:dyDescent="0.35">
      <c r="A1147" s="671" t="s">
        <v>4227</v>
      </c>
      <c r="B1147" s="676" t="s">
        <v>3634</v>
      </c>
      <c r="C1147" s="672" t="s">
        <v>4280</v>
      </c>
      <c r="D1147" s="675">
        <v>44742</v>
      </c>
      <c r="E1147" s="477" t="s">
        <v>3127</v>
      </c>
      <c r="F1147" s="477" t="s">
        <v>454</v>
      </c>
      <c r="G1147" s="670">
        <f>_xlfn.XLOOKUP(Table3[[#This Row],[district]],LISTS!B:B,LISTS!C:C,0,0,1)</f>
        <v>80401070</v>
      </c>
    </row>
    <row r="1148" spans="1:7" ht="13.5" x14ac:dyDescent="0.35">
      <c r="A1148" s="674" t="s">
        <v>4227</v>
      </c>
      <c r="B1148" s="676" t="s">
        <v>3648</v>
      </c>
      <c r="C1148" s="672" t="s">
        <v>4280</v>
      </c>
      <c r="D1148" s="675">
        <v>44742</v>
      </c>
      <c r="E1148" s="477" t="s">
        <v>3127</v>
      </c>
      <c r="F1148" s="477" t="s">
        <v>454</v>
      </c>
      <c r="G1148" s="670">
        <f>_xlfn.XLOOKUP(Table3[[#This Row],[district]],LISTS!B:B,LISTS!C:C,0,0,1)</f>
        <v>80401070</v>
      </c>
    </row>
    <row r="1149" spans="1:7" ht="13.5" x14ac:dyDescent="0.35">
      <c r="A1149" s="674" t="s">
        <v>3808</v>
      </c>
      <c r="B1149" s="674" t="s">
        <v>3658</v>
      </c>
      <c r="C1149" s="672" t="s">
        <v>4280</v>
      </c>
      <c r="D1149" s="675">
        <v>44742</v>
      </c>
      <c r="E1149" s="477" t="s">
        <v>3127</v>
      </c>
      <c r="F1149" s="477" t="s">
        <v>454</v>
      </c>
      <c r="G1149" s="670">
        <f>_xlfn.XLOOKUP(Table3[[#This Row],[district]],LISTS!B:B,LISTS!C:C,0,0,1)</f>
        <v>80401070</v>
      </c>
    </row>
    <row r="1150" spans="1:7" ht="13.5" x14ac:dyDescent="0.35">
      <c r="A1150" s="674" t="s">
        <v>3808</v>
      </c>
      <c r="B1150" s="676" t="s">
        <v>3637</v>
      </c>
      <c r="C1150" s="672" t="s">
        <v>4280</v>
      </c>
      <c r="D1150" s="675">
        <v>44742</v>
      </c>
      <c r="E1150" s="477" t="s">
        <v>3127</v>
      </c>
      <c r="F1150" s="477" t="s">
        <v>454</v>
      </c>
      <c r="G1150" s="670">
        <f>_xlfn.XLOOKUP(Table3[[#This Row],[district]],LISTS!B:B,LISTS!C:C,0,0,1)</f>
        <v>80401070</v>
      </c>
    </row>
    <row r="1151" spans="1:7" ht="13.5" x14ac:dyDescent="0.35">
      <c r="A1151" s="671" t="s">
        <v>4228</v>
      </c>
      <c r="B1151" s="676" t="s">
        <v>607</v>
      </c>
      <c r="C1151" s="672" t="s">
        <v>4280</v>
      </c>
      <c r="D1151" s="675">
        <v>44742</v>
      </c>
      <c r="E1151" s="477" t="s">
        <v>3127</v>
      </c>
      <c r="F1151" s="477" t="s">
        <v>454</v>
      </c>
      <c r="G1151" s="670">
        <f>_xlfn.XLOOKUP(Table3[[#This Row],[district]],LISTS!B:B,LISTS!C:C,0,0,1)</f>
        <v>80401070</v>
      </c>
    </row>
    <row r="1152" spans="1:7" ht="13.5" x14ac:dyDescent="0.35">
      <c r="A1152" s="674" t="s">
        <v>4228</v>
      </c>
      <c r="B1152" s="674" t="s">
        <v>3649</v>
      </c>
      <c r="C1152" s="672" t="s">
        <v>4280</v>
      </c>
      <c r="D1152" s="675">
        <v>44742</v>
      </c>
      <c r="E1152" s="477" t="s">
        <v>3127</v>
      </c>
      <c r="F1152" s="477" t="s">
        <v>454</v>
      </c>
      <c r="G1152" s="670">
        <f>_xlfn.XLOOKUP(Table3[[#This Row],[district]],LISTS!B:B,LISTS!C:C,0,0,1)</f>
        <v>80401070</v>
      </c>
    </row>
    <row r="1153" spans="1:7" ht="13.5" x14ac:dyDescent="0.35">
      <c r="A1153" s="674" t="s">
        <v>3736</v>
      </c>
      <c r="B1153" s="674" t="s">
        <v>3665</v>
      </c>
      <c r="C1153" s="672" t="s">
        <v>4280</v>
      </c>
      <c r="D1153" s="675">
        <v>44742</v>
      </c>
      <c r="E1153" s="477" t="s">
        <v>3127</v>
      </c>
      <c r="F1153" s="477" t="s">
        <v>454</v>
      </c>
      <c r="G1153" s="670">
        <f>_xlfn.XLOOKUP(Table3[[#This Row],[district]],LISTS!B:B,LISTS!C:C,0,0,1)</f>
        <v>80401070</v>
      </c>
    </row>
    <row r="1154" spans="1:7" ht="13.5" x14ac:dyDescent="0.35">
      <c r="A1154" s="674" t="s">
        <v>3736</v>
      </c>
      <c r="B1154" s="676" t="s">
        <v>3637</v>
      </c>
      <c r="C1154" s="672" t="s">
        <v>4280</v>
      </c>
      <c r="D1154" s="675">
        <v>44742</v>
      </c>
      <c r="E1154" s="477" t="s">
        <v>3127</v>
      </c>
      <c r="F1154" s="477" t="s">
        <v>454</v>
      </c>
      <c r="G1154" s="670">
        <f>_xlfn.XLOOKUP(Table3[[#This Row],[district]],LISTS!B:B,LISTS!C:C,0,0,1)</f>
        <v>80401070</v>
      </c>
    </row>
    <row r="1155" spans="1:7" ht="13.5" x14ac:dyDescent="0.35">
      <c r="A1155" s="671" t="s">
        <v>4229</v>
      </c>
      <c r="B1155" s="676" t="s">
        <v>378</v>
      </c>
      <c r="C1155" s="672" t="s">
        <v>4280</v>
      </c>
      <c r="D1155" s="675">
        <v>44742</v>
      </c>
      <c r="E1155" s="477" t="s">
        <v>3127</v>
      </c>
      <c r="F1155" s="477" t="s">
        <v>454</v>
      </c>
      <c r="G1155" s="670">
        <f>_xlfn.XLOOKUP(Table3[[#This Row],[district]],LISTS!B:B,LISTS!C:C,0,0,1)</f>
        <v>80401070</v>
      </c>
    </row>
    <row r="1156" spans="1:7" ht="13.5" x14ac:dyDescent="0.35">
      <c r="A1156" s="674" t="s">
        <v>4229</v>
      </c>
      <c r="B1156" s="676" t="s">
        <v>3649</v>
      </c>
      <c r="C1156" s="672" t="s">
        <v>4280</v>
      </c>
      <c r="D1156" s="675">
        <v>44742</v>
      </c>
      <c r="E1156" s="477" t="s">
        <v>3127</v>
      </c>
      <c r="F1156" s="477" t="s">
        <v>454</v>
      </c>
      <c r="G1156" s="670">
        <f>_xlfn.XLOOKUP(Table3[[#This Row],[district]],LISTS!B:B,LISTS!C:C,0,0,1)</f>
        <v>80401070</v>
      </c>
    </row>
    <row r="1157" spans="1:7" ht="13.5" x14ac:dyDescent="0.35">
      <c r="A1157" s="671" t="s">
        <v>4230</v>
      </c>
      <c r="B1157" s="676" t="s">
        <v>3637</v>
      </c>
      <c r="C1157" s="672" t="s">
        <v>4280</v>
      </c>
      <c r="D1157" s="675">
        <v>44742</v>
      </c>
      <c r="E1157" s="477" t="s">
        <v>3127</v>
      </c>
      <c r="F1157" s="477" t="s">
        <v>454</v>
      </c>
      <c r="G1157" s="670">
        <f>_xlfn.XLOOKUP(Table3[[#This Row],[district]],LISTS!B:B,LISTS!C:C,0,0,1)</f>
        <v>80401070</v>
      </c>
    </row>
    <row r="1158" spans="1:7" ht="13.5" x14ac:dyDescent="0.35">
      <c r="A1158" s="674" t="s">
        <v>4230</v>
      </c>
      <c r="B1158" s="676" t="s">
        <v>3649</v>
      </c>
      <c r="C1158" s="672" t="s">
        <v>4280</v>
      </c>
      <c r="D1158" s="675">
        <v>44742</v>
      </c>
      <c r="E1158" s="477" t="s">
        <v>3127</v>
      </c>
      <c r="F1158" s="477" t="s">
        <v>454</v>
      </c>
      <c r="G1158" s="670">
        <f>_xlfn.XLOOKUP(Table3[[#This Row],[district]],LISTS!B:B,LISTS!C:C,0,0,1)</f>
        <v>80401070</v>
      </c>
    </row>
    <row r="1159" spans="1:7" ht="13.5" x14ac:dyDescent="0.35">
      <c r="A1159" s="671" t="s">
        <v>4231</v>
      </c>
      <c r="B1159" s="676" t="s">
        <v>3616</v>
      </c>
      <c r="C1159" s="672" t="s">
        <v>4280</v>
      </c>
      <c r="D1159" s="675">
        <v>44742</v>
      </c>
      <c r="E1159" s="477" t="s">
        <v>3127</v>
      </c>
      <c r="F1159" s="477" t="s">
        <v>454</v>
      </c>
      <c r="G1159" s="670">
        <f>_xlfn.XLOOKUP(Table3[[#This Row],[district]],LISTS!B:B,LISTS!C:C,0,0,1)</f>
        <v>80401070</v>
      </c>
    </row>
    <row r="1160" spans="1:7" ht="13.5" x14ac:dyDescent="0.35">
      <c r="A1160" s="674" t="s">
        <v>4231</v>
      </c>
      <c r="B1160" s="676" t="s">
        <v>3649</v>
      </c>
      <c r="C1160" s="672" t="s">
        <v>4280</v>
      </c>
      <c r="D1160" s="675">
        <v>44742</v>
      </c>
      <c r="E1160" s="477" t="s">
        <v>3127</v>
      </c>
      <c r="F1160" s="477" t="s">
        <v>454</v>
      </c>
      <c r="G1160" s="670">
        <f>_xlfn.XLOOKUP(Table3[[#This Row],[district]],LISTS!B:B,LISTS!C:C,0,0,1)</f>
        <v>80401070</v>
      </c>
    </row>
    <row r="1161" spans="1:7" ht="13.5" x14ac:dyDescent="0.35">
      <c r="A1161" s="671" t="s">
        <v>4232</v>
      </c>
      <c r="B1161" s="676" t="s">
        <v>3638</v>
      </c>
      <c r="C1161" s="672" t="s">
        <v>4280</v>
      </c>
      <c r="D1161" s="675">
        <v>44742</v>
      </c>
      <c r="E1161" s="477" t="s">
        <v>3127</v>
      </c>
      <c r="F1161" s="477" t="s">
        <v>454</v>
      </c>
      <c r="G1161" s="670">
        <f>_xlfn.XLOOKUP(Table3[[#This Row],[district]],LISTS!B:B,LISTS!C:C,0,0,1)</f>
        <v>80401070</v>
      </c>
    </row>
    <row r="1162" spans="1:7" ht="13.5" x14ac:dyDescent="0.35">
      <c r="A1162" s="674" t="s">
        <v>4232</v>
      </c>
      <c r="B1162" s="676" t="s">
        <v>3649</v>
      </c>
      <c r="C1162" s="672" t="s">
        <v>4280</v>
      </c>
      <c r="D1162" s="675">
        <v>44742</v>
      </c>
      <c r="E1162" s="477" t="s">
        <v>3127</v>
      </c>
      <c r="F1162" s="477" t="s">
        <v>454</v>
      </c>
      <c r="G1162" s="670">
        <f>_xlfn.XLOOKUP(Table3[[#This Row],[district]],LISTS!B:B,LISTS!C:C,0,0,1)</f>
        <v>80401070</v>
      </c>
    </row>
    <row r="1163" spans="1:7" ht="13.5" x14ac:dyDescent="0.35">
      <c r="A1163" s="674" t="s">
        <v>3721</v>
      </c>
      <c r="B1163" s="674" t="s">
        <v>3671</v>
      </c>
      <c r="C1163" s="672" t="s">
        <v>4280</v>
      </c>
      <c r="D1163" s="675">
        <v>44742</v>
      </c>
      <c r="E1163" s="477" t="s">
        <v>3127</v>
      </c>
      <c r="F1163" s="477" t="s">
        <v>454</v>
      </c>
      <c r="G1163" s="670">
        <f>_xlfn.XLOOKUP(Table3[[#This Row],[district]],LISTS!B:B,LISTS!C:C,0,0,1)</f>
        <v>80401070</v>
      </c>
    </row>
    <row r="1164" spans="1:7" ht="13.5" x14ac:dyDescent="0.35">
      <c r="A1164" s="674" t="s">
        <v>3721</v>
      </c>
      <c r="B1164" s="676" t="s">
        <v>3637</v>
      </c>
      <c r="C1164" s="672" t="s">
        <v>4280</v>
      </c>
      <c r="D1164" s="675">
        <v>44742</v>
      </c>
      <c r="E1164" s="477" t="s">
        <v>3127</v>
      </c>
      <c r="F1164" s="477" t="s">
        <v>454</v>
      </c>
      <c r="G1164" s="670">
        <f>_xlfn.XLOOKUP(Table3[[#This Row],[district]],LISTS!B:B,LISTS!C:C,0,0,1)</f>
        <v>80401070</v>
      </c>
    </row>
    <row r="1165" spans="1:7" ht="13.5" x14ac:dyDescent="0.35">
      <c r="A1165" s="671" t="s">
        <v>4233</v>
      </c>
      <c r="B1165" s="676" t="s">
        <v>3639</v>
      </c>
      <c r="C1165" s="672" t="s">
        <v>4280</v>
      </c>
      <c r="D1165" s="675">
        <v>44742</v>
      </c>
      <c r="E1165" s="477" t="s">
        <v>3127</v>
      </c>
      <c r="F1165" s="477" t="s">
        <v>454</v>
      </c>
      <c r="G1165" s="670">
        <f>_xlfn.XLOOKUP(Table3[[#This Row],[district]],LISTS!B:B,LISTS!C:C,0,0,1)</f>
        <v>80401070</v>
      </c>
    </row>
    <row r="1166" spans="1:7" ht="13.5" x14ac:dyDescent="0.35">
      <c r="A1166" s="674" t="s">
        <v>4233</v>
      </c>
      <c r="B1166" s="676" t="s">
        <v>3649</v>
      </c>
      <c r="C1166" s="672" t="s">
        <v>4280</v>
      </c>
      <c r="D1166" s="675">
        <v>44742</v>
      </c>
      <c r="E1166" s="477" t="s">
        <v>3127</v>
      </c>
      <c r="F1166" s="477" t="s">
        <v>454</v>
      </c>
      <c r="G1166" s="670">
        <f>_xlfn.XLOOKUP(Table3[[#This Row],[district]],LISTS!B:B,LISTS!C:C,0,0,1)</f>
        <v>80401070</v>
      </c>
    </row>
    <row r="1167" spans="1:7" ht="13.5" x14ac:dyDescent="0.35">
      <c r="A1167" s="674" t="s">
        <v>3764</v>
      </c>
      <c r="B1167" s="674" t="s">
        <v>3674</v>
      </c>
      <c r="C1167" s="672" t="s">
        <v>4280</v>
      </c>
      <c r="D1167" s="675">
        <v>44742</v>
      </c>
      <c r="E1167" s="477" t="s">
        <v>3127</v>
      </c>
      <c r="F1167" s="477" t="s">
        <v>454</v>
      </c>
      <c r="G1167" s="670">
        <f>_xlfn.XLOOKUP(Table3[[#This Row],[district]],LISTS!B:B,LISTS!C:C,0,0,1)</f>
        <v>80401070</v>
      </c>
    </row>
    <row r="1168" spans="1:7" ht="13.5" x14ac:dyDescent="0.35">
      <c r="A1168" s="674" t="s">
        <v>3764</v>
      </c>
      <c r="B1168" s="676" t="s">
        <v>3637</v>
      </c>
      <c r="C1168" s="672" t="s">
        <v>4280</v>
      </c>
      <c r="D1168" s="675">
        <v>44742</v>
      </c>
      <c r="E1168" s="477" t="s">
        <v>3127</v>
      </c>
      <c r="F1168" s="477" t="s">
        <v>454</v>
      </c>
      <c r="G1168" s="670">
        <f>_xlfn.XLOOKUP(Table3[[#This Row],[district]],LISTS!B:B,LISTS!C:C,0,0,1)</f>
        <v>80401070</v>
      </c>
    </row>
    <row r="1169" spans="1:7" ht="13.5" x14ac:dyDescent="0.35">
      <c r="A1169" s="670" t="s">
        <v>3565</v>
      </c>
      <c r="B1169" s="674" t="s">
        <v>3676</v>
      </c>
      <c r="C1169" s="672" t="s">
        <v>4279</v>
      </c>
      <c r="D1169" s="675">
        <v>44742</v>
      </c>
      <c r="E1169" s="477" t="s">
        <v>3127</v>
      </c>
      <c r="F1169" s="477" t="s">
        <v>454</v>
      </c>
      <c r="G1169" s="670">
        <f>_xlfn.XLOOKUP(Table3[[#This Row],[district]],LISTS!B:B,LISTS!C:C,0,0,1)</f>
        <v>80401070</v>
      </c>
    </row>
    <row r="1170" spans="1:7" ht="13.5" x14ac:dyDescent="0.35">
      <c r="A1170" s="674" t="s">
        <v>3565</v>
      </c>
      <c r="B1170" s="674" t="s">
        <v>607</v>
      </c>
      <c r="C1170" s="672" t="s">
        <v>4279</v>
      </c>
      <c r="D1170" s="675">
        <v>44742</v>
      </c>
      <c r="E1170" s="477" t="s">
        <v>3127</v>
      </c>
      <c r="F1170" s="477" t="s">
        <v>454</v>
      </c>
      <c r="G1170" s="670">
        <f>_xlfn.XLOOKUP(Table3[[#This Row],[district]],LISTS!B:B,LISTS!C:C,0,0,1)</f>
        <v>80401070</v>
      </c>
    </row>
    <row r="1171" spans="1:7" ht="13.5" x14ac:dyDescent="0.35">
      <c r="A1171" s="671" t="s">
        <v>4234</v>
      </c>
      <c r="B1171" s="676" t="s">
        <v>3640</v>
      </c>
      <c r="C1171" s="672" t="s">
        <v>4280</v>
      </c>
      <c r="D1171" s="675">
        <v>44742</v>
      </c>
      <c r="E1171" s="477" t="s">
        <v>3127</v>
      </c>
      <c r="F1171" s="477" t="s">
        <v>454</v>
      </c>
      <c r="G1171" s="670">
        <f>_xlfn.XLOOKUP(Table3[[#This Row],[district]],LISTS!B:B,LISTS!C:C,0,0,1)</f>
        <v>80401070</v>
      </c>
    </row>
    <row r="1172" spans="1:7" ht="13.5" x14ac:dyDescent="0.35">
      <c r="A1172" s="674" t="s">
        <v>4234</v>
      </c>
      <c r="B1172" s="676" t="s">
        <v>3649</v>
      </c>
      <c r="C1172" s="672" t="s">
        <v>4280</v>
      </c>
      <c r="D1172" s="675">
        <v>44742</v>
      </c>
      <c r="E1172" s="477" t="s">
        <v>3127</v>
      </c>
      <c r="F1172" s="477" t="s">
        <v>454</v>
      </c>
      <c r="G1172" s="670">
        <f>_xlfn.XLOOKUP(Table3[[#This Row],[district]],LISTS!B:B,LISTS!C:C,0,0,1)</f>
        <v>80401070</v>
      </c>
    </row>
    <row r="1173" spans="1:7" ht="13.5" x14ac:dyDescent="0.35">
      <c r="A1173" s="671" t="s">
        <v>4235</v>
      </c>
      <c r="B1173" s="676" t="s">
        <v>3641</v>
      </c>
      <c r="C1173" s="672" t="s">
        <v>4280</v>
      </c>
      <c r="D1173" s="675">
        <v>44742</v>
      </c>
      <c r="E1173" s="477" t="s">
        <v>3127</v>
      </c>
      <c r="F1173" s="477" t="s">
        <v>454</v>
      </c>
      <c r="G1173" s="670">
        <f>_xlfn.XLOOKUP(Table3[[#This Row],[district]],LISTS!B:B,LISTS!C:C,0,0,1)</f>
        <v>80401070</v>
      </c>
    </row>
    <row r="1174" spans="1:7" ht="13.5" x14ac:dyDescent="0.35">
      <c r="A1174" s="674" t="s">
        <v>4235</v>
      </c>
      <c r="B1174" s="676" t="s">
        <v>3649</v>
      </c>
      <c r="C1174" s="672" t="s">
        <v>4280</v>
      </c>
      <c r="D1174" s="675">
        <v>44742</v>
      </c>
      <c r="E1174" s="477" t="s">
        <v>3127</v>
      </c>
      <c r="F1174" s="477" t="s">
        <v>454</v>
      </c>
      <c r="G1174" s="670">
        <f>_xlfn.XLOOKUP(Table3[[#This Row],[district]],LISTS!B:B,LISTS!C:C,0,0,1)</f>
        <v>80401070</v>
      </c>
    </row>
    <row r="1175" spans="1:7" ht="13.5" x14ac:dyDescent="0.35">
      <c r="A1175" s="670" t="s">
        <v>3510</v>
      </c>
      <c r="B1175" s="674" t="s">
        <v>3680</v>
      </c>
      <c r="C1175" s="672" t="s">
        <v>4280</v>
      </c>
      <c r="D1175" s="675">
        <v>44742</v>
      </c>
      <c r="E1175" s="477" t="s">
        <v>3127</v>
      </c>
      <c r="F1175" s="477" t="s">
        <v>454</v>
      </c>
      <c r="G1175" s="670">
        <f>_xlfn.XLOOKUP(Table3[[#This Row],[district]],LISTS!B:B,LISTS!C:C,0,0,1)</f>
        <v>80401070</v>
      </c>
    </row>
    <row r="1176" spans="1:7" ht="13.5" x14ac:dyDescent="0.35">
      <c r="A1176" s="674" t="s">
        <v>3510</v>
      </c>
      <c r="B1176" s="676" t="s">
        <v>607</v>
      </c>
      <c r="C1176" s="672" t="s">
        <v>4280</v>
      </c>
      <c r="D1176" s="675">
        <v>44742</v>
      </c>
      <c r="E1176" s="477" t="s">
        <v>3127</v>
      </c>
      <c r="F1176" s="477" t="s">
        <v>454</v>
      </c>
      <c r="G1176" s="670">
        <f>_xlfn.XLOOKUP(Table3[[#This Row],[district]],LISTS!B:B,LISTS!C:C,0,0,1)</f>
        <v>80401070</v>
      </c>
    </row>
    <row r="1177" spans="1:7" ht="13.5" x14ac:dyDescent="0.35">
      <c r="A1177" s="671" t="s">
        <v>3931</v>
      </c>
      <c r="B1177" s="674" t="s">
        <v>3682</v>
      </c>
      <c r="C1177" s="672" t="s">
        <v>4279</v>
      </c>
      <c r="D1177" s="675">
        <v>44742</v>
      </c>
      <c r="E1177" s="477" t="s">
        <v>3127</v>
      </c>
      <c r="F1177" s="477" t="s">
        <v>454</v>
      </c>
      <c r="G1177" s="670">
        <f>_xlfn.XLOOKUP(Table3[[#This Row],[district]],LISTS!B:B,LISTS!C:C,0,0,1)</f>
        <v>80401070</v>
      </c>
    </row>
    <row r="1178" spans="1:7" ht="13.5" x14ac:dyDescent="0.35">
      <c r="A1178" s="674" t="s">
        <v>3931</v>
      </c>
      <c r="B1178" s="676" t="s">
        <v>607</v>
      </c>
      <c r="C1178" s="672" t="s">
        <v>4279</v>
      </c>
      <c r="D1178" s="675">
        <v>44742</v>
      </c>
      <c r="E1178" s="477" t="s">
        <v>3127</v>
      </c>
      <c r="F1178" s="477" t="s">
        <v>454</v>
      </c>
      <c r="G1178" s="670">
        <f>_xlfn.XLOOKUP(Table3[[#This Row],[district]],LISTS!B:B,LISTS!C:C,0,0,1)</f>
        <v>80401070</v>
      </c>
    </row>
    <row r="1179" spans="1:7" ht="13.5" x14ac:dyDescent="0.35">
      <c r="A1179" s="670" t="s">
        <v>3530</v>
      </c>
      <c r="B1179" s="674" t="s">
        <v>3683</v>
      </c>
      <c r="C1179" s="672" t="s">
        <v>4280</v>
      </c>
      <c r="D1179" s="675">
        <v>44742</v>
      </c>
      <c r="E1179" s="477" t="s">
        <v>3127</v>
      </c>
      <c r="F1179" s="477" t="s">
        <v>454</v>
      </c>
      <c r="G1179" s="670">
        <f>_xlfn.XLOOKUP(Table3[[#This Row],[district]],LISTS!B:B,LISTS!C:C,0,0,1)</f>
        <v>80401070</v>
      </c>
    </row>
    <row r="1180" spans="1:7" ht="13.5" x14ac:dyDescent="0.35">
      <c r="A1180" s="674" t="s">
        <v>3530</v>
      </c>
      <c r="B1180" s="676" t="s">
        <v>607</v>
      </c>
      <c r="C1180" s="672" t="s">
        <v>4280</v>
      </c>
      <c r="D1180" s="675">
        <v>44742</v>
      </c>
      <c r="E1180" s="477" t="s">
        <v>3127</v>
      </c>
      <c r="F1180" s="477" t="s">
        <v>454</v>
      </c>
      <c r="G1180" s="670">
        <f>_xlfn.XLOOKUP(Table3[[#This Row],[district]],LISTS!B:B,LISTS!C:C,0,0,1)</f>
        <v>80401070</v>
      </c>
    </row>
    <row r="1181" spans="1:7" ht="13.5" x14ac:dyDescent="0.35">
      <c r="A1181" s="670" t="s">
        <v>3533</v>
      </c>
      <c r="B1181" s="674" t="s">
        <v>3685</v>
      </c>
      <c r="C1181" s="672" t="s">
        <v>4280</v>
      </c>
      <c r="D1181" s="675">
        <v>44742</v>
      </c>
      <c r="E1181" s="477" t="s">
        <v>3127</v>
      </c>
      <c r="F1181" s="477" t="s">
        <v>454</v>
      </c>
      <c r="G1181" s="670">
        <f>_xlfn.XLOOKUP(Table3[[#This Row],[district]],LISTS!B:B,LISTS!C:C,0,0,1)</f>
        <v>80401070</v>
      </c>
    </row>
    <row r="1182" spans="1:7" ht="13.5" x14ac:dyDescent="0.35">
      <c r="A1182" s="674" t="s">
        <v>3533</v>
      </c>
      <c r="B1182" s="676" t="s">
        <v>607</v>
      </c>
      <c r="C1182" s="672" t="s">
        <v>4280</v>
      </c>
      <c r="D1182" s="675">
        <v>44742</v>
      </c>
      <c r="E1182" s="477" t="s">
        <v>3127</v>
      </c>
      <c r="F1182" s="477" t="s">
        <v>454</v>
      </c>
      <c r="G1182" s="670">
        <f>_xlfn.XLOOKUP(Table3[[#This Row],[district]],LISTS!B:B,LISTS!C:C,0,0,1)</f>
        <v>80401070</v>
      </c>
    </row>
    <row r="1183" spans="1:7" ht="13.5" x14ac:dyDescent="0.35">
      <c r="A1183" s="671" t="s">
        <v>4236</v>
      </c>
      <c r="B1183" s="676" t="s">
        <v>3642</v>
      </c>
      <c r="C1183" s="672" t="s">
        <v>4280</v>
      </c>
      <c r="D1183" s="675">
        <v>44742</v>
      </c>
      <c r="E1183" s="477" t="s">
        <v>3127</v>
      </c>
      <c r="F1183" s="477" t="s">
        <v>454</v>
      </c>
      <c r="G1183" s="670">
        <f>_xlfn.XLOOKUP(Table3[[#This Row],[district]],LISTS!B:B,LISTS!C:C,0,0,1)</f>
        <v>80401070</v>
      </c>
    </row>
    <row r="1184" spans="1:7" ht="13.5" x14ac:dyDescent="0.35">
      <c r="A1184" s="674" t="s">
        <v>4236</v>
      </c>
      <c r="B1184" s="676" t="s">
        <v>3649</v>
      </c>
      <c r="C1184" s="672" t="s">
        <v>4280</v>
      </c>
      <c r="D1184" s="675">
        <v>44742</v>
      </c>
      <c r="E1184" s="477" t="s">
        <v>3127</v>
      </c>
      <c r="F1184" s="477" t="s">
        <v>454</v>
      </c>
      <c r="G1184" s="670">
        <f>_xlfn.XLOOKUP(Table3[[#This Row],[district]],LISTS!B:B,LISTS!C:C,0,0,1)</f>
        <v>80401070</v>
      </c>
    </row>
    <row r="1185" spans="1:7" ht="13.5" x14ac:dyDescent="0.35">
      <c r="A1185" s="674" t="s">
        <v>3706</v>
      </c>
      <c r="B1185" s="674" t="s">
        <v>3688</v>
      </c>
      <c r="C1185" s="672" t="s">
        <v>4280</v>
      </c>
      <c r="D1185" s="675">
        <v>44742</v>
      </c>
      <c r="E1185" s="477" t="s">
        <v>3127</v>
      </c>
      <c r="F1185" s="477" t="s">
        <v>454</v>
      </c>
      <c r="G1185" s="670">
        <f>_xlfn.XLOOKUP(Table3[[#This Row],[district]],LISTS!B:B,LISTS!C:C,0,0,1)</f>
        <v>80401070</v>
      </c>
    </row>
    <row r="1186" spans="1:7" ht="13.5" x14ac:dyDescent="0.35">
      <c r="A1186" s="674" t="s">
        <v>3706</v>
      </c>
      <c r="B1186" s="676" t="s">
        <v>607</v>
      </c>
      <c r="C1186" s="672" t="s">
        <v>4280</v>
      </c>
      <c r="D1186" s="675">
        <v>44742</v>
      </c>
      <c r="E1186" s="477" t="s">
        <v>3127</v>
      </c>
      <c r="F1186" s="477" t="s">
        <v>454</v>
      </c>
      <c r="G1186" s="670">
        <f>_xlfn.XLOOKUP(Table3[[#This Row],[district]],LISTS!B:B,LISTS!C:C,0,0,1)</f>
        <v>80401070</v>
      </c>
    </row>
    <row r="1187" spans="1:7" ht="13.5" x14ac:dyDescent="0.35">
      <c r="A1187" s="670" t="s">
        <v>3502</v>
      </c>
      <c r="B1187" s="674" t="s">
        <v>3689</v>
      </c>
      <c r="C1187" s="672" t="s">
        <v>4280</v>
      </c>
      <c r="D1187" s="675">
        <v>44742</v>
      </c>
      <c r="E1187" s="477" t="s">
        <v>3127</v>
      </c>
      <c r="F1187" s="477" t="s">
        <v>454</v>
      </c>
      <c r="G1187" s="670">
        <f>_xlfn.XLOOKUP(Table3[[#This Row],[district]],LISTS!B:B,LISTS!C:C,0,0,1)</f>
        <v>80401070</v>
      </c>
    </row>
    <row r="1188" spans="1:7" ht="13.5" x14ac:dyDescent="0.35">
      <c r="A1188" s="674" t="s">
        <v>3502</v>
      </c>
      <c r="B1188" s="676" t="s">
        <v>607</v>
      </c>
      <c r="C1188" s="672" t="s">
        <v>4280</v>
      </c>
      <c r="D1188" s="675">
        <v>44742</v>
      </c>
      <c r="E1188" s="477" t="s">
        <v>3127</v>
      </c>
      <c r="F1188" s="477" t="s">
        <v>454</v>
      </c>
      <c r="G1188" s="670">
        <f>_xlfn.XLOOKUP(Table3[[#This Row],[district]],LISTS!B:B,LISTS!C:C,0,0,1)</f>
        <v>80401070</v>
      </c>
    </row>
    <row r="1189" spans="1:7" ht="13.5" x14ac:dyDescent="0.35">
      <c r="A1189" s="674" t="s">
        <v>3838</v>
      </c>
      <c r="B1189" s="674" t="s">
        <v>3691</v>
      </c>
      <c r="C1189" s="672" t="s">
        <v>4280</v>
      </c>
      <c r="D1189" s="675">
        <v>44742</v>
      </c>
      <c r="E1189" s="477" t="s">
        <v>3127</v>
      </c>
      <c r="F1189" s="477" t="s">
        <v>454</v>
      </c>
      <c r="G1189" s="670">
        <f>_xlfn.XLOOKUP(Table3[[#This Row],[district]],LISTS!B:B,LISTS!C:C,0,0,1)</f>
        <v>80401070</v>
      </c>
    </row>
    <row r="1190" spans="1:7" ht="13.5" x14ac:dyDescent="0.35">
      <c r="A1190" s="674" t="s">
        <v>3838</v>
      </c>
      <c r="B1190" s="676" t="s">
        <v>607</v>
      </c>
      <c r="C1190" s="672" t="s">
        <v>4280</v>
      </c>
      <c r="D1190" s="675">
        <v>44742</v>
      </c>
      <c r="E1190" s="477" t="s">
        <v>3127</v>
      </c>
      <c r="F1190" s="477" t="s">
        <v>454</v>
      </c>
      <c r="G1190" s="670">
        <f>_xlfn.XLOOKUP(Table3[[#This Row],[district]],LISTS!B:B,LISTS!C:C,0,0,1)</f>
        <v>80401070</v>
      </c>
    </row>
    <row r="1191" spans="1:7" ht="13.5" x14ac:dyDescent="0.35">
      <c r="A1191" s="671" t="s">
        <v>4237</v>
      </c>
      <c r="B1191" s="676" t="s">
        <v>373</v>
      </c>
      <c r="C1191" s="672" t="s">
        <v>4280</v>
      </c>
      <c r="D1191" s="675">
        <v>44742</v>
      </c>
      <c r="E1191" s="477" t="s">
        <v>3127</v>
      </c>
      <c r="F1191" s="477" t="s">
        <v>454</v>
      </c>
      <c r="G1191" s="670">
        <f>_xlfn.XLOOKUP(Table3[[#This Row],[district]],LISTS!B:B,LISTS!C:C,0,0,1)</f>
        <v>80401070</v>
      </c>
    </row>
    <row r="1192" spans="1:7" ht="13.5" x14ac:dyDescent="0.35">
      <c r="A1192" s="674" t="s">
        <v>4237</v>
      </c>
      <c r="B1192" s="674" t="s">
        <v>3649</v>
      </c>
      <c r="C1192" s="672" t="s">
        <v>4280</v>
      </c>
      <c r="D1192" s="675">
        <v>44742</v>
      </c>
      <c r="E1192" s="477" t="s">
        <v>3127</v>
      </c>
      <c r="F1192" s="477" t="s">
        <v>454</v>
      </c>
      <c r="G1192" s="670">
        <f>_xlfn.XLOOKUP(Table3[[#This Row],[district]],LISTS!B:B,LISTS!C:C,0,0,1)</f>
        <v>80401070</v>
      </c>
    </row>
    <row r="1193" spans="1:7" ht="13.5" x14ac:dyDescent="0.35">
      <c r="A1193" s="670" t="s">
        <v>3507</v>
      </c>
      <c r="B1193" s="674" t="s">
        <v>3693</v>
      </c>
      <c r="C1193" s="672" t="s">
        <v>4280</v>
      </c>
      <c r="D1193" s="675">
        <v>44742</v>
      </c>
      <c r="E1193" s="477" t="s">
        <v>3127</v>
      </c>
      <c r="F1193" s="477" t="s">
        <v>454</v>
      </c>
      <c r="G1193" s="670">
        <f>_xlfn.XLOOKUP(Table3[[#This Row],[district]],LISTS!B:B,LISTS!C:C,0,0,1)</f>
        <v>80401070</v>
      </c>
    </row>
    <row r="1194" spans="1:7" ht="13.5" x14ac:dyDescent="0.35">
      <c r="A1194" s="674" t="s">
        <v>3507</v>
      </c>
      <c r="B1194" s="676" t="s">
        <v>607</v>
      </c>
      <c r="C1194" s="672" t="s">
        <v>4280</v>
      </c>
      <c r="D1194" s="675">
        <v>44742</v>
      </c>
      <c r="E1194" s="477" t="s">
        <v>3127</v>
      </c>
      <c r="F1194" s="477" t="s">
        <v>454</v>
      </c>
      <c r="G1194" s="670">
        <f>_xlfn.XLOOKUP(Table3[[#This Row],[district]],LISTS!B:B,LISTS!C:C,0,0,1)</f>
        <v>80401070</v>
      </c>
    </row>
    <row r="1195" spans="1:7" ht="13.5" x14ac:dyDescent="0.35">
      <c r="A1195" s="670" t="s">
        <v>3525</v>
      </c>
      <c r="B1195" s="676" t="s">
        <v>4273</v>
      </c>
      <c r="C1195" s="672" t="s">
        <v>4280</v>
      </c>
      <c r="D1195" s="675">
        <v>44742</v>
      </c>
      <c r="E1195" s="477" t="s">
        <v>3127</v>
      </c>
      <c r="F1195" s="477" t="s">
        <v>454</v>
      </c>
      <c r="G1195" s="670">
        <f>_xlfn.XLOOKUP(Table3[[#This Row],[district]],LISTS!B:B,LISTS!C:C,0,0,1)</f>
        <v>80401070</v>
      </c>
    </row>
    <row r="1196" spans="1:7" ht="13.5" x14ac:dyDescent="0.35">
      <c r="A1196" s="674" t="s">
        <v>3525</v>
      </c>
      <c r="B1196" s="674" t="s">
        <v>607</v>
      </c>
      <c r="C1196" s="672" t="s">
        <v>4280</v>
      </c>
      <c r="D1196" s="675">
        <v>44742</v>
      </c>
      <c r="E1196" s="477" t="s">
        <v>3127</v>
      </c>
      <c r="F1196" s="477" t="s">
        <v>454</v>
      </c>
      <c r="G1196" s="670">
        <f>_xlfn.XLOOKUP(Table3[[#This Row],[district]],LISTS!B:B,LISTS!C:C,0,0,1)</f>
        <v>80401070</v>
      </c>
    </row>
    <row r="1197" spans="1:7" ht="13.5" x14ac:dyDescent="0.35">
      <c r="A1197" s="671" t="s">
        <v>4238</v>
      </c>
      <c r="B1197" s="676" t="s">
        <v>3645</v>
      </c>
      <c r="C1197" s="672" t="s">
        <v>4280</v>
      </c>
      <c r="D1197" s="675">
        <v>44742</v>
      </c>
      <c r="E1197" s="477" t="s">
        <v>3127</v>
      </c>
      <c r="F1197" s="477" t="s">
        <v>454</v>
      </c>
      <c r="G1197" s="670">
        <f>_xlfn.XLOOKUP(Table3[[#This Row],[district]],LISTS!B:B,LISTS!C:C,0,0,1)</f>
        <v>80401070</v>
      </c>
    </row>
    <row r="1198" spans="1:7" ht="13.5" x14ac:dyDescent="0.35">
      <c r="A1198" s="674" t="s">
        <v>4238</v>
      </c>
      <c r="B1198" s="676" t="s">
        <v>3649</v>
      </c>
      <c r="C1198" s="672" t="s">
        <v>4280</v>
      </c>
      <c r="D1198" s="675">
        <v>44742</v>
      </c>
      <c r="E1198" s="477" t="s">
        <v>3127</v>
      </c>
      <c r="F1198" s="477" t="s">
        <v>454</v>
      </c>
      <c r="G1198" s="670">
        <f>_xlfn.XLOOKUP(Table3[[#This Row],[district]],LISTS!B:B,LISTS!C:C,0,0,1)</f>
        <v>80401070</v>
      </c>
    </row>
    <row r="1199" spans="1:7" ht="13.5" x14ac:dyDescent="0.35">
      <c r="A1199" s="674" t="s">
        <v>3790</v>
      </c>
      <c r="B1199" s="676" t="s">
        <v>3634</v>
      </c>
      <c r="C1199" s="672" t="s">
        <v>4280</v>
      </c>
      <c r="D1199" s="675">
        <v>44742</v>
      </c>
      <c r="E1199" s="477" t="s">
        <v>3127</v>
      </c>
      <c r="F1199" s="477" t="s">
        <v>454</v>
      </c>
      <c r="G1199" s="670">
        <f>_xlfn.XLOOKUP(Table3[[#This Row],[district]],LISTS!B:B,LISTS!C:C,0,0,1)</f>
        <v>80401070</v>
      </c>
    </row>
    <row r="1200" spans="1:7" ht="13.5" x14ac:dyDescent="0.35">
      <c r="A1200" s="674" t="s">
        <v>3790</v>
      </c>
      <c r="B1200" s="676" t="s">
        <v>607</v>
      </c>
      <c r="C1200" s="672" t="s">
        <v>4280</v>
      </c>
      <c r="D1200" s="675">
        <v>44742</v>
      </c>
      <c r="E1200" s="477" t="s">
        <v>3127</v>
      </c>
      <c r="F1200" s="477" t="s">
        <v>454</v>
      </c>
      <c r="G1200" s="670">
        <f>_xlfn.XLOOKUP(Table3[[#This Row],[district]],LISTS!B:B,LISTS!C:C,0,0,1)</f>
        <v>80401070</v>
      </c>
    </row>
    <row r="1201" spans="1:7" ht="13.5" x14ac:dyDescent="0.35">
      <c r="A1201" s="671" t="s">
        <v>4239</v>
      </c>
      <c r="B1201" s="676" t="s">
        <v>3648</v>
      </c>
      <c r="C1201" s="672" t="s">
        <v>4280</v>
      </c>
      <c r="D1201" s="675">
        <v>44742</v>
      </c>
      <c r="E1201" s="477" t="s">
        <v>3127</v>
      </c>
      <c r="F1201" s="477" t="s">
        <v>454</v>
      </c>
      <c r="G1201" s="670">
        <f>_xlfn.XLOOKUP(Table3[[#This Row],[district]],LISTS!B:B,LISTS!C:C,0,0,1)</f>
        <v>80401070</v>
      </c>
    </row>
    <row r="1202" spans="1:7" ht="13.5" x14ac:dyDescent="0.35">
      <c r="A1202" s="674" t="s">
        <v>4239</v>
      </c>
      <c r="B1202" s="676" t="s">
        <v>3649</v>
      </c>
      <c r="C1202" s="672" t="s">
        <v>4280</v>
      </c>
      <c r="D1202" s="675">
        <v>44742</v>
      </c>
      <c r="E1202" s="477" t="s">
        <v>3127</v>
      </c>
      <c r="F1202" s="477" t="s">
        <v>454</v>
      </c>
      <c r="G1202" s="670">
        <f>_xlfn.XLOOKUP(Table3[[#This Row],[district]],LISTS!B:B,LISTS!C:C,0,0,1)</f>
        <v>80401070</v>
      </c>
    </row>
    <row r="1203" spans="1:7" ht="13.5" x14ac:dyDescent="0.35">
      <c r="A1203" s="670" t="s">
        <v>3560</v>
      </c>
      <c r="B1203" s="676" t="s">
        <v>607</v>
      </c>
      <c r="C1203" s="672" t="s">
        <v>4279</v>
      </c>
      <c r="D1203" s="675">
        <v>44742</v>
      </c>
      <c r="E1203" s="477" t="s">
        <v>3127</v>
      </c>
      <c r="F1203" s="477" t="s">
        <v>454</v>
      </c>
      <c r="G1203" s="670">
        <f>_xlfn.XLOOKUP(Table3[[#This Row],[district]],LISTS!B:B,LISTS!C:C,0,0,1)</f>
        <v>80401070</v>
      </c>
    </row>
    <row r="1204" spans="1:7" ht="13.5" x14ac:dyDescent="0.35">
      <c r="A1204" s="674" t="s">
        <v>3827</v>
      </c>
      <c r="B1204" s="676" t="s">
        <v>378</v>
      </c>
      <c r="C1204" s="672" t="s">
        <v>4280</v>
      </c>
      <c r="D1204" s="675">
        <v>44742</v>
      </c>
      <c r="E1204" s="477" t="s">
        <v>3127</v>
      </c>
      <c r="F1204" s="477" t="s">
        <v>454</v>
      </c>
      <c r="G1204" s="670">
        <f>_xlfn.XLOOKUP(Table3[[#This Row],[district]],LISTS!B:B,LISTS!C:C,0,0,1)</f>
        <v>80401070</v>
      </c>
    </row>
    <row r="1205" spans="1:7" ht="13.5" x14ac:dyDescent="0.35">
      <c r="A1205" s="674" t="s">
        <v>3827</v>
      </c>
      <c r="B1205" s="676" t="s">
        <v>607</v>
      </c>
      <c r="C1205" s="672" t="s">
        <v>4280</v>
      </c>
      <c r="D1205" s="675">
        <v>44742</v>
      </c>
      <c r="E1205" s="477" t="s">
        <v>3127</v>
      </c>
      <c r="F1205" s="477" t="s">
        <v>454</v>
      </c>
      <c r="G1205" s="670">
        <f>_xlfn.XLOOKUP(Table3[[#This Row],[district]],LISTS!B:B,LISTS!C:C,0,0,1)</f>
        <v>80401070</v>
      </c>
    </row>
    <row r="1206" spans="1:7" ht="13.5" x14ac:dyDescent="0.35">
      <c r="A1206" s="670" t="s">
        <v>3607</v>
      </c>
      <c r="B1206" s="676" t="s">
        <v>3637</v>
      </c>
      <c r="C1206" s="672" t="s">
        <v>4279</v>
      </c>
      <c r="D1206" s="675">
        <v>44742</v>
      </c>
      <c r="E1206" s="477" t="s">
        <v>3127</v>
      </c>
      <c r="F1206" s="477" t="s">
        <v>454</v>
      </c>
      <c r="G1206" s="670">
        <f>_xlfn.XLOOKUP(Table3[[#This Row],[district]],LISTS!B:B,LISTS!C:C,0,0,1)</f>
        <v>80401070</v>
      </c>
    </row>
    <row r="1207" spans="1:7" ht="13.5" x14ac:dyDescent="0.35">
      <c r="A1207" s="674" t="s">
        <v>3607</v>
      </c>
      <c r="B1207" s="676" t="s">
        <v>607</v>
      </c>
      <c r="C1207" s="672" t="s">
        <v>4279</v>
      </c>
      <c r="D1207" s="675">
        <v>44742</v>
      </c>
      <c r="E1207" s="477" t="s">
        <v>3127</v>
      </c>
      <c r="F1207" s="477" t="s">
        <v>454</v>
      </c>
      <c r="G1207" s="670">
        <f>_xlfn.XLOOKUP(Table3[[#This Row],[district]],LISTS!B:B,LISTS!C:C,0,0,1)</f>
        <v>80401070</v>
      </c>
    </row>
    <row r="1208" spans="1:7" ht="13.5" x14ac:dyDescent="0.35">
      <c r="A1208" s="670" t="s">
        <v>3585</v>
      </c>
      <c r="B1208" s="676" t="s">
        <v>3616</v>
      </c>
      <c r="C1208" s="672" t="s">
        <v>4279</v>
      </c>
      <c r="D1208" s="675">
        <v>44742</v>
      </c>
      <c r="E1208" s="477" t="s">
        <v>3127</v>
      </c>
      <c r="F1208" s="477" t="s">
        <v>454</v>
      </c>
      <c r="G1208" s="670">
        <f>_xlfn.XLOOKUP(Table3[[#This Row],[district]],LISTS!B:B,LISTS!C:C,0,0,1)</f>
        <v>80401070</v>
      </c>
    </row>
    <row r="1209" spans="1:7" ht="13.5" x14ac:dyDescent="0.35">
      <c r="A1209" s="674" t="s">
        <v>3585</v>
      </c>
      <c r="B1209" s="676" t="s">
        <v>607</v>
      </c>
      <c r="C1209" s="672" t="s">
        <v>4279</v>
      </c>
      <c r="D1209" s="675">
        <v>44742</v>
      </c>
      <c r="E1209" s="477" t="s">
        <v>3127</v>
      </c>
      <c r="F1209" s="477" t="s">
        <v>454</v>
      </c>
      <c r="G1209" s="670">
        <f>_xlfn.XLOOKUP(Table3[[#This Row],[district]],LISTS!B:B,LISTS!C:C,0,0,1)</f>
        <v>80401070</v>
      </c>
    </row>
    <row r="1210" spans="1:7" ht="13.5" x14ac:dyDescent="0.35">
      <c r="A1210" s="671" t="s">
        <v>4240</v>
      </c>
      <c r="B1210" s="676" t="s">
        <v>3649</v>
      </c>
      <c r="C1210" s="672" t="s">
        <v>4280</v>
      </c>
      <c r="D1210" s="675">
        <v>44742</v>
      </c>
      <c r="E1210" s="477" t="s">
        <v>3127</v>
      </c>
      <c r="F1210" s="477" t="s">
        <v>454</v>
      </c>
      <c r="G1210" s="670">
        <f>_xlfn.XLOOKUP(Table3[[#This Row],[district]],LISTS!B:B,LISTS!C:C,0,0,1)</f>
        <v>80401070</v>
      </c>
    </row>
    <row r="1211" spans="1:7" ht="13.5" x14ac:dyDescent="0.35">
      <c r="A1211" s="674" t="s">
        <v>3777</v>
      </c>
      <c r="B1211" s="676" t="s">
        <v>3638</v>
      </c>
      <c r="C1211" s="672" t="s">
        <v>4280</v>
      </c>
      <c r="D1211" s="675">
        <v>44742</v>
      </c>
      <c r="E1211" s="477" t="s">
        <v>3127</v>
      </c>
      <c r="F1211" s="477" t="s">
        <v>454</v>
      </c>
      <c r="G1211" s="670">
        <f>_xlfn.XLOOKUP(Table3[[#This Row],[district]],LISTS!B:B,LISTS!C:C,0,0,1)</f>
        <v>80401070</v>
      </c>
    </row>
    <row r="1212" spans="1:7" ht="13.5" x14ac:dyDescent="0.35">
      <c r="A1212" s="674" t="s">
        <v>3777</v>
      </c>
      <c r="B1212" s="676" t="s">
        <v>607</v>
      </c>
      <c r="C1212" s="672" t="s">
        <v>4280</v>
      </c>
      <c r="D1212" s="675">
        <v>44742</v>
      </c>
      <c r="E1212" s="477" t="s">
        <v>3127</v>
      </c>
      <c r="F1212" s="477" t="s">
        <v>454</v>
      </c>
      <c r="G1212" s="670">
        <f>_xlfn.XLOOKUP(Table3[[#This Row],[district]],LISTS!B:B,LISTS!C:C,0,0,1)</f>
        <v>80401070</v>
      </c>
    </row>
    <row r="1213" spans="1:7" ht="13.5" x14ac:dyDescent="0.35">
      <c r="A1213" s="671" t="s">
        <v>4241</v>
      </c>
      <c r="B1213" s="676" t="s">
        <v>3650</v>
      </c>
      <c r="C1213" s="672" t="s">
        <v>4280</v>
      </c>
      <c r="D1213" s="675">
        <v>44742</v>
      </c>
      <c r="E1213" s="477" t="s">
        <v>3127</v>
      </c>
      <c r="F1213" s="477" t="s">
        <v>454</v>
      </c>
      <c r="G1213" s="670">
        <f>_xlfn.XLOOKUP(Table3[[#This Row],[district]],LISTS!B:B,LISTS!C:C,0,0,1)</f>
        <v>80401070</v>
      </c>
    </row>
    <row r="1214" spans="1:7" ht="13.5" x14ac:dyDescent="0.35">
      <c r="A1214" s="674" t="s">
        <v>4241</v>
      </c>
      <c r="B1214" s="676" t="s">
        <v>3649</v>
      </c>
      <c r="C1214" s="672" t="s">
        <v>4280</v>
      </c>
      <c r="D1214" s="675">
        <v>44742</v>
      </c>
      <c r="E1214" s="477" t="s">
        <v>3127</v>
      </c>
      <c r="F1214" s="477" t="s">
        <v>454</v>
      </c>
      <c r="G1214" s="670">
        <f>_xlfn.XLOOKUP(Table3[[#This Row],[district]],LISTS!B:B,LISTS!C:C,0,0,1)</f>
        <v>80401070</v>
      </c>
    </row>
    <row r="1215" spans="1:7" ht="13.5" x14ac:dyDescent="0.35">
      <c r="A1215" s="671" t="s">
        <v>4242</v>
      </c>
      <c r="B1215" s="676" t="s">
        <v>3482</v>
      </c>
      <c r="C1215" s="672" t="s">
        <v>4280</v>
      </c>
      <c r="D1215" s="675">
        <v>44742</v>
      </c>
      <c r="E1215" s="477" t="s">
        <v>3127</v>
      </c>
      <c r="F1215" s="477" t="s">
        <v>454</v>
      </c>
      <c r="G1215" s="670">
        <f>_xlfn.XLOOKUP(Table3[[#This Row],[district]],LISTS!B:B,LISTS!C:C,0,0,1)</f>
        <v>80401070</v>
      </c>
    </row>
    <row r="1216" spans="1:7" ht="13.5" x14ac:dyDescent="0.35">
      <c r="A1216" s="674" t="s">
        <v>4242</v>
      </c>
      <c r="B1216" s="676" t="s">
        <v>3649</v>
      </c>
      <c r="C1216" s="672" t="s">
        <v>4280</v>
      </c>
      <c r="D1216" s="675">
        <v>44742</v>
      </c>
      <c r="E1216" s="477" t="s">
        <v>3127</v>
      </c>
      <c r="F1216" s="477" t="s">
        <v>454</v>
      </c>
      <c r="G1216" s="670">
        <f>_xlfn.XLOOKUP(Table3[[#This Row],[district]],LISTS!B:B,LISTS!C:C,0,0,1)</f>
        <v>80401070</v>
      </c>
    </row>
    <row r="1217" spans="1:7" ht="13.5" x14ac:dyDescent="0.35">
      <c r="A1217" s="670" t="s">
        <v>3505</v>
      </c>
      <c r="B1217" s="676" t="s">
        <v>3639</v>
      </c>
      <c r="C1217" s="672" t="s">
        <v>4280</v>
      </c>
      <c r="D1217" s="675">
        <v>44742</v>
      </c>
      <c r="E1217" s="477" t="s">
        <v>3127</v>
      </c>
      <c r="F1217" s="477" t="s">
        <v>454</v>
      </c>
      <c r="G1217" s="670">
        <f>_xlfn.XLOOKUP(Table3[[#This Row],[district]],LISTS!B:B,LISTS!C:C,0,0,1)</f>
        <v>80401070</v>
      </c>
    </row>
    <row r="1218" spans="1:7" ht="13.5" x14ac:dyDescent="0.35">
      <c r="A1218" s="674" t="s">
        <v>3505</v>
      </c>
      <c r="B1218" s="676" t="s">
        <v>607</v>
      </c>
      <c r="C1218" s="672" t="s">
        <v>4280</v>
      </c>
      <c r="D1218" s="675">
        <v>44742</v>
      </c>
      <c r="E1218" s="477" t="s">
        <v>3127</v>
      </c>
      <c r="F1218" s="477" t="s">
        <v>454</v>
      </c>
      <c r="G1218" s="670">
        <f>_xlfn.XLOOKUP(Table3[[#This Row],[district]],LISTS!B:B,LISTS!C:C,0,0,1)</f>
        <v>80401070</v>
      </c>
    </row>
    <row r="1219" spans="1:7" ht="13.5" x14ac:dyDescent="0.35">
      <c r="A1219" s="671" t="s">
        <v>4243</v>
      </c>
      <c r="B1219" s="676" t="s">
        <v>3656</v>
      </c>
      <c r="C1219" s="672" t="s">
        <v>4280</v>
      </c>
      <c r="D1219" s="675">
        <v>44742</v>
      </c>
      <c r="E1219" s="477" t="s">
        <v>3127</v>
      </c>
      <c r="F1219" s="477" t="s">
        <v>454</v>
      </c>
      <c r="G1219" s="670">
        <f>_xlfn.XLOOKUP(Table3[[#This Row],[district]],LISTS!B:B,LISTS!C:C,0,0,1)</f>
        <v>80401070</v>
      </c>
    </row>
    <row r="1220" spans="1:7" ht="13.5" x14ac:dyDescent="0.35">
      <c r="A1220" s="674" t="s">
        <v>4243</v>
      </c>
      <c r="B1220" s="676" t="s">
        <v>3649</v>
      </c>
      <c r="C1220" s="672" t="s">
        <v>4280</v>
      </c>
      <c r="D1220" s="675">
        <v>44742</v>
      </c>
      <c r="E1220" s="477" t="s">
        <v>3127</v>
      </c>
      <c r="F1220" s="477" t="s">
        <v>454</v>
      </c>
      <c r="G1220" s="670">
        <f>_xlfn.XLOOKUP(Table3[[#This Row],[district]],LISTS!B:B,LISTS!C:C,0,0,1)</f>
        <v>80401070</v>
      </c>
    </row>
    <row r="1221" spans="1:7" ht="13.5" x14ac:dyDescent="0.35">
      <c r="A1221" s="671" t="s">
        <v>3932</v>
      </c>
      <c r="B1221" s="676" t="s">
        <v>3640</v>
      </c>
      <c r="C1221" s="672" t="s">
        <v>4279</v>
      </c>
      <c r="D1221" s="675">
        <v>44742</v>
      </c>
      <c r="E1221" s="477" t="s">
        <v>3127</v>
      </c>
      <c r="F1221" s="477" t="s">
        <v>454</v>
      </c>
      <c r="G1221" s="670">
        <f>_xlfn.XLOOKUP(Table3[[#This Row],[district]],LISTS!B:B,LISTS!C:C,0,0,1)</f>
        <v>80401070</v>
      </c>
    </row>
    <row r="1222" spans="1:7" ht="13.5" x14ac:dyDescent="0.35">
      <c r="A1222" s="674" t="s">
        <v>3932</v>
      </c>
      <c r="B1222" s="676" t="s">
        <v>607</v>
      </c>
      <c r="C1222" s="672" t="s">
        <v>4279</v>
      </c>
      <c r="D1222" s="675">
        <v>44742</v>
      </c>
      <c r="E1222" s="477" t="s">
        <v>3127</v>
      </c>
      <c r="F1222" s="477" t="s">
        <v>454</v>
      </c>
      <c r="G1222" s="670">
        <f>_xlfn.XLOOKUP(Table3[[#This Row],[district]],LISTS!B:B,LISTS!C:C,0,0,1)</f>
        <v>80401070</v>
      </c>
    </row>
    <row r="1223" spans="1:7" ht="13.5" x14ac:dyDescent="0.35">
      <c r="A1223" s="670" t="s">
        <v>3558</v>
      </c>
      <c r="B1223" s="676" t="s">
        <v>3641</v>
      </c>
      <c r="C1223" s="672" t="s">
        <v>4279</v>
      </c>
      <c r="D1223" s="675">
        <v>44742</v>
      </c>
      <c r="E1223" s="477" t="s">
        <v>3127</v>
      </c>
      <c r="F1223" s="477" t="s">
        <v>454</v>
      </c>
      <c r="G1223" s="670">
        <f>_xlfn.XLOOKUP(Table3[[#This Row],[district]],LISTS!B:B,LISTS!C:C,0,0,1)</f>
        <v>80401070</v>
      </c>
    </row>
    <row r="1224" spans="1:7" ht="13.5" x14ac:dyDescent="0.35">
      <c r="A1224" s="674" t="s">
        <v>3558</v>
      </c>
      <c r="B1224" s="674" t="s">
        <v>607</v>
      </c>
      <c r="C1224" s="672" t="s">
        <v>4279</v>
      </c>
      <c r="D1224" s="675">
        <v>44742</v>
      </c>
      <c r="E1224" s="477" t="s">
        <v>3127</v>
      </c>
      <c r="F1224" s="477" t="s">
        <v>454</v>
      </c>
      <c r="G1224" s="670">
        <f>_xlfn.XLOOKUP(Table3[[#This Row],[district]],LISTS!B:B,LISTS!C:C,0,0,1)</f>
        <v>80401070</v>
      </c>
    </row>
    <row r="1225" spans="1:7" ht="13.5" x14ac:dyDescent="0.35">
      <c r="A1225" s="671" t="s">
        <v>4244</v>
      </c>
      <c r="B1225" s="676" t="s">
        <v>336</v>
      </c>
      <c r="C1225" s="672" t="s">
        <v>4280</v>
      </c>
      <c r="D1225" s="675">
        <v>44742</v>
      </c>
      <c r="E1225" s="477" t="s">
        <v>3127</v>
      </c>
      <c r="F1225" s="477" t="s">
        <v>454</v>
      </c>
      <c r="G1225" s="670">
        <f>_xlfn.XLOOKUP(Table3[[#This Row],[district]],LISTS!B:B,LISTS!C:C,0,0,1)</f>
        <v>80401070</v>
      </c>
    </row>
    <row r="1226" spans="1:7" ht="13.5" x14ac:dyDescent="0.35">
      <c r="A1226" s="674" t="s">
        <v>4244</v>
      </c>
      <c r="B1226" s="676" t="s">
        <v>3649</v>
      </c>
      <c r="C1226" s="672" t="s">
        <v>4280</v>
      </c>
      <c r="D1226" s="675">
        <v>44742</v>
      </c>
      <c r="E1226" s="477" t="s">
        <v>3127</v>
      </c>
      <c r="F1226" s="477" t="s">
        <v>454</v>
      </c>
      <c r="G1226" s="670">
        <f>_xlfn.XLOOKUP(Table3[[#This Row],[district]],LISTS!B:B,LISTS!C:C,0,0,1)</f>
        <v>80401070</v>
      </c>
    </row>
    <row r="1227" spans="1:7" ht="13.5" x14ac:dyDescent="0.35">
      <c r="A1227" s="674" t="s">
        <v>3717</v>
      </c>
      <c r="B1227" s="676" t="s">
        <v>3642</v>
      </c>
      <c r="C1227" s="672" t="s">
        <v>4280</v>
      </c>
      <c r="D1227" s="675">
        <v>44742</v>
      </c>
      <c r="E1227" s="477" t="s">
        <v>3127</v>
      </c>
      <c r="F1227" s="477" t="s">
        <v>454</v>
      </c>
      <c r="G1227" s="670">
        <f>_xlfn.XLOOKUP(Table3[[#This Row],[district]],LISTS!B:B,LISTS!C:C,0,0,1)</f>
        <v>80401070</v>
      </c>
    </row>
    <row r="1228" spans="1:7" ht="13.5" x14ac:dyDescent="0.35">
      <c r="A1228" s="674" t="s">
        <v>3717</v>
      </c>
      <c r="B1228" s="676" t="s">
        <v>607</v>
      </c>
      <c r="C1228" s="672" t="s">
        <v>4280</v>
      </c>
      <c r="D1228" s="675">
        <v>44742</v>
      </c>
      <c r="E1228" s="477" t="s">
        <v>3127</v>
      </c>
      <c r="F1228" s="477" t="s">
        <v>454</v>
      </c>
      <c r="G1228" s="670">
        <f>_xlfn.XLOOKUP(Table3[[#This Row],[district]],LISTS!B:B,LISTS!C:C,0,0,1)</f>
        <v>80401070</v>
      </c>
    </row>
    <row r="1229" spans="1:7" ht="13.5" x14ac:dyDescent="0.35">
      <c r="A1229" s="674" t="s">
        <v>3748</v>
      </c>
      <c r="B1229" s="676" t="s">
        <v>373</v>
      </c>
      <c r="C1229" s="672" t="s">
        <v>4280</v>
      </c>
      <c r="D1229" s="675">
        <v>44742</v>
      </c>
      <c r="E1229" s="477" t="s">
        <v>3127</v>
      </c>
      <c r="F1229" s="477" t="s">
        <v>454</v>
      </c>
      <c r="G1229" s="670">
        <f>_xlfn.XLOOKUP(Table3[[#This Row],[district]],LISTS!B:B,LISTS!C:C,0,0,1)</f>
        <v>80401070</v>
      </c>
    </row>
    <row r="1230" spans="1:7" ht="13.5" x14ac:dyDescent="0.35">
      <c r="A1230" s="674" t="s">
        <v>3748</v>
      </c>
      <c r="B1230" s="676" t="s">
        <v>607</v>
      </c>
      <c r="C1230" s="672" t="s">
        <v>4280</v>
      </c>
      <c r="D1230" s="675">
        <v>44742</v>
      </c>
      <c r="E1230" s="477" t="s">
        <v>3127</v>
      </c>
      <c r="F1230" s="477" t="s">
        <v>454</v>
      </c>
      <c r="G1230" s="670">
        <f>_xlfn.XLOOKUP(Table3[[#This Row],[district]],LISTS!B:B,LISTS!C:C,0,0,1)</f>
        <v>80401070</v>
      </c>
    </row>
    <row r="1231" spans="1:7" ht="13.5" x14ac:dyDescent="0.35">
      <c r="A1231" s="671" t="s">
        <v>4245</v>
      </c>
      <c r="B1231" s="676" t="s">
        <v>3658</v>
      </c>
      <c r="C1231" s="672" t="s">
        <v>4280</v>
      </c>
      <c r="D1231" s="675">
        <v>44742</v>
      </c>
      <c r="E1231" s="477" t="s">
        <v>3127</v>
      </c>
      <c r="F1231" s="477" t="s">
        <v>454</v>
      </c>
      <c r="G1231" s="670">
        <f>_xlfn.XLOOKUP(Table3[[#This Row],[district]],LISTS!B:B,LISTS!C:C,0,0,1)</f>
        <v>80401070</v>
      </c>
    </row>
    <row r="1232" spans="1:7" ht="13.5" x14ac:dyDescent="0.35">
      <c r="A1232" s="674" t="s">
        <v>4245</v>
      </c>
      <c r="B1232" s="676" t="s">
        <v>3649</v>
      </c>
      <c r="C1232" s="672" t="s">
        <v>4280</v>
      </c>
      <c r="D1232" s="675">
        <v>44742</v>
      </c>
      <c r="E1232" s="477" t="s">
        <v>3127</v>
      </c>
      <c r="F1232" s="477" t="s">
        <v>454</v>
      </c>
      <c r="G1232" s="670">
        <f>_xlfn.XLOOKUP(Table3[[#This Row],[district]],LISTS!B:B,LISTS!C:C,0,0,1)</f>
        <v>80401070</v>
      </c>
    </row>
    <row r="1233" spans="1:7" ht="13.5" x14ac:dyDescent="0.35">
      <c r="A1233" s="677" t="s">
        <v>3624</v>
      </c>
      <c r="B1233" s="676" t="s">
        <v>3645</v>
      </c>
      <c r="C1233" s="672" t="s">
        <v>4280</v>
      </c>
      <c r="D1233" s="675">
        <v>44742</v>
      </c>
      <c r="E1233" s="477" t="s">
        <v>3127</v>
      </c>
      <c r="F1233" s="477" t="s">
        <v>454</v>
      </c>
      <c r="G1233" s="670">
        <f>_xlfn.XLOOKUP(Table3[[#This Row],[district]],LISTS!B:B,LISTS!C:C,0,0,1)</f>
        <v>80401070</v>
      </c>
    </row>
    <row r="1234" spans="1:7" ht="13.5" x14ac:dyDescent="0.35">
      <c r="A1234" s="674" t="s">
        <v>3624</v>
      </c>
      <c r="B1234" s="676" t="s">
        <v>607</v>
      </c>
      <c r="C1234" s="672" t="s">
        <v>4280</v>
      </c>
      <c r="D1234" s="675">
        <v>44742</v>
      </c>
      <c r="E1234" s="477" t="s">
        <v>3127</v>
      </c>
      <c r="F1234" s="477" t="s">
        <v>454</v>
      </c>
      <c r="G1234" s="670">
        <f>_xlfn.XLOOKUP(Table3[[#This Row],[district]],LISTS!B:B,LISTS!C:C,0,0,1)</f>
        <v>80401070</v>
      </c>
    </row>
    <row r="1235" spans="1:7" ht="13.5" x14ac:dyDescent="0.35">
      <c r="A1235" s="671" t="s">
        <v>4246</v>
      </c>
      <c r="B1235" s="676" t="s">
        <v>3665</v>
      </c>
      <c r="C1235" s="672" t="s">
        <v>4280</v>
      </c>
      <c r="D1235" s="675">
        <v>44742</v>
      </c>
      <c r="E1235" s="477" t="s">
        <v>3127</v>
      </c>
      <c r="F1235" s="477" t="s">
        <v>454</v>
      </c>
      <c r="G1235" s="670">
        <f>_xlfn.XLOOKUP(Table3[[#This Row],[district]],LISTS!B:B,LISTS!C:C,0,0,1)</f>
        <v>80401070</v>
      </c>
    </row>
    <row r="1236" spans="1:7" ht="13.5" x14ac:dyDescent="0.35">
      <c r="A1236" s="674" t="s">
        <v>4246</v>
      </c>
      <c r="B1236" s="674" t="s">
        <v>3649</v>
      </c>
      <c r="C1236" s="672" t="s">
        <v>4280</v>
      </c>
      <c r="D1236" s="675">
        <v>44742</v>
      </c>
      <c r="E1236" s="477" t="s">
        <v>3127</v>
      </c>
      <c r="F1236" s="477" t="s">
        <v>454</v>
      </c>
      <c r="G1236" s="670">
        <f>_xlfn.XLOOKUP(Table3[[#This Row],[district]],LISTS!B:B,LISTS!C:C,0,0,1)</f>
        <v>80401070</v>
      </c>
    </row>
    <row r="1237" spans="1:7" ht="13.5" x14ac:dyDescent="0.35">
      <c r="A1237" s="674" t="s">
        <v>3786</v>
      </c>
      <c r="B1237" s="676" t="s">
        <v>3648</v>
      </c>
      <c r="C1237" s="672" t="s">
        <v>4280</v>
      </c>
      <c r="D1237" s="675">
        <v>44742</v>
      </c>
      <c r="E1237" s="477" t="s">
        <v>3127</v>
      </c>
      <c r="F1237" s="477" t="s">
        <v>454</v>
      </c>
      <c r="G1237" s="670">
        <f>_xlfn.XLOOKUP(Table3[[#This Row],[district]],LISTS!B:B,LISTS!C:C,0,0,1)</f>
        <v>80401070</v>
      </c>
    </row>
    <row r="1238" spans="1:7" ht="13.5" x14ac:dyDescent="0.35">
      <c r="A1238" s="674" t="s">
        <v>3786</v>
      </c>
      <c r="B1238" s="676" t="s">
        <v>607</v>
      </c>
      <c r="C1238" s="672" t="s">
        <v>4280</v>
      </c>
      <c r="D1238" s="675">
        <v>44742</v>
      </c>
      <c r="E1238" s="477" t="s">
        <v>3127</v>
      </c>
      <c r="F1238" s="477" t="s">
        <v>454</v>
      </c>
      <c r="G1238" s="670">
        <f>_xlfn.XLOOKUP(Table3[[#This Row],[district]],LISTS!B:B,LISTS!C:C,0,0,1)</f>
        <v>80401070</v>
      </c>
    </row>
    <row r="1239" spans="1:7" ht="13.5" x14ac:dyDescent="0.35">
      <c r="A1239" s="674" t="s">
        <v>3807</v>
      </c>
      <c r="B1239" s="676" t="s">
        <v>3649</v>
      </c>
      <c r="C1239" s="672" t="s">
        <v>4280</v>
      </c>
      <c r="D1239" s="675">
        <v>44742</v>
      </c>
      <c r="E1239" s="477" t="s">
        <v>3127</v>
      </c>
      <c r="F1239" s="477" t="s">
        <v>454</v>
      </c>
      <c r="G1239" s="670">
        <f>_xlfn.XLOOKUP(Table3[[#This Row],[district]],LISTS!B:B,LISTS!C:C,0,0,1)</f>
        <v>80401070</v>
      </c>
    </row>
    <row r="1240" spans="1:7" ht="13.5" x14ac:dyDescent="0.35">
      <c r="A1240" s="674" t="s">
        <v>3807</v>
      </c>
      <c r="B1240" s="674" t="s">
        <v>378</v>
      </c>
      <c r="C1240" s="672" t="s">
        <v>4280</v>
      </c>
      <c r="D1240" s="675">
        <v>44742</v>
      </c>
      <c r="E1240" s="477" t="s">
        <v>3127</v>
      </c>
      <c r="F1240" s="477" t="s">
        <v>454</v>
      </c>
      <c r="G1240" s="670">
        <f>_xlfn.XLOOKUP(Table3[[#This Row],[district]],LISTS!B:B,LISTS!C:C,0,0,1)</f>
        <v>80401070</v>
      </c>
    </row>
    <row r="1241" spans="1:7" ht="13.5" x14ac:dyDescent="0.35">
      <c r="A1241" s="671" t="s">
        <v>4247</v>
      </c>
      <c r="B1241" s="676" t="s">
        <v>3671</v>
      </c>
      <c r="C1241" s="672" t="s">
        <v>4280</v>
      </c>
      <c r="D1241" s="675">
        <v>44742</v>
      </c>
      <c r="E1241" s="477" t="s">
        <v>3127</v>
      </c>
      <c r="F1241" s="477" t="s">
        <v>454</v>
      </c>
      <c r="G1241" s="670">
        <f>_xlfn.XLOOKUP(Table3[[#This Row],[district]],LISTS!B:B,LISTS!C:C,0,0,1)</f>
        <v>80401070</v>
      </c>
    </row>
    <row r="1242" spans="1:7" ht="13.5" x14ac:dyDescent="0.35">
      <c r="A1242" s="674" t="s">
        <v>4247</v>
      </c>
      <c r="B1242" s="676" t="s">
        <v>3649</v>
      </c>
      <c r="C1242" s="672" t="s">
        <v>4280</v>
      </c>
      <c r="D1242" s="675">
        <v>44742</v>
      </c>
      <c r="E1242" s="477" t="s">
        <v>3127</v>
      </c>
      <c r="F1242" s="477" t="s">
        <v>454</v>
      </c>
      <c r="G1242" s="670">
        <f>_xlfn.XLOOKUP(Table3[[#This Row],[district]],LISTS!B:B,LISTS!C:C,0,0,1)</f>
        <v>80401070</v>
      </c>
    </row>
    <row r="1243" spans="1:7" ht="13.5" x14ac:dyDescent="0.35">
      <c r="A1243" s="670" t="s">
        <v>3520</v>
      </c>
      <c r="B1243" s="676" t="s">
        <v>3650</v>
      </c>
      <c r="C1243" s="672" t="s">
        <v>4280</v>
      </c>
      <c r="D1243" s="675">
        <v>44742</v>
      </c>
      <c r="E1243" s="477" t="s">
        <v>3127</v>
      </c>
      <c r="F1243" s="477" t="s">
        <v>454</v>
      </c>
      <c r="G1243" s="670">
        <f>_xlfn.XLOOKUP(Table3[[#This Row],[district]],LISTS!B:B,LISTS!C:C,0,0,1)</f>
        <v>80401070</v>
      </c>
    </row>
    <row r="1244" spans="1:7" ht="13.5" x14ac:dyDescent="0.35">
      <c r="A1244" s="674" t="s">
        <v>3520</v>
      </c>
      <c r="B1244" s="676" t="s">
        <v>378</v>
      </c>
      <c r="C1244" s="672" t="s">
        <v>4280</v>
      </c>
      <c r="D1244" s="675">
        <v>44742</v>
      </c>
      <c r="E1244" s="477" t="s">
        <v>3127</v>
      </c>
      <c r="F1244" s="477" t="s">
        <v>454</v>
      </c>
      <c r="G1244" s="670">
        <f>_xlfn.XLOOKUP(Table3[[#This Row],[district]],LISTS!B:B,LISTS!C:C,0,0,1)</f>
        <v>80401070</v>
      </c>
    </row>
    <row r="1245" spans="1:7" ht="13.5" x14ac:dyDescent="0.35">
      <c r="A1245" s="670" t="s">
        <v>3555</v>
      </c>
      <c r="B1245" s="676" t="s">
        <v>3482</v>
      </c>
      <c r="C1245" s="672" t="s">
        <v>4279</v>
      </c>
      <c r="D1245" s="675">
        <v>44742</v>
      </c>
      <c r="E1245" s="477" t="s">
        <v>3127</v>
      </c>
      <c r="F1245" s="477" t="s">
        <v>454</v>
      </c>
      <c r="G1245" s="670">
        <f>_xlfn.XLOOKUP(Table3[[#This Row],[district]],LISTS!B:B,LISTS!C:C,0,0,1)</f>
        <v>80401070</v>
      </c>
    </row>
    <row r="1246" spans="1:7" ht="13.5" x14ac:dyDescent="0.35">
      <c r="A1246" s="674" t="s">
        <v>3555</v>
      </c>
      <c r="B1246" s="676" t="s">
        <v>378</v>
      </c>
      <c r="C1246" s="672" t="s">
        <v>4279</v>
      </c>
      <c r="D1246" s="675">
        <v>44742</v>
      </c>
      <c r="E1246" s="477" t="s">
        <v>3127</v>
      </c>
      <c r="F1246" s="477" t="s">
        <v>454</v>
      </c>
      <c r="G1246" s="670">
        <f>_xlfn.XLOOKUP(Table3[[#This Row],[district]],LISTS!B:B,LISTS!C:C,0,0,1)</f>
        <v>80401070</v>
      </c>
    </row>
    <row r="1247" spans="1:7" ht="13.5" x14ac:dyDescent="0.35">
      <c r="A1247" s="671" t="s">
        <v>4248</v>
      </c>
      <c r="B1247" s="676" t="s">
        <v>3674</v>
      </c>
      <c r="C1247" s="672" t="s">
        <v>4280</v>
      </c>
      <c r="D1247" s="675">
        <v>44742</v>
      </c>
      <c r="E1247" s="477" t="s">
        <v>3127</v>
      </c>
      <c r="F1247" s="477" t="s">
        <v>454</v>
      </c>
      <c r="G1247" s="670">
        <f>_xlfn.XLOOKUP(Table3[[#This Row],[district]],LISTS!B:B,LISTS!C:C,0,0,1)</f>
        <v>80401070</v>
      </c>
    </row>
    <row r="1248" spans="1:7" ht="13.5" x14ac:dyDescent="0.35">
      <c r="A1248" s="674" t="s">
        <v>4248</v>
      </c>
      <c r="B1248" s="676" t="s">
        <v>3649</v>
      </c>
      <c r="C1248" s="672" t="s">
        <v>4280</v>
      </c>
      <c r="D1248" s="675">
        <v>44742</v>
      </c>
      <c r="E1248" s="477" t="s">
        <v>3127</v>
      </c>
      <c r="F1248" s="477" t="s">
        <v>454</v>
      </c>
      <c r="G1248" s="670">
        <f>_xlfn.XLOOKUP(Table3[[#This Row],[district]],LISTS!B:B,LISTS!C:C,0,0,1)</f>
        <v>80401070</v>
      </c>
    </row>
    <row r="1249" spans="1:7" ht="13.5" x14ac:dyDescent="0.35">
      <c r="A1249" s="671" t="s">
        <v>4249</v>
      </c>
      <c r="B1249" s="676" t="s">
        <v>3676</v>
      </c>
      <c r="C1249" s="672" t="s">
        <v>4280</v>
      </c>
      <c r="D1249" s="675">
        <v>44742</v>
      </c>
      <c r="E1249" s="477" t="s">
        <v>3127</v>
      </c>
      <c r="F1249" s="477" t="s">
        <v>454</v>
      </c>
      <c r="G1249" s="670">
        <f>_xlfn.XLOOKUP(Table3[[#This Row],[district]],LISTS!B:B,LISTS!C:C,0,0,1)</f>
        <v>80401070</v>
      </c>
    </row>
    <row r="1250" spans="1:7" ht="13.5" x14ac:dyDescent="0.35">
      <c r="A1250" s="674" t="s">
        <v>4249</v>
      </c>
      <c r="B1250" s="676" t="s">
        <v>3649</v>
      </c>
      <c r="C1250" s="672" t="s">
        <v>4280</v>
      </c>
      <c r="D1250" s="675">
        <v>44742</v>
      </c>
      <c r="E1250" s="477" t="s">
        <v>3127</v>
      </c>
      <c r="F1250" s="477" t="s">
        <v>454</v>
      </c>
      <c r="G1250" s="670">
        <f>_xlfn.XLOOKUP(Table3[[#This Row],[district]],LISTS!B:B,LISTS!C:C,0,0,1)</f>
        <v>80401070</v>
      </c>
    </row>
    <row r="1251" spans="1:7" ht="13.5" x14ac:dyDescent="0.35">
      <c r="A1251" s="671" t="s">
        <v>4250</v>
      </c>
      <c r="B1251" s="676" t="s">
        <v>3680</v>
      </c>
      <c r="C1251" s="672" t="s">
        <v>4280</v>
      </c>
      <c r="D1251" s="675">
        <v>44742</v>
      </c>
      <c r="E1251" s="477" t="s">
        <v>3127</v>
      </c>
      <c r="F1251" s="477" t="s">
        <v>454</v>
      </c>
      <c r="G1251" s="670">
        <f>_xlfn.XLOOKUP(Table3[[#This Row],[district]],LISTS!B:B,LISTS!C:C,0,0,1)</f>
        <v>80401070</v>
      </c>
    </row>
    <row r="1252" spans="1:7" ht="13.5" x14ac:dyDescent="0.35">
      <c r="A1252" s="674" t="s">
        <v>4250</v>
      </c>
      <c r="B1252" s="676" t="s">
        <v>3649</v>
      </c>
      <c r="C1252" s="672" t="s">
        <v>4280</v>
      </c>
      <c r="D1252" s="675">
        <v>44742</v>
      </c>
      <c r="E1252" s="477" t="s">
        <v>3127</v>
      </c>
      <c r="F1252" s="477" t="s">
        <v>454</v>
      </c>
      <c r="G1252" s="670">
        <f>_xlfn.XLOOKUP(Table3[[#This Row],[district]],LISTS!B:B,LISTS!C:C,0,0,1)</f>
        <v>80401070</v>
      </c>
    </row>
    <row r="1253" spans="1:7" ht="13.5" x14ac:dyDescent="0.35">
      <c r="A1253" s="671" t="s">
        <v>3933</v>
      </c>
      <c r="B1253" s="676" t="s">
        <v>3656</v>
      </c>
      <c r="C1253" s="672" t="s">
        <v>4279</v>
      </c>
      <c r="D1253" s="675">
        <v>44742</v>
      </c>
      <c r="E1253" s="477" t="s">
        <v>3127</v>
      </c>
      <c r="F1253" s="477" t="s">
        <v>454</v>
      </c>
      <c r="G1253" s="670">
        <f>_xlfn.XLOOKUP(Table3[[#This Row],[district]],LISTS!B:B,LISTS!C:C,0,0,1)</f>
        <v>80401070</v>
      </c>
    </row>
    <row r="1254" spans="1:7" ht="13.5" x14ac:dyDescent="0.35">
      <c r="A1254" s="674" t="s">
        <v>3933</v>
      </c>
      <c r="B1254" s="676" t="s">
        <v>378</v>
      </c>
      <c r="C1254" s="672" t="s">
        <v>4279</v>
      </c>
      <c r="D1254" s="675">
        <v>44742</v>
      </c>
      <c r="E1254" s="477" t="s">
        <v>3127</v>
      </c>
      <c r="F1254" s="477" t="s">
        <v>454</v>
      </c>
      <c r="G1254" s="670">
        <f>_xlfn.XLOOKUP(Table3[[#This Row],[district]],LISTS!B:B,LISTS!C:C,0,0,1)</f>
        <v>80401070</v>
      </c>
    </row>
    <row r="1255" spans="1:7" ht="13.5" x14ac:dyDescent="0.35">
      <c r="A1255" s="671" t="s">
        <v>3934</v>
      </c>
      <c r="B1255" s="676" t="s">
        <v>336</v>
      </c>
      <c r="C1255" s="672" t="s">
        <v>4279</v>
      </c>
      <c r="D1255" s="675">
        <v>44742</v>
      </c>
      <c r="E1255" s="477" t="s">
        <v>3127</v>
      </c>
      <c r="F1255" s="477" t="s">
        <v>454</v>
      </c>
      <c r="G1255" s="670">
        <f>_xlfn.XLOOKUP(Table3[[#This Row],[district]],LISTS!B:B,LISTS!C:C,0,0,1)</f>
        <v>80401070</v>
      </c>
    </row>
    <row r="1256" spans="1:7" ht="13.5" x14ac:dyDescent="0.35">
      <c r="A1256" s="674" t="s">
        <v>3934</v>
      </c>
      <c r="B1256" s="676" t="s">
        <v>378</v>
      </c>
      <c r="C1256" s="672" t="s">
        <v>4279</v>
      </c>
      <c r="D1256" s="675">
        <v>44742</v>
      </c>
      <c r="E1256" s="477" t="s">
        <v>3127</v>
      </c>
      <c r="F1256" s="477" t="s">
        <v>454</v>
      </c>
      <c r="G1256" s="670">
        <f>_xlfn.XLOOKUP(Table3[[#This Row],[district]],LISTS!B:B,LISTS!C:C,0,0,1)</f>
        <v>80401070</v>
      </c>
    </row>
    <row r="1257" spans="1:7" ht="13.5" x14ac:dyDescent="0.35">
      <c r="A1257" s="671" t="s">
        <v>4251</v>
      </c>
      <c r="B1257" s="676" t="s">
        <v>3682</v>
      </c>
      <c r="C1257" s="672" t="s">
        <v>4280</v>
      </c>
      <c r="D1257" s="675">
        <v>44742</v>
      </c>
      <c r="E1257" s="477" t="s">
        <v>3127</v>
      </c>
      <c r="F1257" s="477" t="s">
        <v>454</v>
      </c>
      <c r="G1257" s="670">
        <f>_xlfn.XLOOKUP(Table3[[#This Row],[district]],LISTS!B:B,LISTS!C:C,0,0,1)</f>
        <v>80401070</v>
      </c>
    </row>
    <row r="1258" spans="1:7" ht="13.5" x14ac:dyDescent="0.35">
      <c r="A1258" s="674" t="s">
        <v>4251</v>
      </c>
      <c r="B1258" s="674" t="s">
        <v>3665</v>
      </c>
      <c r="C1258" s="672" t="s">
        <v>4280</v>
      </c>
      <c r="D1258" s="675">
        <v>44742</v>
      </c>
      <c r="E1258" s="477" t="s">
        <v>3127</v>
      </c>
      <c r="F1258" s="477" t="s">
        <v>454</v>
      </c>
      <c r="G1258" s="670">
        <f>_xlfn.XLOOKUP(Table3[[#This Row],[district]],LISTS!B:B,LISTS!C:C,0,0,1)</f>
        <v>80401070</v>
      </c>
    </row>
    <row r="1259" spans="1:7" ht="13.5" x14ac:dyDescent="0.35">
      <c r="A1259" s="677" t="s">
        <v>3627</v>
      </c>
      <c r="B1259" s="676" t="s">
        <v>3658</v>
      </c>
      <c r="C1259" s="672" t="s">
        <v>4280</v>
      </c>
      <c r="D1259" s="675">
        <v>44742</v>
      </c>
      <c r="E1259" s="477" t="s">
        <v>3127</v>
      </c>
      <c r="F1259" s="477" t="s">
        <v>454</v>
      </c>
      <c r="G1259" s="670">
        <f>_xlfn.XLOOKUP(Table3[[#This Row],[district]],LISTS!B:B,LISTS!C:C,0,0,1)</f>
        <v>80401070</v>
      </c>
    </row>
    <row r="1260" spans="1:7" ht="13.5" x14ac:dyDescent="0.35">
      <c r="A1260" s="674" t="s">
        <v>3627</v>
      </c>
      <c r="B1260" s="676" t="s">
        <v>378</v>
      </c>
      <c r="C1260" s="672" t="s">
        <v>4280</v>
      </c>
      <c r="D1260" s="675">
        <v>44742</v>
      </c>
      <c r="E1260" s="477" t="s">
        <v>3127</v>
      </c>
      <c r="F1260" s="477" t="s">
        <v>454</v>
      </c>
      <c r="G1260" s="670">
        <f>_xlfn.XLOOKUP(Table3[[#This Row],[district]],LISTS!B:B,LISTS!C:C,0,0,1)</f>
        <v>80401070</v>
      </c>
    </row>
    <row r="1261" spans="1:7" ht="13.5" x14ac:dyDescent="0.35">
      <c r="A1261" s="674" t="s">
        <v>3719</v>
      </c>
      <c r="B1261" s="676" t="s">
        <v>3665</v>
      </c>
      <c r="C1261" s="672" t="s">
        <v>4280</v>
      </c>
      <c r="D1261" s="675">
        <v>44742</v>
      </c>
      <c r="E1261" s="477" t="s">
        <v>3127</v>
      </c>
      <c r="F1261" s="477" t="s">
        <v>454</v>
      </c>
      <c r="G1261" s="670">
        <f>_xlfn.XLOOKUP(Table3[[#This Row],[district]],LISTS!B:B,LISTS!C:C,0,0,1)</f>
        <v>80401070</v>
      </c>
    </row>
    <row r="1262" spans="1:7" ht="13.5" x14ac:dyDescent="0.35">
      <c r="A1262" s="674" t="s">
        <v>3719</v>
      </c>
      <c r="B1262" s="676" t="s">
        <v>378</v>
      </c>
      <c r="C1262" s="672" t="s">
        <v>4280</v>
      </c>
      <c r="D1262" s="675">
        <v>44742</v>
      </c>
      <c r="E1262" s="477" t="s">
        <v>3127</v>
      </c>
      <c r="F1262" s="477" t="s">
        <v>454</v>
      </c>
      <c r="G1262" s="670">
        <f>_xlfn.XLOOKUP(Table3[[#This Row],[district]],LISTS!B:B,LISTS!C:C,0,0,1)</f>
        <v>80401070</v>
      </c>
    </row>
    <row r="1263" spans="1:7" ht="13.5" x14ac:dyDescent="0.35">
      <c r="A1263" s="670" t="s">
        <v>3542</v>
      </c>
      <c r="B1263" s="676" t="s">
        <v>3671</v>
      </c>
      <c r="C1263" s="672" t="s">
        <v>4280</v>
      </c>
      <c r="D1263" s="675">
        <v>44742</v>
      </c>
      <c r="E1263" s="477" t="s">
        <v>3127</v>
      </c>
      <c r="F1263" s="477" t="s">
        <v>454</v>
      </c>
      <c r="G1263" s="670">
        <f>_xlfn.XLOOKUP(Table3[[#This Row],[district]],LISTS!B:B,LISTS!C:C,0,0,1)</f>
        <v>80401070</v>
      </c>
    </row>
    <row r="1264" spans="1:7" ht="13.5" x14ac:dyDescent="0.35">
      <c r="A1264" s="674" t="s">
        <v>3542</v>
      </c>
      <c r="B1264" s="676" t="s">
        <v>378</v>
      </c>
      <c r="C1264" s="672" t="s">
        <v>4280</v>
      </c>
      <c r="D1264" s="675">
        <v>44742</v>
      </c>
      <c r="E1264" s="477" t="s">
        <v>3127</v>
      </c>
      <c r="F1264" s="477" t="s">
        <v>454</v>
      </c>
      <c r="G1264" s="670">
        <f>_xlfn.XLOOKUP(Table3[[#This Row],[district]],LISTS!B:B,LISTS!C:C,0,0,1)</f>
        <v>80401070</v>
      </c>
    </row>
    <row r="1265" spans="1:7" ht="13.5" x14ac:dyDescent="0.35">
      <c r="A1265" s="670" t="s">
        <v>3549</v>
      </c>
      <c r="B1265" s="676" t="s">
        <v>3674</v>
      </c>
      <c r="C1265" s="672" t="s">
        <v>4279</v>
      </c>
      <c r="D1265" s="675">
        <v>44742</v>
      </c>
      <c r="E1265" s="477" t="s">
        <v>3127</v>
      </c>
      <c r="F1265" s="477" t="s">
        <v>454</v>
      </c>
      <c r="G1265" s="670">
        <f>_xlfn.XLOOKUP(Table3[[#This Row],[district]],LISTS!B:B,LISTS!C:C,0,0,1)</f>
        <v>80401070</v>
      </c>
    </row>
    <row r="1266" spans="1:7" ht="13.5" x14ac:dyDescent="0.35">
      <c r="A1266" s="674" t="s">
        <v>3549</v>
      </c>
      <c r="B1266" s="676" t="s">
        <v>378</v>
      </c>
      <c r="C1266" s="672" t="s">
        <v>4279</v>
      </c>
      <c r="D1266" s="675">
        <v>44742</v>
      </c>
      <c r="E1266" s="477" t="s">
        <v>3127</v>
      </c>
      <c r="F1266" s="477" t="s">
        <v>454</v>
      </c>
      <c r="G1266" s="670">
        <f>_xlfn.XLOOKUP(Table3[[#This Row],[district]],LISTS!B:B,LISTS!C:C,0,0,1)</f>
        <v>80401070</v>
      </c>
    </row>
    <row r="1267" spans="1:7" ht="13.5" x14ac:dyDescent="0.35">
      <c r="A1267" s="671" t="s">
        <v>3935</v>
      </c>
      <c r="B1267" s="676" t="s">
        <v>3676</v>
      </c>
      <c r="C1267" s="672" t="s">
        <v>4279</v>
      </c>
      <c r="D1267" s="675">
        <v>44742</v>
      </c>
      <c r="E1267" s="477" t="s">
        <v>3127</v>
      </c>
      <c r="F1267" s="477" t="s">
        <v>454</v>
      </c>
      <c r="G1267" s="670">
        <f>_xlfn.XLOOKUP(Table3[[#This Row],[district]],LISTS!B:B,LISTS!C:C,0,0,1)</f>
        <v>80401070</v>
      </c>
    </row>
    <row r="1268" spans="1:7" ht="13.5" x14ac:dyDescent="0.35">
      <c r="A1268" s="674" t="s">
        <v>3935</v>
      </c>
      <c r="B1268" s="674" t="s">
        <v>378</v>
      </c>
      <c r="C1268" s="672" t="s">
        <v>4279</v>
      </c>
      <c r="D1268" s="675">
        <v>44742</v>
      </c>
      <c r="E1268" s="477" t="s">
        <v>3127</v>
      </c>
      <c r="F1268" s="477" t="s">
        <v>454</v>
      </c>
      <c r="G1268" s="670">
        <f>_xlfn.XLOOKUP(Table3[[#This Row],[district]],LISTS!B:B,LISTS!C:C,0,0,1)</f>
        <v>80401070</v>
      </c>
    </row>
    <row r="1269" spans="1:7" ht="13.5" x14ac:dyDescent="0.35">
      <c r="A1269" s="671" t="s">
        <v>3936</v>
      </c>
      <c r="B1269" s="676" t="s">
        <v>3680</v>
      </c>
      <c r="C1269" s="672" t="s">
        <v>4279</v>
      </c>
      <c r="D1269" s="675">
        <v>44742</v>
      </c>
      <c r="E1269" s="477" t="s">
        <v>3127</v>
      </c>
      <c r="F1269" s="477" t="s">
        <v>454</v>
      </c>
      <c r="G1269" s="670">
        <f>_xlfn.XLOOKUP(Table3[[#This Row],[district]],LISTS!B:B,LISTS!C:C,0,0,1)</f>
        <v>80401070</v>
      </c>
    </row>
    <row r="1270" spans="1:7" ht="13.5" x14ac:dyDescent="0.35">
      <c r="A1270" s="674" t="s">
        <v>3936</v>
      </c>
      <c r="B1270" s="676" t="s">
        <v>378</v>
      </c>
      <c r="C1270" s="672" t="s">
        <v>4279</v>
      </c>
      <c r="D1270" s="675">
        <v>44742</v>
      </c>
      <c r="E1270" s="477" t="s">
        <v>3127</v>
      </c>
      <c r="F1270" s="477" t="s">
        <v>454</v>
      </c>
      <c r="G1270" s="670">
        <f>_xlfn.XLOOKUP(Table3[[#This Row],[district]],LISTS!B:B,LISTS!C:C,0,0,1)</f>
        <v>80401070</v>
      </c>
    </row>
    <row r="1271" spans="1:7" ht="13.5" x14ac:dyDescent="0.35">
      <c r="A1271" s="674" t="s">
        <v>3834</v>
      </c>
      <c r="B1271" s="676" t="s">
        <v>3682</v>
      </c>
      <c r="C1271" s="672" t="s">
        <v>4280</v>
      </c>
      <c r="D1271" s="675">
        <v>44742</v>
      </c>
      <c r="E1271" s="477" t="s">
        <v>3127</v>
      </c>
      <c r="F1271" s="477" t="s">
        <v>454</v>
      </c>
      <c r="G1271" s="670">
        <f>_xlfn.XLOOKUP(Table3[[#This Row],[district]],LISTS!B:B,LISTS!C:C,0,0,1)</f>
        <v>80401070</v>
      </c>
    </row>
    <row r="1272" spans="1:7" ht="13.5" x14ac:dyDescent="0.35">
      <c r="A1272" s="674" t="s">
        <v>3834</v>
      </c>
      <c r="B1272" s="676" t="s">
        <v>378</v>
      </c>
      <c r="C1272" s="672" t="s">
        <v>4280</v>
      </c>
      <c r="D1272" s="675">
        <v>44742</v>
      </c>
      <c r="E1272" s="477" t="s">
        <v>3127</v>
      </c>
      <c r="F1272" s="477" t="s">
        <v>454</v>
      </c>
      <c r="G1272" s="670">
        <f>_xlfn.XLOOKUP(Table3[[#This Row],[district]],LISTS!B:B,LISTS!C:C,0,0,1)</f>
        <v>80401070</v>
      </c>
    </row>
    <row r="1273" spans="1:7" ht="13.5" x14ac:dyDescent="0.35">
      <c r="A1273" s="671" t="s">
        <v>4252</v>
      </c>
      <c r="B1273" s="676" t="s">
        <v>3683</v>
      </c>
      <c r="C1273" s="672" t="s">
        <v>4280</v>
      </c>
      <c r="D1273" s="675">
        <v>44742</v>
      </c>
      <c r="E1273" s="477" t="s">
        <v>3127</v>
      </c>
      <c r="F1273" s="477" t="s">
        <v>454</v>
      </c>
      <c r="G1273" s="670">
        <f>_xlfn.XLOOKUP(Table3[[#This Row],[district]],LISTS!B:B,LISTS!C:C,0,0,1)</f>
        <v>80401070</v>
      </c>
    </row>
    <row r="1274" spans="1:7" ht="13.5" x14ac:dyDescent="0.35">
      <c r="A1274" s="674" t="s">
        <v>4252</v>
      </c>
      <c r="B1274" s="676" t="s">
        <v>3665</v>
      </c>
      <c r="C1274" s="672" t="s">
        <v>4280</v>
      </c>
      <c r="D1274" s="675">
        <v>44742</v>
      </c>
      <c r="E1274" s="477" t="s">
        <v>3127</v>
      </c>
      <c r="F1274" s="477" t="s">
        <v>454</v>
      </c>
      <c r="G1274" s="670">
        <f>_xlfn.XLOOKUP(Table3[[#This Row],[district]],LISTS!B:B,LISTS!C:C,0,0,1)</f>
        <v>80401070</v>
      </c>
    </row>
    <row r="1275" spans="1:7" ht="13.5" x14ac:dyDescent="0.35">
      <c r="A1275" s="674" t="s">
        <v>3824</v>
      </c>
      <c r="B1275" s="676" t="s">
        <v>3683</v>
      </c>
      <c r="C1275" s="672" t="s">
        <v>4280</v>
      </c>
      <c r="D1275" s="675">
        <v>44742</v>
      </c>
      <c r="E1275" s="477" t="s">
        <v>3127</v>
      </c>
      <c r="F1275" s="477" t="s">
        <v>454</v>
      </c>
      <c r="G1275" s="670">
        <f>_xlfn.XLOOKUP(Table3[[#This Row],[district]],LISTS!B:B,LISTS!C:C,0,0,1)</f>
        <v>80401070</v>
      </c>
    </row>
    <row r="1276" spans="1:7" ht="13.5" x14ac:dyDescent="0.35">
      <c r="A1276" s="674" t="s">
        <v>3824</v>
      </c>
      <c r="B1276" s="676" t="s">
        <v>378</v>
      </c>
      <c r="C1276" s="672" t="s">
        <v>4280</v>
      </c>
      <c r="D1276" s="675">
        <v>44742</v>
      </c>
      <c r="E1276" s="477" t="s">
        <v>3127</v>
      </c>
      <c r="F1276" s="477" t="s">
        <v>454</v>
      </c>
      <c r="G1276" s="670">
        <f>_xlfn.XLOOKUP(Table3[[#This Row],[district]],LISTS!B:B,LISTS!C:C,0,0,1)</f>
        <v>80401070</v>
      </c>
    </row>
    <row r="1277" spans="1:7" ht="13.5" x14ac:dyDescent="0.35">
      <c r="A1277" s="674" t="s">
        <v>3746</v>
      </c>
      <c r="B1277" s="676" t="s">
        <v>3685</v>
      </c>
      <c r="C1277" s="672" t="s">
        <v>4280</v>
      </c>
      <c r="D1277" s="675">
        <v>44742</v>
      </c>
      <c r="E1277" s="477" t="s">
        <v>3127</v>
      </c>
      <c r="F1277" s="477" t="s">
        <v>454</v>
      </c>
      <c r="G1277" s="670">
        <f>_xlfn.XLOOKUP(Table3[[#This Row],[district]],LISTS!B:B,LISTS!C:C,0,0,1)</f>
        <v>80401070</v>
      </c>
    </row>
    <row r="1278" spans="1:7" ht="13.5" x14ac:dyDescent="0.35">
      <c r="A1278" s="674" t="s">
        <v>3746</v>
      </c>
      <c r="B1278" s="676" t="s">
        <v>378</v>
      </c>
      <c r="C1278" s="672" t="s">
        <v>4280</v>
      </c>
      <c r="D1278" s="675">
        <v>44742</v>
      </c>
      <c r="E1278" s="477" t="s">
        <v>3127</v>
      </c>
      <c r="F1278" s="477" t="s">
        <v>454</v>
      </c>
      <c r="G1278" s="670">
        <f>_xlfn.XLOOKUP(Table3[[#This Row],[district]],LISTS!B:B,LISTS!C:C,0,0,1)</f>
        <v>80401070</v>
      </c>
    </row>
    <row r="1279" spans="1:7" ht="13.5" x14ac:dyDescent="0.35">
      <c r="A1279" s="671" t="s">
        <v>3937</v>
      </c>
      <c r="B1279" s="676" t="s">
        <v>3688</v>
      </c>
      <c r="C1279" s="672" t="s">
        <v>4279</v>
      </c>
      <c r="D1279" s="675">
        <v>44742</v>
      </c>
      <c r="E1279" s="477" t="s">
        <v>3127</v>
      </c>
      <c r="F1279" s="477" t="s">
        <v>454</v>
      </c>
      <c r="G1279" s="670">
        <f>_xlfn.XLOOKUP(Table3[[#This Row],[district]],LISTS!B:B,LISTS!C:C,0,0,1)</f>
        <v>80401070</v>
      </c>
    </row>
    <row r="1280" spans="1:7" ht="13.5" x14ac:dyDescent="0.35">
      <c r="A1280" s="674" t="s">
        <v>3937</v>
      </c>
      <c r="B1280" s="676" t="s">
        <v>378</v>
      </c>
      <c r="C1280" s="672" t="s">
        <v>4279</v>
      </c>
      <c r="D1280" s="675">
        <v>44742</v>
      </c>
      <c r="E1280" s="477" t="s">
        <v>3127</v>
      </c>
      <c r="F1280" s="477" t="s">
        <v>454</v>
      </c>
      <c r="G1280" s="670">
        <f>_xlfn.XLOOKUP(Table3[[#This Row],[district]],LISTS!B:B,LISTS!C:C,0,0,1)</f>
        <v>80401070</v>
      </c>
    </row>
    <row r="1281" spans="1:7" ht="13.5" x14ac:dyDescent="0.35">
      <c r="A1281" s="671" t="s">
        <v>4253</v>
      </c>
      <c r="B1281" s="676" t="s">
        <v>3685</v>
      </c>
      <c r="C1281" s="672" t="s">
        <v>4280</v>
      </c>
      <c r="D1281" s="675">
        <v>44742</v>
      </c>
      <c r="E1281" s="477" t="s">
        <v>3127</v>
      </c>
      <c r="F1281" s="477" t="s">
        <v>454</v>
      </c>
      <c r="G1281" s="670">
        <f>_xlfn.XLOOKUP(Table3[[#This Row],[district]],LISTS!B:B,LISTS!C:C,0,0,1)</f>
        <v>80401070</v>
      </c>
    </row>
    <row r="1282" spans="1:7" ht="13.5" x14ac:dyDescent="0.35">
      <c r="A1282" s="674" t="s">
        <v>4253</v>
      </c>
      <c r="B1282" s="676" t="s">
        <v>3665</v>
      </c>
      <c r="C1282" s="672" t="s">
        <v>4280</v>
      </c>
      <c r="D1282" s="675">
        <v>44742</v>
      </c>
      <c r="E1282" s="477" t="s">
        <v>3127</v>
      </c>
      <c r="F1282" s="477" t="s">
        <v>454</v>
      </c>
      <c r="G1282" s="670">
        <f>_xlfn.XLOOKUP(Table3[[#This Row],[district]],LISTS!B:B,LISTS!C:C,0,0,1)</f>
        <v>80401070</v>
      </c>
    </row>
    <row r="1283" spans="1:7" ht="13.5" x14ac:dyDescent="0.35">
      <c r="A1283" s="674" t="s">
        <v>3830</v>
      </c>
      <c r="B1283" s="676" t="s">
        <v>3689</v>
      </c>
      <c r="C1283" s="672" t="s">
        <v>4280</v>
      </c>
      <c r="D1283" s="675">
        <v>44742</v>
      </c>
      <c r="E1283" s="477" t="s">
        <v>3127</v>
      </c>
      <c r="F1283" s="477" t="s">
        <v>454</v>
      </c>
      <c r="G1283" s="670">
        <f>_xlfn.XLOOKUP(Table3[[#This Row],[district]],LISTS!B:B,LISTS!C:C,0,0,1)</f>
        <v>80401070</v>
      </c>
    </row>
    <row r="1284" spans="1:7" ht="13.5" x14ac:dyDescent="0.35">
      <c r="A1284" s="674" t="s">
        <v>3830</v>
      </c>
      <c r="B1284" s="676" t="s">
        <v>378</v>
      </c>
      <c r="C1284" s="672" t="s">
        <v>4280</v>
      </c>
      <c r="D1284" s="675">
        <v>44742</v>
      </c>
      <c r="E1284" s="477" t="s">
        <v>3127</v>
      </c>
      <c r="F1284" s="477" t="s">
        <v>454</v>
      </c>
      <c r="G1284" s="670">
        <f>_xlfn.XLOOKUP(Table3[[#This Row],[district]],LISTS!B:B,LISTS!C:C,0,0,1)</f>
        <v>80401070</v>
      </c>
    </row>
    <row r="1285" spans="1:7" ht="13.5" x14ac:dyDescent="0.35">
      <c r="A1285" s="674" t="s">
        <v>3781</v>
      </c>
      <c r="B1285" s="676" t="s">
        <v>3691</v>
      </c>
      <c r="C1285" s="672" t="s">
        <v>4280</v>
      </c>
      <c r="D1285" s="675">
        <v>44742</v>
      </c>
      <c r="E1285" s="477" t="s">
        <v>3127</v>
      </c>
      <c r="F1285" s="477" t="s">
        <v>454</v>
      </c>
      <c r="G1285" s="670">
        <f>_xlfn.XLOOKUP(Table3[[#This Row],[district]],LISTS!B:B,LISTS!C:C,0,0,1)</f>
        <v>80401070</v>
      </c>
    </row>
    <row r="1286" spans="1:7" ht="13.5" x14ac:dyDescent="0.35">
      <c r="A1286" s="674" t="s">
        <v>3781</v>
      </c>
      <c r="B1286" s="676" t="s">
        <v>378</v>
      </c>
      <c r="C1286" s="672" t="s">
        <v>4280</v>
      </c>
      <c r="D1286" s="675">
        <v>44742</v>
      </c>
      <c r="E1286" s="477" t="s">
        <v>3127</v>
      </c>
      <c r="F1286" s="477" t="s">
        <v>454</v>
      </c>
      <c r="G1286" s="670">
        <f>_xlfn.XLOOKUP(Table3[[#This Row],[district]],LISTS!B:B,LISTS!C:C,0,0,1)</f>
        <v>80401070</v>
      </c>
    </row>
    <row r="1287" spans="1:7" ht="13.5" x14ac:dyDescent="0.35">
      <c r="A1287" s="674" t="s">
        <v>3713</v>
      </c>
      <c r="B1287" s="676" t="s">
        <v>3693</v>
      </c>
      <c r="C1287" s="672" t="s">
        <v>4280</v>
      </c>
      <c r="D1287" s="675">
        <v>44742</v>
      </c>
      <c r="E1287" s="477" t="s">
        <v>3127</v>
      </c>
      <c r="F1287" s="477" t="s">
        <v>454</v>
      </c>
      <c r="G1287" s="670">
        <f>_xlfn.XLOOKUP(Table3[[#This Row],[district]],LISTS!B:B,LISTS!C:C,0,0,1)</f>
        <v>80401070</v>
      </c>
    </row>
    <row r="1288" spans="1:7" ht="13.5" x14ac:dyDescent="0.35">
      <c r="A1288" s="674" t="s">
        <v>3713</v>
      </c>
      <c r="B1288" s="676" t="s">
        <v>378</v>
      </c>
      <c r="C1288" s="672" t="s">
        <v>4280</v>
      </c>
      <c r="D1288" s="675">
        <v>44742</v>
      </c>
      <c r="E1288" s="477" t="s">
        <v>3127</v>
      </c>
      <c r="F1288" s="477" t="s">
        <v>454</v>
      </c>
      <c r="G1288" s="670">
        <f>_xlfn.XLOOKUP(Table3[[#This Row],[district]],LISTS!B:B,LISTS!C:C,0,0,1)</f>
        <v>80401070</v>
      </c>
    </row>
    <row r="1289" spans="1:7" ht="13.5" x14ac:dyDescent="0.35">
      <c r="A1289" s="670" t="s">
        <v>3535</v>
      </c>
      <c r="B1289" s="676" t="s">
        <v>4273</v>
      </c>
      <c r="C1289" s="672" t="s">
        <v>4280</v>
      </c>
      <c r="D1289" s="675">
        <v>44742</v>
      </c>
      <c r="E1289" s="477" t="s">
        <v>3127</v>
      </c>
      <c r="F1289" s="477" t="s">
        <v>454</v>
      </c>
      <c r="G1289" s="670">
        <f>_xlfn.XLOOKUP(Table3[[#This Row],[district]],LISTS!B:B,LISTS!C:C,0,0,1)</f>
        <v>80401070</v>
      </c>
    </row>
    <row r="1290" spans="1:7" ht="13.5" x14ac:dyDescent="0.35">
      <c r="A1290" s="674" t="s">
        <v>3535</v>
      </c>
      <c r="B1290" s="674" t="s">
        <v>378</v>
      </c>
      <c r="C1290" s="672" t="s">
        <v>4280</v>
      </c>
      <c r="D1290" s="675">
        <v>44742</v>
      </c>
      <c r="E1290" s="477" t="s">
        <v>3127</v>
      </c>
      <c r="F1290" s="477" t="s">
        <v>454</v>
      </c>
      <c r="G1290" s="670">
        <f>_xlfn.XLOOKUP(Table3[[#This Row],[district]],LISTS!B:B,LISTS!C:C,0,0,1)</f>
        <v>80401070</v>
      </c>
    </row>
    <row r="1291" spans="1:7" ht="13.5" x14ac:dyDescent="0.35">
      <c r="A1291" s="674" t="s">
        <v>3813</v>
      </c>
      <c r="B1291" s="676" t="s">
        <v>3634</v>
      </c>
      <c r="C1291" s="672" t="s">
        <v>4280</v>
      </c>
      <c r="D1291" s="675">
        <v>44742</v>
      </c>
      <c r="E1291" s="477" t="s">
        <v>3127</v>
      </c>
      <c r="F1291" s="477" t="s">
        <v>454</v>
      </c>
      <c r="G1291" s="670">
        <f>_xlfn.XLOOKUP(Table3[[#This Row],[district]],LISTS!B:B,LISTS!C:C,0,0,1)</f>
        <v>80401070</v>
      </c>
    </row>
    <row r="1292" spans="1:7" ht="13.5" x14ac:dyDescent="0.35">
      <c r="A1292" s="674" t="s">
        <v>3813</v>
      </c>
      <c r="B1292" s="676" t="s">
        <v>378</v>
      </c>
      <c r="C1292" s="672" t="s">
        <v>4280</v>
      </c>
      <c r="D1292" s="675">
        <v>44742</v>
      </c>
      <c r="E1292" s="477" t="s">
        <v>3127</v>
      </c>
      <c r="F1292" s="477" t="s">
        <v>454</v>
      </c>
      <c r="G1292" s="670">
        <f>_xlfn.XLOOKUP(Table3[[#This Row],[district]],LISTS!B:B,LISTS!C:C,0,0,1)</f>
        <v>80401070</v>
      </c>
    </row>
    <row r="1293" spans="1:7" ht="13.5" x14ac:dyDescent="0.35">
      <c r="A1293" s="674" t="s">
        <v>3673</v>
      </c>
      <c r="B1293" s="676" t="s">
        <v>607</v>
      </c>
      <c r="C1293" s="672" t="s">
        <v>4280</v>
      </c>
      <c r="D1293" s="675">
        <v>44742</v>
      </c>
      <c r="E1293" s="477" t="s">
        <v>3127</v>
      </c>
      <c r="F1293" s="477" t="s">
        <v>454</v>
      </c>
      <c r="G1293" s="670">
        <f>_xlfn.XLOOKUP(Table3[[#This Row],[district]],LISTS!B:B,LISTS!C:C,0,0,1)</f>
        <v>80401070</v>
      </c>
    </row>
    <row r="1294" spans="1:7" ht="13.5" x14ac:dyDescent="0.35">
      <c r="A1294" s="674" t="s">
        <v>3673</v>
      </c>
      <c r="B1294" s="676" t="s">
        <v>378</v>
      </c>
      <c r="C1294" s="672" t="s">
        <v>4280</v>
      </c>
      <c r="D1294" s="675">
        <v>44742</v>
      </c>
      <c r="E1294" s="477" t="s">
        <v>3127</v>
      </c>
      <c r="F1294" s="477" t="s">
        <v>454</v>
      </c>
      <c r="G1294" s="670">
        <f>_xlfn.XLOOKUP(Table3[[#This Row],[district]],LISTS!B:B,LISTS!C:C,0,0,1)</f>
        <v>80401070</v>
      </c>
    </row>
    <row r="1295" spans="1:7" ht="13.5" x14ac:dyDescent="0.35">
      <c r="A1295" s="671" t="s">
        <v>3938</v>
      </c>
      <c r="B1295" s="676" t="s">
        <v>378</v>
      </c>
      <c r="C1295" s="672" t="s">
        <v>4279</v>
      </c>
      <c r="D1295" s="675">
        <v>44742</v>
      </c>
      <c r="E1295" s="477" t="s">
        <v>3127</v>
      </c>
      <c r="F1295" s="477" t="s">
        <v>454</v>
      </c>
      <c r="G1295" s="670">
        <f>_xlfn.XLOOKUP(Table3[[#This Row],[district]],LISTS!B:B,LISTS!C:C,0,0,1)</f>
        <v>80401070</v>
      </c>
    </row>
    <row r="1296" spans="1:7" ht="13.5" x14ac:dyDescent="0.35">
      <c r="A1296" s="674" t="s">
        <v>3722</v>
      </c>
      <c r="B1296" s="676" t="s">
        <v>3637</v>
      </c>
      <c r="C1296" s="672" t="s">
        <v>4280</v>
      </c>
      <c r="D1296" s="675">
        <v>44742</v>
      </c>
      <c r="E1296" s="477" t="s">
        <v>3127</v>
      </c>
      <c r="F1296" s="477" t="s">
        <v>454</v>
      </c>
      <c r="G1296" s="670">
        <f>_xlfn.XLOOKUP(Table3[[#This Row],[district]],LISTS!B:B,LISTS!C:C,0,0,1)</f>
        <v>80401070</v>
      </c>
    </row>
    <row r="1297" spans="1:7" ht="13.5" x14ac:dyDescent="0.35">
      <c r="A1297" s="674" t="s">
        <v>3722</v>
      </c>
      <c r="B1297" s="676" t="s">
        <v>378</v>
      </c>
      <c r="C1297" s="672" t="s">
        <v>4280</v>
      </c>
      <c r="D1297" s="675">
        <v>44742</v>
      </c>
      <c r="E1297" s="477" t="s">
        <v>3127</v>
      </c>
      <c r="F1297" s="477" t="s">
        <v>454</v>
      </c>
      <c r="G1297" s="670">
        <f>_xlfn.XLOOKUP(Table3[[#This Row],[district]],LISTS!B:B,LISTS!C:C,0,0,1)</f>
        <v>80401070</v>
      </c>
    </row>
    <row r="1298" spans="1:7" ht="13.5" x14ac:dyDescent="0.35">
      <c r="A1298" s="674" t="s">
        <v>3833</v>
      </c>
      <c r="B1298" s="676" t="s">
        <v>3616</v>
      </c>
      <c r="C1298" s="672" t="s">
        <v>4280</v>
      </c>
      <c r="D1298" s="675">
        <v>44742</v>
      </c>
      <c r="E1298" s="477" t="s">
        <v>3127</v>
      </c>
      <c r="F1298" s="477" t="s">
        <v>454</v>
      </c>
      <c r="G1298" s="670">
        <f>_xlfn.XLOOKUP(Table3[[#This Row],[district]],LISTS!B:B,LISTS!C:C,0,0,1)</f>
        <v>80401070</v>
      </c>
    </row>
    <row r="1299" spans="1:7" ht="13.5" x14ac:dyDescent="0.35">
      <c r="A1299" s="674" t="s">
        <v>3833</v>
      </c>
      <c r="B1299" s="674" t="s">
        <v>3689</v>
      </c>
      <c r="C1299" s="672" t="s">
        <v>4280</v>
      </c>
      <c r="D1299" s="675">
        <v>44742</v>
      </c>
      <c r="E1299" s="477" t="s">
        <v>3127</v>
      </c>
      <c r="F1299" s="477" t="s">
        <v>454</v>
      </c>
      <c r="G1299" s="670">
        <f>_xlfn.XLOOKUP(Table3[[#This Row],[district]],LISTS!B:B,LISTS!C:C,0,0,1)</f>
        <v>80401070</v>
      </c>
    </row>
    <row r="1300" spans="1:7" ht="13.5" x14ac:dyDescent="0.35">
      <c r="A1300" s="670" t="s">
        <v>3568</v>
      </c>
      <c r="B1300" s="676" t="s">
        <v>3638</v>
      </c>
      <c r="C1300" s="672" t="s">
        <v>4279</v>
      </c>
      <c r="D1300" s="675">
        <v>44742</v>
      </c>
      <c r="E1300" s="477" t="s">
        <v>3127</v>
      </c>
      <c r="F1300" s="477" t="s">
        <v>454</v>
      </c>
      <c r="G1300" s="670">
        <f>_xlfn.XLOOKUP(Table3[[#This Row],[district]],LISTS!B:B,LISTS!C:C,0,0,1)</f>
        <v>80401070</v>
      </c>
    </row>
    <row r="1301" spans="1:7" ht="13.5" x14ac:dyDescent="0.35">
      <c r="A1301" s="674" t="s">
        <v>3568</v>
      </c>
      <c r="B1301" s="676" t="s">
        <v>3689</v>
      </c>
      <c r="C1301" s="672" t="s">
        <v>4279</v>
      </c>
      <c r="D1301" s="675">
        <v>44742</v>
      </c>
      <c r="E1301" s="477" t="s">
        <v>3127</v>
      </c>
      <c r="F1301" s="477" t="s">
        <v>454</v>
      </c>
      <c r="G1301" s="670">
        <f>_xlfn.XLOOKUP(Table3[[#This Row],[district]],LISTS!B:B,LISTS!C:C,0,0,1)</f>
        <v>80401070</v>
      </c>
    </row>
    <row r="1302" spans="1:7" ht="13.5" x14ac:dyDescent="0.35">
      <c r="A1302" s="674" t="s">
        <v>3660</v>
      </c>
      <c r="B1302" s="676" t="s">
        <v>3639</v>
      </c>
      <c r="C1302" s="672" t="s">
        <v>4280</v>
      </c>
      <c r="D1302" s="675">
        <v>44742</v>
      </c>
      <c r="E1302" s="477" t="s">
        <v>3127</v>
      </c>
      <c r="F1302" s="477" t="s">
        <v>454</v>
      </c>
      <c r="G1302" s="670">
        <f>_xlfn.XLOOKUP(Table3[[#This Row],[district]],LISTS!B:B,LISTS!C:C,0,0,1)</f>
        <v>80401070</v>
      </c>
    </row>
    <row r="1303" spans="1:7" ht="13.5" x14ac:dyDescent="0.35">
      <c r="A1303" s="674" t="s">
        <v>3660</v>
      </c>
      <c r="B1303" s="676" t="s">
        <v>3689</v>
      </c>
      <c r="C1303" s="672" t="s">
        <v>4280</v>
      </c>
      <c r="D1303" s="675">
        <v>44742</v>
      </c>
      <c r="E1303" s="477" t="s">
        <v>3127</v>
      </c>
      <c r="F1303" s="477" t="s">
        <v>454</v>
      </c>
      <c r="G1303" s="670">
        <f>_xlfn.XLOOKUP(Table3[[#This Row],[district]],LISTS!B:B,LISTS!C:C,0,0,1)</f>
        <v>80401070</v>
      </c>
    </row>
    <row r="1304" spans="1:7" ht="13.5" x14ac:dyDescent="0.35">
      <c r="A1304" s="670" t="s">
        <v>3547</v>
      </c>
      <c r="B1304" s="676" t="s">
        <v>3640</v>
      </c>
      <c r="C1304" s="672" t="s">
        <v>4279</v>
      </c>
      <c r="D1304" s="675">
        <v>44742</v>
      </c>
      <c r="E1304" s="477" t="s">
        <v>3127</v>
      </c>
      <c r="F1304" s="477" t="s">
        <v>454</v>
      </c>
      <c r="G1304" s="670">
        <f>_xlfn.XLOOKUP(Table3[[#This Row],[district]],LISTS!B:B,LISTS!C:C,0,0,1)</f>
        <v>80401070</v>
      </c>
    </row>
    <row r="1305" spans="1:7" ht="13.5" x14ac:dyDescent="0.35">
      <c r="A1305" s="674" t="s">
        <v>3547</v>
      </c>
      <c r="B1305" s="676" t="s">
        <v>3689</v>
      </c>
      <c r="C1305" s="672" t="s">
        <v>4279</v>
      </c>
      <c r="D1305" s="675">
        <v>44742</v>
      </c>
      <c r="E1305" s="477" t="s">
        <v>3127</v>
      </c>
      <c r="F1305" s="477" t="s">
        <v>454</v>
      </c>
      <c r="G1305" s="670">
        <f>_xlfn.XLOOKUP(Table3[[#This Row],[district]],LISTS!B:B,LISTS!C:C,0,0,1)</f>
        <v>80401070</v>
      </c>
    </row>
    <row r="1306" spans="1:7" ht="13.5" x14ac:dyDescent="0.35">
      <c r="A1306" s="670" t="s">
        <v>3524</v>
      </c>
      <c r="B1306" s="676" t="s">
        <v>3641</v>
      </c>
      <c r="C1306" s="672" t="s">
        <v>4280</v>
      </c>
      <c r="D1306" s="675">
        <v>44742</v>
      </c>
      <c r="E1306" s="477" t="s">
        <v>3127</v>
      </c>
      <c r="F1306" s="477" t="s">
        <v>454</v>
      </c>
      <c r="G1306" s="670">
        <f>_xlfn.XLOOKUP(Table3[[#This Row],[district]],LISTS!B:B,LISTS!C:C,0,0,1)</f>
        <v>80401070</v>
      </c>
    </row>
    <row r="1307" spans="1:7" ht="13.5" x14ac:dyDescent="0.35">
      <c r="A1307" s="674" t="s">
        <v>3524</v>
      </c>
      <c r="B1307" s="676" t="s">
        <v>3689</v>
      </c>
      <c r="C1307" s="672" t="s">
        <v>4280</v>
      </c>
      <c r="D1307" s="675">
        <v>44742</v>
      </c>
      <c r="E1307" s="477" t="s">
        <v>3127</v>
      </c>
      <c r="F1307" s="477" t="s">
        <v>454</v>
      </c>
      <c r="G1307" s="670">
        <f>_xlfn.XLOOKUP(Table3[[#This Row],[district]],LISTS!B:B,LISTS!C:C,0,0,1)</f>
        <v>80401070</v>
      </c>
    </row>
    <row r="1308" spans="1:7" ht="13.5" x14ac:dyDescent="0.35">
      <c r="A1308" s="671" t="s">
        <v>3939</v>
      </c>
      <c r="B1308" s="676" t="s">
        <v>3642</v>
      </c>
      <c r="C1308" s="672" t="s">
        <v>4279</v>
      </c>
      <c r="D1308" s="675">
        <v>44742</v>
      </c>
      <c r="E1308" s="477" t="s">
        <v>3127</v>
      </c>
      <c r="F1308" s="477" t="s">
        <v>454</v>
      </c>
      <c r="G1308" s="670">
        <f>_xlfn.XLOOKUP(Table3[[#This Row],[district]],LISTS!B:B,LISTS!C:C,0,0,1)</f>
        <v>80401070</v>
      </c>
    </row>
    <row r="1309" spans="1:7" ht="13.5" x14ac:dyDescent="0.35">
      <c r="A1309" s="674" t="s">
        <v>3939</v>
      </c>
      <c r="B1309" s="676" t="s">
        <v>3689</v>
      </c>
      <c r="C1309" s="672" t="s">
        <v>4279</v>
      </c>
      <c r="D1309" s="675">
        <v>44742</v>
      </c>
      <c r="E1309" s="477" t="s">
        <v>3127</v>
      </c>
      <c r="F1309" s="477" t="s">
        <v>454</v>
      </c>
      <c r="G1309" s="670">
        <f>_xlfn.XLOOKUP(Table3[[#This Row],[district]],LISTS!B:B,LISTS!C:C,0,0,1)</f>
        <v>80401070</v>
      </c>
    </row>
    <row r="1310" spans="1:7" ht="13.5" x14ac:dyDescent="0.35">
      <c r="A1310" s="671" t="s">
        <v>4254</v>
      </c>
      <c r="B1310" s="676" t="s">
        <v>3688</v>
      </c>
      <c r="C1310" s="672" t="s">
        <v>4280</v>
      </c>
      <c r="D1310" s="675">
        <v>44742</v>
      </c>
      <c r="E1310" s="477" t="s">
        <v>3127</v>
      </c>
      <c r="F1310" s="477" t="s">
        <v>454</v>
      </c>
      <c r="G1310" s="670">
        <f>_xlfn.XLOOKUP(Table3[[#This Row],[district]],LISTS!B:B,LISTS!C:C,0,0,1)</f>
        <v>80401070</v>
      </c>
    </row>
    <row r="1311" spans="1:7" ht="13.5" x14ac:dyDescent="0.35">
      <c r="A1311" s="674" t="s">
        <v>4254</v>
      </c>
      <c r="B1311" s="676" t="s">
        <v>3665</v>
      </c>
      <c r="C1311" s="672" t="s">
        <v>4280</v>
      </c>
      <c r="D1311" s="675">
        <v>44742</v>
      </c>
      <c r="E1311" s="477" t="s">
        <v>3127</v>
      </c>
      <c r="F1311" s="477" t="s">
        <v>454</v>
      </c>
      <c r="G1311" s="670">
        <f>_xlfn.XLOOKUP(Table3[[#This Row],[district]],LISTS!B:B,LISTS!C:C,0,0,1)</f>
        <v>80401070</v>
      </c>
    </row>
    <row r="1312" spans="1:7" ht="13.5" x14ac:dyDescent="0.35">
      <c r="A1312" s="674" t="s">
        <v>3728</v>
      </c>
      <c r="B1312" s="676" t="s">
        <v>373</v>
      </c>
      <c r="C1312" s="672" t="s">
        <v>4280</v>
      </c>
      <c r="D1312" s="675">
        <v>44742</v>
      </c>
      <c r="E1312" s="477" t="s">
        <v>3127</v>
      </c>
      <c r="F1312" s="477" t="s">
        <v>454</v>
      </c>
      <c r="G1312" s="670">
        <f>_xlfn.XLOOKUP(Table3[[#This Row],[district]],LISTS!B:B,LISTS!C:C,0,0,1)</f>
        <v>80401070</v>
      </c>
    </row>
    <row r="1313" spans="1:7" ht="13.5" x14ac:dyDescent="0.35">
      <c r="A1313" s="674" t="s">
        <v>3728</v>
      </c>
      <c r="B1313" s="676" t="s">
        <v>3689</v>
      </c>
      <c r="C1313" s="672" t="s">
        <v>4280</v>
      </c>
      <c r="D1313" s="675">
        <v>44742</v>
      </c>
      <c r="E1313" s="477" t="s">
        <v>3127</v>
      </c>
      <c r="F1313" s="477" t="s">
        <v>454</v>
      </c>
      <c r="G1313" s="670">
        <f>_xlfn.XLOOKUP(Table3[[#This Row],[district]],LISTS!B:B,LISTS!C:C,0,0,1)</f>
        <v>80401070</v>
      </c>
    </row>
    <row r="1314" spans="1:7" ht="13.5" x14ac:dyDescent="0.35">
      <c r="A1314" s="671" t="s">
        <v>4255</v>
      </c>
      <c r="B1314" s="676" t="s">
        <v>3689</v>
      </c>
      <c r="C1314" s="672" t="s">
        <v>4280</v>
      </c>
      <c r="D1314" s="675">
        <v>44742</v>
      </c>
      <c r="E1314" s="477" t="s">
        <v>3127</v>
      </c>
      <c r="F1314" s="477" t="s">
        <v>454</v>
      </c>
      <c r="G1314" s="670">
        <f>_xlfn.XLOOKUP(Table3[[#This Row],[district]],LISTS!B:B,LISTS!C:C,0,0,1)</f>
        <v>80401070</v>
      </c>
    </row>
    <row r="1315" spans="1:7" ht="13.5" x14ac:dyDescent="0.35">
      <c r="A1315" s="674" t="s">
        <v>4255</v>
      </c>
      <c r="B1315" s="676" t="s">
        <v>3665</v>
      </c>
      <c r="C1315" s="672" t="s">
        <v>4280</v>
      </c>
      <c r="D1315" s="675">
        <v>44742</v>
      </c>
      <c r="E1315" s="477" t="s">
        <v>3127</v>
      </c>
      <c r="F1315" s="477" t="s">
        <v>454</v>
      </c>
      <c r="G1315" s="670">
        <f>_xlfn.XLOOKUP(Table3[[#This Row],[district]],LISTS!B:B,LISTS!C:C,0,0,1)</f>
        <v>80401070</v>
      </c>
    </row>
    <row r="1316" spans="1:7" ht="13.5" x14ac:dyDescent="0.35">
      <c r="A1316" s="671" t="s">
        <v>3614</v>
      </c>
      <c r="B1316" s="676" t="s">
        <v>3645</v>
      </c>
      <c r="C1316" s="672" t="s">
        <v>4280</v>
      </c>
      <c r="D1316" s="675">
        <v>44742</v>
      </c>
      <c r="E1316" s="477" t="s">
        <v>3127</v>
      </c>
      <c r="F1316" s="477" t="s">
        <v>454</v>
      </c>
      <c r="G1316" s="670">
        <f>_xlfn.XLOOKUP(Table3[[#This Row],[district]],LISTS!B:B,LISTS!C:C,0,0,1)</f>
        <v>80401070</v>
      </c>
    </row>
    <row r="1317" spans="1:7" ht="13.5" x14ac:dyDescent="0.35">
      <c r="A1317" s="674" t="s">
        <v>3614</v>
      </c>
      <c r="B1317" s="676" t="s">
        <v>3689</v>
      </c>
      <c r="C1317" s="672" t="s">
        <v>4280</v>
      </c>
      <c r="D1317" s="675">
        <v>44742</v>
      </c>
      <c r="E1317" s="477" t="s">
        <v>3127</v>
      </c>
      <c r="F1317" s="477" t="s">
        <v>454</v>
      </c>
      <c r="G1317" s="670">
        <f>_xlfn.XLOOKUP(Table3[[#This Row],[district]],LISTS!B:B,LISTS!C:C,0,0,1)</f>
        <v>80401070</v>
      </c>
    </row>
    <row r="1318" spans="1:7" ht="13.5" x14ac:dyDescent="0.35">
      <c r="A1318" s="671" t="s">
        <v>3629</v>
      </c>
      <c r="B1318" s="676" t="s">
        <v>3648</v>
      </c>
      <c r="C1318" s="672" t="s">
        <v>4280</v>
      </c>
      <c r="D1318" s="675">
        <v>44742</v>
      </c>
      <c r="E1318" s="477" t="s">
        <v>3127</v>
      </c>
      <c r="F1318" s="477" t="s">
        <v>454</v>
      </c>
      <c r="G1318" s="670">
        <f>_xlfn.XLOOKUP(Table3[[#This Row],[district]],LISTS!B:B,LISTS!C:C,0,0,1)</f>
        <v>80401070</v>
      </c>
    </row>
    <row r="1319" spans="1:7" ht="13.5" x14ac:dyDescent="0.35">
      <c r="A1319" s="674" t="s">
        <v>3629</v>
      </c>
      <c r="B1319" s="676" t="s">
        <v>3689</v>
      </c>
      <c r="C1319" s="672" t="s">
        <v>4280</v>
      </c>
      <c r="D1319" s="675">
        <v>44742</v>
      </c>
      <c r="E1319" s="477" t="s">
        <v>3127</v>
      </c>
      <c r="F1319" s="477" t="s">
        <v>454</v>
      </c>
      <c r="G1319" s="670">
        <f>_xlfn.XLOOKUP(Table3[[#This Row],[district]],LISTS!B:B,LISTS!C:C,0,0,1)</f>
        <v>80401070</v>
      </c>
    </row>
    <row r="1320" spans="1:7" ht="13.5" x14ac:dyDescent="0.35">
      <c r="A1320" s="671" t="s">
        <v>4256</v>
      </c>
      <c r="B1320" s="676" t="s">
        <v>3691</v>
      </c>
      <c r="C1320" s="672" t="s">
        <v>4280</v>
      </c>
      <c r="D1320" s="675">
        <v>44742</v>
      </c>
      <c r="E1320" s="477" t="s">
        <v>3127</v>
      </c>
      <c r="F1320" s="477" t="s">
        <v>454</v>
      </c>
      <c r="G1320" s="670">
        <f>_xlfn.XLOOKUP(Table3[[#This Row],[district]],LISTS!B:B,LISTS!C:C,0,0,1)</f>
        <v>80401070</v>
      </c>
    </row>
    <row r="1321" spans="1:7" ht="13.5" x14ac:dyDescent="0.35">
      <c r="A1321" s="674" t="s">
        <v>4256</v>
      </c>
      <c r="B1321" s="676" t="s">
        <v>3665</v>
      </c>
      <c r="C1321" s="672" t="s">
        <v>4280</v>
      </c>
      <c r="D1321" s="675">
        <v>44742</v>
      </c>
      <c r="E1321" s="477" t="s">
        <v>3127</v>
      </c>
      <c r="F1321" s="477" t="s">
        <v>454</v>
      </c>
      <c r="G1321" s="670">
        <f>_xlfn.XLOOKUP(Table3[[#This Row],[district]],LISTS!B:B,LISTS!C:C,0,0,1)</f>
        <v>80401070</v>
      </c>
    </row>
    <row r="1322" spans="1:7" ht="13.5" x14ac:dyDescent="0.35">
      <c r="A1322" s="674" t="s">
        <v>3732</v>
      </c>
      <c r="B1322" s="676" t="s">
        <v>3649</v>
      </c>
      <c r="C1322" s="672" t="s">
        <v>4280</v>
      </c>
      <c r="D1322" s="675">
        <v>44742</v>
      </c>
      <c r="E1322" s="477" t="s">
        <v>3127</v>
      </c>
      <c r="F1322" s="477" t="s">
        <v>454</v>
      </c>
      <c r="G1322" s="670">
        <f>_xlfn.XLOOKUP(Table3[[#This Row],[district]],LISTS!B:B,LISTS!C:C,0,0,1)</f>
        <v>80401070</v>
      </c>
    </row>
    <row r="1323" spans="1:7" ht="13.5" x14ac:dyDescent="0.35">
      <c r="A1323" s="674" t="s">
        <v>3732</v>
      </c>
      <c r="B1323" s="674" t="s">
        <v>3689</v>
      </c>
      <c r="C1323" s="672" t="s">
        <v>4280</v>
      </c>
      <c r="D1323" s="675">
        <v>44742</v>
      </c>
      <c r="E1323" s="477" t="s">
        <v>3127</v>
      </c>
      <c r="F1323" s="477" t="s">
        <v>454</v>
      </c>
      <c r="G1323" s="670">
        <f>_xlfn.XLOOKUP(Table3[[#This Row],[district]],LISTS!B:B,LISTS!C:C,0,0,1)</f>
        <v>80401070</v>
      </c>
    </row>
    <row r="1324" spans="1:7" ht="13.5" x14ac:dyDescent="0.35">
      <c r="A1324" s="674" t="s">
        <v>3802</v>
      </c>
      <c r="B1324" s="676" t="s">
        <v>3650</v>
      </c>
      <c r="C1324" s="672" t="s">
        <v>4280</v>
      </c>
      <c r="D1324" s="675">
        <v>44742</v>
      </c>
      <c r="E1324" s="477" t="s">
        <v>3127</v>
      </c>
      <c r="F1324" s="477" t="s">
        <v>454</v>
      </c>
      <c r="G1324" s="670">
        <f>_xlfn.XLOOKUP(Table3[[#This Row],[district]],LISTS!B:B,LISTS!C:C,0,0,1)</f>
        <v>80401070</v>
      </c>
    </row>
    <row r="1325" spans="1:7" ht="13.5" x14ac:dyDescent="0.35">
      <c r="A1325" s="674" t="s">
        <v>3802</v>
      </c>
      <c r="B1325" s="676" t="s">
        <v>3689</v>
      </c>
      <c r="C1325" s="672" t="s">
        <v>4280</v>
      </c>
      <c r="D1325" s="675">
        <v>44742</v>
      </c>
      <c r="E1325" s="477" t="s">
        <v>3127</v>
      </c>
      <c r="F1325" s="477" t="s">
        <v>454</v>
      </c>
      <c r="G1325" s="670">
        <f>_xlfn.XLOOKUP(Table3[[#This Row],[district]],LISTS!B:B,LISTS!C:C,0,0,1)</f>
        <v>80401070</v>
      </c>
    </row>
    <row r="1326" spans="1:7" ht="13.5" x14ac:dyDescent="0.35">
      <c r="A1326" s="671" t="s">
        <v>3940</v>
      </c>
      <c r="B1326" s="676" t="s">
        <v>3482</v>
      </c>
      <c r="C1326" s="672" t="s">
        <v>4279</v>
      </c>
      <c r="D1326" s="675">
        <v>44742</v>
      </c>
      <c r="E1326" s="477" t="s">
        <v>3127</v>
      </c>
      <c r="F1326" s="477" t="s">
        <v>454</v>
      </c>
      <c r="G1326" s="670">
        <f>_xlfn.XLOOKUP(Table3[[#This Row],[district]],LISTS!B:B,LISTS!C:C,0,0,1)</f>
        <v>80401070</v>
      </c>
    </row>
    <row r="1327" spans="1:7" ht="13.5" x14ac:dyDescent="0.35">
      <c r="A1327" s="674" t="s">
        <v>3940</v>
      </c>
      <c r="B1327" s="676" t="s">
        <v>3689</v>
      </c>
      <c r="C1327" s="672" t="s">
        <v>4279</v>
      </c>
      <c r="D1327" s="675">
        <v>44742</v>
      </c>
      <c r="E1327" s="477" t="s">
        <v>3127</v>
      </c>
      <c r="F1327" s="477" t="s">
        <v>454</v>
      </c>
      <c r="G1327" s="670">
        <f>_xlfn.XLOOKUP(Table3[[#This Row],[district]],LISTS!B:B,LISTS!C:C,0,0,1)</f>
        <v>80401070</v>
      </c>
    </row>
    <row r="1328" spans="1:7" ht="13.5" x14ac:dyDescent="0.35">
      <c r="A1328" s="671" t="s">
        <v>4257</v>
      </c>
      <c r="B1328" s="676" t="s">
        <v>3693</v>
      </c>
      <c r="C1328" s="672" t="s">
        <v>4280</v>
      </c>
      <c r="D1328" s="675">
        <v>44742</v>
      </c>
      <c r="E1328" s="477" t="s">
        <v>3127</v>
      </c>
      <c r="F1328" s="477" t="s">
        <v>454</v>
      </c>
      <c r="G1328" s="670">
        <f>_xlfn.XLOOKUP(Table3[[#This Row],[district]],LISTS!B:B,LISTS!C:C,0,0,1)</f>
        <v>80401070</v>
      </c>
    </row>
    <row r="1329" spans="1:7" ht="13.5" x14ac:dyDescent="0.35">
      <c r="A1329" s="674" t="s">
        <v>4257</v>
      </c>
      <c r="B1329" s="676" t="s">
        <v>3665</v>
      </c>
      <c r="C1329" s="672" t="s">
        <v>4280</v>
      </c>
      <c r="D1329" s="675">
        <v>44742</v>
      </c>
      <c r="E1329" s="477" t="s">
        <v>3127</v>
      </c>
      <c r="F1329" s="477" t="s">
        <v>454</v>
      </c>
      <c r="G1329" s="670">
        <f>_xlfn.XLOOKUP(Table3[[#This Row],[district]],LISTS!B:B,LISTS!C:C,0,0,1)</f>
        <v>80401070</v>
      </c>
    </row>
    <row r="1330" spans="1:7" ht="13.5" x14ac:dyDescent="0.35">
      <c r="A1330" s="671" t="s">
        <v>4258</v>
      </c>
      <c r="B1330" s="676" t="s">
        <v>4273</v>
      </c>
      <c r="C1330" s="672" t="s">
        <v>4280</v>
      </c>
      <c r="D1330" s="675">
        <v>44742</v>
      </c>
      <c r="E1330" s="477" t="s">
        <v>3127</v>
      </c>
      <c r="F1330" s="477" t="s">
        <v>454</v>
      </c>
      <c r="G1330" s="670">
        <f>_xlfn.XLOOKUP(Table3[[#This Row],[district]],LISTS!B:B,LISTS!C:C,0,0,1)</f>
        <v>80401070</v>
      </c>
    </row>
    <row r="1331" spans="1:7" ht="13.5" x14ac:dyDescent="0.35">
      <c r="A1331" s="674" t="s">
        <v>4258</v>
      </c>
      <c r="B1331" s="676" t="s">
        <v>3665</v>
      </c>
      <c r="C1331" s="672" t="s">
        <v>4280</v>
      </c>
      <c r="D1331" s="675">
        <v>44742</v>
      </c>
      <c r="E1331" s="477" t="s">
        <v>3127</v>
      </c>
      <c r="F1331" s="477" t="s">
        <v>454</v>
      </c>
      <c r="G1331" s="670">
        <f>_xlfn.XLOOKUP(Table3[[#This Row],[district]],LISTS!B:B,LISTS!C:C,0,0,1)</f>
        <v>80401070</v>
      </c>
    </row>
    <row r="1332" spans="1:7" ht="13.5" x14ac:dyDescent="0.35">
      <c r="A1332" s="671" t="s">
        <v>4259</v>
      </c>
      <c r="B1332" s="676" t="s">
        <v>3634</v>
      </c>
      <c r="C1332" s="672" t="s">
        <v>4280</v>
      </c>
      <c r="D1332" s="675">
        <v>44742</v>
      </c>
      <c r="E1332" s="477" t="s">
        <v>3127</v>
      </c>
      <c r="F1332" s="477" t="s">
        <v>454</v>
      </c>
      <c r="G1332" s="670">
        <f>_xlfn.XLOOKUP(Table3[[#This Row],[district]],LISTS!B:B,LISTS!C:C,0,0,1)</f>
        <v>80401070</v>
      </c>
    </row>
    <row r="1333" spans="1:7" ht="13.5" x14ac:dyDescent="0.35">
      <c r="A1333" s="674" t="s">
        <v>4259</v>
      </c>
      <c r="B1333" s="676" t="s">
        <v>3665</v>
      </c>
      <c r="C1333" s="672" t="s">
        <v>4280</v>
      </c>
      <c r="D1333" s="675">
        <v>44742</v>
      </c>
      <c r="E1333" s="477" t="s">
        <v>3127</v>
      </c>
      <c r="F1333" s="477" t="s">
        <v>454</v>
      </c>
      <c r="G1333" s="670">
        <f>_xlfn.XLOOKUP(Table3[[#This Row],[district]],LISTS!B:B,LISTS!C:C,0,0,1)</f>
        <v>80401070</v>
      </c>
    </row>
    <row r="1334" spans="1:7" ht="13.5" x14ac:dyDescent="0.35">
      <c r="A1334" s="674" t="s">
        <v>3724</v>
      </c>
      <c r="B1334" s="676" t="s">
        <v>3656</v>
      </c>
      <c r="C1334" s="672" t="s">
        <v>4280</v>
      </c>
      <c r="D1334" s="675">
        <v>44742</v>
      </c>
      <c r="E1334" s="477" t="s">
        <v>3127</v>
      </c>
      <c r="F1334" s="477" t="s">
        <v>454</v>
      </c>
      <c r="G1334" s="670">
        <f>_xlfn.XLOOKUP(Table3[[#This Row],[district]],LISTS!B:B,LISTS!C:C,0,0,1)</f>
        <v>80401070</v>
      </c>
    </row>
    <row r="1335" spans="1:7" ht="13.5" x14ac:dyDescent="0.35">
      <c r="A1335" s="674" t="s">
        <v>3724</v>
      </c>
      <c r="B1335" s="676" t="s">
        <v>3689</v>
      </c>
      <c r="C1335" s="672" t="s">
        <v>4280</v>
      </c>
      <c r="D1335" s="675">
        <v>44742</v>
      </c>
      <c r="E1335" s="477" t="s">
        <v>3127</v>
      </c>
      <c r="F1335" s="477" t="s">
        <v>454</v>
      </c>
      <c r="G1335" s="670">
        <f>_xlfn.XLOOKUP(Table3[[#This Row],[district]],LISTS!B:B,LISTS!C:C,0,0,1)</f>
        <v>80401070</v>
      </c>
    </row>
    <row r="1336" spans="1:7" ht="13.5" x14ac:dyDescent="0.35">
      <c r="A1336" s="671" t="s">
        <v>4260</v>
      </c>
      <c r="B1336" s="676" t="s">
        <v>607</v>
      </c>
      <c r="C1336" s="672" t="s">
        <v>4280</v>
      </c>
      <c r="D1336" s="675">
        <v>44742</v>
      </c>
      <c r="E1336" s="477" t="s">
        <v>3127</v>
      </c>
      <c r="F1336" s="477" t="s">
        <v>454</v>
      </c>
      <c r="G1336" s="670">
        <f>_xlfn.XLOOKUP(Table3[[#This Row],[district]],LISTS!B:B,LISTS!C:C,0,0,1)</f>
        <v>80401070</v>
      </c>
    </row>
    <row r="1337" spans="1:7" ht="13.5" x14ac:dyDescent="0.35">
      <c r="A1337" s="674" t="s">
        <v>4260</v>
      </c>
      <c r="B1337" s="674" t="s">
        <v>3665</v>
      </c>
      <c r="C1337" s="672" t="s">
        <v>4280</v>
      </c>
      <c r="D1337" s="675">
        <v>44742</v>
      </c>
      <c r="E1337" s="477" t="s">
        <v>3127</v>
      </c>
      <c r="F1337" s="477" t="s">
        <v>454</v>
      </c>
      <c r="G1337" s="670">
        <f>_xlfn.XLOOKUP(Table3[[#This Row],[district]],LISTS!B:B,LISTS!C:C,0,0,1)</f>
        <v>80401070</v>
      </c>
    </row>
    <row r="1338" spans="1:7" ht="13.5" x14ac:dyDescent="0.35">
      <c r="A1338" s="674" t="s">
        <v>3677</v>
      </c>
      <c r="B1338" s="676" t="s">
        <v>336</v>
      </c>
      <c r="C1338" s="672" t="s">
        <v>4280</v>
      </c>
      <c r="D1338" s="675">
        <v>44742</v>
      </c>
      <c r="E1338" s="477" t="s">
        <v>3127</v>
      </c>
      <c r="F1338" s="477" t="s">
        <v>454</v>
      </c>
      <c r="G1338" s="670">
        <f>_xlfn.XLOOKUP(Table3[[#This Row],[district]],LISTS!B:B,LISTS!C:C,0,0,1)</f>
        <v>80401070</v>
      </c>
    </row>
    <row r="1339" spans="1:7" ht="13.5" x14ac:dyDescent="0.35">
      <c r="A1339" s="674" t="s">
        <v>3677</v>
      </c>
      <c r="B1339" s="676" t="s">
        <v>3689</v>
      </c>
      <c r="C1339" s="672" t="s">
        <v>4280</v>
      </c>
      <c r="D1339" s="675">
        <v>44742</v>
      </c>
      <c r="E1339" s="477" t="s">
        <v>3127</v>
      </c>
      <c r="F1339" s="477" t="s">
        <v>454</v>
      </c>
      <c r="G1339" s="670">
        <f>_xlfn.XLOOKUP(Table3[[#This Row],[district]],LISTS!B:B,LISTS!C:C,0,0,1)</f>
        <v>80401070</v>
      </c>
    </row>
    <row r="1340" spans="1:7" ht="13.5" x14ac:dyDescent="0.35">
      <c r="A1340" s="671" t="s">
        <v>3941</v>
      </c>
      <c r="B1340" s="676" t="s">
        <v>3658</v>
      </c>
      <c r="C1340" s="672" t="s">
        <v>4279</v>
      </c>
      <c r="D1340" s="675">
        <v>44742</v>
      </c>
      <c r="E1340" s="477" t="s">
        <v>3127</v>
      </c>
      <c r="F1340" s="477" t="s">
        <v>454</v>
      </c>
      <c r="G1340" s="670">
        <f>_xlfn.XLOOKUP(Table3[[#This Row],[district]],LISTS!B:B,LISTS!C:C,0,0,1)</f>
        <v>80401070</v>
      </c>
    </row>
    <row r="1341" spans="1:7" ht="13.5" x14ac:dyDescent="0.35">
      <c r="A1341" s="674" t="s">
        <v>3941</v>
      </c>
      <c r="B1341" s="676" t="s">
        <v>3689</v>
      </c>
      <c r="C1341" s="672" t="s">
        <v>4279</v>
      </c>
      <c r="D1341" s="675">
        <v>44742</v>
      </c>
      <c r="E1341" s="477" t="s">
        <v>3127</v>
      </c>
      <c r="F1341" s="477" t="s">
        <v>454</v>
      </c>
      <c r="G1341" s="670">
        <f>_xlfn.XLOOKUP(Table3[[#This Row],[district]],LISTS!B:B,LISTS!C:C,0,0,1)</f>
        <v>80401070</v>
      </c>
    </row>
    <row r="1342" spans="1:7" ht="13.5" x14ac:dyDescent="0.35">
      <c r="A1342" s="671" t="s">
        <v>3942</v>
      </c>
      <c r="B1342" s="676" t="s">
        <v>3665</v>
      </c>
      <c r="C1342" s="672" t="s">
        <v>4279</v>
      </c>
      <c r="D1342" s="675">
        <v>44742</v>
      </c>
      <c r="E1342" s="477" t="s">
        <v>3127</v>
      </c>
      <c r="F1342" s="477" t="s">
        <v>454</v>
      </c>
      <c r="G1342" s="670">
        <f>_xlfn.XLOOKUP(Table3[[#This Row],[district]],LISTS!B:B,LISTS!C:C,0,0,1)</f>
        <v>80401070</v>
      </c>
    </row>
    <row r="1343" spans="1:7" ht="13.5" x14ac:dyDescent="0.35">
      <c r="A1343" s="674" t="s">
        <v>3942</v>
      </c>
      <c r="B1343" s="676" t="s">
        <v>3689</v>
      </c>
      <c r="C1343" s="672" t="s">
        <v>4279</v>
      </c>
      <c r="D1343" s="675">
        <v>44742</v>
      </c>
      <c r="E1343" s="477" t="s">
        <v>3127</v>
      </c>
      <c r="F1343" s="477" t="s">
        <v>454</v>
      </c>
      <c r="G1343" s="670">
        <f>_xlfn.XLOOKUP(Table3[[#This Row],[district]],LISTS!B:B,LISTS!C:C,0,0,1)</f>
        <v>80401070</v>
      </c>
    </row>
    <row r="1344" spans="1:7" ht="13.5" x14ac:dyDescent="0.35">
      <c r="A1344" s="670" t="s">
        <v>3598</v>
      </c>
      <c r="B1344" s="676" t="s">
        <v>3671</v>
      </c>
      <c r="C1344" s="672" t="s">
        <v>4279</v>
      </c>
      <c r="D1344" s="675">
        <v>44742</v>
      </c>
      <c r="E1344" s="477" t="s">
        <v>3127</v>
      </c>
      <c r="F1344" s="477" t="s">
        <v>454</v>
      </c>
      <c r="G1344" s="670">
        <f>_xlfn.XLOOKUP(Table3[[#This Row],[district]],LISTS!B:B,LISTS!C:C,0,0,1)</f>
        <v>80401070</v>
      </c>
    </row>
    <row r="1345" spans="1:7" ht="13.5" x14ac:dyDescent="0.35">
      <c r="A1345" s="674" t="s">
        <v>3598</v>
      </c>
      <c r="B1345" s="676" t="s">
        <v>3689</v>
      </c>
      <c r="C1345" s="672" t="s">
        <v>4279</v>
      </c>
      <c r="D1345" s="675">
        <v>44742</v>
      </c>
      <c r="E1345" s="477" t="s">
        <v>3127</v>
      </c>
      <c r="F1345" s="477" t="s">
        <v>454</v>
      </c>
      <c r="G1345" s="670">
        <f>_xlfn.XLOOKUP(Table3[[#This Row],[district]],LISTS!B:B,LISTS!C:C,0,0,1)</f>
        <v>80401070</v>
      </c>
    </row>
    <row r="1346" spans="1:7" ht="13.5" x14ac:dyDescent="0.35">
      <c r="A1346" s="671" t="s">
        <v>4261</v>
      </c>
      <c r="B1346" s="676" t="s">
        <v>378</v>
      </c>
      <c r="C1346" s="672" t="s">
        <v>4280</v>
      </c>
      <c r="D1346" s="675">
        <v>44742</v>
      </c>
      <c r="E1346" s="477" t="s">
        <v>3127</v>
      </c>
      <c r="F1346" s="477" t="s">
        <v>454</v>
      </c>
      <c r="G1346" s="670">
        <f>_xlfn.XLOOKUP(Table3[[#This Row],[district]],LISTS!B:B,LISTS!C:C,0,0,1)</f>
        <v>80401070</v>
      </c>
    </row>
    <row r="1347" spans="1:7" ht="13.5" x14ac:dyDescent="0.35">
      <c r="A1347" s="674" t="s">
        <v>4261</v>
      </c>
      <c r="B1347" s="676" t="s">
        <v>3665</v>
      </c>
      <c r="C1347" s="672" t="s">
        <v>4280</v>
      </c>
      <c r="D1347" s="675">
        <v>44742</v>
      </c>
      <c r="E1347" s="477" t="s">
        <v>3127</v>
      </c>
      <c r="F1347" s="477" t="s">
        <v>454</v>
      </c>
      <c r="G1347" s="670">
        <f>_xlfn.XLOOKUP(Table3[[#This Row],[district]],LISTS!B:B,LISTS!C:C,0,0,1)</f>
        <v>80401070</v>
      </c>
    </row>
    <row r="1348" spans="1:7" ht="13.5" x14ac:dyDescent="0.35">
      <c r="A1348" s="670" t="s">
        <v>3597</v>
      </c>
      <c r="B1348" s="676" t="s">
        <v>3674</v>
      </c>
      <c r="C1348" s="672" t="s">
        <v>4279</v>
      </c>
      <c r="D1348" s="675">
        <v>44742</v>
      </c>
      <c r="E1348" s="477" t="s">
        <v>3127</v>
      </c>
      <c r="F1348" s="477" t="s">
        <v>454</v>
      </c>
      <c r="G1348" s="670">
        <f>_xlfn.XLOOKUP(Table3[[#This Row],[district]],LISTS!B:B,LISTS!C:C,0,0,1)</f>
        <v>80401070</v>
      </c>
    </row>
    <row r="1349" spans="1:7" ht="13.5" x14ac:dyDescent="0.35">
      <c r="A1349" s="674" t="s">
        <v>3597</v>
      </c>
      <c r="B1349" s="676" t="s">
        <v>3689</v>
      </c>
      <c r="C1349" s="672" t="s">
        <v>4279</v>
      </c>
      <c r="D1349" s="675">
        <v>44742</v>
      </c>
      <c r="E1349" s="477" t="s">
        <v>3127</v>
      </c>
      <c r="F1349" s="477" t="s">
        <v>454</v>
      </c>
      <c r="G1349" s="670">
        <f>_xlfn.XLOOKUP(Table3[[#This Row],[district]],LISTS!B:B,LISTS!C:C,0,0,1)</f>
        <v>80401070</v>
      </c>
    </row>
    <row r="1350" spans="1:7" ht="13.5" x14ac:dyDescent="0.35">
      <c r="A1350" s="670" t="s">
        <v>3512</v>
      </c>
      <c r="B1350" s="676" t="s">
        <v>3676</v>
      </c>
      <c r="C1350" s="672" t="s">
        <v>4280</v>
      </c>
      <c r="D1350" s="675">
        <v>44742</v>
      </c>
      <c r="E1350" s="477" t="s">
        <v>3127</v>
      </c>
      <c r="F1350" s="477" t="s">
        <v>454</v>
      </c>
      <c r="G1350" s="670">
        <f>_xlfn.XLOOKUP(Table3[[#This Row],[district]],LISTS!B:B,LISTS!C:C,0,0,1)</f>
        <v>80401070</v>
      </c>
    </row>
    <row r="1351" spans="1:7" ht="13.5" x14ac:dyDescent="0.35">
      <c r="A1351" s="674" t="s">
        <v>3512</v>
      </c>
      <c r="B1351" s="674" t="s">
        <v>3689</v>
      </c>
      <c r="C1351" s="672" t="s">
        <v>4280</v>
      </c>
      <c r="D1351" s="675">
        <v>44742</v>
      </c>
      <c r="E1351" s="477" t="s">
        <v>3127</v>
      </c>
      <c r="F1351" s="477" t="s">
        <v>454</v>
      </c>
      <c r="G1351" s="670">
        <f>_xlfn.XLOOKUP(Table3[[#This Row],[district]],LISTS!B:B,LISTS!C:C,0,0,1)</f>
        <v>80401070</v>
      </c>
    </row>
    <row r="1352" spans="1:7" ht="13.5" x14ac:dyDescent="0.35">
      <c r="A1352" s="671" t="s">
        <v>3943</v>
      </c>
      <c r="B1352" s="676" t="s">
        <v>3680</v>
      </c>
      <c r="C1352" s="672" t="s">
        <v>4279</v>
      </c>
      <c r="D1352" s="675">
        <v>44742</v>
      </c>
      <c r="E1352" s="477" t="s">
        <v>3127</v>
      </c>
      <c r="F1352" s="477" t="s">
        <v>454</v>
      </c>
      <c r="G1352" s="670">
        <f>_xlfn.XLOOKUP(Table3[[#This Row],[district]],LISTS!B:B,LISTS!C:C,0,0,1)</f>
        <v>80401070</v>
      </c>
    </row>
    <row r="1353" spans="1:7" ht="13.5" x14ac:dyDescent="0.35">
      <c r="A1353" s="674" t="s">
        <v>3943</v>
      </c>
      <c r="B1353" s="676" t="s">
        <v>3689</v>
      </c>
      <c r="C1353" s="672" t="s">
        <v>4279</v>
      </c>
      <c r="D1353" s="675">
        <v>44742</v>
      </c>
      <c r="E1353" s="477" t="s">
        <v>3127</v>
      </c>
      <c r="F1353" s="477" t="s">
        <v>454</v>
      </c>
      <c r="G1353" s="670">
        <f>_xlfn.XLOOKUP(Table3[[#This Row],[district]],LISTS!B:B,LISTS!C:C,0,0,1)</f>
        <v>80401070</v>
      </c>
    </row>
    <row r="1354" spans="1:7" ht="13.5" x14ac:dyDescent="0.35">
      <c r="A1354" s="670" t="s">
        <v>3580</v>
      </c>
      <c r="B1354" s="676" t="s">
        <v>3682</v>
      </c>
      <c r="C1354" s="672" t="s">
        <v>4279</v>
      </c>
      <c r="D1354" s="675">
        <v>44742</v>
      </c>
      <c r="E1354" s="477" t="s">
        <v>3127</v>
      </c>
      <c r="F1354" s="477" t="s">
        <v>454</v>
      </c>
      <c r="G1354" s="670">
        <f>_xlfn.XLOOKUP(Table3[[#This Row],[district]],LISTS!B:B,LISTS!C:C,0,0,1)</f>
        <v>80401070</v>
      </c>
    </row>
    <row r="1355" spans="1:7" ht="13.5" x14ac:dyDescent="0.35">
      <c r="A1355" s="674" t="s">
        <v>3580</v>
      </c>
      <c r="B1355" s="676" t="s">
        <v>3689</v>
      </c>
      <c r="C1355" s="672" t="s">
        <v>4279</v>
      </c>
      <c r="D1355" s="675">
        <v>44742</v>
      </c>
      <c r="E1355" s="477" t="s">
        <v>3127</v>
      </c>
      <c r="F1355" s="477" t="s">
        <v>454</v>
      </c>
      <c r="G1355" s="670">
        <f>_xlfn.XLOOKUP(Table3[[#This Row],[district]],LISTS!B:B,LISTS!C:C,0,0,1)</f>
        <v>80401070</v>
      </c>
    </row>
    <row r="1356" spans="1:7" ht="13.5" x14ac:dyDescent="0.35">
      <c r="A1356" s="671" t="s">
        <v>4262</v>
      </c>
      <c r="B1356" s="676" t="s">
        <v>3637</v>
      </c>
      <c r="C1356" s="672" t="s">
        <v>4280</v>
      </c>
      <c r="D1356" s="675">
        <v>44742</v>
      </c>
      <c r="E1356" s="477" t="s">
        <v>3127</v>
      </c>
      <c r="F1356" s="477" t="s">
        <v>454</v>
      </c>
      <c r="G1356" s="670">
        <f>_xlfn.XLOOKUP(Table3[[#This Row],[district]],LISTS!B:B,LISTS!C:C,0,0,1)</f>
        <v>80401070</v>
      </c>
    </row>
    <row r="1357" spans="1:7" ht="13.5" x14ac:dyDescent="0.35">
      <c r="A1357" s="674" t="s">
        <v>4262</v>
      </c>
      <c r="B1357" s="676" t="s">
        <v>3665</v>
      </c>
      <c r="C1357" s="672" t="s">
        <v>4280</v>
      </c>
      <c r="D1357" s="675">
        <v>44742</v>
      </c>
      <c r="E1357" s="477" t="s">
        <v>3127</v>
      </c>
      <c r="F1357" s="477" t="s">
        <v>454</v>
      </c>
      <c r="G1357" s="670">
        <f>_xlfn.XLOOKUP(Table3[[#This Row],[district]],LISTS!B:B,LISTS!C:C,0,0,1)</f>
        <v>80401070</v>
      </c>
    </row>
    <row r="1358" spans="1:7" ht="13.5" x14ac:dyDescent="0.35">
      <c r="A1358" s="674" t="s">
        <v>3698</v>
      </c>
      <c r="B1358" s="676" t="s">
        <v>3683</v>
      </c>
      <c r="C1358" s="672" t="s">
        <v>4280</v>
      </c>
      <c r="D1358" s="675">
        <v>44742</v>
      </c>
      <c r="E1358" s="477" t="s">
        <v>3127</v>
      </c>
      <c r="F1358" s="477" t="s">
        <v>454</v>
      </c>
      <c r="G1358" s="670">
        <f>_xlfn.XLOOKUP(Table3[[#This Row],[district]],LISTS!B:B,LISTS!C:C,0,0,1)</f>
        <v>80401070</v>
      </c>
    </row>
    <row r="1359" spans="1:7" ht="13.5" x14ac:dyDescent="0.35">
      <c r="A1359" s="674" t="s">
        <v>3698</v>
      </c>
      <c r="B1359" s="676" t="s">
        <v>3689</v>
      </c>
      <c r="C1359" s="672" t="s">
        <v>4280</v>
      </c>
      <c r="D1359" s="675">
        <v>44742</v>
      </c>
      <c r="E1359" s="477" t="s">
        <v>3127</v>
      </c>
      <c r="F1359" s="477" t="s">
        <v>454</v>
      </c>
      <c r="G1359" s="670">
        <f>_xlfn.XLOOKUP(Table3[[#This Row],[district]],LISTS!B:B,LISTS!C:C,0,0,1)</f>
        <v>80401070</v>
      </c>
    </row>
    <row r="1360" spans="1:7" ht="13.5" x14ac:dyDescent="0.35">
      <c r="A1360" s="670" t="s">
        <v>3532</v>
      </c>
      <c r="B1360" s="676" t="s">
        <v>3685</v>
      </c>
      <c r="C1360" s="672" t="s">
        <v>4280</v>
      </c>
      <c r="D1360" s="675">
        <v>44742</v>
      </c>
      <c r="E1360" s="477" t="s">
        <v>3127</v>
      </c>
      <c r="F1360" s="477" t="s">
        <v>454</v>
      </c>
      <c r="G1360" s="670">
        <f>_xlfn.XLOOKUP(Table3[[#This Row],[district]],LISTS!B:B,LISTS!C:C,0,0,1)</f>
        <v>80401070</v>
      </c>
    </row>
    <row r="1361" spans="1:7" ht="13.5" x14ac:dyDescent="0.35">
      <c r="A1361" s="674" t="s">
        <v>3532</v>
      </c>
      <c r="B1361" s="674" t="s">
        <v>3691</v>
      </c>
      <c r="C1361" s="672" t="s">
        <v>4280</v>
      </c>
      <c r="D1361" s="675">
        <v>44742</v>
      </c>
      <c r="E1361" s="477" t="s">
        <v>3127</v>
      </c>
      <c r="F1361" s="477" t="s">
        <v>454</v>
      </c>
      <c r="G1361" s="670">
        <f>_xlfn.XLOOKUP(Table3[[#This Row],[district]],LISTS!B:B,LISTS!C:C,0,0,1)</f>
        <v>80401070</v>
      </c>
    </row>
    <row r="1362" spans="1:7" ht="13.5" x14ac:dyDescent="0.35">
      <c r="A1362" s="670" t="s">
        <v>3529</v>
      </c>
      <c r="B1362" s="676" t="s">
        <v>3688</v>
      </c>
      <c r="C1362" s="672" t="s">
        <v>4280</v>
      </c>
      <c r="D1362" s="675">
        <v>44742</v>
      </c>
      <c r="E1362" s="477" t="s">
        <v>3127</v>
      </c>
      <c r="F1362" s="477" t="s">
        <v>454</v>
      </c>
      <c r="G1362" s="670">
        <f>_xlfn.XLOOKUP(Table3[[#This Row],[district]],LISTS!B:B,LISTS!C:C,0,0,1)</f>
        <v>80401070</v>
      </c>
    </row>
    <row r="1363" spans="1:7" ht="13.5" x14ac:dyDescent="0.35">
      <c r="A1363" s="674" t="s">
        <v>3529</v>
      </c>
      <c r="B1363" s="676" t="s">
        <v>3691</v>
      </c>
      <c r="C1363" s="672" t="s">
        <v>4280</v>
      </c>
      <c r="D1363" s="675">
        <v>44742</v>
      </c>
      <c r="E1363" s="477" t="s">
        <v>3127</v>
      </c>
      <c r="F1363" s="477" t="s">
        <v>454</v>
      </c>
      <c r="G1363" s="670">
        <f>_xlfn.XLOOKUP(Table3[[#This Row],[district]],LISTS!B:B,LISTS!C:C,0,0,1)</f>
        <v>80401070</v>
      </c>
    </row>
    <row r="1364" spans="1:7" ht="13.5" x14ac:dyDescent="0.35">
      <c r="A1364" s="671" t="s">
        <v>4263</v>
      </c>
      <c r="B1364" s="676" t="s">
        <v>3616</v>
      </c>
      <c r="C1364" s="672" t="s">
        <v>4280</v>
      </c>
      <c r="D1364" s="675">
        <v>44742</v>
      </c>
      <c r="E1364" s="477" t="s">
        <v>3127</v>
      </c>
      <c r="F1364" s="477" t="s">
        <v>454</v>
      </c>
      <c r="G1364" s="670">
        <f>_xlfn.XLOOKUP(Table3[[#This Row],[district]],LISTS!B:B,LISTS!C:C,0,0,1)</f>
        <v>80401070</v>
      </c>
    </row>
    <row r="1365" spans="1:7" ht="13.5" x14ac:dyDescent="0.35">
      <c r="A1365" s="674" t="s">
        <v>4263</v>
      </c>
      <c r="B1365" s="676" t="s">
        <v>3665</v>
      </c>
      <c r="C1365" s="672" t="s">
        <v>4280</v>
      </c>
      <c r="D1365" s="675">
        <v>44742</v>
      </c>
      <c r="E1365" s="477" t="s">
        <v>3127</v>
      </c>
      <c r="F1365" s="477" t="s">
        <v>454</v>
      </c>
      <c r="G1365" s="670">
        <f>_xlfn.XLOOKUP(Table3[[#This Row],[district]],LISTS!B:B,LISTS!C:C,0,0,1)</f>
        <v>80401070</v>
      </c>
    </row>
    <row r="1366" spans="1:7" ht="13.5" x14ac:dyDescent="0.35">
      <c r="A1366" s="674" t="s">
        <v>3682</v>
      </c>
      <c r="B1366" s="676" t="s">
        <v>3689</v>
      </c>
      <c r="C1366" s="672" t="s">
        <v>4280</v>
      </c>
      <c r="D1366" s="675">
        <v>44742</v>
      </c>
      <c r="E1366" s="477" t="s">
        <v>3127</v>
      </c>
      <c r="F1366" s="477" t="s">
        <v>454</v>
      </c>
      <c r="G1366" s="670">
        <f>_xlfn.XLOOKUP(Table3[[#This Row],[district]],LISTS!B:B,LISTS!C:C,0,0,1)</f>
        <v>80401070</v>
      </c>
    </row>
    <row r="1367" spans="1:7" ht="13.5" x14ac:dyDescent="0.35">
      <c r="A1367" s="674" t="s">
        <v>3682</v>
      </c>
      <c r="B1367" s="676" t="s">
        <v>3691</v>
      </c>
      <c r="C1367" s="672" t="s">
        <v>4280</v>
      </c>
      <c r="D1367" s="675">
        <v>44742</v>
      </c>
      <c r="E1367" s="477" t="s">
        <v>3127</v>
      </c>
      <c r="F1367" s="477" t="s">
        <v>454</v>
      </c>
      <c r="G1367" s="670">
        <f>_xlfn.XLOOKUP(Table3[[#This Row],[district]],LISTS!B:B,LISTS!C:C,0,0,1)</f>
        <v>80401070</v>
      </c>
    </row>
    <row r="1368" spans="1:7" ht="13.5" x14ac:dyDescent="0.35">
      <c r="A1368" s="671" t="s">
        <v>4264</v>
      </c>
      <c r="B1368" s="676" t="s">
        <v>3638</v>
      </c>
      <c r="C1368" s="672" t="s">
        <v>4280</v>
      </c>
      <c r="D1368" s="675">
        <v>44742</v>
      </c>
      <c r="E1368" s="477" t="s">
        <v>3127</v>
      </c>
      <c r="F1368" s="477" t="s">
        <v>454</v>
      </c>
      <c r="G1368" s="670">
        <f>_xlfn.XLOOKUP(Table3[[#This Row],[district]],LISTS!B:B,LISTS!C:C,0,0,1)</f>
        <v>80401070</v>
      </c>
    </row>
    <row r="1369" spans="1:7" ht="13.5" x14ac:dyDescent="0.35">
      <c r="A1369" s="674" t="s">
        <v>4264</v>
      </c>
      <c r="B1369" s="676" t="s">
        <v>3665</v>
      </c>
      <c r="C1369" s="672" t="s">
        <v>4280</v>
      </c>
      <c r="D1369" s="675">
        <v>44742</v>
      </c>
      <c r="E1369" s="477" t="s">
        <v>3127</v>
      </c>
      <c r="F1369" s="477" t="s">
        <v>454</v>
      </c>
      <c r="G1369" s="670">
        <f>_xlfn.XLOOKUP(Table3[[#This Row],[district]],LISTS!B:B,LISTS!C:C,0,0,1)</f>
        <v>80401070</v>
      </c>
    </row>
    <row r="1370" spans="1:7" ht="13.5" x14ac:dyDescent="0.35">
      <c r="A1370" s="674" t="s">
        <v>3747</v>
      </c>
      <c r="B1370" s="676" t="s">
        <v>3691</v>
      </c>
      <c r="C1370" s="672" t="s">
        <v>4280</v>
      </c>
      <c r="D1370" s="675">
        <v>44742</v>
      </c>
      <c r="E1370" s="477" t="s">
        <v>3127</v>
      </c>
      <c r="F1370" s="477" t="s">
        <v>454</v>
      </c>
      <c r="G1370" s="670">
        <f>_xlfn.XLOOKUP(Table3[[#This Row],[district]],LISTS!B:B,LISTS!C:C,0,0,1)</f>
        <v>80401070</v>
      </c>
    </row>
    <row r="1371" spans="1:7" ht="13.5" x14ac:dyDescent="0.35">
      <c r="A1371" s="671" t="s">
        <v>4265</v>
      </c>
      <c r="B1371" s="676" t="s">
        <v>3639</v>
      </c>
      <c r="C1371" s="672" t="s">
        <v>4280</v>
      </c>
      <c r="D1371" s="675">
        <v>44742</v>
      </c>
      <c r="E1371" s="477" t="s">
        <v>3127</v>
      </c>
      <c r="F1371" s="477" t="s">
        <v>454</v>
      </c>
      <c r="G1371" s="670">
        <f>_xlfn.XLOOKUP(Table3[[#This Row],[district]],LISTS!B:B,LISTS!C:C,0,0,1)</f>
        <v>80401070</v>
      </c>
    </row>
    <row r="1372" spans="1:7" ht="13.5" x14ac:dyDescent="0.35">
      <c r="A1372" s="674" t="s">
        <v>4265</v>
      </c>
      <c r="B1372" s="676" t="s">
        <v>3665</v>
      </c>
      <c r="C1372" s="672" t="s">
        <v>4280</v>
      </c>
      <c r="D1372" s="675">
        <v>44742</v>
      </c>
      <c r="E1372" s="477" t="s">
        <v>3127</v>
      </c>
      <c r="F1372" s="477" t="s">
        <v>454</v>
      </c>
      <c r="G1372" s="670">
        <f>_xlfn.XLOOKUP(Table3[[#This Row],[district]],LISTS!B:B,LISTS!C:C,0,0,1)</f>
        <v>80401070</v>
      </c>
    </row>
    <row r="1373" spans="1:7" ht="13.5" x14ac:dyDescent="0.35">
      <c r="A1373" s="671" t="s">
        <v>4266</v>
      </c>
      <c r="B1373" s="676" t="s">
        <v>3640</v>
      </c>
      <c r="C1373" s="672" t="s">
        <v>4280</v>
      </c>
      <c r="D1373" s="675">
        <v>44742</v>
      </c>
      <c r="E1373" s="477" t="s">
        <v>3127</v>
      </c>
      <c r="F1373" s="477" t="s">
        <v>454</v>
      </c>
      <c r="G1373" s="670">
        <f>_xlfn.XLOOKUP(Table3[[#This Row],[district]],LISTS!B:B,LISTS!C:C,0,0,1)</f>
        <v>80401070</v>
      </c>
    </row>
    <row r="1374" spans="1:7" ht="13.5" x14ac:dyDescent="0.35">
      <c r="A1374" s="674" t="s">
        <v>4266</v>
      </c>
      <c r="B1374" s="676" t="s">
        <v>3665</v>
      </c>
      <c r="C1374" s="672" t="s">
        <v>4280</v>
      </c>
      <c r="D1374" s="675">
        <v>44742</v>
      </c>
      <c r="E1374" s="477" t="s">
        <v>3127</v>
      </c>
      <c r="F1374" s="477" t="s">
        <v>454</v>
      </c>
      <c r="G1374" s="670">
        <f>_xlfn.XLOOKUP(Table3[[#This Row],[district]],LISTS!B:B,LISTS!C:C,0,0,1)</f>
        <v>80401070</v>
      </c>
    </row>
    <row r="1375" spans="1:7" ht="13.5" x14ac:dyDescent="0.35">
      <c r="A1375" s="670" t="s">
        <v>3508</v>
      </c>
      <c r="B1375" s="676" t="s">
        <v>3693</v>
      </c>
      <c r="C1375" s="672" t="s">
        <v>4280</v>
      </c>
      <c r="D1375" s="675">
        <v>44742</v>
      </c>
      <c r="E1375" s="477" t="s">
        <v>3127</v>
      </c>
      <c r="F1375" s="477" t="s">
        <v>454</v>
      </c>
      <c r="G1375" s="670">
        <f>_xlfn.XLOOKUP(Table3[[#This Row],[district]],LISTS!B:B,LISTS!C:C,0,0,1)</f>
        <v>80401070</v>
      </c>
    </row>
    <row r="1376" spans="1:7" ht="13.5" x14ac:dyDescent="0.35">
      <c r="A1376" s="674" t="s">
        <v>3508</v>
      </c>
      <c r="B1376" s="676" t="s">
        <v>3691</v>
      </c>
      <c r="C1376" s="672" t="s">
        <v>4280</v>
      </c>
      <c r="D1376" s="675">
        <v>44742</v>
      </c>
      <c r="E1376" s="477" t="s">
        <v>3127</v>
      </c>
      <c r="F1376" s="477" t="s">
        <v>454</v>
      </c>
      <c r="G1376" s="670">
        <f>_xlfn.XLOOKUP(Table3[[#This Row],[district]],LISTS!B:B,LISTS!C:C,0,0,1)</f>
        <v>80401070</v>
      </c>
    </row>
    <row r="1377" spans="1:7" ht="13.5" x14ac:dyDescent="0.35">
      <c r="A1377" s="670" t="s">
        <v>3504</v>
      </c>
      <c r="B1377" s="676" t="s">
        <v>4273</v>
      </c>
      <c r="C1377" s="672" t="s">
        <v>4280</v>
      </c>
      <c r="D1377" s="675">
        <v>44742</v>
      </c>
      <c r="E1377" s="477" t="s">
        <v>3127</v>
      </c>
      <c r="F1377" s="477" t="s">
        <v>454</v>
      </c>
      <c r="G1377" s="670">
        <f>_xlfn.XLOOKUP(Table3[[#This Row],[district]],LISTS!B:B,LISTS!C:C,0,0,1)</f>
        <v>80401070</v>
      </c>
    </row>
    <row r="1378" spans="1:7" ht="13.5" x14ac:dyDescent="0.35">
      <c r="A1378" s="674" t="s">
        <v>3504</v>
      </c>
      <c r="B1378" s="676" t="s">
        <v>3691</v>
      </c>
      <c r="C1378" s="672" t="s">
        <v>4280</v>
      </c>
      <c r="D1378" s="675">
        <v>44742</v>
      </c>
      <c r="E1378" s="477" t="s">
        <v>3127</v>
      </c>
      <c r="F1378" s="477" t="s">
        <v>454</v>
      </c>
      <c r="G1378" s="670">
        <f>_xlfn.XLOOKUP(Table3[[#This Row],[district]],LISTS!B:B,LISTS!C:C,0,0,1)</f>
        <v>80401070</v>
      </c>
    </row>
    <row r="1379" spans="1:7" ht="13.5" x14ac:dyDescent="0.35">
      <c r="A1379" s="671" t="s">
        <v>4267</v>
      </c>
      <c r="B1379" s="676" t="s">
        <v>3641</v>
      </c>
      <c r="C1379" s="672" t="s">
        <v>4280</v>
      </c>
      <c r="D1379" s="675">
        <v>44742</v>
      </c>
      <c r="E1379" s="477" t="s">
        <v>3127</v>
      </c>
      <c r="F1379" s="477" t="s">
        <v>454</v>
      </c>
      <c r="G1379" s="670">
        <f>_xlfn.XLOOKUP(Table3[[#This Row],[district]],LISTS!B:B,LISTS!C:C,0,0,1)</f>
        <v>80401070</v>
      </c>
    </row>
    <row r="1380" spans="1:7" ht="13.5" x14ac:dyDescent="0.35">
      <c r="A1380" s="674" t="s">
        <v>4267</v>
      </c>
      <c r="B1380" s="676" t="s">
        <v>3665</v>
      </c>
      <c r="C1380" s="672" t="s">
        <v>4280</v>
      </c>
      <c r="D1380" s="675">
        <v>44742</v>
      </c>
      <c r="E1380" s="477" t="s">
        <v>3127</v>
      </c>
      <c r="F1380" s="477" t="s">
        <v>454</v>
      </c>
      <c r="G1380" s="670">
        <f>_xlfn.XLOOKUP(Table3[[#This Row],[district]],LISTS!B:B,LISTS!C:C,0,0,1)</f>
        <v>80401070</v>
      </c>
    </row>
    <row r="1381" spans="1:7" ht="13.5" x14ac:dyDescent="0.35">
      <c r="A1381" s="671" t="s">
        <v>3944</v>
      </c>
      <c r="B1381" s="676" t="s">
        <v>3634</v>
      </c>
      <c r="C1381" s="672" t="s">
        <v>4279</v>
      </c>
      <c r="D1381" s="675">
        <v>44742</v>
      </c>
      <c r="E1381" s="477" t="s">
        <v>3127</v>
      </c>
      <c r="F1381" s="477" t="s">
        <v>454</v>
      </c>
      <c r="G1381" s="670">
        <f>_xlfn.XLOOKUP(Table3[[#This Row],[district]],LISTS!B:B,LISTS!C:C,0,0,1)</f>
        <v>80401070</v>
      </c>
    </row>
    <row r="1382" spans="1:7" ht="13.5" x14ac:dyDescent="0.35">
      <c r="A1382" s="674" t="s">
        <v>3944</v>
      </c>
      <c r="B1382" s="676" t="s">
        <v>3691</v>
      </c>
      <c r="C1382" s="672" t="s">
        <v>4279</v>
      </c>
      <c r="D1382" s="675">
        <v>44742</v>
      </c>
      <c r="E1382" s="477" t="s">
        <v>3127</v>
      </c>
      <c r="F1382" s="477" t="s">
        <v>454</v>
      </c>
      <c r="G1382" s="670">
        <f>_xlfn.XLOOKUP(Table3[[#This Row],[district]],LISTS!B:B,LISTS!C:C,0,0,1)</f>
        <v>80401070</v>
      </c>
    </row>
    <row r="1383" spans="1:7" ht="13.5" x14ac:dyDescent="0.35">
      <c r="A1383" s="671" t="s">
        <v>3945</v>
      </c>
      <c r="B1383" s="676" t="s">
        <v>607</v>
      </c>
      <c r="C1383" s="672" t="s">
        <v>4279</v>
      </c>
      <c r="D1383" s="675">
        <v>44742</v>
      </c>
      <c r="E1383" s="477" t="s">
        <v>3127</v>
      </c>
      <c r="F1383" s="477" t="s">
        <v>454</v>
      </c>
      <c r="G1383" s="670">
        <f>_xlfn.XLOOKUP(Table3[[#This Row],[district]],LISTS!B:B,LISTS!C:C,0,0,1)</f>
        <v>80401070</v>
      </c>
    </row>
    <row r="1384" spans="1:7" ht="13.5" x14ac:dyDescent="0.35">
      <c r="A1384" s="674" t="s">
        <v>3945</v>
      </c>
      <c r="B1384" s="676" t="s">
        <v>3691</v>
      </c>
      <c r="C1384" s="672" t="s">
        <v>4279</v>
      </c>
      <c r="D1384" s="675">
        <v>44742</v>
      </c>
      <c r="E1384" s="477" t="s">
        <v>3127</v>
      </c>
      <c r="F1384" s="477" t="s">
        <v>454</v>
      </c>
      <c r="G1384" s="670">
        <f>_xlfn.XLOOKUP(Table3[[#This Row],[district]],LISTS!B:B,LISTS!C:C,0,0,1)</f>
        <v>80401070</v>
      </c>
    </row>
    <row r="1385" spans="1:7" ht="13.5" x14ac:dyDescent="0.35">
      <c r="A1385" s="674" t="s">
        <v>3733</v>
      </c>
      <c r="B1385" s="676" t="s">
        <v>378</v>
      </c>
      <c r="C1385" s="672" t="s">
        <v>4280</v>
      </c>
      <c r="D1385" s="675">
        <v>44742</v>
      </c>
      <c r="E1385" s="477" t="s">
        <v>3127</v>
      </c>
      <c r="F1385" s="477" t="s">
        <v>454</v>
      </c>
      <c r="G1385" s="670">
        <f>_xlfn.XLOOKUP(Table3[[#This Row],[district]],LISTS!B:B,LISTS!C:C,0,0,1)</f>
        <v>80401070</v>
      </c>
    </row>
    <row r="1386" spans="1:7" ht="13.5" x14ac:dyDescent="0.35">
      <c r="A1386" s="674" t="s">
        <v>3733</v>
      </c>
      <c r="B1386" s="676" t="s">
        <v>3691</v>
      </c>
      <c r="C1386" s="672" t="s">
        <v>4280</v>
      </c>
      <c r="D1386" s="675">
        <v>44742</v>
      </c>
      <c r="E1386" s="477" t="s">
        <v>3127</v>
      </c>
      <c r="F1386" s="477" t="s">
        <v>454</v>
      </c>
      <c r="G1386" s="670">
        <f>_xlfn.XLOOKUP(Table3[[#This Row],[district]],LISTS!B:B,LISTS!C:C,0,0,1)</f>
        <v>80401070</v>
      </c>
    </row>
    <row r="1387" spans="1:7" ht="13.5" x14ac:dyDescent="0.35">
      <c r="A1387" s="671" t="s">
        <v>4268</v>
      </c>
      <c r="B1387" s="676" t="s">
        <v>3642</v>
      </c>
      <c r="C1387" s="672" t="s">
        <v>4280</v>
      </c>
      <c r="D1387" s="675">
        <v>44742</v>
      </c>
      <c r="E1387" s="477" t="s">
        <v>3127</v>
      </c>
      <c r="F1387" s="477" t="s">
        <v>454</v>
      </c>
      <c r="G1387" s="670">
        <f>_xlfn.XLOOKUP(Table3[[#This Row],[district]],LISTS!B:B,LISTS!C:C,0,0,1)</f>
        <v>80401070</v>
      </c>
    </row>
    <row r="1388" spans="1:7" ht="13.5" x14ac:dyDescent="0.35">
      <c r="A1388" s="674" t="s">
        <v>4268</v>
      </c>
      <c r="B1388" s="676" t="s">
        <v>3665</v>
      </c>
      <c r="C1388" s="672" t="s">
        <v>4280</v>
      </c>
      <c r="D1388" s="675">
        <v>44742</v>
      </c>
      <c r="E1388" s="477" t="s">
        <v>3127</v>
      </c>
      <c r="F1388" s="477" t="s">
        <v>454</v>
      </c>
      <c r="G1388" s="670">
        <f>_xlfn.XLOOKUP(Table3[[#This Row],[district]],LISTS!B:B,LISTS!C:C,0,0,1)</f>
        <v>80401070</v>
      </c>
    </row>
    <row r="1389" spans="1:7" ht="13.5" x14ac:dyDescent="0.35">
      <c r="A1389" s="674" t="s">
        <v>3770</v>
      </c>
      <c r="B1389" s="676" t="s">
        <v>3637</v>
      </c>
      <c r="C1389" s="672" t="s">
        <v>4280</v>
      </c>
      <c r="D1389" s="675">
        <v>44742</v>
      </c>
      <c r="E1389" s="477" t="s">
        <v>3127</v>
      </c>
      <c r="F1389" s="477" t="s">
        <v>454</v>
      </c>
      <c r="G1389" s="670">
        <f>_xlfn.XLOOKUP(Table3[[#This Row],[district]],LISTS!B:B,LISTS!C:C,0,0,1)</f>
        <v>80401070</v>
      </c>
    </row>
    <row r="1390" spans="1:7" ht="13.5" x14ac:dyDescent="0.35">
      <c r="A1390" s="674" t="s">
        <v>3770</v>
      </c>
      <c r="B1390" s="674" t="s">
        <v>3691</v>
      </c>
      <c r="C1390" s="672" t="s">
        <v>4280</v>
      </c>
      <c r="D1390" s="675">
        <v>44742</v>
      </c>
      <c r="E1390" s="477" t="s">
        <v>3127</v>
      </c>
      <c r="F1390" s="477" t="s">
        <v>454</v>
      </c>
      <c r="G1390" s="670">
        <f>_xlfn.XLOOKUP(Table3[[#This Row],[district]],LISTS!B:B,LISTS!C:C,0,0,1)</f>
        <v>80401070</v>
      </c>
    </row>
    <row r="1391" spans="1:7" ht="13.5" x14ac:dyDescent="0.35">
      <c r="A1391" s="671" t="s">
        <v>4269</v>
      </c>
      <c r="B1391" s="676" t="s">
        <v>373</v>
      </c>
      <c r="C1391" s="672" t="s">
        <v>4280</v>
      </c>
      <c r="D1391" s="675">
        <v>44742</v>
      </c>
      <c r="E1391" s="477" t="s">
        <v>3127</v>
      </c>
      <c r="F1391" s="477" t="s">
        <v>454</v>
      </c>
      <c r="G1391" s="670">
        <f>_xlfn.XLOOKUP(Table3[[#This Row],[district]],LISTS!B:B,LISTS!C:C,0,0,1)</f>
        <v>80401070</v>
      </c>
    </row>
    <row r="1392" spans="1:7" ht="13.5" x14ac:dyDescent="0.35">
      <c r="A1392" s="674" t="s">
        <v>4269</v>
      </c>
      <c r="B1392" s="674" t="s">
        <v>3665</v>
      </c>
      <c r="C1392" s="672" t="s">
        <v>4280</v>
      </c>
      <c r="D1392" s="675">
        <v>44742</v>
      </c>
      <c r="E1392" s="477" t="s">
        <v>3127</v>
      </c>
      <c r="F1392" s="477" t="s">
        <v>454</v>
      </c>
      <c r="G1392" s="670">
        <f>_xlfn.XLOOKUP(Table3[[#This Row],[district]],LISTS!B:B,LISTS!C:C,0,0,1)</f>
        <v>80401070</v>
      </c>
    </row>
    <row r="1393" spans="1:7" ht="13.5" x14ac:dyDescent="0.35">
      <c r="A1393" s="670" t="s">
        <v>3523</v>
      </c>
      <c r="B1393" s="676" t="s">
        <v>3616</v>
      </c>
      <c r="C1393" s="672" t="s">
        <v>4280</v>
      </c>
      <c r="D1393" s="675">
        <v>44742</v>
      </c>
      <c r="E1393" s="477" t="s">
        <v>3127</v>
      </c>
      <c r="F1393" s="477" t="s">
        <v>454</v>
      </c>
      <c r="G1393" s="670">
        <f>_xlfn.XLOOKUP(Table3[[#This Row],[district]],LISTS!B:B,LISTS!C:C,0,0,1)</f>
        <v>80401070</v>
      </c>
    </row>
    <row r="1394" spans="1:7" ht="13.5" x14ac:dyDescent="0.35">
      <c r="A1394" s="674" t="s">
        <v>3523</v>
      </c>
      <c r="B1394" s="676" t="s">
        <v>3691</v>
      </c>
      <c r="C1394" s="672" t="s">
        <v>4280</v>
      </c>
      <c r="D1394" s="675">
        <v>44742</v>
      </c>
      <c r="E1394" s="477" t="s">
        <v>3127</v>
      </c>
      <c r="F1394" s="477" t="s">
        <v>454</v>
      </c>
      <c r="G1394" s="670">
        <f>_xlfn.XLOOKUP(Table3[[#This Row],[district]],LISTS!B:B,LISTS!C:C,0,0,1)</f>
        <v>80401070</v>
      </c>
    </row>
    <row r="1395" spans="1:7" ht="13.5" x14ac:dyDescent="0.35">
      <c r="A1395" s="674" t="s">
        <v>3784</v>
      </c>
      <c r="B1395" s="676" t="s">
        <v>3638</v>
      </c>
      <c r="C1395" s="672" t="s">
        <v>4280</v>
      </c>
      <c r="D1395" s="675">
        <v>44742</v>
      </c>
      <c r="E1395" s="477" t="s">
        <v>3127</v>
      </c>
      <c r="F1395" s="477" t="s">
        <v>454</v>
      </c>
      <c r="G1395" s="670">
        <f>_xlfn.XLOOKUP(Table3[[#This Row],[district]],LISTS!B:B,LISTS!C:C,0,0,1)</f>
        <v>80401070</v>
      </c>
    </row>
    <row r="1396" spans="1:7" ht="13.5" x14ac:dyDescent="0.35">
      <c r="A1396" s="674" t="s">
        <v>3784</v>
      </c>
      <c r="B1396" s="676" t="s">
        <v>3691</v>
      </c>
      <c r="C1396" s="672" t="s">
        <v>4280</v>
      </c>
      <c r="D1396" s="675">
        <v>44742</v>
      </c>
      <c r="E1396" s="477" t="s">
        <v>3127</v>
      </c>
      <c r="F1396" s="477" t="s">
        <v>454</v>
      </c>
      <c r="G1396" s="670">
        <f>_xlfn.XLOOKUP(Table3[[#This Row],[district]],LISTS!B:B,LISTS!C:C,0,0,1)</f>
        <v>80401070</v>
      </c>
    </row>
    <row r="1397" spans="1:7" ht="13.5" x14ac:dyDescent="0.35">
      <c r="A1397" s="674" t="s">
        <v>3739</v>
      </c>
      <c r="B1397" s="676" t="s">
        <v>3639</v>
      </c>
      <c r="C1397" s="672" t="s">
        <v>4280</v>
      </c>
      <c r="D1397" s="675">
        <v>44742</v>
      </c>
      <c r="E1397" s="477" t="s">
        <v>3127</v>
      </c>
      <c r="F1397" s="477" t="s">
        <v>454</v>
      </c>
      <c r="G1397" s="670">
        <f>_xlfn.XLOOKUP(Table3[[#This Row],[district]],LISTS!B:B,LISTS!C:C,0,0,1)</f>
        <v>80401070</v>
      </c>
    </row>
    <row r="1398" spans="1:7" ht="13.5" x14ac:dyDescent="0.35">
      <c r="A1398" s="674" t="s">
        <v>3739</v>
      </c>
      <c r="B1398" s="676" t="s">
        <v>3691</v>
      </c>
      <c r="C1398" s="672" t="s">
        <v>4280</v>
      </c>
      <c r="D1398" s="675">
        <v>44742</v>
      </c>
      <c r="E1398" s="477" t="s">
        <v>3127</v>
      </c>
      <c r="F1398" s="477" t="s">
        <v>454</v>
      </c>
      <c r="G1398" s="670">
        <f>_xlfn.XLOOKUP(Table3[[#This Row],[district]],LISTS!B:B,LISTS!C:C,0,0,1)</f>
        <v>80401070</v>
      </c>
    </row>
    <row r="1399" spans="1:7" ht="13.5" x14ac:dyDescent="0.35">
      <c r="A1399" s="674" t="s">
        <v>3825</v>
      </c>
      <c r="B1399" s="676" t="s">
        <v>3640</v>
      </c>
      <c r="C1399" s="672" t="s">
        <v>4280</v>
      </c>
      <c r="D1399" s="675">
        <v>44742</v>
      </c>
      <c r="E1399" s="477" t="s">
        <v>3127</v>
      </c>
      <c r="F1399" s="477" t="s">
        <v>454</v>
      </c>
      <c r="G1399" s="670">
        <f>_xlfn.XLOOKUP(Table3[[#This Row],[district]],LISTS!B:B,LISTS!C:C,0,0,1)</f>
        <v>80401070</v>
      </c>
    </row>
    <row r="1400" spans="1:7" ht="13.5" x14ac:dyDescent="0.35">
      <c r="A1400" s="674" t="s">
        <v>3825</v>
      </c>
      <c r="B1400" s="676" t="s">
        <v>3691</v>
      </c>
      <c r="C1400" s="672" t="s">
        <v>4280</v>
      </c>
      <c r="D1400" s="675">
        <v>44742</v>
      </c>
      <c r="E1400" s="477" t="s">
        <v>3127</v>
      </c>
      <c r="F1400" s="477" t="s">
        <v>454</v>
      </c>
      <c r="G1400" s="670">
        <f>_xlfn.XLOOKUP(Table3[[#This Row],[district]],LISTS!B:B,LISTS!C:C,0,0,1)</f>
        <v>80401070</v>
      </c>
    </row>
    <row r="1401" spans="1:7" ht="13.5" x14ac:dyDescent="0.35">
      <c r="A1401" s="671" t="s">
        <v>4270</v>
      </c>
      <c r="B1401" s="676" t="s">
        <v>3645</v>
      </c>
      <c r="C1401" s="672" t="s">
        <v>4280</v>
      </c>
      <c r="D1401" s="675">
        <v>44742</v>
      </c>
      <c r="E1401" s="477" t="s">
        <v>3127</v>
      </c>
      <c r="F1401" s="477" t="s">
        <v>454</v>
      </c>
      <c r="G1401" s="670">
        <f>_xlfn.XLOOKUP(Table3[[#This Row],[district]],LISTS!B:B,LISTS!C:C,0,0,1)</f>
        <v>80401070</v>
      </c>
    </row>
    <row r="1402" spans="1:7" ht="13.5" x14ac:dyDescent="0.35">
      <c r="A1402" s="674" t="s">
        <v>4270</v>
      </c>
      <c r="B1402" s="676" t="s">
        <v>3665</v>
      </c>
      <c r="C1402" s="672" t="s">
        <v>4280</v>
      </c>
      <c r="D1402" s="675">
        <v>44742</v>
      </c>
      <c r="E1402" s="477" t="s">
        <v>3127</v>
      </c>
      <c r="F1402" s="477" t="s">
        <v>454</v>
      </c>
      <c r="G1402" s="670">
        <f>_xlfn.XLOOKUP(Table3[[#This Row],[district]],LISTS!B:B,LISTS!C:C,0,0,1)</f>
        <v>80401070</v>
      </c>
    </row>
    <row r="1403" spans="1:7" ht="13.5" x14ac:dyDescent="0.35">
      <c r="A1403" s="670" t="s">
        <v>3559</v>
      </c>
      <c r="B1403" s="676" t="s">
        <v>3641</v>
      </c>
      <c r="C1403" s="672" t="s">
        <v>4279</v>
      </c>
      <c r="D1403" s="675">
        <v>44742</v>
      </c>
      <c r="E1403" s="477" t="s">
        <v>3127</v>
      </c>
      <c r="F1403" s="477" t="s">
        <v>454</v>
      </c>
      <c r="G1403" s="670">
        <f>_xlfn.XLOOKUP(Table3[[#This Row],[district]],LISTS!B:B,LISTS!C:C,0,0,1)</f>
        <v>80401070</v>
      </c>
    </row>
    <row r="1404" spans="1:7" ht="13.5" x14ac:dyDescent="0.35">
      <c r="A1404" s="674" t="s">
        <v>3559</v>
      </c>
      <c r="B1404" s="676" t="s">
        <v>3691</v>
      </c>
      <c r="C1404" s="672" t="s">
        <v>4279</v>
      </c>
      <c r="D1404" s="675">
        <v>44742</v>
      </c>
      <c r="E1404" s="477" t="s">
        <v>3127</v>
      </c>
      <c r="F1404" s="477" t="s">
        <v>454</v>
      </c>
      <c r="G1404" s="670">
        <f>_xlfn.XLOOKUP(Table3[[#This Row],[district]],LISTS!B:B,LISTS!C:C,0,0,1)</f>
        <v>80401070</v>
      </c>
    </row>
    <row r="1405" spans="1:7" ht="13.5" x14ac:dyDescent="0.35">
      <c r="A1405" s="671" t="s">
        <v>4271</v>
      </c>
      <c r="B1405" s="676" t="s">
        <v>3648</v>
      </c>
      <c r="C1405" s="672" t="s">
        <v>4280</v>
      </c>
      <c r="D1405" s="675">
        <v>44742</v>
      </c>
      <c r="E1405" s="477" t="s">
        <v>3127</v>
      </c>
      <c r="F1405" s="477" t="s">
        <v>454</v>
      </c>
      <c r="G1405" s="670">
        <f>_xlfn.XLOOKUP(Table3[[#This Row],[district]],LISTS!B:B,LISTS!C:C,0,0,1)</f>
        <v>80401070</v>
      </c>
    </row>
    <row r="1406" spans="1:7" ht="13.5" x14ac:dyDescent="0.35">
      <c r="A1406" s="674" t="s">
        <v>4271</v>
      </c>
      <c r="B1406" s="676" t="s">
        <v>3665</v>
      </c>
      <c r="C1406" s="672" t="s">
        <v>4280</v>
      </c>
      <c r="D1406" s="675">
        <v>44742</v>
      </c>
      <c r="E1406" s="477" t="s">
        <v>3127</v>
      </c>
      <c r="F1406" s="477" t="s">
        <v>454</v>
      </c>
      <c r="G1406" s="670">
        <f>_xlfn.XLOOKUP(Table3[[#This Row],[district]],LISTS!B:B,LISTS!C:C,0,0,1)</f>
        <v>80401070</v>
      </c>
    </row>
    <row r="1407" spans="1:7" ht="13.5" x14ac:dyDescent="0.35">
      <c r="A1407" s="674" t="s">
        <v>3835</v>
      </c>
      <c r="B1407" s="676" t="s">
        <v>3642</v>
      </c>
      <c r="C1407" s="672" t="s">
        <v>4280</v>
      </c>
      <c r="D1407" s="675">
        <v>44742</v>
      </c>
      <c r="E1407" s="477" t="s">
        <v>3127</v>
      </c>
      <c r="F1407" s="477" t="s">
        <v>454</v>
      </c>
      <c r="G1407" s="670">
        <f>_xlfn.XLOOKUP(Table3[[#This Row],[district]],LISTS!B:B,LISTS!C:C,0,0,1)</f>
        <v>80401070</v>
      </c>
    </row>
    <row r="1408" spans="1:7" ht="13.5" x14ac:dyDescent="0.35">
      <c r="A1408" s="674" t="s">
        <v>3835</v>
      </c>
      <c r="B1408" s="676" t="s">
        <v>3691</v>
      </c>
      <c r="C1408" s="672" t="s">
        <v>4280</v>
      </c>
      <c r="D1408" s="675">
        <v>44742</v>
      </c>
      <c r="E1408" s="477" t="s">
        <v>3127</v>
      </c>
      <c r="F1408" s="477" t="s">
        <v>454</v>
      </c>
      <c r="G1408" s="670">
        <f>_xlfn.XLOOKUP(Table3[[#This Row],[district]],LISTS!B:B,LISTS!C:C,0,0,1)</f>
        <v>80401070</v>
      </c>
    </row>
    <row r="1409" spans="1:7" ht="13.5" x14ac:dyDescent="0.35">
      <c r="A1409" s="674" t="s">
        <v>3715</v>
      </c>
      <c r="B1409" s="676" t="s">
        <v>373</v>
      </c>
      <c r="C1409" s="672" t="s">
        <v>4280</v>
      </c>
      <c r="D1409" s="675">
        <v>44742</v>
      </c>
      <c r="E1409" s="477" t="s">
        <v>3127</v>
      </c>
      <c r="F1409" s="477" t="s">
        <v>454</v>
      </c>
      <c r="G1409" s="670">
        <f>_xlfn.XLOOKUP(Table3[[#This Row],[district]],LISTS!B:B,LISTS!C:C,0,0,1)</f>
        <v>80401070</v>
      </c>
    </row>
    <row r="1410" spans="1:7" ht="13.5" x14ac:dyDescent="0.35">
      <c r="A1410" s="674" t="s">
        <v>3715</v>
      </c>
      <c r="B1410" s="676" t="s">
        <v>3691</v>
      </c>
      <c r="C1410" s="672" t="s">
        <v>4280</v>
      </c>
      <c r="D1410" s="675">
        <v>44742</v>
      </c>
      <c r="E1410" s="477" t="s">
        <v>3127</v>
      </c>
      <c r="F1410" s="477" t="s">
        <v>454</v>
      </c>
      <c r="G1410" s="670">
        <f>_xlfn.XLOOKUP(Table3[[#This Row],[district]],LISTS!B:B,LISTS!C:C,0,0,1)</f>
        <v>80401070</v>
      </c>
    </row>
    <row r="1411" spans="1:7" ht="13.5" x14ac:dyDescent="0.35">
      <c r="A1411" s="671" t="s">
        <v>4272</v>
      </c>
      <c r="B1411" s="676" t="s">
        <v>3649</v>
      </c>
      <c r="C1411" s="672" t="s">
        <v>4280</v>
      </c>
      <c r="D1411" s="675">
        <v>44742</v>
      </c>
      <c r="E1411" s="477" t="s">
        <v>3127</v>
      </c>
      <c r="F1411" s="477" t="s">
        <v>454</v>
      </c>
      <c r="G1411" s="670">
        <f>_xlfn.XLOOKUP(Table3[[#This Row],[district]],LISTS!B:B,LISTS!C:C,0,0,1)</f>
        <v>80401070</v>
      </c>
    </row>
    <row r="1412" spans="1:7" ht="13.5" x14ac:dyDescent="0.35">
      <c r="A1412" s="674" t="s">
        <v>4272</v>
      </c>
      <c r="B1412" s="676" t="s">
        <v>3665</v>
      </c>
      <c r="C1412" s="672" t="s">
        <v>4280</v>
      </c>
      <c r="D1412" s="675">
        <v>44742</v>
      </c>
      <c r="E1412" s="477" t="s">
        <v>3127</v>
      </c>
      <c r="F1412" s="477" t="s">
        <v>454</v>
      </c>
      <c r="G1412" s="670">
        <f>_xlfn.XLOOKUP(Table3[[#This Row],[district]],LISTS!B:B,LISTS!C:C,0,0,1)</f>
        <v>80401070</v>
      </c>
    </row>
    <row r="1413" spans="1:7" ht="13.5" x14ac:dyDescent="0.35">
      <c r="A1413" s="670" t="s">
        <v>3621</v>
      </c>
      <c r="B1413" s="676" t="s">
        <v>3645</v>
      </c>
      <c r="C1413" s="672" t="s">
        <v>4280</v>
      </c>
      <c r="D1413" s="675">
        <v>44742</v>
      </c>
      <c r="E1413" s="477" t="s">
        <v>3127</v>
      </c>
      <c r="F1413" s="477" t="s">
        <v>454</v>
      </c>
      <c r="G1413" s="670">
        <f>_xlfn.XLOOKUP(Table3[[#This Row],[district]],LISTS!B:B,LISTS!C:C,0,0,1)</f>
        <v>80401070</v>
      </c>
    </row>
    <row r="1414" spans="1:7" ht="13.5" x14ac:dyDescent="0.35">
      <c r="A1414" s="674" t="s">
        <v>3621</v>
      </c>
      <c r="B1414" s="676" t="s">
        <v>3691</v>
      </c>
      <c r="C1414" s="672" t="s">
        <v>4280</v>
      </c>
      <c r="D1414" s="675">
        <v>44742</v>
      </c>
      <c r="E1414" s="477" t="s">
        <v>3127</v>
      </c>
      <c r="F1414" s="477" t="s">
        <v>454</v>
      </c>
      <c r="G1414" s="670">
        <f>_xlfn.XLOOKUP(Table3[[#This Row],[district]],LISTS!B:B,LISTS!C:C,0,0,1)</f>
        <v>80401070</v>
      </c>
    </row>
    <row r="1415" spans="1:7" ht="13.5" x14ac:dyDescent="0.35">
      <c r="A1415" s="674" t="s">
        <v>3738</v>
      </c>
      <c r="B1415" s="676" t="s">
        <v>3648</v>
      </c>
      <c r="C1415" s="672" t="s">
        <v>4280</v>
      </c>
      <c r="D1415" s="675">
        <v>44742</v>
      </c>
      <c r="E1415" s="477" t="s">
        <v>3127</v>
      </c>
      <c r="F1415" s="477" t="s">
        <v>454</v>
      </c>
      <c r="G1415" s="670">
        <f>_xlfn.XLOOKUP(Table3[[#This Row],[district]],LISTS!B:B,LISTS!C:C,0,0,1)</f>
        <v>80401070</v>
      </c>
    </row>
    <row r="1416" spans="1:7" ht="13.5" x14ac:dyDescent="0.35">
      <c r="A1416" s="674" t="s">
        <v>3738</v>
      </c>
      <c r="B1416" s="674" t="s">
        <v>3691</v>
      </c>
      <c r="C1416" s="672" t="s">
        <v>4280</v>
      </c>
      <c r="D1416" s="675">
        <v>44742</v>
      </c>
      <c r="E1416" s="477" t="s">
        <v>3127</v>
      </c>
      <c r="F1416" s="477" t="s">
        <v>454</v>
      </c>
      <c r="G1416" s="670">
        <f>_xlfn.XLOOKUP(Table3[[#This Row],[district]],LISTS!B:B,LISTS!C:C,0,0,1)</f>
        <v>80401070</v>
      </c>
    </row>
    <row r="1417" spans="1:7" ht="13.5" x14ac:dyDescent="0.35">
      <c r="A1417" s="674" t="s">
        <v>3614</v>
      </c>
      <c r="B1417" s="674" t="s">
        <v>3615</v>
      </c>
      <c r="C1417" s="672" t="s">
        <v>4280</v>
      </c>
      <c r="D1417" s="675">
        <v>44742</v>
      </c>
      <c r="E1417" s="477" t="s">
        <v>3127</v>
      </c>
      <c r="F1417" s="477" t="s">
        <v>454</v>
      </c>
      <c r="G1417" s="670">
        <f>_xlfn.XLOOKUP(Table3[[#This Row],[district]],LISTS!B:B,LISTS!C:C,0,0,1)</f>
        <v>80401070</v>
      </c>
    </row>
    <row r="1418" spans="1:7" ht="13.5" x14ac:dyDescent="0.35">
      <c r="A1418" s="674" t="s">
        <v>3677</v>
      </c>
      <c r="B1418" s="674" t="s">
        <v>3619</v>
      </c>
      <c r="C1418" s="672" t="s">
        <v>4280</v>
      </c>
      <c r="D1418" s="675">
        <v>44742</v>
      </c>
      <c r="E1418" s="477" t="s">
        <v>3127</v>
      </c>
      <c r="F1418" s="477" t="s">
        <v>454</v>
      </c>
      <c r="G1418" s="670">
        <f>_xlfn.XLOOKUP(Table3[[#This Row],[district]],LISTS!B:B,LISTS!C:C,0,0,1)</f>
        <v>80401070</v>
      </c>
    </row>
    <row r="1419" spans="1:7" ht="13.5" x14ac:dyDescent="0.35">
      <c r="A1419" s="674" t="s">
        <v>3749</v>
      </c>
      <c r="B1419" s="674" t="s">
        <v>3620</v>
      </c>
      <c r="C1419" s="672" t="s">
        <v>4280</v>
      </c>
      <c r="D1419" s="675">
        <v>44742</v>
      </c>
      <c r="E1419" s="477" t="s">
        <v>3127</v>
      </c>
      <c r="F1419" s="477" t="s">
        <v>454</v>
      </c>
      <c r="G1419" s="670">
        <f>_xlfn.XLOOKUP(Table3[[#This Row],[district]],LISTS!B:B,LISTS!C:C,0,0,1)</f>
        <v>80401070</v>
      </c>
    </row>
    <row r="1420" spans="1:7" ht="13.5" x14ac:dyDescent="0.35">
      <c r="A1420" s="674" t="s">
        <v>3727</v>
      </c>
      <c r="B1420" s="674" t="s">
        <v>3633</v>
      </c>
      <c r="C1420" s="672" t="s">
        <v>4280</v>
      </c>
      <c r="D1420" s="675">
        <v>44742</v>
      </c>
      <c r="E1420" s="477" t="s">
        <v>3127</v>
      </c>
      <c r="F1420" s="477" t="s">
        <v>454</v>
      </c>
      <c r="G1420" s="670">
        <f>_xlfn.XLOOKUP(Table3[[#This Row],[district]],LISTS!B:B,LISTS!C:C,0,0,1)</f>
        <v>80401070</v>
      </c>
    </row>
    <row r="1421" spans="1:7" ht="13.5" x14ac:dyDescent="0.35">
      <c r="A1421" s="674" t="s">
        <v>4274</v>
      </c>
      <c r="B1421" s="674" t="s">
        <v>3618</v>
      </c>
      <c r="C1421" s="672" t="s">
        <v>4280</v>
      </c>
      <c r="D1421" s="675">
        <v>44742</v>
      </c>
      <c r="E1421" s="477" t="s">
        <v>3127</v>
      </c>
      <c r="F1421" s="477" t="s">
        <v>454</v>
      </c>
      <c r="G1421" s="670">
        <f>_xlfn.XLOOKUP(Table3[[#This Row],[district]],LISTS!B:B,LISTS!C:C,0,0,1)</f>
        <v>80401070</v>
      </c>
    </row>
    <row r="1422" spans="1:7" ht="13.5" x14ac:dyDescent="0.35">
      <c r="A1422" s="674" t="s">
        <v>4273</v>
      </c>
      <c r="B1422" s="674" t="s">
        <v>3645</v>
      </c>
      <c r="C1422" s="672" t="s">
        <v>4280</v>
      </c>
      <c r="D1422" s="675">
        <v>44742</v>
      </c>
      <c r="E1422" s="477" t="s">
        <v>3127</v>
      </c>
      <c r="F1422" s="477" t="s">
        <v>454</v>
      </c>
      <c r="G1422" s="670">
        <f>_xlfn.XLOOKUP(Table3[[#This Row],[district]],LISTS!B:B,LISTS!C:C,0,0,1)</f>
        <v>80401070</v>
      </c>
    </row>
    <row r="1423" spans="1:7" ht="13.5" x14ac:dyDescent="0.35">
      <c r="A1423" s="674" t="s">
        <v>3614</v>
      </c>
      <c r="B1423" s="674" t="s">
        <v>3634</v>
      </c>
      <c r="C1423" s="672" t="s">
        <v>4280</v>
      </c>
      <c r="D1423" s="675">
        <v>44742</v>
      </c>
      <c r="E1423" s="477" t="s">
        <v>3127</v>
      </c>
      <c r="F1423" s="477" t="s">
        <v>454</v>
      </c>
      <c r="G1423" s="670">
        <f>_xlfn.XLOOKUP(Table3[[#This Row],[district]],LISTS!B:B,LISTS!C:C,0,0,1)</f>
        <v>80401070</v>
      </c>
    </row>
    <row r="1424" spans="1:7" ht="13.5" x14ac:dyDescent="0.35">
      <c r="A1424" s="674" t="s">
        <v>3614</v>
      </c>
      <c r="B1424" s="674" t="s">
        <v>607</v>
      </c>
      <c r="C1424" s="672" t="s">
        <v>4280</v>
      </c>
      <c r="D1424" s="675">
        <v>44742</v>
      </c>
      <c r="E1424" s="477" t="s">
        <v>3127</v>
      </c>
      <c r="F1424" s="477" t="s">
        <v>454</v>
      </c>
      <c r="G1424" s="670">
        <f>_xlfn.XLOOKUP(Table3[[#This Row],[district]],LISTS!B:B,LISTS!C:C,0,0,1)</f>
        <v>80401070</v>
      </c>
    </row>
    <row r="1425" spans="1:7" ht="13.5" x14ac:dyDescent="0.35">
      <c r="A1425" s="674" t="s">
        <v>3677</v>
      </c>
      <c r="B1425" s="674" t="s">
        <v>3635</v>
      </c>
      <c r="C1425" s="672" t="s">
        <v>4280</v>
      </c>
      <c r="D1425" s="675">
        <v>44742</v>
      </c>
      <c r="E1425" s="477" t="s">
        <v>3127</v>
      </c>
      <c r="F1425" s="477" t="s">
        <v>454</v>
      </c>
      <c r="G1425" s="670">
        <f>_xlfn.XLOOKUP(Table3[[#This Row],[district]],LISTS!B:B,LISTS!C:C,0,0,1)</f>
        <v>80401070</v>
      </c>
    </row>
    <row r="1426" spans="1:7" ht="13.5" x14ac:dyDescent="0.35">
      <c r="A1426" s="674" t="s">
        <v>3749</v>
      </c>
      <c r="B1426" s="674" t="s">
        <v>378</v>
      </c>
      <c r="C1426" s="672" t="s">
        <v>4280</v>
      </c>
      <c r="D1426" s="675">
        <v>44742</v>
      </c>
      <c r="E1426" s="477" t="s">
        <v>3127</v>
      </c>
      <c r="F1426" s="477" t="s">
        <v>454</v>
      </c>
      <c r="G1426" s="670">
        <f>_xlfn.XLOOKUP(Table3[[#This Row],[district]],LISTS!B:B,LISTS!C:C,0,0,1)</f>
        <v>80401070</v>
      </c>
    </row>
    <row r="1427" spans="1:7" ht="13.5" x14ac:dyDescent="0.35">
      <c r="A1427" s="674" t="s">
        <v>3727</v>
      </c>
      <c r="B1427" s="674" t="s">
        <v>3636</v>
      </c>
      <c r="C1427" s="672" t="s">
        <v>4280</v>
      </c>
      <c r="D1427" s="675">
        <v>44742</v>
      </c>
      <c r="E1427" s="477" t="s">
        <v>3127</v>
      </c>
      <c r="F1427" s="477" t="s">
        <v>454</v>
      </c>
      <c r="G1427" s="670">
        <f>_xlfn.XLOOKUP(Table3[[#This Row],[district]],LISTS!B:B,LISTS!C:C,0,0,1)</f>
        <v>80401070</v>
      </c>
    </row>
    <row r="1428" spans="1:7" ht="13.5" x14ac:dyDescent="0.35">
      <c r="A1428" s="674" t="s">
        <v>4274</v>
      </c>
      <c r="B1428" s="674" t="s">
        <v>3637</v>
      </c>
      <c r="C1428" s="672" t="s">
        <v>4280</v>
      </c>
      <c r="D1428" s="675">
        <v>44742</v>
      </c>
      <c r="E1428" s="477" t="s">
        <v>3127</v>
      </c>
      <c r="F1428" s="477" t="s">
        <v>454</v>
      </c>
      <c r="G1428" s="670">
        <f>_xlfn.XLOOKUP(Table3[[#This Row],[district]],LISTS!B:B,LISTS!C:C,0,0,1)</f>
        <v>80401070</v>
      </c>
    </row>
    <row r="1429" spans="1:7" ht="13.5" x14ac:dyDescent="0.35">
      <c r="A1429" s="674" t="s">
        <v>4273</v>
      </c>
      <c r="B1429" s="674" t="s">
        <v>3616</v>
      </c>
      <c r="C1429" s="672" t="s">
        <v>4280</v>
      </c>
      <c r="D1429" s="675">
        <v>44742</v>
      </c>
      <c r="E1429" s="477" t="s">
        <v>3127</v>
      </c>
      <c r="F1429" s="477" t="s">
        <v>454</v>
      </c>
      <c r="G1429" s="670">
        <f>_xlfn.XLOOKUP(Table3[[#This Row],[district]],LISTS!B:B,LISTS!C:C,0,0,1)</f>
        <v>80401070</v>
      </c>
    </row>
    <row r="1430" spans="1:7" ht="13.5" x14ac:dyDescent="0.35">
      <c r="A1430" s="674" t="s">
        <v>3614</v>
      </c>
      <c r="B1430" s="674" t="s">
        <v>3638</v>
      </c>
      <c r="C1430" s="672" t="s">
        <v>4280</v>
      </c>
      <c r="D1430" s="675">
        <v>44742</v>
      </c>
      <c r="E1430" s="477" t="s">
        <v>3127</v>
      </c>
      <c r="F1430" s="477" t="s">
        <v>454</v>
      </c>
      <c r="G1430" s="670">
        <f>_xlfn.XLOOKUP(Table3[[#This Row],[district]],LISTS!B:B,LISTS!C:C,0,0,1)</f>
        <v>80401070</v>
      </c>
    </row>
    <row r="1431" spans="1:7" ht="13.5" x14ac:dyDescent="0.35">
      <c r="A1431" s="674" t="s">
        <v>3614</v>
      </c>
      <c r="B1431" s="674" t="s">
        <v>3625</v>
      </c>
      <c r="C1431" s="672" t="s">
        <v>4280</v>
      </c>
      <c r="D1431" s="675">
        <v>44742</v>
      </c>
      <c r="E1431" s="477" t="s">
        <v>3127</v>
      </c>
      <c r="F1431" s="477" t="s">
        <v>454</v>
      </c>
      <c r="G1431" s="670">
        <f>_xlfn.XLOOKUP(Table3[[#This Row],[district]],LISTS!B:B,LISTS!C:C,0,0,1)</f>
        <v>80401070</v>
      </c>
    </row>
    <row r="1432" spans="1:7" ht="13.5" x14ac:dyDescent="0.35">
      <c r="A1432" s="674" t="s">
        <v>3677</v>
      </c>
      <c r="B1432" s="674" t="s">
        <v>3639</v>
      </c>
      <c r="C1432" s="672" t="s">
        <v>4280</v>
      </c>
      <c r="D1432" s="675">
        <v>44742</v>
      </c>
      <c r="E1432" s="477" t="s">
        <v>3127</v>
      </c>
      <c r="F1432" s="477" t="s">
        <v>454</v>
      </c>
      <c r="G1432" s="670">
        <f>_xlfn.XLOOKUP(Table3[[#This Row],[district]],LISTS!B:B,LISTS!C:C,0,0,1)</f>
        <v>80401070</v>
      </c>
    </row>
    <row r="1433" spans="1:7" ht="13.5" x14ac:dyDescent="0.35">
      <c r="A1433" s="674" t="s">
        <v>3749</v>
      </c>
      <c r="B1433" s="674" t="s">
        <v>3624</v>
      </c>
      <c r="C1433" s="672" t="s">
        <v>4280</v>
      </c>
      <c r="D1433" s="675">
        <v>44742</v>
      </c>
      <c r="E1433" s="477" t="s">
        <v>3127</v>
      </c>
      <c r="F1433" s="477" t="s">
        <v>454</v>
      </c>
      <c r="G1433" s="670">
        <f>_xlfn.XLOOKUP(Table3[[#This Row],[district]],LISTS!B:B,LISTS!C:C,0,0,1)</f>
        <v>80401070</v>
      </c>
    </row>
    <row r="1434" spans="1:7" ht="13.5" x14ac:dyDescent="0.35">
      <c r="A1434" s="674" t="s">
        <v>3727</v>
      </c>
      <c r="B1434" s="674" t="s">
        <v>3640</v>
      </c>
      <c r="C1434" s="672" t="s">
        <v>4280</v>
      </c>
      <c r="D1434" s="675">
        <v>44742</v>
      </c>
      <c r="E1434" s="477" t="s">
        <v>3127</v>
      </c>
      <c r="F1434" s="477" t="s">
        <v>454</v>
      </c>
      <c r="G1434" s="670">
        <f>_xlfn.XLOOKUP(Table3[[#This Row],[district]],LISTS!B:B,LISTS!C:C,0,0,1)</f>
        <v>80401070</v>
      </c>
    </row>
    <row r="1435" spans="1:7" ht="13.5" x14ac:dyDescent="0.35">
      <c r="A1435" s="674" t="s">
        <v>4274</v>
      </c>
      <c r="B1435" s="674" t="s">
        <v>3641</v>
      </c>
      <c r="C1435" s="672" t="s">
        <v>4280</v>
      </c>
      <c r="D1435" s="675">
        <v>44742</v>
      </c>
      <c r="E1435" s="477" t="s">
        <v>3127</v>
      </c>
      <c r="F1435" s="477" t="s">
        <v>454</v>
      </c>
      <c r="G1435" s="670">
        <f>_xlfn.XLOOKUP(Table3[[#This Row],[district]],LISTS!B:B,LISTS!C:C,0,0,1)</f>
        <v>80401070</v>
      </c>
    </row>
    <row r="1436" spans="1:7" ht="13.5" x14ac:dyDescent="0.35">
      <c r="A1436" s="674" t="s">
        <v>4273</v>
      </c>
      <c r="B1436" s="674" t="s">
        <v>3642</v>
      </c>
      <c r="C1436" s="672" t="s">
        <v>4280</v>
      </c>
      <c r="D1436" s="675">
        <v>44742</v>
      </c>
      <c r="E1436" s="477" t="s">
        <v>3127</v>
      </c>
      <c r="F1436" s="477" t="s">
        <v>454</v>
      </c>
      <c r="G1436" s="670">
        <f>_xlfn.XLOOKUP(Table3[[#This Row],[district]],LISTS!B:B,LISTS!C:C,0,0,1)</f>
        <v>80401070</v>
      </c>
    </row>
    <row r="1437" spans="1:7" ht="13.5" x14ac:dyDescent="0.35">
      <c r="A1437" s="674" t="s">
        <v>3614</v>
      </c>
      <c r="B1437" s="674" t="s">
        <v>373</v>
      </c>
      <c r="C1437" s="672" t="s">
        <v>4280</v>
      </c>
      <c r="D1437" s="675">
        <v>44742</v>
      </c>
      <c r="E1437" s="477" t="s">
        <v>3127</v>
      </c>
      <c r="F1437" s="477" t="s">
        <v>454</v>
      </c>
      <c r="G1437" s="670">
        <f>_xlfn.XLOOKUP(Table3[[#This Row],[district]],LISTS!B:B,LISTS!C:C,0,0,1)</f>
        <v>80401070</v>
      </c>
    </row>
    <row r="1438" spans="1:7" ht="13.5" x14ac:dyDescent="0.35">
      <c r="A1438" s="674" t="s">
        <v>3614</v>
      </c>
      <c r="B1438" s="674" t="s">
        <v>3643</v>
      </c>
      <c r="C1438" s="672" t="s">
        <v>4280</v>
      </c>
      <c r="D1438" s="675">
        <v>44742</v>
      </c>
      <c r="E1438" s="477" t="s">
        <v>3127</v>
      </c>
      <c r="F1438" s="477" t="s">
        <v>454</v>
      </c>
      <c r="G1438" s="670">
        <f>_xlfn.XLOOKUP(Table3[[#This Row],[district]],LISTS!B:B,LISTS!C:C,0,0,1)</f>
        <v>80401070</v>
      </c>
    </row>
    <row r="1439" spans="1:7" ht="13.5" x14ac:dyDescent="0.35">
      <c r="A1439" s="674" t="s">
        <v>3677</v>
      </c>
      <c r="B1439" s="674" t="s">
        <v>3644</v>
      </c>
      <c r="C1439" s="672" t="s">
        <v>4280</v>
      </c>
      <c r="D1439" s="675">
        <v>44742</v>
      </c>
      <c r="E1439" s="477" t="s">
        <v>3127</v>
      </c>
      <c r="F1439" s="477" t="s">
        <v>454</v>
      </c>
      <c r="G1439" s="670">
        <f>_xlfn.XLOOKUP(Table3[[#This Row],[district]],LISTS!B:B,LISTS!C:C,0,0,1)</f>
        <v>80401070</v>
      </c>
    </row>
    <row r="1440" spans="1:7" ht="13.5" x14ac:dyDescent="0.35">
      <c r="A1440" s="674" t="s">
        <v>3749</v>
      </c>
      <c r="B1440" s="674" t="s">
        <v>3645</v>
      </c>
      <c r="C1440" s="672" t="s">
        <v>4280</v>
      </c>
      <c r="D1440" s="675">
        <v>44742</v>
      </c>
      <c r="E1440" s="477" t="s">
        <v>3127</v>
      </c>
      <c r="F1440" s="477" t="s">
        <v>454</v>
      </c>
      <c r="G1440" s="670">
        <f>_xlfn.XLOOKUP(Table3[[#This Row],[district]],LISTS!B:B,LISTS!C:C,0,0,1)</f>
        <v>80401070</v>
      </c>
    </row>
    <row r="1441" spans="1:7" ht="13.5" x14ac:dyDescent="0.35">
      <c r="A1441" s="674" t="s">
        <v>3727</v>
      </c>
      <c r="B1441" s="674" t="s">
        <v>3646</v>
      </c>
      <c r="C1441" s="672" t="s">
        <v>4280</v>
      </c>
      <c r="D1441" s="675">
        <v>44742</v>
      </c>
      <c r="E1441" s="477" t="s">
        <v>3127</v>
      </c>
      <c r="F1441" s="477" t="s">
        <v>454</v>
      </c>
      <c r="G1441" s="670">
        <f>_xlfn.XLOOKUP(Table3[[#This Row],[district]],LISTS!B:B,LISTS!C:C,0,0,1)</f>
        <v>80401070</v>
      </c>
    </row>
    <row r="1442" spans="1:7" ht="13.5" x14ac:dyDescent="0.35">
      <c r="A1442" s="674" t="s">
        <v>4274</v>
      </c>
      <c r="B1442" s="674" t="s">
        <v>3647</v>
      </c>
      <c r="C1442" s="672" t="s">
        <v>4280</v>
      </c>
      <c r="D1442" s="675">
        <v>44742</v>
      </c>
      <c r="E1442" s="477" t="s">
        <v>3127</v>
      </c>
      <c r="F1442" s="477" t="s">
        <v>454</v>
      </c>
      <c r="G1442" s="670">
        <f>_xlfn.XLOOKUP(Table3[[#This Row],[district]],LISTS!B:B,LISTS!C:C,0,0,1)</f>
        <v>80401070</v>
      </c>
    </row>
    <row r="1443" spans="1:7" ht="13.5" x14ac:dyDescent="0.35">
      <c r="A1443" s="674" t="s">
        <v>4273</v>
      </c>
      <c r="B1443" s="674" t="s">
        <v>3648</v>
      </c>
      <c r="C1443" s="672" t="s">
        <v>4280</v>
      </c>
      <c r="D1443" s="675">
        <v>44742</v>
      </c>
      <c r="E1443" s="477" t="s">
        <v>3127</v>
      </c>
      <c r="F1443" s="477" t="s">
        <v>454</v>
      </c>
      <c r="G1443" s="670">
        <f>_xlfn.XLOOKUP(Table3[[#This Row],[district]],LISTS!B:B,LISTS!C:C,0,0,1)</f>
        <v>80401070</v>
      </c>
    </row>
    <row r="1444" spans="1:7" ht="13.5" x14ac:dyDescent="0.35">
      <c r="A1444" s="674" t="s">
        <v>3614</v>
      </c>
      <c r="B1444" s="674" t="s">
        <v>3649</v>
      </c>
      <c r="C1444" s="672" t="s">
        <v>4280</v>
      </c>
      <c r="D1444" s="675">
        <v>44742</v>
      </c>
      <c r="E1444" s="477" t="s">
        <v>3127</v>
      </c>
      <c r="F1444" s="477" t="s">
        <v>454</v>
      </c>
      <c r="G1444" s="670">
        <f>_xlfn.XLOOKUP(Table3[[#This Row],[district]],LISTS!B:B,LISTS!C:C,0,0,1)</f>
        <v>80401070</v>
      </c>
    </row>
    <row r="1445" spans="1:7" ht="13.5" x14ac:dyDescent="0.35">
      <c r="A1445" s="674" t="s">
        <v>3614</v>
      </c>
      <c r="B1445" s="674" t="s">
        <v>3650</v>
      </c>
      <c r="C1445" s="672" t="s">
        <v>4280</v>
      </c>
      <c r="D1445" s="675">
        <v>44742</v>
      </c>
      <c r="E1445" s="477" t="s">
        <v>3127</v>
      </c>
      <c r="F1445" s="477" t="s">
        <v>454</v>
      </c>
      <c r="G1445" s="670">
        <f>_xlfn.XLOOKUP(Table3[[#This Row],[district]],LISTS!B:B,LISTS!C:C,0,0,1)</f>
        <v>80401070</v>
      </c>
    </row>
    <row r="1446" spans="1:7" ht="13.5" x14ac:dyDescent="0.35">
      <c r="A1446" s="674" t="s">
        <v>3677</v>
      </c>
      <c r="B1446" s="674" t="s">
        <v>3651</v>
      </c>
      <c r="C1446" s="672" t="s">
        <v>4280</v>
      </c>
      <c r="D1446" s="675">
        <v>44742</v>
      </c>
      <c r="E1446" s="477" t="s">
        <v>3127</v>
      </c>
      <c r="F1446" s="477" t="s">
        <v>454</v>
      </c>
      <c r="G1446" s="670">
        <f>_xlfn.XLOOKUP(Table3[[#This Row],[district]],LISTS!B:B,LISTS!C:C,0,0,1)</f>
        <v>80401070</v>
      </c>
    </row>
    <row r="1447" spans="1:7" ht="13.5" x14ac:dyDescent="0.35">
      <c r="A1447" s="674" t="s">
        <v>3749</v>
      </c>
      <c r="B1447" s="674" t="s">
        <v>768</v>
      </c>
      <c r="C1447" s="672" t="s">
        <v>4280</v>
      </c>
      <c r="D1447" s="675">
        <v>44742</v>
      </c>
      <c r="E1447" s="477" t="s">
        <v>3127</v>
      </c>
      <c r="F1447" s="477" t="s">
        <v>454</v>
      </c>
      <c r="G1447" s="670">
        <f>_xlfn.XLOOKUP(Table3[[#This Row],[district]],LISTS!B:B,LISTS!C:C,0,0,1)</f>
        <v>80401070</v>
      </c>
    </row>
    <row r="1448" spans="1:7" ht="13.5" x14ac:dyDescent="0.35">
      <c r="A1448" s="674" t="s">
        <v>3727</v>
      </c>
      <c r="B1448" s="674" t="s">
        <v>3652</v>
      </c>
      <c r="C1448" s="672" t="s">
        <v>4280</v>
      </c>
      <c r="D1448" s="675">
        <v>44742</v>
      </c>
      <c r="E1448" s="477" t="s">
        <v>3127</v>
      </c>
      <c r="F1448" s="477" t="s">
        <v>454</v>
      </c>
      <c r="G1448" s="670">
        <f>_xlfn.XLOOKUP(Table3[[#This Row],[district]],LISTS!B:B,LISTS!C:C,0,0,1)</f>
        <v>80401070</v>
      </c>
    </row>
    <row r="1449" spans="1:7" ht="13.5" x14ac:dyDescent="0.35">
      <c r="A1449" s="674" t="s">
        <v>4274</v>
      </c>
      <c r="B1449" s="674" t="s">
        <v>3482</v>
      </c>
      <c r="C1449" s="672" t="s">
        <v>4280</v>
      </c>
      <c r="D1449" s="675">
        <v>44742</v>
      </c>
      <c r="E1449" s="477" t="s">
        <v>3127</v>
      </c>
      <c r="F1449" s="477" t="s">
        <v>454</v>
      </c>
      <c r="G1449" s="670">
        <f>_xlfn.XLOOKUP(Table3[[#This Row],[district]],LISTS!B:B,LISTS!C:C,0,0,1)</f>
        <v>80401070</v>
      </c>
    </row>
    <row r="1450" spans="1:7" ht="13.5" x14ac:dyDescent="0.35">
      <c r="A1450" s="674" t="s">
        <v>4273</v>
      </c>
      <c r="B1450" s="674" t="s">
        <v>423</v>
      </c>
      <c r="C1450" s="672" t="s">
        <v>4280</v>
      </c>
      <c r="D1450" s="675">
        <v>44742</v>
      </c>
      <c r="E1450" s="477" t="s">
        <v>3127</v>
      </c>
      <c r="F1450" s="477" t="s">
        <v>454</v>
      </c>
      <c r="G1450" s="670">
        <f>_xlfn.XLOOKUP(Table3[[#This Row],[district]],LISTS!B:B,LISTS!C:C,0,0,1)</f>
        <v>80401070</v>
      </c>
    </row>
    <row r="1451" spans="1:7" ht="13.5" x14ac:dyDescent="0.35">
      <c r="A1451" s="674" t="s">
        <v>3614</v>
      </c>
      <c r="B1451" s="674" t="s">
        <v>3653</v>
      </c>
      <c r="C1451" s="672" t="s">
        <v>4280</v>
      </c>
      <c r="D1451" s="675">
        <v>44742</v>
      </c>
      <c r="E1451" s="477" t="s">
        <v>3127</v>
      </c>
      <c r="F1451" s="477" t="s">
        <v>454</v>
      </c>
      <c r="G1451" s="670">
        <f>_xlfn.XLOOKUP(Table3[[#This Row],[district]],LISTS!B:B,LISTS!C:C,0,0,1)</f>
        <v>80401070</v>
      </c>
    </row>
    <row r="1452" spans="1:7" ht="13.5" x14ac:dyDescent="0.35">
      <c r="A1452" s="674" t="s">
        <v>3614</v>
      </c>
      <c r="B1452" s="674" t="s">
        <v>3654</v>
      </c>
      <c r="C1452" s="672" t="s">
        <v>4280</v>
      </c>
      <c r="D1452" s="675">
        <v>44742</v>
      </c>
      <c r="E1452" s="477" t="s">
        <v>3127</v>
      </c>
      <c r="F1452" s="477" t="s">
        <v>454</v>
      </c>
      <c r="G1452" s="670">
        <f>_xlfn.XLOOKUP(Table3[[#This Row],[district]],LISTS!B:B,LISTS!C:C,0,0,1)</f>
        <v>80401070</v>
      </c>
    </row>
    <row r="1453" spans="1:7" ht="13.5" x14ac:dyDescent="0.35">
      <c r="A1453" s="674" t="s">
        <v>3677</v>
      </c>
      <c r="B1453" s="674" t="s">
        <v>3655</v>
      </c>
      <c r="C1453" s="672" t="s">
        <v>4280</v>
      </c>
      <c r="D1453" s="675">
        <v>44742</v>
      </c>
      <c r="E1453" s="477" t="s">
        <v>3127</v>
      </c>
      <c r="F1453" s="477" t="s">
        <v>454</v>
      </c>
      <c r="G1453" s="670">
        <f>_xlfn.XLOOKUP(Table3[[#This Row],[district]],LISTS!B:B,LISTS!C:C,0,0,1)</f>
        <v>80401070</v>
      </c>
    </row>
    <row r="1454" spans="1:7" ht="13.5" x14ac:dyDescent="0.35">
      <c r="A1454" s="674" t="s">
        <v>3749</v>
      </c>
      <c r="B1454" s="674" t="s">
        <v>3656</v>
      </c>
      <c r="C1454" s="672" t="s">
        <v>4280</v>
      </c>
      <c r="D1454" s="675">
        <v>44742</v>
      </c>
      <c r="E1454" s="477" t="s">
        <v>3127</v>
      </c>
      <c r="F1454" s="477" t="s">
        <v>454</v>
      </c>
      <c r="G1454" s="670">
        <f>_xlfn.XLOOKUP(Table3[[#This Row],[district]],LISTS!B:B,LISTS!C:C,0,0,1)</f>
        <v>80401070</v>
      </c>
    </row>
    <row r="1455" spans="1:7" ht="13.5" x14ac:dyDescent="0.35">
      <c r="A1455" s="674" t="s">
        <v>3727</v>
      </c>
      <c r="B1455" s="674" t="s">
        <v>3493</v>
      </c>
      <c r="C1455" s="672" t="s">
        <v>4280</v>
      </c>
      <c r="D1455" s="675">
        <v>44742</v>
      </c>
      <c r="E1455" s="477" t="s">
        <v>3127</v>
      </c>
      <c r="F1455" s="477" t="s">
        <v>454</v>
      </c>
      <c r="G1455" s="670">
        <f>_xlfn.XLOOKUP(Table3[[#This Row],[district]],LISTS!B:B,LISTS!C:C,0,0,1)</f>
        <v>80401070</v>
      </c>
    </row>
    <row r="1456" spans="1:7" ht="13.5" x14ac:dyDescent="0.35">
      <c r="A1456" s="674" t="s">
        <v>4274</v>
      </c>
      <c r="B1456" s="674" t="s">
        <v>3657</v>
      </c>
      <c r="C1456" s="672" t="s">
        <v>4280</v>
      </c>
      <c r="D1456" s="675">
        <v>44742</v>
      </c>
      <c r="E1456" s="477" t="s">
        <v>3127</v>
      </c>
      <c r="F1456" s="477" t="s">
        <v>454</v>
      </c>
      <c r="G1456" s="670">
        <f>_xlfn.XLOOKUP(Table3[[#This Row],[district]],LISTS!B:B,LISTS!C:C,0,0,1)</f>
        <v>80401070</v>
      </c>
    </row>
    <row r="1457" spans="1:7" ht="13.5" x14ac:dyDescent="0.35">
      <c r="A1457" s="674" t="s">
        <v>4273</v>
      </c>
      <c r="B1457" s="674" t="s">
        <v>336</v>
      </c>
      <c r="C1457" s="672" t="s">
        <v>4280</v>
      </c>
      <c r="D1457" s="675">
        <v>44742</v>
      </c>
      <c r="E1457" s="477" t="s">
        <v>3127</v>
      </c>
      <c r="F1457" s="477" t="s">
        <v>454</v>
      </c>
      <c r="G1457" s="670">
        <f>_xlfn.XLOOKUP(Table3[[#This Row],[district]],LISTS!B:B,LISTS!C:C,0,0,1)</f>
        <v>80401070</v>
      </c>
    </row>
    <row r="1458" spans="1:7" ht="13.5" x14ac:dyDescent="0.35">
      <c r="A1458" s="674" t="s">
        <v>3614</v>
      </c>
      <c r="B1458" s="674" t="s">
        <v>3658</v>
      </c>
      <c r="C1458" s="672" t="s">
        <v>4280</v>
      </c>
      <c r="D1458" s="675">
        <v>44742</v>
      </c>
      <c r="E1458" s="477" t="s">
        <v>3127</v>
      </c>
      <c r="F1458" s="477" t="s">
        <v>454</v>
      </c>
      <c r="G1458" s="670">
        <f>_xlfn.XLOOKUP(Table3[[#This Row],[district]],LISTS!B:B,LISTS!C:C,0,0,1)</f>
        <v>80401070</v>
      </c>
    </row>
    <row r="1459" spans="1:7" ht="13.5" x14ac:dyDescent="0.35">
      <c r="A1459" s="674" t="s">
        <v>3614</v>
      </c>
      <c r="B1459" s="674" t="s">
        <v>478</v>
      </c>
      <c r="C1459" s="672" t="s">
        <v>4280</v>
      </c>
      <c r="D1459" s="675">
        <v>44742</v>
      </c>
      <c r="E1459" s="477" t="s">
        <v>3127</v>
      </c>
      <c r="F1459" s="477" t="s">
        <v>454</v>
      </c>
      <c r="G1459" s="670">
        <f>_xlfn.XLOOKUP(Table3[[#This Row],[district]],LISTS!B:B,LISTS!C:C,0,0,1)</f>
        <v>80401070</v>
      </c>
    </row>
    <row r="1460" spans="1:7" ht="13.5" x14ac:dyDescent="0.35">
      <c r="A1460" s="674" t="s">
        <v>3677</v>
      </c>
      <c r="B1460" s="674" t="s">
        <v>3659</v>
      </c>
      <c r="C1460" s="672" t="s">
        <v>4280</v>
      </c>
      <c r="D1460" s="675">
        <v>44742</v>
      </c>
      <c r="E1460" s="477" t="s">
        <v>3127</v>
      </c>
      <c r="F1460" s="477" t="s">
        <v>454</v>
      </c>
      <c r="G1460" s="670">
        <f>_xlfn.XLOOKUP(Table3[[#This Row],[district]],LISTS!B:B,LISTS!C:C,0,0,1)</f>
        <v>80401070</v>
      </c>
    </row>
    <row r="1461" spans="1:7" ht="13.5" x14ac:dyDescent="0.35">
      <c r="A1461" s="674" t="s">
        <v>3749</v>
      </c>
      <c r="B1461" s="674" t="s">
        <v>3623</v>
      </c>
      <c r="C1461" s="672" t="s">
        <v>4280</v>
      </c>
      <c r="D1461" s="675">
        <v>44742</v>
      </c>
      <c r="E1461" s="477" t="s">
        <v>3127</v>
      </c>
      <c r="F1461" s="477" t="s">
        <v>454</v>
      </c>
      <c r="G1461" s="670">
        <f>_xlfn.XLOOKUP(Table3[[#This Row],[district]],LISTS!B:B,LISTS!C:C,0,0,1)</f>
        <v>80401070</v>
      </c>
    </row>
    <row r="1462" spans="1:7" ht="13.5" x14ac:dyDescent="0.35">
      <c r="A1462" s="674" t="s">
        <v>3727</v>
      </c>
      <c r="B1462" s="674" t="s">
        <v>3660</v>
      </c>
      <c r="C1462" s="672" t="s">
        <v>4280</v>
      </c>
      <c r="D1462" s="675">
        <v>44742</v>
      </c>
      <c r="E1462" s="477" t="s">
        <v>3127</v>
      </c>
      <c r="F1462" s="477" t="s">
        <v>454</v>
      </c>
      <c r="G1462" s="670">
        <f>_xlfn.XLOOKUP(Table3[[#This Row],[district]],LISTS!B:B,LISTS!C:C,0,0,1)</f>
        <v>80401070</v>
      </c>
    </row>
    <row r="1463" spans="1:7" ht="13.5" x14ac:dyDescent="0.35">
      <c r="A1463" s="674" t="s">
        <v>4274</v>
      </c>
      <c r="B1463" s="674" t="s">
        <v>3661</v>
      </c>
      <c r="C1463" s="672" t="s">
        <v>4280</v>
      </c>
      <c r="D1463" s="675">
        <v>44742</v>
      </c>
      <c r="E1463" s="477" t="s">
        <v>3127</v>
      </c>
      <c r="F1463" s="477" t="s">
        <v>454</v>
      </c>
      <c r="G1463" s="670">
        <f>_xlfn.XLOOKUP(Table3[[#This Row],[district]],LISTS!B:B,LISTS!C:C,0,0,1)</f>
        <v>80401070</v>
      </c>
    </row>
    <row r="1464" spans="1:7" ht="13.5" x14ac:dyDescent="0.35">
      <c r="A1464" s="674" t="s">
        <v>4273</v>
      </c>
      <c r="B1464" s="674" t="s">
        <v>3662</v>
      </c>
      <c r="C1464" s="672" t="s">
        <v>4280</v>
      </c>
      <c r="D1464" s="675">
        <v>44742</v>
      </c>
      <c r="E1464" s="477" t="s">
        <v>3127</v>
      </c>
      <c r="F1464" s="477" t="s">
        <v>454</v>
      </c>
      <c r="G1464" s="670">
        <f>_xlfn.XLOOKUP(Table3[[#This Row],[district]],LISTS!B:B,LISTS!C:C,0,0,1)</f>
        <v>80401070</v>
      </c>
    </row>
    <row r="1465" spans="1:7" ht="13.5" x14ac:dyDescent="0.35">
      <c r="A1465" s="674" t="s">
        <v>3614</v>
      </c>
      <c r="B1465" s="674" t="s">
        <v>3663</v>
      </c>
      <c r="C1465" s="672" t="s">
        <v>4280</v>
      </c>
      <c r="D1465" s="675">
        <v>44742</v>
      </c>
      <c r="E1465" s="477" t="s">
        <v>3127</v>
      </c>
      <c r="F1465" s="477" t="s">
        <v>454</v>
      </c>
      <c r="G1465" s="670">
        <f>_xlfn.XLOOKUP(Table3[[#This Row],[district]],LISTS!B:B,LISTS!C:C,0,0,1)</f>
        <v>80401070</v>
      </c>
    </row>
    <row r="1466" spans="1:7" ht="13.5" x14ac:dyDescent="0.35">
      <c r="A1466" s="674" t="s">
        <v>3614</v>
      </c>
      <c r="B1466" s="674" t="s">
        <v>3664</v>
      </c>
      <c r="C1466" s="672" t="s">
        <v>4280</v>
      </c>
      <c r="D1466" s="675">
        <v>44742</v>
      </c>
      <c r="E1466" s="477" t="s">
        <v>3127</v>
      </c>
      <c r="F1466" s="477" t="s">
        <v>454</v>
      </c>
      <c r="G1466" s="670">
        <f>_xlfn.XLOOKUP(Table3[[#This Row],[district]],LISTS!B:B,LISTS!C:C,0,0,1)</f>
        <v>80401070</v>
      </c>
    </row>
    <row r="1467" spans="1:7" ht="13.5" x14ac:dyDescent="0.35">
      <c r="A1467" s="674" t="s">
        <v>3677</v>
      </c>
      <c r="B1467" s="674" t="s">
        <v>3665</v>
      </c>
      <c r="C1467" s="672" t="s">
        <v>4280</v>
      </c>
      <c r="D1467" s="675">
        <v>44742</v>
      </c>
      <c r="E1467" s="477" t="s">
        <v>3127</v>
      </c>
      <c r="F1467" s="477" t="s">
        <v>454</v>
      </c>
      <c r="G1467" s="670">
        <f>_xlfn.XLOOKUP(Table3[[#This Row],[district]],LISTS!B:B,LISTS!C:C,0,0,1)</f>
        <v>80401070</v>
      </c>
    </row>
    <row r="1468" spans="1:7" ht="13.5" x14ac:dyDescent="0.35">
      <c r="A1468" s="674" t="s">
        <v>3749</v>
      </c>
      <c r="B1468" s="674" t="s">
        <v>3666</v>
      </c>
      <c r="C1468" s="672" t="s">
        <v>4280</v>
      </c>
      <c r="D1468" s="675">
        <v>44742</v>
      </c>
      <c r="E1468" s="477" t="s">
        <v>3127</v>
      </c>
      <c r="F1468" s="477" t="s">
        <v>454</v>
      </c>
      <c r="G1468" s="670">
        <f>_xlfn.XLOOKUP(Table3[[#This Row],[district]],LISTS!B:B,LISTS!C:C,0,0,1)</f>
        <v>80401070</v>
      </c>
    </row>
    <row r="1469" spans="1:7" ht="13.5" x14ac:dyDescent="0.35">
      <c r="A1469" s="674" t="s">
        <v>3727</v>
      </c>
      <c r="B1469" s="674" t="s">
        <v>3577</v>
      </c>
      <c r="C1469" s="672" t="s">
        <v>4280</v>
      </c>
      <c r="D1469" s="675">
        <v>44742</v>
      </c>
      <c r="E1469" s="477" t="s">
        <v>3127</v>
      </c>
      <c r="F1469" s="477" t="s">
        <v>454</v>
      </c>
      <c r="G1469" s="670">
        <f>_xlfn.XLOOKUP(Table3[[#This Row],[district]],LISTS!B:B,LISTS!C:C,0,0,1)</f>
        <v>80401070</v>
      </c>
    </row>
    <row r="1470" spans="1:7" ht="13.5" x14ac:dyDescent="0.35">
      <c r="A1470" s="674" t="s">
        <v>4274</v>
      </c>
      <c r="B1470" s="674" t="s">
        <v>3667</v>
      </c>
      <c r="C1470" s="672" t="s">
        <v>4280</v>
      </c>
      <c r="D1470" s="675">
        <v>44742</v>
      </c>
      <c r="E1470" s="477" t="s">
        <v>3127</v>
      </c>
      <c r="F1470" s="477" t="s">
        <v>454</v>
      </c>
      <c r="G1470" s="670">
        <f>_xlfn.XLOOKUP(Table3[[#This Row],[district]],LISTS!B:B,LISTS!C:C,0,0,1)</f>
        <v>80401070</v>
      </c>
    </row>
    <row r="1471" spans="1:7" ht="13.5" x14ac:dyDescent="0.35">
      <c r="A1471" s="674" t="s">
        <v>4273</v>
      </c>
      <c r="B1471" s="674" t="s">
        <v>3668</v>
      </c>
      <c r="C1471" s="672" t="s">
        <v>4280</v>
      </c>
      <c r="D1471" s="675">
        <v>44742</v>
      </c>
      <c r="E1471" s="477" t="s">
        <v>3127</v>
      </c>
      <c r="F1471" s="477" t="s">
        <v>454</v>
      </c>
      <c r="G1471" s="670">
        <f>_xlfn.XLOOKUP(Table3[[#This Row],[district]],LISTS!B:B,LISTS!C:C,0,0,1)</f>
        <v>80401070</v>
      </c>
    </row>
    <row r="1472" spans="1:7" ht="13.5" x14ac:dyDescent="0.35">
      <c r="A1472" s="674" t="s">
        <v>3614</v>
      </c>
      <c r="B1472" s="674" t="s">
        <v>3669</v>
      </c>
      <c r="C1472" s="672" t="s">
        <v>4280</v>
      </c>
      <c r="D1472" s="675">
        <v>44742</v>
      </c>
      <c r="E1472" s="477" t="s">
        <v>3127</v>
      </c>
      <c r="F1472" s="477" t="s">
        <v>454</v>
      </c>
      <c r="G1472" s="670">
        <f>_xlfn.XLOOKUP(Table3[[#This Row],[district]],LISTS!B:B,LISTS!C:C,0,0,1)</f>
        <v>80401070</v>
      </c>
    </row>
    <row r="1473" spans="1:7" ht="13.5" x14ac:dyDescent="0.35">
      <c r="A1473" s="674" t="s">
        <v>3614</v>
      </c>
      <c r="B1473" s="674" t="s">
        <v>3670</v>
      </c>
      <c r="C1473" s="672" t="s">
        <v>4280</v>
      </c>
      <c r="D1473" s="675">
        <v>44742</v>
      </c>
      <c r="E1473" s="477" t="s">
        <v>3127</v>
      </c>
      <c r="F1473" s="477" t="s">
        <v>454</v>
      </c>
      <c r="G1473" s="670">
        <f>_xlfn.XLOOKUP(Table3[[#This Row],[district]],LISTS!B:B,LISTS!C:C,0,0,1)</f>
        <v>80401070</v>
      </c>
    </row>
    <row r="1474" spans="1:7" ht="13.5" x14ac:dyDescent="0.35">
      <c r="A1474" s="674" t="s">
        <v>3677</v>
      </c>
      <c r="B1474" s="674" t="s">
        <v>3671</v>
      </c>
      <c r="C1474" s="672" t="s">
        <v>4280</v>
      </c>
      <c r="D1474" s="675">
        <v>44742</v>
      </c>
      <c r="E1474" s="477" t="s">
        <v>3127</v>
      </c>
      <c r="F1474" s="477" t="s">
        <v>454</v>
      </c>
      <c r="G1474" s="670">
        <f>_xlfn.XLOOKUP(Table3[[#This Row],[district]],LISTS!B:B,LISTS!C:C,0,0,1)</f>
        <v>80401070</v>
      </c>
    </row>
    <row r="1475" spans="1:7" ht="13.5" x14ac:dyDescent="0.35">
      <c r="A1475" s="674" t="s">
        <v>3749</v>
      </c>
      <c r="B1475" s="674" t="s">
        <v>3672</v>
      </c>
      <c r="C1475" s="672" t="s">
        <v>4280</v>
      </c>
      <c r="D1475" s="675">
        <v>44742</v>
      </c>
      <c r="E1475" s="477" t="s">
        <v>3127</v>
      </c>
      <c r="F1475" s="477" t="s">
        <v>454</v>
      </c>
      <c r="G1475" s="670">
        <f>_xlfn.XLOOKUP(Table3[[#This Row],[district]],LISTS!B:B,LISTS!C:C,0,0,1)</f>
        <v>80401070</v>
      </c>
    </row>
    <row r="1476" spans="1:7" ht="13.5" x14ac:dyDescent="0.35">
      <c r="A1476" s="674" t="s">
        <v>3727</v>
      </c>
      <c r="B1476" s="674" t="s">
        <v>3673</v>
      </c>
      <c r="C1476" s="672" t="s">
        <v>4280</v>
      </c>
      <c r="D1476" s="675">
        <v>44742</v>
      </c>
      <c r="E1476" s="477" t="s">
        <v>3127</v>
      </c>
      <c r="F1476" s="477" t="s">
        <v>454</v>
      </c>
      <c r="G1476" s="670">
        <f>_xlfn.XLOOKUP(Table3[[#This Row],[district]],LISTS!B:B,LISTS!C:C,0,0,1)</f>
        <v>80401070</v>
      </c>
    </row>
    <row r="1477" spans="1:7" ht="13.5" x14ac:dyDescent="0.35">
      <c r="A1477" s="674" t="s">
        <v>4274</v>
      </c>
      <c r="B1477" s="674" t="s">
        <v>3674</v>
      </c>
      <c r="C1477" s="672" t="s">
        <v>4280</v>
      </c>
      <c r="D1477" s="675">
        <v>44742</v>
      </c>
      <c r="E1477" s="477" t="s">
        <v>3127</v>
      </c>
      <c r="F1477" s="477" t="s">
        <v>454</v>
      </c>
      <c r="G1477" s="670">
        <f>_xlfn.XLOOKUP(Table3[[#This Row],[district]],LISTS!B:B,LISTS!C:C,0,0,1)</f>
        <v>80401070</v>
      </c>
    </row>
    <row r="1478" spans="1:7" ht="13.5" x14ac:dyDescent="0.35">
      <c r="A1478" s="674" t="s">
        <v>4273</v>
      </c>
      <c r="B1478" s="674" t="s">
        <v>3675</v>
      </c>
      <c r="C1478" s="672" t="s">
        <v>4280</v>
      </c>
      <c r="D1478" s="675">
        <v>44742</v>
      </c>
      <c r="E1478" s="477" t="s">
        <v>3127</v>
      </c>
      <c r="F1478" s="477" t="s">
        <v>454</v>
      </c>
      <c r="G1478" s="670">
        <f>_xlfn.XLOOKUP(Table3[[#This Row],[district]],LISTS!B:B,LISTS!C:C,0,0,1)</f>
        <v>80401070</v>
      </c>
    </row>
    <row r="1479" spans="1:7" ht="13.5" x14ac:dyDescent="0.35">
      <c r="A1479" s="674" t="s">
        <v>3614</v>
      </c>
      <c r="B1479" s="674" t="s">
        <v>163</v>
      </c>
      <c r="C1479" s="672" t="s">
        <v>4280</v>
      </c>
      <c r="D1479" s="675">
        <v>44742</v>
      </c>
      <c r="E1479" s="477" t="s">
        <v>3127</v>
      </c>
      <c r="F1479" s="477" t="s">
        <v>454</v>
      </c>
      <c r="G1479" s="670">
        <f>_xlfn.XLOOKUP(Table3[[#This Row],[district]],LISTS!B:B,LISTS!C:C,0,0,1)</f>
        <v>80401070</v>
      </c>
    </row>
    <row r="1480" spans="1:7" ht="13.5" x14ac:dyDescent="0.35">
      <c r="A1480" s="674" t="s">
        <v>4275</v>
      </c>
      <c r="B1480" s="674" t="s">
        <v>3676</v>
      </c>
      <c r="C1480" s="672" t="s">
        <v>4279</v>
      </c>
      <c r="D1480" s="675">
        <v>44742</v>
      </c>
      <c r="E1480" s="477" t="s">
        <v>3127</v>
      </c>
      <c r="F1480" s="477" t="s">
        <v>454</v>
      </c>
      <c r="G1480" s="670">
        <f>_xlfn.XLOOKUP(Table3[[#This Row],[district]],LISTS!B:B,LISTS!C:C,0,0,1)</f>
        <v>80401070</v>
      </c>
    </row>
    <row r="1481" spans="1:7" ht="13.5" x14ac:dyDescent="0.35">
      <c r="A1481" s="674" t="s">
        <v>3580</v>
      </c>
      <c r="B1481" s="674" t="s">
        <v>3677</v>
      </c>
      <c r="C1481" s="672" t="s">
        <v>4279</v>
      </c>
      <c r="D1481" s="675">
        <v>44742</v>
      </c>
      <c r="E1481" s="477" t="s">
        <v>3127</v>
      </c>
      <c r="F1481" s="477" t="s">
        <v>454</v>
      </c>
      <c r="G1481" s="670">
        <f>_xlfn.XLOOKUP(Table3[[#This Row],[district]],LISTS!B:B,LISTS!C:C,0,0,1)</f>
        <v>80401070</v>
      </c>
    </row>
    <row r="1482" spans="1:7" ht="13.5" x14ac:dyDescent="0.35">
      <c r="A1482" s="674" t="s">
        <v>4276</v>
      </c>
      <c r="B1482" s="674" t="s">
        <v>3678</v>
      </c>
      <c r="C1482" s="672" t="s">
        <v>4279</v>
      </c>
      <c r="D1482" s="675">
        <v>44742</v>
      </c>
      <c r="E1482" s="477" t="s">
        <v>3127</v>
      </c>
      <c r="F1482" s="477" t="s">
        <v>454</v>
      </c>
      <c r="G1482" s="670">
        <f>_xlfn.XLOOKUP(Table3[[#This Row],[district]],LISTS!B:B,LISTS!C:C,0,0,1)</f>
        <v>80401070</v>
      </c>
    </row>
    <row r="1483" spans="1:7" ht="13.5" x14ac:dyDescent="0.35">
      <c r="A1483" s="674" t="s">
        <v>4277</v>
      </c>
      <c r="B1483" s="674" t="s">
        <v>3679</v>
      </c>
      <c r="C1483" s="672" t="s">
        <v>4279</v>
      </c>
      <c r="D1483" s="675">
        <v>44742</v>
      </c>
      <c r="E1483" s="477" t="s">
        <v>3127</v>
      </c>
      <c r="F1483" s="477" t="s">
        <v>454</v>
      </c>
      <c r="G1483" s="670">
        <f>_xlfn.XLOOKUP(Table3[[#This Row],[district]],LISTS!B:B,LISTS!C:C,0,0,1)</f>
        <v>80401070</v>
      </c>
    </row>
    <row r="1484" spans="1:7" ht="13.5" x14ac:dyDescent="0.35">
      <c r="A1484" s="674" t="s">
        <v>3834</v>
      </c>
      <c r="B1484" s="674" t="s">
        <v>3680</v>
      </c>
      <c r="C1484" s="672" t="s">
        <v>4279</v>
      </c>
      <c r="D1484" s="675">
        <v>44742</v>
      </c>
      <c r="E1484" s="477" t="s">
        <v>3127</v>
      </c>
      <c r="F1484" s="477" t="s">
        <v>454</v>
      </c>
      <c r="G1484" s="670">
        <f>_xlfn.XLOOKUP(Table3[[#This Row],[district]],LISTS!B:B,LISTS!C:C,0,0,1)</f>
        <v>80401070</v>
      </c>
    </row>
    <row r="1485" spans="1:7" ht="13.5" x14ac:dyDescent="0.35">
      <c r="A1485" s="674" t="s">
        <v>4278</v>
      </c>
      <c r="B1485" s="674" t="s">
        <v>3681</v>
      </c>
      <c r="C1485" s="672" t="s">
        <v>4279</v>
      </c>
      <c r="D1485" s="675">
        <v>44742</v>
      </c>
      <c r="E1485" s="477" t="s">
        <v>3127</v>
      </c>
      <c r="F1485" s="477" t="s">
        <v>454</v>
      </c>
      <c r="G1485" s="670">
        <f>_xlfn.XLOOKUP(Table3[[#This Row],[district]],LISTS!B:B,LISTS!C:C,0,0,1)</f>
        <v>80401070</v>
      </c>
    </row>
    <row r="1486" spans="1:7" ht="13.5" x14ac:dyDescent="0.35">
      <c r="A1486" s="674" t="s">
        <v>3580</v>
      </c>
      <c r="B1486" s="674" t="s">
        <v>3682</v>
      </c>
      <c r="C1486" s="672" t="s">
        <v>4279</v>
      </c>
      <c r="D1486" s="675">
        <v>44742</v>
      </c>
      <c r="E1486" s="477" t="s">
        <v>3127</v>
      </c>
      <c r="F1486" s="477" t="s">
        <v>454</v>
      </c>
      <c r="G1486" s="670">
        <f>_xlfn.XLOOKUP(Table3[[#This Row],[district]],LISTS!B:B,LISTS!C:C,0,0,1)</f>
        <v>80401070</v>
      </c>
    </row>
    <row r="1487" spans="1:7" ht="13.5" x14ac:dyDescent="0.35">
      <c r="A1487" s="674" t="s">
        <v>4276</v>
      </c>
      <c r="B1487" s="674" t="s">
        <v>3683</v>
      </c>
      <c r="C1487" s="672" t="s">
        <v>4279</v>
      </c>
      <c r="D1487" s="675">
        <v>44742</v>
      </c>
      <c r="E1487" s="477" t="s">
        <v>3127</v>
      </c>
      <c r="F1487" s="477" t="s">
        <v>454</v>
      </c>
      <c r="G1487" s="670">
        <f>_xlfn.XLOOKUP(Table3[[#This Row],[district]],LISTS!B:B,LISTS!C:C,0,0,1)</f>
        <v>80401070</v>
      </c>
    </row>
    <row r="1488" spans="1:7" ht="13.5" x14ac:dyDescent="0.35">
      <c r="A1488" s="674" t="s">
        <v>4277</v>
      </c>
      <c r="B1488" s="674" t="s">
        <v>3684</v>
      </c>
      <c r="C1488" s="672" t="s">
        <v>4279</v>
      </c>
      <c r="D1488" s="675">
        <v>44742</v>
      </c>
      <c r="E1488" s="477" t="s">
        <v>3127</v>
      </c>
      <c r="F1488" s="477" t="s">
        <v>454</v>
      </c>
      <c r="G1488" s="670">
        <f>_xlfn.XLOOKUP(Table3[[#This Row],[district]],LISTS!B:B,LISTS!C:C,0,0,1)</f>
        <v>80401070</v>
      </c>
    </row>
    <row r="1489" spans="1:7" ht="13.5" x14ac:dyDescent="0.35">
      <c r="A1489" s="674" t="s">
        <v>3834</v>
      </c>
      <c r="B1489" s="674" t="s">
        <v>3685</v>
      </c>
      <c r="C1489" s="672" t="s">
        <v>4279</v>
      </c>
      <c r="D1489" s="675">
        <v>44742</v>
      </c>
      <c r="E1489" s="477" t="s">
        <v>3127</v>
      </c>
      <c r="F1489" s="477" t="s">
        <v>454</v>
      </c>
      <c r="G1489" s="670">
        <f>_xlfn.XLOOKUP(Table3[[#This Row],[district]],LISTS!B:B,LISTS!C:C,0,0,1)</f>
        <v>80401070</v>
      </c>
    </row>
    <row r="1490" spans="1:7" ht="13.5" x14ac:dyDescent="0.35">
      <c r="A1490" s="674" t="s">
        <v>4278</v>
      </c>
      <c r="B1490" s="674" t="s">
        <v>3686</v>
      </c>
      <c r="C1490" s="672" t="s">
        <v>4279</v>
      </c>
      <c r="D1490" s="675">
        <v>44742</v>
      </c>
      <c r="E1490" s="477" t="s">
        <v>3127</v>
      </c>
      <c r="F1490" s="477" t="s">
        <v>454</v>
      </c>
      <c r="G1490" s="670">
        <f>_xlfn.XLOOKUP(Table3[[#This Row],[district]],LISTS!B:B,LISTS!C:C,0,0,1)</f>
        <v>80401070</v>
      </c>
    </row>
    <row r="1491" spans="1:7" ht="13.5" x14ac:dyDescent="0.35">
      <c r="A1491" s="674" t="s">
        <v>3580</v>
      </c>
      <c r="B1491" s="674" t="s">
        <v>3687</v>
      </c>
      <c r="C1491" s="672" t="s">
        <v>4279</v>
      </c>
      <c r="D1491" s="675">
        <v>44742</v>
      </c>
      <c r="E1491" s="477" t="s">
        <v>3127</v>
      </c>
      <c r="F1491" s="477" t="s">
        <v>454</v>
      </c>
      <c r="G1491" s="670">
        <f>_xlfn.XLOOKUP(Table3[[#This Row],[district]],LISTS!B:B,LISTS!C:C,0,0,1)</f>
        <v>80401070</v>
      </c>
    </row>
    <row r="1492" spans="1:7" ht="13.5" x14ac:dyDescent="0.35">
      <c r="A1492" s="674" t="s">
        <v>4276</v>
      </c>
      <c r="B1492" s="674" t="s">
        <v>3688</v>
      </c>
      <c r="C1492" s="672" t="s">
        <v>4279</v>
      </c>
      <c r="D1492" s="675">
        <v>44742</v>
      </c>
      <c r="E1492" s="477" t="s">
        <v>3127</v>
      </c>
      <c r="F1492" s="477" t="s">
        <v>454</v>
      </c>
      <c r="G1492" s="670">
        <f>_xlfn.XLOOKUP(Table3[[#This Row],[district]],LISTS!B:B,LISTS!C:C,0,0,1)</f>
        <v>80401070</v>
      </c>
    </row>
    <row r="1493" spans="1:7" ht="13.5" x14ac:dyDescent="0.35">
      <c r="A1493" s="674" t="s">
        <v>4277</v>
      </c>
      <c r="B1493" s="674" t="s">
        <v>3689</v>
      </c>
      <c r="C1493" s="672" t="s">
        <v>4279</v>
      </c>
      <c r="D1493" s="675">
        <v>44742</v>
      </c>
      <c r="E1493" s="477" t="s">
        <v>3127</v>
      </c>
      <c r="F1493" s="477" t="s">
        <v>454</v>
      </c>
      <c r="G1493" s="670">
        <f>_xlfn.XLOOKUP(Table3[[#This Row],[district]],LISTS!B:B,LISTS!C:C,0,0,1)</f>
        <v>80401070</v>
      </c>
    </row>
    <row r="1494" spans="1:7" ht="13.5" x14ac:dyDescent="0.35">
      <c r="A1494" s="674" t="s">
        <v>3834</v>
      </c>
      <c r="B1494" s="674" t="s">
        <v>3628</v>
      </c>
      <c r="C1494" s="672" t="s">
        <v>4279</v>
      </c>
      <c r="D1494" s="675">
        <v>44742</v>
      </c>
      <c r="E1494" s="477" t="s">
        <v>3127</v>
      </c>
      <c r="F1494" s="477" t="s">
        <v>454</v>
      </c>
      <c r="G1494" s="670">
        <f>_xlfn.XLOOKUP(Table3[[#This Row],[district]],LISTS!B:B,LISTS!C:C,0,0,1)</f>
        <v>80401070</v>
      </c>
    </row>
    <row r="1495" spans="1:7" ht="13.5" x14ac:dyDescent="0.35">
      <c r="A1495" s="674" t="s">
        <v>4278</v>
      </c>
      <c r="B1495" s="674" t="s">
        <v>3468</v>
      </c>
      <c r="C1495" s="672" t="s">
        <v>4279</v>
      </c>
      <c r="D1495" s="675">
        <v>44742</v>
      </c>
      <c r="E1495" s="477" t="s">
        <v>3127</v>
      </c>
      <c r="F1495" s="477" t="s">
        <v>454</v>
      </c>
      <c r="G1495" s="670">
        <f>_xlfn.XLOOKUP(Table3[[#This Row],[district]],LISTS!B:B,LISTS!C:C,0,0,1)</f>
        <v>80401070</v>
      </c>
    </row>
    <row r="1496" spans="1:7" ht="13.5" x14ac:dyDescent="0.35">
      <c r="A1496" s="674" t="s">
        <v>3580</v>
      </c>
      <c r="B1496" s="674" t="s">
        <v>3626</v>
      </c>
      <c r="C1496" s="672" t="s">
        <v>4279</v>
      </c>
      <c r="D1496" s="675">
        <v>44742</v>
      </c>
      <c r="E1496" s="477" t="s">
        <v>3127</v>
      </c>
      <c r="F1496" s="477" t="s">
        <v>454</v>
      </c>
      <c r="G1496" s="670">
        <f>_xlfn.XLOOKUP(Table3[[#This Row],[district]],LISTS!B:B,LISTS!C:C,0,0,1)</f>
        <v>80401070</v>
      </c>
    </row>
    <row r="1497" spans="1:7" ht="13.5" x14ac:dyDescent="0.35">
      <c r="A1497" s="674" t="s">
        <v>4276</v>
      </c>
      <c r="B1497" s="674" t="s">
        <v>3690</v>
      </c>
      <c r="C1497" s="672" t="s">
        <v>4279</v>
      </c>
      <c r="D1497" s="675">
        <v>44742</v>
      </c>
      <c r="E1497" s="477" t="s">
        <v>3127</v>
      </c>
      <c r="F1497" s="477" t="s">
        <v>454</v>
      </c>
      <c r="G1497" s="670">
        <f>_xlfn.XLOOKUP(Table3[[#This Row],[district]],LISTS!B:B,LISTS!C:C,0,0,1)</f>
        <v>80401070</v>
      </c>
    </row>
    <row r="1498" spans="1:7" ht="13.5" x14ac:dyDescent="0.35">
      <c r="A1498" s="674" t="s">
        <v>4277</v>
      </c>
      <c r="B1498" s="674" t="s">
        <v>3691</v>
      </c>
      <c r="C1498" s="672" t="s">
        <v>4279</v>
      </c>
      <c r="D1498" s="675">
        <v>44742</v>
      </c>
      <c r="E1498" s="477" t="s">
        <v>3127</v>
      </c>
      <c r="F1498" s="477" t="s">
        <v>454</v>
      </c>
      <c r="G1498" s="670">
        <f>_xlfn.XLOOKUP(Table3[[#This Row],[district]],LISTS!B:B,LISTS!C:C,0,0,1)</f>
        <v>80401070</v>
      </c>
    </row>
    <row r="1499" spans="1:7" ht="13.5" x14ac:dyDescent="0.35">
      <c r="A1499" s="674" t="s">
        <v>3834</v>
      </c>
      <c r="B1499" s="674" t="s">
        <v>3692</v>
      </c>
      <c r="C1499" s="672" t="s">
        <v>4279</v>
      </c>
      <c r="D1499" s="675">
        <v>44742</v>
      </c>
      <c r="E1499" s="477" t="s">
        <v>3127</v>
      </c>
      <c r="F1499" s="477" t="s">
        <v>454</v>
      </c>
      <c r="G1499" s="670">
        <f>_xlfn.XLOOKUP(Table3[[#This Row],[district]],LISTS!B:B,LISTS!C:C,0,0,1)</f>
        <v>80401070</v>
      </c>
    </row>
    <row r="1500" spans="1:7" ht="13.5" x14ac:dyDescent="0.35">
      <c r="A1500" s="674" t="s">
        <v>4278</v>
      </c>
      <c r="B1500" s="674" t="s">
        <v>3693</v>
      </c>
      <c r="C1500" s="672" t="s">
        <v>4279</v>
      </c>
      <c r="D1500" s="675">
        <v>44742</v>
      </c>
      <c r="E1500" s="477" t="s">
        <v>3127</v>
      </c>
      <c r="F1500" s="477" t="s">
        <v>454</v>
      </c>
      <c r="G1500" s="670">
        <f>_xlfn.XLOOKUP(Table3[[#This Row],[district]],LISTS!B:B,LISTS!C:C,0,0,1)</f>
        <v>80401070</v>
      </c>
    </row>
    <row r="1501" spans="1:7" ht="13.5" x14ac:dyDescent="0.35">
      <c r="A1501" s="674" t="s">
        <v>3580</v>
      </c>
      <c r="B1501" s="674" t="s">
        <v>3694</v>
      </c>
      <c r="C1501" s="672" t="s">
        <v>4279</v>
      </c>
      <c r="D1501" s="675">
        <v>44742</v>
      </c>
      <c r="E1501" s="477" t="s">
        <v>3127</v>
      </c>
      <c r="F1501" s="477" t="s">
        <v>454</v>
      </c>
      <c r="G1501" s="670">
        <f>_xlfn.XLOOKUP(Table3[[#This Row],[district]],LISTS!B:B,LISTS!C:C,0,0,1)</f>
        <v>80401070</v>
      </c>
    </row>
    <row r="1502" spans="1:7" ht="13.5" x14ac:dyDescent="0.35">
      <c r="A1502" s="674" t="s">
        <v>4276</v>
      </c>
      <c r="B1502" s="674" t="s">
        <v>3695</v>
      </c>
      <c r="C1502" s="672" t="s">
        <v>4279</v>
      </c>
      <c r="D1502" s="675">
        <v>44742</v>
      </c>
      <c r="E1502" s="477" t="s">
        <v>3127</v>
      </c>
      <c r="F1502" s="477" t="s">
        <v>454</v>
      </c>
      <c r="G1502" s="670">
        <f>_xlfn.XLOOKUP(Table3[[#This Row],[district]],LISTS!B:B,LISTS!C:C,0,0,1)</f>
        <v>80401070</v>
      </c>
    </row>
    <row r="1503" spans="1:7" ht="13.5" x14ac:dyDescent="0.35">
      <c r="A1503" s="674" t="s">
        <v>4277</v>
      </c>
      <c r="B1503" s="674" t="s">
        <v>364</v>
      </c>
      <c r="C1503" s="672" t="s">
        <v>4279</v>
      </c>
      <c r="D1503" s="675">
        <v>44742</v>
      </c>
      <c r="E1503" s="477" t="s">
        <v>3127</v>
      </c>
      <c r="F1503" s="477" t="s">
        <v>454</v>
      </c>
      <c r="G1503" s="670">
        <f>_xlfn.XLOOKUP(Table3[[#This Row],[district]],LISTS!B:B,LISTS!C:C,0,0,1)</f>
        <v>80401070</v>
      </c>
    </row>
    <row r="1504" spans="1:7" ht="13.5" x14ac:dyDescent="0.35">
      <c r="A1504" s="674" t="s">
        <v>3834</v>
      </c>
      <c r="B1504" s="674" t="s">
        <v>3696</v>
      </c>
      <c r="C1504" s="672" t="s">
        <v>4279</v>
      </c>
      <c r="D1504" s="675">
        <v>44742</v>
      </c>
      <c r="E1504" s="477" t="s">
        <v>3127</v>
      </c>
      <c r="F1504" s="477" t="s">
        <v>454</v>
      </c>
      <c r="G1504" s="670">
        <f>_xlfn.XLOOKUP(Table3[[#This Row],[district]],LISTS!B:B,LISTS!C:C,0,0,1)</f>
        <v>80401070</v>
      </c>
    </row>
    <row r="1505" spans="1:10" ht="13.5" x14ac:dyDescent="0.35">
      <c r="A1505" s="674" t="s">
        <v>4278</v>
      </c>
      <c r="B1505" s="674" t="s">
        <v>3697</v>
      </c>
      <c r="C1505" s="672" t="s">
        <v>4279</v>
      </c>
      <c r="D1505" s="675">
        <v>44742</v>
      </c>
      <c r="E1505" s="477" t="s">
        <v>3127</v>
      </c>
      <c r="F1505" s="477" t="s">
        <v>454</v>
      </c>
      <c r="G1505" s="670">
        <f>_xlfn.XLOOKUP(Table3[[#This Row],[district]],LISTS!B:B,LISTS!C:C,0,0,1)</f>
        <v>80401070</v>
      </c>
    </row>
    <row r="1506" spans="1:10" ht="13.5" x14ac:dyDescent="0.35">
      <c r="A1506" s="674" t="s">
        <v>3580</v>
      </c>
      <c r="B1506" s="674" t="s">
        <v>3698</v>
      </c>
      <c r="C1506" s="672" t="s">
        <v>4279</v>
      </c>
      <c r="D1506" s="675">
        <v>44742</v>
      </c>
      <c r="E1506" s="477" t="s">
        <v>3127</v>
      </c>
      <c r="F1506" s="477" t="s">
        <v>454</v>
      </c>
      <c r="G1506" s="670">
        <f>_xlfn.XLOOKUP(Table3[[#This Row],[district]],LISTS!B:B,LISTS!C:C,0,0,1)</f>
        <v>80401070</v>
      </c>
    </row>
    <row r="1507" spans="1:10" ht="13.5" x14ac:dyDescent="0.35">
      <c r="A1507" s="674" t="s">
        <v>4276</v>
      </c>
      <c r="B1507" s="674" t="s">
        <v>3699</v>
      </c>
      <c r="C1507" s="672" t="s">
        <v>4279</v>
      </c>
      <c r="D1507" s="675">
        <v>44742</v>
      </c>
      <c r="E1507" s="477" t="s">
        <v>3127</v>
      </c>
      <c r="F1507" s="477" t="s">
        <v>454</v>
      </c>
      <c r="G1507" s="670">
        <f>_xlfn.XLOOKUP(Table3[[#This Row],[district]],LISTS!B:B,LISTS!C:C,0,0,1)</f>
        <v>80401070</v>
      </c>
    </row>
    <row r="1508" spans="1:10" ht="13.5" x14ac:dyDescent="0.35">
      <c r="A1508" s="674" t="s">
        <v>4277</v>
      </c>
      <c r="B1508" s="674" t="s">
        <v>3700</v>
      </c>
      <c r="C1508" s="672" t="s">
        <v>4279</v>
      </c>
      <c r="D1508" s="675">
        <v>44742</v>
      </c>
      <c r="E1508" s="477" t="s">
        <v>3127</v>
      </c>
      <c r="F1508" s="477" t="s">
        <v>454</v>
      </c>
      <c r="G1508" s="670">
        <f>_xlfn.XLOOKUP(Table3[[#This Row],[district]],LISTS!B:B,LISTS!C:C,0,0,1)</f>
        <v>80401070</v>
      </c>
    </row>
    <row r="1509" spans="1:10" ht="13.5" x14ac:dyDescent="0.35">
      <c r="A1509" s="674" t="s">
        <v>3834</v>
      </c>
      <c r="B1509" s="674" t="s">
        <v>3701</v>
      </c>
      <c r="C1509" s="672" t="s">
        <v>4279</v>
      </c>
      <c r="D1509" s="675">
        <v>44742</v>
      </c>
      <c r="E1509" s="477" t="s">
        <v>3127</v>
      </c>
      <c r="F1509" s="477" t="s">
        <v>454</v>
      </c>
      <c r="G1509" s="670">
        <f>_xlfn.XLOOKUP(Table3[[#This Row],[district]],LISTS!B:B,LISTS!C:C,0,0,1)</f>
        <v>80401070</v>
      </c>
    </row>
    <row r="1510" spans="1:10" ht="13.5" x14ac:dyDescent="0.35">
      <c r="A1510" s="674" t="s">
        <v>4278</v>
      </c>
      <c r="B1510" s="674" t="s">
        <v>3702</v>
      </c>
      <c r="C1510" s="672" t="s">
        <v>4279</v>
      </c>
      <c r="D1510" s="675">
        <v>44742</v>
      </c>
      <c r="E1510" s="477" t="s">
        <v>3127</v>
      </c>
      <c r="F1510" s="477" t="s">
        <v>454</v>
      </c>
      <c r="G1510" s="670">
        <f>_xlfn.XLOOKUP(Table3[[#This Row],[district]],LISTS!B:B,LISTS!C:C,0,0,1)</f>
        <v>80401070</v>
      </c>
    </row>
    <row r="1511" spans="1:10" ht="13.5" x14ac:dyDescent="0.35">
      <c r="A1511" s="674" t="s">
        <v>3580</v>
      </c>
      <c r="B1511" s="674" t="s">
        <v>3703</v>
      </c>
      <c r="C1511" s="672" t="s">
        <v>4279</v>
      </c>
      <c r="D1511" s="675">
        <v>44742</v>
      </c>
      <c r="E1511" s="477" t="s">
        <v>3127</v>
      </c>
      <c r="F1511" s="477" t="s">
        <v>454</v>
      </c>
      <c r="G1511" s="670">
        <f>_xlfn.XLOOKUP(Table3[[#This Row],[district]],LISTS!B:B,LISTS!C:C,0,0,1)</f>
        <v>80401070</v>
      </c>
    </row>
    <row r="1512" spans="1:10" ht="13.5" x14ac:dyDescent="0.35">
      <c r="A1512" s="674" t="s">
        <v>4276</v>
      </c>
      <c r="B1512" s="674" t="s">
        <v>3704</v>
      </c>
      <c r="C1512" s="672" t="s">
        <v>4279</v>
      </c>
      <c r="D1512" s="675">
        <v>44742</v>
      </c>
      <c r="E1512" s="477" t="s">
        <v>3127</v>
      </c>
      <c r="F1512" s="477" t="s">
        <v>454</v>
      </c>
      <c r="G1512" s="670">
        <f>_xlfn.XLOOKUP(Table3[[#This Row],[district]],LISTS!B:B,LISTS!C:C,0,0,1)</f>
        <v>80401070</v>
      </c>
    </row>
    <row r="1513" spans="1:10" ht="13.5" x14ac:dyDescent="0.35">
      <c r="A1513" s="674" t="s">
        <v>4277</v>
      </c>
      <c r="B1513" s="674" t="s">
        <v>3705</v>
      </c>
      <c r="C1513" s="672" t="s">
        <v>4279</v>
      </c>
      <c r="D1513" s="675">
        <v>44742</v>
      </c>
      <c r="E1513" s="477" t="s">
        <v>3127</v>
      </c>
      <c r="F1513" s="477" t="s">
        <v>454</v>
      </c>
      <c r="G1513" s="670">
        <f>_xlfn.XLOOKUP(Table3[[#This Row],[district]],LISTS!B:B,LISTS!C:C,0,0,1)</f>
        <v>80401070</v>
      </c>
    </row>
    <row r="1514" spans="1:10" ht="13.5" x14ac:dyDescent="0.35">
      <c r="A1514" s="674" t="s">
        <v>3834</v>
      </c>
      <c r="B1514" s="674" t="s">
        <v>3511</v>
      </c>
      <c r="C1514" s="672" t="s">
        <v>4279</v>
      </c>
      <c r="D1514" s="675">
        <v>44742</v>
      </c>
      <c r="E1514" s="477" t="s">
        <v>3127</v>
      </c>
      <c r="F1514" s="477" t="s">
        <v>454</v>
      </c>
      <c r="G1514" s="670">
        <f>_xlfn.XLOOKUP(Table3[[#This Row],[district]],LISTS!B:B,LISTS!C:C,0,0,1)</f>
        <v>80401070</v>
      </c>
    </row>
    <row r="1515" spans="1:10" ht="13.5" x14ac:dyDescent="0.35">
      <c r="A1515" s="674" t="s">
        <v>4278</v>
      </c>
      <c r="B1515" s="674" t="s">
        <v>3477</v>
      </c>
      <c r="C1515" s="672" t="s">
        <v>4279</v>
      </c>
      <c r="D1515" s="675">
        <v>44742</v>
      </c>
      <c r="E1515" s="477" t="s">
        <v>3127</v>
      </c>
      <c r="F1515" s="477" t="s">
        <v>454</v>
      </c>
      <c r="G1515" s="670">
        <f>_xlfn.XLOOKUP(Table3[[#This Row],[district]],LISTS!B:B,LISTS!C:C,0,0,1)</f>
        <v>80401070</v>
      </c>
    </row>
    <row r="1516" spans="1:10" ht="13.5" x14ac:dyDescent="0.35">
      <c r="A1516" s="674"/>
      <c r="B1516" s="674"/>
      <c r="C1516" s="672"/>
      <c r="D1516" s="675"/>
      <c r="E1516" s="477"/>
      <c r="F1516" s="477"/>
      <c r="G1516" s="670">
        <f>_xlfn.XLOOKUP(Table3[[#This Row],[district]],LISTS!B:B,LISTS!C:C,0,0,1)</f>
        <v>0</v>
      </c>
    </row>
    <row r="1517" spans="1:10" ht="13.5" x14ac:dyDescent="0.35">
      <c r="A1517" s="674"/>
      <c r="B1517" s="674"/>
      <c r="C1517" s="672"/>
      <c r="D1517" s="675"/>
      <c r="E1517" s="477"/>
      <c r="F1517" s="477"/>
      <c r="G1517" s="670">
        <f>_xlfn.XLOOKUP(Table3[[#This Row],[district]],LISTS!B:B,LISTS!C:C,0,0,1)</f>
        <v>0</v>
      </c>
    </row>
    <row r="1518" spans="1:10" ht="13.5" x14ac:dyDescent="0.35">
      <c r="A1518" s="674"/>
      <c r="B1518" s="674"/>
      <c r="C1518" s="672"/>
      <c r="D1518" s="675"/>
      <c r="E1518" s="477"/>
      <c r="F1518" s="477"/>
      <c r="G1518" s="670">
        <f>_xlfn.XLOOKUP(Table3[[#This Row],[district]],LISTS!B:B,LISTS!C:C,0,0,1)</f>
        <v>0</v>
      </c>
    </row>
    <row r="1519" spans="1:10" ht="13.5" x14ac:dyDescent="0.35">
      <c r="A1519" s="674"/>
      <c r="B1519" s="674"/>
      <c r="C1519" s="672"/>
      <c r="D1519" s="675"/>
      <c r="E1519" s="477"/>
      <c r="F1519" s="477"/>
      <c r="G1519" s="670">
        <f>_xlfn.XLOOKUP(Table3[[#This Row],[district]],LISTS!B:B,LISTS!C:C,0,0,1)</f>
        <v>0</v>
      </c>
    </row>
    <row r="1520" spans="1:10" ht="13.5" x14ac:dyDescent="0.35">
      <c r="A1520" s="678" t="s">
        <v>3554</v>
      </c>
      <c r="B1520" s="679" t="s">
        <v>4273</v>
      </c>
      <c r="C1520" s="680" t="s">
        <v>4279</v>
      </c>
      <c r="D1520" s="681">
        <v>44742</v>
      </c>
      <c r="E1520" s="682" t="s">
        <v>3127</v>
      </c>
      <c r="F1520" s="682" t="s">
        <v>456</v>
      </c>
      <c r="G1520" s="678">
        <f>_xlfn.XLOOKUP(Table3[[#This Row],[district]],LISTS!B:B,LISTS!C:C,0,0,1)</f>
        <v>80402010</v>
      </c>
      <c r="H1520" s="678"/>
      <c r="I1520" s="678"/>
      <c r="J1520" s="678"/>
    </row>
    <row r="1521" spans="1:7" ht="13.5" x14ac:dyDescent="0.35">
      <c r="A1521" s="674" t="s">
        <v>3554</v>
      </c>
      <c r="B1521" s="674" t="s">
        <v>3682</v>
      </c>
      <c r="C1521" s="672" t="s">
        <v>4279</v>
      </c>
      <c r="D1521" s="675">
        <v>44742</v>
      </c>
      <c r="E1521" s="477" t="s">
        <v>3127</v>
      </c>
      <c r="F1521" s="682" t="s">
        <v>456</v>
      </c>
      <c r="G1521" s="670">
        <f>_xlfn.XLOOKUP(Table3[[#This Row],[district]],LISTS!B:B,LISTS!C:C,0,0,1)</f>
        <v>80402010</v>
      </c>
    </row>
    <row r="1522" spans="1:7" ht="13.5" x14ac:dyDescent="0.35">
      <c r="A1522" s="670" t="s">
        <v>3548</v>
      </c>
      <c r="B1522" s="674" t="s">
        <v>3634</v>
      </c>
      <c r="C1522" s="672" t="s">
        <v>4279</v>
      </c>
      <c r="D1522" s="675">
        <v>44742</v>
      </c>
      <c r="E1522" s="477" t="s">
        <v>3127</v>
      </c>
      <c r="F1522" s="682" t="s">
        <v>456</v>
      </c>
      <c r="G1522" s="670">
        <f>_xlfn.XLOOKUP(Table3[[#This Row],[district]],LISTS!B:B,LISTS!C:C,0,0,1)</f>
        <v>80402010</v>
      </c>
    </row>
    <row r="1523" spans="1:7" ht="13.5" x14ac:dyDescent="0.35">
      <c r="A1523" s="674" t="s">
        <v>3548</v>
      </c>
      <c r="B1523" s="676" t="s">
        <v>3682</v>
      </c>
      <c r="C1523" s="672" t="s">
        <v>4279</v>
      </c>
      <c r="D1523" s="675">
        <v>44742</v>
      </c>
      <c r="E1523" s="477" t="s">
        <v>3127</v>
      </c>
      <c r="F1523" s="682" t="s">
        <v>456</v>
      </c>
      <c r="G1523" s="670">
        <f>_xlfn.XLOOKUP(Table3[[#This Row],[district]],LISTS!B:B,LISTS!C:C,0,0,1)</f>
        <v>80402010</v>
      </c>
    </row>
    <row r="1524" spans="1:7" ht="13.5" x14ac:dyDescent="0.35">
      <c r="A1524" s="670" t="s">
        <v>3601</v>
      </c>
      <c r="B1524" s="674" t="s">
        <v>607</v>
      </c>
      <c r="C1524" s="672" t="s">
        <v>4279</v>
      </c>
      <c r="D1524" s="675">
        <v>44742</v>
      </c>
      <c r="E1524" s="477" t="s">
        <v>3127</v>
      </c>
      <c r="F1524" s="682" t="s">
        <v>456</v>
      </c>
      <c r="G1524" s="670">
        <f>_xlfn.XLOOKUP(Table3[[#This Row],[district]],LISTS!B:B,LISTS!C:C,0,0,1)</f>
        <v>80402010</v>
      </c>
    </row>
    <row r="1525" spans="1:7" ht="13.5" x14ac:dyDescent="0.35">
      <c r="A1525" s="674" t="s">
        <v>3601</v>
      </c>
      <c r="B1525" s="676" t="s">
        <v>3682</v>
      </c>
      <c r="C1525" s="672" t="s">
        <v>4279</v>
      </c>
      <c r="D1525" s="675">
        <v>44742</v>
      </c>
      <c r="E1525" s="477" t="s">
        <v>3127</v>
      </c>
      <c r="F1525" s="682" t="s">
        <v>456</v>
      </c>
      <c r="G1525" s="670">
        <f>_xlfn.XLOOKUP(Table3[[#This Row],[district]],LISTS!B:B,LISTS!C:C,0,0,1)</f>
        <v>80402010</v>
      </c>
    </row>
    <row r="1526" spans="1:7" ht="13.5" x14ac:dyDescent="0.35">
      <c r="A1526" s="671" t="s">
        <v>3954</v>
      </c>
      <c r="B1526" s="676" t="s">
        <v>3649</v>
      </c>
      <c r="C1526" s="672" t="s">
        <v>4280</v>
      </c>
      <c r="D1526" s="675">
        <v>44742</v>
      </c>
      <c r="E1526" s="477" t="s">
        <v>3127</v>
      </c>
      <c r="F1526" s="682" t="s">
        <v>456</v>
      </c>
      <c r="G1526" s="670">
        <f>_xlfn.XLOOKUP(Table3[[#This Row],[district]],LISTS!B:B,LISTS!C:C,0,0,1)</f>
        <v>80402010</v>
      </c>
    </row>
    <row r="1527" spans="1:7" ht="13.5" x14ac:dyDescent="0.35">
      <c r="A1527" s="674" t="s">
        <v>3954</v>
      </c>
      <c r="B1527" s="676" t="s">
        <v>3691</v>
      </c>
      <c r="C1527" s="672" t="s">
        <v>4280</v>
      </c>
      <c r="D1527" s="675">
        <v>44742</v>
      </c>
      <c r="E1527" s="477" t="s">
        <v>3127</v>
      </c>
      <c r="F1527" s="682" t="s">
        <v>456</v>
      </c>
      <c r="G1527" s="670">
        <f>_xlfn.XLOOKUP(Table3[[#This Row],[district]],LISTS!B:B,LISTS!C:C,0,0,1)</f>
        <v>80402010</v>
      </c>
    </row>
    <row r="1528" spans="1:7" ht="13.5" x14ac:dyDescent="0.35">
      <c r="A1528" s="671" t="s">
        <v>3843</v>
      </c>
      <c r="B1528" s="674" t="s">
        <v>378</v>
      </c>
      <c r="C1528" s="672" t="s">
        <v>4279</v>
      </c>
      <c r="D1528" s="675">
        <v>44742</v>
      </c>
      <c r="E1528" s="477" t="s">
        <v>3127</v>
      </c>
      <c r="F1528" s="682" t="s">
        <v>456</v>
      </c>
      <c r="G1528" s="670">
        <f>_xlfn.XLOOKUP(Table3[[#This Row],[district]],LISTS!B:B,LISTS!C:C,0,0,1)</f>
        <v>80402010</v>
      </c>
    </row>
    <row r="1529" spans="1:7" ht="13.5" x14ac:dyDescent="0.35">
      <c r="A1529" s="674" t="s">
        <v>3843</v>
      </c>
      <c r="B1529" s="676" t="s">
        <v>3682</v>
      </c>
      <c r="C1529" s="672" t="s">
        <v>4279</v>
      </c>
      <c r="D1529" s="675">
        <v>44742</v>
      </c>
      <c r="E1529" s="477" t="s">
        <v>3127</v>
      </c>
      <c r="F1529" s="682" t="s">
        <v>456</v>
      </c>
      <c r="G1529" s="670">
        <f>_xlfn.XLOOKUP(Table3[[#This Row],[district]],LISTS!B:B,LISTS!C:C,0,0,1)</f>
        <v>80402010</v>
      </c>
    </row>
    <row r="1530" spans="1:7" ht="13.5" x14ac:dyDescent="0.35">
      <c r="A1530" s="671" t="s">
        <v>3955</v>
      </c>
      <c r="B1530" s="676" t="s">
        <v>3650</v>
      </c>
      <c r="C1530" s="672" t="s">
        <v>4280</v>
      </c>
      <c r="D1530" s="675">
        <v>44742</v>
      </c>
      <c r="E1530" s="477" t="s">
        <v>3127</v>
      </c>
      <c r="F1530" s="682" t="s">
        <v>456</v>
      </c>
      <c r="G1530" s="670">
        <f>_xlfn.XLOOKUP(Table3[[#This Row],[district]],LISTS!B:B,LISTS!C:C,0,0,1)</f>
        <v>80402010</v>
      </c>
    </row>
    <row r="1531" spans="1:7" ht="13.5" x14ac:dyDescent="0.35">
      <c r="A1531" s="674" t="s">
        <v>3955</v>
      </c>
      <c r="B1531" s="676" t="s">
        <v>3691</v>
      </c>
      <c r="C1531" s="672" t="s">
        <v>4280</v>
      </c>
      <c r="D1531" s="675">
        <v>44742</v>
      </c>
      <c r="E1531" s="477" t="s">
        <v>3127</v>
      </c>
      <c r="F1531" s="682" t="s">
        <v>456</v>
      </c>
      <c r="G1531" s="670">
        <f>_xlfn.XLOOKUP(Table3[[#This Row],[district]],LISTS!B:B,LISTS!C:C,0,0,1)</f>
        <v>80402010</v>
      </c>
    </row>
    <row r="1532" spans="1:7" ht="13.5" x14ac:dyDescent="0.35">
      <c r="A1532" s="671" t="s">
        <v>3956</v>
      </c>
      <c r="B1532" s="676" t="s">
        <v>3482</v>
      </c>
      <c r="C1532" s="672" t="s">
        <v>4280</v>
      </c>
      <c r="D1532" s="675">
        <v>44742</v>
      </c>
      <c r="E1532" s="477" t="s">
        <v>3127</v>
      </c>
      <c r="F1532" s="682" t="s">
        <v>456</v>
      </c>
      <c r="G1532" s="670">
        <f>_xlfn.XLOOKUP(Table3[[#This Row],[district]],LISTS!B:B,LISTS!C:C,0,0,1)</f>
        <v>80402010</v>
      </c>
    </row>
    <row r="1533" spans="1:7" ht="13.5" x14ac:dyDescent="0.35">
      <c r="A1533" s="674" t="s">
        <v>3956</v>
      </c>
      <c r="B1533" s="676" t="s">
        <v>3691</v>
      </c>
      <c r="C1533" s="672" t="s">
        <v>4280</v>
      </c>
      <c r="D1533" s="675">
        <v>44742</v>
      </c>
      <c r="E1533" s="477" t="s">
        <v>3127</v>
      </c>
      <c r="F1533" s="682" t="s">
        <v>456</v>
      </c>
      <c r="G1533" s="670">
        <f>_xlfn.XLOOKUP(Table3[[#This Row],[district]],LISTS!B:B,LISTS!C:C,0,0,1)</f>
        <v>80402010</v>
      </c>
    </row>
    <row r="1534" spans="1:7" ht="13.5" x14ac:dyDescent="0.35">
      <c r="A1534" s="671" t="s">
        <v>3957</v>
      </c>
      <c r="B1534" s="676" t="s">
        <v>3656</v>
      </c>
      <c r="C1534" s="672" t="s">
        <v>4280</v>
      </c>
      <c r="D1534" s="675">
        <v>44742</v>
      </c>
      <c r="E1534" s="477" t="s">
        <v>3127</v>
      </c>
      <c r="F1534" s="682" t="s">
        <v>456</v>
      </c>
      <c r="G1534" s="670">
        <f>_xlfn.XLOOKUP(Table3[[#This Row],[district]],LISTS!B:B,LISTS!C:C,0,0,1)</f>
        <v>80402010</v>
      </c>
    </row>
    <row r="1535" spans="1:7" ht="13.5" x14ac:dyDescent="0.35">
      <c r="A1535" s="674" t="s">
        <v>3957</v>
      </c>
      <c r="B1535" s="674" t="s">
        <v>3645</v>
      </c>
      <c r="C1535" s="672" t="s">
        <v>4280</v>
      </c>
      <c r="D1535" s="675">
        <v>44742</v>
      </c>
      <c r="E1535" s="477" t="s">
        <v>3127</v>
      </c>
      <c r="F1535" s="682" t="s">
        <v>456</v>
      </c>
      <c r="G1535" s="670">
        <f>_xlfn.XLOOKUP(Table3[[#This Row],[district]],LISTS!B:B,LISTS!C:C,0,0,1)</f>
        <v>80402010</v>
      </c>
    </row>
    <row r="1536" spans="1:7" ht="13.5" x14ac:dyDescent="0.35">
      <c r="A1536" s="671" t="s">
        <v>3844</v>
      </c>
      <c r="B1536" s="674" t="s">
        <v>3637</v>
      </c>
      <c r="C1536" s="672" t="s">
        <v>4279</v>
      </c>
      <c r="D1536" s="675">
        <v>44742</v>
      </c>
      <c r="E1536" s="477" t="s">
        <v>3127</v>
      </c>
      <c r="F1536" s="682" t="s">
        <v>456</v>
      </c>
      <c r="G1536" s="670">
        <f>_xlfn.XLOOKUP(Table3[[#This Row],[district]],LISTS!B:B,LISTS!C:C,0,0,1)</f>
        <v>80402010</v>
      </c>
    </row>
    <row r="1537" spans="1:7" ht="13.5" x14ac:dyDescent="0.35">
      <c r="A1537" s="674" t="s">
        <v>3844</v>
      </c>
      <c r="B1537" s="676" t="s">
        <v>3682</v>
      </c>
      <c r="C1537" s="672" t="s">
        <v>4279</v>
      </c>
      <c r="D1537" s="675">
        <v>44742</v>
      </c>
      <c r="E1537" s="477" t="s">
        <v>3127</v>
      </c>
      <c r="F1537" s="682" t="s">
        <v>456</v>
      </c>
      <c r="G1537" s="670">
        <f>_xlfn.XLOOKUP(Table3[[#This Row],[district]],LISTS!B:B,LISTS!C:C,0,0,1)</f>
        <v>80402010</v>
      </c>
    </row>
    <row r="1538" spans="1:7" ht="13.5" x14ac:dyDescent="0.35">
      <c r="A1538" s="671" t="s">
        <v>3958</v>
      </c>
      <c r="B1538" s="676" t="s">
        <v>336</v>
      </c>
      <c r="C1538" s="672" t="s">
        <v>4280</v>
      </c>
      <c r="D1538" s="675">
        <v>44742</v>
      </c>
      <c r="E1538" s="477" t="s">
        <v>3127</v>
      </c>
      <c r="F1538" s="682" t="s">
        <v>456</v>
      </c>
      <c r="G1538" s="670">
        <f>_xlfn.XLOOKUP(Table3[[#This Row],[district]],LISTS!B:B,LISTS!C:C,0,0,1)</f>
        <v>80402010</v>
      </c>
    </row>
    <row r="1539" spans="1:7" ht="13.5" x14ac:dyDescent="0.35">
      <c r="A1539" s="674" t="s">
        <v>3958</v>
      </c>
      <c r="B1539" s="676" t="s">
        <v>3645</v>
      </c>
      <c r="C1539" s="672" t="s">
        <v>4280</v>
      </c>
      <c r="D1539" s="675">
        <v>44742</v>
      </c>
      <c r="E1539" s="477" t="s">
        <v>3127</v>
      </c>
      <c r="F1539" s="682" t="s">
        <v>456</v>
      </c>
      <c r="G1539" s="670">
        <f>_xlfn.XLOOKUP(Table3[[#This Row],[district]],LISTS!B:B,LISTS!C:C,0,0,1)</f>
        <v>80402010</v>
      </c>
    </row>
    <row r="1540" spans="1:7" ht="13.5" x14ac:dyDescent="0.35">
      <c r="A1540" s="671" t="s">
        <v>3959</v>
      </c>
      <c r="B1540" s="676" t="s">
        <v>3658</v>
      </c>
      <c r="C1540" s="672" t="s">
        <v>4280</v>
      </c>
      <c r="D1540" s="675">
        <v>44742</v>
      </c>
      <c r="E1540" s="477" t="s">
        <v>3127</v>
      </c>
      <c r="F1540" s="682" t="s">
        <v>456</v>
      </c>
      <c r="G1540" s="670">
        <f>_xlfn.XLOOKUP(Table3[[#This Row],[district]],LISTS!B:B,LISTS!C:C,0,0,1)</f>
        <v>80402010</v>
      </c>
    </row>
    <row r="1541" spans="1:7" ht="13.5" x14ac:dyDescent="0.35">
      <c r="A1541" s="674" t="s">
        <v>3959</v>
      </c>
      <c r="B1541" s="676" t="s">
        <v>3645</v>
      </c>
      <c r="C1541" s="672" t="s">
        <v>4280</v>
      </c>
      <c r="D1541" s="675">
        <v>44742</v>
      </c>
      <c r="E1541" s="477" t="s">
        <v>3127</v>
      </c>
      <c r="F1541" s="682" t="s">
        <v>456</v>
      </c>
      <c r="G1541" s="670">
        <f>_xlfn.XLOOKUP(Table3[[#This Row],[district]],LISTS!B:B,LISTS!C:C,0,0,1)</f>
        <v>80402010</v>
      </c>
    </row>
    <row r="1542" spans="1:7" ht="13.5" x14ac:dyDescent="0.35">
      <c r="A1542" s="671" t="s">
        <v>3960</v>
      </c>
      <c r="B1542" s="676" t="s">
        <v>3665</v>
      </c>
      <c r="C1542" s="672" t="s">
        <v>4280</v>
      </c>
      <c r="D1542" s="675">
        <v>44742</v>
      </c>
      <c r="E1542" s="477" t="s">
        <v>3127</v>
      </c>
      <c r="F1542" s="682" t="s">
        <v>456</v>
      </c>
      <c r="G1542" s="670">
        <f>_xlfn.XLOOKUP(Table3[[#This Row],[district]],LISTS!B:B,LISTS!C:C,0,0,1)</f>
        <v>80402010</v>
      </c>
    </row>
    <row r="1543" spans="1:7" ht="13.5" x14ac:dyDescent="0.35">
      <c r="A1543" s="674" t="s">
        <v>3960</v>
      </c>
      <c r="B1543" s="676" t="s">
        <v>3645</v>
      </c>
      <c r="C1543" s="672" t="s">
        <v>4280</v>
      </c>
      <c r="D1543" s="675">
        <v>44742</v>
      </c>
      <c r="E1543" s="477" t="s">
        <v>3127</v>
      </c>
      <c r="F1543" s="682" t="s">
        <v>456</v>
      </c>
      <c r="G1543" s="670">
        <f>_xlfn.XLOOKUP(Table3[[#This Row],[district]],LISTS!B:B,LISTS!C:C,0,0,1)</f>
        <v>80402010</v>
      </c>
    </row>
    <row r="1544" spans="1:7" ht="13.5" x14ac:dyDescent="0.35">
      <c r="A1544" s="671" t="s">
        <v>3961</v>
      </c>
      <c r="B1544" s="676" t="s">
        <v>3671</v>
      </c>
      <c r="C1544" s="672" t="s">
        <v>4280</v>
      </c>
      <c r="D1544" s="675">
        <v>44742</v>
      </c>
      <c r="E1544" s="477" t="s">
        <v>3127</v>
      </c>
      <c r="F1544" s="682" t="s">
        <v>456</v>
      </c>
      <c r="G1544" s="670">
        <f>_xlfn.XLOOKUP(Table3[[#This Row],[district]],LISTS!B:B,LISTS!C:C,0,0,1)</f>
        <v>80402010</v>
      </c>
    </row>
    <row r="1545" spans="1:7" ht="13.5" x14ac:dyDescent="0.35">
      <c r="A1545" s="674" t="s">
        <v>3961</v>
      </c>
      <c r="B1545" s="676" t="s">
        <v>3645</v>
      </c>
      <c r="C1545" s="672" t="s">
        <v>4280</v>
      </c>
      <c r="D1545" s="675">
        <v>44742</v>
      </c>
      <c r="E1545" s="477" t="s">
        <v>3127</v>
      </c>
      <c r="F1545" s="682" t="s">
        <v>456</v>
      </c>
      <c r="G1545" s="670">
        <f>_xlfn.XLOOKUP(Table3[[#This Row],[district]],LISTS!B:B,LISTS!C:C,0,0,1)</f>
        <v>80402010</v>
      </c>
    </row>
    <row r="1546" spans="1:7" ht="13.5" x14ac:dyDescent="0.35">
      <c r="A1546" s="671" t="s">
        <v>3845</v>
      </c>
      <c r="B1546" s="674" t="s">
        <v>3616</v>
      </c>
      <c r="C1546" s="672" t="s">
        <v>4279</v>
      </c>
      <c r="D1546" s="675">
        <v>44742</v>
      </c>
      <c r="E1546" s="477" t="s">
        <v>3127</v>
      </c>
      <c r="F1546" s="682" t="s">
        <v>456</v>
      </c>
      <c r="G1546" s="670">
        <f>_xlfn.XLOOKUP(Table3[[#This Row],[district]],LISTS!B:B,LISTS!C:C,0,0,1)</f>
        <v>80402010</v>
      </c>
    </row>
    <row r="1547" spans="1:7" ht="13.5" x14ac:dyDescent="0.35">
      <c r="A1547" s="674" t="s">
        <v>3845</v>
      </c>
      <c r="B1547" s="676" t="s">
        <v>3682</v>
      </c>
      <c r="C1547" s="672" t="s">
        <v>4279</v>
      </c>
      <c r="D1547" s="675">
        <v>44742</v>
      </c>
      <c r="E1547" s="477" t="s">
        <v>3127</v>
      </c>
      <c r="F1547" s="682" t="s">
        <v>456</v>
      </c>
      <c r="G1547" s="670">
        <f>_xlfn.XLOOKUP(Table3[[#This Row],[district]],LISTS!B:B,LISTS!C:C,0,0,1)</f>
        <v>80402010</v>
      </c>
    </row>
    <row r="1548" spans="1:7" ht="13.5" x14ac:dyDescent="0.35">
      <c r="A1548" s="671" t="s">
        <v>3846</v>
      </c>
      <c r="B1548" s="674" t="s">
        <v>3638</v>
      </c>
      <c r="C1548" s="672" t="s">
        <v>4279</v>
      </c>
      <c r="D1548" s="675">
        <v>44742</v>
      </c>
      <c r="E1548" s="477" t="s">
        <v>3127</v>
      </c>
      <c r="F1548" s="682" t="s">
        <v>456</v>
      </c>
      <c r="G1548" s="670">
        <f>_xlfn.XLOOKUP(Table3[[#This Row],[district]],LISTS!B:B,LISTS!C:C,0,0,1)</f>
        <v>80402010</v>
      </c>
    </row>
    <row r="1549" spans="1:7" ht="13.5" x14ac:dyDescent="0.35">
      <c r="A1549" s="674" t="s">
        <v>3846</v>
      </c>
      <c r="B1549" s="676" t="s">
        <v>3682</v>
      </c>
      <c r="C1549" s="672" t="s">
        <v>4279</v>
      </c>
      <c r="D1549" s="675">
        <v>44742</v>
      </c>
      <c r="E1549" s="477" t="s">
        <v>3127</v>
      </c>
      <c r="F1549" s="682" t="s">
        <v>456</v>
      </c>
      <c r="G1549" s="670">
        <f>_xlfn.XLOOKUP(Table3[[#This Row],[district]],LISTS!B:B,LISTS!C:C,0,0,1)</f>
        <v>80402010</v>
      </c>
    </row>
    <row r="1550" spans="1:7" ht="13.5" x14ac:dyDescent="0.35">
      <c r="A1550" s="671" t="s">
        <v>3962</v>
      </c>
      <c r="B1550" s="676" t="s">
        <v>3674</v>
      </c>
      <c r="C1550" s="672" t="s">
        <v>4280</v>
      </c>
      <c r="D1550" s="675">
        <v>44742</v>
      </c>
      <c r="E1550" s="477" t="s">
        <v>3127</v>
      </c>
      <c r="F1550" s="682" t="s">
        <v>456</v>
      </c>
      <c r="G1550" s="670">
        <f>_xlfn.XLOOKUP(Table3[[#This Row],[district]],LISTS!B:B,LISTS!C:C,0,0,1)</f>
        <v>80402010</v>
      </c>
    </row>
    <row r="1551" spans="1:7" ht="13.5" x14ac:dyDescent="0.35">
      <c r="A1551" s="674" t="s">
        <v>3962</v>
      </c>
      <c r="B1551" s="676" t="s">
        <v>3645</v>
      </c>
      <c r="C1551" s="672" t="s">
        <v>4280</v>
      </c>
      <c r="D1551" s="675">
        <v>44742</v>
      </c>
      <c r="E1551" s="477" t="s">
        <v>3127</v>
      </c>
      <c r="F1551" s="682" t="s">
        <v>456</v>
      </c>
      <c r="G1551" s="670">
        <f>_xlfn.XLOOKUP(Table3[[#This Row],[district]],LISTS!B:B,LISTS!C:C,0,0,1)</f>
        <v>80402010</v>
      </c>
    </row>
    <row r="1552" spans="1:7" ht="13.5" x14ac:dyDescent="0.35">
      <c r="A1552" s="671" t="s">
        <v>3963</v>
      </c>
      <c r="B1552" s="676" t="s">
        <v>3676</v>
      </c>
      <c r="C1552" s="672" t="s">
        <v>4280</v>
      </c>
      <c r="D1552" s="675">
        <v>44742</v>
      </c>
      <c r="E1552" s="477" t="s">
        <v>3127</v>
      </c>
      <c r="F1552" s="682" t="s">
        <v>456</v>
      </c>
      <c r="G1552" s="670">
        <f>_xlfn.XLOOKUP(Table3[[#This Row],[district]],LISTS!B:B,LISTS!C:C,0,0,1)</f>
        <v>80402010</v>
      </c>
    </row>
    <row r="1553" spans="1:7" ht="13.5" x14ac:dyDescent="0.35">
      <c r="A1553" s="674" t="s">
        <v>3963</v>
      </c>
      <c r="B1553" s="676" t="s">
        <v>3645</v>
      </c>
      <c r="C1553" s="672" t="s">
        <v>4280</v>
      </c>
      <c r="D1553" s="675">
        <v>44742</v>
      </c>
      <c r="E1553" s="477" t="s">
        <v>3127</v>
      </c>
      <c r="F1553" s="682" t="s">
        <v>456</v>
      </c>
      <c r="G1553" s="670">
        <f>_xlfn.XLOOKUP(Table3[[#This Row],[district]],LISTS!B:B,LISTS!C:C,0,0,1)</f>
        <v>80402010</v>
      </c>
    </row>
    <row r="1554" spans="1:7" ht="13.5" x14ac:dyDescent="0.35">
      <c r="A1554" s="671" t="s">
        <v>3964</v>
      </c>
      <c r="B1554" s="676" t="s">
        <v>3680</v>
      </c>
      <c r="C1554" s="672" t="s">
        <v>4280</v>
      </c>
      <c r="D1554" s="675">
        <v>44742</v>
      </c>
      <c r="E1554" s="477" t="s">
        <v>3127</v>
      </c>
      <c r="F1554" s="682" t="s">
        <v>456</v>
      </c>
      <c r="G1554" s="670">
        <f>_xlfn.XLOOKUP(Table3[[#This Row],[district]],LISTS!B:B,LISTS!C:C,0,0,1)</f>
        <v>80402010</v>
      </c>
    </row>
    <row r="1555" spans="1:7" ht="13.5" x14ac:dyDescent="0.35">
      <c r="A1555" s="674" t="s">
        <v>3964</v>
      </c>
      <c r="B1555" s="676" t="s">
        <v>3645</v>
      </c>
      <c r="C1555" s="672" t="s">
        <v>4280</v>
      </c>
      <c r="D1555" s="675">
        <v>44742</v>
      </c>
      <c r="E1555" s="477" t="s">
        <v>3127</v>
      </c>
      <c r="F1555" s="682" t="s">
        <v>456</v>
      </c>
      <c r="G1555" s="670">
        <f>_xlfn.XLOOKUP(Table3[[#This Row],[district]],LISTS!B:B,LISTS!C:C,0,0,1)</f>
        <v>80402010</v>
      </c>
    </row>
    <row r="1556" spans="1:7" ht="13.5" x14ac:dyDescent="0.35">
      <c r="A1556" s="671" t="s">
        <v>3965</v>
      </c>
      <c r="B1556" s="676" t="s">
        <v>3682</v>
      </c>
      <c r="C1556" s="672" t="s">
        <v>4280</v>
      </c>
      <c r="D1556" s="675">
        <v>44742</v>
      </c>
      <c r="E1556" s="477" t="s">
        <v>3127</v>
      </c>
      <c r="F1556" s="682" t="s">
        <v>456</v>
      </c>
      <c r="G1556" s="670">
        <f>_xlfn.XLOOKUP(Table3[[#This Row],[district]],LISTS!B:B,LISTS!C:C,0,0,1)</f>
        <v>80402010</v>
      </c>
    </row>
    <row r="1557" spans="1:7" ht="13.5" x14ac:dyDescent="0.35">
      <c r="A1557" s="674" t="s">
        <v>3965</v>
      </c>
      <c r="B1557" s="676" t="s">
        <v>3645</v>
      </c>
      <c r="C1557" s="672" t="s">
        <v>4280</v>
      </c>
      <c r="D1557" s="675">
        <v>44742</v>
      </c>
      <c r="E1557" s="477" t="s">
        <v>3127</v>
      </c>
      <c r="F1557" s="682" t="s">
        <v>456</v>
      </c>
      <c r="G1557" s="670">
        <f>_xlfn.XLOOKUP(Table3[[#This Row],[district]],LISTS!B:B,LISTS!C:C,0,0,1)</f>
        <v>80402010</v>
      </c>
    </row>
    <row r="1558" spans="1:7" ht="13.5" x14ac:dyDescent="0.35">
      <c r="A1558" s="671" t="s">
        <v>3966</v>
      </c>
      <c r="B1558" s="676" t="s">
        <v>3683</v>
      </c>
      <c r="C1558" s="672" t="s">
        <v>4280</v>
      </c>
      <c r="D1558" s="675">
        <v>44742</v>
      </c>
      <c r="E1558" s="477" t="s">
        <v>3127</v>
      </c>
      <c r="F1558" s="682" t="s">
        <v>456</v>
      </c>
      <c r="G1558" s="670">
        <f>_xlfn.XLOOKUP(Table3[[#This Row],[district]],LISTS!B:B,LISTS!C:C,0,0,1)</f>
        <v>80402010</v>
      </c>
    </row>
    <row r="1559" spans="1:7" ht="13.5" x14ac:dyDescent="0.35">
      <c r="A1559" s="674" t="s">
        <v>3966</v>
      </c>
      <c r="B1559" s="674" t="s">
        <v>3645</v>
      </c>
      <c r="C1559" s="672" t="s">
        <v>4280</v>
      </c>
      <c r="D1559" s="675">
        <v>44742</v>
      </c>
      <c r="E1559" s="477" t="s">
        <v>3127</v>
      </c>
      <c r="F1559" s="682" t="s">
        <v>456</v>
      </c>
      <c r="G1559" s="670">
        <f>_xlfn.XLOOKUP(Table3[[#This Row],[district]],LISTS!B:B,LISTS!C:C,0,0,1)</f>
        <v>80402010</v>
      </c>
    </row>
    <row r="1560" spans="1:7" ht="13.5" x14ac:dyDescent="0.35">
      <c r="A1560" s="671" t="s">
        <v>3967</v>
      </c>
      <c r="B1560" s="676" t="s">
        <v>3685</v>
      </c>
      <c r="C1560" s="672" t="s">
        <v>4280</v>
      </c>
      <c r="D1560" s="675">
        <v>44742</v>
      </c>
      <c r="E1560" s="477" t="s">
        <v>3127</v>
      </c>
      <c r="F1560" s="682" t="s">
        <v>456</v>
      </c>
      <c r="G1560" s="670">
        <f>_xlfn.XLOOKUP(Table3[[#This Row],[district]],LISTS!B:B,LISTS!C:C,0,0,1)</f>
        <v>80402010</v>
      </c>
    </row>
    <row r="1561" spans="1:7" ht="13.5" x14ac:dyDescent="0.35">
      <c r="A1561" s="674" t="s">
        <v>3967</v>
      </c>
      <c r="B1561" s="676" t="s">
        <v>3645</v>
      </c>
      <c r="C1561" s="672" t="s">
        <v>4280</v>
      </c>
      <c r="D1561" s="675">
        <v>44742</v>
      </c>
      <c r="E1561" s="477" t="s">
        <v>3127</v>
      </c>
      <c r="F1561" s="682" t="s">
        <v>456</v>
      </c>
      <c r="G1561" s="670">
        <f>_xlfn.XLOOKUP(Table3[[#This Row],[district]],LISTS!B:B,LISTS!C:C,0,0,1)</f>
        <v>80402010</v>
      </c>
    </row>
    <row r="1562" spans="1:7" ht="13.5" x14ac:dyDescent="0.35">
      <c r="A1562" s="671" t="s">
        <v>3847</v>
      </c>
      <c r="B1562" s="674" t="s">
        <v>3639</v>
      </c>
      <c r="C1562" s="672" t="s">
        <v>4279</v>
      </c>
      <c r="D1562" s="675">
        <v>44742</v>
      </c>
      <c r="E1562" s="477" t="s">
        <v>3127</v>
      </c>
      <c r="F1562" s="682" t="s">
        <v>456</v>
      </c>
      <c r="G1562" s="670">
        <f>_xlfn.XLOOKUP(Table3[[#This Row],[district]],LISTS!B:B,LISTS!C:C,0,0,1)</f>
        <v>80402010</v>
      </c>
    </row>
    <row r="1563" spans="1:7" ht="13.5" x14ac:dyDescent="0.35">
      <c r="A1563" s="674" t="s">
        <v>3847</v>
      </c>
      <c r="B1563" s="676" t="s">
        <v>3682</v>
      </c>
      <c r="C1563" s="672" t="s">
        <v>4279</v>
      </c>
      <c r="D1563" s="675">
        <v>44742</v>
      </c>
      <c r="E1563" s="477" t="s">
        <v>3127</v>
      </c>
      <c r="F1563" s="682" t="s">
        <v>456</v>
      </c>
      <c r="G1563" s="670">
        <f>_xlfn.XLOOKUP(Table3[[#This Row],[district]],LISTS!B:B,LISTS!C:C,0,0,1)</f>
        <v>80402010</v>
      </c>
    </row>
    <row r="1564" spans="1:7" ht="13.5" x14ac:dyDescent="0.35">
      <c r="A1564" s="670" t="s">
        <v>3506</v>
      </c>
      <c r="B1564" s="674" t="s">
        <v>3640</v>
      </c>
      <c r="C1564" s="672" t="s">
        <v>4279</v>
      </c>
      <c r="D1564" s="675">
        <v>44742</v>
      </c>
      <c r="E1564" s="477" t="s">
        <v>3127</v>
      </c>
      <c r="F1564" s="682" t="s">
        <v>456</v>
      </c>
      <c r="G1564" s="670">
        <f>_xlfn.XLOOKUP(Table3[[#This Row],[district]],LISTS!B:B,LISTS!C:C,0,0,1)</f>
        <v>80402010</v>
      </c>
    </row>
    <row r="1565" spans="1:7" ht="13.5" x14ac:dyDescent="0.35">
      <c r="A1565" s="674" t="s">
        <v>3506</v>
      </c>
      <c r="B1565" s="676" t="s">
        <v>3682</v>
      </c>
      <c r="C1565" s="672" t="s">
        <v>4279</v>
      </c>
      <c r="D1565" s="675">
        <v>44742</v>
      </c>
      <c r="E1565" s="477" t="s">
        <v>3127</v>
      </c>
      <c r="F1565" s="682" t="s">
        <v>456</v>
      </c>
      <c r="G1565" s="670">
        <f>_xlfn.XLOOKUP(Table3[[#This Row],[district]],LISTS!B:B,LISTS!C:C,0,0,1)</f>
        <v>80402010</v>
      </c>
    </row>
    <row r="1566" spans="1:7" ht="13.5" x14ac:dyDescent="0.35">
      <c r="A1566" s="671" t="s">
        <v>3848</v>
      </c>
      <c r="B1566" s="674" t="s">
        <v>3641</v>
      </c>
      <c r="C1566" s="672" t="s">
        <v>4279</v>
      </c>
      <c r="D1566" s="675">
        <v>44742</v>
      </c>
      <c r="E1566" s="477" t="s">
        <v>3127</v>
      </c>
      <c r="F1566" s="682" t="s">
        <v>456</v>
      </c>
      <c r="G1566" s="670">
        <f>_xlfn.XLOOKUP(Table3[[#This Row],[district]],LISTS!B:B,LISTS!C:C,0,0,1)</f>
        <v>80402010</v>
      </c>
    </row>
    <row r="1567" spans="1:7" ht="13.5" x14ac:dyDescent="0.35">
      <c r="A1567" s="674" t="s">
        <v>3848</v>
      </c>
      <c r="B1567" s="674" t="s">
        <v>3682</v>
      </c>
      <c r="C1567" s="672" t="s">
        <v>4279</v>
      </c>
      <c r="D1567" s="675">
        <v>44742</v>
      </c>
      <c r="E1567" s="477" t="s">
        <v>3127</v>
      </c>
      <c r="F1567" s="682" t="s">
        <v>456</v>
      </c>
      <c r="G1567" s="670">
        <f>_xlfn.XLOOKUP(Table3[[#This Row],[district]],LISTS!B:B,LISTS!C:C,0,0,1)</f>
        <v>80402010</v>
      </c>
    </row>
    <row r="1568" spans="1:7" ht="13.5" x14ac:dyDescent="0.35">
      <c r="A1568" s="671" t="s">
        <v>3849</v>
      </c>
      <c r="B1568" s="674" t="s">
        <v>3642</v>
      </c>
      <c r="C1568" s="672" t="s">
        <v>4279</v>
      </c>
      <c r="D1568" s="675">
        <v>44742</v>
      </c>
      <c r="E1568" s="477" t="s">
        <v>3127</v>
      </c>
      <c r="F1568" s="682" t="s">
        <v>456</v>
      </c>
      <c r="G1568" s="670">
        <f>_xlfn.XLOOKUP(Table3[[#This Row],[district]],LISTS!B:B,LISTS!C:C,0,0,1)</f>
        <v>80402010</v>
      </c>
    </row>
    <row r="1569" spans="1:7" ht="13.5" x14ac:dyDescent="0.35">
      <c r="A1569" s="674" t="s">
        <v>3849</v>
      </c>
      <c r="B1569" s="676" t="s">
        <v>3682</v>
      </c>
      <c r="C1569" s="672" t="s">
        <v>4279</v>
      </c>
      <c r="D1569" s="675">
        <v>44742</v>
      </c>
      <c r="E1569" s="477" t="s">
        <v>3127</v>
      </c>
      <c r="F1569" s="682" t="s">
        <v>456</v>
      </c>
      <c r="G1569" s="670">
        <f>_xlfn.XLOOKUP(Table3[[#This Row],[district]],LISTS!B:B,LISTS!C:C,0,0,1)</f>
        <v>80402010</v>
      </c>
    </row>
    <row r="1570" spans="1:7" ht="13.5" x14ac:dyDescent="0.35">
      <c r="A1570" s="671" t="s">
        <v>3850</v>
      </c>
      <c r="B1570" s="674" t="s">
        <v>373</v>
      </c>
      <c r="C1570" s="672" t="s">
        <v>4279</v>
      </c>
      <c r="D1570" s="675">
        <v>44742</v>
      </c>
      <c r="E1570" s="477" t="s">
        <v>3127</v>
      </c>
      <c r="F1570" s="682" t="s">
        <v>456</v>
      </c>
      <c r="G1570" s="670">
        <f>_xlfn.XLOOKUP(Table3[[#This Row],[district]],LISTS!B:B,LISTS!C:C,0,0,1)</f>
        <v>80402010</v>
      </c>
    </row>
    <row r="1571" spans="1:7" ht="13.5" x14ac:dyDescent="0.35">
      <c r="A1571" s="674" t="s">
        <v>3850</v>
      </c>
      <c r="B1571" s="676" t="s">
        <v>3682</v>
      </c>
      <c r="C1571" s="672" t="s">
        <v>4279</v>
      </c>
      <c r="D1571" s="675">
        <v>44742</v>
      </c>
      <c r="E1571" s="477" t="s">
        <v>3127</v>
      </c>
      <c r="F1571" s="682" t="s">
        <v>456</v>
      </c>
      <c r="G1571" s="670">
        <f>_xlfn.XLOOKUP(Table3[[#This Row],[district]],LISTS!B:B,LISTS!C:C,0,0,1)</f>
        <v>80402010</v>
      </c>
    </row>
    <row r="1572" spans="1:7" ht="13.5" x14ac:dyDescent="0.35">
      <c r="A1572" s="671" t="s">
        <v>3851</v>
      </c>
      <c r="B1572" s="674" t="s">
        <v>3645</v>
      </c>
      <c r="C1572" s="672" t="s">
        <v>4279</v>
      </c>
      <c r="D1572" s="675">
        <v>44742</v>
      </c>
      <c r="E1572" s="477" t="s">
        <v>3127</v>
      </c>
      <c r="F1572" s="682" t="s">
        <v>456</v>
      </c>
      <c r="G1572" s="670">
        <f>_xlfn.XLOOKUP(Table3[[#This Row],[district]],LISTS!B:B,LISTS!C:C,0,0,1)</f>
        <v>80402010</v>
      </c>
    </row>
    <row r="1573" spans="1:7" ht="13.5" x14ac:dyDescent="0.35">
      <c r="A1573" s="674" t="s">
        <v>3851</v>
      </c>
      <c r="B1573" s="676" t="s">
        <v>3682</v>
      </c>
      <c r="C1573" s="672" t="s">
        <v>4279</v>
      </c>
      <c r="D1573" s="675">
        <v>44742</v>
      </c>
      <c r="E1573" s="477" t="s">
        <v>3127</v>
      </c>
      <c r="F1573" s="682" t="s">
        <v>456</v>
      </c>
      <c r="G1573" s="670">
        <f>_xlfn.XLOOKUP(Table3[[#This Row],[district]],LISTS!B:B,LISTS!C:C,0,0,1)</f>
        <v>80402010</v>
      </c>
    </row>
    <row r="1574" spans="1:7" ht="13.5" x14ac:dyDescent="0.35">
      <c r="A1574" s="671" t="s">
        <v>3852</v>
      </c>
      <c r="B1574" s="674" t="s">
        <v>3648</v>
      </c>
      <c r="C1574" s="672" t="s">
        <v>4279</v>
      </c>
      <c r="D1574" s="675">
        <v>44742</v>
      </c>
      <c r="E1574" s="477" t="s">
        <v>3127</v>
      </c>
      <c r="F1574" s="682" t="s">
        <v>456</v>
      </c>
      <c r="G1574" s="670">
        <f>_xlfn.XLOOKUP(Table3[[#This Row],[district]],LISTS!B:B,LISTS!C:C,0,0,1)</f>
        <v>80402010</v>
      </c>
    </row>
    <row r="1575" spans="1:7" ht="13.5" x14ac:dyDescent="0.35">
      <c r="A1575" s="674" t="s">
        <v>3852</v>
      </c>
      <c r="B1575" s="676" t="s">
        <v>3682</v>
      </c>
      <c r="C1575" s="672" t="s">
        <v>4279</v>
      </c>
      <c r="D1575" s="675">
        <v>44742</v>
      </c>
      <c r="E1575" s="477" t="s">
        <v>3127</v>
      </c>
      <c r="F1575" s="682" t="s">
        <v>456</v>
      </c>
      <c r="G1575" s="670">
        <f>_xlfn.XLOOKUP(Table3[[#This Row],[district]],LISTS!B:B,LISTS!C:C,0,0,1)</f>
        <v>80402010</v>
      </c>
    </row>
    <row r="1576" spans="1:7" ht="13.5" x14ac:dyDescent="0.35">
      <c r="A1576" s="670" t="s">
        <v>3561</v>
      </c>
      <c r="B1576" s="674" t="s">
        <v>3649</v>
      </c>
      <c r="C1576" s="672" t="s">
        <v>4279</v>
      </c>
      <c r="D1576" s="675">
        <v>44742</v>
      </c>
      <c r="E1576" s="477" t="s">
        <v>3127</v>
      </c>
      <c r="F1576" s="682" t="s">
        <v>456</v>
      </c>
      <c r="G1576" s="670">
        <f>_xlfn.XLOOKUP(Table3[[#This Row],[district]],LISTS!B:B,LISTS!C:C,0,0,1)</f>
        <v>80402010</v>
      </c>
    </row>
    <row r="1577" spans="1:7" ht="13.5" x14ac:dyDescent="0.35">
      <c r="A1577" s="674" t="s">
        <v>3561</v>
      </c>
      <c r="B1577" s="676" t="s">
        <v>3682</v>
      </c>
      <c r="C1577" s="672" t="s">
        <v>4279</v>
      </c>
      <c r="D1577" s="675">
        <v>44742</v>
      </c>
      <c r="E1577" s="477" t="s">
        <v>3127</v>
      </c>
      <c r="F1577" s="682" t="s">
        <v>456</v>
      </c>
      <c r="G1577" s="670">
        <f>_xlfn.XLOOKUP(Table3[[#This Row],[district]],LISTS!B:B,LISTS!C:C,0,0,1)</f>
        <v>80402010</v>
      </c>
    </row>
    <row r="1578" spans="1:7" ht="13.5" x14ac:dyDescent="0.35">
      <c r="A1578" s="671" t="s">
        <v>3853</v>
      </c>
      <c r="B1578" s="674" t="s">
        <v>3650</v>
      </c>
      <c r="C1578" s="672" t="s">
        <v>4279</v>
      </c>
      <c r="D1578" s="675">
        <v>44742</v>
      </c>
      <c r="E1578" s="477" t="s">
        <v>3127</v>
      </c>
      <c r="F1578" s="682" t="s">
        <v>456</v>
      </c>
      <c r="G1578" s="670">
        <f>_xlfn.XLOOKUP(Table3[[#This Row],[district]],LISTS!B:B,LISTS!C:C,0,0,1)</f>
        <v>80402010</v>
      </c>
    </row>
    <row r="1579" spans="1:7" ht="13.5" x14ac:dyDescent="0.35">
      <c r="A1579" s="674" t="s">
        <v>3853</v>
      </c>
      <c r="B1579" s="676" t="s">
        <v>3682</v>
      </c>
      <c r="C1579" s="672" t="s">
        <v>4279</v>
      </c>
      <c r="D1579" s="675">
        <v>44742</v>
      </c>
      <c r="E1579" s="477" t="s">
        <v>3127</v>
      </c>
      <c r="F1579" s="682" t="s">
        <v>456</v>
      </c>
      <c r="G1579" s="670">
        <f>_xlfn.XLOOKUP(Table3[[#This Row],[district]],LISTS!B:B,LISTS!C:C,0,0,1)</f>
        <v>80402010</v>
      </c>
    </row>
    <row r="1580" spans="1:7" ht="13.5" x14ac:dyDescent="0.35">
      <c r="A1580" s="671" t="s">
        <v>3854</v>
      </c>
      <c r="B1580" s="674" t="s">
        <v>3482</v>
      </c>
      <c r="C1580" s="672" t="s">
        <v>4279</v>
      </c>
      <c r="D1580" s="675">
        <v>44742</v>
      </c>
      <c r="E1580" s="477" t="s">
        <v>3127</v>
      </c>
      <c r="F1580" s="682" t="s">
        <v>456</v>
      </c>
      <c r="G1580" s="670">
        <f>_xlfn.XLOOKUP(Table3[[#This Row],[district]],LISTS!B:B,LISTS!C:C,0,0,1)</f>
        <v>80402010</v>
      </c>
    </row>
    <row r="1581" spans="1:7" ht="13.5" x14ac:dyDescent="0.35">
      <c r="A1581" s="674" t="s">
        <v>3854</v>
      </c>
      <c r="B1581" s="676" t="s">
        <v>3682</v>
      </c>
      <c r="C1581" s="672" t="s">
        <v>4279</v>
      </c>
      <c r="D1581" s="675">
        <v>44742</v>
      </c>
      <c r="E1581" s="477" t="s">
        <v>3127</v>
      </c>
      <c r="F1581" s="682" t="s">
        <v>456</v>
      </c>
      <c r="G1581" s="670">
        <f>_xlfn.XLOOKUP(Table3[[#This Row],[district]],LISTS!B:B,LISTS!C:C,0,0,1)</f>
        <v>80402010</v>
      </c>
    </row>
    <row r="1582" spans="1:7" ht="13.5" x14ac:dyDescent="0.35">
      <c r="A1582" s="671" t="s">
        <v>3968</v>
      </c>
      <c r="B1582" s="676" t="s">
        <v>3688</v>
      </c>
      <c r="C1582" s="672" t="s">
        <v>4280</v>
      </c>
      <c r="D1582" s="675">
        <v>44742</v>
      </c>
      <c r="E1582" s="477" t="s">
        <v>3127</v>
      </c>
      <c r="F1582" s="682" t="s">
        <v>456</v>
      </c>
      <c r="G1582" s="670">
        <f>_xlfn.XLOOKUP(Table3[[#This Row],[district]],LISTS!B:B,LISTS!C:C,0,0,1)</f>
        <v>80402010</v>
      </c>
    </row>
    <row r="1583" spans="1:7" ht="13.5" x14ac:dyDescent="0.35">
      <c r="A1583" s="674" t="s">
        <v>3968</v>
      </c>
      <c r="B1583" s="676" t="s">
        <v>3645</v>
      </c>
      <c r="C1583" s="672" t="s">
        <v>4280</v>
      </c>
      <c r="D1583" s="675">
        <v>44742</v>
      </c>
      <c r="E1583" s="477" t="s">
        <v>3127</v>
      </c>
      <c r="F1583" s="682" t="s">
        <v>456</v>
      </c>
      <c r="G1583" s="670">
        <f>_xlfn.XLOOKUP(Table3[[#This Row],[district]],LISTS!B:B,LISTS!C:C,0,0,1)</f>
        <v>80402010</v>
      </c>
    </row>
    <row r="1584" spans="1:7" ht="13.5" x14ac:dyDescent="0.35">
      <c r="A1584" s="671" t="s">
        <v>3969</v>
      </c>
      <c r="B1584" s="676" t="s">
        <v>3689</v>
      </c>
      <c r="C1584" s="672" t="s">
        <v>4280</v>
      </c>
      <c r="D1584" s="675">
        <v>44742</v>
      </c>
      <c r="E1584" s="477" t="s">
        <v>3127</v>
      </c>
      <c r="F1584" s="682" t="s">
        <v>456</v>
      </c>
      <c r="G1584" s="670">
        <f>_xlfn.XLOOKUP(Table3[[#This Row],[district]],LISTS!B:B,LISTS!C:C,0,0,1)</f>
        <v>80402010</v>
      </c>
    </row>
    <row r="1585" spans="1:7" ht="13.5" x14ac:dyDescent="0.35">
      <c r="A1585" s="674" t="s">
        <v>3969</v>
      </c>
      <c r="B1585" s="676" t="s">
        <v>3645</v>
      </c>
      <c r="C1585" s="672" t="s">
        <v>4280</v>
      </c>
      <c r="D1585" s="675">
        <v>44742</v>
      </c>
      <c r="E1585" s="477" t="s">
        <v>3127</v>
      </c>
      <c r="F1585" s="682" t="s">
        <v>456</v>
      </c>
      <c r="G1585" s="670">
        <f>_xlfn.XLOOKUP(Table3[[#This Row],[district]],LISTS!B:B,LISTS!C:C,0,0,1)</f>
        <v>80402010</v>
      </c>
    </row>
    <row r="1586" spans="1:7" ht="13.5" x14ac:dyDescent="0.35">
      <c r="A1586" s="671" t="s">
        <v>3970</v>
      </c>
      <c r="B1586" s="676" t="s">
        <v>3691</v>
      </c>
      <c r="C1586" s="672" t="s">
        <v>4280</v>
      </c>
      <c r="D1586" s="675">
        <v>44742</v>
      </c>
      <c r="E1586" s="477" t="s">
        <v>3127</v>
      </c>
      <c r="F1586" s="682" t="s">
        <v>456</v>
      </c>
      <c r="G1586" s="670">
        <f>_xlfn.XLOOKUP(Table3[[#This Row],[district]],LISTS!B:B,LISTS!C:C,0,0,1)</f>
        <v>80402010</v>
      </c>
    </row>
    <row r="1587" spans="1:7" ht="13.5" x14ac:dyDescent="0.35">
      <c r="A1587" s="674" t="s">
        <v>3970</v>
      </c>
      <c r="B1587" s="676" t="s">
        <v>3645</v>
      </c>
      <c r="C1587" s="672" t="s">
        <v>4280</v>
      </c>
      <c r="D1587" s="675">
        <v>44742</v>
      </c>
      <c r="E1587" s="477" t="s">
        <v>3127</v>
      </c>
      <c r="F1587" s="682" t="s">
        <v>456</v>
      </c>
      <c r="G1587" s="670">
        <f>_xlfn.XLOOKUP(Table3[[#This Row],[district]],LISTS!B:B,LISTS!C:C,0,0,1)</f>
        <v>80402010</v>
      </c>
    </row>
    <row r="1588" spans="1:7" ht="13.5" x14ac:dyDescent="0.35">
      <c r="A1588" s="670" t="s">
        <v>3551</v>
      </c>
      <c r="B1588" s="674" t="s">
        <v>3656</v>
      </c>
      <c r="C1588" s="672" t="s">
        <v>4279</v>
      </c>
      <c r="D1588" s="675">
        <v>44742</v>
      </c>
      <c r="E1588" s="477" t="s">
        <v>3127</v>
      </c>
      <c r="F1588" s="682" t="s">
        <v>456</v>
      </c>
      <c r="G1588" s="670">
        <f>_xlfn.XLOOKUP(Table3[[#This Row],[district]],LISTS!B:B,LISTS!C:C,0,0,1)</f>
        <v>80402010</v>
      </c>
    </row>
    <row r="1589" spans="1:7" ht="13.5" x14ac:dyDescent="0.35">
      <c r="A1589" s="674" t="s">
        <v>3551</v>
      </c>
      <c r="B1589" s="676" t="s">
        <v>3682</v>
      </c>
      <c r="C1589" s="672" t="s">
        <v>4279</v>
      </c>
      <c r="D1589" s="675">
        <v>44742</v>
      </c>
      <c r="E1589" s="477" t="s">
        <v>3127</v>
      </c>
      <c r="F1589" s="682" t="s">
        <v>456</v>
      </c>
      <c r="G1589" s="670">
        <f>_xlfn.XLOOKUP(Table3[[#This Row],[district]],LISTS!B:B,LISTS!C:C,0,0,1)</f>
        <v>80402010</v>
      </c>
    </row>
    <row r="1590" spans="1:7" ht="13.5" x14ac:dyDescent="0.35">
      <c r="A1590" s="671" t="s">
        <v>3971</v>
      </c>
      <c r="B1590" s="676" t="s">
        <v>3693</v>
      </c>
      <c r="C1590" s="672" t="s">
        <v>4280</v>
      </c>
      <c r="D1590" s="675">
        <v>44742</v>
      </c>
      <c r="E1590" s="477" t="s">
        <v>3127</v>
      </c>
      <c r="F1590" s="682" t="s">
        <v>456</v>
      </c>
      <c r="G1590" s="670">
        <f>_xlfn.XLOOKUP(Table3[[#This Row],[district]],LISTS!B:B,LISTS!C:C,0,0,1)</f>
        <v>80402010</v>
      </c>
    </row>
    <row r="1591" spans="1:7" ht="13.5" x14ac:dyDescent="0.35">
      <c r="A1591" s="674" t="s">
        <v>3971</v>
      </c>
      <c r="B1591" s="676" t="s">
        <v>3645</v>
      </c>
      <c r="C1591" s="672" t="s">
        <v>4280</v>
      </c>
      <c r="D1591" s="675">
        <v>44742</v>
      </c>
      <c r="E1591" s="477" t="s">
        <v>3127</v>
      </c>
      <c r="F1591" s="682" t="s">
        <v>456</v>
      </c>
      <c r="G1591" s="670">
        <f>_xlfn.XLOOKUP(Table3[[#This Row],[district]],LISTS!B:B,LISTS!C:C,0,0,1)</f>
        <v>80402010</v>
      </c>
    </row>
    <row r="1592" spans="1:7" ht="13.5" x14ac:dyDescent="0.35">
      <c r="A1592" s="671" t="s">
        <v>3972</v>
      </c>
      <c r="B1592" s="676" t="s">
        <v>4273</v>
      </c>
      <c r="C1592" s="672" t="s">
        <v>4280</v>
      </c>
      <c r="D1592" s="675">
        <v>44742</v>
      </c>
      <c r="E1592" s="477" t="s">
        <v>3127</v>
      </c>
      <c r="F1592" s="682" t="s">
        <v>456</v>
      </c>
      <c r="G1592" s="670">
        <f>_xlfn.XLOOKUP(Table3[[#This Row],[district]],LISTS!B:B,LISTS!C:C,0,0,1)</f>
        <v>80402010</v>
      </c>
    </row>
    <row r="1593" spans="1:7" ht="13.5" x14ac:dyDescent="0.35">
      <c r="A1593" s="674" t="s">
        <v>3972</v>
      </c>
      <c r="B1593" s="676" t="s">
        <v>3645</v>
      </c>
      <c r="C1593" s="672" t="s">
        <v>4280</v>
      </c>
      <c r="D1593" s="675">
        <v>44742</v>
      </c>
      <c r="E1593" s="477" t="s">
        <v>3127</v>
      </c>
      <c r="F1593" s="682" t="s">
        <v>456</v>
      </c>
      <c r="G1593" s="670">
        <f>_xlfn.XLOOKUP(Table3[[#This Row],[district]],LISTS!B:B,LISTS!C:C,0,0,1)</f>
        <v>80402010</v>
      </c>
    </row>
    <row r="1594" spans="1:7" ht="13.5" x14ac:dyDescent="0.35">
      <c r="A1594" s="671" t="s">
        <v>3855</v>
      </c>
      <c r="B1594" s="674" t="s">
        <v>336</v>
      </c>
      <c r="C1594" s="672" t="s">
        <v>4279</v>
      </c>
      <c r="D1594" s="675">
        <v>44742</v>
      </c>
      <c r="E1594" s="477" t="s">
        <v>3127</v>
      </c>
      <c r="F1594" s="682" t="s">
        <v>456</v>
      </c>
      <c r="G1594" s="670">
        <f>_xlfn.XLOOKUP(Table3[[#This Row],[district]],LISTS!B:B,LISTS!C:C,0,0,1)</f>
        <v>80402010</v>
      </c>
    </row>
    <row r="1595" spans="1:7" ht="13.5" x14ac:dyDescent="0.35">
      <c r="A1595" s="674" t="s">
        <v>3855</v>
      </c>
      <c r="B1595" s="674" t="s">
        <v>3682</v>
      </c>
      <c r="C1595" s="672" t="s">
        <v>4279</v>
      </c>
      <c r="D1595" s="675">
        <v>44742</v>
      </c>
      <c r="E1595" s="477" t="s">
        <v>3127</v>
      </c>
      <c r="F1595" s="682" t="s">
        <v>456</v>
      </c>
      <c r="G1595" s="670">
        <f>_xlfn.XLOOKUP(Table3[[#This Row],[district]],LISTS!B:B,LISTS!C:C,0,0,1)</f>
        <v>80402010</v>
      </c>
    </row>
    <row r="1596" spans="1:7" ht="13.5" x14ac:dyDescent="0.35">
      <c r="A1596" s="671" t="s">
        <v>3973</v>
      </c>
      <c r="B1596" s="676" t="s">
        <v>3634</v>
      </c>
      <c r="C1596" s="672" t="s">
        <v>4280</v>
      </c>
      <c r="D1596" s="675">
        <v>44742</v>
      </c>
      <c r="E1596" s="477" t="s">
        <v>3127</v>
      </c>
      <c r="F1596" s="682" t="s">
        <v>456</v>
      </c>
      <c r="G1596" s="670">
        <f>_xlfn.XLOOKUP(Table3[[#This Row],[district]],LISTS!B:B,LISTS!C:C,0,0,1)</f>
        <v>80402010</v>
      </c>
    </row>
    <row r="1597" spans="1:7" ht="13.5" x14ac:dyDescent="0.35">
      <c r="A1597" s="674" t="s">
        <v>3973</v>
      </c>
      <c r="B1597" s="676" t="s">
        <v>3645</v>
      </c>
      <c r="C1597" s="672" t="s">
        <v>4280</v>
      </c>
      <c r="D1597" s="675">
        <v>44742</v>
      </c>
      <c r="E1597" s="477" t="s">
        <v>3127</v>
      </c>
      <c r="F1597" s="682" t="s">
        <v>456</v>
      </c>
      <c r="G1597" s="670">
        <f>_xlfn.XLOOKUP(Table3[[#This Row],[district]],LISTS!B:B,LISTS!C:C,0,0,1)</f>
        <v>80402010</v>
      </c>
    </row>
    <row r="1598" spans="1:7" ht="13.5" x14ac:dyDescent="0.35">
      <c r="A1598" s="670" t="s">
        <v>3553</v>
      </c>
      <c r="B1598" s="674" t="s">
        <v>3658</v>
      </c>
      <c r="C1598" s="672" t="s">
        <v>4279</v>
      </c>
      <c r="D1598" s="675">
        <v>44742</v>
      </c>
      <c r="E1598" s="477" t="s">
        <v>3127</v>
      </c>
      <c r="F1598" s="682" t="s">
        <v>456</v>
      </c>
      <c r="G1598" s="670">
        <f>_xlfn.XLOOKUP(Table3[[#This Row],[district]],LISTS!B:B,LISTS!C:C,0,0,1)</f>
        <v>80402010</v>
      </c>
    </row>
    <row r="1599" spans="1:7" ht="13.5" x14ac:dyDescent="0.35">
      <c r="A1599" s="674" t="s">
        <v>3553</v>
      </c>
      <c r="B1599" s="676" t="s">
        <v>3682</v>
      </c>
      <c r="C1599" s="672" t="s">
        <v>4279</v>
      </c>
      <c r="D1599" s="675">
        <v>44742</v>
      </c>
      <c r="E1599" s="477" t="s">
        <v>3127</v>
      </c>
      <c r="F1599" s="682" t="s">
        <v>456</v>
      </c>
      <c r="G1599" s="670">
        <f>_xlfn.XLOOKUP(Table3[[#This Row],[district]],LISTS!B:B,LISTS!C:C,0,0,1)</f>
        <v>80402010</v>
      </c>
    </row>
    <row r="1600" spans="1:7" ht="13.5" x14ac:dyDescent="0.35">
      <c r="A1600" s="671" t="s">
        <v>3974</v>
      </c>
      <c r="B1600" s="676" t="s">
        <v>607</v>
      </c>
      <c r="C1600" s="672" t="s">
        <v>4280</v>
      </c>
      <c r="D1600" s="675">
        <v>44742</v>
      </c>
      <c r="E1600" s="477" t="s">
        <v>3127</v>
      </c>
      <c r="F1600" s="682" t="s">
        <v>456</v>
      </c>
      <c r="G1600" s="670">
        <f>_xlfn.XLOOKUP(Table3[[#This Row],[district]],LISTS!B:B,LISTS!C:C,0,0,1)</f>
        <v>80402010</v>
      </c>
    </row>
    <row r="1601" spans="1:7" ht="13.5" x14ac:dyDescent="0.35">
      <c r="A1601" s="674" t="s">
        <v>3974</v>
      </c>
      <c r="B1601" s="676" t="s">
        <v>3645</v>
      </c>
      <c r="C1601" s="672" t="s">
        <v>4280</v>
      </c>
      <c r="D1601" s="675">
        <v>44742</v>
      </c>
      <c r="E1601" s="477" t="s">
        <v>3127</v>
      </c>
      <c r="F1601" s="682" t="s">
        <v>456</v>
      </c>
      <c r="G1601" s="670">
        <f>_xlfn.XLOOKUP(Table3[[#This Row],[district]],LISTS!B:B,LISTS!C:C,0,0,1)</f>
        <v>80402010</v>
      </c>
    </row>
    <row r="1602" spans="1:7" ht="13.5" x14ac:dyDescent="0.35">
      <c r="A1602" s="671" t="s">
        <v>3975</v>
      </c>
      <c r="B1602" s="676" t="s">
        <v>378</v>
      </c>
      <c r="C1602" s="672" t="s">
        <v>4280</v>
      </c>
      <c r="D1602" s="675">
        <v>44742</v>
      </c>
      <c r="E1602" s="477" t="s">
        <v>3127</v>
      </c>
      <c r="F1602" s="682" t="s">
        <v>456</v>
      </c>
      <c r="G1602" s="670">
        <f>_xlfn.XLOOKUP(Table3[[#This Row],[district]],LISTS!B:B,LISTS!C:C,0,0,1)</f>
        <v>80402010</v>
      </c>
    </row>
    <row r="1603" spans="1:7" ht="13.5" x14ac:dyDescent="0.35">
      <c r="A1603" s="674" t="s">
        <v>3975</v>
      </c>
      <c r="B1603" s="674" t="s">
        <v>3645</v>
      </c>
      <c r="C1603" s="672" t="s">
        <v>4280</v>
      </c>
      <c r="D1603" s="675">
        <v>44742</v>
      </c>
      <c r="E1603" s="477" t="s">
        <v>3127</v>
      </c>
      <c r="F1603" s="682" t="s">
        <v>456</v>
      </c>
      <c r="G1603" s="670">
        <f>_xlfn.XLOOKUP(Table3[[#This Row],[district]],LISTS!B:B,LISTS!C:C,0,0,1)</f>
        <v>80402010</v>
      </c>
    </row>
    <row r="1604" spans="1:7" ht="13.5" x14ac:dyDescent="0.35">
      <c r="A1604" s="670" t="s">
        <v>3583</v>
      </c>
      <c r="B1604" s="674" t="s">
        <v>3665</v>
      </c>
      <c r="C1604" s="672" t="s">
        <v>4279</v>
      </c>
      <c r="D1604" s="675">
        <v>44742</v>
      </c>
      <c r="E1604" s="477" t="s">
        <v>3127</v>
      </c>
      <c r="F1604" s="682" t="s">
        <v>456</v>
      </c>
      <c r="G1604" s="670">
        <f>_xlfn.XLOOKUP(Table3[[#This Row],[district]],LISTS!B:B,LISTS!C:C,0,0,1)</f>
        <v>80402010</v>
      </c>
    </row>
    <row r="1605" spans="1:7" ht="13.5" x14ac:dyDescent="0.35">
      <c r="A1605" s="674" t="s">
        <v>3583</v>
      </c>
      <c r="B1605" s="676" t="s">
        <v>3682</v>
      </c>
      <c r="C1605" s="672" t="s">
        <v>4279</v>
      </c>
      <c r="D1605" s="675">
        <v>44742</v>
      </c>
      <c r="E1605" s="477" t="s">
        <v>3127</v>
      </c>
      <c r="F1605" s="682" t="s">
        <v>456</v>
      </c>
      <c r="G1605" s="670">
        <f>_xlfn.XLOOKUP(Table3[[#This Row],[district]],LISTS!B:B,LISTS!C:C,0,0,1)</f>
        <v>80402010</v>
      </c>
    </row>
    <row r="1606" spans="1:7" ht="13.5" x14ac:dyDescent="0.35">
      <c r="A1606" s="671" t="s">
        <v>3976</v>
      </c>
      <c r="B1606" s="676" t="s">
        <v>3637</v>
      </c>
      <c r="C1606" s="672" t="s">
        <v>4280</v>
      </c>
      <c r="D1606" s="675">
        <v>44742</v>
      </c>
      <c r="E1606" s="477" t="s">
        <v>3127</v>
      </c>
      <c r="F1606" s="682" t="s">
        <v>456</v>
      </c>
      <c r="G1606" s="670">
        <f>_xlfn.XLOOKUP(Table3[[#This Row],[district]],LISTS!B:B,LISTS!C:C,0,0,1)</f>
        <v>80402010</v>
      </c>
    </row>
    <row r="1607" spans="1:7" ht="13.5" x14ac:dyDescent="0.35">
      <c r="A1607" s="674" t="s">
        <v>3976</v>
      </c>
      <c r="B1607" s="676" t="s">
        <v>3645</v>
      </c>
      <c r="C1607" s="672" t="s">
        <v>4280</v>
      </c>
      <c r="D1607" s="675">
        <v>44742</v>
      </c>
      <c r="E1607" s="477" t="s">
        <v>3127</v>
      </c>
      <c r="F1607" s="682" t="s">
        <v>456</v>
      </c>
      <c r="G1607" s="670">
        <f>_xlfn.XLOOKUP(Table3[[#This Row],[district]],LISTS!B:B,LISTS!C:C,0,0,1)</f>
        <v>80402010</v>
      </c>
    </row>
    <row r="1608" spans="1:7" ht="13.5" x14ac:dyDescent="0.35">
      <c r="A1608" s="671" t="s">
        <v>3977</v>
      </c>
      <c r="B1608" s="676" t="s">
        <v>3616</v>
      </c>
      <c r="C1608" s="672" t="s">
        <v>4280</v>
      </c>
      <c r="D1608" s="675">
        <v>44742</v>
      </c>
      <c r="E1608" s="477" t="s">
        <v>3127</v>
      </c>
      <c r="F1608" s="682" t="s">
        <v>456</v>
      </c>
      <c r="G1608" s="670">
        <f>_xlfn.XLOOKUP(Table3[[#This Row],[district]],LISTS!B:B,LISTS!C:C,0,0,1)</f>
        <v>80402010</v>
      </c>
    </row>
    <row r="1609" spans="1:7" ht="13.5" x14ac:dyDescent="0.35">
      <c r="A1609" s="674" t="s">
        <v>3977</v>
      </c>
      <c r="B1609" s="676" t="s">
        <v>3645</v>
      </c>
      <c r="C1609" s="672" t="s">
        <v>4280</v>
      </c>
      <c r="D1609" s="675">
        <v>44742</v>
      </c>
      <c r="E1609" s="477" t="s">
        <v>3127</v>
      </c>
      <c r="F1609" s="682" t="s">
        <v>456</v>
      </c>
      <c r="G1609" s="670">
        <f>_xlfn.XLOOKUP(Table3[[#This Row],[district]],LISTS!B:B,LISTS!C:C,0,0,1)</f>
        <v>80402010</v>
      </c>
    </row>
    <row r="1610" spans="1:7" ht="13.5" x14ac:dyDescent="0.35">
      <c r="A1610" s="670" t="s">
        <v>926</v>
      </c>
      <c r="B1610" s="674" t="s">
        <v>3671</v>
      </c>
      <c r="C1610" s="672" t="s">
        <v>4279</v>
      </c>
      <c r="D1610" s="675">
        <v>44742</v>
      </c>
      <c r="E1610" s="477" t="s">
        <v>3127</v>
      </c>
      <c r="F1610" s="682" t="s">
        <v>456</v>
      </c>
      <c r="G1610" s="670">
        <f>_xlfn.XLOOKUP(Table3[[#This Row],[district]],LISTS!B:B,LISTS!C:C,0,0,1)</f>
        <v>80402010</v>
      </c>
    </row>
    <row r="1611" spans="1:7" ht="13.5" x14ac:dyDescent="0.35">
      <c r="A1611" s="674" t="s">
        <v>926</v>
      </c>
      <c r="B1611" s="676" t="s">
        <v>3682</v>
      </c>
      <c r="C1611" s="672" t="s">
        <v>4279</v>
      </c>
      <c r="D1611" s="675">
        <v>44742</v>
      </c>
      <c r="E1611" s="477" t="s">
        <v>3127</v>
      </c>
      <c r="F1611" s="682" t="s">
        <v>456</v>
      </c>
      <c r="G1611" s="670">
        <f>_xlfn.XLOOKUP(Table3[[#This Row],[district]],LISTS!B:B,LISTS!C:C,0,0,1)</f>
        <v>80402010</v>
      </c>
    </row>
    <row r="1612" spans="1:7" ht="13.5" x14ac:dyDescent="0.35">
      <c r="A1612" s="671" t="s">
        <v>3856</v>
      </c>
      <c r="B1612" s="674" t="s">
        <v>3674</v>
      </c>
      <c r="C1612" s="672" t="s">
        <v>4279</v>
      </c>
      <c r="D1612" s="675">
        <v>44742</v>
      </c>
      <c r="E1612" s="477" t="s">
        <v>3127</v>
      </c>
      <c r="F1612" s="682" t="s">
        <v>456</v>
      </c>
      <c r="G1612" s="670">
        <f>_xlfn.XLOOKUP(Table3[[#This Row],[district]],LISTS!B:B,LISTS!C:C,0,0,1)</f>
        <v>80402010</v>
      </c>
    </row>
    <row r="1613" spans="1:7" ht="13.5" x14ac:dyDescent="0.35">
      <c r="A1613" s="674" t="s">
        <v>3856</v>
      </c>
      <c r="B1613" s="674" t="s">
        <v>373</v>
      </c>
      <c r="C1613" s="672" t="s">
        <v>4279</v>
      </c>
      <c r="D1613" s="675">
        <v>44742</v>
      </c>
      <c r="E1613" s="477" t="s">
        <v>3127</v>
      </c>
      <c r="F1613" s="682" t="s">
        <v>456</v>
      </c>
      <c r="G1613" s="670">
        <f>_xlfn.XLOOKUP(Table3[[#This Row],[district]],LISTS!B:B,LISTS!C:C,0,0,1)</f>
        <v>80402010</v>
      </c>
    </row>
    <row r="1614" spans="1:7" ht="13.5" x14ac:dyDescent="0.35">
      <c r="A1614" s="671" t="s">
        <v>3978</v>
      </c>
      <c r="B1614" s="676" t="s">
        <v>3638</v>
      </c>
      <c r="C1614" s="672" t="s">
        <v>4280</v>
      </c>
      <c r="D1614" s="675">
        <v>44742</v>
      </c>
      <c r="E1614" s="477" t="s">
        <v>3127</v>
      </c>
      <c r="F1614" s="682" t="s">
        <v>456</v>
      </c>
      <c r="G1614" s="670">
        <f>_xlfn.XLOOKUP(Table3[[#This Row],[district]],LISTS!B:B,LISTS!C:C,0,0,1)</f>
        <v>80402010</v>
      </c>
    </row>
    <row r="1615" spans="1:7" ht="13.5" x14ac:dyDescent="0.35">
      <c r="A1615" s="674" t="s">
        <v>3978</v>
      </c>
      <c r="B1615" s="676" t="s">
        <v>3645</v>
      </c>
      <c r="C1615" s="672" t="s">
        <v>4280</v>
      </c>
      <c r="D1615" s="675">
        <v>44742</v>
      </c>
      <c r="E1615" s="477" t="s">
        <v>3127</v>
      </c>
      <c r="F1615" s="682" t="s">
        <v>456</v>
      </c>
      <c r="G1615" s="670">
        <f>_xlfn.XLOOKUP(Table3[[#This Row],[district]],LISTS!B:B,LISTS!C:C,0,0,1)</f>
        <v>80402010</v>
      </c>
    </row>
    <row r="1616" spans="1:7" ht="13.5" x14ac:dyDescent="0.35">
      <c r="A1616" s="670" t="s">
        <v>3590</v>
      </c>
      <c r="B1616" s="674" t="s">
        <v>3676</v>
      </c>
      <c r="C1616" s="672" t="s">
        <v>4279</v>
      </c>
      <c r="D1616" s="675">
        <v>44742</v>
      </c>
      <c r="E1616" s="477" t="s">
        <v>3127</v>
      </c>
      <c r="F1616" s="682" t="s">
        <v>456</v>
      </c>
      <c r="G1616" s="670">
        <f>_xlfn.XLOOKUP(Table3[[#This Row],[district]],LISTS!B:B,LISTS!C:C,0,0,1)</f>
        <v>80402010</v>
      </c>
    </row>
    <row r="1617" spans="1:7" ht="13.5" x14ac:dyDescent="0.35">
      <c r="A1617" s="674" t="s">
        <v>3590</v>
      </c>
      <c r="B1617" s="676" t="s">
        <v>373</v>
      </c>
      <c r="C1617" s="672" t="s">
        <v>4279</v>
      </c>
      <c r="D1617" s="675">
        <v>44742</v>
      </c>
      <c r="E1617" s="477" t="s">
        <v>3127</v>
      </c>
      <c r="F1617" s="682" t="s">
        <v>456</v>
      </c>
      <c r="G1617" s="670">
        <f>_xlfn.XLOOKUP(Table3[[#This Row],[district]],LISTS!B:B,LISTS!C:C,0,0,1)</f>
        <v>80402010</v>
      </c>
    </row>
    <row r="1618" spans="1:7" ht="13.5" x14ac:dyDescent="0.35">
      <c r="A1618" s="671" t="s">
        <v>3979</v>
      </c>
      <c r="B1618" s="676" t="s">
        <v>3639</v>
      </c>
      <c r="C1618" s="672" t="s">
        <v>4280</v>
      </c>
      <c r="D1618" s="675">
        <v>44742</v>
      </c>
      <c r="E1618" s="477" t="s">
        <v>3127</v>
      </c>
      <c r="F1618" s="682" t="s">
        <v>456</v>
      </c>
      <c r="G1618" s="670">
        <f>_xlfn.XLOOKUP(Table3[[#This Row],[district]],LISTS!B:B,LISTS!C:C,0,0,1)</f>
        <v>80402010</v>
      </c>
    </row>
    <row r="1619" spans="1:7" ht="13.5" x14ac:dyDescent="0.35">
      <c r="A1619" s="674" t="s">
        <v>3979</v>
      </c>
      <c r="B1619" s="676" t="s">
        <v>3645</v>
      </c>
      <c r="C1619" s="672" t="s">
        <v>4280</v>
      </c>
      <c r="D1619" s="675">
        <v>44742</v>
      </c>
      <c r="E1619" s="477" t="s">
        <v>3127</v>
      </c>
      <c r="F1619" s="682" t="s">
        <v>456</v>
      </c>
      <c r="G1619" s="670">
        <f>_xlfn.XLOOKUP(Table3[[#This Row],[district]],LISTS!B:B,LISTS!C:C,0,0,1)</f>
        <v>80402010</v>
      </c>
    </row>
    <row r="1620" spans="1:7" ht="13.5" x14ac:dyDescent="0.35">
      <c r="A1620" s="671" t="s">
        <v>3980</v>
      </c>
      <c r="B1620" s="676" t="s">
        <v>3640</v>
      </c>
      <c r="C1620" s="672" t="s">
        <v>4280</v>
      </c>
      <c r="D1620" s="675">
        <v>44742</v>
      </c>
      <c r="E1620" s="477" t="s">
        <v>3127</v>
      </c>
      <c r="F1620" s="682" t="s">
        <v>456</v>
      </c>
      <c r="G1620" s="670">
        <f>_xlfn.XLOOKUP(Table3[[#This Row],[district]],LISTS!B:B,LISTS!C:C,0,0,1)</f>
        <v>80402010</v>
      </c>
    </row>
    <row r="1621" spans="1:7" ht="13.5" x14ac:dyDescent="0.35">
      <c r="A1621" s="674" t="s">
        <v>3980</v>
      </c>
      <c r="B1621" s="674" t="s">
        <v>3688</v>
      </c>
      <c r="C1621" s="672" t="s">
        <v>4280</v>
      </c>
      <c r="D1621" s="675">
        <v>44742</v>
      </c>
      <c r="E1621" s="477" t="s">
        <v>3127</v>
      </c>
      <c r="F1621" s="682" t="s">
        <v>456</v>
      </c>
      <c r="G1621" s="670">
        <f>_xlfn.XLOOKUP(Table3[[#This Row],[district]],LISTS!B:B,LISTS!C:C,0,0,1)</f>
        <v>80402010</v>
      </c>
    </row>
    <row r="1622" spans="1:7" ht="13.5" x14ac:dyDescent="0.35">
      <c r="A1622" s="670" t="s">
        <v>3497</v>
      </c>
      <c r="B1622" s="674" t="s">
        <v>3680</v>
      </c>
      <c r="C1622" s="672" t="s">
        <v>4279</v>
      </c>
      <c r="D1622" s="675">
        <v>44742</v>
      </c>
      <c r="E1622" s="477" t="s">
        <v>3127</v>
      </c>
      <c r="F1622" s="682" t="s">
        <v>456</v>
      </c>
      <c r="G1622" s="670">
        <f>_xlfn.XLOOKUP(Table3[[#This Row],[district]],LISTS!B:B,LISTS!C:C,0,0,1)</f>
        <v>80402010</v>
      </c>
    </row>
    <row r="1623" spans="1:7" ht="13.5" x14ac:dyDescent="0.35">
      <c r="A1623" s="674" t="s">
        <v>3497</v>
      </c>
      <c r="B1623" s="676" t="s">
        <v>373</v>
      </c>
      <c r="C1623" s="672" t="s">
        <v>4279</v>
      </c>
      <c r="D1623" s="675">
        <v>44742</v>
      </c>
      <c r="E1623" s="477" t="s">
        <v>3127</v>
      </c>
      <c r="F1623" s="682" t="s">
        <v>456</v>
      </c>
      <c r="G1623" s="670">
        <f>_xlfn.XLOOKUP(Table3[[#This Row],[district]],LISTS!B:B,LISTS!C:C,0,0,1)</f>
        <v>80402010</v>
      </c>
    </row>
    <row r="1624" spans="1:7" ht="13.5" x14ac:dyDescent="0.35">
      <c r="A1624" s="671" t="s">
        <v>3857</v>
      </c>
      <c r="B1624" s="674" t="s">
        <v>3682</v>
      </c>
      <c r="C1624" s="672" t="s">
        <v>4279</v>
      </c>
      <c r="D1624" s="675">
        <v>44742</v>
      </c>
      <c r="E1624" s="477" t="s">
        <v>3127</v>
      </c>
      <c r="F1624" s="682" t="s">
        <v>456</v>
      </c>
      <c r="G1624" s="670">
        <f>_xlfn.XLOOKUP(Table3[[#This Row],[district]],LISTS!B:B,LISTS!C:C,0,0,1)</f>
        <v>80402010</v>
      </c>
    </row>
    <row r="1625" spans="1:7" ht="13.5" x14ac:dyDescent="0.35">
      <c r="A1625" s="674" t="s">
        <v>3857</v>
      </c>
      <c r="B1625" s="676" t="s">
        <v>373</v>
      </c>
      <c r="C1625" s="672" t="s">
        <v>4279</v>
      </c>
      <c r="D1625" s="675">
        <v>44742</v>
      </c>
      <c r="E1625" s="477" t="s">
        <v>3127</v>
      </c>
      <c r="F1625" s="682" t="s">
        <v>456</v>
      </c>
      <c r="G1625" s="670">
        <f>_xlfn.XLOOKUP(Table3[[#This Row],[district]],LISTS!B:B,LISTS!C:C,0,0,1)</f>
        <v>80402010</v>
      </c>
    </row>
    <row r="1626" spans="1:7" ht="13.5" x14ac:dyDescent="0.35">
      <c r="A1626" s="671" t="s">
        <v>3981</v>
      </c>
      <c r="B1626" s="676" t="s">
        <v>3641</v>
      </c>
      <c r="C1626" s="672" t="s">
        <v>4280</v>
      </c>
      <c r="D1626" s="675">
        <v>44742</v>
      </c>
      <c r="E1626" s="477" t="s">
        <v>3127</v>
      </c>
      <c r="F1626" s="682" t="s">
        <v>456</v>
      </c>
      <c r="G1626" s="670">
        <f>_xlfn.XLOOKUP(Table3[[#This Row],[district]],LISTS!B:B,LISTS!C:C,0,0,1)</f>
        <v>80402010</v>
      </c>
    </row>
    <row r="1627" spans="1:7" ht="13.5" x14ac:dyDescent="0.35">
      <c r="A1627" s="674" t="s">
        <v>3981</v>
      </c>
      <c r="B1627" s="676" t="s">
        <v>3688</v>
      </c>
      <c r="C1627" s="672" t="s">
        <v>4280</v>
      </c>
      <c r="D1627" s="675">
        <v>44742</v>
      </c>
      <c r="E1627" s="477" t="s">
        <v>3127</v>
      </c>
      <c r="F1627" s="682" t="s">
        <v>456</v>
      </c>
      <c r="G1627" s="670">
        <f>_xlfn.XLOOKUP(Table3[[#This Row],[district]],LISTS!B:B,LISTS!C:C,0,0,1)</f>
        <v>80402010</v>
      </c>
    </row>
    <row r="1628" spans="1:7" ht="13.5" x14ac:dyDescent="0.35">
      <c r="A1628" s="671" t="s">
        <v>3982</v>
      </c>
      <c r="B1628" s="676" t="s">
        <v>3642</v>
      </c>
      <c r="C1628" s="672" t="s">
        <v>4280</v>
      </c>
      <c r="D1628" s="675">
        <v>44742</v>
      </c>
      <c r="E1628" s="477" t="s">
        <v>3127</v>
      </c>
      <c r="F1628" s="682" t="s">
        <v>456</v>
      </c>
      <c r="G1628" s="670">
        <f>_xlfn.XLOOKUP(Table3[[#This Row],[district]],LISTS!B:B,LISTS!C:C,0,0,1)</f>
        <v>80402010</v>
      </c>
    </row>
    <row r="1629" spans="1:7" ht="13.5" x14ac:dyDescent="0.35">
      <c r="A1629" s="674" t="s">
        <v>3982</v>
      </c>
      <c r="B1629" s="676" t="s">
        <v>3688</v>
      </c>
      <c r="C1629" s="672" t="s">
        <v>4280</v>
      </c>
      <c r="D1629" s="675">
        <v>44742</v>
      </c>
      <c r="E1629" s="477" t="s">
        <v>3127</v>
      </c>
      <c r="F1629" s="682" t="s">
        <v>456</v>
      </c>
      <c r="G1629" s="670">
        <f>_xlfn.XLOOKUP(Table3[[#This Row],[district]],LISTS!B:B,LISTS!C:C,0,0,1)</f>
        <v>80402010</v>
      </c>
    </row>
    <row r="1630" spans="1:7" ht="13.5" x14ac:dyDescent="0.35">
      <c r="A1630" s="671" t="s">
        <v>3983</v>
      </c>
      <c r="B1630" s="676" t="s">
        <v>373</v>
      </c>
      <c r="C1630" s="672" t="s">
        <v>4280</v>
      </c>
      <c r="D1630" s="675">
        <v>44742</v>
      </c>
      <c r="E1630" s="477" t="s">
        <v>3127</v>
      </c>
      <c r="F1630" s="682" t="s">
        <v>456</v>
      </c>
      <c r="G1630" s="670">
        <f>_xlfn.XLOOKUP(Table3[[#This Row],[district]],LISTS!B:B,LISTS!C:C,0,0,1)</f>
        <v>80402010</v>
      </c>
    </row>
    <row r="1631" spans="1:7" ht="13.5" x14ac:dyDescent="0.35">
      <c r="A1631" s="674" t="s">
        <v>3983</v>
      </c>
      <c r="B1631" s="676" t="s">
        <v>3688</v>
      </c>
      <c r="C1631" s="672" t="s">
        <v>4280</v>
      </c>
      <c r="D1631" s="675">
        <v>44742</v>
      </c>
      <c r="E1631" s="477" t="s">
        <v>3127</v>
      </c>
      <c r="F1631" s="682" t="s">
        <v>456</v>
      </c>
      <c r="G1631" s="670">
        <f>_xlfn.XLOOKUP(Table3[[#This Row],[district]],LISTS!B:B,LISTS!C:C,0,0,1)</f>
        <v>80402010</v>
      </c>
    </row>
    <row r="1632" spans="1:7" ht="13.5" x14ac:dyDescent="0.35">
      <c r="A1632" s="671" t="s">
        <v>3984</v>
      </c>
      <c r="B1632" s="676" t="s">
        <v>3645</v>
      </c>
      <c r="C1632" s="672" t="s">
        <v>4280</v>
      </c>
      <c r="D1632" s="675">
        <v>44742</v>
      </c>
      <c r="E1632" s="477" t="s">
        <v>3127</v>
      </c>
      <c r="F1632" s="682" t="s">
        <v>456</v>
      </c>
      <c r="G1632" s="670">
        <f>_xlfn.XLOOKUP(Table3[[#This Row],[district]],LISTS!B:B,LISTS!C:C,0,0,1)</f>
        <v>80402010</v>
      </c>
    </row>
    <row r="1633" spans="1:7" ht="13.5" x14ac:dyDescent="0.35">
      <c r="A1633" s="674" t="s">
        <v>3984</v>
      </c>
      <c r="B1633" s="676" t="s">
        <v>3688</v>
      </c>
      <c r="C1633" s="672" t="s">
        <v>4280</v>
      </c>
      <c r="D1633" s="675">
        <v>44742</v>
      </c>
      <c r="E1633" s="477" t="s">
        <v>3127</v>
      </c>
      <c r="F1633" s="682" t="s">
        <v>456</v>
      </c>
      <c r="G1633" s="670">
        <f>_xlfn.XLOOKUP(Table3[[#This Row],[district]],LISTS!B:B,LISTS!C:C,0,0,1)</f>
        <v>80402010</v>
      </c>
    </row>
    <row r="1634" spans="1:7" ht="13.5" x14ac:dyDescent="0.35">
      <c r="A1634" s="671" t="s">
        <v>3985</v>
      </c>
      <c r="B1634" s="676" t="s">
        <v>3648</v>
      </c>
      <c r="C1634" s="672" t="s">
        <v>4280</v>
      </c>
      <c r="D1634" s="675">
        <v>44742</v>
      </c>
      <c r="E1634" s="477" t="s">
        <v>3127</v>
      </c>
      <c r="F1634" s="682" t="s">
        <v>456</v>
      </c>
      <c r="G1634" s="670">
        <f>_xlfn.XLOOKUP(Table3[[#This Row],[district]],LISTS!B:B,LISTS!C:C,0,0,1)</f>
        <v>80402010</v>
      </c>
    </row>
    <row r="1635" spans="1:7" ht="13.5" x14ac:dyDescent="0.35">
      <c r="A1635" s="674" t="s">
        <v>3985</v>
      </c>
      <c r="B1635" s="676" t="s">
        <v>3688</v>
      </c>
      <c r="C1635" s="672" t="s">
        <v>4280</v>
      </c>
      <c r="D1635" s="675">
        <v>44742</v>
      </c>
      <c r="E1635" s="477" t="s">
        <v>3127</v>
      </c>
      <c r="F1635" s="682" t="s">
        <v>456</v>
      </c>
      <c r="G1635" s="670">
        <f>_xlfn.XLOOKUP(Table3[[#This Row],[district]],LISTS!B:B,LISTS!C:C,0,0,1)</f>
        <v>80402010</v>
      </c>
    </row>
    <row r="1636" spans="1:7" ht="13.5" x14ac:dyDescent="0.35">
      <c r="A1636" s="671" t="s">
        <v>3986</v>
      </c>
      <c r="B1636" s="676" t="s">
        <v>3649</v>
      </c>
      <c r="C1636" s="672" t="s">
        <v>4280</v>
      </c>
      <c r="D1636" s="675">
        <v>44742</v>
      </c>
      <c r="E1636" s="477" t="s">
        <v>3127</v>
      </c>
      <c r="F1636" s="682" t="s">
        <v>456</v>
      </c>
      <c r="G1636" s="670">
        <f>_xlfn.XLOOKUP(Table3[[#This Row],[district]],LISTS!B:B,LISTS!C:C,0,0,1)</f>
        <v>80402010</v>
      </c>
    </row>
    <row r="1637" spans="1:7" ht="13.5" x14ac:dyDescent="0.35">
      <c r="A1637" s="674" t="s">
        <v>3986</v>
      </c>
      <c r="B1637" s="676" t="s">
        <v>3688</v>
      </c>
      <c r="C1637" s="672" t="s">
        <v>4280</v>
      </c>
      <c r="D1637" s="675">
        <v>44742</v>
      </c>
      <c r="E1637" s="477" t="s">
        <v>3127</v>
      </c>
      <c r="F1637" s="682" t="s">
        <v>456</v>
      </c>
      <c r="G1637" s="670">
        <f>_xlfn.XLOOKUP(Table3[[#This Row],[district]],LISTS!B:B,LISTS!C:C,0,0,1)</f>
        <v>80402010</v>
      </c>
    </row>
    <row r="1638" spans="1:7" ht="13.5" x14ac:dyDescent="0.35">
      <c r="A1638" s="671" t="s">
        <v>3987</v>
      </c>
      <c r="B1638" s="676" t="s">
        <v>3650</v>
      </c>
      <c r="C1638" s="672" t="s">
        <v>4280</v>
      </c>
      <c r="D1638" s="675">
        <v>44742</v>
      </c>
      <c r="E1638" s="477" t="s">
        <v>3127</v>
      </c>
      <c r="F1638" s="682" t="s">
        <v>456</v>
      </c>
      <c r="G1638" s="670">
        <f>_xlfn.XLOOKUP(Table3[[#This Row],[district]],LISTS!B:B,LISTS!C:C,0,0,1)</f>
        <v>80402010</v>
      </c>
    </row>
    <row r="1639" spans="1:7" ht="13.5" x14ac:dyDescent="0.35">
      <c r="A1639" s="674" t="s">
        <v>3987</v>
      </c>
      <c r="B1639" s="676" t="s">
        <v>3688</v>
      </c>
      <c r="C1639" s="672" t="s">
        <v>4280</v>
      </c>
      <c r="D1639" s="675">
        <v>44742</v>
      </c>
      <c r="E1639" s="477" t="s">
        <v>3127</v>
      </c>
      <c r="F1639" s="682" t="s">
        <v>456</v>
      </c>
      <c r="G1639" s="670">
        <f>_xlfn.XLOOKUP(Table3[[#This Row],[district]],LISTS!B:B,LISTS!C:C,0,0,1)</f>
        <v>80402010</v>
      </c>
    </row>
    <row r="1640" spans="1:7" ht="13.5" x14ac:dyDescent="0.35">
      <c r="A1640" s="671" t="s">
        <v>3988</v>
      </c>
      <c r="B1640" s="676" t="s">
        <v>3482</v>
      </c>
      <c r="C1640" s="672" t="s">
        <v>4280</v>
      </c>
      <c r="D1640" s="675">
        <v>44742</v>
      </c>
      <c r="E1640" s="477" t="s">
        <v>3127</v>
      </c>
      <c r="F1640" s="682" t="s">
        <v>456</v>
      </c>
      <c r="G1640" s="670">
        <f>_xlfn.XLOOKUP(Table3[[#This Row],[district]],LISTS!B:B,LISTS!C:C,0,0,1)</f>
        <v>80402010</v>
      </c>
    </row>
    <row r="1641" spans="1:7" ht="13.5" x14ac:dyDescent="0.35">
      <c r="A1641" s="674" t="s">
        <v>3988</v>
      </c>
      <c r="B1641" s="676" t="s">
        <v>3688</v>
      </c>
      <c r="C1641" s="672" t="s">
        <v>4280</v>
      </c>
      <c r="D1641" s="675">
        <v>44742</v>
      </c>
      <c r="E1641" s="477" t="s">
        <v>3127</v>
      </c>
      <c r="F1641" s="682" t="s">
        <v>456</v>
      </c>
      <c r="G1641" s="670">
        <f>_xlfn.XLOOKUP(Table3[[#This Row],[district]],LISTS!B:B,LISTS!C:C,0,0,1)</f>
        <v>80402010</v>
      </c>
    </row>
    <row r="1642" spans="1:7" ht="13.5" x14ac:dyDescent="0.35">
      <c r="A1642" s="671" t="s">
        <v>3858</v>
      </c>
      <c r="B1642" s="674" t="s">
        <v>3683</v>
      </c>
      <c r="C1642" s="672" t="s">
        <v>4279</v>
      </c>
      <c r="D1642" s="675">
        <v>44742</v>
      </c>
      <c r="E1642" s="477" t="s">
        <v>3127</v>
      </c>
      <c r="F1642" s="682" t="s">
        <v>456</v>
      </c>
      <c r="G1642" s="670">
        <f>_xlfn.XLOOKUP(Table3[[#This Row],[district]],LISTS!B:B,LISTS!C:C,0,0,1)</f>
        <v>80402010</v>
      </c>
    </row>
    <row r="1643" spans="1:7" ht="13.5" x14ac:dyDescent="0.35">
      <c r="A1643" s="674" t="s">
        <v>3858</v>
      </c>
      <c r="B1643" s="676" t="s">
        <v>373</v>
      </c>
      <c r="C1643" s="672" t="s">
        <v>4279</v>
      </c>
      <c r="D1643" s="675">
        <v>44742</v>
      </c>
      <c r="E1643" s="477" t="s">
        <v>3127</v>
      </c>
      <c r="F1643" s="682" t="s">
        <v>456</v>
      </c>
      <c r="G1643" s="670">
        <f>_xlfn.XLOOKUP(Table3[[#This Row],[district]],LISTS!B:B,LISTS!C:C,0,0,1)</f>
        <v>80402010</v>
      </c>
    </row>
    <row r="1644" spans="1:7" ht="13.5" x14ac:dyDescent="0.35">
      <c r="A1644" s="671" t="s">
        <v>3989</v>
      </c>
      <c r="B1644" s="676" t="s">
        <v>3656</v>
      </c>
      <c r="C1644" s="672" t="s">
        <v>4280</v>
      </c>
      <c r="D1644" s="675">
        <v>44742</v>
      </c>
      <c r="E1644" s="477" t="s">
        <v>3127</v>
      </c>
      <c r="F1644" s="682" t="s">
        <v>456</v>
      </c>
      <c r="G1644" s="670">
        <f>_xlfn.XLOOKUP(Table3[[#This Row],[district]],LISTS!B:B,LISTS!C:C,0,0,1)</f>
        <v>80402010</v>
      </c>
    </row>
    <row r="1645" spans="1:7" ht="13.5" x14ac:dyDescent="0.35">
      <c r="A1645" s="674" t="s">
        <v>3989</v>
      </c>
      <c r="B1645" s="674" t="s">
        <v>3688</v>
      </c>
      <c r="C1645" s="672" t="s">
        <v>4280</v>
      </c>
      <c r="D1645" s="675">
        <v>44742</v>
      </c>
      <c r="E1645" s="477" t="s">
        <v>3127</v>
      </c>
      <c r="F1645" s="682" t="s">
        <v>456</v>
      </c>
      <c r="G1645" s="670">
        <f>_xlfn.XLOOKUP(Table3[[#This Row],[district]],LISTS!B:B,LISTS!C:C,0,0,1)</f>
        <v>80402010</v>
      </c>
    </row>
    <row r="1646" spans="1:7" ht="13.5" x14ac:dyDescent="0.35">
      <c r="A1646" s="671" t="s">
        <v>3990</v>
      </c>
      <c r="B1646" s="676" t="s">
        <v>336</v>
      </c>
      <c r="C1646" s="672" t="s">
        <v>4280</v>
      </c>
      <c r="D1646" s="675">
        <v>44742</v>
      </c>
      <c r="E1646" s="477" t="s">
        <v>3127</v>
      </c>
      <c r="F1646" s="682" t="s">
        <v>456</v>
      </c>
      <c r="G1646" s="670">
        <f>_xlfn.XLOOKUP(Table3[[#This Row],[district]],LISTS!B:B,LISTS!C:C,0,0,1)</f>
        <v>80402010</v>
      </c>
    </row>
    <row r="1647" spans="1:7" ht="13.5" x14ac:dyDescent="0.35">
      <c r="A1647" s="674" t="s">
        <v>3990</v>
      </c>
      <c r="B1647" s="676" t="s">
        <v>3688</v>
      </c>
      <c r="C1647" s="672" t="s">
        <v>4280</v>
      </c>
      <c r="D1647" s="675">
        <v>44742</v>
      </c>
      <c r="E1647" s="477" t="s">
        <v>3127</v>
      </c>
      <c r="F1647" s="682" t="s">
        <v>456</v>
      </c>
      <c r="G1647" s="670">
        <f>_xlfn.XLOOKUP(Table3[[#This Row],[district]],LISTS!B:B,LISTS!C:C,0,0,1)</f>
        <v>80402010</v>
      </c>
    </row>
    <row r="1648" spans="1:7" ht="13.5" x14ac:dyDescent="0.35">
      <c r="A1648" s="671" t="s">
        <v>3991</v>
      </c>
      <c r="B1648" s="676" t="s">
        <v>3658</v>
      </c>
      <c r="C1648" s="672" t="s">
        <v>4280</v>
      </c>
      <c r="D1648" s="675">
        <v>44742</v>
      </c>
      <c r="E1648" s="477" t="s">
        <v>3127</v>
      </c>
      <c r="F1648" s="682" t="s">
        <v>456</v>
      </c>
      <c r="G1648" s="670">
        <f>_xlfn.XLOOKUP(Table3[[#This Row],[district]],LISTS!B:B,LISTS!C:C,0,0,1)</f>
        <v>80402010</v>
      </c>
    </row>
    <row r="1649" spans="1:7" ht="13.5" x14ac:dyDescent="0.35">
      <c r="A1649" s="674" t="s">
        <v>3991</v>
      </c>
      <c r="B1649" s="676" t="s">
        <v>3688</v>
      </c>
      <c r="C1649" s="672" t="s">
        <v>4280</v>
      </c>
      <c r="D1649" s="675">
        <v>44742</v>
      </c>
      <c r="E1649" s="477" t="s">
        <v>3127</v>
      </c>
      <c r="F1649" s="682" t="s">
        <v>456</v>
      </c>
      <c r="G1649" s="670">
        <f>_xlfn.XLOOKUP(Table3[[#This Row],[district]],LISTS!B:B,LISTS!C:C,0,0,1)</f>
        <v>80402010</v>
      </c>
    </row>
    <row r="1650" spans="1:7" ht="13.5" x14ac:dyDescent="0.35">
      <c r="A1650" s="671" t="s">
        <v>3992</v>
      </c>
      <c r="B1650" s="676" t="s">
        <v>3665</v>
      </c>
      <c r="C1650" s="672" t="s">
        <v>4280</v>
      </c>
      <c r="D1650" s="675">
        <v>44742</v>
      </c>
      <c r="E1650" s="477" t="s">
        <v>3127</v>
      </c>
      <c r="F1650" s="682" t="s">
        <v>456</v>
      </c>
      <c r="G1650" s="670">
        <f>_xlfn.XLOOKUP(Table3[[#This Row],[district]],LISTS!B:B,LISTS!C:C,0,0,1)</f>
        <v>80402010</v>
      </c>
    </row>
    <row r="1651" spans="1:7" ht="13.5" x14ac:dyDescent="0.35">
      <c r="A1651" s="674" t="s">
        <v>3992</v>
      </c>
      <c r="B1651" s="676" t="s">
        <v>3688</v>
      </c>
      <c r="C1651" s="672" t="s">
        <v>4280</v>
      </c>
      <c r="D1651" s="675">
        <v>44742</v>
      </c>
      <c r="E1651" s="477" t="s">
        <v>3127</v>
      </c>
      <c r="F1651" s="682" t="s">
        <v>456</v>
      </c>
      <c r="G1651" s="670">
        <f>_xlfn.XLOOKUP(Table3[[#This Row],[district]],LISTS!B:B,LISTS!C:C,0,0,1)</f>
        <v>80402010</v>
      </c>
    </row>
    <row r="1652" spans="1:7" ht="13.5" x14ac:dyDescent="0.35">
      <c r="A1652" s="670" t="s">
        <v>3595</v>
      </c>
      <c r="B1652" s="674" t="s">
        <v>3685</v>
      </c>
      <c r="C1652" s="672" t="s">
        <v>4279</v>
      </c>
      <c r="D1652" s="675">
        <v>44742</v>
      </c>
      <c r="E1652" s="477" t="s">
        <v>3127</v>
      </c>
      <c r="F1652" s="682" t="s">
        <v>456</v>
      </c>
      <c r="G1652" s="670">
        <f>_xlfn.XLOOKUP(Table3[[#This Row],[district]],LISTS!B:B,LISTS!C:C,0,0,1)</f>
        <v>80402010</v>
      </c>
    </row>
    <row r="1653" spans="1:7" ht="13.5" x14ac:dyDescent="0.35">
      <c r="A1653" s="674" t="s">
        <v>3595</v>
      </c>
      <c r="B1653" s="676" t="s">
        <v>373</v>
      </c>
      <c r="C1653" s="672" t="s">
        <v>4279</v>
      </c>
      <c r="D1653" s="675">
        <v>44742</v>
      </c>
      <c r="E1653" s="477" t="s">
        <v>3127</v>
      </c>
      <c r="F1653" s="682" t="s">
        <v>456</v>
      </c>
      <c r="G1653" s="670">
        <f>_xlfn.XLOOKUP(Table3[[#This Row],[district]],LISTS!B:B,LISTS!C:C,0,0,1)</f>
        <v>80402010</v>
      </c>
    </row>
    <row r="1654" spans="1:7" ht="13.5" x14ac:dyDescent="0.35">
      <c r="A1654" s="670" t="s">
        <v>3546</v>
      </c>
      <c r="B1654" s="674" t="s">
        <v>3688</v>
      </c>
      <c r="C1654" s="672" t="s">
        <v>4279</v>
      </c>
      <c r="D1654" s="675">
        <v>44742</v>
      </c>
      <c r="E1654" s="477" t="s">
        <v>3127</v>
      </c>
      <c r="F1654" s="682" t="s">
        <v>456</v>
      </c>
      <c r="G1654" s="670">
        <f>_xlfn.XLOOKUP(Table3[[#This Row],[district]],LISTS!B:B,LISTS!C:C,0,0,1)</f>
        <v>80402010</v>
      </c>
    </row>
    <row r="1655" spans="1:7" ht="13.5" x14ac:dyDescent="0.35">
      <c r="A1655" s="674" t="s">
        <v>3546</v>
      </c>
      <c r="B1655" s="676" t="s">
        <v>373</v>
      </c>
      <c r="C1655" s="672" t="s">
        <v>4279</v>
      </c>
      <c r="D1655" s="675">
        <v>44742</v>
      </c>
      <c r="E1655" s="477" t="s">
        <v>3127</v>
      </c>
      <c r="F1655" s="682" t="s">
        <v>456</v>
      </c>
      <c r="G1655" s="670">
        <f>_xlfn.XLOOKUP(Table3[[#This Row],[district]],LISTS!B:B,LISTS!C:C,0,0,1)</f>
        <v>80402010</v>
      </c>
    </row>
    <row r="1656" spans="1:7" ht="13.5" x14ac:dyDescent="0.35">
      <c r="A1656" s="671" t="s">
        <v>3993</v>
      </c>
      <c r="B1656" s="676" t="s">
        <v>3671</v>
      </c>
      <c r="C1656" s="672" t="s">
        <v>4280</v>
      </c>
      <c r="D1656" s="675">
        <v>44742</v>
      </c>
      <c r="E1656" s="477" t="s">
        <v>3127</v>
      </c>
      <c r="F1656" s="682" t="s">
        <v>456</v>
      </c>
      <c r="G1656" s="670">
        <f>_xlfn.XLOOKUP(Table3[[#This Row],[district]],LISTS!B:B,LISTS!C:C,0,0,1)</f>
        <v>80402010</v>
      </c>
    </row>
    <row r="1657" spans="1:7" ht="13.5" x14ac:dyDescent="0.35">
      <c r="A1657" s="674" t="s">
        <v>3993</v>
      </c>
      <c r="B1657" s="676" t="s">
        <v>3688</v>
      </c>
      <c r="C1657" s="672" t="s">
        <v>4280</v>
      </c>
      <c r="D1657" s="675">
        <v>44742</v>
      </c>
      <c r="E1657" s="477" t="s">
        <v>3127</v>
      </c>
      <c r="F1657" s="682" t="s">
        <v>456</v>
      </c>
      <c r="G1657" s="670">
        <f>_xlfn.XLOOKUP(Table3[[#This Row],[district]],LISTS!B:B,LISTS!C:C,0,0,1)</f>
        <v>80402010</v>
      </c>
    </row>
    <row r="1658" spans="1:7" ht="13.5" x14ac:dyDescent="0.35">
      <c r="A1658" s="671" t="s">
        <v>3994</v>
      </c>
      <c r="B1658" s="676" t="s">
        <v>3674</v>
      </c>
      <c r="C1658" s="672" t="s">
        <v>4280</v>
      </c>
      <c r="D1658" s="675">
        <v>44742</v>
      </c>
      <c r="E1658" s="477" t="s">
        <v>3127</v>
      </c>
      <c r="F1658" s="682" t="s">
        <v>456</v>
      </c>
      <c r="G1658" s="670">
        <f>_xlfn.XLOOKUP(Table3[[#This Row],[district]],LISTS!B:B,LISTS!C:C,0,0,1)</f>
        <v>80402010</v>
      </c>
    </row>
    <row r="1659" spans="1:7" ht="13.5" x14ac:dyDescent="0.35">
      <c r="A1659" s="674" t="s">
        <v>3994</v>
      </c>
      <c r="B1659" s="676" t="s">
        <v>3688</v>
      </c>
      <c r="C1659" s="672" t="s">
        <v>4280</v>
      </c>
      <c r="D1659" s="675">
        <v>44742</v>
      </c>
      <c r="E1659" s="477" t="s">
        <v>3127</v>
      </c>
      <c r="F1659" s="682" t="s">
        <v>456</v>
      </c>
      <c r="G1659" s="670">
        <f>_xlfn.XLOOKUP(Table3[[#This Row],[district]],LISTS!B:B,LISTS!C:C,0,0,1)</f>
        <v>80402010</v>
      </c>
    </row>
    <row r="1660" spans="1:7" ht="13.5" x14ac:dyDescent="0.35">
      <c r="A1660" s="671" t="s">
        <v>3995</v>
      </c>
      <c r="B1660" s="676" t="s">
        <v>3676</v>
      </c>
      <c r="C1660" s="672" t="s">
        <v>4280</v>
      </c>
      <c r="D1660" s="675">
        <v>44742</v>
      </c>
      <c r="E1660" s="477" t="s">
        <v>3127</v>
      </c>
      <c r="F1660" s="682" t="s">
        <v>456</v>
      </c>
      <c r="G1660" s="670">
        <f>_xlfn.XLOOKUP(Table3[[#This Row],[district]],LISTS!B:B,LISTS!C:C,0,0,1)</f>
        <v>80402010</v>
      </c>
    </row>
    <row r="1661" spans="1:7" ht="13.5" x14ac:dyDescent="0.35">
      <c r="A1661" s="674" t="s">
        <v>3995</v>
      </c>
      <c r="B1661" s="676" t="s">
        <v>3688</v>
      </c>
      <c r="C1661" s="672" t="s">
        <v>4280</v>
      </c>
      <c r="D1661" s="675">
        <v>44742</v>
      </c>
      <c r="E1661" s="477" t="s">
        <v>3127</v>
      </c>
      <c r="F1661" s="682" t="s">
        <v>456</v>
      </c>
      <c r="G1661" s="670">
        <f>_xlfn.XLOOKUP(Table3[[#This Row],[district]],LISTS!B:B,LISTS!C:C,0,0,1)</f>
        <v>80402010</v>
      </c>
    </row>
    <row r="1662" spans="1:7" ht="13.5" x14ac:dyDescent="0.35">
      <c r="A1662" s="671" t="s">
        <v>3996</v>
      </c>
      <c r="B1662" s="676" t="s">
        <v>3680</v>
      </c>
      <c r="C1662" s="672" t="s">
        <v>4280</v>
      </c>
      <c r="D1662" s="675">
        <v>44742</v>
      </c>
      <c r="E1662" s="477" t="s">
        <v>3127</v>
      </c>
      <c r="F1662" s="682" t="s">
        <v>456</v>
      </c>
      <c r="G1662" s="670">
        <f>_xlfn.XLOOKUP(Table3[[#This Row],[district]],LISTS!B:B,LISTS!C:C,0,0,1)</f>
        <v>80402010</v>
      </c>
    </row>
    <row r="1663" spans="1:7" ht="13.5" x14ac:dyDescent="0.35">
      <c r="A1663" s="674" t="s">
        <v>3996</v>
      </c>
      <c r="B1663" s="676" t="s">
        <v>3688</v>
      </c>
      <c r="C1663" s="672" t="s">
        <v>4280</v>
      </c>
      <c r="D1663" s="675">
        <v>44742</v>
      </c>
      <c r="E1663" s="477" t="s">
        <v>3127</v>
      </c>
      <c r="F1663" s="682" t="s">
        <v>456</v>
      </c>
      <c r="G1663" s="670">
        <f>_xlfn.XLOOKUP(Table3[[#This Row],[district]],LISTS!B:B,LISTS!C:C,0,0,1)</f>
        <v>80402010</v>
      </c>
    </row>
    <row r="1664" spans="1:7" ht="13.5" x14ac:dyDescent="0.35">
      <c r="A1664" s="671" t="s">
        <v>3997</v>
      </c>
      <c r="B1664" s="676" t="s">
        <v>3682</v>
      </c>
      <c r="C1664" s="672" t="s">
        <v>4280</v>
      </c>
      <c r="D1664" s="675">
        <v>44742</v>
      </c>
      <c r="E1664" s="477" t="s">
        <v>3127</v>
      </c>
      <c r="F1664" s="682" t="s">
        <v>456</v>
      </c>
      <c r="G1664" s="670">
        <f>_xlfn.XLOOKUP(Table3[[#This Row],[district]],LISTS!B:B,LISTS!C:C,0,0,1)</f>
        <v>80402010</v>
      </c>
    </row>
    <row r="1665" spans="1:7" ht="13.5" x14ac:dyDescent="0.35">
      <c r="A1665" s="674" t="s">
        <v>3997</v>
      </c>
      <c r="B1665" s="676" t="s">
        <v>3688</v>
      </c>
      <c r="C1665" s="672" t="s">
        <v>4280</v>
      </c>
      <c r="D1665" s="675">
        <v>44742</v>
      </c>
      <c r="E1665" s="477" t="s">
        <v>3127</v>
      </c>
      <c r="F1665" s="682" t="s">
        <v>456</v>
      </c>
      <c r="G1665" s="670">
        <f>_xlfn.XLOOKUP(Table3[[#This Row],[district]],LISTS!B:B,LISTS!C:C,0,0,1)</f>
        <v>80402010</v>
      </c>
    </row>
    <row r="1666" spans="1:7" ht="13.5" x14ac:dyDescent="0.35">
      <c r="A1666" s="671" t="s">
        <v>3998</v>
      </c>
      <c r="B1666" s="676" t="s">
        <v>3683</v>
      </c>
      <c r="C1666" s="672" t="s">
        <v>4280</v>
      </c>
      <c r="D1666" s="675">
        <v>44742</v>
      </c>
      <c r="E1666" s="477" t="s">
        <v>3127</v>
      </c>
      <c r="F1666" s="682" t="s">
        <v>456</v>
      </c>
      <c r="G1666" s="670">
        <f>_xlfn.XLOOKUP(Table3[[#This Row],[district]],LISTS!B:B,LISTS!C:C,0,0,1)</f>
        <v>80402010</v>
      </c>
    </row>
    <row r="1667" spans="1:7" ht="13.5" x14ac:dyDescent="0.35">
      <c r="A1667" s="674" t="s">
        <v>3998</v>
      </c>
      <c r="B1667" s="674" t="s">
        <v>3688</v>
      </c>
      <c r="C1667" s="672" t="s">
        <v>4280</v>
      </c>
      <c r="D1667" s="675">
        <v>44742</v>
      </c>
      <c r="E1667" s="477" t="s">
        <v>3127</v>
      </c>
      <c r="F1667" s="682" t="s">
        <v>456</v>
      </c>
      <c r="G1667" s="670">
        <f>_xlfn.XLOOKUP(Table3[[#This Row],[district]],LISTS!B:B,LISTS!C:C,0,0,1)</f>
        <v>80402010</v>
      </c>
    </row>
    <row r="1668" spans="1:7" ht="13.5" x14ac:dyDescent="0.35">
      <c r="A1668" s="671" t="s">
        <v>3999</v>
      </c>
      <c r="B1668" s="676" t="s">
        <v>3685</v>
      </c>
      <c r="C1668" s="672" t="s">
        <v>4280</v>
      </c>
      <c r="D1668" s="675">
        <v>44742</v>
      </c>
      <c r="E1668" s="477" t="s">
        <v>3127</v>
      </c>
      <c r="F1668" s="682" t="s">
        <v>456</v>
      </c>
      <c r="G1668" s="670">
        <f>_xlfn.XLOOKUP(Table3[[#This Row],[district]],LISTS!B:B,LISTS!C:C,0,0,1)</f>
        <v>80402010</v>
      </c>
    </row>
    <row r="1669" spans="1:7" ht="13.5" x14ac:dyDescent="0.35">
      <c r="A1669" s="674" t="s">
        <v>3999</v>
      </c>
      <c r="B1669" s="676" t="s">
        <v>3688</v>
      </c>
      <c r="C1669" s="672" t="s">
        <v>4280</v>
      </c>
      <c r="D1669" s="675">
        <v>44742</v>
      </c>
      <c r="E1669" s="477" t="s">
        <v>3127</v>
      </c>
      <c r="F1669" s="682" t="s">
        <v>456</v>
      </c>
      <c r="G1669" s="670">
        <f>_xlfn.XLOOKUP(Table3[[#This Row],[district]],LISTS!B:B,LISTS!C:C,0,0,1)</f>
        <v>80402010</v>
      </c>
    </row>
    <row r="1670" spans="1:7" ht="13.5" x14ac:dyDescent="0.35">
      <c r="A1670" s="671" t="s">
        <v>3859</v>
      </c>
      <c r="B1670" s="674" t="s">
        <v>3689</v>
      </c>
      <c r="C1670" s="672" t="s">
        <v>4279</v>
      </c>
      <c r="D1670" s="675">
        <v>44742</v>
      </c>
      <c r="E1670" s="477" t="s">
        <v>3127</v>
      </c>
      <c r="F1670" s="682" t="s">
        <v>456</v>
      </c>
      <c r="G1670" s="670">
        <f>_xlfn.XLOOKUP(Table3[[#This Row],[district]],LISTS!B:B,LISTS!C:C,0,0,1)</f>
        <v>80402010</v>
      </c>
    </row>
    <row r="1671" spans="1:7" ht="13.5" x14ac:dyDescent="0.35">
      <c r="A1671" s="674" t="s">
        <v>3859</v>
      </c>
      <c r="B1671" s="676" t="s">
        <v>373</v>
      </c>
      <c r="C1671" s="672" t="s">
        <v>4279</v>
      </c>
      <c r="D1671" s="675">
        <v>44742</v>
      </c>
      <c r="E1671" s="477" t="s">
        <v>3127</v>
      </c>
      <c r="F1671" s="682" t="s">
        <v>456</v>
      </c>
      <c r="G1671" s="670">
        <f>_xlfn.XLOOKUP(Table3[[#This Row],[district]],LISTS!B:B,LISTS!C:C,0,0,1)</f>
        <v>80402010</v>
      </c>
    </row>
    <row r="1672" spans="1:7" ht="13.5" x14ac:dyDescent="0.35">
      <c r="A1672" s="671" t="s">
        <v>3860</v>
      </c>
      <c r="B1672" s="674" t="s">
        <v>3691</v>
      </c>
      <c r="C1672" s="672" t="s">
        <v>4279</v>
      </c>
      <c r="D1672" s="675">
        <v>44742</v>
      </c>
      <c r="E1672" s="477" t="s">
        <v>3127</v>
      </c>
      <c r="F1672" s="682" t="s">
        <v>456</v>
      </c>
      <c r="G1672" s="670">
        <f>_xlfn.XLOOKUP(Table3[[#This Row],[district]],LISTS!B:B,LISTS!C:C,0,0,1)</f>
        <v>80402010</v>
      </c>
    </row>
    <row r="1673" spans="1:7" ht="13.5" x14ac:dyDescent="0.35">
      <c r="A1673" s="674" t="s">
        <v>3860</v>
      </c>
      <c r="B1673" s="676" t="s">
        <v>373</v>
      </c>
      <c r="C1673" s="672" t="s">
        <v>4279</v>
      </c>
      <c r="D1673" s="675">
        <v>44742</v>
      </c>
      <c r="E1673" s="477" t="s">
        <v>3127</v>
      </c>
      <c r="F1673" s="682" t="s">
        <v>456</v>
      </c>
      <c r="G1673" s="670">
        <f>_xlfn.XLOOKUP(Table3[[#This Row],[district]],LISTS!B:B,LISTS!C:C,0,0,1)</f>
        <v>80402010</v>
      </c>
    </row>
    <row r="1674" spans="1:7" ht="13.5" x14ac:dyDescent="0.35">
      <c r="A1674" s="671" t="s">
        <v>4000</v>
      </c>
      <c r="B1674" s="676" t="s">
        <v>3688</v>
      </c>
      <c r="C1674" s="672" t="s">
        <v>4280</v>
      </c>
      <c r="D1674" s="675">
        <v>44742</v>
      </c>
      <c r="E1674" s="477" t="s">
        <v>3127</v>
      </c>
      <c r="F1674" s="682" t="s">
        <v>456</v>
      </c>
      <c r="G1674" s="670">
        <f>_xlfn.XLOOKUP(Table3[[#This Row],[district]],LISTS!B:B,LISTS!C:C,0,0,1)</f>
        <v>80402010</v>
      </c>
    </row>
    <row r="1675" spans="1:7" ht="13.5" x14ac:dyDescent="0.35">
      <c r="A1675" s="670" t="s">
        <v>3563</v>
      </c>
      <c r="B1675" s="674" t="s">
        <v>3693</v>
      </c>
      <c r="C1675" s="672" t="s">
        <v>4279</v>
      </c>
      <c r="D1675" s="675">
        <v>44742</v>
      </c>
      <c r="E1675" s="477" t="s">
        <v>3127</v>
      </c>
      <c r="F1675" s="682" t="s">
        <v>456</v>
      </c>
      <c r="G1675" s="670">
        <f>_xlfn.XLOOKUP(Table3[[#This Row],[district]],LISTS!B:B,LISTS!C:C,0,0,1)</f>
        <v>80402010</v>
      </c>
    </row>
    <row r="1676" spans="1:7" ht="13.5" x14ac:dyDescent="0.35">
      <c r="A1676" s="674" t="s">
        <v>3563</v>
      </c>
      <c r="B1676" s="674" t="s">
        <v>373</v>
      </c>
      <c r="C1676" s="672" t="s">
        <v>4279</v>
      </c>
      <c r="D1676" s="675">
        <v>44742</v>
      </c>
      <c r="E1676" s="477" t="s">
        <v>3127</v>
      </c>
      <c r="F1676" s="682" t="s">
        <v>456</v>
      </c>
      <c r="G1676" s="670">
        <f>_xlfn.XLOOKUP(Table3[[#This Row],[district]],LISTS!B:B,LISTS!C:C,0,0,1)</f>
        <v>80402010</v>
      </c>
    </row>
    <row r="1677" spans="1:7" ht="13.5" x14ac:dyDescent="0.35">
      <c r="A1677" s="671" t="s">
        <v>4001</v>
      </c>
      <c r="B1677" s="676" t="s">
        <v>3689</v>
      </c>
      <c r="C1677" s="672" t="s">
        <v>4280</v>
      </c>
      <c r="D1677" s="675">
        <v>44742</v>
      </c>
      <c r="E1677" s="477" t="s">
        <v>3127</v>
      </c>
      <c r="F1677" s="682" t="s">
        <v>456</v>
      </c>
      <c r="G1677" s="670">
        <f>_xlfn.XLOOKUP(Table3[[#This Row],[district]],LISTS!B:B,LISTS!C:C,0,0,1)</f>
        <v>80402010</v>
      </c>
    </row>
    <row r="1678" spans="1:7" ht="13.5" x14ac:dyDescent="0.35">
      <c r="A1678" s="674" t="s">
        <v>4001</v>
      </c>
      <c r="B1678" s="676" t="s">
        <v>3688</v>
      </c>
      <c r="C1678" s="672" t="s">
        <v>4280</v>
      </c>
      <c r="D1678" s="675">
        <v>44742</v>
      </c>
      <c r="E1678" s="477" t="s">
        <v>3127</v>
      </c>
      <c r="F1678" s="682" t="s">
        <v>456</v>
      </c>
      <c r="G1678" s="670">
        <f>_xlfn.XLOOKUP(Table3[[#This Row],[district]],LISTS!B:B,LISTS!C:C,0,0,1)</f>
        <v>80402010</v>
      </c>
    </row>
    <row r="1679" spans="1:7" ht="13.5" x14ac:dyDescent="0.35">
      <c r="A1679" s="671" t="s">
        <v>4002</v>
      </c>
      <c r="B1679" s="676" t="s">
        <v>3691</v>
      </c>
      <c r="C1679" s="672" t="s">
        <v>4280</v>
      </c>
      <c r="D1679" s="675">
        <v>44742</v>
      </c>
      <c r="E1679" s="477" t="s">
        <v>3127</v>
      </c>
      <c r="F1679" s="682" t="s">
        <v>456</v>
      </c>
      <c r="G1679" s="670">
        <f>_xlfn.XLOOKUP(Table3[[#This Row],[district]],LISTS!B:B,LISTS!C:C,0,0,1)</f>
        <v>80402010</v>
      </c>
    </row>
    <row r="1680" spans="1:7" ht="13.5" x14ac:dyDescent="0.35">
      <c r="A1680" s="674" t="s">
        <v>4002</v>
      </c>
      <c r="B1680" s="674" t="s">
        <v>3638</v>
      </c>
      <c r="C1680" s="672" t="s">
        <v>4280</v>
      </c>
      <c r="D1680" s="675">
        <v>44742</v>
      </c>
      <c r="E1680" s="477" t="s">
        <v>3127</v>
      </c>
      <c r="F1680" s="682" t="s">
        <v>456</v>
      </c>
      <c r="G1680" s="670">
        <f>_xlfn.XLOOKUP(Table3[[#This Row],[district]],LISTS!B:B,LISTS!C:C,0,0,1)</f>
        <v>80402010</v>
      </c>
    </row>
    <row r="1681" spans="1:7" ht="13.5" x14ac:dyDescent="0.35">
      <c r="A1681" s="671" t="s">
        <v>3861</v>
      </c>
      <c r="B1681" s="676" t="s">
        <v>4273</v>
      </c>
      <c r="C1681" s="672" t="s">
        <v>4279</v>
      </c>
      <c r="D1681" s="675">
        <v>44742</v>
      </c>
      <c r="E1681" s="477" t="s">
        <v>3127</v>
      </c>
      <c r="F1681" s="682" t="s">
        <v>456</v>
      </c>
      <c r="G1681" s="670">
        <f>_xlfn.XLOOKUP(Table3[[#This Row],[district]],LISTS!B:B,LISTS!C:C,0,0,1)</f>
        <v>80402010</v>
      </c>
    </row>
    <row r="1682" spans="1:7" ht="13.5" x14ac:dyDescent="0.35">
      <c r="A1682" s="674" t="s">
        <v>3861</v>
      </c>
      <c r="B1682" s="676" t="s">
        <v>373</v>
      </c>
      <c r="C1682" s="672" t="s">
        <v>4279</v>
      </c>
      <c r="D1682" s="675">
        <v>44742</v>
      </c>
      <c r="E1682" s="477" t="s">
        <v>3127</v>
      </c>
      <c r="F1682" s="682" t="s">
        <v>456</v>
      </c>
      <c r="G1682" s="670">
        <f>_xlfn.XLOOKUP(Table3[[#This Row],[district]],LISTS!B:B,LISTS!C:C,0,0,1)</f>
        <v>80402010</v>
      </c>
    </row>
    <row r="1683" spans="1:7" ht="13.5" x14ac:dyDescent="0.35">
      <c r="A1683" s="671" t="s">
        <v>3862</v>
      </c>
      <c r="B1683" s="676" t="s">
        <v>3634</v>
      </c>
      <c r="C1683" s="672" t="s">
        <v>4279</v>
      </c>
      <c r="D1683" s="675">
        <v>44742</v>
      </c>
      <c r="E1683" s="477" t="s">
        <v>3127</v>
      </c>
      <c r="F1683" s="682" t="s">
        <v>456</v>
      </c>
      <c r="G1683" s="670">
        <f>_xlfn.XLOOKUP(Table3[[#This Row],[district]],LISTS!B:B,LISTS!C:C,0,0,1)</f>
        <v>80402010</v>
      </c>
    </row>
    <row r="1684" spans="1:7" ht="13.5" x14ac:dyDescent="0.35">
      <c r="A1684" s="674" t="s">
        <v>3862</v>
      </c>
      <c r="B1684" s="676" t="s">
        <v>373</v>
      </c>
      <c r="C1684" s="672" t="s">
        <v>4279</v>
      </c>
      <c r="D1684" s="675">
        <v>44742</v>
      </c>
      <c r="E1684" s="477" t="s">
        <v>3127</v>
      </c>
      <c r="F1684" s="682" t="s">
        <v>456</v>
      </c>
      <c r="G1684" s="670">
        <f>_xlfn.XLOOKUP(Table3[[#This Row],[district]],LISTS!B:B,LISTS!C:C,0,0,1)</f>
        <v>80402010</v>
      </c>
    </row>
    <row r="1685" spans="1:7" ht="13.5" x14ac:dyDescent="0.35">
      <c r="A1685" s="671" t="s">
        <v>3863</v>
      </c>
      <c r="B1685" s="676" t="s">
        <v>607</v>
      </c>
      <c r="C1685" s="672" t="s">
        <v>4279</v>
      </c>
      <c r="D1685" s="675">
        <v>44742</v>
      </c>
      <c r="E1685" s="477" t="s">
        <v>3127</v>
      </c>
      <c r="F1685" s="682" t="s">
        <v>456</v>
      </c>
      <c r="G1685" s="670">
        <f>_xlfn.XLOOKUP(Table3[[#This Row],[district]],LISTS!B:B,LISTS!C:C,0,0,1)</f>
        <v>80402010</v>
      </c>
    </row>
    <row r="1686" spans="1:7" ht="13.5" x14ac:dyDescent="0.35">
      <c r="A1686" s="674" t="s">
        <v>3863</v>
      </c>
      <c r="B1686" s="676" t="s">
        <v>373</v>
      </c>
      <c r="C1686" s="672" t="s">
        <v>4279</v>
      </c>
      <c r="D1686" s="675">
        <v>44742</v>
      </c>
      <c r="E1686" s="477" t="s">
        <v>3127</v>
      </c>
      <c r="F1686" s="682" t="s">
        <v>456</v>
      </c>
      <c r="G1686" s="670">
        <f>_xlfn.XLOOKUP(Table3[[#This Row],[district]],LISTS!B:B,LISTS!C:C,0,0,1)</f>
        <v>80402010</v>
      </c>
    </row>
    <row r="1687" spans="1:7" ht="13.5" x14ac:dyDescent="0.35">
      <c r="A1687" s="671" t="s">
        <v>3864</v>
      </c>
      <c r="B1687" s="676" t="s">
        <v>378</v>
      </c>
      <c r="C1687" s="672" t="s">
        <v>4279</v>
      </c>
      <c r="D1687" s="675">
        <v>44742</v>
      </c>
      <c r="E1687" s="477" t="s">
        <v>3127</v>
      </c>
      <c r="F1687" s="682" t="s">
        <v>456</v>
      </c>
      <c r="G1687" s="670">
        <f>_xlfn.XLOOKUP(Table3[[#This Row],[district]],LISTS!B:B,LISTS!C:C,0,0,1)</f>
        <v>80402010</v>
      </c>
    </row>
    <row r="1688" spans="1:7" ht="13.5" x14ac:dyDescent="0.35">
      <c r="A1688" s="674" t="s">
        <v>3864</v>
      </c>
      <c r="B1688" s="676" t="s">
        <v>373</v>
      </c>
      <c r="C1688" s="672" t="s">
        <v>4279</v>
      </c>
      <c r="D1688" s="675">
        <v>44742</v>
      </c>
      <c r="E1688" s="477" t="s">
        <v>3127</v>
      </c>
      <c r="F1688" s="682" t="s">
        <v>456</v>
      </c>
      <c r="G1688" s="670">
        <f>_xlfn.XLOOKUP(Table3[[#This Row],[district]],LISTS!B:B,LISTS!C:C,0,0,1)</f>
        <v>80402010</v>
      </c>
    </row>
    <row r="1689" spans="1:7" ht="13.5" x14ac:dyDescent="0.35">
      <c r="A1689" s="671" t="s">
        <v>4003</v>
      </c>
      <c r="B1689" s="676" t="s">
        <v>3693</v>
      </c>
      <c r="C1689" s="672" t="s">
        <v>4280</v>
      </c>
      <c r="D1689" s="675">
        <v>44742</v>
      </c>
      <c r="E1689" s="477" t="s">
        <v>3127</v>
      </c>
      <c r="F1689" s="682" t="s">
        <v>456</v>
      </c>
      <c r="G1689" s="670">
        <f>_xlfn.XLOOKUP(Table3[[#This Row],[district]],LISTS!B:B,LISTS!C:C,0,0,1)</f>
        <v>80402010</v>
      </c>
    </row>
    <row r="1690" spans="1:7" ht="13.5" x14ac:dyDescent="0.35">
      <c r="A1690" s="674" t="s">
        <v>4003</v>
      </c>
      <c r="B1690" s="676" t="s">
        <v>3638</v>
      </c>
      <c r="C1690" s="672" t="s">
        <v>4280</v>
      </c>
      <c r="D1690" s="675">
        <v>44742</v>
      </c>
      <c r="E1690" s="477" t="s">
        <v>3127</v>
      </c>
      <c r="F1690" s="682" t="s">
        <v>456</v>
      </c>
      <c r="G1690" s="670">
        <f>_xlfn.XLOOKUP(Table3[[#This Row],[district]],LISTS!B:B,LISTS!C:C,0,0,1)</f>
        <v>80402010</v>
      </c>
    </row>
    <row r="1691" spans="1:7" ht="13.5" x14ac:dyDescent="0.35">
      <c r="A1691" s="671" t="s">
        <v>3865</v>
      </c>
      <c r="B1691" s="676" t="s">
        <v>3637</v>
      </c>
      <c r="C1691" s="672" t="s">
        <v>4279</v>
      </c>
      <c r="D1691" s="675">
        <v>44742</v>
      </c>
      <c r="E1691" s="477" t="s">
        <v>3127</v>
      </c>
      <c r="F1691" s="682" t="s">
        <v>456</v>
      </c>
      <c r="G1691" s="670">
        <f>_xlfn.XLOOKUP(Table3[[#This Row],[district]],LISTS!B:B,LISTS!C:C,0,0,1)</f>
        <v>80402010</v>
      </c>
    </row>
    <row r="1692" spans="1:7" ht="13.5" x14ac:dyDescent="0.35">
      <c r="A1692" s="674" t="s">
        <v>3865</v>
      </c>
      <c r="B1692" s="676" t="s">
        <v>373</v>
      </c>
      <c r="C1692" s="672" t="s">
        <v>4279</v>
      </c>
      <c r="D1692" s="675">
        <v>44742</v>
      </c>
      <c r="E1692" s="477" t="s">
        <v>3127</v>
      </c>
      <c r="F1692" s="682" t="s">
        <v>456</v>
      </c>
      <c r="G1692" s="670">
        <f>_xlfn.XLOOKUP(Table3[[#This Row],[district]],LISTS!B:B,LISTS!C:C,0,0,1)</f>
        <v>80402010</v>
      </c>
    </row>
    <row r="1693" spans="1:7" ht="13.5" x14ac:dyDescent="0.35">
      <c r="A1693" s="671" t="s">
        <v>4004</v>
      </c>
      <c r="B1693" s="676" t="s">
        <v>4273</v>
      </c>
      <c r="C1693" s="672" t="s">
        <v>4280</v>
      </c>
      <c r="D1693" s="675">
        <v>44742</v>
      </c>
      <c r="E1693" s="477" t="s">
        <v>3127</v>
      </c>
      <c r="F1693" s="682" t="s">
        <v>456</v>
      </c>
      <c r="G1693" s="670">
        <f>_xlfn.XLOOKUP(Table3[[#This Row],[district]],LISTS!B:B,LISTS!C:C,0,0,1)</f>
        <v>80402010</v>
      </c>
    </row>
    <row r="1694" spans="1:7" ht="13.5" x14ac:dyDescent="0.35">
      <c r="A1694" s="674" t="s">
        <v>4004</v>
      </c>
      <c r="B1694" s="676" t="s">
        <v>3638</v>
      </c>
      <c r="C1694" s="672" t="s">
        <v>4280</v>
      </c>
      <c r="D1694" s="675">
        <v>44742</v>
      </c>
      <c r="E1694" s="477" t="s">
        <v>3127</v>
      </c>
      <c r="F1694" s="682" t="s">
        <v>456</v>
      </c>
      <c r="G1694" s="670">
        <f>_xlfn.XLOOKUP(Table3[[#This Row],[district]],LISTS!B:B,LISTS!C:C,0,0,1)</f>
        <v>80402010</v>
      </c>
    </row>
    <row r="1695" spans="1:7" ht="13.5" x14ac:dyDescent="0.35">
      <c r="A1695" s="671" t="s">
        <v>3866</v>
      </c>
      <c r="B1695" s="676" t="s">
        <v>3616</v>
      </c>
      <c r="C1695" s="672" t="s">
        <v>4279</v>
      </c>
      <c r="D1695" s="675">
        <v>44742</v>
      </c>
      <c r="E1695" s="477" t="s">
        <v>3127</v>
      </c>
      <c r="F1695" s="682" t="s">
        <v>456</v>
      </c>
      <c r="G1695" s="670">
        <f>_xlfn.XLOOKUP(Table3[[#This Row],[district]],LISTS!B:B,LISTS!C:C,0,0,1)</f>
        <v>80402010</v>
      </c>
    </row>
    <row r="1696" spans="1:7" ht="13.5" x14ac:dyDescent="0.35">
      <c r="A1696" s="674" t="s">
        <v>3866</v>
      </c>
      <c r="B1696" s="676" t="s">
        <v>373</v>
      </c>
      <c r="C1696" s="672" t="s">
        <v>4279</v>
      </c>
      <c r="D1696" s="675">
        <v>44742</v>
      </c>
      <c r="E1696" s="477" t="s">
        <v>3127</v>
      </c>
      <c r="F1696" s="682" t="s">
        <v>456</v>
      </c>
      <c r="G1696" s="670">
        <f>_xlfn.XLOOKUP(Table3[[#This Row],[district]],LISTS!B:B,LISTS!C:C,0,0,1)</f>
        <v>80402010</v>
      </c>
    </row>
    <row r="1697" spans="1:7" ht="13.5" x14ac:dyDescent="0.35">
      <c r="A1697" s="670" t="s">
        <v>3562</v>
      </c>
      <c r="B1697" s="676" t="s">
        <v>3638</v>
      </c>
      <c r="C1697" s="672" t="s">
        <v>4279</v>
      </c>
      <c r="D1697" s="675">
        <v>44742</v>
      </c>
      <c r="E1697" s="477" t="s">
        <v>3127</v>
      </c>
      <c r="F1697" s="682" t="s">
        <v>456</v>
      </c>
      <c r="G1697" s="670">
        <f>_xlfn.XLOOKUP(Table3[[#This Row],[district]],LISTS!B:B,LISTS!C:C,0,0,1)</f>
        <v>80402010</v>
      </c>
    </row>
    <row r="1698" spans="1:7" ht="13.5" x14ac:dyDescent="0.35">
      <c r="A1698" s="674" t="s">
        <v>3562</v>
      </c>
      <c r="B1698" s="676" t="s">
        <v>373</v>
      </c>
      <c r="C1698" s="672" t="s">
        <v>4279</v>
      </c>
      <c r="D1698" s="675">
        <v>44742</v>
      </c>
      <c r="E1698" s="477" t="s">
        <v>3127</v>
      </c>
      <c r="F1698" s="682" t="s">
        <v>456</v>
      </c>
      <c r="G1698" s="670">
        <f>_xlfn.XLOOKUP(Table3[[#This Row],[district]],LISTS!B:B,LISTS!C:C,0,0,1)</f>
        <v>80402010</v>
      </c>
    </row>
    <row r="1699" spans="1:7" ht="13.5" x14ac:dyDescent="0.35">
      <c r="A1699" s="671" t="s">
        <v>4005</v>
      </c>
      <c r="B1699" s="676" t="s">
        <v>3634</v>
      </c>
      <c r="C1699" s="672" t="s">
        <v>4280</v>
      </c>
      <c r="D1699" s="675">
        <v>44742</v>
      </c>
      <c r="E1699" s="477" t="s">
        <v>3127</v>
      </c>
      <c r="F1699" s="682" t="s">
        <v>456</v>
      </c>
      <c r="G1699" s="670">
        <f>_xlfn.XLOOKUP(Table3[[#This Row],[district]],LISTS!B:B,LISTS!C:C,0,0,1)</f>
        <v>80402010</v>
      </c>
    </row>
    <row r="1700" spans="1:7" ht="13.5" x14ac:dyDescent="0.35">
      <c r="A1700" s="674" t="s">
        <v>4005</v>
      </c>
      <c r="B1700" s="676" t="s">
        <v>3638</v>
      </c>
      <c r="C1700" s="672" t="s">
        <v>4280</v>
      </c>
      <c r="D1700" s="675">
        <v>44742</v>
      </c>
      <c r="E1700" s="477" t="s">
        <v>3127</v>
      </c>
      <c r="F1700" s="682" t="s">
        <v>456</v>
      </c>
      <c r="G1700" s="670">
        <f>_xlfn.XLOOKUP(Table3[[#This Row],[district]],LISTS!B:B,LISTS!C:C,0,0,1)</f>
        <v>80402010</v>
      </c>
    </row>
    <row r="1701" spans="1:7" ht="13.5" x14ac:dyDescent="0.35">
      <c r="A1701" s="671" t="s">
        <v>3867</v>
      </c>
      <c r="B1701" s="676" t="s">
        <v>3639</v>
      </c>
      <c r="C1701" s="672" t="s">
        <v>4279</v>
      </c>
      <c r="D1701" s="675">
        <v>44742</v>
      </c>
      <c r="E1701" s="477" t="s">
        <v>3127</v>
      </c>
      <c r="F1701" s="682" t="s">
        <v>456</v>
      </c>
      <c r="G1701" s="670">
        <f>_xlfn.XLOOKUP(Table3[[#This Row],[district]],LISTS!B:B,LISTS!C:C,0,0,1)</f>
        <v>80402010</v>
      </c>
    </row>
    <row r="1702" spans="1:7" ht="13.5" x14ac:dyDescent="0.35">
      <c r="A1702" s="674" t="s">
        <v>3867</v>
      </c>
      <c r="B1702" s="676" t="s">
        <v>373</v>
      </c>
      <c r="C1702" s="672" t="s">
        <v>4279</v>
      </c>
      <c r="D1702" s="675">
        <v>44742</v>
      </c>
      <c r="E1702" s="477" t="s">
        <v>3127</v>
      </c>
      <c r="F1702" s="682" t="s">
        <v>456</v>
      </c>
      <c r="G1702" s="670">
        <f>_xlfn.XLOOKUP(Table3[[#This Row],[district]],LISTS!B:B,LISTS!C:C,0,0,1)</f>
        <v>80402010</v>
      </c>
    </row>
    <row r="1703" spans="1:7" ht="13.5" x14ac:dyDescent="0.35">
      <c r="A1703" s="671" t="s">
        <v>4006</v>
      </c>
      <c r="B1703" s="676" t="s">
        <v>607</v>
      </c>
      <c r="C1703" s="672" t="s">
        <v>4280</v>
      </c>
      <c r="D1703" s="675">
        <v>44742</v>
      </c>
      <c r="E1703" s="477" t="s">
        <v>3127</v>
      </c>
      <c r="F1703" s="682" t="s">
        <v>456</v>
      </c>
      <c r="G1703" s="670">
        <f>_xlfn.XLOOKUP(Table3[[#This Row],[district]],LISTS!B:B,LISTS!C:C,0,0,1)</f>
        <v>80402010</v>
      </c>
    </row>
    <row r="1704" spans="1:7" ht="13.5" x14ac:dyDescent="0.35">
      <c r="A1704" s="674" t="s">
        <v>4006</v>
      </c>
      <c r="B1704" s="676" t="s">
        <v>3638</v>
      </c>
      <c r="C1704" s="672" t="s">
        <v>4280</v>
      </c>
      <c r="D1704" s="675">
        <v>44742</v>
      </c>
      <c r="E1704" s="477" t="s">
        <v>3127</v>
      </c>
      <c r="F1704" s="682" t="s">
        <v>456</v>
      </c>
      <c r="G1704" s="670">
        <f>_xlfn.XLOOKUP(Table3[[#This Row],[district]],LISTS!B:B,LISTS!C:C,0,0,1)</f>
        <v>80402010</v>
      </c>
    </row>
    <row r="1705" spans="1:7" ht="13.5" x14ac:dyDescent="0.35">
      <c r="A1705" s="670" t="s">
        <v>3557</v>
      </c>
      <c r="B1705" s="676" t="s">
        <v>3640</v>
      </c>
      <c r="C1705" s="672" t="s">
        <v>4279</v>
      </c>
      <c r="D1705" s="675">
        <v>44742</v>
      </c>
      <c r="E1705" s="477" t="s">
        <v>3127</v>
      </c>
      <c r="F1705" s="682" t="s">
        <v>456</v>
      </c>
      <c r="G1705" s="670">
        <f>_xlfn.XLOOKUP(Table3[[#This Row],[district]],LISTS!B:B,LISTS!C:C,0,0,1)</f>
        <v>80402010</v>
      </c>
    </row>
    <row r="1706" spans="1:7" ht="13.5" x14ac:dyDescent="0.35">
      <c r="A1706" s="674" t="s">
        <v>3557</v>
      </c>
      <c r="B1706" s="674" t="s">
        <v>373</v>
      </c>
      <c r="C1706" s="672" t="s">
        <v>4279</v>
      </c>
      <c r="D1706" s="675">
        <v>44742</v>
      </c>
      <c r="E1706" s="477" t="s">
        <v>3127</v>
      </c>
      <c r="F1706" s="682" t="s">
        <v>456</v>
      </c>
      <c r="G1706" s="670">
        <f>_xlfn.XLOOKUP(Table3[[#This Row],[district]],LISTS!B:B,LISTS!C:C,0,0,1)</f>
        <v>80402010</v>
      </c>
    </row>
    <row r="1707" spans="1:7" ht="13.5" x14ac:dyDescent="0.35">
      <c r="A1707" s="670" t="s">
        <v>3576</v>
      </c>
      <c r="B1707" s="676" t="s">
        <v>3641</v>
      </c>
      <c r="C1707" s="672" t="s">
        <v>4279</v>
      </c>
      <c r="D1707" s="675">
        <v>44742</v>
      </c>
      <c r="E1707" s="477" t="s">
        <v>3127</v>
      </c>
      <c r="F1707" s="682" t="s">
        <v>456</v>
      </c>
      <c r="G1707" s="670">
        <f>_xlfn.XLOOKUP(Table3[[#This Row],[district]],LISTS!B:B,LISTS!C:C,0,0,1)</f>
        <v>80402010</v>
      </c>
    </row>
    <row r="1708" spans="1:7" ht="13.5" x14ac:dyDescent="0.35">
      <c r="A1708" s="674" t="s">
        <v>3576</v>
      </c>
      <c r="B1708" s="676" t="s">
        <v>373</v>
      </c>
      <c r="C1708" s="672" t="s">
        <v>4279</v>
      </c>
      <c r="D1708" s="675">
        <v>44742</v>
      </c>
      <c r="E1708" s="477" t="s">
        <v>3127</v>
      </c>
      <c r="F1708" s="682" t="s">
        <v>456</v>
      </c>
      <c r="G1708" s="670">
        <f>_xlfn.XLOOKUP(Table3[[#This Row],[district]],LISTS!B:B,LISTS!C:C,0,0,1)</f>
        <v>80402010</v>
      </c>
    </row>
    <row r="1709" spans="1:7" ht="13.5" x14ac:dyDescent="0.35">
      <c r="A1709" s="671" t="s">
        <v>4007</v>
      </c>
      <c r="B1709" s="676" t="s">
        <v>378</v>
      </c>
      <c r="C1709" s="672" t="s">
        <v>4280</v>
      </c>
      <c r="D1709" s="675">
        <v>44742</v>
      </c>
      <c r="E1709" s="477" t="s">
        <v>3127</v>
      </c>
      <c r="F1709" s="682" t="s">
        <v>456</v>
      </c>
      <c r="G1709" s="670">
        <f>_xlfn.XLOOKUP(Table3[[#This Row],[district]],LISTS!B:B,LISTS!C:C,0,0,1)</f>
        <v>80402010</v>
      </c>
    </row>
    <row r="1710" spans="1:7" ht="13.5" x14ac:dyDescent="0.35">
      <c r="A1710" s="674" t="s">
        <v>4007</v>
      </c>
      <c r="B1710" s="676" t="s">
        <v>3638</v>
      </c>
      <c r="C1710" s="672" t="s">
        <v>4280</v>
      </c>
      <c r="D1710" s="675">
        <v>44742</v>
      </c>
      <c r="E1710" s="477" t="s">
        <v>3127</v>
      </c>
      <c r="F1710" s="682" t="s">
        <v>456</v>
      </c>
      <c r="G1710" s="670">
        <f>_xlfn.XLOOKUP(Table3[[#This Row],[district]],LISTS!B:B,LISTS!C:C,0,0,1)</f>
        <v>80402010</v>
      </c>
    </row>
    <row r="1711" spans="1:7" ht="13.5" x14ac:dyDescent="0.35">
      <c r="A1711" s="670" t="s">
        <v>3586</v>
      </c>
      <c r="B1711" s="676" t="s">
        <v>3642</v>
      </c>
      <c r="C1711" s="672" t="s">
        <v>4279</v>
      </c>
      <c r="D1711" s="675">
        <v>44742</v>
      </c>
      <c r="E1711" s="477" t="s">
        <v>3127</v>
      </c>
      <c r="F1711" s="682" t="s">
        <v>456</v>
      </c>
      <c r="G1711" s="670">
        <f>_xlfn.XLOOKUP(Table3[[#This Row],[district]],LISTS!B:B,LISTS!C:C,0,0,1)</f>
        <v>80402010</v>
      </c>
    </row>
    <row r="1712" spans="1:7" ht="13.5" x14ac:dyDescent="0.35">
      <c r="A1712" s="674" t="s">
        <v>3586</v>
      </c>
      <c r="B1712" s="676" t="s">
        <v>373</v>
      </c>
      <c r="C1712" s="672" t="s">
        <v>4279</v>
      </c>
      <c r="D1712" s="675">
        <v>44742</v>
      </c>
      <c r="E1712" s="477" t="s">
        <v>3127</v>
      </c>
      <c r="F1712" s="682" t="s">
        <v>456</v>
      </c>
      <c r="G1712" s="670">
        <f>_xlfn.XLOOKUP(Table3[[#This Row],[district]],LISTS!B:B,LISTS!C:C,0,0,1)</f>
        <v>80402010</v>
      </c>
    </row>
    <row r="1713" spans="1:7" ht="13.5" x14ac:dyDescent="0.35">
      <c r="A1713" s="671" t="s">
        <v>3868</v>
      </c>
      <c r="B1713" s="676" t="s">
        <v>373</v>
      </c>
      <c r="C1713" s="672" t="s">
        <v>4279</v>
      </c>
      <c r="D1713" s="675">
        <v>44742</v>
      </c>
      <c r="E1713" s="477" t="s">
        <v>3127</v>
      </c>
      <c r="F1713" s="682" t="s">
        <v>456</v>
      </c>
      <c r="G1713" s="670">
        <f>_xlfn.XLOOKUP(Table3[[#This Row],[district]],LISTS!B:B,LISTS!C:C,0,0,1)</f>
        <v>80402010</v>
      </c>
    </row>
    <row r="1714" spans="1:7" ht="13.5" x14ac:dyDescent="0.35">
      <c r="A1714" s="671" t="s">
        <v>3869</v>
      </c>
      <c r="B1714" s="676" t="s">
        <v>3645</v>
      </c>
      <c r="C1714" s="672" t="s">
        <v>4279</v>
      </c>
      <c r="D1714" s="675">
        <v>44742</v>
      </c>
      <c r="E1714" s="477" t="s">
        <v>3127</v>
      </c>
      <c r="F1714" s="682" t="s">
        <v>456</v>
      </c>
      <c r="G1714" s="670">
        <f>_xlfn.XLOOKUP(Table3[[#This Row],[district]],LISTS!B:B,LISTS!C:C,0,0,1)</f>
        <v>80402010</v>
      </c>
    </row>
    <row r="1715" spans="1:7" ht="13.5" x14ac:dyDescent="0.35">
      <c r="A1715" s="674" t="s">
        <v>3869</v>
      </c>
      <c r="B1715" s="676" t="s">
        <v>373</v>
      </c>
      <c r="C1715" s="672" t="s">
        <v>4279</v>
      </c>
      <c r="D1715" s="675">
        <v>44742</v>
      </c>
      <c r="E1715" s="477" t="s">
        <v>3127</v>
      </c>
      <c r="F1715" s="682" t="s">
        <v>456</v>
      </c>
      <c r="G1715" s="670">
        <f>_xlfn.XLOOKUP(Table3[[#This Row],[district]],LISTS!B:B,LISTS!C:C,0,0,1)</f>
        <v>80402010</v>
      </c>
    </row>
    <row r="1716" spans="1:7" ht="13.5" x14ac:dyDescent="0.35">
      <c r="A1716" s="671" t="s">
        <v>4008</v>
      </c>
      <c r="B1716" s="676" t="s">
        <v>3637</v>
      </c>
      <c r="C1716" s="672" t="s">
        <v>4280</v>
      </c>
      <c r="D1716" s="675">
        <v>44742</v>
      </c>
      <c r="E1716" s="477" t="s">
        <v>3127</v>
      </c>
      <c r="F1716" s="682" t="s">
        <v>456</v>
      </c>
      <c r="G1716" s="670">
        <f>_xlfn.XLOOKUP(Table3[[#This Row],[district]],LISTS!B:B,LISTS!C:C,0,0,1)</f>
        <v>80402010</v>
      </c>
    </row>
    <row r="1717" spans="1:7" ht="13.5" x14ac:dyDescent="0.35">
      <c r="A1717" s="674" t="s">
        <v>4008</v>
      </c>
      <c r="B1717" s="676" t="s">
        <v>3638</v>
      </c>
      <c r="C1717" s="672" t="s">
        <v>4280</v>
      </c>
      <c r="D1717" s="675">
        <v>44742</v>
      </c>
      <c r="E1717" s="477" t="s">
        <v>3127</v>
      </c>
      <c r="F1717" s="682" t="s">
        <v>456</v>
      </c>
      <c r="G1717" s="670">
        <f>_xlfn.XLOOKUP(Table3[[#This Row],[district]],LISTS!B:B,LISTS!C:C,0,0,1)</f>
        <v>80402010</v>
      </c>
    </row>
    <row r="1718" spans="1:7" ht="13.5" x14ac:dyDescent="0.35">
      <c r="A1718" s="671" t="s">
        <v>3870</v>
      </c>
      <c r="B1718" s="676" t="s">
        <v>3648</v>
      </c>
      <c r="C1718" s="672" t="s">
        <v>4279</v>
      </c>
      <c r="D1718" s="675">
        <v>44742</v>
      </c>
      <c r="E1718" s="477" t="s">
        <v>3127</v>
      </c>
      <c r="F1718" s="682" t="s">
        <v>456</v>
      </c>
      <c r="G1718" s="670">
        <f>_xlfn.XLOOKUP(Table3[[#This Row],[district]],LISTS!B:B,LISTS!C:C,0,0,1)</f>
        <v>80402010</v>
      </c>
    </row>
    <row r="1719" spans="1:7" ht="13.5" x14ac:dyDescent="0.35">
      <c r="A1719" s="674" t="s">
        <v>3870</v>
      </c>
      <c r="B1719" s="674" t="s">
        <v>3671</v>
      </c>
      <c r="C1719" s="672" t="s">
        <v>4279</v>
      </c>
      <c r="D1719" s="675">
        <v>44742</v>
      </c>
      <c r="E1719" s="477" t="s">
        <v>3127</v>
      </c>
      <c r="F1719" s="682" t="s">
        <v>456</v>
      </c>
      <c r="G1719" s="670">
        <f>_xlfn.XLOOKUP(Table3[[#This Row],[district]],LISTS!B:B,LISTS!C:C,0,0,1)</f>
        <v>80402010</v>
      </c>
    </row>
    <row r="1720" spans="1:7" ht="13.5" x14ac:dyDescent="0.35">
      <c r="A1720" s="671" t="s">
        <v>4009</v>
      </c>
      <c r="B1720" s="676" t="s">
        <v>3616</v>
      </c>
      <c r="C1720" s="672" t="s">
        <v>4280</v>
      </c>
      <c r="D1720" s="675">
        <v>44742</v>
      </c>
      <c r="E1720" s="477" t="s">
        <v>3127</v>
      </c>
      <c r="F1720" s="682" t="s">
        <v>456</v>
      </c>
      <c r="G1720" s="670">
        <f>_xlfn.XLOOKUP(Table3[[#This Row],[district]],LISTS!B:B,LISTS!C:C,0,0,1)</f>
        <v>80402010</v>
      </c>
    </row>
    <row r="1721" spans="1:7" ht="13.5" x14ac:dyDescent="0.35">
      <c r="A1721" s="674" t="s">
        <v>4009</v>
      </c>
      <c r="B1721" s="676" t="s">
        <v>3638</v>
      </c>
      <c r="C1721" s="672" t="s">
        <v>4280</v>
      </c>
      <c r="D1721" s="675">
        <v>44742</v>
      </c>
      <c r="E1721" s="477" t="s">
        <v>3127</v>
      </c>
      <c r="F1721" s="682" t="s">
        <v>456</v>
      </c>
      <c r="G1721" s="670">
        <f>_xlfn.XLOOKUP(Table3[[#This Row],[district]],LISTS!B:B,LISTS!C:C,0,0,1)</f>
        <v>80402010</v>
      </c>
    </row>
    <row r="1722" spans="1:7" ht="13.5" x14ac:dyDescent="0.35">
      <c r="A1722" s="671" t="s">
        <v>4010</v>
      </c>
      <c r="B1722" s="676" t="s">
        <v>3638</v>
      </c>
      <c r="C1722" s="672" t="s">
        <v>4280</v>
      </c>
      <c r="D1722" s="675">
        <v>44742</v>
      </c>
      <c r="E1722" s="477" t="s">
        <v>3127</v>
      </c>
      <c r="F1722" s="682" t="s">
        <v>456</v>
      </c>
      <c r="G1722" s="670">
        <f>_xlfn.XLOOKUP(Table3[[#This Row],[district]],LISTS!B:B,LISTS!C:C,0,0,1)</f>
        <v>80402010</v>
      </c>
    </row>
    <row r="1723" spans="1:7" ht="13.5" x14ac:dyDescent="0.35">
      <c r="A1723" s="671" t="s">
        <v>4011</v>
      </c>
      <c r="B1723" s="676" t="s">
        <v>3639</v>
      </c>
      <c r="C1723" s="672" t="s">
        <v>4280</v>
      </c>
      <c r="D1723" s="675">
        <v>44742</v>
      </c>
      <c r="E1723" s="477" t="s">
        <v>3127</v>
      </c>
      <c r="F1723" s="682" t="s">
        <v>456</v>
      </c>
      <c r="G1723" s="670">
        <f>_xlfn.XLOOKUP(Table3[[#This Row],[district]],LISTS!B:B,LISTS!C:C,0,0,1)</f>
        <v>80402010</v>
      </c>
    </row>
    <row r="1724" spans="1:7" ht="13.5" x14ac:dyDescent="0.35">
      <c r="A1724" s="674" t="s">
        <v>4011</v>
      </c>
      <c r="B1724" s="674" t="s">
        <v>3638</v>
      </c>
      <c r="C1724" s="672" t="s">
        <v>4280</v>
      </c>
      <c r="D1724" s="675">
        <v>44742</v>
      </c>
      <c r="E1724" s="477" t="s">
        <v>3127</v>
      </c>
      <c r="F1724" s="682" t="s">
        <v>456</v>
      </c>
      <c r="G1724" s="670">
        <f>_xlfn.XLOOKUP(Table3[[#This Row],[district]],LISTS!B:B,LISTS!C:C,0,0,1)</f>
        <v>80402010</v>
      </c>
    </row>
    <row r="1725" spans="1:7" ht="13.5" x14ac:dyDescent="0.35">
      <c r="A1725" s="670" t="s">
        <v>3600</v>
      </c>
      <c r="B1725" s="676" t="s">
        <v>3649</v>
      </c>
      <c r="C1725" s="672" t="s">
        <v>4279</v>
      </c>
      <c r="D1725" s="675">
        <v>44742</v>
      </c>
      <c r="E1725" s="477" t="s">
        <v>3127</v>
      </c>
      <c r="F1725" s="682" t="s">
        <v>456</v>
      </c>
      <c r="G1725" s="670">
        <f>_xlfn.XLOOKUP(Table3[[#This Row],[district]],LISTS!B:B,LISTS!C:C,0,0,1)</f>
        <v>80402010</v>
      </c>
    </row>
    <row r="1726" spans="1:7" ht="13.5" x14ac:dyDescent="0.35">
      <c r="A1726" s="674" t="s">
        <v>3600</v>
      </c>
      <c r="B1726" s="676" t="s">
        <v>3671</v>
      </c>
      <c r="C1726" s="672" t="s">
        <v>4279</v>
      </c>
      <c r="D1726" s="675">
        <v>44742</v>
      </c>
      <c r="E1726" s="477" t="s">
        <v>3127</v>
      </c>
      <c r="F1726" s="682" t="s">
        <v>456</v>
      </c>
      <c r="G1726" s="670">
        <f>_xlfn.XLOOKUP(Table3[[#This Row],[district]],LISTS!B:B,LISTS!C:C,0,0,1)</f>
        <v>80402010</v>
      </c>
    </row>
    <row r="1727" spans="1:7" ht="13.5" x14ac:dyDescent="0.35">
      <c r="A1727" s="670" t="s">
        <v>3569</v>
      </c>
      <c r="B1727" s="676" t="s">
        <v>3650</v>
      </c>
      <c r="C1727" s="672" t="s">
        <v>4279</v>
      </c>
      <c r="D1727" s="675">
        <v>44742</v>
      </c>
      <c r="E1727" s="477" t="s">
        <v>3127</v>
      </c>
      <c r="F1727" s="682" t="s">
        <v>456</v>
      </c>
      <c r="G1727" s="670">
        <f>_xlfn.XLOOKUP(Table3[[#This Row],[district]],LISTS!B:B,LISTS!C:C,0,0,1)</f>
        <v>80402010</v>
      </c>
    </row>
    <row r="1728" spans="1:7" ht="13.5" x14ac:dyDescent="0.35">
      <c r="A1728" s="674" t="s">
        <v>3569</v>
      </c>
      <c r="B1728" s="676" t="s">
        <v>3671</v>
      </c>
      <c r="C1728" s="672" t="s">
        <v>4279</v>
      </c>
      <c r="D1728" s="675">
        <v>44742</v>
      </c>
      <c r="E1728" s="477" t="s">
        <v>3127</v>
      </c>
      <c r="F1728" s="682" t="s">
        <v>456</v>
      </c>
      <c r="G1728" s="670">
        <f>_xlfn.XLOOKUP(Table3[[#This Row],[district]],LISTS!B:B,LISTS!C:C,0,0,1)</f>
        <v>80402010</v>
      </c>
    </row>
    <row r="1729" spans="1:7" ht="13.5" x14ac:dyDescent="0.35">
      <c r="A1729" s="671" t="s">
        <v>4012</v>
      </c>
      <c r="B1729" s="676" t="s">
        <v>3640</v>
      </c>
      <c r="C1729" s="672" t="s">
        <v>4280</v>
      </c>
      <c r="D1729" s="675">
        <v>44742</v>
      </c>
      <c r="E1729" s="477" t="s">
        <v>3127</v>
      </c>
      <c r="F1729" s="682" t="s">
        <v>456</v>
      </c>
      <c r="G1729" s="670">
        <f>_xlfn.XLOOKUP(Table3[[#This Row],[district]],LISTS!B:B,LISTS!C:C,0,0,1)</f>
        <v>80402010</v>
      </c>
    </row>
    <row r="1730" spans="1:7" ht="13.5" x14ac:dyDescent="0.35">
      <c r="A1730" s="674" t="s">
        <v>4012</v>
      </c>
      <c r="B1730" s="676" t="s">
        <v>3638</v>
      </c>
      <c r="C1730" s="672" t="s">
        <v>4280</v>
      </c>
      <c r="D1730" s="675">
        <v>44742</v>
      </c>
      <c r="E1730" s="477" t="s">
        <v>3127</v>
      </c>
      <c r="F1730" s="682" t="s">
        <v>456</v>
      </c>
      <c r="G1730" s="670">
        <f>_xlfn.XLOOKUP(Table3[[#This Row],[district]],LISTS!B:B,LISTS!C:C,0,0,1)</f>
        <v>80402010</v>
      </c>
    </row>
    <row r="1731" spans="1:7" ht="13.5" x14ac:dyDescent="0.35">
      <c r="A1731" s="671" t="s">
        <v>4013</v>
      </c>
      <c r="B1731" s="676" t="s">
        <v>3641</v>
      </c>
      <c r="C1731" s="672" t="s">
        <v>4280</v>
      </c>
      <c r="D1731" s="675">
        <v>44742</v>
      </c>
      <c r="E1731" s="477" t="s">
        <v>3127</v>
      </c>
      <c r="F1731" s="682" t="s">
        <v>456</v>
      </c>
      <c r="G1731" s="670">
        <f>_xlfn.XLOOKUP(Table3[[#This Row],[district]],LISTS!B:B,LISTS!C:C,0,0,1)</f>
        <v>80402010</v>
      </c>
    </row>
    <row r="1732" spans="1:7" ht="13.5" x14ac:dyDescent="0.35">
      <c r="A1732" s="674" t="s">
        <v>4013</v>
      </c>
      <c r="B1732" s="676" t="s">
        <v>3638</v>
      </c>
      <c r="C1732" s="672" t="s">
        <v>4280</v>
      </c>
      <c r="D1732" s="675">
        <v>44742</v>
      </c>
      <c r="E1732" s="477" t="s">
        <v>3127</v>
      </c>
      <c r="F1732" s="682" t="s">
        <v>456</v>
      </c>
      <c r="G1732" s="670">
        <f>_xlfn.XLOOKUP(Table3[[#This Row],[district]],LISTS!B:B,LISTS!C:C,0,0,1)</f>
        <v>80402010</v>
      </c>
    </row>
    <row r="1733" spans="1:7" ht="13.5" x14ac:dyDescent="0.35">
      <c r="A1733" s="671" t="s">
        <v>4014</v>
      </c>
      <c r="B1733" s="676" t="s">
        <v>3642</v>
      </c>
      <c r="C1733" s="672" t="s">
        <v>4280</v>
      </c>
      <c r="D1733" s="675">
        <v>44742</v>
      </c>
      <c r="E1733" s="477" t="s">
        <v>3127</v>
      </c>
      <c r="F1733" s="682" t="s">
        <v>456</v>
      </c>
      <c r="G1733" s="670">
        <f>_xlfn.XLOOKUP(Table3[[#This Row],[district]],LISTS!B:B,LISTS!C:C,0,0,1)</f>
        <v>80402010</v>
      </c>
    </row>
    <row r="1734" spans="1:7" ht="13.5" x14ac:dyDescent="0.35">
      <c r="A1734" s="674" t="s">
        <v>4014</v>
      </c>
      <c r="B1734" s="676" t="s">
        <v>3638</v>
      </c>
      <c r="C1734" s="672" t="s">
        <v>4280</v>
      </c>
      <c r="D1734" s="675">
        <v>44742</v>
      </c>
      <c r="E1734" s="477" t="s">
        <v>3127</v>
      </c>
      <c r="F1734" s="682" t="s">
        <v>456</v>
      </c>
      <c r="G1734" s="670">
        <f>_xlfn.XLOOKUP(Table3[[#This Row],[district]],LISTS!B:B,LISTS!C:C,0,0,1)</f>
        <v>80402010</v>
      </c>
    </row>
    <row r="1735" spans="1:7" ht="13.5" x14ac:dyDescent="0.35">
      <c r="A1735" s="670" t="s">
        <v>3587</v>
      </c>
      <c r="B1735" s="676" t="s">
        <v>3482</v>
      </c>
      <c r="C1735" s="672" t="s">
        <v>4279</v>
      </c>
      <c r="D1735" s="675">
        <v>44742</v>
      </c>
      <c r="E1735" s="477" t="s">
        <v>3127</v>
      </c>
      <c r="F1735" s="682" t="s">
        <v>456</v>
      </c>
      <c r="G1735" s="670">
        <f>_xlfn.XLOOKUP(Table3[[#This Row],[district]],LISTS!B:B,LISTS!C:C,0,0,1)</f>
        <v>80402010</v>
      </c>
    </row>
    <row r="1736" spans="1:7" ht="13.5" x14ac:dyDescent="0.35">
      <c r="A1736" s="674" t="s">
        <v>3587</v>
      </c>
      <c r="B1736" s="676" t="s">
        <v>3671</v>
      </c>
      <c r="C1736" s="672" t="s">
        <v>4279</v>
      </c>
      <c r="D1736" s="675">
        <v>44742</v>
      </c>
      <c r="E1736" s="477" t="s">
        <v>3127</v>
      </c>
      <c r="F1736" s="682" t="s">
        <v>456</v>
      </c>
      <c r="G1736" s="670">
        <f>_xlfn.XLOOKUP(Table3[[#This Row],[district]],LISTS!B:B,LISTS!C:C,0,0,1)</f>
        <v>80402010</v>
      </c>
    </row>
    <row r="1737" spans="1:7" ht="13.5" x14ac:dyDescent="0.35">
      <c r="A1737" s="671" t="s">
        <v>4015</v>
      </c>
      <c r="B1737" s="676" t="s">
        <v>373</v>
      </c>
      <c r="C1737" s="672" t="s">
        <v>4280</v>
      </c>
      <c r="D1737" s="675">
        <v>44742</v>
      </c>
      <c r="E1737" s="477" t="s">
        <v>3127</v>
      </c>
      <c r="F1737" s="682" t="s">
        <v>456</v>
      </c>
      <c r="G1737" s="670">
        <f>_xlfn.XLOOKUP(Table3[[#This Row],[district]],LISTS!B:B,LISTS!C:C,0,0,1)</f>
        <v>80402010</v>
      </c>
    </row>
    <row r="1738" spans="1:7" ht="13.5" x14ac:dyDescent="0.35">
      <c r="A1738" s="674" t="s">
        <v>4015</v>
      </c>
      <c r="B1738" s="676" t="s">
        <v>3638</v>
      </c>
      <c r="C1738" s="672" t="s">
        <v>4280</v>
      </c>
      <c r="D1738" s="675">
        <v>44742</v>
      </c>
      <c r="E1738" s="477" t="s">
        <v>3127</v>
      </c>
      <c r="F1738" s="682" t="s">
        <v>456</v>
      </c>
      <c r="G1738" s="670">
        <f>_xlfn.XLOOKUP(Table3[[#This Row],[district]],LISTS!B:B,LISTS!C:C,0,0,1)</f>
        <v>80402010</v>
      </c>
    </row>
    <row r="1739" spans="1:7" ht="13.5" x14ac:dyDescent="0.35">
      <c r="A1739" s="671" t="s">
        <v>4016</v>
      </c>
      <c r="B1739" s="676" t="s">
        <v>3645</v>
      </c>
      <c r="C1739" s="672" t="s">
        <v>4280</v>
      </c>
      <c r="D1739" s="675">
        <v>44742</v>
      </c>
      <c r="E1739" s="477" t="s">
        <v>3127</v>
      </c>
      <c r="F1739" s="682" t="s">
        <v>456</v>
      </c>
      <c r="G1739" s="670">
        <f>_xlfn.XLOOKUP(Table3[[#This Row],[district]],LISTS!B:B,LISTS!C:C,0,0,1)</f>
        <v>80402010</v>
      </c>
    </row>
    <row r="1740" spans="1:7" ht="13.5" x14ac:dyDescent="0.35">
      <c r="A1740" s="674" t="s">
        <v>4016</v>
      </c>
      <c r="B1740" s="676" t="s">
        <v>3638</v>
      </c>
      <c r="C1740" s="672" t="s">
        <v>4280</v>
      </c>
      <c r="D1740" s="675">
        <v>44742</v>
      </c>
      <c r="E1740" s="477" t="s">
        <v>3127</v>
      </c>
      <c r="F1740" s="682" t="s">
        <v>456</v>
      </c>
      <c r="G1740" s="670">
        <f>_xlfn.XLOOKUP(Table3[[#This Row],[district]],LISTS!B:B,LISTS!C:C,0,0,1)</f>
        <v>80402010</v>
      </c>
    </row>
    <row r="1741" spans="1:7" ht="13.5" x14ac:dyDescent="0.35">
      <c r="A1741" s="671" t="s">
        <v>4017</v>
      </c>
      <c r="B1741" s="676" t="s">
        <v>3648</v>
      </c>
      <c r="C1741" s="672" t="s">
        <v>4280</v>
      </c>
      <c r="D1741" s="675">
        <v>44742</v>
      </c>
      <c r="E1741" s="477" t="s">
        <v>3127</v>
      </c>
      <c r="F1741" s="682" t="s">
        <v>456</v>
      </c>
      <c r="G1741" s="670">
        <f>_xlfn.XLOOKUP(Table3[[#This Row],[district]],LISTS!B:B,LISTS!C:C,0,0,1)</f>
        <v>80402010</v>
      </c>
    </row>
    <row r="1742" spans="1:7" ht="13.5" x14ac:dyDescent="0.35">
      <c r="A1742" s="674" t="s">
        <v>4017</v>
      </c>
      <c r="B1742" s="676" t="s">
        <v>3638</v>
      </c>
      <c r="C1742" s="672" t="s">
        <v>4280</v>
      </c>
      <c r="D1742" s="675">
        <v>44742</v>
      </c>
      <c r="E1742" s="477" t="s">
        <v>3127</v>
      </c>
      <c r="F1742" s="682" t="s">
        <v>456</v>
      </c>
      <c r="G1742" s="670">
        <f>_xlfn.XLOOKUP(Table3[[#This Row],[district]],LISTS!B:B,LISTS!C:C,0,0,1)</f>
        <v>80402010</v>
      </c>
    </row>
    <row r="1743" spans="1:7" ht="13.5" x14ac:dyDescent="0.35">
      <c r="A1743" s="671" t="s">
        <v>4018</v>
      </c>
      <c r="B1743" s="676" t="s">
        <v>3649</v>
      </c>
      <c r="C1743" s="672" t="s">
        <v>4280</v>
      </c>
      <c r="D1743" s="675">
        <v>44742</v>
      </c>
      <c r="E1743" s="477" t="s">
        <v>3127</v>
      </c>
      <c r="F1743" s="682" t="s">
        <v>456</v>
      </c>
      <c r="G1743" s="670">
        <f>_xlfn.XLOOKUP(Table3[[#This Row],[district]],LISTS!B:B,LISTS!C:C,0,0,1)</f>
        <v>80402010</v>
      </c>
    </row>
    <row r="1744" spans="1:7" ht="13.5" x14ac:dyDescent="0.35">
      <c r="A1744" s="674" t="s">
        <v>4018</v>
      </c>
      <c r="B1744" s="676" t="s">
        <v>3638</v>
      </c>
      <c r="C1744" s="672" t="s">
        <v>4280</v>
      </c>
      <c r="D1744" s="675">
        <v>44742</v>
      </c>
      <c r="E1744" s="477" t="s">
        <v>3127</v>
      </c>
      <c r="F1744" s="682" t="s">
        <v>456</v>
      </c>
      <c r="G1744" s="670">
        <f>_xlfn.XLOOKUP(Table3[[#This Row],[district]],LISTS!B:B,LISTS!C:C,0,0,1)</f>
        <v>80402010</v>
      </c>
    </row>
    <row r="1745" spans="1:7" ht="13.5" x14ac:dyDescent="0.35">
      <c r="A1745" s="671" t="s">
        <v>4019</v>
      </c>
      <c r="B1745" s="676" t="s">
        <v>3650</v>
      </c>
      <c r="C1745" s="672" t="s">
        <v>4280</v>
      </c>
      <c r="D1745" s="675">
        <v>44742</v>
      </c>
      <c r="E1745" s="477" t="s">
        <v>3127</v>
      </c>
      <c r="F1745" s="682" t="s">
        <v>456</v>
      </c>
      <c r="G1745" s="670">
        <f>_xlfn.XLOOKUP(Table3[[#This Row],[district]],LISTS!B:B,LISTS!C:C,0,0,1)</f>
        <v>80402010</v>
      </c>
    </row>
    <row r="1746" spans="1:7" ht="13.5" x14ac:dyDescent="0.35">
      <c r="A1746" s="674" t="s">
        <v>4019</v>
      </c>
      <c r="B1746" s="676" t="s">
        <v>3638</v>
      </c>
      <c r="C1746" s="672" t="s">
        <v>4280</v>
      </c>
      <c r="D1746" s="675">
        <v>44742</v>
      </c>
      <c r="E1746" s="477" t="s">
        <v>3127</v>
      </c>
      <c r="F1746" s="682" t="s">
        <v>456</v>
      </c>
      <c r="G1746" s="670">
        <f>_xlfn.XLOOKUP(Table3[[#This Row],[district]],LISTS!B:B,LISTS!C:C,0,0,1)</f>
        <v>80402010</v>
      </c>
    </row>
    <row r="1747" spans="1:7" ht="13.5" x14ac:dyDescent="0.35">
      <c r="A1747" s="671" t="s">
        <v>4020</v>
      </c>
      <c r="B1747" s="676" t="s">
        <v>3482</v>
      </c>
      <c r="C1747" s="672" t="s">
        <v>4280</v>
      </c>
      <c r="D1747" s="675">
        <v>44742</v>
      </c>
      <c r="E1747" s="477" t="s">
        <v>3127</v>
      </c>
      <c r="F1747" s="682" t="s">
        <v>456</v>
      </c>
      <c r="G1747" s="670">
        <f>_xlfn.XLOOKUP(Table3[[#This Row],[district]],LISTS!B:B,LISTS!C:C,0,0,1)</f>
        <v>80402010</v>
      </c>
    </row>
    <row r="1748" spans="1:7" ht="13.5" x14ac:dyDescent="0.35">
      <c r="A1748" s="674" t="s">
        <v>4020</v>
      </c>
      <c r="B1748" s="674" t="s">
        <v>3638</v>
      </c>
      <c r="C1748" s="672" t="s">
        <v>4280</v>
      </c>
      <c r="D1748" s="675">
        <v>44742</v>
      </c>
      <c r="E1748" s="477" t="s">
        <v>3127</v>
      </c>
      <c r="F1748" s="682" t="s">
        <v>456</v>
      </c>
      <c r="G1748" s="670">
        <f>_xlfn.XLOOKUP(Table3[[#This Row],[district]],LISTS!B:B,LISTS!C:C,0,0,1)</f>
        <v>80402010</v>
      </c>
    </row>
    <row r="1749" spans="1:7" ht="13.5" x14ac:dyDescent="0.35">
      <c r="A1749" s="671" t="s">
        <v>4021</v>
      </c>
      <c r="B1749" s="676" t="s">
        <v>3656</v>
      </c>
      <c r="C1749" s="672" t="s">
        <v>4280</v>
      </c>
      <c r="D1749" s="675">
        <v>44742</v>
      </c>
      <c r="E1749" s="477" t="s">
        <v>3127</v>
      </c>
      <c r="F1749" s="682" t="s">
        <v>456</v>
      </c>
      <c r="G1749" s="670">
        <f>_xlfn.XLOOKUP(Table3[[#This Row],[district]],LISTS!B:B,LISTS!C:C,0,0,1)</f>
        <v>80402010</v>
      </c>
    </row>
    <row r="1750" spans="1:7" ht="13.5" x14ac:dyDescent="0.35">
      <c r="A1750" s="674" t="s">
        <v>4021</v>
      </c>
      <c r="B1750" s="676" t="s">
        <v>3638</v>
      </c>
      <c r="C1750" s="672" t="s">
        <v>4280</v>
      </c>
      <c r="D1750" s="675">
        <v>44742</v>
      </c>
      <c r="E1750" s="477" t="s">
        <v>3127</v>
      </c>
      <c r="F1750" s="682" t="s">
        <v>456</v>
      </c>
      <c r="G1750" s="670">
        <f>_xlfn.XLOOKUP(Table3[[#This Row],[district]],LISTS!B:B,LISTS!C:C,0,0,1)</f>
        <v>80402010</v>
      </c>
    </row>
    <row r="1751" spans="1:7" ht="13.5" x14ac:dyDescent="0.35">
      <c r="A1751" s="670" t="s">
        <v>3596</v>
      </c>
      <c r="B1751" s="676" t="s">
        <v>3656</v>
      </c>
      <c r="C1751" s="672" t="s">
        <v>4279</v>
      </c>
      <c r="D1751" s="675">
        <v>44742</v>
      </c>
      <c r="E1751" s="477" t="s">
        <v>3127</v>
      </c>
      <c r="F1751" s="682" t="s">
        <v>456</v>
      </c>
      <c r="G1751" s="670">
        <f>_xlfn.XLOOKUP(Table3[[#This Row],[district]],LISTS!B:B,LISTS!C:C,0,0,1)</f>
        <v>80402010</v>
      </c>
    </row>
    <row r="1752" spans="1:7" ht="13.5" x14ac:dyDescent="0.35">
      <c r="A1752" s="674" t="s">
        <v>3596</v>
      </c>
      <c r="B1752" s="676" t="s">
        <v>3671</v>
      </c>
      <c r="C1752" s="672" t="s">
        <v>4279</v>
      </c>
      <c r="D1752" s="675">
        <v>44742</v>
      </c>
      <c r="E1752" s="477" t="s">
        <v>3127</v>
      </c>
      <c r="F1752" s="682" t="s">
        <v>456</v>
      </c>
      <c r="G1752" s="670">
        <f>_xlfn.XLOOKUP(Table3[[#This Row],[district]],LISTS!B:B,LISTS!C:C,0,0,1)</f>
        <v>80402010</v>
      </c>
    </row>
    <row r="1753" spans="1:7" ht="13.5" x14ac:dyDescent="0.35">
      <c r="A1753" s="671" t="s">
        <v>3871</v>
      </c>
      <c r="B1753" s="676" t="s">
        <v>336</v>
      </c>
      <c r="C1753" s="672" t="s">
        <v>4279</v>
      </c>
      <c r="D1753" s="675">
        <v>44742</v>
      </c>
      <c r="E1753" s="477" t="s">
        <v>3127</v>
      </c>
      <c r="F1753" s="682" t="s">
        <v>456</v>
      </c>
      <c r="G1753" s="670">
        <f>_xlfn.XLOOKUP(Table3[[#This Row],[district]],LISTS!B:B,LISTS!C:C,0,0,1)</f>
        <v>80402010</v>
      </c>
    </row>
    <row r="1754" spans="1:7" ht="13.5" x14ac:dyDescent="0.35">
      <c r="A1754" s="674" t="s">
        <v>3871</v>
      </c>
      <c r="B1754" s="676" t="s">
        <v>3671</v>
      </c>
      <c r="C1754" s="672" t="s">
        <v>4279</v>
      </c>
      <c r="D1754" s="675">
        <v>44742</v>
      </c>
      <c r="E1754" s="477" t="s">
        <v>3127</v>
      </c>
      <c r="F1754" s="682" t="s">
        <v>456</v>
      </c>
      <c r="G1754" s="670">
        <f>_xlfn.XLOOKUP(Table3[[#This Row],[district]],LISTS!B:B,LISTS!C:C,0,0,1)</f>
        <v>80402010</v>
      </c>
    </row>
    <row r="1755" spans="1:7" ht="13.5" x14ac:dyDescent="0.35">
      <c r="A1755" s="671" t="s">
        <v>4022</v>
      </c>
      <c r="B1755" s="676" t="s">
        <v>336</v>
      </c>
      <c r="C1755" s="672" t="s">
        <v>4280</v>
      </c>
      <c r="D1755" s="675">
        <v>44742</v>
      </c>
      <c r="E1755" s="477" t="s">
        <v>3127</v>
      </c>
      <c r="F1755" s="682" t="s">
        <v>456</v>
      </c>
      <c r="G1755" s="670">
        <f>_xlfn.XLOOKUP(Table3[[#This Row],[district]],LISTS!B:B,LISTS!C:C,0,0,1)</f>
        <v>80402010</v>
      </c>
    </row>
    <row r="1756" spans="1:7" ht="13.5" x14ac:dyDescent="0.35">
      <c r="A1756" s="674" t="s">
        <v>4022</v>
      </c>
      <c r="B1756" s="676" t="s">
        <v>3638</v>
      </c>
      <c r="C1756" s="672" t="s">
        <v>4280</v>
      </c>
      <c r="D1756" s="675">
        <v>44742</v>
      </c>
      <c r="E1756" s="477" t="s">
        <v>3127</v>
      </c>
      <c r="F1756" s="682" t="s">
        <v>456</v>
      </c>
      <c r="G1756" s="670">
        <f>_xlfn.XLOOKUP(Table3[[#This Row],[district]],LISTS!B:B,LISTS!C:C,0,0,1)</f>
        <v>80402010</v>
      </c>
    </row>
    <row r="1757" spans="1:7" ht="13.5" x14ac:dyDescent="0.35">
      <c r="A1757" s="670" t="s">
        <v>3579</v>
      </c>
      <c r="B1757" s="676" t="s">
        <v>3658</v>
      </c>
      <c r="C1757" s="672" t="s">
        <v>4279</v>
      </c>
      <c r="D1757" s="675">
        <v>44742</v>
      </c>
      <c r="E1757" s="477" t="s">
        <v>3127</v>
      </c>
      <c r="F1757" s="682" t="s">
        <v>456</v>
      </c>
      <c r="G1757" s="670">
        <f>_xlfn.XLOOKUP(Table3[[#This Row],[district]],LISTS!B:B,LISTS!C:C,0,0,1)</f>
        <v>80402010</v>
      </c>
    </row>
    <row r="1758" spans="1:7" ht="13.5" x14ac:dyDescent="0.35">
      <c r="A1758" s="674" t="s">
        <v>3579</v>
      </c>
      <c r="B1758" s="676" t="s">
        <v>3671</v>
      </c>
      <c r="C1758" s="672" t="s">
        <v>4279</v>
      </c>
      <c r="D1758" s="675">
        <v>44742</v>
      </c>
      <c r="E1758" s="477" t="s">
        <v>3127</v>
      </c>
      <c r="F1758" s="682" t="s">
        <v>456</v>
      </c>
      <c r="G1758" s="670">
        <f>_xlfn.XLOOKUP(Table3[[#This Row],[district]],LISTS!B:B,LISTS!C:C,0,0,1)</f>
        <v>80402010</v>
      </c>
    </row>
    <row r="1759" spans="1:7" ht="13.5" x14ac:dyDescent="0.35">
      <c r="A1759" s="671" t="s">
        <v>3872</v>
      </c>
      <c r="B1759" s="676" t="s">
        <v>3665</v>
      </c>
      <c r="C1759" s="672" t="s">
        <v>4279</v>
      </c>
      <c r="D1759" s="675">
        <v>44742</v>
      </c>
      <c r="E1759" s="477" t="s">
        <v>3127</v>
      </c>
      <c r="F1759" s="682" t="s">
        <v>456</v>
      </c>
      <c r="G1759" s="670">
        <f>_xlfn.XLOOKUP(Table3[[#This Row],[district]],LISTS!B:B,LISTS!C:C,0,0,1)</f>
        <v>80402010</v>
      </c>
    </row>
    <row r="1760" spans="1:7" ht="13.5" x14ac:dyDescent="0.35">
      <c r="A1760" s="674" t="s">
        <v>3872</v>
      </c>
      <c r="B1760" s="676" t="s">
        <v>3671</v>
      </c>
      <c r="C1760" s="672" t="s">
        <v>4279</v>
      </c>
      <c r="D1760" s="675">
        <v>44742</v>
      </c>
      <c r="E1760" s="477" t="s">
        <v>3127</v>
      </c>
      <c r="F1760" s="682" t="s">
        <v>456</v>
      </c>
      <c r="G1760" s="670">
        <f>_xlfn.XLOOKUP(Table3[[#This Row],[district]],LISTS!B:B,LISTS!C:C,0,0,1)</f>
        <v>80402010</v>
      </c>
    </row>
    <row r="1761" spans="1:7" ht="13.5" x14ac:dyDescent="0.35">
      <c r="A1761" s="670" t="s">
        <v>3613</v>
      </c>
      <c r="B1761" s="676" t="s">
        <v>3671</v>
      </c>
      <c r="C1761" s="672" t="s">
        <v>4279</v>
      </c>
      <c r="D1761" s="675">
        <v>44742</v>
      </c>
      <c r="E1761" s="477" t="s">
        <v>3127</v>
      </c>
      <c r="F1761" s="682" t="s">
        <v>456</v>
      </c>
      <c r="G1761" s="670">
        <f>_xlfn.XLOOKUP(Table3[[#This Row],[district]],LISTS!B:B,LISTS!C:C,0,0,1)</f>
        <v>80402010</v>
      </c>
    </row>
    <row r="1762" spans="1:7" ht="13.5" x14ac:dyDescent="0.35">
      <c r="A1762" s="671" t="s">
        <v>4023</v>
      </c>
      <c r="B1762" s="676" t="s">
        <v>3658</v>
      </c>
      <c r="C1762" s="672" t="s">
        <v>4280</v>
      </c>
      <c r="D1762" s="675">
        <v>44742</v>
      </c>
      <c r="E1762" s="477" t="s">
        <v>3127</v>
      </c>
      <c r="F1762" s="682" t="s">
        <v>456</v>
      </c>
      <c r="G1762" s="670">
        <f>_xlfn.XLOOKUP(Table3[[#This Row],[district]],LISTS!B:B,LISTS!C:C,0,0,1)</f>
        <v>80402010</v>
      </c>
    </row>
    <row r="1763" spans="1:7" ht="13.5" x14ac:dyDescent="0.35">
      <c r="A1763" s="674" t="s">
        <v>4023</v>
      </c>
      <c r="B1763" s="676" t="s">
        <v>3638</v>
      </c>
      <c r="C1763" s="672" t="s">
        <v>4280</v>
      </c>
      <c r="D1763" s="675">
        <v>44742</v>
      </c>
      <c r="E1763" s="477" t="s">
        <v>3127</v>
      </c>
      <c r="F1763" s="682" t="s">
        <v>456</v>
      </c>
      <c r="G1763" s="670">
        <f>_xlfn.XLOOKUP(Table3[[#This Row],[district]],LISTS!B:B,LISTS!C:C,0,0,1)</f>
        <v>80402010</v>
      </c>
    </row>
    <row r="1764" spans="1:7" ht="13.5" x14ac:dyDescent="0.35">
      <c r="A1764" s="671" t="s">
        <v>3873</v>
      </c>
      <c r="B1764" s="676" t="s">
        <v>3674</v>
      </c>
      <c r="C1764" s="672" t="s">
        <v>4279</v>
      </c>
      <c r="D1764" s="675">
        <v>44742</v>
      </c>
      <c r="E1764" s="477" t="s">
        <v>3127</v>
      </c>
      <c r="F1764" s="682" t="s">
        <v>456</v>
      </c>
      <c r="G1764" s="670">
        <f>_xlfn.XLOOKUP(Table3[[#This Row],[district]],LISTS!B:B,LISTS!C:C,0,0,1)</f>
        <v>80402010</v>
      </c>
    </row>
    <row r="1765" spans="1:7" ht="13.5" x14ac:dyDescent="0.35">
      <c r="A1765" s="674" t="s">
        <v>3873</v>
      </c>
      <c r="B1765" s="674" t="s">
        <v>3671</v>
      </c>
      <c r="C1765" s="672" t="s">
        <v>4279</v>
      </c>
      <c r="D1765" s="675">
        <v>44742</v>
      </c>
      <c r="E1765" s="477" t="s">
        <v>3127</v>
      </c>
      <c r="F1765" s="682" t="s">
        <v>456</v>
      </c>
      <c r="G1765" s="670">
        <f>_xlfn.XLOOKUP(Table3[[#This Row],[district]],LISTS!B:B,LISTS!C:C,0,0,1)</f>
        <v>80402010</v>
      </c>
    </row>
    <row r="1766" spans="1:7" ht="13.5" x14ac:dyDescent="0.35">
      <c r="A1766" s="671" t="s">
        <v>3874</v>
      </c>
      <c r="B1766" s="676" t="s">
        <v>3676</v>
      </c>
      <c r="C1766" s="672" t="s">
        <v>4279</v>
      </c>
      <c r="D1766" s="675">
        <v>44742</v>
      </c>
      <c r="E1766" s="477" t="s">
        <v>3127</v>
      </c>
      <c r="F1766" s="682" t="s">
        <v>456</v>
      </c>
      <c r="G1766" s="670">
        <f>_xlfn.XLOOKUP(Table3[[#This Row],[district]],LISTS!B:B,LISTS!C:C,0,0,1)</f>
        <v>80402010</v>
      </c>
    </row>
    <row r="1767" spans="1:7" ht="13.5" x14ac:dyDescent="0.35">
      <c r="A1767" s="674" t="s">
        <v>3874</v>
      </c>
      <c r="B1767" s="676" t="s">
        <v>3671</v>
      </c>
      <c r="C1767" s="672" t="s">
        <v>4279</v>
      </c>
      <c r="D1767" s="675">
        <v>44742</v>
      </c>
      <c r="E1767" s="477" t="s">
        <v>3127</v>
      </c>
      <c r="F1767" s="682" t="s">
        <v>456</v>
      </c>
      <c r="G1767" s="670">
        <f>_xlfn.XLOOKUP(Table3[[#This Row],[district]],LISTS!B:B,LISTS!C:C,0,0,1)</f>
        <v>80402010</v>
      </c>
    </row>
    <row r="1768" spans="1:7" ht="13.5" x14ac:dyDescent="0.35">
      <c r="A1768" s="671" t="s">
        <v>3875</v>
      </c>
      <c r="B1768" s="676" t="s">
        <v>3680</v>
      </c>
      <c r="C1768" s="672" t="s">
        <v>4279</v>
      </c>
      <c r="D1768" s="675">
        <v>44742</v>
      </c>
      <c r="E1768" s="477" t="s">
        <v>3127</v>
      </c>
      <c r="F1768" s="682" t="s">
        <v>456</v>
      </c>
      <c r="G1768" s="670">
        <f>_xlfn.XLOOKUP(Table3[[#This Row],[district]],LISTS!B:B,LISTS!C:C,0,0,1)</f>
        <v>80402010</v>
      </c>
    </row>
    <row r="1769" spans="1:7" ht="13.5" x14ac:dyDescent="0.35">
      <c r="A1769" s="674" t="s">
        <v>3875</v>
      </c>
      <c r="B1769" s="676" t="s">
        <v>3671</v>
      </c>
      <c r="C1769" s="672" t="s">
        <v>4279</v>
      </c>
      <c r="D1769" s="675">
        <v>44742</v>
      </c>
      <c r="E1769" s="477" t="s">
        <v>3127</v>
      </c>
      <c r="F1769" s="682" t="s">
        <v>456</v>
      </c>
      <c r="G1769" s="670">
        <f>_xlfn.XLOOKUP(Table3[[#This Row],[district]],LISTS!B:B,LISTS!C:C,0,0,1)</f>
        <v>80402010</v>
      </c>
    </row>
    <row r="1770" spans="1:7" ht="13.5" x14ac:dyDescent="0.35">
      <c r="A1770" s="671" t="s">
        <v>4024</v>
      </c>
      <c r="B1770" s="676" t="s">
        <v>3665</v>
      </c>
      <c r="C1770" s="672" t="s">
        <v>4280</v>
      </c>
      <c r="D1770" s="675">
        <v>44742</v>
      </c>
      <c r="E1770" s="477" t="s">
        <v>3127</v>
      </c>
      <c r="F1770" s="682" t="s">
        <v>456</v>
      </c>
      <c r="G1770" s="670">
        <f>_xlfn.XLOOKUP(Table3[[#This Row],[district]],LISTS!B:B,LISTS!C:C,0,0,1)</f>
        <v>80402010</v>
      </c>
    </row>
    <row r="1771" spans="1:7" ht="13.5" x14ac:dyDescent="0.35">
      <c r="A1771" s="674" t="s">
        <v>4024</v>
      </c>
      <c r="B1771" s="676" t="s">
        <v>3638</v>
      </c>
      <c r="C1771" s="672" t="s">
        <v>4280</v>
      </c>
      <c r="D1771" s="675">
        <v>44742</v>
      </c>
      <c r="E1771" s="477" t="s">
        <v>3127</v>
      </c>
      <c r="F1771" s="682" t="s">
        <v>456</v>
      </c>
      <c r="G1771" s="670">
        <f>_xlfn.XLOOKUP(Table3[[#This Row],[district]],LISTS!B:B,LISTS!C:C,0,0,1)</f>
        <v>80402010</v>
      </c>
    </row>
    <row r="1772" spans="1:7" ht="13.5" x14ac:dyDescent="0.35">
      <c r="A1772" s="671" t="s">
        <v>4025</v>
      </c>
      <c r="B1772" s="676" t="s">
        <v>3671</v>
      </c>
      <c r="C1772" s="672" t="s">
        <v>4280</v>
      </c>
      <c r="D1772" s="675">
        <v>44742</v>
      </c>
      <c r="E1772" s="477" t="s">
        <v>3127</v>
      </c>
      <c r="F1772" s="682" t="s">
        <v>456</v>
      </c>
      <c r="G1772" s="670">
        <f>_xlfn.XLOOKUP(Table3[[#This Row],[district]],LISTS!B:B,LISTS!C:C,0,0,1)</f>
        <v>80402010</v>
      </c>
    </row>
    <row r="1773" spans="1:7" ht="13.5" x14ac:dyDescent="0.35">
      <c r="A1773" s="674" t="s">
        <v>4025</v>
      </c>
      <c r="B1773" s="674" t="s">
        <v>3683</v>
      </c>
      <c r="C1773" s="672" t="s">
        <v>4280</v>
      </c>
      <c r="D1773" s="675">
        <v>44742</v>
      </c>
      <c r="E1773" s="477" t="s">
        <v>3127</v>
      </c>
      <c r="F1773" s="682" t="s">
        <v>456</v>
      </c>
      <c r="G1773" s="670">
        <f>_xlfn.XLOOKUP(Table3[[#This Row],[district]],LISTS!B:B,LISTS!C:C,0,0,1)</f>
        <v>80402010</v>
      </c>
    </row>
    <row r="1774" spans="1:7" ht="13.5" x14ac:dyDescent="0.35">
      <c r="A1774" s="671" t="s">
        <v>4026</v>
      </c>
      <c r="B1774" s="676" t="s">
        <v>3674</v>
      </c>
      <c r="C1774" s="672" t="s">
        <v>4280</v>
      </c>
      <c r="D1774" s="675">
        <v>44742</v>
      </c>
      <c r="E1774" s="477" t="s">
        <v>3127</v>
      </c>
      <c r="F1774" s="682" t="s">
        <v>456</v>
      </c>
      <c r="G1774" s="670">
        <f>_xlfn.XLOOKUP(Table3[[#This Row],[district]],LISTS!B:B,LISTS!C:C,0,0,1)</f>
        <v>80402010</v>
      </c>
    </row>
    <row r="1775" spans="1:7" ht="13.5" x14ac:dyDescent="0.35">
      <c r="A1775" s="674" t="s">
        <v>4026</v>
      </c>
      <c r="B1775" s="676" t="s">
        <v>3683</v>
      </c>
      <c r="C1775" s="672" t="s">
        <v>4280</v>
      </c>
      <c r="D1775" s="675">
        <v>44742</v>
      </c>
      <c r="E1775" s="477" t="s">
        <v>3127</v>
      </c>
      <c r="F1775" s="682" t="s">
        <v>456</v>
      </c>
      <c r="G1775" s="670">
        <f>_xlfn.XLOOKUP(Table3[[#This Row],[district]],LISTS!B:B,LISTS!C:C,0,0,1)</f>
        <v>80402010</v>
      </c>
    </row>
    <row r="1776" spans="1:7" ht="13.5" x14ac:dyDescent="0.35">
      <c r="A1776" s="671" t="s">
        <v>3876</v>
      </c>
      <c r="B1776" s="676" t="s">
        <v>3682</v>
      </c>
      <c r="C1776" s="672" t="s">
        <v>4279</v>
      </c>
      <c r="D1776" s="675">
        <v>44742</v>
      </c>
      <c r="E1776" s="477" t="s">
        <v>3127</v>
      </c>
      <c r="F1776" s="682" t="s">
        <v>456</v>
      </c>
      <c r="G1776" s="670">
        <f>_xlfn.XLOOKUP(Table3[[#This Row],[district]],LISTS!B:B,LISTS!C:C,0,0,1)</f>
        <v>80402010</v>
      </c>
    </row>
    <row r="1777" spans="1:7" ht="13.5" x14ac:dyDescent="0.35">
      <c r="A1777" s="674" t="s">
        <v>3876</v>
      </c>
      <c r="B1777" s="676" t="s">
        <v>3671</v>
      </c>
      <c r="C1777" s="672" t="s">
        <v>4279</v>
      </c>
      <c r="D1777" s="675">
        <v>44742</v>
      </c>
      <c r="E1777" s="477" t="s">
        <v>3127</v>
      </c>
      <c r="F1777" s="682" t="s">
        <v>456</v>
      </c>
      <c r="G1777" s="670">
        <f>_xlfn.XLOOKUP(Table3[[#This Row],[district]],LISTS!B:B,LISTS!C:C,0,0,1)</f>
        <v>80402010</v>
      </c>
    </row>
    <row r="1778" spans="1:7" ht="13.5" x14ac:dyDescent="0.35">
      <c r="A1778" s="671" t="s">
        <v>4027</v>
      </c>
      <c r="B1778" s="676" t="s">
        <v>3676</v>
      </c>
      <c r="C1778" s="672" t="s">
        <v>4280</v>
      </c>
      <c r="D1778" s="675">
        <v>44742</v>
      </c>
      <c r="E1778" s="477" t="s">
        <v>3127</v>
      </c>
      <c r="F1778" s="682" t="s">
        <v>456</v>
      </c>
      <c r="G1778" s="670">
        <f>_xlfn.XLOOKUP(Table3[[#This Row],[district]],LISTS!B:B,LISTS!C:C,0,0,1)</f>
        <v>80402010</v>
      </c>
    </row>
    <row r="1779" spans="1:7" ht="13.5" x14ac:dyDescent="0.35">
      <c r="A1779" s="674" t="s">
        <v>4027</v>
      </c>
      <c r="B1779" s="676" t="s">
        <v>3683</v>
      </c>
      <c r="C1779" s="672" t="s">
        <v>4280</v>
      </c>
      <c r="D1779" s="675">
        <v>44742</v>
      </c>
      <c r="E1779" s="477" t="s">
        <v>3127</v>
      </c>
      <c r="F1779" s="682" t="s">
        <v>456</v>
      </c>
      <c r="G1779" s="670">
        <f>_xlfn.XLOOKUP(Table3[[#This Row],[district]],LISTS!B:B,LISTS!C:C,0,0,1)</f>
        <v>80402010</v>
      </c>
    </row>
    <row r="1780" spans="1:7" ht="13.5" x14ac:dyDescent="0.35">
      <c r="A1780" s="671" t="s">
        <v>4028</v>
      </c>
      <c r="B1780" s="676" t="s">
        <v>3680</v>
      </c>
      <c r="C1780" s="672" t="s">
        <v>4280</v>
      </c>
      <c r="D1780" s="675">
        <v>44742</v>
      </c>
      <c r="E1780" s="477" t="s">
        <v>3127</v>
      </c>
      <c r="F1780" s="682" t="s">
        <v>456</v>
      </c>
      <c r="G1780" s="670">
        <f>_xlfn.XLOOKUP(Table3[[#This Row],[district]],LISTS!B:B,LISTS!C:C,0,0,1)</f>
        <v>80402010</v>
      </c>
    </row>
    <row r="1781" spans="1:7" ht="13.5" x14ac:dyDescent="0.35">
      <c r="A1781" s="674" t="s">
        <v>4028</v>
      </c>
      <c r="B1781" s="676" t="s">
        <v>3683</v>
      </c>
      <c r="C1781" s="672" t="s">
        <v>4280</v>
      </c>
      <c r="D1781" s="675">
        <v>44742</v>
      </c>
      <c r="E1781" s="477" t="s">
        <v>3127</v>
      </c>
      <c r="F1781" s="682" t="s">
        <v>456</v>
      </c>
      <c r="G1781" s="670">
        <f>_xlfn.XLOOKUP(Table3[[#This Row],[district]],LISTS!B:B,LISTS!C:C,0,0,1)</f>
        <v>80402010</v>
      </c>
    </row>
    <row r="1782" spans="1:7" ht="13.5" x14ac:dyDescent="0.35">
      <c r="A1782" s="671" t="s">
        <v>3877</v>
      </c>
      <c r="B1782" s="676" t="s">
        <v>3683</v>
      </c>
      <c r="C1782" s="672" t="s">
        <v>4279</v>
      </c>
      <c r="D1782" s="675">
        <v>44742</v>
      </c>
      <c r="E1782" s="477" t="s">
        <v>3127</v>
      </c>
      <c r="F1782" s="682" t="s">
        <v>456</v>
      </c>
      <c r="G1782" s="670">
        <f>_xlfn.XLOOKUP(Table3[[#This Row],[district]],LISTS!B:B,LISTS!C:C,0,0,1)</f>
        <v>80402010</v>
      </c>
    </row>
    <row r="1783" spans="1:7" ht="13.5" x14ac:dyDescent="0.35">
      <c r="A1783" s="674" t="s">
        <v>3877</v>
      </c>
      <c r="B1783" s="676" t="s">
        <v>3671</v>
      </c>
      <c r="C1783" s="672" t="s">
        <v>4279</v>
      </c>
      <c r="D1783" s="675">
        <v>44742</v>
      </c>
      <c r="E1783" s="477" t="s">
        <v>3127</v>
      </c>
      <c r="F1783" s="682" t="s">
        <v>456</v>
      </c>
      <c r="G1783" s="670">
        <f>_xlfn.XLOOKUP(Table3[[#This Row],[district]],LISTS!B:B,LISTS!C:C,0,0,1)</f>
        <v>80402010</v>
      </c>
    </row>
    <row r="1784" spans="1:7" ht="13.5" x14ac:dyDescent="0.35">
      <c r="A1784" s="671" t="s">
        <v>4029</v>
      </c>
      <c r="B1784" s="676" t="s">
        <v>3682</v>
      </c>
      <c r="C1784" s="672" t="s">
        <v>4280</v>
      </c>
      <c r="D1784" s="675">
        <v>44742</v>
      </c>
      <c r="E1784" s="477" t="s">
        <v>3127</v>
      </c>
      <c r="F1784" s="682" t="s">
        <v>456</v>
      </c>
      <c r="G1784" s="670">
        <f>_xlfn.XLOOKUP(Table3[[#This Row],[district]],LISTS!B:B,LISTS!C:C,0,0,1)</f>
        <v>80402010</v>
      </c>
    </row>
    <row r="1785" spans="1:7" ht="13.5" x14ac:dyDescent="0.35">
      <c r="A1785" s="674" t="s">
        <v>4029</v>
      </c>
      <c r="B1785" s="676" t="s">
        <v>3683</v>
      </c>
      <c r="C1785" s="672" t="s">
        <v>4280</v>
      </c>
      <c r="D1785" s="675">
        <v>44742</v>
      </c>
      <c r="E1785" s="477" t="s">
        <v>3127</v>
      </c>
      <c r="F1785" s="682" t="s">
        <v>456</v>
      </c>
      <c r="G1785" s="670">
        <f>_xlfn.XLOOKUP(Table3[[#This Row],[district]],LISTS!B:B,LISTS!C:C,0,0,1)</f>
        <v>80402010</v>
      </c>
    </row>
    <row r="1786" spans="1:7" ht="13.5" x14ac:dyDescent="0.35">
      <c r="A1786" s="670" t="s">
        <v>3605</v>
      </c>
      <c r="B1786" s="676" t="s">
        <v>3685</v>
      </c>
      <c r="C1786" s="672" t="s">
        <v>4279</v>
      </c>
      <c r="D1786" s="675">
        <v>44742</v>
      </c>
      <c r="E1786" s="477" t="s">
        <v>3127</v>
      </c>
      <c r="F1786" s="682" t="s">
        <v>456</v>
      </c>
      <c r="G1786" s="670">
        <f>_xlfn.XLOOKUP(Table3[[#This Row],[district]],LISTS!B:B,LISTS!C:C,0,0,1)</f>
        <v>80402010</v>
      </c>
    </row>
    <row r="1787" spans="1:7" ht="13.5" x14ac:dyDescent="0.35">
      <c r="A1787" s="674" t="s">
        <v>3605</v>
      </c>
      <c r="B1787" s="676" t="s">
        <v>3671</v>
      </c>
      <c r="C1787" s="672" t="s">
        <v>4279</v>
      </c>
      <c r="D1787" s="675">
        <v>44742</v>
      </c>
      <c r="E1787" s="477" t="s">
        <v>3127</v>
      </c>
      <c r="F1787" s="682" t="s">
        <v>456</v>
      </c>
      <c r="G1787" s="670">
        <f>_xlfn.XLOOKUP(Table3[[#This Row],[district]],LISTS!B:B,LISTS!C:C,0,0,1)</f>
        <v>80402010</v>
      </c>
    </row>
    <row r="1788" spans="1:7" ht="13.5" x14ac:dyDescent="0.35">
      <c r="A1788" s="670" t="s">
        <v>3550</v>
      </c>
      <c r="B1788" s="676" t="s">
        <v>3688</v>
      </c>
      <c r="C1788" s="672" t="s">
        <v>4279</v>
      </c>
      <c r="D1788" s="675">
        <v>44742</v>
      </c>
      <c r="E1788" s="477" t="s">
        <v>3127</v>
      </c>
      <c r="F1788" s="682" t="s">
        <v>456</v>
      </c>
      <c r="G1788" s="670">
        <f>_xlfn.XLOOKUP(Table3[[#This Row],[district]],LISTS!B:B,LISTS!C:C,0,0,1)</f>
        <v>80402010</v>
      </c>
    </row>
    <row r="1789" spans="1:7" ht="13.5" x14ac:dyDescent="0.35">
      <c r="A1789" s="674" t="s">
        <v>3550</v>
      </c>
      <c r="B1789" s="676" t="s">
        <v>3671</v>
      </c>
      <c r="C1789" s="672" t="s">
        <v>4279</v>
      </c>
      <c r="D1789" s="675">
        <v>44742</v>
      </c>
      <c r="E1789" s="477" t="s">
        <v>3127</v>
      </c>
      <c r="F1789" s="682" t="s">
        <v>456</v>
      </c>
      <c r="G1789" s="670">
        <f>_xlfn.XLOOKUP(Table3[[#This Row],[district]],LISTS!B:B,LISTS!C:C,0,0,1)</f>
        <v>80402010</v>
      </c>
    </row>
    <row r="1790" spans="1:7" ht="13.5" x14ac:dyDescent="0.35">
      <c r="A1790" s="670" t="s">
        <v>3573</v>
      </c>
      <c r="B1790" s="676" t="s">
        <v>3689</v>
      </c>
      <c r="C1790" s="672" t="s">
        <v>4279</v>
      </c>
      <c r="D1790" s="675">
        <v>44742</v>
      </c>
      <c r="E1790" s="477" t="s">
        <v>3127</v>
      </c>
      <c r="F1790" s="682" t="s">
        <v>456</v>
      </c>
      <c r="G1790" s="670">
        <f>_xlfn.XLOOKUP(Table3[[#This Row],[district]],LISTS!B:B,LISTS!C:C,0,0,1)</f>
        <v>80402010</v>
      </c>
    </row>
    <row r="1791" spans="1:7" ht="13.5" x14ac:dyDescent="0.35">
      <c r="A1791" s="674" t="s">
        <v>3573</v>
      </c>
      <c r="B1791" s="676" t="s">
        <v>3671</v>
      </c>
      <c r="C1791" s="672" t="s">
        <v>4279</v>
      </c>
      <c r="D1791" s="675">
        <v>44742</v>
      </c>
      <c r="E1791" s="477" t="s">
        <v>3127</v>
      </c>
      <c r="F1791" s="682" t="s">
        <v>456</v>
      </c>
      <c r="G1791" s="670">
        <f>_xlfn.XLOOKUP(Table3[[#This Row],[district]],LISTS!B:B,LISTS!C:C,0,0,1)</f>
        <v>80402010</v>
      </c>
    </row>
    <row r="1792" spans="1:7" ht="13.5" x14ac:dyDescent="0.35">
      <c r="A1792" s="671" t="s">
        <v>3878</v>
      </c>
      <c r="B1792" s="676" t="s">
        <v>3691</v>
      </c>
      <c r="C1792" s="672" t="s">
        <v>4279</v>
      </c>
      <c r="D1792" s="675">
        <v>44742</v>
      </c>
      <c r="E1792" s="477" t="s">
        <v>3127</v>
      </c>
      <c r="F1792" s="682" t="s">
        <v>456</v>
      </c>
      <c r="G1792" s="670">
        <f>_xlfn.XLOOKUP(Table3[[#This Row],[district]],LISTS!B:B,LISTS!C:C,0,0,1)</f>
        <v>80402010</v>
      </c>
    </row>
    <row r="1793" spans="1:7" ht="13.5" x14ac:dyDescent="0.35">
      <c r="A1793" s="674" t="s">
        <v>3878</v>
      </c>
      <c r="B1793" s="676" t="s">
        <v>3671</v>
      </c>
      <c r="C1793" s="672" t="s">
        <v>4279</v>
      </c>
      <c r="D1793" s="675">
        <v>44742</v>
      </c>
      <c r="E1793" s="477" t="s">
        <v>3127</v>
      </c>
      <c r="F1793" s="682" t="s">
        <v>456</v>
      </c>
      <c r="G1793" s="670">
        <f>_xlfn.XLOOKUP(Table3[[#This Row],[district]],LISTS!B:B,LISTS!C:C,0,0,1)</f>
        <v>80402010</v>
      </c>
    </row>
    <row r="1794" spans="1:7" ht="13.5" x14ac:dyDescent="0.35">
      <c r="A1794" s="671" t="s">
        <v>4030</v>
      </c>
      <c r="B1794" s="676" t="s">
        <v>3683</v>
      </c>
      <c r="C1794" s="672" t="s">
        <v>4280</v>
      </c>
      <c r="D1794" s="675">
        <v>44742</v>
      </c>
      <c r="E1794" s="477" t="s">
        <v>3127</v>
      </c>
      <c r="F1794" s="682" t="s">
        <v>456</v>
      </c>
      <c r="G1794" s="670">
        <f>_xlfn.XLOOKUP(Table3[[#This Row],[district]],LISTS!B:B,LISTS!C:C,0,0,1)</f>
        <v>80402010</v>
      </c>
    </row>
    <row r="1795" spans="1:7" ht="13.5" x14ac:dyDescent="0.35">
      <c r="A1795" s="671" t="s">
        <v>4031</v>
      </c>
      <c r="B1795" s="676" t="s">
        <v>3685</v>
      </c>
      <c r="C1795" s="672" t="s">
        <v>4280</v>
      </c>
      <c r="D1795" s="675">
        <v>44742</v>
      </c>
      <c r="E1795" s="477" t="s">
        <v>3127</v>
      </c>
      <c r="F1795" s="682" t="s">
        <v>456</v>
      </c>
      <c r="G1795" s="670">
        <f>_xlfn.XLOOKUP(Table3[[#This Row],[district]],LISTS!B:B,LISTS!C:C,0,0,1)</f>
        <v>80402010</v>
      </c>
    </row>
    <row r="1796" spans="1:7" ht="13.5" x14ac:dyDescent="0.35">
      <c r="A1796" s="674" t="s">
        <v>4031</v>
      </c>
      <c r="B1796" s="676" t="s">
        <v>3683</v>
      </c>
      <c r="C1796" s="672" t="s">
        <v>4280</v>
      </c>
      <c r="D1796" s="675">
        <v>44742</v>
      </c>
      <c r="E1796" s="477" t="s">
        <v>3127</v>
      </c>
      <c r="F1796" s="682" t="s">
        <v>456</v>
      </c>
      <c r="G1796" s="670">
        <f>_xlfn.XLOOKUP(Table3[[#This Row],[district]],LISTS!B:B,LISTS!C:C,0,0,1)</f>
        <v>80402010</v>
      </c>
    </row>
    <row r="1797" spans="1:7" ht="13.5" x14ac:dyDescent="0.35">
      <c r="A1797" s="671" t="s">
        <v>3879</v>
      </c>
      <c r="B1797" s="676" t="s">
        <v>3693</v>
      </c>
      <c r="C1797" s="672" t="s">
        <v>4279</v>
      </c>
      <c r="D1797" s="675">
        <v>44742</v>
      </c>
      <c r="E1797" s="477" t="s">
        <v>3127</v>
      </c>
      <c r="F1797" s="682" t="s">
        <v>456</v>
      </c>
      <c r="G1797" s="670">
        <f>_xlfn.XLOOKUP(Table3[[#This Row],[district]],LISTS!B:B,LISTS!C:C,0,0,1)</f>
        <v>80402010</v>
      </c>
    </row>
    <row r="1798" spans="1:7" ht="13.5" x14ac:dyDescent="0.35">
      <c r="A1798" s="674" t="s">
        <v>3879</v>
      </c>
      <c r="B1798" s="674" t="s">
        <v>3671</v>
      </c>
      <c r="C1798" s="672" t="s">
        <v>4279</v>
      </c>
      <c r="D1798" s="675">
        <v>44742</v>
      </c>
      <c r="E1798" s="477" t="s">
        <v>3127</v>
      </c>
      <c r="F1798" s="682" t="s">
        <v>456</v>
      </c>
      <c r="G1798" s="670">
        <f>_xlfn.XLOOKUP(Table3[[#This Row],[district]],LISTS!B:B,LISTS!C:C,0,0,1)</f>
        <v>80402010</v>
      </c>
    </row>
    <row r="1799" spans="1:7" ht="13.5" x14ac:dyDescent="0.35">
      <c r="A1799" s="671" t="s">
        <v>4032</v>
      </c>
      <c r="B1799" s="676" t="s">
        <v>3688</v>
      </c>
      <c r="C1799" s="672" t="s">
        <v>4280</v>
      </c>
      <c r="D1799" s="675">
        <v>44742</v>
      </c>
      <c r="E1799" s="477" t="s">
        <v>3127</v>
      </c>
      <c r="F1799" s="682" t="s">
        <v>456</v>
      </c>
      <c r="G1799" s="670">
        <f>_xlfn.XLOOKUP(Table3[[#This Row],[district]],LISTS!B:B,LISTS!C:C,0,0,1)</f>
        <v>80402010</v>
      </c>
    </row>
    <row r="1800" spans="1:7" ht="13.5" x14ac:dyDescent="0.35">
      <c r="A1800" s="674" t="s">
        <v>4032</v>
      </c>
      <c r="B1800" s="676" t="s">
        <v>3683</v>
      </c>
      <c r="C1800" s="672" t="s">
        <v>4280</v>
      </c>
      <c r="D1800" s="675">
        <v>44742</v>
      </c>
      <c r="E1800" s="477" t="s">
        <v>3127</v>
      </c>
      <c r="F1800" s="682" t="s">
        <v>456</v>
      </c>
      <c r="G1800" s="670">
        <f>_xlfn.XLOOKUP(Table3[[#This Row],[district]],LISTS!B:B,LISTS!C:C,0,0,1)</f>
        <v>80402010</v>
      </c>
    </row>
    <row r="1801" spans="1:7" ht="13.5" x14ac:dyDescent="0.35">
      <c r="A1801" s="670" t="s">
        <v>3594</v>
      </c>
      <c r="B1801" s="676" t="s">
        <v>4273</v>
      </c>
      <c r="C1801" s="672" t="s">
        <v>4279</v>
      </c>
      <c r="D1801" s="675">
        <v>44742</v>
      </c>
      <c r="E1801" s="477" t="s">
        <v>3127</v>
      </c>
      <c r="F1801" s="682" t="s">
        <v>456</v>
      </c>
      <c r="G1801" s="670">
        <f>_xlfn.XLOOKUP(Table3[[#This Row],[district]],LISTS!B:B,LISTS!C:C,0,0,1)</f>
        <v>80402010</v>
      </c>
    </row>
    <row r="1802" spans="1:7" ht="13.5" x14ac:dyDescent="0.35">
      <c r="A1802" s="674" t="s">
        <v>3594</v>
      </c>
      <c r="B1802" s="676" t="s">
        <v>3671</v>
      </c>
      <c r="C1802" s="672" t="s">
        <v>4279</v>
      </c>
      <c r="D1802" s="675">
        <v>44742</v>
      </c>
      <c r="E1802" s="477" t="s">
        <v>3127</v>
      </c>
      <c r="F1802" s="682" t="s">
        <v>456</v>
      </c>
      <c r="G1802" s="670">
        <f>_xlfn.XLOOKUP(Table3[[#This Row],[district]],LISTS!B:B,LISTS!C:C,0,0,1)</f>
        <v>80402010</v>
      </c>
    </row>
    <row r="1803" spans="1:7" ht="13.5" x14ac:dyDescent="0.35">
      <c r="A1803" s="671" t="s">
        <v>4033</v>
      </c>
      <c r="B1803" s="676" t="s">
        <v>3689</v>
      </c>
      <c r="C1803" s="672" t="s">
        <v>4280</v>
      </c>
      <c r="D1803" s="675">
        <v>44742</v>
      </c>
      <c r="E1803" s="477" t="s">
        <v>3127</v>
      </c>
      <c r="F1803" s="682" t="s">
        <v>456</v>
      </c>
      <c r="G1803" s="670">
        <f>_xlfn.XLOOKUP(Table3[[#This Row],[district]],LISTS!B:B,LISTS!C:C,0,0,1)</f>
        <v>80402010</v>
      </c>
    </row>
    <row r="1804" spans="1:7" ht="13.5" x14ac:dyDescent="0.35">
      <c r="A1804" s="674" t="s">
        <v>4033</v>
      </c>
      <c r="B1804" s="676" t="s">
        <v>3683</v>
      </c>
      <c r="C1804" s="672" t="s">
        <v>4280</v>
      </c>
      <c r="D1804" s="675">
        <v>44742</v>
      </c>
      <c r="E1804" s="477" t="s">
        <v>3127</v>
      </c>
      <c r="F1804" s="682" t="s">
        <v>456</v>
      </c>
      <c r="G1804" s="670">
        <f>_xlfn.XLOOKUP(Table3[[#This Row],[district]],LISTS!B:B,LISTS!C:C,0,0,1)</f>
        <v>80402010</v>
      </c>
    </row>
    <row r="1805" spans="1:7" ht="13.5" x14ac:dyDescent="0.35">
      <c r="A1805" s="671" t="s">
        <v>4034</v>
      </c>
      <c r="B1805" s="676" t="s">
        <v>3691</v>
      </c>
      <c r="C1805" s="672" t="s">
        <v>4280</v>
      </c>
      <c r="D1805" s="675">
        <v>44742</v>
      </c>
      <c r="E1805" s="477" t="s">
        <v>3127</v>
      </c>
      <c r="F1805" s="682" t="s">
        <v>456</v>
      </c>
      <c r="G1805" s="670">
        <f>_xlfn.XLOOKUP(Table3[[#This Row],[district]],LISTS!B:B,LISTS!C:C,0,0,1)</f>
        <v>80402010</v>
      </c>
    </row>
    <row r="1806" spans="1:7" ht="13.5" x14ac:dyDescent="0.35">
      <c r="A1806" s="674" t="s">
        <v>4034</v>
      </c>
      <c r="B1806" s="674" t="s">
        <v>3683</v>
      </c>
      <c r="C1806" s="672" t="s">
        <v>4280</v>
      </c>
      <c r="D1806" s="675">
        <v>44742</v>
      </c>
      <c r="E1806" s="477" t="s">
        <v>3127</v>
      </c>
      <c r="F1806" s="682" t="s">
        <v>456</v>
      </c>
      <c r="G1806" s="670">
        <f>_xlfn.XLOOKUP(Table3[[#This Row],[district]],LISTS!B:B,LISTS!C:C,0,0,1)</f>
        <v>80402010</v>
      </c>
    </row>
    <row r="1807" spans="1:7" ht="13.5" x14ac:dyDescent="0.35">
      <c r="A1807" s="671" t="s">
        <v>4035</v>
      </c>
      <c r="B1807" s="676" t="s">
        <v>3693</v>
      </c>
      <c r="C1807" s="672" t="s">
        <v>4280</v>
      </c>
      <c r="D1807" s="675">
        <v>44742</v>
      </c>
      <c r="E1807" s="477" t="s">
        <v>3127</v>
      </c>
      <c r="F1807" s="682" t="s">
        <v>456</v>
      </c>
      <c r="G1807" s="670">
        <f>_xlfn.XLOOKUP(Table3[[#This Row],[district]],LISTS!B:B,LISTS!C:C,0,0,1)</f>
        <v>80402010</v>
      </c>
    </row>
    <row r="1808" spans="1:7" ht="13.5" x14ac:dyDescent="0.35">
      <c r="A1808" s="674" t="s">
        <v>4035</v>
      </c>
      <c r="B1808" s="676" t="s">
        <v>3683</v>
      </c>
      <c r="C1808" s="672" t="s">
        <v>4280</v>
      </c>
      <c r="D1808" s="675">
        <v>44742</v>
      </c>
      <c r="E1808" s="477" t="s">
        <v>3127</v>
      </c>
      <c r="F1808" s="682" t="s">
        <v>456</v>
      </c>
      <c r="G1808" s="670">
        <f>_xlfn.XLOOKUP(Table3[[#This Row],[district]],LISTS!B:B,LISTS!C:C,0,0,1)</f>
        <v>80402010</v>
      </c>
    </row>
    <row r="1809" spans="1:7" ht="13.5" x14ac:dyDescent="0.35">
      <c r="A1809" s="671" t="s">
        <v>3880</v>
      </c>
      <c r="B1809" s="676" t="s">
        <v>3634</v>
      </c>
      <c r="C1809" s="672" t="s">
        <v>4279</v>
      </c>
      <c r="D1809" s="675">
        <v>44742</v>
      </c>
      <c r="E1809" s="477" t="s">
        <v>3127</v>
      </c>
      <c r="F1809" s="682" t="s">
        <v>456</v>
      </c>
      <c r="G1809" s="670">
        <f>_xlfn.XLOOKUP(Table3[[#This Row],[district]],LISTS!B:B,LISTS!C:C,0,0,1)</f>
        <v>80402010</v>
      </c>
    </row>
    <row r="1810" spans="1:7" ht="13.5" x14ac:dyDescent="0.35">
      <c r="A1810" s="674" t="s">
        <v>3880</v>
      </c>
      <c r="B1810" s="676" t="s">
        <v>3671</v>
      </c>
      <c r="C1810" s="672" t="s">
        <v>4279</v>
      </c>
      <c r="D1810" s="675">
        <v>44742</v>
      </c>
      <c r="E1810" s="477" t="s">
        <v>3127</v>
      </c>
      <c r="F1810" s="682" t="s">
        <v>456</v>
      </c>
      <c r="G1810" s="670">
        <f>_xlfn.XLOOKUP(Table3[[#This Row],[district]],LISTS!B:B,LISTS!C:C,0,0,1)</f>
        <v>80402010</v>
      </c>
    </row>
    <row r="1811" spans="1:7" ht="13.5" x14ac:dyDescent="0.35">
      <c r="A1811" s="671" t="s">
        <v>3881</v>
      </c>
      <c r="B1811" s="676" t="s">
        <v>607</v>
      </c>
      <c r="C1811" s="672" t="s">
        <v>4279</v>
      </c>
      <c r="D1811" s="675">
        <v>44742</v>
      </c>
      <c r="E1811" s="477" t="s">
        <v>3127</v>
      </c>
      <c r="F1811" s="682" t="s">
        <v>456</v>
      </c>
      <c r="G1811" s="670">
        <f>_xlfn.XLOOKUP(Table3[[#This Row],[district]],LISTS!B:B,LISTS!C:C,0,0,1)</f>
        <v>80402010</v>
      </c>
    </row>
    <row r="1812" spans="1:7" ht="13.5" x14ac:dyDescent="0.35">
      <c r="A1812" s="674" t="s">
        <v>3881</v>
      </c>
      <c r="B1812" s="676" t="s">
        <v>3671</v>
      </c>
      <c r="C1812" s="672" t="s">
        <v>4279</v>
      </c>
      <c r="D1812" s="675">
        <v>44742</v>
      </c>
      <c r="E1812" s="477" t="s">
        <v>3127</v>
      </c>
      <c r="F1812" s="682" t="s">
        <v>456</v>
      </c>
      <c r="G1812" s="670">
        <f>_xlfn.XLOOKUP(Table3[[#This Row],[district]],LISTS!B:B,LISTS!C:C,0,0,1)</f>
        <v>80402010</v>
      </c>
    </row>
    <row r="1813" spans="1:7" ht="13.5" x14ac:dyDescent="0.35">
      <c r="A1813" s="670" t="s">
        <v>3609</v>
      </c>
      <c r="B1813" s="676" t="s">
        <v>378</v>
      </c>
      <c r="C1813" s="672" t="s">
        <v>4279</v>
      </c>
      <c r="D1813" s="675">
        <v>44742</v>
      </c>
      <c r="E1813" s="477" t="s">
        <v>3127</v>
      </c>
      <c r="F1813" s="682" t="s">
        <v>456</v>
      </c>
      <c r="G1813" s="670">
        <f>_xlfn.XLOOKUP(Table3[[#This Row],[district]],LISTS!B:B,LISTS!C:C,0,0,1)</f>
        <v>80402010</v>
      </c>
    </row>
    <row r="1814" spans="1:7" ht="13.5" x14ac:dyDescent="0.35">
      <c r="A1814" s="674" t="s">
        <v>3609</v>
      </c>
      <c r="B1814" s="674" t="s">
        <v>3693</v>
      </c>
      <c r="C1814" s="672" t="s">
        <v>4279</v>
      </c>
      <c r="D1814" s="675">
        <v>44742</v>
      </c>
      <c r="E1814" s="477" t="s">
        <v>3127</v>
      </c>
      <c r="F1814" s="682" t="s">
        <v>456</v>
      </c>
      <c r="G1814" s="670">
        <f>_xlfn.XLOOKUP(Table3[[#This Row],[district]],LISTS!B:B,LISTS!C:C,0,0,1)</f>
        <v>80402010</v>
      </c>
    </row>
    <row r="1815" spans="1:7" ht="13.5" x14ac:dyDescent="0.35">
      <c r="A1815" s="671" t="s">
        <v>4036</v>
      </c>
      <c r="B1815" s="676" t="s">
        <v>4273</v>
      </c>
      <c r="C1815" s="672" t="s">
        <v>4280</v>
      </c>
      <c r="D1815" s="675">
        <v>44742</v>
      </c>
      <c r="E1815" s="477" t="s">
        <v>3127</v>
      </c>
      <c r="F1815" s="682" t="s">
        <v>456</v>
      </c>
      <c r="G1815" s="670">
        <f>_xlfn.XLOOKUP(Table3[[#This Row],[district]],LISTS!B:B,LISTS!C:C,0,0,1)</f>
        <v>80402010</v>
      </c>
    </row>
    <row r="1816" spans="1:7" ht="13.5" x14ac:dyDescent="0.35">
      <c r="A1816" s="674" t="s">
        <v>4036</v>
      </c>
      <c r="B1816" s="676" t="s">
        <v>3683</v>
      </c>
      <c r="C1816" s="672" t="s">
        <v>4280</v>
      </c>
      <c r="D1816" s="675">
        <v>44742</v>
      </c>
      <c r="E1816" s="477" t="s">
        <v>3127</v>
      </c>
      <c r="F1816" s="682" t="s">
        <v>456</v>
      </c>
      <c r="G1816" s="670">
        <f>_xlfn.XLOOKUP(Table3[[#This Row],[district]],LISTS!B:B,LISTS!C:C,0,0,1)</f>
        <v>80402010</v>
      </c>
    </row>
    <row r="1817" spans="1:7" ht="13.5" x14ac:dyDescent="0.35">
      <c r="A1817" s="671" t="s">
        <v>4037</v>
      </c>
      <c r="B1817" s="676" t="s">
        <v>3634</v>
      </c>
      <c r="C1817" s="672" t="s">
        <v>4280</v>
      </c>
      <c r="D1817" s="675">
        <v>44742</v>
      </c>
      <c r="E1817" s="477" t="s">
        <v>3127</v>
      </c>
      <c r="F1817" s="682" t="s">
        <v>456</v>
      </c>
      <c r="G1817" s="670">
        <f>_xlfn.XLOOKUP(Table3[[#This Row],[district]],LISTS!B:B,LISTS!C:C,0,0,1)</f>
        <v>80402010</v>
      </c>
    </row>
    <row r="1818" spans="1:7" ht="13.5" x14ac:dyDescent="0.35">
      <c r="A1818" s="674" t="s">
        <v>4037</v>
      </c>
      <c r="B1818" s="676" t="s">
        <v>3683</v>
      </c>
      <c r="C1818" s="672" t="s">
        <v>4280</v>
      </c>
      <c r="D1818" s="675">
        <v>44742</v>
      </c>
      <c r="E1818" s="477" t="s">
        <v>3127</v>
      </c>
      <c r="F1818" s="682" t="s">
        <v>456</v>
      </c>
      <c r="G1818" s="670">
        <f>_xlfn.XLOOKUP(Table3[[#This Row],[district]],LISTS!B:B,LISTS!C:C,0,0,1)</f>
        <v>80402010</v>
      </c>
    </row>
    <row r="1819" spans="1:7" ht="13.5" x14ac:dyDescent="0.35">
      <c r="A1819" s="671" t="s">
        <v>4038</v>
      </c>
      <c r="B1819" s="676" t="s">
        <v>607</v>
      </c>
      <c r="C1819" s="672" t="s">
        <v>4280</v>
      </c>
      <c r="D1819" s="675">
        <v>44742</v>
      </c>
      <c r="E1819" s="477" t="s">
        <v>3127</v>
      </c>
      <c r="F1819" s="682" t="s">
        <v>456</v>
      </c>
      <c r="G1819" s="670">
        <f>_xlfn.XLOOKUP(Table3[[#This Row],[district]],LISTS!B:B,LISTS!C:C,0,0,1)</f>
        <v>80402010</v>
      </c>
    </row>
    <row r="1820" spans="1:7" ht="13.5" x14ac:dyDescent="0.35">
      <c r="A1820" s="674" t="s">
        <v>4038</v>
      </c>
      <c r="B1820" s="676" t="s">
        <v>3683</v>
      </c>
      <c r="C1820" s="672" t="s">
        <v>4280</v>
      </c>
      <c r="D1820" s="675">
        <v>44742</v>
      </c>
      <c r="E1820" s="477" t="s">
        <v>3127</v>
      </c>
      <c r="F1820" s="682" t="s">
        <v>456</v>
      </c>
      <c r="G1820" s="670">
        <f>_xlfn.XLOOKUP(Table3[[#This Row],[district]],LISTS!B:B,LISTS!C:C,0,0,1)</f>
        <v>80402010</v>
      </c>
    </row>
    <row r="1821" spans="1:7" ht="13.5" x14ac:dyDescent="0.35">
      <c r="A1821" s="671" t="s">
        <v>4039</v>
      </c>
      <c r="B1821" s="676" t="s">
        <v>378</v>
      </c>
      <c r="C1821" s="672" t="s">
        <v>4280</v>
      </c>
      <c r="D1821" s="675">
        <v>44742</v>
      </c>
      <c r="E1821" s="477" t="s">
        <v>3127</v>
      </c>
      <c r="F1821" s="682" t="s">
        <v>456</v>
      </c>
      <c r="G1821" s="670">
        <f>_xlfn.XLOOKUP(Table3[[#This Row],[district]],LISTS!B:B,LISTS!C:C,0,0,1)</f>
        <v>80402010</v>
      </c>
    </row>
    <row r="1822" spans="1:7" ht="13.5" x14ac:dyDescent="0.35">
      <c r="A1822" s="674" t="s">
        <v>4039</v>
      </c>
      <c r="B1822" s="676" t="s">
        <v>3683</v>
      </c>
      <c r="C1822" s="672" t="s">
        <v>4280</v>
      </c>
      <c r="D1822" s="675">
        <v>44742</v>
      </c>
      <c r="E1822" s="477" t="s">
        <v>3127</v>
      </c>
      <c r="F1822" s="682" t="s">
        <v>456</v>
      </c>
      <c r="G1822" s="670">
        <f>_xlfn.XLOOKUP(Table3[[#This Row],[district]],LISTS!B:B,LISTS!C:C,0,0,1)</f>
        <v>80402010</v>
      </c>
    </row>
    <row r="1823" spans="1:7" ht="13.5" x14ac:dyDescent="0.35">
      <c r="A1823" s="670" t="s">
        <v>3593</v>
      </c>
      <c r="B1823" s="676" t="s">
        <v>3637</v>
      </c>
      <c r="C1823" s="672" t="s">
        <v>4279</v>
      </c>
      <c r="D1823" s="675">
        <v>44742</v>
      </c>
      <c r="E1823" s="477" t="s">
        <v>3127</v>
      </c>
      <c r="F1823" s="682" t="s">
        <v>456</v>
      </c>
      <c r="G1823" s="670">
        <f>_xlfn.XLOOKUP(Table3[[#This Row],[district]],LISTS!B:B,LISTS!C:C,0,0,1)</f>
        <v>80402010</v>
      </c>
    </row>
    <row r="1824" spans="1:7" ht="13.5" x14ac:dyDescent="0.35">
      <c r="A1824" s="674" t="s">
        <v>3593</v>
      </c>
      <c r="B1824" s="676" t="s">
        <v>3693</v>
      </c>
      <c r="C1824" s="672" t="s">
        <v>4279</v>
      </c>
      <c r="D1824" s="675">
        <v>44742</v>
      </c>
      <c r="E1824" s="477" t="s">
        <v>3127</v>
      </c>
      <c r="F1824" s="682" t="s">
        <v>456</v>
      </c>
      <c r="G1824" s="670">
        <f>_xlfn.XLOOKUP(Table3[[#This Row],[district]],LISTS!B:B,LISTS!C:C,0,0,1)</f>
        <v>80402010</v>
      </c>
    </row>
    <row r="1825" spans="1:7" ht="13.5" x14ac:dyDescent="0.35">
      <c r="A1825" s="671" t="s">
        <v>3882</v>
      </c>
      <c r="B1825" s="676" t="s">
        <v>3616</v>
      </c>
      <c r="C1825" s="672" t="s">
        <v>4279</v>
      </c>
      <c r="D1825" s="675">
        <v>44742</v>
      </c>
      <c r="E1825" s="477" t="s">
        <v>3127</v>
      </c>
      <c r="F1825" s="682" t="s">
        <v>456</v>
      </c>
      <c r="G1825" s="670">
        <f>_xlfn.XLOOKUP(Table3[[#This Row],[district]],LISTS!B:B,LISTS!C:C,0,0,1)</f>
        <v>80402010</v>
      </c>
    </row>
    <row r="1826" spans="1:7" ht="13.5" x14ac:dyDescent="0.35">
      <c r="A1826" s="674" t="s">
        <v>3882</v>
      </c>
      <c r="B1826" s="676" t="s">
        <v>3693</v>
      </c>
      <c r="C1826" s="672" t="s">
        <v>4279</v>
      </c>
      <c r="D1826" s="675">
        <v>44742</v>
      </c>
      <c r="E1826" s="477" t="s">
        <v>3127</v>
      </c>
      <c r="F1826" s="682" t="s">
        <v>456</v>
      </c>
      <c r="G1826" s="670">
        <f>_xlfn.XLOOKUP(Table3[[#This Row],[district]],LISTS!B:B,LISTS!C:C,0,0,1)</f>
        <v>80402010</v>
      </c>
    </row>
    <row r="1827" spans="1:7" ht="13.5" x14ac:dyDescent="0.35">
      <c r="A1827" s="671" t="s">
        <v>3883</v>
      </c>
      <c r="B1827" s="676" t="s">
        <v>3638</v>
      </c>
      <c r="C1827" s="672" t="s">
        <v>4279</v>
      </c>
      <c r="D1827" s="675">
        <v>44742</v>
      </c>
      <c r="E1827" s="477" t="s">
        <v>3127</v>
      </c>
      <c r="F1827" s="682" t="s">
        <v>456</v>
      </c>
      <c r="G1827" s="670">
        <f>_xlfn.XLOOKUP(Table3[[#This Row],[district]],LISTS!B:B,LISTS!C:C,0,0,1)</f>
        <v>80402010</v>
      </c>
    </row>
    <row r="1828" spans="1:7" ht="13.5" x14ac:dyDescent="0.35">
      <c r="A1828" s="674" t="s">
        <v>3883</v>
      </c>
      <c r="B1828" s="676" t="s">
        <v>3693</v>
      </c>
      <c r="C1828" s="672" t="s">
        <v>4279</v>
      </c>
      <c r="D1828" s="675">
        <v>44742</v>
      </c>
      <c r="E1828" s="477" t="s">
        <v>3127</v>
      </c>
      <c r="F1828" s="682" t="s">
        <v>456</v>
      </c>
      <c r="G1828" s="670">
        <f>_xlfn.XLOOKUP(Table3[[#This Row],[district]],LISTS!B:B,LISTS!C:C,0,0,1)</f>
        <v>80402010</v>
      </c>
    </row>
    <row r="1829" spans="1:7" ht="13.5" x14ac:dyDescent="0.35">
      <c r="A1829" s="670" t="s">
        <v>3612</v>
      </c>
      <c r="B1829" s="676" t="s">
        <v>3639</v>
      </c>
      <c r="C1829" s="672" t="s">
        <v>4279</v>
      </c>
      <c r="D1829" s="675">
        <v>44742</v>
      </c>
      <c r="E1829" s="477" t="s">
        <v>3127</v>
      </c>
      <c r="F1829" s="682" t="s">
        <v>456</v>
      </c>
      <c r="G1829" s="670">
        <f>_xlfn.XLOOKUP(Table3[[#This Row],[district]],LISTS!B:B,LISTS!C:C,0,0,1)</f>
        <v>80402010</v>
      </c>
    </row>
    <row r="1830" spans="1:7" ht="13.5" x14ac:dyDescent="0.35">
      <c r="A1830" s="674" t="s">
        <v>3612</v>
      </c>
      <c r="B1830" s="676" t="s">
        <v>3693</v>
      </c>
      <c r="C1830" s="672" t="s">
        <v>4279</v>
      </c>
      <c r="D1830" s="675">
        <v>44742</v>
      </c>
      <c r="E1830" s="477" t="s">
        <v>3127</v>
      </c>
      <c r="F1830" s="682" t="s">
        <v>456</v>
      </c>
      <c r="G1830" s="670">
        <f>_xlfn.XLOOKUP(Table3[[#This Row],[district]],LISTS!B:B,LISTS!C:C,0,0,1)</f>
        <v>80402010</v>
      </c>
    </row>
    <row r="1831" spans="1:7" ht="13.5" x14ac:dyDescent="0.35">
      <c r="A1831" s="671" t="s">
        <v>3884</v>
      </c>
      <c r="B1831" s="676" t="s">
        <v>3640</v>
      </c>
      <c r="C1831" s="672" t="s">
        <v>4279</v>
      </c>
      <c r="D1831" s="675">
        <v>44742</v>
      </c>
      <c r="E1831" s="477" t="s">
        <v>3127</v>
      </c>
      <c r="F1831" s="682" t="s">
        <v>456</v>
      </c>
      <c r="G1831" s="670">
        <f>_xlfn.XLOOKUP(Table3[[#This Row],[district]],LISTS!B:B,LISTS!C:C,0,0,1)</f>
        <v>80402010</v>
      </c>
    </row>
    <row r="1832" spans="1:7" ht="13.5" x14ac:dyDescent="0.35">
      <c r="A1832" s="674" t="s">
        <v>3884</v>
      </c>
      <c r="B1832" s="676" t="s">
        <v>3693</v>
      </c>
      <c r="C1832" s="672" t="s">
        <v>4279</v>
      </c>
      <c r="D1832" s="675">
        <v>44742</v>
      </c>
      <c r="E1832" s="477" t="s">
        <v>3127</v>
      </c>
      <c r="F1832" s="682" t="s">
        <v>456</v>
      </c>
      <c r="G1832" s="670">
        <f>_xlfn.XLOOKUP(Table3[[#This Row],[district]],LISTS!B:B,LISTS!C:C,0,0,1)</f>
        <v>80402010</v>
      </c>
    </row>
    <row r="1833" spans="1:7" ht="13.5" x14ac:dyDescent="0.35">
      <c r="A1833" s="671" t="s">
        <v>4040</v>
      </c>
      <c r="B1833" s="676" t="s">
        <v>3637</v>
      </c>
      <c r="C1833" s="672" t="s">
        <v>4280</v>
      </c>
      <c r="D1833" s="675">
        <v>44742</v>
      </c>
      <c r="E1833" s="477" t="s">
        <v>3127</v>
      </c>
      <c r="F1833" s="682" t="s">
        <v>456</v>
      </c>
      <c r="G1833" s="670">
        <f>_xlfn.XLOOKUP(Table3[[#This Row],[district]],LISTS!B:B,LISTS!C:C,0,0,1)</f>
        <v>80402010</v>
      </c>
    </row>
    <row r="1834" spans="1:7" ht="13.5" x14ac:dyDescent="0.35">
      <c r="A1834" s="674" t="s">
        <v>4040</v>
      </c>
      <c r="B1834" s="676" t="s">
        <v>3683</v>
      </c>
      <c r="C1834" s="672" t="s">
        <v>4280</v>
      </c>
      <c r="D1834" s="675">
        <v>44742</v>
      </c>
      <c r="E1834" s="477" t="s">
        <v>3127</v>
      </c>
      <c r="F1834" s="682" t="s">
        <v>456</v>
      </c>
      <c r="G1834" s="670">
        <f>_xlfn.XLOOKUP(Table3[[#This Row],[district]],LISTS!B:B,LISTS!C:C,0,0,1)</f>
        <v>80402010</v>
      </c>
    </row>
    <row r="1835" spans="1:7" ht="13.5" x14ac:dyDescent="0.35">
      <c r="A1835" s="671" t="s">
        <v>4041</v>
      </c>
      <c r="B1835" s="676" t="s">
        <v>3616</v>
      </c>
      <c r="C1835" s="672" t="s">
        <v>4280</v>
      </c>
      <c r="D1835" s="675">
        <v>44742</v>
      </c>
      <c r="E1835" s="477" t="s">
        <v>3127</v>
      </c>
      <c r="F1835" s="682" t="s">
        <v>456</v>
      </c>
      <c r="G1835" s="670">
        <f>_xlfn.XLOOKUP(Table3[[#This Row],[district]],LISTS!B:B,LISTS!C:C,0,0,1)</f>
        <v>80402010</v>
      </c>
    </row>
    <row r="1836" spans="1:7" ht="13.5" x14ac:dyDescent="0.35">
      <c r="A1836" s="674" t="s">
        <v>4041</v>
      </c>
      <c r="B1836" s="676" t="s">
        <v>3683</v>
      </c>
      <c r="C1836" s="672" t="s">
        <v>4280</v>
      </c>
      <c r="D1836" s="675">
        <v>44742</v>
      </c>
      <c r="E1836" s="477" t="s">
        <v>3127</v>
      </c>
      <c r="F1836" s="682" t="s">
        <v>456</v>
      </c>
      <c r="G1836" s="670">
        <f>_xlfn.XLOOKUP(Table3[[#This Row],[district]],LISTS!B:B,LISTS!C:C,0,0,1)</f>
        <v>80402010</v>
      </c>
    </row>
    <row r="1837" spans="1:7" ht="13.5" x14ac:dyDescent="0.35">
      <c r="A1837" s="671" t="s">
        <v>3885</v>
      </c>
      <c r="B1837" s="676" t="s">
        <v>3641</v>
      </c>
      <c r="C1837" s="672" t="s">
        <v>4279</v>
      </c>
      <c r="D1837" s="675">
        <v>44742</v>
      </c>
      <c r="E1837" s="477" t="s">
        <v>3127</v>
      </c>
      <c r="F1837" s="682" t="s">
        <v>456</v>
      </c>
      <c r="G1837" s="670">
        <f>_xlfn.XLOOKUP(Table3[[#This Row],[district]],LISTS!B:B,LISTS!C:C,0,0,1)</f>
        <v>80402010</v>
      </c>
    </row>
    <row r="1838" spans="1:7" ht="13.5" x14ac:dyDescent="0.35">
      <c r="A1838" s="674" t="s">
        <v>3885</v>
      </c>
      <c r="B1838" s="676" t="s">
        <v>3693</v>
      </c>
      <c r="C1838" s="672" t="s">
        <v>4279</v>
      </c>
      <c r="D1838" s="675">
        <v>44742</v>
      </c>
      <c r="E1838" s="477" t="s">
        <v>3127</v>
      </c>
      <c r="F1838" s="682" t="s">
        <v>456</v>
      </c>
      <c r="G1838" s="670">
        <f>_xlfn.XLOOKUP(Table3[[#This Row],[district]],LISTS!B:B,LISTS!C:C,0,0,1)</f>
        <v>80402010</v>
      </c>
    </row>
    <row r="1839" spans="1:7" ht="13.5" x14ac:dyDescent="0.35">
      <c r="A1839" s="670" t="s">
        <v>3570</v>
      </c>
      <c r="B1839" s="676" t="s">
        <v>3642</v>
      </c>
      <c r="C1839" s="672" t="s">
        <v>4279</v>
      </c>
      <c r="D1839" s="675">
        <v>44742</v>
      </c>
      <c r="E1839" s="477" t="s">
        <v>3127</v>
      </c>
      <c r="F1839" s="682" t="s">
        <v>456</v>
      </c>
      <c r="G1839" s="670">
        <f>_xlfn.XLOOKUP(Table3[[#This Row],[district]],LISTS!B:B,LISTS!C:C,0,0,1)</f>
        <v>80402010</v>
      </c>
    </row>
    <row r="1840" spans="1:7" ht="13.5" x14ac:dyDescent="0.35">
      <c r="A1840" s="674" t="s">
        <v>3570</v>
      </c>
      <c r="B1840" s="676" t="s">
        <v>3693</v>
      </c>
      <c r="C1840" s="672" t="s">
        <v>4279</v>
      </c>
      <c r="D1840" s="675">
        <v>44742</v>
      </c>
      <c r="E1840" s="477" t="s">
        <v>3127</v>
      </c>
      <c r="F1840" s="682" t="s">
        <v>456</v>
      </c>
      <c r="G1840" s="670">
        <f>_xlfn.XLOOKUP(Table3[[#This Row],[district]],LISTS!B:B,LISTS!C:C,0,0,1)</f>
        <v>80402010</v>
      </c>
    </row>
    <row r="1841" spans="1:7" ht="13.5" x14ac:dyDescent="0.35">
      <c r="A1841" s="671" t="s">
        <v>3886</v>
      </c>
      <c r="B1841" s="676" t="s">
        <v>373</v>
      </c>
      <c r="C1841" s="672" t="s">
        <v>4279</v>
      </c>
      <c r="D1841" s="675">
        <v>44742</v>
      </c>
      <c r="E1841" s="477" t="s">
        <v>3127</v>
      </c>
      <c r="F1841" s="682" t="s">
        <v>456</v>
      </c>
      <c r="G1841" s="670">
        <f>_xlfn.XLOOKUP(Table3[[#This Row],[district]],LISTS!B:B,LISTS!C:C,0,0,1)</f>
        <v>80402010</v>
      </c>
    </row>
    <row r="1842" spans="1:7" ht="13.5" x14ac:dyDescent="0.35">
      <c r="A1842" s="674" t="s">
        <v>3886</v>
      </c>
      <c r="B1842" s="676" t="s">
        <v>3693</v>
      </c>
      <c r="C1842" s="672" t="s">
        <v>4279</v>
      </c>
      <c r="D1842" s="675">
        <v>44742</v>
      </c>
      <c r="E1842" s="477" t="s">
        <v>3127</v>
      </c>
      <c r="F1842" s="682" t="s">
        <v>456</v>
      </c>
      <c r="G1842" s="670">
        <f>_xlfn.XLOOKUP(Table3[[#This Row],[district]],LISTS!B:B,LISTS!C:C,0,0,1)</f>
        <v>80402010</v>
      </c>
    </row>
    <row r="1843" spans="1:7" ht="13.5" x14ac:dyDescent="0.35">
      <c r="A1843" s="671" t="s">
        <v>4042</v>
      </c>
      <c r="B1843" s="676" t="s">
        <v>3638</v>
      </c>
      <c r="C1843" s="672" t="s">
        <v>4280</v>
      </c>
      <c r="D1843" s="675">
        <v>44742</v>
      </c>
      <c r="E1843" s="477" t="s">
        <v>3127</v>
      </c>
      <c r="F1843" s="682" t="s">
        <v>456</v>
      </c>
      <c r="G1843" s="670">
        <f>_xlfn.XLOOKUP(Table3[[#This Row],[district]],LISTS!B:B,LISTS!C:C,0,0,1)</f>
        <v>80402010</v>
      </c>
    </row>
    <row r="1844" spans="1:7" ht="13.5" x14ac:dyDescent="0.35">
      <c r="A1844" s="674" t="s">
        <v>4042</v>
      </c>
      <c r="B1844" s="676" t="s">
        <v>3683</v>
      </c>
      <c r="C1844" s="672" t="s">
        <v>4280</v>
      </c>
      <c r="D1844" s="675">
        <v>44742</v>
      </c>
      <c r="E1844" s="477" t="s">
        <v>3127</v>
      </c>
      <c r="F1844" s="682" t="s">
        <v>456</v>
      </c>
      <c r="G1844" s="670">
        <f>_xlfn.XLOOKUP(Table3[[#This Row],[district]],LISTS!B:B,LISTS!C:C,0,0,1)</f>
        <v>80402010</v>
      </c>
    </row>
    <row r="1845" spans="1:7" ht="13.5" x14ac:dyDescent="0.35">
      <c r="A1845" s="671" t="s">
        <v>4043</v>
      </c>
      <c r="B1845" s="676" t="s">
        <v>3639</v>
      </c>
      <c r="C1845" s="672" t="s">
        <v>4280</v>
      </c>
      <c r="D1845" s="675">
        <v>44742</v>
      </c>
      <c r="E1845" s="477" t="s">
        <v>3127</v>
      </c>
      <c r="F1845" s="682" t="s">
        <v>456</v>
      </c>
      <c r="G1845" s="670">
        <f>_xlfn.XLOOKUP(Table3[[#This Row],[district]],LISTS!B:B,LISTS!C:C,0,0,1)</f>
        <v>80402010</v>
      </c>
    </row>
    <row r="1846" spans="1:7" ht="13.5" x14ac:dyDescent="0.35">
      <c r="A1846" s="674" t="s">
        <v>4043</v>
      </c>
      <c r="B1846" s="674" t="s">
        <v>3683</v>
      </c>
      <c r="C1846" s="672" t="s">
        <v>4280</v>
      </c>
      <c r="D1846" s="675">
        <v>44742</v>
      </c>
      <c r="E1846" s="477" t="s">
        <v>3127</v>
      </c>
      <c r="F1846" s="682" t="s">
        <v>456</v>
      </c>
      <c r="G1846" s="670">
        <f>_xlfn.XLOOKUP(Table3[[#This Row],[district]],LISTS!B:B,LISTS!C:C,0,0,1)</f>
        <v>80402010</v>
      </c>
    </row>
    <row r="1847" spans="1:7" ht="13.5" x14ac:dyDescent="0.35">
      <c r="A1847" s="671" t="s">
        <v>4044</v>
      </c>
      <c r="B1847" s="676" t="s">
        <v>3640</v>
      </c>
      <c r="C1847" s="672" t="s">
        <v>4280</v>
      </c>
      <c r="D1847" s="675">
        <v>44742</v>
      </c>
      <c r="E1847" s="477" t="s">
        <v>3127</v>
      </c>
      <c r="F1847" s="682" t="s">
        <v>456</v>
      </c>
      <c r="G1847" s="670">
        <f>_xlfn.XLOOKUP(Table3[[#This Row],[district]],LISTS!B:B,LISTS!C:C,0,0,1)</f>
        <v>80402010</v>
      </c>
    </row>
    <row r="1848" spans="1:7" ht="13.5" x14ac:dyDescent="0.35">
      <c r="A1848" s="674" t="s">
        <v>4044</v>
      </c>
      <c r="B1848" s="676" t="s">
        <v>3683</v>
      </c>
      <c r="C1848" s="672" t="s">
        <v>4280</v>
      </c>
      <c r="D1848" s="675">
        <v>44742</v>
      </c>
      <c r="E1848" s="477" t="s">
        <v>3127</v>
      </c>
      <c r="F1848" s="682" t="s">
        <v>456</v>
      </c>
      <c r="G1848" s="670">
        <f>_xlfn.XLOOKUP(Table3[[#This Row],[district]],LISTS!B:B,LISTS!C:C,0,0,1)</f>
        <v>80402010</v>
      </c>
    </row>
    <row r="1849" spans="1:7" ht="13.5" x14ac:dyDescent="0.35">
      <c r="A1849" s="671" t="s">
        <v>4045</v>
      </c>
      <c r="B1849" s="676" t="s">
        <v>3641</v>
      </c>
      <c r="C1849" s="672" t="s">
        <v>4280</v>
      </c>
      <c r="D1849" s="675">
        <v>44742</v>
      </c>
      <c r="E1849" s="477" t="s">
        <v>3127</v>
      </c>
      <c r="F1849" s="682" t="s">
        <v>456</v>
      </c>
      <c r="G1849" s="670">
        <f>_xlfn.XLOOKUP(Table3[[#This Row],[district]],LISTS!B:B,LISTS!C:C,0,0,1)</f>
        <v>80402010</v>
      </c>
    </row>
    <row r="1850" spans="1:7" ht="13.5" x14ac:dyDescent="0.35">
      <c r="A1850" s="674" t="s">
        <v>4045</v>
      </c>
      <c r="B1850" s="676" t="s">
        <v>3683</v>
      </c>
      <c r="C1850" s="672" t="s">
        <v>4280</v>
      </c>
      <c r="D1850" s="675">
        <v>44742</v>
      </c>
      <c r="E1850" s="477" t="s">
        <v>3127</v>
      </c>
      <c r="F1850" s="682" t="s">
        <v>456</v>
      </c>
      <c r="G1850" s="670">
        <f>_xlfn.XLOOKUP(Table3[[#This Row],[district]],LISTS!B:B,LISTS!C:C,0,0,1)</f>
        <v>80402010</v>
      </c>
    </row>
    <row r="1851" spans="1:7" ht="13.5" x14ac:dyDescent="0.35">
      <c r="A1851" s="671" t="s">
        <v>4046</v>
      </c>
      <c r="B1851" s="676" t="s">
        <v>3642</v>
      </c>
      <c r="C1851" s="672" t="s">
        <v>4280</v>
      </c>
      <c r="D1851" s="675">
        <v>44742</v>
      </c>
      <c r="E1851" s="477" t="s">
        <v>3127</v>
      </c>
      <c r="F1851" s="682" t="s">
        <v>456</v>
      </c>
      <c r="G1851" s="670">
        <f>_xlfn.XLOOKUP(Table3[[#This Row],[district]],LISTS!B:B,LISTS!C:C,0,0,1)</f>
        <v>80402010</v>
      </c>
    </row>
    <row r="1852" spans="1:7" ht="13.5" x14ac:dyDescent="0.35">
      <c r="A1852" s="674" t="s">
        <v>4046</v>
      </c>
      <c r="B1852" s="676" t="s">
        <v>3683</v>
      </c>
      <c r="C1852" s="672" t="s">
        <v>4280</v>
      </c>
      <c r="D1852" s="675">
        <v>44742</v>
      </c>
      <c r="E1852" s="477" t="s">
        <v>3127</v>
      </c>
      <c r="F1852" s="682" t="s">
        <v>456</v>
      </c>
      <c r="G1852" s="670">
        <f>_xlfn.XLOOKUP(Table3[[#This Row],[district]],LISTS!B:B,LISTS!C:C,0,0,1)</f>
        <v>80402010</v>
      </c>
    </row>
    <row r="1853" spans="1:7" ht="13.5" x14ac:dyDescent="0.35">
      <c r="A1853" s="671" t="s">
        <v>4047</v>
      </c>
      <c r="B1853" s="676" t="s">
        <v>373</v>
      </c>
      <c r="C1853" s="672" t="s">
        <v>4280</v>
      </c>
      <c r="D1853" s="675">
        <v>44742</v>
      </c>
      <c r="E1853" s="477" t="s">
        <v>3127</v>
      </c>
      <c r="F1853" s="682" t="s">
        <v>456</v>
      </c>
      <c r="G1853" s="670">
        <f>_xlfn.XLOOKUP(Table3[[#This Row],[district]],LISTS!B:B,LISTS!C:C,0,0,1)</f>
        <v>80402010</v>
      </c>
    </row>
    <row r="1854" spans="1:7" ht="13.5" x14ac:dyDescent="0.35">
      <c r="A1854" s="674" t="s">
        <v>4047</v>
      </c>
      <c r="B1854" s="674" t="s">
        <v>3676</v>
      </c>
      <c r="C1854" s="672" t="s">
        <v>4280</v>
      </c>
      <c r="D1854" s="675">
        <v>44742</v>
      </c>
      <c r="E1854" s="477" t="s">
        <v>3127</v>
      </c>
      <c r="F1854" s="682" t="s">
        <v>456</v>
      </c>
      <c r="G1854" s="670">
        <f>_xlfn.XLOOKUP(Table3[[#This Row],[district]],LISTS!B:B,LISTS!C:C,0,0,1)</f>
        <v>80402010</v>
      </c>
    </row>
    <row r="1855" spans="1:7" ht="13.5" x14ac:dyDescent="0.35">
      <c r="A1855" s="671" t="s">
        <v>4048</v>
      </c>
      <c r="B1855" s="676" t="s">
        <v>3645</v>
      </c>
      <c r="C1855" s="672" t="s">
        <v>4280</v>
      </c>
      <c r="D1855" s="675">
        <v>44742</v>
      </c>
      <c r="E1855" s="477" t="s">
        <v>3127</v>
      </c>
      <c r="F1855" s="682" t="s">
        <v>456</v>
      </c>
      <c r="G1855" s="670">
        <f>_xlfn.XLOOKUP(Table3[[#This Row],[district]],LISTS!B:B,LISTS!C:C,0,0,1)</f>
        <v>80402010</v>
      </c>
    </row>
    <row r="1856" spans="1:7" ht="13.5" x14ac:dyDescent="0.35">
      <c r="A1856" s="674" t="s">
        <v>4048</v>
      </c>
      <c r="B1856" s="676" t="s">
        <v>3676</v>
      </c>
      <c r="C1856" s="672" t="s">
        <v>4280</v>
      </c>
      <c r="D1856" s="675">
        <v>44742</v>
      </c>
      <c r="E1856" s="477" t="s">
        <v>3127</v>
      </c>
      <c r="F1856" s="682" t="s">
        <v>456</v>
      </c>
      <c r="G1856" s="670">
        <f>_xlfn.XLOOKUP(Table3[[#This Row],[district]],LISTS!B:B,LISTS!C:C,0,0,1)</f>
        <v>80402010</v>
      </c>
    </row>
    <row r="1857" spans="1:7" ht="13.5" x14ac:dyDescent="0.35">
      <c r="A1857" s="671" t="s">
        <v>4049</v>
      </c>
      <c r="B1857" s="676" t="s">
        <v>3648</v>
      </c>
      <c r="C1857" s="672" t="s">
        <v>4280</v>
      </c>
      <c r="D1857" s="675">
        <v>44742</v>
      </c>
      <c r="E1857" s="477" t="s">
        <v>3127</v>
      </c>
      <c r="F1857" s="682" t="s">
        <v>456</v>
      </c>
      <c r="G1857" s="670">
        <f>_xlfn.XLOOKUP(Table3[[#This Row],[district]],LISTS!B:B,LISTS!C:C,0,0,1)</f>
        <v>80402010</v>
      </c>
    </row>
    <row r="1858" spans="1:7" ht="13.5" x14ac:dyDescent="0.35">
      <c r="A1858" s="674" t="s">
        <v>4049</v>
      </c>
      <c r="B1858" s="676" t="s">
        <v>3676</v>
      </c>
      <c r="C1858" s="672" t="s">
        <v>4280</v>
      </c>
      <c r="D1858" s="675">
        <v>44742</v>
      </c>
      <c r="E1858" s="477" t="s">
        <v>3127</v>
      </c>
      <c r="F1858" s="682" t="s">
        <v>456</v>
      </c>
      <c r="G1858" s="670">
        <f>_xlfn.XLOOKUP(Table3[[#This Row],[district]],LISTS!B:B,LISTS!C:C,0,0,1)</f>
        <v>80402010</v>
      </c>
    </row>
    <row r="1859" spans="1:7" ht="13.5" x14ac:dyDescent="0.35">
      <c r="A1859" s="671" t="s">
        <v>3887</v>
      </c>
      <c r="B1859" s="676" t="s">
        <v>3645</v>
      </c>
      <c r="C1859" s="672" t="s">
        <v>4279</v>
      </c>
      <c r="D1859" s="675">
        <v>44742</v>
      </c>
      <c r="E1859" s="477" t="s">
        <v>3127</v>
      </c>
      <c r="F1859" s="682" t="s">
        <v>456</v>
      </c>
      <c r="G1859" s="670">
        <f>_xlfn.XLOOKUP(Table3[[#This Row],[district]],LISTS!B:B,LISTS!C:C,0,0,1)</f>
        <v>80402010</v>
      </c>
    </row>
    <row r="1860" spans="1:7" ht="13.5" x14ac:dyDescent="0.35">
      <c r="A1860" s="674" t="s">
        <v>3887</v>
      </c>
      <c r="B1860" s="674" t="s">
        <v>3693</v>
      </c>
      <c r="C1860" s="672" t="s">
        <v>4279</v>
      </c>
      <c r="D1860" s="675">
        <v>44742</v>
      </c>
      <c r="E1860" s="477" t="s">
        <v>3127</v>
      </c>
      <c r="F1860" s="682" t="s">
        <v>456</v>
      </c>
      <c r="G1860" s="670">
        <f>_xlfn.XLOOKUP(Table3[[#This Row],[district]],LISTS!B:B,LISTS!C:C,0,0,1)</f>
        <v>80402010</v>
      </c>
    </row>
    <row r="1861" spans="1:7" ht="13.5" x14ac:dyDescent="0.35">
      <c r="A1861" s="670" t="s">
        <v>3578</v>
      </c>
      <c r="B1861" s="676" t="s">
        <v>3648</v>
      </c>
      <c r="C1861" s="672" t="s">
        <v>4279</v>
      </c>
      <c r="D1861" s="675">
        <v>44742</v>
      </c>
      <c r="E1861" s="477" t="s">
        <v>3127</v>
      </c>
      <c r="F1861" s="682" t="s">
        <v>456</v>
      </c>
      <c r="G1861" s="670">
        <f>_xlfn.XLOOKUP(Table3[[#This Row],[district]],LISTS!B:B,LISTS!C:C,0,0,1)</f>
        <v>80402010</v>
      </c>
    </row>
    <row r="1862" spans="1:7" ht="13.5" x14ac:dyDescent="0.35">
      <c r="A1862" s="674" t="s">
        <v>3578</v>
      </c>
      <c r="B1862" s="676" t="s">
        <v>3693</v>
      </c>
      <c r="C1862" s="672" t="s">
        <v>4279</v>
      </c>
      <c r="D1862" s="675">
        <v>44742</v>
      </c>
      <c r="E1862" s="477" t="s">
        <v>3127</v>
      </c>
      <c r="F1862" s="682" t="s">
        <v>456</v>
      </c>
      <c r="G1862" s="670">
        <f>_xlfn.XLOOKUP(Table3[[#This Row],[district]],LISTS!B:B,LISTS!C:C,0,0,1)</f>
        <v>80402010</v>
      </c>
    </row>
    <row r="1863" spans="1:7" ht="13.5" x14ac:dyDescent="0.35">
      <c r="A1863" s="671" t="s">
        <v>4050</v>
      </c>
      <c r="B1863" s="676" t="s">
        <v>3649</v>
      </c>
      <c r="C1863" s="672" t="s">
        <v>4280</v>
      </c>
      <c r="D1863" s="675">
        <v>44742</v>
      </c>
      <c r="E1863" s="477" t="s">
        <v>3127</v>
      </c>
      <c r="F1863" s="682" t="s">
        <v>456</v>
      </c>
      <c r="G1863" s="670">
        <f>_xlfn.XLOOKUP(Table3[[#This Row],[district]],LISTS!B:B,LISTS!C:C,0,0,1)</f>
        <v>80402010</v>
      </c>
    </row>
    <row r="1864" spans="1:7" ht="13.5" x14ac:dyDescent="0.35">
      <c r="A1864" s="674" t="s">
        <v>4050</v>
      </c>
      <c r="B1864" s="676" t="s">
        <v>3676</v>
      </c>
      <c r="C1864" s="672" t="s">
        <v>4280</v>
      </c>
      <c r="D1864" s="675">
        <v>44742</v>
      </c>
      <c r="E1864" s="477" t="s">
        <v>3127</v>
      </c>
      <c r="F1864" s="682" t="s">
        <v>456</v>
      </c>
      <c r="G1864" s="670">
        <f>_xlfn.XLOOKUP(Table3[[#This Row],[district]],LISTS!B:B,LISTS!C:C,0,0,1)</f>
        <v>80402010</v>
      </c>
    </row>
    <row r="1865" spans="1:7" ht="13.5" x14ac:dyDescent="0.35">
      <c r="A1865" s="671" t="s">
        <v>4051</v>
      </c>
      <c r="B1865" s="676" t="s">
        <v>3650</v>
      </c>
      <c r="C1865" s="672" t="s">
        <v>4280</v>
      </c>
      <c r="D1865" s="675">
        <v>44742</v>
      </c>
      <c r="E1865" s="477" t="s">
        <v>3127</v>
      </c>
      <c r="F1865" s="682" t="s">
        <v>456</v>
      </c>
      <c r="G1865" s="670">
        <f>_xlfn.XLOOKUP(Table3[[#This Row],[district]],LISTS!B:B,LISTS!C:C,0,0,1)</f>
        <v>80402010</v>
      </c>
    </row>
    <row r="1866" spans="1:7" ht="13.5" x14ac:dyDescent="0.35">
      <c r="A1866" s="674" t="s">
        <v>4051</v>
      </c>
      <c r="B1866" s="676" t="s">
        <v>3676</v>
      </c>
      <c r="C1866" s="672" t="s">
        <v>4280</v>
      </c>
      <c r="D1866" s="675">
        <v>44742</v>
      </c>
      <c r="E1866" s="477" t="s">
        <v>3127</v>
      </c>
      <c r="F1866" s="682" t="s">
        <v>456</v>
      </c>
      <c r="G1866" s="670">
        <f>_xlfn.XLOOKUP(Table3[[#This Row],[district]],LISTS!B:B,LISTS!C:C,0,0,1)</f>
        <v>80402010</v>
      </c>
    </row>
    <row r="1867" spans="1:7" ht="13.5" x14ac:dyDescent="0.35">
      <c r="A1867" s="671" t="s">
        <v>3888</v>
      </c>
      <c r="B1867" s="676" t="s">
        <v>3649</v>
      </c>
      <c r="C1867" s="672" t="s">
        <v>4279</v>
      </c>
      <c r="D1867" s="675">
        <v>44742</v>
      </c>
      <c r="E1867" s="477" t="s">
        <v>3127</v>
      </c>
      <c r="F1867" s="682" t="s">
        <v>456</v>
      </c>
      <c r="G1867" s="670">
        <f>_xlfn.XLOOKUP(Table3[[#This Row],[district]],LISTS!B:B,LISTS!C:C,0,0,1)</f>
        <v>80402010</v>
      </c>
    </row>
    <row r="1868" spans="1:7" ht="13.5" x14ac:dyDescent="0.35">
      <c r="A1868" s="674" t="s">
        <v>3888</v>
      </c>
      <c r="B1868" s="676" t="s">
        <v>3693</v>
      </c>
      <c r="C1868" s="672" t="s">
        <v>4279</v>
      </c>
      <c r="D1868" s="675">
        <v>44742</v>
      </c>
      <c r="E1868" s="477" t="s">
        <v>3127</v>
      </c>
      <c r="F1868" s="682" t="s">
        <v>456</v>
      </c>
      <c r="G1868" s="670">
        <f>_xlfn.XLOOKUP(Table3[[#This Row],[district]],LISTS!B:B,LISTS!C:C,0,0,1)</f>
        <v>80402010</v>
      </c>
    </row>
    <row r="1869" spans="1:7" ht="13.5" x14ac:dyDescent="0.35">
      <c r="A1869" s="671" t="s">
        <v>4052</v>
      </c>
      <c r="B1869" s="676" t="s">
        <v>3482</v>
      </c>
      <c r="C1869" s="672" t="s">
        <v>4280</v>
      </c>
      <c r="D1869" s="675">
        <v>44742</v>
      </c>
      <c r="E1869" s="477" t="s">
        <v>3127</v>
      </c>
      <c r="F1869" s="682" t="s">
        <v>456</v>
      </c>
      <c r="G1869" s="670">
        <f>_xlfn.XLOOKUP(Table3[[#This Row],[district]],LISTS!B:B,LISTS!C:C,0,0,1)</f>
        <v>80402010</v>
      </c>
    </row>
    <row r="1870" spans="1:7" ht="13.5" x14ac:dyDescent="0.35">
      <c r="A1870" s="674" t="s">
        <v>4052</v>
      </c>
      <c r="B1870" s="676" t="s">
        <v>3676</v>
      </c>
      <c r="C1870" s="672" t="s">
        <v>4280</v>
      </c>
      <c r="D1870" s="675">
        <v>44742</v>
      </c>
      <c r="E1870" s="477" t="s">
        <v>3127</v>
      </c>
      <c r="F1870" s="682" t="s">
        <v>456</v>
      </c>
      <c r="G1870" s="670">
        <f>_xlfn.XLOOKUP(Table3[[#This Row],[district]],LISTS!B:B,LISTS!C:C,0,0,1)</f>
        <v>80402010</v>
      </c>
    </row>
    <row r="1871" spans="1:7" ht="13.5" x14ac:dyDescent="0.35">
      <c r="A1871" s="671" t="s">
        <v>4053</v>
      </c>
      <c r="B1871" s="676" t="s">
        <v>3656</v>
      </c>
      <c r="C1871" s="672" t="s">
        <v>4280</v>
      </c>
      <c r="D1871" s="675">
        <v>44742</v>
      </c>
      <c r="E1871" s="477" t="s">
        <v>3127</v>
      </c>
      <c r="F1871" s="682" t="s">
        <v>456</v>
      </c>
      <c r="G1871" s="670">
        <f>_xlfn.XLOOKUP(Table3[[#This Row],[district]],LISTS!B:B,LISTS!C:C,0,0,1)</f>
        <v>80402010</v>
      </c>
    </row>
    <row r="1872" spans="1:7" ht="13.5" x14ac:dyDescent="0.35">
      <c r="A1872" s="674" t="s">
        <v>4053</v>
      </c>
      <c r="B1872" s="676" t="s">
        <v>3676</v>
      </c>
      <c r="C1872" s="672" t="s">
        <v>4280</v>
      </c>
      <c r="D1872" s="675">
        <v>44742</v>
      </c>
      <c r="E1872" s="477" t="s">
        <v>3127</v>
      </c>
      <c r="F1872" s="682" t="s">
        <v>456</v>
      </c>
      <c r="G1872" s="670">
        <f>_xlfn.XLOOKUP(Table3[[#This Row],[district]],LISTS!B:B,LISTS!C:C,0,0,1)</f>
        <v>80402010</v>
      </c>
    </row>
    <row r="1873" spans="1:7" ht="13.5" x14ac:dyDescent="0.35">
      <c r="A1873" s="670" t="s">
        <v>3581</v>
      </c>
      <c r="B1873" s="676" t="s">
        <v>3650</v>
      </c>
      <c r="C1873" s="672" t="s">
        <v>4279</v>
      </c>
      <c r="D1873" s="675">
        <v>44742</v>
      </c>
      <c r="E1873" s="477" t="s">
        <v>3127</v>
      </c>
      <c r="F1873" s="682" t="s">
        <v>456</v>
      </c>
      <c r="G1873" s="670">
        <f>_xlfn.XLOOKUP(Table3[[#This Row],[district]],LISTS!B:B,LISTS!C:C,0,0,1)</f>
        <v>80402010</v>
      </c>
    </row>
    <row r="1874" spans="1:7" ht="13.5" x14ac:dyDescent="0.35">
      <c r="A1874" s="674" t="s">
        <v>3581</v>
      </c>
      <c r="B1874" s="676" t="s">
        <v>3693</v>
      </c>
      <c r="C1874" s="672" t="s">
        <v>4279</v>
      </c>
      <c r="D1874" s="675">
        <v>44742</v>
      </c>
      <c r="E1874" s="477" t="s">
        <v>3127</v>
      </c>
      <c r="F1874" s="682" t="s">
        <v>456</v>
      </c>
      <c r="G1874" s="670">
        <f>_xlfn.XLOOKUP(Table3[[#This Row],[district]],LISTS!B:B,LISTS!C:C,0,0,1)</f>
        <v>80402010</v>
      </c>
    </row>
    <row r="1875" spans="1:7" ht="13.5" x14ac:dyDescent="0.35">
      <c r="A1875" s="671" t="s">
        <v>4054</v>
      </c>
      <c r="B1875" s="676" t="s">
        <v>336</v>
      </c>
      <c r="C1875" s="672" t="s">
        <v>4280</v>
      </c>
      <c r="D1875" s="675">
        <v>44742</v>
      </c>
      <c r="E1875" s="477" t="s">
        <v>3127</v>
      </c>
      <c r="F1875" s="682" t="s">
        <v>456</v>
      </c>
      <c r="G1875" s="670">
        <f>_xlfn.XLOOKUP(Table3[[#This Row],[district]],LISTS!B:B,LISTS!C:C,0,0,1)</f>
        <v>80402010</v>
      </c>
    </row>
    <row r="1876" spans="1:7" ht="13.5" x14ac:dyDescent="0.35">
      <c r="A1876" s="674" t="s">
        <v>4054</v>
      </c>
      <c r="B1876" s="676" t="s">
        <v>3676</v>
      </c>
      <c r="C1876" s="672" t="s">
        <v>4280</v>
      </c>
      <c r="D1876" s="675">
        <v>44742</v>
      </c>
      <c r="E1876" s="477" t="s">
        <v>3127</v>
      </c>
      <c r="F1876" s="682" t="s">
        <v>456</v>
      </c>
      <c r="G1876" s="670">
        <f>_xlfn.XLOOKUP(Table3[[#This Row],[district]],LISTS!B:B,LISTS!C:C,0,0,1)</f>
        <v>80402010</v>
      </c>
    </row>
    <row r="1877" spans="1:7" ht="13.5" x14ac:dyDescent="0.35">
      <c r="A1877" s="671" t="s">
        <v>4055</v>
      </c>
      <c r="B1877" s="676" t="s">
        <v>3658</v>
      </c>
      <c r="C1877" s="672" t="s">
        <v>4280</v>
      </c>
      <c r="D1877" s="675">
        <v>44742</v>
      </c>
      <c r="E1877" s="477" t="s">
        <v>3127</v>
      </c>
      <c r="F1877" s="682" t="s">
        <v>456</v>
      </c>
      <c r="G1877" s="670">
        <f>_xlfn.XLOOKUP(Table3[[#This Row],[district]],LISTS!B:B,LISTS!C:C,0,0,1)</f>
        <v>80402010</v>
      </c>
    </row>
    <row r="1878" spans="1:7" ht="13.5" x14ac:dyDescent="0.35">
      <c r="A1878" s="674" t="s">
        <v>4055</v>
      </c>
      <c r="B1878" s="676" t="s">
        <v>3676</v>
      </c>
      <c r="C1878" s="672" t="s">
        <v>4280</v>
      </c>
      <c r="D1878" s="675">
        <v>44742</v>
      </c>
      <c r="E1878" s="477" t="s">
        <v>3127</v>
      </c>
      <c r="F1878" s="682" t="s">
        <v>456</v>
      </c>
      <c r="G1878" s="670">
        <f>_xlfn.XLOOKUP(Table3[[#This Row],[district]],LISTS!B:B,LISTS!C:C,0,0,1)</f>
        <v>80402010</v>
      </c>
    </row>
    <row r="1879" spans="1:7" ht="13.5" x14ac:dyDescent="0.35">
      <c r="A1879" s="671" t="s">
        <v>4056</v>
      </c>
      <c r="B1879" s="676" t="s">
        <v>3665</v>
      </c>
      <c r="C1879" s="672" t="s">
        <v>4280</v>
      </c>
      <c r="D1879" s="675">
        <v>44742</v>
      </c>
      <c r="E1879" s="477" t="s">
        <v>3127</v>
      </c>
      <c r="F1879" s="682" t="s">
        <v>456</v>
      </c>
      <c r="G1879" s="670">
        <f>_xlfn.XLOOKUP(Table3[[#This Row],[district]],LISTS!B:B,LISTS!C:C,0,0,1)</f>
        <v>80402010</v>
      </c>
    </row>
    <row r="1880" spans="1:7" ht="13.5" x14ac:dyDescent="0.35">
      <c r="A1880" s="674" t="s">
        <v>4056</v>
      </c>
      <c r="B1880" s="674" t="s">
        <v>3676</v>
      </c>
      <c r="C1880" s="672" t="s">
        <v>4280</v>
      </c>
      <c r="D1880" s="675">
        <v>44742</v>
      </c>
      <c r="E1880" s="477" t="s">
        <v>3127</v>
      </c>
      <c r="F1880" s="682" t="s">
        <v>456</v>
      </c>
      <c r="G1880" s="670">
        <f>_xlfn.XLOOKUP(Table3[[#This Row],[district]],LISTS!B:B,LISTS!C:C,0,0,1)</f>
        <v>80402010</v>
      </c>
    </row>
    <row r="1881" spans="1:7" ht="13.5" x14ac:dyDescent="0.35">
      <c r="A1881" s="671" t="s">
        <v>4057</v>
      </c>
      <c r="B1881" s="676" t="s">
        <v>3671</v>
      </c>
      <c r="C1881" s="672" t="s">
        <v>4280</v>
      </c>
      <c r="D1881" s="675">
        <v>44742</v>
      </c>
      <c r="E1881" s="477" t="s">
        <v>3127</v>
      </c>
      <c r="F1881" s="682" t="s">
        <v>456</v>
      </c>
      <c r="G1881" s="670">
        <f>_xlfn.XLOOKUP(Table3[[#This Row],[district]],LISTS!B:B,LISTS!C:C,0,0,1)</f>
        <v>80402010</v>
      </c>
    </row>
    <row r="1882" spans="1:7" ht="13.5" x14ac:dyDescent="0.35">
      <c r="A1882" s="674" t="s">
        <v>4057</v>
      </c>
      <c r="B1882" s="676" t="s">
        <v>3676</v>
      </c>
      <c r="C1882" s="672" t="s">
        <v>4280</v>
      </c>
      <c r="D1882" s="675">
        <v>44742</v>
      </c>
      <c r="E1882" s="477" t="s">
        <v>3127</v>
      </c>
      <c r="F1882" s="682" t="s">
        <v>456</v>
      </c>
      <c r="G1882" s="670">
        <f>_xlfn.XLOOKUP(Table3[[#This Row],[district]],LISTS!B:B,LISTS!C:C,0,0,1)</f>
        <v>80402010</v>
      </c>
    </row>
    <row r="1883" spans="1:7" ht="13.5" x14ac:dyDescent="0.35">
      <c r="A1883" s="671" t="s">
        <v>4058</v>
      </c>
      <c r="B1883" s="676" t="s">
        <v>3674</v>
      </c>
      <c r="C1883" s="672" t="s">
        <v>4280</v>
      </c>
      <c r="D1883" s="675">
        <v>44742</v>
      </c>
      <c r="E1883" s="477" t="s">
        <v>3127</v>
      </c>
      <c r="F1883" s="682" t="s">
        <v>456</v>
      </c>
      <c r="G1883" s="670">
        <f>_xlfn.XLOOKUP(Table3[[#This Row],[district]],LISTS!B:B,LISTS!C:C,0,0,1)</f>
        <v>80402010</v>
      </c>
    </row>
    <row r="1884" spans="1:7" ht="13.5" x14ac:dyDescent="0.35">
      <c r="A1884" s="674" t="s">
        <v>4058</v>
      </c>
      <c r="B1884" s="676" t="s">
        <v>3676</v>
      </c>
      <c r="C1884" s="672" t="s">
        <v>4280</v>
      </c>
      <c r="D1884" s="675">
        <v>44742</v>
      </c>
      <c r="E1884" s="477" t="s">
        <v>3127</v>
      </c>
      <c r="F1884" s="682" t="s">
        <v>456</v>
      </c>
      <c r="G1884" s="670">
        <f>_xlfn.XLOOKUP(Table3[[#This Row],[district]],LISTS!B:B,LISTS!C:C,0,0,1)</f>
        <v>80402010</v>
      </c>
    </row>
    <row r="1885" spans="1:7" ht="13.5" x14ac:dyDescent="0.35">
      <c r="A1885" s="671" t="s">
        <v>3889</v>
      </c>
      <c r="B1885" s="676" t="s">
        <v>3482</v>
      </c>
      <c r="C1885" s="672" t="s">
        <v>4279</v>
      </c>
      <c r="D1885" s="675">
        <v>44742</v>
      </c>
      <c r="E1885" s="477" t="s">
        <v>3127</v>
      </c>
      <c r="F1885" s="682" t="s">
        <v>456</v>
      </c>
      <c r="G1885" s="670">
        <f>_xlfn.XLOOKUP(Table3[[#This Row],[district]],LISTS!B:B,LISTS!C:C,0,0,1)</f>
        <v>80402010</v>
      </c>
    </row>
    <row r="1886" spans="1:7" ht="13.5" x14ac:dyDescent="0.35">
      <c r="A1886" s="674" t="s">
        <v>3889</v>
      </c>
      <c r="B1886" s="676" t="s">
        <v>3693</v>
      </c>
      <c r="C1886" s="672" t="s">
        <v>4279</v>
      </c>
      <c r="D1886" s="675">
        <v>44742</v>
      </c>
      <c r="E1886" s="477" t="s">
        <v>3127</v>
      </c>
      <c r="F1886" s="682" t="s">
        <v>456</v>
      </c>
      <c r="G1886" s="670">
        <f>_xlfn.XLOOKUP(Table3[[#This Row],[district]],LISTS!B:B,LISTS!C:C,0,0,1)</f>
        <v>80402010</v>
      </c>
    </row>
    <row r="1887" spans="1:7" ht="13.5" x14ac:dyDescent="0.35">
      <c r="A1887" s="671" t="s">
        <v>3890</v>
      </c>
      <c r="B1887" s="676" t="s">
        <v>3656</v>
      </c>
      <c r="C1887" s="672" t="s">
        <v>4279</v>
      </c>
      <c r="D1887" s="675">
        <v>44742</v>
      </c>
      <c r="E1887" s="477" t="s">
        <v>3127</v>
      </c>
      <c r="F1887" s="682" t="s">
        <v>456</v>
      </c>
      <c r="G1887" s="670">
        <f>_xlfn.XLOOKUP(Table3[[#This Row],[district]],LISTS!B:B,LISTS!C:C,0,0,1)</f>
        <v>80402010</v>
      </c>
    </row>
    <row r="1888" spans="1:7" ht="13.5" x14ac:dyDescent="0.35">
      <c r="A1888" s="674" t="s">
        <v>3890</v>
      </c>
      <c r="B1888" s="676" t="s">
        <v>3693</v>
      </c>
      <c r="C1888" s="672" t="s">
        <v>4279</v>
      </c>
      <c r="D1888" s="675">
        <v>44742</v>
      </c>
      <c r="E1888" s="477" t="s">
        <v>3127</v>
      </c>
      <c r="F1888" s="682" t="s">
        <v>456</v>
      </c>
      <c r="G1888" s="670">
        <f>_xlfn.XLOOKUP(Table3[[#This Row],[district]],LISTS!B:B,LISTS!C:C,0,0,1)</f>
        <v>80402010</v>
      </c>
    </row>
    <row r="1889" spans="1:7" ht="13.5" x14ac:dyDescent="0.35">
      <c r="A1889" s="670" t="s">
        <v>3572</v>
      </c>
      <c r="B1889" s="676" t="s">
        <v>336</v>
      </c>
      <c r="C1889" s="672" t="s">
        <v>4279</v>
      </c>
      <c r="D1889" s="675">
        <v>44742</v>
      </c>
      <c r="E1889" s="477" t="s">
        <v>3127</v>
      </c>
      <c r="F1889" s="682" t="s">
        <v>456</v>
      </c>
      <c r="G1889" s="670">
        <f>_xlfn.XLOOKUP(Table3[[#This Row],[district]],LISTS!B:B,LISTS!C:C,0,0,1)</f>
        <v>80402010</v>
      </c>
    </row>
    <row r="1890" spans="1:7" ht="13.5" x14ac:dyDescent="0.35">
      <c r="A1890" s="674" t="s">
        <v>3572</v>
      </c>
      <c r="B1890" s="676" t="s">
        <v>3693</v>
      </c>
      <c r="C1890" s="672" t="s">
        <v>4279</v>
      </c>
      <c r="D1890" s="675">
        <v>44742</v>
      </c>
      <c r="E1890" s="477" t="s">
        <v>3127</v>
      </c>
      <c r="F1890" s="682" t="s">
        <v>456</v>
      </c>
      <c r="G1890" s="670">
        <f>_xlfn.XLOOKUP(Table3[[#This Row],[district]],LISTS!B:B,LISTS!C:C,0,0,1)</f>
        <v>80402010</v>
      </c>
    </row>
    <row r="1891" spans="1:7" ht="13.5" x14ac:dyDescent="0.35">
      <c r="A1891" s="671" t="s">
        <v>3891</v>
      </c>
      <c r="B1891" s="676" t="s">
        <v>3658</v>
      </c>
      <c r="C1891" s="672" t="s">
        <v>4279</v>
      </c>
      <c r="D1891" s="675">
        <v>44742</v>
      </c>
      <c r="E1891" s="477" t="s">
        <v>3127</v>
      </c>
      <c r="F1891" s="682" t="s">
        <v>456</v>
      </c>
      <c r="G1891" s="670">
        <f>_xlfn.XLOOKUP(Table3[[#This Row],[district]],LISTS!B:B,LISTS!C:C,0,0,1)</f>
        <v>80402010</v>
      </c>
    </row>
    <row r="1892" spans="1:7" ht="13.5" x14ac:dyDescent="0.35">
      <c r="A1892" s="674" t="s">
        <v>3891</v>
      </c>
      <c r="B1892" s="676" t="s">
        <v>3693</v>
      </c>
      <c r="C1892" s="672" t="s">
        <v>4279</v>
      </c>
      <c r="D1892" s="675">
        <v>44742</v>
      </c>
      <c r="E1892" s="477" t="s">
        <v>3127</v>
      </c>
      <c r="F1892" s="682" t="s">
        <v>456</v>
      </c>
      <c r="G1892" s="670">
        <f>_xlfn.XLOOKUP(Table3[[#This Row],[district]],LISTS!B:B,LISTS!C:C,0,0,1)</f>
        <v>80402010</v>
      </c>
    </row>
    <row r="1893" spans="1:7" ht="13.5" x14ac:dyDescent="0.35">
      <c r="A1893" s="671" t="s">
        <v>4059</v>
      </c>
      <c r="B1893" s="676" t="s">
        <v>3676</v>
      </c>
      <c r="C1893" s="672" t="s">
        <v>4280</v>
      </c>
      <c r="D1893" s="675">
        <v>44742</v>
      </c>
      <c r="E1893" s="477" t="s">
        <v>3127</v>
      </c>
      <c r="F1893" s="682" t="s">
        <v>456</v>
      </c>
      <c r="G1893" s="670">
        <f>_xlfn.XLOOKUP(Table3[[#This Row],[district]],LISTS!B:B,LISTS!C:C,0,0,1)</f>
        <v>80402010</v>
      </c>
    </row>
    <row r="1894" spans="1:7" ht="13.5" x14ac:dyDescent="0.35">
      <c r="A1894" s="671" t="s">
        <v>4060</v>
      </c>
      <c r="B1894" s="676" t="s">
        <v>3680</v>
      </c>
      <c r="C1894" s="672" t="s">
        <v>4280</v>
      </c>
      <c r="D1894" s="675">
        <v>44742</v>
      </c>
      <c r="E1894" s="477" t="s">
        <v>3127</v>
      </c>
      <c r="F1894" s="682" t="s">
        <v>456</v>
      </c>
      <c r="G1894" s="670">
        <f>_xlfn.XLOOKUP(Table3[[#This Row],[district]],LISTS!B:B,LISTS!C:C,0,0,1)</f>
        <v>80402010</v>
      </c>
    </row>
    <row r="1895" spans="1:7" ht="13.5" x14ac:dyDescent="0.35">
      <c r="A1895" s="674" t="s">
        <v>4060</v>
      </c>
      <c r="B1895" s="676" t="s">
        <v>3676</v>
      </c>
      <c r="C1895" s="672" t="s">
        <v>4280</v>
      </c>
      <c r="D1895" s="675">
        <v>44742</v>
      </c>
      <c r="E1895" s="477" t="s">
        <v>3127</v>
      </c>
      <c r="F1895" s="682" t="s">
        <v>456</v>
      </c>
      <c r="G1895" s="670">
        <f>_xlfn.XLOOKUP(Table3[[#This Row],[district]],LISTS!B:B,LISTS!C:C,0,0,1)</f>
        <v>80402010</v>
      </c>
    </row>
    <row r="1896" spans="1:7" ht="13.5" x14ac:dyDescent="0.35">
      <c r="A1896" s="671" t="s">
        <v>3892</v>
      </c>
      <c r="B1896" s="676" t="s">
        <v>3665</v>
      </c>
      <c r="C1896" s="672" t="s">
        <v>4279</v>
      </c>
      <c r="D1896" s="675">
        <v>44742</v>
      </c>
      <c r="E1896" s="477" t="s">
        <v>3127</v>
      </c>
      <c r="F1896" s="682" t="s">
        <v>456</v>
      </c>
      <c r="G1896" s="670">
        <f>_xlfn.XLOOKUP(Table3[[#This Row],[district]],LISTS!B:B,LISTS!C:C,0,0,1)</f>
        <v>80402010</v>
      </c>
    </row>
    <row r="1897" spans="1:7" ht="13.5" x14ac:dyDescent="0.35">
      <c r="A1897" s="674" t="s">
        <v>3892</v>
      </c>
      <c r="B1897" s="676" t="s">
        <v>3693</v>
      </c>
      <c r="C1897" s="672" t="s">
        <v>4279</v>
      </c>
      <c r="D1897" s="675">
        <v>44742</v>
      </c>
      <c r="E1897" s="477" t="s">
        <v>3127</v>
      </c>
      <c r="F1897" s="682" t="s">
        <v>456</v>
      </c>
      <c r="G1897" s="670">
        <f>_xlfn.XLOOKUP(Table3[[#This Row],[district]],LISTS!B:B,LISTS!C:C,0,0,1)</f>
        <v>80402010</v>
      </c>
    </row>
    <row r="1898" spans="1:7" ht="13.5" x14ac:dyDescent="0.35">
      <c r="A1898" s="671" t="s">
        <v>4061</v>
      </c>
      <c r="B1898" s="676" t="s">
        <v>3682</v>
      </c>
      <c r="C1898" s="672" t="s">
        <v>4280</v>
      </c>
      <c r="D1898" s="675">
        <v>44742</v>
      </c>
      <c r="E1898" s="477" t="s">
        <v>3127</v>
      </c>
      <c r="F1898" s="682" t="s">
        <v>456</v>
      </c>
      <c r="G1898" s="670">
        <f>_xlfn.XLOOKUP(Table3[[#This Row],[district]],LISTS!B:B,LISTS!C:C,0,0,1)</f>
        <v>80402010</v>
      </c>
    </row>
    <row r="1899" spans="1:7" ht="13.5" x14ac:dyDescent="0.35">
      <c r="A1899" s="674" t="s">
        <v>4061</v>
      </c>
      <c r="B1899" s="676" t="s">
        <v>3676</v>
      </c>
      <c r="C1899" s="672" t="s">
        <v>4280</v>
      </c>
      <c r="D1899" s="675">
        <v>44742</v>
      </c>
      <c r="E1899" s="477" t="s">
        <v>3127</v>
      </c>
      <c r="F1899" s="682" t="s">
        <v>456</v>
      </c>
      <c r="G1899" s="670">
        <f>_xlfn.XLOOKUP(Table3[[#This Row],[district]],LISTS!B:B,LISTS!C:C,0,0,1)</f>
        <v>80402010</v>
      </c>
    </row>
    <row r="1900" spans="1:7" ht="13.5" x14ac:dyDescent="0.35">
      <c r="A1900" s="671" t="s">
        <v>4062</v>
      </c>
      <c r="B1900" s="676" t="s">
        <v>3683</v>
      </c>
      <c r="C1900" s="672" t="s">
        <v>4280</v>
      </c>
      <c r="D1900" s="675">
        <v>44742</v>
      </c>
      <c r="E1900" s="477" t="s">
        <v>3127</v>
      </c>
      <c r="F1900" s="682" t="s">
        <v>456</v>
      </c>
      <c r="G1900" s="670">
        <f>_xlfn.XLOOKUP(Table3[[#This Row],[district]],LISTS!B:B,LISTS!C:C,0,0,1)</f>
        <v>80402010</v>
      </c>
    </row>
    <row r="1901" spans="1:7" ht="13.5" x14ac:dyDescent="0.35">
      <c r="A1901" s="674" t="s">
        <v>4062</v>
      </c>
      <c r="B1901" s="676" t="s">
        <v>3676</v>
      </c>
      <c r="C1901" s="672" t="s">
        <v>4280</v>
      </c>
      <c r="D1901" s="675">
        <v>44742</v>
      </c>
      <c r="E1901" s="477" t="s">
        <v>3127</v>
      </c>
      <c r="F1901" s="682" t="s">
        <v>456</v>
      </c>
      <c r="G1901" s="670">
        <f>_xlfn.XLOOKUP(Table3[[#This Row],[district]],LISTS!B:B,LISTS!C:C,0,0,1)</f>
        <v>80402010</v>
      </c>
    </row>
    <row r="1902" spans="1:7" ht="13.5" x14ac:dyDescent="0.35">
      <c r="A1902" s="671" t="s">
        <v>3893</v>
      </c>
      <c r="B1902" s="676" t="s">
        <v>3671</v>
      </c>
      <c r="C1902" s="672" t="s">
        <v>4279</v>
      </c>
      <c r="D1902" s="675">
        <v>44742</v>
      </c>
      <c r="E1902" s="477" t="s">
        <v>3127</v>
      </c>
      <c r="F1902" s="682" t="s">
        <v>456</v>
      </c>
      <c r="G1902" s="670">
        <f>_xlfn.XLOOKUP(Table3[[#This Row],[district]],LISTS!B:B,LISTS!C:C,0,0,1)</f>
        <v>80402010</v>
      </c>
    </row>
    <row r="1903" spans="1:7" ht="13.5" x14ac:dyDescent="0.35">
      <c r="A1903" s="674" t="s">
        <v>3893</v>
      </c>
      <c r="B1903" s="674" t="s">
        <v>3693</v>
      </c>
      <c r="C1903" s="672" t="s">
        <v>4279</v>
      </c>
      <c r="D1903" s="675">
        <v>44742</v>
      </c>
      <c r="E1903" s="477" t="s">
        <v>3127</v>
      </c>
      <c r="F1903" s="682" t="s">
        <v>456</v>
      </c>
      <c r="G1903" s="670">
        <f>_xlfn.XLOOKUP(Table3[[#This Row],[district]],LISTS!B:B,LISTS!C:C,0,0,1)</f>
        <v>80402010</v>
      </c>
    </row>
    <row r="1904" spans="1:7" ht="13.5" x14ac:dyDescent="0.35">
      <c r="A1904" s="671" t="s">
        <v>4063</v>
      </c>
      <c r="B1904" s="676" t="s">
        <v>3685</v>
      </c>
      <c r="C1904" s="672" t="s">
        <v>4280</v>
      </c>
      <c r="D1904" s="675">
        <v>44742</v>
      </c>
      <c r="E1904" s="477" t="s">
        <v>3127</v>
      </c>
      <c r="F1904" s="682" t="s">
        <v>456</v>
      </c>
      <c r="G1904" s="670">
        <f>_xlfn.XLOOKUP(Table3[[#This Row],[district]],LISTS!B:B,LISTS!C:C,0,0,1)</f>
        <v>80402010</v>
      </c>
    </row>
    <row r="1905" spans="1:7" ht="13.5" x14ac:dyDescent="0.35">
      <c r="A1905" s="674" t="s">
        <v>4063</v>
      </c>
      <c r="B1905" s="676" t="s">
        <v>3676</v>
      </c>
      <c r="C1905" s="672" t="s">
        <v>4280</v>
      </c>
      <c r="D1905" s="675">
        <v>44742</v>
      </c>
      <c r="E1905" s="477" t="s">
        <v>3127</v>
      </c>
      <c r="F1905" s="682" t="s">
        <v>456</v>
      </c>
      <c r="G1905" s="670">
        <f>_xlfn.XLOOKUP(Table3[[#This Row],[district]],LISTS!B:B,LISTS!C:C,0,0,1)</f>
        <v>80402010</v>
      </c>
    </row>
    <row r="1906" spans="1:7" ht="13.5" x14ac:dyDescent="0.35">
      <c r="A1906" s="671" t="s">
        <v>3894</v>
      </c>
      <c r="B1906" s="676" t="s">
        <v>3674</v>
      </c>
      <c r="C1906" s="672" t="s">
        <v>4279</v>
      </c>
      <c r="D1906" s="675">
        <v>44742</v>
      </c>
      <c r="E1906" s="477" t="s">
        <v>3127</v>
      </c>
      <c r="F1906" s="682" t="s">
        <v>456</v>
      </c>
      <c r="G1906" s="670">
        <f>_xlfn.XLOOKUP(Table3[[#This Row],[district]],LISTS!B:B,LISTS!C:C,0,0,1)</f>
        <v>80402010</v>
      </c>
    </row>
    <row r="1907" spans="1:7" ht="13.5" x14ac:dyDescent="0.35">
      <c r="A1907" s="674" t="s">
        <v>3894</v>
      </c>
      <c r="B1907" s="676" t="s">
        <v>3693</v>
      </c>
      <c r="C1907" s="672" t="s">
        <v>4279</v>
      </c>
      <c r="D1907" s="675">
        <v>44742</v>
      </c>
      <c r="E1907" s="477" t="s">
        <v>3127</v>
      </c>
      <c r="F1907" s="682" t="s">
        <v>456</v>
      </c>
      <c r="G1907" s="670">
        <f>_xlfn.XLOOKUP(Table3[[#This Row],[district]],LISTS!B:B,LISTS!C:C,0,0,1)</f>
        <v>80402010</v>
      </c>
    </row>
    <row r="1908" spans="1:7" ht="13.5" x14ac:dyDescent="0.35">
      <c r="A1908" s="671" t="s">
        <v>4064</v>
      </c>
      <c r="B1908" s="676" t="s">
        <v>3688</v>
      </c>
      <c r="C1908" s="672" t="s">
        <v>4280</v>
      </c>
      <c r="D1908" s="675">
        <v>44742</v>
      </c>
      <c r="E1908" s="477" t="s">
        <v>3127</v>
      </c>
      <c r="F1908" s="682" t="s">
        <v>456</v>
      </c>
      <c r="G1908" s="670">
        <f>_xlfn.XLOOKUP(Table3[[#This Row],[district]],LISTS!B:B,LISTS!C:C,0,0,1)</f>
        <v>80402010</v>
      </c>
    </row>
    <row r="1909" spans="1:7" ht="13.5" x14ac:dyDescent="0.35">
      <c r="A1909" s="674" t="s">
        <v>4064</v>
      </c>
      <c r="B1909" s="676" t="s">
        <v>3676</v>
      </c>
      <c r="C1909" s="672" t="s">
        <v>4280</v>
      </c>
      <c r="D1909" s="675">
        <v>44742</v>
      </c>
      <c r="E1909" s="477" t="s">
        <v>3127</v>
      </c>
      <c r="F1909" s="682" t="s">
        <v>456</v>
      </c>
      <c r="G1909" s="670">
        <f>_xlfn.XLOOKUP(Table3[[#This Row],[district]],LISTS!B:B,LISTS!C:C,0,0,1)</f>
        <v>80402010</v>
      </c>
    </row>
    <row r="1910" spans="1:7" ht="13.5" x14ac:dyDescent="0.35">
      <c r="A1910" s="671" t="s">
        <v>3895</v>
      </c>
      <c r="B1910" s="676" t="s">
        <v>3676</v>
      </c>
      <c r="C1910" s="672" t="s">
        <v>4279</v>
      </c>
      <c r="D1910" s="675">
        <v>44742</v>
      </c>
      <c r="E1910" s="477" t="s">
        <v>3127</v>
      </c>
      <c r="F1910" s="682" t="s">
        <v>456</v>
      </c>
      <c r="G1910" s="670">
        <f>_xlfn.XLOOKUP(Table3[[#This Row],[district]],LISTS!B:B,LISTS!C:C,0,0,1)</f>
        <v>80402010</v>
      </c>
    </row>
    <row r="1911" spans="1:7" ht="13.5" x14ac:dyDescent="0.35">
      <c r="A1911" s="674" t="s">
        <v>3895</v>
      </c>
      <c r="B1911" s="676" t="s">
        <v>3693</v>
      </c>
      <c r="C1911" s="672" t="s">
        <v>4279</v>
      </c>
      <c r="D1911" s="675">
        <v>44742</v>
      </c>
      <c r="E1911" s="477" t="s">
        <v>3127</v>
      </c>
      <c r="F1911" s="682" t="s">
        <v>456</v>
      </c>
      <c r="G1911" s="670">
        <f>_xlfn.XLOOKUP(Table3[[#This Row],[district]],LISTS!B:B,LISTS!C:C,0,0,1)</f>
        <v>80402010</v>
      </c>
    </row>
    <row r="1912" spans="1:7" ht="13.5" x14ac:dyDescent="0.35">
      <c r="A1912" s="671" t="s">
        <v>3896</v>
      </c>
      <c r="B1912" s="676" t="s">
        <v>3680</v>
      </c>
      <c r="C1912" s="672" t="s">
        <v>4279</v>
      </c>
      <c r="D1912" s="675">
        <v>44742</v>
      </c>
      <c r="E1912" s="477" t="s">
        <v>3127</v>
      </c>
      <c r="F1912" s="682" t="s">
        <v>456</v>
      </c>
      <c r="G1912" s="670">
        <f>_xlfn.XLOOKUP(Table3[[#This Row],[district]],LISTS!B:B,LISTS!C:C,0,0,1)</f>
        <v>80402010</v>
      </c>
    </row>
    <row r="1913" spans="1:7" ht="13.5" x14ac:dyDescent="0.35">
      <c r="A1913" s="674" t="s">
        <v>3896</v>
      </c>
      <c r="B1913" s="676" t="s">
        <v>3693</v>
      </c>
      <c r="C1913" s="672" t="s">
        <v>4279</v>
      </c>
      <c r="D1913" s="675">
        <v>44742</v>
      </c>
      <c r="E1913" s="477" t="s">
        <v>3127</v>
      </c>
      <c r="F1913" s="682" t="s">
        <v>456</v>
      </c>
      <c r="G1913" s="670">
        <f>_xlfn.XLOOKUP(Table3[[#This Row],[district]],LISTS!B:B,LISTS!C:C,0,0,1)</f>
        <v>80402010</v>
      </c>
    </row>
    <row r="1914" spans="1:7" ht="13.5" x14ac:dyDescent="0.35">
      <c r="A1914" s="671" t="s">
        <v>4065</v>
      </c>
      <c r="B1914" s="676" t="s">
        <v>3689</v>
      </c>
      <c r="C1914" s="672" t="s">
        <v>4280</v>
      </c>
      <c r="D1914" s="675">
        <v>44742</v>
      </c>
      <c r="E1914" s="477" t="s">
        <v>3127</v>
      </c>
      <c r="F1914" s="682" t="s">
        <v>456</v>
      </c>
      <c r="G1914" s="670">
        <f>_xlfn.XLOOKUP(Table3[[#This Row],[district]],LISTS!B:B,LISTS!C:C,0,0,1)</f>
        <v>80402010</v>
      </c>
    </row>
    <row r="1915" spans="1:7" ht="13.5" x14ac:dyDescent="0.35">
      <c r="A1915" s="674" t="s">
        <v>4065</v>
      </c>
      <c r="B1915" s="674" t="s">
        <v>3676</v>
      </c>
      <c r="C1915" s="672" t="s">
        <v>4280</v>
      </c>
      <c r="D1915" s="675">
        <v>44742</v>
      </c>
      <c r="E1915" s="477" t="s">
        <v>3127</v>
      </c>
      <c r="F1915" s="682" t="s">
        <v>456</v>
      </c>
      <c r="G1915" s="670">
        <f>_xlfn.XLOOKUP(Table3[[#This Row],[district]],LISTS!B:B,LISTS!C:C,0,0,1)</f>
        <v>80402010</v>
      </c>
    </row>
    <row r="1916" spans="1:7" ht="13.5" x14ac:dyDescent="0.35">
      <c r="A1916" s="671" t="s">
        <v>4066</v>
      </c>
      <c r="B1916" s="676" t="s">
        <v>3691</v>
      </c>
      <c r="C1916" s="672" t="s">
        <v>4280</v>
      </c>
      <c r="D1916" s="675">
        <v>44742</v>
      </c>
      <c r="E1916" s="477" t="s">
        <v>3127</v>
      </c>
      <c r="F1916" s="682" t="s">
        <v>456</v>
      </c>
      <c r="G1916" s="670">
        <f>_xlfn.XLOOKUP(Table3[[#This Row],[district]],LISTS!B:B,LISTS!C:C,0,0,1)</f>
        <v>80402010</v>
      </c>
    </row>
    <row r="1917" spans="1:7" ht="13.5" x14ac:dyDescent="0.35">
      <c r="A1917" s="674" t="s">
        <v>4066</v>
      </c>
      <c r="B1917" s="676" t="s">
        <v>3676</v>
      </c>
      <c r="C1917" s="672" t="s">
        <v>4280</v>
      </c>
      <c r="D1917" s="675">
        <v>44742</v>
      </c>
      <c r="E1917" s="477" t="s">
        <v>3127</v>
      </c>
      <c r="F1917" s="682" t="s">
        <v>456</v>
      </c>
      <c r="G1917" s="670">
        <f>_xlfn.XLOOKUP(Table3[[#This Row],[district]],LISTS!B:B,LISTS!C:C,0,0,1)</f>
        <v>80402010</v>
      </c>
    </row>
    <row r="1918" spans="1:7" ht="13.5" x14ac:dyDescent="0.35">
      <c r="A1918" s="671" t="s">
        <v>3897</v>
      </c>
      <c r="B1918" s="676" t="s">
        <v>3682</v>
      </c>
      <c r="C1918" s="672" t="s">
        <v>4279</v>
      </c>
      <c r="D1918" s="675">
        <v>44742</v>
      </c>
      <c r="E1918" s="477" t="s">
        <v>3127</v>
      </c>
      <c r="F1918" s="682" t="s">
        <v>456</v>
      </c>
      <c r="G1918" s="670">
        <f>_xlfn.XLOOKUP(Table3[[#This Row],[district]],LISTS!B:B,LISTS!C:C,0,0,1)</f>
        <v>80402010</v>
      </c>
    </row>
    <row r="1919" spans="1:7" ht="13.5" x14ac:dyDescent="0.35">
      <c r="A1919" s="674" t="s">
        <v>3897</v>
      </c>
      <c r="B1919" s="674" t="s">
        <v>336</v>
      </c>
      <c r="C1919" s="672" t="s">
        <v>4279</v>
      </c>
      <c r="D1919" s="675">
        <v>44742</v>
      </c>
      <c r="E1919" s="477" t="s">
        <v>3127</v>
      </c>
      <c r="F1919" s="682" t="s">
        <v>456</v>
      </c>
      <c r="G1919" s="670">
        <f>_xlfn.XLOOKUP(Table3[[#This Row],[district]],LISTS!B:B,LISTS!C:C,0,0,1)</f>
        <v>80402010</v>
      </c>
    </row>
    <row r="1920" spans="1:7" ht="13.5" x14ac:dyDescent="0.35">
      <c r="A1920" s="670" t="s">
        <v>3575</v>
      </c>
      <c r="B1920" s="676" t="s">
        <v>3683</v>
      </c>
      <c r="C1920" s="672" t="s">
        <v>4279</v>
      </c>
      <c r="D1920" s="675">
        <v>44742</v>
      </c>
      <c r="E1920" s="477" t="s">
        <v>3127</v>
      </c>
      <c r="F1920" s="682" t="s">
        <v>456</v>
      </c>
      <c r="G1920" s="670">
        <f>_xlfn.XLOOKUP(Table3[[#This Row],[district]],LISTS!B:B,LISTS!C:C,0,0,1)</f>
        <v>80402010</v>
      </c>
    </row>
    <row r="1921" spans="1:7" ht="13.5" x14ac:dyDescent="0.35">
      <c r="A1921" s="674" t="s">
        <v>3575</v>
      </c>
      <c r="B1921" s="676" t="s">
        <v>336</v>
      </c>
      <c r="C1921" s="672" t="s">
        <v>4279</v>
      </c>
      <c r="D1921" s="675">
        <v>44742</v>
      </c>
      <c r="E1921" s="477" t="s">
        <v>3127</v>
      </c>
      <c r="F1921" s="682" t="s">
        <v>456</v>
      </c>
      <c r="G1921" s="670">
        <f>_xlfn.XLOOKUP(Table3[[#This Row],[district]],LISTS!B:B,LISTS!C:C,0,0,1)</f>
        <v>80402010</v>
      </c>
    </row>
    <row r="1922" spans="1:7" ht="13.5" x14ac:dyDescent="0.35">
      <c r="A1922" s="671" t="s">
        <v>4067</v>
      </c>
      <c r="B1922" s="676" t="s">
        <v>3693</v>
      </c>
      <c r="C1922" s="672" t="s">
        <v>4280</v>
      </c>
      <c r="D1922" s="675">
        <v>44742</v>
      </c>
      <c r="E1922" s="477" t="s">
        <v>3127</v>
      </c>
      <c r="F1922" s="682" t="s">
        <v>456</v>
      </c>
      <c r="G1922" s="670">
        <f>_xlfn.XLOOKUP(Table3[[#This Row],[district]],LISTS!B:B,LISTS!C:C,0,0,1)</f>
        <v>80402010</v>
      </c>
    </row>
    <row r="1923" spans="1:7" ht="13.5" x14ac:dyDescent="0.35">
      <c r="A1923" s="674" t="s">
        <v>4067</v>
      </c>
      <c r="B1923" s="676" t="s">
        <v>3676</v>
      </c>
      <c r="C1923" s="672" t="s">
        <v>4280</v>
      </c>
      <c r="D1923" s="675">
        <v>44742</v>
      </c>
      <c r="E1923" s="477" t="s">
        <v>3127</v>
      </c>
      <c r="F1923" s="682" t="s">
        <v>456</v>
      </c>
      <c r="G1923" s="670">
        <f>_xlfn.XLOOKUP(Table3[[#This Row],[district]],LISTS!B:B,LISTS!C:C,0,0,1)</f>
        <v>80402010</v>
      </c>
    </row>
    <row r="1924" spans="1:7" ht="13.5" x14ac:dyDescent="0.35">
      <c r="A1924" s="671" t="s">
        <v>4068</v>
      </c>
      <c r="B1924" s="676" t="s">
        <v>4273</v>
      </c>
      <c r="C1924" s="672" t="s">
        <v>4280</v>
      </c>
      <c r="D1924" s="675">
        <v>44742</v>
      </c>
      <c r="E1924" s="477" t="s">
        <v>3127</v>
      </c>
      <c r="F1924" s="682" t="s">
        <v>456</v>
      </c>
      <c r="G1924" s="670">
        <f>_xlfn.XLOOKUP(Table3[[#This Row],[district]],LISTS!B:B,LISTS!C:C,0,0,1)</f>
        <v>80402010</v>
      </c>
    </row>
    <row r="1925" spans="1:7" ht="13.5" x14ac:dyDescent="0.35">
      <c r="A1925" s="674" t="s">
        <v>4068</v>
      </c>
      <c r="B1925" s="676" t="s">
        <v>3676</v>
      </c>
      <c r="C1925" s="672" t="s">
        <v>4280</v>
      </c>
      <c r="D1925" s="675">
        <v>44742</v>
      </c>
      <c r="E1925" s="477" t="s">
        <v>3127</v>
      </c>
      <c r="F1925" s="682" t="s">
        <v>456</v>
      </c>
      <c r="G1925" s="670">
        <f>_xlfn.XLOOKUP(Table3[[#This Row],[district]],LISTS!B:B,LISTS!C:C,0,0,1)</f>
        <v>80402010</v>
      </c>
    </row>
    <row r="1926" spans="1:7" ht="13.5" x14ac:dyDescent="0.35">
      <c r="A1926" s="671" t="s">
        <v>3898</v>
      </c>
      <c r="B1926" s="676" t="s">
        <v>3685</v>
      </c>
      <c r="C1926" s="672" t="s">
        <v>4279</v>
      </c>
      <c r="D1926" s="675">
        <v>44742</v>
      </c>
      <c r="E1926" s="477" t="s">
        <v>3127</v>
      </c>
      <c r="F1926" s="682" t="s">
        <v>456</v>
      </c>
      <c r="G1926" s="670">
        <f>_xlfn.XLOOKUP(Table3[[#This Row],[district]],LISTS!B:B,LISTS!C:C,0,0,1)</f>
        <v>80402010</v>
      </c>
    </row>
    <row r="1927" spans="1:7" ht="13.5" x14ac:dyDescent="0.35">
      <c r="A1927" s="674" t="s">
        <v>3898</v>
      </c>
      <c r="B1927" s="676" t="s">
        <v>336</v>
      </c>
      <c r="C1927" s="672" t="s">
        <v>4279</v>
      </c>
      <c r="D1927" s="675">
        <v>44742</v>
      </c>
      <c r="E1927" s="477" t="s">
        <v>3127</v>
      </c>
      <c r="F1927" s="682" t="s">
        <v>456</v>
      </c>
      <c r="G1927" s="670">
        <f>_xlfn.XLOOKUP(Table3[[#This Row],[district]],LISTS!B:B,LISTS!C:C,0,0,1)</f>
        <v>80402010</v>
      </c>
    </row>
    <row r="1928" spans="1:7" ht="13.5" x14ac:dyDescent="0.35">
      <c r="A1928" s="671" t="s">
        <v>4069</v>
      </c>
      <c r="B1928" s="676" t="s">
        <v>3634</v>
      </c>
      <c r="C1928" s="672" t="s">
        <v>4280</v>
      </c>
      <c r="D1928" s="675">
        <v>44742</v>
      </c>
      <c r="E1928" s="477" t="s">
        <v>3127</v>
      </c>
      <c r="F1928" s="682" t="s">
        <v>456</v>
      </c>
      <c r="G1928" s="670">
        <f>_xlfn.XLOOKUP(Table3[[#This Row],[district]],LISTS!B:B,LISTS!C:C,0,0,1)</f>
        <v>80402010</v>
      </c>
    </row>
    <row r="1929" spans="1:7" ht="13.5" x14ac:dyDescent="0.35">
      <c r="A1929" s="674" t="s">
        <v>4069</v>
      </c>
      <c r="B1929" s="674" t="s">
        <v>3616</v>
      </c>
      <c r="C1929" s="672" t="s">
        <v>4280</v>
      </c>
      <c r="D1929" s="675">
        <v>44742</v>
      </c>
      <c r="E1929" s="477" t="s">
        <v>3127</v>
      </c>
      <c r="F1929" s="682" t="s">
        <v>456</v>
      </c>
      <c r="G1929" s="670">
        <f>_xlfn.XLOOKUP(Table3[[#This Row],[district]],LISTS!B:B,LISTS!C:C,0,0,1)</f>
        <v>80402010</v>
      </c>
    </row>
    <row r="1930" spans="1:7" ht="13.5" x14ac:dyDescent="0.35">
      <c r="A1930" s="671" t="s">
        <v>4070</v>
      </c>
      <c r="B1930" s="676" t="s">
        <v>607</v>
      </c>
      <c r="C1930" s="672" t="s">
        <v>4280</v>
      </c>
      <c r="D1930" s="675">
        <v>44742</v>
      </c>
      <c r="E1930" s="477" t="s">
        <v>3127</v>
      </c>
      <c r="F1930" s="682" t="s">
        <v>456</v>
      </c>
      <c r="G1930" s="670">
        <f>_xlfn.XLOOKUP(Table3[[#This Row],[district]],LISTS!B:B,LISTS!C:C,0,0,1)</f>
        <v>80402010</v>
      </c>
    </row>
    <row r="1931" spans="1:7" ht="13.5" x14ac:dyDescent="0.35">
      <c r="A1931" s="674" t="s">
        <v>4070</v>
      </c>
      <c r="B1931" s="676" t="s">
        <v>3616</v>
      </c>
      <c r="C1931" s="672" t="s">
        <v>4280</v>
      </c>
      <c r="D1931" s="675">
        <v>44742</v>
      </c>
      <c r="E1931" s="477" t="s">
        <v>3127</v>
      </c>
      <c r="F1931" s="682" t="s">
        <v>456</v>
      </c>
      <c r="G1931" s="670">
        <f>_xlfn.XLOOKUP(Table3[[#This Row],[district]],LISTS!B:B,LISTS!C:C,0,0,1)</f>
        <v>80402010</v>
      </c>
    </row>
    <row r="1932" spans="1:7" ht="13.5" x14ac:dyDescent="0.35">
      <c r="A1932" s="670" t="s">
        <v>3567</v>
      </c>
      <c r="B1932" s="676" t="s">
        <v>3688</v>
      </c>
      <c r="C1932" s="672" t="s">
        <v>4279</v>
      </c>
      <c r="D1932" s="675">
        <v>44742</v>
      </c>
      <c r="E1932" s="477" t="s">
        <v>3127</v>
      </c>
      <c r="F1932" s="682" t="s">
        <v>456</v>
      </c>
      <c r="G1932" s="670">
        <f>_xlfn.XLOOKUP(Table3[[#This Row],[district]],LISTS!B:B,LISTS!C:C,0,0,1)</f>
        <v>80402010</v>
      </c>
    </row>
    <row r="1933" spans="1:7" ht="13.5" x14ac:dyDescent="0.35">
      <c r="A1933" s="674" t="s">
        <v>3567</v>
      </c>
      <c r="B1933" s="676" t="s">
        <v>336</v>
      </c>
      <c r="C1933" s="672" t="s">
        <v>4279</v>
      </c>
      <c r="D1933" s="675">
        <v>44742</v>
      </c>
      <c r="E1933" s="477" t="s">
        <v>3127</v>
      </c>
      <c r="F1933" s="682" t="s">
        <v>456</v>
      </c>
      <c r="G1933" s="670">
        <f>_xlfn.XLOOKUP(Table3[[#This Row],[district]],LISTS!B:B,LISTS!C:C,0,0,1)</f>
        <v>80402010</v>
      </c>
    </row>
    <row r="1934" spans="1:7" ht="13.5" x14ac:dyDescent="0.35">
      <c r="A1934" s="671" t="s">
        <v>4071</v>
      </c>
      <c r="B1934" s="676" t="s">
        <v>378</v>
      </c>
      <c r="C1934" s="672" t="s">
        <v>4280</v>
      </c>
      <c r="D1934" s="675">
        <v>44742</v>
      </c>
      <c r="E1934" s="477" t="s">
        <v>3127</v>
      </c>
      <c r="F1934" s="682" t="s">
        <v>456</v>
      </c>
      <c r="G1934" s="670">
        <f>_xlfn.XLOOKUP(Table3[[#This Row],[district]],LISTS!B:B,LISTS!C:C,0,0,1)</f>
        <v>80402010</v>
      </c>
    </row>
    <row r="1935" spans="1:7" ht="13.5" x14ac:dyDescent="0.35">
      <c r="A1935" s="674" t="s">
        <v>4071</v>
      </c>
      <c r="B1935" s="676" t="s">
        <v>3616</v>
      </c>
      <c r="C1935" s="672" t="s">
        <v>4280</v>
      </c>
      <c r="D1935" s="675">
        <v>44742</v>
      </c>
      <c r="E1935" s="477" t="s">
        <v>3127</v>
      </c>
      <c r="F1935" s="682" t="s">
        <v>456</v>
      </c>
      <c r="G1935" s="670">
        <f>_xlfn.XLOOKUP(Table3[[#This Row],[district]],LISTS!B:B,LISTS!C:C,0,0,1)</f>
        <v>80402010</v>
      </c>
    </row>
    <row r="1936" spans="1:7" ht="13.5" x14ac:dyDescent="0.35">
      <c r="A1936" s="671" t="s">
        <v>4072</v>
      </c>
      <c r="B1936" s="676" t="s">
        <v>3637</v>
      </c>
      <c r="C1936" s="672" t="s">
        <v>4280</v>
      </c>
      <c r="D1936" s="675">
        <v>44742</v>
      </c>
      <c r="E1936" s="477" t="s">
        <v>3127</v>
      </c>
      <c r="F1936" s="682" t="s">
        <v>456</v>
      </c>
      <c r="G1936" s="670">
        <f>_xlfn.XLOOKUP(Table3[[#This Row],[district]],LISTS!B:B,LISTS!C:C,0,0,1)</f>
        <v>80402010</v>
      </c>
    </row>
    <row r="1937" spans="1:7" ht="13.5" x14ac:dyDescent="0.35">
      <c r="A1937" s="674" t="s">
        <v>4072</v>
      </c>
      <c r="B1937" s="676" t="s">
        <v>3616</v>
      </c>
      <c r="C1937" s="672" t="s">
        <v>4280</v>
      </c>
      <c r="D1937" s="675">
        <v>44742</v>
      </c>
      <c r="E1937" s="477" t="s">
        <v>3127</v>
      </c>
      <c r="F1937" s="682" t="s">
        <v>456</v>
      </c>
      <c r="G1937" s="670">
        <f>_xlfn.XLOOKUP(Table3[[#This Row],[district]],LISTS!B:B,LISTS!C:C,0,0,1)</f>
        <v>80402010</v>
      </c>
    </row>
    <row r="1938" spans="1:7" ht="13.5" x14ac:dyDescent="0.35">
      <c r="A1938" s="671" t="s">
        <v>4073</v>
      </c>
      <c r="B1938" s="676" t="s">
        <v>3616</v>
      </c>
      <c r="C1938" s="672" t="s">
        <v>4280</v>
      </c>
      <c r="D1938" s="675">
        <v>44742</v>
      </c>
      <c r="E1938" s="477" t="s">
        <v>3127</v>
      </c>
      <c r="F1938" s="682" t="s">
        <v>456</v>
      </c>
      <c r="G1938" s="670">
        <f>_xlfn.XLOOKUP(Table3[[#This Row],[district]],LISTS!B:B,LISTS!C:C,0,0,1)</f>
        <v>80402010</v>
      </c>
    </row>
    <row r="1939" spans="1:7" ht="13.5" x14ac:dyDescent="0.35">
      <c r="A1939" s="671" t="s">
        <v>3899</v>
      </c>
      <c r="B1939" s="676" t="s">
        <v>3689</v>
      </c>
      <c r="C1939" s="672" t="s">
        <v>4279</v>
      </c>
      <c r="D1939" s="675">
        <v>44742</v>
      </c>
      <c r="E1939" s="477" t="s">
        <v>3127</v>
      </c>
      <c r="F1939" s="682" t="s">
        <v>456</v>
      </c>
      <c r="G1939" s="670">
        <f>_xlfn.XLOOKUP(Table3[[#This Row],[district]],LISTS!B:B,LISTS!C:C,0,0,1)</f>
        <v>80402010</v>
      </c>
    </row>
    <row r="1940" spans="1:7" ht="13.5" x14ac:dyDescent="0.35">
      <c r="A1940" s="674" t="s">
        <v>3899</v>
      </c>
      <c r="B1940" s="676" t="s">
        <v>336</v>
      </c>
      <c r="C1940" s="672" t="s">
        <v>4279</v>
      </c>
      <c r="D1940" s="675">
        <v>44742</v>
      </c>
      <c r="E1940" s="477" t="s">
        <v>3127</v>
      </c>
      <c r="F1940" s="682" t="s">
        <v>456</v>
      </c>
      <c r="G1940" s="670">
        <f>_xlfn.XLOOKUP(Table3[[#This Row],[district]],LISTS!B:B,LISTS!C:C,0,0,1)</f>
        <v>80402010</v>
      </c>
    </row>
    <row r="1941" spans="1:7" ht="13.5" x14ac:dyDescent="0.35">
      <c r="A1941" s="671" t="s">
        <v>4074</v>
      </c>
      <c r="B1941" s="676" t="s">
        <v>3638</v>
      </c>
      <c r="C1941" s="672" t="s">
        <v>4280</v>
      </c>
      <c r="D1941" s="675">
        <v>44742</v>
      </c>
      <c r="E1941" s="477" t="s">
        <v>3127</v>
      </c>
      <c r="F1941" s="682" t="s">
        <v>456</v>
      </c>
      <c r="G1941" s="670">
        <f>_xlfn.XLOOKUP(Table3[[#This Row],[district]],LISTS!B:B,LISTS!C:C,0,0,1)</f>
        <v>80402010</v>
      </c>
    </row>
    <row r="1942" spans="1:7" ht="13.5" x14ac:dyDescent="0.35">
      <c r="A1942" s="674" t="s">
        <v>4074</v>
      </c>
      <c r="B1942" s="676" t="s">
        <v>3616</v>
      </c>
      <c r="C1942" s="672" t="s">
        <v>4280</v>
      </c>
      <c r="D1942" s="675">
        <v>44742</v>
      </c>
      <c r="E1942" s="477" t="s">
        <v>3127</v>
      </c>
      <c r="F1942" s="682" t="s">
        <v>456</v>
      </c>
      <c r="G1942" s="670">
        <f>_xlfn.XLOOKUP(Table3[[#This Row],[district]],LISTS!B:B,LISTS!C:C,0,0,1)</f>
        <v>80402010</v>
      </c>
    </row>
    <row r="1943" spans="1:7" ht="13.5" x14ac:dyDescent="0.35">
      <c r="A1943" s="670" t="s">
        <v>3556</v>
      </c>
      <c r="B1943" s="676" t="s">
        <v>3691</v>
      </c>
      <c r="C1943" s="672" t="s">
        <v>4279</v>
      </c>
      <c r="D1943" s="675">
        <v>44742</v>
      </c>
      <c r="E1943" s="477" t="s">
        <v>3127</v>
      </c>
      <c r="F1943" s="682" t="s">
        <v>456</v>
      </c>
      <c r="G1943" s="670">
        <f>_xlfn.XLOOKUP(Table3[[#This Row],[district]],LISTS!B:B,LISTS!C:C,0,0,1)</f>
        <v>80402010</v>
      </c>
    </row>
    <row r="1944" spans="1:7" ht="13.5" x14ac:dyDescent="0.35">
      <c r="A1944" s="674" t="s">
        <v>3556</v>
      </c>
      <c r="B1944" s="676" t="s">
        <v>336</v>
      </c>
      <c r="C1944" s="672" t="s">
        <v>4279</v>
      </c>
      <c r="D1944" s="675">
        <v>44742</v>
      </c>
      <c r="E1944" s="477" t="s">
        <v>3127</v>
      </c>
      <c r="F1944" s="682" t="s">
        <v>456</v>
      </c>
      <c r="G1944" s="670">
        <f>_xlfn.XLOOKUP(Table3[[#This Row],[district]],LISTS!B:B,LISTS!C:C,0,0,1)</f>
        <v>80402010</v>
      </c>
    </row>
    <row r="1945" spans="1:7" ht="13.5" x14ac:dyDescent="0.35">
      <c r="A1945" s="671" t="s">
        <v>4075</v>
      </c>
      <c r="B1945" s="676" t="s">
        <v>3639</v>
      </c>
      <c r="C1945" s="672" t="s">
        <v>4280</v>
      </c>
      <c r="D1945" s="675">
        <v>44742</v>
      </c>
      <c r="E1945" s="477" t="s">
        <v>3127</v>
      </c>
      <c r="F1945" s="682" t="s">
        <v>456</v>
      </c>
      <c r="G1945" s="670">
        <f>_xlfn.XLOOKUP(Table3[[#This Row],[district]],LISTS!B:B,LISTS!C:C,0,0,1)</f>
        <v>80402010</v>
      </c>
    </row>
    <row r="1946" spans="1:7" ht="13.5" x14ac:dyDescent="0.35">
      <c r="A1946" s="674" t="s">
        <v>4075</v>
      </c>
      <c r="B1946" s="676" t="s">
        <v>3616</v>
      </c>
      <c r="C1946" s="672" t="s">
        <v>4280</v>
      </c>
      <c r="D1946" s="675">
        <v>44742</v>
      </c>
      <c r="E1946" s="477" t="s">
        <v>3127</v>
      </c>
      <c r="F1946" s="682" t="s">
        <v>456</v>
      </c>
      <c r="G1946" s="670">
        <f>_xlfn.XLOOKUP(Table3[[#This Row],[district]],LISTS!B:B,LISTS!C:C,0,0,1)</f>
        <v>80402010</v>
      </c>
    </row>
    <row r="1947" spans="1:7" ht="13.5" x14ac:dyDescent="0.35">
      <c r="A1947" s="671" t="s">
        <v>3900</v>
      </c>
      <c r="B1947" s="676" t="s">
        <v>3693</v>
      </c>
      <c r="C1947" s="672" t="s">
        <v>4279</v>
      </c>
      <c r="D1947" s="675">
        <v>44742</v>
      </c>
      <c r="E1947" s="477" t="s">
        <v>3127</v>
      </c>
      <c r="F1947" s="682" t="s">
        <v>456</v>
      </c>
      <c r="G1947" s="670">
        <f>_xlfn.XLOOKUP(Table3[[#This Row],[district]],LISTS!B:B,LISTS!C:C,0,0,1)</f>
        <v>80402010</v>
      </c>
    </row>
    <row r="1948" spans="1:7" ht="13.5" x14ac:dyDescent="0.35">
      <c r="A1948" s="674" t="s">
        <v>3900</v>
      </c>
      <c r="B1948" s="676" t="s">
        <v>336</v>
      </c>
      <c r="C1948" s="672" t="s">
        <v>4279</v>
      </c>
      <c r="D1948" s="675">
        <v>44742</v>
      </c>
      <c r="E1948" s="477" t="s">
        <v>3127</v>
      </c>
      <c r="F1948" s="682" t="s">
        <v>456</v>
      </c>
      <c r="G1948" s="670">
        <f>_xlfn.XLOOKUP(Table3[[#This Row],[district]],LISTS!B:B,LISTS!C:C,0,0,1)</f>
        <v>80402010</v>
      </c>
    </row>
    <row r="1949" spans="1:7" ht="13.5" x14ac:dyDescent="0.35">
      <c r="A1949" s="671" t="s">
        <v>3901</v>
      </c>
      <c r="B1949" s="676" t="s">
        <v>4273</v>
      </c>
      <c r="C1949" s="672" t="s">
        <v>4279</v>
      </c>
      <c r="D1949" s="675">
        <v>44742</v>
      </c>
      <c r="E1949" s="477" t="s">
        <v>3127</v>
      </c>
      <c r="F1949" s="682" t="s">
        <v>456</v>
      </c>
      <c r="G1949" s="670">
        <f>_xlfn.XLOOKUP(Table3[[#This Row],[district]],LISTS!B:B,LISTS!C:C,0,0,1)</f>
        <v>80402010</v>
      </c>
    </row>
    <row r="1950" spans="1:7" ht="13.5" x14ac:dyDescent="0.35">
      <c r="A1950" s="674" t="s">
        <v>3901</v>
      </c>
      <c r="B1950" s="676" t="s">
        <v>336</v>
      </c>
      <c r="C1950" s="672" t="s">
        <v>4279</v>
      </c>
      <c r="D1950" s="675">
        <v>44742</v>
      </c>
      <c r="E1950" s="477" t="s">
        <v>3127</v>
      </c>
      <c r="F1950" s="682" t="s">
        <v>456</v>
      </c>
      <c r="G1950" s="670">
        <f>_xlfn.XLOOKUP(Table3[[#This Row],[district]],LISTS!B:B,LISTS!C:C,0,0,1)</f>
        <v>80402010</v>
      </c>
    </row>
    <row r="1951" spans="1:7" ht="13.5" x14ac:dyDescent="0.35">
      <c r="A1951" s="671" t="s">
        <v>4076</v>
      </c>
      <c r="B1951" s="676" t="s">
        <v>3640</v>
      </c>
      <c r="C1951" s="672" t="s">
        <v>4280</v>
      </c>
      <c r="D1951" s="675">
        <v>44742</v>
      </c>
      <c r="E1951" s="477" t="s">
        <v>3127</v>
      </c>
      <c r="F1951" s="682" t="s">
        <v>456</v>
      </c>
      <c r="G1951" s="670">
        <f>_xlfn.XLOOKUP(Table3[[#This Row],[district]],LISTS!B:B,LISTS!C:C,0,0,1)</f>
        <v>80402010</v>
      </c>
    </row>
    <row r="1952" spans="1:7" ht="13.5" x14ac:dyDescent="0.35">
      <c r="A1952" s="674" t="s">
        <v>4076</v>
      </c>
      <c r="B1952" s="676" t="s">
        <v>3616</v>
      </c>
      <c r="C1952" s="672" t="s">
        <v>4280</v>
      </c>
      <c r="D1952" s="675">
        <v>44742</v>
      </c>
      <c r="E1952" s="477" t="s">
        <v>3127</v>
      </c>
      <c r="F1952" s="682" t="s">
        <v>456</v>
      </c>
      <c r="G1952" s="670">
        <f>_xlfn.XLOOKUP(Table3[[#This Row],[district]],LISTS!B:B,LISTS!C:C,0,0,1)</f>
        <v>80402010</v>
      </c>
    </row>
    <row r="1953" spans="1:7" ht="13.5" x14ac:dyDescent="0.35">
      <c r="A1953" s="671" t="s">
        <v>3902</v>
      </c>
      <c r="B1953" s="676" t="s">
        <v>3634</v>
      </c>
      <c r="C1953" s="672" t="s">
        <v>4279</v>
      </c>
      <c r="D1953" s="675">
        <v>44742</v>
      </c>
      <c r="E1953" s="477" t="s">
        <v>3127</v>
      </c>
      <c r="F1953" s="682" t="s">
        <v>456</v>
      </c>
      <c r="G1953" s="670">
        <f>_xlfn.XLOOKUP(Table3[[#This Row],[district]],LISTS!B:B,LISTS!C:C,0,0,1)</f>
        <v>80402010</v>
      </c>
    </row>
    <row r="1954" spans="1:7" ht="13.5" x14ac:dyDescent="0.35">
      <c r="A1954" s="674" t="s">
        <v>3902</v>
      </c>
      <c r="B1954" s="676" t="s">
        <v>336</v>
      </c>
      <c r="C1954" s="672" t="s">
        <v>4279</v>
      </c>
      <c r="D1954" s="675">
        <v>44742</v>
      </c>
      <c r="E1954" s="477" t="s">
        <v>3127</v>
      </c>
      <c r="F1954" s="682" t="s">
        <v>456</v>
      </c>
      <c r="G1954" s="670">
        <f>_xlfn.XLOOKUP(Table3[[#This Row],[district]],LISTS!B:B,LISTS!C:C,0,0,1)</f>
        <v>80402010</v>
      </c>
    </row>
    <row r="1955" spans="1:7" ht="13.5" x14ac:dyDescent="0.35">
      <c r="A1955" s="671" t="s">
        <v>4077</v>
      </c>
      <c r="B1955" s="676" t="s">
        <v>3641</v>
      </c>
      <c r="C1955" s="672" t="s">
        <v>4280</v>
      </c>
      <c r="D1955" s="675">
        <v>44742</v>
      </c>
      <c r="E1955" s="477" t="s">
        <v>3127</v>
      </c>
      <c r="F1955" s="682" t="s">
        <v>456</v>
      </c>
      <c r="G1955" s="670">
        <f>_xlfn.XLOOKUP(Table3[[#This Row],[district]],LISTS!B:B,LISTS!C:C,0,0,1)</f>
        <v>80402010</v>
      </c>
    </row>
    <row r="1956" spans="1:7" ht="13.5" x14ac:dyDescent="0.35">
      <c r="A1956" s="674" t="s">
        <v>4077</v>
      </c>
      <c r="B1956" s="676" t="s">
        <v>3616</v>
      </c>
      <c r="C1956" s="672" t="s">
        <v>4280</v>
      </c>
      <c r="D1956" s="675">
        <v>44742</v>
      </c>
      <c r="E1956" s="477" t="s">
        <v>3127</v>
      </c>
      <c r="F1956" s="682" t="s">
        <v>456</v>
      </c>
      <c r="G1956" s="670">
        <f>_xlfn.XLOOKUP(Table3[[#This Row],[district]],LISTS!B:B,LISTS!C:C,0,0,1)</f>
        <v>80402010</v>
      </c>
    </row>
    <row r="1957" spans="1:7" ht="13.5" x14ac:dyDescent="0.35">
      <c r="A1957" s="671" t="s">
        <v>4078</v>
      </c>
      <c r="B1957" s="676" t="s">
        <v>3642</v>
      </c>
      <c r="C1957" s="672" t="s">
        <v>4280</v>
      </c>
      <c r="D1957" s="675">
        <v>44742</v>
      </c>
      <c r="E1957" s="477" t="s">
        <v>3127</v>
      </c>
      <c r="F1957" s="682" t="s">
        <v>456</v>
      </c>
      <c r="G1957" s="670">
        <f>_xlfn.XLOOKUP(Table3[[#This Row],[district]],LISTS!B:B,LISTS!C:C,0,0,1)</f>
        <v>80402010</v>
      </c>
    </row>
    <row r="1958" spans="1:7" ht="13.5" x14ac:dyDescent="0.35">
      <c r="A1958" s="674" t="s">
        <v>4078</v>
      </c>
      <c r="B1958" s="674" t="s">
        <v>3616</v>
      </c>
      <c r="C1958" s="672" t="s">
        <v>4280</v>
      </c>
      <c r="D1958" s="675">
        <v>44742</v>
      </c>
      <c r="E1958" s="477" t="s">
        <v>3127</v>
      </c>
      <c r="F1958" s="682" t="s">
        <v>456</v>
      </c>
      <c r="G1958" s="670">
        <f>_xlfn.XLOOKUP(Table3[[#This Row],[district]],LISTS!B:B,LISTS!C:C,0,0,1)</f>
        <v>80402010</v>
      </c>
    </row>
    <row r="1959" spans="1:7" ht="13.5" x14ac:dyDescent="0.35">
      <c r="A1959" s="671" t="s">
        <v>4079</v>
      </c>
      <c r="B1959" s="676" t="s">
        <v>373</v>
      </c>
      <c r="C1959" s="672" t="s">
        <v>4280</v>
      </c>
      <c r="D1959" s="675">
        <v>44742</v>
      </c>
      <c r="E1959" s="477" t="s">
        <v>3127</v>
      </c>
      <c r="F1959" s="682" t="s">
        <v>456</v>
      </c>
      <c r="G1959" s="670">
        <f>_xlfn.XLOOKUP(Table3[[#This Row],[district]],LISTS!B:B,LISTS!C:C,0,0,1)</f>
        <v>80402010</v>
      </c>
    </row>
    <row r="1960" spans="1:7" ht="13.5" x14ac:dyDescent="0.35">
      <c r="A1960" s="674" t="s">
        <v>4079</v>
      </c>
      <c r="B1960" s="676" t="s">
        <v>3616</v>
      </c>
      <c r="C1960" s="672" t="s">
        <v>4280</v>
      </c>
      <c r="D1960" s="675">
        <v>44742</v>
      </c>
      <c r="E1960" s="477" t="s">
        <v>3127</v>
      </c>
      <c r="F1960" s="682" t="s">
        <v>456</v>
      </c>
      <c r="G1960" s="670">
        <f>_xlfn.XLOOKUP(Table3[[#This Row],[district]],LISTS!B:B,LISTS!C:C,0,0,1)</f>
        <v>80402010</v>
      </c>
    </row>
    <row r="1961" spans="1:7" ht="13.5" x14ac:dyDescent="0.35">
      <c r="A1961" s="671" t="s">
        <v>4080</v>
      </c>
      <c r="B1961" s="676" t="s">
        <v>3645</v>
      </c>
      <c r="C1961" s="672" t="s">
        <v>4280</v>
      </c>
      <c r="D1961" s="675">
        <v>44742</v>
      </c>
      <c r="E1961" s="477" t="s">
        <v>3127</v>
      </c>
      <c r="F1961" s="682" t="s">
        <v>456</v>
      </c>
      <c r="G1961" s="670">
        <f>_xlfn.XLOOKUP(Table3[[#This Row],[district]],LISTS!B:B,LISTS!C:C,0,0,1)</f>
        <v>80402010</v>
      </c>
    </row>
    <row r="1962" spans="1:7" ht="13.5" x14ac:dyDescent="0.35">
      <c r="A1962" s="674" t="s">
        <v>4080</v>
      </c>
      <c r="B1962" s="676" t="s">
        <v>3616</v>
      </c>
      <c r="C1962" s="672" t="s">
        <v>4280</v>
      </c>
      <c r="D1962" s="675">
        <v>44742</v>
      </c>
      <c r="E1962" s="477" t="s">
        <v>3127</v>
      </c>
      <c r="F1962" s="682" t="s">
        <v>456</v>
      </c>
      <c r="G1962" s="670">
        <f>_xlfn.XLOOKUP(Table3[[#This Row],[district]],LISTS!B:B,LISTS!C:C,0,0,1)</f>
        <v>80402010</v>
      </c>
    </row>
    <row r="1963" spans="1:7" ht="13.5" x14ac:dyDescent="0.35">
      <c r="A1963" s="671" t="s">
        <v>4081</v>
      </c>
      <c r="B1963" s="676" t="s">
        <v>3648</v>
      </c>
      <c r="C1963" s="672" t="s">
        <v>4280</v>
      </c>
      <c r="D1963" s="675">
        <v>44742</v>
      </c>
      <c r="E1963" s="477" t="s">
        <v>3127</v>
      </c>
      <c r="F1963" s="682" t="s">
        <v>456</v>
      </c>
      <c r="G1963" s="670">
        <f>_xlfn.XLOOKUP(Table3[[#This Row],[district]],LISTS!B:B,LISTS!C:C,0,0,1)</f>
        <v>80402010</v>
      </c>
    </row>
    <row r="1964" spans="1:7" ht="13.5" x14ac:dyDescent="0.35">
      <c r="A1964" s="674" t="s">
        <v>4081</v>
      </c>
      <c r="B1964" s="676" t="s">
        <v>3616</v>
      </c>
      <c r="C1964" s="672" t="s">
        <v>4280</v>
      </c>
      <c r="D1964" s="675">
        <v>44742</v>
      </c>
      <c r="E1964" s="477" t="s">
        <v>3127</v>
      </c>
      <c r="F1964" s="682" t="s">
        <v>456</v>
      </c>
      <c r="G1964" s="670">
        <f>_xlfn.XLOOKUP(Table3[[#This Row],[district]],LISTS!B:B,LISTS!C:C,0,0,1)</f>
        <v>80402010</v>
      </c>
    </row>
    <row r="1965" spans="1:7" ht="13.5" x14ac:dyDescent="0.35">
      <c r="A1965" s="671" t="s">
        <v>4082</v>
      </c>
      <c r="B1965" s="676" t="s">
        <v>3649</v>
      </c>
      <c r="C1965" s="672" t="s">
        <v>4280</v>
      </c>
      <c r="D1965" s="675">
        <v>44742</v>
      </c>
      <c r="E1965" s="477" t="s">
        <v>3127</v>
      </c>
      <c r="F1965" s="682" t="s">
        <v>456</v>
      </c>
      <c r="G1965" s="670">
        <f>_xlfn.XLOOKUP(Table3[[#This Row],[district]],LISTS!B:B,LISTS!C:C,0,0,1)</f>
        <v>80402010</v>
      </c>
    </row>
    <row r="1966" spans="1:7" ht="13.5" x14ac:dyDescent="0.35">
      <c r="A1966" s="674" t="s">
        <v>4082</v>
      </c>
      <c r="B1966" s="676" t="s">
        <v>3616</v>
      </c>
      <c r="C1966" s="672" t="s">
        <v>4280</v>
      </c>
      <c r="D1966" s="675">
        <v>44742</v>
      </c>
      <c r="E1966" s="477" t="s">
        <v>3127</v>
      </c>
      <c r="F1966" s="682" t="s">
        <v>456</v>
      </c>
      <c r="G1966" s="670">
        <f>_xlfn.XLOOKUP(Table3[[#This Row],[district]],LISTS!B:B,LISTS!C:C,0,0,1)</f>
        <v>80402010</v>
      </c>
    </row>
    <row r="1967" spans="1:7" ht="13.5" x14ac:dyDescent="0.35">
      <c r="A1967" s="671" t="s">
        <v>4083</v>
      </c>
      <c r="B1967" s="676" t="s">
        <v>3650</v>
      </c>
      <c r="C1967" s="672" t="s">
        <v>4280</v>
      </c>
      <c r="D1967" s="675">
        <v>44742</v>
      </c>
      <c r="E1967" s="477" t="s">
        <v>3127</v>
      </c>
      <c r="F1967" s="682" t="s">
        <v>456</v>
      </c>
      <c r="G1967" s="670">
        <f>_xlfn.XLOOKUP(Table3[[#This Row],[district]],LISTS!B:B,LISTS!C:C,0,0,1)</f>
        <v>80402010</v>
      </c>
    </row>
    <row r="1968" spans="1:7" ht="13.5" x14ac:dyDescent="0.35">
      <c r="A1968" s="674" t="s">
        <v>4083</v>
      </c>
      <c r="B1968" s="676" t="s">
        <v>3616</v>
      </c>
      <c r="C1968" s="672" t="s">
        <v>4280</v>
      </c>
      <c r="D1968" s="675">
        <v>44742</v>
      </c>
      <c r="E1968" s="477" t="s">
        <v>3127</v>
      </c>
      <c r="F1968" s="682" t="s">
        <v>456</v>
      </c>
      <c r="G1968" s="670">
        <f>_xlfn.XLOOKUP(Table3[[#This Row],[district]],LISTS!B:B,LISTS!C:C,0,0,1)</f>
        <v>80402010</v>
      </c>
    </row>
    <row r="1969" spans="1:7" ht="13.5" x14ac:dyDescent="0.35">
      <c r="A1969" s="674" t="s">
        <v>3734</v>
      </c>
      <c r="B1969" s="676" t="s">
        <v>607</v>
      </c>
      <c r="C1969" s="672" t="s">
        <v>4280</v>
      </c>
      <c r="D1969" s="675">
        <v>44742</v>
      </c>
      <c r="E1969" s="477" t="s">
        <v>3127</v>
      </c>
      <c r="F1969" s="682" t="s">
        <v>456</v>
      </c>
      <c r="G1969" s="670">
        <f>_xlfn.XLOOKUP(Table3[[#This Row],[district]],LISTS!B:B,LISTS!C:C,0,0,1)</f>
        <v>80402010</v>
      </c>
    </row>
    <row r="1970" spans="1:7" ht="13.5" x14ac:dyDescent="0.35">
      <c r="A1970" s="674" t="s">
        <v>3734</v>
      </c>
      <c r="B1970" s="674" t="s">
        <v>336</v>
      </c>
      <c r="C1970" s="672" t="s">
        <v>4280</v>
      </c>
      <c r="D1970" s="675">
        <v>44742</v>
      </c>
      <c r="E1970" s="477" t="s">
        <v>3127</v>
      </c>
      <c r="F1970" s="682" t="s">
        <v>456</v>
      </c>
      <c r="G1970" s="670">
        <f>_xlfn.XLOOKUP(Table3[[#This Row],[district]],LISTS!B:B,LISTS!C:C,0,0,1)</f>
        <v>80402010</v>
      </c>
    </row>
    <row r="1971" spans="1:7" ht="13.5" x14ac:dyDescent="0.35">
      <c r="A1971" s="674" t="s">
        <v>3658</v>
      </c>
      <c r="B1971" s="676" t="s">
        <v>378</v>
      </c>
      <c r="C1971" s="672" t="s">
        <v>4280</v>
      </c>
      <c r="D1971" s="675">
        <v>44742</v>
      </c>
      <c r="E1971" s="477" t="s">
        <v>3127</v>
      </c>
      <c r="F1971" s="682" t="s">
        <v>456</v>
      </c>
      <c r="G1971" s="670">
        <f>_xlfn.XLOOKUP(Table3[[#This Row],[district]],LISTS!B:B,LISTS!C:C,0,0,1)</f>
        <v>80402010</v>
      </c>
    </row>
    <row r="1972" spans="1:7" ht="13.5" x14ac:dyDescent="0.35">
      <c r="A1972" s="674" t="s">
        <v>3658</v>
      </c>
      <c r="B1972" s="676" t="s">
        <v>336</v>
      </c>
      <c r="C1972" s="672" t="s">
        <v>4280</v>
      </c>
      <c r="D1972" s="675">
        <v>44742</v>
      </c>
      <c r="E1972" s="477" t="s">
        <v>3127</v>
      </c>
      <c r="F1972" s="682" t="s">
        <v>456</v>
      </c>
      <c r="G1972" s="670">
        <f>_xlfn.XLOOKUP(Table3[[#This Row],[district]],LISTS!B:B,LISTS!C:C,0,0,1)</f>
        <v>80402010</v>
      </c>
    </row>
    <row r="1973" spans="1:7" ht="13.5" x14ac:dyDescent="0.35">
      <c r="A1973" s="674" t="s">
        <v>3778</v>
      </c>
      <c r="B1973" s="676" t="s">
        <v>3637</v>
      </c>
      <c r="C1973" s="672" t="s">
        <v>4280</v>
      </c>
      <c r="D1973" s="675">
        <v>44742</v>
      </c>
      <c r="E1973" s="477" t="s">
        <v>3127</v>
      </c>
      <c r="F1973" s="682" t="s">
        <v>456</v>
      </c>
      <c r="G1973" s="670">
        <f>_xlfn.XLOOKUP(Table3[[#This Row],[district]],LISTS!B:B,LISTS!C:C,0,0,1)</f>
        <v>80402010</v>
      </c>
    </row>
    <row r="1974" spans="1:7" ht="13.5" x14ac:dyDescent="0.35">
      <c r="A1974" s="674" t="s">
        <v>3778</v>
      </c>
      <c r="B1974" s="676" t="s">
        <v>336</v>
      </c>
      <c r="C1974" s="672" t="s">
        <v>4280</v>
      </c>
      <c r="D1974" s="675">
        <v>44742</v>
      </c>
      <c r="E1974" s="477" t="s">
        <v>3127</v>
      </c>
      <c r="F1974" s="682" t="s">
        <v>456</v>
      </c>
      <c r="G1974" s="670">
        <f>_xlfn.XLOOKUP(Table3[[#This Row],[district]],LISTS!B:B,LISTS!C:C,0,0,1)</f>
        <v>80402010</v>
      </c>
    </row>
    <row r="1975" spans="1:7" ht="13.5" x14ac:dyDescent="0.35">
      <c r="A1975" s="671" t="s">
        <v>4084</v>
      </c>
      <c r="B1975" s="676" t="s">
        <v>3482</v>
      </c>
      <c r="C1975" s="672" t="s">
        <v>4280</v>
      </c>
      <c r="D1975" s="675">
        <v>44742</v>
      </c>
      <c r="E1975" s="477" t="s">
        <v>3127</v>
      </c>
      <c r="F1975" s="682" t="s">
        <v>456</v>
      </c>
      <c r="G1975" s="670">
        <f>_xlfn.XLOOKUP(Table3[[#This Row],[district]],LISTS!B:B,LISTS!C:C,0,0,1)</f>
        <v>80402010</v>
      </c>
    </row>
    <row r="1976" spans="1:7" ht="13.5" x14ac:dyDescent="0.35">
      <c r="A1976" s="674" t="s">
        <v>4084</v>
      </c>
      <c r="B1976" s="676" t="s">
        <v>3616</v>
      </c>
      <c r="C1976" s="672" t="s">
        <v>4280</v>
      </c>
      <c r="D1976" s="675">
        <v>44742</v>
      </c>
      <c r="E1976" s="477" t="s">
        <v>3127</v>
      </c>
      <c r="F1976" s="682" t="s">
        <v>456</v>
      </c>
      <c r="G1976" s="670">
        <f>_xlfn.XLOOKUP(Table3[[#This Row],[district]],LISTS!B:B,LISTS!C:C,0,0,1)</f>
        <v>80402010</v>
      </c>
    </row>
    <row r="1977" spans="1:7" ht="13.5" x14ac:dyDescent="0.35">
      <c r="A1977" s="671" t="s">
        <v>4085</v>
      </c>
      <c r="B1977" s="676" t="s">
        <v>3656</v>
      </c>
      <c r="C1977" s="672" t="s">
        <v>4280</v>
      </c>
      <c r="D1977" s="675">
        <v>44742</v>
      </c>
      <c r="E1977" s="477" t="s">
        <v>3127</v>
      </c>
      <c r="F1977" s="682" t="s">
        <v>456</v>
      </c>
      <c r="G1977" s="670">
        <f>_xlfn.XLOOKUP(Table3[[#This Row],[district]],LISTS!B:B,LISTS!C:C,0,0,1)</f>
        <v>80402010</v>
      </c>
    </row>
    <row r="1978" spans="1:7" ht="13.5" x14ac:dyDescent="0.35">
      <c r="A1978" s="674" t="s">
        <v>4085</v>
      </c>
      <c r="B1978" s="676" t="s">
        <v>3616</v>
      </c>
      <c r="C1978" s="672" t="s">
        <v>4280</v>
      </c>
      <c r="D1978" s="675">
        <v>44742</v>
      </c>
      <c r="E1978" s="477" t="s">
        <v>3127</v>
      </c>
      <c r="F1978" s="682" t="s">
        <v>456</v>
      </c>
      <c r="G1978" s="670">
        <f>_xlfn.XLOOKUP(Table3[[#This Row],[district]],LISTS!B:B,LISTS!C:C,0,0,1)</f>
        <v>80402010</v>
      </c>
    </row>
    <row r="1979" spans="1:7" ht="13.5" x14ac:dyDescent="0.35">
      <c r="A1979" s="671" t="s">
        <v>4086</v>
      </c>
      <c r="B1979" s="676" t="s">
        <v>336</v>
      </c>
      <c r="C1979" s="672" t="s">
        <v>4280</v>
      </c>
      <c r="D1979" s="675">
        <v>44742</v>
      </c>
      <c r="E1979" s="477" t="s">
        <v>3127</v>
      </c>
      <c r="F1979" s="682" t="s">
        <v>456</v>
      </c>
      <c r="G1979" s="670">
        <f>_xlfn.XLOOKUP(Table3[[#This Row],[district]],LISTS!B:B,LISTS!C:C,0,0,1)</f>
        <v>80402010</v>
      </c>
    </row>
    <row r="1980" spans="1:7" ht="13.5" x14ac:dyDescent="0.35">
      <c r="A1980" s="674" t="s">
        <v>4086</v>
      </c>
      <c r="B1980" s="676" t="s">
        <v>3616</v>
      </c>
      <c r="C1980" s="672" t="s">
        <v>4280</v>
      </c>
      <c r="D1980" s="675">
        <v>44742</v>
      </c>
      <c r="E1980" s="477" t="s">
        <v>3127</v>
      </c>
      <c r="F1980" s="682" t="s">
        <v>456</v>
      </c>
      <c r="G1980" s="670">
        <f>_xlfn.XLOOKUP(Table3[[#This Row],[district]],LISTS!B:B,LISTS!C:C,0,0,1)</f>
        <v>80402010</v>
      </c>
    </row>
    <row r="1981" spans="1:7" ht="13.5" x14ac:dyDescent="0.35">
      <c r="A1981" s="674" t="s">
        <v>3818</v>
      </c>
      <c r="B1981" s="676" t="s">
        <v>3616</v>
      </c>
      <c r="C1981" s="672" t="s">
        <v>4280</v>
      </c>
      <c r="D1981" s="675">
        <v>44742</v>
      </c>
      <c r="E1981" s="477" t="s">
        <v>3127</v>
      </c>
      <c r="F1981" s="682" t="s">
        <v>456</v>
      </c>
      <c r="G1981" s="670">
        <f>_xlfn.XLOOKUP(Table3[[#This Row],[district]],LISTS!B:B,LISTS!C:C,0,0,1)</f>
        <v>80402010</v>
      </c>
    </row>
    <row r="1982" spans="1:7" ht="13.5" x14ac:dyDescent="0.35">
      <c r="A1982" s="674" t="s">
        <v>3818</v>
      </c>
      <c r="B1982" s="676" t="s">
        <v>336</v>
      </c>
      <c r="C1982" s="672" t="s">
        <v>4280</v>
      </c>
      <c r="D1982" s="675">
        <v>44742</v>
      </c>
      <c r="E1982" s="477" t="s">
        <v>3127</v>
      </c>
      <c r="F1982" s="682" t="s">
        <v>456</v>
      </c>
      <c r="G1982" s="670">
        <f>_xlfn.XLOOKUP(Table3[[#This Row],[district]],LISTS!B:B,LISTS!C:C,0,0,1)</f>
        <v>80402010</v>
      </c>
    </row>
    <row r="1983" spans="1:7" ht="13.5" x14ac:dyDescent="0.35">
      <c r="A1983" s="671" t="s">
        <v>4087</v>
      </c>
      <c r="B1983" s="676" t="s">
        <v>3658</v>
      </c>
      <c r="C1983" s="672" t="s">
        <v>4280</v>
      </c>
      <c r="D1983" s="675">
        <v>44742</v>
      </c>
      <c r="E1983" s="477" t="s">
        <v>3127</v>
      </c>
      <c r="F1983" s="682" t="s">
        <v>456</v>
      </c>
      <c r="G1983" s="670">
        <f>_xlfn.XLOOKUP(Table3[[#This Row],[district]],LISTS!B:B,LISTS!C:C,0,0,1)</f>
        <v>80402010</v>
      </c>
    </row>
    <row r="1984" spans="1:7" ht="13.5" x14ac:dyDescent="0.35">
      <c r="A1984" s="674" t="s">
        <v>4087</v>
      </c>
      <c r="B1984" s="674" t="s">
        <v>3616</v>
      </c>
      <c r="C1984" s="672" t="s">
        <v>4280</v>
      </c>
      <c r="D1984" s="675">
        <v>44742</v>
      </c>
      <c r="E1984" s="477" t="s">
        <v>3127</v>
      </c>
      <c r="F1984" s="682" t="s">
        <v>456</v>
      </c>
      <c r="G1984" s="670">
        <f>_xlfn.XLOOKUP(Table3[[#This Row],[district]],LISTS!B:B,LISTS!C:C,0,0,1)</f>
        <v>80402010</v>
      </c>
    </row>
    <row r="1985" spans="1:7" ht="13.5" x14ac:dyDescent="0.35">
      <c r="A1985" s="674" t="s">
        <v>3652</v>
      </c>
      <c r="B1985" s="676" t="s">
        <v>3638</v>
      </c>
      <c r="C1985" s="672" t="s">
        <v>4280</v>
      </c>
      <c r="D1985" s="675">
        <v>44742</v>
      </c>
      <c r="E1985" s="477" t="s">
        <v>3127</v>
      </c>
      <c r="F1985" s="682" t="s">
        <v>456</v>
      </c>
      <c r="G1985" s="670">
        <f>_xlfn.XLOOKUP(Table3[[#This Row],[district]],LISTS!B:B,LISTS!C:C,0,0,1)</f>
        <v>80402010</v>
      </c>
    </row>
    <row r="1986" spans="1:7" ht="13.5" x14ac:dyDescent="0.35">
      <c r="A1986" s="674" t="s">
        <v>3652</v>
      </c>
      <c r="B1986" s="676" t="s">
        <v>336</v>
      </c>
      <c r="C1986" s="672" t="s">
        <v>4280</v>
      </c>
      <c r="D1986" s="675">
        <v>44742</v>
      </c>
      <c r="E1986" s="477" t="s">
        <v>3127</v>
      </c>
      <c r="F1986" s="682" t="s">
        <v>456</v>
      </c>
      <c r="G1986" s="670">
        <f>_xlfn.XLOOKUP(Table3[[#This Row],[district]],LISTS!B:B,LISTS!C:C,0,0,1)</f>
        <v>80402010</v>
      </c>
    </row>
    <row r="1987" spans="1:7" ht="13.5" x14ac:dyDescent="0.35">
      <c r="A1987" s="671" t="s">
        <v>3903</v>
      </c>
      <c r="B1987" s="676" t="s">
        <v>3639</v>
      </c>
      <c r="C1987" s="672" t="s">
        <v>4279</v>
      </c>
      <c r="D1987" s="675">
        <v>44742</v>
      </c>
      <c r="E1987" s="477" t="s">
        <v>3127</v>
      </c>
      <c r="F1987" s="682" t="s">
        <v>456</v>
      </c>
      <c r="G1987" s="670">
        <f>_xlfn.XLOOKUP(Table3[[#This Row],[district]],LISTS!B:B,LISTS!C:C,0,0,1)</f>
        <v>80402010</v>
      </c>
    </row>
    <row r="1988" spans="1:7" ht="13.5" x14ac:dyDescent="0.35">
      <c r="A1988" s="674" t="s">
        <v>3903</v>
      </c>
      <c r="B1988" s="676" t="s">
        <v>336</v>
      </c>
      <c r="C1988" s="672" t="s">
        <v>4279</v>
      </c>
      <c r="D1988" s="675">
        <v>44742</v>
      </c>
      <c r="E1988" s="477" t="s">
        <v>3127</v>
      </c>
      <c r="F1988" s="682" t="s">
        <v>456</v>
      </c>
      <c r="G1988" s="670">
        <f>_xlfn.XLOOKUP(Table3[[#This Row],[district]],LISTS!B:B,LISTS!C:C,0,0,1)</f>
        <v>80402010</v>
      </c>
    </row>
    <row r="1989" spans="1:7" ht="13.5" x14ac:dyDescent="0.35">
      <c r="A1989" s="674" t="s">
        <v>3809</v>
      </c>
      <c r="B1989" s="676" t="s">
        <v>3640</v>
      </c>
      <c r="C1989" s="672" t="s">
        <v>4280</v>
      </c>
      <c r="D1989" s="675">
        <v>44742</v>
      </c>
      <c r="E1989" s="477" t="s">
        <v>3127</v>
      </c>
      <c r="F1989" s="682" t="s">
        <v>456</v>
      </c>
      <c r="G1989" s="670">
        <f>_xlfn.XLOOKUP(Table3[[#This Row],[district]],LISTS!B:B,LISTS!C:C,0,0,1)</f>
        <v>80402010</v>
      </c>
    </row>
    <row r="1990" spans="1:7" ht="13.5" x14ac:dyDescent="0.35">
      <c r="A1990" s="674" t="s">
        <v>3809</v>
      </c>
      <c r="B1990" s="676" t="s">
        <v>336</v>
      </c>
      <c r="C1990" s="672" t="s">
        <v>4280</v>
      </c>
      <c r="D1990" s="675">
        <v>44742</v>
      </c>
      <c r="E1990" s="477" t="s">
        <v>3127</v>
      </c>
      <c r="F1990" s="682" t="s">
        <v>456</v>
      </c>
      <c r="G1990" s="670">
        <f>_xlfn.XLOOKUP(Table3[[#This Row],[district]],LISTS!B:B,LISTS!C:C,0,0,1)</f>
        <v>80402010</v>
      </c>
    </row>
    <row r="1991" spans="1:7" ht="13.5" x14ac:dyDescent="0.35">
      <c r="A1991" s="674" t="s">
        <v>3710</v>
      </c>
      <c r="B1991" s="676" t="s">
        <v>3641</v>
      </c>
      <c r="C1991" s="672" t="s">
        <v>4280</v>
      </c>
      <c r="D1991" s="675">
        <v>44742</v>
      </c>
      <c r="E1991" s="477" t="s">
        <v>3127</v>
      </c>
      <c r="F1991" s="682" t="s">
        <v>456</v>
      </c>
      <c r="G1991" s="670">
        <f>_xlfn.XLOOKUP(Table3[[#This Row],[district]],LISTS!B:B,LISTS!C:C,0,0,1)</f>
        <v>80402010</v>
      </c>
    </row>
    <row r="1992" spans="1:7" ht="13.5" x14ac:dyDescent="0.35">
      <c r="A1992" s="674" t="s">
        <v>3710</v>
      </c>
      <c r="B1992" s="676" t="s">
        <v>336</v>
      </c>
      <c r="C1992" s="672" t="s">
        <v>4280</v>
      </c>
      <c r="D1992" s="675">
        <v>44742</v>
      </c>
      <c r="E1992" s="477" t="s">
        <v>3127</v>
      </c>
      <c r="F1992" s="682" t="s">
        <v>456</v>
      </c>
      <c r="G1992" s="670">
        <f>_xlfn.XLOOKUP(Table3[[#This Row],[district]],LISTS!B:B,LISTS!C:C,0,0,1)</f>
        <v>80402010</v>
      </c>
    </row>
    <row r="1993" spans="1:7" ht="13.5" x14ac:dyDescent="0.35">
      <c r="A1993" s="674" t="s">
        <v>3791</v>
      </c>
      <c r="B1993" s="676" t="s">
        <v>3642</v>
      </c>
      <c r="C1993" s="672" t="s">
        <v>4280</v>
      </c>
      <c r="D1993" s="675">
        <v>44742</v>
      </c>
      <c r="E1993" s="477" t="s">
        <v>3127</v>
      </c>
      <c r="F1993" s="682" t="s">
        <v>456</v>
      </c>
      <c r="G1993" s="670">
        <f>_xlfn.XLOOKUP(Table3[[#This Row],[district]],LISTS!B:B,LISTS!C:C,0,0,1)</f>
        <v>80402010</v>
      </c>
    </row>
    <row r="1994" spans="1:7" ht="13.5" x14ac:dyDescent="0.35">
      <c r="A1994" s="674" t="s">
        <v>3791</v>
      </c>
      <c r="B1994" s="676" t="s">
        <v>336</v>
      </c>
      <c r="C1994" s="672" t="s">
        <v>4280</v>
      </c>
      <c r="D1994" s="675">
        <v>44742</v>
      </c>
      <c r="E1994" s="477" t="s">
        <v>3127</v>
      </c>
      <c r="F1994" s="682" t="s">
        <v>456</v>
      </c>
      <c r="G1994" s="670">
        <f>_xlfn.XLOOKUP(Table3[[#This Row],[district]],LISTS!B:B,LISTS!C:C,0,0,1)</f>
        <v>80402010</v>
      </c>
    </row>
    <row r="1995" spans="1:7" ht="13.5" x14ac:dyDescent="0.35">
      <c r="A1995" s="671" t="s">
        <v>3904</v>
      </c>
      <c r="B1995" s="676" t="s">
        <v>373</v>
      </c>
      <c r="C1995" s="672" t="s">
        <v>4279</v>
      </c>
      <c r="D1995" s="675">
        <v>44742</v>
      </c>
      <c r="E1995" s="477" t="s">
        <v>3127</v>
      </c>
      <c r="F1995" s="682" t="s">
        <v>456</v>
      </c>
      <c r="G1995" s="670">
        <f>_xlfn.XLOOKUP(Table3[[#This Row],[district]],LISTS!B:B,LISTS!C:C,0,0,1)</f>
        <v>80402010</v>
      </c>
    </row>
    <row r="1996" spans="1:7" ht="13.5" x14ac:dyDescent="0.35">
      <c r="A1996" s="674" t="s">
        <v>3904</v>
      </c>
      <c r="B1996" s="674" t="s">
        <v>336</v>
      </c>
      <c r="C1996" s="672" t="s">
        <v>4279</v>
      </c>
      <c r="D1996" s="675">
        <v>44742</v>
      </c>
      <c r="E1996" s="477" t="s">
        <v>3127</v>
      </c>
      <c r="F1996" s="682" t="s">
        <v>456</v>
      </c>
      <c r="G1996" s="670">
        <f>_xlfn.XLOOKUP(Table3[[#This Row],[district]],LISTS!B:B,LISTS!C:C,0,0,1)</f>
        <v>80402010</v>
      </c>
    </row>
    <row r="1997" spans="1:7" ht="13.5" x14ac:dyDescent="0.35">
      <c r="A1997" s="671" t="s">
        <v>4088</v>
      </c>
      <c r="B1997" s="676" t="s">
        <v>3665</v>
      </c>
      <c r="C1997" s="672" t="s">
        <v>4280</v>
      </c>
      <c r="D1997" s="675">
        <v>44742</v>
      </c>
      <c r="E1997" s="477" t="s">
        <v>3127</v>
      </c>
      <c r="F1997" s="682" t="s">
        <v>456</v>
      </c>
      <c r="G1997" s="670">
        <f>_xlfn.XLOOKUP(Table3[[#This Row],[district]],LISTS!B:B,LISTS!C:C,0,0,1)</f>
        <v>80402010</v>
      </c>
    </row>
    <row r="1998" spans="1:7" ht="13.5" x14ac:dyDescent="0.35">
      <c r="A1998" s="674" t="s">
        <v>4088</v>
      </c>
      <c r="B1998" s="676" t="s">
        <v>3616</v>
      </c>
      <c r="C1998" s="672" t="s">
        <v>4280</v>
      </c>
      <c r="D1998" s="675">
        <v>44742</v>
      </c>
      <c r="E1998" s="477" t="s">
        <v>3127</v>
      </c>
      <c r="F1998" s="682" t="s">
        <v>456</v>
      </c>
      <c r="G1998" s="670">
        <f>_xlfn.XLOOKUP(Table3[[#This Row],[district]],LISTS!B:B,LISTS!C:C,0,0,1)</f>
        <v>80402010</v>
      </c>
    </row>
    <row r="1999" spans="1:7" ht="13.5" x14ac:dyDescent="0.35">
      <c r="A1999" s="674" t="s">
        <v>3708</v>
      </c>
      <c r="B1999" s="676" t="s">
        <v>3645</v>
      </c>
      <c r="C1999" s="672" t="s">
        <v>4280</v>
      </c>
      <c r="D1999" s="675">
        <v>44742</v>
      </c>
      <c r="E1999" s="477" t="s">
        <v>3127</v>
      </c>
      <c r="F1999" s="682" t="s">
        <v>456</v>
      </c>
      <c r="G1999" s="670">
        <f>_xlfn.XLOOKUP(Table3[[#This Row],[district]],LISTS!B:B,LISTS!C:C,0,0,1)</f>
        <v>80402010</v>
      </c>
    </row>
    <row r="2000" spans="1:7" ht="13.5" x14ac:dyDescent="0.35">
      <c r="A2000" s="674" t="s">
        <v>3708</v>
      </c>
      <c r="B2000" s="676" t="s">
        <v>336</v>
      </c>
      <c r="C2000" s="672" t="s">
        <v>4280</v>
      </c>
      <c r="D2000" s="675">
        <v>44742</v>
      </c>
      <c r="E2000" s="477" t="s">
        <v>3127</v>
      </c>
      <c r="F2000" s="682" t="s">
        <v>456</v>
      </c>
      <c r="G2000" s="670">
        <f>_xlfn.XLOOKUP(Table3[[#This Row],[district]],LISTS!B:B,LISTS!C:C,0,0,1)</f>
        <v>80402010</v>
      </c>
    </row>
    <row r="2001" spans="1:7" ht="13.5" x14ac:dyDescent="0.35">
      <c r="A2001" s="674" t="s">
        <v>3742</v>
      </c>
      <c r="B2001" s="676" t="s">
        <v>3648</v>
      </c>
      <c r="C2001" s="672" t="s">
        <v>4280</v>
      </c>
      <c r="D2001" s="675">
        <v>44742</v>
      </c>
      <c r="E2001" s="477" t="s">
        <v>3127</v>
      </c>
      <c r="F2001" s="682" t="s">
        <v>456</v>
      </c>
      <c r="G2001" s="670">
        <f>_xlfn.XLOOKUP(Table3[[#This Row],[district]],LISTS!B:B,LISTS!C:C,0,0,1)</f>
        <v>80402010</v>
      </c>
    </row>
    <row r="2002" spans="1:7" ht="13.5" x14ac:dyDescent="0.35">
      <c r="A2002" s="674" t="s">
        <v>3742</v>
      </c>
      <c r="B2002" s="676" t="s">
        <v>336</v>
      </c>
      <c r="C2002" s="672" t="s">
        <v>4280</v>
      </c>
      <c r="D2002" s="675">
        <v>44742</v>
      </c>
      <c r="E2002" s="477" t="s">
        <v>3127</v>
      </c>
      <c r="F2002" s="682" t="s">
        <v>456</v>
      </c>
      <c r="G2002" s="670">
        <f>_xlfn.XLOOKUP(Table3[[#This Row],[district]],LISTS!B:B,LISTS!C:C,0,0,1)</f>
        <v>80402010</v>
      </c>
    </row>
    <row r="2003" spans="1:7" ht="13.5" x14ac:dyDescent="0.35">
      <c r="A2003" s="671" t="s">
        <v>4089</v>
      </c>
      <c r="B2003" s="676" t="s">
        <v>3671</v>
      </c>
      <c r="C2003" s="672" t="s">
        <v>4280</v>
      </c>
      <c r="D2003" s="675">
        <v>44742</v>
      </c>
      <c r="E2003" s="477" t="s">
        <v>3127</v>
      </c>
      <c r="F2003" s="682" t="s">
        <v>456</v>
      </c>
      <c r="G2003" s="670">
        <f>_xlfn.XLOOKUP(Table3[[#This Row],[district]],LISTS!B:B,LISTS!C:C,0,0,1)</f>
        <v>80402010</v>
      </c>
    </row>
    <row r="2004" spans="1:7" ht="13.5" x14ac:dyDescent="0.35">
      <c r="A2004" s="674" t="s">
        <v>4089</v>
      </c>
      <c r="B2004" s="676" t="s">
        <v>3616</v>
      </c>
      <c r="C2004" s="672" t="s">
        <v>4280</v>
      </c>
      <c r="D2004" s="675">
        <v>44742</v>
      </c>
      <c r="E2004" s="477" t="s">
        <v>3127</v>
      </c>
      <c r="F2004" s="682" t="s">
        <v>456</v>
      </c>
      <c r="G2004" s="670">
        <f>_xlfn.XLOOKUP(Table3[[#This Row],[district]],LISTS!B:B,LISTS!C:C,0,0,1)</f>
        <v>80402010</v>
      </c>
    </row>
    <row r="2005" spans="1:7" ht="13.5" x14ac:dyDescent="0.35">
      <c r="A2005" s="674" t="s">
        <v>3646</v>
      </c>
      <c r="B2005" s="676" t="s">
        <v>3649</v>
      </c>
      <c r="C2005" s="672" t="s">
        <v>4280</v>
      </c>
      <c r="D2005" s="675">
        <v>44742</v>
      </c>
      <c r="E2005" s="477" t="s">
        <v>3127</v>
      </c>
      <c r="F2005" s="682" t="s">
        <v>456</v>
      </c>
      <c r="G2005" s="670">
        <f>_xlfn.XLOOKUP(Table3[[#This Row],[district]],LISTS!B:B,LISTS!C:C,0,0,1)</f>
        <v>80402010</v>
      </c>
    </row>
    <row r="2006" spans="1:7" ht="13.5" x14ac:dyDescent="0.35">
      <c r="A2006" s="674" t="s">
        <v>3646</v>
      </c>
      <c r="B2006" s="676" t="s">
        <v>336</v>
      </c>
      <c r="C2006" s="672" t="s">
        <v>4280</v>
      </c>
      <c r="D2006" s="675">
        <v>44742</v>
      </c>
      <c r="E2006" s="477" t="s">
        <v>3127</v>
      </c>
      <c r="F2006" s="682" t="s">
        <v>456</v>
      </c>
      <c r="G2006" s="670">
        <f>_xlfn.XLOOKUP(Table3[[#This Row],[district]],LISTS!B:B,LISTS!C:C,0,0,1)</f>
        <v>80402010</v>
      </c>
    </row>
    <row r="2007" spans="1:7" ht="13.5" x14ac:dyDescent="0.35">
      <c r="A2007" s="674" t="s">
        <v>3705</v>
      </c>
      <c r="B2007" s="676" t="s">
        <v>3650</v>
      </c>
      <c r="C2007" s="672" t="s">
        <v>4280</v>
      </c>
      <c r="D2007" s="675">
        <v>44742</v>
      </c>
      <c r="E2007" s="477" t="s">
        <v>3127</v>
      </c>
      <c r="F2007" s="682" t="s">
        <v>456</v>
      </c>
      <c r="G2007" s="670">
        <f>_xlfn.XLOOKUP(Table3[[#This Row],[district]],LISTS!B:B,LISTS!C:C,0,0,1)</f>
        <v>80402010</v>
      </c>
    </row>
    <row r="2008" spans="1:7" ht="13.5" x14ac:dyDescent="0.35">
      <c r="A2008" s="674" t="s">
        <v>3705</v>
      </c>
      <c r="B2008" s="674" t="s">
        <v>3656</v>
      </c>
      <c r="C2008" s="672" t="s">
        <v>4280</v>
      </c>
      <c r="D2008" s="675">
        <v>44742</v>
      </c>
      <c r="E2008" s="477" t="s">
        <v>3127</v>
      </c>
      <c r="F2008" s="682" t="s">
        <v>456</v>
      </c>
      <c r="G2008" s="670">
        <f>_xlfn.XLOOKUP(Table3[[#This Row],[district]],LISTS!B:B,LISTS!C:C,0,0,1)</f>
        <v>80402010</v>
      </c>
    </row>
    <row r="2009" spans="1:7" ht="13.5" x14ac:dyDescent="0.35">
      <c r="A2009" s="671" t="s">
        <v>4090</v>
      </c>
      <c r="B2009" s="676" t="s">
        <v>3674</v>
      </c>
      <c r="C2009" s="672" t="s">
        <v>4280</v>
      </c>
      <c r="D2009" s="675">
        <v>44742</v>
      </c>
      <c r="E2009" s="477" t="s">
        <v>3127</v>
      </c>
      <c r="F2009" s="682" t="s">
        <v>456</v>
      </c>
      <c r="G2009" s="670">
        <f>_xlfn.XLOOKUP(Table3[[#This Row],[district]],LISTS!B:B,LISTS!C:C,0,0,1)</f>
        <v>80402010</v>
      </c>
    </row>
    <row r="2010" spans="1:7" ht="13.5" x14ac:dyDescent="0.35">
      <c r="A2010" s="674" t="s">
        <v>4090</v>
      </c>
      <c r="B2010" s="676" t="s">
        <v>3616</v>
      </c>
      <c r="C2010" s="672" t="s">
        <v>4280</v>
      </c>
      <c r="D2010" s="675">
        <v>44742</v>
      </c>
      <c r="E2010" s="477" t="s">
        <v>3127</v>
      </c>
      <c r="F2010" s="682" t="s">
        <v>456</v>
      </c>
      <c r="G2010" s="670">
        <f>_xlfn.XLOOKUP(Table3[[#This Row],[district]],LISTS!B:B,LISTS!C:C,0,0,1)</f>
        <v>80402010</v>
      </c>
    </row>
    <row r="2011" spans="1:7" ht="13.5" x14ac:dyDescent="0.35">
      <c r="A2011" s="674" t="s">
        <v>3654</v>
      </c>
      <c r="B2011" s="676" t="s">
        <v>3482</v>
      </c>
      <c r="C2011" s="672" t="s">
        <v>4280</v>
      </c>
      <c r="D2011" s="675">
        <v>44742</v>
      </c>
      <c r="E2011" s="477" t="s">
        <v>3127</v>
      </c>
      <c r="F2011" s="682" t="s">
        <v>456</v>
      </c>
      <c r="G2011" s="670">
        <f>_xlfn.XLOOKUP(Table3[[#This Row],[district]],LISTS!B:B,LISTS!C:C,0,0,1)</f>
        <v>80402010</v>
      </c>
    </row>
    <row r="2012" spans="1:7" ht="13.5" x14ac:dyDescent="0.35">
      <c r="A2012" s="674" t="s">
        <v>3654</v>
      </c>
      <c r="B2012" s="676" t="s">
        <v>3656</v>
      </c>
      <c r="C2012" s="672" t="s">
        <v>4280</v>
      </c>
      <c r="D2012" s="675">
        <v>44742</v>
      </c>
      <c r="E2012" s="477" t="s">
        <v>3127</v>
      </c>
      <c r="F2012" s="682" t="s">
        <v>456</v>
      </c>
      <c r="G2012" s="670">
        <f>_xlfn.XLOOKUP(Table3[[#This Row],[district]],LISTS!B:B,LISTS!C:C,0,0,1)</f>
        <v>80402010</v>
      </c>
    </row>
    <row r="2013" spans="1:7" ht="13.5" x14ac:dyDescent="0.35">
      <c r="A2013" s="674" t="s">
        <v>3643</v>
      </c>
      <c r="B2013" s="676" t="s">
        <v>3656</v>
      </c>
      <c r="C2013" s="672" t="s">
        <v>4280</v>
      </c>
      <c r="D2013" s="675">
        <v>44742</v>
      </c>
      <c r="E2013" s="477" t="s">
        <v>3127</v>
      </c>
      <c r="F2013" s="682" t="s">
        <v>456</v>
      </c>
      <c r="G2013" s="670">
        <f>_xlfn.XLOOKUP(Table3[[#This Row],[district]],LISTS!B:B,LISTS!C:C,0,0,1)</f>
        <v>80402010</v>
      </c>
    </row>
    <row r="2014" spans="1:7" ht="13.5" x14ac:dyDescent="0.35">
      <c r="A2014" s="671" t="s">
        <v>3905</v>
      </c>
      <c r="B2014" s="676" t="s">
        <v>336</v>
      </c>
      <c r="C2014" s="672" t="s">
        <v>4279</v>
      </c>
      <c r="D2014" s="675">
        <v>44742</v>
      </c>
      <c r="E2014" s="477" t="s">
        <v>3127</v>
      </c>
      <c r="F2014" s="682" t="s">
        <v>456</v>
      </c>
      <c r="G2014" s="670">
        <f>_xlfn.XLOOKUP(Table3[[#This Row],[district]],LISTS!B:B,LISTS!C:C,0,0,1)</f>
        <v>80402010</v>
      </c>
    </row>
    <row r="2015" spans="1:7" ht="13.5" x14ac:dyDescent="0.35">
      <c r="A2015" s="674" t="s">
        <v>3905</v>
      </c>
      <c r="B2015" s="676" t="s">
        <v>3656</v>
      </c>
      <c r="C2015" s="672" t="s">
        <v>4279</v>
      </c>
      <c r="D2015" s="675">
        <v>44742</v>
      </c>
      <c r="E2015" s="477" t="s">
        <v>3127</v>
      </c>
      <c r="F2015" s="682" t="s">
        <v>456</v>
      </c>
      <c r="G2015" s="670">
        <f>_xlfn.XLOOKUP(Table3[[#This Row],[district]],LISTS!B:B,LISTS!C:C,0,0,1)</f>
        <v>80402010</v>
      </c>
    </row>
    <row r="2016" spans="1:7" ht="13.5" x14ac:dyDescent="0.35">
      <c r="A2016" s="671" t="s">
        <v>4091</v>
      </c>
      <c r="B2016" s="676" t="s">
        <v>3676</v>
      </c>
      <c r="C2016" s="672" t="s">
        <v>4280</v>
      </c>
      <c r="D2016" s="675">
        <v>44742</v>
      </c>
      <c r="E2016" s="477" t="s">
        <v>3127</v>
      </c>
      <c r="F2016" s="682" t="s">
        <v>456</v>
      </c>
      <c r="G2016" s="670">
        <f>_xlfn.XLOOKUP(Table3[[#This Row],[district]],LISTS!B:B,LISTS!C:C,0,0,1)</f>
        <v>80402010</v>
      </c>
    </row>
    <row r="2017" spans="1:7" ht="13.5" x14ac:dyDescent="0.35">
      <c r="A2017" s="674" t="s">
        <v>4091</v>
      </c>
      <c r="B2017" s="676" t="s">
        <v>3616</v>
      </c>
      <c r="C2017" s="672" t="s">
        <v>4280</v>
      </c>
      <c r="D2017" s="675">
        <v>44742</v>
      </c>
      <c r="E2017" s="477" t="s">
        <v>3127</v>
      </c>
      <c r="F2017" s="682" t="s">
        <v>456</v>
      </c>
      <c r="G2017" s="670">
        <f>_xlfn.XLOOKUP(Table3[[#This Row],[district]],LISTS!B:B,LISTS!C:C,0,0,1)</f>
        <v>80402010</v>
      </c>
    </row>
    <row r="2018" spans="1:7" ht="13.5" x14ac:dyDescent="0.35">
      <c r="A2018" s="674" t="s">
        <v>3836</v>
      </c>
      <c r="B2018" s="676" t="s">
        <v>3658</v>
      </c>
      <c r="C2018" s="672" t="s">
        <v>4280</v>
      </c>
      <c r="D2018" s="675">
        <v>44742</v>
      </c>
      <c r="E2018" s="477" t="s">
        <v>3127</v>
      </c>
      <c r="F2018" s="682" t="s">
        <v>456</v>
      </c>
      <c r="G2018" s="670">
        <f>_xlfn.XLOOKUP(Table3[[#This Row],[district]],LISTS!B:B,LISTS!C:C,0,0,1)</f>
        <v>80402010</v>
      </c>
    </row>
    <row r="2019" spans="1:7" ht="13.5" x14ac:dyDescent="0.35">
      <c r="A2019" s="674" t="s">
        <v>3836</v>
      </c>
      <c r="B2019" s="676" t="s">
        <v>3656</v>
      </c>
      <c r="C2019" s="672" t="s">
        <v>4280</v>
      </c>
      <c r="D2019" s="675">
        <v>44742</v>
      </c>
      <c r="E2019" s="477" t="s">
        <v>3127</v>
      </c>
      <c r="F2019" s="682" t="s">
        <v>456</v>
      </c>
      <c r="G2019" s="670">
        <f>_xlfn.XLOOKUP(Table3[[#This Row],[district]],LISTS!B:B,LISTS!C:C,0,0,1)</f>
        <v>80402010</v>
      </c>
    </row>
    <row r="2020" spans="1:7" ht="13.5" x14ac:dyDescent="0.35">
      <c r="A2020" s="671" t="s">
        <v>4092</v>
      </c>
      <c r="B2020" s="676" t="s">
        <v>3680</v>
      </c>
      <c r="C2020" s="672" t="s">
        <v>4280</v>
      </c>
      <c r="D2020" s="675">
        <v>44742</v>
      </c>
      <c r="E2020" s="477" t="s">
        <v>3127</v>
      </c>
      <c r="F2020" s="682" t="s">
        <v>456</v>
      </c>
      <c r="G2020" s="670">
        <f>_xlfn.XLOOKUP(Table3[[#This Row],[district]],LISTS!B:B,LISTS!C:C,0,0,1)</f>
        <v>80402010</v>
      </c>
    </row>
    <row r="2021" spans="1:7" ht="13.5" x14ac:dyDescent="0.35">
      <c r="A2021" s="674" t="s">
        <v>4092</v>
      </c>
      <c r="B2021" s="674" t="s">
        <v>3641</v>
      </c>
      <c r="C2021" s="672" t="s">
        <v>4280</v>
      </c>
      <c r="D2021" s="675">
        <v>44742</v>
      </c>
      <c r="E2021" s="477" t="s">
        <v>3127</v>
      </c>
      <c r="F2021" s="682" t="s">
        <v>456</v>
      </c>
      <c r="G2021" s="670">
        <f>_xlfn.XLOOKUP(Table3[[#This Row],[district]],LISTS!B:B,LISTS!C:C,0,0,1)</f>
        <v>80402010</v>
      </c>
    </row>
    <row r="2022" spans="1:7" ht="13.5" x14ac:dyDescent="0.35">
      <c r="A2022" s="674" t="s">
        <v>3766</v>
      </c>
      <c r="B2022" s="676" t="s">
        <v>3665</v>
      </c>
      <c r="C2022" s="672" t="s">
        <v>4280</v>
      </c>
      <c r="D2022" s="675">
        <v>44742</v>
      </c>
      <c r="E2022" s="477" t="s">
        <v>3127</v>
      </c>
      <c r="F2022" s="682" t="s">
        <v>456</v>
      </c>
      <c r="G2022" s="670">
        <f>_xlfn.XLOOKUP(Table3[[#This Row],[district]],LISTS!B:B,LISTS!C:C,0,0,1)</f>
        <v>80402010</v>
      </c>
    </row>
    <row r="2023" spans="1:7" ht="13.5" x14ac:dyDescent="0.35">
      <c r="A2023" s="674" t="s">
        <v>3766</v>
      </c>
      <c r="B2023" s="676" t="s">
        <v>3656</v>
      </c>
      <c r="C2023" s="672" t="s">
        <v>4280</v>
      </c>
      <c r="D2023" s="675">
        <v>44742</v>
      </c>
      <c r="E2023" s="477" t="s">
        <v>3127</v>
      </c>
      <c r="F2023" s="682" t="s">
        <v>456</v>
      </c>
      <c r="G2023" s="670">
        <f>_xlfn.XLOOKUP(Table3[[#This Row],[district]],LISTS!B:B,LISTS!C:C,0,0,1)</f>
        <v>80402010</v>
      </c>
    </row>
    <row r="2024" spans="1:7" ht="13.5" x14ac:dyDescent="0.35">
      <c r="A2024" s="671" t="s">
        <v>4093</v>
      </c>
      <c r="B2024" s="676" t="s">
        <v>3682</v>
      </c>
      <c r="C2024" s="672" t="s">
        <v>4280</v>
      </c>
      <c r="D2024" s="675">
        <v>44742</v>
      </c>
      <c r="E2024" s="477" t="s">
        <v>3127</v>
      </c>
      <c r="F2024" s="682" t="s">
        <v>456</v>
      </c>
      <c r="G2024" s="670">
        <f>_xlfn.XLOOKUP(Table3[[#This Row],[district]],LISTS!B:B,LISTS!C:C,0,0,1)</f>
        <v>80402010</v>
      </c>
    </row>
    <row r="2025" spans="1:7" ht="13.5" x14ac:dyDescent="0.35">
      <c r="A2025" s="674" t="s">
        <v>4093</v>
      </c>
      <c r="B2025" s="676" t="s">
        <v>3641</v>
      </c>
      <c r="C2025" s="672" t="s">
        <v>4280</v>
      </c>
      <c r="D2025" s="675">
        <v>44742</v>
      </c>
      <c r="E2025" s="477" t="s">
        <v>3127</v>
      </c>
      <c r="F2025" s="682" t="s">
        <v>456</v>
      </c>
      <c r="G2025" s="670">
        <f>_xlfn.XLOOKUP(Table3[[#This Row],[district]],LISTS!B:B,LISTS!C:C,0,0,1)</f>
        <v>80402010</v>
      </c>
    </row>
    <row r="2026" spans="1:7" ht="13.5" x14ac:dyDescent="0.35">
      <c r="A2026" s="674" t="s">
        <v>3797</v>
      </c>
      <c r="B2026" s="676" t="s">
        <v>3671</v>
      </c>
      <c r="C2026" s="672" t="s">
        <v>4280</v>
      </c>
      <c r="D2026" s="675">
        <v>44742</v>
      </c>
      <c r="E2026" s="477" t="s">
        <v>3127</v>
      </c>
      <c r="F2026" s="682" t="s">
        <v>456</v>
      </c>
      <c r="G2026" s="670">
        <f>_xlfn.XLOOKUP(Table3[[#This Row],[district]],LISTS!B:B,LISTS!C:C,0,0,1)</f>
        <v>80402010</v>
      </c>
    </row>
    <row r="2027" spans="1:7" ht="13.5" x14ac:dyDescent="0.35">
      <c r="A2027" s="674" t="s">
        <v>3797</v>
      </c>
      <c r="B2027" s="676" t="s">
        <v>3656</v>
      </c>
      <c r="C2027" s="672" t="s">
        <v>4280</v>
      </c>
      <c r="D2027" s="675">
        <v>44742</v>
      </c>
      <c r="E2027" s="477" t="s">
        <v>3127</v>
      </c>
      <c r="F2027" s="682" t="s">
        <v>456</v>
      </c>
      <c r="G2027" s="670">
        <f>_xlfn.XLOOKUP(Table3[[#This Row],[district]],LISTS!B:B,LISTS!C:C,0,0,1)</f>
        <v>80402010</v>
      </c>
    </row>
    <row r="2028" spans="1:7" ht="13.5" x14ac:dyDescent="0.35">
      <c r="A2028" s="670" t="s">
        <v>3582</v>
      </c>
      <c r="B2028" s="676" t="s">
        <v>3674</v>
      </c>
      <c r="C2028" s="672" t="s">
        <v>4279</v>
      </c>
      <c r="D2028" s="675">
        <v>44742</v>
      </c>
      <c r="E2028" s="477" t="s">
        <v>3127</v>
      </c>
      <c r="F2028" s="682" t="s">
        <v>456</v>
      </c>
      <c r="G2028" s="670">
        <f>_xlfn.XLOOKUP(Table3[[#This Row],[district]],LISTS!B:B,LISTS!C:C,0,0,1)</f>
        <v>80402010</v>
      </c>
    </row>
    <row r="2029" spans="1:7" ht="13.5" x14ac:dyDescent="0.35">
      <c r="A2029" s="674" t="s">
        <v>3582</v>
      </c>
      <c r="B2029" s="676" t="s">
        <v>3656</v>
      </c>
      <c r="C2029" s="672" t="s">
        <v>4279</v>
      </c>
      <c r="D2029" s="675">
        <v>44742</v>
      </c>
      <c r="E2029" s="477" t="s">
        <v>3127</v>
      </c>
      <c r="F2029" s="682" t="s">
        <v>456</v>
      </c>
      <c r="G2029" s="670">
        <f>_xlfn.XLOOKUP(Table3[[#This Row],[district]],LISTS!B:B,LISTS!C:C,0,0,1)</f>
        <v>80402010</v>
      </c>
    </row>
    <row r="2030" spans="1:7" ht="13.5" x14ac:dyDescent="0.35">
      <c r="A2030" s="674" t="s">
        <v>3829</v>
      </c>
      <c r="B2030" s="676" t="s">
        <v>3676</v>
      </c>
      <c r="C2030" s="672" t="s">
        <v>4280</v>
      </c>
      <c r="D2030" s="675">
        <v>44742</v>
      </c>
      <c r="E2030" s="477" t="s">
        <v>3127</v>
      </c>
      <c r="F2030" s="682" t="s">
        <v>456</v>
      </c>
      <c r="G2030" s="670">
        <f>_xlfn.XLOOKUP(Table3[[#This Row],[district]],LISTS!B:B,LISTS!C:C,0,0,1)</f>
        <v>80402010</v>
      </c>
    </row>
    <row r="2031" spans="1:7" ht="13.5" x14ac:dyDescent="0.35">
      <c r="A2031" s="674" t="s">
        <v>3829</v>
      </c>
      <c r="B2031" s="676" t="s">
        <v>3656</v>
      </c>
      <c r="C2031" s="672" t="s">
        <v>4280</v>
      </c>
      <c r="D2031" s="675">
        <v>44742</v>
      </c>
      <c r="E2031" s="477" t="s">
        <v>3127</v>
      </c>
      <c r="F2031" s="682" t="s">
        <v>456</v>
      </c>
      <c r="G2031" s="670">
        <f>_xlfn.XLOOKUP(Table3[[#This Row],[district]],LISTS!B:B,LISTS!C:C,0,0,1)</f>
        <v>80402010</v>
      </c>
    </row>
    <row r="2032" spans="1:7" ht="13.5" x14ac:dyDescent="0.35">
      <c r="A2032" s="670" t="s">
        <v>3552</v>
      </c>
      <c r="B2032" s="676" t="s">
        <v>3680</v>
      </c>
      <c r="C2032" s="672" t="s">
        <v>4279</v>
      </c>
      <c r="D2032" s="675">
        <v>44742</v>
      </c>
      <c r="E2032" s="477" t="s">
        <v>3127</v>
      </c>
      <c r="F2032" s="682" t="s">
        <v>456</v>
      </c>
      <c r="G2032" s="670">
        <f>_xlfn.XLOOKUP(Table3[[#This Row],[district]],LISTS!B:B,LISTS!C:C,0,0,1)</f>
        <v>80402010</v>
      </c>
    </row>
    <row r="2033" spans="1:7" ht="13.5" x14ac:dyDescent="0.35">
      <c r="A2033" s="674" t="s">
        <v>3552</v>
      </c>
      <c r="B2033" s="674" t="s">
        <v>3656</v>
      </c>
      <c r="C2033" s="672" t="s">
        <v>4279</v>
      </c>
      <c r="D2033" s="675">
        <v>44742</v>
      </c>
      <c r="E2033" s="477" t="s">
        <v>3127</v>
      </c>
      <c r="F2033" s="682" t="s">
        <v>456</v>
      </c>
      <c r="G2033" s="670">
        <f>_xlfn.XLOOKUP(Table3[[#This Row],[district]],LISTS!B:B,LISTS!C:C,0,0,1)</f>
        <v>80402010</v>
      </c>
    </row>
    <row r="2034" spans="1:7" ht="13.5" x14ac:dyDescent="0.35">
      <c r="A2034" s="671" t="s">
        <v>4094</v>
      </c>
      <c r="B2034" s="676" t="s">
        <v>3683</v>
      </c>
      <c r="C2034" s="672" t="s">
        <v>4280</v>
      </c>
      <c r="D2034" s="675">
        <v>44742</v>
      </c>
      <c r="E2034" s="477" t="s">
        <v>3127</v>
      </c>
      <c r="F2034" s="682" t="s">
        <v>456</v>
      </c>
      <c r="G2034" s="670">
        <f>_xlfn.XLOOKUP(Table3[[#This Row],[district]],LISTS!B:B,LISTS!C:C,0,0,1)</f>
        <v>80402010</v>
      </c>
    </row>
    <row r="2035" spans="1:7" ht="13.5" x14ac:dyDescent="0.35">
      <c r="A2035" s="674" t="s">
        <v>4094</v>
      </c>
      <c r="B2035" s="676" t="s">
        <v>3641</v>
      </c>
      <c r="C2035" s="672" t="s">
        <v>4280</v>
      </c>
      <c r="D2035" s="675">
        <v>44742</v>
      </c>
      <c r="E2035" s="477" t="s">
        <v>3127</v>
      </c>
      <c r="F2035" s="682" t="s">
        <v>456</v>
      </c>
      <c r="G2035" s="670">
        <f>_xlfn.XLOOKUP(Table3[[#This Row],[district]],LISTS!B:B,LISTS!C:C,0,0,1)</f>
        <v>80402010</v>
      </c>
    </row>
    <row r="2036" spans="1:7" ht="13.5" x14ac:dyDescent="0.35">
      <c r="A2036" s="674" t="s">
        <v>3768</v>
      </c>
      <c r="B2036" s="676" t="s">
        <v>3682</v>
      </c>
      <c r="C2036" s="672" t="s">
        <v>4280</v>
      </c>
      <c r="D2036" s="675">
        <v>44742</v>
      </c>
      <c r="E2036" s="477" t="s">
        <v>3127</v>
      </c>
      <c r="F2036" s="682" t="s">
        <v>456</v>
      </c>
      <c r="G2036" s="670">
        <f>_xlfn.XLOOKUP(Table3[[#This Row],[district]],LISTS!B:B,LISTS!C:C,0,0,1)</f>
        <v>80402010</v>
      </c>
    </row>
    <row r="2037" spans="1:7" ht="13.5" x14ac:dyDescent="0.35">
      <c r="A2037" s="674" t="s">
        <v>3768</v>
      </c>
      <c r="B2037" s="676" t="s">
        <v>3656</v>
      </c>
      <c r="C2037" s="672" t="s">
        <v>4280</v>
      </c>
      <c r="D2037" s="675">
        <v>44742</v>
      </c>
      <c r="E2037" s="477" t="s">
        <v>3127</v>
      </c>
      <c r="F2037" s="682" t="s">
        <v>456</v>
      </c>
      <c r="G2037" s="670">
        <f>_xlfn.XLOOKUP(Table3[[#This Row],[district]],LISTS!B:B,LISTS!C:C,0,0,1)</f>
        <v>80402010</v>
      </c>
    </row>
    <row r="2038" spans="1:7" ht="13.5" x14ac:dyDescent="0.35">
      <c r="A2038" s="671" t="s">
        <v>3906</v>
      </c>
      <c r="B2038" s="676" t="s">
        <v>3683</v>
      </c>
      <c r="C2038" s="672" t="s">
        <v>4279</v>
      </c>
      <c r="D2038" s="675">
        <v>44742</v>
      </c>
      <c r="E2038" s="477" t="s">
        <v>3127</v>
      </c>
      <c r="F2038" s="682" t="s">
        <v>456</v>
      </c>
      <c r="G2038" s="670">
        <f>_xlfn.XLOOKUP(Table3[[#This Row],[district]],LISTS!B:B,LISTS!C:C,0,0,1)</f>
        <v>80402010</v>
      </c>
    </row>
    <row r="2039" spans="1:7" ht="13.5" x14ac:dyDescent="0.35">
      <c r="A2039" s="674" t="s">
        <v>3906</v>
      </c>
      <c r="B2039" s="676" t="s">
        <v>3656</v>
      </c>
      <c r="C2039" s="672" t="s">
        <v>4279</v>
      </c>
      <c r="D2039" s="675">
        <v>44742</v>
      </c>
      <c r="E2039" s="477" t="s">
        <v>3127</v>
      </c>
      <c r="F2039" s="682" t="s">
        <v>456</v>
      </c>
      <c r="G2039" s="670">
        <f>_xlfn.XLOOKUP(Table3[[#This Row],[district]],LISTS!B:B,LISTS!C:C,0,0,1)</f>
        <v>80402010</v>
      </c>
    </row>
    <row r="2040" spans="1:7" ht="13.5" x14ac:dyDescent="0.35">
      <c r="A2040" s="671" t="s">
        <v>4095</v>
      </c>
      <c r="B2040" s="676" t="s">
        <v>3685</v>
      </c>
      <c r="C2040" s="672" t="s">
        <v>4280</v>
      </c>
      <c r="D2040" s="675">
        <v>44742</v>
      </c>
      <c r="E2040" s="477" t="s">
        <v>3127</v>
      </c>
      <c r="F2040" s="682" t="s">
        <v>456</v>
      </c>
      <c r="G2040" s="670">
        <f>_xlfn.XLOOKUP(Table3[[#This Row],[district]],LISTS!B:B,LISTS!C:C,0,0,1)</f>
        <v>80402010</v>
      </c>
    </row>
    <row r="2041" spans="1:7" ht="13.5" x14ac:dyDescent="0.35">
      <c r="A2041" s="674" t="s">
        <v>4095</v>
      </c>
      <c r="B2041" s="676" t="s">
        <v>3641</v>
      </c>
      <c r="C2041" s="672" t="s">
        <v>4280</v>
      </c>
      <c r="D2041" s="675">
        <v>44742</v>
      </c>
      <c r="E2041" s="477" t="s">
        <v>3127</v>
      </c>
      <c r="F2041" s="682" t="s">
        <v>456</v>
      </c>
      <c r="G2041" s="670">
        <f>_xlfn.XLOOKUP(Table3[[#This Row],[district]],LISTS!B:B,LISTS!C:C,0,0,1)</f>
        <v>80402010</v>
      </c>
    </row>
    <row r="2042" spans="1:7" ht="13.5" x14ac:dyDescent="0.35">
      <c r="A2042" s="674" t="s">
        <v>3755</v>
      </c>
      <c r="B2042" s="676" t="s">
        <v>3685</v>
      </c>
      <c r="C2042" s="672" t="s">
        <v>4280</v>
      </c>
      <c r="D2042" s="675">
        <v>44742</v>
      </c>
      <c r="E2042" s="477" t="s">
        <v>3127</v>
      </c>
      <c r="F2042" s="682" t="s">
        <v>456</v>
      </c>
      <c r="G2042" s="670">
        <f>_xlfn.XLOOKUP(Table3[[#This Row],[district]],LISTS!B:B,LISTS!C:C,0,0,1)</f>
        <v>80402010</v>
      </c>
    </row>
    <row r="2043" spans="1:7" ht="13.5" x14ac:dyDescent="0.35">
      <c r="A2043" s="674" t="s">
        <v>3755</v>
      </c>
      <c r="B2043" s="676" t="s">
        <v>3656</v>
      </c>
      <c r="C2043" s="672" t="s">
        <v>4280</v>
      </c>
      <c r="D2043" s="675">
        <v>44742</v>
      </c>
      <c r="E2043" s="477" t="s">
        <v>3127</v>
      </c>
      <c r="F2043" s="682" t="s">
        <v>456</v>
      </c>
      <c r="G2043" s="670">
        <f>_xlfn.XLOOKUP(Table3[[#This Row],[district]],LISTS!B:B,LISTS!C:C,0,0,1)</f>
        <v>80402010</v>
      </c>
    </row>
    <row r="2044" spans="1:7" ht="13.5" x14ac:dyDescent="0.35">
      <c r="A2044" s="674" t="s">
        <v>3762</v>
      </c>
      <c r="B2044" s="676" t="s">
        <v>3688</v>
      </c>
      <c r="C2044" s="672" t="s">
        <v>4280</v>
      </c>
      <c r="D2044" s="675">
        <v>44742</v>
      </c>
      <c r="E2044" s="477" t="s">
        <v>3127</v>
      </c>
      <c r="F2044" s="682" t="s">
        <v>456</v>
      </c>
      <c r="G2044" s="670">
        <f>_xlfn.XLOOKUP(Table3[[#This Row],[district]],LISTS!B:B,LISTS!C:C,0,0,1)</f>
        <v>80402010</v>
      </c>
    </row>
    <row r="2045" spans="1:7" ht="13.5" x14ac:dyDescent="0.35">
      <c r="A2045" s="674" t="s">
        <v>3762</v>
      </c>
      <c r="B2045" s="676" t="s">
        <v>3656</v>
      </c>
      <c r="C2045" s="672" t="s">
        <v>4280</v>
      </c>
      <c r="D2045" s="675">
        <v>44742</v>
      </c>
      <c r="E2045" s="477" t="s">
        <v>3127</v>
      </c>
      <c r="F2045" s="682" t="s">
        <v>456</v>
      </c>
      <c r="G2045" s="670">
        <f>_xlfn.XLOOKUP(Table3[[#This Row],[district]],LISTS!B:B,LISTS!C:C,0,0,1)</f>
        <v>80402010</v>
      </c>
    </row>
    <row r="2046" spans="1:7" ht="13.5" x14ac:dyDescent="0.35">
      <c r="A2046" s="670" t="s">
        <v>3501</v>
      </c>
      <c r="B2046" s="676" t="s">
        <v>3689</v>
      </c>
      <c r="C2046" s="672" t="s">
        <v>4280</v>
      </c>
      <c r="D2046" s="675">
        <v>44742</v>
      </c>
      <c r="E2046" s="477" t="s">
        <v>3127</v>
      </c>
      <c r="F2046" s="682" t="s">
        <v>456</v>
      </c>
      <c r="G2046" s="670">
        <f>_xlfn.XLOOKUP(Table3[[#This Row],[district]],LISTS!B:B,LISTS!C:C,0,0,1)</f>
        <v>80402010</v>
      </c>
    </row>
    <row r="2047" spans="1:7" ht="13.5" x14ac:dyDescent="0.35">
      <c r="A2047" s="674" t="s">
        <v>3501</v>
      </c>
      <c r="B2047" s="676" t="s">
        <v>3656</v>
      </c>
      <c r="C2047" s="672" t="s">
        <v>4280</v>
      </c>
      <c r="D2047" s="675">
        <v>44742</v>
      </c>
      <c r="E2047" s="477" t="s">
        <v>3127</v>
      </c>
      <c r="F2047" s="682" t="s">
        <v>456</v>
      </c>
      <c r="G2047" s="670">
        <f>_xlfn.XLOOKUP(Table3[[#This Row],[district]],LISTS!B:B,LISTS!C:C,0,0,1)</f>
        <v>80402010</v>
      </c>
    </row>
    <row r="2048" spans="1:7" ht="13.5" x14ac:dyDescent="0.35">
      <c r="A2048" s="670" t="s">
        <v>3564</v>
      </c>
      <c r="B2048" s="676" t="s">
        <v>3691</v>
      </c>
      <c r="C2048" s="672" t="s">
        <v>4279</v>
      </c>
      <c r="D2048" s="675">
        <v>44742</v>
      </c>
      <c r="E2048" s="477" t="s">
        <v>3127</v>
      </c>
      <c r="F2048" s="682" t="s">
        <v>456</v>
      </c>
      <c r="G2048" s="670">
        <f>_xlfn.XLOOKUP(Table3[[#This Row],[district]],LISTS!B:B,LISTS!C:C,0,0,1)</f>
        <v>80402010</v>
      </c>
    </row>
    <row r="2049" spans="1:7" ht="13.5" x14ac:dyDescent="0.35">
      <c r="A2049" s="674" t="s">
        <v>3564</v>
      </c>
      <c r="B2049" s="676" t="s">
        <v>3656</v>
      </c>
      <c r="C2049" s="672" t="s">
        <v>4279</v>
      </c>
      <c r="D2049" s="675">
        <v>44742</v>
      </c>
      <c r="E2049" s="477" t="s">
        <v>3127</v>
      </c>
      <c r="F2049" s="682" t="s">
        <v>456</v>
      </c>
      <c r="G2049" s="670">
        <f>_xlfn.XLOOKUP(Table3[[#This Row],[district]],LISTS!B:B,LISTS!C:C,0,0,1)</f>
        <v>80402010</v>
      </c>
    </row>
    <row r="2050" spans="1:7" ht="13.5" x14ac:dyDescent="0.35">
      <c r="A2050" s="674" t="s">
        <v>3759</v>
      </c>
      <c r="B2050" s="676" t="s">
        <v>3693</v>
      </c>
      <c r="C2050" s="672" t="s">
        <v>4280</v>
      </c>
      <c r="D2050" s="675">
        <v>44742</v>
      </c>
      <c r="E2050" s="477" t="s">
        <v>3127</v>
      </c>
      <c r="F2050" s="682" t="s">
        <v>456</v>
      </c>
      <c r="G2050" s="670">
        <f>_xlfn.XLOOKUP(Table3[[#This Row],[district]],LISTS!B:B,LISTS!C:C,0,0,1)</f>
        <v>80402010</v>
      </c>
    </row>
    <row r="2051" spans="1:7" ht="13.5" x14ac:dyDescent="0.35">
      <c r="A2051" s="674" t="s">
        <v>3759</v>
      </c>
      <c r="B2051" s="676" t="s">
        <v>3656</v>
      </c>
      <c r="C2051" s="672" t="s">
        <v>4280</v>
      </c>
      <c r="D2051" s="675">
        <v>44742</v>
      </c>
      <c r="E2051" s="477" t="s">
        <v>3127</v>
      </c>
      <c r="F2051" s="682" t="s">
        <v>456</v>
      </c>
      <c r="G2051" s="670">
        <f>_xlfn.XLOOKUP(Table3[[#This Row],[district]],LISTS!B:B,LISTS!C:C,0,0,1)</f>
        <v>80402010</v>
      </c>
    </row>
    <row r="2052" spans="1:7" ht="13.5" x14ac:dyDescent="0.35">
      <c r="A2052" s="671" t="s">
        <v>4096</v>
      </c>
      <c r="B2052" s="676" t="s">
        <v>3688</v>
      </c>
      <c r="C2052" s="672" t="s">
        <v>4280</v>
      </c>
      <c r="D2052" s="675">
        <v>44742</v>
      </c>
      <c r="E2052" s="477" t="s">
        <v>3127</v>
      </c>
      <c r="F2052" s="682" t="s">
        <v>456</v>
      </c>
      <c r="G2052" s="670">
        <f>_xlfn.XLOOKUP(Table3[[#This Row],[district]],LISTS!B:B,LISTS!C:C,0,0,1)</f>
        <v>80402010</v>
      </c>
    </row>
    <row r="2053" spans="1:7" ht="13.5" x14ac:dyDescent="0.35">
      <c r="A2053" s="674" t="s">
        <v>4096</v>
      </c>
      <c r="B2053" s="676" t="s">
        <v>3641</v>
      </c>
      <c r="C2053" s="672" t="s">
        <v>4280</v>
      </c>
      <c r="D2053" s="675">
        <v>44742</v>
      </c>
      <c r="E2053" s="477" t="s">
        <v>3127</v>
      </c>
      <c r="F2053" s="682" t="s">
        <v>456</v>
      </c>
      <c r="G2053" s="670">
        <f>_xlfn.XLOOKUP(Table3[[#This Row],[district]],LISTS!B:B,LISTS!C:C,0,0,1)</f>
        <v>80402010</v>
      </c>
    </row>
    <row r="2054" spans="1:7" ht="13.5" x14ac:dyDescent="0.35">
      <c r="A2054" s="671" t="s">
        <v>4097</v>
      </c>
      <c r="B2054" s="676" t="s">
        <v>3689</v>
      </c>
      <c r="C2054" s="672" t="s">
        <v>4280</v>
      </c>
      <c r="D2054" s="675">
        <v>44742</v>
      </c>
      <c r="E2054" s="477" t="s">
        <v>3127</v>
      </c>
      <c r="F2054" s="682" t="s">
        <v>456</v>
      </c>
      <c r="G2054" s="670">
        <f>_xlfn.XLOOKUP(Table3[[#This Row],[district]],LISTS!B:B,LISTS!C:C,0,0,1)</f>
        <v>80402010</v>
      </c>
    </row>
    <row r="2055" spans="1:7" ht="13.5" x14ac:dyDescent="0.35">
      <c r="A2055" s="674" t="s">
        <v>4097</v>
      </c>
      <c r="B2055" s="676" t="s">
        <v>3641</v>
      </c>
      <c r="C2055" s="672" t="s">
        <v>4280</v>
      </c>
      <c r="D2055" s="675">
        <v>44742</v>
      </c>
      <c r="E2055" s="477" t="s">
        <v>3127</v>
      </c>
      <c r="F2055" s="682" t="s">
        <v>456</v>
      </c>
      <c r="G2055" s="670">
        <f>_xlfn.XLOOKUP(Table3[[#This Row],[district]],LISTS!B:B,LISTS!C:C,0,0,1)</f>
        <v>80402010</v>
      </c>
    </row>
    <row r="2056" spans="1:7" ht="13.5" x14ac:dyDescent="0.35">
      <c r="A2056" s="671" t="s">
        <v>4098</v>
      </c>
      <c r="B2056" s="676" t="s">
        <v>3691</v>
      </c>
      <c r="C2056" s="672" t="s">
        <v>4280</v>
      </c>
      <c r="D2056" s="675">
        <v>44742</v>
      </c>
      <c r="E2056" s="477" t="s">
        <v>3127</v>
      </c>
      <c r="F2056" s="682" t="s">
        <v>456</v>
      </c>
      <c r="G2056" s="670">
        <f>_xlfn.XLOOKUP(Table3[[#This Row],[district]],LISTS!B:B,LISTS!C:C,0,0,1)</f>
        <v>80402010</v>
      </c>
    </row>
    <row r="2057" spans="1:7" ht="13.5" x14ac:dyDescent="0.35">
      <c r="A2057" s="674" t="s">
        <v>4098</v>
      </c>
      <c r="B2057" s="676" t="s">
        <v>3641</v>
      </c>
      <c r="C2057" s="672" t="s">
        <v>4280</v>
      </c>
      <c r="D2057" s="675">
        <v>44742</v>
      </c>
      <c r="E2057" s="477" t="s">
        <v>3127</v>
      </c>
      <c r="F2057" s="682" t="s">
        <v>456</v>
      </c>
      <c r="G2057" s="670">
        <f>_xlfn.XLOOKUP(Table3[[#This Row],[district]],LISTS!B:B,LISTS!C:C,0,0,1)</f>
        <v>80402010</v>
      </c>
    </row>
    <row r="2058" spans="1:7" ht="13.5" x14ac:dyDescent="0.35">
      <c r="A2058" s="671" t="s">
        <v>3907</v>
      </c>
      <c r="B2058" s="676" t="s">
        <v>4273</v>
      </c>
      <c r="C2058" s="672" t="s">
        <v>4279</v>
      </c>
      <c r="D2058" s="675">
        <v>44742</v>
      </c>
      <c r="E2058" s="477" t="s">
        <v>3127</v>
      </c>
      <c r="F2058" s="682" t="s">
        <v>456</v>
      </c>
      <c r="G2058" s="670">
        <f>_xlfn.XLOOKUP(Table3[[#This Row],[district]],LISTS!B:B,LISTS!C:C,0,0,1)</f>
        <v>80402010</v>
      </c>
    </row>
    <row r="2059" spans="1:7" ht="13.5" x14ac:dyDescent="0.35">
      <c r="A2059" s="674" t="s">
        <v>3907</v>
      </c>
      <c r="B2059" s="676" t="s">
        <v>3656</v>
      </c>
      <c r="C2059" s="672" t="s">
        <v>4279</v>
      </c>
      <c r="D2059" s="675">
        <v>44742</v>
      </c>
      <c r="E2059" s="477" t="s">
        <v>3127</v>
      </c>
      <c r="F2059" s="682" t="s">
        <v>456</v>
      </c>
      <c r="G2059" s="670">
        <f>_xlfn.XLOOKUP(Table3[[#This Row],[district]],LISTS!B:B,LISTS!C:C,0,0,1)</f>
        <v>80402010</v>
      </c>
    </row>
    <row r="2060" spans="1:7" ht="13.5" x14ac:dyDescent="0.35">
      <c r="A2060" s="671" t="s">
        <v>4099</v>
      </c>
      <c r="B2060" s="676" t="s">
        <v>3693</v>
      </c>
      <c r="C2060" s="672" t="s">
        <v>4280</v>
      </c>
      <c r="D2060" s="675">
        <v>44742</v>
      </c>
      <c r="E2060" s="477" t="s">
        <v>3127</v>
      </c>
      <c r="F2060" s="682" t="s">
        <v>456</v>
      </c>
      <c r="G2060" s="670">
        <f>_xlfn.XLOOKUP(Table3[[#This Row],[district]],LISTS!B:B,LISTS!C:C,0,0,1)</f>
        <v>80402010</v>
      </c>
    </row>
    <row r="2061" spans="1:7" ht="13.5" x14ac:dyDescent="0.35">
      <c r="A2061" s="674" t="s">
        <v>4099</v>
      </c>
      <c r="B2061" s="676" t="s">
        <v>3641</v>
      </c>
      <c r="C2061" s="672" t="s">
        <v>4280</v>
      </c>
      <c r="D2061" s="675">
        <v>44742</v>
      </c>
      <c r="E2061" s="477" t="s">
        <v>3127</v>
      </c>
      <c r="F2061" s="682" t="s">
        <v>456</v>
      </c>
      <c r="G2061" s="670">
        <f>_xlfn.XLOOKUP(Table3[[#This Row],[district]],LISTS!B:B,LISTS!C:C,0,0,1)</f>
        <v>80402010</v>
      </c>
    </row>
    <row r="2062" spans="1:7" ht="13.5" x14ac:dyDescent="0.35">
      <c r="A2062" s="671" t="s">
        <v>4100</v>
      </c>
      <c r="B2062" s="676" t="s">
        <v>4273</v>
      </c>
      <c r="C2062" s="672" t="s">
        <v>4280</v>
      </c>
      <c r="D2062" s="675">
        <v>44742</v>
      </c>
      <c r="E2062" s="477" t="s">
        <v>3127</v>
      </c>
      <c r="F2062" s="682" t="s">
        <v>456</v>
      </c>
      <c r="G2062" s="670">
        <f>_xlfn.XLOOKUP(Table3[[#This Row],[district]],LISTS!B:B,LISTS!C:C,0,0,1)</f>
        <v>80402010</v>
      </c>
    </row>
    <row r="2063" spans="1:7" ht="13.5" x14ac:dyDescent="0.35">
      <c r="A2063" s="674" t="s">
        <v>4100</v>
      </c>
      <c r="B2063" s="676" t="s">
        <v>3641</v>
      </c>
      <c r="C2063" s="672" t="s">
        <v>4280</v>
      </c>
      <c r="D2063" s="675">
        <v>44742</v>
      </c>
      <c r="E2063" s="477" t="s">
        <v>3127</v>
      </c>
      <c r="F2063" s="682" t="s">
        <v>456</v>
      </c>
      <c r="G2063" s="670">
        <f>_xlfn.XLOOKUP(Table3[[#This Row],[district]],LISTS!B:B,LISTS!C:C,0,0,1)</f>
        <v>80402010</v>
      </c>
    </row>
    <row r="2064" spans="1:7" ht="13.5" x14ac:dyDescent="0.35">
      <c r="A2064" s="671" t="s">
        <v>3908</v>
      </c>
      <c r="B2064" s="676" t="s">
        <v>3634</v>
      </c>
      <c r="C2064" s="672" t="s">
        <v>4279</v>
      </c>
      <c r="D2064" s="675">
        <v>44742</v>
      </c>
      <c r="E2064" s="477" t="s">
        <v>3127</v>
      </c>
      <c r="F2064" s="682" t="s">
        <v>456</v>
      </c>
      <c r="G2064" s="670">
        <f>_xlfn.XLOOKUP(Table3[[#This Row],[district]],LISTS!B:B,LISTS!C:C,0,0,1)</f>
        <v>80402010</v>
      </c>
    </row>
    <row r="2065" spans="1:7" ht="13.5" x14ac:dyDescent="0.35">
      <c r="A2065" s="674" t="s">
        <v>3908</v>
      </c>
      <c r="B2065" s="674" t="s">
        <v>3656</v>
      </c>
      <c r="C2065" s="672" t="s">
        <v>4279</v>
      </c>
      <c r="D2065" s="675">
        <v>44742</v>
      </c>
      <c r="E2065" s="477" t="s">
        <v>3127</v>
      </c>
      <c r="F2065" s="682" t="s">
        <v>456</v>
      </c>
      <c r="G2065" s="670">
        <f>_xlfn.XLOOKUP(Table3[[#This Row],[district]],LISTS!B:B,LISTS!C:C,0,0,1)</f>
        <v>80402010</v>
      </c>
    </row>
    <row r="2066" spans="1:7" ht="13.5" x14ac:dyDescent="0.35">
      <c r="A2066" s="674" t="s">
        <v>3801</v>
      </c>
      <c r="B2066" s="676" t="s">
        <v>607</v>
      </c>
      <c r="C2066" s="672" t="s">
        <v>4280</v>
      </c>
      <c r="D2066" s="675">
        <v>44742</v>
      </c>
      <c r="E2066" s="477" t="s">
        <v>3127</v>
      </c>
      <c r="F2066" s="682" t="s">
        <v>456</v>
      </c>
      <c r="G2066" s="670">
        <f>_xlfn.XLOOKUP(Table3[[#This Row],[district]],LISTS!B:B,LISTS!C:C,0,0,1)</f>
        <v>80402010</v>
      </c>
    </row>
    <row r="2067" spans="1:7" ht="13.5" x14ac:dyDescent="0.35">
      <c r="A2067" s="674" t="s">
        <v>3801</v>
      </c>
      <c r="B2067" s="676" t="s">
        <v>3656</v>
      </c>
      <c r="C2067" s="672" t="s">
        <v>4280</v>
      </c>
      <c r="D2067" s="675">
        <v>44742</v>
      </c>
      <c r="E2067" s="477" t="s">
        <v>3127</v>
      </c>
      <c r="F2067" s="682" t="s">
        <v>456</v>
      </c>
      <c r="G2067" s="670">
        <f>_xlfn.XLOOKUP(Table3[[#This Row],[district]],LISTS!B:B,LISTS!C:C,0,0,1)</f>
        <v>80402010</v>
      </c>
    </row>
    <row r="2068" spans="1:7" ht="13.5" x14ac:dyDescent="0.35">
      <c r="A2068" s="671" t="s">
        <v>3909</v>
      </c>
      <c r="B2068" s="676" t="s">
        <v>378</v>
      </c>
      <c r="C2068" s="672" t="s">
        <v>4279</v>
      </c>
      <c r="D2068" s="675">
        <v>44742</v>
      </c>
      <c r="E2068" s="477" t="s">
        <v>3127</v>
      </c>
      <c r="F2068" s="682" t="s">
        <v>456</v>
      </c>
      <c r="G2068" s="670">
        <f>_xlfn.XLOOKUP(Table3[[#This Row],[district]],LISTS!B:B,LISTS!C:C,0,0,1)</f>
        <v>80402010</v>
      </c>
    </row>
    <row r="2069" spans="1:7" ht="13.5" x14ac:dyDescent="0.35">
      <c r="A2069" s="674" t="s">
        <v>3909</v>
      </c>
      <c r="B2069" s="676" t="s">
        <v>3656</v>
      </c>
      <c r="C2069" s="672" t="s">
        <v>4279</v>
      </c>
      <c r="D2069" s="675">
        <v>44742</v>
      </c>
      <c r="E2069" s="477" t="s">
        <v>3127</v>
      </c>
      <c r="F2069" s="682" t="s">
        <v>456</v>
      </c>
      <c r="G2069" s="670">
        <f>_xlfn.XLOOKUP(Table3[[#This Row],[district]],LISTS!B:B,LISTS!C:C,0,0,1)</f>
        <v>80402010</v>
      </c>
    </row>
    <row r="2070" spans="1:7" ht="13.5" x14ac:dyDescent="0.35">
      <c r="A2070" s="671" t="s">
        <v>4101</v>
      </c>
      <c r="B2070" s="676" t="s">
        <v>3634</v>
      </c>
      <c r="C2070" s="672" t="s">
        <v>4280</v>
      </c>
      <c r="D2070" s="675">
        <v>44742</v>
      </c>
      <c r="E2070" s="477" t="s">
        <v>3127</v>
      </c>
      <c r="F2070" s="682" t="s">
        <v>456</v>
      </c>
      <c r="G2070" s="670">
        <f>_xlfn.XLOOKUP(Table3[[#This Row],[district]],LISTS!B:B,LISTS!C:C,0,0,1)</f>
        <v>80402010</v>
      </c>
    </row>
    <row r="2071" spans="1:7" ht="13.5" x14ac:dyDescent="0.35">
      <c r="A2071" s="674" t="s">
        <v>4101</v>
      </c>
      <c r="B2071" s="674" t="s">
        <v>3641</v>
      </c>
      <c r="C2071" s="672" t="s">
        <v>4280</v>
      </c>
      <c r="D2071" s="675">
        <v>44742</v>
      </c>
      <c r="E2071" s="477" t="s">
        <v>3127</v>
      </c>
      <c r="F2071" s="682" t="s">
        <v>456</v>
      </c>
      <c r="G2071" s="670">
        <f>_xlfn.XLOOKUP(Table3[[#This Row],[district]],LISTS!B:B,LISTS!C:C,0,0,1)</f>
        <v>80402010</v>
      </c>
    </row>
    <row r="2072" spans="1:7" ht="13.5" x14ac:dyDescent="0.35">
      <c r="A2072" s="674" t="s">
        <v>3731</v>
      </c>
      <c r="B2072" s="676" t="s">
        <v>3637</v>
      </c>
      <c r="C2072" s="672" t="s">
        <v>4280</v>
      </c>
      <c r="D2072" s="675">
        <v>44742</v>
      </c>
      <c r="E2072" s="477" t="s">
        <v>3127</v>
      </c>
      <c r="F2072" s="682" t="s">
        <v>456</v>
      </c>
      <c r="G2072" s="670">
        <f>_xlfn.XLOOKUP(Table3[[#This Row],[district]],LISTS!B:B,LISTS!C:C,0,0,1)</f>
        <v>80402010</v>
      </c>
    </row>
    <row r="2073" spans="1:7" ht="13.5" x14ac:dyDescent="0.35">
      <c r="A2073" s="674" t="s">
        <v>3731</v>
      </c>
      <c r="B2073" s="676" t="s">
        <v>3656</v>
      </c>
      <c r="C2073" s="672" t="s">
        <v>4280</v>
      </c>
      <c r="D2073" s="675">
        <v>44742</v>
      </c>
      <c r="E2073" s="477" t="s">
        <v>3127</v>
      </c>
      <c r="F2073" s="682" t="s">
        <v>456</v>
      </c>
      <c r="G2073" s="670">
        <f>_xlfn.XLOOKUP(Table3[[#This Row],[district]],LISTS!B:B,LISTS!C:C,0,0,1)</f>
        <v>80402010</v>
      </c>
    </row>
    <row r="2074" spans="1:7" ht="13.5" x14ac:dyDescent="0.35">
      <c r="A2074" s="671" t="s">
        <v>3910</v>
      </c>
      <c r="B2074" s="676" t="s">
        <v>3616</v>
      </c>
      <c r="C2074" s="672" t="s">
        <v>4279</v>
      </c>
      <c r="D2074" s="675">
        <v>44742</v>
      </c>
      <c r="E2074" s="477" t="s">
        <v>3127</v>
      </c>
      <c r="F2074" s="682" t="s">
        <v>456</v>
      </c>
      <c r="G2074" s="670">
        <f>_xlfn.XLOOKUP(Table3[[#This Row],[district]],LISTS!B:B,LISTS!C:C,0,0,1)</f>
        <v>80402010</v>
      </c>
    </row>
    <row r="2075" spans="1:7" ht="13.5" x14ac:dyDescent="0.35">
      <c r="A2075" s="674" t="s">
        <v>3910</v>
      </c>
      <c r="B2075" s="674" t="s">
        <v>3674</v>
      </c>
      <c r="C2075" s="672" t="s">
        <v>4279</v>
      </c>
      <c r="D2075" s="675">
        <v>44742</v>
      </c>
      <c r="E2075" s="477" t="s">
        <v>3127</v>
      </c>
      <c r="F2075" s="682" t="s">
        <v>456</v>
      </c>
      <c r="G2075" s="670">
        <f>_xlfn.XLOOKUP(Table3[[#This Row],[district]],LISTS!B:B,LISTS!C:C,0,0,1)</f>
        <v>80402010</v>
      </c>
    </row>
    <row r="2076" spans="1:7" ht="13.5" x14ac:dyDescent="0.35">
      <c r="A2076" s="671" t="s">
        <v>3911</v>
      </c>
      <c r="B2076" s="676" t="s">
        <v>3638</v>
      </c>
      <c r="C2076" s="672" t="s">
        <v>4279</v>
      </c>
      <c r="D2076" s="675">
        <v>44742</v>
      </c>
      <c r="E2076" s="477" t="s">
        <v>3127</v>
      </c>
      <c r="F2076" s="682" t="s">
        <v>456</v>
      </c>
      <c r="G2076" s="670">
        <f>_xlfn.XLOOKUP(Table3[[#This Row],[district]],LISTS!B:B,LISTS!C:C,0,0,1)</f>
        <v>80402010</v>
      </c>
    </row>
    <row r="2077" spans="1:7" ht="13.5" x14ac:dyDescent="0.35">
      <c r="A2077" s="674" t="s">
        <v>3911</v>
      </c>
      <c r="B2077" s="676" t="s">
        <v>3674</v>
      </c>
      <c r="C2077" s="672" t="s">
        <v>4279</v>
      </c>
      <c r="D2077" s="675">
        <v>44742</v>
      </c>
      <c r="E2077" s="477" t="s">
        <v>3127</v>
      </c>
      <c r="F2077" s="682" t="s">
        <v>456</v>
      </c>
      <c r="G2077" s="670">
        <f>_xlfn.XLOOKUP(Table3[[#This Row],[district]],LISTS!B:B,LISTS!C:C,0,0,1)</f>
        <v>80402010</v>
      </c>
    </row>
    <row r="2078" spans="1:7" ht="13.5" x14ac:dyDescent="0.35">
      <c r="A2078" s="670" t="s">
        <v>3622</v>
      </c>
      <c r="B2078" s="676" t="s">
        <v>3639</v>
      </c>
      <c r="C2078" s="672" t="s">
        <v>4279</v>
      </c>
      <c r="D2078" s="675">
        <v>44742</v>
      </c>
      <c r="E2078" s="477" t="s">
        <v>3127</v>
      </c>
      <c r="F2078" s="682" t="s">
        <v>456</v>
      </c>
      <c r="G2078" s="670">
        <f>_xlfn.XLOOKUP(Table3[[#This Row],[district]],LISTS!B:B,LISTS!C:C,0,0,1)</f>
        <v>80402010</v>
      </c>
    </row>
    <row r="2079" spans="1:7" ht="13.5" x14ac:dyDescent="0.35">
      <c r="A2079" s="674" t="s">
        <v>3622</v>
      </c>
      <c r="B2079" s="676" t="s">
        <v>3674</v>
      </c>
      <c r="C2079" s="672" t="s">
        <v>4279</v>
      </c>
      <c r="D2079" s="675">
        <v>44742</v>
      </c>
      <c r="E2079" s="477" t="s">
        <v>3127</v>
      </c>
      <c r="F2079" s="682" t="s">
        <v>456</v>
      </c>
      <c r="G2079" s="670">
        <f>_xlfn.XLOOKUP(Table3[[#This Row],[district]],LISTS!B:B,LISTS!C:C,0,0,1)</f>
        <v>80402010</v>
      </c>
    </row>
    <row r="2080" spans="1:7" ht="13.5" x14ac:dyDescent="0.35">
      <c r="A2080" s="671" t="s">
        <v>4102</v>
      </c>
      <c r="B2080" s="676" t="s">
        <v>607</v>
      </c>
      <c r="C2080" s="672" t="s">
        <v>4280</v>
      </c>
      <c r="D2080" s="675">
        <v>44742</v>
      </c>
      <c r="E2080" s="477" t="s">
        <v>3127</v>
      </c>
      <c r="F2080" s="682" t="s">
        <v>456</v>
      </c>
      <c r="G2080" s="670">
        <f>_xlfn.XLOOKUP(Table3[[#This Row],[district]],LISTS!B:B,LISTS!C:C,0,0,1)</f>
        <v>80402010</v>
      </c>
    </row>
    <row r="2081" spans="1:7" ht="13.5" x14ac:dyDescent="0.35">
      <c r="A2081" s="674" t="s">
        <v>4102</v>
      </c>
      <c r="B2081" s="676" t="s">
        <v>3641</v>
      </c>
      <c r="C2081" s="672" t="s">
        <v>4280</v>
      </c>
      <c r="D2081" s="675">
        <v>44742</v>
      </c>
      <c r="E2081" s="477" t="s">
        <v>3127</v>
      </c>
      <c r="F2081" s="682" t="s">
        <v>456</v>
      </c>
      <c r="G2081" s="670">
        <f>_xlfn.XLOOKUP(Table3[[#This Row],[district]],LISTS!B:B,LISTS!C:C,0,0,1)</f>
        <v>80402010</v>
      </c>
    </row>
    <row r="2082" spans="1:7" ht="13.5" x14ac:dyDescent="0.35">
      <c r="A2082" s="674" t="s">
        <v>3617</v>
      </c>
      <c r="B2082" s="676" t="s">
        <v>3640</v>
      </c>
      <c r="C2082" s="672" t="s">
        <v>4280</v>
      </c>
      <c r="D2082" s="675">
        <v>44742</v>
      </c>
      <c r="E2082" s="477" t="s">
        <v>3127</v>
      </c>
      <c r="F2082" s="682" t="s">
        <v>456</v>
      </c>
      <c r="G2082" s="670">
        <f>_xlfn.XLOOKUP(Table3[[#This Row],[district]],LISTS!B:B,LISTS!C:C,0,0,1)</f>
        <v>80402010</v>
      </c>
    </row>
    <row r="2083" spans="1:7" ht="13.5" x14ac:dyDescent="0.35">
      <c r="A2083" s="674" t="s">
        <v>3617</v>
      </c>
      <c r="B2083" s="676" t="s">
        <v>3674</v>
      </c>
      <c r="C2083" s="672" t="s">
        <v>4280</v>
      </c>
      <c r="D2083" s="675">
        <v>44742</v>
      </c>
      <c r="E2083" s="477" t="s">
        <v>3127</v>
      </c>
      <c r="F2083" s="682" t="s">
        <v>456</v>
      </c>
      <c r="G2083" s="670">
        <f>_xlfn.XLOOKUP(Table3[[#This Row],[district]],LISTS!B:B,LISTS!C:C,0,0,1)</f>
        <v>80402010</v>
      </c>
    </row>
    <row r="2084" spans="1:7" ht="13.5" x14ac:dyDescent="0.35">
      <c r="A2084" s="670" t="s">
        <v>3589</v>
      </c>
      <c r="B2084" s="676" t="s">
        <v>3641</v>
      </c>
      <c r="C2084" s="672" t="s">
        <v>4279</v>
      </c>
      <c r="D2084" s="675">
        <v>44742</v>
      </c>
      <c r="E2084" s="477" t="s">
        <v>3127</v>
      </c>
      <c r="F2084" s="682" t="s">
        <v>456</v>
      </c>
      <c r="G2084" s="670">
        <f>_xlfn.XLOOKUP(Table3[[#This Row],[district]],LISTS!B:B,LISTS!C:C,0,0,1)</f>
        <v>80402010</v>
      </c>
    </row>
    <row r="2085" spans="1:7" ht="13.5" x14ac:dyDescent="0.35">
      <c r="A2085" s="674" t="s">
        <v>3589</v>
      </c>
      <c r="B2085" s="676" t="s">
        <v>3674</v>
      </c>
      <c r="C2085" s="672" t="s">
        <v>4279</v>
      </c>
      <c r="D2085" s="675">
        <v>44742</v>
      </c>
      <c r="E2085" s="477" t="s">
        <v>3127</v>
      </c>
      <c r="F2085" s="682" t="s">
        <v>456</v>
      </c>
      <c r="G2085" s="670">
        <f>_xlfn.XLOOKUP(Table3[[#This Row],[district]],LISTS!B:B,LISTS!C:C,0,0,1)</f>
        <v>80402010</v>
      </c>
    </row>
    <row r="2086" spans="1:7" ht="13.5" x14ac:dyDescent="0.35">
      <c r="A2086" s="671" t="s">
        <v>3912</v>
      </c>
      <c r="B2086" s="676" t="s">
        <v>3642</v>
      </c>
      <c r="C2086" s="672" t="s">
        <v>4279</v>
      </c>
      <c r="D2086" s="675">
        <v>44742</v>
      </c>
      <c r="E2086" s="477" t="s">
        <v>3127</v>
      </c>
      <c r="F2086" s="682" t="s">
        <v>456</v>
      </c>
      <c r="G2086" s="670">
        <f>_xlfn.XLOOKUP(Table3[[#This Row],[district]],LISTS!B:B,LISTS!C:C,0,0,1)</f>
        <v>80402010</v>
      </c>
    </row>
    <row r="2087" spans="1:7" ht="13.5" x14ac:dyDescent="0.35">
      <c r="A2087" s="674" t="s">
        <v>3912</v>
      </c>
      <c r="B2087" s="676" t="s">
        <v>3674</v>
      </c>
      <c r="C2087" s="672" t="s">
        <v>4279</v>
      </c>
      <c r="D2087" s="675">
        <v>44742</v>
      </c>
      <c r="E2087" s="477" t="s">
        <v>3127</v>
      </c>
      <c r="F2087" s="682" t="s">
        <v>456</v>
      </c>
      <c r="G2087" s="670">
        <f>_xlfn.XLOOKUP(Table3[[#This Row],[district]],LISTS!B:B,LISTS!C:C,0,0,1)</f>
        <v>80402010</v>
      </c>
    </row>
    <row r="2088" spans="1:7" ht="13.5" x14ac:dyDescent="0.35">
      <c r="A2088" s="671" t="s">
        <v>4103</v>
      </c>
      <c r="B2088" s="676" t="s">
        <v>378</v>
      </c>
      <c r="C2088" s="672" t="s">
        <v>4280</v>
      </c>
      <c r="D2088" s="675">
        <v>44742</v>
      </c>
      <c r="E2088" s="477" t="s">
        <v>3127</v>
      </c>
      <c r="F2088" s="682" t="s">
        <v>456</v>
      </c>
      <c r="G2088" s="670">
        <f>_xlfn.XLOOKUP(Table3[[#This Row],[district]],LISTS!B:B,LISTS!C:C,0,0,1)</f>
        <v>80402010</v>
      </c>
    </row>
    <row r="2089" spans="1:7" ht="13.5" x14ac:dyDescent="0.35">
      <c r="A2089" s="674" t="s">
        <v>4103</v>
      </c>
      <c r="B2089" s="676" t="s">
        <v>3641</v>
      </c>
      <c r="C2089" s="672" t="s">
        <v>4280</v>
      </c>
      <c r="D2089" s="675">
        <v>44742</v>
      </c>
      <c r="E2089" s="477" t="s">
        <v>3127</v>
      </c>
      <c r="F2089" s="682" t="s">
        <v>456</v>
      </c>
      <c r="G2089" s="670">
        <f>_xlfn.XLOOKUP(Table3[[#This Row],[district]],LISTS!B:B,LISTS!C:C,0,0,1)</f>
        <v>80402010</v>
      </c>
    </row>
    <row r="2090" spans="1:7" ht="13.5" x14ac:dyDescent="0.35">
      <c r="A2090" s="670" t="s">
        <v>3588</v>
      </c>
      <c r="B2090" s="676" t="s">
        <v>373</v>
      </c>
      <c r="C2090" s="672" t="s">
        <v>4279</v>
      </c>
      <c r="D2090" s="675">
        <v>44742</v>
      </c>
      <c r="E2090" s="477" t="s">
        <v>3127</v>
      </c>
      <c r="F2090" s="682" t="s">
        <v>456</v>
      </c>
      <c r="G2090" s="670">
        <f>_xlfn.XLOOKUP(Table3[[#This Row],[district]],LISTS!B:B,LISTS!C:C,0,0,1)</f>
        <v>80402010</v>
      </c>
    </row>
    <row r="2091" spans="1:7" ht="13.5" x14ac:dyDescent="0.35">
      <c r="A2091" s="674" t="s">
        <v>3588</v>
      </c>
      <c r="B2091" s="676" t="s">
        <v>3674</v>
      </c>
      <c r="C2091" s="672" t="s">
        <v>4279</v>
      </c>
      <c r="D2091" s="675">
        <v>44742</v>
      </c>
      <c r="E2091" s="477" t="s">
        <v>3127</v>
      </c>
      <c r="F2091" s="682" t="s">
        <v>456</v>
      </c>
      <c r="G2091" s="670">
        <f>_xlfn.XLOOKUP(Table3[[#This Row],[district]],LISTS!B:B,LISTS!C:C,0,0,1)</f>
        <v>80402010</v>
      </c>
    </row>
    <row r="2092" spans="1:7" ht="13.5" x14ac:dyDescent="0.35">
      <c r="A2092" s="670" t="s">
        <v>3540</v>
      </c>
      <c r="B2092" s="676" t="s">
        <v>3645</v>
      </c>
      <c r="C2092" s="672" t="s">
        <v>4280</v>
      </c>
      <c r="D2092" s="675">
        <v>44742</v>
      </c>
      <c r="E2092" s="477" t="s">
        <v>3127</v>
      </c>
      <c r="F2092" s="682" t="s">
        <v>456</v>
      </c>
      <c r="G2092" s="670">
        <f>_xlfn.XLOOKUP(Table3[[#This Row],[district]],LISTS!B:B,LISTS!C:C,0,0,1)</f>
        <v>80402010</v>
      </c>
    </row>
    <row r="2093" spans="1:7" ht="13.5" x14ac:dyDescent="0.35">
      <c r="A2093" s="674" t="s">
        <v>3540</v>
      </c>
      <c r="B2093" s="676" t="s">
        <v>3674</v>
      </c>
      <c r="C2093" s="672" t="s">
        <v>4280</v>
      </c>
      <c r="D2093" s="675">
        <v>44742</v>
      </c>
      <c r="E2093" s="477" t="s">
        <v>3127</v>
      </c>
      <c r="F2093" s="682" t="s">
        <v>456</v>
      </c>
      <c r="G2093" s="670">
        <f>_xlfn.XLOOKUP(Table3[[#This Row],[district]],LISTS!B:B,LISTS!C:C,0,0,1)</f>
        <v>80402010</v>
      </c>
    </row>
    <row r="2094" spans="1:7" ht="13.5" x14ac:dyDescent="0.35">
      <c r="A2094" s="671" t="s">
        <v>4104</v>
      </c>
      <c r="B2094" s="676" t="s">
        <v>3637</v>
      </c>
      <c r="C2094" s="672" t="s">
        <v>4280</v>
      </c>
      <c r="D2094" s="675">
        <v>44742</v>
      </c>
      <c r="E2094" s="477" t="s">
        <v>3127</v>
      </c>
      <c r="F2094" s="682" t="s">
        <v>456</v>
      </c>
      <c r="G2094" s="670">
        <f>_xlfn.XLOOKUP(Table3[[#This Row],[district]],LISTS!B:B,LISTS!C:C,0,0,1)</f>
        <v>80402010</v>
      </c>
    </row>
    <row r="2095" spans="1:7" ht="13.5" x14ac:dyDescent="0.35">
      <c r="A2095" s="674" t="s">
        <v>4104</v>
      </c>
      <c r="B2095" s="676" t="s">
        <v>3641</v>
      </c>
      <c r="C2095" s="672" t="s">
        <v>4280</v>
      </c>
      <c r="D2095" s="675">
        <v>44742</v>
      </c>
      <c r="E2095" s="477" t="s">
        <v>3127</v>
      </c>
      <c r="F2095" s="682" t="s">
        <v>456</v>
      </c>
      <c r="G2095" s="670">
        <f>_xlfn.XLOOKUP(Table3[[#This Row],[district]],LISTS!B:B,LISTS!C:C,0,0,1)</f>
        <v>80402010</v>
      </c>
    </row>
    <row r="2096" spans="1:7" ht="13.5" x14ac:dyDescent="0.35">
      <c r="A2096" s="671" t="s">
        <v>4105</v>
      </c>
      <c r="B2096" s="676" t="s">
        <v>3616</v>
      </c>
      <c r="C2096" s="672" t="s">
        <v>4280</v>
      </c>
      <c r="D2096" s="675">
        <v>44742</v>
      </c>
      <c r="E2096" s="477" t="s">
        <v>3127</v>
      </c>
      <c r="F2096" s="682" t="s">
        <v>456</v>
      </c>
      <c r="G2096" s="670">
        <f>_xlfn.XLOOKUP(Table3[[#This Row],[district]],LISTS!B:B,LISTS!C:C,0,0,1)</f>
        <v>80402010</v>
      </c>
    </row>
    <row r="2097" spans="1:7" ht="13.5" x14ac:dyDescent="0.35">
      <c r="A2097" s="674" t="s">
        <v>4105</v>
      </c>
      <c r="B2097" s="676" t="s">
        <v>3641</v>
      </c>
      <c r="C2097" s="672" t="s">
        <v>4280</v>
      </c>
      <c r="D2097" s="675">
        <v>44742</v>
      </c>
      <c r="E2097" s="477" t="s">
        <v>3127</v>
      </c>
      <c r="F2097" s="682" t="s">
        <v>456</v>
      </c>
      <c r="G2097" s="670">
        <f>_xlfn.XLOOKUP(Table3[[#This Row],[district]],LISTS!B:B,LISTS!C:C,0,0,1)</f>
        <v>80402010</v>
      </c>
    </row>
    <row r="2098" spans="1:7" ht="13.5" x14ac:dyDescent="0.35">
      <c r="A2098" s="670" t="s">
        <v>3518</v>
      </c>
      <c r="B2098" s="676" t="s">
        <v>3648</v>
      </c>
      <c r="C2098" s="672" t="s">
        <v>4280</v>
      </c>
      <c r="D2098" s="675">
        <v>44742</v>
      </c>
      <c r="E2098" s="477" t="s">
        <v>3127</v>
      </c>
      <c r="F2098" s="682" t="s">
        <v>456</v>
      </c>
      <c r="G2098" s="670">
        <f>_xlfn.XLOOKUP(Table3[[#This Row],[district]],LISTS!B:B,LISTS!C:C,0,0,1)</f>
        <v>80402010</v>
      </c>
    </row>
    <row r="2099" spans="1:7" ht="13.5" x14ac:dyDescent="0.35">
      <c r="A2099" s="674" t="s">
        <v>3518</v>
      </c>
      <c r="B2099" s="676" t="s">
        <v>3674</v>
      </c>
      <c r="C2099" s="672" t="s">
        <v>4280</v>
      </c>
      <c r="D2099" s="675">
        <v>44742</v>
      </c>
      <c r="E2099" s="477" t="s">
        <v>3127</v>
      </c>
      <c r="F2099" s="682" t="s">
        <v>456</v>
      </c>
      <c r="G2099" s="670">
        <f>_xlfn.XLOOKUP(Table3[[#This Row],[district]],LISTS!B:B,LISTS!C:C,0,0,1)</f>
        <v>80402010</v>
      </c>
    </row>
    <row r="2100" spans="1:7" ht="13.5" x14ac:dyDescent="0.35">
      <c r="A2100" s="671" t="s">
        <v>4106</v>
      </c>
      <c r="B2100" s="676" t="s">
        <v>3638</v>
      </c>
      <c r="C2100" s="672" t="s">
        <v>4280</v>
      </c>
      <c r="D2100" s="675">
        <v>44742</v>
      </c>
      <c r="E2100" s="477" t="s">
        <v>3127</v>
      </c>
      <c r="F2100" s="682" t="s">
        <v>456</v>
      </c>
      <c r="G2100" s="670">
        <f>_xlfn.XLOOKUP(Table3[[#This Row],[district]],LISTS!B:B,LISTS!C:C,0,0,1)</f>
        <v>80402010</v>
      </c>
    </row>
    <row r="2101" spans="1:7" ht="13.5" x14ac:dyDescent="0.35">
      <c r="A2101" s="674" t="s">
        <v>4106</v>
      </c>
      <c r="B2101" s="676" t="s">
        <v>3641</v>
      </c>
      <c r="C2101" s="672" t="s">
        <v>4280</v>
      </c>
      <c r="D2101" s="675">
        <v>44742</v>
      </c>
      <c r="E2101" s="477" t="s">
        <v>3127</v>
      </c>
      <c r="F2101" s="682" t="s">
        <v>456</v>
      </c>
      <c r="G2101" s="670">
        <f>_xlfn.XLOOKUP(Table3[[#This Row],[district]],LISTS!B:B,LISTS!C:C,0,0,1)</f>
        <v>80402010</v>
      </c>
    </row>
    <row r="2102" spans="1:7" ht="13.5" x14ac:dyDescent="0.35">
      <c r="A2102" s="670" t="s">
        <v>3539</v>
      </c>
      <c r="B2102" s="676" t="s">
        <v>3649</v>
      </c>
      <c r="C2102" s="672" t="s">
        <v>4280</v>
      </c>
      <c r="D2102" s="675">
        <v>44742</v>
      </c>
      <c r="E2102" s="477" t="s">
        <v>3127</v>
      </c>
      <c r="F2102" s="682" t="s">
        <v>456</v>
      </c>
      <c r="G2102" s="670">
        <f>_xlfn.XLOOKUP(Table3[[#This Row],[district]],LISTS!B:B,LISTS!C:C,0,0,1)</f>
        <v>80402010</v>
      </c>
    </row>
    <row r="2103" spans="1:7" ht="13.5" x14ac:dyDescent="0.35">
      <c r="A2103" s="674" t="s">
        <v>3539</v>
      </c>
      <c r="B2103" s="674" t="s">
        <v>3674</v>
      </c>
      <c r="C2103" s="672" t="s">
        <v>4280</v>
      </c>
      <c r="D2103" s="675">
        <v>44742</v>
      </c>
      <c r="E2103" s="477" t="s">
        <v>3127</v>
      </c>
      <c r="F2103" s="682" t="s">
        <v>456</v>
      </c>
      <c r="G2103" s="670">
        <f>_xlfn.XLOOKUP(Table3[[#This Row],[district]],LISTS!B:B,LISTS!C:C,0,0,1)</f>
        <v>80402010</v>
      </c>
    </row>
    <row r="2104" spans="1:7" ht="13.5" x14ac:dyDescent="0.35">
      <c r="A2104" s="670" t="s">
        <v>3566</v>
      </c>
      <c r="B2104" s="676" t="s">
        <v>3650</v>
      </c>
      <c r="C2104" s="672" t="s">
        <v>4279</v>
      </c>
      <c r="D2104" s="675">
        <v>44742</v>
      </c>
      <c r="E2104" s="477" t="s">
        <v>3127</v>
      </c>
      <c r="F2104" s="682" t="s">
        <v>456</v>
      </c>
      <c r="G2104" s="670">
        <f>_xlfn.XLOOKUP(Table3[[#This Row],[district]],LISTS!B:B,LISTS!C:C,0,0,1)</f>
        <v>80402010</v>
      </c>
    </row>
    <row r="2105" spans="1:7" ht="13.5" x14ac:dyDescent="0.35">
      <c r="A2105" s="674" t="s">
        <v>3566</v>
      </c>
      <c r="B2105" s="676" t="s">
        <v>3674</v>
      </c>
      <c r="C2105" s="672" t="s">
        <v>4279</v>
      </c>
      <c r="D2105" s="675">
        <v>44742</v>
      </c>
      <c r="E2105" s="477" t="s">
        <v>3127</v>
      </c>
      <c r="F2105" s="682" t="s">
        <v>456</v>
      </c>
      <c r="G2105" s="670">
        <f>_xlfn.XLOOKUP(Table3[[#This Row],[district]],LISTS!B:B,LISTS!C:C,0,0,1)</f>
        <v>80402010</v>
      </c>
    </row>
    <row r="2106" spans="1:7" ht="13.5" x14ac:dyDescent="0.35">
      <c r="A2106" s="671" t="s">
        <v>4107</v>
      </c>
      <c r="B2106" s="676" t="s">
        <v>3639</v>
      </c>
      <c r="C2106" s="672" t="s">
        <v>4280</v>
      </c>
      <c r="D2106" s="675">
        <v>44742</v>
      </c>
      <c r="E2106" s="477" t="s">
        <v>3127</v>
      </c>
      <c r="F2106" s="682" t="s">
        <v>456</v>
      </c>
      <c r="G2106" s="670">
        <f>_xlfn.XLOOKUP(Table3[[#This Row],[district]],LISTS!B:B,LISTS!C:C,0,0,1)</f>
        <v>80402010</v>
      </c>
    </row>
    <row r="2107" spans="1:7" ht="13.5" x14ac:dyDescent="0.35">
      <c r="A2107" s="674" t="s">
        <v>4107</v>
      </c>
      <c r="B2107" s="676" t="s">
        <v>3641</v>
      </c>
      <c r="C2107" s="672" t="s">
        <v>4280</v>
      </c>
      <c r="D2107" s="675">
        <v>44742</v>
      </c>
      <c r="E2107" s="477" t="s">
        <v>3127</v>
      </c>
      <c r="F2107" s="682" t="s">
        <v>456</v>
      </c>
      <c r="G2107" s="670">
        <f>_xlfn.XLOOKUP(Table3[[#This Row],[district]],LISTS!B:B,LISTS!C:C,0,0,1)</f>
        <v>80402010</v>
      </c>
    </row>
    <row r="2108" spans="1:7" ht="13.5" x14ac:dyDescent="0.35">
      <c r="A2108" s="671" t="s">
        <v>3913</v>
      </c>
      <c r="B2108" s="676" t="s">
        <v>3482</v>
      </c>
      <c r="C2108" s="672" t="s">
        <v>4279</v>
      </c>
      <c r="D2108" s="675">
        <v>44742</v>
      </c>
      <c r="E2108" s="477" t="s">
        <v>3127</v>
      </c>
      <c r="F2108" s="682" t="s">
        <v>456</v>
      </c>
      <c r="G2108" s="670">
        <f>_xlfn.XLOOKUP(Table3[[#This Row],[district]],LISTS!B:B,LISTS!C:C,0,0,1)</f>
        <v>80402010</v>
      </c>
    </row>
    <row r="2109" spans="1:7" ht="13.5" x14ac:dyDescent="0.35">
      <c r="A2109" s="674" t="s">
        <v>3913</v>
      </c>
      <c r="B2109" s="676" t="s">
        <v>3674</v>
      </c>
      <c r="C2109" s="672" t="s">
        <v>4279</v>
      </c>
      <c r="D2109" s="675">
        <v>44742</v>
      </c>
      <c r="E2109" s="477" t="s">
        <v>3127</v>
      </c>
      <c r="F2109" s="682" t="s">
        <v>456</v>
      </c>
      <c r="G2109" s="670">
        <f>_xlfn.XLOOKUP(Table3[[#This Row],[district]],LISTS!B:B,LISTS!C:C,0,0,1)</f>
        <v>80402010</v>
      </c>
    </row>
    <row r="2110" spans="1:7" ht="13.5" x14ac:dyDescent="0.35">
      <c r="A2110" s="670" t="s">
        <v>3538</v>
      </c>
      <c r="B2110" s="676" t="s">
        <v>3656</v>
      </c>
      <c r="C2110" s="672" t="s">
        <v>4280</v>
      </c>
      <c r="D2110" s="675">
        <v>44742</v>
      </c>
      <c r="E2110" s="477" t="s">
        <v>3127</v>
      </c>
      <c r="F2110" s="682" t="s">
        <v>456</v>
      </c>
      <c r="G2110" s="670">
        <f>_xlfn.XLOOKUP(Table3[[#This Row],[district]],LISTS!B:B,LISTS!C:C,0,0,1)</f>
        <v>80402010</v>
      </c>
    </row>
    <row r="2111" spans="1:7" ht="13.5" x14ac:dyDescent="0.35">
      <c r="A2111" s="674" t="s">
        <v>3538</v>
      </c>
      <c r="B2111" s="676" t="s">
        <v>3674</v>
      </c>
      <c r="C2111" s="672" t="s">
        <v>4280</v>
      </c>
      <c r="D2111" s="675">
        <v>44742</v>
      </c>
      <c r="E2111" s="477" t="s">
        <v>3127</v>
      </c>
      <c r="F2111" s="682" t="s">
        <v>456</v>
      </c>
      <c r="G2111" s="670">
        <f>_xlfn.XLOOKUP(Table3[[#This Row],[district]],LISTS!B:B,LISTS!C:C,0,0,1)</f>
        <v>80402010</v>
      </c>
    </row>
    <row r="2112" spans="1:7" ht="13.5" x14ac:dyDescent="0.35">
      <c r="A2112" s="671" t="s">
        <v>4108</v>
      </c>
      <c r="B2112" s="676" t="s">
        <v>3640</v>
      </c>
      <c r="C2112" s="672" t="s">
        <v>4280</v>
      </c>
      <c r="D2112" s="675">
        <v>44742</v>
      </c>
      <c r="E2112" s="477" t="s">
        <v>3127</v>
      </c>
      <c r="F2112" s="682" t="s">
        <v>456</v>
      </c>
      <c r="G2112" s="670">
        <f>_xlfn.XLOOKUP(Table3[[#This Row],[district]],LISTS!B:B,LISTS!C:C,0,0,1)</f>
        <v>80402010</v>
      </c>
    </row>
    <row r="2113" spans="1:7" ht="13.5" x14ac:dyDescent="0.35">
      <c r="A2113" s="674" t="s">
        <v>4108</v>
      </c>
      <c r="B2113" s="676" t="s">
        <v>3641</v>
      </c>
      <c r="C2113" s="672" t="s">
        <v>4280</v>
      </c>
      <c r="D2113" s="675">
        <v>44742</v>
      </c>
      <c r="E2113" s="477" t="s">
        <v>3127</v>
      </c>
      <c r="F2113" s="682" t="s">
        <v>456</v>
      </c>
      <c r="G2113" s="670">
        <f>_xlfn.XLOOKUP(Table3[[#This Row],[district]],LISTS!B:B,LISTS!C:C,0,0,1)</f>
        <v>80402010</v>
      </c>
    </row>
    <row r="2114" spans="1:7" ht="13.5" x14ac:dyDescent="0.35">
      <c r="A2114" s="671" t="s">
        <v>3914</v>
      </c>
      <c r="B2114" s="676" t="s">
        <v>336</v>
      </c>
      <c r="C2114" s="672" t="s">
        <v>4279</v>
      </c>
      <c r="D2114" s="675">
        <v>44742</v>
      </c>
      <c r="E2114" s="477" t="s">
        <v>3127</v>
      </c>
      <c r="F2114" s="682" t="s">
        <v>456</v>
      </c>
      <c r="G2114" s="670">
        <f>_xlfn.XLOOKUP(Table3[[#This Row],[district]],LISTS!B:B,LISTS!C:C,0,0,1)</f>
        <v>80402010</v>
      </c>
    </row>
    <row r="2115" spans="1:7" ht="13.5" x14ac:dyDescent="0.35">
      <c r="A2115" s="674" t="s">
        <v>3914</v>
      </c>
      <c r="B2115" s="676" t="s">
        <v>3674</v>
      </c>
      <c r="C2115" s="672" t="s">
        <v>4279</v>
      </c>
      <c r="D2115" s="675">
        <v>44742</v>
      </c>
      <c r="E2115" s="477" t="s">
        <v>3127</v>
      </c>
      <c r="F2115" s="682" t="s">
        <v>456</v>
      </c>
      <c r="G2115" s="670">
        <f>_xlfn.XLOOKUP(Table3[[#This Row],[district]],LISTS!B:B,LISTS!C:C,0,0,1)</f>
        <v>80402010</v>
      </c>
    </row>
    <row r="2116" spans="1:7" ht="13.5" x14ac:dyDescent="0.35">
      <c r="A2116" s="670" t="s">
        <v>3528</v>
      </c>
      <c r="B2116" s="676" t="s">
        <v>3658</v>
      </c>
      <c r="C2116" s="672" t="s">
        <v>4280</v>
      </c>
      <c r="D2116" s="675">
        <v>44742</v>
      </c>
      <c r="E2116" s="477" t="s">
        <v>3127</v>
      </c>
      <c r="F2116" s="682" t="s">
        <v>456</v>
      </c>
      <c r="G2116" s="670">
        <f>_xlfn.XLOOKUP(Table3[[#This Row],[district]],LISTS!B:B,LISTS!C:C,0,0,1)</f>
        <v>80402010</v>
      </c>
    </row>
    <row r="2117" spans="1:7" ht="13.5" x14ac:dyDescent="0.35">
      <c r="A2117" s="674" t="s">
        <v>3528</v>
      </c>
      <c r="B2117" s="676" t="s">
        <v>3674</v>
      </c>
      <c r="C2117" s="672" t="s">
        <v>4280</v>
      </c>
      <c r="D2117" s="675">
        <v>44742</v>
      </c>
      <c r="E2117" s="477" t="s">
        <v>3127</v>
      </c>
      <c r="F2117" s="682" t="s">
        <v>456</v>
      </c>
      <c r="G2117" s="670">
        <f>_xlfn.XLOOKUP(Table3[[#This Row],[district]],LISTS!B:B,LISTS!C:C,0,0,1)</f>
        <v>80402010</v>
      </c>
    </row>
    <row r="2118" spans="1:7" ht="13.5" x14ac:dyDescent="0.35">
      <c r="A2118" s="671" t="s">
        <v>4109</v>
      </c>
      <c r="B2118" s="676" t="s">
        <v>3641</v>
      </c>
      <c r="C2118" s="672" t="s">
        <v>4280</v>
      </c>
      <c r="D2118" s="675">
        <v>44742</v>
      </c>
      <c r="E2118" s="477" t="s">
        <v>3127</v>
      </c>
      <c r="F2118" s="682" t="s">
        <v>456</v>
      </c>
      <c r="G2118" s="670">
        <f>_xlfn.XLOOKUP(Table3[[#This Row],[district]],LISTS!B:B,LISTS!C:C,0,0,1)</f>
        <v>80402010</v>
      </c>
    </row>
    <row r="2119" spans="1:7" ht="13.5" x14ac:dyDescent="0.35">
      <c r="A2119" s="670" t="s">
        <v>3571</v>
      </c>
      <c r="B2119" s="676" t="s">
        <v>3665</v>
      </c>
      <c r="C2119" s="672" t="s">
        <v>4279</v>
      </c>
      <c r="D2119" s="675">
        <v>44742</v>
      </c>
      <c r="E2119" s="477" t="s">
        <v>3127</v>
      </c>
      <c r="F2119" s="682" t="s">
        <v>456</v>
      </c>
      <c r="G2119" s="670">
        <f>_xlfn.XLOOKUP(Table3[[#This Row],[district]],LISTS!B:B,LISTS!C:C,0,0,1)</f>
        <v>80402010</v>
      </c>
    </row>
    <row r="2120" spans="1:7" ht="13.5" x14ac:dyDescent="0.35">
      <c r="A2120" s="674" t="s">
        <v>3571</v>
      </c>
      <c r="B2120" s="676" t="s">
        <v>3674</v>
      </c>
      <c r="C2120" s="672" t="s">
        <v>4279</v>
      </c>
      <c r="D2120" s="675">
        <v>44742</v>
      </c>
      <c r="E2120" s="477" t="s">
        <v>3127</v>
      </c>
      <c r="F2120" s="682" t="s">
        <v>456</v>
      </c>
      <c r="G2120" s="670">
        <f>_xlfn.XLOOKUP(Table3[[#This Row],[district]],LISTS!B:B,LISTS!C:C,0,0,1)</f>
        <v>80402010</v>
      </c>
    </row>
    <row r="2121" spans="1:7" ht="13.5" x14ac:dyDescent="0.35">
      <c r="A2121" s="671" t="s">
        <v>4110</v>
      </c>
      <c r="B2121" s="676" t="s">
        <v>3642</v>
      </c>
      <c r="C2121" s="672" t="s">
        <v>4280</v>
      </c>
      <c r="D2121" s="675">
        <v>44742</v>
      </c>
      <c r="E2121" s="477" t="s">
        <v>3127</v>
      </c>
      <c r="F2121" s="682" t="s">
        <v>456</v>
      </c>
      <c r="G2121" s="670">
        <f>_xlfn.XLOOKUP(Table3[[#This Row],[district]],LISTS!B:B,LISTS!C:C,0,0,1)</f>
        <v>80402010</v>
      </c>
    </row>
    <row r="2122" spans="1:7" ht="13.5" x14ac:dyDescent="0.35">
      <c r="A2122" s="674" t="s">
        <v>4110</v>
      </c>
      <c r="B2122" s="674" t="s">
        <v>3641</v>
      </c>
      <c r="C2122" s="672" t="s">
        <v>4280</v>
      </c>
      <c r="D2122" s="675">
        <v>44742</v>
      </c>
      <c r="E2122" s="477" t="s">
        <v>3127</v>
      </c>
      <c r="F2122" s="682" t="s">
        <v>456</v>
      </c>
      <c r="G2122" s="670">
        <f>_xlfn.XLOOKUP(Table3[[#This Row],[district]],LISTS!B:B,LISTS!C:C,0,0,1)</f>
        <v>80402010</v>
      </c>
    </row>
    <row r="2123" spans="1:7" ht="13.5" x14ac:dyDescent="0.35">
      <c r="A2123" s="674" t="s">
        <v>3760</v>
      </c>
      <c r="B2123" s="676" t="s">
        <v>3671</v>
      </c>
      <c r="C2123" s="672" t="s">
        <v>4280</v>
      </c>
      <c r="D2123" s="675">
        <v>44742</v>
      </c>
      <c r="E2123" s="477" t="s">
        <v>3127</v>
      </c>
      <c r="F2123" s="682" t="s">
        <v>456</v>
      </c>
      <c r="G2123" s="670">
        <f>_xlfn.XLOOKUP(Table3[[#This Row],[district]],LISTS!B:B,LISTS!C:C,0,0,1)</f>
        <v>80402010</v>
      </c>
    </row>
    <row r="2124" spans="1:7" ht="13.5" x14ac:dyDescent="0.35">
      <c r="A2124" s="674" t="s">
        <v>3760</v>
      </c>
      <c r="B2124" s="676" t="s">
        <v>3674</v>
      </c>
      <c r="C2124" s="672" t="s">
        <v>4280</v>
      </c>
      <c r="D2124" s="675">
        <v>44742</v>
      </c>
      <c r="E2124" s="477" t="s">
        <v>3127</v>
      </c>
      <c r="F2124" s="682" t="s">
        <v>456</v>
      </c>
      <c r="G2124" s="670">
        <f>_xlfn.XLOOKUP(Table3[[#This Row],[district]],LISTS!B:B,LISTS!C:C,0,0,1)</f>
        <v>80402010</v>
      </c>
    </row>
    <row r="2125" spans="1:7" ht="13.5" x14ac:dyDescent="0.35">
      <c r="A2125" s="671" t="s">
        <v>4111</v>
      </c>
      <c r="B2125" s="676" t="s">
        <v>373</v>
      </c>
      <c r="C2125" s="672" t="s">
        <v>4280</v>
      </c>
      <c r="D2125" s="675">
        <v>44742</v>
      </c>
      <c r="E2125" s="477" t="s">
        <v>3127</v>
      </c>
      <c r="F2125" s="682" t="s">
        <v>456</v>
      </c>
      <c r="G2125" s="670">
        <f>_xlfn.XLOOKUP(Table3[[#This Row],[district]],LISTS!B:B,LISTS!C:C,0,0,1)</f>
        <v>80402010</v>
      </c>
    </row>
    <row r="2126" spans="1:7" ht="13.5" x14ac:dyDescent="0.35">
      <c r="A2126" s="674" t="s">
        <v>4111</v>
      </c>
      <c r="B2126" s="676" t="s">
        <v>3641</v>
      </c>
      <c r="C2126" s="672" t="s">
        <v>4280</v>
      </c>
      <c r="D2126" s="675">
        <v>44742</v>
      </c>
      <c r="E2126" s="477" t="s">
        <v>3127</v>
      </c>
      <c r="F2126" s="682" t="s">
        <v>456</v>
      </c>
      <c r="G2126" s="670">
        <f>_xlfn.XLOOKUP(Table3[[#This Row],[district]],LISTS!B:B,LISTS!C:C,0,0,1)</f>
        <v>80402010</v>
      </c>
    </row>
    <row r="2127" spans="1:7" ht="13.5" x14ac:dyDescent="0.35">
      <c r="A2127" s="674" t="s">
        <v>3758</v>
      </c>
      <c r="B2127" s="676" t="s">
        <v>3674</v>
      </c>
      <c r="C2127" s="672" t="s">
        <v>4280</v>
      </c>
      <c r="D2127" s="675">
        <v>44742</v>
      </c>
      <c r="E2127" s="477" t="s">
        <v>3127</v>
      </c>
      <c r="F2127" s="682" t="s">
        <v>456</v>
      </c>
      <c r="G2127" s="670">
        <f>_xlfn.XLOOKUP(Table3[[#This Row],[district]],LISTS!B:B,LISTS!C:C,0,0,1)</f>
        <v>80402010</v>
      </c>
    </row>
    <row r="2128" spans="1:7" ht="13.5" x14ac:dyDescent="0.35">
      <c r="A2128" s="671" t="s">
        <v>4112</v>
      </c>
      <c r="B2128" s="676" t="s">
        <v>3645</v>
      </c>
      <c r="C2128" s="672" t="s">
        <v>4280</v>
      </c>
      <c r="D2128" s="675">
        <v>44742</v>
      </c>
      <c r="E2128" s="477" t="s">
        <v>3127</v>
      </c>
      <c r="F2128" s="682" t="s">
        <v>456</v>
      </c>
      <c r="G2128" s="670">
        <f>_xlfn.XLOOKUP(Table3[[#This Row],[district]],LISTS!B:B,LISTS!C:C,0,0,1)</f>
        <v>80402010</v>
      </c>
    </row>
    <row r="2129" spans="1:7" ht="13.5" x14ac:dyDescent="0.35">
      <c r="A2129" s="674" t="s">
        <v>4112</v>
      </c>
      <c r="B2129" s="676" t="s">
        <v>3641</v>
      </c>
      <c r="C2129" s="672" t="s">
        <v>4280</v>
      </c>
      <c r="D2129" s="675">
        <v>44742</v>
      </c>
      <c r="E2129" s="477" t="s">
        <v>3127</v>
      </c>
      <c r="F2129" s="682" t="s">
        <v>456</v>
      </c>
      <c r="G2129" s="670">
        <f>_xlfn.XLOOKUP(Table3[[#This Row],[district]],LISTS!B:B,LISTS!C:C,0,0,1)</f>
        <v>80402010</v>
      </c>
    </row>
    <row r="2130" spans="1:7" ht="13.5" x14ac:dyDescent="0.35">
      <c r="A2130" s="671" t="s">
        <v>4113</v>
      </c>
      <c r="B2130" s="676" t="s">
        <v>3648</v>
      </c>
      <c r="C2130" s="672" t="s">
        <v>4280</v>
      </c>
      <c r="D2130" s="675">
        <v>44742</v>
      </c>
      <c r="E2130" s="477" t="s">
        <v>3127</v>
      </c>
      <c r="F2130" s="682" t="s">
        <v>456</v>
      </c>
      <c r="G2130" s="670">
        <f>_xlfn.XLOOKUP(Table3[[#This Row],[district]],LISTS!B:B,LISTS!C:C,0,0,1)</f>
        <v>80402010</v>
      </c>
    </row>
    <row r="2131" spans="1:7" ht="13.5" x14ac:dyDescent="0.35">
      <c r="A2131" s="674" t="s">
        <v>4113</v>
      </c>
      <c r="B2131" s="676" t="s">
        <v>3641</v>
      </c>
      <c r="C2131" s="672" t="s">
        <v>4280</v>
      </c>
      <c r="D2131" s="675">
        <v>44742</v>
      </c>
      <c r="E2131" s="477" t="s">
        <v>3127</v>
      </c>
      <c r="F2131" s="682" t="s">
        <v>456</v>
      </c>
      <c r="G2131" s="670">
        <f>_xlfn.XLOOKUP(Table3[[#This Row],[district]],LISTS!B:B,LISTS!C:C,0,0,1)</f>
        <v>80402010</v>
      </c>
    </row>
    <row r="2132" spans="1:7" ht="13.5" x14ac:dyDescent="0.35">
      <c r="A2132" s="670" t="s">
        <v>3509</v>
      </c>
      <c r="B2132" s="676" t="s">
        <v>3676</v>
      </c>
      <c r="C2132" s="672" t="s">
        <v>4280</v>
      </c>
      <c r="D2132" s="675">
        <v>44742</v>
      </c>
      <c r="E2132" s="477" t="s">
        <v>3127</v>
      </c>
      <c r="F2132" s="682" t="s">
        <v>456</v>
      </c>
      <c r="G2132" s="670">
        <f>_xlfn.XLOOKUP(Table3[[#This Row],[district]],LISTS!B:B,LISTS!C:C,0,0,1)</f>
        <v>80402010</v>
      </c>
    </row>
    <row r="2133" spans="1:7" ht="13.5" x14ac:dyDescent="0.35">
      <c r="A2133" s="674" t="s">
        <v>3509</v>
      </c>
      <c r="B2133" s="674" t="s">
        <v>3674</v>
      </c>
      <c r="C2133" s="672" t="s">
        <v>4280</v>
      </c>
      <c r="D2133" s="675">
        <v>44742</v>
      </c>
      <c r="E2133" s="477" t="s">
        <v>3127</v>
      </c>
      <c r="F2133" s="682" t="s">
        <v>456</v>
      </c>
      <c r="G2133" s="670">
        <f>_xlfn.XLOOKUP(Table3[[#This Row],[district]],LISTS!B:B,LISTS!C:C,0,0,1)</f>
        <v>80402010</v>
      </c>
    </row>
    <row r="2134" spans="1:7" ht="13.5" x14ac:dyDescent="0.35">
      <c r="A2134" s="671" t="s">
        <v>4114</v>
      </c>
      <c r="B2134" s="676" t="s">
        <v>3649</v>
      </c>
      <c r="C2134" s="672" t="s">
        <v>4280</v>
      </c>
      <c r="D2134" s="675">
        <v>44742</v>
      </c>
      <c r="E2134" s="477" t="s">
        <v>3127</v>
      </c>
      <c r="F2134" s="682" t="s">
        <v>456</v>
      </c>
      <c r="G2134" s="670">
        <f>_xlfn.XLOOKUP(Table3[[#This Row],[district]],LISTS!B:B,LISTS!C:C,0,0,1)</f>
        <v>80402010</v>
      </c>
    </row>
    <row r="2135" spans="1:7" ht="13.5" x14ac:dyDescent="0.35">
      <c r="A2135" s="674" t="s">
        <v>4114</v>
      </c>
      <c r="B2135" s="676" t="s">
        <v>3641</v>
      </c>
      <c r="C2135" s="672" t="s">
        <v>4280</v>
      </c>
      <c r="D2135" s="675">
        <v>44742</v>
      </c>
      <c r="E2135" s="477" t="s">
        <v>3127</v>
      </c>
      <c r="F2135" s="682" t="s">
        <v>456</v>
      </c>
      <c r="G2135" s="670">
        <f>_xlfn.XLOOKUP(Table3[[#This Row],[district]],LISTS!B:B,LISTS!C:C,0,0,1)</f>
        <v>80402010</v>
      </c>
    </row>
    <row r="2136" spans="1:7" ht="13.5" x14ac:dyDescent="0.35">
      <c r="A2136" s="671" t="s">
        <v>4115</v>
      </c>
      <c r="B2136" s="676" t="s">
        <v>3650</v>
      </c>
      <c r="C2136" s="672" t="s">
        <v>4280</v>
      </c>
      <c r="D2136" s="675">
        <v>44742</v>
      </c>
      <c r="E2136" s="477" t="s">
        <v>3127</v>
      </c>
      <c r="F2136" s="682" t="s">
        <v>456</v>
      </c>
      <c r="G2136" s="670">
        <f>_xlfn.XLOOKUP(Table3[[#This Row],[district]],LISTS!B:B,LISTS!C:C,0,0,1)</f>
        <v>80402010</v>
      </c>
    </row>
    <row r="2137" spans="1:7" ht="13.5" x14ac:dyDescent="0.35">
      <c r="A2137" s="674" t="s">
        <v>4115</v>
      </c>
      <c r="B2137" s="674" t="s">
        <v>3642</v>
      </c>
      <c r="C2137" s="672" t="s">
        <v>4280</v>
      </c>
      <c r="D2137" s="675">
        <v>44742</v>
      </c>
      <c r="E2137" s="477" t="s">
        <v>3127</v>
      </c>
      <c r="F2137" s="682" t="s">
        <v>456</v>
      </c>
      <c r="G2137" s="670">
        <f>_xlfn.XLOOKUP(Table3[[#This Row],[district]],LISTS!B:B,LISTS!C:C,0,0,1)</f>
        <v>80402010</v>
      </c>
    </row>
    <row r="2138" spans="1:7" ht="13.5" x14ac:dyDescent="0.35">
      <c r="A2138" s="674" t="s">
        <v>3697</v>
      </c>
      <c r="B2138" s="676" t="s">
        <v>3680</v>
      </c>
      <c r="C2138" s="672" t="s">
        <v>4280</v>
      </c>
      <c r="D2138" s="675">
        <v>44742</v>
      </c>
      <c r="E2138" s="477" t="s">
        <v>3127</v>
      </c>
      <c r="F2138" s="682" t="s">
        <v>456</v>
      </c>
      <c r="G2138" s="670">
        <f>_xlfn.XLOOKUP(Table3[[#This Row],[district]],LISTS!B:B,LISTS!C:C,0,0,1)</f>
        <v>80402010</v>
      </c>
    </row>
    <row r="2139" spans="1:7" ht="13.5" x14ac:dyDescent="0.35">
      <c r="A2139" s="674" t="s">
        <v>3697</v>
      </c>
      <c r="B2139" s="676" t="s">
        <v>3674</v>
      </c>
      <c r="C2139" s="672" t="s">
        <v>4280</v>
      </c>
      <c r="D2139" s="675">
        <v>44742</v>
      </c>
      <c r="E2139" s="477" t="s">
        <v>3127</v>
      </c>
      <c r="F2139" s="682" t="s">
        <v>456</v>
      </c>
      <c r="G2139" s="670">
        <f>_xlfn.XLOOKUP(Table3[[#This Row],[district]],LISTS!B:B,LISTS!C:C,0,0,1)</f>
        <v>80402010</v>
      </c>
    </row>
    <row r="2140" spans="1:7" ht="13.5" x14ac:dyDescent="0.35">
      <c r="A2140" s="670" t="s">
        <v>3541</v>
      </c>
      <c r="B2140" s="676" t="s">
        <v>3682</v>
      </c>
      <c r="C2140" s="672" t="s">
        <v>4280</v>
      </c>
      <c r="D2140" s="675">
        <v>44742</v>
      </c>
      <c r="E2140" s="477" t="s">
        <v>3127</v>
      </c>
      <c r="F2140" s="682" t="s">
        <v>456</v>
      </c>
      <c r="G2140" s="670">
        <f>_xlfn.XLOOKUP(Table3[[#This Row],[district]],LISTS!B:B,LISTS!C:C,0,0,1)</f>
        <v>80402010</v>
      </c>
    </row>
    <row r="2141" spans="1:7" ht="13.5" x14ac:dyDescent="0.35">
      <c r="A2141" s="674" t="s">
        <v>3541</v>
      </c>
      <c r="B2141" s="676" t="s">
        <v>3674</v>
      </c>
      <c r="C2141" s="672" t="s">
        <v>4280</v>
      </c>
      <c r="D2141" s="675">
        <v>44742</v>
      </c>
      <c r="E2141" s="477" t="s">
        <v>3127</v>
      </c>
      <c r="F2141" s="682" t="s">
        <v>456</v>
      </c>
      <c r="G2141" s="670">
        <f>_xlfn.XLOOKUP(Table3[[#This Row],[district]],LISTS!B:B,LISTS!C:C,0,0,1)</f>
        <v>80402010</v>
      </c>
    </row>
    <row r="2142" spans="1:7" ht="13.5" x14ac:dyDescent="0.35">
      <c r="A2142" s="671" t="s">
        <v>4116</v>
      </c>
      <c r="B2142" s="676" t="s">
        <v>3482</v>
      </c>
      <c r="C2142" s="672" t="s">
        <v>4280</v>
      </c>
      <c r="D2142" s="675">
        <v>44742</v>
      </c>
      <c r="E2142" s="477" t="s">
        <v>3127</v>
      </c>
      <c r="F2142" s="682" t="s">
        <v>456</v>
      </c>
      <c r="G2142" s="670">
        <f>_xlfn.XLOOKUP(Table3[[#This Row],[district]],LISTS!B:B,LISTS!C:C,0,0,1)</f>
        <v>80402010</v>
      </c>
    </row>
    <row r="2143" spans="1:7" ht="13.5" x14ac:dyDescent="0.35">
      <c r="A2143" s="674" t="s">
        <v>4116</v>
      </c>
      <c r="B2143" s="676" t="s">
        <v>3642</v>
      </c>
      <c r="C2143" s="672" t="s">
        <v>4280</v>
      </c>
      <c r="D2143" s="675">
        <v>44742</v>
      </c>
      <c r="E2143" s="477" t="s">
        <v>3127</v>
      </c>
      <c r="F2143" s="682" t="s">
        <v>456</v>
      </c>
      <c r="G2143" s="670">
        <f>_xlfn.XLOOKUP(Table3[[#This Row],[district]],LISTS!B:B,LISTS!C:C,0,0,1)</f>
        <v>80402010</v>
      </c>
    </row>
    <row r="2144" spans="1:7" ht="13.5" x14ac:dyDescent="0.35">
      <c r="A2144" s="674" t="s">
        <v>3946</v>
      </c>
      <c r="B2144" s="676" t="s">
        <v>3683</v>
      </c>
      <c r="C2144" s="672" t="s">
        <v>4280</v>
      </c>
      <c r="D2144" s="675">
        <v>44742</v>
      </c>
      <c r="E2144" s="477" t="s">
        <v>3127</v>
      </c>
      <c r="F2144" s="682" t="s">
        <v>456</v>
      </c>
      <c r="G2144" s="670">
        <f>_xlfn.XLOOKUP(Table3[[#This Row],[district]],LISTS!B:B,LISTS!C:C,0,0,1)</f>
        <v>80402010</v>
      </c>
    </row>
    <row r="2145" spans="1:7" ht="13.5" x14ac:dyDescent="0.35">
      <c r="A2145" s="674" t="s">
        <v>3946</v>
      </c>
      <c r="B2145" s="676" t="s">
        <v>3674</v>
      </c>
      <c r="C2145" s="672" t="s">
        <v>4280</v>
      </c>
      <c r="D2145" s="675">
        <v>44742</v>
      </c>
      <c r="E2145" s="477" t="s">
        <v>3127</v>
      </c>
      <c r="F2145" s="682" t="s">
        <v>456</v>
      </c>
      <c r="G2145" s="670">
        <f>_xlfn.XLOOKUP(Table3[[#This Row],[district]],LISTS!B:B,LISTS!C:C,0,0,1)</f>
        <v>80402010</v>
      </c>
    </row>
    <row r="2146" spans="1:7" ht="13.5" x14ac:dyDescent="0.35">
      <c r="A2146" s="670" t="s">
        <v>3531</v>
      </c>
      <c r="B2146" s="676" t="s">
        <v>3685</v>
      </c>
      <c r="C2146" s="672" t="s">
        <v>4280</v>
      </c>
      <c r="D2146" s="675">
        <v>44742</v>
      </c>
      <c r="E2146" s="477" t="s">
        <v>3127</v>
      </c>
      <c r="F2146" s="682" t="s">
        <v>456</v>
      </c>
      <c r="G2146" s="670">
        <f>_xlfn.XLOOKUP(Table3[[#This Row],[district]],LISTS!B:B,LISTS!C:C,0,0,1)</f>
        <v>80402010</v>
      </c>
    </row>
    <row r="2147" spans="1:7" ht="13.5" x14ac:dyDescent="0.35">
      <c r="A2147" s="674" t="s">
        <v>3531</v>
      </c>
      <c r="B2147" s="674" t="s">
        <v>3639</v>
      </c>
      <c r="C2147" s="672" t="s">
        <v>4280</v>
      </c>
      <c r="D2147" s="675">
        <v>44742</v>
      </c>
      <c r="E2147" s="477" t="s">
        <v>3127</v>
      </c>
      <c r="F2147" s="682" t="s">
        <v>456</v>
      </c>
      <c r="G2147" s="670">
        <f>_xlfn.XLOOKUP(Table3[[#This Row],[district]],LISTS!B:B,LISTS!C:C,0,0,1)</f>
        <v>80402010</v>
      </c>
    </row>
    <row r="2148" spans="1:7" ht="13.5" x14ac:dyDescent="0.35">
      <c r="A2148" s="671" t="s">
        <v>4117</v>
      </c>
      <c r="B2148" s="676" t="s">
        <v>3656</v>
      </c>
      <c r="C2148" s="672" t="s">
        <v>4280</v>
      </c>
      <c r="D2148" s="675">
        <v>44742</v>
      </c>
      <c r="E2148" s="477" t="s">
        <v>3127</v>
      </c>
      <c r="F2148" s="682" t="s">
        <v>456</v>
      </c>
      <c r="G2148" s="670">
        <f>_xlfn.XLOOKUP(Table3[[#This Row],[district]],LISTS!B:B,LISTS!C:C,0,0,1)</f>
        <v>80402010</v>
      </c>
    </row>
    <row r="2149" spans="1:7" ht="13.5" x14ac:dyDescent="0.35">
      <c r="A2149" s="674" t="s">
        <v>4117</v>
      </c>
      <c r="B2149" s="676" t="s">
        <v>3642</v>
      </c>
      <c r="C2149" s="672" t="s">
        <v>4280</v>
      </c>
      <c r="D2149" s="675">
        <v>44742</v>
      </c>
      <c r="E2149" s="477" t="s">
        <v>3127</v>
      </c>
      <c r="F2149" s="682" t="s">
        <v>456</v>
      </c>
      <c r="G2149" s="670">
        <f>_xlfn.XLOOKUP(Table3[[#This Row],[district]],LISTS!B:B,LISTS!C:C,0,0,1)</f>
        <v>80402010</v>
      </c>
    </row>
    <row r="2150" spans="1:7" ht="13.5" x14ac:dyDescent="0.35">
      <c r="A2150" s="674" t="s">
        <v>3639</v>
      </c>
      <c r="B2150" s="676" t="s">
        <v>3688</v>
      </c>
      <c r="C2150" s="672" t="s">
        <v>4280</v>
      </c>
      <c r="D2150" s="675">
        <v>44742</v>
      </c>
      <c r="E2150" s="477" t="s">
        <v>3127</v>
      </c>
      <c r="F2150" s="682" t="s">
        <v>456</v>
      </c>
      <c r="G2150" s="670">
        <f>_xlfn.XLOOKUP(Table3[[#This Row],[district]],LISTS!B:B,LISTS!C:C,0,0,1)</f>
        <v>80402010</v>
      </c>
    </row>
    <row r="2151" spans="1:7" ht="13.5" x14ac:dyDescent="0.35">
      <c r="A2151" s="674" t="s">
        <v>3639</v>
      </c>
      <c r="B2151" s="676" t="s">
        <v>3639</v>
      </c>
      <c r="C2151" s="672" t="s">
        <v>4280</v>
      </c>
      <c r="D2151" s="675">
        <v>44742</v>
      </c>
      <c r="E2151" s="477" t="s">
        <v>3127</v>
      </c>
      <c r="F2151" s="682" t="s">
        <v>456</v>
      </c>
      <c r="G2151" s="670">
        <f>_xlfn.XLOOKUP(Table3[[#This Row],[district]],LISTS!B:B,LISTS!C:C,0,0,1)</f>
        <v>80402010</v>
      </c>
    </row>
    <row r="2152" spans="1:7" ht="13.5" x14ac:dyDescent="0.35">
      <c r="A2152" s="674" t="s">
        <v>3819</v>
      </c>
      <c r="B2152" s="676" t="s">
        <v>3689</v>
      </c>
      <c r="C2152" s="672" t="s">
        <v>4280</v>
      </c>
      <c r="D2152" s="675">
        <v>44742</v>
      </c>
      <c r="E2152" s="477" t="s">
        <v>3127</v>
      </c>
      <c r="F2152" s="682" t="s">
        <v>456</v>
      </c>
      <c r="G2152" s="670">
        <f>_xlfn.XLOOKUP(Table3[[#This Row],[district]],LISTS!B:B,LISTS!C:C,0,0,1)</f>
        <v>80402010</v>
      </c>
    </row>
    <row r="2153" spans="1:7" ht="13.5" x14ac:dyDescent="0.35">
      <c r="A2153" s="674" t="s">
        <v>3819</v>
      </c>
      <c r="B2153" s="676" t="s">
        <v>3639</v>
      </c>
      <c r="C2153" s="672" t="s">
        <v>4280</v>
      </c>
      <c r="D2153" s="675">
        <v>44742</v>
      </c>
      <c r="E2153" s="477" t="s">
        <v>3127</v>
      </c>
      <c r="F2153" s="682" t="s">
        <v>456</v>
      </c>
      <c r="G2153" s="670">
        <f>_xlfn.XLOOKUP(Table3[[#This Row],[district]],LISTS!B:B,LISTS!C:C,0,0,1)</f>
        <v>80402010</v>
      </c>
    </row>
    <row r="2154" spans="1:7" ht="13.5" x14ac:dyDescent="0.35">
      <c r="A2154" s="671" t="s">
        <v>4118</v>
      </c>
      <c r="B2154" s="676" t="s">
        <v>336</v>
      </c>
      <c r="C2154" s="672" t="s">
        <v>4280</v>
      </c>
      <c r="D2154" s="675">
        <v>44742</v>
      </c>
      <c r="E2154" s="477" t="s">
        <v>3127</v>
      </c>
      <c r="F2154" s="682" t="s">
        <v>456</v>
      </c>
      <c r="G2154" s="670">
        <f>_xlfn.XLOOKUP(Table3[[#This Row],[district]],LISTS!B:B,LISTS!C:C,0,0,1)</f>
        <v>80402010</v>
      </c>
    </row>
    <row r="2155" spans="1:7" ht="13.5" x14ac:dyDescent="0.35">
      <c r="A2155" s="674" t="s">
        <v>4118</v>
      </c>
      <c r="B2155" s="676" t="s">
        <v>3642</v>
      </c>
      <c r="C2155" s="672" t="s">
        <v>4280</v>
      </c>
      <c r="D2155" s="675">
        <v>44742</v>
      </c>
      <c r="E2155" s="477" t="s">
        <v>3127</v>
      </c>
      <c r="F2155" s="682" t="s">
        <v>456</v>
      </c>
      <c r="G2155" s="670">
        <f>_xlfn.XLOOKUP(Table3[[#This Row],[district]],LISTS!B:B,LISTS!C:C,0,0,1)</f>
        <v>80402010</v>
      </c>
    </row>
    <row r="2156" spans="1:7" ht="13.5" x14ac:dyDescent="0.35">
      <c r="A2156" s="671" t="s">
        <v>4119</v>
      </c>
      <c r="B2156" s="676" t="s">
        <v>3658</v>
      </c>
      <c r="C2156" s="672" t="s">
        <v>4280</v>
      </c>
      <c r="D2156" s="675">
        <v>44742</v>
      </c>
      <c r="E2156" s="477" t="s">
        <v>3127</v>
      </c>
      <c r="F2156" s="682" t="s">
        <v>456</v>
      </c>
      <c r="G2156" s="670">
        <f>_xlfn.XLOOKUP(Table3[[#This Row],[district]],LISTS!B:B,LISTS!C:C,0,0,1)</f>
        <v>80402010</v>
      </c>
    </row>
    <row r="2157" spans="1:7" ht="13.5" x14ac:dyDescent="0.35">
      <c r="A2157" s="674" t="s">
        <v>4119</v>
      </c>
      <c r="B2157" s="676" t="s">
        <v>3642</v>
      </c>
      <c r="C2157" s="672" t="s">
        <v>4280</v>
      </c>
      <c r="D2157" s="675">
        <v>44742</v>
      </c>
      <c r="E2157" s="477" t="s">
        <v>3127</v>
      </c>
      <c r="F2157" s="682" t="s">
        <v>456</v>
      </c>
      <c r="G2157" s="670">
        <f>_xlfn.XLOOKUP(Table3[[#This Row],[district]],LISTS!B:B,LISTS!C:C,0,0,1)</f>
        <v>80402010</v>
      </c>
    </row>
    <row r="2158" spans="1:7" ht="13.5" x14ac:dyDescent="0.35">
      <c r="A2158" s="674" t="s">
        <v>3776</v>
      </c>
      <c r="B2158" s="676" t="s">
        <v>3691</v>
      </c>
      <c r="C2158" s="672" t="s">
        <v>4280</v>
      </c>
      <c r="D2158" s="675">
        <v>44742</v>
      </c>
      <c r="E2158" s="477" t="s">
        <v>3127</v>
      </c>
      <c r="F2158" s="682" t="s">
        <v>456</v>
      </c>
      <c r="G2158" s="670">
        <f>_xlfn.XLOOKUP(Table3[[#This Row],[district]],LISTS!B:B,LISTS!C:C,0,0,1)</f>
        <v>80402010</v>
      </c>
    </row>
    <row r="2159" spans="1:7" ht="13.5" x14ac:dyDescent="0.35">
      <c r="A2159" s="674" t="s">
        <v>3776</v>
      </c>
      <c r="B2159" s="676" t="s">
        <v>3639</v>
      </c>
      <c r="C2159" s="672" t="s">
        <v>4280</v>
      </c>
      <c r="D2159" s="675">
        <v>44742</v>
      </c>
      <c r="E2159" s="477" t="s">
        <v>3127</v>
      </c>
      <c r="F2159" s="682" t="s">
        <v>456</v>
      </c>
      <c r="G2159" s="670">
        <f>_xlfn.XLOOKUP(Table3[[#This Row],[district]],LISTS!B:B,LISTS!C:C,0,0,1)</f>
        <v>80402010</v>
      </c>
    </row>
    <row r="2160" spans="1:7" ht="13.5" x14ac:dyDescent="0.35">
      <c r="A2160" s="674" t="s">
        <v>3837</v>
      </c>
      <c r="B2160" s="676" t="s">
        <v>3693</v>
      </c>
      <c r="C2160" s="672" t="s">
        <v>4280</v>
      </c>
      <c r="D2160" s="675">
        <v>44742</v>
      </c>
      <c r="E2160" s="477" t="s">
        <v>3127</v>
      </c>
      <c r="F2160" s="682" t="s">
        <v>456</v>
      </c>
      <c r="G2160" s="670">
        <f>_xlfn.XLOOKUP(Table3[[#This Row],[district]],LISTS!B:B,LISTS!C:C,0,0,1)</f>
        <v>80402010</v>
      </c>
    </row>
    <row r="2161" spans="1:7" ht="13.5" x14ac:dyDescent="0.35">
      <c r="A2161" s="674" t="s">
        <v>3837</v>
      </c>
      <c r="B2161" s="676" t="s">
        <v>3639</v>
      </c>
      <c r="C2161" s="672" t="s">
        <v>4280</v>
      </c>
      <c r="D2161" s="675">
        <v>44742</v>
      </c>
      <c r="E2161" s="477" t="s">
        <v>3127</v>
      </c>
      <c r="F2161" s="682" t="s">
        <v>456</v>
      </c>
      <c r="G2161" s="670">
        <f>_xlfn.XLOOKUP(Table3[[#This Row],[district]],LISTS!B:B,LISTS!C:C,0,0,1)</f>
        <v>80402010</v>
      </c>
    </row>
    <row r="2162" spans="1:7" ht="13.5" x14ac:dyDescent="0.35">
      <c r="A2162" s="671" t="s">
        <v>4120</v>
      </c>
      <c r="B2162" s="676" t="s">
        <v>3665</v>
      </c>
      <c r="C2162" s="672" t="s">
        <v>4280</v>
      </c>
      <c r="D2162" s="675">
        <v>44742</v>
      </c>
      <c r="E2162" s="477" t="s">
        <v>3127</v>
      </c>
      <c r="F2162" s="682" t="s">
        <v>456</v>
      </c>
      <c r="G2162" s="670">
        <f>_xlfn.XLOOKUP(Table3[[#This Row],[district]],LISTS!B:B,LISTS!C:C,0,0,1)</f>
        <v>80402010</v>
      </c>
    </row>
    <row r="2163" spans="1:7" ht="13.5" x14ac:dyDescent="0.35">
      <c r="A2163" s="674" t="s">
        <v>4120</v>
      </c>
      <c r="B2163" s="676" t="s">
        <v>3642</v>
      </c>
      <c r="C2163" s="672" t="s">
        <v>4280</v>
      </c>
      <c r="D2163" s="675">
        <v>44742</v>
      </c>
      <c r="E2163" s="477" t="s">
        <v>3127</v>
      </c>
      <c r="F2163" s="682" t="s">
        <v>456</v>
      </c>
      <c r="G2163" s="670">
        <f>_xlfn.XLOOKUP(Table3[[#This Row],[district]],LISTS!B:B,LISTS!C:C,0,0,1)</f>
        <v>80402010</v>
      </c>
    </row>
    <row r="2164" spans="1:7" ht="13.5" x14ac:dyDescent="0.35">
      <c r="A2164" s="674" t="s">
        <v>3723</v>
      </c>
      <c r="B2164" s="676" t="s">
        <v>4273</v>
      </c>
      <c r="C2164" s="672" t="s">
        <v>4280</v>
      </c>
      <c r="D2164" s="675">
        <v>44742</v>
      </c>
      <c r="E2164" s="477" t="s">
        <v>3127</v>
      </c>
      <c r="F2164" s="682" t="s">
        <v>456</v>
      </c>
      <c r="G2164" s="670">
        <f>_xlfn.XLOOKUP(Table3[[#This Row],[district]],LISTS!B:B,LISTS!C:C,0,0,1)</f>
        <v>80402010</v>
      </c>
    </row>
    <row r="2165" spans="1:7" ht="13.5" x14ac:dyDescent="0.35">
      <c r="A2165" s="674" t="s">
        <v>3723</v>
      </c>
      <c r="B2165" s="676" t="s">
        <v>3639</v>
      </c>
      <c r="C2165" s="672" t="s">
        <v>4280</v>
      </c>
      <c r="D2165" s="675">
        <v>44742</v>
      </c>
      <c r="E2165" s="477" t="s">
        <v>3127</v>
      </c>
      <c r="F2165" s="682" t="s">
        <v>456</v>
      </c>
      <c r="G2165" s="670">
        <f>_xlfn.XLOOKUP(Table3[[#This Row],[district]],LISTS!B:B,LISTS!C:C,0,0,1)</f>
        <v>80402010</v>
      </c>
    </row>
    <row r="2166" spans="1:7" ht="13.5" x14ac:dyDescent="0.35">
      <c r="A2166" s="670" t="s">
        <v>3526</v>
      </c>
      <c r="B2166" s="676" t="s">
        <v>3634</v>
      </c>
      <c r="C2166" s="672" t="s">
        <v>4280</v>
      </c>
      <c r="D2166" s="675">
        <v>44742</v>
      </c>
      <c r="E2166" s="477" t="s">
        <v>3127</v>
      </c>
      <c r="F2166" s="682" t="s">
        <v>456</v>
      </c>
      <c r="G2166" s="670">
        <f>_xlfn.XLOOKUP(Table3[[#This Row],[district]],LISTS!B:B,LISTS!C:C,0,0,1)</f>
        <v>80402010</v>
      </c>
    </row>
    <row r="2167" spans="1:7" ht="13.5" x14ac:dyDescent="0.35">
      <c r="A2167" s="674" t="s">
        <v>3526</v>
      </c>
      <c r="B2167" s="676" t="s">
        <v>3639</v>
      </c>
      <c r="C2167" s="672" t="s">
        <v>4280</v>
      </c>
      <c r="D2167" s="675">
        <v>44742</v>
      </c>
      <c r="E2167" s="477" t="s">
        <v>3127</v>
      </c>
      <c r="F2167" s="682" t="s">
        <v>456</v>
      </c>
      <c r="G2167" s="670">
        <f>_xlfn.XLOOKUP(Table3[[#This Row],[district]],LISTS!B:B,LISTS!C:C,0,0,1)</f>
        <v>80402010</v>
      </c>
    </row>
    <row r="2168" spans="1:7" ht="13.5" x14ac:dyDescent="0.35">
      <c r="A2168" s="674" t="s">
        <v>3707</v>
      </c>
      <c r="B2168" s="676" t="s">
        <v>607</v>
      </c>
      <c r="C2168" s="672" t="s">
        <v>4280</v>
      </c>
      <c r="D2168" s="675">
        <v>44742</v>
      </c>
      <c r="E2168" s="477" t="s">
        <v>3127</v>
      </c>
      <c r="F2168" s="682" t="s">
        <v>456</v>
      </c>
      <c r="G2168" s="670">
        <f>_xlfn.XLOOKUP(Table3[[#This Row],[district]],LISTS!B:B,LISTS!C:C,0,0,1)</f>
        <v>80402010</v>
      </c>
    </row>
    <row r="2169" spans="1:7" ht="13.5" x14ac:dyDescent="0.35">
      <c r="A2169" s="674" t="s">
        <v>3707</v>
      </c>
      <c r="B2169" s="676" t="s">
        <v>3639</v>
      </c>
      <c r="C2169" s="672" t="s">
        <v>4280</v>
      </c>
      <c r="D2169" s="675">
        <v>44742</v>
      </c>
      <c r="E2169" s="477" t="s">
        <v>3127</v>
      </c>
      <c r="F2169" s="682" t="s">
        <v>456</v>
      </c>
      <c r="G2169" s="670">
        <f>_xlfn.XLOOKUP(Table3[[#This Row],[district]],LISTS!B:B,LISTS!C:C,0,0,1)</f>
        <v>80402010</v>
      </c>
    </row>
    <row r="2170" spans="1:7" ht="13.5" x14ac:dyDescent="0.35">
      <c r="A2170" s="674" t="s">
        <v>3653</v>
      </c>
      <c r="B2170" s="676" t="s">
        <v>378</v>
      </c>
      <c r="C2170" s="672" t="s">
        <v>4280</v>
      </c>
      <c r="D2170" s="675">
        <v>44742</v>
      </c>
      <c r="E2170" s="477" t="s">
        <v>3127</v>
      </c>
      <c r="F2170" s="682" t="s">
        <v>456</v>
      </c>
      <c r="G2170" s="670">
        <f>_xlfn.XLOOKUP(Table3[[#This Row],[district]],LISTS!B:B,LISTS!C:C,0,0,1)</f>
        <v>80402010</v>
      </c>
    </row>
    <row r="2171" spans="1:7" ht="13.5" x14ac:dyDescent="0.35">
      <c r="A2171" s="674" t="s">
        <v>3653</v>
      </c>
      <c r="B2171" s="676" t="s">
        <v>3639</v>
      </c>
      <c r="C2171" s="672" t="s">
        <v>4280</v>
      </c>
      <c r="D2171" s="675">
        <v>44742</v>
      </c>
      <c r="E2171" s="477" t="s">
        <v>3127</v>
      </c>
      <c r="F2171" s="682" t="s">
        <v>456</v>
      </c>
      <c r="G2171" s="670">
        <f>_xlfn.XLOOKUP(Table3[[#This Row],[district]],LISTS!B:B,LISTS!C:C,0,0,1)</f>
        <v>80402010</v>
      </c>
    </row>
    <row r="2172" spans="1:7" ht="13.5" x14ac:dyDescent="0.35">
      <c r="A2172" s="670" t="s">
        <v>3584</v>
      </c>
      <c r="B2172" s="676" t="s">
        <v>3637</v>
      </c>
      <c r="C2172" s="672" t="s">
        <v>4279</v>
      </c>
      <c r="D2172" s="675">
        <v>44742</v>
      </c>
      <c r="E2172" s="477" t="s">
        <v>3127</v>
      </c>
      <c r="F2172" s="682" t="s">
        <v>456</v>
      </c>
      <c r="G2172" s="670">
        <f>_xlfn.XLOOKUP(Table3[[#This Row],[district]],LISTS!B:B,LISTS!C:C,0,0,1)</f>
        <v>80402010</v>
      </c>
    </row>
    <row r="2173" spans="1:7" ht="13.5" x14ac:dyDescent="0.35">
      <c r="A2173" s="674" t="s">
        <v>3584</v>
      </c>
      <c r="B2173" s="674" t="s">
        <v>3639</v>
      </c>
      <c r="C2173" s="672" t="s">
        <v>4279</v>
      </c>
      <c r="D2173" s="675">
        <v>44742</v>
      </c>
      <c r="E2173" s="477" t="s">
        <v>3127</v>
      </c>
      <c r="F2173" s="682" t="s">
        <v>456</v>
      </c>
      <c r="G2173" s="670">
        <f>_xlfn.XLOOKUP(Table3[[#This Row],[district]],LISTS!B:B,LISTS!C:C,0,0,1)</f>
        <v>80402010</v>
      </c>
    </row>
    <row r="2174" spans="1:7" ht="13.5" x14ac:dyDescent="0.35">
      <c r="A2174" s="670" t="s">
        <v>3514</v>
      </c>
      <c r="B2174" s="676" t="s">
        <v>3616</v>
      </c>
      <c r="C2174" s="672" t="s">
        <v>4280</v>
      </c>
      <c r="D2174" s="675">
        <v>44742</v>
      </c>
      <c r="E2174" s="477" t="s">
        <v>3127</v>
      </c>
      <c r="F2174" s="682" t="s">
        <v>456</v>
      </c>
      <c r="G2174" s="670">
        <f>_xlfn.XLOOKUP(Table3[[#This Row],[district]],LISTS!B:B,LISTS!C:C,0,0,1)</f>
        <v>80402010</v>
      </c>
    </row>
    <row r="2175" spans="1:7" ht="13.5" x14ac:dyDescent="0.35">
      <c r="A2175" s="674" t="s">
        <v>3514</v>
      </c>
      <c r="B2175" s="676" t="s">
        <v>3639</v>
      </c>
      <c r="C2175" s="672" t="s">
        <v>4280</v>
      </c>
      <c r="D2175" s="675">
        <v>44742</v>
      </c>
      <c r="E2175" s="477" t="s">
        <v>3127</v>
      </c>
      <c r="F2175" s="682" t="s">
        <v>456</v>
      </c>
      <c r="G2175" s="670">
        <f>_xlfn.XLOOKUP(Table3[[#This Row],[district]],LISTS!B:B,LISTS!C:C,0,0,1)</f>
        <v>80402010</v>
      </c>
    </row>
    <row r="2176" spans="1:7" ht="13.5" x14ac:dyDescent="0.35">
      <c r="A2176" s="674" t="s">
        <v>3947</v>
      </c>
      <c r="B2176" s="676" t="s">
        <v>373</v>
      </c>
      <c r="C2176" s="672" t="s">
        <v>4280</v>
      </c>
      <c r="D2176" s="675">
        <v>44742</v>
      </c>
      <c r="E2176" s="477" t="s">
        <v>3127</v>
      </c>
      <c r="F2176" s="682" t="s">
        <v>456</v>
      </c>
      <c r="G2176" s="670">
        <f>_xlfn.XLOOKUP(Table3[[#This Row],[district]],LISTS!B:B,LISTS!C:C,0,0,1)</f>
        <v>80402010</v>
      </c>
    </row>
    <row r="2177" spans="1:7" ht="13.5" x14ac:dyDescent="0.35">
      <c r="A2177" s="674" t="s">
        <v>3947</v>
      </c>
      <c r="B2177" s="676" t="s">
        <v>3639</v>
      </c>
      <c r="C2177" s="672" t="s">
        <v>4280</v>
      </c>
      <c r="D2177" s="675">
        <v>44742</v>
      </c>
      <c r="E2177" s="477" t="s">
        <v>3127</v>
      </c>
      <c r="F2177" s="682" t="s">
        <v>456</v>
      </c>
      <c r="G2177" s="670">
        <f>_xlfn.XLOOKUP(Table3[[#This Row],[district]],LISTS!B:B,LISTS!C:C,0,0,1)</f>
        <v>80402010</v>
      </c>
    </row>
    <row r="2178" spans="1:7" ht="13.5" x14ac:dyDescent="0.35">
      <c r="A2178" s="671" t="s">
        <v>3915</v>
      </c>
      <c r="B2178" s="676" t="s">
        <v>3638</v>
      </c>
      <c r="C2178" s="672" t="s">
        <v>4279</v>
      </c>
      <c r="D2178" s="675">
        <v>44742</v>
      </c>
      <c r="E2178" s="477" t="s">
        <v>3127</v>
      </c>
      <c r="F2178" s="682" t="s">
        <v>456</v>
      </c>
      <c r="G2178" s="670">
        <f>_xlfn.XLOOKUP(Table3[[#This Row],[district]],LISTS!B:B,LISTS!C:C,0,0,1)</f>
        <v>80402010</v>
      </c>
    </row>
    <row r="2179" spans="1:7" ht="13.5" x14ac:dyDescent="0.35">
      <c r="A2179" s="674" t="s">
        <v>3915</v>
      </c>
      <c r="B2179" s="676" t="s">
        <v>3639</v>
      </c>
      <c r="C2179" s="672" t="s">
        <v>4279</v>
      </c>
      <c r="D2179" s="675">
        <v>44742</v>
      </c>
      <c r="E2179" s="477" t="s">
        <v>3127</v>
      </c>
      <c r="F2179" s="682" t="s">
        <v>456</v>
      </c>
      <c r="G2179" s="670">
        <f>_xlfn.XLOOKUP(Table3[[#This Row],[district]],LISTS!B:B,LISTS!C:C,0,0,1)</f>
        <v>80402010</v>
      </c>
    </row>
    <row r="2180" spans="1:7" ht="13.5" x14ac:dyDescent="0.35">
      <c r="A2180" s="671" t="s">
        <v>4121</v>
      </c>
      <c r="B2180" s="676" t="s">
        <v>3671</v>
      </c>
      <c r="C2180" s="672" t="s">
        <v>4280</v>
      </c>
      <c r="D2180" s="675">
        <v>44742</v>
      </c>
      <c r="E2180" s="477" t="s">
        <v>3127</v>
      </c>
      <c r="F2180" s="682" t="s">
        <v>456</v>
      </c>
      <c r="G2180" s="670">
        <f>_xlfn.XLOOKUP(Table3[[#This Row],[district]],LISTS!B:B,LISTS!C:C,0,0,1)</f>
        <v>80402010</v>
      </c>
    </row>
    <row r="2181" spans="1:7" ht="13.5" x14ac:dyDescent="0.35">
      <c r="A2181" s="674" t="s">
        <v>4121</v>
      </c>
      <c r="B2181" s="676" t="s">
        <v>3642</v>
      </c>
      <c r="C2181" s="672" t="s">
        <v>4280</v>
      </c>
      <c r="D2181" s="675">
        <v>44742</v>
      </c>
      <c r="E2181" s="477" t="s">
        <v>3127</v>
      </c>
      <c r="F2181" s="682" t="s">
        <v>456</v>
      </c>
      <c r="G2181" s="670">
        <f>_xlfn.XLOOKUP(Table3[[#This Row],[district]],LISTS!B:B,LISTS!C:C,0,0,1)</f>
        <v>80402010</v>
      </c>
    </row>
    <row r="2182" spans="1:7" ht="13.5" x14ac:dyDescent="0.35">
      <c r="A2182" s="674" t="s">
        <v>3765</v>
      </c>
      <c r="B2182" s="676" t="s">
        <v>3639</v>
      </c>
      <c r="C2182" s="672" t="s">
        <v>4280</v>
      </c>
      <c r="D2182" s="675">
        <v>44742</v>
      </c>
      <c r="E2182" s="477" t="s">
        <v>3127</v>
      </c>
      <c r="F2182" s="682" t="s">
        <v>456</v>
      </c>
      <c r="G2182" s="670">
        <f>_xlfn.XLOOKUP(Table3[[#This Row],[district]],LISTS!B:B,LISTS!C:C,0,0,1)</f>
        <v>80402010</v>
      </c>
    </row>
    <row r="2183" spans="1:7" ht="13.5" x14ac:dyDescent="0.35">
      <c r="A2183" s="670" t="s">
        <v>3519</v>
      </c>
      <c r="B2183" s="676" t="s">
        <v>3640</v>
      </c>
      <c r="C2183" s="672" t="s">
        <v>4280</v>
      </c>
      <c r="D2183" s="675">
        <v>44742</v>
      </c>
      <c r="E2183" s="477" t="s">
        <v>3127</v>
      </c>
      <c r="F2183" s="682" t="s">
        <v>456</v>
      </c>
      <c r="G2183" s="670">
        <f>_xlfn.XLOOKUP(Table3[[#This Row],[district]],LISTS!B:B,LISTS!C:C,0,0,1)</f>
        <v>80402010</v>
      </c>
    </row>
    <row r="2184" spans="1:7" ht="13.5" x14ac:dyDescent="0.35">
      <c r="A2184" s="674" t="s">
        <v>3519</v>
      </c>
      <c r="B2184" s="676" t="s">
        <v>3639</v>
      </c>
      <c r="C2184" s="672" t="s">
        <v>4280</v>
      </c>
      <c r="D2184" s="675">
        <v>44742</v>
      </c>
      <c r="E2184" s="477" t="s">
        <v>3127</v>
      </c>
      <c r="F2184" s="682" t="s">
        <v>456</v>
      </c>
      <c r="G2184" s="670">
        <f>_xlfn.XLOOKUP(Table3[[#This Row],[district]],LISTS!B:B,LISTS!C:C,0,0,1)</f>
        <v>80402010</v>
      </c>
    </row>
    <row r="2185" spans="1:7" ht="13.5" x14ac:dyDescent="0.35">
      <c r="A2185" s="670" t="s">
        <v>3503</v>
      </c>
      <c r="B2185" s="676" t="s">
        <v>3641</v>
      </c>
      <c r="C2185" s="672" t="s">
        <v>4280</v>
      </c>
      <c r="D2185" s="675">
        <v>44742</v>
      </c>
      <c r="E2185" s="477" t="s">
        <v>3127</v>
      </c>
      <c r="F2185" s="682" t="s">
        <v>456</v>
      </c>
      <c r="G2185" s="670">
        <f>_xlfn.XLOOKUP(Table3[[#This Row],[district]],LISTS!B:B,LISTS!C:C,0,0,1)</f>
        <v>80402010</v>
      </c>
    </row>
    <row r="2186" spans="1:7" ht="13.5" x14ac:dyDescent="0.35">
      <c r="A2186" s="674" t="s">
        <v>3503</v>
      </c>
      <c r="B2186" s="676" t="s">
        <v>3639</v>
      </c>
      <c r="C2186" s="672" t="s">
        <v>4280</v>
      </c>
      <c r="D2186" s="675">
        <v>44742</v>
      </c>
      <c r="E2186" s="477" t="s">
        <v>3127</v>
      </c>
      <c r="F2186" s="682" t="s">
        <v>456</v>
      </c>
      <c r="G2186" s="670">
        <f>_xlfn.XLOOKUP(Table3[[#This Row],[district]],LISTS!B:B,LISTS!C:C,0,0,1)</f>
        <v>80402010</v>
      </c>
    </row>
    <row r="2187" spans="1:7" ht="13.5" x14ac:dyDescent="0.35">
      <c r="A2187" s="671" t="s">
        <v>3916</v>
      </c>
      <c r="B2187" s="676" t="s">
        <v>3642</v>
      </c>
      <c r="C2187" s="672" t="s">
        <v>4279</v>
      </c>
      <c r="D2187" s="675">
        <v>44742</v>
      </c>
      <c r="E2187" s="477" t="s">
        <v>3127</v>
      </c>
      <c r="F2187" s="682" t="s">
        <v>456</v>
      </c>
      <c r="G2187" s="670">
        <f>_xlfn.XLOOKUP(Table3[[#This Row],[district]],LISTS!B:B,LISTS!C:C,0,0,1)</f>
        <v>80402010</v>
      </c>
    </row>
    <row r="2188" spans="1:7" ht="13.5" x14ac:dyDescent="0.35">
      <c r="A2188" s="674" t="s">
        <v>3916</v>
      </c>
      <c r="B2188" s="676" t="s">
        <v>3639</v>
      </c>
      <c r="C2188" s="672" t="s">
        <v>4279</v>
      </c>
      <c r="D2188" s="675">
        <v>44742</v>
      </c>
      <c r="E2188" s="477" t="s">
        <v>3127</v>
      </c>
      <c r="F2188" s="682" t="s">
        <v>456</v>
      </c>
      <c r="G2188" s="670">
        <f>_xlfn.XLOOKUP(Table3[[#This Row],[district]],LISTS!B:B,LISTS!C:C,0,0,1)</f>
        <v>80402010</v>
      </c>
    </row>
    <row r="2189" spans="1:7" ht="13.5" x14ac:dyDescent="0.35">
      <c r="A2189" s="671" t="s">
        <v>4122</v>
      </c>
      <c r="B2189" s="676" t="s">
        <v>3674</v>
      </c>
      <c r="C2189" s="672" t="s">
        <v>4280</v>
      </c>
      <c r="D2189" s="675">
        <v>44742</v>
      </c>
      <c r="E2189" s="477" t="s">
        <v>3127</v>
      </c>
      <c r="F2189" s="682" t="s">
        <v>456</v>
      </c>
      <c r="G2189" s="670">
        <f>_xlfn.XLOOKUP(Table3[[#This Row],[district]],LISTS!B:B,LISTS!C:C,0,0,1)</f>
        <v>80402010</v>
      </c>
    </row>
    <row r="2190" spans="1:7" ht="13.5" x14ac:dyDescent="0.35">
      <c r="A2190" s="674" t="s">
        <v>4122</v>
      </c>
      <c r="B2190" s="676" t="s">
        <v>3642</v>
      </c>
      <c r="C2190" s="672" t="s">
        <v>4280</v>
      </c>
      <c r="D2190" s="675">
        <v>44742</v>
      </c>
      <c r="E2190" s="477" t="s">
        <v>3127</v>
      </c>
      <c r="F2190" s="682" t="s">
        <v>456</v>
      </c>
      <c r="G2190" s="670">
        <f>_xlfn.XLOOKUP(Table3[[#This Row],[district]],LISTS!B:B,LISTS!C:C,0,0,1)</f>
        <v>80402010</v>
      </c>
    </row>
    <row r="2191" spans="1:7" ht="13.5" x14ac:dyDescent="0.35">
      <c r="A2191" s="674" t="s">
        <v>3948</v>
      </c>
      <c r="B2191" s="676" t="s">
        <v>3645</v>
      </c>
      <c r="C2191" s="672" t="s">
        <v>4280</v>
      </c>
      <c r="D2191" s="675">
        <v>44742</v>
      </c>
      <c r="E2191" s="477" t="s">
        <v>3127</v>
      </c>
      <c r="F2191" s="682" t="s">
        <v>456</v>
      </c>
      <c r="G2191" s="670">
        <f>_xlfn.XLOOKUP(Table3[[#This Row],[district]],LISTS!B:B,LISTS!C:C,0,0,1)</f>
        <v>80402010</v>
      </c>
    </row>
    <row r="2192" spans="1:7" ht="13.5" x14ac:dyDescent="0.35">
      <c r="A2192" s="674" t="s">
        <v>3948</v>
      </c>
      <c r="B2192" s="676" t="s">
        <v>3639</v>
      </c>
      <c r="C2192" s="672" t="s">
        <v>4280</v>
      </c>
      <c r="D2192" s="675">
        <v>44742</v>
      </c>
      <c r="E2192" s="477" t="s">
        <v>3127</v>
      </c>
      <c r="F2192" s="682" t="s">
        <v>456</v>
      </c>
      <c r="G2192" s="670">
        <f>_xlfn.XLOOKUP(Table3[[#This Row],[district]],LISTS!B:B,LISTS!C:C,0,0,1)</f>
        <v>80402010</v>
      </c>
    </row>
    <row r="2193" spans="1:7" ht="13.5" x14ac:dyDescent="0.35">
      <c r="A2193" s="674" t="s">
        <v>3949</v>
      </c>
      <c r="B2193" s="676" t="s">
        <v>3648</v>
      </c>
      <c r="C2193" s="672" t="s">
        <v>4280</v>
      </c>
      <c r="D2193" s="675">
        <v>44742</v>
      </c>
      <c r="E2193" s="477" t="s">
        <v>3127</v>
      </c>
      <c r="F2193" s="682" t="s">
        <v>456</v>
      </c>
      <c r="G2193" s="670">
        <f>_xlfn.XLOOKUP(Table3[[#This Row],[district]],LISTS!B:B,LISTS!C:C,0,0,1)</f>
        <v>80402010</v>
      </c>
    </row>
    <row r="2194" spans="1:7" ht="13.5" x14ac:dyDescent="0.35">
      <c r="A2194" s="674" t="s">
        <v>3949</v>
      </c>
      <c r="B2194" s="674" t="s">
        <v>3639</v>
      </c>
      <c r="C2194" s="672" t="s">
        <v>4280</v>
      </c>
      <c r="D2194" s="675">
        <v>44742</v>
      </c>
      <c r="E2194" s="477" t="s">
        <v>3127</v>
      </c>
      <c r="F2194" s="682" t="s">
        <v>456</v>
      </c>
      <c r="G2194" s="670">
        <f>_xlfn.XLOOKUP(Table3[[#This Row],[district]],LISTS!B:B,LISTS!C:C,0,0,1)</f>
        <v>80402010</v>
      </c>
    </row>
    <row r="2195" spans="1:7" ht="13.5" x14ac:dyDescent="0.35">
      <c r="A2195" s="671" t="s">
        <v>4123</v>
      </c>
      <c r="B2195" s="676" t="s">
        <v>3676</v>
      </c>
      <c r="C2195" s="672" t="s">
        <v>4280</v>
      </c>
      <c r="D2195" s="675">
        <v>44742</v>
      </c>
      <c r="E2195" s="477" t="s">
        <v>3127</v>
      </c>
      <c r="F2195" s="682" t="s">
        <v>456</v>
      </c>
      <c r="G2195" s="670">
        <f>_xlfn.XLOOKUP(Table3[[#This Row],[district]],LISTS!B:B,LISTS!C:C,0,0,1)</f>
        <v>80402010</v>
      </c>
    </row>
    <row r="2196" spans="1:7" ht="13.5" x14ac:dyDescent="0.35">
      <c r="A2196" s="674" t="s">
        <v>4123</v>
      </c>
      <c r="B2196" s="676" t="s">
        <v>3642</v>
      </c>
      <c r="C2196" s="672" t="s">
        <v>4280</v>
      </c>
      <c r="D2196" s="675">
        <v>44742</v>
      </c>
      <c r="E2196" s="477" t="s">
        <v>3127</v>
      </c>
      <c r="F2196" s="682" t="s">
        <v>456</v>
      </c>
      <c r="G2196" s="670">
        <f>_xlfn.XLOOKUP(Table3[[#This Row],[district]],LISTS!B:B,LISTS!C:C,0,0,1)</f>
        <v>80402010</v>
      </c>
    </row>
    <row r="2197" spans="1:7" ht="13.5" x14ac:dyDescent="0.35">
      <c r="A2197" s="677" t="s">
        <v>3477</v>
      </c>
      <c r="B2197" s="676" t="s">
        <v>3649</v>
      </c>
      <c r="C2197" s="672" t="s">
        <v>4280</v>
      </c>
      <c r="D2197" s="675">
        <v>44742</v>
      </c>
      <c r="E2197" s="477" t="s">
        <v>3127</v>
      </c>
      <c r="F2197" s="682" t="s">
        <v>456</v>
      </c>
      <c r="G2197" s="670">
        <f>_xlfn.XLOOKUP(Table3[[#This Row],[district]],LISTS!B:B,LISTS!C:C,0,0,1)</f>
        <v>80402010</v>
      </c>
    </row>
    <row r="2198" spans="1:7" ht="13.5" x14ac:dyDescent="0.35">
      <c r="A2198" s="674" t="s">
        <v>3477</v>
      </c>
      <c r="B2198" s="676" t="s">
        <v>3639</v>
      </c>
      <c r="C2198" s="672" t="s">
        <v>4280</v>
      </c>
      <c r="D2198" s="675">
        <v>44742</v>
      </c>
      <c r="E2198" s="477" t="s">
        <v>3127</v>
      </c>
      <c r="F2198" s="682" t="s">
        <v>456</v>
      </c>
      <c r="G2198" s="670">
        <f>_xlfn.XLOOKUP(Table3[[#This Row],[district]],LISTS!B:B,LISTS!C:C,0,0,1)</f>
        <v>80402010</v>
      </c>
    </row>
    <row r="2199" spans="1:7" ht="13.5" x14ac:dyDescent="0.35">
      <c r="A2199" s="674" t="s">
        <v>3741</v>
      </c>
      <c r="B2199" s="676" t="s">
        <v>3650</v>
      </c>
      <c r="C2199" s="672" t="s">
        <v>4280</v>
      </c>
      <c r="D2199" s="675">
        <v>44742</v>
      </c>
      <c r="E2199" s="477" t="s">
        <v>3127</v>
      </c>
      <c r="F2199" s="682" t="s">
        <v>456</v>
      </c>
      <c r="G2199" s="670">
        <f>_xlfn.XLOOKUP(Table3[[#This Row],[district]],LISTS!B:B,LISTS!C:C,0,0,1)</f>
        <v>80402010</v>
      </c>
    </row>
    <row r="2200" spans="1:7" ht="13.5" x14ac:dyDescent="0.35">
      <c r="A2200" s="674" t="s">
        <v>3741</v>
      </c>
      <c r="B2200" s="676" t="s">
        <v>3639</v>
      </c>
      <c r="C2200" s="672" t="s">
        <v>4280</v>
      </c>
      <c r="D2200" s="675">
        <v>44742</v>
      </c>
      <c r="E2200" s="477" t="s">
        <v>3127</v>
      </c>
      <c r="F2200" s="682" t="s">
        <v>456</v>
      </c>
      <c r="G2200" s="670">
        <f>_xlfn.XLOOKUP(Table3[[#This Row],[district]],LISTS!B:B,LISTS!C:C,0,0,1)</f>
        <v>80402010</v>
      </c>
    </row>
    <row r="2201" spans="1:7" ht="13.5" x14ac:dyDescent="0.35">
      <c r="A2201" s="670" t="s">
        <v>3534</v>
      </c>
      <c r="B2201" s="676" t="s">
        <v>3482</v>
      </c>
      <c r="C2201" s="672" t="s">
        <v>4280</v>
      </c>
      <c r="D2201" s="675">
        <v>44742</v>
      </c>
      <c r="E2201" s="477" t="s">
        <v>3127</v>
      </c>
      <c r="F2201" s="682" t="s">
        <v>456</v>
      </c>
      <c r="G2201" s="670">
        <f>_xlfn.XLOOKUP(Table3[[#This Row],[district]],LISTS!B:B,LISTS!C:C,0,0,1)</f>
        <v>80402010</v>
      </c>
    </row>
    <row r="2202" spans="1:7" ht="13.5" x14ac:dyDescent="0.35">
      <c r="A2202" s="674" t="s">
        <v>3534</v>
      </c>
      <c r="B2202" s="676" t="s">
        <v>3639</v>
      </c>
      <c r="C2202" s="672" t="s">
        <v>4280</v>
      </c>
      <c r="D2202" s="675">
        <v>44742</v>
      </c>
      <c r="E2202" s="477" t="s">
        <v>3127</v>
      </c>
      <c r="F2202" s="682" t="s">
        <v>456</v>
      </c>
      <c r="G2202" s="670">
        <f>_xlfn.XLOOKUP(Table3[[#This Row],[district]],LISTS!B:B,LISTS!C:C,0,0,1)</f>
        <v>80402010</v>
      </c>
    </row>
    <row r="2203" spans="1:7" ht="13.5" x14ac:dyDescent="0.35">
      <c r="A2203" s="674" t="s">
        <v>3950</v>
      </c>
      <c r="B2203" s="676" t="s">
        <v>3676</v>
      </c>
      <c r="C2203" s="672" t="s">
        <v>4280</v>
      </c>
      <c r="D2203" s="675">
        <v>44742</v>
      </c>
      <c r="E2203" s="477" t="s">
        <v>3127</v>
      </c>
      <c r="F2203" s="682" t="s">
        <v>456</v>
      </c>
      <c r="G2203" s="670">
        <f>_xlfn.XLOOKUP(Table3[[#This Row],[district]],LISTS!B:B,LISTS!C:C,0,0,1)</f>
        <v>80402010</v>
      </c>
    </row>
    <row r="2204" spans="1:7" ht="13.5" x14ac:dyDescent="0.35">
      <c r="A2204" s="674" t="s">
        <v>3950</v>
      </c>
      <c r="B2204" s="676" t="s">
        <v>3658</v>
      </c>
      <c r="C2204" s="672" t="s">
        <v>4280</v>
      </c>
      <c r="D2204" s="675">
        <v>44742</v>
      </c>
      <c r="E2204" s="477" t="s">
        <v>3127</v>
      </c>
      <c r="F2204" s="682" t="s">
        <v>456</v>
      </c>
      <c r="G2204" s="670">
        <f>_xlfn.XLOOKUP(Table3[[#This Row],[district]],LISTS!B:B,LISTS!C:C,0,0,1)</f>
        <v>80402010</v>
      </c>
    </row>
    <row r="2205" spans="1:7" ht="13.5" x14ac:dyDescent="0.35">
      <c r="A2205" s="674" t="s">
        <v>3815</v>
      </c>
      <c r="B2205" s="676" t="s">
        <v>3656</v>
      </c>
      <c r="C2205" s="672" t="s">
        <v>4280</v>
      </c>
      <c r="D2205" s="675">
        <v>44742</v>
      </c>
      <c r="E2205" s="477" t="s">
        <v>3127</v>
      </c>
      <c r="F2205" s="682" t="s">
        <v>456</v>
      </c>
      <c r="G2205" s="670">
        <f>_xlfn.XLOOKUP(Table3[[#This Row],[district]],LISTS!B:B,LISTS!C:C,0,0,1)</f>
        <v>80402010</v>
      </c>
    </row>
    <row r="2206" spans="1:7" ht="13.5" x14ac:dyDescent="0.35">
      <c r="A2206" s="674" t="s">
        <v>3815</v>
      </c>
      <c r="B2206" s="676" t="s">
        <v>3639</v>
      </c>
      <c r="C2206" s="672" t="s">
        <v>4280</v>
      </c>
      <c r="D2206" s="675">
        <v>44742</v>
      </c>
      <c r="E2206" s="477" t="s">
        <v>3127</v>
      </c>
      <c r="F2206" s="682" t="s">
        <v>456</v>
      </c>
      <c r="G2206" s="670">
        <f>_xlfn.XLOOKUP(Table3[[#This Row],[district]],LISTS!B:B,LISTS!C:C,0,0,1)</f>
        <v>80402010</v>
      </c>
    </row>
    <row r="2207" spans="1:7" ht="13.5" x14ac:dyDescent="0.35">
      <c r="A2207" s="671" t="s">
        <v>4124</v>
      </c>
      <c r="B2207" s="676" t="s">
        <v>3680</v>
      </c>
      <c r="C2207" s="672" t="s">
        <v>4280</v>
      </c>
      <c r="D2207" s="675">
        <v>44742</v>
      </c>
      <c r="E2207" s="477" t="s">
        <v>3127</v>
      </c>
      <c r="F2207" s="682" t="s">
        <v>456</v>
      </c>
      <c r="G2207" s="670">
        <f>_xlfn.XLOOKUP(Table3[[#This Row],[district]],LISTS!B:B,LISTS!C:C,0,0,1)</f>
        <v>80402010</v>
      </c>
    </row>
    <row r="2208" spans="1:7" ht="13.5" x14ac:dyDescent="0.35">
      <c r="A2208" s="674" t="s">
        <v>4124</v>
      </c>
      <c r="B2208" s="674" t="s">
        <v>3642</v>
      </c>
      <c r="C2208" s="672" t="s">
        <v>4280</v>
      </c>
      <c r="D2208" s="675">
        <v>44742</v>
      </c>
      <c r="E2208" s="477" t="s">
        <v>3127</v>
      </c>
      <c r="F2208" s="682" t="s">
        <v>456</v>
      </c>
      <c r="G2208" s="670">
        <f>_xlfn.XLOOKUP(Table3[[#This Row],[district]],LISTS!B:B,LISTS!C:C,0,0,1)</f>
        <v>80402010</v>
      </c>
    </row>
    <row r="2209" spans="1:7" ht="13.5" x14ac:dyDescent="0.35">
      <c r="A2209" s="670" t="s">
        <v>3611</v>
      </c>
      <c r="B2209" s="676" t="s">
        <v>336</v>
      </c>
      <c r="C2209" s="672" t="s">
        <v>4279</v>
      </c>
      <c r="D2209" s="675">
        <v>44742</v>
      </c>
      <c r="E2209" s="477" t="s">
        <v>3127</v>
      </c>
      <c r="F2209" s="682" t="s">
        <v>456</v>
      </c>
      <c r="G2209" s="670">
        <f>_xlfn.XLOOKUP(Table3[[#This Row],[district]],LISTS!B:B,LISTS!C:C,0,0,1)</f>
        <v>80402010</v>
      </c>
    </row>
    <row r="2210" spans="1:7" ht="13.5" x14ac:dyDescent="0.35">
      <c r="A2210" s="674" t="s">
        <v>3611</v>
      </c>
      <c r="B2210" s="674" t="s">
        <v>3658</v>
      </c>
      <c r="C2210" s="672" t="s">
        <v>4279</v>
      </c>
      <c r="D2210" s="675">
        <v>44742</v>
      </c>
      <c r="E2210" s="477" t="s">
        <v>3127</v>
      </c>
      <c r="F2210" s="682" t="s">
        <v>456</v>
      </c>
      <c r="G2210" s="670">
        <f>_xlfn.XLOOKUP(Table3[[#This Row],[district]],LISTS!B:B,LISTS!C:C,0,0,1)</f>
        <v>80402010</v>
      </c>
    </row>
    <row r="2211" spans="1:7" ht="13.5" x14ac:dyDescent="0.35">
      <c r="A2211" s="670" t="s">
        <v>3610</v>
      </c>
      <c r="B2211" s="676" t="s">
        <v>3658</v>
      </c>
      <c r="C2211" s="672" t="s">
        <v>4279</v>
      </c>
      <c r="D2211" s="675">
        <v>44742</v>
      </c>
      <c r="E2211" s="477" t="s">
        <v>3127</v>
      </c>
      <c r="F2211" s="682" t="s">
        <v>456</v>
      </c>
      <c r="G2211" s="670">
        <f>_xlfn.XLOOKUP(Table3[[#This Row],[district]],LISTS!B:B,LISTS!C:C,0,0,1)</f>
        <v>80402010</v>
      </c>
    </row>
    <row r="2212" spans="1:7" ht="13.5" x14ac:dyDescent="0.35">
      <c r="A2212" s="671" t="s">
        <v>4125</v>
      </c>
      <c r="B2212" s="676" t="s">
        <v>3682</v>
      </c>
      <c r="C2212" s="672" t="s">
        <v>4280</v>
      </c>
      <c r="D2212" s="675">
        <v>44742</v>
      </c>
      <c r="E2212" s="477" t="s">
        <v>3127</v>
      </c>
      <c r="F2212" s="682" t="s">
        <v>456</v>
      </c>
      <c r="G2212" s="670">
        <f>_xlfn.XLOOKUP(Table3[[#This Row],[district]],LISTS!B:B,LISTS!C:C,0,0,1)</f>
        <v>80402010</v>
      </c>
    </row>
    <row r="2213" spans="1:7" ht="13.5" x14ac:dyDescent="0.35">
      <c r="A2213" s="674" t="s">
        <v>4125</v>
      </c>
      <c r="B2213" s="676" t="s">
        <v>3642</v>
      </c>
      <c r="C2213" s="672" t="s">
        <v>4280</v>
      </c>
      <c r="D2213" s="675">
        <v>44742</v>
      </c>
      <c r="E2213" s="477" t="s">
        <v>3127</v>
      </c>
      <c r="F2213" s="682" t="s">
        <v>456</v>
      </c>
      <c r="G2213" s="670">
        <f>_xlfn.XLOOKUP(Table3[[#This Row],[district]],LISTS!B:B,LISTS!C:C,0,0,1)</f>
        <v>80402010</v>
      </c>
    </row>
    <row r="2214" spans="1:7" ht="13.5" x14ac:dyDescent="0.35">
      <c r="A2214" s="671" t="s">
        <v>3917</v>
      </c>
      <c r="B2214" s="676" t="s">
        <v>3665</v>
      </c>
      <c r="C2214" s="672" t="s">
        <v>4279</v>
      </c>
      <c r="D2214" s="675">
        <v>44742</v>
      </c>
      <c r="E2214" s="477" t="s">
        <v>3127</v>
      </c>
      <c r="F2214" s="682" t="s">
        <v>456</v>
      </c>
      <c r="G2214" s="670">
        <f>_xlfn.XLOOKUP(Table3[[#This Row],[district]],LISTS!B:B,LISTS!C:C,0,0,1)</f>
        <v>80402010</v>
      </c>
    </row>
    <row r="2215" spans="1:7" ht="13.5" x14ac:dyDescent="0.35">
      <c r="A2215" s="674" t="s">
        <v>3917</v>
      </c>
      <c r="B2215" s="676" t="s">
        <v>3658</v>
      </c>
      <c r="C2215" s="672" t="s">
        <v>4279</v>
      </c>
      <c r="D2215" s="675">
        <v>44742</v>
      </c>
      <c r="E2215" s="477" t="s">
        <v>3127</v>
      </c>
      <c r="F2215" s="682" t="s">
        <v>456</v>
      </c>
      <c r="G2215" s="670">
        <f>_xlfn.XLOOKUP(Table3[[#This Row],[district]],LISTS!B:B,LISTS!C:C,0,0,1)</f>
        <v>80402010</v>
      </c>
    </row>
    <row r="2216" spans="1:7" ht="13.5" x14ac:dyDescent="0.35">
      <c r="A2216" s="671" t="s">
        <v>4126</v>
      </c>
      <c r="B2216" s="676" t="s">
        <v>3683</v>
      </c>
      <c r="C2216" s="672" t="s">
        <v>4280</v>
      </c>
      <c r="D2216" s="675">
        <v>44742</v>
      </c>
      <c r="E2216" s="477" t="s">
        <v>3127</v>
      </c>
      <c r="F2216" s="682" t="s">
        <v>456</v>
      </c>
      <c r="G2216" s="670">
        <f>_xlfn.XLOOKUP(Table3[[#This Row],[district]],LISTS!B:B,LISTS!C:C,0,0,1)</f>
        <v>80402010</v>
      </c>
    </row>
    <row r="2217" spans="1:7" ht="13.5" x14ac:dyDescent="0.35">
      <c r="A2217" s="674" t="s">
        <v>4126</v>
      </c>
      <c r="B2217" s="676" t="s">
        <v>3642</v>
      </c>
      <c r="C2217" s="672" t="s">
        <v>4280</v>
      </c>
      <c r="D2217" s="675">
        <v>44742</v>
      </c>
      <c r="E2217" s="477" t="s">
        <v>3127</v>
      </c>
      <c r="F2217" s="682" t="s">
        <v>456</v>
      </c>
      <c r="G2217" s="670">
        <f>_xlfn.XLOOKUP(Table3[[#This Row],[district]],LISTS!B:B,LISTS!C:C,0,0,1)</f>
        <v>80402010</v>
      </c>
    </row>
    <row r="2218" spans="1:7" ht="13.5" x14ac:dyDescent="0.35">
      <c r="A2218" s="677" t="s">
        <v>2125</v>
      </c>
      <c r="B2218" s="676" t="s">
        <v>3671</v>
      </c>
      <c r="C2218" s="672" t="s">
        <v>4280</v>
      </c>
      <c r="D2218" s="675">
        <v>44742</v>
      </c>
      <c r="E2218" s="477" t="s">
        <v>3127</v>
      </c>
      <c r="F2218" s="682" t="s">
        <v>456</v>
      </c>
      <c r="G2218" s="670">
        <f>_xlfn.XLOOKUP(Table3[[#This Row],[district]],LISTS!B:B,LISTS!C:C,0,0,1)</f>
        <v>80402010</v>
      </c>
    </row>
    <row r="2219" spans="1:7" ht="13.5" x14ac:dyDescent="0.35">
      <c r="A2219" s="674" t="s">
        <v>2125</v>
      </c>
      <c r="B2219" s="676" t="s">
        <v>3658</v>
      </c>
      <c r="C2219" s="672" t="s">
        <v>4280</v>
      </c>
      <c r="D2219" s="675">
        <v>44742</v>
      </c>
      <c r="E2219" s="477" t="s">
        <v>3127</v>
      </c>
      <c r="F2219" s="682" t="s">
        <v>456</v>
      </c>
      <c r="G2219" s="670">
        <f>_xlfn.XLOOKUP(Table3[[#This Row],[district]],LISTS!B:B,LISTS!C:C,0,0,1)</f>
        <v>80402010</v>
      </c>
    </row>
    <row r="2220" spans="1:7" ht="13.5" x14ac:dyDescent="0.35">
      <c r="A2220" s="671" t="s">
        <v>3918</v>
      </c>
      <c r="B2220" s="676" t="s">
        <v>3674</v>
      </c>
      <c r="C2220" s="672" t="s">
        <v>4279</v>
      </c>
      <c r="D2220" s="675">
        <v>44742</v>
      </c>
      <c r="E2220" s="477" t="s">
        <v>3127</v>
      </c>
      <c r="F2220" s="682" t="s">
        <v>456</v>
      </c>
      <c r="G2220" s="670">
        <f>_xlfn.XLOOKUP(Table3[[#This Row],[district]],LISTS!B:B,LISTS!C:C,0,0,1)</f>
        <v>80402010</v>
      </c>
    </row>
    <row r="2221" spans="1:7" ht="13.5" x14ac:dyDescent="0.35">
      <c r="A2221" s="674" t="s">
        <v>3918</v>
      </c>
      <c r="B2221" s="676" t="s">
        <v>3658</v>
      </c>
      <c r="C2221" s="672" t="s">
        <v>4279</v>
      </c>
      <c r="D2221" s="675">
        <v>44742</v>
      </c>
      <c r="E2221" s="477" t="s">
        <v>3127</v>
      </c>
      <c r="F2221" s="682" t="s">
        <v>456</v>
      </c>
      <c r="G2221" s="670">
        <f>_xlfn.XLOOKUP(Table3[[#This Row],[district]],LISTS!B:B,LISTS!C:C,0,0,1)</f>
        <v>80402010</v>
      </c>
    </row>
    <row r="2222" spans="1:7" ht="13.5" x14ac:dyDescent="0.35">
      <c r="A2222" s="674" t="s">
        <v>3951</v>
      </c>
      <c r="B2222" s="676" t="s">
        <v>3680</v>
      </c>
      <c r="C2222" s="672" t="s">
        <v>4280</v>
      </c>
      <c r="D2222" s="675">
        <v>44742</v>
      </c>
      <c r="E2222" s="477" t="s">
        <v>3127</v>
      </c>
      <c r="F2222" s="682" t="s">
        <v>456</v>
      </c>
      <c r="G2222" s="670">
        <f>_xlfn.XLOOKUP(Table3[[#This Row],[district]],LISTS!B:B,LISTS!C:C,0,0,1)</f>
        <v>80402010</v>
      </c>
    </row>
    <row r="2223" spans="1:7" ht="13.5" x14ac:dyDescent="0.35">
      <c r="A2223" s="674" t="s">
        <v>3951</v>
      </c>
      <c r="B2223" s="676" t="s">
        <v>3658</v>
      </c>
      <c r="C2223" s="672" t="s">
        <v>4280</v>
      </c>
      <c r="D2223" s="675">
        <v>44742</v>
      </c>
      <c r="E2223" s="477" t="s">
        <v>3127</v>
      </c>
      <c r="F2223" s="682" t="s">
        <v>456</v>
      </c>
      <c r="G2223" s="670">
        <f>_xlfn.XLOOKUP(Table3[[#This Row],[district]],LISTS!B:B,LISTS!C:C,0,0,1)</f>
        <v>80402010</v>
      </c>
    </row>
    <row r="2224" spans="1:7" ht="13.5" x14ac:dyDescent="0.35">
      <c r="A2224" s="674" t="s">
        <v>3952</v>
      </c>
      <c r="B2224" s="676" t="s">
        <v>3682</v>
      </c>
      <c r="C2224" s="672" t="s">
        <v>4280</v>
      </c>
      <c r="D2224" s="675">
        <v>44742</v>
      </c>
      <c r="E2224" s="477" t="s">
        <v>3127</v>
      </c>
      <c r="F2224" s="682" t="s">
        <v>456</v>
      </c>
      <c r="G2224" s="670">
        <f>_xlfn.XLOOKUP(Table3[[#This Row],[district]],LISTS!B:B,LISTS!C:C,0,0,1)</f>
        <v>80402010</v>
      </c>
    </row>
    <row r="2225" spans="1:7" ht="13.5" x14ac:dyDescent="0.35">
      <c r="A2225" s="674" t="s">
        <v>3952</v>
      </c>
      <c r="B2225" s="676" t="s">
        <v>3658</v>
      </c>
      <c r="C2225" s="672" t="s">
        <v>4280</v>
      </c>
      <c r="D2225" s="675">
        <v>44742</v>
      </c>
      <c r="E2225" s="477" t="s">
        <v>3127</v>
      </c>
      <c r="F2225" s="682" t="s">
        <v>456</v>
      </c>
      <c r="G2225" s="670">
        <f>_xlfn.XLOOKUP(Table3[[#This Row],[district]],LISTS!B:B,LISTS!C:C,0,0,1)</f>
        <v>80402010</v>
      </c>
    </row>
    <row r="2226" spans="1:7" ht="13.5" x14ac:dyDescent="0.35">
      <c r="A2226" s="674" t="s">
        <v>3953</v>
      </c>
      <c r="B2226" s="676" t="s">
        <v>3683</v>
      </c>
      <c r="C2226" s="672" t="s">
        <v>4280</v>
      </c>
      <c r="D2226" s="675">
        <v>44742</v>
      </c>
      <c r="E2226" s="477" t="s">
        <v>3127</v>
      </c>
      <c r="F2226" s="682" t="s">
        <v>456</v>
      </c>
      <c r="G2226" s="670">
        <f>_xlfn.XLOOKUP(Table3[[#This Row],[district]],LISTS!B:B,LISTS!C:C,0,0,1)</f>
        <v>80402010</v>
      </c>
    </row>
    <row r="2227" spans="1:7" ht="13.5" x14ac:dyDescent="0.35">
      <c r="A2227" s="674" t="s">
        <v>3953</v>
      </c>
      <c r="B2227" s="676" t="s">
        <v>3658</v>
      </c>
      <c r="C2227" s="672" t="s">
        <v>4280</v>
      </c>
      <c r="D2227" s="675">
        <v>44742</v>
      </c>
      <c r="E2227" s="477" t="s">
        <v>3127</v>
      </c>
      <c r="F2227" s="682" t="s">
        <v>456</v>
      </c>
      <c r="G2227" s="670">
        <f>_xlfn.XLOOKUP(Table3[[#This Row],[district]],LISTS!B:B,LISTS!C:C,0,0,1)</f>
        <v>80402010</v>
      </c>
    </row>
    <row r="2228" spans="1:7" ht="13.5" x14ac:dyDescent="0.35">
      <c r="A2228" s="674" t="s">
        <v>3751</v>
      </c>
      <c r="B2228" s="676" t="s">
        <v>3685</v>
      </c>
      <c r="C2228" s="672" t="s">
        <v>4280</v>
      </c>
      <c r="D2228" s="675">
        <v>44742</v>
      </c>
      <c r="E2228" s="477" t="s">
        <v>3127</v>
      </c>
      <c r="F2228" s="682" t="s">
        <v>456</v>
      </c>
      <c r="G2228" s="670">
        <f>_xlfn.XLOOKUP(Table3[[#This Row],[district]],LISTS!B:B,LISTS!C:C,0,0,1)</f>
        <v>80402010</v>
      </c>
    </row>
    <row r="2229" spans="1:7" ht="13.5" x14ac:dyDescent="0.35">
      <c r="A2229" s="674" t="s">
        <v>3751</v>
      </c>
      <c r="B2229" s="674" t="s">
        <v>3658</v>
      </c>
      <c r="C2229" s="672" t="s">
        <v>4280</v>
      </c>
      <c r="D2229" s="675">
        <v>44742</v>
      </c>
      <c r="E2229" s="477" t="s">
        <v>3127</v>
      </c>
      <c r="F2229" s="682" t="s">
        <v>456</v>
      </c>
      <c r="G2229" s="670">
        <f>_xlfn.XLOOKUP(Table3[[#This Row],[district]],LISTS!B:B,LISTS!C:C,0,0,1)</f>
        <v>80402010</v>
      </c>
    </row>
    <row r="2230" spans="1:7" ht="13.5" x14ac:dyDescent="0.35">
      <c r="A2230" s="674" t="s">
        <v>3757</v>
      </c>
      <c r="B2230" s="676" t="s">
        <v>3688</v>
      </c>
      <c r="C2230" s="672" t="s">
        <v>4280</v>
      </c>
      <c r="D2230" s="675">
        <v>44742</v>
      </c>
      <c r="E2230" s="477" t="s">
        <v>3127</v>
      </c>
      <c r="F2230" s="682" t="s">
        <v>456</v>
      </c>
      <c r="G2230" s="670">
        <f>_xlfn.XLOOKUP(Table3[[#This Row],[district]],LISTS!B:B,LISTS!C:C,0,0,1)</f>
        <v>80402010</v>
      </c>
    </row>
    <row r="2231" spans="1:7" ht="13.5" x14ac:dyDescent="0.35">
      <c r="A2231" s="674" t="s">
        <v>3757</v>
      </c>
      <c r="B2231" s="676" t="s">
        <v>3658</v>
      </c>
      <c r="C2231" s="672" t="s">
        <v>4280</v>
      </c>
      <c r="D2231" s="675">
        <v>44742</v>
      </c>
      <c r="E2231" s="477" t="s">
        <v>3127</v>
      </c>
      <c r="F2231" s="682" t="s">
        <v>456</v>
      </c>
      <c r="G2231" s="670">
        <f>_xlfn.XLOOKUP(Table3[[#This Row],[district]],LISTS!B:B,LISTS!C:C,0,0,1)</f>
        <v>80402010</v>
      </c>
    </row>
    <row r="2232" spans="1:7" ht="13.5" x14ac:dyDescent="0.35">
      <c r="A2232" s="674" t="s">
        <v>3674</v>
      </c>
      <c r="B2232" s="676" t="s">
        <v>3689</v>
      </c>
      <c r="C2232" s="672" t="s">
        <v>4280</v>
      </c>
      <c r="D2232" s="675">
        <v>44742</v>
      </c>
      <c r="E2232" s="477" t="s">
        <v>3127</v>
      </c>
      <c r="F2232" s="682" t="s">
        <v>456</v>
      </c>
      <c r="G2232" s="670">
        <f>_xlfn.XLOOKUP(Table3[[#This Row],[district]],LISTS!B:B,LISTS!C:C,0,0,1)</f>
        <v>80402010</v>
      </c>
    </row>
    <row r="2233" spans="1:7" ht="13.5" x14ac:dyDescent="0.35">
      <c r="A2233" s="674" t="s">
        <v>3674</v>
      </c>
      <c r="B2233" s="676" t="s">
        <v>3658</v>
      </c>
      <c r="C2233" s="672" t="s">
        <v>4280</v>
      </c>
      <c r="D2233" s="675">
        <v>44742</v>
      </c>
      <c r="E2233" s="477" t="s">
        <v>3127</v>
      </c>
      <c r="F2233" s="682" t="s">
        <v>456</v>
      </c>
      <c r="G2233" s="670">
        <f>_xlfn.XLOOKUP(Table3[[#This Row],[district]],LISTS!B:B,LISTS!C:C,0,0,1)</f>
        <v>80402010</v>
      </c>
    </row>
    <row r="2234" spans="1:7" ht="13.5" x14ac:dyDescent="0.35">
      <c r="A2234" s="674" t="s">
        <v>3656</v>
      </c>
      <c r="B2234" s="676" t="s">
        <v>3691</v>
      </c>
      <c r="C2234" s="672" t="s">
        <v>4280</v>
      </c>
      <c r="D2234" s="675">
        <v>44742</v>
      </c>
      <c r="E2234" s="477" t="s">
        <v>3127</v>
      </c>
      <c r="F2234" s="682" t="s">
        <v>456</v>
      </c>
      <c r="G2234" s="670">
        <f>_xlfn.XLOOKUP(Table3[[#This Row],[district]],LISTS!B:B,LISTS!C:C,0,0,1)</f>
        <v>80402010</v>
      </c>
    </row>
    <row r="2235" spans="1:7" ht="13.5" x14ac:dyDescent="0.35">
      <c r="A2235" s="674" t="s">
        <v>3656</v>
      </c>
      <c r="B2235" s="676" t="s">
        <v>3658</v>
      </c>
      <c r="C2235" s="672" t="s">
        <v>4280</v>
      </c>
      <c r="D2235" s="675">
        <v>44742</v>
      </c>
      <c r="E2235" s="477" t="s">
        <v>3127</v>
      </c>
      <c r="F2235" s="682" t="s">
        <v>456</v>
      </c>
      <c r="G2235" s="670">
        <f>_xlfn.XLOOKUP(Table3[[#This Row],[district]],LISTS!B:B,LISTS!C:C,0,0,1)</f>
        <v>80402010</v>
      </c>
    </row>
    <row r="2236" spans="1:7" ht="13.5" x14ac:dyDescent="0.35">
      <c r="A2236" s="674" t="s">
        <v>336</v>
      </c>
      <c r="B2236" s="676" t="s">
        <v>3693</v>
      </c>
      <c r="C2236" s="672" t="s">
        <v>4280</v>
      </c>
      <c r="D2236" s="675">
        <v>44742</v>
      </c>
      <c r="E2236" s="477" t="s">
        <v>3127</v>
      </c>
      <c r="F2236" s="682" t="s">
        <v>456</v>
      </c>
      <c r="G2236" s="670">
        <f>_xlfn.XLOOKUP(Table3[[#This Row],[district]],LISTS!B:B,LISTS!C:C,0,0,1)</f>
        <v>80402010</v>
      </c>
    </row>
    <row r="2237" spans="1:7" ht="13.5" x14ac:dyDescent="0.35">
      <c r="A2237" s="674" t="s">
        <v>336</v>
      </c>
      <c r="B2237" s="676" t="s">
        <v>3658</v>
      </c>
      <c r="C2237" s="672" t="s">
        <v>4280</v>
      </c>
      <c r="D2237" s="675">
        <v>44742</v>
      </c>
      <c r="E2237" s="477" t="s">
        <v>3127</v>
      </c>
      <c r="F2237" s="682" t="s">
        <v>456</v>
      </c>
      <c r="G2237" s="670">
        <f>_xlfn.XLOOKUP(Table3[[#This Row],[district]],LISTS!B:B,LISTS!C:C,0,0,1)</f>
        <v>80402010</v>
      </c>
    </row>
    <row r="2238" spans="1:7" ht="13.5" x14ac:dyDescent="0.35">
      <c r="A2238" s="674" t="s">
        <v>3756</v>
      </c>
      <c r="B2238" s="676" t="s">
        <v>4273</v>
      </c>
      <c r="C2238" s="672" t="s">
        <v>4280</v>
      </c>
      <c r="D2238" s="675">
        <v>44742</v>
      </c>
      <c r="E2238" s="477" t="s">
        <v>3127</v>
      </c>
      <c r="F2238" s="682" t="s">
        <v>456</v>
      </c>
      <c r="G2238" s="670">
        <f>_xlfn.XLOOKUP(Table3[[#This Row],[district]],LISTS!B:B,LISTS!C:C,0,0,1)</f>
        <v>80402010</v>
      </c>
    </row>
    <row r="2239" spans="1:7" ht="13.5" x14ac:dyDescent="0.35">
      <c r="A2239" s="674" t="s">
        <v>3756</v>
      </c>
      <c r="B2239" s="676" t="s">
        <v>3658</v>
      </c>
      <c r="C2239" s="672" t="s">
        <v>4280</v>
      </c>
      <c r="D2239" s="675">
        <v>44742</v>
      </c>
      <c r="E2239" s="477" t="s">
        <v>3127</v>
      </c>
      <c r="F2239" s="682" t="s">
        <v>456</v>
      </c>
      <c r="G2239" s="670">
        <f>_xlfn.XLOOKUP(Table3[[#This Row],[district]],LISTS!B:B,LISTS!C:C,0,0,1)</f>
        <v>80402010</v>
      </c>
    </row>
    <row r="2240" spans="1:7" ht="13.5" x14ac:dyDescent="0.35">
      <c r="A2240" s="674" t="s">
        <v>3763</v>
      </c>
      <c r="B2240" s="676" t="s">
        <v>3634</v>
      </c>
      <c r="C2240" s="672" t="s">
        <v>4280</v>
      </c>
      <c r="D2240" s="675">
        <v>44742</v>
      </c>
      <c r="E2240" s="477" t="s">
        <v>3127</v>
      </c>
      <c r="F2240" s="682" t="s">
        <v>456</v>
      </c>
      <c r="G2240" s="670">
        <f>_xlfn.XLOOKUP(Table3[[#This Row],[district]],LISTS!B:B,LISTS!C:C,0,0,1)</f>
        <v>80402010</v>
      </c>
    </row>
    <row r="2241" spans="1:7" ht="13.5" x14ac:dyDescent="0.35">
      <c r="A2241" s="674" t="s">
        <v>3763</v>
      </c>
      <c r="B2241" s="676" t="s">
        <v>3658</v>
      </c>
      <c r="C2241" s="672" t="s">
        <v>4280</v>
      </c>
      <c r="D2241" s="675">
        <v>44742</v>
      </c>
      <c r="E2241" s="477" t="s">
        <v>3127</v>
      </c>
      <c r="F2241" s="682" t="s">
        <v>456</v>
      </c>
      <c r="G2241" s="670">
        <f>_xlfn.XLOOKUP(Table3[[#This Row],[district]],LISTS!B:B,LISTS!C:C,0,0,1)</f>
        <v>80402010</v>
      </c>
    </row>
    <row r="2242" spans="1:7" ht="13.5" x14ac:dyDescent="0.35">
      <c r="A2242" s="674" t="s">
        <v>3720</v>
      </c>
      <c r="B2242" s="676" t="s">
        <v>607</v>
      </c>
      <c r="C2242" s="672" t="s">
        <v>4280</v>
      </c>
      <c r="D2242" s="675">
        <v>44742</v>
      </c>
      <c r="E2242" s="477" t="s">
        <v>3127</v>
      </c>
      <c r="F2242" s="682" t="s">
        <v>456</v>
      </c>
      <c r="G2242" s="670">
        <f>_xlfn.XLOOKUP(Table3[[#This Row],[district]],LISTS!B:B,LISTS!C:C,0,0,1)</f>
        <v>80402010</v>
      </c>
    </row>
    <row r="2243" spans="1:7" ht="13.5" x14ac:dyDescent="0.35">
      <c r="A2243" s="674" t="s">
        <v>3720</v>
      </c>
      <c r="B2243" s="676" t="s">
        <v>3658</v>
      </c>
      <c r="C2243" s="672" t="s">
        <v>4280</v>
      </c>
      <c r="D2243" s="675">
        <v>44742</v>
      </c>
      <c r="E2243" s="477" t="s">
        <v>3127</v>
      </c>
      <c r="F2243" s="682" t="s">
        <v>456</v>
      </c>
      <c r="G2243" s="670">
        <f>_xlfn.XLOOKUP(Table3[[#This Row],[district]],LISTS!B:B,LISTS!C:C,0,0,1)</f>
        <v>80402010</v>
      </c>
    </row>
    <row r="2244" spans="1:7" ht="13.5" x14ac:dyDescent="0.35">
      <c r="A2244" s="671" t="s">
        <v>4127</v>
      </c>
      <c r="B2244" s="676" t="s">
        <v>3685</v>
      </c>
      <c r="C2244" s="672" t="s">
        <v>4280</v>
      </c>
      <c r="D2244" s="675">
        <v>44742</v>
      </c>
      <c r="E2244" s="477" t="s">
        <v>3127</v>
      </c>
      <c r="F2244" s="682" t="s">
        <v>456</v>
      </c>
      <c r="G2244" s="670">
        <f>_xlfn.XLOOKUP(Table3[[#This Row],[district]],LISTS!B:B,LISTS!C:C,0,0,1)</f>
        <v>80402010</v>
      </c>
    </row>
    <row r="2245" spans="1:7" ht="13.5" x14ac:dyDescent="0.35">
      <c r="A2245" s="674" t="s">
        <v>4127</v>
      </c>
      <c r="B2245" s="676" t="s">
        <v>3642</v>
      </c>
      <c r="C2245" s="672" t="s">
        <v>4280</v>
      </c>
      <c r="D2245" s="675">
        <v>44742</v>
      </c>
      <c r="E2245" s="477" t="s">
        <v>3127</v>
      </c>
      <c r="F2245" s="682" t="s">
        <v>456</v>
      </c>
      <c r="G2245" s="670">
        <f>_xlfn.XLOOKUP(Table3[[#This Row],[district]],LISTS!B:B,LISTS!C:C,0,0,1)</f>
        <v>80402010</v>
      </c>
    </row>
    <row r="2246" spans="1:7" ht="13.5" x14ac:dyDescent="0.35">
      <c r="A2246" s="671" t="s">
        <v>3919</v>
      </c>
      <c r="B2246" s="676" t="s">
        <v>378</v>
      </c>
      <c r="C2246" s="672" t="s">
        <v>4279</v>
      </c>
      <c r="D2246" s="675">
        <v>44742</v>
      </c>
      <c r="E2246" s="477" t="s">
        <v>3127</v>
      </c>
      <c r="F2246" s="682" t="s">
        <v>456</v>
      </c>
      <c r="G2246" s="670">
        <f>_xlfn.XLOOKUP(Table3[[#This Row],[district]],LISTS!B:B,LISTS!C:C,0,0,1)</f>
        <v>80402010</v>
      </c>
    </row>
    <row r="2247" spans="1:7" ht="13.5" x14ac:dyDescent="0.35">
      <c r="A2247" s="674" t="s">
        <v>3919</v>
      </c>
      <c r="B2247" s="676" t="s">
        <v>3658</v>
      </c>
      <c r="C2247" s="672" t="s">
        <v>4279</v>
      </c>
      <c r="D2247" s="675">
        <v>44742</v>
      </c>
      <c r="E2247" s="477" t="s">
        <v>3127</v>
      </c>
      <c r="F2247" s="682" t="s">
        <v>456</v>
      </c>
      <c r="G2247" s="670">
        <f>_xlfn.XLOOKUP(Table3[[#This Row],[district]],LISTS!B:B,LISTS!C:C,0,0,1)</f>
        <v>80402010</v>
      </c>
    </row>
    <row r="2248" spans="1:7" ht="13.5" x14ac:dyDescent="0.35">
      <c r="A2248" s="671" t="s">
        <v>4128</v>
      </c>
      <c r="B2248" s="676" t="s">
        <v>3688</v>
      </c>
      <c r="C2248" s="672" t="s">
        <v>4280</v>
      </c>
      <c r="D2248" s="675">
        <v>44742</v>
      </c>
      <c r="E2248" s="477" t="s">
        <v>3127</v>
      </c>
      <c r="F2248" s="682" t="s">
        <v>456</v>
      </c>
      <c r="G2248" s="670">
        <f>_xlfn.XLOOKUP(Table3[[#This Row],[district]],LISTS!B:B,LISTS!C:C,0,0,1)</f>
        <v>80402010</v>
      </c>
    </row>
    <row r="2249" spans="1:7" ht="13.5" x14ac:dyDescent="0.35">
      <c r="A2249" s="674" t="s">
        <v>4128</v>
      </c>
      <c r="B2249" s="676" t="s">
        <v>3642</v>
      </c>
      <c r="C2249" s="672" t="s">
        <v>4280</v>
      </c>
      <c r="D2249" s="675">
        <v>44742</v>
      </c>
      <c r="E2249" s="477" t="s">
        <v>3127</v>
      </c>
      <c r="F2249" s="682" t="s">
        <v>456</v>
      </c>
      <c r="G2249" s="670">
        <f>_xlfn.XLOOKUP(Table3[[#This Row],[district]],LISTS!B:B,LISTS!C:C,0,0,1)</f>
        <v>80402010</v>
      </c>
    </row>
    <row r="2250" spans="1:7" ht="13.5" x14ac:dyDescent="0.35">
      <c r="A2250" s="670" t="s">
        <v>3515</v>
      </c>
      <c r="B2250" s="676" t="s">
        <v>3637</v>
      </c>
      <c r="C2250" s="672" t="s">
        <v>4280</v>
      </c>
      <c r="D2250" s="675">
        <v>44742</v>
      </c>
      <c r="E2250" s="477" t="s">
        <v>3127</v>
      </c>
      <c r="F2250" s="682" t="s">
        <v>456</v>
      </c>
      <c r="G2250" s="670">
        <f>_xlfn.XLOOKUP(Table3[[#This Row],[district]],LISTS!B:B,LISTS!C:C,0,0,1)</f>
        <v>80402010</v>
      </c>
    </row>
    <row r="2251" spans="1:7" ht="13.5" x14ac:dyDescent="0.35">
      <c r="A2251" s="674" t="s">
        <v>3515</v>
      </c>
      <c r="B2251" s="674" t="s">
        <v>3658</v>
      </c>
      <c r="C2251" s="672" t="s">
        <v>4280</v>
      </c>
      <c r="D2251" s="675">
        <v>44742</v>
      </c>
      <c r="E2251" s="477" t="s">
        <v>3127</v>
      </c>
      <c r="F2251" s="682" t="s">
        <v>456</v>
      </c>
      <c r="G2251" s="670">
        <f>_xlfn.XLOOKUP(Table3[[#This Row],[district]],LISTS!B:B,LISTS!C:C,0,0,1)</f>
        <v>80402010</v>
      </c>
    </row>
    <row r="2252" spans="1:7" ht="13.5" x14ac:dyDescent="0.35">
      <c r="A2252" s="674" t="s">
        <v>3787</v>
      </c>
      <c r="B2252" s="676" t="s">
        <v>3616</v>
      </c>
      <c r="C2252" s="672" t="s">
        <v>4280</v>
      </c>
      <c r="D2252" s="675">
        <v>44742</v>
      </c>
      <c r="E2252" s="477" t="s">
        <v>3127</v>
      </c>
      <c r="F2252" s="682" t="s">
        <v>456</v>
      </c>
      <c r="G2252" s="670">
        <f>_xlfn.XLOOKUP(Table3[[#This Row],[district]],LISTS!B:B,LISTS!C:C,0,0,1)</f>
        <v>80402010</v>
      </c>
    </row>
    <row r="2253" spans="1:7" ht="13.5" x14ac:dyDescent="0.35">
      <c r="A2253" s="674" t="s">
        <v>3787</v>
      </c>
      <c r="B2253" s="676" t="s">
        <v>3658</v>
      </c>
      <c r="C2253" s="672" t="s">
        <v>4280</v>
      </c>
      <c r="D2253" s="675">
        <v>44742</v>
      </c>
      <c r="E2253" s="477" t="s">
        <v>3127</v>
      </c>
      <c r="F2253" s="682" t="s">
        <v>456</v>
      </c>
      <c r="G2253" s="670">
        <f>_xlfn.XLOOKUP(Table3[[#This Row],[district]],LISTS!B:B,LISTS!C:C,0,0,1)</f>
        <v>80402010</v>
      </c>
    </row>
    <row r="2254" spans="1:7" ht="13.5" x14ac:dyDescent="0.35">
      <c r="A2254" s="674" t="s">
        <v>3771</v>
      </c>
      <c r="B2254" s="676" t="s">
        <v>3638</v>
      </c>
      <c r="C2254" s="672" t="s">
        <v>4280</v>
      </c>
      <c r="D2254" s="675">
        <v>44742</v>
      </c>
      <c r="E2254" s="477" t="s">
        <v>3127</v>
      </c>
      <c r="F2254" s="682" t="s">
        <v>456</v>
      </c>
      <c r="G2254" s="670">
        <f>_xlfn.XLOOKUP(Table3[[#This Row],[district]],LISTS!B:B,LISTS!C:C,0,0,1)</f>
        <v>80402010</v>
      </c>
    </row>
    <row r="2255" spans="1:7" ht="13.5" x14ac:dyDescent="0.35">
      <c r="A2255" s="674" t="s">
        <v>3771</v>
      </c>
      <c r="B2255" s="676" t="s">
        <v>3658</v>
      </c>
      <c r="C2255" s="672" t="s">
        <v>4280</v>
      </c>
      <c r="D2255" s="675">
        <v>44742</v>
      </c>
      <c r="E2255" s="477" t="s">
        <v>3127</v>
      </c>
      <c r="F2255" s="682" t="s">
        <v>456</v>
      </c>
      <c r="G2255" s="670">
        <f>_xlfn.XLOOKUP(Table3[[#This Row],[district]],LISTS!B:B,LISTS!C:C,0,0,1)</f>
        <v>80402010</v>
      </c>
    </row>
    <row r="2256" spans="1:7" ht="13.5" x14ac:dyDescent="0.35">
      <c r="A2256" s="674" t="s">
        <v>3651</v>
      </c>
      <c r="B2256" s="676" t="s">
        <v>3639</v>
      </c>
      <c r="C2256" s="672" t="s">
        <v>4280</v>
      </c>
      <c r="D2256" s="675">
        <v>44742</v>
      </c>
      <c r="E2256" s="477" t="s">
        <v>3127</v>
      </c>
      <c r="F2256" s="682" t="s">
        <v>456</v>
      </c>
      <c r="G2256" s="670">
        <f>_xlfn.XLOOKUP(Table3[[#This Row],[district]],LISTS!B:B,LISTS!C:C,0,0,1)</f>
        <v>80402010</v>
      </c>
    </row>
    <row r="2257" spans="1:7" ht="13.5" x14ac:dyDescent="0.35">
      <c r="A2257" s="674" t="s">
        <v>3651</v>
      </c>
      <c r="B2257" s="676" t="s">
        <v>3658</v>
      </c>
      <c r="C2257" s="672" t="s">
        <v>4280</v>
      </c>
      <c r="D2257" s="675">
        <v>44742</v>
      </c>
      <c r="E2257" s="477" t="s">
        <v>3127</v>
      </c>
      <c r="F2257" s="682" t="s">
        <v>456</v>
      </c>
      <c r="G2257" s="670">
        <f>_xlfn.XLOOKUP(Table3[[#This Row],[district]],LISTS!B:B,LISTS!C:C,0,0,1)</f>
        <v>80402010</v>
      </c>
    </row>
    <row r="2258" spans="1:7" ht="13.5" x14ac:dyDescent="0.35">
      <c r="A2258" s="674" t="s">
        <v>3615</v>
      </c>
      <c r="B2258" s="676" t="s">
        <v>3640</v>
      </c>
      <c r="C2258" s="672" t="s">
        <v>4280</v>
      </c>
      <c r="D2258" s="675">
        <v>44742</v>
      </c>
      <c r="E2258" s="477" t="s">
        <v>3127</v>
      </c>
      <c r="F2258" s="682" t="s">
        <v>456</v>
      </c>
      <c r="G2258" s="670">
        <f>_xlfn.XLOOKUP(Table3[[#This Row],[district]],LISTS!B:B,LISTS!C:C,0,0,1)</f>
        <v>80402010</v>
      </c>
    </row>
    <row r="2259" spans="1:7" ht="13.5" x14ac:dyDescent="0.35">
      <c r="A2259" s="674" t="s">
        <v>3615</v>
      </c>
      <c r="B2259" s="674" t="s">
        <v>3650</v>
      </c>
      <c r="C2259" s="672" t="s">
        <v>4280</v>
      </c>
      <c r="D2259" s="675">
        <v>44742</v>
      </c>
      <c r="E2259" s="477" t="s">
        <v>3127</v>
      </c>
      <c r="F2259" s="682" t="s">
        <v>456</v>
      </c>
      <c r="G2259" s="670">
        <f>_xlfn.XLOOKUP(Table3[[#This Row],[district]],LISTS!B:B,LISTS!C:C,0,0,1)</f>
        <v>80402010</v>
      </c>
    </row>
    <row r="2260" spans="1:7" ht="13.5" x14ac:dyDescent="0.35">
      <c r="A2260" s="674" t="s">
        <v>3694</v>
      </c>
      <c r="B2260" s="676" t="s">
        <v>3641</v>
      </c>
      <c r="C2260" s="672" t="s">
        <v>4280</v>
      </c>
      <c r="D2260" s="675">
        <v>44742</v>
      </c>
      <c r="E2260" s="477" t="s">
        <v>3127</v>
      </c>
      <c r="F2260" s="682" t="s">
        <v>456</v>
      </c>
      <c r="G2260" s="670">
        <f>_xlfn.XLOOKUP(Table3[[#This Row],[district]],LISTS!B:B,LISTS!C:C,0,0,1)</f>
        <v>80402010</v>
      </c>
    </row>
    <row r="2261" spans="1:7" ht="13.5" x14ac:dyDescent="0.35">
      <c r="A2261" s="674" t="s">
        <v>3694</v>
      </c>
      <c r="B2261" s="676" t="s">
        <v>3650</v>
      </c>
      <c r="C2261" s="672" t="s">
        <v>4280</v>
      </c>
      <c r="D2261" s="675">
        <v>44742</v>
      </c>
      <c r="E2261" s="477" t="s">
        <v>3127</v>
      </c>
      <c r="F2261" s="682" t="s">
        <v>456</v>
      </c>
      <c r="G2261" s="670">
        <f>_xlfn.XLOOKUP(Table3[[#This Row],[district]],LISTS!B:B,LISTS!C:C,0,0,1)</f>
        <v>80402010</v>
      </c>
    </row>
    <row r="2262" spans="1:7" ht="13.5" x14ac:dyDescent="0.35">
      <c r="A2262" s="670" t="s">
        <v>3602</v>
      </c>
      <c r="B2262" s="676" t="s">
        <v>3642</v>
      </c>
      <c r="C2262" s="672" t="s">
        <v>4279</v>
      </c>
      <c r="D2262" s="675">
        <v>44742</v>
      </c>
      <c r="E2262" s="477" t="s">
        <v>3127</v>
      </c>
      <c r="F2262" s="682" t="s">
        <v>456</v>
      </c>
      <c r="G2262" s="670">
        <f>_xlfn.XLOOKUP(Table3[[#This Row],[district]],LISTS!B:B,LISTS!C:C,0,0,1)</f>
        <v>80402010</v>
      </c>
    </row>
    <row r="2263" spans="1:7" ht="13.5" x14ac:dyDescent="0.35">
      <c r="A2263" s="674" t="s">
        <v>3602</v>
      </c>
      <c r="B2263" s="676" t="s">
        <v>3650</v>
      </c>
      <c r="C2263" s="672" t="s">
        <v>4279</v>
      </c>
      <c r="D2263" s="675">
        <v>44742</v>
      </c>
      <c r="E2263" s="477" t="s">
        <v>3127</v>
      </c>
      <c r="F2263" s="682" t="s">
        <v>456</v>
      </c>
      <c r="G2263" s="670">
        <f>_xlfn.XLOOKUP(Table3[[#This Row],[district]],LISTS!B:B,LISTS!C:C,0,0,1)</f>
        <v>80402010</v>
      </c>
    </row>
    <row r="2264" spans="1:7" ht="13.5" x14ac:dyDescent="0.35">
      <c r="A2264" s="671" t="s">
        <v>4129</v>
      </c>
      <c r="B2264" s="676" t="s">
        <v>3689</v>
      </c>
      <c r="C2264" s="672" t="s">
        <v>4280</v>
      </c>
      <c r="D2264" s="675">
        <v>44742</v>
      </c>
      <c r="E2264" s="477" t="s">
        <v>3127</v>
      </c>
      <c r="F2264" s="682" t="s">
        <v>456</v>
      </c>
      <c r="G2264" s="670">
        <f>_xlfn.XLOOKUP(Table3[[#This Row],[district]],LISTS!B:B,LISTS!C:C,0,0,1)</f>
        <v>80402010</v>
      </c>
    </row>
    <row r="2265" spans="1:7" ht="13.5" x14ac:dyDescent="0.35">
      <c r="A2265" s="674" t="s">
        <v>4129</v>
      </c>
      <c r="B2265" s="676" t="s">
        <v>3642</v>
      </c>
      <c r="C2265" s="672" t="s">
        <v>4280</v>
      </c>
      <c r="D2265" s="675">
        <v>44742</v>
      </c>
      <c r="E2265" s="477" t="s">
        <v>3127</v>
      </c>
      <c r="F2265" s="682" t="s">
        <v>456</v>
      </c>
      <c r="G2265" s="670">
        <f>_xlfn.XLOOKUP(Table3[[#This Row],[district]],LISTS!B:B,LISTS!C:C,0,0,1)</f>
        <v>80402010</v>
      </c>
    </row>
    <row r="2266" spans="1:7" ht="13.5" x14ac:dyDescent="0.35">
      <c r="A2266" s="674" t="s">
        <v>3750</v>
      </c>
      <c r="B2266" s="676" t="s">
        <v>373</v>
      </c>
      <c r="C2266" s="672" t="s">
        <v>4280</v>
      </c>
      <c r="D2266" s="675">
        <v>44742</v>
      </c>
      <c r="E2266" s="477" t="s">
        <v>3127</v>
      </c>
      <c r="F2266" s="682" t="s">
        <v>456</v>
      </c>
      <c r="G2266" s="670">
        <f>_xlfn.XLOOKUP(Table3[[#This Row],[district]],LISTS!B:B,LISTS!C:C,0,0,1)</f>
        <v>80402010</v>
      </c>
    </row>
    <row r="2267" spans="1:7" ht="13.5" x14ac:dyDescent="0.35">
      <c r="A2267" s="674" t="s">
        <v>3750</v>
      </c>
      <c r="B2267" s="676" t="s">
        <v>3650</v>
      </c>
      <c r="C2267" s="672" t="s">
        <v>4280</v>
      </c>
      <c r="D2267" s="675">
        <v>44742</v>
      </c>
      <c r="E2267" s="477" t="s">
        <v>3127</v>
      </c>
      <c r="F2267" s="682" t="s">
        <v>456</v>
      </c>
      <c r="G2267" s="670">
        <f>_xlfn.XLOOKUP(Table3[[#This Row],[district]],LISTS!B:B,LISTS!C:C,0,0,1)</f>
        <v>80402010</v>
      </c>
    </row>
    <row r="2268" spans="1:7" ht="13.5" x14ac:dyDescent="0.35">
      <c r="A2268" s="674" t="s">
        <v>3821</v>
      </c>
      <c r="B2268" s="676" t="s">
        <v>3645</v>
      </c>
      <c r="C2268" s="672" t="s">
        <v>4280</v>
      </c>
      <c r="D2268" s="675">
        <v>44742</v>
      </c>
      <c r="E2268" s="477" t="s">
        <v>3127</v>
      </c>
      <c r="F2268" s="682" t="s">
        <v>456</v>
      </c>
      <c r="G2268" s="670">
        <f>_xlfn.XLOOKUP(Table3[[#This Row],[district]],LISTS!B:B,LISTS!C:C,0,0,1)</f>
        <v>80402010</v>
      </c>
    </row>
    <row r="2269" spans="1:7" ht="13.5" x14ac:dyDescent="0.35">
      <c r="A2269" s="674" t="s">
        <v>3821</v>
      </c>
      <c r="B2269" s="676" t="s">
        <v>3650</v>
      </c>
      <c r="C2269" s="672" t="s">
        <v>4280</v>
      </c>
      <c r="D2269" s="675">
        <v>44742</v>
      </c>
      <c r="E2269" s="477" t="s">
        <v>3127</v>
      </c>
      <c r="F2269" s="682" t="s">
        <v>456</v>
      </c>
      <c r="G2269" s="670">
        <f>_xlfn.XLOOKUP(Table3[[#This Row],[district]],LISTS!B:B,LISTS!C:C,0,0,1)</f>
        <v>80402010</v>
      </c>
    </row>
    <row r="2270" spans="1:7" ht="13.5" x14ac:dyDescent="0.35">
      <c r="A2270" s="674" t="s">
        <v>3711</v>
      </c>
      <c r="B2270" s="676" t="s">
        <v>3648</v>
      </c>
      <c r="C2270" s="672" t="s">
        <v>4280</v>
      </c>
      <c r="D2270" s="675">
        <v>44742</v>
      </c>
      <c r="E2270" s="477" t="s">
        <v>3127</v>
      </c>
      <c r="F2270" s="682" t="s">
        <v>456</v>
      </c>
      <c r="G2270" s="670">
        <f>_xlfn.XLOOKUP(Table3[[#This Row],[district]],LISTS!B:B,LISTS!C:C,0,0,1)</f>
        <v>80402010</v>
      </c>
    </row>
    <row r="2271" spans="1:7" ht="13.5" x14ac:dyDescent="0.35">
      <c r="A2271" s="674" t="s">
        <v>3711</v>
      </c>
      <c r="B2271" s="676" t="s">
        <v>3650</v>
      </c>
      <c r="C2271" s="672" t="s">
        <v>4280</v>
      </c>
      <c r="D2271" s="675">
        <v>44742</v>
      </c>
      <c r="E2271" s="477" t="s">
        <v>3127</v>
      </c>
      <c r="F2271" s="682" t="s">
        <v>456</v>
      </c>
      <c r="G2271" s="670">
        <f>_xlfn.XLOOKUP(Table3[[#This Row],[district]],LISTS!B:B,LISTS!C:C,0,0,1)</f>
        <v>80402010</v>
      </c>
    </row>
    <row r="2272" spans="1:7" ht="13.5" x14ac:dyDescent="0.35">
      <c r="A2272" s="674" t="s">
        <v>3773</v>
      </c>
      <c r="B2272" s="676" t="s">
        <v>3649</v>
      </c>
      <c r="C2272" s="672" t="s">
        <v>4280</v>
      </c>
      <c r="D2272" s="675">
        <v>44742</v>
      </c>
      <c r="E2272" s="477" t="s">
        <v>3127</v>
      </c>
      <c r="F2272" s="682" t="s">
        <v>456</v>
      </c>
      <c r="G2272" s="670">
        <f>_xlfn.XLOOKUP(Table3[[#This Row],[district]],LISTS!B:B,LISTS!C:C,0,0,1)</f>
        <v>80402010</v>
      </c>
    </row>
    <row r="2273" spans="1:7" ht="13.5" x14ac:dyDescent="0.35">
      <c r="A2273" s="674" t="s">
        <v>3773</v>
      </c>
      <c r="B2273" s="676" t="s">
        <v>3650</v>
      </c>
      <c r="C2273" s="672" t="s">
        <v>4280</v>
      </c>
      <c r="D2273" s="675">
        <v>44742</v>
      </c>
      <c r="E2273" s="477" t="s">
        <v>3127</v>
      </c>
      <c r="F2273" s="682" t="s">
        <v>456</v>
      </c>
      <c r="G2273" s="670">
        <f>_xlfn.XLOOKUP(Table3[[#This Row],[district]],LISTS!B:B,LISTS!C:C,0,0,1)</f>
        <v>80402010</v>
      </c>
    </row>
    <row r="2274" spans="1:7" ht="13.5" x14ac:dyDescent="0.35">
      <c r="A2274" s="674" t="s">
        <v>3725</v>
      </c>
      <c r="B2274" s="676" t="s">
        <v>3650</v>
      </c>
      <c r="C2274" s="672" t="s">
        <v>4280</v>
      </c>
      <c r="D2274" s="675">
        <v>44742</v>
      </c>
      <c r="E2274" s="477" t="s">
        <v>3127</v>
      </c>
      <c r="F2274" s="682" t="s">
        <v>456</v>
      </c>
      <c r="G2274" s="670">
        <f>_xlfn.XLOOKUP(Table3[[#This Row],[district]],LISTS!B:B,LISTS!C:C,0,0,1)</f>
        <v>80402010</v>
      </c>
    </row>
    <row r="2275" spans="1:7" ht="13.5" x14ac:dyDescent="0.35">
      <c r="A2275" s="670" t="s">
        <v>3522</v>
      </c>
      <c r="B2275" s="676" t="s">
        <v>3482</v>
      </c>
      <c r="C2275" s="672" t="s">
        <v>4280</v>
      </c>
      <c r="D2275" s="675">
        <v>44742</v>
      </c>
      <c r="E2275" s="477" t="s">
        <v>3127</v>
      </c>
      <c r="F2275" s="682" t="s">
        <v>456</v>
      </c>
      <c r="G2275" s="670">
        <f>_xlfn.XLOOKUP(Table3[[#This Row],[district]],LISTS!B:B,LISTS!C:C,0,0,1)</f>
        <v>80402010</v>
      </c>
    </row>
    <row r="2276" spans="1:7" ht="13.5" x14ac:dyDescent="0.35">
      <c r="A2276" s="674" t="s">
        <v>3522</v>
      </c>
      <c r="B2276" s="676" t="s">
        <v>3650</v>
      </c>
      <c r="C2276" s="672" t="s">
        <v>4280</v>
      </c>
      <c r="D2276" s="675">
        <v>44742</v>
      </c>
      <c r="E2276" s="477" t="s">
        <v>3127</v>
      </c>
      <c r="F2276" s="682" t="s">
        <v>456</v>
      </c>
      <c r="G2276" s="670">
        <f>_xlfn.XLOOKUP(Table3[[#This Row],[district]],LISTS!B:B,LISTS!C:C,0,0,1)</f>
        <v>80402010</v>
      </c>
    </row>
    <row r="2277" spans="1:7" ht="13.5" x14ac:dyDescent="0.35">
      <c r="A2277" s="674" t="s">
        <v>3822</v>
      </c>
      <c r="B2277" s="676" t="s">
        <v>3656</v>
      </c>
      <c r="C2277" s="672" t="s">
        <v>4280</v>
      </c>
      <c r="D2277" s="675">
        <v>44742</v>
      </c>
      <c r="E2277" s="477" t="s">
        <v>3127</v>
      </c>
      <c r="F2277" s="682" t="s">
        <v>456</v>
      </c>
      <c r="G2277" s="670">
        <f>_xlfn.XLOOKUP(Table3[[#This Row],[district]],LISTS!B:B,LISTS!C:C,0,0,1)</f>
        <v>80402010</v>
      </c>
    </row>
    <row r="2278" spans="1:7" ht="13.5" x14ac:dyDescent="0.35">
      <c r="A2278" s="674" t="s">
        <v>3822</v>
      </c>
      <c r="B2278" s="674" t="s">
        <v>3650</v>
      </c>
      <c r="C2278" s="672" t="s">
        <v>4280</v>
      </c>
      <c r="D2278" s="675">
        <v>44742</v>
      </c>
      <c r="E2278" s="477" t="s">
        <v>3127</v>
      </c>
      <c r="F2278" s="682" t="s">
        <v>456</v>
      </c>
      <c r="G2278" s="670">
        <f>_xlfn.XLOOKUP(Table3[[#This Row],[district]],LISTS!B:B,LISTS!C:C,0,0,1)</f>
        <v>80402010</v>
      </c>
    </row>
    <row r="2279" spans="1:7" ht="13.5" x14ac:dyDescent="0.35">
      <c r="A2279" s="671" t="s">
        <v>4130</v>
      </c>
      <c r="B2279" s="676" t="s">
        <v>3691</v>
      </c>
      <c r="C2279" s="672" t="s">
        <v>4280</v>
      </c>
      <c r="D2279" s="675">
        <v>44742</v>
      </c>
      <c r="E2279" s="477" t="s">
        <v>3127</v>
      </c>
      <c r="F2279" s="682" t="s">
        <v>456</v>
      </c>
      <c r="G2279" s="670">
        <f>_xlfn.XLOOKUP(Table3[[#This Row],[district]],LISTS!B:B,LISTS!C:C,0,0,1)</f>
        <v>80402010</v>
      </c>
    </row>
    <row r="2280" spans="1:7" ht="13.5" x14ac:dyDescent="0.35">
      <c r="A2280" s="674" t="s">
        <v>4130</v>
      </c>
      <c r="B2280" s="676" t="s">
        <v>3642</v>
      </c>
      <c r="C2280" s="672" t="s">
        <v>4280</v>
      </c>
      <c r="D2280" s="675">
        <v>44742</v>
      </c>
      <c r="E2280" s="477" t="s">
        <v>3127</v>
      </c>
      <c r="F2280" s="682" t="s">
        <v>456</v>
      </c>
      <c r="G2280" s="670">
        <f>_xlfn.XLOOKUP(Table3[[#This Row],[district]],LISTS!B:B,LISTS!C:C,0,0,1)</f>
        <v>80402010</v>
      </c>
    </row>
    <row r="2281" spans="1:7" ht="13.5" x14ac:dyDescent="0.35">
      <c r="A2281" s="671" t="s">
        <v>3920</v>
      </c>
      <c r="B2281" s="676" t="s">
        <v>336</v>
      </c>
      <c r="C2281" s="672" t="s">
        <v>4279</v>
      </c>
      <c r="D2281" s="675">
        <v>44742</v>
      </c>
      <c r="E2281" s="477" t="s">
        <v>3127</v>
      </c>
      <c r="F2281" s="682" t="s">
        <v>456</v>
      </c>
      <c r="G2281" s="670">
        <f>_xlfn.XLOOKUP(Table3[[#This Row],[district]],LISTS!B:B,LISTS!C:C,0,0,1)</f>
        <v>80402010</v>
      </c>
    </row>
    <row r="2282" spans="1:7" ht="13.5" x14ac:dyDescent="0.35">
      <c r="A2282" s="674" t="s">
        <v>3920</v>
      </c>
      <c r="B2282" s="676" t="s">
        <v>3650</v>
      </c>
      <c r="C2282" s="672" t="s">
        <v>4279</v>
      </c>
      <c r="D2282" s="675">
        <v>44742</v>
      </c>
      <c r="E2282" s="477" t="s">
        <v>3127</v>
      </c>
      <c r="F2282" s="682" t="s">
        <v>456</v>
      </c>
      <c r="G2282" s="670">
        <f>_xlfn.XLOOKUP(Table3[[#This Row],[district]],LISTS!B:B,LISTS!C:C,0,0,1)</f>
        <v>80402010</v>
      </c>
    </row>
    <row r="2283" spans="1:7" ht="13.5" x14ac:dyDescent="0.35">
      <c r="A2283" s="674" t="s">
        <v>3745</v>
      </c>
      <c r="B2283" s="676" t="s">
        <v>3658</v>
      </c>
      <c r="C2283" s="672" t="s">
        <v>4280</v>
      </c>
      <c r="D2283" s="675">
        <v>44742</v>
      </c>
      <c r="E2283" s="477" t="s">
        <v>3127</v>
      </c>
      <c r="F2283" s="682" t="s">
        <v>456</v>
      </c>
      <c r="G2283" s="670">
        <f>_xlfn.XLOOKUP(Table3[[#This Row],[district]],LISTS!B:B,LISTS!C:C,0,0,1)</f>
        <v>80402010</v>
      </c>
    </row>
    <row r="2284" spans="1:7" ht="13.5" x14ac:dyDescent="0.35">
      <c r="A2284" s="674" t="s">
        <v>3745</v>
      </c>
      <c r="B2284" s="676" t="s">
        <v>3650</v>
      </c>
      <c r="C2284" s="672" t="s">
        <v>4280</v>
      </c>
      <c r="D2284" s="675">
        <v>44742</v>
      </c>
      <c r="E2284" s="477" t="s">
        <v>3127</v>
      </c>
      <c r="F2284" s="682" t="s">
        <v>456</v>
      </c>
      <c r="G2284" s="670">
        <f>_xlfn.XLOOKUP(Table3[[#This Row],[district]],LISTS!B:B,LISTS!C:C,0,0,1)</f>
        <v>80402010</v>
      </c>
    </row>
    <row r="2285" spans="1:7" ht="13.5" x14ac:dyDescent="0.35">
      <c r="A2285" s="670" t="s">
        <v>3545</v>
      </c>
      <c r="B2285" s="676" t="s">
        <v>3665</v>
      </c>
      <c r="C2285" s="672" t="s">
        <v>4280</v>
      </c>
      <c r="D2285" s="675">
        <v>44742</v>
      </c>
      <c r="E2285" s="477" t="s">
        <v>3127</v>
      </c>
      <c r="F2285" s="682" t="s">
        <v>456</v>
      </c>
      <c r="G2285" s="670">
        <f>_xlfn.XLOOKUP(Table3[[#This Row],[district]],LISTS!B:B,LISTS!C:C,0,0,1)</f>
        <v>80402010</v>
      </c>
    </row>
    <row r="2286" spans="1:7" ht="13.5" x14ac:dyDescent="0.35">
      <c r="A2286" s="674" t="s">
        <v>3545</v>
      </c>
      <c r="B2286" s="676" t="s">
        <v>3650</v>
      </c>
      <c r="C2286" s="672" t="s">
        <v>4280</v>
      </c>
      <c r="D2286" s="675">
        <v>44742</v>
      </c>
      <c r="E2286" s="477" t="s">
        <v>3127</v>
      </c>
      <c r="F2286" s="682" t="s">
        <v>456</v>
      </c>
      <c r="G2286" s="670">
        <f>_xlfn.XLOOKUP(Table3[[#This Row],[district]],LISTS!B:B,LISTS!C:C,0,0,1)</f>
        <v>80402010</v>
      </c>
    </row>
    <row r="2287" spans="1:7" ht="13.5" x14ac:dyDescent="0.35">
      <c r="A2287" s="674" t="s">
        <v>3693</v>
      </c>
      <c r="B2287" s="676" t="s">
        <v>3671</v>
      </c>
      <c r="C2287" s="672" t="s">
        <v>4280</v>
      </c>
      <c r="D2287" s="675">
        <v>44742</v>
      </c>
      <c r="E2287" s="477" t="s">
        <v>3127</v>
      </c>
      <c r="F2287" s="682" t="s">
        <v>456</v>
      </c>
      <c r="G2287" s="670">
        <f>_xlfn.XLOOKUP(Table3[[#This Row],[district]],LISTS!B:B,LISTS!C:C,0,0,1)</f>
        <v>80402010</v>
      </c>
    </row>
    <row r="2288" spans="1:7" ht="13.5" x14ac:dyDescent="0.35">
      <c r="A2288" s="674" t="s">
        <v>3693</v>
      </c>
      <c r="B2288" s="676" t="s">
        <v>3650</v>
      </c>
      <c r="C2288" s="672" t="s">
        <v>4280</v>
      </c>
      <c r="D2288" s="675">
        <v>44742</v>
      </c>
      <c r="E2288" s="477" t="s">
        <v>3127</v>
      </c>
      <c r="F2288" s="682" t="s">
        <v>456</v>
      </c>
      <c r="G2288" s="670">
        <f>_xlfn.XLOOKUP(Table3[[#This Row],[district]],LISTS!B:B,LISTS!C:C,0,0,1)</f>
        <v>80402010</v>
      </c>
    </row>
    <row r="2289" spans="1:7" ht="13.5" x14ac:dyDescent="0.35">
      <c r="A2289" s="674" t="s">
        <v>3839</v>
      </c>
      <c r="B2289" s="676" t="s">
        <v>3674</v>
      </c>
      <c r="C2289" s="672" t="s">
        <v>4280</v>
      </c>
      <c r="D2289" s="675">
        <v>44742</v>
      </c>
      <c r="E2289" s="477" t="s">
        <v>3127</v>
      </c>
      <c r="F2289" s="682" t="s">
        <v>456</v>
      </c>
      <c r="G2289" s="670">
        <f>_xlfn.XLOOKUP(Table3[[#This Row],[district]],LISTS!B:B,LISTS!C:C,0,0,1)</f>
        <v>80402010</v>
      </c>
    </row>
    <row r="2290" spans="1:7" ht="13.5" x14ac:dyDescent="0.35">
      <c r="A2290" s="674" t="s">
        <v>3839</v>
      </c>
      <c r="B2290" s="676" t="s">
        <v>3650</v>
      </c>
      <c r="C2290" s="672" t="s">
        <v>4280</v>
      </c>
      <c r="D2290" s="675">
        <v>44742</v>
      </c>
      <c r="E2290" s="477" t="s">
        <v>3127</v>
      </c>
      <c r="F2290" s="682" t="s">
        <v>456</v>
      </c>
      <c r="G2290" s="670">
        <f>_xlfn.XLOOKUP(Table3[[#This Row],[district]],LISTS!B:B,LISTS!C:C,0,0,1)</f>
        <v>80402010</v>
      </c>
    </row>
    <row r="2291" spans="1:7" ht="13.5" x14ac:dyDescent="0.35">
      <c r="A2291" s="674" t="s">
        <v>3823</v>
      </c>
      <c r="B2291" s="676" t="s">
        <v>3676</v>
      </c>
      <c r="C2291" s="672" t="s">
        <v>4280</v>
      </c>
      <c r="D2291" s="675">
        <v>44742</v>
      </c>
      <c r="E2291" s="477" t="s">
        <v>3127</v>
      </c>
      <c r="F2291" s="682" t="s">
        <v>456</v>
      </c>
      <c r="G2291" s="670">
        <f>_xlfn.XLOOKUP(Table3[[#This Row],[district]],LISTS!B:B,LISTS!C:C,0,0,1)</f>
        <v>80402010</v>
      </c>
    </row>
    <row r="2292" spans="1:7" ht="13.5" x14ac:dyDescent="0.35">
      <c r="A2292" s="674" t="s">
        <v>3823</v>
      </c>
      <c r="B2292" s="676" t="s">
        <v>3650</v>
      </c>
      <c r="C2292" s="672" t="s">
        <v>4280</v>
      </c>
      <c r="D2292" s="675">
        <v>44742</v>
      </c>
      <c r="E2292" s="477" t="s">
        <v>3127</v>
      </c>
      <c r="F2292" s="682" t="s">
        <v>456</v>
      </c>
      <c r="G2292" s="670">
        <f>_xlfn.XLOOKUP(Table3[[#This Row],[district]],LISTS!B:B,LISTS!C:C,0,0,1)</f>
        <v>80402010</v>
      </c>
    </row>
    <row r="2293" spans="1:7" ht="13.5" x14ac:dyDescent="0.35">
      <c r="A2293" s="674" t="s">
        <v>3812</v>
      </c>
      <c r="B2293" s="676" t="s">
        <v>3680</v>
      </c>
      <c r="C2293" s="672" t="s">
        <v>4280</v>
      </c>
      <c r="D2293" s="675">
        <v>44742</v>
      </c>
      <c r="E2293" s="477" t="s">
        <v>3127</v>
      </c>
      <c r="F2293" s="682" t="s">
        <v>456</v>
      </c>
      <c r="G2293" s="670">
        <f>_xlfn.XLOOKUP(Table3[[#This Row],[district]],LISTS!B:B,LISTS!C:C,0,0,1)</f>
        <v>80402010</v>
      </c>
    </row>
    <row r="2294" spans="1:7" ht="13.5" x14ac:dyDescent="0.35">
      <c r="A2294" s="674" t="s">
        <v>3812</v>
      </c>
      <c r="B2294" s="676" t="s">
        <v>3650</v>
      </c>
      <c r="C2294" s="672" t="s">
        <v>4280</v>
      </c>
      <c r="D2294" s="675">
        <v>44742</v>
      </c>
      <c r="E2294" s="477" t="s">
        <v>3127</v>
      </c>
      <c r="F2294" s="682" t="s">
        <v>456</v>
      </c>
      <c r="G2294" s="670">
        <f>_xlfn.XLOOKUP(Table3[[#This Row],[district]],LISTS!B:B,LISTS!C:C,0,0,1)</f>
        <v>80402010</v>
      </c>
    </row>
    <row r="2295" spans="1:7" ht="13.5" x14ac:dyDescent="0.35">
      <c r="A2295" s="674" t="s">
        <v>3796</v>
      </c>
      <c r="B2295" s="676" t="s">
        <v>3682</v>
      </c>
      <c r="C2295" s="672" t="s">
        <v>4280</v>
      </c>
      <c r="D2295" s="675">
        <v>44742</v>
      </c>
      <c r="E2295" s="477" t="s">
        <v>3127</v>
      </c>
      <c r="F2295" s="682" t="s">
        <v>456</v>
      </c>
      <c r="G2295" s="670">
        <f>_xlfn.XLOOKUP(Table3[[#This Row],[district]],LISTS!B:B,LISTS!C:C,0,0,1)</f>
        <v>80402010</v>
      </c>
    </row>
    <row r="2296" spans="1:7" ht="13.5" x14ac:dyDescent="0.35">
      <c r="A2296" s="674" t="s">
        <v>3796</v>
      </c>
      <c r="B2296" s="676" t="s">
        <v>3650</v>
      </c>
      <c r="C2296" s="672" t="s">
        <v>4280</v>
      </c>
      <c r="D2296" s="675">
        <v>44742</v>
      </c>
      <c r="E2296" s="477" t="s">
        <v>3127</v>
      </c>
      <c r="F2296" s="682" t="s">
        <v>456</v>
      </c>
      <c r="G2296" s="670">
        <f>_xlfn.XLOOKUP(Table3[[#This Row],[district]],LISTS!B:B,LISTS!C:C,0,0,1)</f>
        <v>80402010</v>
      </c>
    </row>
    <row r="2297" spans="1:7" ht="13.5" x14ac:dyDescent="0.35">
      <c r="A2297" s="670" t="s">
        <v>3517</v>
      </c>
      <c r="B2297" s="676" t="s">
        <v>3683</v>
      </c>
      <c r="C2297" s="672" t="s">
        <v>4280</v>
      </c>
      <c r="D2297" s="675">
        <v>44742</v>
      </c>
      <c r="E2297" s="477" t="s">
        <v>3127</v>
      </c>
      <c r="F2297" s="682" t="s">
        <v>456</v>
      </c>
      <c r="G2297" s="670">
        <f>_xlfn.XLOOKUP(Table3[[#This Row],[district]],LISTS!B:B,LISTS!C:C,0,0,1)</f>
        <v>80402010</v>
      </c>
    </row>
    <row r="2298" spans="1:7" ht="13.5" x14ac:dyDescent="0.35">
      <c r="A2298" s="674" t="s">
        <v>3517</v>
      </c>
      <c r="B2298" s="674" t="s">
        <v>3650</v>
      </c>
      <c r="C2298" s="672" t="s">
        <v>4280</v>
      </c>
      <c r="D2298" s="675">
        <v>44742</v>
      </c>
      <c r="E2298" s="477" t="s">
        <v>3127</v>
      </c>
      <c r="F2298" s="682" t="s">
        <v>456</v>
      </c>
      <c r="G2298" s="670">
        <f>_xlfn.XLOOKUP(Table3[[#This Row],[district]],LISTS!B:B,LISTS!C:C,0,0,1)</f>
        <v>80402010</v>
      </c>
    </row>
    <row r="2299" spans="1:7" ht="13.5" x14ac:dyDescent="0.35">
      <c r="A2299" s="674" t="s">
        <v>3817</v>
      </c>
      <c r="B2299" s="676" t="s">
        <v>3685</v>
      </c>
      <c r="C2299" s="672" t="s">
        <v>4280</v>
      </c>
      <c r="D2299" s="675">
        <v>44742</v>
      </c>
      <c r="E2299" s="477" t="s">
        <v>3127</v>
      </c>
      <c r="F2299" s="682" t="s">
        <v>456</v>
      </c>
      <c r="G2299" s="670">
        <f>_xlfn.XLOOKUP(Table3[[#This Row],[district]],LISTS!B:B,LISTS!C:C,0,0,1)</f>
        <v>80402010</v>
      </c>
    </row>
    <row r="2300" spans="1:7" ht="13.5" x14ac:dyDescent="0.35">
      <c r="A2300" s="674" t="s">
        <v>3817</v>
      </c>
      <c r="B2300" s="676" t="s">
        <v>3650</v>
      </c>
      <c r="C2300" s="672" t="s">
        <v>4280</v>
      </c>
      <c r="D2300" s="675">
        <v>44742</v>
      </c>
      <c r="E2300" s="477" t="s">
        <v>3127</v>
      </c>
      <c r="F2300" s="682" t="s">
        <v>456</v>
      </c>
      <c r="G2300" s="670">
        <f>_xlfn.XLOOKUP(Table3[[#This Row],[district]],LISTS!B:B,LISTS!C:C,0,0,1)</f>
        <v>80402010</v>
      </c>
    </row>
    <row r="2301" spans="1:7" ht="13.5" x14ac:dyDescent="0.35">
      <c r="A2301" s="674" t="s">
        <v>3684</v>
      </c>
      <c r="B2301" s="676" t="s">
        <v>3688</v>
      </c>
      <c r="C2301" s="672" t="s">
        <v>4280</v>
      </c>
      <c r="D2301" s="675">
        <v>44742</v>
      </c>
      <c r="E2301" s="477" t="s">
        <v>3127</v>
      </c>
      <c r="F2301" s="682" t="s">
        <v>456</v>
      </c>
      <c r="G2301" s="670">
        <f>_xlfn.XLOOKUP(Table3[[#This Row],[district]],LISTS!B:B,LISTS!C:C,0,0,1)</f>
        <v>80402010</v>
      </c>
    </row>
    <row r="2302" spans="1:7" ht="13.5" x14ac:dyDescent="0.35">
      <c r="A2302" s="674" t="s">
        <v>3684</v>
      </c>
      <c r="B2302" s="676" t="s">
        <v>3650</v>
      </c>
      <c r="C2302" s="672" t="s">
        <v>4280</v>
      </c>
      <c r="D2302" s="675">
        <v>44742</v>
      </c>
      <c r="E2302" s="477" t="s">
        <v>3127</v>
      </c>
      <c r="F2302" s="682" t="s">
        <v>456</v>
      </c>
      <c r="G2302" s="670">
        <f>_xlfn.XLOOKUP(Table3[[#This Row],[district]],LISTS!B:B,LISTS!C:C,0,0,1)</f>
        <v>80402010</v>
      </c>
    </row>
    <row r="2303" spans="1:7" ht="13.5" x14ac:dyDescent="0.35">
      <c r="A2303" s="670" t="s">
        <v>3537</v>
      </c>
      <c r="B2303" s="676" t="s">
        <v>3689</v>
      </c>
      <c r="C2303" s="672" t="s">
        <v>4280</v>
      </c>
      <c r="D2303" s="675">
        <v>44742</v>
      </c>
      <c r="E2303" s="477" t="s">
        <v>3127</v>
      </c>
      <c r="F2303" s="682" t="s">
        <v>456</v>
      </c>
      <c r="G2303" s="670">
        <f>_xlfn.XLOOKUP(Table3[[#This Row],[district]],LISTS!B:B,LISTS!C:C,0,0,1)</f>
        <v>80402010</v>
      </c>
    </row>
    <row r="2304" spans="1:7" ht="13.5" x14ac:dyDescent="0.35">
      <c r="A2304" s="674" t="s">
        <v>3537</v>
      </c>
      <c r="B2304" s="676" t="s">
        <v>3650</v>
      </c>
      <c r="C2304" s="672" t="s">
        <v>4280</v>
      </c>
      <c r="D2304" s="675">
        <v>44742</v>
      </c>
      <c r="E2304" s="477" t="s">
        <v>3127</v>
      </c>
      <c r="F2304" s="682" t="s">
        <v>456</v>
      </c>
      <c r="G2304" s="670">
        <f>_xlfn.XLOOKUP(Table3[[#This Row],[district]],LISTS!B:B,LISTS!C:C,0,0,1)</f>
        <v>80402010</v>
      </c>
    </row>
    <row r="2305" spans="1:7" ht="13.5" x14ac:dyDescent="0.35">
      <c r="A2305" s="670" t="s">
        <v>3608</v>
      </c>
      <c r="B2305" s="676" t="s">
        <v>3691</v>
      </c>
      <c r="C2305" s="672" t="s">
        <v>4279</v>
      </c>
      <c r="D2305" s="675">
        <v>44742</v>
      </c>
      <c r="E2305" s="477" t="s">
        <v>3127</v>
      </c>
      <c r="F2305" s="682" t="s">
        <v>456</v>
      </c>
      <c r="G2305" s="670">
        <f>_xlfn.XLOOKUP(Table3[[#This Row],[district]],LISTS!B:B,LISTS!C:C,0,0,1)</f>
        <v>80402010</v>
      </c>
    </row>
    <row r="2306" spans="1:7" ht="13.5" x14ac:dyDescent="0.35">
      <c r="A2306" s="674" t="s">
        <v>3608</v>
      </c>
      <c r="B2306" s="674" t="s">
        <v>3680</v>
      </c>
      <c r="C2306" s="672" t="s">
        <v>4279</v>
      </c>
      <c r="D2306" s="675">
        <v>44742</v>
      </c>
      <c r="E2306" s="477" t="s">
        <v>3127</v>
      </c>
      <c r="F2306" s="682" t="s">
        <v>456</v>
      </c>
      <c r="G2306" s="670">
        <f>_xlfn.XLOOKUP(Table3[[#This Row],[district]],LISTS!B:B,LISTS!C:C,0,0,1)</f>
        <v>80402010</v>
      </c>
    </row>
    <row r="2307" spans="1:7" ht="13.5" x14ac:dyDescent="0.35">
      <c r="A2307" s="674" t="s">
        <v>3841</v>
      </c>
      <c r="B2307" s="676" t="s">
        <v>3693</v>
      </c>
      <c r="C2307" s="672" t="s">
        <v>4280</v>
      </c>
      <c r="D2307" s="675">
        <v>44742</v>
      </c>
      <c r="E2307" s="477" t="s">
        <v>3127</v>
      </c>
      <c r="F2307" s="682" t="s">
        <v>456</v>
      </c>
      <c r="G2307" s="670">
        <f>_xlfn.XLOOKUP(Table3[[#This Row],[district]],LISTS!B:B,LISTS!C:C,0,0,1)</f>
        <v>80402010</v>
      </c>
    </row>
    <row r="2308" spans="1:7" ht="13.5" x14ac:dyDescent="0.35">
      <c r="A2308" s="674" t="s">
        <v>3841</v>
      </c>
      <c r="B2308" s="676" t="s">
        <v>3680</v>
      </c>
      <c r="C2308" s="672" t="s">
        <v>4280</v>
      </c>
      <c r="D2308" s="675">
        <v>44742</v>
      </c>
      <c r="E2308" s="477" t="s">
        <v>3127</v>
      </c>
      <c r="F2308" s="682" t="s">
        <v>456</v>
      </c>
      <c r="G2308" s="670">
        <f>_xlfn.XLOOKUP(Table3[[#This Row],[district]],LISTS!B:B,LISTS!C:C,0,0,1)</f>
        <v>80402010</v>
      </c>
    </row>
    <row r="2309" spans="1:7" ht="13.5" x14ac:dyDescent="0.35">
      <c r="A2309" s="674" t="s">
        <v>3826</v>
      </c>
      <c r="B2309" s="676" t="s">
        <v>4273</v>
      </c>
      <c r="C2309" s="672" t="s">
        <v>4280</v>
      </c>
      <c r="D2309" s="675">
        <v>44742</v>
      </c>
      <c r="E2309" s="477" t="s">
        <v>3127</v>
      </c>
      <c r="F2309" s="682" t="s">
        <v>456</v>
      </c>
      <c r="G2309" s="670">
        <f>_xlfn.XLOOKUP(Table3[[#This Row],[district]],LISTS!B:B,LISTS!C:C,0,0,1)</f>
        <v>80402010</v>
      </c>
    </row>
    <row r="2310" spans="1:7" ht="13.5" x14ac:dyDescent="0.35">
      <c r="A2310" s="674" t="s">
        <v>3826</v>
      </c>
      <c r="B2310" s="676" t="s">
        <v>3680</v>
      </c>
      <c r="C2310" s="672" t="s">
        <v>4280</v>
      </c>
      <c r="D2310" s="675">
        <v>44742</v>
      </c>
      <c r="E2310" s="477" t="s">
        <v>3127</v>
      </c>
      <c r="F2310" s="682" t="s">
        <v>456</v>
      </c>
      <c r="G2310" s="670">
        <f>_xlfn.XLOOKUP(Table3[[#This Row],[district]],LISTS!B:B,LISTS!C:C,0,0,1)</f>
        <v>80402010</v>
      </c>
    </row>
    <row r="2311" spans="1:7" ht="13.5" x14ac:dyDescent="0.35">
      <c r="A2311" s="674" t="s">
        <v>3793</v>
      </c>
      <c r="B2311" s="676" t="s">
        <v>3634</v>
      </c>
      <c r="C2311" s="672" t="s">
        <v>4280</v>
      </c>
      <c r="D2311" s="675">
        <v>44742</v>
      </c>
      <c r="E2311" s="477" t="s">
        <v>3127</v>
      </c>
      <c r="F2311" s="682" t="s">
        <v>456</v>
      </c>
      <c r="G2311" s="670">
        <f>_xlfn.XLOOKUP(Table3[[#This Row],[district]],LISTS!B:B,LISTS!C:C,0,0,1)</f>
        <v>80402010</v>
      </c>
    </row>
    <row r="2312" spans="1:7" ht="13.5" x14ac:dyDescent="0.35">
      <c r="A2312" s="674" t="s">
        <v>3793</v>
      </c>
      <c r="B2312" s="676" t="s">
        <v>3680</v>
      </c>
      <c r="C2312" s="672" t="s">
        <v>4280</v>
      </c>
      <c r="D2312" s="675">
        <v>44742</v>
      </c>
      <c r="E2312" s="477" t="s">
        <v>3127</v>
      </c>
      <c r="F2312" s="682" t="s">
        <v>456</v>
      </c>
      <c r="G2312" s="670">
        <f>_xlfn.XLOOKUP(Table3[[#This Row],[district]],LISTS!B:B,LISTS!C:C,0,0,1)</f>
        <v>80402010</v>
      </c>
    </row>
    <row r="2313" spans="1:7" ht="13.5" x14ac:dyDescent="0.35">
      <c r="A2313" s="674" t="s">
        <v>3671</v>
      </c>
      <c r="B2313" s="676" t="s">
        <v>607</v>
      </c>
      <c r="C2313" s="672" t="s">
        <v>4280</v>
      </c>
      <c r="D2313" s="675">
        <v>44742</v>
      </c>
      <c r="E2313" s="477" t="s">
        <v>3127</v>
      </c>
      <c r="F2313" s="682" t="s">
        <v>456</v>
      </c>
      <c r="G2313" s="670">
        <f>_xlfn.XLOOKUP(Table3[[#This Row],[district]],LISTS!B:B,LISTS!C:C,0,0,1)</f>
        <v>80402010</v>
      </c>
    </row>
    <row r="2314" spans="1:7" ht="13.5" x14ac:dyDescent="0.35">
      <c r="A2314" s="674" t="s">
        <v>3671</v>
      </c>
      <c r="B2314" s="676" t="s">
        <v>3680</v>
      </c>
      <c r="C2314" s="672" t="s">
        <v>4280</v>
      </c>
      <c r="D2314" s="675">
        <v>44742</v>
      </c>
      <c r="E2314" s="477" t="s">
        <v>3127</v>
      </c>
      <c r="F2314" s="682" t="s">
        <v>456</v>
      </c>
      <c r="G2314" s="670">
        <f>_xlfn.XLOOKUP(Table3[[#This Row],[district]],LISTS!B:B,LISTS!C:C,0,0,1)</f>
        <v>80402010</v>
      </c>
    </row>
    <row r="2315" spans="1:7" ht="13.5" x14ac:dyDescent="0.35">
      <c r="A2315" s="674" t="s">
        <v>3780</v>
      </c>
      <c r="B2315" s="676" t="s">
        <v>378</v>
      </c>
      <c r="C2315" s="672" t="s">
        <v>4280</v>
      </c>
      <c r="D2315" s="675">
        <v>44742</v>
      </c>
      <c r="E2315" s="477" t="s">
        <v>3127</v>
      </c>
      <c r="F2315" s="682" t="s">
        <v>456</v>
      </c>
      <c r="G2315" s="670">
        <f>_xlfn.XLOOKUP(Table3[[#This Row],[district]],LISTS!B:B,LISTS!C:C,0,0,1)</f>
        <v>80402010</v>
      </c>
    </row>
    <row r="2316" spans="1:7" ht="13.5" x14ac:dyDescent="0.35">
      <c r="A2316" s="674" t="s">
        <v>3780</v>
      </c>
      <c r="B2316" s="676" t="s">
        <v>3680</v>
      </c>
      <c r="C2316" s="672" t="s">
        <v>4280</v>
      </c>
      <c r="D2316" s="675">
        <v>44742</v>
      </c>
      <c r="E2316" s="477" t="s">
        <v>3127</v>
      </c>
      <c r="F2316" s="682" t="s">
        <v>456</v>
      </c>
      <c r="G2316" s="670">
        <f>_xlfn.XLOOKUP(Table3[[#This Row],[district]],LISTS!B:B,LISTS!C:C,0,0,1)</f>
        <v>80402010</v>
      </c>
    </row>
    <row r="2317" spans="1:7" ht="13.5" x14ac:dyDescent="0.35">
      <c r="A2317" s="670" t="s">
        <v>3603</v>
      </c>
      <c r="B2317" s="676" t="s">
        <v>3637</v>
      </c>
      <c r="C2317" s="672" t="s">
        <v>4279</v>
      </c>
      <c r="D2317" s="675">
        <v>44742</v>
      </c>
      <c r="E2317" s="477" t="s">
        <v>3127</v>
      </c>
      <c r="F2317" s="682" t="s">
        <v>456</v>
      </c>
      <c r="G2317" s="670">
        <f>_xlfn.XLOOKUP(Table3[[#This Row],[district]],LISTS!B:B,LISTS!C:C,0,0,1)</f>
        <v>80402010</v>
      </c>
    </row>
    <row r="2318" spans="1:7" ht="13.5" x14ac:dyDescent="0.35">
      <c r="A2318" s="674" t="s">
        <v>3603</v>
      </c>
      <c r="B2318" s="676" t="s">
        <v>3680</v>
      </c>
      <c r="C2318" s="672" t="s">
        <v>4279</v>
      </c>
      <c r="D2318" s="675">
        <v>44742</v>
      </c>
      <c r="E2318" s="477" t="s">
        <v>3127</v>
      </c>
      <c r="F2318" s="682" t="s">
        <v>456</v>
      </c>
      <c r="G2318" s="670">
        <f>_xlfn.XLOOKUP(Table3[[#This Row],[district]],LISTS!B:B,LISTS!C:C,0,0,1)</f>
        <v>80402010</v>
      </c>
    </row>
    <row r="2319" spans="1:7" ht="13.5" x14ac:dyDescent="0.35">
      <c r="A2319" s="671" t="s">
        <v>4131</v>
      </c>
      <c r="B2319" s="676" t="s">
        <v>3693</v>
      </c>
      <c r="C2319" s="672" t="s">
        <v>4280</v>
      </c>
      <c r="D2319" s="675">
        <v>44742</v>
      </c>
      <c r="E2319" s="477" t="s">
        <v>3127</v>
      </c>
      <c r="F2319" s="682" t="s">
        <v>456</v>
      </c>
      <c r="G2319" s="670">
        <f>_xlfn.XLOOKUP(Table3[[#This Row],[district]],LISTS!B:B,LISTS!C:C,0,0,1)</f>
        <v>80402010</v>
      </c>
    </row>
    <row r="2320" spans="1:7" ht="13.5" x14ac:dyDescent="0.35">
      <c r="A2320" s="674" t="s">
        <v>4131</v>
      </c>
      <c r="B2320" s="676" t="s">
        <v>3642</v>
      </c>
      <c r="C2320" s="672" t="s">
        <v>4280</v>
      </c>
      <c r="D2320" s="675">
        <v>44742</v>
      </c>
      <c r="E2320" s="477" t="s">
        <v>3127</v>
      </c>
      <c r="F2320" s="682" t="s">
        <v>456</v>
      </c>
      <c r="G2320" s="670">
        <f>_xlfn.XLOOKUP(Table3[[#This Row],[district]],LISTS!B:B,LISTS!C:C,0,0,1)</f>
        <v>80402010</v>
      </c>
    </row>
    <row r="2321" spans="1:7" ht="13.5" x14ac:dyDescent="0.35">
      <c r="A2321" s="674" t="s">
        <v>3774</v>
      </c>
      <c r="B2321" s="676" t="s">
        <v>3616</v>
      </c>
      <c r="C2321" s="672" t="s">
        <v>4280</v>
      </c>
      <c r="D2321" s="675">
        <v>44742</v>
      </c>
      <c r="E2321" s="477" t="s">
        <v>3127</v>
      </c>
      <c r="F2321" s="682" t="s">
        <v>456</v>
      </c>
      <c r="G2321" s="670">
        <f>_xlfn.XLOOKUP(Table3[[#This Row],[district]],LISTS!B:B,LISTS!C:C,0,0,1)</f>
        <v>80402010</v>
      </c>
    </row>
    <row r="2322" spans="1:7" ht="13.5" x14ac:dyDescent="0.35">
      <c r="A2322" s="674" t="s">
        <v>3774</v>
      </c>
      <c r="B2322" s="676" t="s">
        <v>3680</v>
      </c>
      <c r="C2322" s="672" t="s">
        <v>4280</v>
      </c>
      <c r="D2322" s="675">
        <v>44742</v>
      </c>
      <c r="E2322" s="477" t="s">
        <v>3127</v>
      </c>
      <c r="F2322" s="682" t="s">
        <v>456</v>
      </c>
      <c r="G2322" s="670">
        <f>_xlfn.XLOOKUP(Table3[[#This Row],[district]],LISTS!B:B,LISTS!C:C,0,0,1)</f>
        <v>80402010</v>
      </c>
    </row>
    <row r="2323" spans="1:7" ht="13.5" x14ac:dyDescent="0.35">
      <c r="A2323" s="670" t="s">
        <v>3599</v>
      </c>
      <c r="B2323" s="676" t="s">
        <v>3638</v>
      </c>
      <c r="C2323" s="672" t="s">
        <v>4279</v>
      </c>
      <c r="D2323" s="675">
        <v>44742</v>
      </c>
      <c r="E2323" s="477" t="s">
        <v>3127</v>
      </c>
      <c r="F2323" s="682" t="s">
        <v>456</v>
      </c>
      <c r="G2323" s="670">
        <f>_xlfn.XLOOKUP(Table3[[#This Row],[district]],LISTS!B:B,LISTS!C:C,0,0,1)</f>
        <v>80402010</v>
      </c>
    </row>
    <row r="2324" spans="1:7" ht="13.5" x14ac:dyDescent="0.35">
      <c r="A2324" s="674" t="s">
        <v>3599</v>
      </c>
      <c r="B2324" s="676" t="s">
        <v>3680</v>
      </c>
      <c r="C2324" s="672" t="s">
        <v>4279</v>
      </c>
      <c r="D2324" s="675">
        <v>44742</v>
      </c>
      <c r="E2324" s="477" t="s">
        <v>3127</v>
      </c>
      <c r="F2324" s="682" t="s">
        <v>456</v>
      </c>
      <c r="G2324" s="670">
        <f>_xlfn.XLOOKUP(Table3[[#This Row],[district]],LISTS!B:B,LISTS!C:C,0,0,1)</f>
        <v>80402010</v>
      </c>
    </row>
    <row r="2325" spans="1:7" ht="13.5" x14ac:dyDescent="0.35">
      <c r="A2325" s="670" t="s">
        <v>3516</v>
      </c>
      <c r="B2325" s="676" t="s">
        <v>3639</v>
      </c>
      <c r="C2325" s="672" t="s">
        <v>4280</v>
      </c>
      <c r="D2325" s="675">
        <v>44742</v>
      </c>
      <c r="E2325" s="477" t="s">
        <v>3127</v>
      </c>
      <c r="F2325" s="682" t="s">
        <v>456</v>
      </c>
      <c r="G2325" s="670">
        <f>_xlfn.XLOOKUP(Table3[[#This Row],[district]],LISTS!B:B,LISTS!C:C,0,0,1)</f>
        <v>80402010</v>
      </c>
    </row>
    <row r="2326" spans="1:7" ht="13.5" x14ac:dyDescent="0.35">
      <c r="A2326" s="674" t="s">
        <v>3516</v>
      </c>
      <c r="B2326" s="674" t="s">
        <v>3680</v>
      </c>
      <c r="C2326" s="672" t="s">
        <v>4280</v>
      </c>
      <c r="D2326" s="675">
        <v>44742</v>
      </c>
      <c r="E2326" s="477" t="s">
        <v>3127</v>
      </c>
      <c r="F2326" s="682" t="s">
        <v>456</v>
      </c>
      <c r="G2326" s="670">
        <f>_xlfn.XLOOKUP(Table3[[#This Row],[district]],LISTS!B:B,LISTS!C:C,0,0,1)</f>
        <v>80402010</v>
      </c>
    </row>
    <row r="2327" spans="1:7" ht="13.5" x14ac:dyDescent="0.35">
      <c r="A2327" s="674" t="s">
        <v>3840</v>
      </c>
      <c r="B2327" s="676" t="s">
        <v>3640</v>
      </c>
      <c r="C2327" s="672" t="s">
        <v>4280</v>
      </c>
      <c r="D2327" s="675">
        <v>44742</v>
      </c>
      <c r="E2327" s="477" t="s">
        <v>3127</v>
      </c>
      <c r="F2327" s="682" t="s">
        <v>456</v>
      </c>
      <c r="G2327" s="670">
        <f>_xlfn.XLOOKUP(Table3[[#This Row],[district]],LISTS!B:B,LISTS!C:C,0,0,1)</f>
        <v>80402010</v>
      </c>
    </row>
    <row r="2328" spans="1:7" ht="13.5" x14ac:dyDescent="0.35">
      <c r="A2328" s="674" t="s">
        <v>3840</v>
      </c>
      <c r="B2328" s="676" t="s">
        <v>3680</v>
      </c>
      <c r="C2328" s="672" t="s">
        <v>4280</v>
      </c>
      <c r="D2328" s="675">
        <v>44742</v>
      </c>
      <c r="E2328" s="477" t="s">
        <v>3127</v>
      </c>
      <c r="F2328" s="682" t="s">
        <v>456</v>
      </c>
      <c r="G2328" s="670">
        <f>_xlfn.XLOOKUP(Table3[[#This Row],[district]],LISTS!B:B,LISTS!C:C,0,0,1)</f>
        <v>80402010</v>
      </c>
    </row>
    <row r="2329" spans="1:7" ht="13.5" x14ac:dyDescent="0.35">
      <c r="A2329" s="670" t="s">
        <v>3574</v>
      </c>
      <c r="B2329" s="676" t="s">
        <v>3641</v>
      </c>
      <c r="C2329" s="672" t="s">
        <v>4279</v>
      </c>
      <c r="D2329" s="675">
        <v>44742</v>
      </c>
      <c r="E2329" s="477" t="s">
        <v>3127</v>
      </c>
      <c r="F2329" s="682" t="s">
        <v>456</v>
      </c>
      <c r="G2329" s="670">
        <f>_xlfn.XLOOKUP(Table3[[#This Row],[district]],LISTS!B:B,LISTS!C:C,0,0,1)</f>
        <v>80402010</v>
      </c>
    </row>
    <row r="2330" spans="1:7" ht="13.5" x14ac:dyDescent="0.35">
      <c r="A2330" s="674" t="s">
        <v>3574</v>
      </c>
      <c r="B2330" s="676" t="s">
        <v>3680</v>
      </c>
      <c r="C2330" s="672" t="s">
        <v>4279</v>
      </c>
      <c r="D2330" s="675">
        <v>44742</v>
      </c>
      <c r="E2330" s="477" t="s">
        <v>3127</v>
      </c>
      <c r="F2330" s="682" t="s">
        <v>456</v>
      </c>
      <c r="G2330" s="670">
        <f>_xlfn.XLOOKUP(Table3[[#This Row],[district]],LISTS!B:B,LISTS!C:C,0,0,1)</f>
        <v>80402010</v>
      </c>
    </row>
    <row r="2331" spans="1:7" ht="13.5" x14ac:dyDescent="0.35">
      <c r="A2331" s="674" t="s">
        <v>3805</v>
      </c>
      <c r="B2331" s="676" t="s">
        <v>3642</v>
      </c>
      <c r="C2331" s="672" t="s">
        <v>4280</v>
      </c>
      <c r="D2331" s="675">
        <v>44742</v>
      </c>
      <c r="E2331" s="477" t="s">
        <v>3127</v>
      </c>
      <c r="F2331" s="682" t="s">
        <v>456</v>
      </c>
      <c r="G2331" s="670">
        <f>_xlfn.XLOOKUP(Table3[[#This Row],[district]],LISTS!B:B,LISTS!C:C,0,0,1)</f>
        <v>80402010</v>
      </c>
    </row>
    <row r="2332" spans="1:7" ht="13.5" x14ac:dyDescent="0.35">
      <c r="A2332" s="674" t="s">
        <v>3805</v>
      </c>
      <c r="B2332" s="676" t="s">
        <v>3680</v>
      </c>
      <c r="C2332" s="672" t="s">
        <v>4280</v>
      </c>
      <c r="D2332" s="675">
        <v>44742</v>
      </c>
      <c r="E2332" s="477" t="s">
        <v>3127</v>
      </c>
      <c r="F2332" s="682" t="s">
        <v>456</v>
      </c>
      <c r="G2332" s="670">
        <f>_xlfn.XLOOKUP(Table3[[#This Row],[district]],LISTS!B:B,LISTS!C:C,0,0,1)</f>
        <v>80402010</v>
      </c>
    </row>
    <row r="2333" spans="1:7" ht="13.5" x14ac:dyDescent="0.35">
      <c r="A2333" s="674" t="s">
        <v>3744</v>
      </c>
      <c r="B2333" s="676" t="s">
        <v>373</v>
      </c>
      <c r="C2333" s="672" t="s">
        <v>4280</v>
      </c>
      <c r="D2333" s="675">
        <v>44742</v>
      </c>
      <c r="E2333" s="477" t="s">
        <v>3127</v>
      </c>
      <c r="F2333" s="682" t="s">
        <v>456</v>
      </c>
      <c r="G2333" s="670">
        <f>_xlfn.XLOOKUP(Table3[[#This Row],[district]],LISTS!B:B,LISTS!C:C,0,0,1)</f>
        <v>80402010</v>
      </c>
    </row>
    <row r="2334" spans="1:7" ht="13.5" x14ac:dyDescent="0.35">
      <c r="A2334" s="674" t="s">
        <v>3744</v>
      </c>
      <c r="B2334" s="676" t="s">
        <v>3680</v>
      </c>
      <c r="C2334" s="672" t="s">
        <v>4280</v>
      </c>
      <c r="D2334" s="675">
        <v>44742</v>
      </c>
      <c r="E2334" s="477" t="s">
        <v>3127</v>
      </c>
      <c r="F2334" s="682" t="s">
        <v>456</v>
      </c>
      <c r="G2334" s="670">
        <f>_xlfn.XLOOKUP(Table3[[#This Row],[district]],LISTS!B:B,LISTS!C:C,0,0,1)</f>
        <v>80402010</v>
      </c>
    </row>
    <row r="2335" spans="1:7" ht="13.5" x14ac:dyDescent="0.35">
      <c r="A2335" s="674" t="s">
        <v>3792</v>
      </c>
      <c r="B2335" s="676" t="s">
        <v>3645</v>
      </c>
      <c r="C2335" s="672" t="s">
        <v>4280</v>
      </c>
      <c r="D2335" s="675">
        <v>44742</v>
      </c>
      <c r="E2335" s="477" t="s">
        <v>3127</v>
      </c>
      <c r="F2335" s="682" t="s">
        <v>456</v>
      </c>
      <c r="G2335" s="670">
        <f>_xlfn.XLOOKUP(Table3[[#This Row],[district]],LISTS!B:B,LISTS!C:C,0,0,1)</f>
        <v>80402010</v>
      </c>
    </row>
    <row r="2336" spans="1:7" ht="13.5" x14ac:dyDescent="0.35">
      <c r="A2336" s="674" t="s">
        <v>3792</v>
      </c>
      <c r="B2336" s="676" t="s">
        <v>3680</v>
      </c>
      <c r="C2336" s="672" t="s">
        <v>4280</v>
      </c>
      <c r="D2336" s="675">
        <v>44742</v>
      </c>
      <c r="E2336" s="477" t="s">
        <v>3127</v>
      </c>
      <c r="F2336" s="682" t="s">
        <v>456</v>
      </c>
      <c r="G2336" s="670">
        <f>_xlfn.XLOOKUP(Table3[[#This Row],[district]],LISTS!B:B,LISTS!C:C,0,0,1)</f>
        <v>80402010</v>
      </c>
    </row>
    <row r="2337" spans="1:7" ht="13.5" x14ac:dyDescent="0.35">
      <c r="A2337" s="670" t="s">
        <v>3592</v>
      </c>
      <c r="B2337" s="676" t="s">
        <v>3648</v>
      </c>
      <c r="C2337" s="672" t="s">
        <v>4279</v>
      </c>
      <c r="D2337" s="675">
        <v>44742</v>
      </c>
      <c r="E2337" s="477" t="s">
        <v>3127</v>
      </c>
      <c r="F2337" s="682" t="s">
        <v>456</v>
      </c>
      <c r="G2337" s="670">
        <f>_xlfn.XLOOKUP(Table3[[#This Row],[district]],LISTS!B:B,LISTS!C:C,0,0,1)</f>
        <v>80402010</v>
      </c>
    </row>
    <row r="2338" spans="1:7" ht="13.5" x14ac:dyDescent="0.35">
      <c r="A2338" s="674" t="s">
        <v>3592</v>
      </c>
      <c r="B2338" s="676" t="s">
        <v>3680</v>
      </c>
      <c r="C2338" s="672" t="s">
        <v>4279</v>
      </c>
      <c r="D2338" s="675">
        <v>44742</v>
      </c>
      <c r="E2338" s="477" t="s">
        <v>3127</v>
      </c>
      <c r="F2338" s="682" t="s">
        <v>456</v>
      </c>
      <c r="G2338" s="670">
        <f>_xlfn.XLOOKUP(Table3[[#This Row],[district]],LISTS!B:B,LISTS!C:C,0,0,1)</f>
        <v>80402010</v>
      </c>
    </row>
    <row r="2339" spans="1:7" ht="13.5" x14ac:dyDescent="0.35">
      <c r="A2339" s="671" t="s">
        <v>4132</v>
      </c>
      <c r="B2339" s="674" t="s">
        <v>4273</v>
      </c>
      <c r="C2339" s="672" t="s">
        <v>4280</v>
      </c>
      <c r="D2339" s="675">
        <v>44742</v>
      </c>
      <c r="E2339" s="477" t="s">
        <v>3127</v>
      </c>
      <c r="F2339" s="682" t="s">
        <v>456</v>
      </c>
      <c r="G2339" s="670">
        <f>_xlfn.XLOOKUP(Table3[[#This Row],[district]],LISTS!B:B,LISTS!C:C,0,0,1)</f>
        <v>80402010</v>
      </c>
    </row>
    <row r="2340" spans="1:7" ht="13.5" x14ac:dyDescent="0.35">
      <c r="A2340" s="674" t="s">
        <v>4132</v>
      </c>
      <c r="B2340" s="676" t="s">
        <v>3642</v>
      </c>
      <c r="C2340" s="672" t="s">
        <v>4280</v>
      </c>
      <c r="D2340" s="675">
        <v>44742</v>
      </c>
      <c r="E2340" s="477" t="s">
        <v>3127</v>
      </c>
      <c r="F2340" s="682" t="s">
        <v>456</v>
      </c>
      <c r="G2340" s="670">
        <f>_xlfn.XLOOKUP(Table3[[#This Row],[district]],LISTS!B:B,LISTS!C:C,0,0,1)</f>
        <v>80402010</v>
      </c>
    </row>
    <row r="2341" spans="1:7" ht="13.5" x14ac:dyDescent="0.35">
      <c r="A2341" s="671" t="s">
        <v>4133</v>
      </c>
      <c r="B2341" s="674" t="s">
        <v>3634</v>
      </c>
      <c r="C2341" s="672" t="s">
        <v>4280</v>
      </c>
      <c r="D2341" s="675">
        <v>44742</v>
      </c>
      <c r="E2341" s="477" t="s">
        <v>3127</v>
      </c>
      <c r="F2341" s="682" t="s">
        <v>456</v>
      </c>
      <c r="G2341" s="670">
        <f>_xlfn.XLOOKUP(Table3[[#This Row],[district]],LISTS!B:B,LISTS!C:C,0,0,1)</f>
        <v>80402010</v>
      </c>
    </row>
    <row r="2342" spans="1:7" ht="13.5" x14ac:dyDescent="0.35">
      <c r="A2342" s="674" t="s">
        <v>4133</v>
      </c>
      <c r="B2342" s="674" t="s">
        <v>3642</v>
      </c>
      <c r="C2342" s="672" t="s">
        <v>4280</v>
      </c>
      <c r="D2342" s="675">
        <v>44742</v>
      </c>
      <c r="E2342" s="477" t="s">
        <v>3127</v>
      </c>
      <c r="F2342" s="682" t="s">
        <v>456</v>
      </c>
      <c r="G2342" s="670">
        <f>_xlfn.XLOOKUP(Table3[[#This Row],[district]],LISTS!B:B,LISTS!C:C,0,0,1)</f>
        <v>80402010</v>
      </c>
    </row>
    <row r="2343" spans="1:7" ht="13.5" x14ac:dyDescent="0.35">
      <c r="A2343" s="671" t="s">
        <v>3921</v>
      </c>
      <c r="B2343" s="676" t="s">
        <v>3649</v>
      </c>
      <c r="C2343" s="672" t="s">
        <v>4279</v>
      </c>
      <c r="D2343" s="675">
        <v>44742</v>
      </c>
      <c r="E2343" s="477" t="s">
        <v>3127</v>
      </c>
      <c r="F2343" s="682" t="s">
        <v>456</v>
      </c>
      <c r="G2343" s="670">
        <f>_xlfn.XLOOKUP(Table3[[#This Row],[district]],LISTS!B:B,LISTS!C:C,0,0,1)</f>
        <v>80402010</v>
      </c>
    </row>
    <row r="2344" spans="1:7" ht="13.5" x14ac:dyDescent="0.35">
      <c r="A2344" s="674" t="s">
        <v>3921</v>
      </c>
      <c r="B2344" s="676" t="s">
        <v>3680</v>
      </c>
      <c r="C2344" s="672" t="s">
        <v>4279</v>
      </c>
      <c r="D2344" s="675">
        <v>44742</v>
      </c>
      <c r="E2344" s="477" t="s">
        <v>3127</v>
      </c>
      <c r="F2344" s="682" t="s">
        <v>456</v>
      </c>
      <c r="G2344" s="670">
        <f>_xlfn.XLOOKUP(Table3[[#This Row],[district]],LISTS!B:B,LISTS!C:C,0,0,1)</f>
        <v>80402010</v>
      </c>
    </row>
    <row r="2345" spans="1:7" ht="13.5" x14ac:dyDescent="0.35">
      <c r="A2345" s="671" t="s">
        <v>4134</v>
      </c>
      <c r="B2345" s="674" t="s">
        <v>607</v>
      </c>
      <c r="C2345" s="672" t="s">
        <v>4280</v>
      </c>
      <c r="D2345" s="675">
        <v>44742</v>
      </c>
      <c r="E2345" s="477" t="s">
        <v>3127</v>
      </c>
      <c r="F2345" s="682" t="s">
        <v>456</v>
      </c>
      <c r="G2345" s="670">
        <f>_xlfn.XLOOKUP(Table3[[#This Row],[district]],LISTS!B:B,LISTS!C:C,0,0,1)</f>
        <v>80402010</v>
      </c>
    </row>
    <row r="2346" spans="1:7" ht="13.5" x14ac:dyDescent="0.35">
      <c r="A2346" s="674" t="s">
        <v>4134</v>
      </c>
      <c r="B2346" s="676" t="s">
        <v>3642</v>
      </c>
      <c r="C2346" s="672" t="s">
        <v>4280</v>
      </c>
      <c r="D2346" s="675">
        <v>44742</v>
      </c>
      <c r="E2346" s="477" t="s">
        <v>3127</v>
      </c>
      <c r="F2346" s="682" t="s">
        <v>456</v>
      </c>
      <c r="G2346" s="670">
        <f>_xlfn.XLOOKUP(Table3[[#This Row],[district]],LISTS!B:B,LISTS!C:C,0,0,1)</f>
        <v>80402010</v>
      </c>
    </row>
    <row r="2347" spans="1:7" ht="13.5" x14ac:dyDescent="0.35">
      <c r="A2347" s="674" t="s">
        <v>3798</v>
      </c>
      <c r="B2347" s="676" t="s">
        <v>3650</v>
      </c>
      <c r="C2347" s="672" t="s">
        <v>4280</v>
      </c>
      <c r="D2347" s="675">
        <v>44742</v>
      </c>
      <c r="E2347" s="477" t="s">
        <v>3127</v>
      </c>
      <c r="F2347" s="682" t="s">
        <v>456</v>
      </c>
      <c r="G2347" s="670">
        <f>_xlfn.XLOOKUP(Table3[[#This Row],[district]],LISTS!B:B,LISTS!C:C,0,0,1)</f>
        <v>80402010</v>
      </c>
    </row>
    <row r="2348" spans="1:7" ht="13.5" x14ac:dyDescent="0.35">
      <c r="A2348" s="674" t="s">
        <v>3798</v>
      </c>
      <c r="B2348" s="676" t="s">
        <v>3680</v>
      </c>
      <c r="C2348" s="672" t="s">
        <v>4280</v>
      </c>
      <c r="D2348" s="675">
        <v>44742</v>
      </c>
      <c r="E2348" s="477" t="s">
        <v>3127</v>
      </c>
      <c r="F2348" s="682" t="s">
        <v>456</v>
      </c>
      <c r="G2348" s="670">
        <f>_xlfn.XLOOKUP(Table3[[#This Row],[district]],LISTS!B:B,LISTS!C:C,0,0,1)</f>
        <v>80402010</v>
      </c>
    </row>
    <row r="2349" spans="1:7" ht="13.5" x14ac:dyDescent="0.35">
      <c r="A2349" s="671" t="s">
        <v>3922</v>
      </c>
      <c r="B2349" s="676" t="s">
        <v>3482</v>
      </c>
      <c r="C2349" s="672" t="s">
        <v>4279</v>
      </c>
      <c r="D2349" s="675">
        <v>44742</v>
      </c>
      <c r="E2349" s="477" t="s">
        <v>3127</v>
      </c>
      <c r="F2349" s="682" t="s">
        <v>456</v>
      </c>
      <c r="G2349" s="670">
        <f>_xlfn.XLOOKUP(Table3[[#This Row],[district]],LISTS!B:B,LISTS!C:C,0,0,1)</f>
        <v>80402010</v>
      </c>
    </row>
    <row r="2350" spans="1:7" ht="13.5" x14ac:dyDescent="0.35">
      <c r="A2350" s="674" t="s">
        <v>3922</v>
      </c>
      <c r="B2350" s="674" t="s">
        <v>3680</v>
      </c>
      <c r="C2350" s="672" t="s">
        <v>4279</v>
      </c>
      <c r="D2350" s="675">
        <v>44742</v>
      </c>
      <c r="E2350" s="477" t="s">
        <v>3127</v>
      </c>
      <c r="F2350" s="682" t="s">
        <v>456</v>
      </c>
      <c r="G2350" s="670">
        <f>_xlfn.XLOOKUP(Table3[[#This Row],[district]],LISTS!B:B,LISTS!C:C,0,0,1)</f>
        <v>80402010</v>
      </c>
    </row>
    <row r="2351" spans="1:7" ht="13.5" x14ac:dyDescent="0.35">
      <c r="A2351" s="671" t="s">
        <v>3923</v>
      </c>
      <c r="B2351" s="676" t="s">
        <v>3656</v>
      </c>
      <c r="C2351" s="672" t="s">
        <v>4279</v>
      </c>
      <c r="D2351" s="675">
        <v>44742</v>
      </c>
      <c r="E2351" s="477" t="s">
        <v>3127</v>
      </c>
      <c r="F2351" s="682" t="s">
        <v>456</v>
      </c>
      <c r="G2351" s="670">
        <f>_xlfn.XLOOKUP(Table3[[#This Row],[district]],LISTS!B:B,LISTS!C:C,0,0,1)</f>
        <v>80402010</v>
      </c>
    </row>
    <row r="2352" spans="1:7" ht="13.5" x14ac:dyDescent="0.35">
      <c r="A2352" s="674" t="s">
        <v>3923</v>
      </c>
      <c r="B2352" s="676" t="s">
        <v>3680</v>
      </c>
      <c r="C2352" s="672" t="s">
        <v>4279</v>
      </c>
      <c r="D2352" s="675">
        <v>44742</v>
      </c>
      <c r="E2352" s="477" t="s">
        <v>3127</v>
      </c>
      <c r="F2352" s="682" t="s">
        <v>456</v>
      </c>
      <c r="G2352" s="670">
        <f>_xlfn.XLOOKUP(Table3[[#This Row],[district]],LISTS!B:B,LISTS!C:C,0,0,1)</f>
        <v>80402010</v>
      </c>
    </row>
    <row r="2353" spans="1:7" ht="13.5" x14ac:dyDescent="0.35">
      <c r="A2353" s="674" t="s">
        <v>3743</v>
      </c>
      <c r="B2353" s="676" t="s">
        <v>336</v>
      </c>
      <c r="C2353" s="672" t="s">
        <v>4280</v>
      </c>
      <c r="D2353" s="675">
        <v>44742</v>
      </c>
      <c r="E2353" s="477" t="s">
        <v>3127</v>
      </c>
      <c r="F2353" s="682" t="s">
        <v>456</v>
      </c>
      <c r="G2353" s="670">
        <f>_xlfn.XLOOKUP(Table3[[#This Row],[district]],LISTS!B:B,LISTS!C:C,0,0,1)</f>
        <v>80402010</v>
      </c>
    </row>
    <row r="2354" spans="1:7" ht="13.5" x14ac:dyDescent="0.35">
      <c r="A2354" s="674" t="s">
        <v>3743</v>
      </c>
      <c r="B2354" s="676" t="s">
        <v>3680</v>
      </c>
      <c r="C2354" s="672" t="s">
        <v>4280</v>
      </c>
      <c r="D2354" s="675">
        <v>44742</v>
      </c>
      <c r="E2354" s="477" t="s">
        <v>3127</v>
      </c>
      <c r="F2354" s="682" t="s">
        <v>456</v>
      </c>
      <c r="G2354" s="670">
        <f>_xlfn.XLOOKUP(Table3[[#This Row],[district]],LISTS!B:B,LISTS!C:C,0,0,1)</f>
        <v>80402010</v>
      </c>
    </row>
    <row r="2355" spans="1:7" ht="13.5" x14ac:dyDescent="0.35">
      <c r="A2355" s="674" t="s">
        <v>3831</v>
      </c>
      <c r="B2355" s="676" t="s">
        <v>3658</v>
      </c>
      <c r="C2355" s="672" t="s">
        <v>4280</v>
      </c>
      <c r="D2355" s="675">
        <v>44742</v>
      </c>
      <c r="E2355" s="477" t="s">
        <v>3127</v>
      </c>
      <c r="F2355" s="682" t="s">
        <v>456</v>
      </c>
      <c r="G2355" s="670">
        <f>_xlfn.XLOOKUP(Table3[[#This Row],[district]],LISTS!B:B,LISTS!C:C,0,0,1)</f>
        <v>80402010</v>
      </c>
    </row>
    <row r="2356" spans="1:7" ht="13.5" x14ac:dyDescent="0.35">
      <c r="A2356" s="674" t="s">
        <v>3831</v>
      </c>
      <c r="B2356" s="676" t="s">
        <v>3680</v>
      </c>
      <c r="C2356" s="672" t="s">
        <v>4280</v>
      </c>
      <c r="D2356" s="675">
        <v>44742</v>
      </c>
      <c r="E2356" s="477" t="s">
        <v>3127</v>
      </c>
      <c r="F2356" s="682" t="s">
        <v>456</v>
      </c>
      <c r="G2356" s="670">
        <f>_xlfn.XLOOKUP(Table3[[#This Row],[district]],LISTS!B:B,LISTS!C:C,0,0,1)</f>
        <v>80402010</v>
      </c>
    </row>
    <row r="2357" spans="1:7" ht="13.5" x14ac:dyDescent="0.35">
      <c r="A2357" s="671" t="s">
        <v>4135</v>
      </c>
      <c r="B2357" s="674" t="s">
        <v>378</v>
      </c>
      <c r="C2357" s="672" t="s">
        <v>4280</v>
      </c>
      <c r="D2357" s="675">
        <v>44742</v>
      </c>
      <c r="E2357" s="477" t="s">
        <v>3127</v>
      </c>
      <c r="F2357" s="682" t="s">
        <v>456</v>
      </c>
      <c r="G2357" s="670">
        <f>_xlfn.XLOOKUP(Table3[[#This Row],[district]],LISTS!B:B,LISTS!C:C,0,0,1)</f>
        <v>80402010</v>
      </c>
    </row>
    <row r="2358" spans="1:7" ht="13.5" x14ac:dyDescent="0.35">
      <c r="A2358" s="674" t="s">
        <v>4135</v>
      </c>
      <c r="B2358" s="676" t="s">
        <v>3642</v>
      </c>
      <c r="C2358" s="672" t="s">
        <v>4280</v>
      </c>
      <c r="D2358" s="675">
        <v>44742</v>
      </c>
      <c r="E2358" s="477" t="s">
        <v>3127</v>
      </c>
      <c r="F2358" s="682" t="s">
        <v>456</v>
      </c>
      <c r="G2358" s="670">
        <f>_xlfn.XLOOKUP(Table3[[#This Row],[district]],LISTS!B:B,LISTS!C:C,0,0,1)</f>
        <v>80402010</v>
      </c>
    </row>
    <row r="2359" spans="1:7" ht="13.5" x14ac:dyDescent="0.35">
      <c r="A2359" s="674" t="s">
        <v>3775</v>
      </c>
      <c r="B2359" s="676" t="s">
        <v>3665</v>
      </c>
      <c r="C2359" s="672" t="s">
        <v>4280</v>
      </c>
      <c r="D2359" s="675">
        <v>44742</v>
      </c>
      <c r="E2359" s="477" t="s">
        <v>3127</v>
      </c>
      <c r="F2359" s="682" t="s">
        <v>456</v>
      </c>
      <c r="G2359" s="670">
        <f>_xlfn.XLOOKUP(Table3[[#This Row],[district]],LISTS!B:B,LISTS!C:C,0,0,1)</f>
        <v>80402010</v>
      </c>
    </row>
    <row r="2360" spans="1:7" ht="13.5" x14ac:dyDescent="0.35">
      <c r="A2360" s="674" t="s">
        <v>3775</v>
      </c>
      <c r="B2360" s="674" t="s">
        <v>3482</v>
      </c>
      <c r="C2360" s="672" t="s">
        <v>4280</v>
      </c>
      <c r="D2360" s="675">
        <v>44742</v>
      </c>
      <c r="E2360" s="477" t="s">
        <v>3127</v>
      </c>
      <c r="F2360" s="682" t="s">
        <v>456</v>
      </c>
      <c r="G2360" s="670">
        <f>_xlfn.XLOOKUP(Table3[[#This Row],[district]],LISTS!B:B,LISTS!C:C,0,0,1)</f>
        <v>80402010</v>
      </c>
    </row>
    <row r="2361" spans="1:7" ht="13.5" x14ac:dyDescent="0.35">
      <c r="A2361" s="674" t="s">
        <v>3701</v>
      </c>
      <c r="B2361" s="676" t="s">
        <v>3671</v>
      </c>
      <c r="C2361" s="672" t="s">
        <v>4280</v>
      </c>
      <c r="D2361" s="675">
        <v>44742</v>
      </c>
      <c r="E2361" s="477" t="s">
        <v>3127</v>
      </c>
      <c r="F2361" s="682" t="s">
        <v>456</v>
      </c>
      <c r="G2361" s="670">
        <f>_xlfn.XLOOKUP(Table3[[#This Row],[district]],LISTS!B:B,LISTS!C:C,0,0,1)</f>
        <v>80402010</v>
      </c>
    </row>
    <row r="2362" spans="1:7" ht="13.5" x14ac:dyDescent="0.35">
      <c r="A2362" s="674" t="s">
        <v>3701</v>
      </c>
      <c r="B2362" s="676" t="s">
        <v>3482</v>
      </c>
      <c r="C2362" s="672" t="s">
        <v>4280</v>
      </c>
      <c r="D2362" s="675">
        <v>44742</v>
      </c>
      <c r="E2362" s="477" t="s">
        <v>3127</v>
      </c>
      <c r="F2362" s="682" t="s">
        <v>456</v>
      </c>
      <c r="G2362" s="670">
        <f>_xlfn.XLOOKUP(Table3[[#This Row],[district]],LISTS!B:B,LISTS!C:C,0,0,1)</f>
        <v>80402010</v>
      </c>
    </row>
    <row r="2363" spans="1:7" ht="13.5" x14ac:dyDescent="0.35">
      <c r="A2363" s="674" t="s">
        <v>3842</v>
      </c>
      <c r="B2363" s="676" t="s">
        <v>3674</v>
      </c>
      <c r="C2363" s="672" t="s">
        <v>4280</v>
      </c>
      <c r="D2363" s="675">
        <v>44742</v>
      </c>
      <c r="E2363" s="477" t="s">
        <v>3127</v>
      </c>
      <c r="F2363" s="682" t="s">
        <v>456</v>
      </c>
      <c r="G2363" s="670">
        <f>_xlfn.XLOOKUP(Table3[[#This Row],[district]],LISTS!B:B,LISTS!C:C,0,0,1)</f>
        <v>80402010</v>
      </c>
    </row>
    <row r="2364" spans="1:7" ht="13.5" x14ac:dyDescent="0.35">
      <c r="A2364" s="674" t="s">
        <v>3842</v>
      </c>
      <c r="B2364" s="676" t="s">
        <v>3482</v>
      </c>
      <c r="C2364" s="672" t="s">
        <v>4280</v>
      </c>
      <c r="D2364" s="675">
        <v>44742</v>
      </c>
      <c r="E2364" s="477" t="s">
        <v>3127</v>
      </c>
      <c r="F2364" s="682" t="s">
        <v>456</v>
      </c>
      <c r="G2364" s="670">
        <f>_xlfn.XLOOKUP(Table3[[#This Row],[district]],LISTS!B:B,LISTS!C:C,0,0,1)</f>
        <v>80402010</v>
      </c>
    </row>
    <row r="2365" spans="1:7" ht="13.5" x14ac:dyDescent="0.35">
      <c r="A2365" s="671" t="s">
        <v>3924</v>
      </c>
      <c r="B2365" s="676" t="s">
        <v>3676</v>
      </c>
      <c r="C2365" s="672" t="s">
        <v>4279</v>
      </c>
      <c r="D2365" s="675">
        <v>44742</v>
      </c>
      <c r="E2365" s="477" t="s">
        <v>3127</v>
      </c>
      <c r="F2365" s="682" t="s">
        <v>456</v>
      </c>
      <c r="G2365" s="670">
        <f>_xlfn.XLOOKUP(Table3[[#This Row],[district]],LISTS!B:B,LISTS!C:C,0,0,1)</f>
        <v>80402010</v>
      </c>
    </row>
    <row r="2366" spans="1:7" ht="13.5" x14ac:dyDescent="0.35">
      <c r="A2366" s="674" t="s">
        <v>3924</v>
      </c>
      <c r="B2366" s="676" t="s">
        <v>3482</v>
      </c>
      <c r="C2366" s="672" t="s">
        <v>4279</v>
      </c>
      <c r="D2366" s="675">
        <v>44742</v>
      </c>
      <c r="E2366" s="477" t="s">
        <v>3127</v>
      </c>
      <c r="F2366" s="682" t="s">
        <v>456</v>
      </c>
      <c r="G2366" s="670">
        <f>_xlfn.XLOOKUP(Table3[[#This Row],[district]],LISTS!B:B,LISTS!C:C,0,0,1)</f>
        <v>80402010</v>
      </c>
    </row>
    <row r="2367" spans="1:7" ht="13.5" x14ac:dyDescent="0.35">
      <c r="A2367" s="674" t="s">
        <v>3803</v>
      </c>
      <c r="B2367" s="676" t="s">
        <v>3680</v>
      </c>
      <c r="C2367" s="672" t="s">
        <v>4280</v>
      </c>
      <c r="D2367" s="675">
        <v>44742</v>
      </c>
      <c r="E2367" s="477" t="s">
        <v>3127</v>
      </c>
      <c r="F2367" s="682" t="s">
        <v>456</v>
      </c>
      <c r="G2367" s="670">
        <f>_xlfn.XLOOKUP(Table3[[#This Row],[district]],LISTS!B:B,LISTS!C:C,0,0,1)</f>
        <v>80402010</v>
      </c>
    </row>
    <row r="2368" spans="1:7" ht="13.5" x14ac:dyDescent="0.35">
      <c r="A2368" s="674" t="s">
        <v>3803</v>
      </c>
      <c r="B2368" s="676" t="s">
        <v>3482</v>
      </c>
      <c r="C2368" s="672" t="s">
        <v>4280</v>
      </c>
      <c r="D2368" s="675">
        <v>44742</v>
      </c>
      <c r="E2368" s="477" t="s">
        <v>3127</v>
      </c>
      <c r="F2368" s="682" t="s">
        <v>456</v>
      </c>
      <c r="G2368" s="670">
        <f>_xlfn.XLOOKUP(Table3[[#This Row],[district]],LISTS!B:B,LISTS!C:C,0,0,1)</f>
        <v>80402010</v>
      </c>
    </row>
    <row r="2369" spans="1:7" ht="13.5" x14ac:dyDescent="0.35">
      <c r="A2369" s="671" t="s">
        <v>3925</v>
      </c>
      <c r="B2369" s="676" t="s">
        <v>3682</v>
      </c>
      <c r="C2369" s="672" t="s">
        <v>4279</v>
      </c>
      <c r="D2369" s="675">
        <v>44742</v>
      </c>
      <c r="E2369" s="477" t="s">
        <v>3127</v>
      </c>
      <c r="F2369" s="682" t="s">
        <v>456</v>
      </c>
      <c r="G2369" s="670">
        <f>_xlfn.XLOOKUP(Table3[[#This Row],[district]],LISTS!B:B,LISTS!C:C,0,0,1)</f>
        <v>80402010</v>
      </c>
    </row>
    <row r="2370" spans="1:7" ht="13.5" x14ac:dyDescent="0.35">
      <c r="A2370" s="674" t="s">
        <v>3925</v>
      </c>
      <c r="B2370" s="676" t="s">
        <v>3482</v>
      </c>
      <c r="C2370" s="672" t="s">
        <v>4279</v>
      </c>
      <c r="D2370" s="675">
        <v>44742</v>
      </c>
      <c r="E2370" s="477" t="s">
        <v>3127</v>
      </c>
      <c r="F2370" s="682" t="s">
        <v>456</v>
      </c>
      <c r="G2370" s="670">
        <f>_xlfn.XLOOKUP(Table3[[#This Row],[district]],LISTS!B:B,LISTS!C:C,0,0,1)</f>
        <v>80402010</v>
      </c>
    </row>
    <row r="2371" spans="1:7" ht="13.5" x14ac:dyDescent="0.35">
      <c r="A2371" s="671" t="s">
        <v>4136</v>
      </c>
      <c r="B2371" s="674" t="s">
        <v>3637</v>
      </c>
      <c r="C2371" s="672" t="s">
        <v>4280</v>
      </c>
      <c r="D2371" s="675">
        <v>44742</v>
      </c>
      <c r="E2371" s="477" t="s">
        <v>3127</v>
      </c>
      <c r="F2371" s="682" t="s">
        <v>456</v>
      </c>
      <c r="G2371" s="670">
        <f>_xlfn.XLOOKUP(Table3[[#This Row],[district]],LISTS!B:B,LISTS!C:C,0,0,1)</f>
        <v>80402010</v>
      </c>
    </row>
    <row r="2372" spans="1:7" ht="13.5" x14ac:dyDescent="0.35">
      <c r="A2372" s="674" t="s">
        <v>4136</v>
      </c>
      <c r="B2372" s="676" t="s">
        <v>3642</v>
      </c>
      <c r="C2372" s="672" t="s">
        <v>4280</v>
      </c>
      <c r="D2372" s="675">
        <v>44742</v>
      </c>
      <c r="E2372" s="477" t="s">
        <v>3127</v>
      </c>
      <c r="F2372" s="682" t="s">
        <v>456</v>
      </c>
      <c r="G2372" s="670">
        <f>_xlfn.XLOOKUP(Table3[[#This Row],[district]],LISTS!B:B,LISTS!C:C,0,0,1)</f>
        <v>80402010</v>
      </c>
    </row>
    <row r="2373" spans="1:7" ht="13.5" x14ac:dyDescent="0.35">
      <c r="A2373" s="677" t="s">
        <v>3626</v>
      </c>
      <c r="B2373" s="676" t="s">
        <v>3683</v>
      </c>
      <c r="C2373" s="672" t="s">
        <v>4280</v>
      </c>
      <c r="D2373" s="675">
        <v>44742</v>
      </c>
      <c r="E2373" s="477" t="s">
        <v>3127</v>
      </c>
      <c r="F2373" s="682" t="s">
        <v>456</v>
      </c>
      <c r="G2373" s="670">
        <f>_xlfn.XLOOKUP(Table3[[#This Row],[district]],LISTS!B:B,LISTS!C:C,0,0,1)</f>
        <v>80402010</v>
      </c>
    </row>
    <row r="2374" spans="1:7" ht="13.5" x14ac:dyDescent="0.35">
      <c r="A2374" s="674" t="s">
        <v>3626</v>
      </c>
      <c r="B2374" s="676" t="s">
        <v>3482</v>
      </c>
      <c r="C2374" s="672" t="s">
        <v>4280</v>
      </c>
      <c r="D2374" s="675">
        <v>44742</v>
      </c>
      <c r="E2374" s="477" t="s">
        <v>3127</v>
      </c>
      <c r="F2374" s="682" t="s">
        <v>456</v>
      </c>
      <c r="G2374" s="670">
        <f>_xlfn.XLOOKUP(Table3[[#This Row],[district]],LISTS!B:B,LISTS!C:C,0,0,1)</f>
        <v>80402010</v>
      </c>
    </row>
    <row r="2375" spans="1:7" ht="13.5" x14ac:dyDescent="0.35">
      <c r="A2375" s="671" t="s">
        <v>4137</v>
      </c>
      <c r="B2375" s="674" t="s">
        <v>3616</v>
      </c>
      <c r="C2375" s="672" t="s">
        <v>4280</v>
      </c>
      <c r="D2375" s="675">
        <v>44742</v>
      </c>
      <c r="E2375" s="477" t="s">
        <v>3127</v>
      </c>
      <c r="F2375" s="682" t="s">
        <v>456</v>
      </c>
      <c r="G2375" s="670">
        <f>_xlfn.XLOOKUP(Table3[[#This Row],[district]],LISTS!B:B,LISTS!C:C,0,0,1)</f>
        <v>80402010</v>
      </c>
    </row>
    <row r="2376" spans="1:7" ht="13.5" x14ac:dyDescent="0.35">
      <c r="A2376" s="674" t="s">
        <v>4137</v>
      </c>
      <c r="B2376" s="676" t="s">
        <v>3642</v>
      </c>
      <c r="C2376" s="672" t="s">
        <v>4280</v>
      </c>
      <c r="D2376" s="675">
        <v>44742</v>
      </c>
      <c r="E2376" s="477" t="s">
        <v>3127</v>
      </c>
      <c r="F2376" s="682" t="s">
        <v>456</v>
      </c>
      <c r="G2376" s="670">
        <f>_xlfn.XLOOKUP(Table3[[#This Row],[district]],LISTS!B:B,LISTS!C:C,0,0,1)</f>
        <v>80402010</v>
      </c>
    </row>
    <row r="2377" spans="1:7" ht="13.5" x14ac:dyDescent="0.35">
      <c r="A2377" s="671" t="s">
        <v>3926</v>
      </c>
      <c r="B2377" s="676" t="s">
        <v>3685</v>
      </c>
      <c r="C2377" s="672" t="s">
        <v>4279</v>
      </c>
      <c r="D2377" s="675">
        <v>44742</v>
      </c>
      <c r="E2377" s="477" t="s">
        <v>3127</v>
      </c>
      <c r="F2377" s="682" t="s">
        <v>456</v>
      </c>
      <c r="G2377" s="670">
        <f>_xlfn.XLOOKUP(Table3[[#This Row],[district]],LISTS!B:B,LISTS!C:C,0,0,1)</f>
        <v>80402010</v>
      </c>
    </row>
    <row r="2378" spans="1:7" ht="13.5" x14ac:dyDescent="0.35">
      <c r="A2378" s="674" t="s">
        <v>3926</v>
      </c>
      <c r="B2378" s="676" t="s">
        <v>3482</v>
      </c>
      <c r="C2378" s="672" t="s">
        <v>4279</v>
      </c>
      <c r="D2378" s="675">
        <v>44742</v>
      </c>
      <c r="E2378" s="477" t="s">
        <v>3127</v>
      </c>
      <c r="F2378" s="682" t="s">
        <v>456</v>
      </c>
      <c r="G2378" s="670">
        <f>_xlfn.XLOOKUP(Table3[[#This Row],[district]],LISTS!B:B,LISTS!C:C,0,0,1)</f>
        <v>80402010</v>
      </c>
    </row>
    <row r="2379" spans="1:7" ht="13.5" x14ac:dyDescent="0.35">
      <c r="A2379" s="674" t="s">
        <v>3675</v>
      </c>
      <c r="B2379" s="676" t="s">
        <v>3688</v>
      </c>
      <c r="C2379" s="672" t="s">
        <v>4280</v>
      </c>
      <c r="D2379" s="675">
        <v>44742</v>
      </c>
      <c r="E2379" s="477" t="s">
        <v>3127</v>
      </c>
      <c r="F2379" s="682" t="s">
        <v>456</v>
      </c>
      <c r="G2379" s="670">
        <f>_xlfn.XLOOKUP(Table3[[#This Row],[district]],LISTS!B:B,LISTS!C:C,0,0,1)</f>
        <v>80402010</v>
      </c>
    </row>
    <row r="2380" spans="1:7" ht="13.5" x14ac:dyDescent="0.35">
      <c r="A2380" s="674" t="s">
        <v>3675</v>
      </c>
      <c r="B2380" s="676" t="s">
        <v>3482</v>
      </c>
      <c r="C2380" s="672" t="s">
        <v>4280</v>
      </c>
      <c r="D2380" s="675">
        <v>44742</v>
      </c>
      <c r="E2380" s="477" t="s">
        <v>3127</v>
      </c>
      <c r="F2380" s="682" t="s">
        <v>456</v>
      </c>
      <c r="G2380" s="670">
        <f>_xlfn.XLOOKUP(Table3[[#This Row],[district]],LISTS!B:B,LISTS!C:C,0,0,1)</f>
        <v>80402010</v>
      </c>
    </row>
    <row r="2381" spans="1:7" ht="13.5" x14ac:dyDescent="0.35">
      <c r="A2381" s="671" t="s">
        <v>4138</v>
      </c>
      <c r="B2381" s="674" t="s">
        <v>3638</v>
      </c>
      <c r="C2381" s="672" t="s">
        <v>4280</v>
      </c>
      <c r="D2381" s="675">
        <v>44742</v>
      </c>
      <c r="E2381" s="477" t="s">
        <v>3127</v>
      </c>
      <c r="F2381" s="682" t="s">
        <v>456</v>
      </c>
      <c r="G2381" s="670">
        <f>_xlfn.XLOOKUP(Table3[[#This Row],[district]],LISTS!B:B,LISTS!C:C,0,0,1)</f>
        <v>80402010</v>
      </c>
    </row>
    <row r="2382" spans="1:7" ht="13.5" x14ac:dyDescent="0.35">
      <c r="A2382" s="674" t="s">
        <v>4138</v>
      </c>
      <c r="B2382" s="674" t="s">
        <v>3640</v>
      </c>
      <c r="C2382" s="672" t="s">
        <v>4280</v>
      </c>
      <c r="D2382" s="675">
        <v>44742</v>
      </c>
      <c r="E2382" s="477" t="s">
        <v>3127</v>
      </c>
      <c r="F2382" s="682" t="s">
        <v>456</v>
      </c>
      <c r="G2382" s="670">
        <f>_xlfn.XLOOKUP(Table3[[#This Row],[district]],LISTS!B:B,LISTS!C:C,0,0,1)</f>
        <v>80402010</v>
      </c>
    </row>
    <row r="2383" spans="1:7" ht="13.5" x14ac:dyDescent="0.35">
      <c r="A2383" s="674" t="s">
        <v>3729</v>
      </c>
      <c r="B2383" s="676" t="s">
        <v>3689</v>
      </c>
      <c r="C2383" s="672" t="s">
        <v>4280</v>
      </c>
      <c r="D2383" s="675">
        <v>44742</v>
      </c>
      <c r="E2383" s="477" t="s">
        <v>3127</v>
      </c>
      <c r="F2383" s="682" t="s">
        <v>456</v>
      </c>
      <c r="G2383" s="670">
        <f>_xlfn.XLOOKUP(Table3[[#This Row],[district]],LISTS!B:B,LISTS!C:C,0,0,1)</f>
        <v>80402010</v>
      </c>
    </row>
    <row r="2384" spans="1:7" ht="13.5" x14ac:dyDescent="0.35">
      <c r="A2384" s="674" t="s">
        <v>3729</v>
      </c>
      <c r="B2384" s="674" t="s">
        <v>3482</v>
      </c>
      <c r="C2384" s="672" t="s">
        <v>4280</v>
      </c>
      <c r="D2384" s="675">
        <v>44742</v>
      </c>
      <c r="E2384" s="477" t="s">
        <v>3127</v>
      </c>
      <c r="F2384" s="682" t="s">
        <v>456</v>
      </c>
      <c r="G2384" s="670">
        <f>_xlfn.XLOOKUP(Table3[[#This Row],[district]],LISTS!B:B,LISTS!C:C,0,0,1)</f>
        <v>80402010</v>
      </c>
    </row>
    <row r="2385" spans="1:7" ht="13.5" x14ac:dyDescent="0.35">
      <c r="A2385" s="671" t="s">
        <v>3927</v>
      </c>
      <c r="B2385" s="676" t="s">
        <v>3691</v>
      </c>
      <c r="C2385" s="672" t="s">
        <v>4279</v>
      </c>
      <c r="D2385" s="675">
        <v>44742</v>
      </c>
      <c r="E2385" s="477" t="s">
        <v>3127</v>
      </c>
      <c r="F2385" s="682" t="s">
        <v>456</v>
      </c>
      <c r="G2385" s="670">
        <f>_xlfn.XLOOKUP(Table3[[#This Row],[district]],LISTS!B:B,LISTS!C:C,0,0,1)</f>
        <v>80402010</v>
      </c>
    </row>
    <row r="2386" spans="1:7" ht="13.5" x14ac:dyDescent="0.35">
      <c r="A2386" s="674" t="s">
        <v>3927</v>
      </c>
      <c r="B2386" s="676" t="s">
        <v>3482</v>
      </c>
      <c r="C2386" s="672" t="s">
        <v>4279</v>
      </c>
      <c r="D2386" s="675">
        <v>44742</v>
      </c>
      <c r="E2386" s="477" t="s">
        <v>3127</v>
      </c>
      <c r="F2386" s="682" t="s">
        <v>456</v>
      </c>
      <c r="G2386" s="670">
        <f>_xlfn.XLOOKUP(Table3[[#This Row],[district]],LISTS!B:B,LISTS!C:C,0,0,1)</f>
        <v>80402010</v>
      </c>
    </row>
    <row r="2387" spans="1:7" ht="13.5" x14ac:dyDescent="0.35">
      <c r="A2387" s="674" t="s">
        <v>3737</v>
      </c>
      <c r="B2387" s="676" t="s">
        <v>3693</v>
      </c>
      <c r="C2387" s="672" t="s">
        <v>4280</v>
      </c>
      <c r="D2387" s="675">
        <v>44742</v>
      </c>
      <c r="E2387" s="477" t="s">
        <v>3127</v>
      </c>
      <c r="F2387" s="682" t="s">
        <v>456</v>
      </c>
      <c r="G2387" s="670">
        <f>_xlfn.XLOOKUP(Table3[[#This Row],[district]],LISTS!B:B,LISTS!C:C,0,0,1)</f>
        <v>80402010</v>
      </c>
    </row>
    <row r="2388" spans="1:7" ht="13.5" x14ac:dyDescent="0.35">
      <c r="A2388" s="674" t="s">
        <v>3737</v>
      </c>
      <c r="B2388" s="676" t="s">
        <v>3482</v>
      </c>
      <c r="C2388" s="672" t="s">
        <v>4280</v>
      </c>
      <c r="D2388" s="675">
        <v>44742</v>
      </c>
      <c r="E2388" s="477" t="s">
        <v>3127</v>
      </c>
      <c r="F2388" s="682" t="s">
        <v>456</v>
      </c>
      <c r="G2388" s="670">
        <f>_xlfn.XLOOKUP(Table3[[#This Row],[district]],LISTS!B:B,LISTS!C:C,0,0,1)</f>
        <v>80402010</v>
      </c>
    </row>
    <row r="2389" spans="1:7" ht="13.5" x14ac:dyDescent="0.35">
      <c r="A2389" s="674" t="s">
        <v>3752</v>
      </c>
      <c r="B2389" s="676" t="s">
        <v>4273</v>
      </c>
      <c r="C2389" s="672" t="s">
        <v>4280</v>
      </c>
      <c r="D2389" s="675">
        <v>44742</v>
      </c>
      <c r="E2389" s="477" t="s">
        <v>3127</v>
      </c>
      <c r="F2389" s="682" t="s">
        <v>456</v>
      </c>
      <c r="G2389" s="670">
        <f>_xlfn.XLOOKUP(Table3[[#This Row],[district]],LISTS!B:B,LISTS!C:C,0,0,1)</f>
        <v>80402010</v>
      </c>
    </row>
    <row r="2390" spans="1:7" ht="13.5" x14ac:dyDescent="0.35">
      <c r="A2390" s="674" t="s">
        <v>3752</v>
      </c>
      <c r="B2390" s="676" t="s">
        <v>3482</v>
      </c>
      <c r="C2390" s="672" t="s">
        <v>4280</v>
      </c>
      <c r="D2390" s="675">
        <v>44742</v>
      </c>
      <c r="E2390" s="477" t="s">
        <v>3127</v>
      </c>
      <c r="F2390" s="682" t="s">
        <v>456</v>
      </c>
      <c r="G2390" s="670">
        <f>_xlfn.XLOOKUP(Table3[[#This Row],[district]],LISTS!B:B,LISTS!C:C,0,0,1)</f>
        <v>80402010</v>
      </c>
    </row>
    <row r="2391" spans="1:7" ht="13.5" x14ac:dyDescent="0.35">
      <c r="A2391" s="671" t="s">
        <v>4139</v>
      </c>
      <c r="B2391" s="674" t="s">
        <v>3639</v>
      </c>
      <c r="C2391" s="672" t="s">
        <v>4280</v>
      </c>
      <c r="D2391" s="675">
        <v>44742</v>
      </c>
      <c r="E2391" s="477" t="s">
        <v>3127</v>
      </c>
      <c r="F2391" s="682" t="s">
        <v>456</v>
      </c>
      <c r="G2391" s="670">
        <f>_xlfn.XLOOKUP(Table3[[#This Row],[district]],LISTS!B:B,LISTS!C:C,0,0,1)</f>
        <v>80402010</v>
      </c>
    </row>
    <row r="2392" spans="1:7" ht="13.5" x14ac:dyDescent="0.35">
      <c r="A2392" s="674" t="s">
        <v>4139</v>
      </c>
      <c r="B2392" s="676" t="s">
        <v>3640</v>
      </c>
      <c r="C2392" s="672" t="s">
        <v>4280</v>
      </c>
      <c r="D2392" s="675">
        <v>44742</v>
      </c>
      <c r="E2392" s="477" t="s">
        <v>3127</v>
      </c>
      <c r="F2392" s="682" t="s">
        <v>456</v>
      </c>
      <c r="G2392" s="670">
        <f>_xlfn.XLOOKUP(Table3[[#This Row],[district]],LISTS!B:B,LISTS!C:C,0,0,1)</f>
        <v>80402010</v>
      </c>
    </row>
    <row r="2393" spans="1:7" ht="13.5" x14ac:dyDescent="0.35">
      <c r="A2393" s="670" t="s">
        <v>3606</v>
      </c>
      <c r="B2393" s="676" t="s">
        <v>3634</v>
      </c>
      <c r="C2393" s="672" t="s">
        <v>4279</v>
      </c>
      <c r="D2393" s="675">
        <v>44742</v>
      </c>
      <c r="E2393" s="477" t="s">
        <v>3127</v>
      </c>
      <c r="F2393" s="682" t="s">
        <v>456</v>
      </c>
      <c r="G2393" s="670">
        <f>_xlfn.XLOOKUP(Table3[[#This Row],[district]],LISTS!B:B,LISTS!C:C,0,0,1)</f>
        <v>80402010</v>
      </c>
    </row>
    <row r="2394" spans="1:7" ht="13.5" x14ac:dyDescent="0.35">
      <c r="A2394" s="674" t="s">
        <v>3606</v>
      </c>
      <c r="B2394" s="676" t="s">
        <v>3482</v>
      </c>
      <c r="C2394" s="672" t="s">
        <v>4279</v>
      </c>
      <c r="D2394" s="675">
        <v>44742</v>
      </c>
      <c r="E2394" s="477" t="s">
        <v>3127</v>
      </c>
      <c r="F2394" s="682" t="s">
        <v>456</v>
      </c>
      <c r="G2394" s="670">
        <f>_xlfn.XLOOKUP(Table3[[#This Row],[district]],LISTS!B:B,LISTS!C:C,0,0,1)</f>
        <v>80402010</v>
      </c>
    </row>
    <row r="2395" spans="1:7" ht="13.5" x14ac:dyDescent="0.35">
      <c r="A2395" s="674" t="s">
        <v>3789</v>
      </c>
      <c r="B2395" s="676" t="s">
        <v>607</v>
      </c>
      <c r="C2395" s="672" t="s">
        <v>4280</v>
      </c>
      <c r="D2395" s="675">
        <v>44742</v>
      </c>
      <c r="E2395" s="477" t="s">
        <v>3127</v>
      </c>
      <c r="F2395" s="682" t="s">
        <v>456</v>
      </c>
      <c r="G2395" s="670">
        <f>_xlfn.XLOOKUP(Table3[[#This Row],[district]],LISTS!B:B,LISTS!C:C,0,0,1)</f>
        <v>80402010</v>
      </c>
    </row>
    <row r="2396" spans="1:7" ht="13.5" x14ac:dyDescent="0.35">
      <c r="A2396" s="674" t="s">
        <v>3789</v>
      </c>
      <c r="B2396" s="676" t="s">
        <v>3482</v>
      </c>
      <c r="C2396" s="672" t="s">
        <v>4280</v>
      </c>
      <c r="D2396" s="675">
        <v>44742</v>
      </c>
      <c r="E2396" s="477" t="s">
        <v>3127</v>
      </c>
      <c r="F2396" s="682" t="s">
        <v>456</v>
      </c>
      <c r="G2396" s="670">
        <f>_xlfn.XLOOKUP(Table3[[#This Row],[district]],LISTS!B:B,LISTS!C:C,0,0,1)</f>
        <v>80402010</v>
      </c>
    </row>
    <row r="2397" spans="1:7" ht="13.5" x14ac:dyDescent="0.35">
      <c r="A2397" s="674" t="s">
        <v>3814</v>
      </c>
      <c r="B2397" s="676" t="s">
        <v>378</v>
      </c>
      <c r="C2397" s="672" t="s">
        <v>4280</v>
      </c>
      <c r="D2397" s="675">
        <v>44742</v>
      </c>
      <c r="E2397" s="477" t="s">
        <v>3127</v>
      </c>
      <c r="F2397" s="682" t="s">
        <v>456</v>
      </c>
      <c r="G2397" s="670">
        <f>_xlfn.XLOOKUP(Table3[[#This Row],[district]],LISTS!B:B,LISTS!C:C,0,0,1)</f>
        <v>80402010</v>
      </c>
    </row>
    <row r="2398" spans="1:7" ht="13.5" x14ac:dyDescent="0.35">
      <c r="A2398" s="674" t="s">
        <v>3814</v>
      </c>
      <c r="B2398" s="676" t="s">
        <v>3482</v>
      </c>
      <c r="C2398" s="672" t="s">
        <v>4280</v>
      </c>
      <c r="D2398" s="675">
        <v>44742</v>
      </c>
      <c r="E2398" s="477" t="s">
        <v>3127</v>
      </c>
      <c r="F2398" s="682" t="s">
        <v>456</v>
      </c>
      <c r="G2398" s="670">
        <f>_xlfn.XLOOKUP(Table3[[#This Row],[district]],LISTS!B:B,LISTS!C:C,0,0,1)</f>
        <v>80402010</v>
      </c>
    </row>
    <row r="2399" spans="1:7" ht="13.5" x14ac:dyDescent="0.35">
      <c r="A2399" s="670" t="s">
        <v>3604</v>
      </c>
      <c r="B2399" s="676" t="s">
        <v>3637</v>
      </c>
      <c r="C2399" s="672" t="s">
        <v>4279</v>
      </c>
      <c r="D2399" s="675">
        <v>44742</v>
      </c>
      <c r="E2399" s="477" t="s">
        <v>3127</v>
      </c>
      <c r="F2399" s="682" t="s">
        <v>456</v>
      </c>
      <c r="G2399" s="670">
        <f>_xlfn.XLOOKUP(Table3[[#This Row],[district]],LISTS!B:B,LISTS!C:C,0,0,1)</f>
        <v>80402010</v>
      </c>
    </row>
    <row r="2400" spans="1:7" ht="13.5" x14ac:dyDescent="0.35">
      <c r="A2400" s="674" t="s">
        <v>3604</v>
      </c>
      <c r="B2400" s="676" t="s">
        <v>3482</v>
      </c>
      <c r="C2400" s="672" t="s">
        <v>4279</v>
      </c>
      <c r="D2400" s="675">
        <v>44742</v>
      </c>
      <c r="E2400" s="477" t="s">
        <v>3127</v>
      </c>
      <c r="F2400" s="682" t="s">
        <v>456</v>
      </c>
      <c r="G2400" s="670">
        <f>_xlfn.XLOOKUP(Table3[[#This Row],[district]],LISTS!B:B,LISTS!C:C,0,0,1)</f>
        <v>80402010</v>
      </c>
    </row>
    <row r="2401" spans="1:7" ht="13.5" x14ac:dyDescent="0.35">
      <c r="A2401" s="674" t="s">
        <v>3699</v>
      </c>
      <c r="B2401" s="676" t="s">
        <v>3616</v>
      </c>
      <c r="C2401" s="672" t="s">
        <v>4280</v>
      </c>
      <c r="D2401" s="675">
        <v>44742</v>
      </c>
      <c r="E2401" s="477" t="s">
        <v>3127</v>
      </c>
      <c r="F2401" s="682" t="s">
        <v>456</v>
      </c>
      <c r="G2401" s="670">
        <f>_xlfn.XLOOKUP(Table3[[#This Row],[district]],LISTS!B:B,LISTS!C:C,0,0,1)</f>
        <v>80402010</v>
      </c>
    </row>
    <row r="2402" spans="1:7" ht="13.5" x14ac:dyDescent="0.35">
      <c r="A2402" s="674" t="s">
        <v>3699</v>
      </c>
      <c r="B2402" s="676" t="s">
        <v>3482</v>
      </c>
      <c r="C2402" s="672" t="s">
        <v>4280</v>
      </c>
      <c r="D2402" s="675">
        <v>44742</v>
      </c>
      <c r="E2402" s="477" t="s">
        <v>3127</v>
      </c>
      <c r="F2402" s="682" t="s">
        <v>456</v>
      </c>
      <c r="G2402" s="670">
        <f>_xlfn.XLOOKUP(Table3[[#This Row],[district]],LISTS!B:B,LISTS!C:C,0,0,1)</f>
        <v>80402010</v>
      </c>
    </row>
    <row r="2403" spans="1:7" ht="13.5" x14ac:dyDescent="0.35">
      <c r="A2403" s="674" t="s">
        <v>3754</v>
      </c>
      <c r="B2403" s="676" t="s">
        <v>3638</v>
      </c>
      <c r="C2403" s="672" t="s">
        <v>4280</v>
      </c>
      <c r="D2403" s="675">
        <v>44742</v>
      </c>
      <c r="E2403" s="477" t="s">
        <v>3127</v>
      </c>
      <c r="F2403" s="682" t="s">
        <v>456</v>
      </c>
      <c r="G2403" s="670">
        <f>_xlfn.XLOOKUP(Table3[[#This Row],[district]],LISTS!B:B,LISTS!C:C,0,0,1)</f>
        <v>80402010</v>
      </c>
    </row>
    <row r="2404" spans="1:7" ht="13.5" x14ac:dyDescent="0.35">
      <c r="A2404" s="674" t="s">
        <v>3754</v>
      </c>
      <c r="B2404" s="674" t="s">
        <v>3482</v>
      </c>
      <c r="C2404" s="672" t="s">
        <v>4280</v>
      </c>
      <c r="D2404" s="675">
        <v>44742</v>
      </c>
      <c r="E2404" s="477" t="s">
        <v>3127</v>
      </c>
      <c r="F2404" s="682" t="s">
        <v>456</v>
      </c>
      <c r="G2404" s="670">
        <f>_xlfn.XLOOKUP(Table3[[#This Row],[district]],LISTS!B:B,LISTS!C:C,0,0,1)</f>
        <v>80402010</v>
      </c>
    </row>
    <row r="2405" spans="1:7" ht="13.5" x14ac:dyDescent="0.35">
      <c r="A2405" s="671" t="s">
        <v>4140</v>
      </c>
      <c r="B2405" s="674" t="s">
        <v>3640</v>
      </c>
      <c r="C2405" s="672" t="s">
        <v>4280</v>
      </c>
      <c r="D2405" s="675">
        <v>44742</v>
      </c>
      <c r="E2405" s="477" t="s">
        <v>3127</v>
      </c>
      <c r="F2405" s="682" t="s">
        <v>456</v>
      </c>
      <c r="G2405" s="670">
        <f>_xlfn.XLOOKUP(Table3[[#This Row],[district]],LISTS!B:B,LISTS!C:C,0,0,1)</f>
        <v>80402010</v>
      </c>
    </row>
    <row r="2406" spans="1:7" ht="13.5" x14ac:dyDescent="0.35">
      <c r="A2406" s="671" t="s">
        <v>4141</v>
      </c>
      <c r="B2406" s="674" t="s">
        <v>3641</v>
      </c>
      <c r="C2406" s="672" t="s">
        <v>4280</v>
      </c>
      <c r="D2406" s="675">
        <v>44742</v>
      </c>
      <c r="E2406" s="477" t="s">
        <v>3127</v>
      </c>
      <c r="F2406" s="682" t="s">
        <v>456</v>
      </c>
      <c r="G2406" s="670">
        <f>_xlfn.XLOOKUP(Table3[[#This Row],[district]],LISTS!B:B,LISTS!C:C,0,0,1)</f>
        <v>80402010</v>
      </c>
    </row>
    <row r="2407" spans="1:7" ht="13.5" x14ac:dyDescent="0.35">
      <c r="A2407" s="674" t="s">
        <v>4141</v>
      </c>
      <c r="B2407" s="676" t="s">
        <v>3640</v>
      </c>
      <c r="C2407" s="672" t="s">
        <v>4280</v>
      </c>
      <c r="D2407" s="675">
        <v>44742</v>
      </c>
      <c r="E2407" s="477" t="s">
        <v>3127</v>
      </c>
      <c r="F2407" s="682" t="s">
        <v>456</v>
      </c>
      <c r="G2407" s="670">
        <f>_xlfn.XLOOKUP(Table3[[#This Row],[district]],LISTS!B:B,LISTS!C:C,0,0,1)</f>
        <v>80402010</v>
      </c>
    </row>
    <row r="2408" spans="1:7" ht="13.5" x14ac:dyDescent="0.35">
      <c r="A2408" s="674" t="s">
        <v>3714</v>
      </c>
      <c r="B2408" s="676" t="s">
        <v>3639</v>
      </c>
      <c r="C2408" s="672" t="s">
        <v>4280</v>
      </c>
      <c r="D2408" s="675">
        <v>44742</v>
      </c>
      <c r="E2408" s="477" t="s">
        <v>3127</v>
      </c>
      <c r="F2408" s="682" t="s">
        <v>456</v>
      </c>
      <c r="G2408" s="670">
        <f>_xlfn.XLOOKUP(Table3[[#This Row],[district]],LISTS!B:B,LISTS!C:C,0,0,1)</f>
        <v>80402010</v>
      </c>
    </row>
    <row r="2409" spans="1:7" ht="13.5" x14ac:dyDescent="0.35">
      <c r="A2409" s="674" t="s">
        <v>3714</v>
      </c>
      <c r="B2409" s="676" t="s">
        <v>3482</v>
      </c>
      <c r="C2409" s="672" t="s">
        <v>4280</v>
      </c>
      <c r="D2409" s="675">
        <v>44742</v>
      </c>
      <c r="E2409" s="477" t="s">
        <v>3127</v>
      </c>
      <c r="F2409" s="682" t="s">
        <v>456</v>
      </c>
      <c r="G2409" s="670">
        <f>_xlfn.XLOOKUP(Table3[[#This Row],[district]],LISTS!B:B,LISTS!C:C,0,0,1)</f>
        <v>80402010</v>
      </c>
    </row>
    <row r="2410" spans="1:7" ht="13.5" x14ac:dyDescent="0.35">
      <c r="A2410" s="671" t="s">
        <v>4142</v>
      </c>
      <c r="B2410" s="674" t="s">
        <v>3642</v>
      </c>
      <c r="C2410" s="672" t="s">
        <v>4280</v>
      </c>
      <c r="D2410" s="675">
        <v>44742</v>
      </c>
      <c r="E2410" s="477" t="s">
        <v>3127</v>
      </c>
      <c r="F2410" s="682" t="s">
        <v>456</v>
      </c>
      <c r="G2410" s="670">
        <f>_xlfn.XLOOKUP(Table3[[#This Row],[district]],LISTS!B:B,LISTS!C:C,0,0,1)</f>
        <v>80402010</v>
      </c>
    </row>
    <row r="2411" spans="1:7" ht="13.5" x14ac:dyDescent="0.35">
      <c r="A2411" s="674" t="s">
        <v>4142</v>
      </c>
      <c r="B2411" s="676" t="s">
        <v>3640</v>
      </c>
      <c r="C2411" s="672" t="s">
        <v>4280</v>
      </c>
      <c r="D2411" s="675">
        <v>44742</v>
      </c>
      <c r="E2411" s="477" t="s">
        <v>3127</v>
      </c>
      <c r="F2411" s="682" t="s">
        <v>456</v>
      </c>
      <c r="G2411" s="670">
        <f>_xlfn.XLOOKUP(Table3[[#This Row],[district]],LISTS!B:B,LISTS!C:C,0,0,1)</f>
        <v>80402010</v>
      </c>
    </row>
    <row r="2412" spans="1:7" ht="13.5" x14ac:dyDescent="0.35">
      <c r="A2412" s="671" t="s">
        <v>4143</v>
      </c>
      <c r="B2412" s="674" t="s">
        <v>373</v>
      </c>
      <c r="C2412" s="672" t="s">
        <v>4280</v>
      </c>
      <c r="D2412" s="675">
        <v>44742</v>
      </c>
      <c r="E2412" s="477" t="s">
        <v>3127</v>
      </c>
      <c r="F2412" s="682" t="s">
        <v>456</v>
      </c>
      <c r="G2412" s="670">
        <f>_xlfn.XLOOKUP(Table3[[#This Row],[district]],LISTS!B:B,LISTS!C:C,0,0,1)</f>
        <v>80402010</v>
      </c>
    </row>
    <row r="2413" spans="1:7" ht="13.5" x14ac:dyDescent="0.35">
      <c r="A2413" s="674" t="s">
        <v>4143</v>
      </c>
      <c r="B2413" s="676" t="s">
        <v>3640</v>
      </c>
      <c r="C2413" s="672" t="s">
        <v>4280</v>
      </c>
      <c r="D2413" s="675">
        <v>44742</v>
      </c>
      <c r="E2413" s="477" t="s">
        <v>3127</v>
      </c>
      <c r="F2413" s="682" t="s">
        <v>456</v>
      </c>
      <c r="G2413" s="670">
        <f>_xlfn.XLOOKUP(Table3[[#This Row],[district]],LISTS!B:B,LISTS!C:C,0,0,1)</f>
        <v>80402010</v>
      </c>
    </row>
    <row r="2414" spans="1:7" ht="13.5" x14ac:dyDescent="0.35">
      <c r="A2414" s="674" t="s">
        <v>3761</v>
      </c>
      <c r="B2414" s="676" t="s">
        <v>3640</v>
      </c>
      <c r="C2414" s="672" t="s">
        <v>4280</v>
      </c>
      <c r="D2414" s="675">
        <v>44742</v>
      </c>
      <c r="E2414" s="477" t="s">
        <v>3127</v>
      </c>
      <c r="F2414" s="682" t="s">
        <v>456</v>
      </c>
      <c r="G2414" s="670">
        <f>_xlfn.XLOOKUP(Table3[[#This Row],[district]],LISTS!B:B,LISTS!C:C,0,0,1)</f>
        <v>80402010</v>
      </c>
    </row>
    <row r="2415" spans="1:7" ht="13.5" x14ac:dyDescent="0.35">
      <c r="A2415" s="674" t="s">
        <v>3761</v>
      </c>
      <c r="B2415" s="676" t="s">
        <v>3482</v>
      </c>
      <c r="C2415" s="672" t="s">
        <v>4280</v>
      </c>
      <c r="D2415" s="675">
        <v>44742</v>
      </c>
      <c r="E2415" s="477" t="s">
        <v>3127</v>
      </c>
      <c r="F2415" s="682" t="s">
        <v>456</v>
      </c>
      <c r="G2415" s="670">
        <f>_xlfn.XLOOKUP(Table3[[#This Row],[district]],LISTS!B:B,LISTS!C:C,0,0,1)</f>
        <v>80402010</v>
      </c>
    </row>
    <row r="2416" spans="1:7" ht="13.5" x14ac:dyDescent="0.35">
      <c r="A2416" s="671" t="s">
        <v>4144</v>
      </c>
      <c r="B2416" s="674" t="s">
        <v>3645</v>
      </c>
      <c r="C2416" s="672" t="s">
        <v>4280</v>
      </c>
      <c r="D2416" s="675">
        <v>44742</v>
      </c>
      <c r="E2416" s="477" t="s">
        <v>3127</v>
      </c>
      <c r="F2416" s="682" t="s">
        <v>456</v>
      </c>
      <c r="G2416" s="670">
        <f>_xlfn.XLOOKUP(Table3[[#This Row],[district]],LISTS!B:B,LISTS!C:C,0,0,1)</f>
        <v>80402010</v>
      </c>
    </row>
    <row r="2417" spans="1:7" ht="13.5" x14ac:dyDescent="0.35">
      <c r="A2417" s="674" t="s">
        <v>4144</v>
      </c>
      <c r="B2417" s="676" t="s">
        <v>3640</v>
      </c>
      <c r="C2417" s="672" t="s">
        <v>4280</v>
      </c>
      <c r="D2417" s="675">
        <v>44742</v>
      </c>
      <c r="E2417" s="477" t="s">
        <v>3127</v>
      </c>
      <c r="F2417" s="682" t="s">
        <v>456</v>
      </c>
      <c r="G2417" s="670">
        <f>_xlfn.XLOOKUP(Table3[[#This Row],[district]],LISTS!B:B,LISTS!C:C,0,0,1)</f>
        <v>80402010</v>
      </c>
    </row>
    <row r="2418" spans="1:7" ht="13.5" x14ac:dyDescent="0.35">
      <c r="A2418" s="671" t="s">
        <v>4145</v>
      </c>
      <c r="B2418" s="674" t="s">
        <v>3648</v>
      </c>
      <c r="C2418" s="672" t="s">
        <v>4280</v>
      </c>
      <c r="D2418" s="675">
        <v>44742</v>
      </c>
      <c r="E2418" s="477" t="s">
        <v>3127</v>
      </c>
      <c r="F2418" s="682" t="s">
        <v>456</v>
      </c>
      <c r="G2418" s="670">
        <f>_xlfn.XLOOKUP(Table3[[#This Row],[district]],LISTS!B:B,LISTS!C:C,0,0,1)</f>
        <v>80402010</v>
      </c>
    </row>
    <row r="2419" spans="1:7" ht="13.5" x14ac:dyDescent="0.35">
      <c r="A2419" s="674" t="s">
        <v>4145</v>
      </c>
      <c r="B2419" s="676" t="s">
        <v>3640</v>
      </c>
      <c r="C2419" s="672" t="s">
        <v>4280</v>
      </c>
      <c r="D2419" s="675">
        <v>44742</v>
      </c>
      <c r="E2419" s="477" t="s">
        <v>3127</v>
      </c>
      <c r="F2419" s="682" t="s">
        <v>456</v>
      </c>
      <c r="G2419" s="670">
        <f>_xlfn.XLOOKUP(Table3[[#This Row],[district]],LISTS!B:B,LISTS!C:C,0,0,1)</f>
        <v>80402010</v>
      </c>
    </row>
    <row r="2420" spans="1:7" ht="13.5" x14ac:dyDescent="0.35">
      <c r="A2420" s="674" t="s">
        <v>3726</v>
      </c>
      <c r="B2420" s="676" t="s">
        <v>3641</v>
      </c>
      <c r="C2420" s="672" t="s">
        <v>4280</v>
      </c>
      <c r="D2420" s="675">
        <v>44742</v>
      </c>
      <c r="E2420" s="477" t="s">
        <v>3127</v>
      </c>
      <c r="F2420" s="682" t="s">
        <v>456</v>
      </c>
      <c r="G2420" s="670">
        <f>_xlfn.XLOOKUP(Table3[[#This Row],[district]],LISTS!B:B,LISTS!C:C,0,0,1)</f>
        <v>80402010</v>
      </c>
    </row>
    <row r="2421" spans="1:7" ht="13.5" x14ac:dyDescent="0.35">
      <c r="A2421" s="674" t="s">
        <v>3726</v>
      </c>
      <c r="B2421" s="676" t="s">
        <v>3482</v>
      </c>
      <c r="C2421" s="672" t="s">
        <v>4280</v>
      </c>
      <c r="D2421" s="675">
        <v>44742</v>
      </c>
      <c r="E2421" s="477" t="s">
        <v>3127</v>
      </c>
      <c r="F2421" s="682" t="s">
        <v>456</v>
      </c>
      <c r="G2421" s="670">
        <f>_xlfn.XLOOKUP(Table3[[#This Row],[district]],LISTS!B:B,LISTS!C:C,0,0,1)</f>
        <v>80402010</v>
      </c>
    </row>
    <row r="2422" spans="1:7" ht="13.5" x14ac:dyDescent="0.35">
      <c r="A2422" s="671" t="s">
        <v>4146</v>
      </c>
      <c r="B2422" s="674" t="s">
        <v>3649</v>
      </c>
      <c r="C2422" s="672" t="s">
        <v>4280</v>
      </c>
      <c r="D2422" s="675">
        <v>44742</v>
      </c>
      <c r="E2422" s="477" t="s">
        <v>3127</v>
      </c>
      <c r="F2422" s="682" t="s">
        <v>456</v>
      </c>
      <c r="G2422" s="670">
        <f>_xlfn.XLOOKUP(Table3[[#This Row],[district]],LISTS!B:B,LISTS!C:C,0,0,1)</f>
        <v>80402010</v>
      </c>
    </row>
    <row r="2423" spans="1:7" ht="13.5" x14ac:dyDescent="0.35">
      <c r="A2423" s="674" t="s">
        <v>4146</v>
      </c>
      <c r="B2423" s="676" t="s">
        <v>3640</v>
      </c>
      <c r="C2423" s="672" t="s">
        <v>4280</v>
      </c>
      <c r="D2423" s="675">
        <v>44742</v>
      </c>
      <c r="E2423" s="477" t="s">
        <v>3127</v>
      </c>
      <c r="F2423" s="682" t="s">
        <v>456</v>
      </c>
      <c r="G2423" s="670">
        <f>_xlfn.XLOOKUP(Table3[[#This Row],[district]],LISTS!B:B,LISTS!C:C,0,0,1)</f>
        <v>80402010</v>
      </c>
    </row>
    <row r="2424" spans="1:7" ht="13.5" x14ac:dyDescent="0.35">
      <c r="A2424" s="671" t="s">
        <v>4147</v>
      </c>
      <c r="B2424" s="674" t="s">
        <v>3650</v>
      </c>
      <c r="C2424" s="672" t="s">
        <v>4280</v>
      </c>
      <c r="D2424" s="675">
        <v>44742</v>
      </c>
      <c r="E2424" s="477" t="s">
        <v>3127</v>
      </c>
      <c r="F2424" s="682" t="s">
        <v>456</v>
      </c>
      <c r="G2424" s="670">
        <f>_xlfn.XLOOKUP(Table3[[#This Row],[district]],LISTS!B:B,LISTS!C:C,0,0,1)</f>
        <v>80402010</v>
      </c>
    </row>
    <row r="2425" spans="1:7" ht="13.5" x14ac:dyDescent="0.35">
      <c r="A2425" s="674" t="s">
        <v>4147</v>
      </c>
      <c r="B2425" s="674" t="s">
        <v>3640</v>
      </c>
      <c r="C2425" s="672" t="s">
        <v>4280</v>
      </c>
      <c r="D2425" s="675">
        <v>44742</v>
      </c>
      <c r="E2425" s="477" t="s">
        <v>3127</v>
      </c>
      <c r="F2425" s="682" t="s">
        <v>456</v>
      </c>
      <c r="G2425" s="670">
        <f>_xlfn.XLOOKUP(Table3[[#This Row],[district]],LISTS!B:B,LISTS!C:C,0,0,1)</f>
        <v>80402010</v>
      </c>
    </row>
    <row r="2426" spans="1:7" ht="13.5" x14ac:dyDescent="0.35">
      <c r="A2426" s="671" t="s">
        <v>4148</v>
      </c>
      <c r="B2426" s="674" t="s">
        <v>3482</v>
      </c>
      <c r="C2426" s="672" t="s">
        <v>4280</v>
      </c>
      <c r="D2426" s="675">
        <v>44742</v>
      </c>
      <c r="E2426" s="477" t="s">
        <v>3127</v>
      </c>
      <c r="F2426" s="682" t="s">
        <v>456</v>
      </c>
      <c r="G2426" s="670">
        <f>_xlfn.XLOOKUP(Table3[[#This Row],[district]],LISTS!B:B,LISTS!C:C,0,0,1)</f>
        <v>80402010</v>
      </c>
    </row>
    <row r="2427" spans="1:7" ht="13.5" x14ac:dyDescent="0.35">
      <c r="A2427" s="674" t="s">
        <v>4148</v>
      </c>
      <c r="B2427" s="676" t="s">
        <v>3640</v>
      </c>
      <c r="C2427" s="672" t="s">
        <v>4280</v>
      </c>
      <c r="D2427" s="675">
        <v>44742</v>
      </c>
      <c r="E2427" s="477" t="s">
        <v>3127</v>
      </c>
      <c r="F2427" s="682" t="s">
        <v>456</v>
      </c>
      <c r="G2427" s="670">
        <f>_xlfn.XLOOKUP(Table3[[#This Row],[district]],LISTS!B:B,LISTS!C:C,0,0,1)</f>
        <v>80402010</v>
      </c>
    </row>
    <row r="2428" spans="1:7" ht="13.5" x14ac:dyDescent="0.35">
      <c r="A2428" s="671" t="s">
        <v>4149</v>
      </c>
      <c r="B2428" s="674" t="s">
        <v>3656</v>
      </c>
      <c r="C2428" s="672" t="s">
        <v>4280</v>
      </c>
      <c r="D2428" s="675">
        <v>44742</v>
      </c>
      <c r="E2428" s="477" t="s">
        <v>3127</v>
      </c>
      <c r="F2428" s="682" t="s">
        <v>456</v>
      </c>
      <c r="G2428" s="670">
        <f>_xlfn.XLOOKUP(Table3[[#This Row],[district]],LISTS!B:B,LISTS!C:C,0,0,1)</f>
        <v>80402010</v>
      </c>
    </row>
    <row r="2429" spans="1:7" ht="13.5" x14ac:dyDescent="0.35">
      <c r="A2429" s="674" t="s">
        <v>4149</v>
      </c>
      <c r="B2429" s="676" t="s">
        <v>3640</v>
      </c>
      <c r="C2429" s="672" t="s">
        <v>4280</v>
      </c>
      <c r="D2429" s="675">
        <v>44742</v>
      </c>
      <c r="E2429" s="477" t="s">
        <v>3127</v>
      </c>
      <c r="F2429" s="682" t="s">
        <v>456</v>
      </c>
      <c r="G2429" s="670">
        <f>_xlfn.XLOOKUP(Table3[[#This Row],[district]],LISTS!B:B,LISTS!C:C,0,0,1)</f>
        <v>80402010</v>
      </c>
    </row>
    <row r="2430" spans="1:7" ht="13.5" x14ac:dyDescent="0.35">
      <c r="A2430" s="671" t="s">
        <v>4150</v>
      </c>
      <c r="B2430" s="674" t="s">
        <v>336</v>
      </c>
      <c r="C2430" s="672" t="s">
        <v>4280</v>
      </c>
      <c r="D2430" s="675">
        <v>44742</v>
      </c>
      <c r="E2430" s="477" t="s">
        <v>3127</v>
      </c>
      <c r="F2430" s="682" t="s">
        <v>456</v>
      </c>
      <c r="G2430" s="670">
        <f>_xlfn.XLOOKUP(Table3[[#This Row],[district]],LISTS!B:B,LISTS!C:C,0,0,1)</f>
        <v>80402010</v>
      </c>
    </row>
    <row r="2431" spans="1:7" ht="13.5" x14ac:dyDescent="0.35">
      <c r="A2431" s="674" t="s">
        <v>4150</v>
      </c>
      <c r="B2431" s="676" t="s">
        <v>3640</v>
      </c>
      <c r="C2431" s="672" t="s">
        <v>4280</v>
      </c>
      <c r="D2431" s="675">
        <v>44742</v>
      </c>
      <c r="E2431" s="477" t="s">
        <v>3127</v>
      </c>
      <c r="F2431" s="682" t="s">
        <v>456</v>
      </c>
      <c r="G2431" s="670">
        <f>_xlfn.XLOOKUP(Table3[[#This Row],[district]],LISTS!B:B,LISTS!C:C,0,0,1)</f>
        <v>80402010</v>
      </c>
    </row>
    <row r="2432" spans="1:7" ht="13.5" x14ac:dyDescent="0.35">
      <c r="A2432" s="671" t="s">
        <v>4151</v>
      </c>
      <c r="B2432" s="674" t="s">
        <v>3658</v>
      </c>
      <c r="C2432" s="672" t="s">
        <v>4280</v>
      </c>
      <c r="D2432" s="675">
        <v>44742</v>
      </c>
      <c r="E2432" s="477" t="s">
        <v>3127</v>
      </c>
      <c r="F2432" s="682" t="s">
        <v>456</v>
      </c>
      <c r="G2432" s="670">
        <f>_xlfn.XLOOKUP(Table3[[#This Row],[district]],LISTS!B:B,LISTS!C:C,0,0,1)</f>
        <v>80402010</v>
      </c>
    </row>
    <row r="2433" spans="1:7" ht="13.5" x14ac:dyDescent="0.35">
      <c r="A2433" s="674" t="s">
        <v>4151</v>
      </c>
      <c r="B2433" s="676" t="s">
        <v>3640</v>
      </c>
      <c r="C2433" s="672" t="s">
        <v>4280</v>
      </c>
      <c r="D2433" s="675">
        <v>44742</v>
      </c>
      <c r="E2433" s="477" t="s">
        <v>3127</v>
      </c>
      <c r="F2433" s="682" t="s">
        <v>456</v>
      </c>
      <c r="G2433" s="670">
        <f>_xlfn.XLOOKUP(Table3[[#This Row],[district]],LISTS!B:B,LISTS!C:C,0,0,1)</f>
        <v>80402010</v>
      </c>
    </row>
    <row r="2434" spans="1:7" ht="13.5" x14ac:dyDescent="0.35">
      <c r="A2434" s="671" t="s">
        <v>4152</v>
      </c>
      <c r="B2434" s="674" t="s">
        <v>3665</v>
      </c>
      <c r="C2434" s="672" t="s">
        <v>4280</v>
      </c>
      <c r="D2434" s="675">
        <v>44742</v>
      </c>
      <c r="E2434" s="477" t="s">
        <v>3127</v>
      </c>
      <c r="F2434" s="682" t="s">
        <v>456</v>
      </c>
      <c r="G2434" s="670">
        <f>_xlfn.XLOOKUP(Table3[[#This Row],[district]],LISTS!B:B,LISTS!C:C,0,0,1)</f>
        <v>80402010</v>
      </c>
    </row>
    <row r="2435" spans="1:7" ht="13.5" x14ac:dyDescent="0.35">
      <c r="A2435" s="674" t="s">
        <v>4152</v>
      </c>
      <c r="B2435" s="676" t="s">
        <v>3640</v>
      </c>
      <c r="C2435" s="672" t="s">
        <v>4280</v>
      </c>
      <c r="D2435" s="675">
        <v>44742</v>
      </c>
      <c r="E2435" s="477" t="s">
        <v>3127</v>
      </c>
      <c r="F2435" s="682" t="s">
        <v>456</v>
      </c>
      <c r="G2435" s="670">
        <f>_xlfn.XLOOKUP(Table3[[#This Row],[district]],LISTS!B:B,LISTS!C:C,0,0,1)</f>
        <v>80402010</v>
      </c>
    </row>
    <row r="2436" spans="1:7" ht="13.5" x14ac:dyDescent="0.35">
      <c r="A2436" s="674" t="s">
        <v>3785</v>
      </c>
      <c r="B2436" s="676" t="s">
        <v>3642</v>
      </c>
      <c r="C2436" s="672" t="s">
        <v>4280</v>
      </c>
      <c r="D2436" s="675">
        <v>44742</v>
      </c>
      <c r="E2436" s="477" t="s">
        <v>3127</v>
      </c>
      <c r="F2436" s="682" t="s">
        <v>456</v>
      </c>
      <c r="G2436" s="670">
        <f>_xlfn.XLOOKUP(Table3[[#This Row],[district]],LISTS!B:B,LISTS!C:C,0,0,1)</f>
        <v>80402010</v>
      </c>
    </row>
    <row r="2437" spans="1:7" ht="13.5" x14ac:dyDescent="0.35">
      <c r="A2437" s="674" t="s">
        <v>3785</v>
      </c>
      <c r="B2437" s="674" t="s">
        <v>3685</v>
      </c>
      <c r="C2437" s="672" t="s">
        <v>4280</v>
      </c>
      <c r="D2437" s="675">
        <v>44742</v>
      </c>
      <c r="E2437" s="477" t="s">
        <v>3127</v>
      </c>
      <c r="F2437" s="682" t="s">
        <v>456</v>
      </c>
      <c r="G2437" s="670">
        <f>_xlfn.XLOOKUP(Table3[[#This Row],[district]],LISTS!B:B,LISTS!C:C,0,0,1)</f>
        <v>80402010</v>
      </c>
    </row>
    <row r="2438" spans="1:7" ht="13.5" x14ac:dyDescent="0.35">
      <c r="A2438" s="671" t="s">
        <v>4153</v>
      </c>
      <c r="B2438" s="674" t="s">
        <v>3671</v>
      </c>
      <c r="C2438" s="672" t="s">
        <v>4280</v>
      </c>
      <c r="D2438" s="675">
        <v>44742</v>
      </c>
      <c r="E2438" s="477" t="s">
        <v>3127</v>
      </c>
      <c r="F2438" s="682" t="s">
        <v>456</v>
      </c>
      <c r="G2438" s="670">
        <f>_xlfn.XLOOKUP(Table3[[#This Row],[district]],LISTS!B:B,LISTS!C:C,0,0,1)</f>
        <v>80402010</v>
      </c>
    </row>
    <row r="2439" spans="1:7" ht="13.5" x14ac:dyDescent="0.35">
      <c r="A2439" s="674" t="s">
        <v>4153</v>
      </c>
      <c r="B2439" s="676" t="s">
        <v>3640</v>
      </c>
      <c r="C2439" s="672" t="s">
        <v>4280</v>
      </c>
      <c r="D2439" s="675">
        <v>44742</v>
      </c>
      <c r="E2439" s="477" t="s">
        <v>3127</v>
      </c>
      <c r="F2439" s="682" t="s">
        <v>456</v>
      </c>
      <c r="G2439" s="670">
        <f>_xlfn.XLOOKUP(Table3[[#This Row],[district]],LISTS!B:B,LISTS!C:C,0,0,1)</f>
        <v>80402010</v>
      </c>
    </row>
    <row r="2440" spans="1:7" ht="13.5" x14ac:dyDescent="0.35">
      <c r="A2440" s="674" t="s">
        <v>3800</v>
      </c>
      <c r="B2440" s="676" t="s">
        <v>373</v>
      </c>
      <c r="C2440" s="672" t="s">
        <v>4280</v>
      </c>
      <c r="D2440" s="675">
        <v>44742</v>
      </c>
      <c r="E2440" s="477" t="s">
        <v>3127</v>
      </c>
      <c r="F2440" s="682" t="s">
        <v>456</v>
      </c>
      <c r="G2440" s="670">
        <f>_xlfn.XLOOKUP(Table3[[#This Row],[district]],LISTS!B:B,LISTS!C:C,0,0,1)</f>
        <v>80402010</v>
      </c>
    </row>
    <row r="2441" spans="1:7" ht="13.5" x14ac:dyDescent="0.35">
      <c r="A2441" s="674" t="s">
        <v>3800</v>
      </c>
      <c r="B2441" s="676" t="s">
        <v>3685</v>
      </c>
      <c r="C2441" s="672" t="s">
        <v>4280</v>
      </c>
      <c r="D2441" s="675">
        <v>44742</v>
      </c>
      <c r="E2441" s="477" t="s">
        <v>3127</v>
      </c>
      <c r="F2441" s="682" t="s">
        <v>456</v>
      </c>
      <c r="G2441" s="670">
        <f>_xlfn.XLOOKUP(Table3[[#This Row],[district]],LISTS!B:B,LISTS!C:C,0,0,1)</f>
        <v>80402010</v>
      </c>
    </row>
    <row r="2442" spans="1:7" ht="13.5" x14ac:dyDescent="0.35">
      <c r="A2442" s="671" t="s">
        <v>4154</v>
      </c>
      <c r="B2442" s="674" t="s">
        <v>3674</v>
      </c>
      <c r="C2442" s="672" t="s">
        <v>4280</v>
      </c>
      <c r="D2442" s="675">
        <v>44742</v>
      </c>
      <c r="E2442" s="477" t="s">
        <v>3127</v>
      </c>
      <c r="F2442" s="682" t="s">
        <v>456</v>
      </c>
      <c r="G2442" s="670">
        <f>_xlfn.XLOOKUP(Table3[[#This Row],[district]],LISTS!B:B,LISTS!C:C,0,0,1)</f>
        <v>80402010</v>
      </c>
    </row>
    <row r="2443" spans="1:7" ht="13.5" x14ac:dyDescent="0.35">
      <c r="A2443" s="674" t="s">
        <v>4154</v>
      </c>
      <c r="B2443" s="676" t="s">
        <v>3640</v>
      </c>
      <c r="C2443" s="672" t="s">
        <v>4280</v>
      </c>
      <c r="D2443" s="675">
        <v>44742</v>
      </c>
      <c r="E2443" s="477" t="s">
        <v>3127</v>
      </c>
      <c r="F2443" s="682" t="s">
        <v>456</v>
      </c>
      <c r="G2443" s="670">
        <f>_xlfn.XLOOKUP(Table3[[#This Row],[district]],LISTS!B:B,LISTS!C:C,0,0,1)</f>
        <v>80402010</v>
      </c>
    </row>
    <row r="2444" spans="1:7" ht="13.5" x14ac:dyDescent="0.35">
      <c r="A2444" s="674" t="s">
        <v>3788</v>
      </c>
      <c r="B2444" s="676" t="s">
        <v>3645</v>
      </c>
      <c r="C2444" s="672" t="s">
        <v>4280</v>
      </c>
      <c r="D2444" s="675">
        <v>44742</v>
      </c>
      <c r="E2444" s="477" t="s">
        <v>3127</v>
      </c>
      <c r="F2444" s="682" t="s">
        <v>456</v>
      </c>
      <c r="G2444" s="670">
        <f>_xlfn.XLOOKUP(Table3[[#This Row],[district]],LISTS!B:B,LISTS!C:C,0,0,1)</f>
        <v>80402010</v>
      </c>
    </row>
    <row r="2445" spans="1:7" ht="13.5" x14ac:dyDescent="0.35">
      <c r="A2445" s="674" t="s">
        <v>3788</v>
      </c>
      <c r="B2445" s="676" t="s">
        <v>3685</v>
      </c>
      <c r="C2445" s="672" t="s">
        <v>4280</v>
      </c>
      <c r="D2445" s="675">
        <v>44742</v>
      </c>
      <c r="E2445" s="477" t="s">
        <v>3127</v>
      </c>
      <c r="F2445" s="682" t="s">
        <v>456</v>
      </c>
      <c r="G2445" s="670">
        <f>_xlfn.XLOOKUP(Table3[[#This Row],[district]],LISTS!B:B,LISTS!C:C,0,0,1)</f>
        <v>80402010</v>
      </c>
    </row>
    <row r="2446" spans="1:7" ht="13.5" x14ac:dyDescent="0.35">
      <c r="A2446" s="671" t="s">
        <v>4155</v>
      </c>
      <c r="B2446" s="674" t="s">
        <v>3676</v>
      </c>
      <c r="C2446" s="672" t="s">
        <v>4280</v>
      </c>
      <c r="D2446" s="675">
        <v>44742</v>
      </c>
      <c r="E2446" s="477" t="s">
        <v>3127</v>
      </c>
      <c r="F2446" s="682" t="s">
        <v>456</v>
      </c>
      <c r="G2446" s="670">
        <f>_xlfn.XLOOKUP(Table3[[#This Row],[district]],LISTS!B:B,LISTS!C:C,0,0,1)</f>
        <v>80402010</v>
      </c>
    </row>
    <row r="2447" spans="1:7" ht="13.5" x14ac:dyDescent="0.35">
      <c r="A2447" s="674" t="s">
        <v>4155</v>
      </c>
      <c r="B2447" s="676" t="s">
        <v>3640</v>
      </c>
      <c r="C2447" s="672" t="s">
        <v>4280</v>
      </c>
      <c r="D2447" s="675">
        <v>44742</v>
      </c>
      <c r="E2447" s="477" t="s">
        <v>3127</v>
      </c>
      <c r="F2447" s="682" t="s">
        <v>456</v>
      </c>
      <c r="G2447" s="670">
        <f>_xlfn.XLOOKUP(Table3[[#This Row],[district]],LISTS!B:B,LISTS!C:C,0,0,1)</f>
        <v>80402010</v>
      </c>
    </row>
    <row r="2448" spans="1:7" ht="13.5" x14ac:dyDescent="0.35">
      <c r="A2448" s="671" t="s">
        <v>4156</v>
      </c>
      <c r="B2448" s="674" t="s">
        <v>3680</v>
      </c>
      <c r="C2448" s="672" t="s">
        <v>4280</v>
      </c>
      <c r="D2448" s="675">
        <v>44742</v>
      </c>
      <c r="E2448" s="477" t="s">
        <v>3127</v>
      </c>
      <c r="F2448" s="682" t="s">
        <v>456</v>
      </c>
      <c r="G2448" s="670">
        <f>_xlfn.XLOOKUP(Table3[[#This Row],[district]],LISTS!B:B,LISTS!C:C,0,0,1)</f>
        <v>80402010</v>
      </c>
    </row>
    <row r="2449" spans="1:7" ht="13.5" x14ac:dyDescent="0.35">
      <c r="A2449" s="674" t="s">
        <v>4156</v>
      </c>
      <c r="B2449" s="674" t="s">
        <v>3640</v>
      </c>
      <c r="C2449" s="672" t="s">
        <v>4280</v>
      </c>
      <c r="D2449" s="675">
        <v>44742</v>
      </c>
      <c r="E2449" s="477" t="s">
        <v>3127</v>
      </c>
      <c r="F2449" s="682" t="s">
        <v>456</v>
      </c>
      <c r="G2449" s="670">
        <f>_xlfn.XLOOKUP(Table3[[#This Row],[district]],LISTS!B:B,LISTS!C:C,0,0,1)</f>
        <v>80402010</v>
      </c>
    </row>
    <row r="2450" spans="1:7" ht="13.5" x14ac:dyDescent="0.35">
      <c r="A2450" s="671" t="s">
        <v>4157</v>
      </c>
      <c r="B2450" s="674" t="s">
        <v>3682</v>
      </c>
      <c r="C2450" s="672" t="s">
        <v>4280</v>
      </c>
      <c r="D2450" s="675">
        <v>44742</v>
      </c>
      <c r="E2450" s="477" t="s">
        <v>3127</v>
      </c>
      <c r="F2450" s="682" t="s">
        <v>456</v>
      </c>
      <c r="G2450" s="670">
        <f>_xlfn.XLOOKUP(Table3[[#This Row],[district]],LISTS!B:B,LISTS!C:C,0,0,1)</f>
        <v>80402010</v>
      </c>
    </row>
    <row r="2451" spans="1:7" ht="13.5" x14ac:dyDescent="0.35">
      <c r="A2451" s="674" t="s">
        <v>4157</v>
      </c>
      <c r="B2451" s="676" t="s">
        <v>3640</v>
      </c>
      <c r="C2451" s="672" t="s">
        <v>4280</v>
      </c>
      <c r="D2451" s="675">
        <v>44742</v>
      </c>
      <c r="E2451" s="477" t="s">
        <v>3127</v>
      </c>
      <c r="F2451" s="682" t="s">
        <v>456</v>
      </c>
      <c r="G2451" s="670">
        <f>_xlfn.XLOOKUP(Table3[[#This Row],[district]],LISTS!B:B,LISTS!C:C,0,0,1)</f>
        <v>80402010</v>
      </c>
    </row>
    <row r="2452" spans="1:7" ht="13.5" x14ac:dyDescent="0.35">
      <c r="A2452" s="671" t="s">
        <v>4158</v>
      </c>
      <c r="B2452" s="674" t="s">
        <v>3683</v>
      </c>
      <c r="C2452" s="672" t="s">
        <v>4280</v>
      </c>
      <c r="D2452" s="675">
        <v>44742</v>
      </c>
      <c r="E2452" s="477" t="s">
        <v>3127</v>
      </c>
      <c r="F2452" s="682" t="s">
        <v>456</v>
      </c>
      <c r="G2452" s="670">
        <f>_xlfn.XLOOKUP(Table3[[#This Row],[district]],LISTS!B:B,LISTS!C:C,0,0,1)</f>
        <v>80402010</v>
      </c>
    </row>
    <row r="2453" spans="1:7" ht="13.5" x14ac:dyDescent="0.35">
      <c r="A2453" s="674" t="s">
        <v>4158</v>
      </c>
      <c r="B2453" s="676" t="s">
        <v>3640</v>
      </c>
      <c r="C2453" s="672" t="s">
        <v>4280</v>
      </c>
      <c r="D2453" s="675">
        <v>44742</v>
      </c>
      <c r="E2453" s="477" t="s">
        <v>3127</v>
      </c>
      <c r="F2453" s="682" t="s">
        <v>456</v>
      </c>
      <c r="G2453" s="670">
        <f>_xlfn.XLOOKUP(Table3[[#This Row],[district]],LISTS!B:B,LISTS!C:C,0,0,1)</f>
        <v>80402010</v>
      </c>
    </row>
    <row r="2454" spans="1:7" ht="13.5" x14ac:dyDescent="0.35">
      <c r="A2454" s="671" t="s">
        <v>4159</v>
      </c>
      <c r="B2454" s="674" t="s">
        <v>3685</v>
      </c>
      <c r="C2454" s="672" t="s">
        <v>4280</v>
      </c>
      <c r="D2454" s="675">
        <v>44742</v>
      </c>
      <c r="E2454" s="477" t="s">
        <v>3127</v>
      </c>
      <c r="F2454" s="682" t="s">
        <v>456</v>
      </c>
      <c r="G2454" s="670">
        <f>_xlfn.XLOOKUP(Table3[[#This Row],[district]],LISTS!B:B,LISTS!C:C,0,0,1)</f>
        <v>80402010</v>
      </c>
    </row>
    <row r="2455" spans="1:7" ht="13.5" x14ac:dyDescent="0.35">
      <c r="A2455" s="674" t="s">
        <v>4159</v>
      </c>
      <c r="B2455" s="676" t="s">
        <v>3640</v>
      </c>
      <c r="C2455" s="672" t="s">
        <v>4280</v>
      </c>
      <c r="D2455" s="675">
        <v>44742</v>
      </c>
      <c r="E2455" s="477" t="s">
        <v>3127</v>
      </c>
      <c r="F2455" s="682" t="s">
        <v>456</v>
      </c>
      <c r="G2455" s="670">
        <f>_xlfn.XLOOKUP(Table3[[#This Row],[district]],LISTS!B:B,LISTS!C:C,0,0,1)</f>
        <v>80402010</v>
      </c>
    </row>
    <row r="2456" spans="1:7" ht="13.5" x14ac:dyDescent="0.35">
      <c r="A2456" s="674" t="s">
        <v>3782</v>
      </c>
      <c r="B2456" s="676" t="s">
        <v>3648</v>
      </c>
      <c r="C2456" s="672" t="s">
        <v>4280</v>
      </c>
      <c r="D2456" s="675">
        <v>44742</v>
      </c>
      <c r="E2456" s="477" t="s">
        <v>3127</v>
      </c>
      <c r="F2456" s="682" t="s">
        <v>456</v>
      </c>
      <c r="G2456" s="670">
        <f>_xlfn.XLOOKUP(Table3[[#This Row],[district]],LISTS!B:B,LISTS!C:C,0,0,1)</f>
        <v>80402010</v>
      </c>
    </row>
    <row r="2457" spans="1:7" ht="13.5" x14ac:dyDescent="0.35">
      <c r="A2457" s="674" t="s">
        <v>3782</v>
      </c>
      <c r="B2457" s="676" t="s">
        <v>3685</v>
      </c>
      <c r="C2457" s="672" t="s">
        <v>4280</v>
      </c>
      <c r="D2457" s="675">
        <v>44742</v>
      </c>
      <c r="E2457" s="477" t="s">
        <v>3127</v>
      </c>
      <c r="F2457" s="682" t="s">
        <v>456</v>
      </c>
      <c r="G2457" s="670">
        <f>_xlfn.XLOOKUP(Table3[[#This Row],[district]],LISTS!B:B,LISTS!C:C,0,0,1)</f>
        <v>80402010</v>
      </c>
    </row>
    <row r="2458" spans="1:7" ht="13.5" x14ac:dyDescent="0.35">
      <c r="A2458" s="671" t="s">
        <v>4160</v>
      </c>
      <c r="B2458" s="674" t="s">
        <v>3688</v>
      </c>
      <c r="C2458" s="672" t="s">
        <v>4280</v>
      </c>
      <c r="D2458" s="675">
        <v>44742</v>
      </c>
      <c r="E2458" s="477" t="s">
        <v>3127</v>
      </c>
      <c r="F2458" s="682" t="s">
        <v>456</v>
      </c>
      <c r="G2458" s="670">
        <f>_xlfn.XLOOKUP(Table3[[#This Row],[district]],LISTS!B:B,LISTS!C:C,0,0,1)</f>
        <v>80402010</v>
      </c>
    </row>
    <row r="2459" spans="1:7" ht="13.5" x14ac:dyDescent="0.35">
      <c r="A2459" s="674" t="s">
        <v>4160</v>
      </c>
      <c r="B2459" s="676" t="s">
        <v>3640</v>
      </c>
      <c r="C2459" s="672" t="s">
        <v>4280</v>
      </c>
      <c r="D2459" s="675">
        <v>44742</v>
      </c>
      <c r="E2459" s="477" t="s">
        <v>3127</v>
      </c>
      <c r="F2459" s="682" t="s">
        <v>456</v>
      </c>
      <c r="G2459" s="670">
        <f>_xlfn.XLOOKUP(Table3[[#This Row],[district]],LISTS!B:B,LISTS!C:C,0,0,1)</f>
        <v>80402010</v>
      </c>
    </row>
    <row r="2460" spans="1:7" ht="13.5" x14ac:dyDescent="0.35">
      <c r="A2460" s="671" t="s">
        <v>4161</v>
      </c>
      <c r="B2460" s="674" t="s">
        <v>3689</v>
      </c>
      <c r="C2460" s="672" t="s">
        <v>4280</v>
      </c>
      <c r="D2460" s="675">
        <v>44742</v>
      </c>
      <c r="E2460" s="477" t="s">
        <v>3127</v>
      </c>
      <c r="F2460" s="682" t="s">
        <v>456</v>
      </c>
      <c r="G2460" s="670">
        <f>_xlfn.XLOOKUP(Table3[[#This Row],[district]],LISTS!B:B,LISTS!C:C,0,0,1)</f>
        <v>80402010</v>
      </c>
    </row>
    <row r="2461" spans="1:7" ht="13.5" x14ac:dyDescent="0.35">
      <c r="A2461" s="674" t="s">
        <v>4161</v>
      </c>
      <c r="B2461" s="674" t="s">
        <v>4273</v>
      </c>
      <c r="C2461" s="672" t="s">
        <v>4280</v>
      </c>
      <c r="D2461" s="675">
        <v>44742</v>
      </c>
      <c r="E2461" s="477" t="s">
        <v>3127</v>
      </c>
      <c r="F2461" s="682" t="s">
        <v>456</v>
      </c>
      <c r="G2461" s="670">
        <f>_xlfn.XLOOKUP(Table3[[#This Row],[district]],LISTS!B:B,LISTS!C:C,0,0,1)</f>
        <v>80402010</v>
      </c>
    </row>
    <row r="2462" spans="1:7" ht="13.5" x14ac:dyDescent="0.35">
      <c r="A2462" s="671" t="s">
        <v>4162</v>
      </c>
      <c r="B2462" s="674" t="s">
        <v>3691</v>
      </c>
      <c r="C2462" s="672" t="s">
        <v>4280</v>
      </c>
      <c r="D2462" s="675">
        <v>44742</v>
      </c>
      <c r="E2462" s="477" t="s">
        <v>3127</v>
      </c>
      <c r="F2462" s="682" t="s">
        <v>456</v>
      </c>
      <c r="G2462" s="670">
        <f>_xlfn.XLOOKUP(Table3[[#This Row],[district]],LISTS!B:B,LISTS!C:C,0,0,1)</f>
        <v>80402010</v>
      </c>
    </row>
    <row r="2463" spans="1:7" ht="13.5" x14ac:dyDescent="0.35">
      <c r="A2463" s="674" t="s">
        <v>4162</v>
      </c>
      <c r="B2463" s="676" t="s">
        <v>4273</v>
      </c>
      <c r="C2463" s="672" t="s">
        <v>4280</v>
      </c>
      <c r="D2463" s="675">
        <v>44742</v>
      </c>
      <c r="E2463" s="477" t="s">
        <v>3127</v>
      </c>
      <c r="F2463" s="682" t="s">
        <v>456</v>
      </c>
      <c r="G2463" s="670">
        <f>_xlfn.XLOOKUP(Table3[[#This Row],[district]],LISTS!B:B,LISTS!C:C,0,0,1)</f>
        <v>80402010</v>
      </c>
    </row>
    <row r="2464" spans="1:7" ht="13.5" x14ac:dyDescent="0.35">
      <c r="A2464" s="670" t="s">
        <v>3513</v>
      </c>
      <c r="B2464" s="676" t="s">
        <v>3649</v>
      </c>
      <c r="C2464" s="672" t="s">
        <v>4280</v>
      </c>
      <c r="D2464" s="675">
        <v>44742</v>
      </c>
      <c r="E2464" s="477" t="s">
        <v>3127</v>
      </c>
      <c r="F2464" s="682" t="s">
        <v>456</v>
      </c>
      <c r="G2464" s="670">
        <f>_xlfn.XLOOKUP(Table3[[#This Row],[district]],LISTS!B:B,LISTS!C:C,0,0,1)</f>
        <v>80402010</v>
      </c>
    </row>
    <row r="2465" spans="1:7" ht="13.5" x14ac:dyDescent="0.35">
      <c r="A2465" s="674" t="s">
        <v>3513</v>
      </c>
      <c r="B2465" s="676" t="s">
        <v>3685</v>
      </c>
      <c r="C2465" s="672" t="s">
        <v>4280</v>
      </c>
      <c r="D2465" s="675">
        <v>44742</v>
      </c>
      <c r="E2465" s="477" t="s">
        <v>3127</v>
      </c>
      <c r="F2465" s="682" t="s">
        <v>456</v>
      </c>
      <c r="G2465" s="670">
        <f>_xlfn.XLOOKUP(Table3[[#This Row],[district]],LISTS!B:B,LISTS!C:C,0,0,1)</f>
        <v>80402010</v>
      </c>
    </row>
    <row r="2466" spans="1:7" ht="13.5" x14ac:dyDescent="0.35">
      <c r="A2466" s="671" t="s">
        <v>4163</v>
      </c>
      <c r="B2466" s="674" t="s">
        <v>3693</v>
      </c>
      <c r="C2466" s="672" t="s">
        <v>4280</v>
      </c>
      <c r="D2466" s="675">
        <v>44742</v>
      </c>
      <c r="E2466" s="477" t="s">
        <v>3127</v>
      </c>
      <c r="F2466" s="682" t="s">
        <v>456</v>
      </c>
      <c r="G2466" s="670">
        <f>_xlfn.XLOOKUP(Table3[[#This Row],[district]],LISTS!B:B,LISTS!C:C,0,0,1)</f>
        <v>80402010</v>
      </c>
    </row>
    <row r="2467" spans="1:7" ht="13.5" x14ac:dyDescent="0.35">
      <c r="A2467" s="674" t="s">
        <v>4163</v>
      </c>
      <c r="B2467" s="676" t="s">
        <v>4273</v>
      </c>
      <c r="C2467" s="672" t="s">
        <v>4280</v>
      </c>
      <c r="D2467" s="675">
        <v>44742</v>
      </c>
      <c r="E2467" s="477" t="s">
        <v>3127</v>
      </c>
      <c r="F2467" s="682" t="s">
        <v>456</v>
      </c>
      <c r="G2467" s="670">
        <f>_xlfn.XLOOKUP(Table3[[#This Row],[district]],LISTS!B:B,LISTS!C:C,0,0,1)</f>
        <v>80402010</v>
      </c>
    </row>
    <row r="2468" spans="1:7" ht="13.5" x14ac:dyDescent="0.35">
      <c r="A2468" s="671" t="s">
        <v>4164</v>
      </c>
      <c r="B2468" s="676" t="s">
        <v>4273</v>
      </c>
      <c r="C2468" s="672" t="s">
        <v>4280</v>
      </c>
      <c r="D2468" s="675">
        <v>44742</v>
      </c>
      <c r="E2468" s="477" t="s">
        <v>3127</v>
      </c>
      <c r="F2468" s="682" t="s">
        <v>456</v>
      </c>
      <c r="G2468" s="670">
        <f>_xlfn.XLOOKUP(Table3[[#This Row],[district]],LISTS!B:B,LISTS!C:C,0,0,1)</f>
        <v>80402010</v>
      </c>
    </row>
    <row r="2469" spans="1:7" ht="13.5" x14ac:dyDescent="0.35">
      <c r="A2469" s="671" t="s">
        <v>4165</v>
      </c>
      <c r="B2469" s="676" t="s">
        <v>3634</v>
      </c>
      <c r="C2469" s="672" t="s">
        <v>4280</v>
      </c>
      <c r="D2469" s="675">
        <v>44742</v>
      </c>
      <c r="E2469" s="477" t="s">
        <v>3127</v>
      </c>
      <c r="F2469" s="682" t="s">
        <v>456</v>
      </c>
      <c r="G2469" s="670">
        <f>_xlfn.XLOOKUP(Table3[[#This Row],[district]],LISTS!B:B,LISTS!C:C,0,0,1)</f>
        <v>80402010</v>
      </c>
    </row>
    <row r="2470" spans="1:7" ht="13.5" x14ac:dyDescent="0.35">
      <c r="A2470" s="674" t="s">
        <v>4165</v>
      </c>
      <c r="B2470" s="676" t="s">
        <v>4273</v>
      </c>
      <c r="C2470" s="672" t="s">
        <v>4280</v>
      </c>
      <c r="D2470" s="675">
        <v>44742</v>
      </c>
      <c r="E2470" s="477" t="s">
        <v>3127</v>
      </c>
      <c r="F2470" s="682" t="s">
        <v>456</v>
      </c>
      <c r="G2470" s="670">
        <f>_xlfn.XLOOKUP(Table3[[#This Row],[district]],LISTS!B:B,LISTS!C:C,0,0,1)</f>
        <v>80402010</v>
      </c>
    </row>
    <row r="2471" spans="1:7" ht="13.5" x14ac:dyDescent="0.35">
      <c r="A2471" s="671" t="s">
        <v>4166</v>
      </c>
      <c r="B2471" s="676" t="s">
        <v>607</v>
      </c>
      <c r="C2471" s="672" t="s">
        <v>4280</v>
      </c>
      <c r="D2471" s="675">
        <v>44742</v>
      </c>
      <c r="E2471" s="477" t="s">
        <v>3127</v>
      </c>
      <c r="F2471" s="682" t="s">
        <v>456</v>
      </c>
      <c r="G2471" s="670">
        <f>_xlfn.XLOOKUP(Table3[[#This Row],[district]],LISTS!B:B,LISTS!C:C,0,0,1)</f>
        <v>80402010</v>
      </c>
    </row>
    <row r="2472" spans="1:7" ht="13.5" x14ac:dyDescent="0.35">
      <c r="A2472" s="674" t="s">
        <v>4166</v>
      </c>
      <c r="B2472" s="676" t="s">
        <v>4273</v>
      </c>
      <c r="C2472" s="672" t="s">
        <v>4280</v>
      </c>
      <c r="D2472" s="675">
        <v>44742</v>
      </c>
      <c r="E2472" s="477" t="s">
        <v>3127</v>
      </c>
      <c r="F2472" s="682" t="s">
        <v>456</v>
      </c>
      <c r="G2472" s="670">
        <f>_xlfn.XLOOKUP(Table3[[#This Row],[district]],LISTS!B:B,LISTS!C:C,0,0,1)</f>
        <v>80402010</v>
      </c>
    </row>
    <row r="2473" spans="1:7" ht="13.5" x14ac:dyDescent="0.35">
      <c r="A2473" s="671" t="s">
        <v>4167</v>
      </c>
      <c r="B2473" s="676" t="s">
        <v>378</v>
      </c>
      <c r="C2473" s="672" t="s">
        <v>4280</v>
      </c>
      <c r="D2473" s="675">
        <v>44742</v>
      </c>
      <c r="E2473" s="477" t="s">
        <v>3127</v>
      </c>
      <c r="F2473" s="682" t="s">
        <v>456</v>
      </c>
      <c r="G2473" s="670">
        <f>_xlfn.XLOOKUP(Table3[[#This Row],[district]],LISTS!B:B,LISTS!C:C,0,0,1)</f>
        <v>80402010</v>
      </c>
    </row>
    <row r="2474" spans="1:7" ht="13.5" x14ac:dyDescent="0.35">
      <c r="A2474" s="674" t="s">
        <v>4167</v>
      </c>
      <c r="B2474" s="676" t="s">
        <v>4273</v>
      </c>
      <c r="C2474" s="672" t="s">
        <v>4280</v>
      </c>
      <c r="D2474" s="675">
        <v>44742</v>
      </c>
      <c r="E2474" s="477" t="s">
        <v>3127</v>
      </c>
      <c r="F2474" s="682" t="s">
        <v>456</v>
      </c>
      <c r="G2474" s="670">
        <f>_xlfn.XLOOKUP(Table3[[#This Row],[district]],LISTS!B:B,LISTS!C:C,0,0,1)</f>
        <v>80402010</v>
      </c>
    </row>
    <row r="2475" spans="1:7" ht="13.5" x14ac:dyDescent="0.35">
      <c r="A2475" s="671" t="s">
        <v>4168</v>
      </c>
      <c r="B2475" s="676" t="s">
        <v>3637</v>
      </c>
      <c r="C2475" s="672" t="s">
        <v>4280</v>
      </c>
      <c r="D2475" s="675">
        <v>44742</v>
      </c>
      <c r="E2475" s="477" t="s">
        <v>3127</v>
      </c>
      <c r="F2475" s="682" t="s">
        <v>456</v>
      </c>
      <c r="G2475" s="670">
        <f>_xlfn.XLOOKUP(Table3[[#This Row],[district]],LISTS!B:B,LISTS!C:C,0,0,1)</f>
        <v>80402010</v>
      </c>
    </row>
    <row r="2476" spans="1:7" ht="13.5" x14ac:dyDescent="0.35">
      <c r="A2476" s="674" t="s">
        <v>4168</v>
      </c>
      <c r="B2476" s="676" t="s">
        <v>4273</v>
      </c>
      <c r="C2476" s="672" t="s">
        <v>4280</v>
      </c>
      <c r="D2476" s="675">
        <v>44742</v>
      </c>
      <c r="E2476" s="477" t="s">
        <v>3127</v>
      </c>
      <c r="F2476" s="682" t="s">
        <v>456</v>
      </c>
      <c r="G2476" s="670">
        <f>_xlfn.XLOOKUP(Table3[[#This Row],[district]],LISTS!B:B,LISTS!C:C,0,0,1)</f>
        <v>80402010</v>
      </c>
    </row>
    <row r="2477" spans="1:7" ht="13.5" x14ac:dyDescent="0.35">
      <c r="A2477" s="674" t="s">
        <v>3820</v>
      </c>
      <c r="B2477" s="676" t="s">
        <v>3650</v>
      </c>
      <c r="C2477" s="672" t="s">
        <v>4280</v>
      </c>
      <c r="D2477" s="675">
        <v>44742</v>
      </c>
      <c r="E2477" s="477" t="s">
        <v>3127</v>
      </c>
      <c r="F2477" s="682" t="s">
        <v>456</v>
      </c>
      <c r="G2477" s="670">
        <f>_xlfn.XLOOKUP(Table3[[#This Row],[district]],LISTS!B:B,LISTS!C:C,0,0,1)</f>
        <v>80402010</v>
      </c>
    </row>
    <row r="2478" spans="1:7" ht="13.5" x14ac:dyDescent="0.35">
      <c r="A2478" s="674" t="s">
        <v>3820</v>
      </c>
      <c r="B2478" s="676" t="s">
        <v>3685</v>
      </c>
      <c r="C2478" s="672" t="s">
        <v>4280</v>
      </c>
      <c r="D2478" s="675">
        <v>44742</v>
      </c>
      <c r="E2478" s="477" t="s">
        <v>3127</v>
      </c>
      <c r="F2478" s="682" t="s">
        <v>456</v>
      </c>
      <c r="G2478" s="670">
        <f>_xlfn.XLOOKUP(Table3[[#This Row],[district]],LISTS!B:B,LISTS!C:C,0,0,1)</f>
        <v>80402010</v>
      </c>
    </row>
    <row r="2479" spans="1:7" ht="13.5" x14ac:dyDescent="0.35">
      <c r="A2479" s="671" t="s">
        <v>4169</v>
      </c>
      <c r="B2479" s="676" t="s">
        <v>3616</v>
      </c>
      <c r="C2479" s="672" t="s">
        <v>4280</v>
      </c>
      <c r="D2479" s="675">
        <v>44742</v>
      </c>
      <c r="E2479" s="477" t="s">
        <v>3127</v>
      </c>
      <c r="F2479" s="682" t="s">
        <v>456</v>
      </c>
      <c r="G2479" s="670">
        <f>_xlfn.XLOOKUP(Table3[[#This Row],[district]],LISTS!B:B,LISTS!C:C,0,0,1)</f>
        <v>80402010</v>
      </c>
    </row>
    <row r="2480" spans="1:7" ht="13.5" x14ac:dyDescent="0.35">
      <c r="A2480" s="674" t="s">
        <v>4169</v>
      </c>
      <c r="B2480" s="676" t="s">
        <v>4273</v>
      </c>
      <c r="C2480" s="672" t="s">
        <v>4280</v>
      </c>
      <c r="D2480" s="675">
        <v>44742</v>
      </c>
      <c r="E2480" s="477" t="s">
        <v>3127</v>
      </c>
      <c r="F2480" s="682" t="s">
        <v>456</v>
      </c>
      <c r="G2480" s="670">
        <f>_xlfn.XLOOKUP(Table3[[#This Row],[district]],LISTS!B:B,LISTS!C:C,0,0,1)</f>
        <v>80402010</v>
      </c>
    </row>
    <row r="2481" spans="1:7" ht="13.5" x14ac:dyDescent="0.35">
      <c r="A2481" s="674" t="s">
        <v>3816</v>
      </c>
      <c r="B2481" s="676" t="s">
        <v>3482</v>
      </c>
      <c r="C2481" s="672" t="s">
        <v>4280</v>
      </c>
      <c r="D2481" s="675">
        <v>44742</v>
      </c>
      <c r="E2481" s="477" t="s">
        <v>3127</v>
      </c>
      <c r="F2481" s="682" t="s">
        <v>456</v>
      </c>
      <c r="G2481" s="670">
        <f>_xlfn.XLOOKUP(Table3[[#This Row],[district]],LISTS!B:B,LISTS!C:C,0,0,1)</f>
        <v>80402010</v>
      </c>
    </row>
    <row r="2482" spans="1:7" ht="13.5" x14ac:dyDescent="0.35">
      <c r="A2482" s="674" t="s">
        <v>3816</v>
      </c>
      <c r="B2482" s="676" t="s">
        <v>3685</v>
      </c>
      <c r="C2482" s="672" t="s">
        <v>4280</v>
      </c>
      <c r="D2482" s="675">
        <v>44742</v>
      </c>
      <c r="E2482" s="477" t="s">
        <v>3127</v>
      </c>
      <c r="F2482" s="682" t="s">
        <v>456</v>
      </c>
      <c r="G2482" s="670">
        <f>_xlfn.XLOOKUP(Table3[[#This Row],[district]],LISTS!B:B,LISTS!C:C,0,0,1)</f>
        <v>80402010</v>
      </c>
    </row>
    <row r="2483" spans="1:7" ht="13.5" x14ac:dyDescent="0.35">
      <c r="A2483" s="671" t="s">
        <v>4170</v>
      </c>
      <c r="B2483" s="676" t="s">
        <v>3638</v>
      </c>
      <c r="C2483" s="672" t="s">
        <v>4280</v>
      </c>
      <c r="D2483" s="675">
        <v>44742</v>
      </c>
      <c r="E2483" s="477" t="s">
        <v>3127</v>
      </c>
      <c r="F2483" s="682" t="s">
        <v>456</v>
      </c>
      <c r="G2483" s="670">
        <f>_xlfn.XLOOKUP(Table3[[#This Row],[district]],LISTS!B:B,LISTS!C:C,0,0,1)</f>
        <v>80402010</v>
      </c>
    </row>
    <row r="2484" spans="1:7" ht="13.5" x14ac:dyDescent="0.35">
      <c r="A2484" s="674" t="s">
        <v>4170</v>
      </c>
      <c r="B2484" s="674" t="s">
        <v>4273</v>
      </c>
      <c r="C2484" s="672" t="s">
        <v>4280</v>
      </c>
      <c r="D2484" s="675">
        <v>44742</v>
      </c>
      <c r="E2484" s="477" t="s">
        <v>3127</v>
      </c>
      <c r="F2484" s="682" t="s">
        <v>456</v>
      </c>
      <c r="G2484" s="670">
        <f>_xlfn.XLOOKUP(Table3[[#This Row],[district]],LISTS!B:B,LISTS!C:C,0,0,1)</f>
        <v>80402010</v>
      </c>
    </row>
    <row r="2485" spans="1:7" ht="13.5" x14ac:dyDescent="0.35">
      <c r="A2485" s="671" t="s">
        <v>4171</v>
      </c>
      <c r="B2485" s="676" t="s">
        <v>3639</v>
      </c>
      <c r="C2485" s="672" t="s">
        <v>4280</v>
      </c>
      <c r="D2485" s="675">
        <v>44742</v>
      </c>
      <c r="E2485" s="477" t="s">
        <v>3127</v>
      </c>
      <c r="F2485" s="682" t="s">
        <v>456</v>
      </c>
      <c r="G2485" s="670">
        <f>_xlfn.XLOOKUP(Table3[[#This Row],[district]],LISTS!B:B,LISTS!C:C,0,0,1)</f>
        <v>80402010</v>
      </c>
    </row>
    <row r="2486" spans="1:7" ht="13.5" x14ac:dyDescent="0.35">
      <c r="A2486" s="674" t="s">
        <v>4171</v>
      </c>
      <c r="B2486" s="676" t="s">
        <v>4273</v>
      </c>
      <c r="C2486" s="672" t="s">
        <v>4280</v>
      </c>
      <c r="D2486" s="675">
        <v>44742</v>
      </c>
      <c r="E2486" s="477" t="s">
        <v>3127</v>
      </c>
      <c r="F2486" s="682" t="s">
        <v>456</v>
      </c>
      <c r="G2486" s="670">
        <f>_xlfn.XLOOKUP(Table3[[#This Row],[district]],LISTS!B:B,LISTS!C:C,0,0,1)</f>
        <v>80402010</v>
      </c>
    </row>
    <row r="2487" spans="1:7" ht="13.5" x14ac:dyDescent="0.35">
      <c r="A2487" s="671" t="s">
        <v>4172</v>
      </c>
      <c r="B2487" s="676" t="s">
        <v>3640</v>
      </c>
      <c r="C2487" s="672" t="s">
        <v>4280</v>
      </c>
      <c r="D2487" s="675">
        <v>44742</v>
      </c>
      <c r="E2487" s="477" t="s">
        <v>3127</v>
      </c>
      <c r="F2487" s="682" t="s">
        <v>456</v>
      </c>
      <c r="G2487" s="670">
        <f>_xlfn.XLOOKUP(Table3[[#This Row],[district]],LISTS!B:B,LISTS!C:C,0,0,1)</f>
        <v>80402010</v>
      </c>
    </row>
    <row r="2488" spans="1:7" ht="13.5" x14ac:dyDescent="0.35">
      <c r="A2488" s="674" t="s">
        <v>4172</v>
      </c>
      <c r="B2488" s="676" t="s">
        <v>4273</v>
      </c>
      <c r="C2488" s="672" t="s">
        <v>4280</v>
      </c>
      <c r="D2488" s="675">
        <v>44742</v>
      </c>
      <c r="E2488" s="477" t="s">
        <v>3127</v>
      </c>
      <c r="F2488" s="682" t="s">
        <v>456</v>
      </c>
      <c r="G2488" s="670">
        <f>_xlfn.XLOOKUP(Table3[[#This Row],[district]],LISTS!B:B,LISTS!C:C,0,0,1)</f>
        <v>80402010</v>
      </c>
    </row>
    <row r="2489" spans="1:7" ht="13.5" x14ac:dyDescent="0.35">
      <c r="A2489" s="674" t="s">
        <v>3769</v>
      </c>
      <c r="B2489" s="676" t="s">
        <v>3656</v>
      </c>
      <c r="C2489" s="672" t="s">
        <v>4280</v>
      </c>
      <c r="D2489" s="675">
        <v>44742</v>
      </c>
      <c r="E2489" s="477" t="s">
        <v>3127</v>
      </c>
      <c r="F2489" s="682" t="s">
        <v>456</v>
      </c>
      <c r="G2489" s="670">
        <f>_xlfn.XLOOKUP(Table3[[#This Row],[district]],LISTS!B:B,LISTS!C:C,0,0,1)</f>
        <v>80402010</v>
      </c>
    </row>
    <row r="2490" spans="1:7" ht="13.5" x14ac:dyDescent="0.35">
      <c r="A2490" s="674" t="s">
        <v>3769</v>
      </c>
      <c r="B2490" s="676" t="s">
        <v>3685</v>
      </c>
      <c r="C2490" s="672" t="s">
        <v>4280</v>
      </c>
      <c r="D2490" s="675">
        <v>44742</v>
      </c>
      <c r="E2490" s="477" t="s">
        <v>3127</v>
      </c>
      <c r="F2490" s="682" t="s">
        <v>456</v>
      </c>
      <c r="G2490" s="670">
        <f>_xlfn.XLOOKUP(Table3[[#This Row],[district]],LISTS!B:B,LISTS!C:C,0,0,1)</f>
        <v>80402010</v>
      </c>
    </row>
    <row r="2491" spans="1:7" ht="13.5" x14ac:dyDescent="0.35">
      <c r="A2491" s="671" t="s">
        <v>4173</v>
      </c>
      <c r="B2491" s="676" t="s">
        <v>3641</v>
      </c>
      <c r="C2491" s="672" t="s">
        <v>4280</v>
      </c>
      <c r="D2491" s="675">
        <v>44742</v>
      </c>
      <c r="E2491" s="477" t="s">
        <v>3127</v>
      </c>
      <c r="F2491" s="682" t="s">
        <v>456</v>
      </c>
      <c r="G2491" s="670">
        <f>_xlfn.XLOOKUP(Table3[[#This Row],[district]],LISTS!B:B,LISTS!C:C,0,0,1)</f>
        <v>80402010</v>
      </c>
    </row>
    <row r="2492" spans="1:7" ht="13.5" x14ac:dyDescent="0.35">
      <c r="A2492" s="674" t="s">
        <v>4173</v>
      </c>
      <c r="B2492" s="676" t="s">
        <v>4273</v>
      </c>
      <c r="C2492" s="672" t="s">
        <v>4280</v>
      </c>
      <c r="D2492" s="675">
        <v>44742</v>
      </c>
      <c r="E2492" s="477" t="s">
        <v>3127</v>
      </c>
      <c r="F2492" s="682" t="s">
        <v>456</v>
      </c>
      <c r="G2492" s="670">
        <f>_xlfn.XLOOKUP(Table3[[#This Row],[district]],LISTS!B:B,LISTS!C:C,0,0,1)</f>
        <v>80402010</v>
      </c>
    </row>
    <row r="2493" spans="1:7" ht="13.5" x14ac:dyDescent="0.35">
      <c r="A2493" s="674" t="s">
        <v>3783</v>
      </c>
      <c r="B2493" s="676" t="s">
        <v>336</v>
      </c>
      <c r="C2493" s="672" t="s">
        <v>4280</v>
      </c>
      <c r="D2493" s="675">
        <v>44742</v>
      </c>
      <c r="E2493" s="477" t="s">
        <v>3127</v>
      </c>
      <c r="F2493" s="682" t="s">
        <v>456</v>
      </c>
      <c r="G2493" s="670">
        <f>_xlfn.XLOOKUP(Table3[[#This Row],[district]],LISTS!B:B,LISTS!C:C,0,0,1)</f>
        <v>80402010</v>
      </c>
    </row>
    <row r="2494" spans="1:7" ht="13.5" x14ac:dyDescent="0.35">
      <c r="A2494" s="674" t="s">
        <v>3783</v>
      </c>
      <c r="B2494" s="676" t="s">
        <v>3685</v>
      </c>
      <c r="C2494" s="672" t="s">
        <v>4280</v>
      </c>
      <c r="D2494" s="675">
        <v>44742</v>
      </c>
      <c r="E2494" s="477" t="s">
        <v>3127</v>
      </c>
      <c r="F2494" s="682" t="s">
        <v>456</v>
      </c>
      <c r="G2494" s="670">
        <f>_xlfn.XLOOKUP(Table3[[#This Row],[district]],LISTS!B:B,LISTS!C:C,0,0,1)</f>
        <v>80402010</v>
      </c>
    </row>
    <row r="2495" spans="1:7" ht="13.5" x14ac:dyDescent="0.35">
      <c r="A2495" s="670" t="s">
        <v>3521</v>
      </c>
      <c r="B2495" s="676" t="s">
        <v>3658</v>
      </c>
      <c r="C2495" s="672" t="s">
        <v>4280</v>
      </c>
      <c r="D2495" s="675">
        <v>44742</v>
      </c>
      <c r="E2495" s="477" t="s">
        <v>3127</v>
      </c>
      <c r="F2495" s="682" t="s">
        <v>456</v>
      </c>
      <c r="G2495" s="670">
        <f>_xlfn.XLOOKUP(Table3[[#This Row],[district]],LISTS!B:B,LISTS!C:C,0,0,1)</f>
        <v>80402010</v>
      </c>
    </row>
    <row r="2496" spans="1:7" ht="13.5" x14ac:dyDescent="0.35">
      <c r="A2496" s="674" t="s">
        <v>3521</v>
      </c>
      <c r="B2496" s="674" t="s">
        <v>3685</v>
      </c>
      <c r="C2496" s="672" t="s">
        <v>4280</v>
      </c>
      <c r="D2496" s="675">
        <v>44742</v>
      </c>
      <c r="E2496" s="477" t="s">
        <v>3127</v>
      </c>
      <c r="F2496" s="682" t="s">
        <v>456</v>
      </c>
      <c r="G2496" s="670">
        <f>_xlfn.XLOOKUP(Table3[[#This Row],[district]],LISTS!B:B,LISTS!C:C,0,0,1)</f>
        <v>80402010</v>
      </c>
    </row>
    <row r="2497" spans="1:7" ht="13.5" x14ac:dyDescent="0.35">
      <c r="A2497" s="671" t="s">
        <v>4174</v>
      </c>
      <c r="B2497" s="676" t="s">
        <v>3642</v>
      </c>
      <c r="C2497" s="672" t="s">
        <v>4280</v>
      </c>
      <c r="D2497" s="675">
        <v>44742</v>
      </c>
      <c r="E2497" s="477" t="s">
        <v>3127</v>
      </c>
      <c r="F2497" s="682" t="s">
        <v>456</v>
      </c>
      <c r="G2497" s="670">
        <f>_xlfn.XLOOKUP(Table3[[#This Row],[district]],LISTS!B:B,LISTS!C:C,0,0,1)</f>
        <v>80402010</v>
      </c>
    </row>
    <row r="2498" spans="1:7" ht="13.5" x14ac:dyDescent="0.35">
      <c r="A2498" s="674" t="s">
        <v>4174</v>
      </c>
      <c r="B2498" s="676" t="s">
        <v>4273</v>
      </c>
      <c r="C2498" s="672" t="s">
        <v>4280</v>
      </c>
      <c r="D2498" s="675">
        <v>44742</v>
      </c>
      <c r="E2498" s="477" t="s">
        <v>3127</v>
      </c>
      <c r="F2498" s="682" t="s">
        <v>456</v>
      </c>
      <c r="G2498" s="670">
        <f>_xlfn.XLOOKUP(Table3[[#This Row],[district]],LISTS!B:B,LISTS!C:C,0,0,1)</f>
        <v>80402010</v>
      </c>
    </row>
    <row r="2499" spans="1:7" ht="13.5" x14ac:dyDescent="0.35">
      <c r="A2499" s="671" t="s">
        <v>4175</v>
      </c>
      <c r="B2499" s="676" t="s">
        <v>373</v>
      </c>
      <c r="C2499" s="672" t="s">
        <v>4280</v>
      </c>
      <c r="D2499" s="675">
        <v>44742</v>
      </c>
      <c r="E2499" s="477" t="s">
        <v>3127</v>
      </c>
      <c r="F2499" s="682" t="s">
        <v>456</v>
      </c>
      <c r="G2499" s="670">
        <f>_xlfn.XLOOKUP(Table3[[#This Row],[district]],LISTS!B:B,LISTS!C:C,0,0,1)</f>
        <v>80402010</v>
      </c>
    </row>
    <row r="2500" spans="1:7" ht="13.5" x14ac:dyDescent="0.35">
      <c r="A2500" s="674" t="s">
        <v>4175</v>
      </c>
      <c r="B2500" s="676" t="s">
        <v>4273</v>
      </c>
      <c r="C2500" s="672" t="s">
        <v>4280</v>
      </c>
      <c r="D2500" s="675">
        <v>44742</v>
      </c>
      <c r="E2500" s="477" t="s">
        <v>3127</v>
      </c>
      <c r="F2500" s="682" t="s">
        <v>456</v>
      </c>
      <c r="G2500" s="670">
        <f>_xlfn.XLOOKUP(Table3[[#This Row],[district]],LISTS!B:B,LISTS!C:C,0,0,1)</f>
        <v>80402010</v>
      </c>
    </row>
    <row r="2501" spans="1:7" ht="13.5" x14ac:dyDescent="0.35">
      <c r="A2501" s="671" t="s">
        <v>4176</v>
      </c>
      <c r="B2501" s="676" t="s">
        <v>3645</v>
      </c>
      <c r="C2501" s="672" t="s">
        <v>4280</v>
      </c>
      <c r="D2501" s="675">
        <v>44742</v>
      </c>
      <c r="E2501" s="477" t="s">
        <v>3127</v>
      </c>
      <c r="F2501" s="682" t="s">
        <v>456</v>
      </c>
      <c r="G2501" s="670">
        <f>_xlfn.XLOOKUP(Table3[[#This Row],[district]],LISTS!B:B,LISTS!C:C,0,0,1)</f>
        <v>80402010</v>
      </c>
    </row>
    <row r="2502" spans="1:7" ht="13.5" x14ac:dyDescent="0.35">
      <c r="A2502" s="674" t="s">
        <v>4176</v>
      </c>
      <c r="B2502" s="676" t="s">
        <v>4273</v>
      </c>
      <c r="C2502" s="672" t="s">
        <v>4280</v>
      </c>
      <c r="D2502" s="675">
        <v>44742</v>
      </c>
      <c r="E2502" s="477" t="s">
        <v>3127</v>
      </c>
      <c r="F2502" s="682" t="s">
        <v>456</v>
      </c>
      <c r="G2502" s="670">
        <f>_xlfn.XLOOKUP(Table3[[#This Row],[district]],LISTS!B:B,LISTS!C:C,0,0,1)</f>
        <v>80402010</v>
      </c>
    </row>
    <row r="2503" spans="1:7" ht="13.5" x14ac:dyDescent="0.35">
      <c r="A2503" s="670" t="s">
        <v>3544</v>
      </c>
      <c r="B2503" s="676" t="s">
        <v>3665</v>
      </c>
      <c r="C2503" s="672" t="s">
        <v>4280</v>
      </c>
      <c r="D2503" s="675">
        <v>44742</v>
      </c>
      <c r="E2503" s="477" t="s">
        <v>3127</v>
      </c>
      <c r="F2503" s="682" t="s">
        <v>456</v>
      </c>
      <c r="G2503" s="670">
        <f>_xlfn.XLOOKUP(Table3[[#This Row],[district]],LISTS!B:B,LISTS!C:C,0,0,1)</f>
        <v>80402010</v>
      </c>
    </row>
    <row r="2504" spans="1:7" ht="13.5" x14ac:dyDescent="0.35">
      <c r="A2504" s="674" t="s">
        <v>3544</v>
      </c>
      <c r="B2504" s="676" t="s">
        <v>3685</v>
      </c>
      <c r="C2504" s="672" t="s">
        <v>4280</v>
      </c>
      <c r="D2504" s="675">
        <v>44742</v>
      </c>
      <c r="E2504" s="477" t="s">
        <v>3127</v>
      </c>
      <c r="F2504" s="682" t="s">
        <v>456</v>
      </c>
      <c r="G2504" s="670">
        <f>_xlfn.XLOOKUP(Table3[[#This Row],[district]],LISTS!B:B,LISTS!C:C,0,0,1)</f>
        <v>80402010</v>
      </c>
    </row>
    <row r="2505" spans="1:7" ht="13.5" x14ac:dyDescent="0.35">
      <c r="A2505" s="670" t="s">
        <v>3543</v>
      </c>
      <c r="B2505" s="676" t="s">
        <v>3671</v>
      </c>
      <c r="C2505" s="672" t="s">
        <v>4280</v>
      </c>
      <c r="D2505" s="675">
        <v>44742</v>
      </c>
      <c r="E2505" s="477" t="s">
        <v>3127</v>
      </c>
      <c r="F2505" s="682" t="s">
        <v>456</v>
      </c>
      <c r="G2505" s="670">
        <f>_xlfn.XLOOKUP(Table3[[#This Row],[district]],LISTS!B:B,LISTS!C:C,0,0,1)</f>
        <v>80402010</v>
      </c>
    </row>
    <row r="2506" spans="1:7" ht="13.5" x14ac:dyDescent="0.35">
      <c r="A2506" s="674" t="s">
        <v>3543</v>
      </c>
      <c r="B2506" s="676" t="s">
        <v>3685</v>
      </c>
      <c r="C2506" s="672" t="s">
        <v>4280</v>
      </c>
      <c r="D2506" s="675">
        <v>44742</v>
      </c>
      <c r="E2506" s="477" t="s">
        <v>3127</v>
      </c>
      <c r="F2506" s="682" t="s">
        <v>456</v>
      </c>
      <c r="G2506" s="670">
        <f>_xlfn.XLOOKUP(Table3[[#This Row],[district]],LISTS!B:B,LISTS!C:C,0,0,1)</f>
        <v>80402010</v>
      </c>
    </row>
    <row r="2507" spans="1:7" ht="13.5" x14ac:dyDescent="0.35">
      <c r="A2507" s="671" t="s">
        <v>4177</v>
      </c>
      <c r="B2507" s="676" t="s">
        <v>3648</v>
      </c>
      <c r="C2507" s="672" t="s">
        <v>4280</v>
      </c>
      <c r="D2507" s="675">
        <v>44742</v>
      </c>
      <c r="E2507" s="477" t="s">
        <v>3127</v>
      </c>
      <c r="F2507" s="682" t="s">
        <v>456</v>
      </c>
      <c r="G2507" s="670">
        <f>_xlfn.XLOOKUP(Table3[[#This Row],[district]],LISTS!B:B,LISTS!C:C,0,0,1)</f>
        <v>80402010</v>
      </c>
    </row>
    <row r="2508" spans="1:7" ht="13.5" x14ac:dyDescent="0.35">
      <c r="A2508" s="674" t="s">
        <v>4177</v>
      </c>
      <c r="B2508" s="676" t="s">
        <v>4273</v>
      </c>
      <c r="C2508" s="672" t="s">
        <v>4280</v>
      </c>
      <c r="D2508" s="675">
        <v>44742</v>
      </c>
      <c r="E2508" s="477" t="s">
        <v>3127</v>
      </c>
      <c r="F2508" s="682" t="s">
        <v>456</v>
      </c>
      <c r="G2508" s="670">
        <f>_xlfn.XLOOKUP(Table3[[#This Row],[district]],LISTS!B:B,LISTS!C:C,0,0,1)</f>
        <v>80402010</v>
      </c>
    </row>
    <row r="2509" spans="1:7" ht="13.5" x14ac:dyDescent="0.35">
      <c r="A2509" s="674" t="s">
        <v>3647</v>
      </c>
      <c r="B2509" s="676" t="s">
        <v>3674</v>
      </c>
      <c r="C2509" s="672" t="s">
        <v>4280</v>
      </c>
      <c r="D2509" s="675">
        <v>44742</v>
      </c>
      <c r="E2509" s="477" t="s">
        <v>3127</v>
      </c>
      <c r="F2509" s="682" t="s">
        <v>456</v>
      </c>
      <c r="G2509" s="670">
        <f>_xlfn.XLOOKUP(Table3[[#This Row],[district]],LISTS!B:B,LISTS!C:C,0,0,1)</f>
        <v>80402010</v>
      </c>
    </row>
    <row r="2510" spans="1:7" ht="13.5" x14ac:dyDescent="0.35">
      <c r="A2510" s="674" t="s">
        <v>3647</v>
      </c>
      <c r="B2510" s="676" t="s">
        <v>3685</v>
      </c>
      <c r="C2510" s="672" t="s">
        <v>4280</v>
      </c>
      <c r="D2510" s="675">
        <v>44742</v>
      </c>
      <c r="E2510" s="477" t="s">
        <v>3127</v>
      </c>
      <c r="F2510" s="682" t="s">
        <v>456</v>
      </c>
      <c r="G2510" s="670">
        <f>_xlfn.XLOOKUP(Table3[[#This Row],[district]],LISTS!B:B,LISTS!C:C,0,0,1)</f>
        <v>80402010</v>
      </c>
    </row>
    <row r="2511" spans="1:7" ht="13.5" x14ac:dyDescent="0.35">
      <c r="A2511" s="671" t="s">
        <v>4178</v>
      </c>
      <c r="B2511" s="676" t="s">
        <v>3649</v>
      </c>
      <c r="C2511" s="672" t="s">
        <v>4280</v>
      </c>
      <c r="D2511" s="675">
        <v>44742</v>
      </c>
      <c r="E2511" s="477" t="s">
        <v>3127</v>
      </c>
      <c r="F2511" s="682" t="s">
        <v>456</v>
      </c>
      <c r="G2511" s="670">
        <f>_xlfn.XLOOKUP(Table3[[#This Row],[district]],LISTS!B:B,LISTS!C:C,0,0,1)</f>
        <v>80402010</v>
      </c>
    </row>
    <row r="2512" spans="1:7" ht="13.5" x14ac:dyDescent="0.35">
      <c r="A2512" s="674" t="s">
        <v>4178</v>
      </c>
      <c r="B2512" s="676" t="s">
        <v>4273</v>
      </c>
      <c r="C2512" s="672" t="s">
        <v>4280</v>
      </c>
      <c r="D2512" s="675">
        <v>44742</v>
      </c>
      <c r="E2512" s="477" t="s">
        <v>3127</v>
      </c>
      <c r="F2512" s="682" t="s">
        <v>456</v>
      </c>
      <c r="G2512" s="670">
        <f>_xlfn.XLOOKUP(Table3[[#This Row],[district]],LISTS!B:B,LISTS!C:C,0,0,1)</f>
        <v>80402010</v>
      </c>
    </row>
    <row r="2513" spans="1:7" ht="13.5" x14ac:dyDescent="0.35">
      <c r="A2513" s="674" t="s">
        <v>3753</v>
      </c>
      <c r="B2513" s="676" t="s">
        <v>3676</v>
      </c>
      <c r="C2513" s="672" t="s">
        <v>4280</v>
      </c>
      <c r="D2513" s="675">
        <v>44742</v>
      </c>
      <c r="E2513" s="477" t="s">
        <v>3127</v>
      </c>
      <c r="F2513" s="682" t="s">
        <v>456</v>
      </c>
      <c r="G2513" s="670">
        <f>_xlfn.XLOOKUP(Table3[[#This Row],[district]],LISTS!B:B,LISTS!C:C,0,0,1)</f>
        <v>80402010</v>
      </c>
    </row>
    <row r="2514" spans="1:7" ht="13.5" x14ac:dyDescent="0.35">
      <c r="A2514" s="674" t="s">
        <v>3753</v>
      </c>
      <c r="B2514" s="676" t="s">
        <v>3685</v>
      </c>
      <c r="C2514" s="672" t="s">
        <v>4280</v>
      </c>
      <c r="D2514" s="675">
        <v>44742</v>
      </c>
      <c r="E2514" s="477" t="s">
        <v>3127</v>
      </c>
      <c r="F2514" s="682" t="s">
        <v>456</v>
      </c>
      <c r="G2514" s="670">
        <f>_xlfn.XLOOKUP(Table3[[#This Row],[district]],LISTS!B:B,LISTS!C:C,0,0,1)</f>
        <v>80402010</v>
      </c>
    </row>
    <row r="2515" spans="1:7" ht="13.5" x14ac:dyDescent="0.35">
      <c r="A2515" s="671" t="s">
        <v>4179</v>
      </c>
      <c r="B2515" s="676" t="s">
        <v>3650</v>
      </c>
      <c r="C2515" s="672" t="s">
        <v>4280</v>
      </c>
      <c r="D2515" s="675">
        <v>44742</v>
      </c>
      <c r="E2515" s="477" t="s">
        <v>3127</v>
      </c>
      <c r="F2515" s="682" t="s">
        <v>456</v>
      </c>
      <c r="G2515" s="670">
        <f>_xlfn.XLOOKUP(Table3[[#This Row],[district]],LISTS!B:B,LISTS!C:C,0,0,1)</f>
        <v>80402010</v>
      </c>
    </row>
    <row r="2516" spans="1:7" ht="13.5" x14ac:dyDescent="0.35">
      <c r="A2516" s="674" t="s">
        <v>4179</v>
      </c>
      <c r="B2516" s="674" t="s">
        <v>4273</v>
      </c>
      <c r="C2516" s="672" t="s">
        <v>4280</v>
      </c>
      <c r="D2516" s="675">
        <v>44742</v>
      </c>
      <c r="E2516" s="477" t="s">
        <v>3127</v>
      </c>
      <c r="F2516" s="682" t="s">
        <v>456</v>
      </c>
      <c r="G2516" s="670">
        <f>_xlfn.XLOOKUP(Table3[[#This Row],[district]],LISTS!B:B,LISTS!C:C,0,0,1)</f>
        <v>80402010</v>
      </c>
    </row>
    <row r="2517" spans="1:7" ht="13.5" x14ac:dyDescent="0.35">
      <c r="A2517" s="671" t="s">
        <v>4180</v>
      </c>
      <c r="B2517" s="676" t="s">
        <v>3482</v>
      </c>
      <c r="C2517" s="672" t="s">
        <v>4280</v>
      </c>
      <c r="D2517" s="675">
        <v>44742</v>
      </c>
      <c r="E2517" s="477" t="s">
        <v>3127</v>
      </c>
      <c r="F2517" s="682" t="s">
        <v>456</v>
      </c>
      <c r="G2517" s="670">
        <f>_xlfn.XLOOKUP(Table3[[#This Row],[district]],LISTS!B:B,LISTS!C:C,0,0,1)</f>
        <v>80402010</v>
      </c>
    </row>
    <row r="2518" spans="1:7" ht="13.5" x14ac:dyDescent="0.35">
      <c r="A2518" s="674" t="s">
        <v>4180</v>
      </c>
      <c r="B2518" s="676" t="s">
        <v>4273</v>
      </c>
      <c r="C2518" s="672" t="s">
        <v>4280</v>
      </c>
      <c r="D2518" s="675">
        <v>44742</v>
      </c>
      <c r="E2518" s="477" t="s">
        <v>3127</v>
      </c>
      <c r="F2518" s="682" t="s">
        <v>456</v>
      </c>
      <c r="G2518" s="670">
        <f>_xlfn.XLOOKUP(Table3[[#This Row],[district]],LISTS!B:B,LISTS!C:C,0,0,1)</f>
        <v>80402010</v>
      </c>
    </row>
    <row r="2519" spans="1:7" ht="13.5" x14ac:dyDescent="0.35">
      <c r="A2519" s="671" t="s">
        <v>4181</v>
      </c>
      <c r="B2519" s="676" t="s">
        <v>3656</v>
      </c>
      <c r="C2519" s="672" t="s">
        <v>4280</v>
      </c>
      <c r="D2519" s="675">
        <v>44742</v>
      </c>
      <c r="E2519" s="477" t="s">
        <v>3127</v>
      </c>
      <c r="F2519" s="682" t="s">
        <v>456</v>
      </c>
      <c r="G2519" s="670">
        <f>_xlfn.XLOOKUP(Table3[[#This Row],[district]],LISTS!B:B,LISTS!C:C,0,0,1)</f>
        <v>80402010</v>
      </c>
    </row>
    <row r="2520" spans="1:7" ht="13.5" x14ac:dyDescent="0.35">
      <c r="A2520" s="674" t="s">
        <v>4181</v>
      </c>
      <c r="B2520" s="676" t="s">
        <v>4273</v>
      </c>
      <c r="C2520" s="672" t="s">
        <v>4280</v>
      </c>
      <c r="D2520" s="675">
        <v>44742</v>
      </c>
      <c r="E2520" s="477" t="s">
        <v>3127</v>
      </c>
      <c r="F2520" s="682" t="s">
        <v>456</v>
      </c>
      <c r="G2520" s="670">
        <f>_xlfn.XLOOKUP(Table3[[#This Row],[district]],LISTS!B:B,LISTS!C:C,0,0,1)</f>
        <v>80402010</v>
      </c>
    </row>
    <row r="2521" spans="1:7" ht="13.5" x14ac:dyDescent="0.35">
      <c r="A2521" s="671" t="s">
        <v>4182</v>
      </c>
      <c r="B2521" s="676" t="s">
        <v>336</v>
      </c>
      <c r="C2521" s="672" t="s">
        <v>4280</v>
      </c>
      <c r="D2521" s="675">
        <v>44742</v>
      </c>
      <c r="E2521" s="477" t="s">
        <v>3127</v>
      </c>
      <c r="F2521" s="682" t="s">
        <v>456</v>
      </c>
      <c r="G2521" s="670">
        <f>_xlfn.XLOOKUP(Table3[[#This Row],[district]],LISTS!B:B,LISTS!C:C,0,0,1)</f>
        <v>80402010</v>
      </c>
    </row>
    <row r="2522" spans="1:7" ht="13.5" x14ac:dyDescent="0.35">
      <c r="A2522" s="674" t="s">
        <v>4182</v>
      </c>
      <c r="B2522" s="676" t="s">
        <v>4273</v>
      </c>
      <c r="C2522" s="672" t="s">
        <v>4280</v>
      </c>
      <c r="D2522" s="675">
        <v>44742</v>
      </c>
      <c r="E2522" s="477" t="s">
        <v>3127</v>
      </c>
      <c r="F2522" s="682" t="s">
        <v>456</v>
      </c>
      <c r="G2522" s="670">
        <f>_xlfn.XLOOKUP(Table3[[#This Row],[district]],LISTS!B:B,LISTS!C:C,0,0,1)</f>
        <v>80402010</v>
      </c>
    </row>
    <row r="2523" spans="1:7" ht="13.5" x14ac:dyDescent="0.35">
      <c r="A2523" s="671" t="s">
        <v>4183</v>
      </c>
      <c r="B2523" s="676" t="s">
        <v>3658</v>
      </c>
      <c r="C2523" s="672" t="s">
        <v>4280</v>
      </c>
      <c r="D2523" s="675">
        <v>44742</v>
      </c>
      <c r="E2523" s="477" t="s">
        <v>3127</v>
      </c>
      <c r="F2523" s="682" t="s">
        <v>456</v>
      </c>
      <c r="G2523" s="670">
        <f>_xlfn.XLOOKUP(Table3[[#This Row],[district]],LISTS!B:B,LISTS!C:C,0,0,1)</f>
        <v>80402010</v>
      </c>
    </row>
    <row r="2524" spans="1:7" ht="13.5" x14ac:dyDescent="0.35">
      <c r="A2524" s="674" t="s">
        <v>4183</v>
      </c>
      <c r="B2524" s="676" t="s">
        <v>4273</v>
      </c>
      <c r="C2524" s="672" t="s">
        <v>4280</v>
      </c>
      <c r="D2524" s="675">
        <v>44742</v>
      </c>
      <c r="E2524" s="477" t="s">
        <v>3127</v>
      </c>
      <c r="F2524" s="682" t="s">
        <v>456</v>
      </c>
      <c r="G2524" s="670">
        <f>_xlfn.XLOOKUP(Table3[[#This Row],[district]],LISTS!B:B,LISTS!C:C,0,0,1)</f>
        <v>80402010</v>
      </c>
    </row>
    <row r="2525" spans="1:7" ht="13.5" x14ac:dyDescent="0.35">
      <c r="A2525" s="671" t="s">
        <v>4184</v>
      </c>
      <c r="B2525" s="676" t="s">
        <v>3665</v>
      </c>
      <c r="C2525" s="672" t="s">
        <v>4280</v>
      </c>
      <c r="D2525" s="675">
        <v>44742</v>
      </c>
      <c r="E2525" s="477" t="s">
        <v>3127</v>
      </c>
      <c r="F2525" s="682" t="s">
        <v>456</v>
      </c>
      <c r="G2525" s="670">
        <f>_xlfn.XLOOKUP(Table3[[#This Row],[district]],LISTS!B:B,LISTS!C:C,0,0,1)</f>
        <v>80402010</v>
      </c>
    </row>
    <row r="2526" spans="1:7" ht="13.5" x14ac:dyDescent="0.35">
      <c r="A2526" s="674" t="s">
        <v>4184</v>
      </c>
      <c r="B2526" s="674" t="s">
        <v>3634</v>
      </c>
      <c r="C2526" s="672" t="s">
        <v>4280</v>
      </c>
      <c r="D2526" s="675">
        <v>44742</v>
      </c>
      <c r="E2526" s="477" t="s">
        <v>3127</v>
      </c>
      <c r="F2526" s="682" t="s">
        <v>456</v>
      </c>
      <c r="G2526" s="670">
        <f>_xlfn.XLOOKUP(Table3[[#This Row],[district]],LISTS!B:B,LISTS!C:C,0,0,1)</f>
        <v>80402010</v>
      </c>
    </row>
    <row r="2527" spans="1:7" ht="13.5" x14ac:dyDescent="0.35">
      <c r="A2527" s="671" t="s">
        <v>3928</v>
      </c>
      <c r="B2527" s="676" t="s">
        <v>3680</v>
      </c>
      <c r="C2527" s="672" t="s">
        <v>4279</v>
      </c>
      <c r="D2527" s="675">
        <v>44742</v>
      </c>
      <c r="E2527" s="477" t="s">
        <v>3127</v>
      </c>
      <c r="F2527" s="682" t="s">
        <v>456</v>
      </c>
      <c r="G2527" s="670">
        <f>_xlfn.XLOOKUP(Table3[[#This Row],[district]],LISTS!B:B,LISTS!C:C,0,0,1)</f>
        <v>80402010</v>
      </c>
    </row>
    <row r="2528" spans="1:7" ht="13.5" x14ac:dyDescent="0.35">
      <c r="A2528" s="671" t="s">
        <v>3928</v>
      </c>
      <c r="B2528" s="676" t="s">
        <v>3671</v>
      </c>
      <c r="C2528" s="672" t="s">
        <v>4280</v>
      </c>
      <c r="D2528" s="675">
        <v>44742</v>
      </c>
      <c r="E2528" s="477" t="s">
        <v>3127</v>
      </c>
      <c r="F2528" s="682" t="s">
        <v>456</v>
      </c>
      <c r="G2528" s="670">
        <f>_xlfn.XLOOKUP(Table3[[#This Row],[district]],LISTS!B:B,LISTS!C:C,0,0,1)</f>
        <v>80402010</v>
      </c>
    </row>
    <row r="2529" spans="1:7" ht="13.5" x14ac:dyDescent="0.35">
      <c r="A2529" s="674" t="s">
        <v>3928</v>
      </c>
      <c r="B2529" s="676" t="s">
        <v>3685</v>
      </c>
      <c r="C2529" s="672" t="s">
        <v>4279</v>
      </c>
      <c r="D2529" s="675">
        <v>44742</v>
      </c>
      <c r="E2529" s="477" t="s">
        <v>3127</v>
      </c>
      <c r="F2529" s="682" t="s">
        <v>456</v>
      </c>
      <c r="G2529" s="670">
        <f>_xlfn.XLOOKUP(Table3[[#This Row],[district]],LISTS!B:B,LISTS!C:C,0,0,1)</f>
        <v>80402010</v>
      </c>
    </row>
    <row r="2530" spans="1:7" ht="13.5" x14ac:dyDescent="0.35">
      <c r="A2530" s="674" t="s">
        <v>3928</v>
      </c>
      <c r="B2530" s="676" t="s">
        <v>3634</v>
      </c>
      <c r="C2530" s="672" t="s">
        <v>4279</v>
      </c>
      <c r="D2530" s="675">
        <v>44742</v>
      </c>
      <c r="E2530" s="477" t="s">
        <v>3127</v>
      </c>
      <c r="F2530" s="682" t="s">
        <v>456</v>
      </c>
      <c r="G2530" s="670">
        <f>_xlfn.XLOOKUP(Table3[[#This Row],[district]],LISTS!B:B,LISTS!C:C,0,0,1)</f>
        <v>80402010</v>
      </c>
    </row>
    <row r="2531" spans="1:7" ht="13.5" x14ac:dyDescent="0.35">
      <c r="A2531" s="670" t="s">
        <v>3536</v>
      </c>
      <c r="B2531" s="676" t="s">
        <v>3682</v>
      </c>
      <c r="C2531" s="672" t="s">
        <v>4280</v>
      </c>
      <c r="D2531" s="675">
        <v>44742</v>
      </c>
      <c r="E2531" s="477" t="s">
        <v>3127</v>
      </c>
      <c r="F2531" s="682" t="s">
        <v>456</v>
      </c>
      <c r="G2531" s="670">
        <f>_xlfn.XLOOKUP(Table3[[#This Row],[district]],LISTS!B:B,LISTS!C:C,0,0,1)</f>
        <v>80402010</v>
      </c>
    </row>
    <row r="2532" spans="1:7" ht="13.5" x14ac:dyDescent="0.35">
      <c r="A2532" s="674" t="s">
        <v>3536</v>
      </c>
      <c r="B2532" s="676" t="s">
        <v>3685</v>
      </c>
      <c r="C2532" s="672" t="s">
        <v>4280</v>
      </c>
      <c r="D2532" s="675">
        <v>44742</v>
      </c>
      <c r="E2532" s="477" t="s">
        <v>3127</v>
      </c>
      <c r="F2532" s="682" t="s">
        <v>456</v>
      </c>
      <c r="G2532" s="670">
        <f>_xlfn.XLOOKUP(Table3[[#This Row],[district]],LISTS!B:B,LISTS!C:C,0,0,1)</f>
        <v>80402010</v>
      </c>
    </row>
    <row r="2533" spans="1:7" ht="13.5" x14ac:dyDescent="0.35">
      <c r="A2533" s="671" t="s">
        <v>4185</v>
      </c>
      <c r="B2533" s="676" t="s">
        <v>3674</v>
      </c>
      <c r="C2533" s="672" t="s">
        <v>4280</v>
      </c>
      <c r="D2533" s="675">
        <v>44742</v>
      </c>
      <c r="E2533" s="477" t="s">
        <v>3127</v>
      </c>
      <c r="F2533" s="682" t="s">
        <v>456</v>
      </c>
      <c r="G2533" s="670">
        <f>_xlfn.XLOOKUP(Table3[[#This Row],[district]],LISTS!B:B,LISTS!C:C,0,0,1)</f>
        <v>80402010</v>
      </c>
    </row>
    <row r="2534" spans="1:7" ht="13.5" x14ac:dyDescent="0.35">
      <c r="A2534" s="674" t="s">
        <v>4185</v>
      </c>
      <c r="B2534" s="676" t="s">
        <v>3634</v>
      </c>
      <c r="C2534" s="672" t="s">
        <v>4280</v>
      </c>
      <c r="D2534" s="675">
        <v>44742</v>
      </c>
      <c r="E2534" s="477" t="s">
        <v>3127</v>
      </c>
      <c r="F2534" s="682" t="s">
        <v>456</v>
      </c>
      <c r="G2534" s="670">
        <f>_xlfn.XLOOKUP(Table3[[#This Row],[district]],LISTS!B:B,LISTS!C:C,0,0,1)</f>
        <v>80402010</v>
      </c>
    </row>
    <row r="2535" spans="1:7" ht="13.5" x14ac:dyDescent="0.35">
      <c r="A2535" s="674" t="s">
        <v>3712</v>
      </c>
      <c r="B2535" s="676" t="s">
        <v>3683</v>
      </c>
      <c r="C2535" s="672" t="s">
        <v>4280</v>
      </c>
      <c r="D2535" s="675">
        <v>44742</v>
      </c>
      <c r="E2535" s="477" t="s">
        <v>3127</v>
      </c>
      <c r="F2535" s="682" t="s">
        <v>456</v>
      </c>
      <c r="G2535" s="670">
        <f>_xlfn.XLOOKUP(Table3[[#This Row],[district]],LISTS!B:B,LISTS!C:C,0,0,1)</f>
        <v>80402010</v>
      </c>
    </row>
    <row r="2536" spans="1:7" ht="13.5" x14ac:dyDescent="0.35">
      <c r="A2536" s="674" t="s">
        <v>3712</v>
      </c>
      <c r="B2536" s="676" t="s">
        <v>3685</v>
      </c>
      <c r="C2536" s="672" t="s">
        <v>4280</v>
      </c>
      <c r="D2536" s="675">
        <v>44742</v>
      </c>
      <c r="E2536" s="477" t="s">
        <v>3127</v>
      </c>
      <c r="F2536" s="682" t="s">
        <v>456</v>
      </c>
      <c r="G2536" s="670">
        <f>_xlfn.XLOOKUP(Table3[[#This Row],[district]],LISTS!B:B,LISTS!C:C,0,0,1)</f>
        <v>80402010</v>
      </c>
    </row>
    <row r="2537" spans="1:7" ht="13.5" x14ac:dyDescent="0.35">
      <c r="A2537" s="671" t="s">
        <v>4186</v>
      </c>
      <c r="B2537" s="676" t="s">
        <v>3676</v>
      </c>
      <c r="C2537" s="672" t="s">
        <v>4280</v>
      </c>
      <c r="D2537" s="675">
        <v>44742</v>
      </c>
      <c r="E2537" s="477" t="s">
        <v>3127</v>
      </c>
      <c r="F2537" s="682" t="s">
        <v>456</v>
      </c>
      <c r="G2537" s="670">
        <f>_xlfn.XLOOKUP(Table3[[#This Row],[district]],LISTS!B:B,LISTS!C:C,0,0,1)</f>
        <v>80402010</v>
      </c>
    </row>
    <row r="2538" spans="1:7" ht="13.5" x14ac:dyDescent="0.35">
      <c r="A2538" s="674" t="s">
        <v>4186</v>
      </c>
      <c r="B2538" s="676" t="s">
        <v>3634</v>
      </c>
      <c r="C2538" s="672" t="s">
        <v>4280</v>
      </c>
      <c r="D2538" s="675">
        <v>44742</v>
      </c>
      <c r="E2538" s="477" t="s">
        <v>3127</v>
      </c>
      <c r="F2538" s="682" t="s">
        <v>456</v>
      </c>
      <c r="G2538" s="670">
        <f>_xlfn.XLOOKUP(Table3[[#This Row],[district]],LISTS!B:B,LISTS!C:C,0,0,1)</f>
        <v>80402010</v>
      </c>
    </row>
    <row r="2539" spans="1:7" ht="13.5" x14ac:dyDescent="0.35">
      <c r="A2539" s="674" t="s">
        <v>3806</v>
      </c>
      <c r="B2539" s="676" t="s">
        <v>3685</v>
      </c>
      <c r="C2539" s="672" t="s">
        <v>4280</v>
      </c>
      <c r="D2539" s="675">
        <v>44742</v>
      </c>
      <c r="E2539" s="477" t="s">
        <v>3127</v>
      </c>
      <c r="F2539" s="682" t="s">
        <v>456</v>
      </c>
      <c r="G2539" s="670">
        <f>_xlfn.XLOOKUP(Table3[[#This Row],[district]],LISTS!B:B,LISTS!C:C,0,0,1)</f>
        <v>80402010</v>
      </c>
    </row>
    <row r="2540" spans="1:7" ht="13.5" x14ac:dyDescent="0.35">
      <c r="A2540" s="671" t="s">
        <v>4187</v>
      </c>
      <c r="B2540" s="676" t="s">
        <v>3680</v>
      </c>
      <c r="C2540" s="672" t="s">
        <v>4280</v>
      </c>
      <c r="D2540" s="675">
        <v>44742</v>
      </c>
      <c r="E2540" s="477" t="s">
        <v>3127</v>
      </c>
      <c r="F2540" s="682" t="s">
        <v>456</v>
      </c>
      <c r="G2540" s="670">
        <f>_xlfn.XLOOKUP(Table3[[#This Row],[district]],LISTS!B:B,LISTS!C:C,0,0,1)</f>
        <v>80402010</v>
      </c>
    </row>
    <row r="2541" spans="1:7" ht="13.5" x14ac:dyDescent="0.35">
      <c r="A2541" s="674" t="s">
        <v>4187</v>
      </c>
      <c r="B2541" s="676" t="s">
        <v>3634</v>
      </c>
      <c r="C2541" s="672" t="s">
        <v>4280</v>
      </c>
      <c r="D2541" s="675">
        <v>44742</v>
      </c>
      <c r="E2541" s="477" t="s">
        <v>3127</v>
      </c>
      <c r="F2541" s="682" t="s">
        <v>456</v>
      </c>
      <c r="G2541" s="670">
        <f>_xlfn.XLOOKUP(Table3[[#This Row],[district]],LISTS!B:B,LISTS!C:C,0,0,1)</f>
        <v>80402010</v>
      </c>
    </row>
    <row r="2542" spans="1:7" ht="13.5" x14ac:dyDescent="0.35">
      <c r="A2542" s="674" t="s">
        <v>3718</v>
      </c>
      <c r="B2542" s="676" t="s">
        <v>3688</v>
      </c>
      <c r="C2542" s="672" t="s">
        <v>4280</v>
      </c>
      <c r="D2542" s="675">
        <v>44742</v>
      </c>
      <c r="E2542" s="477" t="s">
        <v>3127</v>
      </c>
      <c r="F2542" s="682" t="s">
        <v>456</v>
      </c>
      <c r="G2542" s="670">
        <f>_xlfn.XLOOKUP(Table3[[#This Row],[district]],LISTS!B:B,LISTS!C:C,0,0,1)</f>
        <v>80402010</v>
      </c>
    </row>
    <row r="2543" spans="1:7" ht="13.5" x14ac:dyDescent="0.35">
      <c r="A2543" s="674" t="s">
        <v>3718</v>
      </c>
      <c r="B2543" s="674" t="s">
        <v>3685</v>
      </c>
      <c r="C2543" s="672" t="s">
        <v>4280</v>
      </c>
      <c r="D2543" s="675">
        <v>44742</v>
      </c>
      <c r="E2543" s="477" t="s">
        <v>3127</v>
      </c>
      <c r="F2543" s="682" t="s">
        <v>456</v>
      </c>
      <c r="G2543" s="670">
        <f>_xlfn.XLOOKUP(Table3[[#This Row],[district]],LISTS!B:B,LISTS!C:C,0,0,1)</f>
        <v>80402010</v>
      </c>
    </row>
    <row r="2544" spans="1:7" ht="13.5" x14ac:dyDescent="0.35">
      <c r="A2544" s="671" t="s">
        <v>4188</v>
      </c>
      <c r="B2544" s="676" t="s">
        <v>3682</v>
      </c>
      <c r="C2544" s="672" t="s">
        <v>4280</v>
      </c>
      <c r="D2544" s="675">
        <v>44742</v>
      </c>
      <c r="E2544" s="477" t="s">
        <v>3127</v>
      </c>
      <c r="F2544" s="682" t="s">
        <v>456</v>
      </c>
      <c r="G2544" s="670">
        <f>_xlfn.XLOOKUP(Table3[[#This Row],[district]],LISTS!B:B,LISTS!C:C,0,0,1)</f>
        <v>80402010</v>
      </c>
    </row>
    <row r="2545" spans="1:7" ht="13.5" x14ac:dyDescent="0.35">
      <c r="A2545" s="674" t="s">
        <v>4188</v>
      </c>
      <c r="B2545" s="676" t="s">
        <v>3634</v>
      </c>
      <c r="C2545" s="672" t="s">
        <v>4280</v>
      </c>
      <c r="D2545" s="675">
        <v>44742</v>
      </c>
      <c r="E2545" s="477" t="s">
        <v>3127</v>
      </c>
      <c r="F2545" s="682" t="s">
        <v>456</v>
      </c>
      <c r="G2545" s="670">
        <f>_xlfn.XLOOKUP(Table3[[#This Row],[district]],LISTS!B:B,LISTS!C:C,0,0,1)</f>
        <v>80402010</v>
      </c>
    </row>
    <row r="2546" spans="1:7" ht="13.5" x14ac:dyDescent="0.35">
      <c r="A2546" s="671" t="s">
        <v>4189</v>
      </c>
      <c r="B2546" s="676" t="s">
        <v>3683</v>
      </c>
      <c r="C2546" s="672" t="s">
        <v>4280</v>
      </c>
      <c r="D2546" s="675">
        <v>44742</v>
      </c>
      <c r="E2546" s="477" t="s">
        <v>3127</v>
      </c>
      <c r="F2546" s="682" t="s">
        <v>456</v>
      </c>
      <c r="G2546" s="670">
        <f>_xlfn.XLOOKUP(Table3[[#This Row],[district]],LISTS!B:B,LISTS!C:C,0,0,1)</f>
        <v>80402010</v>
      </c>
    </row>
    <row r="2547" spans="1:7" ht="13.5" x14ac:dyDescent="0.35">
      <c r="A2547" s="674" t="s">
        <v>4189</v>
      </c>
      <c r="B2547" s="676" t="s">
        <v>3634</v>
      </c>
      <c r="C2547" s="672" t="s">
        <v>4280</v>
      </c>
      <c r="D2547" s="675">
        <v>44742</v>
      </c>
      <c r="E2547" s="477" t="s">
        <v>3127</v>
      </c>
      <c r="F2547" s="682" t="s">
        <v>456</v>
      </c>
      <c r="G2547" s="670">
        <f>_xlfn.XLOOKUP(Table3[[#This Row],[district]],LISTS!B:B,LISTS!C:C,0,0,1)</f>
        <v>80402010</v>
      </c>
    </row>
    <row r="2548" spans="1:7" ht="13.5" x14ac:dyDescent="0.35">
      <c r="A2548" s="670" t="s">
        <v>3527</v>
      </c>
      <c r="B2548" s="676" t="s">
        <v>3689</v>
      </c>
      <c r="C2548" s="672" t="s">
        <v>4280</v>
      </c>
      <c r="D2548" s="675">
        <v>44742</v>
      </c>
      <c r="E2548" s="477" t="s">
        <v>3127</v>
      </c>
      <c r="F2548" s="682" t="s">
        <v>456</v>
      </c>
      <c r="G2548" s="670">
        <f>_xlfn.XLOOKUP(Table3[[#This Row],[district]],LISTS!B:B,LISTS!C:C,0,0,1)</f>
        <v>80402010</v>
      </c>
    </row>
    <row r="2549" spans="1:7" ht="13.5" x14ac:dyDescent="0.35">
      <c r="A2549" s="674" t="s">
        <v>3527</v>
      </c>
      <c r="B2549" s="676" t="s">
        <v>3685</v>
      </c>
      <c r="C2549" s="672" t="s">
        <v>4280</v>
      </c>
      <c r="D2549" s="675">
        <v>44742</v>
      </c>
      <c r="E2549" s="477" t="s">
        <v>3127</v>
      </c>
      <c r="F2549" s="682" t="s">
        <v>456</v>
      </c>
      <c r="G2549" s="670">
        <f>_xlfn.XLOOKUP(Table3[[#This Row],[district]],LISTS!B:B,LISTS!C:C,0,0,1)</f>
        <v>80402010</v>
      </c>
    </row>
    <row r="2550" spans="1:7" ht="13.5" x14ac:dyDescent="0.35">
      <c r="A2550" s="671" t="s">
        <v>3929</v>
      </c>
      <c r="B2550" s="676" t="s">
        <v>3691</v>
      </c>
      <c r="C2550" s="672" t="s">
        <v>4279</v>
      </c>
      <c r="D2550" s="675">
        <v>44742</v>
      </c>
      <c r="E2550" s="477" t="s">
        <v>3127</v>
      </c>
      <c r="F2550" s="682" t="s">
        <v>456</v>
      </c>
      <c r="G2550" s="670">
        <f>_xlfn.XLOOKUP(Table3[[#This Row],[district]],LISTS!B:B,LISTS!C:C,0,0,1)</f>
        <v>80402010</v>
      </c>
    </row>
    <row r="2551" spans="1:7" ht="13.5" x14ac:dyDescent="0.35">
      <c r="A2551" s="674" t="s">
        <v>3929</v>
      </c>
      <c r="B2551" s="676" t="s">
        <v>3685</v>
      </c>
      <c r="C2551" s="672" t="s">
        <v>4279</v>
      </c>
      <c r="D2551" s="675">
        <v>44742</v>
      </c>
      <c r="E2551" s="477" t="s">
        <v>3127</v>
      </c>
      <c r="F2551" s="682" t="s">
        <v>456</v>
      </c>
      <c r="G2551" s="670">
        <f>_xlfn.XLOOKUP(Table3[[#This Row],[district]],LISTS!B:B,LISTS!C:C,0,0,1)</f>
        <v>80402010</v>
      </c>
    </row>
    <row r="2552" spans="1:7" ht="13.5" x14ac:dyDescent="0.35">
      <c r="A2552" s="670" t="s">
        <v>3591</v>
      </c>
      <c r="B2552" s="676" t="s">
        <v>3693</v>
      </c>
      <c r="C2552" s="672" t="s">
        <v>4279</v>
      </c>
      <c r="D2552" s="675">
        <v>44742</v>
      </c>
      <c r="E2552" s="477" t="s">
        <v>3127</v>
      </c>
      <c r="F2552" s="682" t="s">
        <v>456</v>
      </c>
      <c r="G2552" s="670">
        <f>_xlfn.XLOOKUP(Table3[[#This Row],[district]],LISTS!B:B,LISTS!C:C,0,0,1)</f>
        <v>80402010</v>
      </c>
    </row>
    <row r="2553" spans="1:7" ht="13.5" x14ac:dyDescent="0.35">
      <c r="A2553" s="674" t="s">
        <v>3591</v>
      </c>
      <c r="B2553" s="676" t="s">
        <v>3685</v>
      </c>
      <c r="C2553" s="672" t="s">
        <v>4279</v>
      </c>
      <c r="D2553" s="675">
        <v>44742</v>
      </c>
      <c r="E2553" s="477" t="s">
        <v>3127</v>
      </c>
      <c r="F2553" s="682" t="s">
        <v>456</v>
      </c>
      <c r="G2553" s="670">
        <f>_xlfn.XLOOKUP(Table3[[#This Row],[district]],LISTS!B:B,LISTS!C:C,0,0,1)</f>
        <v>80402010</v>
      </c>
    </row>
    <row r="2554" spans="1:7" ht="13.5" x14ac:dyDescent="0.35">
      <c r="A2554" s="671" t="s">
        <v>4190</v>
      </c>
      <c r="B2554" s="676" t="s">
        <v>3685</v>
      </c>
      <c r="C2554" s="672" t="s">
        <v>4280</v>
      </c>
      <c r="D2554" s="675">
        <v>44742</v>
      </c>
      <c r="E2554" s="477" t="s">
        <v>3127</v>
      </c>
      <c r="F2554" s="682" t="s">
        <v>456</v>
      </c>
      <c r="G2554" s="670">
        <f>_xlfn.XLOOKUP(Table3[[#This Row],[district]],LISTS!B:B,LISTS!C:C,0,0,1)</f>
        <v>80402010</v>
      </c>
    </row>
    <row r="2555" spans="1:7" ht="13.5" x14ac:dyDescent="0.35">
      <c r="A2555" s="674" t="s">
        <v>4190</v>
      </c>
      <c r="B2555" s="676" t="s">
        <v>3634</v>
      </c>
      <c r="C2555" s="672" t="s">
        <v>4280</v>
      </c>
      <c r="D2555" s="675">
        <v>44742</v>
      </c>
      <c r="E2555" s="477" t="s">
        <v>3127</v>
      </c>
      <c r="F2555" s="682" t="s">
        <v>456</v>
      </c>
      <c r="G2555" s="670">
        <f>_xlfn.XLOOKUP(Table3[[#This Row],[district]],LISTS!B:B,LISTS!C:C,0,0,1)</f>
        <v>80402010</v>
      </c>
    </row>
    <row r="2556" spans="1:7" ht="13.5" x14ac:dyDescent="0.35">
      <c r="A2556" s="671" t="s">
        <v>4191</v>
      </c>
      <c r="B2556" s="676" t="s">
        <v>3688</v>
      </c>
      <c r="C2556" s="672" t="s">
        <v>4280</v>
      </c>
      <c r="D2556" s="675">
        <v>44742</v>
      </c>
      <c r="E2556" s="477" t="s">
        <v>3127</v>
      </c>
      <c r="F2556" s="682" t="s">
        <v>456</v>
      </c>
      <c r="G2556" s="670">
        <f>_xlfn.XLOOKUP(Table3[[#This Row],[district]],LISTS!B:B,LISTS!C:C,0,0,1)</f>
        <v>80402010</v>
      </c>
    </row>
    <row r="2557" spans="1:7" ht="13.5" x14ac:dyDescent="0.35">
      <c r="A2557" s="674" t="s">
        <v>4191</v>
      </c>
      <c r="B2557" s="676" t="s">
        <v>3634</v>
      </c>
      <c r="C2557" s="672" t="s">
        <v>4280</v>
      </c>
      <c r="D2557" s="675">
        <v>44742</v>
      </c>
      <c r="E2557" s="477" t="s">
        <v>3127</v>
      </c>
      <c r="F2557" s="682" t="s">
        <v>456</v>
      </c>
      <c r="G2557" s="670">
        <f>_xlfn.XLOOKUP(Table3[[#This Row],[district]],LISTS!B:B,LISTS!C:C,0,0,1)</f>
        <v>80402010</v>
      </c>
    </row>
    <row r="2558" spans="1:7" ht="13.5" x14ac:dyDescent="0.35">
      <c r="A2558" s="671" t="s">
        <v>4192</v>
      </c>
      <c r="B2558" s="676" t="s">
        <v>3689</v>
      </c>
      <c r="C2558" s="672" t="s">
        <v>4280</v>
      </c>
      <c r="D2558" s="675">
        <v>44742</v>
      </c>
      <c r="E2558" s="477" t="s">
        <v>3127</v>
      </c>
      <c r="F2558" s="682" t="s">
        <v>456</v>
      </c>
      <c r="G2558" s="670">
        <f>_xlfn.XLOOKUP(Table3[[#This Row],[district]],LISTS!B:B,LISTS!C:C,0,0,1)</f>
        <v>80402010</v>
      </c>
    </row>
    <row r="2559" spans="1:7" ht="13.5" x14ac:dyDescent="0.35">
      <c r="A2559" s="674" t="s">
        <v>4192</v>
      </c>
      <c r="B2559" s="674" t="s">
        <v>3634</v>
      </c>
      <c r="C2559" s="672" t="s">
        <v>4280</v>
      </c>
      <c r="D2559" s="675">
        <v>44742</v>
      </c>
      <c r="E2559" s="477" t="s">
        <v>3127</v>
      </c>
      <c r="F2559" s="682" t="s">
        <v>456</v>
      </c>
      <c r="G2559" s="670">
        <f>_xlfn.XLOOKUP(Table3[[#This Row],[district]],LISTS!B:B,LISTS!C:C,0,0,1)</f>
        <v>80402010</v>
      </c>
    </row>
    <row r="2560" spans="1:7" ht="13.5" x14ac:dyDescent="0.35">
      <c r="A2560" s="674" t="s">
        <v>3795</v>
      </c>
      <c r="B2560" s="674" t="s">
        <v>4273</v>
      </c>
      <c r="C2560" s="672" t="s">
        <v>4280</v>
      </c>
      <c r="D2560" s="675">
        <v>44742</v>
      </c>
      <c r="E2560" s="477" t="s">
        <v>3127</v>
      </c>
      <c r="F2560" s="682" t="s">
        <v>456</v>
      </c>
      <c r="G2560" s="670">
        <f>_xlfn.XLOOKUP(Table3[[#This Row],[district]],LISTS!B:B,LISTS!C:C,0,0,1)</f>
        <v>80402010</v>
      </c>
    </row>
    <row r="2561" spans="1:7" ht="13.5" x14ac:dyDescent="0.35">
      <c r="A2561" s="674" t="s">
        <v>3795</v>
      </c>
      <c r="B2561" s="674" t="s">
        <v>3637</v>
      </c>
      <c r="C2561" s="672" t="s">
        <v>4280</v>
      </c>
      <c r="D2561" s="675">
        <v>44742</v>
      </c>
      <c r="E2561" s="477" t="s">
        <v>3127</v>
      </c>
      <c r="F2561" s="682" t="s">
        <v>456</v>
      </c>
      <c r="G2561" s="670">
        <f>_xlfn.XLOOKUP(Table3[[#This Row],[district]],LISTS!B:B,LISTS!C:C,0,0,1)</f>
        <v>80402010</v>
      </c>
    </row>
    <row r="2562" spans="1:7" ht="13.5" x14ac:dyDescent="0.35">
      <c r="A2562" s="671" t="s">
        <v>4193</v>
      </c>
      <c r="B2562" s="676" t="s">
        <v>3691</v>
      </c>
      <c r="C2562" s="672" t="s">
        <v>4280</v>
      </c>
      <c r="D2562" s="675">
        <v>44742</v>
      </c>
      <c r="E2562" s="477" t="s">
        <v>3127</v>
      </c>
      <c r="F2562" s="682" t="s">
        <v>456</v>
      </c>
      <c r="G2562" s="670">
        <f>_xlfn.XLOOKUP(Table3[[#This Row],[district]],LISTS!B:B,LISTS!C:C,0,0,1)</f>
        <v>80402010</v>
      </c>
    </row>
    <row r="2563" spans="1:7" ht="13.5" x14ac:dyDescent="0.35">
      <c r="A2563" s="674" t="s">
        <v>4193</v>
      </c>
      <c r="B2563" s="676" t="s">
        <v>3634</v>
      </c>
      <c r="C2563" s="672" t="s">
        <v>4280</v>
      </c>
      <c r="D2563" s="675">
        <v>44742</v>
      </c>
      <c r="E2563" s="477" t="s">
        <v>3127</v>
      </c>
      <c r="F2563" s="682" t="s">
        <v>456</v>
      </c>
      <c r="G2563" s="670">
        <f>_xlfn.XLOOKUP(Table3[[#This Row],[district]],LISTS!B:B,LISTS!C:C,0,0,1)</f>
        <v>80402010</v>
      </c>
    </row>
    <row r="2564" spans="1:7" ht="13.5" x14ac:dyDescent="0.35">
      <c r="A2564" s="674" t="s">
        <v>3811</v>
      </c>
      <c r="B2564" s="674" t="s">
        <v>3634</v>
      </c>
      <c r="C2564" s="672" t="s">
        <v>4280</v>
      </c>
      <c r="D2564" s="675">
        <v>44742</v>
      </c>
      <c r="E2564" s="477" t="s">
        <v>3127</v>
      </c>
      <c r="F2564" s="682" t="s">
        <v>456</v>
      </c>
      <c r="G2564" s="670">
        <f>_xlfn.XLOOKUP(Table3[[#This Row],[district]],LISTS!B:B,LISTS!C:C,0,0,1)</f>
        <v>80402010</v>
      </c>
    </row>
    <row r="2565" spans="1:7" ht="13.5" x14ac:dyDescent="0.35">
      <c r="A2565" s="674" t="s">
        <v>3811</v>
      </c>
      <c r="B2565" s="676" t="s">
        <v>3637</v>
      </c>
      <c r="C2565" s="672" t="s">
        <v>4280</v>
      </c>
      <c r="D2565" s="675">
        <v>44742</v>
      </c>
      <c r="E2565" s="477" t="s">
        <v>3127</v>
      </c>
      <c r="F2565" s="682" t="s">
        <v>456</v>
      </c>
      <c r="G2565" s="670">
        <f>_xlfn.XLOOKUP(Table3[[#This Row],[district]],LISTS!B:B,LISTS!C:C,0,0,1)</f>
        <v>80402010</v>
      </c>
    </row>
    <row r="2566" spans="1:7" ht="13.5" x14ac:dyDescent="0.35">
      <c r="A2566" s="671" t="s">
        <v>4194</v>
      </c>
      <c r="B2566" s="676" t="s">
        <v>3693</v>
      </c>
      <c r="C2566" s="672" t="s">
        <v>4280</v>
      </c>
      <c r="D2566" s="675">
        <v>44742</v>
      </c>
      <c r="E2566" s="477" t="s">
        <v>3127</v>
      </c>
      <c r="F2566" s="682" t="s">
        <v>456</v>
      </c>
      <c r="G2566" s="670">
        <f>_xlfn.XLOOKUP(Table3[[#This Row],[district]],LISTS!B:B,LISTS!C:C,0,0,1)</f>
        <v>80402010</v>
      </c>
    </row>
    <row r="2567" spans="1:7" ht="13.5" x14ac:dyDescent="0.35">
      <c r="A2567" s="674" t="s">
        <v>4194</v>
      </c>
      <c r="B2567" s="676" t="s">
        <v>3634</v>
      </c>
      <c r="C2567" s="672" t="s">
        <v>4280</v>
      </c>
      <c r="D2567" s="675">
        <v>44742</v>
      </c>
      <c r="E2567" s="477" t="s">
        <v>3127</v>
      </c>
      <c r="F2567" s="682" t="s">
        <v>456</v>
      </c>
      <c r="G2567" s="670">
        <f>_xlfn.XLOOKUP(Table3[[#This Row],[district]],LISTS!B:B,LISTS!C:C,0,0,1)</f>
        <v>80402010</v>
      </c>
    </row>
    <row r="2568" spans="1:7" ht="13.5" x14ac:dyDescent="0.35">
      <c r="A2568" s="671" t="s">
        <v>4195</v>
      </c>
      <c r="B2568" s="676" t="s">
        <v>4273</v>
      </c>
      <c r="C2568" s="672" t="s">
        <v>4280</v>
      </c>
      <c r="D2568" s="675">
        <v>44742</v>
      </c>
      <c r="E2568" s="477" t="s">
        <v>3127</v>
      </c>
      <c r="F2568" s="682" t="s">
        <v>456</v>
      </c>
      <c r="G2568" s="670">
        <f>_xlfn.XLOOKUP(Table3[[#This Row],[district]],LISTS!B:B,LISTS!C:C,0,0,1)</f>
        <v>80402010</v>
      </c>
    </row>
    <row r="2569" spans="1:7" ht="13.5" x14ac:dyDescent="0.35">
      <c r="A2569" s="674" t="s">
        <v>4195</v>
      </c>
      <c r="B2569" s="676" t="s">
        <v>3634</v>
      </c>
      <c r="C2569" s="672" t="s">
        <v>4280</v>
      </c>
      <c r="D2569" s="675">
        <v>44742</v>
      </c>
      <c r="E2569" s="477" t="s">
        <v>3127</v>
      </c>
      <c r="F2569" s="682" t="s">
        <v>456</v>
      </c>
      <c r="G2569" s="670">
        <f>_xlfn.XLOOKUP(Table3[[#This Row],[district]],LISTS!B:B,LISTS!C:C,0,0,1)</f>
        <v>80402010</v>
      </c>
    </row>
    <row r="2570" spans="1:7" ht="13.5" x14ac:dyDescent="0.35">
      <c r="A2570" s="671" t="s">
        <v>4196</v>
      </c>
      <c r="B2570" s="676" t="s">
        <v>3634</v>
      </c>
      <c r="C2570" s="672" t="s">
        <v>4280</v>
      </c>
      <c r="D2570" s="675">
        <v>44742</v>
      </c>
      <c r="E2570" s="477" t="s">
        <v>3127</v>
      </c>
      <c r="F2570" s="682" t="s">
        <v>456</v>
      </c>
      <c r="G2570" s="670">
        <f>_xlfn.XLOOKUP(Table3[[#This Row],[district]],LISTS!B:B,LISTS!C:C,0,0,1)</f>
        <v>80402010</v>
      </c>
    </row>
    <row r="2571" spans="1:7" ht="13.5" x14ac:dyDescent="0.35">
      <c r="A2571" s="674" t="s">
        <v>3799</v>
      </c>
      <c r="B2571" s="674" t="s">
        <v>607</v>
      </c>
      <c r="C2571" s="672" t="s">
        <v>4280</v>
      </c>
      <c r="D2571" s="675">
        <v>44742</v>
      </c>
      <c r="E2571" s="477" t="s">
        <v>3127</v>
      </c>
      <c r="F2571" s="682" t="s">
        <v>456</v>
      </c>
      <c r="G2571" s="670">
        <f>_xlfn.XLOOKUP(Table3[[#This Row],[district]],LISTS!B:B,LISTS!C:C,0,0,1)</f>
        <v>80402010</v>
      </c>
    </row>
    <row r="2572" spans="1:7" ht="13.5" x14ac:dyDescent="0.35">
      <c r="A2572" s="674" t="s">
        <v>3799</v>
      </c>
      <c r="B2572" s="676" t="s">
        <v>3637</v>
      </c>
      <c r="C2572" s="672" t="s">
        <v>4280</v>
      </c>
      <c r="D2572" s="675">
        <v>44742</v>
      </c>
      <c r="E2572" s="477" t="s">
        <v>3127</v>
      </c>
      <c r="F2572" s="682" t="s">
        <v>456</v>
      </c>
      <c r="G2572" s="670">
        <f>_xlfn.XLOOKUP(Table3[[#This Row],[district]],LISTS!B:B,LISTS!C:C,0,0,1)</f>
        <v>80402010</v>
      </c>
    </row>
    <row r="2573" spans="1:7" ht="13.5" x14ac:dyDescent="0.35">
      <c r="A2573" s="671" t="s">
        <v>4197</v>
      </c>
      <c r="B2573" s="676" t="s">
        <v>607</v>
      </c>
      <c r="C2573" s="672" t="s">
        <v>4280</v>
      </c>
      <c r="D2573" s="675">
        <v>44742</v>
      </c>
      <c r="E2573" s="477" t="s">
        <v>3127</v>
      </c>
      <c r="F2573" s="682" t="s">
        <v>456</v>
      </c>
      <c r="G2573" s="670">
        <f>_xlfn.XLOOKUP(Table3[[#This Row],[district]],LISTS!B:B,LISTS!C:C,0,0,1)</f>
        <v>80402010</v>
      </c>
    </row>
    <row r="2574" spans="1:7" ht="13.5" x14ac:dyDescent="0.35">
      <c r="A2574" s="674" t="s">
        <v>4197</v>
      </c>
      <c r="B2574" s="676" t="s">
        <v>3634</v>
      </c>
      <c r="C2574" s="672" t="s">
        <v>4280</v>
      </c>
      <c r="D2574" s="675">
        <v>44742</v>
      </c>
      <c r="E2574" s="477" t="s">
        <v>3127</v>
      </c>
      <c r="F2574" s="682" t="s">
        <v>456</v>
      </c>
      <c r="G2574" s="670">
        <f>_xlfn.XLOOKUP(Table3[[#This Row],[district]],LISTS!B:B,LISTS!C:C,0,0,1)</f>
        <v>80402010</v>
      </c>
    </row>
    <row r="2575" spans="1:7" ht="13.5" x14ac:dyDescent="0.35">
      <c r="A2575" s="671" t="s">
        <v>4198</v>
      </c>
      <c r="B2575" s="676" t="s">
        <v>378</v>
      </c>
      <c r="C2575" s="672" t="s">
        <v>4280</v>
      </c>
      <c r="D2575" s="675">
        <v>44742</v>
      </c>
      <c r="E2575" s="477" t="s">
        <v>3127</v>
      </c>
      <c r="F2575" s="682" t="s">
        <v>456</v>
      </c>
      <c r="G2575" s="670">
        <f>_xlfn.XLOOKUP(Table3[[#This Row],[district]],LISTS!B:B,LISTS!C:C,0,0,1)</f>
        <v>80402010</v>
      </c>
    </row>
    <row r="2576" spans="1:7" ht="13.5" x14ac:dyDescent="0.35">
      <c r="A2576" s="674" t="s">
        <v>4198</v>
      </c>
      <c r="B2576" s="676" t="s">
        <v>3634</v>
      </c>
      <c r="C2576" s="672" t="s">
        <v>4280</v>
      </c>
      <c r="D2576" s="675">
        <v>44742</v>
      </c>
      <c r="E2576" s="477" t="s">
        <v>3127</v>
      </c>
      <c r="F2576" s="682" t="s">
        <v>456</v>
      </c>
      <c r="G2576" s="670">
        <f>_xlfn.XLOOKUP(Table3[[#This Row],[district]],LISTS!B:B,LISTS!C:C,0,0,1)</f>
        <v>80402010</v>
      </c>
    </row>
    <row r="2577" spans="1:7" ht="13.5" x14ac:dyDescent="0.35">
      <c r="A2577" s="671" t="s">
        <v>4199</v>
      </c>
      <c r="B2577" s="676" t="s">
        <v>3637</v>
      </c>
      <c r="C2577" s="672" t="s">
        <v>4280</v>
      </c>
      <c r="D2577" s="675">
        <v>44742</v>
      </c>
      <c r="E2577" s="477" t="s">
        <v>3127</v>
      </c>
      <c r="F2577" s="682" t="s">
        <v>456</v>
      </c>
      <c r="G2577" s="670">
        <f>_xlfn.XLOOKUP(Table3[[#This Row],[district]],LISTS!B:B,LISTS!C:C,0,0,1)</f>
        <v>80402010</v>
      </c>
    </row>
    <row r="2578" spans="1:7" ht="13.5" x14ac:dyDescent="0.35">
      <c r="A2578" s="674" t="s">
        <v>4199</v>
      </c>
      <c r="B2578" s="676" t="s">
        <v>3634</v>
      </c>
      <c r="C2578" s="672" t="s">
        <v>4280</v>
      </c>
      <c r="D2578" s="675">
        <v>44742</v>
      </c>
      <c r="E2578" s="477" t="s">
        <v>3127</v>
      </c>
      <c r="F2578" s="682" t="s">
        <v>456</v>
      </c>
      <c r="G2578" s="670">
        <f>_xlfn.XLOOKUP(Table3[[#This Row],[district]],LISTS!B:B,LISTS!C:C,0,0,1)</f>
        <v>80402010</v>
      </c>
    </row>
    <row r="2579" spans="1:7" ht="13.5" x14ac:dyDescent="0.35">
      <c r="A2579" s="671" t="s">
        <v>4200</v>
      </c>
      <c r="B2579" s="676" t="s">
        <v>3616</v>
      </c>
      <c r="C2579" s="672" t="s">
        <v>4280</v>
      </c>
      <c r="D2579" s="675">
        <v>44742</v>
      </c>
      <c r="E2579" s="477" t="s">
        <v>3127</v>
      </c>
      <c r="F2579" s="682" t="s">
        <v>456</v>
      </c>
      <c r="G2579" s="670">
        <f>_xlfn.XLOOKUP(Table3[[#This Row],[district]],LISTS!B:B,LISTS!C:C,0,0,1)</f>
        <v>80402010</v>
      </c>
    </row>
    <row r="2580" spans="1:7" ht="13.5" x14ac:dyDescent="0.35">
      <c r="A2580" s="674" t="s">
        <v>4200</v>
      </c>
      <c r="B2580" s="676" t="s">
        <v>3634</v>
      </c>
      <c r="C2580" s="672" t="s">
        <v>4280</v>
      </c>
      <c r="D2580" s="675">
        <v>44742</v>
      </c>
      <c r="E2580" s="477" t="s">
        <v>3127</v>
      </c>
      <c r="F2580" s="682" t="s">
        <v>456</v>
      </c>
      <c r="G2580" s="670">
        <f>_xlfn.XLOOKUP(Table3[[#This Row],[district]],LISTS!B:B,LISTS!C:C,0,0,1)</f>
        <v>80402010</v>
      </c>
    </row>
    <row r="2581" spans="1:7" ht="13.5" x14ac:dyDescent="0.35">
      <c r="A2581" s="674" t="s">
        <v>23</v>
      </c>
      <c r="B2581" s="674" t="s">
        <v>378</v>
      </c>
      <c r="C2581" s="672" t="s">
        <v>4280</v>
      </c>
      <c r="D2581" s="675">
        <v>44742</v>
      </c>
      <c r="E2581" s="477" t="s">
        <v>3127</v>
      </c>
      <c r="F2581" s="682" t="s">
        <v>456</v>
      </c>
      <c r="G2581" s="670">
        <f>_xlfn.XLOOKUP(Table3[[#This Row],[district]],LISTS!B:B,LISTS!C:C,0,0,1)</f>
        <v>80402010</v>
      </c>
    </row>
    <row r="2582" spans="1:7" ht="13.5" x14ac:dyDescent="0.35">
      <c r="A2582" s="674" t="s">
        <v>23</v>
      </c>
      <c r="B2582" s="676" t="s">
        <v>3637</v>
      </c>
      <c r="C2582" s="672" t="s">
        <v>4280</v>
      </c>
      <c r="D2582" s="675">
        <v>44742</v>
      </c>
      <c r="E2582" s="477" t="s">
        <v>3127</v>
      </c>
      <c r="F2582" s="682" t="s">
        <v>456</v>
      </c>
      <c r="G2582" s="670">
        <f>_xlfn.XLOOKUP(Table3[[#This Row],[district]],LISTS!B:B,LISTS!C:C,0,0,1)</f>
        <v>80402010</v>
      </c>
    </row>
    <row r="2583" spans="1:7" ht="13.5" x14ac:dyDescent="0.35">
      <c r="A2583" s="671" t="s">
        <v>4201</v>
      </c>
      <c r="B2583" s="676" t="s">
        <v>3638</v>
      </c>
      <c r="C2583" s="672" t="s">
        <v>4280</v>
      </c>
      <c r="D2583" s="675">
        <v>44742</v>
      </c>
      <c r="E2583" s="477" t="s">
        <v>3127</v>
      </c>
      <c r="F2583" s="682" t="s">
        <v>456</v>
      </c>
      <c r="G2583" s="670">
        <f>_xlfn.XLOOKUP(Table3[[#This Row],[district]],LISTS!B:B,LISTS!C:C,0,0,1)</f>
        <v>80402010</v>
      </c>
    </row>
    <row r="2584" spans="1:7" ht="13.5" x14ac:dyDescent="0.35">
      <c r="A2584" s="674" t="s">
        <v>4201</v>
      </c>
      <c r="B2584" s="674" t="s">
        <v>3634</v>
      </c>
      <c r="C2584" s="672" t="s">
        <v>4280</v>
      </c>
      <c r="D2584" s="675">
        <v>44742</v>
      </c>
      <c r="E2584" s="477" t="s">
        <v>3127</v>
      </c>
      <c r="F2584" s="682" t="s">
        <v>456</v>
      </c>
      <c r="G2584" s="670">
        <f>_xlfn.XLOOKUP(Table3[[#This Row],[district]],LISTS!B:B,LISTS!C:C,0,0,1)</f>
        <v>80402010</v>
      </c>
    </row>
    <row r="2585" spans="1:7" ht="13.5" x14ac:dyDescent="0.35">
      <c r="A2585" s="671" t="s">
        <v>4202</v>
      </c>
      <c r="B2585" s="676" t="s">
        <v>3639</v>
      </c>
      <c r="C2585" s="672" t="s">
        <v>4280</v>
      </c>
      <c r="D2585" s="675">
        <v>44742</v>
      </c>
      <c r="E2585" s="477" t="s">
        <v>3127</v>
      </c>
      <c r="F2585" s="682" t="s">
        <v>456</v>
      </c>
      <c r="G2585" s="670">
        <f>_xlfn.XLOOKUP(Table3[[#This Row],[district]],LISTS!B:B,LISTS!C:C,0,0,1)</f>
        <v>80402010</v>
      </c>
    </row>
    <row r="2586" spans="1:7" ht="13.5" x14ac:dyDescent="0.35">
      <c r="A2586" s="674" t="s">
        <v>4202</v>
      </c>
      <c r="B2586" s="676" t="s">
        <v>3634</v>
      </c>
      <c r="C2586" s="672" t="s">
        <v>4280</v>
      </c>
      <c r="D2586" s="675">
        <v>44742</v>
      </c>
      <c r="E2586" s="477" t="s">
        <v>3127</v>
      </c>
      <c r="F2586" s="682" t="s">
        <v>456</v>
      </c>
      <c r="G2586" s="670">
        <f>_xlfn.XLOOKUP(Table3[[#This Row],[district]],LISTS!B:B,LISTS!C:C,0,0,1)</f>
        <v>80402010</v>
      </c>
    </row>
    <row r="2587" spans="1:7" ht="13.5" x14ac:dyDescent="0.35">
      <c r="A2587" s="671" t="s">
        <v>3930</v>
      </c>
      <c r="B2587" s="674" t="s">
        <v>3637</v>
      </c>
      <c r="C2587" s="672" t="s">
        <v>4279</v>
      </c>
      <c r="D2587" s="675">
        <v>44742</v>
      </c>
      <c r="E2587" s="477" t="s">
        <v>3127</v>
      </c>
      <c r="F2587" s="682" t="s">
        <v>456</v>
      </c>
      <c r="G2587" s="670">
        <f>_xlfn.XLOOKUP(Table3[[#This Row],[district]],LISTS!B:B,LISTS!C:C,0,0,1)</f>
        <v>80402010</v>
      </c>
    </row>
    <row r="2588" spans="1:7" ht="13.5" x14ac:dyDescent="0.35">
      <c r="A2588" s="671" t="s">
        <v>3930</v>
      </c>
      <c r="B2588" s="676" t="s">
        <v>3640</v>
      </c>
      <c r="C2588" s="672" t="s">
        <v>4280</v>
      </c>
      <c r="D2588" s="675">
        <v>44742</v>
      </c>
      <c r="E2588" s="477" t="s">
        <v>3127</v>
      </c>
      <c r="F2588" s="682" t="s">
        <v>456</v>
      </c>
      <c r="G2588" s="670">
        <f>_xlfn.XLOOKUP(Table3[[#This Row],[district]],LISTS!B:B,LISTS!C:C,0,0,1)</f>
        <v>80402010</v>
      </c>
    </row>
    <row r="2589" spans="1:7" ht="13.5" x14ac:dyDescent="0.35">
      <c r="A2589" s="674" t="s">
        <v>3930</v>
      </c>
      <c r="B2589" s="676" t="s">
        <v>3634</v>
      </c>
      <c r="C2589" s="672" t="s">
        <v>4279</v>
      </c>
      <c r="D2589" s="675">
        <v>44742</v>
      </c>
      <c r="E2589" s="477" t="s">
        <v>3127</v>
      </c>
      <c r="F2589" s="682" t="s">
        <v>456</v>
      </c>
      <c r="G2589" s="670">
        <f>_xlfn.XLOOKUP(Table3[[#This Row],[district]],LISTS!B:B,LISTS!C:C,0,0,1)</f>
        <v>80402010</v>
      </c>
    </row>
    <row r="2590" spans="1:7" ht="13.5" x14ac:dyDescent="0.35">
      <c r="A2590" s="671" t="s">
        <v>4203</v>
      </c>
      <c r="B2590" s="676" t="s">
        <v>3641</v>
      </c>
      <c r="C2590" s="672" t="s">
        <v>4280</v>
      </c>
      <c r="D2590" s="675">
        <v>44742</v>
      </c>
      <c r="E2590" s="477" t="s">
        <v>3127</v>
      </c>
      <c r="F2590" s="682" t="s">
        <v>456</v>
      </c>
      <c r="G2590" s="670">
        <f>_xlfn.XLOOKUP(Table3[[#This Row],[district]],LISTS!B:B,LISTS!C:C,0,0,1)</f>
        <v>80402010</v>
      </c>
    </row>
    <row r="2591" spans="1:7" ht="13.5" x14ac:dyDescent="0.35">
      <c r="A2591" s="674" t="s">
        <v>4203</v>
      </c>
      <c r="B2591" s="676" t="s">
        <v>3634</v>
      </c>
      <c r="C2591" s="672" t="s">
        <v>4280</v>
      </c>
      <c r="D2591" s="675">
        <v>44742</v>
      </c>
      <c r="E2591" s="477" t="s">
        <v>3127</v>
      </c>
      <c r="F2591" s="682" t="s">
        <v>456</v>
      </c>
      <c r="G2591" s="670">
        <f>_xlfn.XLOOKUP(Table3[[#This Row],[district]],LISTS!B:B,LISTS!C:C,0,0,1)</f>
        <v>80402010</v>
      </c>
    </row>
    <row r="2592" spans="1:7" ht="13.5" x14ac:dyDescent="0.35">
      <c r="A2592" s="671" t="s">
        <v>4204</v>
      </c>
      <c r="B2592" s="676" t="s">
        <v>3642</v>
      </c>
      <c r="C2592" s="672" t="s">
        <v>4280</v>
      </c>
      <c r="D2592" s="675">
        <v>44742</v>
      </c>
      <c r="E2592" s="477" t="s">
        <v>3127</v>
      </c>
      <c r="F2592" s="682" t="s">
        <v>456</v>
      </c>
      <c r="G2592" s="670">
        <f>_xlfn.XLOOKUP(Table3[[#This Row],[district]],LISTS!B:B,LISTS!C:C,0,0,1)</f>
        <v>80402010</v>
      </c>
    </row>
    <row r="2593" spans="1:7" ht="13.5" x14ac:dyDescent="0.35">
      <c r="A2593" s="674" t="s">
        <v>4204</v>
      </c>
      <c r="B2593" s="676" t="s">
        <v>3634</v>
      </c>
      <c r="C2593" s="672" t="s">
        <v>4280</v>
      </c>
      <c r="D2593" s="675">
        <v>44742</v>
      </c>
      <c r="E2593" s="477" t="s">
        <v>3127</v>
      </c>
      <c r="F2593" s="682" t="s">
        <v>456</v>
      </c>
      <c r="G2593" s="670">
        <f>_xlfn.XLOOKUP(Table3[[#This Row],[district]],LISTS!B:B,LISTS!C:C,0,0,1)</f>
        <v>80402010</v>
      </c>
    </row>
    <row r="2594" spans="1:7" ht="13.5" x14ac:dyDescent="0.35">
      <c r="A2594" s="674" t="s">
        <v>3828</v>
      </c>
      <c r="B2594" s="674" t="s">
        <v>3616</v>
      </c>
      <c r="C2594" s="672" t="s">
        <v>4280</v>
      </c>
      <c r="D2594" s="675">
        <v>44742</v>
      </c>
      <c r="E2594" s="477" t="s">
        <v>3127</v>
      </c>
      <c r="F2594" s="682" t="s">
        <v>456</v>
      </c>
      <c r="G2594" s="670">
        <f>_xlfn.XLOOKUP(Table3[[#This Row],[district]],LISTS!B:B,LISTS!C:C,0,0,1)</f>
        <v>80402010</v>
      </c>
    </row>
    <row r="2595" spans="1:7" ht="13.5" x14ac:dyDescent="0.35">
      <c r="A2595" s="674" t="s">
        <v>3828</v>
      </c>
      <c r="B2595" s="676" t="s">
        <v>3637</v>
      </c>
      <c r="C2595" s="672" t="s">
        <v>4280</v>
      </c>
      <c r="D2595" s="675">
        <v>44742</v>
      </c>
      <c r="E2595" s="477" t="s">
        <v>3127</v>
      </c>
      <c r="F2595" s="682" t="s">
        <v>456</v>
      </c>
      <c r="G2595" s="670">
        <f>_xlfn.XLOOKUP(Table3[[#This Row],[district]],LISTS!B:B,LISTS!C:C,0,0,1)</f>
        <v>80402010</v>
      </c>
    </row>
    <row r="2596" spans="1:7" ht="13.5" x14ac:dyDescent="0.35">
      <c r="A2596" s="671" t="s">
        <v>4205</v>
      </c>
      <c r="B2596" s="676" t="s">
        <v>373</v>
      </c>
      <c r="C2596" s="672" t="s">
        <v>4280</v>
      </c>
      <c r="D2596" s="675">
        <v>44742</v>
      </c>
      <c r="E2596" s="477" t="s">
        <v>3127</v>
      </c>
      <c r="F2596" s="682" t="s">
        <v>456</v>
      </c>
      <c r="G2596" s="670">
        <f>_xlfn.XLOOKUP(Table3[[#This Row],[district]],LISTS!B:B,LISTS!C:C,0,0,1)</f>
        <v>80402010</v>
      </c>
    </row>
    <row r="2597" spans="1:7" ht="13.5" x14ac:dyDescent="0.35">
      <c r="A2597" s="674" t="s">
        <v>4205</v>
      </c>
      <c r="B2597" s="674" t="s">
        <v>3648</v>
      </c>
      <c r="C2597" s="672" t="s">
        <v>4280</v>
      </c>
      <c r="D2597" s="675">
        <v>44742</v>
      </c>
      <c r="E2597" s="477" t="s">
        <v>3127</v>
      </c>
      <c r="F2597" s="682" t="s">
        <v>456</v>
      </c>
      <c r="G2597" s="670">
        <f>_xlfn.XLOOKUP(Table3[[#This Row],[district]],LISTS!B:B,LISTS!C:C,0,0,1)</f>
        <v>80402010</v>
      </c>
    </row>
    <row r="2598" spans="1:7" ht="13.5" x14ac:dyDescent="0.35">
      <c r="A2598" s="671" t="s">
        <v>4206</v>
      </c>
      <c r="B2598" s="676" t="s">
        <v>3645</v>
      </c>
      <c r="C2598" s="672" t="s">
        <v>4280</v>
      </c>
      <c r="D2598" s="675">
        <v>44742</v>
      </c>
      <c r="E2598" s="477" t="s">
        <v>3127</v>
      </c>
      <c r="F2598" s="682" t="s">
        <v>456</v>
      </c>
      <c r="G2598" s="670">
        <f>_xlfn.XLOOKUP(Table3[[#This Row],[district]],LISTS!B:B,LISTS!C:C,0,0,1)</f>
        <v>80402010</v>
      </c>
    </row>
    <row r="2599" spans="1:7" ht="13.5" x14ac:dyDescent="0.35">
      <c r="A2599" s="674" t="s">
        <v>4206</v>
      </c>
      <c r="B2599" s="676" t="s">
        <v>3648</v>
      </c>
      <c r="C2599" s="672" t="s">
        <v>4280</v>
      </c>
      <c r="D2599" s="675">
        <v>44742</v>
      </c>
      <c r="E2599" s="477" t="s">
        <v>3127</v>
      </c>
      <c r="F2599" s="682" t="s">
        <v>456</v>
      </c>
      <c r="G2599" s="670">
        <f>_xlfn.XLOOKUP(Table3[[#This Row],[district]],LISTS!B:B,LISTS!C:C,0,0,1)</f>
        <v>80402010</v>
      </c>
    </row>
    <row r="2600" spans="1:7" ht="13.5" x14ac:dyDescent="0.35">
      <c r="A2600" s="671" t="s">
        <v>4207</v>
      </c>
      <c r="B2600" s="676" t="s">
        <v>3648</v>
      </c>
      <c r="C2600" s="672" t="s">
        <v>4280</v>
      </c>
      <c r="D2600" s="675">
        <v>44742</v>
      </c>
      <c r="E2600" s="477" t="s">
        <v>3127</v>
      </c>
      <c r="F2600" s="682" t="s">
        <v>456</v>
      </c>
      <c r="G2600" s="670">
        <f>_xlfn.XLOOKUP(Table3[[#This Row],[district]],LISTS!B:B,LISTS!C:C,0,0,1)</f>
        <v>80402010</v>
      </c>
    </row>
    <row r="2601" spans="1:7" ht="13.5" x14ac:dyDescent="0.35">
      <c r="A2601" s="674" t="s">
        <v>3740</v>
      </c>
      <c r="B2601" s="674" t="s">
        <v>3638</v>
      </c>
      <c r="C2601" s="672" t="s">
        <v>4280</v>
      </c>
      <c r="D2601" s="675">
        <v>44742</v>
      </c>
      <c r="E2601" s="477" t="s">
        <v>3127</v>
      </c>
      <c r="F2601" s="682" t="s">
        <v>456</v>
      </c>
      <c r="G2601" s="670">
        <f>_xlfn.XLOOKUP(Table3[[#This Row],[district]],LISTS!B:B,LISTS!C:C,0,0,1)</f>
        <v>80402010</v>
      </c>
    </row>
    <row r="2602" spans="1:7" ht="13.5" x14ac:dyDescent="0.35">
      <c r="A2602" s="674" t="s">
        <v>3740</v>
      </c>
      <c r="B2602" s="676" t="s">
        <v>3637</v>
      </c>
      <c r="C2602" s="672" t="s">
        <v>4280</v>
      </c>
      <c r="D2602" s="675">
        <v>44742</v>
      </c>
      <c r="E2602" s="477" t="s">
        <v>3127</v>
      </c>
      <c r="F2602" s="682" t="s">
        <v>456</v>
      </c>
      <c r="G2602" s="670">
        <f>_xlfn.XLOOKUP(Table3[[#This Row],[district]],LISTS!B:B,LISTS!C:C,0,0,1)</f>
        <v>80402010</v>
      </c>
    </row>
    <row r="2603" spans="1:7" ht="13.5" x14ac:dyDescent="0.35">
      <c r="A2603" s="671" t="s">
        <v>4208</v>
      </c>
      <c r="B2603" s="676" t="s">
        <v>3649</v>
      </c>
      <c r="C2603" s="672" t="s">
        <v>4280</v>
      </c>
      <c r="D2603" s="675">
        <v>44742</v>
      </c>
      <c r="E2603" s="477" t="s">
        <v>3127</v>
      </c>
      <c r="F2603" s="682" t="s">
        <v>456</v>
      </c>
      <c r="G2603" s="670">
        <f>_xlfn.XLOOKUP(Table3[[#This Row],[district]],LISTS!B:B,LISTS!C:C,0,0,1)</f>
        <v>80402010</v>
      </c>
    </row>
    <row r="2604" spans="1:7" ht="13.5" x14ac:dyDescent="0.35">
      <c r="A2604" s="674" t="s">
        <v>4208</v>
      </c>
      <c r="B2604" s="676" t="s">
        <v>3648</v>
      </c>
      <c r="C2604" s="672" t="s">
        <v>4280</v>
      </c>
      <c r="D2604" s="675">
        <v>44742</v>
      </c>
      <c r="E2604" s="477" t="s">
        <v>3127</v>
      </c>
      <c r="F2604" s="682" t="s">
        <v>456</v>
      </c>
      <c r="G2604" s="670">
        <f>_xlfn.XLOOKUP(Table3[[#This Row],[district]],LISTS!B:B,LISTS!C:C,0,0,1)</f>
        <v>80402010</v>
      </c>
    </row>
    <row r="2605" spans="1:7" ht="13.5" x14ac:dyDescent="0.35">
      <c r="A2605" s="674" t="s">
        <v>3779</v>
      </c>
      <c r="B2605" s="674" t="s">
        <v>3639</v>
      </c>
      <c r="C2605" s="672" t="s">
        <v>4280</v>
      </c>
      <c r="D2605" s="675">
        <v>44742</v>
      </c>
      <c r="E2605" s="477" t="s">
        <v>3127</v>
      </c>
      <c r="F2605" s="682" t="s">
        <v>456</v>
      </c>
      <c r="G2605" s="670">
        <f>_xlfn.XLOOKUP(Table3[[#This Row],[district]],LISTS!B:B,LISTS!C:C,0,0,1)</f>
        <v>80402010</v>
      </c>
    </row>
    <row r="2606" spans="1:7" ht="13.5" x14ac:dyDescent="0.35">
      <c r="A2606" s="674" t="s">
        <v>3779</v>
      </c>
      <c r="B2606" s="676" t="s">
        <v>3637</v>
      </c>
      <c r="C2606" s="672" t="s">
        <v>4280</v>
      </c>
      <c r="D2606" s="675">
        <v>44742</v>
      </c>
      <c r="E2606" s="477" t="s">
        <v>3127</v>
      </c>
      <c r="F2606" s="682" t="s">
        <v>456</v>
      </c>
      <c r="G2606" s="670">
        <f>_xlfn.XLOOKUP(Table3[[#This Row],[district]],LISTS!B:B,LISTS!C:C,0,0,1)</f>
        <v>80402010</v>
      </c>
    </row>
    <row r="2607" spans="1:7" ht="13.5" x14ac:dyDescent="0.35">
      <c r="A2607" s="671" t="s">
        <v>4209</v>
      </c>
      <c r="B2607" s="676" t="s">
        <v>3650</v>
      </c>
      <c r="C2607" s="672" t="s">
        <v>4280</v>
      </c>
      <c r="D2607" s="675">
        <v>44742</v>
      </c>
      <c r="E2607" s="477" t="s">
        <v>3127</v>
      </c>
      <c r="F2607" s="682" t="s">
        <v>456</v>
      </c>
      <c r="G2607" s="670">
        <f>_xlfn.XLOOKUP(Table3[[#This Row],[district]],LISTS!B:B,LISTS!C:C,0,0,1)</f>
        <v>80402010</v>
      </c>
    </row>
    <row r="2608" spans="1:7" ht="13.5" x14ac:dyDescent="0.35">
      <c r="A2608" s="674" t="s">
        <v>4209</v>
      </c>
      <c r="B2608" s="676" t="s">
        <v>3648</v>
      </c>
      <c r="C2608" s="672" t="s">
        <v>4280</v>
      </c>
      <c r="D2608" s="675">
        <v>44742</v>
      </c>
      <c r="E2608" s="477" t="s">
        <v>3127</v>
      </c>
      <c r="F2608" s="682" t="s">
        <v>456</v>
      </c>
      <c r="G2608" s="670">
        <f>_xlfn.XLOOKUP(Table3[[#This Row],[district]],LISTS!B:B,LISTS!C:C,0,0,1)</f>
        <v>80402010</v>
      </c>
    </row>
    <row r="2609" spans="1:7" ht="13.5" x14ac:dyDescent="0.35">
      <c r="A2609" s="674" t="s">
        <v>3772</v>
      </c>
      <c r="B2609" s="674" t="s">
        <v>3640</v>
      </c>
      <c r="C2609" s="672" t="s">
        <v>4280</v>
      </c>
      <c r="D2609" s="675">
        <v>44742</v>
      </c>
      <c r="E2609" s="477" t="s">
        <v>3127</v>
      </c>
      <c r="F2609" s="682" t="s">
        <v>456</v>
      </c>
      <c r="G2609" s="670">
        <f>_xlfn.XLOOKUP(Table3[[#This Row],[district]],LISTS!B:B,LISTS!C:C,0,0,1)</f>
        <v>80402010</v>
      </c>
    </row>
    <row r="2610" spans="1:7" ht="13.5" x14ac:dyDescent="0.35">
      <c r="A2610" s="674" t="s">
        <v>3772</v>
      </c>
      <c r="B2610" s="676" t="s">
        <v>3637</v>
      </c>
      <c r="C2610" s="672" t="s">
        <v>4280</v>
      </c>
      <c r="D2610" s="675">
        <v>44742</v>
      </c>
      <c r="E2610" s="477" t="s">
        <v>3127</v>
      </c>
      <c r="F2610" s="682" t="s">
        <v>456</v>
      </c>
      <c r="G2610" s="670">
        <f>_xlfn.XLOOKUP(Table3[[#This Row],[district]],LISTS!B:B,LISTS!C:C,0,0,1)</f>
        <v>80402010</v>
      </c>
    </row>
    <row r="2611" spans="1:7" ht="13.5" x14ac:dyDescent="0.35">
      <c r="A2611" s="671" t="s">
        <v>4210</v>
      </c>
      <c r="B2611" s="676" t="s">
        <v>3482</v>
      </c>
      <c r="C2611" s="672" t="s">
        <v>4280</v>
      </c>
      <c r="D2611" s="675">
        <v>44742</v>
      </c>
      <c r="E2611" s="477" t="s">
        <v>3127</v>
      </c>
      <c r="F2611" s="682" t="s">
        <v>456</v>
      </c>
      <c r="G2611" s="670">
        <f>_xlfn.XLOOKUP(Table3[[#This Row],[district]],LISTS!B:B,LISTS!C:C,0,0,1)</f>
        <v>80402010</v>
      </c>
    </row>
    <row r="2612" spans="1:7" ht="13.5" x14ac:dyDescent="0.35">
      <c r="A2612" s="674" t="s">
        <v>4210</v>
      </c>
      <c r="B2612" s="676" t="s">
        <v>3648</v>
      </c>
      <c r="C2612" s="672" t="s">
        <v>4280</v>
      </c>
      <c r="D2612" s="675">
        <v>44742</v>
      </c>
      <c r="E2612" s="477" t="s">
        <v>3127</v>
      </c>
      <c r="F2612" s="682" t="s">
        <v>456</v>
      </c>
      <c r="G2612" s="670">
        <f>_xlfn.XLOOKUP(Table3[[#This Row],[district]],LISTS!B:B,LISTS!C:C,0,0,1)</f>
        <v>80402010</v>
      </c>
    </row>
    <row r="2613" spans="1:7" ht="13.5" x14ac:dyDescent="0.35">
      <c r="A2613" s="671" t="s">
        <v>4211</v>
      </c>
      <c r="B2613" s="676" t="s">
        <v>3656</v>
      </c>
      <c r="C2613" s="672" t="s">
        <v>4280</v>
      </c>
      <c r="D2613" s="675">
        <v>44742</v>
      </c>
      <c r="E2613" s="477" t="s">
        <v>3127</v>
      </c>
      <c r="F2613" s="682" t="s">
        <v>456</v>
      </c>
      <c r="G2613" s="670">
        <f>_xlfn.XLOOKUP(Table3[[#This Row],[district]],LISTS!B:B,LISTS!C:C,0,0,1)</f>
        <v>80402010</v>
      </c>
    </row>
    <row r="2614" spans="1:7" ht="13.5" x14ac:dyDescent="0.35">
      <c r="A2614" s="674" t="s">
        <v>4211</v>
      </c>
      <c r="B2614" s="676" t="s">
        <v>3648</v>
      </c>
      <c r="C2614" s="672" t="s">
        <v>4280</v>
      </c>
      <c r="D2614" s="675">
        <v>44742</v>
      </c>
      <c r="E2614" s="477" t="s">
        <v>3127</v>
      </c>
      <c r="F2614" s="682" t="s">
        <v>456</v>
      </c>
      <c r="G2614" s="670">
        <f>_xlfn.XLOOKUP(Table3[[#This Row],[district]],LISTS!B:B,LISTS!C:C,0,0,1)</f>
        <v>80402010</v>
      </c>
    </row>
    <row r="2615" spans="1:7" ht="13.5" x14ac:dyDescent="0.35">
      <c r="A2615" s="671" t="s">
        <v>4212</v>
      </c>
      <c r="B2615" s="676" t="s">
        <v>336</v>
      </c>
      <c r="C2615" s="672" t="s">
        <v>4280</v>
      </c>
      <c r="D2615" s="675">
        <v>44742</v>
      </c>
      <c r="E2615" s="477" t="s">
        <v>3127</v>
      </c>
      <c r="F2615" s="682" t="s">
        <v>456</v>
      </c>
      <c r="G2615" s="670">
        <f>_xlfn.XLOOKUP(Table3[[#This Row],[district]],LISTS!B:B,LISTS!C:C,0,0,1)</f>
        <v>80402010</v>
      </c>
    </row>
    <row r="2616" spans="1:7" ht="13.5" x14ac:dyDescent="0.35">
      <c r="A2616" s="674" t="s">
        <v>4212</v>
      </c>
      <c r="B2616" s="676" t="s">
        <v>3648</v>
      </c>
      <c r="C2616" s="672" t="s">
        <v>4280</v>
      </c>
      <c r="D2616" s="675">
        <v>44742</v>
      </c>
      <c r="E2616" s="477" t="s">
        <v>3127</v>
      </c>
      <c r="F2616" s="682" t="s">
        <v>456</v>
      </c>
      <c r="G2616" s="670">
        <f>_xlfn.XLOOKUP(Table3[[#This Row],[district]],LISTS!B:B,LISTS!C:C,0,0,1)</f>
        <v>80402010</v>
      </c>
    </row>
    <row r="2617" spans="1:7" ht="13.5" x14ac:dyDescent="0.35">
      <c r="A2617" s="674" t="s">
        <v>3730</v>
      </c>
      <c r="B2617" s="674" t="s">
        <v>3641</v>
      </c>
      <c r="C2617" s="672" t="s">
        <v>4280</v>
      </c>
      <c r="D2617" s="675">
        <v>44742</v>
      </c>
      <c r="E2617" s="477" t="s">
        <v>3127</v>
      </c>
      <c r="F2617" s="682" t="s">
        <v>456</v>
      </c>
      <c r="G2617" s="670">
        <f>_xlfn.XLOOKUP(Table3[[#This Row],[district]],LISTS!B:B,LISTS!C:C,0,0,1)</f>
        <v>80402010</v>
      </c>
    </row>
    <row r="2618" spans="1:7" ht="13.5" x14ac:dyDescent="0.35">
      <c r="A2618" s="674" t="s">
        <v>3730</v>
      </c>
      <c r="B2618" s="674" t="s">
        <v>3637</v>
      </c>
      <c r="C2618" s="672" t="s">
        <v>4280</v>
      </c>
      <c r="D2618" s="675">
        <v>44742</v>
      </c>
      <c r="E2618" s="477" t="s">
        <v>3127</v>
      </c>
      <c r="F2618" s="682" t="s">
        <v>456</v>
      </c>
      <c r="G2618" s="670">
        <f>_xlfn.XLOOKUP(Table3[[#This Row],[district]],LISTS!B:B,LISTS!C:C,0,0,1)</f>
        <v>80402010</v>
      </c>
    </row>
    <row r="2619" spans="1:7" ht="13.5" x14ac:dyDescent="0.35">
      <c r="A2619" s="671" t="s">
        <v>4213</v>
      </c>
      <c r="B2619" s="676" t="s">
        <v>3658</v>
      </c>
      <c r="C2619" s="672" t="s">
        <v>4280</v>
      </c>
      <c r="D2619" s="675">
        <v>44742</v>
      </c>
      <c r="E2619" s="477" t="s">
        <v>3127</v>
      </c>
      <c r="F2619" s="682" t="s">
        <v>456</v>
      </c>
      <c r="G2619" s="670">
        <f>_xlfn.XLOOKUP(Table3[[#This Row],[district]],LISTS!B:B,LISTS!C:C,0,0,1)</f>
        <v>80402010</v>
      </c>
    </row>
    <row r="2620" spans="1:7" ht="13.5" x14ac:dyDescent="0.35">
      <c r="A2620" s="674" t="s">
        <v>4213</v>
      </c>
      <c r="B2620" s="676" t="s">
        <v>3648</v>
      </c>
      <c r="C2620" s="672" t="s">
        <v>4280</v>
      </c>
      <c r="D2620" s="675">
        <v>44742</v>
      </c>
      <c r="E2620" s="477" t="s">
        <v>3127</v>
      </c>
      <c r="F2620" s="682" t="s">
        <v>456</v>
      </c>
      <c r="G2620" s="670">
        <f>_xlfn.XLOOKUP(Table3[[#This Row],[district]],LISTS!B:B,LISTS!C:C,0,0,1)</f>
        <v>80402010</v>
      </c>
    </row>
    <row r="2621" spans="1:7" ht="13.5" x14ac:dyDescent="0.35">
      <c r="A2621" s="674" t="s">
        <v>3804</v>
      </c>
      <c r="B2621" s="674" t="s">
        <v>3642</v>
      </c>
      <c r="C2621" s="672" t="s">
        <v>4280</v>
      </c>
      <c r="D2621" s="675">
        <v>44742</v>
      </c>
      <c r="E2621" s="477" t="s">
        <v>3127</v>
      </c>
      <c r="F2621" s="682" t="s">
        <v>456</v>
      </c>
      <c r="G2621" s="670">
        <f>_xlfn.XLOOKUP(Table3[[#This Row],[district]],LISTS!B:B,LISTS!C:C,0,0,1)</f>
        <v>80402010</v>
      </c>
    </row>
    <row r="2622" spans="1:7" ht="13.5" x14ac:dyDescent="0.35">
      <c r="A2622" s="674" t="s">
        <v>3804</v>
      </c>
      <c r="B2622" s="676" t="s">
        <v>3637</v>
      </c>
      <c r="C2622" s="672" t="s">
        <v>4280</v>
      </c>
      <c r="D2622" s="675">
        <v>44742</v>
      </c>
      <c r="E2622" s="477" t="s">
        <v>3127</v>
      </c>
      <c r="F2622" s="682" t="s">
        <v>456</v>
      </c>
      <c r="G2622" s="670">
        <f>_xlfn.XLOOKUP(Table3[[#This Row],[district]],LISTS!B:B,LISTS!C:C,0,0,1)</f>
        <v>80402010</v>
      </c>
    </row>
    <row r="2623" spans="1:7" ht="13.5" x14ac:dyDescent="0.35">
      <c r="A2623" s="671" t="s">
        <v>4214</v>
      </c>
      <c r="B2623" s="676" t="s">
        <v>3665</v>
      </c>
      <c r="C2623" s="672" t="s">
        <v>4280</v>
      </c>
      <c r="D2623" s="675">
        <v>44742</v>
      </c>
      <c r="E2623" s="477" t="s">
        <v>3127</v>
      </c>
      <c r="F2623" s="682" t="s">
        <v>456</v>
      </c>
      <c r="G2623" s="670">
        <f>_xlfn.XLOOKUP(Table3[[#This Row],[district]],LISTS!B:B,LISTS!C:C,0,0,1)</f>
        <v>80402010</v>
      </c>
    </row>
    <row r="2624" spans="1:7" ht="13.5" x14ac:dyDescent="0.35">
      <c r="A2624" s="674" t="s">
        <v>4214</v>
      </c>
      <c r="B2624" s="674" t="s">
        <v>3648</v>
      </c>
      <c r="C2624" s="672" t="s">
        <v>4280</v>
      </c>
      <c r="D2624" s="675">
        <v>44742</v>
      </c>
      <c r="E2624" s="477" t="s">
        <v>3127</v>
      </c>
      <c r="F2624" s="682" t="s">
        <v>456</v>
      </c>
      <c r="G2624" s="670">
        <f>_xlfn.XLOOKUP(Table3[[#This Row],[district]],LISTS!B:B,LISTS!C:C,0,0,1)</f>
        <v>80402010</v>
      </c>
    </row>
    <row r="2625" spans="1:7" ht="13.5" x14ac:dyDescent="0.35">
      <c r="A2625" s="671" t="s">
        <v>4215</v>
      </c>
      <c r="B2625" s="676" t="s">
        <v>3671</v>
      </c>
      <c r="C2625" s="672" t="s">
        <v>4280</v>
      </c>
      <c r="D2625" s="675">
        <v>44742</v>
      </c>
      <c r="E2625" s="477" t="s">
        <v>3127</v>
      </c>
      <c r="F2625" s="682" t="s">
        <v>456</v>
      </c>
      <c r="G2625" s="670">
        <f>_xlfn.XLOOKUP(Table3[[#This Row],[district]],LISTS!B:B,LISTS!C:C,0,0,1)</f>
        <v>80402010</v>
      </c>
    </row>
    <row r="2626" spans="1:7" ht="13.5" x14ac:dyDescent="0.35">
      <c r="A2626" s="674" t="s">
        <v>4215</v>
      </c>
      <c r="B2626" s="676" t="s">
        <v>3648</v>
      </c>
      <c r="C2626" s="672" t="s">
        <v>4280</v>
      </c>
      <c r="D2626" s="675">
        <v>44742</v>
      </c>
      <c r="E2626" s="477" t="s">
        <v>3127</v>
      </c>
      <c r="F2626" s="682" t="s">
        <v>456</v>
      </c>
      <c r="G2626" s="670">
        <f>_xlfn.XLOOKUP(Table3[[#This Row],[district]],LISTS!B:B,LISTS!C:C,0,0,1)</f>
        <v>80402010</v>
      </c>
    </row>
    <row r="2627" spans="1:7" ht="13.5" x14ac:dyDescent="0.35">
      <c r="A2627" s="671" t="s">
        <v>4216</v>
      </c>
      <c r="B2627" s="676" t="s">
        <v>3674</v>
      </c>
      <c r="C2627" s="672" t="s">
        <v>4280</v>
      </c>
      <c r="D2627" s="675">
        <v>44742</v>
      </c>
      <c r="E2627" s="477" t="s">
        <v>3127</v>
      </c>
      <c r="F2627" s="682" t="s">
        <v>456</v>
      </c>
      <c r="G2627" s="670">
        <f>_xlfn.XLOOKUP(Table3[[#This Row],[district]],LISTS!B:B,LISTS!C:C,0,0,1)</f>
        <v>80402010</v>
      </c>
    </row>
    <row r="2628" spans="1:7" ht="13.5" x14ac:dyDescent="0.35">
      <c r="A2628" s="674" t="s">
        <v>4216</v>
      </c>
      <c r="B2628" s="676" t="s">
        <v>3648</v>
      </c>
      <c r="C2628" s="672" t="s">
        <v>4280</v>
      </c>
      <c r="D2628" s="675">
        <v>44742</v>
      </c>
      <c r="E2628" s="477" t="s">
        <v>3127</v>
      </c>
      <c r="F2628" s="682" t="s">
        <v>456</v>
      </c>
      <c r="G2628" s="670">
        <f>_xlfn.XLOOKUP(Table3[[#This Row],[district]],LISTS!B:B,LISTS!C:C,0,0,1)</f>
        <v>80402010</v>
      </c>
    </row>
    <row r="2629" spans="1:7" ht="13.5" x14ac:dyDescent="0.35">
      <c r="A2629" s="671" t="s">
        <v>4217</v>
      </c>
      <c r="B2629" s="676" t="s">
        <v>3676</v>
      </c>
      <c r="C2629" s="672" t="s">
        <v>4280</v>
      </c>
      <c r="D2629" s="675">
        <v>44742</v>
      </c>
      <c r="E2629" s="477" t="s">
        <v>3127</v>
      </c>
      <c r="F2629" s="682" t="s">
        <v>456</v>
      </c>
      <c r="G2629" s="670">
        <f>_xlfn.XLOOKUP(Table3[[#This Row],[district]],LISTS!B:B,LISTS!C:C,0,0,1)</f>
        <v>80402010</v>
      </c>
    </row>
    <row r="2630" spans="1:7" ht="13.5" x14ac:dyDescent="0.35">
      <c r="A2630" s="674" t="s">
        <v>4217</v>
      </c>
      <c r="B2630" s="676" t="s">
        <v>3648</v>
      </c>
      <c r="C2630" s="672" t="s">
        <v>4280</v>
      </c>
      <c r="D2630" s="675">
        <v>44742</v>
      </c>
      <c r="E2630" s="477" t="s">
        <v>3127</v>
      </c>
      <c r="F2630" s="682" t="s">
        <v>456</v>
      </c>
      <c r="G2630" s="670">
        <f>_xlfn.XLOOKUP(Table3[[#This Row],[district]],LISTS!B:B,LISTS!C:C,0,0,1)</f>
        <v>80402010</v>
      </c>
    </row>
    <row r="2631" spans="1:7" ht="13.5" x14ac:dyDescent="0.35">
      <c r="A2631" s="674" t="s">
        <v>3810</v>
      </c>
      <c r="B2631" s="674" t="s">
        <v>373</v>
      </c>
      <c r="C2631" s="672" t="s">
        <v>4280</v>
      </c>
      <c r="D2631" s="675">
        <v>44742</v>
      </c>
      <c r="E2631" s="477" t="s">
        <v>3127</v>
      </c>
      <c r="F2631" s="682" t="s">
        <v>456</v>
      </c>
      <c r="G2631" s="670">
        <f>_xlfn.XLOOKUP(Table3[[#This Row],[district]],LISTS!B:B,LISTS!C:C,0,0,1)</f>
        <v>80402010</v>
      </c>
    </row>
    <row r="2632" spans="1:7" ht="13.5" x14ac:dyDescent="0.35">
      <c r="A2632" s="674" t="s">
        <v>3810</v>
      </c>
      <c r="B2632" s="676" t="s">
        <v>3637</v>
      </c>
      <c r="C2632" s="672" t="s">
        <v>4280</v>
      </c>
      <c r="D2632" s="675">
        <v>44742</v>
      </c>
      <c r="E2632" s="477" t="s">
        <v>3127</v>
      </c>
      <c r="F2632" s="682" t="s">
        <v>456</v>
      </c>
      <c r="G2632" s="670">
        <f>_xlfn.XLOOKUP(Table3[[#This Row],[district]],LISTS!B:B,LISTS!C:C,0,0,1)</f>
        <v>80402010</v>
      </c>
    </row>
    <row r="2633" spans="1:7" ht="13.5" x14ac:dyDescent="0.35">
      <c r="A2633" s="671" t="s">
        <v>4218</v>
      </c>
      <c r="B2633" s="676" t="s">
        <v>3680</v>
      </c>
      <c r="C2633" s="672" t="s">
        <v>4280</v>
      </c>
      <c r="D2633" s="675">
        <v>44742</v>
      </c>
      <c r="E2633" s="477" t="s">
        <v>3127</v>
      </c>
      <c r="F2633" s="682" t="s">
        <v>456</v>
      </c>
      <c r="G2633" s="670">
        <f>_xlfn.XLOOKUP(Table3[[#This Row],[district]],LISTS!B:B,LISTS!C:C,0,0,1)</f>
        <v>80402010</v>
      </c>
    </row>
    <row r="2634" spans="1:7" ht="13.5" x14ac:dyDescent="0.35">
      <c r="A2634" s="674" t="s">
        <v>4218</v>
      </c>
      <c r="B2634" s="676" t="s">
        <v>3648</v>
      </c>
      <c r="C2634" s="672" t="s">
        <v>4280</v>
      </c>
      <c r="D2634" s="675">
        <v>44742</v>
      </c>
      <c r="E2634" s="477" t="s">
        <v>3127</v>
      </c>
      <c r="F2634" s="682" t="s">
        <v>456</v>
      </c>
      <c r="G2634" s="670">
        <f>_xlfn.XLOOKUP(Table3[[#This Row],[district]],LISTS!B:B,LISTS!C:C,0,0,1)</f>
        <v>80402010</v>
      </c>
    </row>
    <row r="2635" spans="1:7" ht="13.5" x14ac:dyDescent="0.35">
      <c r="A2635" s="674" t="s">
        <v>3767</v>
      </c>
      <c r="B2635" s="674" t="s">
        <v>3645</v>
      </c>
      <c r="C2635" s="672" t="s">
        <v>4280</v>
      </c>
      <c r="D2635" s="675">
        <v>44742</v>
      </c>
      <c r="E2635" s="477" t="s">
        <v>3127</v>
      </c>
      <c r="F2635" s="682" t="s">
        <v>456</v>
      </c>
      <c r="G2635" s="670">
        <f>_xlfn.XLOOKUP(Table3[[#This Row],[district]],LISTS!B:B,LISTS!C:C,0,0,1)</f>
        <v>80402010</v>
      </c>
    </row>
    <row r="2636" spans="1:7" ht="13.5" x14ac:dyDescent="0.35">
      <c r="A2636" s="674" t="s">
        <v>3767</v>
      </c>
      <c r="B2636" s="676" t="s">
        <v>3637</v>
      </c>
      <c r="C2636" s="672" t="s">
        <v>4280</v>
      </c>
      <c r="D2636" s="675">
        <v>44742</v>
      </c>
      <c r="E2636" s="477" t="s">
        <v>3127</v>
      </c>
      <c r="F2636" s="682" t="s">
        <v>456</v>
      </c>
      <c r="G2636" s="670">
        <f>_xlfn.XLOOKUP(Table3[[#This Row],[district]],LISTS!B:B,LISTS!C:C,0,0,1)</f>
        <v>80402010</v>
      </c>
    </row>
    <row r="2637" spans="1:7" ht="13.5" x14ac:dyDescent="0.35">
      <c r="A2637" s="671" t="s">
        <v>4219</v>
      </c>
      <c r="B2637" s="676" t="s">
        <v>3682</v>
      </c>
      <c r="C2637" s="672" t="s">
        <v>4280</v>
      </c>
      <c r="D2637" s="675">
        <v>44742</v>
      </c>
      <c r="E2637" s="477" t="s">
        <v>3127</v>
      </c>
      <c r="F2637" s="682" t="s">
        <v>456</v>
      </c>
      <c r="G2637" s="670">
        <f>_xlfn.XLOOKUP(Table3[[#This Row],[district]],LISTS!B:B,LISTS!C:C,0,0,1)</f>
        <v>80402010</v>
      </c>
    </row>
    <row r="2638" spans="1:7" ht="13.5" x14ac:dyDescent="0.35">
      <c r="A2638" s="674" t="s">
        <v>4219</v>
      </c>
      <c r="B2638" s="676" t="s">
        <v>3648</v>
      </c>
      <c r="C2638" s="672" t="s">
        <v>4280</v>
      </c>
      <c r="D2638" s="675">
        <v>44742</v>
      </c>
      <c r="E2638" s="477" t="s">
        <v>3127</v>
      </c>
      <c r="F2638" s="682" t="s">
        <v>456</v>
      </c>
      <c r="G2638" s="670">
        <f>_xlfn.XLOOKUP(Table3[[#This Row],[district]],LISTS!B:B,LISTS!C:C,0,0,1)</f>
        <v>80402010</v>
      </c>
    </row>
    <row r="2639" spans="1:7" ht="13.5" x14ac:dyDescent="0.35">
      <c r="A2639" s="671" t="s">
        <v>4220</v>
      </c>
      <c r="B2639" s="676" t="s">
        <v>3683</v>
      </c>
      <c r="C2639" s="672" t="s">
        <v>4280</v>
      </c>
      <c r="D2639" s="675">
        <v>44742</v>
      </c>
      <c r="E2639" s="477" t="s">
        <v>3127</v>
      </c>
      <c r="F2639" s="682" t="s">
        <v>456</v>
      </c>
      <c r="G2639" s="670">
        <f>_xlfn.XLOOKUP(Table3[[#This Row],[district]],LISTS!B:B,LISTS!C:C,0,0,1)</f>
        <v>80402010</v>
      </c>
    </row>
    <row r="2640" spans="1:7" ht="13.5" x14ac:dyDescent="0.35">
      <c r="A2640" s="674" t="s">
        <v>4220</v>
      </c>
      <c r="B2640" s="676" t="s">
        <v>3648</v>
      </c>
      <c r="C2640" s="672" t="s">
        <v>4280</v>
      </c>
      <c r="D2640" s="675">
        <v>44742</v>
      </c>
      <c r="E2640" s="477" t="s">
        <v>3127</v>
      </c>
      <c r="F2640" s="682" t="s">
        <v>456</v>
      </c>
      <c r="G2640" s="670">
        <f>_xlfn.XLOOKUP(Table3[[#This Row],[district]],LISTS!B:B,LISTS!C:C,0,0,1)</f>
        <v>80402010</v>
      </c>
    </row>
    <row r="2641" spans="1:7" ht="13.5" x14ac:dyDescent="0.35">
      <c r="A2641" s="671" t="s">
        <v>4221</v>
      </c>
      <c r="B2641" s="676" t="s">
        <v>3685</v>
      </c>
      <c r="C2641" s="672" t="s">
        <v>4280</v>
      </c>
      <c r="D2641" s="675">
        <v>44742</v>
      </c>
      <c r="E2641" s="477" t="s">
        <v>3127</v>
      </c>
      <c r="F2641" s="682" t="s">
        <v>456</v>
      </c>
      <c r="G2641" s="670">
        <f>_xlfn.XLOOKUP(Table3[[#This Row],[district]],LISTS!B:B,LISTS!C:C,0,0,1)</f>
        <v>80402010</v>
      </c>
    </row>
    <row r="2642" spans="1:7" ht="13.5" x14ac:dyDescent="0.35">
      <c r="A2642" s="674" t="s">
        <v>4221</v>
      </c>
      <c r="B2642" s="676" t="s">
        <v>3648</v>
      </c>
      <c r="C2642" s="672" t="s">
        <v>4280</v>
      </c>
      <c r="D2642" s="675">
        <v>44742</v>
      </c>
      <c r="E2642" s="477" t="s">
        <v>3127</v>
      </c>
      <c r="F2642" s="682" t="s">
        <v>456</v>
      </c>
      <c r="G2642" s="670">
        <f>_xlfn.XLOOKUP(Table3[[#This Row],[district]],LISTS!B:B,LISTS!C:C,0,0,1)</f>
        <v>80402010</v>
      </c>
    </row>
    <row r="2643" spans="1:7" ht="13.5" x14ac:dyDescent="0.35">
      <c r="A2643" s="674" t="s">
        <v>3709</v>
      </c>
      <c r="B2643" s="674" t="s">
        <v>3648</v>
      </c>
      <c r="C2643" s="672" t="s">
        <v>4280</v>
      </c>
      <c r="D2643" s="675">
        <v>44742</v>
      </c>
      <c r="E2643" s="477" t="s">
        <v>3127</v>
      </c>
      <c r="F2643" s="682" t="s">
        <v>456</v>
      </c>
      <c r="G2643" s="670">
        <f>_xlfn.XLOOKUP(Table3[[#This Row],[district]],LISTS!B:B,LISTS!C:C,0,0,1)</f>
        <v>80402010</v>
      </c>
    </row>
    <row r="2644" spans="1:7" ht="13.5" x14ac:dyDescent="0.35">
      <c r="A2644" s="674" t="s">
        <v>3709</v>
      </c>
      <c r="B2644" s="676" t="s">
        <v>3637</v>
      </c>
      <c r="C2644" s="672" t="s">
        <v>4280</v>
      </c>
      <c r="D2644" s="675">
        <v>44742</v>
      </c>
      <c r="E2644" s="477" t="s">
        <v>3127</v>
      </c>
      <c r="F2644" s="682" t="s">
        <v>456</v>
      </c>
      <c r="G2644" s="670">
        <f>_xlfn.XLOOKUP(Table3[[#This Row],[district]],LISTS!B:B,LISTS!C:C,0,0,1)</f>
        <v>80402010</v>
      </c>
    </row>
    <row r="2645" spans="1:7" ht="13.5" x14ac:dyDescent="0.35">
      <c r="A2645" s="671" t="s">
        <v>4222</v>
      </c>
      <c r="B2645" s="676" t="s">
        <v>3688</v>
      </c>
      <c r="C2645" s="672" t="s">
        <v>4280</v>
      </c>
      <c r="D2645" s="675">
        <v>44742</v>
      </c>
      <c r="E2645" s="477" t="s">
        <v>3127</v>
      </c>
      <c r="F2645" s="682" t="s">
        <v>456</v>
      </c>
      <c r="G2645" s="670">
        <f>_xlfn.XLOOKUP(Table3[[#This Row],[district]],LISTS!B:B,LISTS!C:C,0,0,1)</f>
        <v>80402010</v>
      </c>
    </row>
    <row r="2646" spans="1:7" ht="13.5" x14ac:dyDescent="0.35">
      <c r="A2646" s="674" t="s">
        <v>4222</v>
      </c>
      <c r="B2646" s="676" t="s">
        <v>3648</v>
      </c>
      <c r="C2646" s="672" t="s">
        <v>4280</v>
      </c>
      <c r="D2646" s="675">
        <v>44742</v>
      </c>
      <c r="E2646" s="477" t="s">
        <v>3127</v>
      </c>
      <c r="F2646" s="682" t="s">
        <v>456</v>
      </c>
      <c r="G2646" s="670">
        <f>_xlfn.XLOOKUP(Table3[[#This Row],[district]],LISTS!B:B,LISTS!C:C,0,0,1)</f>
        <v>80402010</v>
      </c>
    </row>
    <row r="2647" spans="1:7" ht="13.5" x14ac:dyDescent="0.35">
      <c r="A2647" s="674" t="s">
        <v>373</v>
      </c>
      <c r="B2647" s="674" t="s">
        <v>3649</v>
      </c>
      <c r="C2647" s="672" t="s">
        <v>4280</v>
      </c>
      <c r="D2647" s="675">
        <v>44742</v>
      </c>
      <c r="E2647" s="477" t="s">
        <v>3127</v>
      </c>
      <c r="F2647" s="682" t="s">
        <v>456</v>
      </c>
      <c r="G2647" s="670">
        <f>_xlfn.XLOOKUP(Table3[[#This Row],[district]],LISTS!B:B,LISTS!C:C,0,0,1)</f>
        <v>80402010</v>
      </c>
    </row>
    <row r="2648" spans="1:7" ht="13.5" x14ac:dyDescent="0.35">
      <c r="A2648" s="674" t="s">
        <v>373</v>
      </c>
      <c r="B2648" s="676" t="s">
        <v>3637</v>
      </c>
      <c r="C2648" s="672" t="s">
        <v>4280</v>
      </c>
      <c r="D2648" s="675">
        <v>44742</v>
      </c>
      <c r="E2648" s="477" t="s">
        <v>3127</v>
      </c>
      <c r="F2648" s="682" t="s">
        <v>456</v>
      </c>
      <c r="G2648" s="670">
        <f>_xlfn.XLOOKUP(Table3[[#This Row],[district]],LISTS!B:B,LISTS!C:C,0,0,1)</f>
        <v>80402010</v>
      </c>
    </row>
    <row r="2649" spans="1:7" ht="13.5" x14ac:dyDescent="0.35">
      <c r="A2649" s="671" t="s">
        <v>4223</v>
      </c>
      <c r="B2649" s="676" t="s">
        <v>3689</v>
      </c>
      <c r="C2649" s="672" t="s">
        <v>4280</v>
      </c>
      <c r="D2649" s="675">
        <v>44742</v>
      </c>
      <c r="E2649" s="477" t="s">
        <v>3127</v>
      </c>
      <c r="F2649" s="682" t="s">
        <v>456</v>
      </c>
      <c r="G2649" s="670">
        <f>_xlfn.XLOOKUP(Table3[[#This Row],[district]],LISTS!B:B,LISTS!C:C,0,0,1)</f>
        <v>80402010</v>
      </c>
    </row>
    <row r="2650" spans="1:7" ht="13.5" x14ac:dyDescent="0.35">
      <c r="A2650" s="674" t="s">
        <v>4223</v>
      </c>
      <c r="B2650" s="674" t="s">
        <v>3648</v>
      </c>
      <c r="C2650" s="672" t="s">
        <v>4280</v>
      </c>
      <c r="D2650" s="675">
        <v>44742</v>
      </c>
      <c r="E2650" s="477" t="s">
        <v>3127</v>
      </c>
      <c r="F2650" s="682" t="s">
        <v>456</v>
      </c>
      <c r="G2650" s="670">
        <f>_xlfn.XLOOKUP(Table3[[#This Row],[district]],LISTS!B:B,LISTS!C:C,0,0,1)</f>
        <v>80402010</v>
      </c>
    </row>
    <row r="2651" spans="1:7" ht="13.5" x14ac:dyDescent="0.35">
      <c r="A2651" s="674" t="s">
        <v>3832</v>
      </c>
      <c r="B2651" s="674" t="s">
        <v>3650</v>
      </c>
      <c r="C2651" s="672" t="s">
        <v>4280</v>
      </c>
      <c r="D2651" s="675">
        <v>44742</v>
      </c>
      <c r="E2651" s="477" t="s">
        <v>3127</v>
      </c>
      <c r="F2651" s="682" t="s">
        <v>456</v>
      </c>
      <c r="G2651" s="670">
        <f>_xlfn.XLOOKUP(Table3[[#This Row],[district]],LISTS!B:B,LISTS!C:C,0,0,1)</f>
        <v>80402010</v>
      </c>
    </row>
    <row r="2652" spans="1:7" ht="13.5" x14ac:dyDescent="0.35">
      <c r="A2652" s="674" t="s">
        <v>3832</v>
      </c>
      <c r="B2652" s="676" t="s">
        <v>3637</v>
      </c>
      <c r="C2652" s="672" t="s">
        <v>4280</v>
      </c>
      <c r="D2652" s="675">
        <v>44742</v>
      </c>
      <c r="E2652" s="477" t="s">
        <v>3127</v>
      </c>
      <c r="F2652" s="682" t="s">
        <v>456</v>
      </c>
      <c r="G2652" s="670">
        <f>_xlfn.XLOOKUP(Table3[[#This Row],[district]],LISTS!B:B,LISTS!C:C,0,0,1)</f>
        <v>80402010</v>
      </c>
    </row>
    <row r="2653" spans="1:7" ht="13.5" x14ac:dyDescent="0.35">
      <c r="A2653" s="671" t="s">
        <v>4224</v>
      </c>
      <c r="B2653" s="676" t="s">
        <v>3691</v>
      </c>
      <c r="C2653" s="672" t="s">
        <v>4280</v>
      </c>
      <c r="D2653" s="675">
        <v>44742</v>
      </c>
      <c r="E2653" s="477" t="s">
        <v>3127</v>
      </c>
      <c r="F2653" s="682" t="s">
        <v>456</v>
      </c>
      <c r="G2653" s="670">
        <f>_xlfn.XLOOKUP(Table3[[#This Row],[district]],LISTS!B:B,LISTS!C:C,0,0,1)</f>
        <v>80402010</v>
      </c>
    </row>
    <row r="2654" spans="1:7" ht="13.5" x14ac:dyDescent="0.35">
      <c r="A2654" s="674" t="s">
        <v>4224</v>
      </c>
      <c r="B2654" s="676" t="s">
        <v>3648</v>
      </c>
      <c r="C2654" s="672" t="s">
        <v>4280</v>
      </c>
      <c r="D2654" s="675">
        <v>44742</v>
      </c>
      <c r="E2654" s="477" t="s">
        <v>3127</v>
      </c>
      <c r="F2654" s="682" t="s">
        <v>456</v>
      </c>
      <c r="G2654" s="670">
        <f>_xlfn.XLOOKUP(Table3[[#This Row],[district]],LISTS!B:B,LISTS!C:C,0,0,1)</f>
        <v>80402010</v>
      </c>
    </row>
    <row r="2655" spans="1:7" ht="13.5" x14ac:dyDescent="0.35">
      <c r="A2655" s="674" t="s">
        <v>3794</v>
      </c>
      <c r="B2655" s="674" t="s">
        <v>3482</v>
      </c>
      <c r="C2655" s="672" t="s">
        <v>4280</v>
      </c>
      <c r="D2655" s="675">
        <v>44742</v>
      </c>
      <c r="E2655" s="477" t="s">
        <v>3127</v>
      </c>
      <c r="F2655" s="682" t="s">
        <v>456</v>
      </c>
      <c r="G2655" s="670">
        <f>_xlfn.XLOOKUP(Table3[[#This Row],[district]],LISTS!B:B,LISTS!C:C,0,0,1)</f>
        <v>80402010</v>
      </c>
    </row>
    <row r="2656" spans="1:7" ht="13.5" x14ac:dyDescent="0.35">
      <c r="A2656" s="674" t="s">
        <v>3794</v>
      </c>
      <c r="B2656" s="676" t="s">
        <v>3637</v>
      </c>
      <c r="C2656" s="672" t="s">
        <v>4280</v>
      </c>
      <c r="D2656" s="675">
        <v>44742</v>
      </c>
      <c r="E2656" s="477" t="s">
        <v>3127</v>
      </c>
      <c r="F2656" s="682" t="s">
        <v>456</v>
      </c>
      <c r="G2656" s="670">
        <f>_xlfn.XLOOKUP(Table3[[#This Row],[district]],LISTS!B:B,LISTS!C:C,0,0,1)</f>
        <v>80402010</v>
      </c>
    </row>
    <row r="2657" spans="1:7" ht="13.5" x14ac:dyDescent="0.35">
      <c r="A2657" s="671" t="s">
        <v>4225</v>
      </c>
      <c r="B2657" s="676" t="s">
        <v>3693</v>
      </c>
      <c r="C2657" s="672" t="s">
        <v>4280</v>
      </c>
      <c r="D2657" s="675">
        <v>44742</v>
      </c>
      <c r="E2657" s="477" t="s">
        <v>3127</v>
      </c>
      <c r="F2657" s="682" t="s">
        <v>456</v>
      </c>
      <c r="G2657" s="670">
        <f>_xlfn.XLOOKUP(Table3[[#This Row],[district]],LISTS!B:B,LISTS!C:C,0,0,1)</f>
        <v>80402010</v>
      </c>
    </row>
    <row r="2658" spans="1:7" ht="13.5" x14ac:dyDescent="0.35">
      <c r="A2658" s="674" t="s">
        <v>4225</v>
      </c>
      <c r="B2658" s="676" t="s">
        <v>3648</v>
      </c>
      <c r="C2658" s="672" t="s">
        <v>4280</v>
      </c>
      <c r="D2658" s="675">
        <v>44742</v>
      </c>
      <c r="E2658" s="477" t="s">
        <v>3127</v>
      </c>
      <c r="F2658" s="682" t="s">
        <v>456</v>
      </c>
      <c r="G2658" s="670">
        <f>_xlfn.XLOOKUP(Table3[[#This Row],[district]],LISTS!B:B,LISTS!C:C,0,0,1)</f>
        <v>80402010</v>
      </c>
    </row>
    <row r="2659" spans="1:7" ht="13.5" x14ac:dyDescent="0.35">
      <c r="A2659" s="674" t="s">
        <v>3735</v>
      </c>
      <c r="B2659" s="674" t="s">
        <v>3656</v>
      </c>
      <c r="C2659" s="672" t="s">
        <v>4280</v>
      </c>
      <c r="D2659" s="675">
        <v>44742</v>
      </c>
      <c r="E2659" s="477" t="s">
        <v>3127</v>
      </c>
      <c r="F2659" s="682" t="s">
        <v>456</v>
      </c>
      <c r="G2659" s="670">
        <f>_xlfn.XLOOKUP(Table3[[#This Row],[district]],LISTS!B:B,LISTS!C:C,0,0,1)</f>
        <v>80402010</v>
      </c>
    </row>
    <row r="2660" spans="1:7" ht="13.5" x14ac:dyDescent="0.35">
      <c r="A2660" s="674" t="s">
        <v>3735</v>
      </c>
      <c r="B2660" s="676" t="s">
        <v>3637</v>
      </c>
      <c r="C2660" s="672" t="s">
        <v>4280</v>
      </c>
      <c r="D2660" s="675">
        <v>44742</v>
      </c>
      <c r="E2660" s="477" t="s">
        <v>3127</v>
      </c>
      <c r="F2660" s="682" t="s">
        <v>456</v>
      </c>
      <c r="G2660" s="670">
        <f>_xlfn.XLOOKUP(Table3[[#This Row],[district]],LISTS!B:B,LISTS!C:C,0,0,1)</f>
        <v>80402010</v>
      </c>
    </row>
    <row r="2661" spans="1:7" ht="13.5" x14ac:dyDescent="0.35">
      <c r="A2661" s="671" t="s">
        <v>4226</v>
      </c>
      <c r="B2661" s="676" t="s">
        <v>4273</v>
      </c>
      <c r="C2661" s="672" t="s">
        <v>4280</v>
      </c>
      <c r="D2661" s="675">
        <v>44742</v>
      </c>
      <c r="E2661" s="477" t="s">
        <v>3127</v>
      </c>
      <c r="F2661" s="682" t="s">
        <v>456</v>
      </c>
      <c r="G2661" s="670">
        <f>_xlfn.XLOOKUP(Table3[[#This Row],[district]],LISTS!B:B,LISTS!C:C,0,0,1)</f>
        <v>80402010</v>
      </c>
    </row>
    <row r="2662" spans="1:7" ht="13.5" x14ac:dyDescent="0.35">
      <c r="A2662" s="674" t="s">
        <v>4226</v>
      </c>
      <c r="B2662" s="676" t="s">
        <v>3648</v>
      </c>
      <c r="C2662" s="672" t="s">
        <v>4280</v>
      </c>
      <c r="D2662" s="675">
        <v>44742</v>
      </c>
      <c r="E2662" s="477" t="s">
        <v>3127</v>
      </c>
      <c r="F2662" s="682" t="s">
        <v>456</v>
      </c>
      <c r="G2662" s="670">
        <f>_xlfn.XLOOKUP(Table3[[#This Row],[district]],LISTS!B:B,LISTS!C:C,0,0,1)</f>
        <v>80402010</v>
      </c>
    </row>
    <row r="2663" spans="1:7" ht="13.5" x14ac:dyDescent="0.35">
      <c r="A2663" s="674" t="s">
        <v>3716</v>
      </c>
      <c r="B2663" s="674" t="s">
        <v>336</v>
      </c>
      <c r="C2663" s="672" t="s">
        <v>4280</v>
      </c>
      <c r="D2663" s="675">
        <v>44742</v>
      </c>
      <c r="E2663" s="477" t="s">
        <v>3127</v>
      </c>
      <c r="F2663" s="682" t="s">
        <v>456</v>
      </c>
      <c r="G2663" s="670">
        <f>_xlfn.XLOOKUP(Table3[[#This Row],[district]],LISTS!B:B,LISTS!C:C,0,0,1)</f>
        <v>80402010</v>
      </c>
    </row>
    <row r="2664" spans="1:7" ht="13.5" x14ac:dyDescent="0.35">
      <c r="A2664" s="674" t="s">
        <v>3716</v>
      </c>
      <c r="B2664" s="674" t="s">
        <v>3637</v>
      </c>
      <c r="C2664" s="672" t="s">
        <v>4280</v>
      </c>
      <c r="D2664" s="675">
        <v>44742</v>
      </c>
      <c r="E2664" s="477" t="s">
        <v>3127</v>
      </c>
      <c r="F2664" s="682" t="s">
        <v>456</v>
      </c>
      <c r="G2664" s="670">
        <f>_xlfn.XLOOKUP(Table3[[#This Row],[district]],LISTS!B:B,LISTS!C:C,0,0,1)</f>
        <v>80402010</v>
      </c>
    </row>
    <row r="2665" spans="1:7" ht="13.5" x14ac:dyDescent="0.35">
      <c r="A2665" s="671" t="s">
        <v>4227</v>
      </c>
      <c r="B2665" s="676" t="s">
        <v>3634</v>
      </c>
      <c r="C2665" s="672" t="s">
        <v>4280</v>
      </c>
      <c r="D2665" s="675">
        <v>44742</v>
      </c>
      <c r="E2665" s="477" t="s">
        <v>3127</v>
      </c>
      <c r="F2665" s="682" t="s">
        <v>456</v>
      </c>
      <c r="G2665" s="670">
        <f>_xlfn.XLOOKUP(Table3[[#This Row],[district]],LISTS!B:B,LISTS!C:C,0,0,1)</f>
        <v>80402010</v>
      </c>
    </row>
    <row r="2666" spans="1:7" ht="13.5" x14ac:dyDescent="0.35">
      <c r="A2666" s="674" t="s">
        <v>4227</v>
      </c>
      <c r="B2666" s="676" t="s">
        <v>3648</v>
      </c>
      <c r="C2666" s="672" t="s">
        <v>4280</v>
      </c>
      <c r="D2666" s="675">
        <v>44742</v>
      </c>
      <c r="E2666" s="477" t="s">
        <v>3127</v>
      </c>
      <c r="F2666" s="682" t="s">
        <v>456</v>
      </c>
      <c r="G2666" s="670">
        <f>_xlfn.XLOOKUP(Table3[[#This Row],[district]],LISTS!B:B,LISTS!C:C,0,0,1)</f>
        <v>80402010</v>
      </c>
    </row>
    <row r="2667" spans="1:7" ht="13.5" x14ac:dyDescent="0.35">
      <c r="A2667" s="674" t="s">
        <v>3808</v>
      </c>
      <c r="B2667" s="674" t="s">
        <v>3658</v>
      </c>
      <c r="C2667" s="672" t="s">
        <v>4280</v>
      </c>
      <c r="D2667" s="675">
        <v>44742</v>
      </c>
      <c r="E2667" s="477" t="s">
        <v>3127</v>
      </c>
      <c r="F2667" s="682" t="s">
        <v>456</v>
      </c>
      <c r="G2667" s="670">
        <f>_xlfn.XLOOKUP(Table3[[#This Row],[district]],LISTS!B:B,LISTS!C:C,0,0,1)</f>
        <v>80402010</v>
      </c>
    </row>
    <row r="2668" spans="1:7" ht="13.5" x14ac:dyDescent="0.35">
      <c r="A2668" s="674" t="s">
        <v>3808</v>
      </c>
      <c r="B2668" s="676" t="s">
        <v>3637</v>
      </c>
      <c r="C2668" s="672" t="s">
        <v>4280</v>
      </c>
      <c r="D2668" s="675">
        <v>44742</v>
      </c>
      <c r="E2668" s="477" t="s">
        <v>3127</v>
      </c>
      <c r="F2668" s="682" t="s">
        <v>456</v>
      </c>
      <c r="G2668" s="670">
        <f>_xlfn.XLOOKUP(Table3[[#This Row],[district]],LISTS!B:B,LISTS!C:C,0,0,1)</f>
        <v>80402010</v>
      </c>
    </row>
    <row r="2669" spans="1:7" ht="13.5" x14ac:dyDescent="0.35">
      <c r="A2669" s="671" t="s">
        <v>4228</v>
      </c>
      <c r="B2669" s="676" t="s">
        <v>607</v>
      </c>
      <c r="C2669" s="672" t="s">
        <v>4280</v>
      </c>
      <c r="D2669" s="675">
        <v>44742</v>
      </c>
      <c r="E2669" s="477" t="s">
        <v>3127</v>
      </c>
      <c r="F2669" s="682" t="s">
        <v>456</v>
      </c>
      <c r="G2669" s="670">
        <f>_xlfn.XLOOKUP(Table3[[#This Row],[district]],LISTS!B:B,LISTS!C:C,0,0,1)</f>
        <v>80402010</v>
      </c>
    </row>
    <row r="2670" spans="1:7" ht="13.5" x14ac:dyDescent="0.35">
      <c r="A2670" s="674" t="s">
        <v>4228</v>
      </c>
      <c r="B2670" s="674" t="s">
        <v>3649</v>
      </c>
      <c r="C2670" s="672" t="s">
        <v>4280</v>
      </c>
      <c r="D2670" s="675">
        <v>44742</v>
      </c>
      <c r="E2670" s="477" t="s">
        <v>3127</v>
      </c>
      <c r="F2670" s="682" t="s">
        <v>456</v>
      </c>
      <c r="G2670" s="670">
        <f>_xlfn.XLOOKUP(Table3[[#This Row],[district]],LISTS!B:B,LISTS!C:C,0,0,1)</f>
        <v>80402010</v>
      </c>
    </row>
    <row r="2671" spans="1:7" ht="13.5" x14ac:dyDescent="0.35">
      <c r="A2671" s="674" t="s">
        <v>3736</v>
      </c>
      <c r="B2671" s="674" t="s">
        <v>3665</v>
      </c>
      <c r="C2671" s="672" t="s">
        <v>4280</v>
      </c>
      <c r="D2671" s="675">
        <v>44742</v>
      </c>
      <c r="E2671" s="477" t="s">
        <v>3127</v>
      </c>
      <c r="F2671" s="682" t="s">
        <v>456</v>
      </c>
      <c r="G2671" s="670">
        <f>_xlfn.XLOOKUP(Table3[[#This Row],[district]],LISTS!B:B,LISTS!C:C,0,0,1)</f>
        <v>80402010</v>
      </c>
    </row>
    <row r="2672" spans="1:7" ht="13.5" x14ac:dyDescent="0.35">
      <c r="A2672" s="674" t="s">
        <v>3736</v>
      </c>
      <c r="B2672" s="676" t="s">
        <v>3637</v>
      </c>
      <c r="C2672" s="672" t="s">
        <v>4280</v>
      </c>
      <c r="D2672" s="675">
        <v>44742</v>
      </c>
      <c r="E2672" s="477" t="s">
        <v>3127</v>
      </c>
      <c r="F2672" s="682" t="s">
        <v>456</v>
      </c>
      <c r="G2672" s="670">
        <f>_xlfn.XLOOKUP(Table3[[#This Row],[district]],LISTS!B:B,LISTS!C:C,0,0,1)</f>
        <v>80402010</v>
      </c>
    </row>
    <row r="2673" spans="1:7" ht="13.5" x14ac:dyDescent="0.35">
      <c r="A2673" s="671" t="s">
        <v>4229</v>
      </c>
      <c r="B2673" s="676" t="s">
        <v>378</v>
      </c>
      <c r="C2673" s="672" t="s">
        <v>4280</v>
      </c>
      <c r="D2673" s="675">
        <v>44742</v>
      </c>
      <c r="E2673" s="477" t="s">
        <v>3127</v>
      </c>
      <c r="F2673" s="682" t="s">
        <v>456</v>
      </c>
      <c r="G2673" s="670">
        <f>_xlfn.XLOOKUP(Table3[[#This Row],[district]],LISTS!B:B,LISTS!C:C,0,0,1)</f>
        <v>80402010</v>
      </c>
    </row>
    <row r="2674" spans="1:7" ht="13.5" x14ac:dyDescent="0.35">
      <c r="A2674" s="674" t="s">
        <v>4229</v>
      </c>
      <c r="B2674" s="676" t="s">
        <v>3649</v>
      </c>
      <c r="C2674" s="672" t="s">
        <v>4280</v>
      </c>
      <c r="D2674" s="675">
        <v>44742</v>
      </c>
      <c r="E2674" s="477" t="s">
        <v>3127</v>
      </c>
      <c r="F2674" s="682" t="s">
        <v>456</v>
      </c>
      <c r="G2674" s="670">
        <f>_xlfn.XLOOKUP(Table3[[#This Row],[district]],LISTS!B:B,LISTS!C:C,0,0,1)</f>
        <v>80402010</v>
      </c>
    </row>
    <row r="2675" spans="1:7" ht="13.5" x14ac:dyDescent="0.35">
      <c r="A2675" s="671" t="s">
        <v>4230</v>
      </c>
      <c r="B2675" s="676" t="s">
        <v>3637</v>
      </c>
      <c r="C2675" s="672" t="s">
        <v>4280</v>
      </c>
      <c r="D2675" s="675">
        <v>44742</v>
      </c>
      <c r="E2675" s="477" t="s">
        <v>3127</v>
      </c>
      <c r="F2675" s="682" t="s">
        <v>456</v>
      </c>
      <c r="G2675" s="670">
        <f>_xlfn.XLOOKUP(Table3[[#This Row],[district]],LISTS!B:B,LISTS!C:C,0,0,1)</f>
        <v>80402010</v>
      </c>
    </row>
    <row r="2676" spans="1:7" ht="13.5" x14ac:dyDescent="0.35">
      <c r="A2676" s="674" t="s">
        <v>4230</v>
      </c>
      <c r="B2676" s="676" t="s">
        <v>3649</v>
      </c>
      <c r="C2676" s="672" t="s">
        <v>4280</v>
      </c>
      <c r="D2676" s="675">
        <v>44742</v>
      </c>
      <c r="E2676" s="477" t="s">
        <v>3127</v>
      </c>
      <c r="F2676" s="682" t="s">
        <v>456</v>
      </c>
      <c r="G2676" s="670">
        <f>_xlfn.XLOOKUP(Table3[[#This Row],[district]],LISTS!B:B,LISTS!C:C,0,0,1)</f>
        <v>80402010</v>
      </c>
    </row>
    <row r="2677" spans="1:7" ht="13.5" x14ac:dyDescent="0.35">
      <c r="A2677" s="671" t="s">
        <v>4231</v>
      </c>
      <c r="B2677" s="676" t="s">
        <v>3616</v>
      </c>
      <c r="C2677" s="672" t="s">
        <v>4280</v>
      </c>
      <c r="D2677" s="675">
        <v>44742</v>
      </c>
      <c r="E2677" s="477" t="s">
        <v>3127</v>
      </c>
      <c r="F2677" s="682" t="s">
        <v>456</v>
      </c>
      <c r="G2677" s="670">
        <f>_xlfn.XLOOKUP(Table3[[#This Row],[district]],LISTS!B:B,LISTS!C:C,0,0,1)</f>
        <v>80402010</v>
      </c>
    </row>
    <row r="2678" spans="1:7" ht="13.5" x14ac:dyDescent="0.35">
      <c r="A2678" s="674" t="s">
        <v>4231</v>
      </c>
      <c r="B2678" s="676" t="s">
        <v>3649</v>
      </c>
      <c r="C2678" s="672" t="s">
        <v>4280</v>
      </c>
      <c r="D2678" s="675">
        <v>44742</v>
      </c>
      <c r="E2678" s="477" t="s">
        <v>3127</v>
      </c>
      <c r="F2678" s="682" t="s">
        <v>456</v>
      </c>
      <c r="G2678" s="670">
        <f>_xlfn.XLOOKUP(Table3[[#This Row],[district]],LISTS!B:B,LISTS!C:C,0,0,1)</f>
        <v>80402010</v>
      </c>
    </row>
    <row r="2679" spans="1:7" ht="13.5" x14ac:dyDescent="0.35">
      <c r="A2679" s="671" t="s">
        <v>4232</v>
      </c>
      <c r="B2679" s="676" t="s">
        <v>3638</v>
      </c>
      <c r="C2679" s="672" t="s">
        <v>4280</v>
      </c>
      <c r="D2679" s="675">
        <v>44742</v>
      </c>
      <c r="E2679" s="477" t="s">
        <v>3127</v>
      </c>
      <c r="F2679" s="682" t="s">
        <v>456</v>
      </c>
      <c r="G2679" s="670">
        <f>_xlfn.XLOOKUP(Table3[[#This Row],[district]],LISTS!B:B,LISTS!C:C,0,0,1)</f>
        <v>80402010</v>
      </c>
    </row>
    <row r="2680" spans="1:7" ht="13.5" x14ac:dyDescent="0.35">
      <c r="A2680" s="674" t="s">
        <v>4232</v>
      </c>
      <c r="B2680" s="676" t="s">
        <v>3649</v>
      </c>
      <c r="C2680" s="672" t="s">
        <v>4280</v>
      </c>
      <c r="D2680" s="675">
        <v>44742</v>
      </c>
      <c r="E2680" s="477" t="s">
        <v>3127</v>
      </c>
      <c r="F2680" s="682" t="s">
        <v>456</v>
      </c>
      <c r="G2680" s="670">
        <f>_xlfn.XLOOKUP(Table3[[#This Row],[district]],LISTS!B:B,LISTS!C:C,0,0,1)</f>
        <v>80402010</v>
      </c>
    </row>
    <row r="2681" spans="1:7" ht="13.5" x14ac:dyDescent="0.35">
      <c r="A2681" s="674" t="s">
        <v>3721</v>
      </c>
      <c r="B2681" s="674" t="s">
        <v>3671</v>
      </c>
      <c r="C2681" s="672" t="s">
        <v>4280</v>
      </c>
      <c r="D2681" s="675">
        <v>44742</v>
      </c>
      <c r="E2681" s="477" t="s">
        <v>3127</v>
      </c>
      <c r="F2681" s="682" t="s">
        <v>456</v>
      </c>
      <c r="G2681" s="670">
        <f>_xlfn.XLOOKUP(Table3[[#This Row],[district]],LISTS!B:B,LISTS!C:C,0,0,1)</f>
        <v>80402010</v>
      </c>
    </row>
    <row r="2682" spans="1:7" ht="13.5" x14ac:dyDescent="0.35">
      <c r="A2682" s="674" t="s">
        <v>3721</v>
      </c>
      <c r="B2682" s="676" t="s">
        <v>3637</v>
      </c>
      <c r="C2682" s="672" t="s">
        <v>4280</v>
      </c>
      <c r="D2682" s="675">
        <v>44742</v>
      </c>
      <c r="E2682" s="477" t="s">
        <v>3127</v>
      </c>
      <c r="F2682" s="682" t="s">
        <v>456</v>
      </c>
      <c r="G2682" s="670">
        <f>_xlfn.XLOOKUP(Table3[[#This Row],[district]],LISTS!B:B,LISTS!C:C,0,0,1)</f>
        <v>80402010</v>
      </c>
    </row>
    <row r="2683" spans="1:7" ht="13.5" x14ac:dyDescent="0.35">
      <c r="A2683" s="671" t="s">
        <v>4233</v>
      </c>
      <c r="B2683" s="676" t="s">
        <v>3639</v>
      </c>
      <c r="C2683" s="672" t="s">
        <v>4280</v>
      </c>
      <c r="D2683" s="675">
        <v>44742</v>
      </c>
      <c r="E2683" s="477" t="s">
        <v>3127</v>
      </c>
      <c r="F2683" s="682" t="s">
        <v>456</v>
      </c>
      <c r="G2683" s="670">
        <f>_xlfn.XLOOKUP(Table3[[#This Row],[district]],LISTS!B:B,LISTS!C:C,0,0,1)</f>
        <v>80402010</v>
      </c>
    </row>
    <row r="2684" spans="1:7" ht="13.5" x14ac:dyDescent="0.35">
      <c r="A2684" s="674" t="s">
        <v>4233</v>
      </c>
      <c r="B2684" s="676" t="s">
        <v>3649</v>
      </c>
      <c r="C2684" s="672" t="s">
        <v>4280</v>
      </c>
      <c r="D2684" s="675">
        <v>44742</v>
      </c>
      <c r="E2684" s="477" t="s">
        <v>3127</v>
      </c>
      <c r="F2684" s="682" t="s">
        <v>456</v>
      </c>
      <c r="G2684" s="670">
        <f>_xlfn.XLOOKUP(Table3[[#This Row],[district]],LISTS!B:B,LISTS!C:C,0,0,1)</f>
        <v>80402010</v>
      </c>
    </row>
    <row r="2685" spans="1:7" ht="13.5" x14ac:dyDescent="0.35">
      <c r="A2685" s="674" t="s">
        <v>3764</v>
      </c>
      <c r="B2685" s="674" t="s">
        <v>3674</v>
      </c>
      <c r="C2685" s="672" t="s">
        <v>4280</v>
      </c>
      <c r="D2685" s="675">
        <v>44742</v>
      </c>
      <c r="E2685" s="477" t="s">
        <v>3127</v>
      </c>
      <c r="F2685" s="682" t="s">
        <v>456</v>
      </c>
      <c r="G2685" s="670">
        <f>_xlfn.XLOOKUP(Table3[[#This Row],[district]],LISTS!B:B,LISTS!C:C,0,0,1)</f>
        <v>80402010</v>
      </c>
    </row>
    <row r="2686" spans="1:7" ht="13.5" x14ac:dyDescent="0.35">
      <c r="A2686" s="674" t="s">
        <v>3764</v>
      </c>
      <c r="B2686" s="676" t="s">
        <v>3637</v>
      </c>
      <c r="C2686" s="672" t="s">
        <v>4280</v>
      </c>
      <c r="D2686" s="675">
        <v>44742</v>
      </c>
      <c r="E2686" s="477" t="s">
        <v>3127</v>
      </c>
      <c r="F2686" s="682" t="s">
        <v>456</v>
      </c>
      <c r="G2686" s="670">
        <f>_xlfn.XLOOKUP(Table3[[#This Row],[district]],LISTS!B:B,LISTS!C:C,0,0,1)</f>
        <v>80402010</v>
      </c>
    </row>
    <row r="2687" spans="1:7" ht="13.5" x14ac:dyDescent="0.35">
      <c r="A2687" s="670" t="s">
        <v>3565</v>
      </c>
      <c r="B2687" s="674" t="s">
        <v>3676</v>
      </c>
      <c r="C2687" s="672" t="s">
        <v>4279</v>
      </c>
      <c r="D2687" s="675">
        <v>44742</v>
      </c>
      <c r="E2687" s="477" t="s">
        <v>3127</v>
      </c>
      <c r="F2687" s="682" t="s">
        <v>456</v>
      </c>
      <c r="G2687" s="670">
        <f>_xlfn.XLOOKUP(Table3[[#This Row],[district]],LISTS!B:B,LISTS!C:C,0,0,1)</f>
        <v>80402010</v>
      </c>
    </row>
    <row r="2688" spans="1:7" ht="13.5" x14ac:dyDescent="0.35">
      <c r="A2688" s="674" t="s">
        <v>3565</v>
      </c>
      <c r="B2688" s="674" t="s">
        <v>607</v>
      </c>
      <c r="C2688" s="672" t="s">
        <v>4279</v>
      </c>
      <c r="D2688" s="675">
        <v>44742</v>
      </c>
      <c r="E2688" s="477" t="s">
        <v>3127</v>
      </c>
      <c r="F2688" s="682" t="s">
        <v>456</v>
      </c>
      <c r="G2688" s="670">
        <f>_xlfn.XLOOKUP(Table3[[#This Row],[district]],LISTS!B:B,LISTS!C:C,0,0,1)</f>
        <v>80402010</v>
      </c>
    </row>
    <row r="2689" spans="1:7" ht="13.5" x14ac:dyDescent="0.35">
      <c r="A2689" s="671" t="s">
        <v>4234</v>
      </c>
      <c r="B2689" s="676" t="s">
        <v>3640</v>
      </c>
      <c r="C2689" s="672" t="s">
        <v>4280</v>
      </c>
      <c r="D2689" s="675">
        <v>44742</v>
      </c>
      <c r="E2689" s="477" t="s">
        <v>3127</v>
      </c>
      <c r="F2689" s="682" t="s">
        <v>456</v>
      </c>
      <c r="G2689" s="670">
        <f>_xlfn.XLOOKUP(Table3[[#This Row],[district]],LISTS!B:B,LISTS!C:C,0,0,1)</f>
        <v>80402010</v>
      </c>
    </row>
    <row r="2690" spans="1:7" ht="13.5" x14ac:dyDescent="0.35">
      <c r="A2690" s="674" t="s">
        <v>4234</v>
      </c>
      <c r="B2690" s="676" t="s">
        <v>3649</v>
      </c>
      <c r="C2690" s="672" t="s">
        <v>4280</v>
      </c>
      <c r="D2690" s="675">
        <v>44742</v>
      </c>
      <c r="E2690" s="477" t="s">
        <v>3127</v>
      </c>
      <c r="F2690" s="682" t="s">
        <v>456</v>
      </c>
      <c r="G2690" s="670">
        <f>_xlfn.XLOOKUP(Table3[[#This Row],[district]],LISTS!B:B,LISTS!C:C,0,0,1)</f>
        <v>80402010</v>
      </c>
    </row>
    <row r="2691" spans="1:7" ht="13.5" x14ac:dyDescent="0.35">
      <c r="A2691" s="671" t="s">
        <v>4235</v>
      </c>
      <c r="B2691" s="676" t="s">
        <v>3641</v>
      </c>
      <c r="C2691" s="672" t="s">
        <v>4280</v>
      </c>
      <c r="D2691" s="675">
        <v>44742</v>
      </c>
      <c r="E2691" s="477" t="s">
        <v>3127</v>
      </c>
      <c r="F2691" s="682" t="s">
        <v>456</v>
      </c>
      <c r="G2691" s="670">
        <f>_xlfn.XLOOKUP(Table3[[#This Row],[district]],LISTS!B:B,LISTS!C:C,0,0,1)</f>
        <v>80402010</v>
      </c>
    </row>
    <row r="2692" spans="1:7" ht="13.5" x14ac:dyDescent="0.35">
      <c r="A2692" s="674" t="s">
        <v>4235</v>
      </c>
      <c r="B2692" s="676" t="s">
        <v>3649</v>
      </c>
      <c r="C2692" s="672" t="s">
        <v>4280</v>
      </c>
      <c r="D2692" s="675">
        <v>44742</v>
      </c>
      <c r="E2692" s="477" t="s">
        <v>3127</v>
      </c>
      <c r="F2692" s="682" t="s">
        <v>456</v>
      </c>
      <c r="G2692" s="670">
        <f>_xlfn.XLOOKUP(Table3[[#This Row],[district]],LISTS!B:B,LISTS!C:C,0,0,1)</f>
        <v>80402010</v>
      </c>
    </row>
    <row r="2693" spans="1:7" ht="13.5" x14ac:dyDescent="0.35">
      <c r="A2693" s="670" t="s">
        <v>3510</v>
      </c>
      <c r="B2693" s="674" t="s">
        <v>3680</v>
      </c>
      <c r="C2693" s="672" t="s">
        <v>4280</v>
      </c>
      <c r="D2693" s="675">
        <v>44742</v>
      </c>
      <c r="E2693" s="477" t="s">
        <v>3127</v>
      </c>
      <c r="F2693" s="682" t="s">
        <v>456</v>
      </c>
      <c r="G2693" s="670">
        <f>_xlfn.XLOOKUP(Table3[[#This Row],[district]],LISTS!B:B,LISTS!C:C,0,0,1)</f>
        <v>80402010</v>
      </c>
    </row>
    <row r="2694" spans="1:7" ht="13.5" x14ac:dyDescent="0.35">
      <c r="A2694" s="674" t="s">
        <v>3510</v>
      </c>
      <c r="B2694" s="676" t="s">
        <v>607</v>
      </c>
      <c r="C2694" s="672" t="s">
        <v>4280</v>
      </c>
      <c r="D2694" s="675">
        <v>44742</v>
      </c>
      <c r="E2694" s="477" t="s">
        <v>3127</v>
      </c>
      <c r="F2694" s="682" t="s">
        <v>456</v>
      </c>
      <c r="G2694" s="670">
        <f>_xlfn.XLOOKUP(Table3[[#This Row],[district]],LISTS!B:B,LISTS!C:C,0,0,1)</f>
        <v>80402010</v>
      </c>
    </row>
    <row r="2695" spans="1:7" ht="13.5" x14ac:dyDescent="0.35">
      <c r="A2695" s="671" t="s">
        <v>3931</v>
      </c>
      <c r="B2695" s="674" t="s">
        <v>3682</v>
      </c>
      <c r="C2695" s="672" t="s">
        <v>4279</v>
      </c>
      <c r="D2695" s="675">
        <v>44742</v>
      </c>
      <c r="E2695" s="477" t="s">
        <v>3127</v>
      </c>
      <c r="F2695" s="682" t="s">
        <v>456</v>
      </c>
      <c r="G2695" s="670">
        <f>_xlfn.XLOOKUP(Table3[[#This Row],[district]],LISTS!B:B,LISTS!C:C,0,0,1)</f>
        <v>80402010</v>
      </c>
    </row>
    <row r="2696" spans="1:7" ht="13.5" x14ac:dyDescent="0.35">
      <c r="A2696" s="674" t="s">
        <v>3931</v>
      </c>
      <c r="B2696" s="676" t="s">
        <v>607</v>
      </c>
      <c r="C2696" s="672" t="s">
        <v>4279</v>
      </c>
      <c r="D2696" s="675">
        <v>44742</v>
      </c>
      <c r="E2696" s="477" t="s">
        <v>3127</v>
      </c>
      <c r="F2696" s="682" t="s">
        <v>456</v>
      </c>
      <c r="G2696" s="670">
        <f>_xlfn.XLOOKUP(Table3[[#This Row],[district]],LISTS!B:B,LISTS!C:C,0,0,1)</f>
        <v>80402010</v>
      </c>
    </row>
    <row r="2697" spans="1:7" ht="13.5" x14ac:dyDescent="0.35">
      <c r="A2697" s="670" t="s">
        <v>3530</v>
      </c>
      <c r="B2697" s="674" t="s">
        <v>3683</v>
      </c>
      <c r="C2697" s="672" t="s">
        <v>4280</v>
      </c>
      <c r="D2697" s="675">
        <v>44742</v>
      </c>
      <c r="E2697" s="477" t="s">
        <v>3127</v>
      </c>
      <c r="F2697" s="682" t="s">
        <v>456</v>
      </c>
      <c r="G2697" s="670">
        <f>_xlfn.XLOOKUP(Table3[[#This Row],[district]],LISTS!B:B,LISTS!C:C,0,0,1)</f>
        <v>80402010</v>
      </c>
    </row>
    <row r="2698" spans="1:7" ht="13.5" x14ac:dyDescent="0.35">
      <c r="A2698" s="674" t="s">
        <v>3530</v>
      </c>
      <c r="B2698" s="676" t="s">
        <v>607</v>
      </c>
      <c r="C2698" s="672" t="s">
        <v>4280</v>
      </c>
      <c r="D2698" s="675">
        <v>44742</v>
      </c>
      <c r="E2698" s="477" t="s">
        <v>3127</v>
      </c>
      <c r="F2698" s="682" t="s">
        <v>456</v>
      </c>
      <c r="G2698" s="670">
        <f>_xlfn.XLOOKUP(Table3[[#This Row],[district]],LISTS!B:B,LISTS!C:C,0,0,1)</f>
        <v>80402010</v>
      </c>
    </row>
    <row r="2699" spans="1:7" ht="13.5" x14ac:dyDescent="0.35">
      <c r="A2699" s="670" t="s">
        <v>3533</v>
      </c>
      <c r="B2699" s="674" t="s">
        <v>3685</v>
      </c>
      <c r="C2699" s="672" t="s">
        <v>4280</v>
      </c>
      <c r="D2699" s="675">
        <v>44742</v>
      </c>
      <c r="E2699" s="477" t="s">
        <v>3127</v>
      </c>
      <c r="F2699" s="682" t="s">
        <v>456</v>
      </c>
      <c r="G2699" s="670">
        <f>_xlfn.XLOOKUP(Table3[[#This Row],[district]],LISTS!B:B,LISTS!C:C,0,0,1)</f>
        <v>80402010</v>
      </c>
    </row>
    <row r="2700" spans="1:7" ht="13.5" x14ac:dyDescent="0.35">
      <c r="A2700" s="674" t="s">
        <v>3533</v>
      </c>
      <c r="B2700" s="676" t="s">
        <v>607</v>
      </c>
      <c r="C2700" s="672" t="s">
        <v>4280</v>
      </c>
      <c r="D2700" s="675">
        <v>44742</v>
      </c>
      <c r="E2700" s="477" t="s">
        <v>3127</v>
      </c>
      <c r="F2700" s="682" t="s">
        <v>456</v>
      </c>
      <c r="G2700" s="670">
        <f>_xlfn.XLOOKUP(Table3[[#This Row],[district]],LISTS!B:B,LISTS!C:C,0,0,1)</f>
        <v>80402010</v>
      </c>
    </row>
    <row r="2701" spans="1:7" ht="13.5" x14ac:dyDescent="0.35">
      <c r="A2701" s="671" t="s">
        <v>4236</v>
      </c>
      <c r="B2701" s="676" t="s">
        <v>3642</v>
      </c>
      <c r="C2701" s="672" t="s">
        <v>4280</v>
      </c>
      <c r="D2701" s="675">
        <v>44742</v>
      </c>
      <c r="E2701" s="477" t="s">
        <v>3127</v>
      </c>
      <c r="F2701" s="682" t="s">
        <v>456</v>
      </c>
      <c r="G2701" s="670">
        <f>_xlfn.XLOOKUP(Table3[[#This Row],[district]],LISTS!B:B,LISTS!C:C,0,0,1)</f>
        <v>80402010</v>
      </c>
    </row>
    <row r="2702" spans="1:7" ht="13.5" x14ac:dyDescent="0.35">
      <c r="A2702" s="674" t="s">
        <v>4236</v>
      </c>
      <c r="B2702" s="676" t="s">
        <v>3649</v>
      </c>
      <c r="C2702" s="672" t="s">
        <v>4280</v>
      </c>
      <c r="D2702" s="675">
        <v>44742</v>
      </c>
      <c r="E2702" s="477" t="s">
        <v>3127</v>
      </c>
      <c r="F2702" s="682" t="s">
        <v>456</v>
      </c>
      <c r="G2702" s="670">
        <f>_xlfn.XLOOKUP(Table3[[#This Row],[district]],LISTS!B:B,LISTS!C:C,0,0,1)</f>
        <v>80402010</v>
      </c>
    </row>
    <row r="2703" spans="1:7" ht="13.5" x14ac:dyDescent="0.35">
      <c r="A2703" s="674" t="s">
        <v>3706</v>
      </c>
      <c r="B2703" s="674" t="s">
        <v>3688</v>
      </c>
      <c r="C2703" s="672" t="s">
        <v>4280</v>
      </c>
      <c r="D2703" s="675">
        <v>44742</v>
      </c>
      <c r="E2703" s="477" t="s">
        <v>3127</v>
      </c>
      <c r="F2703" s="682" t="s">
        <v>456</v>
      </c>
      <c r="G2703" s="670">
        <f>_xlfn.XLOOKUP(Table3[[#This Row],[district]],LISTS!B:B,LISTS!C:C,0,0,1)</f>
        <v>80402010</v>
      </c>
    </row>
    <row r="2704" spans="1:7" ht="13.5" x14ac:dyDescent="0.35">
      <c r="A2704" s="674" t="s">
        <v>3706</v>
      </c>
      <c r="B2704" s="676" t="s">
        <v>607</v>
      </c>
      <c r="C2704" s="672" t="s">
        <v>4280</v>
      </c>
      <c r="D2704" s="675">
        <v>44742</v>
      </c>
      <c r="E2704" s="477" t="s">
        <v>3127</v>
      </c>
      <c r="F2704" s="682" t="s">
        <v>456</v>
      </c>
      <c r="G2704" s="670">
        <f>_xlfn.XLOOKUP(Table3[[#This Row],[district]],LISTS!B:B,LISTS!C:C,0,0,1)</f>
        <v>80402010</v>
      </c>
    </row>
    <row r="2705" spans="1:7" ht="13.5" x14ac:dyDescent="0.35">
      <c r="A2705" s="670" t="s">
        <v>3502</v>
      </c>
      <c r="B2705" s="674" t="s">
        <v>3689</v>
      </c>
      <c r="C2705" s="672" t="s">
        <v>4280</v>
      </c>
      <c r="D2705" s="675">
        <v>44742</v>
      </c>
      <c r="E2705" s="477" t="s">
        <v>3127</v>
      </c>
      <c r="F2705" s="682" t="s">
        <v>456</v>
      </c>
      <c r="G2705" s="670">
        <f>_xlfn.XLOOKUP(Table3[[#This Row],[district]],LISTS!B:B,LISTS!C:C,0,0,1)</f>
        <v>80402010</v>
      </c>
    </row>
    <row r="2706" spans="1:7" ht="13.5" x14ac:dyDescent="0.35">
      <c r="A2706" s="674" t="s">
        <v>3502</v>
      </c>
      <c r="B2706" s="676" t="s">
        <v>607</v>
      </c>
      <c r="C2706" s="672" t="s">
        <v>4280</v>
      </c>
      <c r="D2706" s="675">
        <v>44742</v>
      </c>
      <c r="E2706" s="477" t="s">
        <v>3127</v>
      </c>
      <c r="F2706" s="682" t="s">
        <v>456</v>
      </c>
      <c r="G2706" s="670">
        <f>_xlfn.XLOOKUP(Table3[[#This Row],[district]],LISTS!B:B,LISTS!C:C,0,0,1)</f>
        <v>80402010</v>
      </c>
    </row>
    <row r="2707" spans="1:7" ht="13.5" x14ac:dyDescent="0.35">
      <c r="A2707" s="674" t="s">
        <v>3838</v>
      </c>
      <c r="B2707" s="674" t="s">
        <v>3691</v>
      </c>
      <c r="C2707" s="672" t="s">
        <v>4280</v>
      </c>
      <c r="D2707" s="675">
        <v>44742</v>
      </c>
      <c r="E2707" s="477" t="s">
        <v>3127</v>
      </c>
      <c r="F2707" s="682" t="s">
        <v>456</v>
      </c>
      <c r="G2707" s="670">
        <f>_xlfn.XLOOKUP(Table3[[#This Row],[district]],LISTS!B:B,LISTS!C:C,0,0,1)</f>
        <v>80402010</v>
      </c>
    </row>
    <row r="2708" spans="1:7" ht="13.5" x14ac:dyDescent="0.35">
      <c r="A2708" s="674" t="s">
        <v>3838</v>
      </c>
      <c r="B2708" s="676" t="s">
        <v>607</v>
      </c>
      <c r="C2708" s="672" t="s">
        <v>4280</v>
      </c>
      <c r="D2708" s="675">
        <v>44742</v>
      </c>
      <c r="E2708" s="477" t="s">
        <v>3127</v>
      </c>
      <c r="F2708" s="682" t="s">
        <v>456</v>
      </c>
      <c r="G2708" s="670">
        <f>_xlfn.XLOOKUP(Table3[[#This Row],[district]],LISTS!B:B,LISTS!C:C,0,0,1)</f>
        <v>80402010</v>
      </c>
    </row>
    <row r="2709" spans="1:7" ht="13.5" x14ac:dyDescent="0.35">
      <c r="A2709" s="671" t="s">
        <v>4237</v>
      </c>
      <c r="B2709" s="676" t="s">
        <v>373</v>
      </c>
      <c r="C2709" s="672" t="s">
        <v>4280</v>
      </c>
      <c r="D2709" s="675">
        <v>44742</v>
      </c>
      <c r="E2709" s="477" t="s">
        <v>3127</v>
      </c>
      <c r="F2709" s="682" t="s">
        <v>456</v>
      </c>
      <c r="G2709" s="670">
        <f>_xlfn.XLOOKUP(Table3[[#This Row],[district]],LISTS!B:B,LISTS!C:C,0,0,1)</f>
        <v>80402010</v>
      </c>
    </row>
    <row r="2710" spans="1:7" ht="13.5" x14ac:dyDescent="0.35">
      <c r="A2710" s="674" t="s">
        <v>4237</v>
      </c>
      <c r="B2710" s="674" t="s">
        <v>3649</v>
      </c>
      <c r="C2710" s="672" t="s">
        <v>4280</v>
      </c>
      <c r="D2710" s="675">
        <v>44742</v>
      </c>
      <c r="E2710" s="477" t="s">
        <v>3127</v>
      </c>
      <c r="F2710" s="682" t="s">
        <v>456</v>
      </c>
      <c r="G2710" s="670">
        <f>_xlfn.XLOOKUP(Table3[[#This Row],[district]],LISTS!B:B,LISTS!C:C,0,0,1)</f>
        <v>80402010</v>
      </c>
    </row>
    <row r="2711" spans="1:7" ht="13.5" x14ac:dyDescent="0.35">
      <c r="A2711" s="670" t="s">
        <v>3507</v>
      </c>
      <c r="B2711" s="674" t="s">
        <v>3693</v>
      </c>
      <c r="C2711" s="672" t="s">
        <v>4280</v>
      </c>
      <c r="D2711" s="675">
        <v>44742</v>
      </c>
      <c r="E2711" s="477" t="s">
        <v>3127</v>
      </c>
      <c r="F2711" s="682" t="s">
        <v>456</v>
      </c>
      <c r="G2711" s="670">
        <f>_xlfn.XLOOKUP(Table3[[#This Row],[district]],LISTS!B:B,LISTS!C:C,0,0,1)</f>
        <v>80402010</v>
      </c>
    </row>
    <row r="2712" spans="1:7" ht="13.5" x14ac:dyDescent="0.35">
      <c r="A2712" s="674" t="s">
        <v>3507</v>
      </c>
      <c r="B2712" s="676" t="s">
        <v>607</v>
      </c>
      <c r="C2712" s="672" t="s">
        <v>4280</v>
      </c>
      <c r="D2712" s="675">
        <v>44742</v>
      </c>
      <c r="E2712" s="477" t="s">
        <v>3127</v>
      </c>
      <c r="F2712" s="682" t="s">
        <v>456</v>
      </c>
      <c r="G2712" s="670">
        <f>_xlfn.XLOOKUP(Table3[[#This Row],[district]],LISTS!B:B,LISTS!C:C,0,0,1)</f>
        <v>80402010</v>
      </c>
    </row>
    <row r="2713" spans="1:7" ht="13.5" x14ac:dyDescent="0.35">
      <c r="A2713" s="670" t="s">
        <v>3525</v>
      </c>
      <c r="B2713" s="676" t="s">
        <v>4273</v>
      </c>
      <c r="C2713" s="672" t="s">
        <v>4280</v>
      </c>
      <c r="D2713" s="675">
        <v>44742</v>
      </c>
      <c r="E2713" s="477" t="s">
        <v>3127</v>
      </c>
      <c r="F2713" s="682" t="s">
        <v>456</v>
      </c>
      <c r="G2713" s="670">
        <f>_xlfn.XLOOKUP(Table3[[#This Row],[district]],LISTS!B:B,LISTS!C:C,0,0,1)</f>
        <v>80402010</v>
      </c>
    </row>
    <row r="2714" spans="1:7" ht="13.5" x14ac:dyDescent="0.35">
      <c r="A2714" s="674" t="s">
        <v>3525</v>
      </c>
      <c r="B2714" s="674" t="s">
        <v>607</v>
      </c>
      <c r="C2714" s="672" t="s">
        <v>4280</v>
      </c>
      <c r="D2714" s="675">
        <v>44742</v>
      </c>
      <c r="E2714" s="477" t="s">
        <v>3127</v>
      </c>
      <c r="F2714" s="682" t="s">
        <v>456</v>
      </c>
      <c r="G2714" s="670">
        <f>_xlfn.XLOOKUP(Table3[[#This Row],[district]],LISTS!B:B,LISTS!C:C,0,0,1)</f>
        <v>80402010</v>
      </c>
    </row>
    <row r="2715" spans="1:7" ht="13.5" x14ac:dyDescent="0.35">
      <c r="A2715" s="671" t="s">
        <v>4238</v>
      </c>
      <c r="B2715" s="676" t="s">
        <v>3645</v>
      </c>
      <c r="C2715" s="672" t="s">
        <v>4280</v>
      </c>
      <c r="D2715" s="675">
        <v>44742</v>
      </c>
      <c r="E2715" s="477" t="s">
        <v>3127</v>
      </c>
      <c r="F2715" s="682" t="s">
        <v>456</v>
      </c>
      <c r="G2715" s="670">
        <f>_xlfn.XLOOKUP(Table3[[#This Row],[district]],LISTS!B:B,LISTS!C:C,0,0,1)</f>
        <v>80402010</v>
      </c>
    </row>
    <row r="2716" spans="1:7" ht="13.5" x14ac:dyDescent="0.35">
      <c r="A2716" s="674" t="s">
        <v>4238</v>
      </c>
      <c r="B2716" s="676" t="s">
        <v>3649</v>
      </c>
      <c r="C2716" s="672" t="s">
        <v>4280</v>
      </c>
      <c r="D2716" s="675">
        <v>44742</v>
      </c>
      <c r="E2716" s="477" t="s">
        <v>3127</v>
      </c>
      <c r="F2716" s="682" t="s">
        <v>456</v>
      </c>
      <c r="G2716" s="670">
        <f>_xlfn.XLOOKUP(Table3[[#This Row],[district]],LISTS!B:B,LISTS!C:C,0,0,1)</f>
        <v>80402010</v>
      </c>
    </row>
    <row r="2717" spans="1:7" ht="13.5" x14ac:dyDescent="0.35">
      <c r="A2717" s="674" t="s">
        <v>3790</v>
      </c>
      <c r="B2717" s="676" t="s">
        <v>3634</v>
      </c>
      <c r="C2717" s="672" t="s">
        <v>4280</v>
      </c>
      <c r="D2717" s="675">
        <v>44742</v>
      </c>
      <c r="E2717" s="477" t="s">
        <v>3127</v>
      </c>
      <c r="F2717" s="682" t="s">
        <v>456</v>
      </c>
      <c r="G2717" s="670">
        <f>_xlfn.XLOOKUP(Table3[[#This Row],[district]],LISTS!B:B,LISTS!C:C,0,0,1)</f>
        <v>80402010</v>
      </c>
    </row>
    <row r="2718" spans="1:7" ht="13.5" x14ac:dyDescent="0.35">
      <c r="A2718" s="674" t="s">
        <v>3790</v>
      </c>
      <c r="B2718" s="676" t="s">
        <v>607</v>
      </c>
      <c r="C2718" s="672" t="s">
        <v>4280</v>
      </c>
      <c r="D2718" s="675">
        <v>44742</v>
      </c>
      <c r="E2718" s="477" t="s">
        <v>3127</v>
      </c>
      <c r="F2718" s="682" t="s">
        <v>456</v>
      </c>
      <c r="G2718" s="670">
        <f>_xlfn.XLOOKUP(Table3[[#This Row],[district]],LISTS!B:B,LISTS!C:C,0,0,1)</f>
        <v>80402010</v>
      </c>
    </row>
    <row r="2719" spans="1:7" ht="13.5" x14ac:dyDescent="0.35">
      <c r="A2719" s="671" t="s">
        <v>4239</v>
      </c>
      <c r="B2719" s="676" t="s">
        <v>3648</v>
      </c>
      <c r="C2719" s="672" t="s">
        <v>4280</v>
      </c>
      <c r="D2719" s="675">
        <v>44742</v>
      </c>
      <c r="E2719" s="477" t="s">
        <v>3127</v>
      </c>
      <c r="F2719" s="682" t="s">
        <v>456</v>
      </c>
      <c r="G2719" s="670">
        <f>_xlfn.XLOOKUP(Table3[[#This Row],[district]],LISTS!B:B,LISTS!C:C,0,0,1)</f>
        <v>80402010</v>
      </c>
    </row>
    <row r="2720" spans="1:7" ht="13.5" x14ac:dyDescent="0.35">
      <c r="A2720" s="674" t="s">
        <v>4239</v>
      </c>
      <c r="B2720" s="676" t="s">
        <v>3649</v>
      </c>
      <c r="C2720" s="672" t="s">
        <v>4280</v>
      </c>
      <c r="D2720" s="675">
        <v>44742</v>
      </c>
      <c r="E2720" s="477" t="s">
        <v>3127</v>
      </c>
      <c r="F2720" s="682" t="s">
        <v>456</v>
      </c>
      <c r="G2720" s="670">
        <f>_xlfn.XLOOKUP(Table3[[#This Row],[district]],LISTS!B:B,LISTS!C:C,0,0,1)</f>
        <v>80402010</v>
      </c>
    </row>
    <row r="2721" spans="1:7" ht="13.5" x14ac:dyDescent="0.35">
      <c r="A2721" s="670" t="s">
        <v>3560</v>
      </c>
      <c r="B2721" s="676" t="s">
        <v>607</v>
      </c>
      <c r="C2721" s="672" t="s">
        <v>4279</v>
      </c>
      <c r="D2721" s="675">
        <v>44742</v>
      </c>
      <c r="E2721" s="477" t="s">
        <v>3127</v>
      </c>
      <c r="F2721" s="682" t="s">
        <v>456</v>
      </c>
      <c r="G2721" s="670">
        <f>_xlfn.XLOOKUP(Table3[[#This Row],[district]],LISTS!B:B,LISTS!C:C,0,0,1)</f>
        <v>80402010</v>
      </c>
    </row>
    <row r="2722" spans="1:7" ht="13.5" x14ac:dyDescent="0.35">
      <c r="A2722" s="674" t="s">
        <v>3827</v>
      </c>
      <c r="B2722" s="676" t="s">
        <v>378</v>
      </c>
      <c r="C2722" s="672" t="s">
        <v>4280</v>
      </c>
      <c r="D2722" s="675">
        <v>44742</v>
      </c>
      <c r="E2722" s="477" t="s">
        <v>3127</v>
      </c>
      <c r="F2722" s="682" t="s">
        <v>456</v>
      </c>
      <c r="G2722" s="670">
        <f>_xlfn.XLOOKUP(Table3[[#This Row],[district]],LISTS!B:B,LISTS!C:C,0,0,1)</f>
        <v>80402010</v>
      </c>
    </row>
    <row r="2723" spans="1:7" ht="13.5" x14ac:dyDescent="0.35">
      <c r="A2723" s="674" t="s">
        <v>3827</v>
      </c>
      <c r="B2723" s="676" t="s">
        <v>607</v>
      </c>
      <c r="C2723" s="672" t="s">
        <v>4280</v>
      </c>
      <c r="D2723" s="675">
        <v>44742</v>
      </c>
      <c r="E2723" s="477" t="s">
        <v>3127</v>
      </c>
      <c r="F2723" s="682" t="s">
        <v>456</v>
      </c>
      <c r="G2723" s="670">
        <f>_xlfn.XLOOKUP(Table3[[#This Row],[district]],LISTS!B:B,LISTS!C:C,0,0,1)</f>
        <v>80402010</v>
      </c>
    </row>
    <row r="2724" spans="1:7" ht="13.5" x14ac:dyDescent="0.35">
      <c r="A2724" s="670" t="s">
        <v>3607</v>
      </c>
      <c r="B2724" s="676" t="s">
        <v>3637</v>
      </c>
      <c r="C2724" s="672" t="s">
        <v>4279</v>
      </c>
      <c r="D2724" s="675">
        <v>44742</v>
      </c>
      <c r="E2724" s="477" t="s">
        <v>3127</v>
      </c>
      <c r="F2724" s="682" t="s">
        <v>456</v>
      </c>
      <c r="G2724" s="670">
        <f>_xlfn.XLOOKUP(Table3[[#This Row],[district]],LISTS!B:B,LISTS!C:C,0,0,1)</f>
        <v>80402010</v>
      </c>
    </row>
    <row r="2725" spans="1:7" ht="13.5" x14ac:dyDescent="0.35">
      <c r="A2725" s="674" t="s">
        <v>3607</v>
      </c>
      <c r="B2725" s="676" t="s">
        <v>607</v>
      </c>
      <c r="C2725" s="672" t="s">
        <v>4279</v>
      </c>
      <c r="D2725" s="675">
        <v>44742</v>
      </c>
      <c r="E2725" s="477" t="s">
        <v>3127</v>
      </c>
      <c r="F2725" s="682" t="s">
        <v>456</v>
      </c>
      <c r="G2725" s="670">
        <f>_xlfn.XLOOKUP(Table3[[#This Row],[district]],LISTS!B:B,LISTS!C:C,0,0,1)</f>
        <v>80402010</v>
      </c>
    </row>
    <row r="2726" spans="1:7" ht="13.5" x14ac:dyDescent="0.35">
      <c r="A2726" s="670" t="s">
        <v>3585</v>
      </c>
      <c r="B2726" s="676" t="s">
        <v>3616</v>
      </c>
      <c r="C2726" s="672" t="s">
        <v>4279</v>
      </c>
      <c r="D2726" s="675">
        <v>44742</v>
      </c>
      <c r="E2726" s="477" t="s">
        <v>3127</v>
      </c>
      <c r="F2726" s="682" t="s">
        <v>456</v>
      </c>
      <c r="G2726" s="670">
        <f>_xlfn.XLOOKUP(Table3[[#This Row],[district]],LISTS!B:B,LISTS!C:C,0,0,1)</f>
        <v>80402010</v>
      </c>
    </row>
    <row r="2727" spans="1:7" ht="13.5" x14ac:dyDescent="0.35">
      <c r="A2727" s="674" t="s">
        <v>3585</v>
      </c>
      <c r="B2727" s="676" t="s">
        <v>607</v>
      </c>
      <c r="C2727" s="672" t="s">
        <v>4279</v>
      </c>
      <c r="D2727" s="675">
        <v>44742</v>
      </c>
      <c r="E2727" s="477" t="s">
        <v>3127</v>
      </c>
      <c r="F2727" s="682" t="s">
        <v>456</v>
      </c>
      <c r="G2727" s="670">
        <f>_xlfn.XLOOKUP(Table3[[#This Row],[district]],LISTS!B:B,LISTS!C:C,0,0,1)</f>
        <v>80402010</v>
      </c>
    </row>
    <row r="2728" spans="1:7" ht="13.5" x14ac:dyDescent="0.35">
      <c r="A2728" s="671" t="s">
        <v>4240</v>
      </c>
      <c r="B2728" s="676" t="s">
        <v>3649</v>
      </c>
      <c r="C2728" s="672" t="s">
        <v>4280</v>
      </c>
      <c r="D2728" s="675">
        <v>44742</v>
      </c>
      <c r="E2728" s="477" t="s">
        <v>3127</v>
      </c>
      <c r="F2728" s="682" t="s">
        <v>456</v>
      </c>
      <c r="G2728" s="670">
        <f>_xlfn.XLOOKUP(Table3[[#This Row],[district]],LISTS!B:B,LISTS!C:C,0,0,1)</f>
        <v>80402010</v>
      </c>
    </row>
    <row r="2729" spans="1:7" ht="13.5" x14ac:dyDescent="0.35">
      <c r="A2729" s="674" t="s">
        <v>3777</v>
      </c>
      <c r="B2729" s="676" t="s">
        <v>3638</v>
      </c>
      <c r="C2729" s="672" t="s">
        <v>4280</v>
      </c>
      <c r="D2729" s="675">
        <v>44742</v>
      </c>
      <c r="E2729" s="477" t="s">
        <v>3127</v>
      </c>
      <c r="F2729" s="682" t="s">
        <v>456</v>
      </c>
      <c r="G2729" s="670">
        <f>_xlfn.XLOOKUP(Table3[[#This Row],[district]],LISTS!B:B,LISTS!C:C,0,0,1)</f>
        <v>80402010</v>
      </c>
    </row>
    <row r="2730" spans="1:7" ht="13.5" x14ac:dyDescent="0.35">
      <c r="A2730" s="674" t="s">
        <v>3777</v>
      </c>
      <c r="B2730" s="676" t="s">
        <v>607</v>
      </c>
      <c r="C2730" s="672" t="s">
        <v>4280</v>
      </c>
      <c r="D2730" s="675">
        <v>44742</v>
      </c>
      <c r="E2730" s="477" t="s">
        <v>3127</v>
      </c>
      <c r="F2730" s="682" t="s">
        <v>456</v>
      </c>
      <c r="G2730" s="670">
        <f>_xlfn.XLOOKUP(Table3[[#This Row],[district]],LISTS!B:B,LISTS!C:C,0,0,1)</f>
        <v>80402010</v>
      </c>
    </row>
    <row r="2731" spans="1:7" ht="13.5" x14ac:dyDescent="0.35">
      <c r="A2731" s="671" t="s">
        <v>4241</v>
      </c>
      <c r="B2731" s="676" t="s">
        <v>3650</v>
      </c>
      <c r="C2731" s="672" t="s">
        <v>4280</v>
      </c>
      <c r="D2731" s="675">
        <v>44742</v>
      </c>
      <c r="E2731" s="477" t="s">
        <v>3127</v>
      </c>
      <c r="F2731" s="682" t="s">
        <v>456</v>
      </c>
      <c r="G2731" s="670">
        <f>_xlfn.XLOOKUP(Table3[[#This Row],[district]],LISTS!B:B,LISTS!C:C,0,0,1)</f>
        <v>80402010</v>
      </c>
    </row>
    <row r="2732" spans="1:7" ht="13.5" x14ac:dyDescent="0.35">
      <c r="A2732" s="674" t="s">
        <v>4241</v>
      </c>
      <c r="B2732" s="676" t="s">
        <v>3649</v>
      </c>
      <c r="C2732" s="672" t="s">
        <v>4280</v>
      </c>
      <c r="D2732" s="675">
        <v>44742</v>
      </c>
      <c r="E2732" s="477" t="s">
        <v>3127</v>
      </c>
      <c r="F2732" s="682" t="s">
        <v>456</v>
      </c>
      <c r="G2732" s="670">
        <f>_xlfn.XLOOKUP(Table3[[#This Row],[district]],LISTS!B:B,LISTS!C:C,0,0,1)</f>
        <v>80402010</v>
      </c>
    </row>
    <row r="2733" spans="1:7" ht="13.5" x14ac:dyDescent="0.35">
      <c r="A2733" s="671" t="s">
        <v>4242</v>
      </c>
      <c r="B2733" s="676" t="s">
        <v>3482</v>
      </c>
      <c r="C2733" s="672" t="s">
        <v>4280</v>
      </c>
      <c r="D2733" s="675">
        <v>44742</v>
      </c>
      <c r="E2733" s="477" t="s">
        <v>3127</v>
      </c>
      <c r="F2733" s="682" t="s">
        <v>456</v>
      </c>
      <c r="G2733" s="670">
        <f>_xlfn.XLOOKUP(Table3[[#This Row],[district]],LISTS!B:B,LISTS!C:C,0,0,1)</f>
        <v>80402010</v>
      </c>
    </row>
    <row r="2734" spans="1:7" ht="13.5" x14ac:dyDescent="0.35">
      <c r="A2734" s="674" t="s">
        <v>4242</v>
      </c>
      <c r="B2734" s="676" t="s">
        <v>3649</v>
      </c>
      <c r="C2734" s="672" t="s">
        <v>4280</v>
      </c>
      <c r="D2734" s="675">
        <v>44742</v>
      </c>
      <c r="E2734" s="477" t="s">
        <v>3127</v>
      </c>
      <c r="F2734" s="682" t="s">
        <v>456</v>
      </c>
      <c r="G2734" s="670">
        <f>_xlfn.XLOOKUP(Table3[[#This Row],[district]],LISTS!B:B,LISTS!C:C,0,0,1)</f>
        <v>80402010</v>
      </c>
    </row>
    <row r="2735" spans="1:7" ht="13.5" x14ac:dyDescent="0.35">
      <c r="A2735" s="670" t="s">
        <v>3505</v>
      </c>
      <c r="B2735" s="676" t="s">
        <v>3639</v>
      </c>
      <c r="C2735" s="672" t="s">
        <v>4280</v>
      </c>
      <c r="D2735" s="675">
        <v>44742</v>
      </c>
      <c r="E2735" s="477" t="s">
        <v>3127</v>
      </c>
      <c r="F2735" s="682" t="s">
        <v>456</v>
      </c>
      <c r="G2735" s="670">
        <f>_xlfn.XLOOKUP(Table3[[#This Row],[district]],LISTS!B:B,LISTS!C:C,0,0,1)</f>
        <v>80402010</v>
      </c>
    </row>
    <row r="2736" spans="1:7" ht="13.5" x14ac:dyDescent="0.35">
      <c r="A2736" s="674" t="s">
        <v>3505</v>
      </c>
      <c r="B2736" s="676" t="s">
        <v>607</v>
      </c>
      <c r="C2736" s="672" t="s">
        <v>4280</v>
      </c>
      <c r="D2736" s="675">
        <v>44742</v>
      </c>
      <c r="E2736" s="477" t="s">
        <v>3127</v>
      </c>
      <c r="F2736" s="682" t="s">
        <v>456</v>
      </c>
      <c r="G2736" s="670">
        <f>_xlfn.XLOOKUP(Table3[[#This Row],[district]],LISTS!B:B,LISTS!C:C,0,0,1)</f>
        <v>80402010</v>
      </c>
    </row>
    <row r="2737" spans="1:7" ht="13.5" x14ac:dyDescent="0.35">
      <c r="A2737" s="671" t="s">
        <v>4243</v>
      </c>
      <c r="B2737" s="676" t="s">
        <v>3656</v>
      </c>
      <c r="C2737" s="672" t="s">
        <v>4280</v>
      </c>
      <c r="D2737" s="675">
        <v>44742</v>
      </c>
      <c r="E2737" s="477" t="s">
        <v>3127</v>
      </c>
      <c r="F2737" s="682" t="s">
        <v>456</v>
      </c>
      <c r="G2737" s="670">
        <f>_xlfn.XLOOKUP(Table3[[#This Row],[district]],LISTS!B:B,LISTS!C:C,0,0,1)</f>
        <v>80402010</v>
      </c>
    </row>
    <row r="2738" spans="1:7" ht="13.5" x14ac:dyDescent="0.35">
      <c r="A2738" s="674" t="s">
        <v>4243</v>
      </c>
      <c r="B2738" s="676" t="s">
        <v>3649</v>
      </c>
      <c r="C2738" s="672" t="s">
        <v>4280</v>
      </c>
      <c r="D2738" s="675">
        <v>44742</v>
      </c>
      <c r="E2738" s="477" t="s">
        <v>3127</v>
      </c>
      <c r="F2738" s="682" t="s">
        <v>456</v>
      </c>
      <c r="G2738" s="670">
        <f>_xlfn.XLOOKUP(Table3[[#This Row],[district]],LISTS!B:B,LISTS!C:C,0,0,1)</f>
        <v>80402010</v>
      </c>
    </row>
    <row r="2739" spans="1:7" ht="13.5" x14ac:dyDescent="0.35">
      <c r="A2739" s="671" t="s">
        <v>3932</v>
      </c>
      <c r="B2739" s="676" t="s">
        <v>3640</v>
      </c>
      <c r="C2739" s="672" t="s">
        <v>4279</v>
      </c>
      <c r="D2739" s="675">
        <v>44742</v>
      </c>
      <c r="E2739" s="477" t="s">
        <v>3127</v>
      </c>
      <c r="F2739" s="682" t="s">
        <v>456</v>
      </c>
      <c r="G2739" s="670">
        <f>_xlfn.XLOOKUP(Table3[[#This Row],[district]],LISTS!B:B,LISTS!C:C,0,0,1)</f>
        <v>80402010</v>
      </c>
    </row>
    <row r="2740" spans="1:7" ht="13.5" x14ac:dyDescent="0.35">
      <c r="A2740" s="674" t="s">
        <v>3932</v>
      </c>
      <c r="B2740" s="676" t="s">
        <v>607</v>
      </c>
      <c r="C2740" s="672" t="s">
        <v>4279</v>
      </c>
      <c r="D2740" s="675">
        <v>44742</v>
      </c>
      <c r="E2740" s="477" t="s">
        <v>3127</v>
      </c>
      <c r="F2740" s="682" t="s">
        <v>456</v>
      </c>
      <c r="G2740" s="670">
        <f>_xlfn.XLOOKUP(Table3[[#This Row],[district]],LISTS!B:B,LISTS!C:C,0,0,1)</f>
        <v>80402010</v>
      </c>
    </row>
    <row r="2741" spans="1:7" ht="13.5" x14ac:dyDescent="0.35">
      <c r="A2741" s="670" t="s">
        <v>3558</v>
      </c>
      <c r="B2741" s="676" t="s">
        <v>3641</v>
      </c>
      <c r="C2741" s="672" t="s">
        <v>4279</v>
      </c>
      <c r="D2741" s="675">
        <v>44742</v>
      </c>
      <c r="E2741" s="477" t="s">
        <v>3127</v>
      </c>
      <c r="F2741" s="682" t="s">
        <v>456</v>
      </c>
      <c r="G2741" s="670">
        <f>_xlfn.XLOOKUP(Table3[[#This Row],[district]],LISTS!B:B,LISTS!C:C,0,0,1)</f>
        <v>80402010</v>
      </c>
    </row>
    <row r="2742" spans="1:7" ht="13.5" x14ac:dyDescent="0.35">
      <c r="A2742" s="674" t="s">
        <v>3558</v>
      </c>
      <c r="B2742" s="674" t="s">
        <v>607</v>
      </c>
      <c r="C2742" s="672" t="s">
        <v>4279</v>
      </c>
      <c r="D2742" s="675">
        <v>44742</v>
      </c>
      <c r="E2742" s="477" t="s">
        <v>3127</v>
      </c>
      <c r="F2742" s="682" t="s">
        <v>456</v>
      </c>
      <c r="G2742" s="670">
        <f>_xlfn.XLOOKUP(Table3[[#This Row],[district]],LISTS!B:B,LISTS!C:C,0,0,1)</f>
        <v>80402010</v>
      </c>
    </row>
    <row r="2743" spans="1:7" ht="13.5" x14ac:dyDescent="0.35">
      <c r="A2743" s="671" t="s">
        <v>4244</v>
      </c>
      <c r="B2743" s="676" t="s">
        <v>336</v>
      </c>
      <c r="C2743" s="672" t="s">
        <v>4280</v>
      </c>
      <c r="D2743" s="675">
        <v>44742</v>
      </c>
      <c r="E2743" s="477" t="s">
        <v>3127</v>
      </c>
      <c r="F2743" s="682" t="s">
        <v>456</v>
      </c>
      <c r="G2743" s="670">
        <f>_xlfn.XLOOKUP(Table3[[#This Row],[district]],LISTS!B:B,LISTS!C:C,0,0,1)</f>
        <v>80402010</v>
      </c>
    </row>
    <row r="2744" spans="1:7" ht="13.5" x14ac:dyDescent="0.35">
      <c r="A2744" s="674" t="s">
        <v>4244</v>
      </c>
      <c r="B2744" s="676" t="s">
        <v>3649</v>
      </c>
      <c r="C2744" s="672" t="s">
        <v>4280</v>
      </c>
      <c r="D2744" s="675">
        <v>44742</v>
      </c>
      <c r="E2744" s="477" t="s">
        <v>3127</v>
      </c>
      <c r="F2744" s="682" t="s">
        <v>456</v>
      </c>
      <c r="G2744" s="670">
        <f>_xlfn.XLOOKUP(Table3[[#This Row],[district]],LISTS!B:B,LISTS!C:C,0,0,1)</f>
        <v>80402010</v>
      </c>
    </row>
    <row r="2745" spans="1:7" ht="13.5" x14ac:dyDescent="0.35">
      <c r="A2745" s="674" t="s">
        <v>3717</v>
      </c>
      <c r="B2745" s="676" t="s">
        <v>3642</v>
      </c>
      <c r="C2745" s="672" t="s">
        <v>4280</v>
      </c>
      <c r="D2745" s="675">
        <v>44742</v>
      </c>
      <c r="E2745" s="477" t="s">
        <v>3127</v>
      </c>
      <c r="F2745" s="682" t="s">
        <v>456</v>
      </c>
      <c r="G2745" s="670">
        <f>_xlfn.XLOOKUP(Table3[[#This Row],[district]],LISTS!B:B,LISTS!C:C,0,0,1)</f>
        <v>80402010</v>
      </c>
    </row>
    <row r="2746" spans="1:7" ht="13.5" x14ac:dyDescent="0.35">
      <c r="A2746" s="674" t="s">
        <v>3717</v>
      </c>
      <c r="B2746" s="676" t="s">
        <v>607</v>
      </c>
      <c r="C2746" s="672" t="s">
        <v>4280</v>
      </c>
      <c r="D2746" s="675">
        <v>44742</v>
      </c>
      <c r="E2746" s="477" t="s">
        <v>3127</v>
      </c>
      <c r="F2746" s="682" t="s">
        <v>456</v>
      </c>
      <c r="G2746" s="670">
        <f>_xlfn.XLOOKUP(Table3[[#This Row],[district]],LISTS!B:B,LISTS!C:C,0,0,1)</f>
        <v>80402010</v>
      </c>
    </row>
    <row r="2747" spans="1:7" ht="13.5" x14ac:dyDescent="0.35">
      <c r="A2747" s="674" t="s">
        <v>3748</v>
      </c>
      <c r="B2747" s="676" t="s">
        <v>373</v>
      </c>
      <c r="C2747" s="672" t="s">
        <v>4280</v>
      </c>
      <c r="D2747" s="675">
        <v>44742</v>
      </c>
      <c r="E2747" s="477" t="s">
        <v>3127</v>
      </c>
      <c r="F2747" s="682" t="s">
        <v>456</v>
      </c>
      <c r="G2747" s="670">
        <f>_xlfn.XLOOKUP(Table3[[#This Row],[district]],LISTS!B:B,LISTS!C:C,0,0,1)</f>
        <v>80402010</v>
      </c>
    </row>
    <row r="2748" spans="1:7" ht="13.5" x14ac:dyDescent="0.35">
      <c r="A2748" s="674" t="s">
        <v>3748</v>
      </c>
      <c r="B2748" s="676" t="s">
        <v>607</v>
      </c>
      <c r="C2748" s="672" t="s">
        <v>4280</v>
      </c>
      <c r="D2748" s="675">
        <v>44742</v>
      </c>
      <c r="E2748" s="477" t="s">
        <v>3127</v>
      </c>
      <c r="F2748" s="682" t="s">
        <v>456</v>
      </c>
      <c r="G2748" s="670">
        <f>_xlfn.XLOOKUP(Table3[[#This Row],[district]],LISTS!B:B,LISTS!C:C,0,0,1)</f>
        <v>80402010</v>
      </c>
    </row>
    <row r="2749" spans="1:7" ht="13.5" x14ac:dyDescent="0.35">
      <c r="A2749" s="671" t="s">
        <v>4245</v>
      </c>
      <c r="B2749" s="676" t="s">
        <v>3658</v>
      </c>
      <c r="C2749" s="672" t="s">
        <v>4280</v>
      </c>
      <c r="D2749" s="675">
        <v>44742</v>
      </c>
      <c r="E2749" s="477" t="s">
        <v>3127</v>
      </c>
      <c r="F2749" s="682" t="s">
        <v>456</v>
      </c>
      <c r="G2749" s="670">
        <f>_xlfn.XLOOKUP(Table3[[#This Row],[district]],LISTS!B:B,LISTS!C:C,0,0,1)</f>
        <v>80402010</v>
      </c>
    </row>
    <row r="2750" spans="1:7" ht="13.5" x14ac:dyDescent="0.35">
      <c r="A2750" s="674" t="s">
        <v>4245</v>
      </c>
      <c r="B2750" s="676" t="s">
        <v>3649</v>
      </c>
      <c r="C2750" s="672" t="s">
        <v>4280</v>
      </c>
      <c r="D2750" s="675">
        <v>44742</v>
      </c>
      <c r="E2750" s="477" t="s">
        <v>3127</v>
      </c>
      <c r="F2750" s="682" t="s">
        <v>456</v>
      </c>
      <c r="G2750" s="670">
        <f>_xlfn.XLOOKUP(Table3[[#This Row],[district]],LISTS!B:B,LISTS!C:C,0,0,1)</f>
        <v>80402010</v>
      </c>
    </row>
    <row r="2751" spans="1:7" ht="13.5" x14ac:dyDescent="0.35">
      <c r="A2751" s="677" t="s">
        <v>3624</v>
      </c>
      <c r="B2751" s="676" t="s">
        <v>3645</v>
      </c>
      <c r="C2751" s="672" t="s">
        <v>4280</v>
      </c>
      <c r="D2751" s="675">
        <v>44742</v>
      </c>
      <c r="E2751" s="477" t="s">
        <v>3127</v>
      </c>
      <c r="F2751" s="682" t="s">
        <v>456</v>
      </c>
      <c r="G2751" s="670">
        <f>_xlfn.XLOOKUP(Table3[[#This Row],[district]],LISTS!B:B,LISTS!C:C,0,0,1)</f>
        <v>80402010</v>
      </c>
    </row>
    <row r="2752" spans="1:7" ht="13.5" x14ac:dyDescent="0.35">
      <c r="A2752" s="674" t="s">
        <v>3624</v>
      </c>
      <c r="B2752" s="676" t="s">
        <v>607</v>
      </c>
      <c r="C2752" s="672" t="s">
        <v>4280</v>
      </c>
      <c r="D2752" s="675">
        <v>44742</v>
      </c>
      <c r="E2752" s="477" t="s">
        <v>3127</v>
      </c>
      <c r="F2752" s="682" t="s">
        <v>456</v>
      </c>
      <c r="G2752" s="670">
        <f>_xlfn.XLOOKUP(Table3[[#This Row],[district]],LISTS!B:B,LISTS!C:C,0,0,1)</f>
        <v>80402010</v>
      </c>
    </row>
    <row r="2753" spans="1:7" ht="13.5" x14ac:dyDescent="0.35">
      <c r="A2753" s="671" t="s">
        <v>4246</v>
      </c>
      <c r="B2753" s="676" t="s">
        <v>3665</v>
      </c>
      <c r="C2753" s="672" t="s">
        <v>4280</v>
      </c>
      <c r="D2753" s="675">
        <v>44742</v>
      </c>
      <c r="E2753" s="477" t="s">
        <v>3127</v>
      </c>
      <c r="F2753" s="682" t="s">
        <v>456</v>
      </c>
      <c r="G2753" s="670">
        <f>_xlfn.XLOOKUP(Table3[[#This Row],[district]],LISTS!B:B,LISTS!C:C,0,0,1)</f>
        <v>80402010</v>
      </c>
    </row>
    <row r="2754" spans="1:7" ht="13.5" x14ac:dyDescent="0.35">
      <c r="A2754" s="674" t="s">
        <v>4246</v>
      </c>
      <c r="B2754" s="674" t="s">
        <v>3649</v>
      </c>
      <c r="C2754" s="672" t="s">
        <v>4280</v>
      </c>
      <c r="D2754" s="675">
        <v>44742</v>
      </c>
      <c r="E2754" s="477" t="s">
        <v>3127</v>
      </c>
      <c r="F2754" s="682" t="s">
        <v>456</v>
      </c>
      <c r="G2754" s="670">
        <f>_xlfn.XLOOKUP(Table3[[#This Row],[district]],LISTS!B:B,LISTS!C:C,0,0,1)</f>
        <v>80402010</v>
      </c>
    </row>
    <row r="2755" spans="1:7" ht="13.5" x14ac:dyDescent="0.35">
      <c r="A2755" s="674" t="s">
        <v>3786</v>
      </c>
      <c r="B2755" s="676" t="s">
        <v>3648</v>
      </c>
      <c r="C2755" s="672" t="s">
        <v>4280</v>
      </c>
      <c r="D2755" s="675">
        <v>44742</v>
      </c>
      <c r="E2755" s="477" t="s">
        <v>3127</v>
      </c>
      <c r="F2755" s="682" t="s">
        <v>456</v>
      </c>
      <c r="G2755" s="670">
        <f>_xlfn.XLOOKUP(Table3[[#This Row],[district]],LISTS!B:B,LISTS!C:C,0,0,1)</f>
        <v>80402010</v>
      </c>
    </row>
    <row r="2756" spans="1:7" ht="13.5" x14ac:dyDescent="0.35">
      <c r="A2756" s="674" t="s">
        <v>3786</v>
      </c>
      <c r="B2756" s="676" t="s">
        <v>607</v>
      </c>
      <c r="C2756" s="672" t="s">
        <v>4280</v>
      </c>
      <c r="D2756" s="675">
        <v>44742</v>
      </c>
      <c r="E2756" s="477" t="s">
        <v>3127</v>
      </c>
      <c r="F2756" s="682" t="s">
        <v>456</v>
      </c>
      <c r="G2756" s="670">
        <f>_xlfn.XLOOKUP(Table3[[#This Row],[district]],LISTS!B:B,LISTS!C:C,0,0,1)</f>
        <v>80402010</v>
      </c>
    </row>
    <row r="2757" spans="1:7" ht="13.5" x14ac:dyDescent="0.35">
      <c r="A2757" s="674" t="s">
        <v>3807</v>
      </c>
      <c r="B2757" s="676" t="s">
        <v>3649</v>
      </c>
      <c r="C2757" s="672" t="s">
        <v>4280</v>
      </c>
      <c r="D2757" s="675">
        <v>44742</v>
      </c>
      <c r="E2757" s="477" t="s">
        <v>3127</v>
      </c>
      <c r="F2757" s="682" t="s">
        <v>456</v>
      </c>
      <c r="G2757" s="670">
        <f>_xlfn.XLOOKUP(Table3[[#This Row],[district]],LISTS!B:B,LISTS!C:C,0,0,1)</f>
        <v>80402010</v>
      </c>
    </row>
    <row r="2758" spans="1:7" ht="13.5" x14ac:dyDescent="0.35">
      <c r="A2758" s="674" t="s">
        <v>3807</v>
      </c>
      <c r="B2758" s="674" t="s">
        <v>378</v>
      </c>
      <c r="C2758" s="672" t="s">
        <v>4280</v>
      </c>
      <c r="D2758" s="675">
        <v>44742</v>
      </c>
      <c r="E2758" s="477" t="s">
        <v>3127</v>
      </c>
      <c r="F2758" s="682" t="s">
        <v>456</v>
      </c>
      <c r="G2758" s="670">
        <f>_xlfn.XLOOKUP(Table3[[#This Row],[district]],LISTS!B:B,LISTS!C:C,0,0,1)</f>
        <v>80402010</v>
      </c>
    </row>
    <row r="2759" spans="1:7" ht="13.5" x14ac:dyDescent="0.35">
      <c r="A2759" s="671" t="s">
        <v>4247</v>
      </c>
      <c r="B2759" s="676" t="s">
        <v>3671</v>
      </c>
      <c r="C2759" s="672" t="s">
        <v>4280</v>
      </c>
      <c r="D2759" s="675">
        <v>44742</v>
      </c>
      <c r="E2759" s="477" t="s">
        <v>3127</v>
      </c>
      <c r="F2759" s="682" t="s">
        <v>456</v>
      </c>
      <c r="G2759" s="670">
        <f>_xlfn.XLOOKUP(Table3[[#This Row],[district]],LISTS!B:B,LISTS!C:C,0,0,1)</f>
        <v>80402010</v>
      </c>
    </row>
    <row r="2760" spans="1:7" ht="13.5" x14ac:dyDescent="0.35">
      <c r="A2760" s="674" t="s">
        <v>4247</v>
      </c>
      <c r="B2760" s="676" t="s">
        <v>3649</v>
      </c>
      <c r="C2760" s="672" t="s">
        <v>4280</v>
      </c>
      <c r="D2760" s="675">
        <v>44742</v>
      </c>
      <c r="E2760" s="477" t="s">
        <v>3127</v>
      </c>
      <c r="F2760" s="682" t="s">
        <v>456</v>
      </c>
      <c r="G2760" s="670">
        <f>_xlfn.XLOOKUP(Table3[[#This Row],[district]],LISTS!B:B,LISTS!C:C,0,0,1)</f>
        <v>80402010</v>
      </c>
    </row>
    <row r="2761" spans="1:7" ht="13.5" x14ac:dyDescent="0.35">
      <c r="A2761" s="670" t="s">
        <v>3520</v>
      </c>
      <c r="B2761" s="676" t="s">
        <v>3650</v>
      </c>
      <c r="C2761" s="672" t="s">
        <v>4280</v>
      </c>
      <c r="D2761" s="675">
        <v>44742</v>
      </c>
      <c r="E2761" s="477" t="s">
        <v>3127</v>
      </c>
      <c r="F2761" s="682" t="s">
        <v>456</v>
      </c>
      <c r="G2761" s="670">
        <f>_xlfn.XLOOKUP(Table3[[#This Row],[district]],LISTS!B:B,LISTS!C:C,0,0,1)</f>
        <v>80402010</v>
      </c>
    </row>
    <row r="2762" spans="1:7" ht="13.5" x14ac:dyDescent="0.35">
      <c r="A2762" s="674" t="s">
        <v>3520</v>
      </c>
      <c r="B2762" s="676" t="s">
        <v>378</v>
      </c>
      <c r="C2762" s="672" t="s">
        <v>4280</v>
      </c>
      <c r="D2762" s="675">
        <v>44742</v>
      </c>
      <c r="E2762" s="477" t="s">
        <v>3127</v>
      </c>
      <c r="F2762" s="682" t="s">
        <v>456</v>
      </c>
      <c r="G2762" s="670">
        <f>_xlfn.XLOOKUP(Table3[[#This Row],[district]],LISTS!B:B,LISTS!C:C,0,0,1)</f>
        <v>80402010</v>
      </c>
    </row>
    <row r="2763" spans="1:7" ht="13.5" x14ac:dyDescent="0.35">
      <c r="A2763" s="670" t="s">
        <v>3555</v>
      </c>
      <c r="B2763" s="676" t="s">
        <v>3482</v>
      </c>
      <c r="C2763" s="672" t="s">
        <v>4279</v>
      </c>
      <c r="D2763" s="675">
        <v>44742</v>
      </c>
      <c r="E2763" s="477" t="s">
        <v>3127</v>
      </c>
      <c r="F2763" s="682" t="s">
        <v>456</v>
      </c>
      <c r="G2763" s="670">
        <f>_xlfn.XLOOKUP(Table3[[#This Row],[district]],LISTS!B:B,LISTS!C:C,0,0,1)</f>
        <v>80402010</v>
      </c>
    </row>
    <row r="2764" spans="1:7" ht="13.5" x14ac:dyDescent="0.35">
      <c r="A2764" s="674" t="s">
        <v>3555</v>
      </c>
      <c r="B2764" s="676" t="s">
        <v>378</v>
      </c>
      <c r="C2764" s="672" t="s">
        <v>4279</v>
      </c>
      <c r="D2764" s="675">
        <v>44742</v>
      </c>
      <c r="E2764" s="477" t="s">
        <v>3127</v>
      </c>
      <c r="F2764" s="682" t="s">
        <v>456</v>
      </c>
      <c r="G2764" s="670">
        <f>_xlfn.XLOOKUP(Table3[[#This Row],[district]],LISTS!B:B,LISTS!C:C,0,0,1)</f>
        <v>80402010</v>
      </c>
    </row>
    <row r="2765" spans="1:7" ht="13.5" x14ac:dyDescent="0.35">
      <c r="A2765" s="671" t="s">
        <v>4248</v>
      </c>
      <c r="B2765" s="676" t="s">
        <v>3674</v>
      </c>
      <c r="C2765" s="672" t="s">
        <v>4280</v>
      </c>
      <c r="D2765" s="675">
        <v>44742</v>
      </c>
      <c r="E2765" s="477" t="s">
        <v>3127</v>
      </c>
      <c r="F2765" s="682" t="s">
        <v>456</v>
      </c>
      <c r="G2765" s="670">
        <f>_xlfn.XLOOKUP(Table3[[#This Row],[district]],LISTS!B:B,LISTS!C:C,0,0,1)</f>
        <v>80402010</v>
      </c>
    </row>
    <row r="2766" spans="1:7" ht="13.5" x14ac:dyDescent="0.35">
      <c r="A2766" s="674" t="s">
        <v>4248</v>
      </c>
      <c r="B2766" s="676" t="s">
        <v>3649</v>
      </c>
      <c r="C2766" s="672" t="s">
        <v>4280</v>
      </c>
      <c r="D2766" s="675">
        <v>44742</v>
      </c>
      <c r="E2766" s="477" t="s">
        <v>3127</v>
      </c>
      <c r="F2766" s="682" t="s">
        <v>456</v>
      </c>
      <c r="G2766" s="670">
        <f>_xlfn.XLOOKUP(Table3[[#This Row],[district]],LISTS!B:B,LISTS!C:C,0,0,1)</f>
        <v>80402010</v>
      </c>
    </row>
    <row r="2767" spans="1:7" ht="13.5" x14ac:dyDescent="0.35">
      <c r="A2767" s="671" t="s">
        <v>4249</v>
      </c>
      <c r="B2767" s="676" t="s">
        <v>3676</v>
      </c>
      <c r="C2767" s="672" t="s">
        <v>4280</v>
      </c>
      <c r="D2767" s="675">
        <v>44742</v>
      </c>
      <c r="E2767" s="477" t="s">
        <v>3127</v>
      </c>
      <c r="F2767" s="682" t="s">
        <v>456</v>
      </c>
      <c r="G2767" s="670">
        <f>_xlfn.XLOOKUP(Table3[[#This Row],[district]],LISTS!B:B,LISTS!C:C,0,0,1)</f>
        <v>80402010</v>
      </c>
    </row>
    <row r="2768" spans="1:7" ht="13.5" x14ac:dyDescent="0.35">
      <c r="A2768" s="674" t="s">
        <v>4249</v>
      </c>
      <c r="B2768" s="676" t="s">
        <v>3649</v>
      </c>
      <c r="C2768" s="672" t="s">
        <v>4280</v>
      </c>
      <c r="D2768" s="675">
        <v>44742</v>
      </c>
      <c r="E2768" s="477" t="s">
        <v>3127</v>
      </c>
      <c r="F2768" s="682" t="s">
        <v>456</v>
      </c>
      <c r="G2768" s="670">
        <f>_xlfn.XLOOKUP(Table3[[#This Row],[district]],LISTS!B:B,LISTS!C:C,0,0,1)</f>
        <v>80402010</v>
      </c>
    </row>
    <row r="2769" spans="1:7" ht="13.5" x14ac:dyDescent="0.35">
      <c r="A2769" s="671" t="s">
        <v>4250</v>
      </c>
      <c r="B2769" s="676" t="s">
        <v>3680</v>
      </c>
      <c r="C2769" s="672" t="s">
        <v>4280</v>
      </c>
      <c r="D2769" s="675">
        <v>44742</v>
      </c>
      <c r="E2769" s="477" t="s">
        <v>3127</v>
      </c>
      <c r="F2769" s="682" t="s">
        <v>456</v>
      </c>
      <c r="G2769" s="670">
        <f>_xlfn.XLOOKUP(Table3[[#This Row],[district]],LISTS!B:B,LISTS!C:C,0,0,1)</f>
        <v>80402010</v>
      </c>
    </row>
    <row r="2770" spans="1:7" ht="13.5" x14ac:dyDescent="0.35">
      <c r="A2770" s="674" t="s">
        <v>4250</v>
      </c>
      <c r="B2770" s="676" t="s">
        <v>3649</v>
      </c>
      <c r="C2770" s="672" t="s">
        <v>4280</v>
      </c>
      <c r="D2770" s="675">
        <v>44742</v>
      </c>
      <c r="E2770" s="477" t="s">
        <v>3127</v>
      </c>
      <c r="F2770" s="682" t="s">
        <v>456</v>
      </c>
      <c r="G2770" s="670">
        <f>_xlfn.XLOOKUP(Table3[[#This Row],[district]],LISTS!B:B,LISTS!C:C,0,0,1)</f>
        <v>80402010</v>
      </c>
    </row>
    <row r="2771" spans="1:7" ht="13.5" x14ac:dyDescent="0.35">
      <c r="A2771" s="671" t="s">
        <v>3933</v>
      </c>
      <c r="B2771" s="676" t="s">
        <v>3656</v>
      </c>
      <c r="C2771" s="672" t="s">
        <v>4279</v>
      </c>
      <c r="D2771" s="675">
        <v>44742</v>
      </c>
      <c r="E2771" s="477" t="s">
        <v>3127</v>
      </c>
      <c r="F2771" s="682" t="s">
        <v>456</v>
      </c>
      <c r="G2771" s="670">
        <f>_xlfn.XLOOKUP(Table3[[#This Row],[district]],LISTS!B:B,LISTS!C:C,0,0,1)</f>
        <v>80402010</v>
      </c>
    </row>
    <row r="2772" spans="1:7" ht="13.5" x14ac:dyDescent="0.35">
      <c r="A2772" s="674" t="s">
        <v>3933</v>
      </c>
      <c r="B2772" s="676" t="s">
        <v>378</v>
      </c>
      <c r="C2772" s="672" t="s">
        <v>4279</v>
      </c>
      <c r="D2772" s="675">
        <v>44742</v>
      </c>
      <c r="E2772" s="477" t="s">
        <v>3127</v>
      </c>
      <c r="F2772" s="682" t="s">
        <v>456</v>
      </c>
      <c r="G2772" s="670">
        <f>_xlfn.XLOOKUP(Table3[[#This Row],[district]],LISTS!B:B,LISTS!C:C,0,0,1)</f>
        <v>80402010</v>
      </c>
    </row>
    <row r="2773" spans="1:7" ht="13.5" x14ac:dyDescent="0.35">
      <c r="A2773" s="671" t="s">
        <v>3934</v>
      </c>
      <c r="B2773" s="676" t="s">
        <v>336</v>
      </c>
      <c r="C2773" s="672" t="s">
        <v>4279</v>
      </c>
      <c r="D2773" s="675">
        <v>44742</v>
      </c>
      <c r="E2773" s="477" t="s">
        <v>3127</v>
      </c>
      <c r="F2773" s="682" t="s">
        <v>456</v>
      </c>
      <c r="G2773" s="670">
        <f>_xlfn.XLOOKUP(Table3[[#This Row],[district]],LISTS!B:B,LISTS!C:C,0,0,1)</f>
        <v>80402010</v>
      </c>
    </row>
    <row r="2774" spans="1:7" ht="13.5" x14ac:dyDescent="0.35">
      <c r="A2774" s="674" t="s">
        <v>3934</v>
      </c>
      <c r="B2774" s="676" t="s">
        <v>378</v>
      </c>
      <c r="C2774" s="672" t="s">
        <v>4279</v>
      </c>
      <c r="D2774" s="675">
        <v>44742</v>
      </c>
      <c r="E2774" s="477" t="s">
        <v>3127</v>
      </c>
      <c r="F2774" s="682" t="s">
        <v>456</v>
      </c>
      <c r="G2774" s="670">
        <f>_xlfn.XLOOKUP(Table3[[#This Row],[district]],LISTS!B:B,LISTS!C:C,0,0,1)</f>
        <v>80402010</v>
      </c>
    </row>
    <row r="2775" spans="1:7" ht="13.5" x14ac:dyDescent="0.35">
      <c r="A2775" s="671" t="s">
        <v>4251</v>
      </c>
      <c r="B2775" s="676" t="s">
        <v>3682</v>
      </c>
      <c r="C2775" s="672" t="s">
        <v>4280</v>
      </c>
      <c r="D2775" s="675">
        <v>44742</v>
      </c>
      <c r="E2775" s="477" t="s">
        <v>3127</v>
      </c>
      <c r="F2775" s="682" t="s">
        <v>456</v>
      </c>
      <c r="G2775" s="670">
        <f>_xlfn.XLOOKUP(Table3[[#This Row],[district]],LISTS!B:B,LISTS!C:C,0,0,1)</f>
        <v>80402010</v>
      </c>
    </row>
    <row r="2776" spans="1:7" ht="13.5" x14ac:dyDescent="0.35">
      <c r="A2776" s="674" t="s">
        <v>4251</v>
      </c>
      <c r="B2776" s="674" t="s">
        <v>3665</v>
      </c>
      <c r="C2776" s="672" t="s">
        <v>4280</v>
      </c>
      <c r="D2776" s="675">
        <v>44742</v>
      </c>
      <c r="E2776" s="477" t="s">
        <v>3127</v>
      </c>
      <c r="F2776" s="682" t="s">
        <v>456</v>
      </c>
      <c r="G2776" s="670">
        <f>_xlfn.XLOOKUP(Table3[[#This Row],[district]],LISTS!B:B,LISTS!C:C,0,0,1)</f>
        <v>80402010</v>
      </c>
    </row>
    <row r="2777" spans="1:7" ht="13.5" x14ac:dyDescent="0.35">
      <c r="A2777" s="677" t="s">
        <v>3627</v>
      </c>
      <c r="B2777" s="676" t="s">
        <v>3658</v>
      </c>
      <c r="C2777" s="672" t="s">
        <v>4280</v>
      </c>
      <c r="D2777" s="675">
        <v>44742</v>
      </c>
      <c r="E2777" s="477" t="s">
        <v>3127</v>
      </c>
      <c r="F2777" s="682" t="s">
        <v>456</v>
      </c>
      <c r="G2777" s="670">
        <f>_xlfn.XLOOKUP(Table3[[#This Row],[district]],LISTS!B:B,LISTS!C:C,0,0,1)</f>
        <v>80402010</v>
      </c>
    </row>
    <row r="2778" spans="1:7" ht="13.5" x14ac:dyDescent="0.35">
      <c r="A2778" s="674" t="s">
        <v>3627</v>
      </c>
      <c r="B2778" s="676" t="s">
        <v>378</v>
      </c>
      <c r="C2778" s="672" t="s">
        <v>4280</v>
      </c>
      <c r="D2778" s="675">
        <v>44742</v>
      </c>
      <c r="E2778" s="477" t="s">
        <v>3127</v>
      </c>
      <c r="F2778" s="682" t="s">
        <v>456</v>
      </c>
      <c r="G2778" s="670">
        <f>_xlfn.XLOOKUP(Table3[[#This Row],[district]],LISTS!B:B,LISTS!C:C,0,0,1)</f>
        <v>80402010</v>
      </c>
    </row>
    <row r="2779" spans="1:7" ht="13.5" x14ac:dyDescent="0.35">
      <c r="A2779" s="674" t="s">
        <v>3719</v>
      </c>
      <c r="B2779" s="676" t="s">
        <v>3665</v>
      </c>
      <c r="C2779" s="672" t="s">
        <v>4280</v>
      </c>
      <c r="D2779" s="675">
        <v>44742</v>
      </c>
      <c r="E2779" s="477" t="s">
        <v>3127</v>
      </c>
      <c r="F2779" s="682" t="s">
        <v>456</v>
      </c>
      <c r="G2779" s="670">
        <f>_xlfn.XLOOKUP(Table3[[#This Row],[district]],LISTS!B:B,LISTS!C:C,0,0,1)</f>
        <v>80402010</v>
      </c>
    </row>
    <row r="2780" spans="1:7" ht="13.5" x14ac:dyDescent="0.35">
      <c r="A2780" s="674" t="s">
        <v>3719</v>
      </c>
      <c r="B2780" s="676" t="s">
        <v>378</v>
      </c>
      <c r="C2780" s="672" t="s">
        <v>4280</v>
      </c>
      <c r="D2780" s="675">
        <v>44742</v>
      </c>
      <c r="E2780" s="477" t="s">
        <v>3127</v>
      </c>
      <c r="F2780" s="682" t="s">
        <v>456</v>
      </c>
      <c r="G2780" s="670">
        <f>_xlfn.XLOOKUP(Table3[[#This Row],[district]],LISTS!B:B,LISTS!C:C,0,0,1)</f>
        <v>80402010</v>
      </c>
    </row>
    <row r="2781" spans="1:7" ht="13.5" x14ac:dyDescent="0.35">
      <c r="A2781" s="670" t="s">
        <v>3542</v>
      </c>
      <c r="B2781" s="676" t="s">
        <v>3671</v>
      </c>
      <c r="C2781" s="672" t="s">
        <v>4280</v>
      </c>
      <c r="D2781" s="675">
        <v>44742</v>
      </c>
      <c r="E2781" s="477" t="s">
        <v>3127</v>
      </c>
      <c r="F2781" s="682" t="s">
        <v>456</v>
      </c>
      <c r="G2781" s="670">
        <f>_xlfn.XLOOKUP(Table3[[#This Row],[district]],LISTS!B:B,LISTS!C:C,0,0,1)</f>
        <v>80402010</v>
      </c>
    </row>
    <row r="2782" spans="1:7" ht="13.5" x14ac:dyDescent="0.35">
      <c r="A2782" s="674" t="s">
        <v>3542</v>
      </c>
      <c r="B2782" s="676" t="s">
        <v>378</v>
      </c>
      <c r="C2782" s="672" t="s">
        <v>4280</v>
      </c>
      <c r="D2782" s="675">
        <v>44742</v>
      </c>
      <c r="E2782" s="477" t="s">
        <v>3127</v>
      </c>
      <c r="F2782" s="682" t="s">
        <v>456</v>
      </c>
      <c r="G2782" s="670">
        <f>_xlfn.XLOOKUP(Table3[[#This Row],[district]],LISTS!B:B,LISTS!C:C,0,0,1)</f>
        <v>80402010</v>
      </c>
    </row>
    <row r="2783" spans="1:7" ht="13.5" x14ac:dyDescent="0.35">
      <c r="A2783" s="670" t="s">
        <v>3549</v>
      </c>
      <c r="B2783" s="676" t="s">
        <v>3674</v>
      </c>
      <c r="C2783" s="672" t="s">
        <v>4279</v>
      </c>
      <c r="D2783" s="675">
        <v>44742</v>
      </c>
      <c r="E2783" s="477" t="s">
        <v>3127</v>
      </c>
      <c r="F2783" s="682" t="s">
        <v>456</v>
      </c>
      <c r="G2783" s="670">
        <f>_xlfn.XLOOKUP(Table3[[#This Row],[district]],LISTS!B:B,LISTS!C:C,0,0,1)</f>
        <v>80402010</v>
      </c>
    </row>
    <row r="2784" spans="1:7" ht="13.5" x14ac:dyDescent="0.35">
      <c r="A2784" s="674" t="s">
        <v>3549</v>
      </c>
      <c r="B2784" s="676" t="s">
        <v>378</v>
      </c>
      <c r="C2784" s="672" t="s">
        <v>4279</v>
      </c>
      <c r="D2784" s="675">
        <v>44742</v>
      </c>
      <c r="E2784" s="477" t="s">
        <v>3127</v>
      </c>
      <c r="F2784" s="682" t="s">
        <v>456</v>
      </c>
      <c r="G2784" s="670">
        <f>_xlfn.XLOOKUP(Table3[[#This Row],[district]],LISTS!B:B,LISTS!C:C,0,0,1)</f>
        <v>80402010</v>
      </c>
    </row>
    <row r="2785" spans="1:7" ht="13.5" x14ac:dyDescent="0.35">
      <c r="A2785" s="671" t="s">
        <v>3935</v>
      </c>
      <c r="B2785" s="676" t="s">
        <v>3676</v>
      </c>
      <c r="C2785" s="672" t="s">
        <v>4279</v>
      </c>
      <c r="D2785" s="675">
        <v>44742</v>
      </c>
      <c r="E2785" s="477" t="s">
        <v>3127</v>
      </c>
      <c r="F2785" s="682" t="s">
        <v>456</v>
      </c>
      <c r="G2785" s="670">
        <f>_xlfn.XLOOKUP(Table3[[#This Row],[district]],LISTS!B:B,LISTS!C:C,0,0,1)</f>
        <v>80402010</v>
      </c>
    </row>
    <row r="2786" spans="1:7" ht="13.5" x14ac:dyDescent="0.35">
      <c r="A2786" s="674" t="s">
        <v>3935</v>
      </c>
      <c r="B2786" s="674" t="s">
        <v>378</v>
      </c>
      <c r="C2786" s="672" t="s">
        <v>4279</v>
      </c>
      <c r="D2786" s="675">
        <v>44742</v>
      </c>
      <c r="E2786" s="477" t="s">
        <v>3127</v>
      </c>
      <c r="F2786" s="682" t="s">
        <v>456</v>
      </c>
      <c r="G2786" s="670">
        <f>_xlfn.XLOOKUP(Table3[[#This Row],[district]],LISTS!B:B,LISTS!C:C,0,0,1)</f>
        <v>80402010</v>
      </c>
    </row>
    <row r="2787" spans="1:7" ht="13.5" x14ac:dyDescent="0.35">
      <c r="A2787" s="671" t="s">
        <v>3936</v>
      </c>
      <c r="B2787" s="676" t="s">
        <v>3680</v>
      </c>
      <c r="C2787" s="672" t="s">
        <v>4279</v>
      </c>
      <c r="D2787" s="675">
        <v>44742</v>
      </c>
      <c r="E2787" s="477" t="s">
        <v>3127</v>
      </c>
      <c r="F2787" s="682" t="s">
        <v>456</v>
      </c>
      <c r="G2787" s="670">
        <f>_xlfn.XLOOKUP(Table3[[#This Row],[district]],LISTS!B:B,LISTS!C:C,0,0,1)</f>
        <v>80402010</v>
      </c>
    </row>
    <row r="2788" spans="1:7" ht="13.5" x14ac:dyDescent="0.35">
      <c r="A2788" s="674" t="s">
        <v>3936</v>
      </c>
      <c r="B2788" s="676" t="s">
        <v>378</v>
      </c>
      <c r="C2788" s="672" t="s">
        <v>4279</v>
      </c>
      <c r="D2788" s="675">
        <v>44742</v>
      </c>
      <c r="E2788" s="477" t="s">
        <v>3127</v>
      </c>
      <c r="F2788" s="682" t="s">
        <v>456</v>
      </c>
      <c r="G2788" s="670">
        <f>_xlfn.XLOOKUP(Table3[[#This Row],[district]],LISTS!B:B,LISTS!C:C,0,0,1)</f>
        <v>80402010</v>
      </c>
    </row>
    <row r="2789" spans="1:7" ht="13.5" x14ac:dyDescent="0.35">
      <c r="A2789" s="674" t="s">
        <v>3834</v>
      </c>
      <c r="B2789" s="676" t="s">
        <v>3682</v>
      </c>
      <c r="C2789" s="672" t="s">
        <v>4280</v>
      </c>
      <c r="D2789" s="675">
        <v>44742</v>
      </c>
      <c r="E2789" s="477" t="s">
        <v>3127</v>
      </c>
      <c r="F2789" s="682" t="s">
        <v>456</v>
      </c>
      <c r="G2789" s="670">
        <f>_xlfn.XLOOKUP(Table3[[#This Row],[district]],LISTS!B:B,LISTS!C:C,0,0,1)</f>
        <v>80402010</v>
      </c>
    </row>
    <row r="2790" spans="1:7" ht="13.5" x14ac:dyDescent="0.35">
      <c r="A2790" s="674" t="s">
        <v>3834</v>
      </c>
      <c r="B2790" s="676" t="s">
        <v>378</v>
      </c>
      <c r="C2790" s="672" t="s">
        <v>4280</v>
      </c>
      <c r="D2790" s="675">
        <v>44742</v>
      </c>
      <c r="E2790" s="477" t="s">
        <v>3127</v>
      </c>
      <c r="F2790" s="682" t="s">
        <v>456</v>
      </c>
      <c r="G2790" s="670">
        <f>_xlfn.XLOOKUP(Table3[[#This Row],[district]],LISTS!B:B,LISTS!C:C,0,0,1)</f>
        <v>80402010</v>
      </c>
    </row>
    <row r="2791" spans="1:7" ht="13.5" x14ac:dyDescent="0.35">
      <c r="A2791" s="671" t="s">
        <v>4252</v>
      </c>
      <c r="B2791" s="676" t="s">
        <v>3683</v>
      </c>
      <c r="C2791" s="672" t="s">
        <v>4280</v>
      </c>
      <c r="D2791" s="675">
        <v>44742</v>
      </c>
      <c r="E2791" s="477" t="s">
        <v>3127</v>
      </c>
      <c r="F2791" s="682" t="s">
        <v>456</v>
      </c>
      <c r="G2791" s="670">
        <f>_xlfn.XLOOKUP(Table3[[#This Row],[district]],LISTS!B:B,LISTS!C:C,0,0,1)</f>
        <v>80402010</v>
      </c>
    </row>
    <row r="2792" spans="1:7" ht="13.5" x14ac:dyDescent="0.35">
      <c r="A2792" s="674" t="s">
        <v>4252</v>
      </c>
      <c r="B2792" s="676" t="s">
        <v>3665</v>
      </c>
      <c r="C2792" s="672" t="s">
        <v>4280</v>
      </c>
      <c r="D2792" s="675">
        <v>44742</v>
      </c>
      <c r="E2792" s="477" t="s">
        <v>3127</v>
      </c>
      <c r="F2792" s="682" t="s">
        <v>456</v>
      </c>
      <c r="G2792" s="670">
        <f>_xlfn.XLOOKUP(Table3[[#This Row],[district]],LISTS!B:B,LISTS!C:C,0,0,1)</f>
        <v>80402010</v>
      </c>
    </row>
    <row r="2793" spans="1:7" ht="13.5" x14ac:dyDescent="0.35">
      <c r="A2793" s="674" t="s">
        <v>3824</v>
      </c>
      <c r="B2793" s="676" t="s">
        <v>3683</v>
      </c>
      <c r="C2793" s="672" t="s">
        <v>4280</v>
      </c>
      <c r="D2793" s="675">
        <v>44742</v>
      </c>
      <c r="E2793" s="477" t="s">
        <v>3127</v>
      </c>
      <c r="F2793" s="682" t="s">
        <v>456</v>
      </c>
      <c r="G2793" s="670">
        <f>_xlfn.XLOOKUP(Table3[[#This Row],[district]],LISTS!B:B,LISTS!C:C,0,0,1)</f>
        <v>80402010</v>
      </c>
    </row>
    <row r="2794" spans="1:7" ht="13.5" x14ac:dyDescent="0.35">
      <c r="A2794" s="674" t="s">
        <v>3824</v>
      </c>
      <c r="B2794" s="676" t="s">
        <v>378</v>
      </c>
      <c r="C2794" s="672" t="s">
        <v>4280</v>
      </c>
      <c r="D2794" s="675">
        <v>44742</v>
      </c>
      <c r="E2794" s="477" t="s">
        <v>3127</v>
      </c>
      <c r="F2794" s="682" t="s">
        <v>456</v>
      </c>
      <c r="G2794" s="670">
        <f>_xlfn.XLOOKUP(Table3[[#This Row],[district]],LISTS!B:B,LISTS!C:C,0,0,1)</f>
        <v>80402010</v>
      </c>
    </row>
    <row r="2795" spans="1:7" ht="13.5" x14ac:dyDescent="0.35">
      <c r="A2795" s="674" t="s">
        <v>3746</v>
      </c>
      <c r="B2795" s="676" t="s">
        <v>3685</v>
      </c>
      <c r="C2795" s="672" t="s">
        <v>4280</v>
      </c>
      <c r="D2795" s="675">
        <v>44742</v>
      </c>
      <c r="E2795" s="477" t="s">
        <v>3127</v>
      </c>
      <c r="F2795" s="682" t="s">
        <v>456</v>
      </c>
      <c r="G2795" s="670">
        <f>_xlfn.XLOOKUP(Table3[[#This Row],[district]],LISTS!B:B,LISTS!C:C,0,0,1)</f>
        <v>80402010</v>
      </c>
    </row>
    <row r="2796" spans="1:7" ht="13.5" x14ac:dyDescent="0.35">
      <c r="A2796" s="674" t="s">
        <v>3746</v>
      </c>
      <c r="B2796" s="676" t="s">
        <v>378</v>
      </c>
      <c r="C2796" s="672" t="s">
        <v>4280</v>
      </c>
      <c r="D2796" s="675">
        <v>44742</v>
      </c>
      <c r="E2796" s="477" t="s">
        <v>3127</v>
      </c>
      <c r="F2796" s="682" t="s">
        <v>456</v>
      </c>
      <c r="G2796" s="670">
        <f>_xlfn.XLOOKUP(Table3[[#This Row],[district]],LISTS!B:B,LISTS!C:C,0,0,1)</f>
        <v>80402010</v>
      </c>
    </row>
    <row r="2797" spans="1:7" ht="13.5" x14ac:dyDescent="0.35">
      <c r="A2797" s="671" t="s">
        <v>3937</v>
      </c>
      <c r="B2797" s="676" t="s">
        <v>3688</v>
      </c>
      <c r="C2797" s="672" t="s">
        <v>4279</v>
      </c>
      <c r="D2797" s="675">
        <v>44742</v>
      </c>
      <c r="E2797" s="477" t="s">
        <v>3127</v>
      </c>
      <c r="F2797" s="682" t="s">
        <v>456</v>
      </c>
      <c r="G2797" s="670">
        <f>_xlfn.XLOOKUP(Table3[[#This Row],[district]],LISTS!B:B,LISTS!C:C,0,0,1)</f>
        <v>80402010</v>
      </c>
    </row>
    <row r="2798" spans="1:7" ht="13.5" x14ac:dyDescent="0.35">
      <c r="A2798" s="674" t="s">
        <v>3937</v>
      </c>
      <c r="B2798" s="676" t="s">
        <v>378</v>
      </c>
      <c r="C2798" s="672" t="s">
        <v>4279</v>
      </c>
      <c r="D2798" s="675">
        <v>44742</v>
      </c>
      <c r="E2798" s="477" t="s">
        <v>3127</v>
      </c>
      <c r="F2798" s="682" t="s">
        <v>456</v>
      </c>
      <c r="G2798" s="670">
        <f>_xlfn.XLOOKUP(Table3[[#This Row],[district]],LISTS!B:B,LISTS!C:C,0,0,1)</f>
        <v>80402010</v>
      </c>
    </row>
    <row r="2799" spans="1:7" ht="13.5" x14ac:dyDescent="0.35">
      <c r="A2799" s="671" t="s">
        <v>4253</v>
      </c>
      <c r="B2799" s="676" t="s">
        <v>3685</v>
      </c>
      <c r="C2799" s="672" t="s">
        <v>4280</v>
      </c>
      <c r="D2799" s="675">
        <v>44742</v>
      </c>
      <c r="E2799" s="477" t="s">
        <v>3127</v>
      </c>
      <c r="F2799" s="682" t="s">
        <v>456</v>
      </c>
      <c r="G2799" s="670">
        <f>_xlfn.XLOOKUP(Table3[[#This Row],[district]],LISTS!B:B,LISTS!C:C,0,0,1)</f>
        <v>80402010</v>
      </c>
    </row>
    <row r="2800" spans="1:7" ht="13.5" x14ac:dyDescent="0.35">
      <c r="A2800" s="674" t="s">
        <v>4253</v>
      </c>
      <c r="B2800" s="676" t="s">
        <v>3665</v>
      </c>
      <c r="C2800" s="672" t="s">
        <v>4280</v>
      </c>
      <c r="D2800" s="675">
        <v>44742</v>
      </c>
      <c r="E2800" s="477" t="s">
        <v>3127</v>
      </c>
      <c r="F2800" s="682" t="s">
        <v>456</v>
      </c>
      <c r="G2800" s="670">
        <f>_xlfn.XLOOKUP(Table3[[#This Row],[district]],LISTS!B:B,LISTS!C:C,0,0,1)</f>
        <v>80402010</v>
      </c>
    </row>
    <row r="2801" spans="1:7" ht="13.5" x14ac:dyDescent="0.35">
      <c r="A2801" s="674" t="s">
        <v>3830</v>
      </c>
      <c r="B2801" s="676" t="s">
        <v>3689</v>
      </c>
      <c r="C2801" s="672" t="s">
        <v>4280</v>
      </c>
      <c r="D2801" s="675">
        <v>44742</v>
      </c>
      <c r="E2801" s="477" t="s">
        <v>3127</v>
      </c>
      <c r="F2801" s="682" t="s">
        <v>456</v>
      </c>
      <c r="G2801" s="670">
        <f>_xlfn.XLOOKUP(Table3[[#This Row],[district]],LISTS!B:B,LISTS!C:C,0,0,1)</f>
        <v>80402010</v>
      </c>
    </row>
    <row r="2802" spans="1:7" ht="13.5" x14ac:dyDescent="0.35">
      <c r="A2802" s="674" t="s">
        <v>3830</v>
      </c>
      <c r="B2802" s="676" t="s">
        <v>378</v>
      </c>
      <c r="C2802" s="672" t="s">
        <v>4280</v>
      </c>
      <c r="D2802" s="675">
        <v>44742</v>
      </c>
      <c r="E2802" s="477" t="s">
        <v>3127</v>
      </c>
      <c r="F2802" s="682" t="s">
        <v>456</v>
      </c>
      <c r="G2802" s="670">
        <f>_xlfn.XLOOKUP(Table3[[#This Row],[district]],LISTS!B:B,LISTS!C:C,0,0,1)</f>
        <v>80402010</v>
      </c>
    </row>
    <row r="2803" spans="1:7" ht="13.5" x14ac:dyDescent="0.35">
      <c r="A2803" s="674" t="s">
        <v>3781</v>
      </c>
      <c r="B2803" s="676" t="s">
        <v>3691</v>
      </c>
      <c r="C2803" s="672" t="s">
        <v>4280</v>
      </c>
      <c r="D2803" s="675">
        <v>44742</v>
      </c>
      <c r="E2803" s="477" t="s">
        <v>3127</v>
      </c>
      <c r="F2803" s="682" t="s">
        <v>456</v>
      </c>
      <c r="G2803" s="670">
        <f>_xlfn.XLOOKUP(Table3[[#This Row],[district]],LISTS!B:B,LISTS!C:C,0,0,1)</f>
        <v>80402010</v>
      </c>
    </row>
    <row r="2804" spans="1:7" ht="13.5" x14ac:dyDescent="0.35">
      <c r="A2804" s="674" t="s">
        <v>3781</v>
      </c>
      <c r="B2804" s="676" t="s">
        <v>378</v>
      </c>
      <c r="C2804" s="672" t="s">
        <v>4280</v>
      </c>
      <c r="D2804" s="675">
        <v>44742</v>
      </c>
      <c r="E2804" s="477" t="s">
        <v>3127</v>
      </c>
      <c r="F2804" s="682" t="s">
        <v>456</v>
      </c>
      <c r="G2804" s="670">
        <f>_xlfn.XLOOKUP(Table3[[#This Row],[district]],LISTS!B:B,LISTS!C:C,0,0,1)</f>
        <v>80402010</v>
      </c>
    </row>
    <row r="2805" spans="1:7" ht="13.5" x14ac:dyDescent="0.35">
      <c r="A2805" s="674" t="s">
        <v>3713</v>
      </c>
      <c r="B2805" s="676" t="s">
        <v>3693</v>
      </c>
      <c r="C2805" s="672" t="s">
        <v>4280</v>
      </c>
      <c r="D2805" s="675">
        <v>44742</v>
      </c>
      <c r="E2805" s="477" t="s">
        <v>3127</v>
      </c>
      <c r="F2805" s="682" t="s">
        <v>456</v>
      </c>
      <c r="G2805" s="670">
        <f>_xlfn.XLOOKUP(Table3[[#This Row],[district]],LISTS!B:B,LISTS!C:C,0,0,1)</f>
        <v>80402010</v>
      </c>
    </row>
    <row r="2806" spans="1:7" ht="13.5" x14ac:dyDescent="0.35">
      <c r="A2806" s="674" t="s">
        <v>3713</v>
      </c>
      <c r="B2806" s="676" t="s">
        <v>378</v>
      </c>
      <c r="C2806" s="672" t="s">
        <v>4280</v>
      </c>
      <c r="D2806" s="675">
        <v>44742</v>
      </c>
      <c r="E2806" s="477" t="s">
        <v>3127</v>
      </c>
      <c r="F2806" s="682" t="s">
        <v>456</v>
      </c>
      <c r="G2806" s="670">
        <f>_xlfn.XLOOKUP(Table3[[#This Row],[district]],LISTS!B:B,LISTS!C:C,0,0,1)</f>
        <v>80402010</v>
      </c>
    </row>
    <row r="2807" spans="1:7" ht="13.5" x14ac:dyDescent="0.35">
      <c r="A2807" s="670" t="s">
        <v>3535</v>
      </c>
      <c r="B2807" s="676" t="s">
        <v>4273</v>
      </c>
      <c r="C2807" s="672" t="s">
        <v>4280</v>
      </c>
      <c r="D2807" s="675">
        <v>44742</v>
      </c>
      <c r="E2807" s="477" t="s">
        <v>3127</v>
      </c>
      <c r="F2807" s="682" t="s">
        <v>456</v>
      </c>
      <c r="G2807" s="670">
        <f>_xlfn.XLOOKUP(Table3[[#This Row],[district]],LISTS!B:B,LISTS!C:C,0,0,1)</f>
        <v>80402010</v>
      </c>
    </row>
    <row r="2808" spans="1:7" ht="13.5" x14ac:dyDescent="0.35">
      <c r="A2808" s="674" t="s">
        <v>3535</v>
      </c>
      <c r="B2808" s="674" t="s">
        <v>378</v>
      </c>
      <c r="C2808" s="672" t="s">
        <v>4280</v>
      </c>
      <c r="D2808" s="675">
        <v>44742</v>
      </c>
      <c r="E2808" s="477" t="s">
        <v>3127</v>
      </c>
      <c r="F2808" s="682" t="s">
        <v>456</v>
      </c>
      <c r="G2808" s="670">
        <f>_xlfn.XLOOKUP(Table3[[#This Row],[district]],LISTS!B:B,LISTS!C:C,0,0,1)</f>
        <v>80402010</v>
      </c>
    </row>
    <row r="2809" spans="1:7" ht="13.5" x14ac:dyDescent="0.35">
      <c r="A2809" s="674" t="s">
        <v>3813</v>
      </c>
      <c r="B2809" s="676" t="s">
        <v>3634</v>
      </c>
      <c r="C2809" s="672" t="s">
        <v>4280</v>
      </c>
      <c r="D2809" s="675">
        <v>44742</v>
      </c>
      <c r="E2809" s="477" t="s">
        <v>3127</v>
      </c>
      <c r="F2809" s="682" t="s">
        <v>456</v>
      </c>
      <c r="G2809" s="670">
        <f>_xlfn.XLOOKUP(Table3[[#This Row],[district]],LISTS!B:B,LISTS!C:C,0,0,1)</f>
        <v>80402010</v>
      </c>
    </row>
    <row r="2810" spans="1:7" ht="13.5" x14ac:dyDescent="0.35">
      <c r="A2810" s="674" t="s">
        <v>3813</v>
      </c>
      <c r="B2810" s="676" t="s">
        <v>378</v>
      </c>
      <c r="C2810" s="672" t="s">
        <v>4280</v>
      </c>
      <c r="D2810" s="675">
        <v>44742</v>
      </c>
      <c r="E2810" s="477" t="s">
        <v>3127</v>
      </c>
      <c r="F2810" s="682" t="s">
        <v>456</v>
      </c>
      <c r="G2810" s="670">
        <f>_xlfn.XLOOKUP(Table3[[#This Row],[district]],LISTS!B:B,LISTS!C:C,0,0,1)</f>
        <v>80402010</v>
      </c>
    </row>
    <row r="2811" spans="1:7" ht="13.5" x14ac:dyDescent="0.35">
      <c r="A2811" s="674" t="s">
        <v>3673</v>
      </c>
      <c r="B2811" s="676" t="s">
        <v>607</v>
      </c>
      <c r="C2811" s="672" t="s">
        <v>4280</v>
      </c>
      <c r="D2811" s="675">
        <v>44742</v>
      </c>
      <c r="E2811" s="477" t="s">
        <v>3127</v>
      </c>
      <c r="F2811" s="682" t="s">
        <v>456</v>
      </c>
      <c r="G2811" s="670">
        <f>_xlfn.XLOOKUP(Table3[[#This Row],[district]],LISTS!B:B,LISTS!C:C,0,0,1)</f>
        <v>80402010</v>
      </c>
    </row>
    <row r="2812" spans="1:7" ht="13.5" x14ac:dyDescent="0.35">
      <c r="A2812" s="674" t="s">
        <v>3673</v>
      </c>
      <c r="B2812" s="676" t="s">
        <v>378</v>
      </c>
      <c r="C2812" s="672" t="s">
        <v>4280</v>
      </c>
      <c r="D2812" s="675">
        <v>44742</v>
      </c>
      <c r="E2812" s="477" t="s">
        <v>3127</v>
      </c>
      <c r="F2812" s="682" t="s">
        <v>456</v>
      </c>
      <c r="G2812" s="670">
        <f>_xlfn.XLOOKUP(Table3[[#This Row],[district]],LISTS!B:B,LISTS!C:C,0,0,1)</f>
        <v>80402010</v>
      </c>
    </row>
    <row r="2813" spans="1:7" ht="13.5" x14ac:dyDescent="0.35">
      <c r="A2813" s="671" t="s">
        <v>3938</v>
      </c>
      <c r="B2813" s="676" t="s">
        <v>378</v>
      </c>
      <c r="C2813" s="672" t="s">
        <v>4279</v>
      </c>
      <c r="D2813" s="675">
        <v>44742</v>
      </c>
      <c r="E2813" s="477" t="s">
        <v>3127</v>
      </c>
      <c r="F2813" s="682" t="s">
        <v>456</v>
      </c>
      <c r="G2813" s="670">
        <f>_xlfn.XLOOKUP(Table3[[#This Row],[district]],LISTS!B:B,LISTS!C:C,0,0,1)</f>
        <v>80402010</v>
      </c>
    </row>
    <row r="2814" spans="1:7" ht="13.5" x14ac:dyDescent="0.35">
      <c r="A2814" s="674" t="s">
        <v>3722</v>
      </c>
      <c r="B2814" s="676" t="s">
        <v>3637</v>
      </c>
      <c r="C2814" s="672" t="s">
        <v>4280</v>
      </c>
      <c r="D2814" s="675">
        <v>44742</v>
      </c>
      <c r="E2814" s="477" t="s">
        <v>3127</v>
      </c>
      <c r="F2814" s="682" t="s">
        <v>456</v>
      </c>
      <c r="G2814" s="670">
        <f>_xlfn.XLOOKUP(Table3[[#This Row],[district]],LISTS!B:B,LISTS!C:C,0,0,1)</f>
        <v>80402010</v>
      </c>
    </row>
    <row r="2815" spans="1:7" ht="13.5" x14ac:dyDescent="0.35">
      <c r="A2815" s="674" t="s">
        <v>3722</v>
      </c>
      <c r="B2815" s="676" t="s">
        <v>378</v>
      </c>
      <c r="C2815" s="672" t="s">
        <v>4280</v>
      </c>
      <c r="D2815" s="675">
        <v>44742</v>
      </c>
      <c r="E2815" s="477" t="s">
        <v>3127</v>
      </c>
      <c r="F2815" s="682" t="s">
        <v>456</v>
      </c>
      <c r="G2815" s="670">
        <f>_xlfn.XLOOKUP(Table3[[#This Row],[district]],LISTS!B:B,LISTS!C:C,0,0,1)</f>
        <v>80402010</v>
      </c>
    </row>
    <row r="2816" spans="1:7" ht="13.5" x14ac:dyDescent="0.35">
      <c r="A2816" s="674" t="s">
        <v>3833</v>
      </c>
      <c r="B2816" s="676" t="s">
        <v>3616</v>
      </c>
      <c r="C2816" s="672" t="s">
        <v>4280</v>
      </c>
      <c r="D2816" s="675">
        <v>44742</v>
      </c>
      <c r="E2816" s="477" t="s">
        <v>3127</v>
      </c>
      <c r="F2816" s="682" t="s">
        <v>456</v>
      </c>
      <c r="G2816" s="670">
        <f>_xlfn.XLOOKUP(Table3[[#This Row],[district]],LISTS!B:B,LISTS!C:C,0,0,1)</f>
        <v>80402010</v>
      </c>
    </row>
    <row r="2817" spans="1:7" ht="13.5" x14ac:dyDescent="0.35">
      <c r="A2817" s="674" t="s">
        <v>3833</v>
      </c>
      <c r="B2817" s="674" t="s">
        <v>3689</v>
      </c>
      <c r="C2817" s="672" t="s">
        <v>4280</v>
      </c>
      <c r="D2817" s="675">
        <v>44742</v>
      </c>
      <c r="E2817" s="477" t="s">
        <v>3127</v>
      </c>
      <c r="F2817" s="682" t="s">
        <v>456</v>
      </c>
      <c r="G2817" s="670">
        <f>_xlfn.XLOOKUP(Table3[[#This Row],[district]],LISTS!B:B,LISTS!C:C,0,0,1)</f>
        <v>80402010</v>
      </c>
    </row>
    <row r="2818" spans="1:7" ht="13.5" x14ac:dyDescent="0.35">
      <c r="A2818" s="670" t="s">
        <v>3568</v>
      </c>
      <c r="B2818" s="676" t="s">
        <v>3638</v>
      </c>
      <c r="C2818" s="672" t="s">
        <v>4279</v>
      </c>
      <c r="D2818" s="675">
        <v>44742</v>
      </c>
      <c r="E2818" s="477" t="s">
        <v>3127</v>
      </c>
      <c r="F2818" s="682" t="s">
        <v>456</v>
      </c>
      <c r="G2818" s="670">
        <f>_xlfn.XLOOKUP(Table3[[#This Row],[district]],LISTS!B:B,LISTS!C:C,0,0,1)</f>
        <v>80402010</v>
      </c>
    </row>
    <row r="2819" spans="1:7" ht="13.5" x14ac:dyDescent="0.35">
      <c r="A2819" s="674" t="s">
        <v>3568</v>
      </c>
      <c r="B2819" s="676" t="s">
        <v>3689</v>
      </c>
      <c r="C2819" s="672" t="s">
        <v>4279</v>
      </c>
      <c r="D2819" s="675">
        <v>44742</v>
      </c>
      <c r="E2819" s="477" t="s">
        <v>3127</v>
      </c>
      <c r="F2819" s="682" t="s">
        <v>456</v>
      </c>
      <c r="G2819" s="670">
        <f>_xlfn.XLOOKUP(Table3[[#This Row],[district]],LISTS!B:B,LISTS!C:C,0,0,1)</f>
        <v>80402010</v>
      </c>
    </row>
    <row r="2820" spans="1:7" ht="13.5" x14ac:dyDescent="0.35">
      <c r="A2820" s="674" t="s">
        <v>3660</v>
      </c>
      <c r="B2820" s="676" t="s">
        <v>3639</v>
      </c>
      <c r="C2820" s="672" t="s">
        <v>4280</v>
      </c>
      <c r="D2820" s="675">
        <v>44742</v>
      </c>
      <c r="E2820" s="477" t="s">
        <v>3127</v>
      </c>
      <c r="F2820" s="682" t="s">
        <v>456</v>
      </c>
      <c r="G2820" s="670">
        <f>_xlfn.XLOOKUP(Table3[[#This Row],[district]],LISTS!B:B,LISTS!C:C,0,0,1)</f>
        <v>80402010</v>
      </c>
    </row>
    <row r="2821" spans="1:7" ht="13.5" x14ac:dyDescent="0.35">
      <c r="A2821" s="674" t="s">
        <v>3660</v>
      </c>
      <c r="B2821" s="676" t="s">
        <v>3689</v>
      </c>
      <c r="C2821" s="672" t="s">
        <v>4280</v>
      </c>
      <c r="D2821" s="675">
        <v>44742</v>
      </c>
      <c r="E2821" s="477" t="s">
        <v>3127</v>
      </c>
      <c r="F2821" s="682" t="s">
        <v>456</v>
      </c>
      <c r="G2821" s="670">
        <f>_xlfn.XLOOKUP(Table3[[#This Row],[district]],LISTS!B:B,LISTS!C:C,0,0,1)</f>
        <v>80402010</v>
      </c>
    </row>
    <row r="2822" spans="1:7" ht="13.5" x14ac:dyDescent="0.35">
      <c r="A2822" s="670" t="s">
        <v>3547</v>
      </c>
      <c r="B2822" s="676" t="s">
        <v>3640</v>
      </c>
      <c r="C2822" s="672" t="s">
        <v>4279</v>
      </c>
      <c r="D2822" s="675">
        <v>44742</v>
      </c>
      <c r="E2822" s="477" t="s">
        <v>3127</v>
      </c>
      <c r="F2822" s="682" t="s">
        <v>456</v>
      </c>
      <c r="G2822" s="670">
        <f>_xlfn.XLOOKUP(Table3[[#This Row],[district]],LISTS!B:B,LISTS!C:C,0,0,1)</f>
        <v>80402010</v>
      </c>
    </row>
    <row r="2823" spans="1:7" ht="13.5" x14ac:dyDescent="0.35">
      <c r="A2823" s="674" t="s">
        <v>3547</v>
      </c>
      <c r="B2823" s="676" t="s">
        <v>3689</v>
      </c>
      <c r="C2823" s="672" t="s">
        <v>4279</v>
      </c>
      <c r="D2823" s="675">
        <v>44742</v>
      </c>
      <c r="E2823" s="477" t="s">
        <v>3127</v>
      </c>
      <c r="F2823" s="682" t="s">
        <v>456</v>
      </c>
      <c r="G2823" s="670">
        <f>_xlfn.XLOOKUP(Table3[[#This Row],[district]],LISTS!B:B,LISTS!C:C,0,0,1)</f>
        <v>80402010</v>
      </c>
    </row>
    <row r="2824" spans="1:7" ht="13.5" x14ac:dyDescent="0.35">
      <c r="A2824" s="670" t="s">
        <v>3524</v>
      </c>
      <c r="B2824" s="676" t="s">
        <v>3641</v>
      </c>
      <c r="C2824" s="672" t="s">
        <v>4280</v>
      </c>
      <c r="D2824" s="675">
        <v>44742</v>
      </c>
      <c r="E2824" s="477" t="s">
        <v>3127</v>
      </c>
      <c r="F2824" s="682" t="s">
        <v>456</v>
      </c>
      <c r="G2824" s="670">
        <f>_xlfn.XLOOKUP(Table3[[#This Row],[district]],LISTS!B:B,LISTS!C:C,0,0,1)</f>
        <v>80402010</v>
      </c>
    </row>
    <row r="2825" spans="1:7" ht="13.5" x14ac:dyDescent="0.35">
      <c r="A2825" s="674" t="s">
        <v>3524</v>
      </c>
      <c r="B2825" s="676" t="s">
        <v>3689</v>
      </c>
      <c r="C2825" s="672" t="s">
        <v>4280</v>
      </c>
      <c r="D2825" s="675">
        <v>44742</v>
      </c>
      <c r="E2825" s="477" t="s">
        <v>3127</v>
      </c>
      <c r="F2825" s="682" t="s">
        <v>456</v>
      </c>
      <c r="G2825" s="670">
        <f>_xlfn.XLOOKUP(Table3[[#This Row],[district]],LISTS!B:B,LISTS!C:C,0,0,1)</f>
        <v>80402010</v>
      </c>
    </row>
    <row r="2826" spans="1:7" ht="13.5" x14ac:dyDescent="0.35">
      <c r="A2826" s="671" t="s">
        <v>3939</v>
      </c>
      <c r="B2826" s="676" t="s">
        <v>3642</v>
      </c>
      <c r="C2826" s="672" t="s">
        <v>4279</v>
      </c>
      <c r="D2826" s="675">
        <v>44742</v>
      </c>
      <c r="E2826" s="477" t="s">
        <v>3127</v>
      </c>
      <c r="F2826" s="682" t="s">
        <v>456</v>
      </c>
      <c r="G2826" s="670">
        <f>_xlfn.XLOOKUP(Table3[[#This Row],[district]],LISTS!B:B,LISTS!C:C,0,0,1)</f>
        <v>80402010</v>
      </c>
    </row>
    <row r="2827" spans="1:7" ht="13.5" x14ac:dyDescent="0.35">
      <c r="A2827" s="674" t="s">
        <v>3939</v>
      </c>
      <c r="B2827" s="676" t="s">
        <v>3689</v>
      </c>
      <c r="C2827" s="672" t="s">
        <v>4279</v>
      </c>
      <c r="D2827" s="675">
        <v>44742</v>
      </c>
      <c r="E2827" s="477" t="s">
        <v>3127</v>
      </c>
      <c r="F2827" s="682" t="s">
        <v>456</v>
      </c>
      <c r="G2827" s="670">
        <f>_xlfn.XLOOKUP(Table3[[#This Row],[district]],LISTS!B:B,LISTS!C:C,0,0,1)</f>
        <v>80402010</v>
      </c>
    </row>
    <row r="2828" spans="1:7" ht="13.5" x14ac:dyDescent="0.35">
      <c r="A2828" s="671" t="s">
        <v>4254</v>
      </c>
      <c r="B2828" s="676" t="s">
        <v>3688</v>
      </c>
      <c r="C2828" s="672" t="s">
        <v>4280</v>
      </c>
      <c r="D2828" s="675">
        <v>44742</v>
      </c>
      <c r="E2828" s="477" t="s">
        <v>3127</v>
      </c>
      <c r="F2828" s="682" t="s">
        <v>456</v>
      </c>
      <c r="G2828" s="670">
        <f>_xlfn.XLOOKUP(Table3[[#This Row],[district]],LISTS!B:B,LISTS!C:C,0,0,1)</f>
        <v>80402010</v>
      </c>
    </row>
    <row r="2829" spans="1:7" ht="13.5" x14ac:dyDescent="0.35">
      <c r="A2829" s="674" t="s">
        <v>4254</v>
      </c>
      <c r="B2829" s="676" t="s">
        <v>3665</v>
      </c>
      <c r="C2829" s="672" t="s">
        <v>4280</v>
      </c>
      <c r="D2829" s="675">
        <v>44742</v>
      </c>
      <c r="E2829" s="477" t="s">
        <v>3127</v>
      </c>
      <c r="F2829" s="682" t="s">
        <v>456</v>
      </c>
      <c r="G2829" s="670">
        <f>_xlfn.XLOOKUP(Table3[[#This Row],[district]],LISTS!B:B,LISTS!C:C,0,0,1)</f>
        <v>80402010</v>
      </c>
    </row>
    <row r="2830" spans="1:7" ht="13.5" x14ac:dyDescent="0.35">
      <c r="A2830" s="674" t="s">
        <v>3728</v>
      </c>
      <c r="B2830" s="676" t="s">
        <v>373</v>
      </c>
      <c r="C2830" s="672" t="s">
        <v>4280</v>
      </c>
      <c r="D2830" s="675">
        <v>44742</v>
      </c>
      <c r="E2830" s="477" t="s">
        <v>3127</v>
      </c>
      <c r="F2830" s="682" t="s">
        <v>456</v>
      </c>
      <c r="G2830" s="670">
        <f>_xlfn.XLOOKUP(Table3[[#This Row],[district]],LISTS!B:B,LISTS!C:C,0,0,1)</f>
        <v>80402010</v>
      </c>
    </row>
    <row r="2831" spans="1:7" ht="13.5" x14ac:dyDescent="0.35">
      <c r="A2831" s="674" t="s">
        <v>3728</v>
      </c>
      <c r="B2831" s="676" t="s">
        <v>3689</v>
      </c>
      <c r="C2831" s="672" t="s">
        <v>4280</v>
      </c>
      <c r="D2831" s="675">
        <v>44742</v>
      </c>
      <c r="E2831" s="477" t="s">
        <v>3127</v>
      </c>
      <c r="F2831" s="682" t="s">
        <v>456</v>
      </c>
      <c r="G2831" s="670">
        <f>_xlfn.XLOOKUP(Table3[[#This Row],[district]],LISTS!B:B,LISTS!C:C,0,0,1)</f>
        <v>80402010</v>
      </c>
    </row>
    <row r="2832" spans="1:7" ht="13.5" x14ac:dyDescent="0.35">
      <c r="A2832" s="671" t="s">
        <v>4255</v>
      </c>
      <c r="B2832" s="676" t="s">
        <v>3689</v>
      </c>
      <c r="C2832" s="672" t="s">
        <v>4280</v>
      </c>
      <c r="D2832" s="675">
        <v>44742</v>
      </c>
      <c r="E2832" s="477" t="s">
        <v>3127</v>
      </c>
      <c r="F2832" s="682" t="s">
        <v>456</v>
      </c>
      <c r="G2832" s="670">
        <f>_xlfn.XLOOKUP(Table3[[#This Row],[district]],LISTS!B:B,LISTS!C:C,0,0,1)</f>
        <v>80402010</v>
      </c>
    </row>
    <row r="2833" spans="1:7" ht="13.5" x14ac:dyDescent="0.35">
      <c r="A2833" s="674" t="s">
        <v>4255</v>
      </c>
      <c r="B2833" s="676" t="s">
        <v>3665</v>
      </c>
      <c r="C2833" s="672" t="s">
        <v>4280</v>
      </c>
      <c r="D2833" s="675">
        <v>44742</v>
      </c>
      <c r="E2833" s="477" t="s">
        <v>3127</v>
      </c>
      <c r="F2833" s="682" t="s">
        <v>456</v>
      </c>
      <c r="G2833" s="670">
        <f>_xlfn.XLOOKUP(Table3[[#This Row],[district]],LISTS!B:B,LISTS!C:C,0,0,1)</f>
        <v>80402010</v>
      </c>
    </row>
    <row r="2834" spans="1:7" ht="13.5" x14ac:dyDescent="0.35">
      <c r="A2834" s="671" t="s">
        <v>3614</v>
      </c>
      <c r="B2834" s="676" t="s">
        <v>3645</v>
      </c>
      <c r="C2834" s="672" t="s">
        <v>4280</v>
      </c>
      <c r="D2834" s="675">
        <v>44742</v>
      </c>
      <c r="E2834" s="477" t="s">
        <v>3127</v>
      </c>
      <c r="F2834" s="682" t="s">
        <v>456</v>
      </c>
      <c r="G2834" s="670">
        <f>_xlfn.XLOOKUP(Table3[[#This Row],[district]],LISTS!B:B,LISTS!C:C,0,0,1)</f>
        <v>80402010</v>
      </c>
    </row>
    <row r="2835" spans="1:7" ht="13.5" x14ac:dyDescent="0.35">
      <c r="A2835" s="674" t="s">
        <v>3614</v>
      </c>
      <c r="B2835" s="676" t="s">
        <v>3689</v>
      </c>
      <c r="C2835" s="672" t="s">
        <v>4280</v>
      </c>
      <c r="D2835" s="675">
        <v>44742</v>
      </c>
      <c r="E2835" s="477" t="s">
        <v>3127</v>
      </c>
      <c r="F2835" s="682" t="s">
        <v>456</v>
      </c>
      <c r="G2835" s="670">
        <f>_xlfn.XLOOKUP(Table3[[#This Row],[district]],LISTS!B:B,LISTS!C:C,0,0,1)</f>
        <v>80402010</v>
      </c>
    </row>
    <row r="2836" spans="1:7" ht="13.5" x14ac:dyDescent="0.35">
      <c r="A2836" s="671" t="s">
        <v>3629</v>
      </c>
      <c r="B2836" s="676" t="s">
        <v>3648</v>
      </c>
      <c r="C2836" s="672" t="s">
        <v>4280</v>
      </c>
      <c r="D2836" s="675">
        <v>44742</v>
      </c>
      <c r="E2836" s="477" t="s">
        <v>3127</v>
      </c>
      <c r="F2836" s="682" t="s">
        <v>456</v>
      </c>
      <c r="G2836" s="670">
        <f>_xlfn.XLOOKUP(Table3[[#This Row],[district]],LISTS!B:B,LISTS!C:C,0,0,1)</f>
        <v>80402010</v>
      </c>
    </row>
    <row r="2837" spans="1:7" ht="13.5" x14ac:dyDescent="0.35">
      <c r="A2837" s="674" t="s">
        <v>3629</v>
      </c>
      <c r="B2837" s="676" t="s">
        <v>3689</v>
      </c>
      <c r="C2837" s="672" t="s">
        <v>4280</v>
      </c>
      <c r="D2837" s="675">
        <v>44742</v>
      </c>
      <c r="E2837" s="477" t="s">
        <v>3127</v>
      </c>
      <c r="F2837" s="682" t="s">
        <v>456</v>
      </c>
      <c r="G2837" s="670">
        <f>_xlfn.XLOOKUP(Table3[[#This Row],[district]],LISTS!B:B,LISTS!C:C,0,0,1)</f>
        <v>80402010</v>
      </c>
    </row>
    <row r="2838" spans="1:7" ht="13.5" x14ac:dyDescent="0.35">
      <c r="A2838" s="671" t="s">
        <v>4256</v>
      </c>
      <c r="B2838" s="676" t="s">
        <v>3691</v>
      </c>
      <c r="C2838" s="672" t="s">
        <v>4280</v>
      </c>
      <c r="D2838" s="675">
        <v>44742</v>
      </c>
      <c r="E2838" s="477" t="s">
        <v>3127</v>
      </c>
      <c r="F2838" s="682" t="s">
        <v>456</v>
      </c>
      <c r="G2838" s="670">
        <f>_xlfn.XLOOKUP(Table3[[#This Row],[district]],LISTS!B:B,LISTS!C:C,0,0,1)</f>
        <v>80402010</v>
      </c>
    </row>
    <row r="2839" spans="1:7" ht="13.5" x14ac:dyDescent="0.35">
      <c r="A2839" s="674" t="s">
        <v>4256</v>
      </c>
      <c r="B2839" s="676" t="s">
        <v>3665</v>
      </c>
      <c r="C2839" s="672" t="s">
        <v>4280</v>
      </c>
      <c r="D2839" s="675">
        <v>44742</v>
      </c>
      <c r="E2839" s="477" t="s">
        <v>3127</v>
      </c>
      <c r="F2839" s="682" t="s">
        <v>456</v>
      </c>
      <c r="G2839" s="670">
        <f>_xlfn.XLOOKUP(Table3[[#This Row],[district]],LISTS!B:B,LISTS!C:C,0,0,1)</f>
        <v>80402010</v>
      </c>
    </row>
    <row r="2840" spans="1:7" ht="13.5" x14ac:dyDescent="0.35">
      <c r="A2840" s="674" t="s">
        <v>3732</v>
      </c>
      <c r="B2840" s="676" t="s">
        <v>3649</v>
      </c>
      <c r="C2840" s="672" t="s">
        <v>4280</v>
      </c>
      <c r="D2840" s="675">
        <v>44742</v>
      </c>
      <c r="E2840" s="477" t="s">
        <v>3127</v>
      </c>
      <c r="F2840" s="682" t="s">
        <v>456</v>
      </c>
      <c r="G2840" s="670">
        <f>_xlfn.XLOOKUP(Table3[[#This Row],[district]],LISTS!B:B,LISTS!C:C,0,0,1)</f>
        <v>80402010</v>
      </c>
    </row>
    <row r="2841" spans="1:7" ht="13.5" x14ac:dyDescent="0.35">
      <c r="A2841" s="674" t="s">
        <v>3732</v>
      </c>
      <c r="B2841" s="674" t="s">
        <v>3689</v>
      </c>
      <c r="C2841" s="672" t="s">
        <v>4280</v>
      </c>
      <c r="D2841" s="675">
        <v>44742</v>
      </c>
      <c r="E2841" s="477" t="s">
        <v>3127</v>
      </c>
      <c r="F2841" s="682" t="s">
        <v>456</v>
      </c>
      <c r="G2841" s="670">
        <f>_xlfn.XLOOKUP(Table3[[#This Row],[district]],LISTS!B:B,LISTS!C:C,0,0,1)</f>
        <v>80402010</v>
      </c>
    </row>
    <row r="2842" spans="1:7" ht="13.5" x14ac:dyDescent="0.35">
      <c r="A2842" s="674" t="s">
        <v>3802</v>
      </c>
      <c r="B2842" s="676" t="s">
        <v>3650</v>
      </c>
      <c r="C2842" s="672" t="s">
        <v>4280</v>
      </c>
      <c r="D2842" s="675">
        <v>44742</v>
      </c>
      <c r="E2842" s="477" t="s">
        <v>3127</v>
      </c>
      <c r="F2842" s="682" t="s">
        <v>456</v>
      </c>
      <c r="G2842" s="670">
        <f>_xlfn.XLOOKUP(Table3[[#This Row],[district]],LISTS!B:B,LISTS!C:C,0,0,1)</f>
        <v>80402010</v>
      </c>
    </row>
    <row r="2843" spans="1:7" ht="13.5" x14ac:dyDescent="0.35">
      <c r="A2843" s="674" t="s">
        <v>3802</v>
      </c>
      <c r="B2843" s="676" t="s">
        <v>3689</v>
      </c>
      <c r="C2843" s="672" t="s">
        <v>4280</v>
      </c>
      <c r="D2843" s="675">
        <v>44742</v>
      </c>
      <c r="E2843" s="477" t="s">
        <v>3127</v>
      </c>
      <c r="F2843" s="682" t="s">
        <v>456</v>
      </c>
      <c r="G2843" s="670">
        <f>_xlfn.XLOOKUP(Table3[[#This Row],[district]],LISTS!B:B,LISTS!C:C,0,0,1)</f>
        <v>80402010</v>
      </c>
    </row>
    <row r="2844" spans="1:7" ht="13.5" x14ac:dyDescent="0.35">
      <c r="A2844" s="671" t="s">
        <v>3940</v>
      </c>
      <c r="B2844" s="676" t="s">
        <v>3482</v>
      </c>
      <c r="C2844" s="672" t="s">
        <v>4279</v>
      </c>
      <c r="D2844" s="675">
        <v>44742</v>
      </c>
      <c r="E2844" s="477" t="s">
        <v>3127</v>
      </c>
      <c r="F2844" s="682" t="s">
        <v>456</v>
      </c>
      <c r="G2844" s="670">
        <f>_xlfn.XLOOKUP(Table3[[#This Row],[district]],LISTS!B:B,LISTS!C:C,0,0,1)</f>
        <v>80402010</v>
      </c>
    </row>
    <row r="2845" spans="1:7" ht="13.5" x14ac:dyDescent="0.35">
      <c r="A2845" s="674" t="s">
        <v>3940</v>
      </c>
      <c r="B2845" s="676" t="s">
        <v>3689</v>
      </c>
      <c r="C2845" s="672" t="s">
        <v>4279</v>
      </c>
      <c r="D2845" s="675">
        <v>44742</v>
      </c>
      <c r="E2845" s="477" t="s">
        <v>3127</v>
      </c>
      <c r="F2845" s="682" t="s">
        <v>456</v>
      </c>
      <c r="G2845" s="670">
        <f>_xlfn.XLOOKUP(Table3[[#This Row],[district]],LISTS!B:B,LISTS!C:C,0,0,1)</f>
        <v>80402010</v>
      </c>
    </row>
    <row r="2846" spans="1:7" ht="13.5" x14ac:dyDescent="0.35">
      <c r="A2846" s="671" t="s">
        <v>4257</v>
      </c>
      <c r="B2846" s="676" t="s">
        <v>3693</v>
      </c>
      <c r="C2846" s="672" t="s">
        <v>4280</v>
      </c>
      <c r="D2846" s="675">
        <v>44742</v>
      </c>
      <c r="E2846" s="477" t="s">
        <v>3127</v>
      </c>
      <c r="F2846" s="682" t="s">
        <v>456</v>
      </c>
      <c r="G2846" s="670">
        <f>_xlfn.XLOOKUP(Table3[[#This Row],[district]],LISTS!B:B,LISTS!C:C,0,0,1)</f>
        <v>80402010</v>
      </c>
    </row>
    <row r="2847" spans="1:7" ht="13.5" x14ac:dyDescent="0.35">
      <c r="A2847" s="674" t="s">
        <v>4257</v>
      </c>
      <c r="B2847" s="676" t="s">
        <v>3665</v>
      </c>
      <c r="C2847" s="672" t="s">
        <v>4280</v>
      </c>
      <c r="D2847" s="675">
        <v>44742</v>
      </c>
      <c r="E2847" s="477" t="s">
        <v>3127</v>
      </c>
      <c r="F2847" s="682" t="s">
        <v>456</v>
      </c>
      <c r="G2847" s="670">
        <f>_xlfn.XLOOKUP(Table3[[#This Row],[district]],LISTS!B:B,LISTS!C:C,0,0,1)</f>
        <v>80402010</v>
      </c>
    </row>
    <row r="2848" spans="1:7" ht="13.5" x14ac:dyDescent="0.35">
      <c r="A2848" s="671" t="s">
        <v>4258</v>
      </c>
      <c r="B2848" s="676" t="s">
        <v>4273</v>
      </c>
      <c r="C2848" s="672" t="s">
        <v>4280</v>
      </c>
      <c r="D2848" s="675">
        <v>44742</v>
      </c>
      <c r="E2848" s="477" t="s">
        <v>3127</v>
      </c>
      <c r="F2848" s="682" t="s">
        <v>456</v>
      </c>
      <c r="G2848" s="670">
        <f>_xlfn.XLOOKUP(Table3[[#This Row],[district]],LISTS!B:B,LISTS!C:C,0,0,1)</f>
        <v>80402010</v>
      </c>
    </row>
    <row r="2849" spans="1:7" ht="13.5" x14ac:dyDescent="0.35">
      <c r="A2849" s="674" t="s">
        <v>4258</v>
      </c>
      <c r="B2849" s="676" t="s">
        <v>3665</v>
      </c>
      <c r="C2849" s="672" t="s">
        <v>4280</v>
      </c>
      <c r="D2849" s="675">
        <v>44742</v>
      </c>
      <c r="E2849" s="477" t="s">
        <v>3127</v>
      </c>
      <c r="F2849" s="682" t="s">
        <v>456</v>
      </c>
      <c r="G2849" s="670">
        <f>_xlfn.XLOOKUP(Table3[[#This Row],[district]],LISTS!B:B,LISTS!C:C,0,0,1)</f>
        <v>80402010</v>
      </c>
    </row>
    <row r="2850" spans="1:7" ht="13.5" x14ac:dyDescent="0.35">
      <c r="A2850" s="671" t="s">
        <v>4259</v>
      </c>
      <c r="B2850" s="676" t="s">
        <v>3634</v>
      </c>
      <c r="C2850" s="672" t="s">
        <v>4280</v>
      </c>
      <c r="D2850" s="675">
        <v>44742</v>
      </c>
      <c r="E2850" s="477" t="s">
        <v>3127</v>
      </c>
      <c r="F2850" s="682" t="s">
        <v>456</v>
      </c>
      <c r="G2850" s="670">
        <f>_xlfn.XLOOKUP(Table3[[#This Row],[district]],LISTS!B:B,LISTS!C:C,0,0,1)</f>
        <v>80402010</v>
      </c>
    </row>
    <row r="2851" spans="1:7" ht="13.5" x14ac:dyDescent="0.35">
      <c r="A2851" s="674" t="s">
        <v>4259</v>
      </c>
      <c r="B2851" s="676" t="s">
        <v>3665</v>
      </c>
      <c r="C2851" s="672" t="s">
        <v>4280</v>
      </c>
      <c r="D2851" s="675">
        <v>44742</v>
      </c>
      <c r="E2851" s="477" t="s">
        <v>3127</v>
      </c>
      <c r="F2851" s="682" t="s">
        <v>456</v>
      </c>
      <c r="G2851" s="670">
        <f>_xlfn.XLOOKUP(Table3[[#This Row],[district]],LISTS!B:B,LISTS!C:C,0,0,1)</f>
        <v>80402010</v>
      </c>
    </row>
    <row r="2852" spans="1:7" ht="13.5" x14ac:dyDescent="0.35">
      <c r="A2852" s="674" t="s">
        <v>3724</v>
      </c>
      <c r="B2852" s="676" t="s">
        <v>3656</v>
      </c>
      <c r="C2852" s="672" t="s">
        <v>4280</v>
      </c>
      <c r="D2852" s="675">
        <v>44742</v>
      </c>
      <c r="E2852" s="477" t="s">
        <v>3127</v>
      </c>
      <c r="F2852" s="682" t="s">
        <v>456</v>
      </c>
      <c r="G2852" s="670">
        <f>_xlfn.XLOOKUP(Table3[[#This Row],[district]],LISTS!B:B,LISTS!C:C,0,0,1)</f>
        <v>80402010</v>
      </c>
    </row>
    <row r="2853" spans="1:7" ht="13.5" x14ac:dyDescent="0.35">
      <c r="A2853" s="674" t="s">
        <v>3724</v>
      </c>
      <c r="B2853" s="676" t="s">
        <v>3689</v>
      </c>
      <c r="C2853" s="672" t="s">
        <v>4280</v>
      </c>
      <c r="D2853" s="675">
        <v>44742</v>
      </c>
      <c r="E2853" s="477" t="s">
        <v>3127</v>
      </c>
      <c r="F2853" s="682" t="s">
        <v>456</v>
      </c>
      <c r="G2853" s="670">
        <f>_xlfn.XLOOKUP(Table3[[#This Row],[district]],LISTS!B:B,LISTS!C:C,0,0,1)</f>
        <v>80402010</v>
      </c>
    </row>
    <row r="2854" spans="1:7" ht="13.5" x14ac:dyDescent="0.35">
      <c r="A2854" s="671" t="s">
        <v>4260</v>
      </c>
      <c r="B2854" s="676" t="s">
        <v>607</v>
      </c>
      <c r="C2854" s="672" t="s">
        <v>4280</v>
      </c>
      <c r="D2854" s="675">
        <v>44742</v>
      </c>
      <c r="E2854" s="477" t="s">
        <v>3127</v>
      </c>
      <c r="F2854" s="682" t="s">
        <v>456</v>
      </c>
      <c r="G2854" s="670">
        <f>_xlfn.XLOOKUP(Table3[[#This Row],[district]],LISTS!B:B,LISTS!C:C,0,0,1)</f>
        <v>80402010</v>
      </c>
    </row>
    <row r="2855" spans="1:7" ht="13.5" x14ac:dyDescent="0.35">
      <c r="A2855" s="674" t="s">
        <v>4260</v>
      </c>
      <c r="B2855" s="674" t="s">
        <v>3665</v>
      </c>
      <c r="C2855" s="672" t="s">
        <v>4280</v>
      </c>
      <c r="D2855" s="675">
        <v>44742</v>
      </c>
      <c r="E2855" s="477" t="s">
        <v>3127</v>
      </c>
      <c r="F2855" s="682" t="s">
        <v>456</v>
      </c>
      <c r="G2855" s="670">
        <f>_xlfn.XLOOKUP(Table3[[#This Row],[district]],LISTS!B:B,LISTS!C:C,0,0,1)</f>
        <v>80402010</v>
      </c>
    </row>
    <row r="2856" spans="1:7" ht="13.5" x14ac:dyDescent="0.35">
      <c r="A2856" s="674" t="s">
        <v>3677</v>
      </c>
      <c r="B2856" s="676" t="s">
        <v>336</v>
      </c>
      <c r="C2856" s="672" t="s">
        <v>4280</v>
      </c>
      <c r="D2856" s="675">
        <v>44742</v>
      </c>
      <c r="E2856" s="477" t="s">
        <v>3127</v>
      </c>
      <c r="F2856" s="682" t="s">
        <v>456</v>
      </c>
      <c r="G2856" s="670">
        <f>_xlfn.XLOOKUP(Table3[[#This Row],[district]],LISTS!B:B,LISTS!C:C,0,0,1)</f>
        <v>80402010</v>
      </c>
    </row>
    <row r="2857" spans="1:7" ht="13.5" x14ac:dyDescent="0.35">
      <c r="A2857" s="674" t="s">
        <v>3677</v>
      </c>
      <c r="B2857" s="676" t="s">
        <v>3689</v>
      </c>
      <c r="C2857" s="672" t="s">
        <v>4280</v>
      </c>
      <c r="D2857" s="675">
        <v>44742</v>
      </c>
      <c r="E2857" s="477" t="s">
        <v>3127</v>
      </c>
      <c r="F2857" s="682" t="s">
        <v>456</v>
      </c>
      <c r="G2857" s="670">
        <f>_xlfn.XLOOKUP(Table3[[#This Row],[district]],LISTS!B:B,LISTS!C:C,0,0,1)</f>
        <v>80402010</v>
      </c>
    </row>
    <row r="2858" spans="1:7" ht="13.5" x14ac:dyDescent="0.35">
      <c r="A2858" s="671" t="s">
        <v>3941</v>
      </c>
      <c r="B2858" s="676" t="s">
        <v>3658</v>
      </c>
      <c r="C2858" s="672" t="s">
        <v>4279</v>
      </c>
      <c r="D2858" s="675">
        <v>44742</v>
      </c>
      <c r="E2858" s="477" t="s">
        <v>3127</v>
      </c>
      <c r="F2858" s="682" t="s">
        <v>456</v>
      </c>
      <c r="G2858" s="670">
        <f>_xlfn.XLOOKUP(Table3[[#This Row],[district]],LISTS!B:B,LISTS!C:C,0,0,1)</f>
        <v>80402010</v>
      </c>
    </row>
    <row r="2859" spans="1:7" ht="13.5" x14ac:dyDescent="0.35">
      <c r="A2859" s="674" t="s">
        <v>3941</v>
      </c>
      <c r="B2859" s="676" t="s">
        <v>3689</v>
      </c>
      <c r="C2859" s="672" t="s">
        <v>4279</v>
      </c>
      <c r="D2859" s="675">
        <v>44742</v>
      </c>
      <c r="E2859" s="477" t="s">
        <v>3127</v>
      </c>
      <c r="F2859" s="682" t="s">
        <v>456</v>
      </c>
      <c r="G2859" s="670">
        <f>_xlfn.XLOOKUP(Table3[[#This Row],[district]],LISTS!B:B,LISTS!C:C,0,0,1)</f>
        <v>80402010</v>
      </c>
    </row>
    <row r="2860" spans="1:7" ht="13.5" x14ac:dyDescent="0.35">
      <c r="A2860" s="671" t="s">
        <v>3942</v>
      </c>
      <c r="B2860" s="676" t="s">
        <v>3665</v>
      </c>
      <c r="C2860" s="672" t="s">
        <v>4279</v>
      </c>
      <c r="D2860" s="675">
        <v>44742</v>
      </c>
      <c r="E2860" s="477" t="s">
        <v>3127</v>
      </c>
      <c r="F2860" s="682" t="s">
        <v>456</v>
      </c>
      <c r="G2860" s="670">
        <f>_xlfn.XLOOKUP(Table3[[#This Row],[district]],LISTS!B:B,LISTS!C:C,0,0,1)</f>
        <v>80402010</v>
      </c>
    </row>
    <row r="2861" spans="1:7" ht="13.5" x14ac:dyDescent="0.35">
      <c r="A2861" s="674" t="s">
        <v>3942</v>
      </c>
      <c r="B2861" s="676" t="s">
        <v>3689</v>
      </c>
      <c r="C2861" s="672" t="s">
        <v>4279</v>
      </c>
      <c r="D2861" s="675">
        <v>44742</v>
      </c>
      <c r="E2861" s="477" t="s">
        <v>3127</v>
      </c>
      <c r="F2861" s="682" t="s">
        <v>456</v>
      </c>
      <c r="G2861" s="670">
        <f>_xlfn.XLOOKUP(Table3[[#This Row],[district]],LISTS!B:B,LISTS!C:C,0,0,1)</f>
        <v>80402010</v>
      </c>
    </row>
    <row r="2862" spans="1:7" ht="13.5" x14ac:dyDescent="0.35">
      <c r="A2862" s="670" t="s">
        <v>3598</v>
      </c>
      <c r="B2862" s="676" t="s">
        <v>3671</v>
      </c>
      <c r="C2862" s="672" t="s">
        <v>4279</v>
      </c>
      <c r="D2862" s="675">
        <v>44742</v>
      </c>
      <c r="E2862" s="477" t="s">
        <v>3127</v>
      </c>
      <c r="F2862" s="682" t="s">
        <v>456</v>
      </c>
      <c r="G2862" s="670">
        <f>_xlfn.XLOOKUP(Table3[[#This Row],[district]],LISTS!B:B,LISTS!C:C,0,0,1)</f>
        <v>80402010</v>
      </c>
    </row>
    <row r="2863" spans="1:7" ht="13.5" x14ac:dyDescent="0.35">
      <c r="A2863" s="674" t="s">
        <v>3598</v>
      </c>
      <c r="B2863" s="676" t="s">
        <v>3689</v>
      </c>
      <c r="C2863" s="672" t="s">
        <v>4279</v>
      </c>
      <c r="D2863" s="675">
        <v>44742</v>
      </c>
      <c r="E2863" s="477" t="s">
        <v>3127</v>
      </c>
      <c r="F2863" s="682" t="s">
        <v>456</v>
      </c>
      <c r="G2863" s="670">
        <f>_xlfn.XLOOKUP(Table3[[#This Row],[district]],LISTS!B:B,LISTS!C:C,0,0,1)</f>
        <v>80402010</v>
      </c>
    </row>
    <row r="2864" spans="1:7" ht="13.5" x14ac:dyDescent="0.35">
      <c r="A2864" s="671" t="s">
        <v>4261</v>
      </c>
      <c r="B2864" s="676" t="s">
        <v>378</v>
      </c>
      <c r="C2864" s="672" t="s">
        <v>4280</v>
      </c>
      <c r="D2864" s="675">
        <v>44742</v>
      </c>
      <c r="E2864" s="477" t="s">
        <v>3127</v>
      </c>
      <c r="F2864" s="682" t="s">
        <v>456</v>
      </c>
      <c r="G2864" s="670">
        <f>_xlfn.XLOOKUP(Table3[[#This Row],[district]],LISTS!B:B,LISTS!C:C,0,0,1)</f>
        <v>80402010</v>
      </c>
    </row>
    <row r="2865" spans="1:7" ht="13.5" x14ac:dyDescent="0.35">
      <c r="A2865" s="674" t="s">
        <v>4261</v>
      </c>
      <c r="B2865" s="676" t="s">
        <v>3665</v>
      </c>
      <c r="C2865" s="672" t="s">
        <v>4280</v>
      </c>
      <c r="D2865" s="675">
        <v>44742</v>
      </c>
      <c r="E2865" s="477" t="s">
        <v>3127</v>
      </c>
      <c r="F2865" s="682" t="s">
        <v>456</v>
      </c>
      <c r="G2865" s="670">
        <f>_xlfn.XLOOKUP(Table3[[#This Row],[district]],LISTS!B:B,LISTS!C:C,0,0,1)</f>
        <v>80402010</v>
      </c>
    </row>
    <row r="2866" spans="1:7" ht="13.5" x14ac:dyDescent="0.35">
      <c r="A2866" s="670" t="s">
        <v>3597</v>
      </c>
      <c r="B2866" s="676" t="s">
        <v>3674</v>
      </c>
      <c r="C2866" s="672" t="s">
        <v>4279</v>
      </c>
      <c r="D2866" s="675">
        <v>44742</v>
      </c>
      <c r="E2866" s="477" t="s">
        <v>3127</v>
      </c>
      <c r="F2866" s="682" t="s">
        <v>456</v>
      </c>
      <c r="G2866" s="670">
        <f>_xlfn.XLOOKUP(Table3[[#This Row],[district]],LISTS!B:B,LISTS!C:C,0,0,1)</f>
        <v>80402010</v>
      </c>
    </row>
    <row r="2867" spans="1:7" ht="13.5" x14ac:dyDescent="0.35">
      <c r="A2867" s="674" t="s">
        <v>3597</v>
      </c>
      <c r="B2867" s="676" t="s">
        <v>3689</v>
      </c>
      <c r="C2867" s="672" t="s">
        <v>4279</v>
      </c>
      <c r="D2867" s="675">
        <v>44742</v>
      </c>
      <c r="E2867" s="477" t="s">
        <v>3127</v>
      </c>
      <c r="F2867" s="682" t="s">
        <v>456</v>
      </c>
      <c r="G2867" s="670">
        <f>_xlfn.XLOOKUP(Table3[[#This Row],[district]],LISTS!B:B,LISTS!C:C,0,0,1)</f>
        <v>80402010</v>
      </c>
    </row>
    <row r="2868" spans="1:7" ht="13.5" x14ac:dyDescent="0.35">
      <c r="A2868" s="670" t="s">
        <v>3512</v>
      </c>
      <c r="B2868" s="676" t="s">
        <v>3676</v>
      </c>
      <c r="C2868" s="672" t="s">
        <v>4280</v>
      </c>
      <c r="D2868" s="675">
        <v>44742</v>
      </c>
      <c r="E2868" s="477" t="s">
        <v>3127</v>
      </c>
      <c r="F2868" s="682" t="s">
        <v>456</v>
      </c>
      <c r="G2868" s="670">
        <f>_xlfn.XLOOKUP(Table3[[#This Row],[district]],LISTS!B:B,LISTS!C:C,0,0,1)</f>
        <v>80402010</v>
      </c>
    </row>
    <row r="2869" spans="1:7" ht="13.5" x14ac:dyDescent="0.35">
      <c r="A2869" s="674" t="s">
        <v>3512</v>
      </c>
      <c r="B2869" s="674" t="s">
        <v>3689</v>
      </c>
      <c r="C2869" s="672" t="s">
        <v>4280</v>
      </c>
      <c r="D2869" s="675">
        <v>44742</v>
      </c>
      <c r="E2869" s="477" t="s">
        <v>3127</v>
      </c>
      <c r="F2869" s="682" t="s">
        <v>456</v>
      </c>
      <c r="G2869" s="670">
        <f>_xlfn.XLOOKUP(Table3[[#This Row],[district]],LISTS!B:B,LISTS!C:C,0,0,1)</f>
        <v>80402010</v>
      </c>
    </row>
    <row r="2870" spans="1:7" ht="13.5" x14ac:dyDescent="0.35">
      <c r="A2870" s="671" t="s">
        <v>3943</v>
      </c>
      <c r="B2870" s="676" t="s">
        <v>3680</v>
      </c>
      <c r="C2870" s="672" t="s">
        <v>4279</v>
      </c>
      <c r="D2870" s="675">
        <v>44742</v>
      </c>
      <c r="E2870" s="477" t="s">
        <v>3127</v>
      </c>
      <c r="F2870" s="682" t="s">
        <v>456</v>
      </c>
      <c r="G2870" s="670">
        <f>_xlfn.XLOOKUP(Table3[[#This Row],[district]],LISTS!B:B,LISTS!C:C,0,0,1)</f>
        <v>80402010</v>
      </c>
    </row>
    <row r="2871" spans="1:7" ht="13.5" x14ac:dyDescent="0.35">
      <c r="A2871" s="674" t="s">
        <v>3943</v>
      </c>
      <c r="B2871" s="676" t="s">
        <v>3689</v>
      </c>
      <c r="C2871" s="672" t="s">
        <v>4279</v>
      </c>
      <c r="D2871" s="675">
        <v>44742</v>
      </c>
      <c r="E2871" s="477" t="s">
        <v>3127</v>
      </c>
      <c r="F2871" s="682" t="s">
        <v>456</v>
      </c>
      <c r="G2871" s="670">
        <f>_xlfn.XLOOKUP(Table3[[#This Row],[district]],LISTS!B:B,LISTS!C:C,0,0,1)</f>
        <v>80402010</v>
      </c>
    </row>
    <row r="2872" spans="1:7" ht="13.5" x14ac:dyDescent="0.35">
      <c r="A2872" s="670" t="s">
        <v>3580</v>
      </c>
      <c r="B2872" s="676" t="s">
        <v>3682</v>
      </c>
      <c r="C2872" s="672" t="s">
        <v>4279</v>
      </c>
      <c r="D2872" s="675">
        <v>44742</v>
      </c>
      <c r="E2872" s="477" t="s">
        <v>3127</v>
      </c>
      <c r="F2872" s="682" t="s">
        <v>456</v>
      </c>
      <c r="G2872" s="670">
        <f>_xlfn.XLOOKUP(Table3[[#This Row],[district]],LISTS!B:B,LISTS!C:C,0,0,1)</f>
        <v>80402010</v>
      </c>
    </row>
    <row r="2873" spans="1:7" ht="13.5" x14ac:dyDescent="0.35">
      <c r="A2873" s="674" t="s">
        <v>3580</v>
      </c>
      <c r="B2873" s="676" t="s">
        <v>3689</v>
      </c>
      <c r="C2873" s="672" t="s">
        <v>4279</v>
      </c>
      <c r="D2873" s="675">
        <v>44742</v>
      </c>
      <c r="E2873" s="477" t="s">
        <v>3127</v>
      </c>
      <c r="F2873" s="682" t="s">
        <v>456</v>
      </c>
      <c r="G2873" s="670">
        <f>_xlfn.XLOOKUP(Table3[[#This Row],[district]],LISTS!B:B,LISTS!C:C,0,0,1)</f>
        <v>80402010</v>
      </c>
    </row>
    <row r="2874" spans="1:7" ht="13.5" x14ac:dyDescent="0.35">
      <c r="A2874" s="671" t="s">
        <v>4262</v>
      </c>
      <c r="B2874" s="676" t="s">
        <v>3637</v>
      </c>
      <c r="C2874" s="672" t="s">
        <v>4280</v>
      </c>
      <c r="D2874" s="675">
        <v>44742</v>
      </c>
      <c r="E2874" s="477" t="s">
        <v>3127</v>
      </c>
      <c r="F2874" s="682" t="s">
        <v>456</v>
      </c>
      <c r="G2874" s="670">
        <f>_xlfn.XLOOKUP(Table3[[#This Row],[district]],LISTS!B:B,LISTS!C:C,0,0,1)</f>
        <v>80402010</v>
      </c>
    </row>
    <row r="2875" spans="1:7" ht="13.5" x14ac:dyDescent="0.35">
      <c r="A2875" s="674" t="s">
        <v>4262</v>
      </c>
      <c r="B2875" s="676" t="s">
        <v>3665</v>
      </c>
      <c r="C2875" s="672" t="s">
        <v>4280</v>
      </c>
      <c r="D2875" s="675">
        <v>44742</v>
      </c>
      <c r="E2875" s="477" t="s">
        <v>3127</v>
      </c>
      <c r="F2875" s="682" t="s">
        <v>456</v>
      </c>
      <c r="G2875" s="670">
        <f>_xlfn.XLOOKUP(Table3[[#This Row],[district]],LISTS!B:B,LISTS!C:C,0,0,1)</f>
        <v>80402010</v>
      </c>
    </row>
    <row r="2876" spans="1:7" ht="13.5" x14ac:dyDescent="0.35">
      <c r="A2876" s="674" t="s">
        <v>3698</v>
      </c>
      <c r="B2876" s="676" t="s">
        <v>3683</v>
      </c>
      <c r="C2876" s="672" t="s">
        <v>4280</v>
      </c>
      <c r="D2876" s="675">
        <v>44742</v>
      </c>
      <c r="E2876" s="477" t="s">
        <v>3127</v>
      </c>
      <c r="F2876" s="682" t="s">
        <v>456</v>
      </c>
      <c r="G2876" s="670">
        <f>_xlfn.XLOOKUP(Table3[[#This Row],[district]],LISTS!B:B,LISTS!C:C,0,0,1)</f>
        <v>80402010</v>
      </c>
    </row>
    <row r="2877" spans="1:7" ht="13.5" x14ac:dyDescent="0.35">
      <c r="A2877" s="674" t="s">
        <v>3698</v>
      </c>
      <c r="B2877" s="676" t="s">
        <v>3689</v>
      </c>
      <c r="C2877" s="672" t="s">
        <v>4280</v>
      </c>
      <c r="D2877" s="675">
        <v>44742</v>
      </c>
      <c r="E2877" s="477" t="s">
        <v>3127</v>
      </c>
      <c r="F2877" s="682" t="s">
        <v>456</v>
      </c>
      <c r="G2877" s="670">
        <f>_xlfn.XLOOKUP(Table3[[#This Row],[district]],LISTS!B:B,LISTS!C:C,0,0,1)</f>
        <v>80402010</v>
      </c>
    </row>
    <row r="2878" spans="1:7" ht="13.5" x14ac:dyDescent="0.35">
      <c r="A2878" s="670" t="s">
        <v>3532</v>
      </c>
      <c r="B2878" s="676" t="s">
        <v>3685</v>
      </c>
      <c r="C2878" s="672" t="s">
        <v>4280</v>
      </c>
      <c r="D2878" s="675">
        <v>44742</v>
      </c>
      <c r="E2878" s="477" t="s">
        <v>3127</v>
      </c>
      <c r="F2878" s="682" t="s">
        <v>456</v>
      </c>
      <c r="G2878" s="670">
        <f>_xlfn.XLOOKUP(Table3[[#This Row],[district]],LISTS!B:B,LISTS!C:C,0,0,1)</f>
        <v>80402010</v>
      </c>
    </row>
    <row r="2879" spans="1:7" ht="13.5" x14ac:dyDescent="0.35">
      <c r="A2879" s="674" t="s">
        <v>3532</v>
      </c>
      <c r="B2879" s="674" t="s">
        <v>3691</v>
      </c>
      <c r="C2879" s="672" t="s">
        <v>4280</v>
      </c>
      <c r="D2879" s="675">
        <v>44742</v>
      </c>
      <c r="E2879" s="477" t="s">
        <v>3127</v>
      </c>
      <c r="F2879" s="682" t="s">
        <v>456</v>
      </c>
      <c r="G2879" s="670">
        <f>_xlfn.XLOOKUP(Table3[[#This Row],[district]],LISTS!B:B,LISTS!C:C,0,0,1)</f>
        <v>80402010</v>
      </c>
    </row>
    <row r="2880" spans="1:7" ht="13.5" x14ac:dyDescent="0.35">
      <c r="A2880" s="670" t="s">
        <v>3529</v>
      </c>
      <c r="B2880" s="676" t="s">
        <v>3688</v>
      </c>
      <c r="C2880" s="672" t="s">
        <v>4280</v>
      </c>
      <c r="D2880" s="675">
        <v>44742</v>
      </c>
      <c r="E2880" s="477" t="s">
        <v>3127</v>
      </c>
      <c r="F2880" s="682" t="s">
        <v>456</v>
      </c>
      <c r="G2880" s="670">
        <f>_xlfn.XLOOKUP(Table3[[#This Row],[district]],LISTS!B:B,LISTS!C:C,0,0,1)</f>
        <v>80402010</v>
      </c>
    </row>
    <row r="2881" spans="1:7" ht="13.5" x14ac:dyDescent="0.35">
      <c r="A2881" s="674" t="s">
        <v>3529</v>
      </c>
      <c r="B2881" s="676" t="s">
        <v>3691</v>
      </c>
      <c r="C2881" s="672" t="s">
        <v>4280</v>
      </c>
      <c r="D2881" s="675">
        <v>44742</v>
      </c>
      <c r="E2881" s="477" t="s">
        <v>3127</v>
      </c>
      <c r="F2881" s="682" t="s">
        <v>456</v>
      </c>
      <c r="G2881" s="670">
        <f>_xlfn.XLOOKUP(Table3[[#This Row],[district]],LISTS!B:B,LISTS!C:C,0,0,1)</f>
        <v>80402010</v>
      </c>
    </row>
    <row r="2882" spans="1:7" ht="13.5" x14ac:dyDescent="0.35">
      <c r="A2882" s="671" t="s">
        <v>4263</v>
      </c>
      <c r="B2882" s="676" t="s">
        <v>3616</v>
      </c>
      <c r="C2882" s="672" t="s">
        <v>4280</v>
      </c>
      <c r="D2882" s="675">
        <v>44742</v>
      </c>
      <c r="E2882" s="477" t="s">
        <v>3127</v>
      </c>
      <c r="F2882" s="682" t="s">
        <v>456</v>
      </c>
      <c r="G2882" s="670">
        <f>_xlfn.XLOOKUP(Table3[[#This Row],[district]],LISTS!B:B,LISTS!C:C,0,0,1)</f>
        <v>80402010</v>
      </c>
    </row>
    <row r="2883" spans="1:7" ht="13.5" x14ac:dyDescent="0.35">
      <c r="A2883" s="674" t="s">
        <v>4263</v>
      </c>
      <c r="B2883" s="676" t="s">
        <v>3665</v>
      </c>
      <c r="C2883" s="672" t="s">
        <v>4280</v>
      </c>
      <c r="D2883" s="675">
        <v>44742</v>
      </c>
      <c r="E2883" s="477" t="s">
        <v>3127</v>
      </c>
      <c r="F2883" s="682" t="s">
        <v>456</v>
      </c>
      <c r="G2883" s="670">
        <f>_xlfn.XLOOKUP(Table3[[#This Row],[district]],LISTS!B:B,LISTS!C:C,0,0,1)</f>
        <v>80402010</v>
      </c>
    </row>
    <row r="2884" spans="1:7" ht="13.5" x14ac:dyDescent="0.35">
      <c r="A2884" s="674" t="s">
        <v>3682</v>
      </c>
      <c r="B2884" s="676" t="s">
        <v>3689</v>
      </c>
      <c r="C2884" s="672" t="s">
        <v>4280</v>
      </c>
      <c r="D2884" s="675">
        <v>44742</v>
      </c>
      <c r="E2884" s="477" t="s">
        <v>3127</v>
      </c>
      <c r="F2884" s="682" t="s">
        <v>456</v>
      </c>
      <c r="G2884" s="670">
        <f>_xlfn.XLOOKUP(Table3[[#This Row],[district]],LISTS!B:B,LISTS!C:C,0,0,1)</f>
        <v>80402010</v>
      </c>
    </row>
    <row r="2885" spans="1:7" ht="13.5" x14ac:dyDescent="0.35">
      <c r="A2885" s="674" t="s">
        <v>3682</v>
      </c>
      <c r="B2885" s="676" t="s">
        <v>3691</v>
      </c>
      <c r="C2885" s="672" t="s">
        <v>4280</v>
      </c>
      <c r="D2885" s="675">
        <v>44742</v>
      </c>
      <c r="E2885" s="477" t="s">
        <v>3127</v>
      </c>
      <c r="F2885" s="682" t="s">
        <v>456</v>
      </c>
      <c r="G2885" s="670">
        <f>_xlfn.XLOOKUP(Table3[[#This Row],[district]],LISTS!B:B,LISTS!C:C,0,0,1)</f>
        <v>80402010</v>
      </c>
    </row>
    <row r="2886" spans="1:7" ht="13.5" x14ac:dyDescent="0.35">
      <c r="A2886" s="671" t="s">
        <v>4264</v>
      </c>
      <c r="B2886" s="676" t="s">
        <v>3638</v>
      </c>
      <c r="C2886" s="672" t="s">
        <v>4280</v>
      </c>
      <c r="D2886" s="675">
        <v>44742</v>
      </c>
      <c r="E2886" s="477" t="s">
        <v>3127</v>
      </c>
      <c r="F2886" s="682" t="s">
        <v>456</v>
      </c>
      <c r="G2886" s="670">
        <f>_xlfn.XLOOKUP(Table3[[#This Row],[district]],LISTS!B:B,LISTS!C:C,0,0,1)</f>
        <v>80402010</v>
      </c>
    </row>
    <row r="2887" spans="1:7" ht="13.5" x14ac:dyDescent="0.35">
      <c r="A2887" s="674" t="s">
        <v>4264</v>
      </c>
      <c r="B2887" s="676" t="s">
        <v>3665</v>
      </c>
      <c r="C2887" s="672" t="s">
        <v>4280</v>
      </c>
      <c r="D2887" s="675">
        <v>44742</v>
      </c>
      <c r="E2887" s="477" t="s">
        <v>3127</v>
      </c>
      <c r="F2887" s="682" t="s">
        <v>456</v>
      </c>
      <c r="G2887" s="670">
        <f>_xlfn.XLOOKUP(Table3[[#This Row],[district]],LISTS!B:B,LISTS!C:C,0,0,1)</f>
        <v>80402010</v>
      </c>
    </row>
    <row r="2888" spans="1:7" ht="13.5" x14ac:dyDescent="0.35">
      <c r="A2888" s="674" t="s">
        <v>3747</v>
      </c>
      <c r="B2888" s="676" t="s">
        <v>3691</v>
      </c>
      <c r="C2888" s="672" t="s">
        <v>4280</v>
      </c>
      <c r="D2888" s="675">
        <v>44742</v>
      </c>
      <c r="E2888" s="477" t="s">
        <v>3127</v>
      </c>
      <c r="F2888" s="682" t="s">
        <v>456</v>
      </c>
      <c r="G2888" s="670">
        <f>_xlfn.XLOOKUP(Table3[[#This Row],[district]],LISTS!B:B,LISTS!C:C,0,0,1)</f>
        <v>80402010</v>
      </c>
    </row>
    <row r="2889" spans="1:7" ht="13.5" x14ac:dyDescent="0.35">
      <c r="A2889" s="671" t="s">
        <v>4265</v>
      </c>
      <c r="B2889" s="676" t="s">
        <v>3639</v>
      </c>
      <c r="C2889" s="672" t="s">
        <v>4280</v>
      </c>
      <c r="D2889" s="675">
        <v>44742</v>
      </c>
      <c r="E2889" s="477" t="s">
        <v>3127</v>
      </c>
      <c r="F2889" s="682" t="s">
        <v>456</v>
      </c>
      <c r="G2889" s="670">
        <f>_xlfn.XLOOKUP(Table3[[#This Row],[district]],LISTS!B:B,LISTS!C:C,0,0,1)</f>
        <v>80402010</v>
      </c>
    </row>
    <row r="2890" spans="1:7" ht="13.5" x14ac:dyDescent="0.35">
      <c r="A2890" s="674" t="s">
        <v>4265</v>
      </c>
      <c r="B2890" s="676" t="s">
        <v>3665</v>
      </c>
      <c r="C2890" s="672" t="s">
        <v>4280</v>
      </c>
      <c r="D2890" s="675">
        <v>44742</v>
      </c>
      <c r="E2890" s="477" t="s">
        <v>3127</v>
      </c>
      <c r="F2890" s="682" t="s">
        <v>456</v>
      </c>
      <c r="G2890" s="670">
        <f>_xlfn.XLOOKUP(Table3[[#This Row],[district]],LISTS!B:B,LISTS!C:C,0,0,1)</f>
        <v>80402010</v>
      </c>
    </row>
    <row r="2891" spans="1:7" ht="13.5" x14ac:dyDescent="0.35">
      <c r="A2891" s="671" t="s">
        <v>4266</v>
      </c>
      <c r="B2891" s="676" t="s">
        <v>3640</v>
      </c>
      <c r="C2891" s="672" t="s">
        <v>4280</v>
      </c>
      <c r="D2891" s="675">
        <v>44742</v>
      </c>
      <c r="E2891" s="477" t="s">
        <v>3127</v>
      </c>
      <c r="F2891" s="682" t="s">
        <v>456</v>
      </c>
      <c r="G2891" s="670">
        <f>_xlfn.XLOOKUP(Table3[[#This Row],[district]],LISTS!B:B,LISTS!C:C,0,0,1)</f>
        <v>80402010</v>
      </c>
    </row>
    <row r="2892" spans="1:7" ht="13.5" x14ac:dyDescent="0.35">
      <c r="A2892" s="674" t="s">
        <v>4266</v>
      </c>
      <c r="B2892" s="676" t="s">
        <v>3665</v>
      </c>
      <c r="C2892" s="672" t="s">
        <v>4280</v>
      </c>
      <c r="D2892" s="675">
        <v>44742</v>
      </c>
      <c r="E2892" s="477" t="s">
        <v>3127</v>
      </c>
      <c r="F2892" s="682" t="s">
        <v>456</v>
      </c>
      <c r="G2892" s="670">
        <f>_xlfn.XLOOKUP(Table3[[#This Row],[district]],LISTS!B:B,LISTS!C:C,0,0,1)</f>
        <v>80402010</v>
      </c>
    </row>
    <row r="2893" spans="1:7" ht="13.5" x14ac:dyDescent="0.35">
      <c r="A2893" s="670" t="s">
        <v>3508</v>
      </c>
      <c r="B2893" s="676" t="s">
        <v>3693</v>
      </c>
      <c r="C2893" s="672" t="s">
        <v>4280</v>
      </c>
      <c r="D2893" s="675">
        <v>44742</v>
      </c>
      <c r="E2893" s="477" t="s">
        <v>3127</v>
      </c>
      <c r="F2893" s="682" t="s">
        <v>456</v>
      </c>
      <c r="G2893" s="670">
        <f>_xlfn.XLOOKUP(Table3[[#This Row],[district]],LISTS!B:B,LISTS!C:C,0,0,1)</f>
        <v>80402010</v>
      </c>
    </row>
    <row r="2894" spans="1:7" ht="13.5" x14ac:dyDescent="0.35">
      <c r="A2894" s="674" t="s">
        <v>3508</v>
      </c>
      <c r="B2894" s="676" t="s">
        <v>3691</v>
      </c>
      <c r="C2894" s="672" t="s">
        <v>4280</v>
      </c>
      <c r="D2894" s="675">
        <v>44742</v>
      </c>
      <c r="E2894" s="477" t="s">
        <v>3127</v>
      </c>
      <c r="F2894" s="682" t="s">
        <v>456</v>
      </c>
      <c r="G2894" s="670">
        <f>_xlfn.XLOOKUP(Table3[[#This Row],[district]],LISTS!B:B,LISTS!C:C,0,0,1)</f>
        <v>80402010</v>
      </c>
    </row>
    <row r="2895" spans="1:7" ht="13.5" x14ac:dyDescent="0.35">
      <c r="A2895" s="670" t="s">
        <v>3504</v>
      </c>
      <c r="B2895" s="676" t="s">
        <v>4273</v>
      </c>
      <c r="C2895" s="672" t="s">
        <v>4280</v>
      </c>
      <c r="D2895" s="675">
        <v>44742</v>
      </c>
      <c r="E2895" s="477" t="s">
        <v>3127</v>
      </c>
      <c r="F2895" s="682" t="s">
        <v>456</v>
      </c>
      <c r="G2895" s="670">
        <f>_xlfn.XLOOKUP(Table3[[#This Row],[district]],LISTS!B:B,LISTS!C:C,0,0,1)</f>
        <v>80402010</v>
      </c>
    </row>
    <row r="2896" spans="1:7" ht="13.5" x14ac:dyDescent="0.35">
      <c r="A2896" s="674" t="s">
        <v>3504</v>
      </c>
      <c r="B2896" s="676" t="s">
        <v>3691</v>
      </c>
      <c r="C2896" s="672" t="s">
        <v>4280</v>
      </c>
      <c r="D2896" s="675">
        <v>44742</v>
      </c>
      <c r="E2896" s="477" t="s">
        <v>3127</v>
      </c>
      <c r="F2896" s="682" t="s">
        <v>456</v>
      </c>
      <c r="G2896" s="670">
        <f>_xlfn.XLOOKUP(Table3[[#This Row],[district]],LISTS!B:B,LISTS!C:C,0,0,1)</f>
        <v>80402010</v>
      </c>
    </row>
    <row r="2897" spans="1:7" ht="13.5" x14ac:dyDescent="0.35">
      <c r="A2897" s="671" t="s">
        <v>4267</v>
      </c>
      <c r="B2897" s="676" t="s">
        <v>3641</v>
      </c>
      <c r="C2897" s="672" t="s">
        <v>4280</v>
      </c>
      <c r="D2897" s="675">
        <v>44742</v>
      </c>
      <c r="E2897" s="477" t="s">
        <v>3127</v>
      </c>
      <c r="F2897" s="682" t="s">
        <v>456</v>
      </c>
      <c r="G2897" s="670">
        <f>_xlfn.XLOOKUP(Table3[[#This Row],[district]],LISTS!B:B,LISTS!C:C,0,0,1)</f>
        <v>80402010</v>
      </c>
    </row>
    <row r="2898" spans="1:7" ht="13.5" x14ac:dyDescent="0.35">
      <c r="A2898" s="674" t="s">
        <v>4267</v>
      </c>
      <c r="B2898" s="676" t="s">
        <v>3665</v>
      </c>
      <c r="C2898" s="672" t="s">
        <v>4280</v>
      </c>
      <c r="D2898" s="675">
        <v>44742</v>
      </c>
      <c r="E2898" s="477" t="s">
        <v>3127</v>
      </c>
      <c r="F2898" s="682" t="s">
        <v>456</v>
      </c>
      <c r="G2898" s="670">
        <f>_xlfn.XLOOKUP(Table3[[#This Row],[district]],LISTS!B:B,LISTS!C:C,0,0,1)</f>
        <v>80402010</v>
      </c>
    </row>
    <row r="2899" spans="1:7" ht="13.5" x14ac:dyDescent="0.35">
      <c r="A2899" s="671" t="s">
        <v>3944</v>
      </c>
      <c r="B2899" s="676" t="s">
        <v>3634</v>
      </c>
      <c r="C2899" s="672" t="s">
        <v>4279</v>
      </c>
      <c r="D2899" s="675">
        <v>44742</v>
      </c>
      <c r="E2899" s="477" t="s">
        <v>3127</v>
      </c>
      <c r="F2899" s="682" t="s">
        <v>456</v>
      </c>
      <c r="G2899" s="670">
        <f>_xlfn.XLOOKUP(Table3[[#This Row],[district]],LISTS!B:B,LISTS!C:C,0,0,1)</f>
        <v>80402010</v>
      </c>
    </row>
    <row r="2900" spans="1:7" ht="13.5" x14ac:dyDescent="0.35">
      <c r="A2900" s="674" t="s">
        <v>3944</v>
      </c>
      <c r="B2900" s="676" t="s">
        <v>3691</v>
      </c>
      <c r="C2900" s="672" t="s">
        <v>4279</v>
      </c>
      <c r="D2900" s="675">
        <v>44742</v>
      </c>
      <c r="E2900" s="477" t="s">
        <v>3127</v>
      </c>
      <c r="F2900" s="682" t="s">
        <v>456</v>
      </c>
      <c r="G2900" s="670">
        <f>_xlfn.XLOOKUP(Table3[[#This Row],[district]],LISTS!B:B,LISTS!C:C,0,0,1)</f>
        <v>80402010</v>
      </c>
    </row>
    <row r="2901" spans="1:7" ht="13.5" x14ac:dyDescent="0.35">
      <c r="A2901" s="671" t="s">
        <v>3945</v>
      </c>
      <c r="B2901" s="676" t="s">
        <v>607</v>
      </c>
      <c r="C2901" s="672" t="s">
        <v>4279</v>
      </c>
      <c r="D2901" s="675">
        <v>44742</v>
      </c>
      <c r="E2901" s="477" t="s">
        <v>3127</v>
      </c>
      <c r="F2901" s="682" t="s">
        <v>456</v>
      </c>
      <c r="G2901" s="670">
        <f>_xlfn.XLOOKUP(Table3[[#This Row],[district]],LISTS!B:B,LISTS!C:C,0,0,1)</f>
        <v>80402010</v>
      </c>
    </row>
    <row r="2902" spans="1:7" ht="13.5" x14ac:dyDescent="0.35">
      <c r="A2902" s="674" t="s">
        <v>3945</v>
      </c>
      <c r="B2902" s="676" t="s">
        <v>3691</v>
      </c>
      <c r="C2902" s="672" t="s">
        <v>4279</v>
      </c>
      <c r="D2902" s="675">
        <v>44742</v>
      </c>
      <c r="E2902" s="477" t="s">
        <v>3127</v>
      </c>
      <c r="F2902" s="682" t="s">
        <v>456</v>
      </c>
      <c r="G2902" s="670">
        <f>_xlfn.XLOOKUP(Table3[[#This Row],[district]],LISTS!B:B,LISTS!C:C,0,0,1)</f>
        <v>80402010</v>
      </c>
    </row>
    <row r="2903" spans="1:7" ht="13.5" x14ac:dyDescent="0.35">
      <c r="A2903" s="674" t="s">
        <v>3733</v>
      </c>
      <c r="B2903" s="676" t="s">
        <v>378</v>
      </c>
      <c r="C2903" s="672" t="s">
        <v>4280</v>
      </c>
      <c r="D2903" s="675">
        <v>44742</v>
      </c>
      <c r="E2903" s="477" t="s">
        <v>3127</v>
      </c>
      <c r="F2903" s="682" t="s">
        <v>456</v>
      </c>
      <c r="G2903" s="670">
        <f>_xlfn.XLOOKUP(Table3[[#This Row],[district]],LISTS!B:B,LISTS!C:C,0,0,1)</f>
        <v>80402010</v>
      </c>
    </row>
    <row r="2904" spans="1:7" ht="13.5" x14ac:dyDescent="0.35">
      <c r="A2904" s="674" t="s">
        <v>3733</v>
      </c>
      <c r="B2904" s="676" t="s">
        <v>3691</v>
      </c>
      <c r="C2904" s="672" t="s">
        <v>4280</v>
      </c>
      <c r="D2904" s="675">
        <v>44742</v>
      </c>
      <c r="E2904" s="477" t="s">
        <v>3127</v>
      </c>
      <c r="F2904" s="682" t="s">
        <v>456</v>
      </c>
      <c r="G2904" s="670">
        <f>_xlfn.XLOOKUP(Table3[[#This Row],[district]],LISTS!B:B,LISTS!C:C,0,0,1)</f>
        <v>80402010</v>
      </c>
    </row>
    <row r="2905" spans="1:7" ht="13.5" x14ac:dyDescent="0.35">
      <c r="A2905" s="671" t="s">
        <v>4268</v>
      </c>
      <c r="B2905" s="676" t="s">
        <v>3642</v>
      </c>
      <c r="C2905" s="672" t="s">
        <v>4280</v>
      </c>
      <c r="D2905" s="675">
        <v>44742</v>
      </c>
      <c r="E2905" s="477" t="s">
        <v>3127</v>
      </c>
      <c r="F2905" s="682" t="s">
        <v>456</v>
      </c>
      <c r="G2905" s="670">
        <f>_xlfn.XLOOKUP(Table3[[#This Row],[district]],LISTS!B:B,LISTS!C:C,0,0,1)</f>
        <v>80402010</v>
      </c>
    </row>
    <row r="2906" spans="1:7" ht="13.5" x14ac:dyDescent="0.35">
      <c r="A2906" s="674" t="s">
        <v>4268</v>
      </c>
      <c r="B2906" s="676" t="s">
        <v>3665</v>
      </c>
      <c r="C2906" s="672" t="s">
        <v>4280</v>
      </c>
      <c r="D2906" s="675">
        <v>44742</v>
      </c>
      <c r="E2906" s="477" t="s">
        <v>3127</v>
      </c>
      <c r="F2906" s="682" t="s">
        <v>456</v>
      </c>
      <c r="G2906" s="670">
        <f>_xlfn.XLOOKUP(Table3[[#This Row],[district]],LISTS!B:B,LISTS!C:C,0,0,1)</f>
        <v>80402010</v>
      </c>
    </row>
    <row r="2907" spans="1:7" ht="13.5" x14ac:dyDescent="0.35">
      <c r="A2907" s="674" t="s">
        <v>3770</v>
      </c>
      <c r="B2907" s="676" t="s">
        <v>3637</v>
      </c>
      <c r="C2907" s="672" t="s">
        <v>4280</v>
      </c>
      <c r="D2907" s="675">
        <v>44742</v>
      </c>
      <c r="E2907" s="477" t="s">
        <v>3127</v>
      </c>
      <c r="F2907" s="682" t="s">
        <v>456</v>
      </c>
      <c r="G2907" s="670">
        <f>_xlfn.XLOOKUP(Table3[[#This Row],[district]],LISTS!B:B,LISTS!C:C,0,0,1)</f>
        <v>80402010</v>
      </c>
    </row>
    <row r="2908" spans="1:7" ht="13.5" x14ac:dyDescent="0.35">
      <c r="A2908" s="674" t="s">
        <v>3770</v>
      </c>
      <c r="B2908" s="674" t="s">
        <v>3691</v>
      </c>
      <c r="C2908" s="672" t="s">
        <v>4280</v>
      </c>
      <c r="D2908" s="675">
        <v>44742</v>
      </c>
      <c r="E2908" s="477" t="s">
        <v>3127</v>
      </c>
      <c r="F2908" s="682" t="s">
        <v>456</v>
      </c>
      <c r="G2908" s="670">
        <f>_xlfn.XLOOKUP(Table3[[#This Row],[district]],LISTS!B:B,LISTS!C:C,0,0,1)</f>
        <v>80402010</v>
      </c>
    </row>
    <row r="2909" spans="1:7" ht="13.5" x14ac:dyDescent="0.35">
      <c r="A2909" s="671" t="s">
        <v>4269</v>
      </c>
      <c r="B2909" s="676" t="s">
        <v>373</v>
      </c>
      <c r="C2909" s="672" t="s">
        <v>4280</v>
      </c>
      <c r="D2909" s="675">
        <v>44742</v>
      </c>
      <c r="E2909" s="477" t="s">
        <v>3127</v>
      </c>
      <c r="F2909" s="682" t="s">
        <v>456</v>
      </c>
      <c r="G2909" s="670">
        <f>_xlfn.XLOOKUP(Table3[[#This Row],[district]],LISTS!B:B,LISTS!C:C,0,0,1)</f>
        <v>80402010</v>
      </c>
    </row>
    <row r="2910" spans="1:7" ht="13.5" x14ac:dyDescent="0.35">
      <c r="A2910" s="674" t="s">
        <v>4269</v>
      </c>
      <c r="B2910" s="674" t="s">
        <v>3665</v>
      </c>
      <c r="C2910" s="672" t="s">
        <v>4280</v>
      </c>
      <c r="D2910" s="675">
        <v>44742</v>
      </c>
      <c r="E2910" s="477" t="s">
        <v>3127</v>
      </c>
      <c r="F2910" s="682" t="s">
        <v>456</v>
      </c>
      <c r="G2910" s="670">
        <f>_xlfn.XLOOKUP(Table3[[#This Row],[district]],LISTS!B:B,LISTS!C:C,0,0,1)</f>
        <v>80402010</v>
      </c>
    </row>
    <row r="2911" spans="1:7" ht="13.5" x14ac:dyDescent="0.35">
      <c r="A2911" s="670" t="s">
        <v>3523</v>
      </c>
      <c r="B2911" s="676" t="s">
        <v>3616</v>
      </c>
      <c r="C2911" s="672" t="s">
        <v>4280</v>
      </c>
      <c r="D2911" s="675">
        <v>44742</v>
      </c>
      <c r="E2911" s="477" t="s">
        <v>3127</v>
      </c>
      <c r="F2911" s="682" t="s">
        <v>456</v>
      </c>
      <c r="G2911" s="670">
        <f>_xlfn.XLOOKUP(Table3[[#This Row],[district]],LISTS!B:B,LISTS!C:C,0,0,1)</f>
        <v>80402010</v>
      </c>
    </row>
    <row r="2912" spans="1:7" ht="13.5" x14ac:dyDescent="0.35">
      <c r="A2912" s="674" t="s">
        <v>3523</v>
      </c>
      <c r="B2912" s="676" t="s">
        <v>3691</v>
      </c>
      <c r="C2912" s="672" t="s">
        <v>4280</v>
      </c>
      <c r="D2912" s="675">
        <v>44742</v>
      </c>
      <c r="E2912" s="477" t="s">
        <v>3127</v>
      </c>
      <c r="F2912" s="682" t="s">
        <v>456</v>
      </c>
      <c r="G2912" s="670">
        <f>_xlfn.XLOOKUP(Table3[[#This Row],[district]],LISTS!B:B,LISTS!C:C,0,0,1)</f>
        <v>80402010</v>
      </c>
    </row>
    <row r="2913" spans="1:7" ht="13.5" x14ac:dyDescent="0.35">
      <c r="A2913" s="674" t="s">
        <v>3784</v>
      </c>
      <c r="B2913" s="676" t="s">
        <v>3638</v>
      </c>
      <c r="C2913" s="672" t="s">
        <v>4280</v>
      </c>
      <c r="D2913" s="675">
        <v>44742</v>
      </c>
      <c r="E2913" s="477" t="s">
        <v>3127</v>
      </c>
      <c r="F2913" s="682" t="s">
        <v>456</v>
      </c>
      <c r="G2913" s="670">
        <f>_xlfn.XLOOKUP(Table3[[#This Row],[district]],LISTS!B:B,LISTS!C:C,0,0,1)</f>
        <v>80402010</v>
      </c>
    </row>
    <row r="2914" spans="1:7" ht="13.5" x14ac:dyDescent="0.35">
      <c r="A2914" s="674" t="s">
        <v>3784</v>
      </c>
      <c r="B2914" s="676" t="s">
        <v>3691</v>
      </c>
      <c r="C2914" s="672" t="s">
        <v>4280</v>
      </c>
      <c r="D2914" s="675">
        <v>44742</v>
      </c>
      <c r="E2914" s="477" t="s">
        <v>3127</v>
      </c>
      <c r="F2914" s="682" t="s">
        <v>456</v>
      </c>
      <c r="G2914" s="670">
        <f>_xlfn.XLOOKUP(Table3[[#This Row],[district]],LISTS!B:B,LISTS!C:C,0,0,1)</f>
        <v>80402010</v>
      </c>
    </row>
    <row r="2915" spans="1:7" ht="13.5" x14ac:dyDescent="0.35">
      <c r="A2915" s="674" t="s">
        <v>3739</v>
      </c>
      <c r="B2915" s="676" t="s">
        <v>3639</v>
      </c>
      <c r="C2915" s="672" t="s">
        <v>4280</v>
      </c>
      <c r="D2915" s="675">
        <v>44742</v>
      </c>
      <c r="E2915" s="477" t="s">
        <v>3127</v>
      </c>
      <c r="F2915" s="682" t="s">
        <v>456</v>
      </c>
      <c r="G2915" s="670">
        <f>_xlfn.XLOOKUP(Table3[[#This Row],[district]],LISTS!B:B,LISTS!C:C,0,0,1)</f>
        <v>80402010</v>
      </c>
    </row>
    <row r="2916" spans="1:7" ht="13.5" x14ac:dyDescent="0.35">
      <c r="A2916" s="674" t="s">
        <v>3739</v>
      </c>
      <c r="B2916" s="676" t="s">
        <v>3691</v>
      </c>
      <c r="C2916" s="672" t="s">
        <v>4280</v>
      </c>
      <c r="D2916" s="675">
        <v>44742</v>
      </c>
      <c r="E2916" s="477" t="s">
        <v>3127</v>
      </c>
      <c r="F2916" s="682" t="s">
        <v>456</v>
      </c>
      <c r="G2916" s="670">
        <f>_xlfn.XLOOKUP(Table3[[#This Row],[district]],LISTS!B:B,LISTS!C:C,0,0,1)</f>
        <v>80402010</v>
      </c>
    </row>
    <row r="2917" spans="1:7" ht="13.5" x14ac:dyDescent="0.35">
      <c r="A2917" s="674" t="s">
        <v>3825</v>
      </c>
      <c r="B2917" s="676" t="s">
        <v>3640</v>
      </c>
      <c r="C2917" s="672" t="s">
        <v>4280</v>
      </c>
      <c r="D2917" s="675">
        <v>44742</v>
      </c>
      <c r="E2917" s="477" t="s">
        <v>3127</v>
      </c>
      <c r="F2917" s="682" t="s">
        <v>456</v>
      </c>
      <c r="G2917" s="670">
        <f>_xlfn.XLOOKUP(Table3[[#This Row],[district]],LISTS!B:B,LISTS!C:C,0,0,1)</f>
        <v>80402010</v>
      </c>
    </row>
    <row r="2918" spans="1:7" ht="13.5" x14ac:dyDescent="0.35">
      <c r="A2918" s="674" t="s">
        <v>3825</v>
      </c>
      <c r="B2918" s="676" t="s">
        <v>3691</v>
      </c>
      <c r="C2918" s="672" t="s">
        <v>4280</v>
      </c>
      <c r="D2918" s="675">
        <v>44742</v>
      </c>
      <c r="E2918" s="477" t="s">
        <v>3127</v>
      </c>
      <c r="F2918" s="682" t="s">
        <v>456</v>
      </c>
      <c r="G2918" s="670">
        <f>_xlfn.XLOOKUP(Table3[[#This Row],[district]],LISTS!B:B,LISTS!C:C,0,0,1)</f>
        <v>80402010</v>
      </c>
    </row>
    <row r="2919" spans="1:7" ht="13.5" x14ac:dyDescent="0.35">
      <c r="A2919" s="671" t="s">
        <v>4270</v>
      </c>
      <c r="B2919" s="676" t="s">
        <v>3645</v>
      </c>
      <c r="C2919" s="672" t="s">
        <v>4280</v>
      </c>
      <c r="D2919" s="675">
        <v>44742</v>
      </c>
      <c r="E2919" s="477" t="s">
        <v>3127</v>
      </c>
      <c r="F2919" s="682" t="s">
        <v>456</v>
      </c>
      <c r="G2919" s="670">
        <f>_xlfn.XLOOKUP(Table3[[#This Row],[district]],LISTS!B:B,LISTS!C:C,0,0,1)</f>
        <v>80402010</v>
      </c>
    </row>
    <row r="2920" spans="1:7" ht="13.5" x14ac:dyDescent="0.35">
      <c r="A2920" s="674" t="s">
        <v>4270</v>
      </c>
      <c r="B2920" s="676" t="s">
        <v>3665</v>
      </c>
      <c r="C2920" s="672" t="s">
        <v>4280</v>
      </c>
      <c r="D2920" s="675">
        <v>44742</v>
      </c>
      <c r="E2920" s="477" t="s">
        <v>3127</v>
      </c>
      <c r="F2920" s="682" t="s">
        <v>456</v>
      </c>
      <c r="G2920" s="670">
        <f>_xlfn.XLOOKUP(Table3[[#This Row],[district]],LISTS!B:B,LISTS!C:C,0,0,1)</f>
        <v>80402010</v>
      </c>
    </row>
    <row r="2921" spans="1:7" ht="13.5" x14ac:dyDescent="0.35">
      <c r="A2921" s="670" t="s">
        <v>3559</v>
      </c>
      <c r="B2921" s="676" t="s">
        <v>3641</v>
      </c>
      <c r="C2921" s="672" t="s">
        <v>4279</v>
      </c>
      <c r="D2921" s="675">
        <v>44742</v>
      </c>
      <c r="E2921" s="477" t="s">
        <v>3127</v>
      </c>
      <c r="F2921" s="682" t="s">
        <v>456</v>
      </c>
      <c r="G2921" s="670">
        <f>_xlfn.XLOOKUP(Table3[[#This Row],[district]],LISTS!B:B,LISTS!C:C,0,0,1)</f>
        <v>80402010</v>
      </c>
    </row>
    <row r="2922" spans="1:7" ht="13.5" x14ac:dyDescent="0.35">
      <c r="A2922" s="674" t="s">
        <v>3559</v>
      </c>
      <c r="B2922" s="676" t="s">
        <v>3691</v>
      </c>
      <c r="C2922" s="672" t="s">
        <v>4279</v>
      </c>
      <c r="D2922" s="675">
        <v>44742</v>
      </c>
      <c r="E2922" s="477" t="s">
        <v>3127</v>
      </c>
      <c r="F2922" s="682" t="s">
        <v>456</v>
      </c>
      <c r="G2922" s="670">
        <f>_xlfn.XLOOKUP(Table3[[#This Row],[district]],LISTS!B:B,LISTS!C:C,0,0,1)</f>
        <v>80402010</v>
      </c>
    </row>
    <row r="2923" spans="1:7" ht="13.5" x14ac:dyDescent="0.35">
      <c r="A2923" s="671" t="s">
        <v>4271</v>
      </c>
      <c r="B2923" s="676" t="s">
        <v>3648</v>
      </c>
      <c r="C2923" s="672" t="s">
        <v>4280</v>
      </c>
      <c r="D2923" s="675">
        <v>44742</v>
      </c>
      <c r="E2923" s="477" t="s">
        <v>3127</v>
      </c>
      <c r="F2923" s="682" t="s">
        <v>456</v>
      </c>
      <c r="G2923" s="670">
        <f>_xlfn.XLOOKUP(Table3[[#This Row],[district]],LISTS!B:B,LISTS!C:C,0,0,1)</f>
        <v>80402010</v>
      </c>
    </row>
    <row r="2924" spans="1:7" ht="13.5" x14ac:dyDescent="0.35">
      <c r="A2924" s="674" t="s">
        <v>4271</v>
      </c>
      <c r="B2924" s="676" t="s">
        <v>3665</v>
      </c>
      <c r="C2924" s="672" t="s">
        <v>4280</v>
      </c>
      <c r="D2924" s="675">
        <v>44742</v>
      </c>
      <c r="E2924" s="477" t="s">
        <v>3127</v>
      </c>
      <c r="F2924" s="682" t="s">
        <v>456</v>
      </c>
      <c r="G2924" s="670">
        <f>_xlfn.XLOOKUP(Table3[[#This Row],[district]],LISTS!B:B,LISTS!C:C,0,0,1)</f>
        <v>80402010</v>
      </c>
    </row>
    <row r="2925" spans="1:7" ht="13.5" x14ac:dyDescent="0.35">
      <c r="A2925" s="674" t="s">
        <v>3835</v>
      </c>
      <c r="B2925" s="676" t="s">
        <v>3642</v>
      </c>
      <c r="C2925" s="672" t="s">
        <v>4280</v>
      </c>
      <c r="D2925" s="675">
        <v>44742</v>
      </c>
      <c r="E2925" s="477" t="s">
        <v>3127</v>
      </c>
      <c r="F2925" s="682" t="s">
        <v>456</v>
      </c>
      <c r="G2925" s="670">
        <f>_xlfn.XLOOKUP(Table3[[#This Row],[district]],LISTS!B:B,LISTS!C:C,0,0,1)</f>
        <v>80402010</v>
      </c>
    </row>
    <row r="2926" spans="1:7" ht="13.5" x14ac:dyDescent="0.35">
      <c r="A2926" s="674" t="s">
        <v>3835</v>
      </c>
      <c r="B2926" s="676" t="s">
        <v>3691</v>
      </c>
      <c r="C2926" s="672" t="s">
        <v>4280</v>
      </c>
      <c r="D2926" s="675">
        <v>44742</v>
      </c>
      <c r="E2926" s="477" t="s">
        <v>3127</v>
      </c>
      <c r="F2926" s="682" t="s">
        <v>456</v>
      </c>
      <c r="G2926" s="670">
        <f>_xlfn.XLOOKUP(Table3[[#This Row],[district]],LISTS!B:B,LISTS!C:C,0,0,1)</f>
        <v>80402010</v>
      </c>
    </row>
    <row r="2927" spans="1:7" ht="13.5" x14ac:dyDescent="0.35">
      <c r="A2927" s="674" t="s">
        <v>3715</v>
      </c>
      <c r="B2927" s="676" t="s">
        <v>373</v>
      </c>
      <c r="C2927" s="672" t="s">
        <v>4280</v>
      </c>
      <c r="D2927" s="675">
        <v>44742</v>
      </c>
      <c r="E2927" s="477" t="s">
        <v>3127</v>
      </c>
      <c r="F2927" s="682" t="s">
        <v>456</v>
      </c>
      <c r="G2927" s="670">
        <f>_xlfn.XLOOKUP(Table3[[#This Row],[district]],LISTS!B:B,LISTS!C:C,0,0,1)</f>
        <v>80402010</v>
      </c>
    </row>
    <row r="2928" spans="1:7" ht="13.5" x14ac:dyDescent="0.35">
      <c r="A2928" s="674" t="s">
        <v>3715</v>
      </c>
      <c r="B2928" s="676" t="s">
        <v>3691</v>
      </c>
      <c r="C2928" s="672" t="s">
        <v>4280</v>
      </c>
      <c r="D2928" s="675">
        <v>44742</v>
      </c>
      <c r="E2928" s="477" t="s">
        <v>3127</v>
      </c>
      <c r="F2928" s="682" t="s">
        <v>456</v>
      </c>
      <c r="G2928" s="670">
        <f>_xlfn.XLOOKUP(Table3[[#This Row],[district]],LISTS!B:B,LISTS!C:C,0,0,1)</f>
        <v>80402010</v>
      </c>
    </row>
    <row r="2929" spans="1:7" ht="13.5" x14ac:dyDescent="0.35">
      <c r="A2929" s="671" t="s">
        <v>4272</v>
      </c>
      <c r="B2929" s="676" t="s">
        <v>3649</v>
      </c>
      <c r="C2929" s="672" t="s">
        <v>4280</v>
      </c>
      <c r="D2929" s="675">
        <v>44742</v>
      </c>
      <c r="E2929" s="477" t="s">
        <v>3127</v>
      </c>
      <c r="F2929" s="682" t="s">
        <v>456</v>
      </c>
      <c r="G2929" s="670">
        <f>_xlfn.XLOOKUP(Table3[[#This Row],[district]],LISTS!B:B,LISTS!C:C,0,0,1)</f>
        <v>80402010</v>
      </c>
    </row>
    <row r="2930" spans="1:7" ht="13.5" x14ac:dyDescent="0.35">
      <c r="A2930" s="674" t="s">
        <v>4272</v>
      </c>
      <c r="B2930" s="676" t="s">
        <v>3665</v>
      </c>
      <c r="C2930" s="672" t="s">
        <v>4280</v>
      </c>
      <c r="D2930" s="675">
        <v>44742</v>
      </c>
      <c r="E2930" s="477" t="s">
        <v>3127</v>
      </c>
      <c r="F2930" s="682" t="s">
        <v>456</v>
      </c>
      <c r="G2930" s="670">
        <f>_xlfn.XLOOKUP(Table3[[#This Row],[district]],LISTS!B:B,LISTS!C:C,0,0,1)</f>
        <v>80402010</v>
      </c>
    </row>
    <row r="2931" spans="1:7" ht="13.5" x14ac:dyDescent="0.35">
      <c r="A2931" s="670" t="s">
        <v>3621</v>
      </c>
      <c r="B2931" s="676" t="s">
        <v>3645</v>
      </c>
      <c r="C2931" s="672" t="s">
        <v>4280</v>
      </c>
      <c r="D2931" s="675">
        <v>44742</v>
      </c>
      <c r="E2931" s="477" t="s">
        <v>3127</v>
      </c>
      <c r="F2931" s="682" t="s">
        <v>456</v>
      </c>
      <c r="G2931" s="670">
        <f>_xlfn.XLOOKUP(Table3[[#This Row],[district]],LISTS!B:B,LISTS!C:C,0,0,1)</f>
        <v>80402010</v>
      </c>
    </row>
    <row r="2932" spans="1:7" ht="13.5" x14ac:dyDescent="0.35">
      <c r="A2932" s="674" t="s">
        <v>3621</v>
      </c>
      <c r="B2932" s="676" t="s">
        <v>3691</v>
      </c>
      <c r="C2932" s="672" t="s">
        <v>4280</v>
      </c>
      <c r="D2932" s="675">
        <v>44742</v>
      </c>
      <c r="E2932" s="477" t="s">
        <v>3127</v>
      </c>
      <c r="F2932" s="682" t="s">
        <v>456</v>
      </c>
      <c r="G2932" s="670">
        <f>_xlfn.XLOOKUP(Table3[[#This Row],[district]],LISTS!B:B,LISTS!C:C,0,0,1)</f>
        <v>80402010</v>
      </c>
    </row>
    <row r="2933" spans="1:7" ht="13.5" x14ac:dyDescent="0.35">
      <c r="A2933" s="674" t="s">
        <v>3738</v>
      </c>
      <c r="B2933" s="676" t="s">
        <v>3648</v>
      </c>
      <c r="C2933" s="672" t="s">
        <v>4280</v>
      </c>
      <c r="D2933" s="675">
        <v>44742</v>
      </c>
      <c r="E2933" s="477" t="s">
        <v>3127</v>
      </c>
      <c r="F2933" s="682" t="s">
        <v>456</v>
      </c>
      <c r="G2933" s="670">
        <f>_xlfn.XLOOKUP(Table3[[#This Row],[district]],LISTS!B:B,LISTS!C:C,0,0,1)</f>
        <v>80402010</v>
      </c>
    </row>
    <row r="2934" spans="1:7" ht="13.5" x14ac:dyDescent="0.35">
      <c r="A2934" s="674" t="s">
        <v>3738</v>
      </c>
      <c r="B2934" s="674" t="s">
        <v>3691</v>
      </c>
      <c r="C2934" s="672" t="s">
        <v>4280</v>
      </c>
      <c r="D2934" s="675">
        <v>44742</v>
      </c>
      <c r="E2934" s="477" t="s">
        <v>3127</v>
      </c>
      <c r="F2934" s="682" t="s">
        <v>456</v>
      </c>
      <c r="G2934" s="670">
        <f>_xlfn.XLOOKUP(Table3[[#This Row],[district]],LISTS!B:B,LISTS!C:C,0,0,1)</f>
        <v>80402010</v>
      </c>
    </row>
    <row r="2935" spans="1:7" ht="13.5" x14ac:dyDescent="0.35">
      <c r="A2935" s="674" t="s">
        <v>3614</v>
      </c>
      <c r="B2935" s="674" t="s">
        <v>3615</v>
      </c>
      <c r="C2935" s="672" t="s">
        <v>4280</v>
      </c>
      <c r="D2935" s="675">
        <v>44742</v>
      </c>
      <c r="E2935" s="477" t="s">
        <v>3127</v>
      </c>
      <c r="F2935" s="682" t="s">
        <v>456</v>
      </c>
      <c r="G2935" s="670">
        <f>_xlfn.XLOOKUP(Table3[[#This Row],[district]],LISTS!B:B,LISTS!C:C,0,0,1)</f>
        <v>80402010</v>
      </c>
    </row>
    <row r="2936" spans="1:7" ht="13.5" x14ac:dyDescent="0.35">
      <c r="A2936" s="674" t="s">
        <v>3677</v>
      </c>
      <c r="B2936" s="674" t="s">
        <v>3619</v>
      </c>
      <c r="C2936" s="672" t="s">
        <v>4280</v>
      </c>
      <c r="D2936" s="675">
        <v>44742</v>
      </c>
      <c r="E2936" s="477" t="s">
        <v>3127</v>
      </c>
      <c r="F2936" s="682" t="s">
        <v>456</v>
      </c>
      <c r="G2936" s="670">
        <f>_xlfn.XLOOKUP(Table3[[#This Row],[district]],LISTS!B:B,LISTS!C:C,0,0,1)</f>
        <v>80402010</v>
      </c>
    </row>
    <row r="2937" spans="1:7" ht="13.5" x14ac:dyDescent="0.35">
      <c r="A2937" s="674" t="s">
        <v>3749</v>
      </c>
      <c r="B2937" s="674" t="s">
        <v>3620</v>
      </c>
      <c r="C2937" s="672" t="s">
        <v>4280</v>
      </c>
      <c r="D2937" s="675">
        <v>44742</v>
      </c>
      <c r="E2937" s="477" t="s">
        <v>3127</v>
      </c>
      <c r="F2937" s="682" t="s">
        <v>456</v>
      </c>
      <c r="G2937" s="670">
        <f>_xlfn.XLOOKUP(Table3[[#This Row],[district]],LISTS!B:B,LISTS!C:C,0,0,1)</f>
        <v>80402010</v>
      </c>
    </row>
    <row r="2938" spans="1:7" ht="13.5" x14ac:dyDescent="0.35">
      <c r="A2938" s="674" t="s">
        <v>3727</v>
      </c>
      <c r="B2938" s="674" t="s">
        <v>3633</v>
      </c>
      <c r="C2938" s="672" t="s">
        <v>4280</v>
      </c>
      <c r="D2938" s="675">
        <v>44742</v>
      </c>
      <c r="E2938" s="477" t="s">
        <v>3127</v>
      </c>
      <c r="F2938" s="682" t="s">
        <v>456</v>
      </c>
      <c r="G2938" s="670">
        <f>_xlfn.XLOOKUP(Table3[[#This Row],[district]],LISTS!B:B,LISTS!C:C,0,0,1)</f>
        <v>80402010</v>
      </c>
    </row>
    <row r="2939" spans="1:7" ht="13.5" x14ac:dyDescent="0.35">
      <c r="A2939" s="674" t="s">
        <v>4274</v>
      </c>
      <c r="B2939" s="674" t="s">
        <v>3618</v>
      </c>
      <c r="C2939" s="672" t="s">
        <v>4280</v>
      </c>
      <c r="D2939" s="675">
        <v>44742</v>
      </c>
      <c r="E2939" s="477" t="s">
        <v>3127</v>
      </c>
      <c r="F2939" s="682" t="s">
        <v>456</v>
      </c>
      <c r="G2939" s="670">
        <f>_xlfn.XLOOKUP(Table3[[#This Row],[district]],LISTS!B:B,LISTS!C:C,0,0,1)</f>
        <v>80402010</v>
      </c>
    </row>
    <row r="2940" spans="1:7" ht="13.5" x14ac:dyDescent="0.35">
      <c r="A2940" s="674" t="s">
        <v>4273</v>
      </c>
      <c r="B2940" s="674" t="s">
        <v>3645</v>
      </c>
      <c r="C2940" s="672" t="s">
        <v>4280</v>
      </c>
      <c r="D2940" s="675">
        <v>44742</v>
      </c>
      <c r="E2940" s="477" t="s">
        <v>3127</v>
      </c>
      <c r="F2940" s="682" t="s">
        <v>456</v>
      </c>
      <c r="G2940" s="670">
        <f>_xlfn.XLOOKUP(Table3[[#This Row],[district]],LISTS!B:B,LISTS!C:C,0,0,1)</f>
        <v>80402010</v>
      </c>
    </row>
    <row r="2941" spans="1:7" ht="13.5" x14ac:dyDescent="0.35">
      <c r="A2941" s="674" t="s">
        <v>3614</v>
      </c>
      <c r="B2941" s="674" t="s">
        <v>3634</v>
      </c>
      <c r="C2941" s="672" t="s">
        <v>4280</v>
      </c>
      <c r="D2941" s="675">
        <v>44742</v>
      </c>
      <c r="E2941" s="477" t="s">
        <v>3127</v>
      </c>
      <c r="F2941" s="682" t="s">
        <v>456</v>
      </c>
      <c r="G2941" s="670">
        <f>_xlfn.XLOOKUP(Table3[[#This Row],[district]],LISTS!B:B,LISTS!C:C,0,0,1)</f>
        <v>80402010</v>
      </c>
    </row>
    <row r="2942" spans="1:7" ht="13.5" x14ac:dyDescent="0.35">
      <c r="A2942" s="674" t="s">
        <v>3614</v>
      </c>
      <c r="B2942" s="674" t="s">
        <v>607</v>
      </c>
      <c r="C2942" s="672" t="s">
        <v>4280</v>
      </c>
      <c r="D2942" s="675">
        <v>44742</v>
      </c>
      <c r="E2942" s="477" t="s">
        <v>3127</v>
      </c>
      <c r="F2942" s="682" t="s">
        <v>456</v>
      </c>
      <c r="G2942" s="670">
        <f>_xlfn.XLOOKUP(Table3[[#This Row],[district]],LISTS!B:B,LISTS!C:C,0,0,1)</f>
        <v>80402010</v>
      </c>
    </row>
    <row r="2943" spans="1:7" ht="13.5" x14ac:dyDescent="0.35">
      <c r="A2943" s="674" t="s">
        <v>3677</v>
      </c>
      <c r="B2943" s="674" t="s">
        <v>3635</v>
      </c>
      <c r="C2943" s="672" t="s">
        <v>4280</v>
      </c>
      <c r="D2943" s="675">
        <v>44742</v>
      </c>
      <c r="E2943" s="477" t="s">
        <v>3127</v>
      </c>
      <c r="F2943" s="682" t="s">
        <v>456</v>
      </c>
      <c r="G2943" s="670">
        <f>_xlfn.XLOOKUP(Table3[[#This Row],[district]],LISTS!B:B,LISTS!C:C,0,0,1)</f>
        <v>80402010</v>
      </c>
    </row>
    <row r="2944" spans="1:7" ht="13.5" x14ac:dyDescent="0.35">
      <c r="A2944" s="674" t="s">
        <v>3749</v>
      </c>
      <c r="B2944" s="674" t="s">
        <v>378</v>
      </c>
      <c r="C2944" s="672" t="s">
        <v>4280</v>
      </c>
      <c r="D2944" s="675">
        <v>44742</v>
      </c>
      <c r="E2944" s="477" t="s">
        <v>3127</v>
      </c>
      <c r="F2944" s="682" t="s">
        <v>456</v>
      </c>
      <c r="G2944" s="670">
        <f>_xlfn.XLOOKUP(Table3[[#This Row],[district]],LISTS!B:B,LISTS!C:C,0,0,1)</f>
        <v>80402010</v>
      </c>
    </row>
    <row r="2945" spans="1:7" ht="13.5" x14ac:dyDescent="0.35">
      <c r="A2945" s="674" t="s">
        <v>3727</v>
      </c>
      <c r="B2945" s="674" t="s">
        <v>3636</v>
      </c>
      <c r="C2945" s="672" t="s">
        <v>4280</v>
      </c>
      <c r="D2945" s="675">
        <v>44742</v>
      </c>
      <c r="E2945" s="477" t="s">
        <v>3127</v>
      </c>
      <c r="F2945" s="682" t="s">
        <v>456</v>
      </c>
      <c r="G2945" s="670">
        <f>_xlfn.XLOOKUP(Table3[[#This Row],[district]],LISTS!B:B,LISTS!C:C,0,0,1)</f>
        <v>80402010</v>
      </c>
    </row>
    <row r="2946" spans="1:7" ht="13.5" x14ac:dyDescent="0.35">
      <c r="A2946" s="674" t="s">
        <v>4274</v>
      </c>
      <c r="B2946" s="674" t="s">
        <v>3637</v>
      </c>
      <c r="C2946" s="672" t="s">
        <v>4280</v>
      </c>
      <c r="D2946" s="675">
        <v>44742</v>
      </c>
      <c r="E2946" s="477" t="s">
        <v>3127</v>
      </c>
      <c r="F2946" s="682" t="s">
        <v>456</v>
      </c>
      <c r="G2946" s="670">
        <f>_xlfn.XLOOKUP(Table3[[#This Row],[district]],LISTS!B:B,LISTS!C:C,0,0,1)</f>
        <v>80402010</v>
      </c>
    </row>
    <row r="2947" spans="1:7" ht="13.5" x14ac:dyDescent="0.35">
      <c r="A2947" s="674" t="s">
        <v>4273</v>
      </c>
      <c r="B2947" s="674" t="s">
        <v>3616</v>
      </c>
      <c r="C2947" s="672" t="s">
        <v>4280</v>
      </c>
      <c r="D2947" s="675">
        <v>44742</v>
      </c>
      <c r="E2947" s="477" t="s">
        <v>3127</v>
      </c>
      <c r="F2947" s="682" t="s">
        <v>456</v>
      </c>
      <c r="G2947" s="670">
        <f>_xlfn.XLOOKUP(Table3[[#This Row],[district]],LISTS!B:B,LISTS!C:C,0,0,1)</f>
        <v>80402010</v>
      </c>
    </row>
    <row r="2948" spans="1:7" ht="13.5" x14ac:dyDescent="0.35">
      <c r="A2948" s="674" t="s">
        <v>3614</v>
      </c>
      <c r="B2948" s="674" t="s">
        <v>3638</v>
      </c>
      <c r="C2948" s="672" t="s">
        <v>4280</v>
      </c>
      <c r="D2948" s="675">
        <v>44742</v>
      </c>
      <c r="E2948" s="477" t="s">
        <v>3127</v>
      </c>
      <c r="F2948" s="682" t="s">
        <v>456</v>
      </c>
      <c r="G2948" s="670">
        <f>_xlfn.XLOOKUP(Table3[[#This Row],[district]],LISTS!B:B,LISTS!C:C,0,0,1)</f>
        <v>80402010</v>
      </c>
    </row>
    <row r="2949" spans="1:7" ht="13.5" x14ac:dyDescent="0.35">
      <c r="A2949" s="674" t="s">
        <v>3614</v>
      </c>
      <c r="B2949" s="674" t="s">
        <v>3625</v>
      </c>
      <c r="C2949" s="672" t="s">
        <v>4280</v>
      </c>
      <c r="D2949" s="675">
        <v>44742</v>
      </c>
      <c r="E2949" s="477" t="s">
        <v>3127</v>
      </c>
      <c r="F2949" s="682" t="s">
        <v>456</v>
      </c>
      <c r="G2949" s="670">
        <f>_xlfn.XLOOKUP(Table3[[#This Row],[district]],LISTS!B:B,LISTS!C:C,0,0,1)</f>
        <v>80402010</v>
      </c>
    </row>
    <row r="2950" spans="1:7" ht="13.5" x14ac:dyDescent="0.35">
      <c r="A2950" s="674" t="s">
        <v>3677</v>
      </c>
      <c r="B2950" s="674" t="s">
        <v>3639</v>
      </c>
      <c r="C2950" s="672" t="s">
        <v>4280</v>
      </c>
      <c r="D2950" s="675">
        <v>44742</v>
      </c>
      <c r="E2950" s="477" t="s">
        <v>3127</v>
      </c>
      <c r="F2950" s="682" t="s">
        <v>456</v>
      </c>
      <c r="G2950" s="670">
        <f>_xlfn.XLOOKUP(Table3[[#This Row],[district]],LISTS!B:B,LISTS!C:C,0,0,1)</f>
        <v>80402010</v>
      </c>
    </row>
    <row r="2951" spans="1:7" ht="13.5" x14ac:dyDescent="0.35">
      <c r="A2951" s="674" t="s">
        <v>3749</v>
      </c>
      <c r="B2951" s="674" t="s">
        <v>3624</v>
      </c>
      <c r="C2951" s="672" t="s">
        <v>4280</v>
      </c>
      <c r="D2951" s="675">
        <v>44742</v>
      </c>
      <c r="E2951" s="477" t="s">
        <v>3127</v>
      </c>
      <c r="F2951" s="682" t="s">
        <v>456</v>
      </c>
      <c r="G2951" s="670">
        <f>_xlfn.XLOOKUP(Table3[[#This Row],[district]],LISTS!B:B,LISTS!C:C,0,0,1)</f>
        <v>80402010</v>
      </c>
    </row>
    <row r="2952" spans="1:7" ht="13.5" x14ac:dyDescent="0.35">
      <c r="A2952" s="674" t="s">
        <v>3727</v>
      </c>
      <c r="B2952" s="674" t="s">
        <v>3640</v>
      </c>
      <c r="C2952" s="672" t="s">
        <v>4280</v>
      </c>
      <c r="D2952" s="675">
        <v>44742</v>
      </c>
      <c r="E2952" s="477" t="s">
        <v>3127</v>
      </c>
      <c r="F2952" s="682" t="s">
        <v>456</v>
      </c>
      <c r="G2952" s="670">
        <f>_xlfn.XLOOKUP(Table3[[#This Row],[district]],LISTS!B:B,LISTS!C:C,0,0,1)</f>
        <v>80402010</v>
      </c>
    </row>
    <row r="2953" spans="1:7" ht="13.5" x14ac:dyDescent="0.35">
      <c r="A2953" s="674" t="s">
        <v>4274</v>
      </c>
      <c r="B2953" s="674" t="s">
        <v>3641</v>
      </c>
      <c r="C2953" s="672" t="s">
        <v>4280</v>
      </c>
      <c r="D2953" s="675">
        <v>44742</v>
      </c>
      <c r="E2953" s="477" t="s">
        <v>3127</v>
      </c>
      <c r="F2953" s="682" t="s">
        <v>456</v>
      </c>
      <c r="G2953" s="670">
        <f>_xlfn.XLOOKUP(Table3[[#This Row],[district]],LISTS!B:B,LISTS!C:C,0,0,1)</f>
        <v>80402010</v>
      </c>
    </row>
    <row r="2954" spans="1:7" ht="13.5" x14ac:dyDescent="0.35">
      <c r="A2954" s="674" t="s">
        <v>4273</v>
      </c>
      <c r="B2954" s="674" t="s">
        <v>3642</v>
      </c>
      <c r="C2954" s="672" t="s">
        <v>4280</v>
      </c>
      <c r="D2954" s="675">
        <v>44742</v>
      </c>
      <c r="E2954" s="477" t="s">
        <v>3127</v>
      </c>
      <c r="F2954" s="682" t="s">
        <v>456</v>
      </c>
      <c r="G2954" s="670">
        <f>_xlfn.XLOOKUP(Table3[[#This Row],[district]],LISTS!B:B,LISTS!C:C,0,0,1)</f>
        <v>80402010</v>
      </c>
    </row>
    <row r="2955" spans="1:7" ht="13.5" x14ac:dyDescent="0.35">
      <c r="A2955" s="674" t="s">
        <v>3614</v>
      </c>
      <c r="B2955" s="674" t="s">
        <v>373</v>
      </c>
      <c r="C2955" s="672" t="s">
        <v>4280</v>
      </c>
      <c r="D2955" s="675">
        <v>44742</v>
      </c>
      <c r="E2955" s="477" t="s">
        <v>3127</v>
      </c>
      <c r="F2955" s="682" t="s">
        <v>456</v>
      </c>
      <c r="G2955" s="670">
        <f>_xlfn.XLOOKUP(Table3[[#This Row],[district]],LISTS!B:B,LISTS!C:C,0,0,1)</f>
        <v>80402010</v>
      </c>
    </row>
    <row r="2956" spans="1:7" ht="13.5" x14ac:dyDescent="0.35">
      <c r="A2956" s="674" t="s">
        <v>3614</v>
      </c>
      <c r="B2956" s="674" t="s">
        <v>3643</v>
      </c>
      <c r="C2956" s="672" t="s">
        <v>4280</v>
      </c>
      <c r="D2956" s="675">
        <v>44742</v>
      </c>
      <c r="E2956" s="477" t="s">
        <v>3127</v>
      </c>
      <c r="F2956" s="682" t="s">
        <v>456</v>
      </c>
      <c r="G2956" s="670">
        <f>_xlfn.XLOOKUP(Table3[[#This Row],[district]],LISTS!B:B,LISTS!C:C,0,0,1)</f>
        <v>80402010</v>
      </c>
    </row>
    <row r="2957" spans="1:7" ht="13.5" x14ac:dyDescent="0.35">
      <c r="A2957" s="674" t="s">
        <v>3677</v>
      </c>
      <c r="B2957" s="674" t="s">
        <v>3644</v>
      </c>
      <c r="C2957" s="672" t="s">
        <v>4280</v>
      </c>
      <c r="D2957" s="675">
        <v>44742</v>
      </c>
      <c r="E2957" s="477" t="s">
        <v>3127</v>
      </c>
      <c r="F2957" s="682" t="s">
        <v>456</v>
      </c>
      <c r="G2957" s="670">
        <f>_xlfn.XLOOKUP(Table3[[#This Row],[district]],LISTS!B:B,LISTS!C:C,0,0,1)</f>
        <v>80402010</v>
      </c>
    </row>
    <row r="2958" spans="1:7" ht="13.5" x14ac:dyDescent="0.35">
      <c r="A2958" s="674" t="s">
        <v>3749</v>
      </c>
      <c r="B2958" s="674" t="s">
        <v>3645</v>
      </c>
      <c r="C2958" s="672" t="s">
        <v>4280</v>
      </c>
      <c r="D2958" s="675">
        <v>44742</v>
      </c>
      <c r="E2958" s="477" t="s">
        <v>3127</v>
      </c>
      <c r="F2958" s="682" t="s">
        <v>456</v>
      </c>
      <c r="G2958" s="670">
        <f>_xlfn.XLOOKUP(Table3[[#This Row],[district]],LISTS!B:B,LISTS!C:C,0,0,1)</f>
        <v>80402010</v>
      </c>
    </row>
    <row r="2959" spans="1:7" ht="13.5" x14ac:dyDescent="0.35">
      <c r="A2959" s="674" t="s">
        <v>3727</v>
      </c>
      <c r="B2959" s="674" t="s">
        <v>3646</v>
      </c>
      <c r="C2959" s="672" t="s">
        <v>4280</v>
      </c>
      <c r="D2959" s="675">
        <v>44742</v>
      </c>
      <c r="E2959" s="477" t="s">
        <v>3127</v>
      </c>
      <c r="F2959" s="682" t="s">
        <v>456</v>
      </c>
      <c r="G2959" s="670">
        <f>_xlfn.XLOOKUP(Table3[[#This Row],[district]],LISTS!B:B,LISTS!C:C,0,0,1)</f>
        <v>80402010</v>
      </c>
    </row>
    <row r="2960" spans="1:7" ht="13.5" x14ac:dyDescent="0.35">
      <c r="A2960" s="674" t="s">
        <v>4274</v>
      </c>
      <c r="B2960" s="674" t="s">
        <v>3647</v>
      </c>
      <c r="C2960" s="672" t="s">
        <v>4280</v>
      </c>
      <c r="D2960" s="675">
        <v>44742</v>
      </c>
      <c r="E2960" s="477" t="s">
        <v>3127</v>
      </c>
      <c r="F2960" s="682" t="s">
        <v>456</v>
      </c>
      <c r="G2960" s="670">
        <f>_xlfn.XLOOKUP(Table3[[#This Row],[district]],LISTS!B:B,LISTS!C:C,0,0,1)</f>
        <v>80402010</v>
      </c>
    </row>
    <row r="2961" spans="1:7" ht="13.5" x14ac:dyDescent="0.35">
      <c r="A2961" s="674" t="s">
        <v>4273</v>
      </c>
      <c r="B2961" s="674" t="s">
        <v>3648</v>
      </c>
      <c r="C2961" s="672" t="s">
        <v>4280</v>
      </c>
      <c r="D2961" s="675">
        <v>44742</v>
      </c>
      <c r="E2961" s="477" t="s">
        <v>3127</v>
      </c>
      <c r="F2961" s="682" t="s">
        <v>456</v>
      </c>
      <c r="G2961" s="670">
        <f>_xlfn.XLOOKUP(Table3[[#This Row],[district]],LISTS!B:B,LISTS!C:C,0,0,1)</f>
        <v>80402010</v>
      </c>
    </row>
    <row r="2962" spans="1:7" ht="13.5" x14ac:dyDescent="0.35">
      <c r="A2962" s="674" t="s">
        <v>3614</v>
      </c>
      <c r="B2962" s="674" t="s">
        <v>3649</v>
      </c>
      <c r="C2962" s="672" t="s">
        <v>4280</v>
      </c>
      <c r="D2962" s="675">
        <v>44742</v>
      </c>
      <c r="E2962" s="477" t="s">
        <v>3127</v>
      </c>
      <c r="F2962" s="682" t="s">
        <v>456</v>
      </c>
      <c r="G2962" s="670">
        <f>_xlfn.XLOOKUP(Table3[[#This Row],[district]],LISTS!B:B,LISTS!C:C,0,0,1)</f>
        <v>80402010</v>
      </c>
    </row>
    <row r="2963" spans="1:7" ht="13.5" x14ac:dyDescent="0.35">
      <c r="A2963" s="674" t="s">
        <v>3614</v>
      </c>
      <c r="B2963" s="674" t="s">
        <v>3650</v>
      </c>
      <c r="C2963" s="672" t="s">
        <v>4280</v>
      </c>
      <c r="D2963" s="675">
        <v>44742</v>
      </c>
      <c r="E2963" s="477" t="s">
        <v>3127</v>
      </c>
      <c r="F2963" s="682" t="s">
        <v>456</v>
      </c>
      <c r="G2963" s="670">
        <f>_xlfn.XLOOKUP(Table3[[#This Row],[district]],LISTS!B:B,LISTS!C:C,0,0,1)</f>
        <v>80402010</v>
      </c>
    </row>
    <row r="2964" spans="1:7" ht="13.5" x14ac:dyDescent="0.35">
      <c r="A2964" s="674" t="s">
        <v>3677</v>
      </c>
      <c r="B2964" s="674" t="s">
        <v>3651</v>
      </c>
      <c r="C2964" s="672" t="s">
        <v>4280</v>
      </c>
      <c r="D2964" s="675">
        <v>44742</v>
      </c>
      <c r="E2964" s="477" t="s">
        <v>3127</v>
      </c>
      <c r="F2964" s="682" t="s">
        <v>456</v>
      </c>
      <c r="G2964" s="670">
        <f>_xlfn.XLOOKUP(Table3[[#This Row],[district]],LISTS!B:B,LISTS!C:C,0,0,1)</f>
        <v>80402010</v>
      </c>
    </row>
    <row r="2965" spans="1:7" ht="13.5" x14ac:dyDescent="0.35">
      <c r="A2965" s="674" t="s">
        <v>3749</v>
      </c>
      <c r="B2965" s="674" t="s">
        <v>768</v>
      </c>
      <c r="C2965" s="672" t="s">
        <v>4280</v>
      </c>
      <c r="D2965" s="675">
        <v>44742</v>
      </c>
      <c r="E2965" s="477" t="s">
        <v>3127</v>
      </c>
      <c r="F2965" s="682" t="s">
        <v>456</v>
      </c>
      <c r="G2965" s="670">
        <f>_xlfn.XLOOKUP(Table3[[#This Row],[district]],LISTS!B:B,LISTS!C:C,0,0,1)</f>
        <v>80402010</v>
      </c>
    </row>
    <row r="2966" spans="1:7" ht="13.5" x14ac:dyDescent="0.35">
      <c r="A2966" s="674" t="s">
        <v>3727</v>
      </c>
      <c r="B2966" s="674" t="s">
        <v>3652</v>
      </c>
      <c r="C2966" s="672" t="s">
        <v>4280</v>
      </c>
      <c r="D2966" s="675">
        <v>44742</v>
      </c>
      <c r="E2966" s="477" t="s">
        <v>3127</v>
      </c>
      <c r="F2966" s="682" t="s">
        <v>456</v>
      </c>
      <c r="G2966" s="670">
        <f>_xlfn.XLOOKUP(Table3[[#This Row],[district]],LISTS!B:B,LISTS!C:C,0,0,1)</f>
        <v>80402010</v>
      </c>
    </row>
    <row r="2967" spans="1:7" ht="13.5" x14ac:dyDescent="0.35">
      <c r="A2967" s="674" t="s">
        <v>4274</v>
      </c>
      <c r="B2967" s="674" t="s">
        <v>3482</v>
      </c>
      <c r="C2967" s="672" t="s">
        <v>4280</v>
      </c>
      <c r="D2967" s="675">
        <v>44742</v>
      </c>
      <c r="E2967" s="477" t="s">
        <v>3127</v>
      </c>
      <c r="F2967" s="682" t="s">
        <v>456</v>
      </c>
      <c r="G2967" s="670">
        <f>_xlfn.XLOOKUP(Table3[[#This Row],[district]],LISTS!B:B,LISTS!C:C,0,0,1)</f>
        <v>80402010</v>
      </c>
    </row>
    <row r="2968" spans="1:7" ht="13.5" x14ac:dyDescent="0.35">
      <c r="A2968" s="674" t="s">
        <v>4273</v>
      </c>
      <c r="B2968" s="674" t="s">
        <v>423</v>
      </c>
      <c r="C2968" s="672" t="s">
        <v>4280</v>
      </c>
      <c r="D2968" s="675">
        <v>44742</v>
      </c>
      <c r="E2968" s="477" t="s">
        <v>3127</v>
      </c>
      <c r="F2968" s="682" t="s">
        <v>456</v>
      </c>
      <c r="G2968" s="670">
        <f>_xlfn.XLOOKUP(Table3[[#This Row],[district]],LISTS!B:B,LISTS!C:C,0,0,1)</f>
        <v>80402010</v>
      </c>
    </row>
    <row r="2969" spans="1:7" ht="13.5" x14ac:dyDescent="0.35">
      <c r="A2969" s="674" t="s">
        <v>3614</v>
      </c>
      <c r="B2969" s="674" t="s">
        <v>3653</v>
      </c>
      <c r="C2969" s="672" t="s">
        <v>4280</v>
      </c>
      <c r="D2969" s="675">
        <v>44742</v>
      </c>
      <c r="E2969" s="477" t="s">
        <v>3127</v>
      </c>
      <c r="F2969" s="682" t="s">
        <v>456</v>
      </c>
      <c r="G2969" s="670">
        <f>_xlfn.XLOOKUP(Table3[[#This Row],[district]],LISTS!B:B,LISTS!C:C,0,0,1)</f>
        <v>80402010</v>
      </c>
    </row>
    <row r="2970" spans="1:7" ht="13.5" x14ac:dyDescent="0.35">
      <c r="A2970" s="674" t="s">
        <v>3614</v>
      </c>
      <c r="B2970" s="674" t="s">
        <v>3654</v>
      </c>
      <c r="C2970" s="672" t="s">
        <v>4280</v>
      </c>
      <c r="D2970" s="675">
        <v>44742</v>
      </c>
      <c r="E2970" s="477" t="s">
        <v>3127</v>
      </c>
      <c r="F2970" s="682" t="s">
        <v>456</v>
      </c>
      <c r="G2970" s="670">
        <f>_xlfn.XLOOKUP(Table3[[#This Row],[district]],LISTS!B:B,LISTS!C:C,0,0,1)</f>
        <v>80402010</v>
      </c>
    </row>
    <row r="2971" spans="1:7" ht="13.5" x14ac:dyDescent="0.35">
      <c r="A2971" s="674" t="s">
        <v>3677</v>
      </c>
      <c r="B2971" s="674" t="s">
        <v>3655</v>
      </c>
      <c r="C2971" s="672" t="s">
        <v>4280</v>
      </c>
      <c r="D2971" s="675">
        <v>44742</v>
      </c>
      <c r="E2971" s="477" t="s">
        <v>3127</v>
      </c>
      <c r="F2971" s="682" t="s">
        <v>456</v>
      </c>
      <c r="G2971" s="670">
        <f>_xlfn.XLOOKUP(Table3[[#This Row],[district]],LISTS!B:B,LISTS!C:C,0,0,1)</f>
        <v>80402010</v>
      </c>
    </row>
    <row r="2972" spans="1:7" ht="13.5" x14ac:dyDescent="0.35">
      <c r="A2972" s="674" t="s">
        <v>3749</v>
      </c>
      <c r="B2972" s="674" t="s">
        <v>3656</v>
      </c>
      <c r="C2972" s="672" t="s">
        <v>4280</v>
      </c>
      <c r="D2972" s="675">
        <v>44742</v>
      </c>
      <c r="E2972" s="477" t="s">
        <v>3127</v>
      </c>
      <c r="F2972" s="682" t="s">
        <v>456</v>
      </c>
      <c r="G2972" s="670">
        <f>_xlfn.XLOOKUP(Table3[[#This Row],[district]],LISTS!B:B,LISTS!C:C,0,0,1)</f>
        <v>80402010</v>
      </c>
    </row>
    <row r="2973" spans="1:7" ht="13.5" x14ac:dyDescent="0.35">
      <c r="A2973" s="674" t="s">
        <v>3727</v>
      </c>
      <c r="B2973" s="674" t="s">
        <v>3493</v>
      </c>
      <c r="C2973" s="672" t="s">
        <v>4280</v>
      </c>
      <c r="D2973" s="675">
        <v>44742</v>
      </c>
      <c r="E2973" s="477" t="s">
        <v>3127</v>
      </c>
      <c r="F2973" s="682" t="s">
        <v>456</v>
      </c>
      <c r="G2973" s="670">
        <f>_xlfn.XLOOKUP(Table3[[#This Row],[district]],LISTS!B:B,LISTS!C:C,0,0,1)</f>
        <v>80402010</v>
      </c>
    </row>
    <row r="2974" spans="1:7" ht="13.5" x14ac:dyDescent="0.35">
      <c r="A2974" s="674" t="s">
        <v>4274</v>
      </c>
      <c r="B2974" s="674" t="s">
        <v>3657</v>
      </c>
      <c r="C2974" s="672" t="s">
        <v>4280</v>
      </c>
      <c r="D2974" s="675">
        <v>44742</v>
      </c>
      <c r="E2974" s="477" t="s">
        <v>3127</v>
      </c>
      <c r="F2974" s="682" t="s">
        <v>456</v>
      </c>
      <c r="G2974" s="670">
        <f>_xlfn.XLOOKUP(Table3[[#This Row],[district]],LISTS!B:B,LISTS!C:C,0,0,1)</f>
        <v>80402010</v>
      </c>
    </row>
    <row r="2975" spans="1:7" ht="13.5" x14ac:dyDescent="0.35">
      <c r="A2975" s="674" t="s">
        <v>4273</v>
      </c>
      <c r="B2975" s="674" t="s">
        <v>336</v>
      </c>
      <c r="C2975" s="672" t="s">
        <v>4280</v>
      </c>
      <c r="D2975" s="675">
        <v>44742</v>
      </c>
      <c r="E2975" s="477" t="s">
        <v>3127</v>
      </c>
      <c r="F2975" s="682" t="s">
        <v>456</v>
      </c>
      <c r="G2975" s="670">
        <f>_xlfn.XLOOKUP(Table3[[#This Row],[district]],LISTS!B:B,LISTS!C:C,0,0,1)</f>
        <v>80402010</v>
      </c>
    </row>
    <row r="2976" spans="1:7" ht="13.5" x14ac:dyDescent="0.35">
      <c r="A2976" s="674" t="s">
        <v>3614</v>
      </c>
      <c r="B2976" s="674" t="s">
        <v>3658</v>
      </c>
      <c r="C2976" s="672" t="s">
        <v>4280</v>
      </c>
      <c r="D2976" s="675">
        <v>44742</v>
      </c>
      <c r="E2976" s="477" t="s">
        <v>3127</v>
      </c>
      <c r="F2976" s="682" t="s">
        <v>456</v>
      </c>
      <c r="G2976" s="670">
        <f>_xlfn.XLOOKUP(Table3[[#This Row],[district]],LISTS!B:B,LISTS!C:C,0,0,1)</f>
        <v>80402010</v>
      </c>
    </row>
    <row r="2977" spans="1:7" ht="13.5" x14ac:dyDescent="0.35">
      <c r="A2977" s="674" t="s">
        <v>3614</v>
      </c>
      <c r="B2977" s="674" t="s">
        <v>478</v>
      </c>
      <c r="C2977" s="672" t="s">
        <v>4280</v>
      </c>
      <c r="D2977" s="675">
        <v>44742</v>
      </c>
      <c r="E2977" s="477" t="s">
        <v>3127</v>
      </c>
      <c r="F2977" s="682" t="s">
        <v>456</v>
      </c>
      <c r="G2977" s="670">
        <f>_xlfn.XLOOKUP(Table3[[#This Row],[district]],LISTS!B:B,LISTS!C:C,0,0,1)</f>
        <v>80402010</v>
      </c>
    </row>
    <row r="2978" spans="1:7" ht="13.5" x14ac:dyDescent="0.35">
      <c r="A2978" s="674" t="s">
        <v>3677</v>
      </c>
      <c r="B2978" s="674" t="s">
        <v>3659</v>
      </c>
      <c r="C2978" s="672" t="s">
        <v>4280</v>
      </c>
      <c r="D2978" s="675">
        <v>44742</v>
      </c>
      <c r="E2978" s="477" t="s">
        <v>3127</v>
      </c>
      <c r="F2978" s="682" t="s">
        <v>456</v>
      </c>
      <c r="G2978" s="670">
        <f>_xlfn.XLOOKUP(Table3[[#This Row],[district]],LISTS!B:B,LISTS!C:C,0,0,1)</f>
        <v>80402010</v>
      </c>
    </row>
    <row r="2979" spans="1:7" ht="13.5" x14ac:dyDescent="0.35">
      <c r="A2979" s="674" t="s">
        <v>3749</v>
      </c>
      <c r="B2979" s="674" t="s">
        <v>3623</v>
      </c>
      <c r="C2979" s="672" t="s">
        <v>4280</v>
      </c>
      <c r="D2979" s="675">
        <v>44742</v>
      </c>
      <c r="E2979" s="477" t="s">
        <v>3127</v>
      </c>
      <c r="F2979" s="682" t="s">
        <v>456</v>
      </c>
      <c r="G2979" s="670">
        <f>_xlfn.XLOOKUP(Table3[[#This Row],[district]],LISTS!B:B,LISTS!C:C,0,0,1)</f>
        <v>80402010</v>
      </c>
    </row>
    <row r="2980" spans="1:7" ht="13.5" x14ac:dyDescent="0.35">
      <c r="A2980" s="674" t="s">
        <v>3727</v>
      </c>
      <c r="B2980" s="674" t="s">
        <v>3660</v>
      </c>
      <c r="C2980" s="672" t="s">
        <v>4280</v>
      </c>
      <c r="D2980" s="675">
        <v>44742</v>
      </c>
      <c r="E2980" s="477" t="s">
        <v>3127</v>
      </c>
      <c r="F2980" s="682" t="s">
        <v>456</v>
      </c>
      <c r="G2980" s="670">
        <f>_xlfn.XLOOKUP(Table3[[#This Row],[district]],LISTS!B:B,LISTS!C:C,0,0,1)</f>
        <v>80402010</v>
      </c>
    </row>
    <row r="2981" spans="1:7" ht="13.5" x14ac:dyDescent="0.35">
      <c r="A2981" s="674" t="s">
        <v>4274</v>
      </c>
      <c r="B2981" s="674" t="s">
        <v>3661</v>
      </c>
      <c r="C2981" s="672" t="s">
        <v>4280</v>
      </c>
      <c r="D2981" s="675">
        <v>44742</v>
      </c>
      <c r="E2981" s="477" t="s">
        <v>3127</v>
      </c>
      <c r="F2981" s="682" t="s">
        <v>456</v>
      </c>
      <c r="G2981" s="670">
        <f>_xlfn.XLOOKUP(Table3[[#This Row],[district]],LISTS!B:B,LISTS!C:C,0,0,1)</f>
        <v>80402010</v>
      </c>
    </row>
    <row r="2982" spans="1:7" ht="13.5" x14ac:dyDescent="0.35">
      <c r="A2982" s="674" t="s">
        <v>4273</v>
      </c>
      <c r="B2982" s="674" t="s">
        <v>3662</v>
      </c>
      <c r="C2982" s="672" t="s">
        <v>4280</v>
      </c>
      <c r="D2982" s="675">
        <v>44742</v>
      </c>
      <c r="E2982" s="477" t="s">
        <v>3127</v>
      </c>
      <c r="F2982" s="682" t="s">
        <v>456</v>
      </c>
      <c r="G2982" s="670">
        <f>_xlfn.XLOOKUP(Table3[[#This Row],[district]],LISTS!B:B,LISTS!C:C,0,0,1)</f>
        <v>80402010</v>
      </c>
    </row>
    <row r="2983" spans="1:7" ht="13.5" x14ac:dyDescent="0.35">
      <c r="A2983" s="674" t="s">
        <v>3614</v>
      </c>
      <c r="B2983" s="674" t="s">
        <v>3663</v>
      </c>
      <c r="C2983" s="672" t="s">
        <v>4280</v>
      </c>
      <c r="D2983" s="675">
        <v>44742</v>
      </c>
      <c r="E2983" s="477" t="s">
        <v>3127</v>
      </c>
      <c r="F2983" s="682" t="s">
        <v>456</v>
      </c>
      <c r="G2983" s="670">
        <f>_xlfn.XLOOKUP(Table3[[#This Row],[district]],LISTS!B:B,LISTS!C:C,0,0,1)</f>
        <v>80402010</v>
      </c>
    </row>
    <row r="2984" spans="1:7" ht="13.5" x14ac:dyDescent="0.35">
      <c r="A2984" s="674" t="s">
        <v>3614</v>
      </c>
      <c r="B2984" s="674" t="s">
        <v>3664</v>
      </c>
      <c r="C2984" s="672" t="s">
        <v>4280</v>
      </c>
      <c r="D2984" s="675">
        <v>44742</v>
      </c>
      <c r="E2984" s="477" t="s">
        <v>3127</v>
      </c>
      <c r="F2984" s="682" t="s">
        <v>456</v>
      </c>
      <c r="G2984" s="670">
        <f>_xlfn.XLOOKUP(Table3[[#This Row],[district]],LISTS!B:B,LISTS!C:C,0,0,1)</f>
        <v>80402010</v>
      </c>
    </row>
    <row r="2985" spans="1:7" ht="13.5" x14ac:dyDescent="0.35">
      <c r="A2985" s="674" t="s">
        <v>3677</v>
      </c>
      <c r="B2985" s="674" t="s">
        <v>3665</v>
      </c>
      <c r="C2985" s="672" t="s">
        <v>4280</v>
      </c>
      <c r="D2985" s="675">
        <v>44742</v>
      </c>
      <c r="E2985" s="477" t="s">
        <v>3127</v>
      </c>
      <c r="F2985" s="682" t="s">
        <v>456</v>
      </c>
      <c r="G2985" s="670">
        <f>_xlfn.XLOOKUP(Table3[[#This Row],[district]],LISTS!B:B,LISTS!C:C,0,0,1)</f>
        <v>80402010</v>
      </c>
    </row>
    <row r="2986" spans="1:7" ht="13.5" x14ac:dyDescent="0.35">
      <c r="A2986" s="674" t="s">
        <v>3749</v>
      </c>
      <c r="B2986" s="674" t="s">
        <v>3666</v>
      </c>
      <c r="C2986" s="672" t="s">
        <v>4280</v>
      </c>
      <c r="D2986" s="675">
        <v>44742</v>
      </c>
      <c r="E2986" s="477" t="s">
        <v>3127</v>
      </c>
      <c r="F2986" s="682" t="s">
        <v>456</v>
      </c>
      <c r="G2986" s="670">
        <f>_xlfn.XLOOKUP(Table3[[#This Row],[district]],LISTS!B:B,LISTS!C:C,0,0,1)</f>
        <v>80402010</v>
      </c>
    </row>
    <row r="2987" spans="1:7" ht="13.5" x14ac:dyDescent="0.35">
      <c r="A2987" s="674" t="s">
        <v>3727</v>
      </c>
      <c r="B2987" s="674" t="s">
        <v>3577</v>
      </c>
      <c r="C2987" s="672" t="s">
        <v>4280</v>
      </c>
      <c r="D2987" s="675">
        <v>44742</v>
      </c>
      <c r="E2987" s="477" t="s">
        <v>3127</v>
      </c>
      <c r="F2987" s="682" t="s">
        <v>456</v>
      </c>
      <c r="G2987" s="670">
        <f>_xlfn.XLOOKUP(Table3[[#This Row],[district]],LISTS!B:B,LISTS!C:C,0,0,1)</f>
        <v>80402010</v>
      </c>
    </row>
    <row r="2988" spans="1:7" ht="13.5" x14ac:dyDescent="0.35">
      <c r="A2988" s="674" t="s">
        <v>4274</v>
      </c>
      <c r="B2988" s="674" t="s">
        <v>3667</v>
      </c>
      <c r="C2988" s="672" t="s">
        <v>4280</v>
      </c>
      <c r="D2988" s="675">
        <v>44742</v>
      </c>
      <c r="E2988" s="477" t="s">
        <v>3127</v>
      </c>
      <c r="F2988" s="682" t="s">
        <v>456</v>
      </c>
      <c r="G2988" s="670">
        <f>_xlfn.XLOOKUP(Table3[[#This Row],[district]],LISTS!B:B,LISTS!C:C,0,0,1)</f>
        <v>80402010</v>
      </c>
    </row>
    <row r="2989" spans="1:7" ht="13.5" x14ac:dyDescent="0.35">
      <c r="A2989" s="674" t="s">
        <v>4273</v>
      </c>
      <c r="B2989" s="674" t="s">
        <v>3668</v>
      </c>
      <c r="C2989" s="672" t="s">
        <v>4280</v>
      </c>
      <c r="D2989" s="675">
        <v>44742</v>
      </c>
      <c r="E2989" s="477" t="s">
        <v>3127</v>
      </c>
      <c r="F2989" s="682" t="s">
        <v>456</v>
      </c>
      <c r="G2989" s="670">
        <f>_xlfn.XLOOKUP(Table3[[#This Row],[district]],LISTS!B:B,LISTS!C:C,0,0,1)</f>
        <v>80402010</v>
      </c>
    </row>
    <row r="2990" spans="1:7" ht="13.5" x14ac:dyDescent="0.35">
      <c r="A2990" s="674" t="s">
        <v>3614</v>
      </c>
      <c r="B2990" s="674" t="s">
        <v>3669</v>
      </c>
      <c r="C2990" s="672" t="s">
        <v>4280</v>
      </c>
      <c r="D2990" s="675">
        <v>44742</v>
      </c>
      <c r="E2990" s="477" t="s">
        <v>3127</v>
      </c>
      <c r="F2990" s="682" t="s">
        <v>456</v>
      </c>
      <c r="G2990" s="670">
        <f>_xlfn.XLOOKUP(Table3[[#This Row],[district]],LISTS!B:B,LISTS!C:C,0,0,1)</f>
        <v>80402010</v>
      </c>
    </row>
    <row r="2991" spans="1:7" ht="13.5" x14ac:dyDescent="0.35">
      <c r="A2991" s="674" t="s">
        <v>3614</v>
      </c>
      <c r="B2991" s="674" t="s">
        <v>3670</v>
      </c>
      <c r="C2991" s="672" t="s">
        <v>4280</v>
      </c>
      <c r="D2991" s="675">
        <v>44742</v>
      </c>
      <c r="E2991" s="477" t="s">
        <v>3127</v>
      </c>
      <c r="F2991" s="682" t="s">
        <v>456</v>
      </c>
      <c r="G2991" s="670">
        <f>_xlfn.XLOOKUP(Table3[[#This Row],[district]],LISTS!B:B,LISTS!C:C,0,0,1)</f>
        <v>80402010</v>
      </c>
    </row>
    <row r="2992" spans="1:7" ht="13.5" x14ac:dyDescent="0.35">
      <c r="A2992" s="674" t="s">
        <v>3677</v>
      </c>
      <c r="B2992" s="674" t="s">
        <v>3671</v>
      </c>
      <c r="C2992" s="672" t="s">
        <v>4280</v>
      </c>
      <c r="D2992" s="675">
        <v>44742</v>
      </c>
      <c r="E2992" s="477" t="s">
        <v>3127</v>
      </c>
      <c r="F2992" s="682" t="s">
        <v>456</v>
      </c>
      <c r="G2992" s="670">
        <f>_xlfn.XLOOKUP(Table3[[#This Row],[district]],LISTS!B:B,LISTS!C:C,0,0,1)</f>
        <v>80402010</v>
      </c>
    </row>
    <row r="2993" spans="1:7" ht="13.5" x14ac:dyDescent="0.35">
      <c r="A2993" s="674" t="s">
        <v>3749</v>
      </c>
      <c r="B2993" s="674" t="s">
        <v>3672</v>
      </c>
      <c r="C2993" s="672" t="s">
        <v>4280</v>
      </c>
      <c r="D2993" s="675">
        <v>44742</v>
      </c>
      <c r="E2993" s="477" t="s">
        <v>3127</v>
      </c>
      <c r="F2993" s="682" t="s">
        <v>456</v>
      </c>
      <c r="G2993" s="670">
        <f>_xlfn.XLOOKUP(Table3[[#This Row],[district]],LISTS!B:B,LISTS!C:C,0,0,1)</f>
        <v>80402010</v>
      </c>
    </row>
    <row r="2994" spans="1:7" ht="13.5" x14ac:dyDescent="0.35">
      <c r="A2994" s="674" t="s">
        <v>3727</v>
      </c>
      <c r="B2994" s="674" t="s">
        <v>3673</v>
      </c>
      <c r="C2994" s="672" t="s">
        <v>4280</v>
      </c>
      <c r="D2994" s="675">
        <v>44742</v>
      </c>
      <c r="E2994" s="477" t="s">
        <v>3127</v>
      </c>
      <c r="F2994" s="682" t="s">
        <v>456</v>
      </c>
      <c r="G2994" s="670">
        <f>_xlfn.XLOOKUP(Table3[[#This Row],[district]],LISTS!B:B,LISTS!C:C,0,0,1)</f>
        <v>80402010</v>
      </c>
    </row>
    <row r="2995" spans="1:7" ht="13.5" x14ac:dyDescent="0.35">
      <c r="A2995" s="674" t="s">
        <v>4274</v>
      </c>
      <c r="B2995" s="674" t="s">
        <v>3674</v>
      </c>
      <c r="C2995" s="672" t="s">
        <v>4280</v>
      </c>
      <c r="D2995" s="675">
        <v>44742</v>
      </c>
      <c r="E2995" s="477" t="s">
        <v>3127</v>
      </c>
      <c r="F2995" s="682" t="s">
        <v>456</v>
      </c>
      <c r="G2995" s="670">
        <f>_xlfn.XLOOKUP(Table3[[#This Row],[district]],LISTS!B:B,LISTS!C:C,0,0,1)</f>
        <v>80402010</v>
      </c>
    </row>
    <row r="2996" spans="1:7" ht="13.5" x14ac:dyDescent="0.35">
      <c r="A2996" s="674" t="s">
        <v>4273</v>
      </c>
      <c r="B2996" s="674" t="s">
        <v>3675</v>
      </c>
      <c r="C2996" s="672" t="s">
        <v>4280</v>
      </c>
      <c r="D2996" s="675">
        <v>44742</v>
      </c>
      <c r="E2996" s="477" t="s">
        <v>3127</v>
      </c>
      <c r="F2996" s="682" t="s">
        <v>456</v>
      </c>
      <c r="G2996" s="670">
        <f>_xlfn.XLOOKUP(Table3[[#This Row],[district]],LISTS!B:B,LISTS!C:C,0,0,1)</f>
        <v>80402010</v>
      </c>
    </row>
    <row r="2997" spans="1:7" ht="13.5" x14ac:dyDescent="0.35">
      <c r="A2997" s="674" t="s">
        <v>3614</v>
      </c>
      <c r="B2997" s="674" t="s">
        <v>163</v>
      </c>
      <c r="C2997" s="672" t="s">
        <v>4280</v>
      </c>
      <c r="D2997" s="675">
        <v>44742</v>
      </c>
      <c r="E2997" s="477" t="s">
        <v>3127</v>
      </c>
      <c r="F2997" s="682" t="s">
        <v>456</v>
      </c>
      <c r="G2997" s="670">
        <f>_xlfn.XLOOKUP(Table3[[#This Row],[district]],LISTS!B:B,LISTS!C:C,0,0,1)</f>
        <v>80402010</v>
      </c>
    </row>
    <row r="2998" spans="1:7" ht="13.5" x14ac:dyDescent="0.35">
      <c r="A2998" s="674" t="s">
        <v>4275</v>
      </c>
      <c r="B2998" s="674" t="s">
        <v>3676</v>
      </c>
      <c r="C2998" s="672" t="s">
        <v>4279</v>
      </c>
      <c r="D2998" s="675">
        <v>44742</v>
      </c>
      <c r="E2998" s="477" t="s">
        <v>3127</v>
      </c>
      <c r="F2998" s="682" t="s">
        <v>456</v>
      </c>
      <c r="G2998" s="670">
        <f>_xlfn.XLOOKUP(Table3[[#This Row],[district]],LISTS!B:B,LISTS!C:C,0,0,1)</f>
        <v>80402010</v>
      </c>
    </row>
    <row r="2999" spans="1:7" ht="13.5" x14ac:dyDescent="0.35">
      <c r="A2999" s="674" t="s">
        <v>3580</v>
      </c>
      <c r="B2999" s="674" t="s">
        <v>3677</v>
      </c>
      <c r="C2999" s="672" t="s">
        <v>4279</v>
      </c>
      <c r="D2999" s="675">
        <v>44742</v>
      </c>
      <c r="E2999" s="477" t="s">
        <v>3127</v>
      </c>
      <c r="F2999" s="682" t="s">
        <v>456</v>
      </c>
      <c r="G2999" s="670">
        <f>_xlfn.XLOOKUP(Table3[[#This Row],[district]],LISTS!B:B,LISTS!C:C,0,0,1)</f>
        <v>80402010</v>
      </c>
    </row>
    <row r="3000" spans="1:7" ht="13.5" x14ac:dyDescent="0.35">
      <c r="A3000" s="674" t="s">
        <v>4276</v>
      </c>
      <c r="B3000" s="674" t="s">
        <v>3678</v>
      </c>
      <c r="C3000" s="672" t="s">
        <v>4279</v>
      </c>
      <c r="D3000" s="675">
        <v>44742</v>
      </c>
      <c r="E3000" s="477" t="s">
        <v>3127</v>
      </c>
      <c r="F3000" s="682" t="s">
        <v>456</v>
      </c>
      <c r="G3000" s="670">
        <f>_xlfn.XLOOKUP(Table3[[#This Row],[district]],LISTS!B:B,LISTS!C:C,0,0,1)</f>
        <v>80402010</v>
      </c>
    </row>
    <row r="3001" spans="1:7" ht="13.5" x14ac:dyDescent="0.35">
      <c r="A3001" s="674" t="s">
        <v>4277</v>
      </c>
      <c r="B3001" s="674" t="s">
        <v>3679</v>
      </c>
      <c r="C3001" s="672" t="s">
        <v>4279</v>
      </c>
      <c r="D3001" s="675">
        <v>44742</v>
      </c>
      <c r="E3001" s="477" t="s">
        <v>3127</v>
      </c>
      <c r="F3001" s="682" t="s">
        <v>456</v>
      </c>
      <c r="G3001" s="670">
        <f>_xlfn.XLOOKUP(Table3[[#This Row],[district]],LISTS!B:B,LISTS!C:C,0,0,1)</f>
        <v>80402010</v>
      </c>
    </row>
    <row r="3002" spans="1:7" ht="13.5" x14ac:dyDescent="0.35">
      <c r="A3002" s="674" t="s">
        <v>3834</v>
      </c>
      <c r="B3002" s="674" t="s">
        <v>3680</v>
      </c>
      <c r="C3002" s="672" t="s">
        <v>4279</v>
      </c>
      <c r="D3002" s="675">
        <v>44742</v>
      </c>
      <c r="E3002" s="477" t="s">
        <v>3127</v>
      </c>
      <c r="F3002" s="682" t="s">
        <v>456</v>
      </c>
      <c r="G3002" s="670">
        <f>_xlfn.XLOOKUP(Table3[[#This Row],[district]],LISTS!B:B,LISTS!C:C,0,0,1)</f>
        <v>80402010</v>
      </c>
    </row>
    <row r="3003" spans="1:7" ht="13.5" x14ac:dyDescent="0.35">
      <c r="A3003" s="674" t="s">
        <v>4278</v>
      </c>
      <c r="B3003" s="674" t="s">
        <v>3681</v>
      </c>
      <c r="C3003" s="672" t="s">
        <v>4279</v>
      </c>
      <c r="D3003" s="675">
        <v>44742</v>
      </c>
      <c r="E3003" s="477" t="s">
        <v>3127</v>
      </c>
      <c r="F3003" s="682" t="s">
        <v>456</v>
      </c>
      <c r="G3003" s="670">
        <f>_xlfn.XLOOKUP(Table3[[#This Row],[district]],LISTS!B:B,LISTS!C:C,0,0,1)</f>
        <v>80402010</v>
      </c>
    </row>
    <row r="3004" spans="1:7" ht="13.5" x14ac:dyDescent="0.35">
      <c r="A3004" s="674" t="s">
        <v>3580</v>
      </c>
      <c r="B3004" s="674" t="s">
        <v>3682</v>
      </c>
      <c r="C3004" s="672" t="s">
        <v>4279</v>
      </c>
      <c r="D3004" s="675">
        <v>44742</v>
      </c>
      <c r="E3004" s="477" t="s">
        <v>3127</v>
      </c>
      <c r="F3004" s="682" t="s">
        <v>456</v>
      </c>
      <c r="G3004" s="670">
        <f>_xlfn.XLOOKUP(Table3[[#This Row],[district]],LISTS!B:B,LISTS!C:C,0,0,1)</f>
        <v>80402010</v>
      </c>
    </row>
    <row r="3005" spans="1:7" ht="13.5" x14ac:dyDescent="0.35">
      <c r="A3005" s="674" t="s">
        <v>4276</v>
      </c>
      <c r="B3005" s="674" t="s">
        <v>3683</v>
      </c>
      <c r="C3005" s="672" t="s">
        <v>4279</v>
      </c>
      <c r="D3005" s="675">
        <v>44742</v>
      </c>
      <c r="E3005" s="477" t="s">
        <v>3127</v>
      </c>
      <c r="F3005" s="682" t="s">
        <v>456</v>
      </c>
      <c r="G3005" s="670">
        <f>_xlfn.XLOOKUP(Table3[[#This Row],[district]],LISTS!B:B,LISTS!C:C,0,0,1)</f>
        <v>80402010</v>
      </c>
    </row>
    <row r="3006" spans="1:7" ht="13.5" x14ac:dyDescent="0.35">
      <c r="A3006" s="674" t="s">
        <v>4277</v>
      </c>
      <c r="B3006" s="674" t="s">
        <v>3684</v>
      </c>
      <c r="C3006" s="672" t="s">
        <v>4279</v>
      </c>
      <c r="D3006" s="675">
        <v>44742</v>
      </c>
      <c r="E3006" s="477" t="s">
        <v>3127</v>
      </c>
      <c r="F3006" s="682" t="s">
        <v>456</v>
      </c>
      <c r="G3006" s="670">
        <f>_xlfn.XLOOKUP(Table3[[#This Row],[district]],LISTS!B:B,LISTS!C:C,0,0,1)</f>
        <v>80402010</v>
      </c>
    </row>
    <row r="3007" spans="1:7" ht="13.5" x14ac:dyDescent="0.35">
      <c r="A3007" s="674" t="s">
        <v>3834</v>
      </c>
      <c r="B3007" s="674" t="s">
        <v>3685</v>
      </c>
      <c r="C3007" s="672" t="s">
        <v>4279</v>
      </c>
      <c r="D3007" s="675">
        <v>44742</v>
      </c>
      <c r="E3007" s="477" t="s">
        <v>3127</v>
      </c>
      <c r="F3007" s="682" t="s">
        <v>456</v>
      </c>
      <c r="G3007" s="670">
        <f>_xlfn.XLOOKUP(Table3[[#This Row],[district]],LISTS!B:B,LISTS!C:C,0,0,1)</f>
        <v>80402010</v>
      </c>
    </row>
    <row r="3008" spans="1:7" ht="13.5" x14ac:dyDescent="0.35">
      <c r="A3008" s="674" t="s">
        <v>4278</v>
      </c>
      <c r="B3008" s="674" t="s">
        <v>3686</v>
      </c>
      <c r="C3008" s="672" t="s">
        <v>4279</v>
      </c>
      <c r="D3008" s="675">
        <v>44742</v>
      </c>
      <c r="E3008" s="477" t="s">
        <v>3127</v>
      </c>
      <c r="F3008" s="682" t="s">
        <v>456</v>
      </c>
      <c r="G3008" s="670">
        <f>_xlfn.XLOOKUP(Table3[[#This Row],[district]],LISTS!B:B,LISTS!C:C,0,0,1)</f>
        <v>80402010</v>
      </c>
    </row>
    <row r="3009" spans="1:7" ht="13.5" x14ac:dyDescent="0.35">
      <c r="A3009" s="674" t="s">
        <v>3580</v>
      </c>
      <c r="B3009" s="674" t="s">
        <v>3687</v>
      </c>
      <c r="C3009" s="672" t="s">
        <v>4279</v>
      </c>
      <c r="D3009" s="675">
        <v>44742</v>
      </c>
      <c r="E3009" s="477" t="s">
        <v>3127</v>
      </c>
      <c r="F3009" s="682" t="s">
        <v>456</v>
      </c>
      <c r="G3009" s="670">
        <f>_xlfn.XLOOKUP(Table3[[#This Row],[district]],LISTS!B:B,LISTS!C:C,0,0,1)</f>
        <v>80402010</v>
      </c>
    </row>
    <row r="3010" spans="1:7" ht="13.5" x14ac:dyDescent="0.35">
      <c r="A3010" s="674" t="s">
        <v>4276</v>
      </c>
      <c r="B3010" s="674" t="s">
        <v>3688</v>
      </c>
      <c r="C3010" s="672" t="s">
        <v>4279</v>
      </c>
      <c r="D3010" s="675">
        <v>44742</v>
      </c>
      <c r="E3010" s="477" t="s">
        <v>3127</v>
      </c>
      <c r="F3010" s="682" t="s">
        <v>456</v>
      </c>
      <c r="G3010" s="670">
        <f>_xlfn.XLOOKUP(Table3[[#This Row],[district]],LISTS!B:B,LISTS!C:C,0,0,1)</f>
        <v>80402010</v>
      </c>
    </row>
    <row r="3011" spans="1:7" ht="13.5" x14ac:dyDescent="0.35">
      <c r="A3011" s="674" t="s">
        <v>4277</v>
      </c>
      <c r="B3011" s="674" t="s">
        <v>3689</v>
      </c>
      <c r="C3011" s="672" t="s">
        <v>4279</v>
      </c>
      <c r="D3011" s="675">
        <v>44742</v>
      </c>
      <c r="E3011" s="477" t="s">
        <v>3127</v>
      </c>
      <c r="F3011" s="682" t="s">
        <v>456</v>
      </c>
      <c r="G3011" s="670">
        <f>_xlfn.XLOOKUP(Table3[[#This Row],[district]],LISTS!B:B,LISTS!C:C,0,0,1)</f>
        <v>80402010</v>
      </c>
    </row>
    <row r="3012" spans="1:7" ht="13.5" x14ac:dyDescent="0.35">
      <c r="A3012" s="674" t="s">
        <v>3834</v>
      </c>
      <c r="B3012" s="674" t="s">
        <v>3628</v>
      </c>
      <c r="C3012" s="672" t="s">
        <v>4279</v>
      </c>
      <c r="D3012" s="675">
        <v>44742</v>
      </c>
      <c r="E3012" s="477" t="s">
        <v>3127</v>
      </c>
      <c r="F3012" s="682" t="s">
        <v>456</v>
      </c>
      <c r="G3012" s="670">
        <f>_xlfn.XLOOKUP(Table3[[#This Row],[district]],LISTS!B:B,LISTS!C:C,0,0,1)</f>
        <v>80402010</v>
      </c>
    </row>
    <row r="3013" spans="1:7" ht="13.5" x14ac:dyDescent="0.35">
      <c r="A3013" s="674" t="s">
        <v>4278</v>
      </c>
      <c r="B3013" s="674" t="s">
        <v>3468</v>
      </c>
      <c r="C3013" s="672" t="s">
        <v>4279</v>
      </c>
      <c r="D3013" s="675">
        <v>44742</v>
      </c>
      <c r="E3013" s="477" t="s">
        <v>3127</v>
      </c>
      <c r="F3013" s="682" t="s">
        <v>456</v>
      </c>
      <c r="G3013" s="670">
        <f>_xlfn.XLOOKUP(Table3[[#This Row],[district]],LISTS!B:B,LISTS!C:C,0,0,1)</f>
        <v>80402010</v>
      </c>
    </row>
    <row r="3014" spans="1:7" ht="13.5" x14ac:dyDescent="0.35">
      <c r="A3014" s="674" t="s">
        <v>3580</v>
      </c>
      <c r="B3014" s="674" t="s">
        <v>3626</v>
      </c>
      <c r="C3014" s="672" t="s">
        <v>4279</v>
      </c>
      <c r="D3014" s="675">
        <v>44742</v>
      </c>
      <c r="E3014" s="477" t="s">
        <v>3127</v>
      </c>
      <c r="F3014" s="682" t="s">
        <v>456</v>
      </c>
      <c r="G3014" s="670">
        <f>_xlfn.XLOOKUP(Table3[[#This Row],[district]],LISTS!B:B,LISTS!C:C,0,0,1)</f>
        <v>80402010</v>
      </c>
    </row>
    <row r="3015" spans="1:7" ht="13.5" x14ac:dyDescent="0.35">
      <c r="A3015" s="674" t="s">
        <v>4276</v>
      </c>
      <c r="B3015" s="674" t="s">
        <v>3690</v>
      </c>
      <c r="C3015" s="672" t="s">
        <v>4279</v>
      </c>
      <c r="D3015" s="675">
        <v>44742</v>
      </c>
      <c r="E3015" s="477" t="s">
        <v>3127</v>
      </c>
      <c r="F3015" s="682" t="s">
        <v>456</v>
      </c>
      <c r="G3015" s="670">
        <f>_xlfn.XLOOKUP(Table3[[#This Row],[district]],LISTS!B:B,LISTS!C:C,0,0,1)</f>
        <v>80402010</v>
      </c>
    </row>
    <row r="3016" spans="1:7" ht="13.5" x14ac:dyDescent="0.35">
      <c r="A3016" s="674" t="s">
        <v>4277</v>
      </c>
      <c r="B3016" s="674" t="s">
        <v>3691</v>
      </c>
      <c r="C3016" s="672" t="s">
        <v>4279</v>
      </c>
      <c r="D3016" s="675">
        <v>44742</v>
      </c>
      <c r="E3016" s="477" t="s">
        <v>3127</v>
      </c>
      <c r="F3016" s="682" t="s">
        <v>456</v>
      </c>
      <c r="G3016" s="670">
        <f>_xlfn.XLOOKUP(Table3[[#This Row],[district]],LISTS!B:B,LISTS!C:C,0,0,1)</f>
        <v>80402010</v>
      </c>
    </row>
    <row r="3017" spans="1:7" ht="13.5" x14ac:dyDescent="0.35">
      <c r="A3017" s="674" t="s">
        <v>3834</v>
      </c>
      <c r="B3017" s="674" t="s">
        <v>3692</v>
      </c>
      <c r="C3017" s="672" t="s">
        <v>4279</v>
      </c>
      <c r="D3017" s="675">
        <v>44742</v>
      </c>
      <c r="E3017" s="477" t="s">
        <v>3127</v>
      </c>
      <c r="F3017" s="682" t="s">
        <v>456</v>
      </c>
      <c r="G3017" s="670">
        <f>_xlfn.XLOOKUP(Table3[[#This Row],[district]],LISTS!B:B,LISTS!C:C,0,0,1)</f>
        <v>80402010</v>
      </c>
    </row>
    <row r="3018" spans="1:7" ht="13.5" x14ac:dyDescent="0.35">
      <c r="A3018" s="674" t="s">
        <v>4278</v>
      </c>
      <c r="B3018" s="674" t="s">
        <v>3693</v>
      </c>
      <c r="C3018" s="672" t="s">
        <v>4279</v>
      </c>
      <c r="D3018" s="675">
        <v>44742</v>
      </c>
      <c r="E3018" s="477" t="s">
        <v>3127</v>
      </c>
      <c r="F3018" s="682" t="s">
        <v>456</v>
      </c>
      <c r="G3018" s="670">
        <f>_xlfn.XLOOKUP(Table3[[#This Row],[district]],LISTS!B:B,LISTS!C:C,0,0,1)</f>
        <v>80402010</v>
      </c>
    </row>
    <row r="3019" spans="1:7" ht="13.5" x14ac:dyDescent="0.35">
      <c r="A3019" s="674" t="s">
        <v>3580</v>
      </c>
      <c r="B3019" s="674" t="s">
        <v>3694</v>
      </c>
      <c r="C3019" s="672" t="s">
        <v>4279</v>
      </c>
      <c r="D3019" s="675">
        <v>44742</v>
      </c>
      <c r="E3019" s="477" t="s">
        <v>3127</v>
      </c>
      <c r="F3019" s="682" t="s">
        <v>456</v>
      </c>
      <c r="G3019" s="670">
        <f>_xlfn.XLOOKUP(Table3[[#This Row],[district]],LISTS!B:B,LISTS!C:C,0,0,1)</f>
        <v>80402010</v>
      </c>
    </row>
    <row r="3020" spans="1:7" ht="13.5" x14ac:dyDescent="0.35">
      <c r="A3020" s="674" t="s">
        <v>4276</v>
      </c>
      <c r="B3020" s="674" t="s">
        <v>3695</v>
      </c>
      <c r="C3020" s="672" t="s">
        <v>4279</v>
      </c>
      <c r="D3020" s="675">
        <v>44742</v>
      </c>
      <c r="E3020" s="477" t="s">
        <v>3127</v>
      </c>
      <c r="F3020" s="682" t="s">
        <v>456</v>
      </c>
      <c r="G3020" s="670">
        <f>_xlfn.XLOOKUP(Table3[[#This Row],[district]],LISTS!B:B,LISTS!C:C,0,0,1)</f>
        <v>80402010</v>
      </c>
    </row>
    <row r="3021" spans="1:7" ht="13.5" x14ac:dyDescent="0.35">
      <c r="A3021" s="674" t="s">
        <v>4277</v>
      </c>
      <c r="B3021" s="674" t="s">
        <v>364</v>
      </c>
      <c r="C3021" s="672" t="s">
        <v>4279</v>
      </c>
      <c r="D3021" s="675">
        <v>44742</v>
      </c>
      <c r="E3021" s="477" t="s">
        <v>3127</v>
      </c>
      <c r="F3021" s="682" t="s">
        <v>456</v>
      </c>
      <c r="G3021" s="670">
        <f>_xlfn.XLOOKUP(Table3[[#This Row],[district]],LISTS!B:B,LISTS!C:C,0,0,1)</f>
        <v>80402010</v>
      </c>
    </row>
    <row r="3022" spans="1:7" ht="13.5" x14ac:dyDescent="0.35">
      <c r="A3022" s="674" t="s">
        <v>3834</v>
      </c>
      <c r="B3022" s="674" t="s">
        <v>3696</v>
      </c>
      <c r="C3022" s="672" t="s">
        <v>4279</v>
      </c>
      <c r="D3022" s="675">
        <v>44742</v>
      </c>
      <c r="E3022" s="477" t="s">
        <v>3127</v>
      </c>
      <c r="F3022" s="682" t="s">
        <v>456</v>
      </c>
      <c r="G3022" s="670">
        <f>_xlfn.XLOOKUP(Table3[[#This Row],[district]],LISTS!B:B,LISTS!C:C,0,0,1)</f>
        <v>80402010</v>
      </c>
    </row>
    <row r="3023" spans="1:7" ht="13.5" x14ac:dyDescent="0.35">
      <c r="A3023" s="674" t="s">
        <v>4278</v>
      </c>
      <c r="B3023" s="674" t="s">
        <v>3697</v>
      </c>
      <c r="C3023" s="672" t="s">
        <v>4279</v>
      </c>
      <c r="D3023" s="675">
        <v>44742</v>
      </c>
      <c r="E3023" s="477" t="s">
        <v>3127</v>
      </c>
      <c r="F3023" s="682" t="s">
        <v>456</v>
      </c>
      <c r="G3023" s="670">
        <f>_xlfn.XLOOKUP(Table3[[#This Row],[district]],LISTS!B:B,LISTS!C:C,0,0,1)</f>
        <v>80402010</v>
      </c>
    </row>
    <row r="3024" spans="1:7" ht="13.5" x14ac:dyDescent="0.35">
      <c r="A3024" s="674" t="s">
        <v>3580</v>
      </c>
      <c r="B3024" s="674" t="s">
        <v>3698</v>
      </c>
      <c r="C3024" s="672" t="s">
        <v>4279</v>
      </c>
      <c r="D3024" s="675">
        <v>44742</v>
      </c>
      <c r="E3024" s="477" t="s">
        <v>3127</v>
      </c>
      <c r="F3024" s="682" t="s">
        <v>456</v>
      </c>
      <c r="G3024" s="670">
        <f>_xlfn.XLOOKUP(Table3[[#This Row],[district]],LISTS!B:B,LISTS!C:C,0,0,1)</f>
        <v>80402010</v>
      </c>
    </row>
    <row r="3025" spans="1:7" ht="13.5" x14ac:dyDescent="0.35">
      <c r="A3025" s="674" t="s">
        <v>4276</v>
      </c>
      <c r="B3025" s="674" t="s">
        <v>3699</v>
      </c>
      <c r="C3025" s="672" t="s">
        <v>4279</v>
      </c>
      <c r="D3025" s="675">
        <v>44742</v>
      </c>
      <c r="E3025" s="477" t="s">
        <v>3127</v>
      </c>
      <c r="F3025" s="682" t="s">
        <v>456</v>
      </c>
      <c r="G3025" s="670">
        <f>_xlfn.XLOOKUP(Table3[[#This Row],[district]],LISTS!B:B,LISTS!C:C,0,0,1)</f>
        <v>80402010</v>
      </c>
    </row>
    <row r="3026" spans="1:7" ht="13.5" x14ac:dyDescent="0.35">
      <c r="A3026" s="674" t="s">
        <v>4277</v>
      </c>
      <c r="B3026" s="674" t="s">
        <v>3700</v>
      </c>
      <c r="C3026" s="672" t="s">
        <v>4279</v>
      </c>
      <c r="D3026" s="675">
        <v>44742</v>
      </c>
      <c r="E3026" s="477" t="s">
        <v>3127</v>
      </c>
      <c r="F3026" s="682" t="s">
        <v>456</v>
      </c>
      <c r="G3026" s="670">
        <f>_xlfn.XLOOKUP(Table3[[#This Row],[district]],LISTS!B:B,LISTS!C:C,0,0,1)</f>
        <v>80402010</v>
      </c>
    </row>
    <row r="3027" spans="1:7" ht="13.5" x14ac:dyDescent="0.35">
      <c r="A3027" s="674" t="s">
        <v>3834</v>
      </c>
      <c r="B3027" s="674" t="s">
        <v>3701</v>
      </c>
      <c r="C3027" s="672" t="s">
        <v>4279</v>
      </c>
      <c r="D3027" s="675">
        <v>44742</v>
      </c>
      <c r="E3027" s="477" t="s">
        <v>3127</v>
      </c>
      <c r="F3027" s="682" t="s">
        <v>456</v>
      </c>
      <c r="G3027" s="670">
        <f>_xlfn.XLOOKUP(Table3[[#This Row],[district]],LISTS!B:B,LISTS!C:C,0,0,1)</f>
        <v>80402010</v>
      </c>
    </row>
    <row r="3028" spans="1:7" ht="13.5" x14ac:dyDescent="0.35">
      <c r="A3028" s="674" t="s">
        <v>4278</v>
      </c>
      <c r="B3028" s="674" t="s">
        <v>3702</v>
      </c>
      <c r="C3028" s="672" t="s">
        <v>4279</v>
      </c>
      <c r="D3028" s="675">
        <v>44742</v>
      </c>
      <c r="E3028" s="477" t="s">
        <v>3127</v>
      </c>
      <c r="F3028" s="682" t="s">
        <v>456</v>
      </c>
      <c r="G3028" s="670">
        <f>_xlfn.XLOOKUP(Table3[[#This Row],[district]],LISTS!B:B,LISTS!C:C,0,0,1)</f>
        <v>80402010</v>
      </c>
    </row>
    <row r="3029" spans="1:7" ht="13.5" x14ac:dyDescent="0.35">
      <c r="A3029" s="674" t="s">
        <v>3580</v>
      </c>
      <c r="B3029" s="674" t="s">
        <v>3703</v>
      </c>
      <c r="C3029" s="672" t="s">
        <v>4279</v>
      </c>
      <c r="D3029" s="675">
        <v>44742</v>
      </c>
      <c r="E3029" s="477" t="s">
        <v>3127</v>
      </c>
      <c r="F3029" s="682" t="s">
        <v>456</v>
      </c>
      <c r="G3029" s="670">
        <f>_xlfn.XLOOKUP(Table3[[#This Row],[district]],LISTS!B:B,LISTS!C:C,0,0,1)</f>
        <v>80402010</v>
      </c>
    </row>
    <row r="3030" spans="1:7" ht="13.5" x14ac:dyDescent="0.35">
      <c r="A3030" s="674" t="s">
        <v>4276</v>
      </c>
      <c r="B3030" s="674" t="s">
        <v>3704</v>
      </c>
      <c r="C3030" s="672" t="s">
        <v>4279</v>
      </c>
      <c r="D3030" s="675">
        <v>44742</v>
      </c>
      <c r="E3030" s="477" t="s">
        <v>3127</v>
      </c>
      <c r="F3030" s="682" t="s">
        <v>456</v>
      </c>
      <c r="G3030" s="670">
        <f>_xlfn.XLOOKUP(Table3[[#This Row],[district]],LISTS!B:B,LISTS!C:C,0,0,1)</f>
        <v>80402010</v>
      </c>
    </row>
    <row r="3031" spans="1:7" ht="13.5" x14ac:dyDescent="0.35">
      <c r="A3031" s="674" t="s">
        <v>4277</v>
      </c>
      <c r="B3031" s="674" t="s">
        <v>3705</v>
      </c>
      <c r="C3031" s="672" t="s">
        <v>4279</v>
      </c>
      <c r="D3031" s="675">
        <v>44742</v>
      </c>
      <c r="E3031" s="477" t="s">
        <v>3127</v>
      </c>
      <c r="F3031" s="682" t="s">
        <v>456</v>
      </c>
      <c r="G3031" s="670">
        <f>_xlfn.XLOOKUP(Table3[[#This Row],[district]],LISTS!B:B,LISTS!C:C,0,0,1)</f>
        <v>80402010</v>
      </c>
    </row>
    <row r="3032" spans="1:7" ht="13.5" x14ac:dyDescent="0.35">
      <c r="A3032" s="674" t="s">
        <v>3834</v>
      </c>
      <c r="B3032" s="674" t="s">
        <v>3511</v>
      </c>
      <c r="C3032" s="672" t="s">
        <v>4279</v>
      </c>
      <c r="D3032" s="675">
        <v>44742</v>
      </c>
      <c r="E3032" s="477" t="s">
        <v>3127</v>
      </c>
      <c r="F3032" s="682" t="s">
        <v>456</v>
      </c>
      <c r="G3032" s="670">
        <f>_xlfn.XLOOKUP(Table3[[#This Row],[district]],LISTS!B:B,LISTS!C:C,0,0,1)</f>
        <v>80402010</v>
      </c>
    </row>
    <row r="3033" spans="1:7" ht="13.5" x14ac:dyDescent="0.35">
      <c r="A3033" s="674" t="s">
        <v>4278</v>
      </c>
      <c r="B3033" s="674" t="s">
        <v>3477</v>
      </c>
      <c r="C3033" s="672" t="s">
        <v>4279</v>
      </c>
      <c r="D3033" s="675">
        <v>44742</v>
      </c>
      <c r="E3033" s="477" t="s">
        <v>3127</v>
      </c>
      <c r="F3033" s="682" t="s">
        <v>456</v>
      </c>
      <c r="G3033" s="670">
        <f>_xlfn.XLOOKUP(Table3[[#This Row],[district]],LISTS!B:B,LISTS!C:C,0,0,1)</f>
        <v>80402010</v>
      </c>
    </row>
    <row r="3034" spans="1:7" ht="13.5" x14ac:dyDescent="0.35">
      <c r="A3034" s="674"/>
      <c r="C3034" s="672"/>
      <c r="D3034" s="675"/>
      <c r="E3034" s="477"/>
      <c r="F3034" s="477"/>
      <c r="G3034" s="670">
        <f>_xlfn.XLOOKUP(Table3[[#This Row],[district]],LISTS!B:B,LISTS!C:C,0,0,1)</f>
        <v>0</v>
      </c>
    </row>
    <row r="3035" spans="1:7" ht="13.5" x14ac:dyDescent="0.35">
      <c r="A3035" s="674"/>
      <c r="C3035" s="672"/>
      <c r="D3035" s="675"/>
      <c r="E3035" s="477"/>
      <c r="F3035" s="477"/>
      <c r="G3035" s="670">
        <f>_xlfn.XLOOKUP(Table3[[#This Row],[district]],LISTS!B:B,LISTS!C:C,0,0,1)</f>
        <v>0</v>
      </c>
    </row>
    <row r="3036" spans="1:7" ht="13.5" x14ac:dyDescent="0.35">
      <c r="A3036" s="674"/>
      <c r="C3036" s="672"/>
      <c r="D3036" s="675"/>
      <c r="E3036" s="477"/>
      <c r="F3036" s="477"/>
      <c r="G3036" s="670">
        <f>_xlfn.XLOOKUP(Table3[[#This Row],[district]],LISTS!B:B,LISTS!C:C,0,0,1)</f>
        <v>0</v>
      </c>
    </row>
    <row r="3037" spans="1:7" ht="13.5" x14ac:dyDescent="0.35">
      <c r="A3037" s="674"/>
      <c r="C3037" s="672"/>
      <c r="D3037" s="675"/>
      <c r="E3037" s="477"/>
      <c r="F3037" s="477"/>
      <c r="G3037" s="670">
        <f>_xlfn.XLOOKUP(Table3[[#This Row],[district]],LISTS!B:B,LISTS!C:C,0,0,1)</f>
        <v>0</v>
      </c>
    </row>
    <row r="3038" spans="1:7" ht="13.5" x14ac:dyDescent="0.35">
      <c r="A3038" s="678" t="s">
        <v>3554</v>
      </c>
      <c r="B3038" s="679" t="s">
        <v>4273</v>
      </c>
      <c r="C3038" s="680" t="s">
        <v>4279</v>
      </c>
      <c r="D3038" s="681">
        <v>44742</v>
      </c>
      <c r="E3038" s="682" t="s">
        <v>3127</v>
      </c>
      <c r="F3038" s="682" t="s">
        <v>453</v>
      </c>
      <c r="G3038" s="678">
        <f>_xlfn.XLOOKUP(Table3[[#This Row],[district]],LISTS!B:B,LISTS!C:C,0,0,1)</f>
        <v>80401060</v>
      </c>
    </row>
    <row r="3039" spans="1:7" ht="13.5" x14ac:dyDescent="0.35">
      <c r="A3039" s="674" t="s">
        <v>3554</v>
      </c>
      <c r="B3039" s="674" t="s">
        <v>3682</v>
      </c>
      <c r="C3039" s="672" t="s">
        <v>4279</v>
      </c>
      <c r="D3039" s="675">
        <v>44742</v>
      </c>
      <c r="E3039" s="477" t="s">
        <v>3127</v>
      </c>
      <c r="F3039" s="682" t="s">
        <v>453</v>
      </c>
      <c r="G3039" s="670">
        <f>_xlfn.XLOOKUP(Table3[[#This Row],[district]],LISTS!B:B,LISTS!C:C,0,0,1)</f>
        <v>80401060</v>
      </c>
    </row>
    <row r="3040" spans="1:7" ht="13.5" x14ac:dyDescent="0.35">
      <c r="A3040" s="670" t="s">
        <v>3548</v>
      </c>
      <c r="B3040" s="674" t="s">
        <v>3634</v>
      </c>
      <c r="C3040" s="672" t="s">
        <v>4279</v>
      </c>
      <c r="D3040" s="675">
        <v>44742</v>
      </c>
      <c r="E3040" s="477" t="s">
        <v>3127</v>
      </c>
      <c r="F3040" s="682" t="s">
        <v>453</v>
      </c>
      <c r="G3040" s="670">
        <f>_xlfn.XLOOKUP(Table3[[#This Row],[district]],LISTS!B:B,LISTS!C:C,0,0,1)</f>
        <v>80401060</v>
      </c>
    </row>
    <row r="3041" spans="1:7" ht="13.5" x14ac:dyDescent="0.35">
      <c r="A3041" s="674" t="s">
        <v>3548</v>
      </c>
      <c r="B3041" s="676" t="s">
        <v>3682</v>
      </c>
      <c r="C3041" s="672" t="s">
        <v>4279</v>
      </c>
      <c r="D3041" s="675">
        <v>44742</v>
      </c>
      <c r="E3041" s="477" t="s">
        <v>3127</v>
      </c>
      <c r="F3041" s="682" t="s">
        <v>453</v>
      </c>
      <c r="G3041" s="670">
        <f>_xlfn.XLOOKUP(Table3[[#This Row],[district]],LISTS!B:B,LISTS!C:C,0,0,1)</f>
        <v>80401060</v>
      </c>
    </row>
    <row r="3042" spans="1:7" ht="13.5" x14ac:dyDescent="0.35">
      <c r="A3042" s="670" t="s">
        <v>3601</v>
      </c>
      <c r="B3042" s="674" t="s">
        <v>607</v>
      </c>
      <c r="C3042" s="672" t="s">
        <v>4279</v>
      </c>
      <c r="D3042" s="675">
        <v>44742</v>
      </c>
      <c r="E3042" s="477" t="s">
        <v>3127</v>
      </c>
      <c r="F3042" s="682" t="s">
        <v>453</v>
      </c>
      <c r="G3042" s="670">
        <f>_xlfn.XLOOKUP(Table3[[#This Row],[district]],LISTS!B:B,LISTS!C:C,0,0,1)</f>
        <v>80401060</v>
      </c>
    </row>
    <row r="3043" spans="1:7" ht="13.5" x14ac:dyDescent="0.35">
      <c r="A3043" s="674" t="s">
        <v>3601</v>
      </c>
      <c r="B3043" s="676" t="s">
        <v>3682</v>
      </c>
      <c r="C3043" s="672" t="s">
        <v>4279</v>
      </c>
      <c r="D3043" s="675">
        <v>44742</v>
      </c>
      <c r="E3043" s="477" t="s">
        <v>3127</v>
      </c>
      <c r="F3043" s="682" t="s">
        <v>453</v>
      </c>
      <c r="G3043" s="670">
        <f>_xlfn.XLOOKUP(Table3[[#This Row],[district]],LISTS!B:B,LISTS!C:C,0,0,1)</f>
        <v>80401060</v>
      </c>
    </row>
    <row r="3044" spans="1:7" ht="13.5" x14ac:dyDescent="0.35">
      <c r="A3044" s="671" t="s">
        <v>3954</v>
      </c>
      <c r="B3044" s="676" t="s">
        <v>3649</v>
      </c>
      <c r="C3044" s="672" t="s">
        <v>4280</v>
      </c>
      <c r="D3044" s="675">
        <v>44742</v>
      </c>
      <c r="E3044" s="477" t="s">
        <v>3127</v>
      </c>
      <c r="F3044" s="682" t="s">
        <v>453</v>
      </c>
      <c r="G3044" s="670">
        <f>_xlfn.XLOOKUP(Table3[[#This Row],[district]],LISTS!B:B,LISTS!C:C,0,0,1)</f>
        <v>80401060</v>
      </c>
    </row>
    <row r="3045" spans="1:7" ht="13.5" x14ac:dyDescent="0.35">
      <c r="A3045" s="674" t="s">
        <v>3954</v>
      </c>
      <c r="B3045" s="676" t="s">
        <v>3691</v>
      </c>
      <c r="C3045" s="672" t="s">
        <v>4280</v>
      </c>
      <c r="D3045" s="675">
        <v>44742</v>
      </c>
      <c r="E3045" s="477" t="s">
        <v>3127</v>
      </c>
      <c r="F3045" s="682" t="s">
        <v>453</v>
      </c>
      <c r="G3045" s="670">
        <f>_xlfn.XLOOKUP(Table3[[#This Row],[district]],LISTS!B:B,LISTS!C:C,0,0,1)</f>
        <v>80401060</v>
      </c>
    </row>
    <row r="3046" spans="1:7" ht="13.5" x14ac:dyDescent="0.35">
      <c r="A3046" s="671" t="s">
        <v>3843</v>
      </c>
      <c r="B3046" s="674" t="s">
        <v>378</v>
      </c>
      <c r="C3046" s="672" t="s">
        <v>4279</v>
      </c>
      <c r="D3046" s="675">
        <v>44742</v>
      </c>
      <c r="E3046" s="477" t="s">
        <v>3127</v>
      </c>
      <c r="F3046" s="682" t="s">
        <v>453</v>
      </c>
      <c r="G3046" s="670">
        <f>_xlfn.XLOOKUP(Table3[[#This Row],[district]],LISTS!B:B,LISTS!C:C,0,0,1)</f>
        <v>80401060</v>
      </c>
    </row>
    <row r="3047" spans="1:7" ht="13.5" x14ac:dyDescent="0.35">
      <c r="A3047" s="674" t="s">
        <v>3843</v>
      </c>
      <c r="B3047" s="676" t="s">
        <v>3682</v>
      </c>
      <c r="C3047" s="672" t="s">
        <v>4279</v>
      </c>
      <c r="D3047" s="675">
        <v>44742</v>
      </c>
      <c r="E3047" s="477" t="s">
        <v>3127</v>
      </c>
      <c r="F3047" s="682" t="s">
        <v>453</v>
      </c>
      <c r="G3047" s="670">
        <f>_xlfn.XLOOKUP(Table3[[#This Row],[district]],LISTS!B:B,LISTS!C:C,0,0,1)</f>
        <v>80401060</v>
      </c>
    </row>
    <row r="3048" spans="1:7" ht="13.5" x14ac:dyDescent="0.35">
      <c r="A3048" s="671" t="s">
        <v>3955</v>
      </c>
      <c r="B3048" s="676" t="s">
        <v>3650</v>
      </c>
      <c r="C3048" s="672" t="s">
        <v>4280</v>
      </c>
      <c r="D3048" s="675">
        <v>44742</v>
      </c>
      <c r="E3048" s="477" t="s">
        <v>3127</v>
      </c>
      <c r="F3048" s="682" t="s">
        <v>453</v>
      </c>
      <c r="G3048" s="670">
        <f>_xlfn.XLOOKUP(Table3[[#This Row],[district]],LISTS!B:B,LISTS!C:C,0,0,1)</f>
        <v>80401060</v>
      </c>
    </row>
    <row r="3049" spans="1:7" ht="13.5" x14ac:dyDescent="0.35">
      <c r="A3049" s="674" t="s">
        <v>3955</v>
      </c>
      <c r="B3049" s="676" t="s">
        <v>3691</v>
      </c>
      <c r="C3049" s="672" t="s">
        <v>4280</v>
      </c>
      <c r="D3049" s="675">
        <v>44742</v>
      </c>
      <c r="E3049" s="477" t="s">
        <v>3127</v>
      </c>
      <c r="F3049" s="682" t="s">
        <v>453</v>
      </c>
      <c r="G3049" s="670">
        <f>_xlfn.XLOOKUP(Table3[[#This Row],[district]],LISTS!B:B,LISTS!C:C,0,0,1)</f>
        <v>80401060</v>
      </c>
    </row>
    <row r="3050" spans="1:7" ht="13.5" x14ac:dyDescent="0.35">
      <c r="A3050" s="671" t="s">
        <v>3956</v>
      </c>
      <c r="B3050" s="676" t="s">
        <v>3482</v>
      </c>
      <c r="C3050" s="672" t="s">
        <v>4280</v>
      </c>
      <c r="D3050" s="675">
        <v>44742</v>
      </c>
      <c r="E3050" s="477" t="s">
        <v>3127</v>
      </c>
      <c r="F3050" s="682" t="s">
        <v>453</v>
      </c>
      <c r="G3050" s="670">
        <f>_xlfn.XLOOKUP(Table3[[#This Row],[district]],LISTS!B:B,LISTS!C:C,0,0,1)</f>
        <v>80401060</v>
      </c>
    </row>
    <row r="3051" spans="1:7" ht="13.5" x14ac:dyDescent="0.35">
      <c r="A3051" s="674" t="s">
        <v>3956</v>
      </c>
      <c r="B3051" s="676" t="s">
        <v>3691</v>
      </c>
      <c r="C3051" s="672" t="s">
        <v>4280</v>
      </c>
      <c r="D3051" s="675">
        <v>44742</v>
      </c>
      <c r="E3051" s="477" t="s">
        <v>3127</v>
      </c>
      <c r="F3051" s="682" t="s">
        <v>453</v>
      </c>
      <c r="G3051" s="670">
        <f>_xlfn.XLOOKUP(Table3[[#This Row],[district]],LISTS!B:B,LISTS!C:C,0,0,1)</f>
        <v>80401060</v>
      </c>
    </row>
    <row r="3052" spans="1:7" ht="13.5" x14ac:dyDescent="0.35">
      <c r="A3052" s="671" t="s">
        <v>3957</v>
      </c>
      <c r="B3052" s="676" t="s">
        <v>3656</v>
      </c>
      <c r="C3052" s="672" t="s">
        <v>4280</v>
      </c>
      <c r="D3052" s="675">
        <v>44742</v>
      </c>
      <c r="E3052" s="477" t="s">
        <v>3127</v>
      </c>
      <c r="F3052" s="682" t="s">
        <v>453</v>
      </c>
      <c r="G3052" s="670">
        <f>_xlfn.XLOOKUP(Table3[[#This Row],[district]],LISTS!B:B,LISTS!C:C,0,0,1)</f>
        <v>80401060</v>
      </c>
    </row>
    <row r="3053" spans="1:7" ht="13.5" x14ac:dyDescent="0.35">
      <c r="A3053" s="674" t="s">
        <v>3957</v>
      </c>
      <c r="B3053" s="674" t="s">
        <v>3645</v>
      </c>
      <c r="C3053" s="672" t="s">
        <v>4280</v>
      </c>
      <c r="D3053" s="675">
        <v>44742</v>
      </c>
      <c r="E3053" s="477" t="s">
        <v>3127</v>
      </c>
      <c r="F3053" s="682" t="s">
        <v>453</v>
      </c>
      <c r="G3053" s="670">
        <f>_xlfn.XLOOKUP(Table3[[#This Row],[district]],LISTS!B:B,LISTS!C:C,0,0,1)</f>
        <v>80401060</v>
      </c>
    </row>
    <row r="3054" spans="1:7" ht="13.5" x14ac:dyDescent="0.35">
      <c r="A3054" s="671" t="s">
        <v>3844</v>
      </c>
      <c r="B3054" s="674" t="s">
        <v>3637</v>
      </c>
      <c r="C3054" s="672" t="s">
        <v>4279</v>
      </c>
      <c r="D3054" s="675">
        <v>44742</v>
      </c>
      <c r="E3054" s="477" t="s">
        <v>3127</v>
      </c>
      <c r="F3054" s="682" t="s">
        <v>453</v>
      </c>
      <c r="G3054" s="670">
        <f>_xlfn.XLOOKUP(Table3[[#This Row],[district]],LISTS!B:B,LISTS!C:C,0,0,1)</f>
        <v>80401060</v>
      </c>
    </row>
    <row r="3055" spans="1:7" ht="13.5" x14ac:dyDescent="0.35">
      <c r="A3055" s="674" t="s">
        <v>3844</v>
      </c>
      <c r="B3055" s="676" t="s">
        <v>3682</v>
      </c>
      <c r="C3055" s="672" t="s">
        <v>4279</v>
      </c>
      <c r="D3055" s="675">
        <v>44742</v>
      </c>
      <c r="E3055" s="477" t="s">
        <v>3127</v>
      </c>
      <c r="F3055" s="682" t="s">
        <v>453</v>
      </c>
      <c r="G3055" s="670">
        <f>_xlfn.XLOOKUP(Table3[[#This Row],[district]],LISTS!B:B,LISTS!C:C,0,0,1)</f>
        <v>80401060</v>
      </c>
    </row>
    <row r="3056" spans="1:7" ht="13.5" x14ac:dyDescent="0.35">
      <c r="A3056" s="671" t="s">
        <v>3958</v>
      </c>
      <c r="B3056" s="676" t="s">
        <v>336</v>
      </c>
      <c r="C3056" s="672" t="s">
        <v>4280</v>
      </c>
      <c r="D3056" s="675">
        <v>44742</v>
      </c>
      <c r="E3056" s="477" t="s">
        <v>3127</v>
      </c>
      <c r="F3056" s="682" t="s">
        <v>453</v>
      </c>
      <c r="G3056" s="670">
        <f>_xlfn.XLOOKUP(Table3[[#This Row],[district]],LISTS!B:B,LISTS!C:C,0,0,1)</f>
        <v>80401060</v>
      </c>
    </row>
    <row r="3057" spans="1:7" ht="13.5" x14ac:dyDescent="0.35">
      <c r="A3057" s="674" t="s">
        <v>3958</v>
      </c>
      <c r="B3057" s="676" t="s">
        <v>3645</v>
      </c>
      <c r="C3057" s="672" t="s">
        <v>4280</v>
      </c>
      <c r="D3057" s="675">
        <v>44742</v>
      </c>
      <c r="E3057" s="477" t="s">
        <v>3127</v>
      </c>
      <c r="F3057" s="682" t="s">
        <v>453</v>
      </c>
      <c r="G3057" s="670">
        <f>_xlfn.XLOOKUP(Table3[[#This Row],[district]],LISTS!B:B,LISTS!C:C,0,0,1)</f>
        <v>80401060</v>
      </c>
    </row>
    <row r="3058" spans="1:7" ht="13.5" x14ac:dyDescent="0.35">
      <c r="A3058" s="671" t="s">
        <v>3959</v>
      </c>
      <c r="B3058" s="676" t="s">
        <v>3658</v>
      </c>
      <c r="C3058" s="672" t="s">
        <v>4280</v>
      </c>
      <c r="D3058" s="675">
        <v>44742</v>
      </c>
      <c r="E3058" s="477" t="s">
        <v>3127</v>
      </c>
      <c r="F3058" s="682" t="s">
        <v>453</v>
      </c>
      <c r="G3058" s="670">
        <f>_xlfn.XLOOKUP(Table3[[#This Row],[district]],LISTS!B:B,LISTS!C:C,0,0,1)</f>
        <v>80401060</v>
      </c>
    </row>
    <row r="3059" spans="1:7" ht="13.5" x14ac:dyDescent="0.35">
      <c r="A3059" s="674" t="s">
        <v>3959</v>
      </c>
      <c r="B3059" s="676" t="s">
        <v>3645</v>
      </c>
      <c r="C3059" s="672" t="s">
        <v>4280</v>
      </c>
      <c r="D3059" s="675">
        <v>44742</v>
      </c>
      <c r="E3059" s="477" t="s">
        <v>3127</v>
      </c>
      <c r="F3059" s="682" t="s">
        <v>453</v>
      </c>
      <c r="G3059" s="670">
        <f>_xlfn.XLOOKUP(Table3[[#This Row],[district]],LISTS!B:B,LISTS!C:C,0,0,1)</f>
        <v>80401060</v>
      </c>
    </row>
    <row r="3060" spans="1:7" ht="13.5" x14ac:dyDescent="0.35">
      <c r="A3060" s="671" t="s">
        <v>3960</v>
      </c>
      <c r="B3060" s="676" t="s">
        <v>3665</v>
      </c>
      <c r="C3060" s="672" t="s">
        <v>4280</v>
      </c>
      <c r="D3060" s="675">
        <v>44742</v>
      </c>
      <c r="E3060" s="477" t="s">
        <v>3127</v>
      </c>
      <c r="F3060" s="682" t="s">
        <v>453</v>
      </c>
      <c r="G3060" s="670">
        <f>_xlfn.XLOOKUP(Table3[[#This Row],[district]],LISTS!B:B,LISTS!C:C,0,0,1)</f>
        <v>80401060</v>
      </c>
    </row>
    <row r="3061" spans="1:7" ht="13.5" x14ac:dyDescent="0.35">
      <c r="A3061" s="674" t="s">
        <v>3960</v>
      </c>
      <c r="B3061" s="676" t="s">
        <v>3645</v>
      </c>
      <c r="C3061" s="672" t="s">
        <v>4280</v>
      </c>
      <c r="D3061" s="675">
        <v>44742</v>
      </c>
      <c r="E3061" s="477" t="s">
        <v>3127</v>
      </c>
      <c r="F3061" s="682" t="s">
        <v>453</v>
      </c>
      <c r="G3061" s="670">
        <f>_xlfn.XLOOKUP(Table3[[#This Row],[district]],LISTS!B:B,LISTS!C:C,0,0,1)</f>
        <v>80401060</v>
      </c>
    </row>
    <row r="3062" spans="1:7" ht="13.5" x14ac:dyDescent="0.35">
      <c r="A3062" s="671" t="s">
        <v>3961</v>
      </c>
      <c r="B3062" s="676" t="s">
        <v>3671</v>
      </c>
      <c r="C3062" s="672" t="s">
        <v>4280</v>
      </c>
      <c r="D3062" s="675">
        <v>44742</v>
      </c>
      <c r="E3062" s="477" t="s">
        <v>3127</v>
      </c>
      <c r="F3062" s="682" t="s">
        <v>453</v>
      </c>
      <c r="G3062" s="670">
        <f>_xlfn.XLOOKUP(Table3[[#This Row],[district]],LISTS!B:B,LISTS!C:C,0,0,1)</f>
        <v>80401060</v>
      </c>
    </row>
    <row r="3063" spans="1:7" ht="13.5" x14ac:dyDescent="0.35">
      <c r="A3063" s="674" t="s">
        <v>3961</v>
      </c>
      <c r="B3063" s="676" t="s">
        <v>3645</v>
      </c>
      <c r="C3063" s="672" t="s">
        <v>4280</v>
      </c>
      <c r="D3063" s="675">
        <v>44742</v>
      </c>
      <c r="E3063" s="477" t="s">
        <v>3127</v>
      </c>
      <c r="F3063" s="682" t="s">
        <v>453</v>
      </c>
      <c r="G3063" s="670">
        <f>_xlfn.XLOOKUP(Table3[[#This Row],[district]],LISTS!B:B,LISTS!C:C,0,0,1)</f>
        <v>80401060</v>
      </c>
    </row>
    <row r="3064" spans="1:7" ht="13.5" x14ac:dyDescent="0.35">
      <c r="A3064" s="671" t="s">
        <v>3845</v>
      </c>
      <c r="B3064" s="674" t="s">
        <v>3616</v>
      </c>
      <c r="C3064" s="672" t="s">
        <v>4279</v>
      </c>
      <c r="D3064" s="675">
        <v>44742</v>
      </c>
      <c r="E3064" s="477" t="s">
        <v>3127</v>
      </c>
      <c r="F3064" s="682" t="s">
        <v>453</v>
      </c>
      <c r="G3064" s="670">
        <f>_xlfn.XLOOKUP(Table3[[#This Row],[district]],LISTS!B:B,LISTS!C:C,0,0,1)</f>
        <v>80401060</v>
      </c>
    </row>
    <row r="3065" spans="1:7" ht="13.5" x14ac:dyDescent="0.35">
      <c r="A3065" s="674" t="s">
        <v>3845</v>
      </c>
      <c r="B3065" s="676" t="s">
        <v>3682</v>
      </c>
      <c r="C3065" s="672" t="s">
        <v>4279</v>
      </c>
      <c r="D3065" s="675">
        <v>44742</v>
      </c>
      <c r="E3065" s="477" t="s">
        <v>3127</v>
      </c>
      <c r="F3065" s="682" t="s">
        <v>453</v>
      </c>
      <c r="G3065" s="670">
        <f>_xlfn.XLOOKUP(Table3[[#This Row],[district]],LISTS!B:B,LISTS!C:C,0,0,1)</f>
        <v>80401060</v>
      </c>
    </row>
    <row r="3066" spans="1:7" ht="13.5" x14ac:dyDescent="0.35">
      <c r="A3066" s="671" t="s">
        <v>3846</v>
      </c>
      <c r="B3066" s="674" t="s">
        <v>3638</v>
      </c>
      <c r="C3066" s="672" t="s">
        <v>4279</v>
      </c>
      <c r="D3066" s="675">
        <v>44742</v>
      </c>
      <c r="E3066" s="477" t="s">
        <v>3127</v>
      </c>
      <c r="F3066" s="682" t="s">
        <v>453</v>
      </c>
      <c r="G3066" s="670">
        <f>_xlfn.XLOOKUP(Table3[[#This Row],[district]],LISTS!B:B,LISTS!C:C,0,0,1)</f>
        <v>80401060</v>
      </c>
    </row>
    <row r="3067" spans="1:7" ht="13.5" x14ac:dyDescent="0.35">
      <c r="A3067" s="674" t="s">
        <v>3846</v>
      </c>
      <c r="B3067" s="676" t="s">
        <v>3682</v>
      </c>
      <c r="C3067" s="672" t="s">
        <v>4279</v>
      </c>
      <c r="D3067" s="675">
        <v>44742</v>
      </c>
      <c r="E3067" s="477" t="s">
        <v>3127</v>
      </c>
      <c r="F3067" s="682" t="s">
        <v>453</v>
      </c>
      <c r="G3067" s="670">
        <f>_xlfn.XLOOKUP(Table3[[#This Row],[district]],LISTS!B:B,LISTS!C:C,0,0,1)</f>
        <v>80401060</v>
      </c>
    </row>
    <row r="3068" spans="1:7" ht="13.5" x14ac:dyDescent="0.35">
      <c r="A3068" s="671" t="s">
        <v>3962</v>
      </c>
      <c r="B3068" s="676" t="s">
        <v>3674</v>
      </c>
      <c r="C3068" s="672" t="s">
        <v>4280</v>
      </c>
      <c r="D3068" s="675">
        <v>44742</v>
      </c>
      <c r="E3068" s="477" t="s">
        <v>3127</v>
      </c>
      <c r="F3068" s="682" t="s">
        <v>453</v>
      </c>
      <c r="G3068" s="670">
        <f>_xlfn.XLOOKUP(Table3[[#This Row],[district]],LISTS!B:B,LISTS!C:C,0,0,1)</f>
        <v>80401060</v>
      </c>
    </row>
    <row r="3069" spans="1:7" ht="13.5" x14ac:dyDescent="0.35">
      <c r="A3069" s="674" t="s">
        <v>3962</v>
      </c>
      <c r="B3069" s="676" t="s">
        <v>3645</v>
      </c>
      <c r="C3069" s="672" t="s">
        <v>4280</v>
      </c>
      <c r="D3069" s="675">
        <v>44742</v>
      </c>
      <c r="E3069" s="477" t="s">
        <v>3127</v>
      </c>
      <c r="F3069" s="682" t="s">
        <v>453</v>
      </c>
      <c r="G3069" s="670">
        <f>_xlfn.XLOOKUP(Table3[[#This Row],[district]],LISTS!B:B,LISTS!C:C,0,0,1)</f>
        <v>80401060</v>
      </c>
    </row>
    <row r="3070" spans="1:7" ht="13.5" x14ac:dyDescent="0.35">
      <c r="A3070" s="671" t="s">
        <v>3963</v>
      </c>
      <c r="B3070" s="676" t="s">
        <v>3676</v>
      </c>
      <c r="C3070" s="672" t="s">
        <v>4280</v>
      </c>
      <c r="D3070" s="675">
        <v>44742</v>
      </c>
      <c r="E3070" s="477" t="s">
        <v>3127</v>
      </c>
      <c r="F3070" s="682" t="s">
        <v>453</v>
      </c>
      <c r="G3070" s="670">
        <f>_xlfn.XLOOKUP(Table3[[#This Row],[district]],LISTS!B:B,LISTS!C:C,0,0,1)</f>
        <v>80401060</v>
      </c>
    </row>
    <row r="3071" spans="1:7" ht="13.5" x14ac:dyDescent="0.35">
      <c r="A3071" s="674" t="s">
        <v>3963</v>
      </c>
      <c r="B3071" s="676" t="s">
        <v>3645</v>
      </c>
      <c r="C3071" s="672" t="s">
        <v>4280</v>
      </c>
      <c r="D3071" s="675">
        <v>44742</v>
      </c>
      <c r="E3071" s="477" t="s">
        <v>3127</v>
      </c>
      <c r="F3071" s="682" t="s">
        <v>453</v>
      </c>
      <c r="G3071" s="670">
        <f>_xlfn.XLOOKUP(Table3[[#This Row],[district]],LISTS!B:B,LISTS!C:C,0,0,1)</f>
        <v>80401060</v>
      </c>
    </row>
    <row r="3072" spans="1:7" ht="13.5" x14ac:dyDescent="0.35">
      <c r="A3072" s="671" t="s">
        <v>3964</v>
      </c>
      <c r="B3072" s="676" t="s">
        <v>3680</v>
      </c>
      <c r="C3072" s="672" t="s">
        <v>4280</v>
      </c>
      <c r="D3072" s="675">
        <v>44742</v>
      </c>
      <c r="E3072" s="477" t="s">
        <v>3127</v>
      </c>
      <c r="F3072" s="682" t="s">
        <v>453</v>
      </c>
      <c r="G3072" s="670">
        <f>_xlfn.XLOOKUP(Table3[[#This Row],[district]],LISTS!B:B,LISTS!C:C,0,0,1)</f>
        <v>80401060</v>
      </c>
    </row>
    <row r="3073" spans="1:7" ht="13.5" x14ac:dyDescent="0.35">
      <c r="A3073" s="674" t="s">
        <v>3964</v>
      </c>
      <c r="B3073" s="676" t="s">
        <v>3645</v>
      </c>
      <c r="C3073" s="672" t="s">
        <v>4280</v>
      </c>
      <c r="D3073" s="675">
        <v>44742</v>
      </c>
      <c r="E3073" s="477" t="s">
        <v>3127</v>
      </c>
      <c r="F3073" s="682" t="s">
        <v>453</v>
      </c>
      <c r="G3073" s="670">
        <f>_xlfn.XLOOKUP(Table3[[#This Row],[district]],LISTS!B:B,LISTS!C:C,0,0,1)</f>
        <v>80401060</v>
      </c>
    </row>
    <row r="3074" spans="1:7" ht="13.5" x14ac:dyDescent="0.35">
      <c r="A3074" s="671" t="s">
        <v>3965</v>
      </c>
      <c r="B3074" s="676" t="s">
        <v>3682</v>
      </c>
      <c r="C3074" s="672" t="s">
        <v>4280</v>
      </c>
      <c r="D3074" s="675">
        <v>44742</v>
      </c>
      <c r="E3074" s="477" t="s">
        <v>3127</v>
      </c>
      <c r="F3074" s="682" t="s">
        <v>453</v>
      </c>
      <c r="G3074" s="670">
        <f>_xlfn.XLOOKUP(Table3[[#This Row],[district]],LISTS!B:B,LISTS!C:C,0,0,1)</f>
        <v>80401060</v>
      </c>
    </row>
    <row r="3075" spans="1:7" ht="13.5" x14ac:dyDescent="0.35">
      <c r="A3075" s="674" t="s">
        <v>3965</v>
      </c>
      <c r="B3075" s="676" t="s">
        <v>3645</v>
      </c>
      <c r="C3075" s="672" t="s">
        <v>4280</v>
      </c>
      <c r="D3075" s="675">
        <v>44742</v>
      </c>
      <c r="E3075" s="477" t="s">
        <v>3127</v>
      </c>
      <c r="F3075" s="682" t="s">
        <v>453</v>
      </c>
      <c r="G3075" s="670">
        <f>_xlfn.XLOOKUP(Table3[[#This Row],[district]],LISTS!B:B,LISTS!C:C,0,0,1)</f>
        <v>80401060</v>
      </c>
    </row>
    <row r="3076" spans="1:7" ht="13.5" x14ac:dyDescent="0.35">
      <c r="A3076" s="671" t="s">
        <v>3966</v>
      </c>
      <c r="B3076" s="676" t="s">
        <v>3683</v>
      </c>
      <c r="C3076" s="672" t="s">
        <v>4280</v>
      </c>
      <c r="D3076" s="675">
        <v>44742</v>
      </c>
      <c r="E3076" s="477" t="s">
        <v>3127</v>
      </c>
      <c r="F3076" s="682" t="s">
        <v>453</v>
      </c>
      <c r="G3076" s="670">
        <f>_xlfn.XLOOKUP(Table3[[#This Row],[district]],LISTS!B:B,LISTS!C:C,0,0,1)</f>
        <v>80401060</v>
      </c>
    </row>
    <row r="3077" spans="1:7" ht="13.5" x14ac:dyDescent="0.35">
      <c r="A3077" s="674" t="s">
        <v>3966</v>
      </c>
      <c r="B3077" s="674" t="s">
        <v>3645</v>
      </c>
      <c r="C3077" s="672" t="s">
        <v>4280</v>
      </c>
      <c r="D3077" s="675">
        <v>44742</v>
      </c>
      <c r="E3077" s="477" t="s">
        <v>3127</v>
      </c>
      <c r="F3077" s="682" t="s">
        <v>453</v>
      </c>
      <c r="G3077" s="670">
        <f>_xlfn.XLOOKUP(Table3[[#This Row],[district]],LISTS!B:B,LISTS!C:C,0,0,1)</f>
        <v>80401060</v>
      </c>
    </row>
    <row r="3078" spans="1:7" ht="13.5" x14ac:dyDescent="0.35">
      <c r="A3078" s="671" t="s">
        <v>3967</v>
      </c>
      <c r="B3078" s="676" t="s">
        <v>3685</v>
      </c>
      <c r="C3078" s="672" t="s">
        <v>4280</v>
      </c>
      <c r="D3078" s="675">
        <v>44742</v>
      </c>
      <c r="E3078" s="477" t="s">
        <v>3127</v>
      </c>
      <c r="F3078" s="682" t="s">
        <v>453</v>
      </c>
      <c r="G3078" s="670">
        <f>_xlfn.XLOOKUP(Table3[[#This Row],[district]],LISTS!B:B,LISTS!C:C,0,0,1)</f>
        <v>80401060</v>
      </c>
    </row>
    <row r="3079" spans="1:7" ht="13.5" x14ac:dyDescent="0.35">
      <c r="A3079" s="674" t="s">
        <v>3967</v>
      </c>
      <c r="B3079" s="676" t="s">
        <v>3645</v>
      </c>
      <c r="C3079" s="672" t="s">
        <v>4280</v>
      </c>
      <c r="D3079" s="675">
        <v>44742</v>
      </c>
      <c r="E3079" s="477" t="s">
        <v>3127</v>
      </c>
      <c r="F3079" s="682" t="s">
        <v>453</v>
      </c>
      <c r="G3079" s="670">
        <f>_xlfn.XLOOKUP(Table3[[#This Row],[district]],LISTS!B:B,LISTS!C:C,0,0,1)</f>
        <v>80401060</v>
      </c>
    </row>
    <row r="3080" spans="1:7" ht="13.5" x14ac:dyDescent="0.35">
      <c r="A3080" s="671" t="s">
        <v>3847</v>
      </c>
      <c r="B3080" s="674" t="s">
        <v>3639</v>
      </c>
      <c r="C3080" s="672" t="s">
        <v>4279</v>
      </c>
      <c r="D3080" s="675">
        <v>44742</v>
      </c>
      <c r="E3080" s="477" t="s">
        <v>3127</v>
      </c>
      <c r="F3080" s="682" t="s">
        <v>453</v>
      </c>
      <c r="G3080" s="670">
        <f>_xlfn.XLOOKUP(Table3[[#This Row],[district]],LISTS!B:B,LISTS!C:C,0,0,1)</f>
        <v>80401060</v>
      </c>
    </row>
    <row r="3081" spans="1:7" ht="13.5" x14ac:dyDescent="0.35">
      <c r="A3081" s="674" t="s">
        <v>3847</v>
      </c>
      <c r="B3081" s="676" t="s">
        <v>3682</v>
      </c>
      <c r="C3081" s="672" t="s">
        <v>4279</v>
      </c>
      <c r="D3081" s="675">
        <v>44742</v>
      </c>
      <c r="E3081" s="477" t="s">
        <v>3127</v>
      </c>
      <c r="F3081" s="682" t="s">
        <v>453</v>
      </c>
      <c r="G3081" s="670">
        <f>_xlfn.XLOOKUP(Table3[[#This Row],[district]],LISTS!B:B,LISTS!C:C,0,0,1)</f>
        <v>80401060</v>
      </c>
    </row>
    <row r="3082" spans="1:7" ht="13.5" x14ac:dyDescent="0.35">
      <c r="A3082" s="670" t="s">
        <v>3506</v>
      </c>
      <c r="B3082" s="674" t="s">
        <v>3640</v>
      </c>
      <c r="C3082" s="672" t="s">
        <v>4279</v>
      </c>
      <c r="D3082" s="675">
        <v>44742</v>
      </c>
      <c r="E3082" s="477" t="s">
        <v>3127</v>
      </c>
      <c r="F3082" s="682" t="s">
        <v>453</v>
      </c>
      <c r="G3082" s="670">
        <f>_xlfn.XLOOKUP(Table3[[#This Row],[district]],LISTS!B:B,LISTS!C:C,0,0,1)</f>
        <v>80401060</v>
      </c>
    </row>
    <row r="3083" spans="1:7" ht="13.5" x14ac:dyDescent="0.35">
      <c r="A3083" s="674" t="s">
        <v>3506</v>
      </c>
      <c r="B3083" s="676" t="s">
        <v>3682</v>
      </c>
      <c r="C3083" s="672" t="s">
        <v>4279</v>
      </c>
      <c r="D3083" s="675">
        <v>44742</v>
      </c>
      <c r="E3083" s="477" t="s">
        <v>3127</v>
      </c>
      <c r="F3083" s="682" t="s">
        <v>453</v>
      </c>
      <c r="G3083" s="670">
        <f>_xlfn.XLOOKUP(Table3[[#This Row],[district]],LISTS!B:B,LISTS!C:C,0,0,1)</f>
        <v>80401060</v>
      </c>
    </row>
    <row r="3084" spans="1:7" ht="13.5" x14ac:dyDescent="0.35">
      <c r="A3084" s="671" t="s">
        <v>3848</v>
      </c>
      <c r="B3084" s="674" t="s">
        <v>3641</v>
      </c>
      <c r="C3084" s="672" t="s">
        <v>4279</v>
      </c>
      <c r="D3084" s="675">
        <v>44742</v>
      </c>
      <c r="E3084" s="477" t="s">
        <v>3127</v>
      </c>
      <c r="F3084" s="682" t="s">
        <v>453</v>
      </c>
      <c r="G3084" s="670">
        <f>_xlfn.XLOOKUP(Table3[[#This Row],[district]],LISTS!B:B,LISTS!C:C,0,0,1)</f>
        <v>80401060</v>
      </c>
    </row>
    <row r="3085" spans="1:7" ht="13.5" x14ac:dyDescent="0.35">
      <c r="A3085" s="674" t="s">
        <v>3848</v>
      </c>
      <c r="B3085" s="674" t="s">
        <v>3682</v>
      </c>
      <c r="C3085" s="672" t="s">
        <v>4279</v>
      </c>
      <c r="D3085" s="675">
        <v>44742</v>
      </c>
      <c r="E3085" s="477" t="s">
        <v>3127</v>
      </c>
      <c r="F3085" s="682" t="s">
        <v>453</v>
      </c>
      <c r="G3085" s="670">
        <f>_xlfn.XLOOKUP(Table3[[#This Row],[district]],LISTS!B:B,LISTS!C:C,0,0,1)</f>
        <v>80401060</v>
      </c>
    </row>
    <row r="3086" spans="1:7" ht="13.5" x14ac:dyDescent="0.35">
      <c r="A3086" s="671" t="s">
        <v>3849</v>
      </c>
      <c r="B3086" s="674" t="s">
        <v>3642</v>
      </c>
      <c r="C3086" s="672" t="s">
        <v>4279</v>
      </c>
      <c r="D3086" s="675">
        <v>44742</v>
      </c>
      <c r="E3086" s="477" t="s">
        <v>3127</v>
      </c>
      <c r="F3086" s="682" t="s">
        <v>453</v>
      </c>
      <c r="G3086" s="670">
        <f>_xlfn.XLOOKUP(Table3[[#This Row],[district]],LISTS!B:B,LISTS!C:C,0,0,1)</f>
        <v>80401060</v>
      </c>
    </row>
    <row r="3087" spans="1:7" ht="13.5" x14ac:dyDescent="0.35">
      <c r="A3087" s="674" t="s">
        <v>3849</v>
      </c>
      <c r="B3087" s="676" t="s">
        <v>3682</v>
      </c>
      <c r="C3087" s="672" t="s">
        <v>4279</v>
      </c>
      <c r="D3087" s="675">
        <v>44742</v>
      </c>
      <c r="E3087" s="477" t="s">
        <v>3127</v>
      </c>
      <c r="F3087" s="682" t="s">
        <v>453</v>
      </c>
      <c r="G3087" s="670">
        <f>_xlfn.XLOOKUP(Table3[[#This Row],[district]],LISTS!B:B,LISTS!C:C,0,0,1)</f>
        <v>80401060</v>
      </c>
    </row>
    <row r="3088" spans="1:7" ht="13.5" x14ac:dyDescent="0.35">
      <c r="A3088" s="671" t="s">
        <v>3850</v>
      </c>
      <c r="B3088" s="674" t="s">
        <v>373</v>
      </c>
      <c r="C3088" s="672" t="s">
        <v>4279</v>
      </c>
      <c r="D3088" s="675">
        <v>44742</v>
      </c>
      <c r="E3088" s="477" t="s">
        <v>3127</v>
      </c>
      <c r="F3088" s="682" t="s">
        <v>453</v>
      </c>
      <c r="G3088" s="670">
        <f>_xlfn.XLOOKUP(Table3[[#This Row],[district]],LISTS!B:B,LISTS!C:C,0,0,1)</f>
        <v>80401060</v>
      </c>
    </row>
    <row r="3089" spans="1:7" ht="13.5" x14ac:dyDescent="0.35">
      <c r="A3089" s="674" t="s">
        <v>3850</v>
      </c>
      <c r="B3089" s="676" t="s">
        <v>3682</v>
      </c>
      <c r="C3089" s="672" t="s">
        <v>4279</v>
      </c>
      <c r="D3089" s="675">
        <v>44742</v>
      </c>
      <c r="E3089" s="477" t="s">
        <v>3127</v>
      </c>
      <c r="F3089" s="682" t="s">
        <v>453</v>
      </c>
      <c r="G3089" s="670">
        <f>_xlfn.XLOOKUP(Table3[[#This Row],[district]],LISTS!B:B,LISTS!C:C,0,0,1)</f>
        <v>80401060</v>
      </c>
    </row>
    <row r="3090" spans="1:7" ht="13.5" x14ac:dyDescent="0.35">
      <c r="A3090" s="671" t="s">
        <v>3851</v>
      </c>
      <c r="B3090" s="674" t="s">
        <v>3645</v>
      </c>
      <c r="C3090" s="672" t="s">
        <v>4279</v>
      </c>
      <c r="D3090" s="675">
        <v>44742</v>
      </c>
      <c r="E3090" s="477" t="s">
        <v>3127</v>
      </c>
      <c r="F3090" s="682" t="s">
        <v>453</v>
      </c>
      <c r="G3090" s="670">
        <f>_xlfn.XLOOKUP(Table3[[#This Row],[district]],LISTS!B:B,LISTS!C:C,0,0,1)</f>
        <v>80401060</v>
      </c>
    </row>
    <row r="3091" spans="1:7" ht="13.5" x14ac:dyDescent="0.35">
      <c r="A3091" s="674" t="s">
        <v>3851</v>
      </c>
      <c r="B3091" s="676" t="s">
        <v>3682</v>
      </c>
      <c r="C3091" s="672" t="s">
        <v>4279</v>
      </c>
      <c r="D3091" s="675">
        <v>44742</v>
      </c>
      <c r="E3091" s="477" t="s">
        <v>3127</v>
      </c>
      <c r="F3091" s="682" t="s">
        <v>453</v>
      </c>
      <c r="G3091" s="670">
        <f>_xlfn.XLOOKUP(Table3[[#This Row],[district]],LISTS!B:B,LISTS!C:C,0,0,1)</f>
        <v>80401060</v>
      </c>
    </row>
    <row r="3092" spans="1:7" ht="13.5" x14ac:dyDescent="0.35">
      <c r="A3092" s="671" t="s">
        <v>3852</v>
      </c>
      <c r="B3092" s="674" t="s">
        <v>3648</v>
      </c>
      <c r="C3092" s="672" t="s">
        <v>4279</v>
      </c>
      <c r="D3092" s="675">
        <v>44742</v>
      </c>
      <c r="E3092" s="477" t="s">
        <v>3127</v>
      </c>
      <c r="F3092" s="682" t="s">
        <v>453</v>
      </c>
      <c r="G3092" s="670">
        <f>_xlfn.XLOOKUP(Table3[[#This Row],[district]],LISTS!B:B,LISTS!C:C,0,0,1)</f>
        <v>80401060</v>
      </c>
    </row>
    <row r="3093" spans="1:7" ht="13.5" x14ac:dyDescent="0.35">
      <c r="A3093" s="674" t="s">
        <v>3852</v>
      </c>
      <c r="B3093" s="676" t="s">
        <v>3682</v>
      </c>
      <c r="C3093" s="672" t="s">
        <v>4279</v>
      </c>
      <c r="D3093" s="675">
        <v>44742</v>
      </c>
      <c r="E3093" s="477" t="s">
        <v>3127</v>
      </c>
      <c r="F3093" s="682" t="s">
        <v>453</v>
      </c>
      <c r="G3093" s="670">
        <f>_xlfn.XLOOKUP(Table3[[#This Row],[district]],LISTS!B:B,LISTS!C:C,0,0,1)</f>
        <v>80401060</v>
      </c>
    </row>
    <row r="3094" spans="1:7" ht="13.5" x14ac:dyDescent="0.35">
      <c r="A3094" s="670" t="s">
        <v>3561</v>
      </c>
      <c r="B3094" s="674" t="s">
        <v>3649</v>
      </c>
      <c r="C3094" s="672" t="s">
        <v>4279</v>
      </c>
      <c r="D3094" s="675">
        <v>44742</v>
      </c>
      <c r="E3094" s="477" t="s">
        <v>3127</v>
      </c>
      <c r="F3094" s="682" t="s">
        <v>453</v>
      </c>
      <c r="G3094" s="670">
        <f>_xlfn.XLOOKUP(Table3[[#This Row],[district]],LISTS!B:B,LISTS!C:C,0,0,1)</f>
        <v>80401060</v>
      </c>
    </row>
    <row r="3095" spans="1:7" ht="13.5" x14ac:dyDescent="0.35">
      <c r="A3095" s="674" t="s">
        <v>3561</v>
      </c>
      <c r="B3095" s="676" t="s">
        <v>3682</v>
      </c>
      <c r="C3095" s="672" t="s">
        <v>4279</v>
      </c>
      <c r="D3095" s="675">
        <v>44742</v>
      </c>
      <c r="E3095" s="477" t="s">
        <v>3127</v>
      </c>
      <c r="F3095" s="682" t="s">
        <v>453</v>
      </c>
      <c r="G3095" s="670">
        <f>_xlfn.XLOOKUP(Table3[[#This Row],[district]],LISTS!B:B,LISTS!C:C,0,0,1)</f>
        <v>80401060</v>
      </c>
    </row>
    <row r="3096" spans="1:7" ht="13.5" x14ac:dyDescent="0.35">
      <c r="A3096" s="671" t="s">
        <v>3853</v>
      </c>
      <c r="B3096" s="674" t="s">
        <v>3650</v>
      </c>
      <c r="C3096" s="672" t="s">
        <v>4279</v>
      </c>
      <c r="D3096" s="675">
        <v>44742</v>
      </c>
      <c r="E3096" s="477" t="s">
        <v>3127</v>
      </c>
      <c r="F3096" s="682" t="s">
        <v>453</v>
      </c>
      <c r="G3096" s="670">
        <f>_xlfn.XLOOKUP(Table3[[#This Row],[district]],LISTS!B:B,LISTS!C:C,0,0,1)</f>
        <v>80401060</v>
      </c>
    </row>
    <row r="3097" spans="1:7" ht="13.5" x14ac:dyDescent="0.35">
      <c r="A3097" s="674" t="s">
        <v>3853</v>
      </c>
      <c r="B3097" s="676" t="s">
        <v>3682</v>
      </c>
      <c r="C3097" s="672" t="s">
        <v>4279</v>
      </c>
      <c r="D3097" s="675">
        <v>44742</v>
      </c>
      <c r="E3097" s="477" t="s">
        <v>3127</v>
      </c>
      <c r="F3097" s="682" t="s">
        <v>453</v>
      </c>
      <c r="G3097" s="670">
        <f>_xlfn.XLOOKUP(Table3[[#This Row],[district]],LISTS!B:B,LISTS!C:C,0,0,1)</f>
        <v>80401060</v>
      </c>
    </row>
    <row r="3098" spans="1:7" ht="13.5" x14ac:dyDescent="0.35">
      <c r="A3098" s="671" t="s">
        <v>3854</v>
      </c>
      <c r="B3098" s="674" t="s">
        <v>3482</v>
      </c>
      <c r="C3098" s="672" t="s">
        <v>4279</v>
      </c>
      <c r="D3098" s="675">
        <v>44742</v>
      </c>
      <c r="E3098" s="477" t="s">
        <v>3127</v>
      </c>
      <c r="F3098" s="682" t="s">
        <v>453</v>
      </c>
      <c r="G3098" s="670">
        <f>_xlfn.XLOOKUP(Table3[[#This Row],[district]],LISTS!B:B,LISTS!C:C,0,0,1)</f>
        <v>80401060</v>
      </c>
    </row>
    <row r="3099" spans="1:7" ht="13.5" x14ac:dyDescent="0.35">
      <c r="A3099" s="674" t="s">
        <v>3854</v>
      </c>
      <c r="B3099" s="676" t="s">
        <v>3682</v>
      </c>
      <c r="C3099" s="672" t="s">
        <v>4279</v>
      </c>
      <c r="D3099" s="675">
        <v>44742</v>
      </c>
      <c r="E3099" s="477" t="s">
        <v>3127</v>
      </c>
      <c r="F3099" s="682" t="s">
        <v>453</v>
      </c>
      <c r="G3099" s="670">
        <f>_xlfn.XLOOKUP(Table3[[#This Row],[district]],LISTS!B:B,LISTS!C:C,0,0,1)</f>
        <v>80401060</v>
      </c>
    </row>
    <row r="3100" spans="1:7" ht="13.5" x14ac:dyDescent="0.35">
      <c r="A3100" s="671" t="s">
        <v>3968</v>
      </c>
      <c r="B3100" s="676" t="s">
        <v>3688</v>
      </c>
      <c r="C3100" s="672" t="s">
        <v>4280</v>
      </c>
      <c r="D3100" s="675">
        <v>44742</v>
      </c>
      <c r="E3100" s="477" t="s">
        <v>3127</v>
      </c>
      <c r="F3100" s="682" t="s">
        <v>453</v>
      </c>
      <c r="G3100" s="670">
        <f>_xlfn.XLOOKUP(Table3[[#This Row],[district]],LISTS!B:B,LISTS!C:C,0,0,1)</f>
        <v>80401060</v>
      </c>
    </row>
    <row r="3101" spans="1:7" ht="13.5" x14ac:dyDescent="0.35">
      <c r="A3101" s="674" t="s">
        <v>3968</v>
      </c>
      <c r="B3101" s="676" t="s">
        <v>3645</v>
      </c>
      <c r="C3101" s="672" t="s">
        <v>4280</v>
      </c>
      <c r="D3101" s="675">
        <v>44742</v>
      </c>
      <c r="E3101" s="477" t="s">
        <v>3127</v>
      </c>
      <c r="F3101" s="682" t="s">
        <v>453</v>
      </c>
      <c r="G3101" s="670">
        <f>_xlfn.XLOOKUP(Table3[[#This Row],[district]],LISTS!B:B,LISTS!C:C,0,0,1)</f>
        <v>80401060</v>
      </c>
    </row>
    <row r="3102" spans="1:7" ht="13.5" x14ac:dyDescent="0.35">
      <c r="A3102" s="671" t="s">
        <v>3969</v>
      </c>
      <c r="B3102" s="676" t="s">
        <v>3689</v>
      </c>
      <c r="C3102" s="672" t="s">
        <v>4280</v>
      </c>
      <c r="D3102" s="675">
        <v>44742</v>
      </c>
      <c r="E3102" s="477" t="s">
        <v>3127</v>
      </c>
      <c r="F3102" s="682" t="s">
        <v>453</v>
      </c>
      <c r="G3102" s="670">
        <f>_xlfn.XLOOKUP(Table3[[#This Row],[district]],LISTS!B:B,LISTS!C:C,0,0,1)</f>
        <v>80401060</v>
      </c>
    </row>
    <row r="3103" spans="1:7" ht="13.5" x14ac:dyDescent="0.35">
      <c r="A3103" s="674" t="s">
        <v>3969</v>
      </c>
      <c r="B3103" s="676" t="s">
        <v>3645</v>
      </c>
      <c r="C3103" s="672" t="s">
        <v>4280</v>
      </c>
      <c r="D3103" s="675">
        <v>44742</v>
      </c>
      <c r="E3103" s="477" t="s">
        <v>3127</v>
      </c>
      <c r="F3103" s="682" t="s">
        <v>453</v>
      </c>
      <c r="G3103" s="670">
        <f>_xlfn.XLOOKUP(Table3[[#This Row],[district]],LISTS!B:B,LISTS!C:C,0,0,1)</f>
        <v>80401060</v>
      </c>
    </row>
    <row r="3104" spans="1:7" ht="13.5" x14ac:dyDescent="0.35">
      <c r="A3104" s="671" t="s">
        <v>3970</v>
      </c>
      <c r="B3104" s="676" t="s">
        <v>3691</v>
      </c>
      <c r="C3104" s="672" t="s">
        <v>4280</v>
      </c>
      <c r="D3104" s="675">
        <v>44742</v>
      </c>
      <c r="E3104" s="477" t="s">
        <v>3127</v>
      </c>
      <c r="F3104" s="682" t="s">
        <v>453</v>
      </c>
      <c r="G3104" s="670">
        <f>_xlfn.XLOOKUP(Table3[[#This Row],[district]],LISTS!B:B,LISTS!C:C,0,0,1)</f>
        <v>80401060</v>
      </c>
    </row>
    <row r="3105" spans="1:7" ht="13.5" x14ac:dyDescent="0.35">
      <c r="A3105" s="674" t="s">
        <v>3970</v>
      </c>
      <c r="B3105" s="676" t="s">
        <v>3645</v>
      </c>
      <c r="C3105" s="672" t="s">
        <v>4280</v>
      </c>
      <c r="D3105" s="675">
        <v>44742</v>
      </c>
      <c r="E3105" s="477" t="s">
        <v>3127</v>
      </c>
      <c r="F3105" s="682" t="s">
        <v>453</v>
      </c>
      <c r="G3105" s="670">
        <f>_xlfn.XLOOKUP(Table3[[#This Row],[district]],LISTS!B:B,LISTS!C:C,0,0,1)</f>
        <v>80401060</v>
      </c>
    </row>
    <row r="3106" spans="1:7" ht="13.5" x14ac:dyDescent="0.35">
      <c r="A3106" s="670" t="s">
        <v>3551</v>
      </c>
      <c r="B3106" s="674" t="s">
        <v>3656</v>
      </c>
      <c r="C3106" s="672" t="s">
        <v>4279</v>
      </c>
      <c r="D3106" s="675">
        <v>44742</v>
      </c>
      <c r="E3106" s="477" t="s">
        <v>3127</v>
      </c>
      <c r="F3106" s="682" t="s">
        <v>453</v>
      </c>
      <c r="G3106" s="670">
        <f>_xlfn.XLOOKUP(Table3[[#This Row],[district]],LISTS!B:B,LISTS!C:C,0,0,1)</f>
        <v>80401060</v>
      </c>
    </row>
    <row r="3107" spans="1:7" ht="13.5" x14ac:dyDescent="0.35">
      <c r="A3107" s="674" t="s">
        <v>3551</v>
      </c>
      <c r="B3107" s="676" t="s">
        <v>3682</v>
      </c>
      <c r="C3107" s="672" t="s">
        <v>4279</v>
      </c>
      <c r="D3107" s="675">
        <v>44742</v>
      </c>
      <c r="E3107" s="477" t="s">
        <v>3127</v>
      </c>
      <c r="F3107" s="682" t="s">
        <v>453</v>
      </c>
      <c r="G3107" s="670">
        <f>_xlfn.XLOOKUP(Table3[[#This Row],[district]],LISTS!B:B,LISTS!C:C,0,0,1)</f>
        <v>80401060</v>
      </c>
    </row>
    <row r="3108" spans="1:7" ht="13.5" x14ac:dyDescent="0.35">
      <c r="A3108" s="671" t="s">
        <v>3971</v>
      </c>
      <c r="B3108" s="676" t="s">
        <v>3693</v>
      </c>
      <c r="C3108" s="672" t="s">
        <v>4280</v>
      </c>
      <c r="D3108" s="675">
        <v>44742</v>
      </c>
      <c r="E3108" s="477" t="s">
        <v>3127</v>
      </c>
      <c r="F3108" s="682" t="s">
        <v>453</v>
      </c>
      <c r="G3108" s="670">
        <f>_xlfn.XLOOKUP(Table3[[#This Row],[district]],LISTS!B:B,LISTS!C:C,0,0,1)</f>
        <v>80401060</v>
      </c>
    </row>
    <row r="3109" spans="1:7" ht="13.5" x14ac:dyDescent="0.35">
      <c r="A3109" s="674" t="s">
        <v>3971</v>
      </c>
      <c r="B3109" s="676" t="s">
        <v>3645</v>
      </c>
      <c r="C3109" s="672" t="s">
        <v>4280</v>
      </c>
      <c r="D3109" s="675">
        <v>44742</v>
      </c>
      <c r="E3109" s="477" t="s">
        <v>3127</v>
      </c>
      <c r="F3109" s="682" t="s">
        <v>453</v>
      </c>
      <c r="G3109" s="670">
        <f>_xlfn.XLOOKUP(Table3[[#This Row],[district]],LISTS!B:B,LISTS!C:C,0,0,1)</f>
        <v>80401060</v>
      </c>
    </row>
    <row r="3110" spans="1:7" ht="13.5" x14ac:dyDescent="0.35">
      <c r="A3110" s="671" t="s">
        <v>3972</v>
      </c>
      <c r="B3110" s="676" t="s">
        <v>4273</v>
      </c>
      <c r="C3110" s="672" t="s">
        <v>4280</v>
      </c>
      <c r="D3110" s="675">
        <v>44742</v>
      </c>
      <c r="E3110" s="477" t="s">
        <v>3127</v>
      </c>
      <c r="F3110" s="682" t="s">
        <v>453</v>
      </c>
      <c r="G3110" s="670">
        <f>_xlfn.XLOOKUP(Table3[[#This Row],[district]],LISTS!B:B,LISTS!C:C,0,0,1)</f>
        <v>80401060</v>
      </c>
    </row>
    <row r="3111" spans="1:7" ht="13.5" x14ac:dyDescent="0.35">
      <c r="A3111" s="674" t="s">
        <v>3972</v>
      </c>
      <c r="B3111" s="676" t="s">
        <v>3645</v>
      </c>
      <c r="C3111" s="672" t="s">
        <v>4280</v>
      </c>
      <c r="D3111" s="675">
        <v>44742</v>
      </c>
      <c r="E3111" s="477" t="s">
        <v>3127</v>
      </c>
      <c r="F3111" s="682" t="s">
        <v>453</v>
      </c>
      <c r="G3111" s="670">
        <f>_xlfn.XLOOKUP(Table3[[#This Row],[district]],LISTS!B:B,LISTS!C:C,0,0,1)</f>
        <v>80401060</v>
      </c>
    </row>
    <row r="3112" spans="1:7" ht="13.5" x14ac:dyDescent="0.35">
      <c r="A3112" s="671" t="s">
        <v>3855</v>
      </c>
      <c r="B3112" s="674" t="s">
        <v>336</v>
      </c>
      <c r="C3112" s="672" t="s">
        <v>4279</v>
      </c>
      <c r="D3112" s="675">
        <v>44742</v>
      </c>
      <c r="E3112" s="477" t="s">
        <v>3127</v>
      </c>
      <c r="F3112" s="682" t="s">
        <v>453</v>
      </c>
      <c r="G3112" s="670">
        <f>_xlfn.XLOOKUP(Table3[[#This Row],[district]],LISTS!B:B,LISTS!C:C,0,0,1)</f>
        <v>80401060</v>
      </c>
    </row>
    <row r="3113" spans="1:7" ht="13.5" x14ac:dyDescent="0.35">
      <c r="A3113" s="674" t="s">
        <v>3855</v>
      </c>
      <c r="B3113" s="674" t="s">
        <v>3682</v>
      </c>
      <c r="C3113" s="672" t="s">
        <v>4279</v>
      </c>
      <c r="D3113" s="675">
        <v>44742</v>
      </c>
      <c r="E3113" s="477" t="s">
        <v>3127</v>
      </c>
      <c r="F3113" s="682" t="s">
        <v>453</v>
      </c>
      <c r="G3113" s="670">
        <f>_xlfn.XLOOKUP(Table3[[#This Row],[district]],LISTS!B:B,LISTS!C:C,0,0,1)</f>
        <v>80401060</v>
      </c>
    </row>
    <row r="3114" spans="1:7" ht="13.5" x14ac:dyDescent="0.35">
      <c r="A3114" s="671" t="s">
        <v>3973</v>
      </c>
      <c r="B3114" s="676" t="s">
        <v>3634</v>
      </c>
      <c r="C3114" s="672" t="s">
        <v>4280</v>
      </c>
      <c r="D3114" s="675">
        <v>44742</v>
      </c>
      <c r="E3114" s="477" t="s">
        <v>3127</v>
      </c>
      <c r="F3114" s="682" t="s">
        <v>453</v>
      </c>
      <c r="G3114" s="670">
        <f>_xlfn.XLOOKUP(Table3[[#This Row],[district]],LISTS!B:B,LISTS!C:C,0,0,1)</f>
        <v>80401060</v>
      </c>
    </row>
    <row r="3115" spans="1:7" ht="13.5" x14ac:dyDescent="0.35">
      <c r="A3115" s="674" t="s">
        <v>3973</v>
      </c>
      <c r="B3115" s="676" t="s">
        <v>3645</v>
      </c>
      <c r="C3115" s="672" t="s">
        <v>4280</v>
      </c>
      <c r="D3115" s="675">
        <v>44742</v>
      </c>
      <c r="E3115" s="477" t="s">
        <v>3127</v>
      </c>
      <c r="F3115" s="682" t="s">
        <v>453</v>
      </c>
      <c r="G3115" s="670">
        <f>_xlfn.XLOOKUP(Table3[[#This Row],[district]],LISTS!B:B,LISTS!C:C,0,0,1)</f>
        <v>80401060</v>
      </c>
    </row>
    <row r="3116" spans="1:7" ht="13.5" x14ac:dyDescent="0.35">
      <c r="A3116" s="670" t="s">
        <v>3553</v>
      </c>
      <c r="B3116" s="674" t="s">
        <v>3658</v>
      </c>
      <c r="C3116" s="672" t="s">
        <v>4279</v>
      </c>
      <c r="D3116" s="675">
        <v>44742</v>
      </c>
      <c r="E3116" s="477" t="s">
        <v>3127</v>
      </c>
      <c r="F3116" s="682" t="s">
        <v>453</v>
      </c>
      <c r="G3116" s="670">
        <f>_xlfn.XLOOKUP(Table3[[#This Row],[district]],LISTS!B:B,LISTS!C:C,0,0,1)</f>
        <v>80401060</v>
      </c>
    </row>
    <row r="3117" spans="1:7" ht="13.5" x14ac:dyDescent="0.35">
      <c r="A3117" s="674" t="s">
        <v>3553</v>
      </c>
      <c r="B3117" s="676" t="s">
        <v>3682</v>
      </c>
      <c r="C3117" s="672" t="s">
        <v>4279</v>
      </c>
      <c r="D3117" s="675">
        <v>44742</v>
      </c>
      <c r="E3117" s="477" t="s">
        <v>3127</v>
      </c>
      <c r="F3117" s="682" t="s">
        <v>453</v>
      </c>
      <c r="G3117" s="670">
        <f>_xlfn.XLOOKUP(Table3[[#This Row],[district]],LISTS!B:B,LISTS!C:C,0,0,1)</f>
        <v>80401060</v>
      </c>
    </row>
    <row r="3118" spans="1:7" ht="13.5" x14ac:dyDescent="0.35">
      <c r="A3118" s="671" t="s">
        <v>3974</v>
      </c>
      <c r="B3118" s="676" t="s">
        <v>607</v>
      </c>
      <c r="C3118" s="672" t="s">
        <v>4280</v>
      </c>
      <c r="D3118" s="675">
        <v>44742</v>
      </c>
      <c r="E3118" s="477" t="s">
        <v>3127</v>
      </c>
      <c r="F3118" s="682" t="s">
        <v>453</v>
      </c>
      <c r="G3118" s="670">
        <f>_xlfn.XLOOKUP(Table3[[#This Row],[district]],LISTS!B:B,LISTS!C:C,0,0,1)</f>
        <v>80401060</v>
      </c>
    </row>
    <row r="3119" spans="1:7" ht="13.5" x14ac:dyDescent="0.35">
      <c r="A3119" s="674" t="s">
        <v>3974</v>
      </c>
      <c r="B3119" s="676" t="s">
        <v>3645</v>
      </c>
      <c r="C3119" s="672" t="s">
        <v>4280</v>
      </c>
      <c r="D3119" s="675">
        <v>44742</v>
      </c>
      <c r="E3119" s="477" t="s">
        <v>3127</v>
      </c>
      <c r="F3119" s="682" t="s">
        <v>453</v>
      </c>
      <c r="G3119" s="670">
        <f>_xlfn.XLOOKUP(Table3[[#This Row],[district]],LISTS!B:B,LISTS!C:C,0,0,1)</f>
        <v>80401060</v>
      </c>
    </row>
    <row r="3120" spans="1:7" ht="13.5" x14ac:dyDescent="0.35">
      <c r="A3120" s="671" t="s">
        <v>3975</v>
      </c>
      <c r="B3120" s="676" t="s">
        <v>378</v>
      </c>
      <c r="C3120" s="672" t="s">
        <v>4280</v>
      </c>
      <c r="D3120" s="675">
        <v>44742</v>
      </c>
      <c r="E3120" s="477" t="s">
        <v>3127</v>
      </c>
      <c r="F3120" s="682" t="s">
        <v>453</v>
      </c>
      <c r="G3120" s="670">
        <f>_xlfn.XLOOKUP(Table3[[#This Row],[district]],LISTS!B:B,LISTS!C:C,0,0,1)</f>
        <v>80401060</v>
      </c>
    </row>
    <row r="3121" spans="1:7" ht="13.5" x14ac:dyDescent="0.35">
      <c r="A3121" s="674" t="s">
        <v>3975</v>
      </c>
      <c r="B3121" s="674" t="s">
        <v>3645</v>
      </c>
      <c r="C3121" s="672" t="s">
        <v>4280</v>
      </c>
      <c r="D3121" s="675">
        <v>44742</v>
      </c>
      <c r="E3121" s="477" t="s">
        <v>3127</v>
      </c>
      <c r="F3121" s="682" t="s">
        <v>453</v>
      </c>
      <c r="G3121" s="670">
        <f>_xlfn.XLOOKUP(Table3[[#This Row],[district]],LISTS!B:B,LISTS!C:C,0,0,1)</f>
        <v>80401060</v>
      </c>
    </row>
    <row r="3122" spans="1:7" ht="13.5" x14ac:dyDescent="0.35">
      <c r="A3122" s="670" t="s">
        <v>3583</v>
      </c>
      <c r="B3122" s="674" t="s">
        <v>3665</v>
      </c>
      <c r="C3122" s="672" t="s">
        <v>4279</v>
      </c>
      <c r="D3122" s="675">
        <v>44742</v>
      </c>
      <c r="E3122" s="477" t="s">
        <v>3127</v>
      </c>
      <c r="F3122" s="682" t="s">
        <v>453</v>
      </c>
      <c r="G3122" s="670">
        <f>_xlfn.XLOOKUP(Table3[[#This Row],[district]],LISTS!B:B,LISTS!C:C,0,0,1)</f>
        <v>80401060</v>
      </c>
    </row>
    <row r="3123" spans="1:7" ht="13.5" x14ac:dyDescent="0.35">
      <c r="A3123" s="674" t="s">
        <v>3583</v>
      </c>
      <c r="B3123" s="676" t="s">
        <v>3682</v>
      </c>
      <c r="C3123" s="672" t="s">
        <v>4279</v>
      </c>
      <c r="D3123" s="675">
        <v>44742</v>
      </c>
      <c r="E3123" s="477" t="s">
        <v>3127</v>
      </c>
      <c r="F3123" s="682" t="s">
        <v>453</v>
      </c>
      <c r="G3123" s="670">
        <f>_xlfn.XLOOKUP(Table3[[#This Row],[district]],LISTS!B:B,LISTS!C:C,0,0,1)</f>
        <v>80401060</v>
      </c>
    </row>
    <row r="3124" spans="1:7" ht="13.5" x14ac:dyDescent="0.35">
      <c r="A3124" s="671" t="s">
        <v>3976</v>
      </c>
      <c r="B3124" s="676" t="s">
        <v>3637</v>
      </c>
      <c r="C3124" s="672" t="s">
        <v>4280</v>
      </c>
      <c r="D3124" s="675">
        <v>44742</v>
      </c>
      <c r="E3124" s="477" t="s">
        <v>3127</v>
      </c>
      <c r="F3124" s="682" t="s">
        <v>453</v>
      </c>
      <c r="G3124" s="670">
        <f>_xlfn.XLOOKUP(Table3[[#This Row],[district]],LISTS!B:B,LISTS!C:C,0,0,1)</f>
        <v>80401060</v>
      </c>
    </row>
    <row r="3125" spans="1:7" ht="13.5" x14ac:dyDescent="0.35">
      <c r="A3125" s="674" t="s">
        <v>3976</v>
      </c>
      <c r="B3125" s="676" t="s">
        <v>3645</v>
      </c>
      <c r="C3125" s="672" t="s">
        <v>4280</v>
      </c>
      <c r="D3125" s="675">
        <v>44742</v>
      </c>
      <c r="E3125" s="477" t="s">
        <v>3127</v>
      </c>
      <c r="F3125" s="682" t="s">
        <v>453</v>
      </c>
      <c r="G3125" s="670">
        <f>_xlfn.XLOOKUP(Table3[[#This Row],[district]],LISTS!B:B,LISTS!C:C,0,0,1)</f>
        <v>80401060</v>
      </c>
    </row>
    <row r="3126" spans="1:7" ht="13.5" x14ac:dyDescent="0.35">
      <c r="A3126" s="671" t="s">
        <v>3977</v>
      </c>
      <c r="B3126" s="676" t="s">
        <v>3616</v>
      </c>
      <c r="C3126" s="672" t="s">
        <v>4280</v>
      </c>
      <c r="D3126" s="675">
        <v>44742</v>
      </c>
      <c r="E3126" s="477" t="s">
        <v>3127</v>
      </c>
      <c r="F3126" s="682" t="s">
        <v>453</v>
      </c>
      <c r="G3126" s="670">
        <f>_xlfn.XLOOKUP(Table3[[#This Row],[district]],LISTS!B:B,LISTS!C:C,0,0,1)</f>
        <v>80401060</v>
      </c>
    </row>
    <row r="3127" spans="1:7" ht="13.5" x14ac:dyDescent="0.35">
      <c r="A3127" s="674" t="s">
        <v>3977</v>
      </c>
      <c r="B3127" s="676" t="s">
        <v>3645</v>
      </c>
      <c r="C3127" s="672" t="s">
        <v>4280</v>
      </c>
      <c r="D3127" s="675">
        <v>44742</v>
      </c>
      <c r="E3127" s="477" t="s">
        <v>3127</v>
      </c>
      <c r="F3127" s="682" t="s">
        <v>453</v>
      </c>
      <c r="G3127" s="670">
        <f>_xlfn.XLOOKUP(Table3[[#This Row],[district]],LISTS!B:B,LISTS!C:C,0,0,1)</f>
        <v>80401060</v>
      </c>
    </row>
    <row r="3128" spans="1:7" ht="13.5" x14ac:dyDescent="0.35">
      <c r="A3128" s="670" t="s">
        <v>926</v>
      </c>
      <c r="B3128" s="674" t="s">
        <v>3671</v>
      </c>
      <c r="C3128" s="672" t="s">
        <v>4279</v>
      </c>
      <c r="D3128" s="675">
        <v>44742</v>
      </c>
      <c r="E3128" s="477" t="s">
        <v>3127</v>
      </c>
      <c r="F3128" s="682" t="s">
        <v>453</v>
      </c>
      <c r="G3128" s="670">
        <f>_xlfn.XLOOKUP(Table3[[#This Row],[district]],LISTS!B:B,LISTS!C:C,0,0,1)</f>
        <v>80401060</v>
      </c>
    </row>
    <row r="3129" spans="1:7" ht="13.5" x14ac:dyDescent="0.35">
      <c r="A3129" s="674" t="s">
        <v>926</v>
      </c>
      <c r="B3129" s="676" t="s">
        <v>3682</v>
      </c>
      <c r="C3129" s="672" t="s">
        <v>4279</v>
      </c>
      <c r="D3129" s="675">
        <v>44742</v>
      </c>
      <c r="E3129" s="477" t="s">
        <v>3127</v>
      </c>
      <c r="F3129" s="682" t="s">
        <v>453</v>
      </c>
      <c r="G3129" s="670">
        <f>_xlfn.XLOOKUP(Table3[[#This Row],[district]],LISTS!B:B,LISTS!C:C,0,0,1)</f>
        <v>80401060</v>
      </c>
    </row>
    <row r="3130" spans="1:7" ht="13.5" x14ac:dyDescent="0.35">
      <c r="A3130" s="671" t="s">
        <v>3856</v>
      </c>
      <c r="B3130" s="674" t="s">
        <v>3674</v>
      </c>
      <c r="C3130" s="672" t="s">
        <v>4279</v>
      </c>
      <c r="D3130" s="675">
        <v>44742</v>
      </c>
      <c r="E3130" s="477" t="s">
        <v>3127</v>
      </c>
      <c r="F3130" s="682" t="s">
        <v>453</v>
      </c>
      <c r="G3130" s="670">
        <f>_xlfn.XLOOKUP(Table3[[#This Row],[district]],LISTS!B:B,LISTS!C:C,0,0,1)</f>
        <v>80401060</v>
      </c>
    </row>
    <row r="3131" spans="1:7" ht="13.5" x14ac:dyDescent="0.35">
      <c r="A3131" s="674" t="s">
        <v>3856</v>
      </c>
      <c r="B3131" s="674" t="s">
        <v>373</v>
      </c>
      <c r="C3131" s="672" t="s">
        <v>4279</v>
      </c>
      <c r="D3131" s="675">
        <v>44742</v>
      </c>
      <c r="E3131" s="477" t="s">
        <v>3127</v>
      </c>
      <c r="F3131" s="682" t="s">
        <v>453</v>
      </c>
      <c r="G3131" s="670">
        <f>_xlfn.XLOOKUP(Table3[[#This Row],[district]],LISTS!B:B,LISTS!C:C,0,0,1)</f>
        <v>80401060</v>
      </c>
    </row>
    <row r="3132" spans="1:7" ht="13.5" x14ac:dyDescent="0.35">
      <c r="A3132" s="671" t="s">
        <v>3978</v>
      </c>
      <c r="B3132" s="676" t="s">
        <v>3638</v>
      </c>
      <c r="C3132" s="672" t="s">
        <v>4280</v>
      </c>
      <c r="D3132" s="675">
        <v>44742</v>
      </c>
      <c r="E3132" s="477" t="s">
        <v>3127</v>
      </c>
      <c r="F3132" s="682" t="s">
        <v>453</v>
      </c>
      <c r="G3132" s="670">
        <f>_xlfn.XLOOKUP(Table3[[#This Row],[district]],LISTS!B:B,LISTS!C:C,0,0,1)</f>
        <v>80401060</v>
      </c>
    </row>
    <row r="3133" spans="1:7" ht="13.5" x14ac:dyDescent="0.35">
      <c r="A3133" s="674" t="s">
        <v>3978</v>
      </c>
      <c r="B3133" s="676" t="s">
        <v>3645</v>
      </c>
      <c r="C3133" s="672" t="s">
        <v>4280</v>
      </c>
      <c r="D3133" s="675">
        <v>44742</v>
      </c>
      <c r="E3133" s="477" t="s">
        <v>3127</v>
      </c>
      <c r="F3133" s="682" t="s">
        <v>453</v>
      </c>
      <c r="G3133" s="670">
        <f>_xlfn.XLOOKUP(Table3[[#This Row],[district]],LISTS!B:B,LISTS!C:C,0,0,1)</f>
        <v>80401060</v>
      </c>
    </row>
    <row r="3134" spans="1:7" ht="13.5" x14ac:dyDescent="0.35">
      <c r="A3134" s="670" t="s">
        <v>3590</v>
      </c>
      <c r="B3134" s="674" t="s">
        <v>3676</v>
      </c>
      <c r="C3134" s="672" t="s">
        <v>4279</v>
      </c>
      <c r="D3134" s="675">
        <v>44742</v>
      </c>
      <c r="E3134" s="477" t="s">
        <v>3127</v>
      </c>
      <c r="F3134" s="682" t="s">
        <v>453</v>
      </c>
      <c r="G3134" s="670">
        <f>_xlfn.XLOOKUP(Table3[[#This Row],[district]],LISTS!B:B,LISTS!C:C,0,0,1)</f>
        <v>80401060</v>
      </c>
    </row>
    <row r="3135" spans="1:7" ht="13.5" x14ac:dyDescent="0.35">
      <c r="A3135" s="674" t="s">
        <v>3590</v>
      </c>
      <c r="B3135" s="676" t="s">
        <v>373</v>
      </c>
      <c r="C3135" s="672" t="s">
        <v>4279</v>
      </c>
      <c r="D3135" s="675">
        <v>44742</v>
      </c>
      <c r="E3135" s="477" t="s">
        <v>3127</v>
      </c>
      <c r="F3135" s="682" t="s">
        <v>453</v>
      </c>
      <c r="G3135" s="670">
        <f>_xlfn.XLOOKUP(Table3[[#This Row],[district]],LISTS!B:B,LISTS!C:C,0,0,1)</f>
        <v>80401060</v>
      </c>
    </row>
    <row r="3136" spans="1:7" ht="13.5" x14ac:dyDescent="0.35">
      <c r="A3136" s="671" t="s">
        <v>3979</v>
      </c>
      <c r="B3136" s="676" t="s">
        <v>3639</v>
      </c>
      <c r="C3136" s="672" t="s">
        <v>4280</v>
      </c>
      <c r="D3136" s="675">
        <v>44742</v>
      </c>
      <c r="E3136" s="477" t="s">
        <v>3127</v>
      </c>
      <c r="F3136" s="682" t="s">
        <v>453</v>
      </c>
      <c r="G3136" s="670">
        <f>_xlfn.XLOOKUP(Table3[[#This Row],[district]],LISTS!B:B,LISTS!C:C,0,0,1)</f>
        <v>80401060</v>
      </c>
    </row>
    <row r="3137" spans="1:7" ht="13.5" x14ac:dyDescent="0.35">
      <c r="A3137" s="674" t="s">
        <v>3979</v>
      </c>
      <c r="B3137" s="676" t="s">
        <v>3645</v>
      </c>
      <c r="C3137" s="672" t="s">
        <v>4280</v>
      </c>
      <c r="D3137" s="675">
        <v>44742</v>
      </c>
      <c r="E3137" s="477" t="s">
        <v>3127</v>
      </c>
      <c r="F3137" s="682" t="s">
        <v>453</v>
      </c>
      <c r="G3137" s="670">
        <f>_xlfn.XLOOKUP(Table3[[#This Row],[district]],LISTS!B:B,LISTS!C:C,0,0,1)</f>
        <v>80401060</v>
      </c>
    </row>
    <row r="3138" spans="1:7" ht="13.5" x14ac:dyDescent="0.35">
      <c r="A3138" s="671" t="s">
        <v>3980</v>
      </c>
      <c r="B3138" s="676" t="s">
        <v>3640</v>
      </c>
      <c r="C3138" s="672" t="s">
        <v>4280</v>
      </c>
      <c r="D3138" s="675">
        <v>44742</v>
      </c>
      <c r="E3138" s="477" t="s">
        <v>3127</v>
      </c>
      <c r="F3138" s="682" t="s">
        <v>453</v>
      </c>
      <c r="G3138" s="670">
        <f>_xlfn.XLOOKUP(Table3[[#This Row],[district]],LISTS!B:B,LISTS!C:C,0,0,1)</f>
        <v>80401060</v>
      </c>
    </row>
    <row r="3139" spans="1:7" ht="13.5" x14ac:dyDescent="0.35">
      <c r="A3139" s="674" t="s">
        <v>3980</v>
      </c>
      <c r="B3139" s="674" t="s">
        <v>3688</v>
      </c>
      <c r="C3139" s="672" t="s">
        <v>4280</v>
      </c>
      <c r="D3139" s="675">
        <v>44742</v>
      </c>
      <c r="E3139" s="477" t="s">
        <v>3127</v>
      </c>
      <c r="F3139" s="682" t="s">
        <v>453</v>
      </c>
      <c r="G3139" s="670">
        <f>_xlfn.XLOOKUP(Table3[[#This Row],[district]],LISTS!B:B,LISTS!C:C,0,0,1)</f>
        <v>80401060</v>
      </c>
    </row>
    <row r="3140" spans="1:7" ht="13.5" x14ac:dyDescent="0.35">
      <c r="A3140" s="670" t="s">
        <v>3497</v>
      </c>
      <c r="B3140" s="674" t="s">
        <v>3680</v>
      </c>
      <c r="C3140" s="672" t="s">
        <v>4279</v>
      </c>
      <c r="D3140" s="675">
        <v>44742</v>
      </c>
      <c r="E3140" s="477" t="s">
        <v>3127</v>
      </c>
      <c r="F3140" s="682" t="s">
        <v>453</v>
      </c>
      <c r="G3140" s="670">
        <f>_xlfn.XLOOKUP(Table3[[#This Row],[district]],LISTS!B:B,LISTS!C:C,0,0,1)</f>
        <v>80401060</v>
      </c>
    </row>
    <row r="3141" spans="1:7" ht="13.5" x14ac:dyDescent="0.35">
      <c r="A3141" s="674" t="s">
        <v>3497</v>
      </c>
      <c r="B3141" s="676" t="s">
        <v>373</v>
      </c>
      <c r="C3141" s="672" t="s">
        <v>4279</v>
      </c>
      <c r="D3141" s="675">
        <v>44742</v>
      </c>
      <c r="E3141" s="477" t="s">
        <v>3127</v>
      </c>
      <c r="F3141" s="682" t="s">
        <v>453</v>
      </c>
      <c r="G3141" s="670">
        <f>_xlfn.XLOOKUP(Table3[[#This Row],[district]],LISTS!B:B,LISTS!C:C,0,0,1)</f>
        <v>80401060</v>
      </c>
    </row>
    <row r="3142" spans="1:7" ht="13.5" x14ac:dyDescent="0.35">
      <c r="A3142" s="671" t="s">
        <v>3857</v>
      </c>
      <c r="B3142" s="674" t="s">
        <v>3682</v>
      </c>
      <c r="C3142" s="672" t="s">
        <v>4279</v>
      </c>
      <c r="D3142" s="675">
        <v>44742</v>
      </c>
      <c r="E3142" s="477" t="s">
        <v>3127</v>
      </c>
      <c r="F3142" s="682" t="s">
        <v>453</v>
      </c>
      <c r="G3142" s="670">
        <f>_xlfn.XLOOKUP(Table3[[#This Row],[district]],LISTS!B:B,LISTS!C:C,0,0,1)</f>
        <v>80401060</v>
      </c>
    </row>
    <row r="3143" spans="1:7" ht="13.5" x14ac:dyDescent="0.35">
      <c r="A3143" s="674" t="s">
        <v>3857</v>
      </c>
      <c r="B3143" s="676" t="s">
        <v>373</v>
      </c>
      <c r="C3143" s="672" t="s">
        <v>4279</v>
      </c>
      <c r="D3143" s="675">
        <v>44742</v>
      </c>
      <c r="E3143" s="477" t="s">
        <v>3127</v>
      </c>
      <c r="F3143" s="682" t="s">
        <v>453</v>
      </c>
      <c r="G3143" s="670">
        <f>_xlfn.XLOOKUP(Table3[[#This Row],[district]],LISTS!B:B,LISTS!C:C,0,0,1)</f>
        <v>80401060</v>
      </c>
    </row>
    <row r="3144" spans="1:7" ht="13.5" x14ac:dyDescent="0.35">
      <c r="A3144" s="671" t="s">
        <v>3981</v>
      </c>
      <c r="B3144" s="676" t="s">
        <v>3641</v>
      </c>
      <c r="C3144" s="672" t="s">
        <v>4280</v>
      </c>
      <c r="D3144" s="675">
        <v>44742</v>
      </c>
      <c r="E3144" s="477" t="s">
        <v>3127</v>
      </c>
      <c r="F3144" s="682" t="s">
        <v>453</v>
      </c>
      <c r="G3144" s="670">
        <f>_xlfn.XLOOKUP(Table3[[#This Row],[district]],LISTS!B:B,LISTS!C:C,0,0,1)</f>
        <v>80401060</v>
      </c>
    </row>
    <row r="3145" spans="1:7" ht="13.5" x14ac:dyDescent="0.35">
      <c r="A3145" s="674" t="s">
        <v>3981</v>
      </c>
      <c r="B3145" s="676" t="s">
        <v>3688</v>
      </c>
      <c r="C3145" s="672" t="s">
        <v>4280</v>
      </c>
      <c r="D3145" s="675">
        <v>44742</v>
      </c>
      <c r="E3145" s="477" t="s">
        <v>3127</v>
      </c>
      <c r="F3145" s="682" t="s">
        <v>453</v>
      </c>
      <c r="G3145" s="670">
        <f>_xlfn.XLOOKUP(Table3[[#This Row],[district]],LISTS!B:B,LISTS!C:C,0,0,1)</f>
        <v>80401060</v>
      </c>
    </row>
    <row r="3146" spans="1:7" ht="13.5" x14ac:dyDescent="0.35">
      <c r="A3146" s="671" t="s">
        <v>3982</v>
      </c>
      <c r="B3146" s="676" t="s">
        <v>3642</v>
      </c>
      <c r="C3146" s="672" t="s">
        <v>4280</v>
      </c>
      <c r="D3146" s="675">
        <v>44742</v>
      </c>
      <c r="E3146" s="477" t="s">
        <v>3127</v>
      </c>
      <c r="F3146" s="682" t="s">
        <v>453</v>
      </c>
      <c r="G3146" s="670">
        <f>_xlfn.XLOOKUP(Table3[[#This Row],[district]],LISTS!B:B,LISTS!C:C,0,0,1)</f>
        <v>80401060</v>
      </c>
    </row>
    <row r="3147" spans="1:7" ht="13.5" x14ac:dyDescent="0.35">
      <c r="A3147" s="674" t="s">
        <v>3982</v>
      </c>
      <c r="B3147" s="676" t="s">
        <v>3688</v>
      </c>
      <c r="C3147" s="672" t="s">
        <v>4280</v>
      </c>
      <c r="D3147" s="675">
        <v>44742</v>
      </c>
      <c r="E3147" s="477" t="s">
        <v>3127</v>
      </c>
      <c r="F3147" s="682" t="s">
        <v>453</v>
      </c>
      <c r="G3147" s="670">
        <f>_xlfn.XLOOKUP(Table3[[#This Row],[district]],LISTS!B:B,LISTS!C:C,0,0,1)</f>
        <v>80401060</v>
      </c>
    </row>
    <row r="3148" spans="1:7" ht="13.5" x14ac:dyDescent="0.35">
      <c r="A3148" s="671" t="s">
        <v>3983</v>
      </c>
      <c r="B3148" s="676" t="s">
        <v>373</v>
      </c>
      <c r="C3148" s="672" t="s">
        <v>4280</v>
      </c>
      <c r="D3148" s="675">
        <v>44742</v>
      </c>
      <c r="E3148" s="477" t="s">
        <v>3127</v>
      </c>
      <c r="F3148" s="682" t="s">
        <v>453</v>
      </c>
      <c r="G3148" s="670">
        <f>_xlfn.XLOOKUP(Table3[[#This Row],[district]],LISTS!B:B,LISTS!C:C,0,0,1)</f>
        <v>80401060</v>
      </c>
    </row>
    <row r="3149" spans="1:7" ht="13.5" x14ac:dyDescent="0.35">
      <c r="A3149" s="674" t="s">
        <v>3983</v>
      </c>
      <c r="B3149" s="676" t="s">
        <v>3688</v>
      </c>
      <c r="C3149" s="672" t="s">
        <v>4280</v>
      </c>
      <c r="D3149" s="675">
        <v>44742</v>
      </c>
      <c r="E3149" s="477" t="s">
        <v>3127</v>
      </c>
      <c r="F3149" s="682" t="s">
        <v>453</v>
      </c>
      <c r="G3149" s="670">
        <f>_xlfn.XLOOKUP(Table3[[#This Row],[district]],LISTS!B:B,LISTS!C:C,0,0,1)</f>
        <v>80401060</v>
      </c>
    </row>
    <row r="3150" spans="1:7" ht="13.5" x14ac:dyDescent="0.35">
      <c r="A3150" s="671" t="s">
        <v>3984</v>
      </c>
      <c r="B3150" s="676" t="s">
        <v>3645</v>
      </c>
      <c r="C3150" s="672" t="s">
        <v>4280</v>
      </c>
      <c r="D3150" s="675">
        <v>44742</v>
      </c>
      <c r="E3150" s="477" t="s">
        <v>3127</v>
      </c>
      <c r="F3150" s="682" t="s">
        <v>453</v>
      </c>
      <c r="G3150" s="670">
        <f>_xlfn.XLOOKUP(Table3[[#This Row],[district]],LISTS!B:B,LISTS!C:C,0,0,1)</f>
        <v>80401060</v>
      </c>
    </row>
    <row r="3151" spans="1:7" ht="13.5" x14ac:dyDescent="0.35">
      <c r="A3151" s="674" t="s">
        <v>3984</v>
      </c>
      <c r="B3151" s="676" t="s">
        <v>3688</v>
      </c>
      <c r="C3151" s="672" t="s">
        <v>4280</v>
      </c>
      <c r="D3151" s="675">
        <v>44742</v>
      </c>
      <c r="E3151" s="477" t="s">
        <v>3127</v>
      </c>
      <c r="F3151" s="682" t="s">
        <v>453</v>
      </c>
      <c r="G3151" s="670">
        <f>_xlfn.XLOOKUP(Table3[[#This Row],[district]],LISTS!B:B,LISTS!C:C,0,0,1)</f>
        <v>80401060</v>
      </c>
    </row>
    <row r="3152" spans="1:7" ht="13.5" x14ac:dyDescent="0.35">
      <c r="A3152" s="671" t="s">
        <v>3985</v>
      </c>
      <c r="B3152" s="676" t="s">
        <v>3648</v>
      </c>
      <c r="C3152" s="672" t="s">
        <v>4280</v>
      </c>
      <c r="D3152" s="675">
        <v>44742</v>
      </c>
      <c r="E3152" s="477" t="s">
        <v>3127</v>
      </c>
      <c r="F3152" s="682" t="s">
        <v>453</v>
      </c>
      <c r="G3152" s="670">
        <f>_xlfn.XLOOKUP(Table3[[#This Row],[district]],LISTS!B:B,LISTS!C:C,0,0,1)</f>
        <v>80401060</v>
      </c>
    </row>
    <row r="3153" spans="1:7" ht="13.5" x14ac:dyDescent="0.35">
      <c r="A3153" s="674" t="s">
        <v>3985</v>
      </c>
      <c r="B3153" s="676" t="s">
        <v>3688</v>
      </c>
      <c r="C3153" s="672" t="s">
        <v>4280</v>
      </c>
      <c r="D3153" s="675">
        <v>44742</v>
      </c>
      <c r="E3153" s="477" t="s">
        <v>3127</v>
      </c>
      <c r="F3153" s="682" t="s">
        <v>453</v>
      </c>
      <c r="G3153" s="670">
        <f>_xlfn.XLOOKUP(Table3[[#This Row],[district]],LISTS!B:B,LISTS!C:C,0,0,1)</f>
        <v>80401060</v>
      </c>
    </row>
    <row r="3154" spans="1:7" ht="13.5" x14ac:dyDescent="0.35">
      <c r="A3154" s="671" t="s">
        <v>3986</v>
      </c>
      <c r="B3154" s="676" t="s">
        <v>3649</v>
      </c>
      <c r="C3154" s="672" t="s">
        <v>4280</v>
      </c>
      <c r="D3154" s="675">
        <v>44742</v>
      </c>
      <c r="E3154" s="477" t="s">
        <v>3127</v>
      </c>
      <c r="F3154" s="682" t="s">
        <v>453</v>
      </c>
      <c r="G3154" s="670">
        <f>_xlfn.XLOOKUP(Table3[[#This Row],[district]],LISTS!B:B,LISTS!C:C,0,0,1)</f>
        <v>80401060</v>
      </c>
    </row>
    <row r="3155" spans="1:7" ht="13.5" x14ac:dyDescent="0.35">
      <c r="A3155" s="674" t="s">
        <v>3986</v>
      </c>
      <c r="B3155" s="676" t="s">
        <v>3688</v>
      </c>
      <c r="C3155" s="672" t="s">
        <v>4280</v>
      </c>
      <c r="D3155" s="675">
        <v>44742</v>
      </c>
      <c r="E3155" s="477" t="s">
        <v>3127</v>
      </c>
      <c r="F3155" s="682" t="s">
        <v>453</v>
      </c>
      <c r="G3155" s="670">
        <f>_xlfn.XLOOKUP(Table3[[#This Row],[district]],LISTS!B:B,LISTS!C:C,0,0,1)</f>
        <v>80401060</v>
      </c>
    </row>
    <row r="3156" spans="1:7" ht="13.5" x14ac:dyDescent="0.35">
      <c r="A3156" s="671" t="s">
        <v>3987</v>
      </c>
      <c r="B3156" s="676" t="s">
        <v>3650</v>
      </c>
      <c r="C3156" s="672" t="s">
        <v>4280</v>
      </c>
      <c r="D3156" s="675">
        <v>44742</v>
      </c>
      <c r="E3156" s="477" t="s">
        <v>3127</v>
      </c>
      <c r="F3156" s="682" t="s">
        <v>453</v>
      </c>
      <c r="G3156" s="670">
        <f>_xlfn.XLOOKUP(Table3[[#This Row],[district]],LISTS!B:B,LISTS!C:C,0,0,1)</f>
        <v>80401060</v>
      </c>
    </row>
    <row r="3157" spans="1:7" ht="13.5" x14ac:dyDescent="0.35">
      <c r="A3157" s="674" t="s">
        <v>3987</v>
      </c>
      <c r="B3157" s="676" t="s">
        <v>3688</v>
      </c>
      <c r="C3157" s="672" t="s">
        <v>4280</v>
      </c>
      <c r="D3157" s="675">
        <v>44742</v>
      </c>
      <c r="E3157" s="477" t="s">
        <v>3127</v>
      </c>
      <c r="F3157" s="682" t="s">
        <v>453</v>
      </c>
      <c r="G3157" s="670">
        <f>_xlfn.XLOOKUP(Table3[[#This Row],[district]],LISTS!B:B,LISTS!C:C,0,0,1)</f>
        <v>80401060</v>
      </c>
    </row>
    <row r="3158" spans="1:7" ht="13.5" x14ac:dyDescent="0.35">
      <c r="A3158" s="671" t="s">
        <v>3988</v>
      </c>
      <c r="B3158" s="676" t="s">
        <v>3482</v>
      </c>
      <c r="C3158" s="672" t="s">
        <v>4280</v>
      </c>
      <c r="D3158" s="675">
        <v>44742</v>
      </c>
      <c r="E3158" s="477" t="s">
        <v>3127</v>
      </c>
      <c r="F3158" s="682" t="s">
        <v>453</v>
      </c>
      <c r="G3158" s="670">
        <f>_xlfn.XLOOKUP(Table3[[#This Row],[district]],LISTS!B:B,LISTS!C:C,0,0,1)</f>
        <v>80401060</v>
      </c>
    </row>
    <row r="3159" spans="1:7" ht="13.5" x14ac:dyDescent="0.35">
      <c r="A3159" s="674" t="s">
        <v>3988</v>
      </c>
      <c r="B3159" s="676" t="s">
        <v>3688</v>
      </c>
      <c r="C3159" s="672" t="s">
        <v>4280</v>
      </c>
      <c r="D3159" s="675">
        <v>44742</v>
      </c>
      <c r="E3159" s="477" t="s">
        <v>3127</v>
      </c>
      <c r="F3159" s="682" t="s">
        <v>453</v>
      </c>
      <c r="G3159" s="670">
        <f>_xlfn.XLOOKUP(Table3[[#This Row],[district]],LISTS!B:B,LISTS!C:C,0,0,1)</f>
        <v>80401060</v>
      </c>
    </row>
    <row r="3160" spans="1:7" ht="13.5" x14ac:dyDescent="0.35">
      <c r="A3160" s="671" t="s">
        <v>3858</v>
      </c>
      <c r="B3160" s="674" t="s">
        <v>3683</v>
      </c>
      <c r="C3160" s="672" t="s">
        <v>4279</v>
      </c>
      <c r="D3160" s="675">
        <v>44742</v>
      </c>
      <c r="E3160" s="477" t="s">
        <v>3127</v>
      </c>
      <c r="F3160" s="682" t="s">
        <v>453</v>
      </c>
      <c r="G3160" s="670">
        <f>_xlfn.XLOOKUP(Table3[[#This Row],[district]],LISTS!B:B,LISTS!C:C,0,0,1)</f>
        <v>80401060</v>
      </c>
    </row>
    <row r="3161" spans="1:7" ht="13.5" x14ac:dyDescent="0.35">
      <c r="A3161" s="674" t="s">
        <v>3858</v>
      </c>
      <c r="B3161" s="676" t="s">
        <v>373</v>
      </c>
      <c r="C3161" s="672" t="s">
        <v>4279</v>
      </c>
      <c r="D3161" s="675">
        <v>44742</v>
      </c>
      <c r="E3161" s="477" t="s">
        <v>3127</v>
      </c>
      <c r="F3161" s="682" t="s">
        <v>453</v>
      </c>
      <c r="G3161" s="670">
        <f>_xlfn.XLOOKUP(Table3[[#This Row],[district]],LISTS!B:B,LISTS!C:C,0,0,1)</f>
        <v>80401060</v>
      </c>
    </row>
    <row r="3162" spans="1:7" ht="13.5" x14ac:dyDescent="0.35">
      <c r="A3162" s="671" t="s">
        <v>3989</v>
      </c>
      <c r="B3162" s="676" t="s">
        <v>3656</v>
      </c>
      <c r="C3162" s="672" t="s">
        <v>4280</v>
      </c>
      <c r="D3162" s="675">
        <v>44742</v>
      </c>
      <c r="E3162" s="477" t="s">
        <v>3127</v>
      </c>
      <c r="F3162" s="682" t="s">
        <v>453</v>
      </c>
      <c r="G3162" s="670">
        <f>_xlfn.XLOOKUP(Table3[[#This Row],[district]],LISTS!B:B,LISTS!C:C,0,0,1)</f>
        <v>80401060</v>
      </c>
    </row>
    <row r="3163" spans="1:7" ht="13.5" x14ac:dyDescent="0.35">
      <c r="A3163" s="674" t="s">
        <v>3989</v>
      </c>
      <c r="B3163" s="674" t="s">
        <v>3688</v>
      </c>
      <c r="C3163" s="672" t="s">
        <v>4280</v>
      </c>
      <c r="D3163" s="675">
        <v>44742</v>
      </c>
      <c r="E3163" s="477" t="s">
        <v>3127</v>
      </c>
      <c r="F3163" s="682" t="s">
        <v>453</v>
      </c>
      <c r="G3163" s="670">
        <f>_xlfn.XLOOKUP(Table3[[#This Row],[district]],LISTS!B:B,LISTS!C:C,0,0,1)</f>
        <v>80401060</v>
      </c>
    </row>
    <row r="3164" spans="1:7" ht="13.5" x14ac:dyDescent="0.35">
      <c r="A3164" s="671" t="s">
        <v>3990</v>
      </c>
      <c r="B3164" s="676" t="s">
        <v>336</v>
      </c>
      <c r="C3164" s="672" t="s">
        <v>4280</v>
      </c>
      <c r="D3164" s="675">
        <v>44742</v>
      </c>
      <c r="E3164" s="477" t="s">
        <v>3127</v>
      </c>
      <c r="F3164" s="682" t="s">
        <v>453</v>
      </c>
      <c r="G3164" s="670">
        <f>_xlfn.XLOOKUP(Table3[[#This Row],[district]],LISTS!B:B,LISTS!C:C,0,0,1)</f>
        <v>80401060</v>
      </c>
    </row>
    <row r="3165" spans="1:7" ht="13.5" x14ac:dyDescent="0.35">
      <c r="A3165" s="674" t="s">
        <v>3990</v>
      </c>
      <c r="B3165" s="676" t="s">
        <v>3688</v>
      </c>
      <c r="C3165" s="672" t="s">
        <v>4280</v>
      </c>
      <c r="D3165" s="675">
        <v>44742</v>
      </c>
      <c r="E3165" s="477" t="s">
        <v>3127</v>
      </c>
      <c r="F3165" s="682" t="s">
        <v>453</v>
      </c>
      <c r="G3165" s="670">
        <f>_xlfn.XLOOKUP(Table3[[#This Row],[district]],LISTS!B:B,LISTS!C:C,0,0,1)</f>
        <v>80401060</v>
      </c>
    </row>
    <row r="3166" spans="1:7" ht="13.5" x14ac:dyDescent="0.35">
      <c r="A3166" s="671" t="s">
        <v>3991</v>
      </c>
      <c r="B3166" s="676" t="s">
        <v>3658</v>
      </c>
      <c r="C3166" s="672" t="s">
        <v>4280</v>
      </c>
      <c r="D3166" s="675">
        <v>44742</v>
      </c>
      <c r="E3166" s="477" t="s">
        <v>3127</v>
      </c>
      <c r="F3166" s="682" t="s">
        <v>453</v>
      </c>
      <c r="G3166" s="670">
        <f>_xlfn.XLOOKUP(Table3[[#This Row],[district]],LISTS!B:B,LISTS!C:C,0,0,1)</f>
        <v>80401060</v>
      </c>
    </row>
    <row r="3167" spans="1:7" ht="13.5" x14ac:dyDescent="0.35">
      <c r="A3167" s="674" t="s">
        <v>3991</v>
      </c>
      <c r="B3167" s="676" t="s">
        <v>3688</v>
      </c>
      <c r="C3167" s="672" t="s">
        <v>4280</v>
      </c>
      <c r="D3167" s="675">
        <v>44742</v>
      </c>
      <c r="E3167" s="477" t="s">
        <v>3127</v>
      </c>
      <c r="F3167" s="682" t="s">
        <v>453</v>
      </c>
      <c r="G3167" s="670">
        <f>_xlfn.XLOOKUP(Table3[[#This Row],[district]],LISTS!B:B,LISTS!C:C,0,0,1)</f>
        <v>80401060</v>
      </c>
    </row>
    <row r="3168" spans="1:7" ht="13.5" x14ac:dyDescent="0.35">
      <c r="A3168" s="671" t="s">
        <v>3992</v>
      </c>
      <c r="B3168" s="676" t="s">
        <v>3665</v>
      </c>
      <c r="C3168" s="672" t="s">
        <v>4280</v>
      </c>
      <c r="D3168" s="675">
        <v>44742</v>
      </c>
      <c r="E3168" s="477" t="s">
        <v>3127</v>
      </c>
      <c r="F3168" s="682" t="s">
        <v>453</v>
      </c>
      <c r="G3168" s="670">
        <f>_xlfn.XLOOKUP(Table3[[#This Row],[district]],LISTS!B:B,LISTS!C:C,0,0,1)</f>
        <v>80401060</v>
      </c>
    </row>
    <row r="3169" spans="1:7" ht="13.5" x14ac:dyDescent="0.35">
      <c r="A3169" s="674" t="s">
        <v>3992</v>
      </c>
      <c r="B3169" s="676" t="s">
        <v>3688</v>
      </c>
      <c r="C3169" s="672" t="s">
        <v>4280</v>
      </c>
      <c r="D3169" s="675">
        <v>44742</v>
      </c>
      <c r="E3169" s="477" t="s">
        <v>3127</v>
      </c>
      <c r="F3169" s="682" t="s">
        <v>453</v>
      </c>
      <c r="G3169" s="670">
        <f>_xlfn.XLOOKUP(Table3[[#This Row],[district]],LISTS!B:B,LISTS!C:C,0,0,1)</f>
        <v>80401060</v>
      </c>
    </row>
    <row r="3170" spans="1:7" ht="13.5" x14ac:dyDescent="0.35">
      <c r="A3170" s="670" t="s">
        <v>3595</v>
      </c>
      <c r="B3170" s="674" t="s">
        <v>3685</v>
      </c>
      <c r="C3170" s="672" t="s">
        <v>4279</v>
      </c>
      <c r="D3170" s="675">
        <v>44742</v>
      </c>
      <c r="E3170" s="477" t="s">
        <v>3127</v>
      </c>
      <c r="F3170" s="682" t="s">
        <v>453</v>
      </c>
      <c r="G3170" s="670">
        <f>_xlfn.XLOOKUP(Table3[[#This Row],[district]],LISTS!B:B,LISTS!C:C,0,0,1)</f>
        <v>80401060</v>
      </c>
    </row>
    <row r="3171" spans="1:7" ht="13.5" x14ac:dyDescent="0.35">
      <c r="A3171" s="674" t="s">
        <v>3595</v>
      </c>
      <c r="B3171" s="676" t="s">
        <v>373</v>
      </c>
      <c r="C3171" s="672" t="s">
        <v>4279</v>
      </c>
      <c r="D3171" s="675">
        <v>44742</v>
      </c>
      <c r="E3171" s="477" t="s">
        <v>3127</v>
      </c>
      <c r="F3171" s="682" t="s">
        <v>453</v>
      </c>
      <c r="G3171" s="670">
        <f>_xlfn.XLOOKUP(Table3[[#This Row],[district]],LISTS!B:B,LISTS!C:C,0,0,1)</f>
        <v>80401060</v>
      </c>
    </row>
    <row r="3172" spans="1:7" ht="13.5" x14ac:dyDescent="0.35">
      <c r="A3172" s="670" t="s">
        <v>3546</v>
      </c>
      <c r="B3172" s="674" t="s">
        <v>3688</v>
      </c>
      <c r="C3172" s="672" t="s">
        <v>4279</v>
      </c>
      <c r="D3172" s="675">
        <v>44742</v>
      </c>
      <c r="E3172" s="477" t="s">
        <v>3127</v>
      </c>
      <c r="F3172" s="682" t="s">
        <v>453</v>
      </c>
      <c r="G3172" s="670">
        <f>_xlfn.XLOOKUP(Table3[[#This Row],[district]],LISTS!B:B,LISTS!C:C,0,0,1)</f>
        <v>80401060</v>
      </c>
    </row>
    <row r="3173" spans="1:7" ht="13.5" x14ac:dyDescent="0.35">
      <c r="A3173" s="674" t="s">
        <v>3546</v>
      </c>
      <c r="B3173" s="676" t="s">
        <v>373</v>
      </c>
      <c r="C3173" s="672" t="s">
        <v>4279</v>
      </c>
      <c r="D3173" s="675">
        <v>44742</v>
      </c>
      <c r="E3173" s="477" t="s">
        <v>3127</v>
      </c>
      <c r="F3173" s="682" t="s">
        <v>453</v>
      </c>
      <c r="G3173" s="670">
        <f>_xlfn.XLOOKUP(Table3[[#This Row],[district]],LISTS!B:B,LISTS!C:C,0,0,1)</f>
        <v>80401060</v>
      </c>
    </row>
    <row r="3174" spans="1:7" ht="13.5" x14ac:dyDescent="0.35">
      <c r="A3174" s="671" t="s">
        <v>3993</v>
      </c>
      <c r="B3174" s="676" t="s">
        <v>3671</v>
      </c>
      <c r="C3174" s="672" t="s">
        <v>4280</v>
      </c>
      <c r="D3174" s="675">
        <v>44742</v>
      </c>
      <c r="E3174" s="477" t="s">
        <v>3127</v>
      </c>
      <c r="F3174" s="682" t="s">
        <v>453</v>
      </c>
      <c r="G3174" s="670">
        <f>_xlfn.XLOOKUP(Table3[[#This Row],[district]],LISTS!B:B,LISTS!C:C,0,0,1)</f>
        <v>80401060</v>
      </c>
    </row>
    <row r="3175" spans="1:7" ht="13.5" x14ac:dyDescent="0.35">
      <c r="A3175" s="674" t="s">
        <v>3993</v>
      </c>
      <c r="B3175" s="676" t="s">
        <v>3688</v>
      </c>
      <c r="C3175" s="672" t="s">
        <v>4280</v>
      </c>
      <c r="D3175" s="675">
        <v>44742</v>
      </c>
      <c r="E3175" s="477" t="s">
        <v>3127</v>
      </c>
      <c r="F3175" s="682" t="s">
        <v>453</v>
      </c>
      <c r="G3175" s="670">
        <f>_xlfn.XLOOKUP(Table3[[#This Row],[district]],LISTS!B:B,LISTS!C:C,0,0,1)</f>
        <v>80401060</v>
      </c>
    </row>
    <row r="3176" spans="1:7" ht="13.5" x14ac:dyDescent="0.35">
      <c r="A3176" s="671" t="s">
        <v>3994</v>
      </c>
      <c r="B3176" s="676" t="s">
        <v>3674</v>
      </c>
      <c r="C3176" s="672" t="s">
        <v>4280</v>
      </c>
      <c r="D3176" s="675">
        <v>44742</v>
      </c>
      <c r="E3176" s="477" t="s">
        <v>3127</v>
      </c>
      <c r="F3176" s="682" t="s">
        <v>453</v>
      </c>
      <c r="G3176" s="670">
        <f>_xlfn.XLOOKUP(Table3[[#This Row],[district]],LISTS!B:B,LISTS!C:C,0,0,1)</f>
        <v>80401060</v>
      </c>
    </row>
    <row r="3177" spans="1:7" ht="13.5" x14ac:dyDescent="0.35">
      <c r="A3177" s="674" t="s">
        <v>3994</v>
      </c>
      <c r="B3177" s="676" t="s">
        <v>3688</v>
      </c>
      <c r="C3177" s="672" t="s">
        <v>4280</v>
      </c>
      <c r="D3177" s="675">
        <v>44742</v>
      </c>
      <c r="E3177" s="477" t="s">
        <v>3127</v>
      </c>
      <c r="F3177" s="682" t="s">
        <v>453</v>
      </c>
      <c r="G3177" s="670">
        <f>_xlfn.XLOOKUP(Table3[[#This Row],[district]],LISTS!B:B,LISTS!C:C,0,0,1)</f>
        <v>80401060</v>
      </c>
    </row>
    <row r="3178" spans="1:7" ht="13.5" x14ac:dyDescent="0.35">
      <c r="A3178" s="671" t="s">
        <v>3995</v>
      </c>
      <c r="B3178" s="676" t="s">
        <v>3676</v>
      </c>
      <c r="C3178" s="672" t="s">
        <v>4280</v>
      </c>
      <c r="D3178" s="675">
        <v>44742</v>
      </c>
      <c r="E3178" s="477" t="s">
        <v>3127</v>
      </c>
      <c r="F3178" s="682" t="s">
        <v>453</v>
      </c>
      <c r="G3178" s="670">
        <f>_xlfn.XLOOKUP(Table3[[#This Row],[district]],LISTS!B:B,LISTS!C:C,0,0,1)</f>
        <v>80401060</v>
      </c>
    </row>
    <row r="3179" spans="1:7" ht="13.5" x14ac:dyDescent="0.35">
      <c r="A3179" s="674" t="s">
        <v>3995</v>
      </c>
      <c r="B3179" s="676" t="s">
        <v>3688</v>
      </c>
      <c r="C3179" s="672" t="s">
        <v>4280</v>
      </c>
      <c r="D3179" s="675">
        <v>44742</v>
      </c>
      <c r="E3179" s="477" t="s">
        <v>3127</v>
      </c>
      <c r="F3179" s="682" t="s">
        <v>453</v>
      </c>
      <c r="G3179" s="670">
        <f>_xlfn.XLOOKUP(Table3[[#This Row],[district]],LISTS!B:B,LISTS!C:C,0,0,1)</f>
        <v>80401060</v>
      </c>
    </row>
    <row r="3180" spans="1:7" ht="13.5" x14ac:dyDescent="0.35">
      <c r="A3180" s="671" t="s">
        <v>3996</v>
      </c>
      <c r="B3180" s="676" t="s">
        <v>3680</v>
      </c>
      <c r="C3180" s="672" t="s">
        <v>4280</v>
      </c>
      <c r="D3180" s="675">
        <v>44742</v>
      </c>
      <c r="E3180" s="477" t="s">
        <v>3127</v>
      </c>
      <c r="F3180" s="682" t="s">
        <v>453</v>
      </c>
      <c r="G3180" s="670">
        <f>_xlfn.XLOOKUP(Table3[[#This Row],[district]],LISTS!B:B,LISTS!C:C,0,0,1)</f>
        <v>80401060</v>
      </c>
    </row>
    <row r="3181" spans="1:7" ht="13.5" x14ac:dyDescent="0.35">
      <c r="A3181" s="674" t="s">
        <v>3996</v>
      </c>
      <c r="B3181" s="676" t="s">
        <v>3688</v>
      </c>
      <c r="C3181" s="672" t="s">
        <v>4280</v>
      </c>
      <c r="D3181" s="675">
        <v>44742</v>
      </c>
      <c r="E3181" s="477" t="s">
        <v>3127</v>
      </c>
      <c r="F3181" s="682" t="s">
        <v>453</v>
      </c>
      <c r="G3181" s="670">
        <f>_xlfn.XLOOKUP(Table3[[#This Row],[district]],LISTS!B:B,LISTS!C:C,0,0,1)</f>
        <v>80401060</v>
      </c>
    </row>
    <row r="3182" spans="1:7" ht="13.5" x14ac:dyDescent="0.35">
      <c r="A3182" s="671" t="s">
        <v>3997</v>
      </c>
      <c r="B3182" s="676" t="s">
        <v>3682</v>
      </c>
      <c r="C3182" s="672" t="s">
        <v>4280</v>
      </c>
      <c r="D3182" s="675">
        <v>44742</v>
      </c>
      <c r="E3182" s="477" t="s">
        <v>3127</v>
      </c>
      <c r="F3182" s="682" t="s">
        <v>453</v>
      </c>
      <c r="G3182" s="670">
        <f>_xlfn.XLOOKUP(Table3[[#This Row],[district]],LISTS!B:B,LISTS!C:C,0,0,1)</f>
        <v>80401060</v>
      </c>
    </row>
    <row r="3183" spans="1:7" ht="13.5" x14ac:dyDescent="0.35">
      <c r="A3183" s="674" t="s">
        <v>3997</v>
      </c>
      <c r="B3183" s="676" t="s">
        <v>3688</v>
      </c>
      <c r="C3183" s="672" t="s">
        <v>4280</v>
      </c>
      <c r="D3183" s="675">
        <v>44742</v>
      </c>
      <c r="E3183" s="477" t="s">
        <v>3127</v>
      </c>
      <c r="F3183" s="682" t="s">
        <v>453</v>
      </c>
      <c r="G3183" s="670">
        <f>_xlfn.XLOOKUP(Table3[[#This Row],[district]],LISTS!B:B,LISTS!C:C,0,0,1)</f>
        <v>80401060</v>
      </c>
    </row>
    <row r="3184" spans="1:7" ht="13.5" x14ac:dyDescent="0.35">
      <c r="A3184" s="671" t="s">
        <v>3998</v>
      </c>
      <c r="B3184" s="676" t="s">
        <v>3683</v>
      </c>
      <c r="C3184" s="672" t="s">
        <v>4280</v>
      </c>
      <c r="D3184" s="675">
        <v>44742</v>
      </c>
      <c r="E3184" s="477" t="s">
        <v>3127</v>
      </c>
      <c r="F3184" s="682" t="s">
        <v>453</v>
      </c>
      <c r="G3184" s="670">
        <f>_xlfn.XLOOKUP(Table3[[#This Row],[district]],LISTS!B:B,LISTS!C:C,0,0,1)</f>
        <v>80401060</v>
      </c>
    </row>
    <row r="3185" spans="1:7" ht="13.5" x14ac:dyDescent="0.35">
      <c r="A3185" s="674" t="s">
        <v>3998</v>
      </c>
      <c r="B3185" s="674" t="s">
        <v>3688</v>
      </c>
      <c r="C3185" s="672" t="s">
        <v>4280</v>
      </c>
      <c r="D3185" s="675">
        <v>44742</v>
      </c>
      <c r="E3185" s="477" t="s">
        <v>3127</v>
      </c>
      <c r="F3185" s="682" t="s">
        <v>453</v>
      </c>
      <c r="G3185" s="670">
        <f>_xlfn.XLOOKUP(Table3[[#This Row],[district]],LISTS!B:B,LISTS!C:C,0,0,1)</f>
        <v>80401060</v>
      </c>
    </row>
    <row r="3186" spans="1:7" ht="13.5" x14ac:dyDescent="0.35">
      <c r="A3186" s="671" t="s">
        <v>3999</v>
      </c>
      <c r="B3186" s="676" t="s">
        <v>3685</v>
      </c>
      <c r="C3186" s="672" t="s">
        <v>4280</v>
      </c>
      <c r="D3186" s="675">
        <v>44742</v>
      </c>
      <c r="E3186" s="477" t="s">
        <v>3127</v>
      </c>
      <c r="F3186" s="682" t="s">
        <v>453</v>
      </c>
      <c r="G3186" s="670">
        <f>_xlfn.XLOOKUP(Table3[[#This Row],[district]],LISTS!B:B,LISTS!C:C,0,0,1)</f>
        <v>80401060</v>
      </c>
    </row>
    <row r="3187" spans="1:7" ht="13.5" x14ac:dyDescent="0.35">
      <c r="A3187" s="674" t="s">
        <v>3999</v>
      </c>
      <c r="B3187" s="676" t="s">
        <v>3688</v>
      </c>
      <c r="C3187" s="672" t="s">
        <v>4280</v>
      </c>
      <c r="D3187" s="675">
        <v>44742</v>
      </c>
      <c r="E3187" s="477" t="s">
        <v>3127</v>
      </c>
      <c r="F3187" s="682" t="s">
        <v>453</v>
      </c>
      <c r="G3187" s="670">
        <f>_xlfn.XLOOKUP(Table3[[#This Row],[district]],LISTS!B:B,LISTS!C:C,0,0,1)</f>
        <v>80401060</v>
      </c>
    </row>
    <row r="3188" spans="1:7" ht="13.5" x14ac:dyDescent="0.35">
      <c r="A3188" s="671" t="s">
        <v>3859</v>
      </c>
      <c r="B3188" s="674" t="s">
        <v>3689</v>
      </c>
      <c r="C3188" s="672" t="s">
        <v>4279</v>
      </c>
      <c r="D3188" s="675">
        <v>44742</v>
      </c>
      <c r="E3188" s="477" t="s">
        <v>3127</v>
      </c>
      <c r="F3188" s="682" t="s">
        <v>453</v>
      </c>
      <c r="G3188" s="670">
        <f>_xlfn.XLOOKUP(Table3[[#This Row],[district]],LISTS!B:B,LISTS!C:C,0,0,1)</f>
        <v>80401060</v>
      </c>
    </row>
    <row r="3189" spans="1:7" ht="13.5" x14ac:dyDescent="0.35">
      <c r="A3189" s="674" t="s">
        <v>3859</v>
      </c>
      <c r="B3189" s="676" t="s">
        <v>373</v>
      </c>
      <c r="C3189" s="672" t="s">
        <v>4279</v>
      </c>
      <c r="D3189" s="675">
        <v>44742</v>
      </c>
      <c r="E3189" s="477" t="s">
        <v>3127</v>
      </c>
      <c r="F3189" s="682" t="s">
        <v>453</v>
      </c>
      <c r="G3189" s="670">
        <f>_xlfn.XLOOKUP(Table3[[#This Row],[district]],LISTS!B:B,LISTS!C:C,0,0,1)</f>
        <v>80401060</v>
      </c>
    </row>
    <row r="3190" spans="1:7" ht="13.5" x14ac:dyDescent="0.35">
      <c r="A3190" s="671" t="s">
        <v>3860</v>
      </c>
      <c r="B3190" s="674" t="s">
        <v>3691</v>
      </c>
      <c r="C3190" s="672" t="s">
        <v>4279</v>
      </c>
      <c r="D3190" s="675">
        <v>44742</v>
      </c>
      <c r="E3190" s="477" t="s">
        <v>3127</v>
      </c>
      <c r="F3190" s="682" t="s">
        <v>453</v>
      </c>
      <c r="G3190" s="670">
        <f>_xlfn.XLOOKUP(Table3[[#This Row],[district]],LISTS!B:B,LISTS!C:C,0,0,1)</f>
        <v>80401060</v>
      </c>
    </row>
    <row r="3191" spans="1:7" ht="13.5" x14ac:dyDescent="0.35">
      <c r="A3191" s="674" t="s">
        <v>3860</v>
      </c>
      <c r="B3191" s="676" t="s">
        <v>373</v>
      </c>
      <c r="C3191" s="672" t="s">
        <v>4279</v>
      </c>
      <c r="D3191" s="675">
        <v>44742</v>
      </c>
      <c r="E3191" s="477" t="s">
        <v>3127</v>
      </c>
      <c r="F3191" s="682" t="s">
        <v>453</v>
      </c>
      <c r="G3191" s="670">
        <f>_xlfn.XLOOKUP(Table3[[#This Row],[district]],LISTS!B:B,LISTS!C:C,0,0,1)</f>
        <v>80401060</v>
      </c>
    </row>
    <row r="3192" spans="1:7" ht="13.5" x14ac:dyDescent="0.35">
      <c r="A3192" s="671" t="s">
        <v>4000</v>
      </c>
      <c r="B3192" s="676" t="s">
        <v>3688</v>
      </c>
      <c r="C3192" s="672" t="s">
        <v>4280</v>
      </c>
      <c r="D3192" s="675">
        <v>44742</v>
      </c>
      <c r="E3192" s="477" t="s">
        <v>3127</v>
      </c>
      <c r="F3192" s="682" t="s">
        <v>453</v>
      </c>
      <c r="G3192" s="670">
        <f>_xlfn.XLOOKUP(Table3[[#This Row],[district]],LISTS!B:B,LISTS!C:C,0,0,1)</f>
        <v>80401060</v>
      </c>
    </row>
    <row r="3193" spans="1:7" ht="13.5" x14ac:dyDescent="0.35">
      <c r="A3193" s="670" t="s">
        <v>3563</v>
      </c>
      <c r="B3193" s="674" t="s">
        <v>3693</v>
      </c>
      <c r="C3193" s="672" t="s">
        <v>4279</v>
      </c>
      <c r="D3193" s="675">
        <v>44742</v>
      </c>
      <c r="E3193" s="477" t="s">
        <v>3127</v>
      </c>
      <c r="F3193" s="682" t="s">
        <v>453</v>
      </c>
      <c r="G3193" s="670">
        <f>_xlfn.XLOOKUP(Table3[[#This Row],[district]],LISTS!B:B,LISTS!C:C,0,0,1)</f>
        <v>80401060</v>
      </c>
    </row>
    <row r="3194" spans="1:7" ht="13.5" x14ac:dyDescent="0.35">
      <c r="A3194" s="674" t="s">
        <v>3563</v>
      </c>
      <c r="B3194" s="674" t="s">
        <v>373</v>
      </c>
      <c r="C3194" s="672" t="s">
        <v>4279</v>
      </c>
      <c r="D3194" s="675">
        <v>44742</v>
      </c>
      <c r="E3194" s="477" t="s">
        <v>3127</v>
      </c>
      <c r="F3194" s="682" t="s">
        <v>453</v>
      </c>
      <c r="G3194" s="670">
        <f>_xlfn.XLOOKUP(Table3[[#This Row],[district]],LISTS!B:B,LISTS!C:C,0,0,1)</f>
        <v>80401060</v>
      </c>
    </row>
    <row r="3195" spans="1:7" ht="13.5" x14ac:dyDescent="0.35">
      <c r="A3195" s="671" t="s">
        <v>4001</v>
      </c>
      <c r="B3195" s="676" t="s">
        <v>3689</v>
      </c>
      <c r="C3195" s="672" t="s">
        <v>4280</v>
      </c>
      <c r="D3195" s="675">
        <v>44742</v>
      </c>
      <c r="E3195" s="477" t="s">
        <v>3127</v>
      </c>
      <c r="F3195" s="682" t="s">
        <v>453</v>
      </c>
      <c r="G3195" s="670">
        <f>_xlfn.XLOOKUP(Table3[[#This Row],[district]],LISTS!B:B,LISTS!C:C,0,0,1)</f>
        <v>80401060</v>
      </c>
    </row>
    <row r="3196" spans="1:7" ht="13.5" x14ac:dyDescent="0.35">
      <c r="A3196" s="674" t="s">
        <v>4001</v>
      </c>
      <c r="B3196" s="676" t="s">
        <v>3688</v>
      </c>
      <c r="C3196" s="672" t="s">
        <v>4280</v>
      </c>
      <c r="D3196" s="675">
        <v>44742</v>
      </c>
      <c r="E3196" s="477" t="s">
        <v>3127</v>
      </c>
      <c r="F3196" s="682" t="s">
        <v>453</v>
      </c>
      <c r="G3196" s="670">
        <f>_xlfn.XLOOKUP(Table3[[#This Row],[district]],LISTS!B:B,LISTS!C:C,0,0,1)</f>
        <v>80401060</v>
      </c>
    </row>
    <row r="3197" spans="1:7" ht="13.5" x14ac:dyDescent="0.35">
      <c r="A3197" s="671" t="s">
        <v>4002</v>
      </c>
      <c r="B3197" s="676" t="s">
        <v>3691</v>
      </c>
      <c r="C3197" s="672" t="s">
        <v>4280</v>
      </c>
      <c r="D3197" s="675">
        <v>44742</v>
      </c>
      <c r="E3197" s="477" t="s">
        <v>3127</v>
      </c>
      <c r="F3197" s="682" t="s">
        <v>453</v>
      </c>
      <c r="G3197" s="670">
        <f>_xlfn.XLOOKUP(Table3[[#This Row],[district]],LISTS!B:B,LISTS!C:C,0,0,1)</f>
        <v>80401060</v>
      </c>
    </row>
    <row r="3198" spans="1:7" ht="13.5" x14ac:dyDescent="0.35">
      <c r="A3198" s="674" t="s">
        <v>4002</v>
      </c>
      <c r="B3198" s="674" t="s">
        <v>3638</v>
      </c>
      <c r="C3198" s="672" t="s">
        <v>4280</v>
      </c>
      <c r="D3198" s="675">
        <v>44742</v>
      </c>
      <c r="E3198" s="477" t="s">
        <v>3127</v>
      </c>
      <c r="F3198" s="682" t="s">
        <v>453</v>
      </c>
      <c r="G3198" s="670">
        <f>_xlfn.XLOOKUP(Table3[[#This Row],[district]],LISTS!B:B,LISTS!C:C,0,0,1)</f>
        <v>80401060</v>
      </c>
    </row>
    <row r="3199" spans="1:7" ht="13.5" x14ac:dyDescent="0.35">
      <c r="A3199" s="671" t="s">
        <v>3861</v>
      </c>
      <c r="B3199" s="676" t="s">
        <v>4273</v>
      </c>
      <c r="C3199" s="672" t="s">
        <v>4279</v>
      </c>
      <c r="D3199" s="675">
        <v>44742</v>
      </c>
      <c r="E3199" s="477" t="s">
        <v>3127</v>
      </c>
      <c r="F3199" s="682" t="s">
        <v>453</v>
      </c>
      <c r="G3199" s="670">
        <f>_xlfn.XLOOKUP(Table3[[#This Row],[district]],LISTS!B:B,LISTS!C:C,0,0,1)</f>
        <v>80401060</v>
      </c>
    </row>
    <row r="3200" spans="1:7" ht="13.5" x14ac:dyDescent="0.35">
      <c r="A3200" s="674" t="s">
        <v>3861</v>
      </c>
      <c r="B3200" s="676" t="s">
        <v>373</v>
      </c>
      <c r="C3200" s="672" t="s">
        <v>4279</v>
      </c>
      <c r="D3200" s="675">
        <v>44742</v>
      </c>
      <c r="E3200" s="477" t="s">
        <v>3127</v>
      </c>
      <c r="F3200" s="682" t="s">
        <v>453</v>
      </c>
      <c r="G3200" s="670">
        <f>_xlfn.XLOOKUP(Table3[[#This Row],[district]],LISTS!B:B,LISTS!C:C,0,0,1)</f>
        <v>80401060</v>
      </c>
    </row>
    <row r="3201" spans="1:7" ht="13.5" x14ac:dyDescent="0.35">
      <c r="A3201" s="671" t="s">
        <v>3862</v>
      </c>
      <c r="B3201" s="676" t="s">
        <v>3634</v>
      </c>
      <c r="C3201" s="672" t="s">
        <v>4279</v>
      </c>
      <c r="D3201" s="675">
        <v>44742</v>
      </c>
      <c r="E3201" s="477" t="s">
        <v>3127</v>
      </c>
      <c r="F3201" s="682" t="s">
        <v>453</v>
      </c>
      <c r="G3201" s="670">
        <f>_xlfn.XLOOKUP(Table3[[#This Row],[district]],LISTS!B:B,LISTS!C:C,0,0,1)</f>
        <v>80401060</v>
      </c>
    </row>
    <row r="3202" spans="1:7" ht="13.5" x14ac:dyDescent="0.35">
      <c r="A3202" s="674" t="s">
        <v>3862</v>
      </c>
      <c r="B3202" s="676" t="s">
        <v>373</v>
      </c>
      <c r="C3202" s="672" t="s">
        <v>4279</v>
      </c>
      <c r="D3202" s="675">
        <v>44742</v>
      </c>
      <c r="E3202" s="477" t="s">
        <v>3127</v>
      </c>
      <c r="F3202" s="682" t="s">
        <v>453</v>
      </c>
      <c r="G3202" s="670">
        <f>_xlfn.XLOOKUP(Table3[[#This Row],[district]],LISTS!B:B,LISTS!C:C,0,0,1)</f>
        <v>80401060</v>
      </c>
    </row>
    <row r="3203" spans="1:7" ht="13.5" x14ac:dyDescent="0.35">
      <c r="A3203" s="671" t="s">
        <v>3863</v>
      </c>
      <c r="B3203" s="676" t="s">
        <v>607</v>
      </c>
      <c r="C3203" s="672" t="s">
        <v>4279</v>
      </c>
      <c r="D3203" s="675">
        <v>44742</v>
      </c>
      <c r="E3203" s="477" t="s">
        <v>3127</v>
      </c>
      <c r="F3203" s="682" t="s">
        <v>453</v>
      </c>
      <c r="G3203" s="670">
        <f>_xlfn.XLOOKUP(Table3[[#This Row],[district]],LISTS!B:B,LISTS!C:C,0,0,1)</f>
        <v>80401060</v>
      </c>
    </row>
    <row r="3204" spans="1:7" ht="13.5" x14ac:dyDescent="0.35">
      <c r="A3204" s="674" t="s">
        <v>3863</v>
      </c>
      <c r="B3204" s="676" t="s">
        <v>373</v>
      </c>
      <c r="C3204" s="672" t="s">
        <v>4279</v>
      </c>
      <c r="D3204" s="675">
        <v>44742</v>
      </c>
      <c r="E3204" s="477" t="s">
        <v>3127</v>
      </c>
      <c r="F3204" s="682" t="s">
        <v>453</v>
      </c>
      <c r="G3204" s="670">
        <f>_xlfn.XLOOKUP(Table3[[#This Row],[district]],LISTS!B:B,LISTS!C:C,0,0,1)</f>
        <v>80401060</v>
      </c>
    </row>
    <row r="3205" spans="1:7" ht="13.5" x14ac:dyDescent="0.35">
      <c r="A3205" s="671" t="s">
        <v>3864</v>
      </c>
      <c r="B3205" s="676" t="s">
        <v>378</v>
      </c>
      <c r="C3205" s="672" t="s">
        <v>4279</v>
      </c>
      <c r="D3205" s="675">
        <v>44742</v>
      </c>
      <c r="E3205" s="477" t="s">
        <v>3127</v>
      </c>
      <c r="F3205" s="682" t="s">
        <v>453</v>
      </c>
      <c r="G3205" s="670">
        <f>_xlfn.XLOOKUP(Table3[[#This Row],[district]],LISTS!B:B,LISTS!C:C,0,0,1)</f>
        <v>80401060</v>
      </c>
    </row>
    <row r="3206" spans="1:7" ht="13.5" x14ac:dyDescent="0.35">
      <c r="A3206" s="674" t="s">
        <v>3864</v>
      </c>
      <c r="B3206" s="676" t="s">
        <v>373</v>
      </c>
      <c r="C3206" s="672" t="s">
        <v>4279</v>
      </c>
      <c r="D3206" s="675">
        <v>44742</v>
      </c>
      <c r="E3206" s="477" t="s">
        <v>3127</v>
      </c>
      <c r="F3206" s="682" t="s">
        <v>453</v>
      </c>
      <c r="G3206" s="670">
        <f>_xlfn.XLOOKUP(Table3[[#This Row],[district]],LISTS!B:B,LISTS!C:C,0,0,1)</f>
        <v>80401060</v>
      </c>
    </row>
    <row r="3207" spans="1:7" ht="13.5" x14ac:dyDescent="0.35">
      <c r="A3207" s="671" t="s">
        <v>4003</v>
      </c>
      <c r="B3207" s="676" t="s">
        <v>3693</v>
      </c>
      <c r="C3207" s="672" t="s">
        <v>4280</v>
      </c>
      <c r="D3207" s="675">
        <v>44742</v>
      </c>
      <c r="E3207" s="477" t="s">
        <v>3127</v>
      </c>
      <c r="F3207" s="682" t="s">
        <v>453</v>
      </c>
      <c r="G3207" s="670">
        <f>_xlfn.XLOOKUP(Table3[[#This Row],[district]],LISTS!B:B,LISTS!C:C,0,0,1)</f>
        <v>80401060</v>
      </c>
    </row>
    <row r="3208" spans="1:7" ht="13.5" x14ac:dyDescent="0.35">
      <c r="A3208" s="674" t="s">
        <v>4003</v>
      </c>
      <c r="B3208" s="676" t="s">
        <v>3638</v>
      </c>
      <c r="C3208" s="672" t="s">
        <v>4280</v>
      </c>
      <c r="D3208" s="675">
        <v>44742</v>
      </c>
      <c r="E3208" s="477" t="s">
        <v>3127</v>
      </c>
      <c r="F3208" s="682" t="s">
        <v>453</v>
      </c>
      <c r="G3208" s="670">
        <f>_xlfn.XLOOKUP(Table3[[#This Row],[district]],LISTS!B:B,LISTS!C:C,0,0,1)</f>
        <v>80401060</v>
      </c>
    </row>
    <row r="3209" spans="1:7" ht="13.5" x14ac:dyDescent="0.35">
      <c r="A3209" s="671" t="s">
        <v>3865</v>
      </c>
      <c r="B3209" s="676" t="s">
        <v>3637</v>
      </c>
      <c r="C3209" s="672" t="s">
        <v>4279</v>
      </c>
      <c r="D3209" s="675">
        <v>44742</v>
      </c>
      <c r="E3209" s="477" t="s">
        <v>3127</v>
      </c>
      <c r="F3209" s="682" t="s">
        <v>453</v>
      </c>
      <c r="G3209" s="670">
        <f>_xlfn.XLOOKUP(Table3[[#This Row],[district]],LISTS!B:B,LISTS!C:C,0,0,1)</f>
        <v>80401060</v>
      </c>
    </row>
    <row r="3210" spans="1:7" ht="13.5" x14ac:dyDescent="0.35">
      <c r="A3210" s="674" t="s">
        <v>3865</v>
      </c>
      <c r="B3210" s="676" t="s">
        <v>373</v>
      </c>
      <c r="C3210" s="672" t="s">
        <v>4279</v>
      </c>
      <c r="D3210" s="675">
        <v>44742</v>
      </c>
      <c r="E3210" s="477" t="s">
        <v>3127</v>
      </c>
      <c r="F3210" s="682" t="s">
        <v>453</v>
      </c>
      <c r="G3210" s="670">
        <f>_xlfn.XLOOKUP(Table3[[#This Row],[district]],LISTS!B:B,LISTS!C:C,0,0,1)</f>
        <v>80401060</v>
      </c>
    </row>
    <row r="3211" spans="1:7" ht="13.5" x14ac:dyDescent="0.35">
      <c r="A3211" s="671" t="s">
        <v>4004</v>
      </c>
      <c r="B3211" s="676" t="s">
        <v>4273</v>
      </c>
      <c r="C3211" s="672" t="s">
        <v>4280</v>
      </c>
      <c r="D3211" s="675">
        <v>44742</v>
      </c>
      <c r="E3211" s="477" t="s">
        <v>3127</v>
      </c>
      <c r="F3211" s="682" t="s">
        <v>453</v>
      </c>
      <c r="G3211" s="670">
        <f>_xlfn.XLOOKUP(Table3[[#This Row],[district]],LISTS!B:B,LISTS!C:C,0,0,1)</f>
        <v>80401060</v>
      </c>
    </row>
    <row r="3212" spans="1:7" ht="13.5" x14ac:dyDescent="0.35">
      <c r="A3212" s="674" t="s">
        <v>4004</v>
      </c>
      <c r="B3212" s="676" t="s">
        <v>3638</v>
      </c>
      <c r="C3212" s="672" t="s">
        <v>4280</v>
      </c>
      <c r="D3212" s="675">
        <v>44742</v>
      </c>
      <c r="E3212" s="477" t="s">
        <v>3127</v>
      </c>
      <c r="F3212" s="682" t="s">
        <v>453</v>
      </c>
      <c r="G3212" s="670">
        <f>_xlfn.XLOOKUP(Table3[[#This Row],[district]],LISTS!B:B,LISTS!C:C,0,0,1)</f>
        <v>80401060</v>
      </c>
    </row>
    <row r="3213" spans="1:7" ht="13.5" x14ac:dyDescent="0.35">
      <c r="A3213" s="671" t="s">
        <v>3866</v>
      </c>
      <c r="B3213" s="676" t="s">
        <v>3616</v>
      </c>
      <c r="C3213" s="672" t="s">
        <v>4279</v>
      </c>
      <c r="D3213" s="675">
        <v>44742</v>
      </c>
      <c r="E3213" s="477" t="s">
        <v>3127</v>
      </c>
      <c r="F3213" s="682" t="s">
        <v>453</v>
      </c>
      <c r="G3213" s="670">
        <f>_xlfn.XLOOKUP(Table3[[#This Row],[district]],LISTS!B:B,LISTS!C:C,0,0,1)</f>
        <v>80401060</v>
      </c>
    </row>
    <row r="3214" spans="1:7" ht="13.5" x14ac:dyDescent="0.35">
      <c r="A3214" s="674" t="s">
        <v>3866</v>
      </c>
      <c r="B3214" s="676" t="s">
        <v>373</v>
      </c>
      <c r="C3214" s="672" t="s">
        <v>4279</v>
      </c>
      <c r="D3214" s="675">
        <v>44742</v>
      </c>
      <c r="E3214" s="477" t="s">
        <v>3127</v>
      </c>
      <c r="F3214" s="682" t="s">
        <v>453</v>
      </c>
      <c r="G3214" s="670">
        <f>_xlfn.XLOOKUP(Table3[[#This Row],[district]],LISTS!B:B,LISTS!C:C,0,0,1)</f>
        <v>80401060</v>
      </c>
    </row>
    <row r="3215" spans="1:7" ht="13.5" x14ac:dyDescent="0.35">
      <c r="A3215" s="670" t="s">
        <v>3562</v>
      </c>
      <c r="B3215" s="676" t="s">
        <v>3638</v>
      </c>
      <c r="C3215" s="672" t="s">
        <v>4279</v>
      </c>
      <c r="D3215" s="675">
        <v>44742</v>
      </c>
      <c r="E3215" s="477" t="s">
        <v>3127</v>
      </c>
      <c r="F3215" s="682" t="s">
        <v>453</v>
      </c>
      <c r="G3215" s="670">
        <f>_xlfn.XLOOKUP(Table3[[#This Row],[district]],LISTS!B:B,LISTS!C:C,0,0,1)</f>
        <v>80401060</v>
      </c>
    </row>
    <row r="3216" spans="1:7" ht="13.5" x14ac:dyDescent="0.35">
      <c r="A3216" s="674" t="s">
        <v>3562</v>
      </c>
      <c r="B3216" s="676" t="s">
        <v>373</v>
      </c>
      <c r="C3216" s="672" t="s">
        <v>4279</v>
      </c>
      <c r="D3216" s="675">
        <v>44742</v>
      </c>
      <c r="E3216" s="477" t="s">
        <v>3127</v>
      </c>
      <c r="F3216" s="682" t="s">
        <v>453</v>
      </c>
      <c r="G3216" s="670">
        <f>_xlfn.XLOOKUP(Table3[[#This Row],[district]],LISTS!B:B,LISTS!C:C,0,0,1)</f>
        <v>80401060</v>
      </c>
    </row>
    <row r="3217" spans="1:7" ht="13.5" x14ac:dyDescent="0.35">
      <c r="A3217" s="671" t="s">
        <v>4005</v>
      </c>
      <c r="B3217" s="676" t="s">
        <v>3634</v>
      </c>
      <c r="C3217" s="672" t="s">
        <v>4280</v>
      </c>
      <c r="D3217" s="675">
        <v>44742</v>
      </c>
      <c r="E3217" s="477" t="s">
        <v>3127</v>
      </c>
      <c r="F3217" s="682" t="s">
        <v>453</v>
      </c>
      <c r="G3217" s="670">
        <f>_xlfn.XLOOKUP(Table3[[#This Row],[district]],LISTS!B:B,LISTS!C:C,0,0,1)</f>
        <v>80401060</v>
      </c>
    </row>
    <row r="3218" spans="1:7" ht="13.5" x14ac:dyDescent="0.35">
      <c r="A3218" s="674" t="s">
        <v>4005</v>
      </c>
      <c r="B3218" s="676" t="s">
        <v>3638</v>
      </c>
      <c r="C3218" s="672" t="s">
        <v>4280</v>
      </c>
      <c r="D3218" s="675">
        <v>44742</v>
      </c>
      <c r="E3218" s="477" t="s">
        <v>3127</v>
      </c>
      <c r="F3218" s="682" t="s">
        <v>453</v>
      </c>
      <c r="G3218" s="670">
        <f>_xlfn.XLOOKUP(Table3[[#This Row],[district]],LISTS!B:B,LISTS!C:C,0,0,1)</f>
        <v>80401060</v>
      </c>
    </row>
    <row r="3219" spans="1:7" ht="13.5" x14ac:dyDescent="0.35">
      <c r="A3219" s="671" t="s">
        <v>3867</v>
      </c>
      <c r="B3219" s="676" t="s">
        <v>3639</v>
      </c>
      <c r="C3219" s="672" t="s">
        <v>4279</v>
      </c>
      <c r="D3219" s="675">
        <v>44742</v>
      </c>
      <c r="E3219" s="477" t="s">
        <v>3127</v>
      </c>
      <c r="F3219" s="682" t="s">
        <v>453</v>
      </c>
      <c r="G3219" s="670">
        <f>_xlfn.XLOOKUP(Table3[[#This Row],[district]],LISTS!B:B,LISTS!C:C,0,0,1)</f>
        <v>80401060</v>
      </c>
    </row>
    <row r="3220" spans="1:7" ht="13.5" x14ac:dyDescent="0.35">
      <c r="A3220" s="674" t="s">
        <v>3867</v>
      </c>
      <c r="B3220" s="676" t="s">
        <v>373</v>
      </c>
      <c r="C3220" s="672" t="s">
        <v>4279</v>
      </c>
      <c r="D3220" s="675">
        <v>44742</v>
      </c>
      <c r="E3220" s="477" t="s">
        <v>3127</v>
      </c>
      <c r="F3220" s="682" t="s">
        <v>453</v>
      </c>
      <c r="G3220" s="670">
        <f>_xlfn.XLOOKUP(Table3[[#This Row],[district]],LISTS!B:B,LISTS!C:C,0,0,1)</f>
        <v>80401060</v>
      </c>
    </row>
    <row r="3221" spans="1:7" ht="13.5" x14ac:dyDescent="0.35">
      <c r="A3221" s="671" t="s">
        <v>4006</v>
      </c>
      <c r="B3221" s="676" t="s">
        <v>607</v>
      </c>
      <c r="C3221" s="672" t="s">
        <v>4280</v>
      </c>
      <c r="D3221" s="675">
        <v>44742</v>
      </c>
      <c r="E3221" s="477" t="s">
        <v>3127</v>
      </c>
      <c r="F3221" s="682" t="s">
        <v>453</v>
      </c>
      <c r="G3221" s="670">
        <f>_xlfn.XLOOKUP(Table3[[#This Row],[district]],LISTS!B:B,LISTS!C:C,0,0,1)</f>
        <v>80401060</v>
      </c>
    </row>
    <row r="3222" spans="1:7" ht="13.5" x14ac:dyDescent="0.35">
      <c r="A3222" s="674" t="s">
        <v>4006</v>
      </c>
      <c r="B3222" s="676" t="s">
        <v>3638</v>
      </c>
      <c r="C3222" s="672" t="s">
        <v>4280</v>
      </c>
      <c r="D3222" s="675">
        <v>44742</v>
      </c>
      <c r="E3222" s="477" t="s">
        <v>3127</v>
      </c>
      <c r="F3222" s="682" t="s">
        <v>453</v>
      </c>
      <c r="G3222" s="670">
        <f>_xlfn.XLOOKUP(Table3[[#This Row],[district]],LISTS!B:B,LISTS!C:C,0,0,1)</f>
        <v>80401060</v>
      </c>
    </row>
    <row r="3223" spans="1:7" ht="13.5" x14ac:dyDescent="0.35">
      <c r="A3223" s="670" t="s">
        <v>3557</v>
      </c>
      <c r="B3223" s="676" t="s">
        <v>3640</v>
      </c>
      <c r="C3223" s="672" t="s">
        <v>4279</v>
      </c>
      <c r="D3223" s="675">
        <v>44742</v>
      </c>
      <c r="E3223" s="477" t="s">
        <v>3127</v>
      </c>
      <c r="F3223" s="682" t="s">
        <v>453</v>
      </c>
      <c r="G3223" s="670">
        <f>_xlfn.XLOOKUP(Table3[[#This Row],[district]],LISTS!B:B,LISTS!C:C,0,0,1)</f>
        <v>80401060</v>
      </c>
    </row>
    <row r="3224" spans="1:7" ht="13.5" x14ac:dyDescent="0.35">
      <c r="A3224" s="674" t="s">
        <v>3557</v>
      </c>
      <c r="B3224" s="674" t="s">
        <v>373</v>
      </c>
      <c r="C3224" s="672" t="s">
        <v>4279</v>
      </c>
      <c r="D3224" s="675">
        <v>44742</v>
      </c>
      <c r="E3224" s="477" t="s">
        <v>3127</v>
      </c>
      <c r="F3224" s="682" t="s">
        <v>453</v>
      </c>
      <c r="G3224" s="670">
        <f>_xlfn.XLOOKUP(Table3[[#This Row],[district]],LISTS!B:B,LISTS!C:C,0,0,1)</f>
        <v>80401060</v>
      </c>
    </row>
    <row r="3225" spans="1:7" ht="13.5" x14ac:dyDescent="0.35">
      <c r="A3225" s="670" t="s">
        <v>3576</v>
      </c>
      <c r="B3225" s="676" t="s">
        <v>3641</v>
      </c>
      <c r="C3225" s="672" t="s">
        <v>4279</v>
      </c>
      <c r="D3225" s="675">
        <v>44742</v>
      </c>
      <c r="E3225" s="477" t="s">
        <v>3127</v>
      </c>
      <c r="F3225" s="682" t="s">
        <v>453</v>
      </c>
      <c r="G3225" s="670">
        <f>_xlfn.XLOOKUP(Table3[[#This Row],[district]],LISTS!B:B,LISTS!C:C,0,0,1)</f>
        <v>80401060</v>
      </c>
    </row>
    <row r="3226" spans="1:7" ht="13.5" x14ac:dyDescent="0.35">
      <c r="A3226" s="674" t="s">
        <v>3576</v>
      </c>
      <c r="B3226" s="676" t="s">
        <v>373</v>
      </c>
      <c r="C3226" s="672" t="s">
        <v>4279</v>
      </c>
      <c r="D3226" s="675">
        <v>44742</v>
      </c>
      <c r="E3226" s="477" t="s">
        <v>3127</v>
      </c>
      <c r="F3226" s="682" t="s">
        <v>453</v>
      </c>
      <c r="G3226" s="670">
        <f>_xlfn.XLOOKUP(Table3[[#This Row],[district]],LISTS!B:B,LISTS!C:C,0,0,1)</f>
        <v>80401060</v>
      </c>
    </row>
    <row r="3227" spans="1:7" ht="13.5" x14ac:dyDescent="0.35">
      <c r="A3227" s="671" t="s">
        <v>4007</v>
      </c>
      <c r="B3227" s="676" t="s">
        <v>378</v>
      </c>
      <c r="C3227" s="672" t="s">
        <v>4280</v>
      </c>
      <c r="D3227" s="675">
        <v>44742</v>
      </c>
      <c r="E3227" s="477" t="s">
        <v>3127</v>
      </c>
      <c r="F3227" s="682" t="s">
        <v>453</v>
      </c>
      <c r="G3227" s="670">
        <f>_xlfn.XLOOKUP(Table3[[#This Row],[district]],LISTS!B:B,LISTS!C:C,0,0,1)</f>
        <v>80401060</v>
      </c>
    </row>
    <row r="3228" spans="1:7" ht="13.5" x14ac:dyDescent="0.35">
      <c r="A3228" s="674" t="s">
        <v>4007</v>
      </c>
      <c r="B3228" s="676" t="s">
        <v>3638</v>
      </c>
      <c r="C3228" s="672" t="s">
        <v>4280</v>
      </c>
      <c r="D3228" s="675">
        <v>44742</v>
      </c>
      <c r="E3228" s="477" t="s">
        <v>3127</v>
      </c>
      <c r="F3228" s="682" t="s">
        <v>453</v>
      </c>
      <c r="G3228" s="670">
        <f>_xlfn.XLOOKUP(Table3[[#This Row],[district]],LISTS!B:B,LISTS!C:C,0,0,1)</f>
        <v>80401060</v>
      </c>
    </row>
    <row r="3229" spans="1:7" ht="13.5" x14ac:dyDescent="0.35">
      <c r="A3229" s="670" t="s">
        <v>3586</v>
      </c>
      <c r="B3229" s="676" t="s">
        <v>3642</v>
      </c>
      <c r="C3229" s="672" t="s">
        <v>4279</v>
      </c>
      <c r="D3229" s="675">
        <v>44742</v>
      </c>
      <c r="E3229" s="477" t="s">
        <v>3127</v>
      </c>
      <c r="F3229" s="682" t="s">
        <v>453</v>
      </c>
      <c r="G3229" s="670">
        <f>_xlfn.XLOOKUP(Table3[[#This Row],[district]],LISTS!B:B,LISTS!C:C,0,0,1)</f>
        <v>80401060</v>
      </c>
    </row>
    <row r="3230" spans="1:7" ht="13.5" x14ac:dyDescent="0.35">
      <c r="A3230" s="674" t="s">
        <v>3586</v>
      </c>
      <c r="B3230" s="676" t="s">
        <v>373</v>
      </c>
      <c r="C3230" s="672" t="s">
        <v>4279</v>
      </c>
      <c r="D3230" s="675">
        <v>44742</v>
      </c>
      <c r="E3230" s="477" t="s">
        <v>3127</v>
      </c>
      <c r="F3230" s="682" t="s">
        <v>453</v>
      </c>
      <c r="G3230" s="670">
        <f>_xlfn.XLOOKUP(Table3[[#This Row],[district]],LISTS!B:B,LISTS!C:C,0,0,1)</f>
        <v>80401060</v>
      </c>
    </row>
    <row r="3231" spans="1:7" ht="13.5" x14ac:dyDescent="0.35">
      <c r="A3231" s="671" t="s">
        <v>3868</v>
      </c>
      <c r="B3231" s="676" t="s">
        <v>373</v>
      </c>
      <c r="C3231" s="672" t="s">
        <v>4279</v>
      </c>
      <c r="D3231" s="675">
        <v>44742</v>
      </c>
      <c r="E3231" s="477" t="s">
        <v>3127</v>
      </c>
      <c r="F3231" s="682" t="s">
        <v>453</v>
      </c>
      <c r="G3231" s="670">
        <f>_xlfn.XLOOKUP(Table3[[#This Row],[district]],LISTS!B:B,LISTS!C:C,0,0,1)</f>
        <v>80401060</v>
      </c>
    </row>
    <row r="3232" spans="1:7" ht="13.5" x14ac:dyDescent="0.35">
      <c r="A3232" s="671" t="s">
        <v>3869</v>
      </c>
      <c r="B3232" s="676" t="s">
        <v>3645</v>
      </c>
      <c r="C3232" s="672" t="s">
        <v>4279</v>
      </c>
      <c r="D3232" s="675">
        <v>44742</v>
      </c>
      <c r="E3232" s="477" t="s">
        <v>3127</v>
      </c>
      <c r="F3232" s="682" t="s">
        <v>453</v>
      </c>
      <c r="G3232" s="670">
        <f>_xlfn.XLOOKUP(Table3[[#This Row],[district]],LISTS!B:B,LISTS!C:C,0,0,1)</f>
        <v>80401060</v>
      </c>
    </row>
    <row r="3233" spans="1:7" ht="13.5" x14ac:dyDescent="0.35">
      <c r="A3233" s="674" t="s">
        <v>3869</v>
      </c>
      <c r="B3233" s="676" t="s">
        <v>373</v>
      </c>
      <c r="C3233" s="672" t="s">
        <v>4279</v>
      </c>
      <c r="D3233" s="675">
        <v>44742</v>
      </c>
      <c r="E3233" s="477" t="s">
        <v>3127</v>
      </c>
      <c r="F3233" s="682" t="s">
        <v>453</v>
      </c>
      <c r="G3233" s="670">
        <f>_xlfn.XLOOKUP(Table3[[#This Row],[district]],LISTS!B:B,LISTS!C:C,0,0,1)</f>
        <v>80401060</v>
      </c>
    </row>
    <row r="3234" spans="1:7" ht="13.5" x14ac:dyDescent="0.35">
      <c r="A3234" s="671" t="s">
        <v>4008</v>
      </c>
      <c r="B3234" s="676" t="s">
        <v>3637</v>
      </c>
      <c r="C3234" s="672" t="s">
        <v>4280</v>
      </c>
      <c r="D3234" s="675">
        <v>44742</v>
      </c>
      <c r="E3234" s="477" t="s">
        <v>3127</v>
      </c>
      <c r="F3234" s="682" t="s">
        <v>453</v>
      </c>
      <c r="G3234" s="670">
        <f>_xlfn.XLOOKUP(Table3[[#This Row],[district]],LISTS!B:B,LISTS!C:C,0,0,1)</f>
        <v>80401060</v>
      </c>
    </row>
    <row r="3235" spans="1:7" ht="13.5" x14ac:dyDescent="0.35">
      <c r="A3235" s="674" t="s">
        <v>4008</v>
      </c>
      <c r="B3235" s="676" t="s">
        <v>3638</v>
      </c>
      <c r="C3235" s="672" t="s">
        <v>4280</v>
      </c>
      <c r="D3235" s="675">
        <v>44742</v>
      </c>
      <c r="E3235" s="477" t="s">
        <v>3127</v>
      </c>
      <c r="F3235" s="682" t="s">
        <v>453</v>
      </c>
      <c r="G3235" s="670">
        <f>_xlfn.XLOOKUP(Table3[[#This Row],[district]],LISTS!B:B,LISTS!C:C,0,0,1)</f>
        <v>80401060</v>
      </c>
    </row>
    <row r="3236" spans="1:7" ht="13.5" x14ac:dyDescent="0.35">
      <c r="A3236" s="671" t="s">
        <v>3870</v>
      </c>
      <c r="B3236" s="676" t="s">
        <v>3648</v>
      </c>
      <c r="C3236" s="672" t="s">
        <v>4279</v>
      </c>
      <c r="D3236" s="675">
        <v>44742</v>
      </c>
      <c r="E3236" s="477" t="s">
        <v>3127</v>
      </c>
      <c r="F3236" s="682" t="s">
        <v>453</v>
      </c>
      <c r="G3236" s="670">
        <f>_xlfn.XLOOKUP(Table3[[#This Row],[district]],LISTS!B:B,LISTS!C:C,0,0,1)</f>
        <v>80401060</v>
      </c>
    </row>
    <row r="3237" spans="1:7" ht="13.5" x14ac:dyDescent="0.35">
      <c r="A3237" s="674" t="s">
        <v>3870</v>
      </c>
      <c r="B3237" s="674" t="s">
        <v>3671</v>
      </c>
      <c r="C3237" s="672" t="s">
        <v>4279</v>
      </c>
      <c r="D3237" s="675">
        <v>44742</v>
      </c>
      <c r="E3237" s="477" t="s">
        <v>3127</v>
      </c>
      <c r="F3237" s="682" t="s">
        <v>453</v>
      </c>
      <c r="G3237" s="670">
        <f>_xlfn.XLOOKUP(Table3[[#This Row],[district]],LISTS!B:B,LISTS!C:C,0,0,1)</f>
        <v>80401060</v>
      </c>
    </row>
    <row r="3238" spans="1:7" ht="13.5" x14ac:dyDescent="0.35">
      <c r="A3238" s="671" t="s">
        <v>4009</v>
      </c>
      <c r="B3238" s="676" t="s">
        <v>3616</v>
      </c>
      <c r="C3238" s="672" t="s">
        <v>4280</v>
      </c>
      <c r="D3238" s="675">
        <v>44742</v>
      </c>
      <c r="E3238" s="477" t="s">
        <v>3127</v>
      </c>
      <c r="F3238" s="682" t="s">
        <v>453</v>
      </c>
      <c r="G3238" s="670">
        <f>_xlfn.XLOOKUP(Table3[[#This Row],[district]],LISTS!B:B,LISTS!C:C,0,0,1)</f>
        <v>80401060</v>
      </c>
    </row>
    <row r="3239" spans="1:7" ht="13.5" x14ac:dyDescent="0.35">
      <c r="A3239" s="674" t="s">
        <v>4009</v>
      </c>
      <c r="B3239" s="676" t="s">
        <v>3638</v>
      </c>
      <c r="C3239" s="672" t="s">
        <v>4280</v>
      </c>
      <c r="D3239" s="675">
        <v>44742</v>
      </c>
      <c r="E3239" s="477" t="s">
        <v>3127</v>
      </c>
      <c r="F3239" s="682" t="s">
        <v>453</v>
      </c>
      <c r="G3239" s="670">
        <f>_xlfn.XLOOKUP(Table3[[#This Row],[district]],LISTS!B:B,LISTS!C:C,0,0,1)</f>
        <v>80401060</v>
      </c>
    </row>
    <row r="3240" spans="1:7" ht="13.5" x14ac:dyDescent="0.35">
      <c r="A3240" s="671" t="s">
        <v>4010</v>
      </c>
      <c r="B3240" s="676" t="s">
        <v>3638</v>
      </c>
      <c r="C3240" s="672" t="s">
        <v>4280</v>
      </c>
      <c r="D3240" s="675">
        <v>44742</v>
      </c>
      <c r="E3240" s="477" t="s">
        <v>3127</v>
      </c>
      <c r="F3240" s="682" t="s">
        <v>453</v>
      </c>
      <c r="G3240" s="670">
        <f>_xlfn.XLOOKUP(Table3[[#This Row],[district]],LISTS!B:B,LISTS!C:C,0,0,1)</f>
        <v>80401060</v>
      </c>
    </row>
    <row r="3241" spans="1:7" ht="13.5" x14ac:dyDescent="0.35">
      <c r="A3241" s="671" t="s">
        <v>4011</v>
      </c>
      <c r="B3241" s="676" t="s">
        <v>3639</v>
      </c>
      <c r="C3241" s="672" t="s">
        <v>4280</v>
      </c>
      <c r="D3241" s="675">
        <v>44742</v>
      </c>
      <c r="E3241" s="477" t="s">
        <v>3127</v>
      </c>
      <c r="F3241" s="682" t="s">
        <v>453</v>
      </c>
      <c r="G3241" s="670">
        <f>_xlfn.XLOOKUP(Table3[[#This Row],[district]],LISTS!B:B,LISTS!C:C,0,0,1)</f>
        <v>80401060</v>
      </c>
    </row>
    <row r="3242" spans="1:7" ht="13.5" x14ac:dyDescent="0.35">
      <c r="A3242" s="674" t="s">
        <v>4011</v>
      </c>
      <c r="B3242" s="674" t="s">
        <v>3638</v>
      </c>
      <c r="C3242" s="672" t="s">
        <v>4280</v>
      </c>
      <c r="D3242" s="675">
        <v>44742</v>
      </c>
      <c r="E3242" s="477" t="s">
        <v>3127</v>
      </c>
      <c r="F3242" s="682" t="s">
        <v>453</v>
      </c>
      <c r="G3242" s="670">
        <f>_xlfn.XLOOKUP(Table3[[#This Row],[district]],LISTS!B:B,LISTS!C:C,0,0,1)</f>
        <v>80401060</v>
      </c>
    </row>
    <row r="3243" spans="1:7" ht="13.5" x14ac:dyDescent="0.35">
      <c r="A3243" s="670" t="s">
        <v>3600</v>
      </c>
      <c r="B3243" s="676" t="s">
        <v>3649</v>
      </c>
      <c r="C3243" s="672" t="s">
        <v>4279</v>
      </c>
      <c r="D3243" s="675">
        <v>44742</v>
      </c>
      <c r="E3243" s="477" t="s">
        <v>3127</v>
      </c>
      <c r="F3243" s="682" t="s">
        <v>453</v>
      </c>
      <c r="G3243" s="670">
        <f>_xlfn.XLOOKUP(Table3[[#This Row],[district]],LISTS!B:B,LISTS!C:C,0,0,1)</f>
        <v>80401060</v>
      </c>
    </row>
    <row r="3244" spans="1:7" ht="13.5" x14ac:dyDescent="0.35">
      <c r="A3244" s="674" t="s">
        <v>3600</v>
      </c>
      <c r="B3244" s="676" t="s">
        <v>3671</v>
      </c>
      <c r="C3244" s="672" t="s">
        <v>4279</v>
      </c>
      <c r="D3244" s="675">
        <v>44742</v>
      </c>
      <c r="E3244" s="477" t="s">
        <v>3127</v>
      </c>
      <c r="F3244" s="682" t="s">
        <v>453</v>
      </c>
      <c r="G3244" s="670">
        <f>_xlfn.XLOOKUP(Table3[[#This Row],[district]],LISTS!B:B,LISTS!C:C,0,0,1)</f>
        <v>80401060</v>
      </c>
    </row>
    <row r="3245" spans="1:7" ht="13.5" x14ac:dyDescent="0.35">
      <c r="A3245" s="670" t="s">
        <v>3569</v>
      </c>
      <c r="B3245" s="676" t="s">
        <v>3650</v>
      </c>
      <c r="C3245" s="672" t="s">
        <v>4279</v>
      </c>
      <c r="D3245" s="675">
        <v>44742</v>
      </c>
      <c r="E3245" s="477" t="s">
        <v>3127</v>
      </c>
      <c r="F3245" s="682" t="s">
        <v>453</v>
      </c>
      <c r="G3245" s="670">
        <f>_xlfn.XLOOKUP(Table3[[#This Row],[district]],LISTS!B:B,LISTS!C:C,0,0,1)</f>
        <v>80401060</v>
      </c>
    </row>
    <row r="3246" spans="1:7" ht="13.5" x14ac:dyDescent="0.35">
      <c r="A3246" s="674" t="s">
        <v>3569</v>
      </c>
      <c r="B3246" s="676" t="s">
        <v>3671</v>
      </c>
      <c r="C3246" s="672" t="s">
        <v>4279</v>
      </c>
      <c r="D3246" s="675">
        <v>44742</v>
      </c>
      <c r="E3246" s="477" t="s">
        <v>3127</v>
      </c>
      <c r="F3246" s="682" t="s">
        <v>453</v>
      </c>
      <c r="G3246" s="670">
        <f>_xlfn.XLOOKUP(Table3[[#This Row],[district]],LISTS!B:B,LISTS!C:C,0,0,1)</f>
        <v>80401060</v>
      </c>
    </row>
    <row r="3247" spans="1:7" ht="13.5" x14ac:dyDescent="0.35">
      <c r="A3247" s="671" t="s">
        <v>4012</v>
      </c>
      <c r="B3247" s="676" t="s">
        <v>3640</v>
      </c>
      <c r="C3247" s="672" t="s">
        <v>4280</v>
      </c>
      <c r="D3247" s="675">
        <v>44742</v>
      </c>
      <c r="E3247" s="477" t="s">
        <v>3127</v>
      </c>
      <c r="F3247" s="682" t="s">
        <v>453</v>
      </c>
      <c r="G3247" s="670">
        <f>_xlfn.XLOOKUP(Table3[[#This Row],[district]],LISTS!B:B,LISTS!C:C,0,0,1)</f>
        <v>80401060</v>
      </c>
    </row>
    <row r="3248" spans="1:7" ht="13.5" x14ac:dyDescent="0.35">
      <c r="A3248" s="674" t="s">
        <v>4012</v>
      </c>
      <c r="B3248" s="676" t="s">
        <v>3638</v>
      </c>
      <c r="C3248" s="672" t="s">
        <v>4280</v>
      </c>
      <c r="D3248" s="675">
        <v>44742</v>
      </c>
      <c r="E3248" s="477" t="s">
        <v>3127</v>
      </c>
      <c r="F3248" s="682" t="s">
        <v>453</v>
      </c>
      <c r="G3248" s="670">
        <f>_xlfn.XLOOKUP(Table3[[#This Row],[district]],LISTS!B:B,LISTS!C:C,0,0,1)</f>
        <v>80401060</v>
      </c>
    </row>
    <row r="3249" spans="1:7" ht="13.5" x14ac:dyDescent="0.35">
      <c r="A3249" s="671" t="s">
        <v>4013</v>
      </c>
      <c r="B3249" s="676" t="s">
        <v>3641</v>
      </c>
      <c r="C3249" s="672" t="s">
        <v>4280</v>
      </c>
      <c r="D3249" s="675">
        <v>44742</v>
      </c>
      <c r="E3249" s="477" t="s">
        <v>3127</v>
      </c>
      <c r="F3249" s="682" t="s">
        <v>453</v>
      </c>
      <c r="G3249" s="670">
        <f>_xlfn.XLOOKUP(Table3[[#This Row],[district]],LISTS!B:B,LISTS!C:C,0,0,1)</f>
        <v>80401060</v>
      </c>
    </row>
    <row r="3250" spans="1:7" ht="13.5" x14ac:dyDescent="0.35">
      <c r="A3250" s="674" t="s">
        <v>4013</v>
      </c>
      <c r="B3250" s="676" t="s">
        <v>3638</v>
      </c>
      <c r="C3250" s="672" t="s">
        <v>4280</v>
      </c>
      <c r="D3250" s="675">
        <v>44742</v>
      </c>
      <c r="E3250" s="477" t="s">
        <v>3127</v>
      </c>
      <c r="F3250" s="682" t="s">
        <v>453</v>
      </c>
      <c r="G3250" s="670">
        <f>_xlfn.XLOOKUP(Table3[[#This Row],[district]],LISTS!B:B,LISTS!C:C,0,0,1)</f>
        <v>80401060</v>
      </c>
    </row>
    <row r="3251" spans="1:7" ht="13.5" x14ac:dyDescent="0.35">
      <c r="A3251" s="671" t="s">
        <v>4014</v>
      </c>
      <c r="B3251" s="676" t="s">
        <v>3642</v>
      </c>
      <c r="C3251" s="672" t="s">
        <v>4280</v>
      </c>
      <c r="D3251" s="675">
        <v>44742</v>
      </c>
      <c r="E3251" s="477" t="s">
        <v>3127</v>
      </c>
      <c r="F3251" s="682" t="s">
        <v>453</v>
      </c>
      <c r="G3251" s="670">
        <f>_xlfn.XLOOKUP(Table3[[#This Row],[district]],LISTS!B:B,LISTS!C:C,0,0,1)</f>
        <v>80401060</v>
      </c>
    </row>
    <row r="3252" spans="1:7" ht="13.5" x14ac:dyDescent="0.35">
      <c r="A3252" s="674" t="s">
        <v>4014</v>
      </c>
      <c r="B3252" s="676" t="s">
        <v>3638</v>
      </c>
      <c r="C3252" s="672" t="s">
        <v>4280</v>
      </c>
      <c r="D3252" s="675">
        <v>44742</v>
      </c>
      <c r="E3252" s="477" t="s">
        <v>3127</v>
      </c>
      <c r="F3252" s="682" t="s">
        <v>453</v>
      </c>
      <c r="G3252" s="670">
        <f>_xlfn.XLOOKUP(Table3[[#This Row],[district]],LISTS!B:B,LISTS!C:C,0,0,1)</f>
        <v>80401060</v>
      </c>
    </row>
    <row r="3253" spans="1:7" ht="13.5" x14ac:dyDescent="0.35">
      <c r="A3253" s="670" t="s">
        <v>3587</v>
      </c>
      <c r="B3253" s="676" t="s">
        <v>3482</v>
      </c>
      <c r="C3253" s="672" t="s">
        <v>4279</v>
      </c>
      <c r="D3253" s="675">
        <v>44742</v>
      </c>
      <c r="E3253" s="477" t="s">
        <v>3127</v>
      </c>
      <c r="F3253" s="682" t="s">
        <v>453</v>
      </c>
      <c r="G3253" s="670">
        <f>_xlfn.XLOOKUP(Table3[[#This Row],[district]],LISTS!B:B,LISTS!C:C,0,0,1)</f>
        <v>80401060</v>
      </c>
    </row>
    <row r="3254" spans="1:7" ht="13.5" x14ac:dyDescent="0.35">
      <c r="A3254" s="674" t="s">
        <v>3587</v>
      </c>
      <c r="B3254" s="676" t="s">
        <v>3671</v>
      </c>
      <c r="C3254" s="672" t="s">
        <v>4279</v>
      </c>
      <c r="D3254" s="675">
        <v>44742</v>
      </c>
      <c r="E3254" s="477" t="s">
        <v>3127</v>
      </c>
      <c r="F3254" s="682" t="s">
        <v>453</v>
      </c>
      <c r="G3254" s="670">
        <f>_xlfn.XLOOKUP(Table3[[#This Row],[district]],LISTS!B:B,LISTS!C:C,0,0,1)</f>
        <v>80401060</v>
      </c>
    </row>
    <row r="3255" spans="1:7" ht="13.5" x14ac:dyDescent="0.35">
      <c r="A3255" s="671" t="s">
        <v>4015</v>
      </c>
      <c r="B3255" s="676" t="s">
        <v>373</v>
      </c>
      <c r="C3255" s="672" t="s">
        <v>4280</v>
      </c>
      <c r="D3255" s="675">
        <v>44742</v>
      </c>
      <c r="E3255" s="477" t="s">
        <v>3127</v>
      </c>
      <c r="F3255" s="682" t="s">
        <v>453</v>
      </c>
      <c r="G3255" s="670">
        <f>_xlfn.XLOOKUP(Table3[[#This Row],[district]],LISTS!B:B,LISTS!C:C,0,0,1)</f>
        <v>80401060</v>
      </c>
    </row>
    <row r="3256" spans="1:7" ht="13.5" x14ac:dyDescent="0.35">
      <c r="A3256" s="674" t="s">
        <v>4015</v>
      </c>
      <c r="B3256" s="676" t="s">
        <v>3638</v>
      </c>
      <c r="C3256" s="672" t="s">
        <v>4280</v>
      </c>
      <c r="D3256" s="675">
        <v>44742</v>
      </c>
      <c r="E3256" s="477" t="s">
        <v>3127</v>
      </c>
      <c r="F3256" s="682" t="s">
        <v>453</v>
      </c>
      <c r="G3256" s="670">
        <f>_xlfn.XLOOKUP(Table3[[#This Row],[district]],LISTS!B:B,LISTS!C:C,0,0,1)</f>
        <v>80401060</v>
      </c>
    </row>
    <row r="3257" spans="1:7" ht="13.5" x14ac:dyDescent="0.35">
      <c r="A3257" s="671" t="s">
        <v>4016</v>
      </c>
      <c r="B3257" s="676" t="s">
        <v>3645</v>
      </c>
      <c r="C3257" s="672" t="s">
        <v>4280</v>
      </c>
      <c r="D3257" s="675">
        <v>44742</v>
      </c>
      <c r="E3257" s="477" t="s">
        <v>3127</v>
      </c>
      <c r="F3257" s="682" t="s">
        <v>453</v>
      </c>
      <c r="G3257" s="670">
        <f>_xlfn.XLOOKUP(Table3[[#This Row],[district]],LISTS!B:B,LISTS!C:C,0,0,1)</f>
        <v>80401060</v>
      </c>
    </row>
    <row r="3258" spans="1:7" ht="13.5" x14ac:dyDescent="0.35">
      <c r="A3258" s="674" t="s">
        <v>4016</v>
      </c>
      <c r="B3258" s="676" t="s">
        <v>3638</v>
      </c>
      <c r="C3258" s="672" t="s">
        <v>4280</v>
      </c>
      <c r="D3258" s="675">
        <v>44742</v>
      </c>
      <c r="E3258" s="477" t="s">
        <v>3127</v>
      </c>
      <c r="F3258" s="682" t="s">
        <v>453</v>
      </c>
      <c r="G3258" s="670">
        <f>_xlfn.XLOOKUP(Table3[[#This Row],[district]],LISTS!B:B,LISTS!C:C,0,0,1)</f>
        <v>80401060</v>
      </c>
    </row>
    <row r="3259" spans="1:7" ht="13.5" x14ac:dyDescent="0.35">
      <c r="A3259" s="671" t="s">
        <v>4017</v>
      </c>
      <c r="B3259" s="676" t="s">
        <v>3648</v>
      </c>
      <c r="C3259" s="672" t="s">
        <v>4280</v>
      </c>
      <c r="D3259" s="675">
        <v>44742</v>
      </c>
      <c r="E3259" s="477" t="s">
        <v>3127</v>
      </c>
      <c r="F3259" s="682" t="s">
        <v>453</v>
      </c>
      <c r="G3259" s="670">
        <f>_xlfn.XLOOKUP(Table3[[#This Row],[district]],LISTS!B:B,LISTS!C:C,0,0,1)</f>
        <v>80401060</v>
      </c>
    </row>
    <row r="3260" spans="1:7" ht="13.5" x14ac:dyDescent="0.35">
      <c r="A3260" s="674" t="s">
        <v>4017</v>
      </c>
      <c r="B3260" s="676" t="s">
        <v>3638</v>
      </c>
      <c r="C3260" s="672" t="s">
        <v>4280</v>
      </c>
      <c r="D3260" s="675">
        <v>44742</v>
      </c>
      <c r="E3260" s="477" t="s">
        <v>3127</v>
      </c>
      <c r="F3260" s="682" t="s">
        <v>453</v>
      </c>
      <c r="G3260" s="670">
        <f>_xlfn.XLOOKUP(Table3[[#This Row],[district]],LISTS!B:B,LISTS!C:C,0,0,1)</f>
        <v>80401060</v>
      </c>
    </row>
    <row r="3261" spans="1:7" ht="13.5" x14ac:dyDescent="0.35">
      <c r="A3261" s="671" t="s">
        <v>4018</v>
      </c>
      <c r="B3261" s="676" t="s">
        <v>3649</v>
      </c>
      <c r="C3261" s="672" t="s">
        <v>4280</v>
      </c>
      <c r="D3261" s="675">
        <v>44742</v>
      </c>
      <c r="E3261" s="477" t="s">
        <v>3127</v>
      </c>
      <c r="F3261" s="682" t="s">
        <v>453</v>
      </c>
      <c r="G3261" s="670">
        <f>_xlfn.XLOOKUP(Table3[[#This Row],[district]],LISTS!B:B,LISTS!C:C,0,0,1)</f>
        <v>80401060</v>
      </c>
    </row>
    <row r="3262" spans="1:7" ht="13.5" x14ac:dyDescent="0.35">
      <c r="A3262" s="674" t="s">
        <v>4018</v>
      </c>
      <c r="B3262" s="676" t="s">
        <v>3638</v>
      </c>
      <c r="C3262" s="672" t="s">
        <v>4280</v>
      </c>
      <c r="D3262" s="675">
        <v>44742</v>
      </c>
      <c r="E3262" s="477" t="s">
        <v>3127</v>
      </c>
      <c r="F3262" s="682" t="s">
        <v>453</v>
      </c>
      <c r="G3262" s="670">
        <f>_xlfn.XLOOKUP(Table3[[#This Row],[district]],LISTS!B:B,LISTS!C:C,0,0,1)</f>
        <v>80401060</v>
      </c>
    </row>
    <row r="3263" spans="1:7" ht="13.5" x14ac:dyDescent="0.35">
      <c r="A3263" s="671" t="s">
        <v>4019</v>
      </c>
      <c r="B3263" s="676" t="s">
        <v>3650</v>
      </c>
      <c r="C3263" s="672" t="s">
        <v>4280</v>
      </c>
      <c r="D3263" s="675">
        <v>44742</v>
      </c>
      <c r="E3263" s="477" t="s">
        <v>3127</v>
      </c>
      <c r="F3263" s="682" t="s">
        <v>453</v>
      </c>
      <c r="G3263" s="670">
        <f>_xlfn.XLOOKUP(Table3[[#This Row],[district]],LISTS!B:B,LISTS!C:C,0,0,1)</f>
        <v>80401060</v>
      </c>
    </row>
    <row r="3264" spans="1:7" ht="13.5" x14ac:dyDescent="0.35">
      <c r="A3264" s="674" t="s">
        <v>4019</v>
      </c>
      <c r="B3264" s="676" t="s">
        <v>3638</v>
      </c>
      <c r="C3264" s="672" t="s">
        <v>4280</v>
      </c>
      <c r="D3264" s="675">
        <v>44742</v>
      </c>
      <c r="E3264" s="477" t="s">
        <v>3127</v>
      </c>
      <c r="F3264" s="682" t="s">
        <v>453</v>
      </c>
      <c r="G3264" s="670">
        <f>_xlfn.XLOOKUP(Table3[[#This Row],[district]],LISTS!B:B,LISTS!C:C,0,0,1)</f>
        <v>80401060</v>
      </c>
    </row>
    <row r="3265" spans="1:7" ht="13.5" x14ac:dyDescent="0.35">
      <c r="A3265" s="671" t="s">
        <v>4020</v>
      </c>
      <c r="B3265" s="676" t="s">
        <v>3482</v>
      </c>
      <c r="C3265" s="672" t="s">
        <v>4280</v>
      </c>
      <c r="D3265" s="675">
        <v>44742</v>
      </c>
      <c r="E3265" s="477" t="s">
        <v>3127</v>
      </c>
      <c r="F3265" s="682" t="s">
        <v>453</v>
      </c>
      <c r="G3265" s="670">
        <f>_xlfn.XLOOKUP(Table3[[#This Row],[district]],LISTS!B:B,LISTS!C:C,0,0,1)</f>
        <v>80401060</v>
      </c>
    </row>
    <row r="3266" spans="1:7" ht="13.5" x14ac:dyDescent="0.35">
      <c r="A3266" s="674" t="s">
        <v>4020</v>
      </c>
      <c r="B3266" s="674" t="s">
        <v>3638</v>
      </c>
      <c r="C3266" s="672" t="s">
        <v>4280</v>
      </c>
      <c r="D3266" s="675">
        <v>44742</v>
      </c>
      <c r="E3266" s="477" t="s">
        <v>3127</v>
      </c>
      <c r="F3266" s="682" t="s">
        <v>453</v>
      </c>
      <c r="G3266" s="670">
        <f>_xlfn.XLOOKUP(Table3[[#This Row],[district]],LISTS!B:B,LISTS!C:C,0,0,1)</f>
        <v>80401060</v>
      </c>
    </row>
    <row r="3267" spans="1:7" ht="13.5" x14ac:dyDescent="0.35">
      <c r="A3267" s="671" t="s">
        <v>4021</v>
      </c>
      <c r="B3267" s="676" t="s">
        <v>3656</v>
      </c>
      <c r="C3267" s="672" t="s">
        <v>4280</v>
      </c>
      <c r="D3267" s="675">
        <v>44742</v>
      </c>
      <c r="E3267" s="477" t="s">
        <v>3127</v>
      </c>
      <c r="F3267" s="682" t="s">
        <v>453</v>
      </c>
      <c r="G3267" s="670">
        <f>_xlfn.XLOOKUP(Table3[[#This Row],[district]],LISTS!B:B,LISTS!C:C,0,0,1)</f>
        <v>80401060</v>
      </c>
    </row>
    <row r="3268" spans="1:7" ht="13.5" x14ac:dyDescent="0.35">
      <c r="A3268" s="674" t="s">
        <v>4021</v>
      </c>
      <c r="B3268" s="676" t="s">
        <v>3638</v>
      </c>
      <c r="C3268" s="672" t="s">
        <v>4280</v>
      </c>
      <c r="D3268" s="675">
        <v>44742</v>
      </c>
      <c r="E3268" s="477" t="s">
        <v>3127</v>
      </c>
      <c r="F3268" s="682" t="s">
        <v>453</v>
      </c>
      <c r="G3268" s="670">
        <f>_xlfn.XLOOKUP(Table3[[#This Row],[district]],LISTS!B:B,LISTS!C:C,0,0,1)</f>
        <v>80401060</v>
      </c>
    </row>
    <row r="3269" spans="1:7" ht="13.5" x14ac:dyDescent="0.35">
      <c r="A3269" s="670" t="s">
        <v>3596</v>
      </c>
      <c r="B3269" s="676" t="s">
        <v>3656</v>
      </c>
      <c r="C3269" s="672" t="s">
        <v>4279</v>
      </c>
      <c r="D3269" s="675">
        <v>44742</v>
      </c>
      <c r="E3269" s="477" t="s">
        <v>3127</v>
      </c>
      <c r="F3269" s="682" t="s">
        <v>453</v>
      </c>
      <c r="G3269" s="670">
        <f>_xlfn.XLOOKUP(Table3[[#This Row],[district]],LISTS!B:B,LISTS!C:C,0,0,1)</f>
        <v>80401060</v>
      </c>
    </row>
    <row r="3270" spans="1:7" ht="13.5" x14ac:dyDescent="0.35">
      <c r="A3270" s="674" t="s">
        <v>3596</v>
      </c>
      <c r="B3270" s="676" t="s">
        <v>3671</v>
      </c>
      <c r="C3270" s="672" t="s">
        <v>4279</v>
      </c>
      <c r="D3270" s="675">
        <v>44742</v>
      </c>
      <c r="E3270" s="477" t="s">
        <v>3127</v>
      </c>
      <c r="F3270" s="682" t="s">
        <v>453</v>
      </c>
      <c r="G3270" s="670">
        <f>_xlfn.XLOOKUP(Table3[[#This Row],[district]],LISTS!B:B,LISTS!C:C,0,0,1)</f>
        <v>80401060</v>
      </c>
    </row>
    <row r="3271" spans="1:7" ht="13.5" x14ac:dyDescent="0.35">
      <c r="A3271" s="671" t="s">
        <v>3871</v>
      </c>
      <c r="B3271" s="676" t="s">
        <v>336</v>
      </c>
      <c r="C3271" s="672" t="s">
        <v>4279</v>
      </c>
      <c r="D3271" s="675">
        <v>44742</v>
      </c>
      <c r="E3271" s="477" t="s">
        <v>3127</v>
      </c>
      <c r="F3271" s="682" t="s">
        <v>453</v>
      </c>
      <c r="G3271" s="670">
        <f>_xlfn.XLOOKUP(Table3[[#This Row],[district]],LISTS!B:B,LISTS!C:C,0,0,1)</f>
        <v>80401060</v>
      </c>
    </row>
    <row r="3272" spans="1:7" ht="13.5" x14ac:dyDescent="0.35">
      <c r="A3272" s="674" t="s">
        <v>3871</v>
      </c>
      <c r="B3272" s="676" t="s">
        <v>3671</v>
      </c>
      <c r="C3272" s="672" t="s">
        <v>4279</v>
      </c>
      <c r="D3272" s="675">
        <v>44742</v>
      </c>
      <c r="E3272" s="477" t="s">
        <v>3127</v>
      </c>
      <c r="F3272" s="682" t="s">
        <v>453</v>
      </c>
      <c r="G3272" s="670">
        <f>_xlfn.XLOOKUP(Table3[[#This Row],[district]],LISTS!B:B,LISTS!C:C,0,0,1)</f>
        <v>80401060</v>
      </c>
    </row>
    <row r="3273" spans="1:7" ht="13.5" x14ac:dyDescent="0.35">
      <c r="A3273" s="671" t="s">
        <v>4022</v>
      </c>
      <c r="B3273" s="676" t="s">
        <v>336</v>
      </c>
      <c r="C3273" s="672" t="s">
        <v>4280</v>
      </c>
      <c r="D3273" s="675">
        <v>44742</v>
      </c>
      <c r="E3273" s="477" t="s">
        <v>3127</v>
      </c>
      <c r="F3273" s="682" t="s">
        <v>453</v>
      </c>
      <c r="G3273" s="670">
        <f>_xlfn.XLOOKUP(Table3[[#This Row],[district]],LISTS!B:B,LISTS!C:C,0,0,1)</f>
        <v>80401060</v>
      </c>
    </row>
    <row r="3274" spans="1:7" ht="13.5" x14ac:dyDescent="0.35">
      <c r="A3274" s="674" t="s">
        <v>4022</v>
      </c>
      <c r="B3274" s="676" t="s">
        <v>3638</v>
      </c>
      <c r="C3274" s="672" t="s">
        <v>4280</v>
      </c>
      <c r="D3274" s="675">
        <v>44742</v>
      </c>
      <c r="E3274" s="477" t="s">
        <v>3127</v>
      </c>
      <c r="F3274" s="682" t="s">
        <v>453</v>
      </c>
      <c r="G3274" s="670">
        <f>_xlfn.XLOOKUP(Table3[[#This Row],[district]],LISTS!B:B,LISTS!C:C,0,0,1)</f>
        <v>80401060</v>
      </c>
    </row>
    <row r="3275" spans="1:7" ht="13.5" x14ac:dyDescent="0.35">
      <c r="A3275" s="670" t="s">
        <v>3579</v>
      </c>
      <c r="B3275" s="676" t="s">
        <v>3658</v>
      </c>
      <c r="C3275" s="672" t="s">
        <v>4279</v>
      </c>
      <c r="D3275" s="675">
        <v>44742</v>
      </c>
      <c r="E3275" s="477" t="s">
        <v>3127</v>
      </c>
      <c r="F3275" s="682" t="s">
        <v>453</v>
      </c>
      <c r="G3275" s="670">
        <f>_xlfn.XLOOKUP(Table3[[#This Row],[district]],LISTS!B:B,LISTS!C:C,0,0,1)</f>
        <v>80401060</v>
      </c>
    </row>
    <row r="3276" spans="1:7" ht="13.5" x14ac:dyDescent="0.35">
      <c r="A3276" s="674" t="s">
        <v>3579</v>
      </c>
      <c r="B3276" s="676" t="s">
        <v>3671</v>
      </c>
      <c r="C3276" s="672" t="s">
        <v>4279</v>
      </c>
      <c r="D3276" s="675">
        <v>44742</v>
      </c>
      <c r="E3276" s="477" t="s">
        <v>3127</v>
      </c>
      <c r="F3276" s="682" t="s">
        <v>453</v>
      </c>
      <c r="G3276" s="670">
        <f>_xlfn.XLOOKUP(Table3[[#This Row],[district]],LISTS!B:B,LISTS!C:C,0,0,1)</f>
        <v>80401060</v>
      </c>
    </row>
    <row r="3277" spans="1:7" ht="13.5" x14ac:dyDescent="0.35">
      <c r="A3277" s="671" t="s">
        <v>3872</v>
      </c>
      <c r="B3277" s="676" t="s">
        <v>3665</v>
      </c>
      <c r="C3277" s="672" t="s">
        <v>4279</v>
      </c>
      <c r="D3277" s="675">
        <v>44742</v>
      </c>
      <c r="E3277" s="477" t="s">
        <v>3127</v>
      </c>
      <c r="F3277" s="682" t="s">
        <v>453</v>
      </c>
      <c r="G3277" s="670">
        <f>_xlfn.XLOOKUP(Table3[[#This Row],[district]],LISTS!B:B,LISTS!C:C,0,0,1)</f>
        <v>80401060</v>
      </c>
    </row>
    <row r="3278" spans="1:7" ht="13.5" x14ac:dyDescent="0.35">
      <c r="A3278" s="674" t="s">
        <v>3872</v>
      </c>
      <c r="B3278" s="676" t="s">
        <v>3671</v>
      </c>
      <c r="C3278" s="672" t="s">
        <v>4279</v>
      </c>
      <c r="D3278" s="675">
        <v>44742</v>
      </c>
      <c r="E3278" s="477" t="s">
        <v>3127</v>
      </c>
      <c r="F3278" s="682" t="s">
        <v>453</v>
      </c>
      <c r="G3278" s="670">
        <f>_xlfn.XLOOKUP(Table3[[#This Row],[district]],LISTS!B:B,LISTS!C:C,0,0,1)</f>
        <v>80401060</v>
      </c>
    </row>
    <row r="3279" spans="1:7" ht="13.5" x14ac:dyDescent="0.35">
      <c r="A3279" s="670" t="s">
        <v>3613</v>
      </c>
      <c r="B3279" s="676" t="s">
        <v>3671</v>
      </c>
      <c r="C3279" s="672" t="s">
        <v>4279</v>
      </c>
      <c r="D3279" s="675">
        <v>44742</v>
      </c>
      <c r="E3279" s="477" t="s">
        <v>3127</v>
      </c>
      <c r="F3279" s="682" t="s">
        <v>453</v>
      </c>
      <c r="G3279" s="670">
        <f>_xlfn.XLOOKUP(Table3[[#This Row],[district]],LISTS!B:B,LISTS!C:C,0,0,1)</f>
        <v>80401060</v>
      </c>
    </row>
    <row r="3280" spans="1:7" ht="13.5" x14ac:dyDescent="0.35">
      <c r="A3280" s="671" t="s">
        <v>4023</v>
      </c>
      <c r="B3280" s="676" t="s">
        <v>3658</v>
      </c>
      <c r="C3280" s="672" t="s">
        <v>4280</v>
      </c>
      <c r="D3280" s="675">
        <v>44742</v>
      </c>
      <c r="E3280" s="477" t="s">
        <v>3127</v>
      </c>
      <c r="F3280" s="682" t="s">
        <v>453</v>
      </c>
      <c r="G3280" s="670">
        <f>_xlfn.XLOOKUP(Table3[[#This Row],[district]],LISTS!B:B,LISTS!C:C,0,0,1)</f>
        <v>80401060</v>
      </c>
    </row>
    <row r="3281" spans="1:7" ht="13.5" x14ac:dyDescent="0.35">
      <c r="A3281" s="674" t="s">
        <v>4023</v>
      </c>
      <c r="B3281" s="676" t="s">
        <v>3638</v>
      </c>
      <c r="C3281" s="672" t="s">
        <v>4280</v>
      </c>
      <c r="D3281" s="675">
        <v>44742</v>
      </c>
      <c r="E3281" s="477" t="s">
        <v>3127</v>
      </c>
      <c r="F3281" s="682" t="s">
        <v>453</v>
      </c>
      <c r="G3281" s="670">
        <f>_xlfn.XLOOKUP(Table3[[#This Row],[district]],LISTS!B:B,LISTS!C:C,0,0,1)</f>
        <v>80401060</v>
      </c>
    </row>
    <row r="3282" spans="1:7" ht="13.5" x14ac:dyDescent="0.35">
      <c r="A3282" s="671" t="s">
        <v>3873</v>
      </c>
      <c r="B3282" s="676" t="s">
        <v>3674</v>
      </c>
      <c r="C3282" s="672" t="s">
        <v>4279</v>
      </c>
      <c r="D3282" s="675">
        <v>44742</v>
      </c>
      <c r="E3282" s="477" t="s">
        <v>3127</v>
      </c>
      <c r="F3282" s="682" t="s">
        <v>453</v>
      </c>
      <c r="G3282" s="670">
        <f>_xlfn.XLOOKUP(Table3[[#This Row],[district]],LISTS!B:B,LISTS!C:C,0,0,1)</f>
        <v>80401060</v>
      </c>
    </row>
    <row r="3283" spans="1:7" ht="13.5" x14ac:dyDescent="0.35">
      <c r="A3283" s="674" t="s">
        <v>3873</v>
      </c>
      <c r="B3283" s="674" t="s">
        <v>3671</v>
      </c>
      <c r="C3283" s="672" t="s">
        <v>4279</v>
      </c>
      <c r="D3283" s="675">
        <v>44742</v>
      </c>
      <c r="E3283" s="477" t="s">
        <v>3127</v>
      </c>
      <c r="F3283" s="682" t="s">
        <v>453</v>
      </c>
      <c r="G3283" s="670">
        <f>_xlfn.XLOOKUP(Table3[[#This Row],[district]],LISTS!B:B,LISTS!C:C,0,0,1)</f>
        <v>80401060</v>
      </c>
    </row>
    <row r="3284" spans="1:7" ht="13.5" x14ac:dyDescent="0.35">
      <c r="A3284" s="671" t="s">
        <v>3874</v>
      </c>
      <c r="B3284" s="676" t="s">
        <v>3676</v>
      </c>
      <c r="C3284" s="672" t="s">
        <v>4279</v>
      </c>
      <c r="D3284" s="675">
        <v>44742</v>
      </c>
      <c r="E3284" s="477" t="s">
        <v>3127</v>
      </c>
      <c r="F3284" s="682" t="s">
        <v>453</v>
      </c>
      <c r="G3284" s="670">
        <f>_xlfn.XLOOKUP(Table3[[#This Row],[district]],LISTS!B:B,LISTS!C:C,0,0,1)</f>
        <v>80401060</v>
      </c>
    </row>
    <row r="3285" spans="1:7" ht="13.5" x14ac:dyDescent="0.35">
      <c r="A3285" s="674" t="s">
        <v>3874</v>
      </c>
      <c r="B3285" s="676" t="s">
        <v>3671</v>
      </c>
      <c r="C3285" s="672" t="s">
        <v>4279</v>
      </c>
      <c r="D3285" s="675">
        <v>44742</v>
      </c>
      <c r="E3285" s="477" t="s">
        <v>3127</v>
      </c>
      <c r="F3285" s="682" t="s">
        <v>453</v>
      </c>
      <c r="G3285" s="670">
        <f>_xlfn.XLOOKUP(Table3[[#This Row],[district]],LISTS!B:B,LISTS!C:C,0,0,1)</f>
        <v>80401060</v>
      </c>
    </row>
    <row r="3286" spans="1:7" ht="13.5" x14ac:dyDescent="0.35">
      <c r="A3286" s="671" t="s">
        <v>3875</v>
      </c>
      <c r="B3286" s="676" t="s">
        <v>3680</v>
      </c>
      <c r="C3286" s="672" t="s">
        <v>4279</v>
      </c>
      <c r="D3286" s="675">
        <v>44742</v>
      </c>
      <c r="E3286" s="477" t="s">
        <v>3127</v>
      </c>
      <c r="F3286" s="682" t="s">
        <v>453</v>
      </c>
      <c r="G3286" s="670">
        <f>_xlfn.XLOOKUP(Table3[[#This Row],[district]],LISTS!B:B,LISTS!C:C,0,0,1)</f>
        <v>80401060</v>
      </c>
    </row>
    <row r="3287" spans="1:7" ht="13.5" x14ac:dyDescent="0.35">
      <c r="A3287" s="674" t="s">
        <v>3875</v>
      </c>
      <c r="B3287" s="676" t="s">
        <v>3671</v>
      </c>
      <c r="C3287" s="672" t="s">
        <v>4279</v>
      </c>
      <c r="D3287" s="675">
        <v>44742</v>
      </c>
      <c r="E3287" s="477" t="s">
        <v>3127</v>
      </c>
      <c r="F3287" s="682" t="s">
        <v>453</v>
      </c>
      <c r="G3287" s="670">
        <f>_xlfn.XLOOKUP(Table3[[#This Row],[district]],LISTS!B:B,LISTS!C:C,0,0,1)</f>
        <v>80401060</v>
      </c>
    </row>
    <row r="3288" spans="1:7" ht="13.5" x14ac:dyDescent="0.35">
      <c r="A3288" s="671" t="s">
        <v>4024</v>
      </c>
      <c r="B3288" s="676" t="s">
        <v>3665</v>
      </c>
      <c r="C3288" s="672" t="s">
        <v>4280</v>
      </c>
      <c r="D3288" s="675">
        <v>44742</v>
      </c>
      <c r="E3288" s="477" t="s">
        <v>3127</v>
      </c>
      <c r="F3288" s="682" t="s">
        <v>453</v>
      </c>
      <c r="G3288" s="670">
        <f>_xlfn.XLOOKUP(Table3[[#This Row],[district]],LISTS!B:B,LISTS!C:C,0,0,1)</f>
        <v>80401060</v>
      </c>
    </row>
    <row r="3289" spans="1:7" ht="13.5" x14ac:dyDescent="0.35">
      <c r="A3289" s="674" t="s">
        <v>4024</v>
      </c>
      <c r="B3289" s="676" t="s">
        <v>3638</v>
      </c>
      <c r="C3289" s="672" t="s">
        <v>4280</v>
      </c>
      <c r="D3289" s="675">
        <v>44742</v>
      </c>
      <c r="E3289" s="477" t="s">
        <v>3127</v>
      </c>
      <c r="F3289" s="682" t="s">
        <v>453</v>
      </c>
      <c r="G3289" s="670">
        <f>_xlfn.XLOOKUP(Table3[[#This Row],[district]],LISTS!B:B,LISTS!C:C,0,0,1)</f>
        <v>80401060</v>
      </c>
    </row>
    <row r="3290" spans="1:7" ht="13.5" x14ac:dyDescent="0.35">
      <c r="A3290" s="671" t="s">
        <v>4025</v>
      </c>
      <c r="B3290" s="676" t="s">
        <v>3671</v>
      </c>
      <c r="C3290" s="672" t="s">
        <v>4280</v>
      </c>
      <c r="D3290" s="675">
        <v>44742</v>
      </c>
      <c r="E3290" s="477" t="s">
        <v>3127</v>
      </c>
      <c r="F3290" s="682" t="s">
        <v>453</v>
      </c>
      <c r="G3290" s="670">
        <f>_xlfn.XLOOKUP(Table3[[#This Row],[district]],LISTS!B:B,LISTS!C:C,0,0,1)</f>
        <v>80401060</v>
      </c>
    </row>
    <row r="3291" spans="1:7" ht="13.5" x14ac:dyDescent="0.35">
      <c r="A3291" s="674" t="s">
        <v>4025</v>
      </c>
      <c r="B3291" s="674" t="s">
        <v>3683</v>
      </c>
      <c r="C3291" s="672" t="s">
        <v>4280</v>
      </c>
      <c r="D3291" s="675">
        <v>44742</v>
      </c>
      <c r="E3291" s="477" t="s">
        <v>3127</v>
      </c>
      <c r="F3291" s="682" t="s">
        <v>453</v>
      </c>
      <c r="G3291" s="670">
        <f>_xlfn.XLOOKUP(Table3[[#This Row],[district]],LISTS!B:B,LISTS!C:C,0,0,1)</f>
        <v>80401060</v>
      </c>
    </row>
    <row r="3292" spans="1:7" ht="13.5" x14ac:dyDescent="0.35">
      <c r="A3292" s="671" t="s">
        <v>4026</v>
      </c>
      <c r="B3292" s="676" t="s">
        <v>3674</v>
      </c>
      <c r="C3292" s="672" t="s">
        <v>4280</v>
      </c>
      <c r="D3292" s="675">
        <v>44742</v>
      </c>
      <c r="E3292" s="477" t="s">
        <v>3127</v>
      </c>
      <c r="F3292" s="682" t="s">
        <v>453</v>
      </c>
      <c r="G3292" s="670">
        <f>_xlfn.XLOOKUP(Table3[[#This Row],[district]],LISTS!B:B,LISTS!C:C,0,0,1)</f>
        <v>80401060</v>
      </c>
    </row>
    <row r="3293" spans="1:7" ht="13.5" x14ac:dyDescent="0.35">
      <c r="A3293" s="674" t="s">
        <v>4026</v>
      </c>
      <c r="B3293" s="676" t="s">
        <v>3683</v>
      </c>
      <c r="C3293" s="672" t="s">
        <v>4280</v>
      </c>
      <c r="D3293" s="675">
        <v>44742</v>
      </c>
      <c r="E3293" s="477" t="s">
        <v>3127</v>
      </c>
      <c r="F3293" s="682" t="s">
        <v>453</v>
      </c>
      <c r="G3293" s="670">
        <f>_xlfn.XLOOKUP(Table3[[#This Row],[district]],LISTS!B:B,LISTS!C:C,0,0,1)</f>
        <v>80401060</v>
      </c>
    </row>
    <row r="3294" spans="1:7" ht="13.5" x14ac:dyDescent="0.35">
      <c r="A3294" s="671" t="s">
        <v>3876</v>
      </c>
      <c r="B3294" s="676" t="s">
        <v>3682</v>
      </c>
      <c r="C3294" s="672" t="s">
        <v>4279</v>
      </c>
      <c r="D3294" s="675">
        <v>44742</v>
      </c>
      <c r="E3294" s="477" t="s">
        <v>3127</v>
      </c>
      <c r="F3294" s="682" t="s">
        <v>453</v>
      </c>
      <c r="G3294" s="670">
        <f>_xlfn.XLOOKUP(Table3[[#This Row],[district]],LISTS!B:B,LISTS!C:C,0,0,1)</f>
        <v>80401060</v>
      </c>
    </row>
    <row r="3295" spans="1:7" ht="13.5" x14ac:dyDescent="0.35">
      <c r="A3295" s="674" t="s">
        <v>3876</v>
      </c>
      <c r="B3295" s="676" t="s">
        <v>3671</v>
      </c>
      <c r="C3295" s="672" t="s">
        <v>4279</v>
      </c>
      <c r="D3295" s="675">
        <v>44742</v>
      </c>
      <c r="E3295" s="477" t="s">
        <v>3127</v>
      </c>
      <c r="F3295" s="682" t="s">
        <v>453</v>
      </c>
      <c r="G3295" s="670">
        <f>_xlfn.XLOOKUP(Table3[[#This Row],[district]],LISTS!B:B,LISTS!C:C,0,0,1)</f>
        <v>80401060</v>
      </c>
    </row>
    <row r="3296" spans="1:7" ht="13.5" x14ac:dyDescent="0.35">
      <c r="A3296" s="671" t="s">
        <v>4027</v>
      </c>
      <c r="B3296" s="676" t="s">
        <v>3676</v>
      </c>
      <c r="C3296" s="672" t="s">
        <v>4280</v>
      </c>
      <c r="D3296" s="675">
        <v>44742</v>
      </c>
      <c r="E3296" s="477" t="s">
        <v>3127</v>
      </c>
      <c r="F3296" s="682" t="s">
        <v>453</v>
      </c>
      <c r="G3296" s="670">
        <f>_xlfn.XLOOKUP(Table3[[#This Row],[district]],LISTS!B:B,LISTS!C:C,0,0,1)</f>
        <v>80401060</v>
      </c>
    </row>
    <row r="3297" spans="1:7" ht="13.5" x14ac:dyDescent="0.35">
      <c r="A3297" s="674" t="s">
        <v>4027</v>
      </c>
      <c r="B3297" s="676" t="s">
        <v>3683</v>
      </c>
      <c r="C3297" s="672" t="s">
        <v>4280</v>
      </c>
      <c r="D3297" s="675">
        <v>44742</v>
      </c>
      <c r="E3297" s="477" t="s">
        <v>3127</v>
      </c>
      <c r="F3297" s="682" t="s">
        <v>453</v>
      </c>
      <c r="G3297" s="670">
        <f>_xlfn.XLOOKUP(Table3[[#This Row],[district]],LISTS!B:B,LISTS!C:C,0,0,1)</f>
        <v>80401060</v>
      </c>
    </row>
    <row r="3298" spans="1:7" ht="13.5" x14ac:dyDescent="0.35">
      <c r="A3298" s="671" t="s">
        <v>4028</v>
      </c>
      <c r="B3298" s="676" t="s">
        <v>3680</v>
      </c>
      <c r="C3298" s="672" t="s">
        <v>4280</v>
      </c>
      <c r="D3298" s="675">
        <v>44742</v>
      </c>
      <c r="E3298" s="477" t="s">
        <v>3127</v>
      </c>
      <c r="F3298" s="682" t="s">
        <v>453</v>
      </c>
      <c r="G3298" s="670">
        <f>_xlfn.XLOOKUP(Table3[[#This Row],[district]],LISTS!B:B,LISTS!C:C,0,0,1)</f>
        <v>80401060</v>
      </c>
    </row>
    <row r="3299" spans="1:7" ht="13.5" x14ac:dyDescent="0.35">
      <c r="A3299" s="674" t="s">
        <v>4028</v>
      </c>
      <c r="B3299" s="676" t="s">
        <v>3683</v>
      </c>
      <c r="C3299" s="672" t="s">
        <v>4280</v>
      </c>
      <c r="D3299" s="675">
        <v>44742</v>
      </c>
      <c r="E3299" s="477" t="s">
        <v>3127</v>
      </c>
      <c r="F3299" s="682" t="s">
        <v>453</v>
      </c>
      <c r="G3299" s="670">
        <f>_xlfn.XLOOKUP(Table3[[#This Row],[district]],LISTS!B:B,LISTS!C:C,0,0,1)</f>
        <v>80401060</v>
      </c>
    </row>
    <row r="3300" spans="1:7" ht="13.5" x14ac:dyDescent="0.35">
      <c r="A3300" s="671" t="s">
        <v>3877</v>
      </c>
      <c r="B3300" s="676" t="s">
        <v>3683</v>
      </c>
      <c r="C3300" s="672" t="s">
        <v>4279</v>
      </c>
      <c r="D3300" s="675">
        <v>44742</v>
      </c>
      <c r="E3300" s="477" t="s">
        <v>3127</v>
      </c>
      <c r="F3300" s="682" t="s">
        <v>453</v>
      </c>
      <c r="G3300" s="670">
        <f>_xlfn.XLOOKUP(Table3[[#This Row],[district]],LISTS!B:B,LISTS!C:C,0,0,1)</f>
        <v>80401060</v>
      </c>
    </row>
    <row r="3301" spans="1:7" ht="13.5" x14ac:dyDescent="0.35">
      <c r="A3301" s="674" t="s">
        <v>3877</v>
      </c>
      <c r="B3301" s="676" t="s">
        <v>3671</v>
      </c>
      <c r="C3301" s="672" t="s">
        <v>4279</v>
      </c>
      <c r="D3301" s="675">
        <v>44742</v>
      </c>
      <c r="E3301" s="477" t="s">
        <v>3127</v>
      </c>
      <c r="F3301" s="682" t="s">
        <v>453</v>
      </c>
      <c r="G3301" s="670">
        <f>_xlfn.XLOOKUP(Table3[[#This Row],[district]],LISTS!B:B,LISTS!C:C,0,0,1)</f>
        <v>80401060</v>
      </c>
    </row>
    <row r="3302" spans="1:7" ht="13.5" x14ac:dyDescent="0.35">
      <c r="A3302" s="671" t="s">
        <v>4029</v>
      </c>
      <c r="B3302" s="676" t="s">
        <v>3682</v>
      </c>
      <c r="C3302" s="672" t="s">
        <v>4280</v>
      </c>
      <c r="D3302" s="675">
        <v>44742</v>
      </c>
      <c r="E3302" s="477" t="s">
        <v>3127</v>
      </c>
      <c r="F3302" s="682" t="s">
        <v>453</v>
      </c>
      <c r="G3302" s="670">
        <f>_xlfn.XLOOKUP(Table3[[#This Row],[district]],LISTS!B:B,LISTS!C:C,0,0,1)</f>
        <v>80401060</v>
      </c>
    </row>
    <row r="3303" spans="1:7" ht="13.5" x14ac:dyDescent="0.35">
      <c r="A3303" s="674" t="s">
        <v>4029</v>
      </c>
      <c r="B3303" s="676" t="s">
        <v>3683</v>
      </c>
      <c r="C3303" s="672" t="s">
        <v>4280</v>
      </c>
      <c r="D3303" s="675">
        <v>44742</v>
      </c>
      <c r="E3303" s="477" t="s">
        <v>3127</v>
      </c>
      <c r="F3303" s="682" t="s">
        <v>453</v>
      </c>
      <c r="G3303" s="670">
        <f>_xlfn.XLOOKUP(Table3[[#This Row],[district]],LISTS!B:B,LISTS!C:C,0,0,1)</f>
        <v>80401060</v>
      </c>
    </row>
    <row r="3304" spans="1:7" ht="13.5" x14ac:dyDescent="0.35">
      <c r="A3304" s="670" t="s">
        <v>3605</v>
      </c>
      <c r="B3304" s="676" t="s">
        <v>3685</v>
      </c>
      <c r="C3304" s="672" t="s">
        <v>4279</v>
      </c>
      <c r="D3304" s="675">
        <v>44742</v>
      </c>
      <c r="E3304" s="477" t="s">
        <v>3127</v>
      </c>
      <c r="F3304" s="682" t="s">
        <v>453</v>
      </c>
      <c r="G3304" s="670">
        <f>_xlfn.XLOOKUP(Table3[[#This Row],[district]],LISTS!B:B,LISTS!C:C,0,0,1)</f>
        <v>80401060</v>
      </c>
    </row>
    <row r="3305" spans="1:7" ht="13.5" x14ac:dyDescent="0.35">
      <c r="A3305" s="674" t="s">
        <v>3605</v>
      </c>
      <c r="B3305" s="676" t="s">
        <v>3671</v>
      </c>
      <c r="C3305" s="672" t="s">
        <v>4279</v>
      </c>
      <c r="D3305" s="675">
        <v>44742</v>
      </c>
      <c r="E3305" s="477" t="s">
        <v>3127</v>
      </c>
      <c r="F3305" s="682" t="s">
        <v>453</v>
      </c>
      <c r="G3305" s="670">
        <f>_xlfn.XLOOKUP(Table3[[#This Row],[district]],LISTS!B:B,LISTS!C:C,0,0,1)</f>
        <v>80401060</v>
      </c>
    </row>
    <row r="3306" spans="1:7" ht="13.5" x14ac:dyDescent="0.35">
      <c r="A3306" s="670" t="s">
        <v>3550</v>
      </c>
      <c r="B3306" s="676" t="s">
        <v>3688</v>
      </c>
      <c r="C3306" s="672" t="s">
        <v>4279</v>
      </c>
      <c r="D3306" s="675">
        <v>44742</v>
      </c>
      <c r="E3306" s="477" t="s">
        <v>3127</v>
      </c>
      <c r="F3306" s="682" t="s">
        <v>453</v>
      </c>
      <c r="G3306" s="670">
        <f>_xlfn.XLOOKUP(Table3[[#This Row],[district]],LISTS!B:B,LISTS!C:C,0,0,1)</f>
        <v>80401060</v>
      </c>
    </row>
    <row r="3307" spans="1:7" ht="13.5" x14ac:dyDescent="0.35">
      <c r="A3307" s="674" t="s">
        <v>3550</v>
      </c>
      <c r="B3307" s="676" t="s">
        <v>3671</v>
      </c>
      <c r="C3307" s="672" t="s">
        <v>4279</v>
      </c>
      <c r="D3307" s="675">
        <v>44742</v>
      </c>
      <c r="E3307" s="477" t="s">
        <v>3127</v>
      </c>
      <c r="F3307" s="682" t="s">
        <v>453</v>
      </c>
      <c r="G3307" s="670">
        <f>_xlfn.XLOOKUP(Table3[[#This Row],[district]],LISTS!B:B,LISTS!C:C,0,0,1)</f>
        <v>80401060</v>
      </c>
    </row>
    <row r="3308" spans="1:7" ht="13.5" x14ac:dyDescent="0.35">
      <c r="A3308" s="670" t="s">
        <v>3573</v>
      </c>
      <c r="B3308" s="676" t="s">
        <v>3689</v>
      </c>
      <c r="C3308" s="672" t="s">
        <v>4279</v>
      </c>
      <c r="D3308" s="675">
        <v>44742</v>
      </c>
      <c r="E3308" s="477" t="s">
        <v>3127</v>
      </c>
      <c r="F3308" s="682" t="s">
        <v>453</v>
      </c>
      <c r="G3308" s="670">
        <f>_xlfn.XLOOKUP(Table3[[#This Row],[district]],LISTS!B:B,LISTS!C:C,0,0,1)</f>
        <v>80401060</v>
      </c>
    </row>
    <row r="3309" spans="1:7" ht="13.5" x14ac:dyDescent="0.35">
      <c r="A3309" s="674" t="s">
        <v>3573</v>
      </c>
      <c r="B3309" s="676" t="s">
        <v>3671</v>
      </c>
      <c r="C3309" s="672" t="s">
        <v>4279</v>
      </c>
      <c r="D3309" s="675">
        <v>44742</v>
      </c>
      <c r="E3309" s="477" t="s">
        <v>3127</v>
      </c>
      <c r="F3309" s="682" t="s">
        <v>453</v>
      </c>
      <c r="G3309" s="670">
        <f>_xlfn.XLOOKUP(Table3[[#This Row],[district]],LISTS!B:B,LISTS!C:C,0,0,1)</f>
        <v>80401060</v>
      </c>
    </row>
    <row r="3310" spans="1:7" ht="13.5" x14ac:dyDescent="0.35">
      <c r="A3310" s="671" t="s">
        <v>3878</v>
      </c>
      <c r="B3310" s="676" t="s">
        <v>3691</v>
      </c>
      <c r="C3310" s="672" t="s">
        <v>4279</v>
      </c>
      <c r="D3310" s="675">
        <v>44742</v>
      </c>
      <c r="E3310" s="477" t="s">
        <v>3127</v>
      </c>
      <c r="F3310" s="682" t="s">
        <v>453</v>
      </c>
      <c r="G3310" s="670">
        <f>_xlfn.XLOOKUP(Table3[[#This Row],[district]],LISTS!B:B,LISTS!C:C,0,0,1)</f>
        <v>80401060</v>
      </c>
    </row>
    <row r="3311" spans="1:7" ht="13.5" x14ac:dyDescent="0.35">
      <c r="A3311" s="674" t="s">
        <v>3878</v>
      </c>
      <c r="B3311" s="676" t="s">
        <v>3671</v>
      </c>
      <c r="C3311" s="672" t="s">
        <v>4279</v>
      </c>
      <c r="D3311" s="675">
        <v>44742</v>
      </c>
      <c r="E3311" s="477" t="s">
        <v>3127</v>
      </c>
      <c r="F3311" s="682" t="s">
        <v>453</v>
      </c>
      <c r="G3311" s="670">
        <f>_xlfn.XLOOKUP(Table3[[#This Row],[district]],LISTS!B:B,LISTS!C:C,0,0,1)</f>
        <v>80401060</v>
      </c>
    </row>
    <row r="3312" spans="1:7" ht="13.5" x14ac:dyDescent="0.35">
      <c r="A3312" s="671" t="s">
        <v>4030</v>
      </c>
      <c r="B3312" s="676" t="s">
        <v>3683</v>
      </c>
      <c r="C3312" s="672" t="s">
        <v>4280</v>
      </c>
      <c r="D3312" s="675">
        <v>44742</v>
      </c>
      <c r="E3312" s="477" t="s">
        <v>3127</v>
      </c>
      <c r="F3312" s="682" t="s">
        <v>453</v>
      </c>
      <c r="G3312" s="670">
        <f>_xlfn.XLOOKUP(Table3[[#This Row],[district]],LISTS!B:B,LISTS!C:C,0,0,1)</f>
        <v>80401060</v>
      </c>
    </row>
    <row r="3313" spans="1:7" ht="13.5" x14ac:dyDescent="0.35">
      <c r="A3313" s="671" t="s">
        <v>4031</v>
      </c>
      <c r="B3313" s="676" t="s">
        <v>3685</v>
      </c>
      <c r="C3313" s="672" t="s">
        <v>4280</v>
      </c>
      <c r="D3313" s="675">
        <v>44742</v>
      </c>
      <c r="E3313" s="477" t="s">
        <v>3127</v>
      </c>
      <c r="F3313" s="682" t="s">
        <v>453</v>
      </c>
      <c r="G3313" s="670">
        <f>_xlfn.XLOOKUP(Table3[[#This Row],[district]],LISTS!B:B,LISTS!C:C,0,0,1)</f>
        <v>80401060</v>
      </c>
    </row>
    <row r="3314" spans="1:7" ht="13.5" x14ac:dyDescent="0.35">
      <c r="A3314" s="674" t="s">
        <v>4031</v>
      </c>
      <c r="B3314" s="676" t="s">
        <v>3683</v>
      </c>
      <c r="C3314" s="672" t="s">
        <v>4280</v>
      </c>
      <c r="D3314" s="675">
        <v>44742</v>
      </c>
      <c r="E3314" s="477" t="s">
        <v>3127</v>
      </c>
      <c r="F3314" s="682" t="s">
        <v>453</v>
      </c>
      <c r="G3314" s="670">
        <f>_xlfn.XLOOKUP(Table3[[#This Row],[district]],LISTS!B:B,LISTS!C:C,0,0,1)</f>
        <v>80401060</v>
      </c>
    </row>
    <row r="3315" spans="1:7" ht="13.5" x14ac:dyDescent="0.35">
      <c r="A3315" s="671" t="s">
        <v>3879</v>
      </c>
      <c r="B3315" s="676" t="s">
        <v>3693</v>
      </c>
      <c r="C3315" s="672" t="s">
        <v>4279</v>
      </c>
      <c r="D3315" s="675">
        <v>44742</v>
      </c>
      <c r="E3315" s="477" t="s">
        <v>3127</v>
      </c>
      <c r="F3315" s="682" t="s">
        <v>453</v>
      </c>
      <c r="G3315" s="670">
        <f>_xlfn.XLOOKUP(Table3[[#This Row],[district]],LISTS!B:B,LISTS!C:C,0,0,1)</f>
        <v>80401060</v>
      </c>
    </row>
    <row r="3316" spans="1:7" ht="13.5" x14ac:dyDescent="0.35">
      <c r="A3316" s="674" t="s">
        <v>3879</v>
      </c>
      <c r="B3316" s="674" t="s">
        <v>3671</v>
      </c>
      <c r="C3316" s="672" t="s">
        <v>4279</v>
      </c>
      <c r="D3316" s="675">
        <v>44742</v>
      </c>
      <c r="E3316" s="477" t="s">
        <v>3127</v>
      </c>
      <c r="F3316" s="682" t="s">
        <v>453</v>
      </c>
      <c r="G3316" s="670">
        <f>_xlfn.XLOOKUP(Table3[[#This Row],[district]],LISTS!B:B,LISTS!C:C,0,0,1)</f>
        <v>80401060</v>
      </c>
    </row>
    <row r="3317" spans="1:7" ht="13.5" x14ac:dyDescent="0.35">
      <c r="A3317" s="671" t="s">
        <v>4032</v>
      </c>
      <c r="B3317" s="676" t="s">
        <v>3688</v>
      </c>
      <c r="C3317" s="672" t="s">
        <v>4280</v>
      </c>
      <c r="D3317" s="675">
        <v>44742</v>
      </c>
      <c r="E3317" s="477" t="s">
        <v>3127</v>
      </c>
      <c r="F3317" s="682" t="s">
        <v>453</v>
      </c>
      <c r="G3317" s="670">
        <f>_xlfn.XLOOKUP(Table3[[#This Row],[district]],LISTS!B:B,LISTS!C:C,0,0,1)</f>
        <v>80401060</v>
      </c>
    </row>
    <row r="3318" spans="1:7" ht="13.5" x14ac:dyDescent="0.35">
      <c r="A3318" s="674" t="s">
        <v>4032</v>
      </c>
      <c r="B3318" s="676" t="s">
        <v>3683</v>
      </c>
      <c r="C3318" s="672" t="s">
        <v>4280</v>
      </c>
      <c r="D3318" s="675">
        <v>44742</v>
      </c>
      <c r="E3318" s="477" t="s">
        <v>3127</v>
      </c>
      <c r="F3318" s="682" t="s">
        <v>453</v>
      </c>
      <c r="G3318" s="670">
        <f>_xlfn.XLOOKUP(Table3[[#This Row],[district]],LISTS!B:B,LISTS!C:C,0,0,1)</f>
        <v>80401060</v>
      </c>
    </row>
    <row r="3319" spans="1:7" ht="13.5" x14ac:dyDescent="0.35">
      <c r="A3319" s="670" t="s">
        <v>3594</v>
      </c>
      <c r="B3319" s="676" t="s">
        <v>4273</v>
      </c>
      <c r="C3319" s="672" t="s">
        <v>4279</v>
      </c>
      <c r="D3319" s="675">
        <v>44742</v>
      </c>
      <c r="E3319" s="477" t="s">
        <v>3127</v>
      </c>
      <c r="F3319" s="682" t="s">
        <v>453</v>
      </c>
      <c r="G3319" s="670">
        <f>_xlfn.XLOOKUP(Table3[[#This Row],[district]],LISTS!B:B,LISTS!C:C,0,0,1)</f>
        <v>80401060</v>
      </c>
    </row>
    <row r="3320" spans="1:7" ht="13.5" x14ac:dyDescent="0.35">
      <c r="A3320" s="674" t="s">
        <v>3594</v>
      </c>
      <c r="B3320" s="676" t="s">
        <v>3671</v>
      </c>
      <c r="C3320" s="672" t="s">
        <v>4279</v>
      </c>
      <c r="D3320" s="675">
        <v>44742</v>
      </c>
      <c r="E3320" s="477" t="s">
        <v>3127</v>
      </c>
      <c r="F3320" s="682" t="s">
        <v>453</v>
      </c>
      <c r="G3320" s="670">
        <f>_xlfn.XLOOKUP(Table3[[#This Row],[district]],LISTS!B:B,LISTS!C:C,0,0,1)</f>
        <v>80401060</v>
      </c>
    </row>
    <row r="3321" spans="1:7" ht="13.5" x14ac:dyDescent="0.35">
      <c r="A3321" s="671" t="s">
        <v>4033</v>
      </c>
      <c r="B3321" s="676" t="s">
        <v>3689</v>
      </c>
      <c r="C3321" s="672" t="s">
        <v>4280</v>
      </c>
      <c r="D3321" s="675">
        <v>44742</v>
      </c>
      <c r="E3321" s="477" t="s">
        <v>3127</v>
      </c>
      <c r="F3321" s="682" t="s">
        <v>453</v>
      </c>
      <c r="G3321" s="670">
        <f>_xlfn.XLOOKUP(Table3[[#This Row],[district]],LISTS!B:B,LISTS!C:C,0,0,1)</f>
        <v>80401060</v>
      </c>
    </row>
    <row r="3322" spans="1:7" ht="13.5" x14ac:dyDescent="0.35">
      <c r="A3322" s="674" t="s">
        <v>4033</v>
      </c>
      <c r="B3322" s="676" t="s">
        <v>3683</v>
      </c>
      <c r="C3322" s="672" t="s">
        <v>4280</v>
      </c>
      <c r="D3322" s="675">
        <v>44742</v>
      </c>
      <c r="E3322" s="477" t="s">
        <v>3127</v>
      </c>
      <c r="F3322" s="682" t="s">
        <v>453</v>
      </c>
      <c r="G3322" s="670">
        <f>_xlfn.XLOOKUP(Table3[[#This Row],[district]],LISTS!B:B,LISTS!C:C,0,0,1)</f>
        <v>80401060</v>
      </c>
    </row>
    <row r="3323" spans="1:7" ht="13.5" x14ac:dyDescent="0.35">
      <c r="A3323" s="671" t="s">
        <v>4034</v>
      </c>
      <c r="B3323" s="676" t="s">
        <v>3691</v>
      </c>
      <c r="C3323" s="672" t="s">
        <v>4280</v>
      </c>
      <c r="D3323" s="675">
        <v>44742</v>
      </c>
      <c r="E3323" s="477" t="s">
        <v>3127</v>
      </c>
      <c r="F3323" s="682" t="s">
        <v>453</v>
      </c>
      <c r="G3323" s="670">
        <f>_xlfn.XLOOKUP(Table3[[#This Row],[district]],LISTS!B:B,LISTS!C:C,0,0,1)</f>
        <v>80401060</v>
      </c>
    </row>
    <row r="3324" spans="1:7" ht="13.5" x14ac:dyDescent="0.35">
      <c r="A3324" s="674" t="s">
        <v>4034</v>
      </c>
      <c r="B3324" s="674" t="s">
        <v>3683</v>
      </c>
      <c r="C3324" s="672" t="s">
        <v>4280</v>
      </c>
      <c r="D3324" s="675">
        <v>44742</v>
      </c>
      <c r="E3324" s="477" t="s">
        <v>3127</v>
      </c>
      <c r="F3324" s="682" t="s">
        <v>453</v>
      </c>
      <c r="G3324" s="670">
        <f>_xlfn.XLOOKUP(Table3[[#This Row],[district]],LISTS!B:B,LISTS!C:C,0,0,1)</f>
        <v>80401060</v>
      </c>
    </row>
    <row r="3325" spans="1:7" ht="13.5" x14ac:dyDescent="0.35">
      <c r="A3325" s="671" t="s">
        <v>4035</v>
      </c>
      <c r="B3325" s="676" t="s">
        <v>3693</v>
      </c>
      <c r="C3325" s="672" t="s">
        <v>4280</v>
      </c>
      <c r="D3325" s="675">
        <v>44742</v>
      </c>
      <c r="E3325" s="477" t="s">
        <v>3127</v>
      </c>
      <c r="F3325" s="682" t="s">
        <v>453</v>
      </c>
      <c r="G3325" s="670">
        <f>_xlfn.XLOOKUP(Table3[[#This Row],[district]],LISTS!B:B,LISTS!C:C,0,0,1)</f>
        <v>80401060</v>
      </c>
    </row>
    <row r="3326" spans="1:7" ht="13.5" x14ac:dyDescent="0.35">
      <c r="A3326" s="674" t="s">
        <v>4035</v>
      </c>
      <c r="B3326" s="676" t="s">
        <v>3683</v>
      </c>
      <c r="C3326" s="672" t="s">
        <v>4280</v>
      </c>
      <c r="D3326" s="675">
        <v>44742</v>
      </c>
      <c r="E3326" s="477" t="s">
        <v>3127</v>
      </c>
      <c r="F3326" s="682" t="s">
        <v>453</v>
      </c>
      <c r="G3326" s="670">
        <f>_xlfn.XLOOKUP(Table3[[#This Row],[district]],LISTS!B:B,LISTS!C:C,0,0,1)</f>
        <v>80401060</v>
      </c>
    </row>
    <row r="3327" spans="1:7" ht="13.5" x14ac:dyDescent="0.35">
      <c r="A3327" s="671" t="s">
        <v>3880</v>
      </c>
      <c r="B3327" s="676" t="s">
        <v>3634</v>
      </c>
      <c r="C3327" s="672" t="s">
        <v>4279</v>
      </c>
      <c r="D3327" s="675">
        <v>44742</v>
      </c>
      <c r="E3327" s="477" t="s">
        <v>3127</v>
      </c>
      <c r="F3327" s="682" t="s">
        <v>453</v>
      </c>
      <c r="G3327" s="670">
        <f>_xlfn.XLOOKUP(Table3[[#This Row],[district]],LISTS!B:B,LISTS!C:C,0,0,1)</f>
        <v>80401060</v>
      </c>
    </row>
    <row r="3328" spans="1:7" ht="13.5" x14ac:dyDescent="0.35">
      <c r="A3328" s="674" t="s">
        <v>3880</v>
      </c>
      <c r="B3328" s="676" t="s">
        <v>3671</v>
      </c>
      <c r="C3328" s="672" t="s">
        <v>4279</v>
      </c>
      <c r="D3328" s="675">
        <v>44742</v>
      </c>
      <c r="E3328" s="477" t="s">
        <v>3127</v>
      </c>
      <c r="F3328" s="682" t="s">
        <v>453</v>
      </c>
      <c r="G3328" s="670">
        <f>_xlfn.XLOOKUP(Table3[[#This Row],[district]],LISTS!B:B,LISTS!C:C,0,0,1)</f>
        <v>80401060</v>
      </c>
    </row>
    <row r="3329" spans="1:7" ht="13.5" x14ac:dyDescent="0.35">
      <c r="A3329" s="671" t="s">
        <v>3881</v>
      </c>
      <c r="B3329" s="676" t="s">
        <v>607</v>
      </c>
      <c r="C3329" s="672" t="s">
        <v>4279</v>
      </c>
      <c r="D3329" s="675">
        <v>44742</v>
      </c>
      <c r="E3329" s="477" t="s">
        <v>3127</v>
      </c>
      <c r="F3329" s="682" t="s">
        <v>453</v>
      </c>
      <c r="G3329" s="670">
        <f>_xlfn.XLOOKUP(Table3[[#This Row],[district]],LISTS!B:B,LISTS!C:C,0,0,1)</f>
        <v>80401060</v>
      </c>
    </row>
    <row r="3330" spans="1:7" ht="13.5" x14ac:dyDescent="0.35">
      <c r="A3330" s="674" t="s">
        <v>3881</v>
      </c>
      <c r="B3330" s="676" t="s">
        <v>3671</v>
      </c>
      <c r="C3330" s="672" t="s">
        <v>4279</v>
      </c>
      <c r="D3330" s="675">
        <v>44742</v>
      </c>
      <c r="E3330" s="477" t="s">
        <v>3127</v>
      </c>
      <c r="F3330" s="682" t="s">
        <v>453</v>
      </c>
      <c r="G3330" s="670">
        <f>_xlfn.XLOOKUP(Table3[[#This Row],[district]],LISTS!B:B,LISTS!C:C,0,0,1)</f>
        <v>80401060</v>
      </c>
    </row>
    <row r="3331" spans="1:7" ht="13.5" x14ac:dyDescent="0.35">
      <c r="A3331" s="670" t="s">
        <v>3609</v>
      </c>
      <c r="B3331" s="676" t="s">
        <v>378</v>
      </c>
      <c r="C3331" s="672" t="s">
        <v>4279</v>
      </c>
      <c r="D3331" s="675">
        <v>44742</v>
      </c>
      <c r="E3331" s="477" t="s">
        <v>3127</v>
      </c>
      <c r="F3331" s="682" t="s">
        <v>453</v>
      </c>
      <c r="G3331" s="670">
        <f>_xlfn.XLOOKUP(Table3[[#This Row],[district]],LISTS!B:B,LISTS!C:C,0,0,1)</f>
        <v>80401060</v>
      </c>
    </row>
    <row r="3332" spans="1:7" ht="13.5" x14ac:dyDescent="0.35">
      <c r="A3332" s="674" t="s">
        <v>3609</v>
      </c>
      <c r="B3332" s="674" t="s">
        <v>3693</v>
      </c>
      <c r="C3332" s="672" t="s">
        <v>4279</v>
      </c>
      <c r="D3332" s="675">
        <v>44742</v>
      </c>
      <c r="E3332" s="477" t="s">
        <v>3127</v>
      </c>
      <c r="F3332" s="682" t="s">
        <v>453</v>
      </c>
      <c r="G3332" s="670">
        <f>_xlfn.XLOOKUP(Table3[[#This Row],[district]],LISTS!B:B,LISTS!C:C,0,0,1)</f>
        <v>80401060</v>
      </c>
    </row>
    <row r="3333" spans="1:7" ht="13.5" x14ac:dyDescent="0.35">
      <c r="A3333" s="671" t="s">
        <v>4036</v>
      </c>
      <c r="B3333" s="676" t="s">
        <v>4273</v>
      </c>
      <c r="C3333" s="672" t="s">
        <v>4280</v>
      </c>
      <c r="D3333" s="675">
        <v>44742</v>
      </c>
      <c r="E3333" s="477" t="s">
        <v>3127</v>
      </c>
      <c r="F3333" s="682" t="s">
        <v>453</v>
      </c>
      <c r="G3333" s="670">
        <f>_xlfn.XLOOKUP(Table3[[#This Row],[district]],LISTS!B:B,LISTS!C:C,0,0,1)</f>
        <v>80401060</v>
      </c>
    </row>
    <row r="3334" spans="1:7" ht="13.5" x14ac:dyDescent="0.35">
      <c r="A3334" s="674" t="s">
        <v>4036</v>
      </c>
      <c r="B3334" s="676" t="s">
        <v>3683</v>
      </c>
      <c r="C3334" s="672" t="s">
        <v>4280</v>
      </c>
      <c r="D3334" s="675">
        <v>44742</v>
      </c>
      <c r="E3334" s="477" t="s">
        <v>3127</v>
      </c>
      <c r="F3334" s="682" t="s">
        <v>453</v>
      </c>
      <c r="G3334" s="670">
        <f>_xlfn.XLOOKUP(Table3[[#This Row],[district]],LISTS!B:B,LISTS!C:C,0,0,1)</f>
        <v>80401060</v>
      </c>
    </row>
    <row r="3335" spans="1:7" ht="13.5" x14ac:dyDescent="0.35">
      <c r="A3335" s="671" t="s">
        <v>4037</v>
      </c>
      <c r="B3335" s="676" t="s">
        <v>3634</v>
      </c>
      <c r="C3335" s="672" t="s">
        <v>4280</v>
      </c>
      <c r="D3335" s="675">
        <v>44742</v>
      </c>
      <c r="E3335" s="477" t="s">
        <v>3127</v>
      </c>
      <c r="F3335" s="682" t="s">
        <v>453</v>
      </c>
      <c r="G3335" s="670">
        <f>_xlfn.XLOOKUP(Table3[[#This Row],[district]],LISTS!B:B,LISTS!C:C,0,0,1)</f>
        <v>80401060</v>
      </c>
    </row>
    <row r="3336" spans="1:7" ht="13.5" x14ac:dyDescent="0.35">
      <c r="A3336" s="674" t="s">
        <v>4037</v>
      </c>
      <c r="B3336" s="676" t="s">
        <v>3683</v>
      </c>
      <c r="C3336" s="672" t="s">
        <v>4280</v>
      </c>
      <c r="D3336" s="675">
        <v>44742</v>
      </c>
      <c r="E3336" s="477" t="s">
        <v>3127</v>
      </c>
      <c r="F3336" s="682" t="s">
        <v>453</v>
      </c>
      <c r="G3336" s="670">
        <f>_xlfn.XLOOKUP(Table3[[#This Row],[district]],LISTS!B:B,LISTS!C:C,0,0,1)</f>
        <v>80401060</v>
      </c>
    </row>
    <row r="3337" spans="1:7" ht="13.5" x14ac:dyDescent="0.35">
      <c r="A3337" s="671" t="s">
        <v>4038</v>
      </c>
      <c r="B3337" s="676" t="s">
        <v>607</v>
      </c>
      <c r="C3337" s="672" t="s">
        <v>4280</v>
      </c>
      <c r="D3337" s="675">
        <v>44742</v>
      </c>
      <c r="E3337" s="477" t="s">
        <v>3127</v>
      </c>
      <c r="F3337" s="682" t="s">
        <v>453</v>
      </c>
      <c r="G3337" s="670">
        <f>_xlfn.XLOOKUP(Table3[[#This Row],[district]],LISTS!B:B,LISTS!C:C,0,0,1)</f>
        <v>80401060</v>
      </c>
    </row>
    <row r="3338" spans="1:7" ht="13.5" x14ac:dyDescent="0.35">
      <c r="A3338" s="674" t="s">
        <v>4038</v>
      </c>
      <c r="B3338" s="676" t="s">
        <v>3683</v>
      </c>
      <c r="C3338" s="672" t="s">
        <v>4280</v>
      </c>
      <c r="D3338" s="675">
        <v>44742</v>
      </c>
      <c r="E3338" s="477" t="s">
        <v>3127</v>
      </c>
      <c r="F3338" s="682" t="s">
        <v>453</v>
      </c>
      <c r="G3338" s="670">
        <f>_xlfn.XLOOKUP(Table3[[#This Row],[district]],LISTS!B:B,LISTS!C:C,0,0,1)</f>
        <v>80401060</v>
      </c>
    </row>
    <row r="3339" spans="1:7" ht="13.5" x14ac:dyDescent="0.35">
      <c r="A3339" s="671" t="s">
        <v>4039</v>
      </c>
      <c r="B3339" s="676" t="s">
        <v>378</v>
      </c>
      <c r="C3339" s="672" t="s">
        <v>4280</v>
      </c>
      <c r="D3339" s="675">
        <v>44742</v>
      </c>
      <c r="E3339" s="477" t="s">
        <v>3127</v>
      </c>
      <c r="F3339" s="682" t="s">
        <v>453</v>
      </c>
      <c r="G3339" s="670">
        <f>_xlfn.XLOOKUP(Table3[[#This Row],[district]],LISTS!B:B,LISTS!C:C,0,0,1)</f>
        <v>80401060</v>
      </c>
    </row>
    <row r="3340" spans="1:7" ht="13.5" x14ac:dyDescent="0.35">
      <c r="A3340" s="674" t="s">
        <v>4039</v>
      </c>
      <c r="B3340" s="676" t="s">
        <v>3683</v>
      </c>
      <c r="C3340" s="672" t="s">
        <v>4280</v>
      </c>
      <c r="D3340" s="675">
        <v>44742</v>
      </c>
      <c r="E3340" s="477" t="s">
        <v>3127</v>
      </c>
      <c r="F3340" s="682" t="s">
        <v>453</v>
      </c>
      <c r="G3340" s="670">
        <f>_xlfn.XLOOKUP(Table3[[#This Row],[district]],LISTS!B:B,LISTS!C:C,0,0,1)</f>
        <v>80401060</v>
      </c>
    </row>
    <row r="3341" spans="1:7" ht="13.5" x14ac:dyDescent="0.35">
      <c r="A3341" s="670" t="s">
        <v>3593</v>
      </c>
      <c r="B3341" s="676" t="s">
        <v>3637</v>
      </c>
      <c r="C3341" s="672" t="s">
        <v>4279</v>
      </c>
      <c r="D3341" s="675">
        <v>44742</v>
      </c>
      <c r="E3341" s="477" t="s">
        <v>3127</v>
      </c>
      <c r="F3341" s="682" t="s">
        <v>453</v>
      </c>
      <c r="G3341" s="670">
        <f>_xlfn.XLOOKUP(Table3[[#This Row],[district]],LISTS!B:B,LISTS!C:C,0,0,1)</f>
        <v>80401060</v>
      </c>
    </row>
    <row r="3342" spans="1:7" ht="13.5" x14ac:dyDescent="0.35">
      <c r="A3342" s="674" t="s">
        <v>3593</v>
      </c>
      <c r="B3342" s="676" t="s">
        <v>3693</v>
      </c>
      <c r="C3342" s="672" t="s">
        <v>4279</v>
      </c>
      <c r="D3342" s="675">
        <v>44742</v>
      </c>
      <c r="E3342" s="477" t="s">
        <v>3127</v>
      </c>
      <c r="F3342" s="682" t="s">
        <v>453</v>
      </c>
      <c r="G3342" s="670">
        <f>_xlfn.XLOOKUP(Table3[[#This Row],[district]],LISTS!B:B,LISTS!C:C,0,0,1)</f>
        <v>80401060</v>
      </c>
    </row>
    <row r="3343" spans="1:7" ht="13.5" x14ac:dyDescent="0.35">
      <c r="A3343" s="671" t="s">
        <v>3882</v>
      </c>
      <c r="B3343" s="676" t="s">
        <v>3616</v>
      </c>
      <c r="C3343" s="672" t="s">
        <v>4279</v>
      </c>
      <c r="D3343" s="675">
        <v>44742</v>
      </c>
      <c r="E3343" s="477" t="s">
        <v>3127</v>
      </c>
      <c r="F3343" s="682" t="s">
        <v>453</v>
      </c>
      <c r="G3343" s="670">
        <f>_xlfn.XLOOKUP(Table3[[#This Row],[district]],LISTS!B:B,LISTS!C:C,0,0,1)</f>
        <v>80401060</v>
      </c>
    </row>
    <row r="3344" spans="1:7" ht="13.5" x14ac:dyDescent="0.35">
      <c r="A3344" s="674" t="s">
        <v>3882</v>
      </c>
      <c r="B3344" s="676" t="s">
        <v>3693</v>
      </c>
      <c r="C3344" s="672" t="s">
        <v>4279</v>
      </c>
      <c r="D3344" s="675">
        <v>44742</v>
      </c>
      <c r="E3344" s="477" t="s">
        <v>3127</v>
      </c>
      <c r="F3344" s="682" t="s">
        <v>453</v>
      </c>
      <c r="G3344" s="670">
        <f>_xlfn.XLOOKUP(Table3[[#This Row],[district]],LISTS!B:B,LISTS!C:C,0,0,1)</f>
        <v>80401060</v>
      </c>
    </row>
    <row r="3345" spans="1:7" ht="13.5" x14ac:dyDescent="0.35">
      <c r="A3345" s="671" t="s">
        <v>3883</v>
      </c>
      <c r="B3345" s="676" t="s">
        <v>3638</v>
      </c>
      <c r="C3345" s="672" t="s">
        <v>4279</v>
      </c>
      <c r="D3345" s="675">
        <v>44742</v>
      </c>
      <c r="E3345" s="477" t="s">
        <v>3127</v>
      </c>
      <c r="F3345" s="682" t="s">
        <v>453</v>
      </c>
      <c r="G3345" s="670">
        <f>_xlfn.XLOOKUP(Table3[[#This Row],[district]],LISTS!B:B,LISTS!C:C,0,0,1)</f>
        <v>80401060</v>
      </c>
    </row>
    <row r="3346" spans="1:7" ht="13.5" x14ac:dyDescent="0.35">
      <c r="A3346" s="674" t="s">
        <v>3883</v>
      </c>
      <c r="B3346" s="676" t="s">
        <v>3693</v>
      </c>
      <c r="C3346" s="672" t="s">
        <v>4279</v>
      </c>
      <c r="D3346" s="675">
        <v>44742</v>
      </c>
      <c r="E3346" s="477" t="s">
        <v>3127</v>
      </c>
      <c r="F3346" s="682" t="s">
        <v>453</v>
      </c>
      <c r="G3346" s="670">
        <f>_xlfn.XLOOKUP(Table3[[#This Row],[district]],LISTS!B:B,LISTS!C:C,0,0,1)</f>
        <v>80401060</v>
      </c>
    </row>
    <row r="3347" spans="1:7" ht="13.5" x14ac:dyDescent="0.35">
      <c r="A3347" s="670" t="s">
        <v>3612</v>
      </c>
      <c r="B3347" s="676" t="s">
        <v>3639</v>
      </c>
      <c r="C3347" s="672" t="s">
        <v>4279</v>
      </c>
      <c r="D3347" s="675">
        <v>44742</v>
      </c>
      <c r="E3347" s="477" t="s">
        <v>3127</v>
      </c>
      <c r="F3347" s="682" t="s">
        <v>453</v>
      </c>
      <c r="G3347" s="670">
        <f>_xlfn.XLOOKUP(Table3[[#This Row],[district]],LISTS!B:B,LISTS!C:C,0,0,1)</f>
        <v>80401060</v>
      </c>
    </row>
    <row r="3348" spans="1:7" ht="13.5" x14ac:dyDescent="0.35">
      <c r="A3348" s="674" t="s">
        <v>3612</v>
      </c>
      <c r="B3348" s="676" t="s">
        <v>3693</v>
      </c>
      <c r="C3348" s="672" t="s">
        <v>4279</v>
      </c>
      <c r="D3348" s="675">
        <v>44742</v>
      </c>
      <c r="E3348" s="477" t="s">
        <v>3127</v>
      </c>
      <c r="F3348" s="682" t="s">
        <v>453</v>
      </c>
      <c r="G3348" s="670">
        <f>_xlfn.XLOOKUP(Table3[[#This Row],[district]],LISTS!B:B,LISTS!C:C,0,0,1)</f>
        <v>80401060</v>
      </c>
    </row>
    <row r="3349" spans="1:7" ht="13.5" x14ac:dyDescent="0.35">
      <c r="A3349" s="671" t="s">
        <v>3884</v>
      </c>
      <c r="B3349" s="676" t="s">
        <v>3640</v>
      </c>
      <c r="C3349" s="672" t="s">
        <v>4279</v>
      </c>
      <c r="D3349" s="675">
        <v>44742</v>
      </c>
      <c r="E3349" s="477" t="s">
        <v>3127</v>
      </c>
      <c r="F3349" s="682" t="s">
        <v>453</v>
      </c>
      <c r="G3349" s="670">
        <f>_xlfn.XLOOKUP(Table3[[#This Row],[district]],LISTS!B:B,LISTS!C:C,0,0,1)</f>
        <v>80401060</v>
      </c>
    </row>
    <row r="3350" spans="1:7" ht="13.5" x14ac:dyDescent="0.35">
      <c r="A3350" s="674" t="s">
        <v>3884</v>
      </c>
      <c r="B3350" s="676" t="s">
        <v>3693</v>
      </c>
      <c r="C3350" s="672" t="s">
        <v>4279</v>
      </c>
      <c r="D3350" s="675">
        <v>44742</v>
      </c>
      <c r="E3350" s="477" t="s">
        <v>3127</v>
      </c>
      <c r="F3350" s="682" t="s">
        <v>453</v>
      </c>
      <c r="G3350" s="670">
        <f>_xlfn.XLOOKUP(Table3[[#This Row],[district]],LISTS!B:B,LISTS!C:C,0,0,1)</f>
        <v>80401060</v>
      </c>
    </row>
    <row r="3351" spans="1:7" ht="13.5" x14ac:dyDescent="0.35">
      <c r="A3351" s="671" t="s">
        <v>4040</v>
      </c>
      <c r="B3351" s="676" t="s">
        <v>3637</v>
      </c>
      <c r="C3351" s="672" t="s">
        <v>4280</v>
      </c>
      <c r="D3351" s="675">
        <v>44742</v>
      </c>
      <c r="E3351" s="477" t="s">
        <v>3127</v>
      </c>
      <c r="F3351" s="682" t="s">
        <v>453</v>
      </c>
      <c r="G3351" s="670">
        <f>_xlfn.XLOOKUP(Table3[[#This Row],[district]],LISTS!B:B,LISTS!C:C,0,0,1)</f>
        <v>80401060</v>
      </c>
    </row>
    <row r="3352" spans="1:7" ht="13.5" x14ac:dyDescent="0.35">
      <c r="A3352" s="674" t="s">
        <v>4040</v>
      </c>
      <c r="B3352" s="676" t="s">
        <v>3683</v>
      </c>
      <c r="C3352" s="672" t="s">
        <v>4280</v>
      </c>
      <c r="D3352" s="675">
        <v>44742</v>
      </c>
      <c r="E3352" s="477" t="s">
        <v>3127</v>
      </c>
      <c r="F3352" s="682" t="s">
        <v>453</v>
      </c>
      <c r="G3352" s="670">
        <f>_xlfn.XLOOKUP(Table3[[#This Row],[district]],LISTS!B:B,LISTS!C:C,0,0,1)</f>
        <v>80401060</v>
      </c>
    </row>
    <row r="3353" spans="1:7" ht="13.5" x14ac:dyDescent="0.35">
      <c r="A3353" s="671" t="s">
        <v>4041</v>
      </c>
      <c r="B3353" s="676" t="s">
        <v>3616</v>
      </c>
      <c r="C3353" s="672" t="s">
        <v>4280</v>
      </c>
      <c r="D3353" s="675">
        <v>44742</v>
      </c>
      <c r="E3353" s="477" t="s">
        <v>3127</v>
      </c>
      <c r="F3353" s="682" t="s">
        <v>453</v>
      </c>
      <c r="G3353" s="670">
        <f>_xlfn.XLOOKUP(Table3[[#This Row],[district]],LISTS!B:B,LISTS!C:C,0,0,1)</f>
        <v>80401060</v>
      </c>
    </row>
    <row r="3354" spans="1:7" ht="13.5" x14ac:dyDescent="0.35">
      <c r="A3354" s="674" t="s">
        <v>4041</v>
      </c>
      <c r="B3354" s="676" t="s">
        <v>3683</v>
      </c>
      <c r="C3354" s="672" t="s">
        <v>4280</v>
      </c>
      <c r="D3354" s="675">
        <v>44742</v>
      </c>
      <c r="E3354" s="477" t="s">
        <v>3127</v>
      </c>
      <c r="F3354" s="682" t="s">
        <v>453</v>
      </c>
      <c r="G3354" s="670">
        <f>_xlfn.XLOOKUP(Table3[[#This Row],[district]],LISTS!B:B,LISTS!C:C,0,0,1)</f>
        <v>80401060</v>
      </c>
    </row>
    <row r="3355" spans="1:7" ht="13.5" x14ac:dyDescent="0.35">
      <c r="A3355" s="671" t="s">
        <v>3885</v>
      </c>
      <c r="B3355" s="676" t="s">
        <v>3641</v>
      </c>
      <c r="C3355" s="672" t="s">
        <v>4279</v>
      </c>
      <c r="D3355" s="675">
        <v>44742</v>
      </c>
      <c r="E3355" s="477" t="s">
        <v>3127</v>
      </c>
      <c r="F3355" s="682" t="s">
        <v>453</v>
      </c>
      <c r="G3355" s="670">
        <f>_xlfn.XLOOKUP(Table3[[#This Row],[district]],LISTS!B:B,LISTS!C:C,0,0,1)</f>
        <v>80401060</v>
      </c>
    </row>
    <row r="3356" spans="1:7" ht="13.5" x14ac:dyDescent="0.35">
      <c r="A3356" s="674" t="s">
        <v>3885</v>
      </c>
      <c r="B3356" s="676" t="s">
        <v>3693</v>
      </c>
      <c r="C3356" s="672" t="s">
        <v>4279</v>
      </c>
      <c r="D3356" s="675">
        <v>44742</v>
      </c>
      <c r="E3356" s="477" t="s">
        <v>3127</v>
      </c>
      <c r="F3356" s="682" t="s">
        <v>453</v>
      </c>
      <c r="G3356" s="670">
        <f>_xlfn.XLOOKUP(Table3[[#This Row],[district]],LISTS!B:B,LISTS!C:C,0,0,1)</f>
        <v>80401060</v>
      </c>
    </row>
    <row r="3357" spans="1:7" ht="13.5" x14ac:dyDescent="0.35">
      <c r="A3357" s="670" t="s">
        <v>3570</v>
      </c>
      <c r="B3357" s="676" t="s">
        <v>3642</v>
      </c>
      <c r="C3357" s="672" t="s">
        <v>4279</v>
      </c>
      <c r="D3357" s="675">
        <v>44742</v>
      </c>
      <c r="E3357" s="477" t="s">
        <v>3127</v>
      </c>
      <c r="F3357" s="682" t="s">
        <v>453</v>
      </c>
      <c r="G3357" s="670">
        <f>_xlfn.XLOOKUP(Table3[[#This Row],[district]],LISTS!B:B,LISTS!C:C,0,0,1)</f>
        <v>80401060</v>
      </c>
    </row>
    <row r="3358" spans="1:7" ht="13.5" x14ac:dyDescent="0.35">
      <c r="A3358" s="674" t="s">
        <v>3570</v>
      </c>
      <c r="B3358" s="676" t="s">
        <v>3693</v>
      </c>
      <c r="C3358" s="672" t="s">
        <v>4279</v>
      </c>
      <c r="D3358" s="675">
        <v>44742</v>
      </c>
      <c r="E3358" s="477" t="s">
        <v>3127</v>
      </c>
      <c r="F3358" s="682" t="s">
        <v>453</v>
      </c>
      <c r="G3358" s="670">
        <f>_xlfn.XLOOKUP(Table3[[#This Row],[district]],LISTS!B:B,LISTS!C:C,0,0,1)</f>
        <v>80401060</v>
      </c>
    </row>
    <row r="3359" spans="1:7" ht="13.5" x14ac:dyDescent="0.35">
      <c r="A3359" s="671" t="s">
        <v>3886</v>
      </c>
      <c r="B3359" s="676" t="s">
        <v>373</v>
      </c>
      <c r="C3359" s="672" t="s">
        <v>4279</v>
      </c>
      <c r="D3359" s="675">
        <v>44742</v>
      </c>
      <c r="E3359" s="477" t="s">
        <v>3127</v>
      </c>
      <c r="F3359" s="682" t="s">
        <v>453</v>
      </c>
      <c r="G3359" s="670">
        <f>_xlfn.XLOOKUP(Table3[[#This Row],[district]],LISTS!B:B,LISTS!C:C,0,0,1)</f>
        <v>80401060</v>
      </c>
    </row>
    <row r="3360" spans="1:7" ht="13.5" x14ac:dyDescent="0.35">
      <c r="A3360" s="674" t="s">
        <v>3886</v>
      </c>
      <c r="B3360" s="676" t="s">
        <v>3693</v>
      </c>
      <c r="C3360" s="672" t="s">
        <v>4279</v>
      </c>
      <c r="D3360" s="675">
        <v>44742</v>
      </c>
      <c r="E3360" s="477" t="s">
        <v>3127</v>
      </c>
      <c r="F3360" s="682" t="s">
        <v>453</v>
      </c>
      <c r="G3360" s="670">
        <f>_xlfn.XLOOKUP(Table3[[#This Row],[district]],LISTS!B:B,LISTS!C:C,0,0,1)</f>
        <v>80401060</v>
      </c>
    </row>
    <row r="3361" spans="1:7" ht="13.5" x14ac:dyDescent="0.35">
      <c r="A3361" s="671" t="s">
        <v>4042</v>
      </c>
      <c r="B3361" s="676" t="s">
        <v>3638</v>
      </c>
      <c r="C3361" s="672" t="s">
        <v>4280</v>
      </c>
      <c r="D3361" s="675">
        <v>44742</v>
      </c>
      <c r="E3361" s="477" t="s">
        <v>3127</v>
      </c>
      <c r="F3361" s="682" t="s">
        <v>453</v>
      </c>
      <c r="G3361" s="670">
        <f>_xlfn.XLOOKUP(Table3[[#This Row],[district]],LISTS!B:B,LISTS!C:C,0,0,1)</f>
        <v>80401060</v>
      </c>
    </row>
    <row r="3362" spans="1:7" ht="13.5" x14ac:dyDescent="0.35">
      <c r="A3362" s="674" t="s">
        <v>4042</v>
      </c>
      <c r="B3362" s="676" t="s">
        <v>3683</v>
      </c>
      <c r="C3362" s="672" t="s">
        <v>4280</v>
      </c>
      <c r="D3362" s="675">
        <v>44742</v>
      </c>
      <c r="E3362" s="477" t="s">
        <v>3127</v>
      </c>
      <c r="F3362" s="682" t="s">
        <v>453</v>
      </c>
      <c r="G3362" s="670">
        <f>_xlfn.XLOOKUP(Table3[[#This Row],[district]],LISTS!B:B,LISTS!C:C,0,0,1)</f>
        <v>80401060</v>
      </c>
    </row>
    <row r="3363" spans="1:7" ht="13.5" x14ac:dyDescent="0.35">
      <c r="A3363" s="671" t="s">
        <v>4043</v>
      </c>
      <c r="B3363" s="676" t="s">
        <v>3639</v>
      </c>
      <c r="C3363" s="672" t="s">
        <v>4280</v>
      </c>
      <c r="D3363" s="675">
        <v>44742</v>
      </c>
      <c r="E3363" s="477" t="s">
        <v>3127</v>
      </c>
      <c r="F3363" s="682" t="s">
        <v>453</v>
      </c>
      <c r="G3363" s="670">
        <f>_xlfn.XLOOKUP(Table3[[#This Row],[district]],LISTS!B:B,LISTS!C:C,0,0,1)</f>
        <v>80401060</v>
      </c>
    </row>
    <row r="3364" spans="1:7" ht="13.5" x14ac:dyDescent="0.35">
      <c r="A3364" s="674" t="s">
        <v>4043</v>
      </c>
      <c r="B3364" s="674" t="s">
        <v>3683</v>
      </c>
      <c r="C3364" s="672" t="s">
        <v>4280</v>
      </c>
      <c r="D3364" s="675">
        <v>44742</v>
      </c>
      <c r="E3364" s="477" t="s">
        <v>3127</v>
      </c>
      <c r="F3364" s="682" t="s">
        <v>453</v>
      </c>
      <c r="G3364" s="670">
        <f>_xlfn.XLOOKUP(Table3[[#This Row],[district]],LISTS!B:B,LISTS!C:C,0,0,1)</f>
        <v>80401060</v>
      </c>
    </row>
    <row r="3365" spans="1:7" ht="13.5" x14ac:dyDescent="0.35">
      <c r="A3365" s="671" t="s">
        <v>4044</v>
      </c>
      <c r="B3365" s="676" t="s">
        <v>3640</v>
      </c>
      <c r="C3365" s="672" t="s">
        <v>4280</v>
      </c>
      <c r="D3365" s="675">
        <v>44742</v>
      </c>
      <c r="E3365" s="477" t="s">
        <v>3127</v>
      </c>
      <c r="F3365" s="682" t="s">
        <v>453</v>
      </c>
      <c r="G3365" s="670">
        <f>_xlfn.XLOOKUP(Table3[[#This Row],[district]],LISTS!B:B,LISTS!C:C,0,0,1)</f>
        <v>80401060</v>
      </c>
    </row>
    <row r="3366" spans="1:7" ht="13.5" x14ac:dyDescent="0.35">
      <c r="A3366" s="674" t="s">
        <v>4044</v>
      </c>
      <c r="B3366" s="676" t="s">
        <v>3683</v>
      </c>
      <c r="C3366" s="672" t="s">
        <v>4280</v>
      </c>
      <c r="D3366" s="675">
        <v>44742</v>
      </c>
      <c r="E3366" s="477" t="s">
        <v>3127</v>
      </c>
      <c r="F3366" s="682" t="s">
        <v>453</v>
      </c>
      <c r="G3366" s="670">
        <f>_xlfn.XLOOKUP(Table3[[#This Row],[district]],LISTS!B:B,LISTS!C:C,0,0,1)</f>
        <v>80401060</v>
      </c>
    </row>
    <row r="3367" spans="1:7" ht="13.5" x14ac:dyDescent="0.35">
      <c r="A3367" s="671" t="s">
        <v>4045</v>
      </c>
      <c r="B3367" s="676" t="s">
        <v>3641</v>
      </c>
      <c r="C3367" s="672" t="s">
        <v>4280</v>
      </c>
      <c r="D3367" s="675">
        <v>44742</v>
      </c>
      <c r="E3367" s="477" t="s">
        <v>3127</v>
      </c>
      <c r="F3367" s="682" t="s">
        <v>453</v>
      </c>
      <c r="G3367" s="670">
        <f>_xlfn.XLOOKUP(Table3[[#This Row],[district]],LISTS!B:B,LISTS!C:C,0,0,1)</f>
        <v>80401060</v>
      </c>
    </row>
    <row r="3368" spans="1:7" ht="13.5" x14ac:dyDescent="0.35">
      <c r="A3368" s="674" t="s">
        <v>4045</v>
      </c>
      <c r="B3368" s="676" t="s">
        <v>3683</v>
      </c>
      <c r="C3368" s="672" t="s">
        <v>4280</v>
      </c>
      <c r="D3368" s="675">
        <v>44742</v>
      </c>
      <c r="E3368" s="477" t="s">
        <v>3127</v>
      </c>
      <c r="F3368" s="682" t="s">
        <v>453</v>
      </c>
      <c r="G3368" s="670">
        <f>_xlfn.XLOOKUP(Table3[[#This Row],[district]],LISTS!B:B,LISTS!C:C,0,0,1)</f>
        <v>80401060</v>
      </c>
    </row>
    <row r="3369" spans="1:7" ht="13.5" x14ac:dyDescent="0.35">
      <c r="A3369" s="671" t="s">
        <v>4046</v>
      </c>
      <c r="B3369" s="676" t="s">
        <v>3642</v>
      </c>
      <c r="C3369" s="672" t="s">
        <v>4280</v>
      </c>
      <c r="D3369" s="675">
        <v>44742</v>
      </c>
      <c r="E3369" s="477" t="s">
        <v>3127</v>
      </c>
      <c r="F3369" s="682" t="s">
        <v>453</v>
      </c>
      <c r="G3369" s="670">
        <f>_xlfn.XLOOKUP(Table3[[#This Row],[district]],LISTS!B:B,LISTS!C:C,0,0,1)</f>
        <v>80401060</v>
      </c>
    </row>
    <row r="3370" spans="1:7" ht="13.5" x14ac:dyDescent="0.35">
      <c r="A3370" s="674" t="s">
        <v>4046</v>
      </c>
      <c r="B3370" s="676" t="s">
        <v>3683</v>
      </c>
      <c r="C3370" s="672" t="s">
        <v>4280</v>
      </c>
      <c r="D3370" s="675">
        <v>44742</v>
      </c>
      <c r="E3370" s="477" t="s">
        <v>3127</v>
      </c>
      <c r="F3370" s="682" t="s">
        <v>453</v>
      </c>
      <c r="G3370" s="670">
        <f>_xlfn.XLOOKUP(Table3[[#This Row],[district]],LISTS!B:B,LISTS!C:C,0,0,1)</f>
        <v>80401060</v>
      </c>
    </row>
    <row r="3371" spans="1:7" ht="13.5" x14ac:dyDescent="0.35">
      <c r="A3371" s="671" t="s">
        <v>4047</v>
      </c>
      <c r="B3371" s="676" t="s">
        <v>373</v>
      </c>
      <c r="C3371" s="672" t="s">
        <v>4280</v>
      </c>
      <c r="D3371" s="675">
        <v>44742</v>
      </c>
      <c r="E3371" s="477" t="s">
        <v>3127</v>
      </c>
      <c r="F3371" s="682" t="s">
        <v>453</v>
      </c>
      <c r="G3371" s="670">
        <f>_xlfn.XLOOKUP(Table3[[#This Row],[district]],LISTS!B:B,LISTS!C:C,0,0,1)</f>
        <v>80401060</v>
      </c>
    </row>
    <row r="3372" spans="1:7" ht="13.5" x14ac:dyDescent="0.35">
      <c r="A3372" s="674" t="s">
        <v>4047</v>
      </c>
      <c r="B3372" s="674" t="s">
        <v>3676</v>
      </c>
      <c r="C3372" s="672" t="s">
        <v>4280</v>
      </c>
      <c r="D3372" s="675">
        <v>44742</v>
      </c>
      <c r="E3372" s="477" t="s">
        <v>3127</v>
      </c>
      <c r="F3372" s="682" t="s">
        <v>453</v>
      </c>
      <c r="G3372" s="670">
        <f>_xlfn.XLOOKUP(Table3[[#This Row],[district]],LISTS!B:B,LISTS!C:C,0,0,1)</f>
        <v>80401060</v>
      </c>
    </row>
    <row r="3373" spans="1:7" ht="13.5" x14ac:dyDescent="0.35">
      <c r="A3373" s="671" t="s">
        <v>4048</v>
      </c>
      <c r="B3373" s="676" t="s">
        <v>3645</v>
      </c>
      <c r="C3373" s="672" t="s">
        <v>4280</v>
      </c>
      <c r="D3373" s="675">
        <v>44742</v>
      </c>
      <c r="E3373" s="477" t="s">
        <v>3127</v>
      </c>
      <c r="F3373" s="682" t="s">
        <v>453</v>
      </c>
      <c r="G3373" s="670">
        <f>_xlfn.XLOOKUP(Table3[[#This Row],[district]],LISTS!B:B,LISTS!C:C,0,0,1)</f>
        <v>80401060</v>
      </c>
    </row>
    <row r="3374" spans="1:7" ht="13.5" x14ac:dyDescent="0.35">
      <c r="A3374" s="674" t="s">
        <v>4048</v>
      </c>
      <c r="B3374" s="676" t="s">
        <v>3676</v>
      </c>
      <c r="C3374" s="672" t="s">
        <v>4280</v>
      </c>
      <c r="D3374" s="675">
        <v>44742</v>
      </c>
      <c r="E3374" s="477" t="s">
        <v>3127</v>
      </c>
      <c r="F3374" s="682" t="s">
        <v>453</v>
      </c>
      <c r="G3374" s="670">
        <f>_xlfn.XLOOKUP(Table3[[#This Row],[district]],LISTS!B:B,LISTS!C:C,0,0,1)</f>
        <v>80401060</v>
      </c>
    </row>
    <row r="3375" spans="1:7" ht="13.5" x14ac:dyDescent="0.35">
      <c r="A3375" s="671" t="s">
        <v>4049</v>
      </c>
      <c r="B3375" s="676" t="s">
        <v>3648</v>
      </c>
      <c r="C3375" s="672" t="s">
        <v>4280</v>
      </c>
      <c r="D3375" s="675">
        <v>44742</v>
      </c>
      <c r="E3375" s="477" t="s">
        <v>3127</v>
      </c>
      <c r="F3375" s="682" t="s">
        <v>453</v>
      </c>
      <c r="G3375" s="670">
        <f>_xlfn.XLOOKUP(Table3[[#This Row],[district]],LISTS!B:B,LISTS!C:C,0,0,1)</f>
        <v>80401060</v>
      </c>
    </row>
    <row r="3376" spans="1:7" ht="13.5" x14ac:dyDescent="0.35">
      <c r="A3376" s="674" t="s">
        <v>4049</v>
      </c>
      <c r="B3376" s="676" t="s">
        <v>3676</v>
      </c>
      <c r="C3376" s="672" t="s">
        <v>4280</v>
      </c>
      <c r="D3376" s="675">
        <v>44742</v>
      </c>
      <c r="E3376" s="477" t="s">
        <v>3127</v>
      </c>
      <c r="F3376" s="682" t="s">
        <v>453</v>
      </c>
      <c r="G3376" s="670">
        <f>_xlfn.XLOOKUP(Table3[[#This Row],[district]],LISTS!B:B,LISTS!C:C,0,0,1)</f>
        <v>80401060</v>
      </c>
    </row>
    <row r="3377" spans="1:7" ht="13.5" x14ac:dyDescent="0.35">
      <c r="A3377" s="671" t="s">
        <v>3887</v>
      </c>
      <c r="B3377" s="676" t="s">
        <v>3645</v>
      </c>
      <c r="C3377" s="672" t="s">
        <v>4279</v>
      </c>
      <c r="D3377" s="675">
        <v>44742</v>
      </c>
      <c r="E3377" s="477" t="s">
        <v>3127</v>
      </c>
      <c r="F3377" s="682" t="s">
        <v>453</v>
      </c>
      <c r="G3377" s="670">
        <f>_xlfn.XLOOKUP(Table3[[#This Row],[district]],LISTS!B:B,LISTS!C:C,0,0,1)</f>
        <v>80401060</v>
      </c>
    </row>
    <row r="3378" spans="1:7" ht="13.5" x14ac:dyDescent="0.35">
      <c r="A3378" s="674" t="s">
        <v>3887</v>
      </c>
      <c r="B3378" s="674" t="s">
        <v>3693</v>
      </c>
      <c r="C3378" s="672" t="s">
        <v>4279</v>
      </c>
      <c r="D3378" s="675">
        <v>44742</v>
      </c>
      <c r="E3378" s="477" t="s">
        <v>3127</v>
      </c>
      <c r="F3378" s="682" t="s">
        <v>453</v>
      </c>
      <c r="G3378" s="670">
        <f>_xlfn.XLOOKUP(Table3[[#This Row],[district]],LISTS!B:B,LISTS!C:C,0,0,1)</f>
        <v>80401060</v>
      </c>
    </row>
    <row r="3379" spans="1:7" ht="13.5" x14ac:dyDescent="0.35">
      <c r="A3379" s="670" t="s">
        <v>3578</v>
      </c>
      <c r="B3379" s="676" t="s">
        <v>3648</v>
      </c>
      <c r="C3379" s="672" t="s">
        <v>4279</v>
      </c>
      <c r="D3379" s="675">
        <v>44742</v>
      </c>
      <c r="E3379" s="477" t="s">
        <v>3127</v>
      </c>
      <c r="F3379" s="682" t="s">
        <v>453</v>
      </c>
      <c r="G3379" s="670">
        <f>_xlfn.XLOOKUP(Table3[[#This Row],[district]],LISTS!B:B,LISTS!C:C,0,0,1)</f>
        <v>80401060</v>
      </c>
    </row>
    <row r="3380" spans="1:7" ht="13.5" x14ac:dyDescent="0.35">
      <c r="A3380" s="674" t="s">
        <v>3578</v>
      </c>
      <c r="B3380" s="676" t="s">
        <v>3693</v>
      </c>
      <c r="C3380" s="672" t="s">
        <v>4279</v>
      </c>
      <c r="D3380" s="675">
        <v>44742</v>
      </c>
      <c r="E3380" s="477" t="s">
        <v>3127</v>
      </c>
      <c r="F3380" s="682" t="s">
        <v>453</v>
      </c>
      <c r="G3380" s="670">
        <f>_xlfn.XLOOKUP(Table3[[#This Row],[district]],LISTS!B:B,LISTS!C:C,0,0,1)</f>
        <v>80401060</v>
      </c>
    </row>
    <row r="3381" spans="1:7" ht="13.5" x14ac:dyDescent="0.35">
      <c r="A3381" s="671" t="s">
        <v>4050</v>
      </c>
      <c r="B3381" s="676" t="s">
        <v>3649</v>
      </c>
      <c r="C3381" s="672" t="s">
        <v>4280</v>
      </c>
      <c r="D3381" s="675">
        <v>44742</v>
      </c>
      <c r="E3381" s="477" t="s">
        <v>3127</v>
      </c>
      <c r="F3381" s="682" t="s">
        <v>453</v>
      </c>
      <c r="G3381" s="670">
        <f>_xlfn.XLOOKUP(Table3[[#This Row],[district]],LISTS!B:B,LISTS!C:C,0,0,1)</f>
        <v>80401060</v>
      </c>
    </row>
    <row r="3382" spans="1:7" ht="13.5" x14ac:dyDescent="0.35">
      <c r="A3382" s="674" t="s">
        <v>4050</v>
      </c>
      <c r="B3382" s="676" t="s">
        <v>3676</v>
      </c>
      <c r="C3382" s="672" t="s">
        <v>4280</v>
      </c>
      <c r="D3382" s="675">
        <v>44742</v>
      </c>
      <c r="E3382" s="477" t="s">
        <v>3127</v>
      </c>
      <c r="F3382" s="682" t="s">
        <v>453</v>
      </c>
      <c r="G3382" s="670">
        <f>_xlfn.XLOOKUP(Table3[[#This Row],[district]],LISTS!B:B,LISTS!C:C,0,0,1)</f>
        <v>80401060</v>
      </c>
    </row>
    <row r="3383" spans="1:7" ht="13.5" x14ac:dyDescent="0.35">
      <c r="A3383" s="671" t="s">
        <v>4051</v>
      </c>
      <c r="B3383" s="676" t="s">
        <v>3650</v>
      </c>
      <c r="C3383" s="672" t="s">
        <v>4280</v>
      </c>
      <c r="D3383" s="675">
        <v>44742</v>
      </c>
      <c r="E3383" s="477" t="s">
        <v>3127</v>
      </c>
      <c r="F3383" s="682" t="s">
        <v>453</v>
      </c>
      <c r="G3383" s="670">
        <f>_xlfn.XLOOKUP(Table3[[#This Row],[district]],LISTS!B:B,LISTS!C:C,0,0,1)</f>
        <v>80401060</v>
      </c>
    </row>
    <row r="3384" spans="1:7" ht="13.5" x14ac:dyDescent="0.35">
      <c r="A3384" s="674" t="s">
        <v>4051</v>
      </c>
      <c r="B3384" s="676" t="s">
        <v>3676</v>
      </c>
      <c r="C3384" s="672" t="s">
        <v>4280</v>
      </c>
      <c r="D3384" s="675">
        <v>44742</v>
      </c>
      <c r="E3384" s="477" t="s">
        <v>3127</v>
      </c>
      <c r="F3384" s="682" t="s">
        <v>453</v>
      </c>
      <c r="G3384" s="670">
        <f>_xlfn.XLOOKUP(Table3[[#This Row],[district]],LISTS!B:B,LISTS!C:C,0,0,1)</f>
        <v>80401060</v>
      </c>
    </row>
    <row r="3385" spans="1:7" ht="13.5" x14ac:dyDescent="0.35">
      <c r="A3385" s="671" t="s">
        <v>3888</v>
      </c>
      <c r="B3385" s="676" t="s">
        <v>3649</v>
      </c>
      <c r="C3385" s="672" t="s">
        <v>4279</v>
      </c>
      <c r="D3385" s="675">
        <v>44742</v>
      </c>
      <c r="E3385" s="477" t="s">
        <v>3127</v>
      </c>
      <c r="F3385" s="682" t="s">
        <v>453</v>
      </c>
      <c r="G3385" s="670">
        <f>_xlfn.XLOOKUP(Table3[[#This Row],[district]],LISTS!B:B,LISTS!C:C,0,0,1)</f>
        <v>80401060</v>
      </c>
    </row>
    <row r="3386" spans="1:7" ht="13.5" x14ac:dyDescent="0.35">
      <c r="A3386" s="674" t="s">
        <v>3888</v>
      </c>
      <c r="B3386" s="676" t="s">
        <v>3693</v>
      </c>
      <c r="C3386" s="672" t="s">
        <v>4279</v>
      </c>
      <c r="D3386" s="675">
        <v>44742</v>
      </c>
      <c r="E3386" s="477" t="s">
        <v>3127</v>
      </c>
      <c r="F3386" s="682" t="s">
        <v>453</v>
      </c>
      <c r="G3386" s="670">
        <f>_xlfn.XLOOKUP(Table3[[#This Row],[district]],LISTS!B:B,LISTS!C:C,0,0,1)</f>
        <v>80401060</v>
      </c>
    </row>
    <row r="3387" spans="1:7" ht="13.5" x14ac:dyDescent="0.35">
      <c r="A3387" s="671" t="s">
        <v>4052</v>
      </c>
      <c r="B3387" s="676" t="s">
        <v>3482</v>
      </c>
      <c r="C3387" s="672" t="s">
        <v>4280</v>
      </c>
      <c r="D3387" s="675">
        <v>44742</v>
      </c>
      <c r="E3387" s="477" t="s">
        <v>3127</v>
      </c>
      <c r="F3387" s="682" t="s">
        <v>453</v>
      </c>
      <c r="G3387" s="670">
        <f>_xlfn.XLOOKUP(Table3[[#This Row],[district]],LISTS!B:B,LISTS!C:C,0,0,1)</f>
        <v>80401060</v>
      </c>
    </row>
    <row r="3388" spans="1:7" ht="13.5" x14ac:dyDescent="0.35">
      <c r="A3388" s="674" t="s">
        <v>4052</v>
      </c>
      <c r="B3388" s="676" t="s">
        <v>3676</v>
      </c>
      <c r="C3388" s="672" t="s">
        <v>4280</v>
      </c>
      <c r="D3388" s="675">
        <v>44742</v>
      </c>
      <c r="E3388" s="477" t="s">
        <v>3127</v>
      </c>
      <c r="F3388" s="682" t="s">
        <v>453</v>
      </c>
      <c r="G3388" s="670">
        <f>_xlfn.XLOOKUP(Table3[[#This Row],[district]],LISTS!B:B,LISTS!C:C,0,0,1)</f>
        <v>80401060</v>
      </c>
    </row>
    <row r="3389" spans="1:7" ht="13.5" x14ac:dyDescent="0.35">
      <c r="A3389" s="671" t="s">
        <v>4053</v>
      </c>
      <c r="B3389" s="676" t="s">
        <v>3656</v>
      </c>
      <c r="C3389" s="672" t="s">
        <v>4280</v>
      </c>
      <c r="D3389" s="675">
        <v>44742</v>
      </c>
      <c r="E3389" s="477" t="s">
        <v>3127</v>
      </c>
      <c r="F3389" s="682" t="s">
        <v>453</v>
      </c>
      <c r="G3389" s="670">
        <f>_xlfn.XLOOKUP(Table3[[#This Row],[district]],LISTS!B:B,LISTS!C:C,0,0,1)</f>
        <v>80401060</v>
      </c>
    </row>
    <row r="3390" spans="1:7" ht="13.5" x14ac:dyDescent="0.35">
      <c r="A3390" s="674" t="s">
        <v>4053</v>
      </c>
      <c r="B3390" s="676" t="s">
        <v>3676</v>
      </c>
      <c r="C3390" s="672" t="s">
        <v>4280</v>
      </c>
      <c r="D3390" s="675">
        <v>44742</v>
      </c>
      <c r="E3390" s="477" t="s">
        <v>3127</v>
      </c>
      <c r="F3390" s="682" t="s">
        <v>453</v>
      </c>
      <c r="G3390" s="670">
        <f>_xlfn.XLOOKUP(Table3[[#This Row],[district]],LISTS!B:B,LISTS!C:C,0,0,1)</f>
        <v>80401060</v>
      </c>
    </row>
    <row r="3391" spans="1:7" ht="13.5" x14ac:dyDescent="0.35">
      <c r="A3391" s="670" t="s">
        <v>3581</v>
      </c>
      <c r="B3391" s="676" t="s">
        <v>3650</v>
      </c>
      <c r="C3391" s="672" t="s">
        <v>4279</v>
      </c>
      <c r="D3391" s="675">
        <v>44742</v>
      </c>
      <c r="E3391" s="477" t="s">
        <v>3127</v>
      </c>
      <c r="F3391" s="682" t="s">
        <v>453</v>
      </c>
      <c r="G3391" s="670">
        <f>_xlfn.XLOOKUP(Table3[[#This Row],[district]],LISTS!B:B,LISTS!C:C,0,0,1)</f>
        <v>80401060</v>
      </c>
    </row>
    <row r="3392" spans="1:7" ht="13.5" x14ac:dyDescent="0.35">
      <c r="A3392" s="674" t="s">
        <v>3581</v>
      </c>
      <c r="B3392" s="676" t="s">
        <v>3693</v>
      </c>
      <c r="C3392" s="672" t="s">
        <v>4279</v>
      </c>
      <c r="D3392" s="675">
        <v>44742</v>
      </c>
      <c r="E3392" s="477" t="s">
        <v>3127</v>
      </c>
      <c r="F3392" s="682" t="s">
        <v>453</v>
      </c>
      <c r="G3392" s="670">
        <f>_xlfn.XLOOKUP(Table3[[#This Row],[district]],LISTS!B:B,LISTS!C:C,0,0,1)</f>
        <v>80401060</v>
      </c>
    </row>
    <row r="3393" spans="1:7" ht="13.5" x14ac:dyDescent="0.35">
      <c r="A3393" s="671" t="s">
        <v>4054</v>
      </c>
      <c r="B3393" s="676" t="s">
        <v>336</v>
      </c>
      <c r="C3393" s="672" t="s">
        <v>4280</v>
      </c>
      <c r="D3393" s="675">
        <v>44742</v>
      </c>
      <c r="E3393" s="477" t="s">
        <v>3127</v>
      </c>
      <c r="F3393" s="682" t="s">
        <v>453</v>
      </c>
      <c r="G3393" s="670">
        <f>_xlfn.XLOOKUP(Table3[[#This Row],[district]],LISTS!B:B,LISTS!C:C,0,0,1)</f>
        <v>80401060</v>
      </c>
    </row>
    <row r="3394" spans="1:7" ht="13.5" x14ac:dyDescent="0.35">
      <c r="A3394" s="674" t="s">
        <v>4054</v>
      </c>
      <c r="B3394" s="676" t="s">
        <v>3676</v>
      </c>
      <c r="C3394" s="672" t="s">
        <v>4280</v>
      </c>
      <c r="D3394" s="675">
        <v>44742</v>
      </c>
      <c r="E3394" s="477" t="s">
        <v>3127</v>
      </c>
      <c r="F3394" s="682" t="s">
        <v>453</v>
      </c>
      <c r="G3394" s="670">
        <f>_xlfn.XLOOKUP(Table3[[#This Row],[district]],LISTS!B:B,LISTS!C:C,0,0,1)</f>
        <v>80401060</v>
      </c>
    </row>
    <row r="3395" spans="1:7" ht="13.5" x14ac:dyDescent="0.35">
      <c r="A3395" s="671" t="s">
        <v>4055</v>
      </c>
      <c r="B3395" s="676" t="s">
        <v>3658</v>
      </c>
      <c r="C3395" s="672" t="s">
        <v>4280</v>
      </c>
      <c r="D3395" s="675">
        <v>44742</v>
      </c>
      <c r="E3395" s="477" t="s">
        <v>3127</v>
      </c>
      <c r="F3395" s="682" t="s">
        <v>453</v>
      </c>
      <c r="G3395" s="670">
        <f>_xlfn.XLOOKUP(Table3[[#This Row],[district]],LISTS!B:B,LISTS!C:C,0,0,1)</f>
        <v>80401060</v>
      </c>
    </row>
    <row r="3396" spans="1:7" ht="13.5" x14ac:dyDescent="0.35">
      <c r="A3396" s="674" t="s">
        <v>4055</v>
      </c>
      <c r="B3396" s="676" t="s">
        <v>3676</v>
      </c>
      <c r="C3396" s="672" t="s">
        <v>4280</v>
      </c>
      <c r="D3396" s="675">
        <v>44742</v>
      </c>
      <c r="E3396" s="477" t="s">
        <v>3127</v>
      </c>
      <c r="F3396" s="682" t="s">
        <v>453</v>
      </c>
      <c r="G3396" s="670">
        <f>_xlfn.XLOOKUP(Table3[[#This Row],[district]],LISTS!B:B,LISTS!C:C,0,0,1)</f>
        <v>80401060</v>
      </c>
    </row>
    <row r="3397" spans="1:7" ht="13.5" x14ac:dyDescent="0.35">
      <c r="A3397" s="671" t="s">
        <v>4056</v>
      </c>
      <c r="B3397" s="676" t="s">
        <v>3665</v>
      </c>
      <c r="C3397" s="672" t="s">
        <v>4280</v>
      </c>
      <c r="D3397" s="675">
        <v>44742</v>
      </c>
      <c r="E3397" s="477" t="s">
        <v>3127</v>
      </c>
      <c r="F3397" s="682" t="s">
        <v>453</v>
      </c>
      <c r="G3397" s="670">
        <f>_xlfn.XLOOKUP(Table3[[#This Row],[district]],LISTS!B:B,LISTS!C:C,0,0,1)</f>
        <v>80401060</v>
      </c>
    </row>
    <row r="3398" spans="1:7" ht="13.5" x14ac:dyDescent="0.35">
      <c r="A3398" s="674" t="s">
        <v>4056</v>
      </c>
      <c r="B3398" s="674" t="s">
        <v>3676</v>
      </c>
      <c r="C3398" s="672" t="s">
        <v>4280</v>
      </c>
      <c r="D3398" s="675">
        <v>44742</v>
      </c>
      <c r="E3398" s="477" t="s">
        <v>3127</v>
      </c>
      <c r="F3398" s="682" t="s">
        <v>453</v>
      </c>
      <c r="G3398" s="670">
        <f>_xlfn.XLOOKUP(Table3[[#This Row],[district]],LISTS!B:B,LISTS!C:C,0,0,1)</f>
        <v>80401060</v>
      </c>
    </row>
    <row r="3399" spans="1:7" ht="13.5" x14ac:dyDescent="0.35">
      <c r="A3399" s="671" t="s">
        <v>4057</v>
      </c>
      <c r="B3399" s="676" t="s">
        <v>3671</v>
      </c>
      <c r="C3399" s="672" t="s">
        <v>4280</v>
      </c>
      <c r="D3399" s="675">
        <v>44742</v>
      </c>
      <c r="E3399" s="477" t="s">
        <v>3127</v>
      </c>
      <c r="F3399" s="682" t="s">
        <v>453</v>
      </c>
      <c r="G3399" s="670">
        <f>_xlfn.XLOOKUP(Table3[[#This Row],[district]],LISTS!B:B,LISTS!C:C,0,0,1)</f>
        <v>80401060</v>
      </c>
    </row>
    <row r="3400" spans="1:7" ht="13.5" x14ac:dyDescent="0.35">
      <c r="A3400" s="674" t="s">
        <v>4057</v>
      </c>
      <c r="B3400" s="676" t="s">
        <v>3676</v>
      </c>
      <c r="C3400" s="672" t="s">
        <v>4280</v>
      </c>
      <c r="D3400" s="675">
        <v>44742</v>
      </c>
      <c r="E3400" s="477" t="s">
        <v>3127</v>
      </c>
      <c r="F3400" s="682" t="s">
        <v>453</v>
      </c>
      <c r="G3400" s="670">
        <f>_xlfn.XLOOKUP(Table3[[#This Row],[district]],LISTS!B:B,LISTS!C:C,0,0,1)</f>
        <v>80401060</v>
      </c>
    </row>
    <row r="3401" spans="1:7" ht="13.5" x14ac:dyDescent="0.35">
      <c r="A3401" s="671" t="s">
        <v>4058</v>
      </c>
      <c r="B3401" s="676" t="s">
        <v>3674</v>
      </c>
      <c r="C3401" s="672" t="s">
        <v>4280</v>
      </c>
      <c r="D3401" s="675">
        <v>44742</v>
      </c>
      <c r="E3401" s="477" t="s">
        <v>3127</v>
      </c>
      <c r="F3401" s="682" t="s">
        <v>453</v>
      </c>
      <c r="G3401" s="670">
        <f>_xlfn.XLOOKUP(Table3[[#This Row],[district]],LISTS!B:B,LISTS!C:C,0,0,1)</f>
        <v>80401060</v>
      </c>
    </row>
    <row r="3402" spans="1:7" ht="13.5" x14ac:dyDescent="0.35">
      <c r="A3402" s="674" t="s">
        <v>4058</v>
      </c>
      <c r="B3402" s="676" t="s">
        <v>3676</v>
      </c>
      <c r="C3402" s="672" t="s">
        <v>4280</v>
      </c>
      <c r="D3402" s="675">
        <v>44742</v>
      </c>
      <c r="E3402" s="477" t="s">
        <v>3127</v>
      </c>
      <c r="F3402" s="682" t="s">
        <v>453</v>
      </c>
      <c r="G3402" s="670">
        <f>_xlfn.XLOOKUP(Table3[[#This Row],[district]],LISTS!B:B,LISTS!C:C,0,0,1)</f>
        <v>80401060</v>
      </c>
    </row>
    <row r="3403" spans="1:7" ht="13.5" x14ac:dyDescent="0.35">
      <c r="A3403" s="671" t="s">
        <v>3889</v>
      </c>
      <c r="B3403" s="676" t="s">
        <v>3482</v>
      </c>
      <c r="C3403" s="672" t="s">
        <v>4279</v>
      </c>
      <c r="D3403" s="675">
        <v>44742</v>
      </c>
      <c r="E3403" s="477" t="s">
        <v>3127</v>
      </c>
      <c r="F3403" s="682" t="s">
        <v>453</v>
      </c>
      <c r="G3403" s="670">
        <f>_xlfn.XLOOKUP(Table3[[#This Row],[district]],LISTS!B:B,LISTS!C:C,0,0,1)</f>
        <v>80401060</v>
      </c>
    </row>
    <row r="3404" spans="1:7" ht="13.5" x14ac:dyDescent="0.35">
      <c r="A3404" s="674" t="s">
        <v>3889</v>
      </c>
      <c r="B3404" s="676" t="s">
        <v>3693</v>
      </c>
      <c r="C3404" s="672" t="s">
        <v>4279</v>
      </c>
      <c r="D3404" s="675">
        <v>44742</v>
      </c>
      <c r="E3404" s="477" t="s">
        <v>3127</v>
      </c>
      <c r="F3404" s="682" t="s">
        <v>453</v>
      </c>
      <c r="G3404" s="670">
        <f>_xlfn.XLOOKUP(Table3[[#This Row],[district]],LISTS!B:B,LISTS!C:C,0,0,1)</f>
        <v>80401060</v>
      </c>
    </row>
    <row r="3405" spans="1:7" ht="13.5" x14ac:dyDescent="0.35">
      <c r="A3405" s="671" t="s">
        <v>3890</v>
      </c>
      <c r="B3405" s="676" t="s">
        <v>3656</v>
      </c>
      <c r="C3405" s="672" t="s">
        <v>4279</v>
      </c>
      <c r="D3405" s="675">
        <v>44742</v>
      </c>
      <c r="E3405" s="477" t="s">
        <v>3127</v>
      </c>
      <c r="F3405" s="682" t="s">
        <v>453</v>
      </c>
      <c r="G3405" s="670">
        <f>_xlfn.XLOOKUP(Table3[[#This Row],[district]],LISTS!B:B,LISTS!C:C,0,0,1)</f>
        <v>80401060</v>
      </c>
    </row>
    <row r="3406" spans="1:7" ht="13.5" x14ac:dyDescent="0.35">
      <c r="A3406" s="674" t="s">
        <v>3890</v>
      </c>
      <c r="B3406" s="676" t="s">
        <v>3693</v>
      </c>
      <c r="C3406" s="672" t="s">
        <v>4279</v>
      </c>
      <c r="D3406" s="675">
        <v>44742</v>
      </c>
      <c r="E3406" s="477" t="s">
        <v>3127</v>
      </c>
      <c r="F3406" s="682" t="s">
        <v>453</v>
      </c>
      <c r="G3406" s="670">
        <f>_xlfn.XLOOKUP(Table3[[#This Row],[district]],LISTS!B:B,LISTS!C:C,0,0,1)</f>
        <v>80401060</v>
      </c>
    </row>
    <row r="3407" spans="1:7" ht="13.5" x14ac:dyDescent="0.35">
      <c r="A3407" s="670" t="s">
        <v>3572</v>
      </c>
      <c r="B3407" s="676" t="s">
        <v>336</v>
      </c>
      <c r="C3407" s="672" t="s">
        <v>4279</v>
      </c>
      <c r="D3407" s="675">
        <v>44742</v>
      </c>
      <c r="E3407" s="477" t="s">
        <v>3127</v>
      </c>
      <c r="F3407" s="682" t="s">
        <v>453</v>
      </c>
      <c r="G3407" s="670">
        <f>_xlfn.XLOOKUP(Table3[[#This Row],[district]],LISTS!B:B,LISTS!C:C,0,0,1)</f>
        <v>80401060</v>
      </c>
    </row>
    <row r="3408" spans="1:7" ht="13.5" x14ac:dyDescent="0.35">
      <c r="A3408" s="674" t="s">
        <v>3572</v>
      </c>
      <c r="B3408" s="676" t="s">
        <v>3693</v>
      </c>
      <c r="C3408" s="672" t="s">
        <v>4279</v>
      </c>
      <c r="D3408" s="675">
        <v>44742</v>
      </c>
      <c r="E3408" s="477" t="s">
        <v>3127</v>
      </c>
      <c r="F3408" s="682" t="s">
        <v>453</v>
      </c>
      <c r="G3408" s="670">
        <f>_xlfn.XLOOKUP(Table3[[#This Row],[district]],LISTS!B:B,LISTS!C:C,0,0,1)</f>
        <v>80401060</v>
      </c>
    </row>
    <row r="3409" spans="1:7" ht="13.5" x14ac:dyDescent="0.35">
      <c r="A3409" s="671" t="s">
        <v>3891</v>
      </c>
      <c r="B3409" s="676" t="s">
        <v>3658</v>
      </c>
      <c r="C3409" s="672" t="s">
        <v>4279</v>
      </c>
      <c r="D3409" s="675">
        <v>44742</v>
      </c>
      <c r="E3409" s="477" t="s">
        <v>3127</v>
      </c>
      <c r="F3409" s="682" t="s">
        <v>453</v>
      </c>
      <c r="G3409" s="670">
        <f>_xlfn.XLOOKUP(Table3[[#This Row],[district]],LISTS!B:B,LISTS!C:C,0,0,1)</f>
        <v>80401060</v>
      </c>
    </row>
    <row r="3410" spans="1:7" ht="13.5" x14ac:dyDescent="0.35">
      <c r="A3410" s="674" t="s">
        <v>3891</v>
      </c>
      <c r="B3410" s="676" t="s">
        <v>3693</v>
      </c>
      <c r="C3410" s="672" t="s">
        <v>4279</v>
      </c>
      <c r="D3410" s="675">
        <v>44742</v>
      </c>
      <c r="E3410" s="477" t="s">
        <v>3127</v>
      </c>
      <c r="F3410" s="682" t="s">
        <v>453</v>
      </c>
      <c r="G3410" s="670">
        <f>_xlfn.XLOOKUP(Table3[[#This Row],[district]],LISTS!B:B,LISTS!C:C,0,0,1)</f>
        <v>80401060</v>
      </c>
    </row>
    <row r="3411" spans="1:7" ht="13.5" x14ac:dyDescent="0.35">
      <c r="A3411" s="671" t="s">
        <v>4059</v>
      </c>
      <c r="B3411" s="676" t="s">
        <v>3676</v>
      </c>
      <c r="C3411" s="672" t="s">
        <v>4280</v>
      </c>
      <c r="D3411" s="675">
        <v>44742</v>
      </c>
      <c r="E3411" s="477" t="s">
        <v>3127</v>
      </c>
      <c r="F3411" s="682" t="s">
        <v>453</v>
      </c>
      <c r="G3411" s="670">
        <f>_xlfn.XLOOKUP(Table3[[#This Row],[district]],LISTS!B:B,LISTS!C:C,0,0,1)</f>
        <v>80401060</v>
      </c>
    </row>
    <row r="3412" spans="1:7" ht="13.5" x14ac:dyDescent="0.35">
      <c r="A3412" s="671" t="s">
        <v>4060</v>
      </c>
      <c r="B3412" s="676" t="s">
        <v>3680</v>
      </c>
      <c r="C3412" s="672" t="s">
        <v>4280</v>
      </c>
      <c r="D3412" s="675">
        <v>44742</v>
      </c>
      <c r="E3412" s="477" t="s">
        <v>3127</v>
      </c>
      <c r="F3412" s="682" t="s">
        <v>453</v>
      </c>
      <c r="G3412" s="670">
        <f>_xlfn.XLOOKUP(Table3[[#This Row],[district]],LISTS!B:B,LISTS!C:C,0,0,1)</f>
        <v>80401060</v>
      </c>
    </row>
    <row r="3413" spans="1:7" ht="13.5" x14ac:dyDescent="0.35">
      <c r="A3413" s="674" t="s">
        <v>4060</v>
      </c>
      <c r="B3413" s="676" t="s">
        <v>3676</v>
      </c>
      <c r="C3413" s="672" t="s">
        <v>4280</v>
      </c>
      <c r="D3413" s="675">
        <v>44742</v>
      </c>
      <c r="E3413" s="477" t="s">
        <v>3127</v>
      </c>
      <c r="F3413" s="682" t="s">
        <v>453</v>
      </c>
      <c r="G3413" s="670">
        <f>_xlfn.XLOOKUP(Table3[[#This Row],[district]],LISTS!B:B,LISTS!C:C,0,0,1)</f>
        <v>80401060</v>
      </c>
    </row>
    <row r="3414" spans="1:7" ht="13.5" x14ac:dyDescent="0.35">
      <c r="A3414" s="671" t="s">
        <v>3892</v>
      </c>
      <c r="B3414" s="676" t="s">
        <v>3665</v>
      </c>
      <c r="C3414" s="672" t="s">
        <v>4279</v>
      </c>
      <c r="D3414" s="675">
        <v>44742</v>
      </c>
      <c r="E3414" s="477" t="s">
        <v>3127</v>
      </c>
      <c r="F3414" s="682" t="s">
        <v>453</v>
      </c>
      <c r="G3414" s="670">
        <f>_xlfn.XLOOKUP(Table3[[#This Row],[district]],LISTS!B:B,LISTS!C:C,0,0,1)</f>
        <v>80401060</v>
      </c>
    </row>
    <row r="3415" spans="1:7" ht="13.5" x14ac:dyDescent="0.35">
      <c r="A3415" s="674" t="s">
        <v>3892</v>
      </c>
      <c r="B3415" s="676" t="s">
        <v>3693</v>
      </c>
      <c r="C3415" s="672" t="s">
        <v>4279</v>
      </c>
      <c r="D3415" s="675">
        <v>44742</v>
      </c>
      <c r="E3415" s="477" t="s">
        <v>3127</v>
      </c>
      <c r="F3415" s="682" t="s">
        <v>453</v>
      </c>
      <c r="G3415" s="670">
        <f>_xlfn.XLOOKUP(Table3[[#This Row],[district]],LISTS!B:B,LISTS!C:C,0,0,1)</f>
        <v>80401060</v>
      </c>
    </row>
    <row r="3416" spans="1:7" ht="13.5" x14ac:dyDescent="0.35">
      <c r="A3416" s="671" t="s">
        <v>4061</v>
      </c>
      <c r="B3416" s="676" t="s">
        <v>3682</v>
      </c>
      <c r="C3416" s="672" t="s">
        <v>4280</v>
      </c>
      <c r="D3416" s="675">
        <v>44742</v>
      </c>
      <c r="E3416" s="477" t="s">
        <v>3127</v>
      </c>
      <c r="F3416" s="682" t="s">
        <v>453</v>
      </c>
      <c r="G3416" s="670">
        <f>_xlfn.XLOOKUP(Table3[[#This Row],[district]],LISTS!B:B,LISTS!C:C,0,0,1)</f>
        <v>80401060</v>
      </c>
    </row>
    <row r="3417" spans="1:7" ht="13.5" x14ac:dyDescent="0.35">
      <c r="A3417" s="674" t="s">
        <v>4061</v>
      </c>
      <c r="B3417" s="676" t="s">
        <v>3676</v>
      </c>
      <c r="C3417" s="672" t="s">
        <v>4280</v>
      </c>
      <c r="D3417" s="675">
        <v>44742</v>
      </c>
      <c r="E3417" s="477" t="s">
        <v>3127</v>
      </c>
      <c r="F3417" s="682" t="s">
        <v>453</v>
      </c>
      <c r="G3417" s="670">
        <f>_xlfn.XLOOKUP(Table3[[#This Row],[district]],LISTS!B:B,LISTS!C:C,0,0,1)</f>
        <v>80401060</v>
      </c>
    </row>
    <row r="3418" spans="1:7" ht="13.5" x14ac:dyDescent="0.35">
      <c r="A3418" s="671" t="s">
        <v>4062</v>
      </c>
      <c r="B3418" s="676" t="s">
        <v>3683</v>
      </c>
      <c r="C3418" s="672" t="s">
        <v>4280</v>
      </c>
      <c r="D3418" s="675">
        <v>44742</v>
      </c>
      <c r="E3418" s="477" t="s">
        <v>3127</v>
      </c>
      <c r="F3418" s="682" t="s">
        <v>453</v>
      </c>
      <c r="G3418" s="670">
        <f>_xlfn.XLOOKUP(Table3[[#This Row],[district]],LISTS!B:B,LISTS!C:C,0,0,1)</f>
        <v>80401060</v>
      </c>
    </row>
    <row r="3419" spans="1:7" ht="13.5" x14ac:dyDescent="0.35">
      <c r="A3419" s="674" t="s">
        <v>4062</v>
      </c>
      <c r="B3419" s="676" t="s">
        <v>3676</v>
      </c>
      <c r="C3419" s="672" t="s">
        <v>4280</v>
      </c>
      <c r="D3419" s="675">
        <v>44742</v>
      </c>
      <c r="E3419" s="477" t="s">
        <v>3127</v>
      </c>
      <c r="F3419" s="682" t="s">
        <v>453</v>
      </c>
      <c r="G3419" s="670">
        <f>_xlfn.XLOOKUP(Table3[[#This Row],[district]],LISTS!B:B,LISTS!C:C,0,0,1)</f>
        <v>80401060</v>
      </c>
    </row>
    <row r="3420" spans="1:7" ht="13.5" x14ac:dyDescent="0.35">
      <c r="A3420" s="671" t="s">
        <v>3893</v>
      </c>
      <c r="B3420" s="676" t="s">
        <v>3671</v>
      </c>
      <c r="C3420" s="672" t="s">
        <v>4279</v>
      </c>
      <c r="D3420" s="675">
        <v>44742</v>
      </c>
      <c r="E3420" s="477" t="s">
        <v>3127</v>
      </c>
      <c r="F3420" s="682" t="s">
        <v>453</v>
      </c>
      <c r="G3420" s="670">
        <f>_xlfn.XLOOKUP(Table3[[#This Row],[district]],LISTS!B:B,LISTS!C:C,0,0,1)</f>
        <v>80401060</v>
      </c>
    </row>
    <row r="3421" spans="1:7" ht="13.5" x14ac:dyDescent="0.35">
      <c r="A3421" s="674" t="s">
        <v>3893</v>
      </c>
      <c r="B3421" s="674" t="s">
        <v>3693</v>
      </c>
      <c r="C3421" s="672" t="s">
        <v>4279</v>
      </c>
      <c r="D3421" s="675">
        <v>44742</v>
      </c>
      <c r="E3421" s="477" t="s">
        <v>3127</v>
      </c>
      <c r="F3421" s="682" t="s">
        <v>453</v>
      </c>
      <c r="G3421" s="670">
        <f>_xlfn.XLOOKUP(Table3[[#This Row],[district]],LISTS!B:B,LISTS!C:C,0,0,1)</f>
        <v>80401060</v>
      </c>
    </row>
    <row r="3422" spans="1:7" ht="13.5" x14ac:dyDescent="0.35">
      <c r="A3422" s="671" t="s">
        <v>4063</v>
      </c>
      <c r="B3422" s="676" t="s">
        <v>3685</v>
      </c>
      <c r="C3422" s="672" t="s">
        <v>4280</v>
      </c>
      <c r="D3422" s="675">
        <v>44742</v>
      </c>
      <c r="E3422" s="477" t="s">
        <v>3127</v>
      </c>
      <c r="F3422" s="682" t="s">
        <v>453</v>
      </c>
      <c r="G3422" s="670">
        <f>_xlfn.XLOOKUP(Table3[[#This Row],[district]],LISTS!B:B,LISTS!C:C,0,0,1)</f>
        <v>80401060</v>
      </c>
    </row>
    <row r="3423" spans="1:7" ht="13.5" x14ac:dyDescent="0.35">
      <c r="A3423" s="674" t="s">
        <v>4063</v>
      </c>
      <c r="B3423" s="676" t="s">
        <v>3676</v>
      </c>
      <c r="C3423" s="672" t="s">
        <v>4280</v>
      </c>
      <c r="D3423" s="675">
        <v>44742</v>
      </c>
      <c r="E3423" s="477" t="s">
        <v>3127</v>
      </c>
      <c r="F3423" s="682" t="s">
        <v>453</v>
      </c>
      <c r="G3423" s="670">
        <f>_xlfn.XLOOKUP(Table3[[#This Row],[district]],LISTS!B:B,LISTS!C:C,0,0,1)</f>
        <v>80401060</v>
      </c>
    </row>
    <row r="3424" spans="1:7" ht="13.5" x14ac:dyDescent="0.35">
      <c r="A3424" s="671" t="s">
        <v>3894</v>
      </c>
      <c r="B3424" s="676" t="s">
        <v>3674</v>
      </c>
      <c r="C3424" s="672" t="s">
        <v>4279</v>
      </c>
      <c r="D3424" s="675">
        <v>44742</v>
      </c>
      <c r="E3424" s="477" t="s">
        <v>3127</v>
      </c>
      <c r="F3424" s="682" t="s">
        <v>453</v>
      </c>
      <c r="G3424" s="670">
        <f>_xlfn.XLOOKUP(Table3[[#This Row],[district]],LISTS!B:B,LISTS!C:C,0,0,1)</f>
        <v>80401060</v>
      </c>
    </row>
    <row r="3425" spans="1:7" ht="13.5" x14ac:dyDescent="0.35">
      <c r="A3425" s="674" t="s">
        <v>3894</v>
      </c>
      <c r="B3425" s="676" t="s">
        <v>3693</v>
      </c>
      <c r="C3425" s="672" t="s">
        <v>4279</v>
      </c>
      <c r="D3425" s="675">
        <v>44742</v>
      </c>
      <c r="E3425" s="477" t="s">
        <v>3127</v>
      </c>
      <c r="F3425" s="682" t="s">
        <v>453</v>
      </c>
      <c r="G3425" s="670">
        <f>_xlfn.XLOOKUP(Table3[[#This Row],[district]],LISTS!B:B,LISTS!C:C,0,0,1)</f>
        <v>80401060</v>
      </c>
    </row>
    <row r="3426" spans="1:7" ht="13.5" x14ac:dyDescent="0.35">
      <c r="A3426" s="671" t="s">
        <v>4064</v>
      </c>
      <c r="B3426" s="676" t="s">
        <v>3688</v>
      </c>
      <c r="C3426" s="672" t="s">
        <v>4280</v>
      </c>
      <c r="D3426" s="675">
        <v>44742</v>
      </c>
      <c r="E3426" s="477" t="s">
        <v>3127</v>
      </c>
      <c r="F3426" s="682" t="s">
        <v>453</v>
      </c>
      <c r="G3426" s="670">
        <f>_xlfn.XLOOKUP(Table3[[#This Row],[district]],LISTS!B:B,LISTS!C:C,0,0,1)</f>
        <v>80401060</v>
      </c>
    </row>
    <row r="3427" spans="1:7" ht="13.5" x14ac:dyDescent="0.35">
      <c r="A3427" s="674" t="s">
        <v>4064</v>
      </c>
      <c r="B3427" s="676" t="s">
        <v>3676</v>
      </c>
      <c r="C3427" s="672" t="s">
        <v>4280</v>
      </c>
      <c r="D3427" s="675">
        <v>44742</v>
      </c>
      <c r="E3427" s="477" t="s">
        <v>3127</v>
      </c>
      <c r="F3427" s="682" t="s">
        <v>453</v>
      </c>
      <c r="G3427" s="670">
        <f>_xlfn.XLOOKUP(Table3[[#This Row],[district]],LISTS!B:B,LISTS!C:C,0,0,1)</f>
        <v>80401060</v>
      </c>
    </row>
    <row r="3428" spans="1:7" ht="13.5" x14ac:dyDescent="0.35">
      <c r="A3428" s="671" t="s">
        <v>3895</v>
      </c>
      <c r="B3428" s="676" t="s">
        <v>3676</v>
      </c>
      <c r="C3428" s="672" t="s">
        <v>4279</v>
      </c>
      <c r="D3428" s="675">
        <v>44742</v>
      </c>
      <c r="E3428" s="477" t="s">
        <v>3127</v>
      </c>
      <c r="F3428" s="682" t="s">
        <v>453</v>
      </c>
      <c r="G3428" s="670">
        <f>_xlfn.XLOOKUP(Table3[[#This Row],[district]],LISTS!B:B,LISTS!C:C,0,0,1)</f>
        <v>80401060</v>
      </c>
    </row>
    <row r="3429" spans="1:7" ht="13.5" x14ac:dyDescent="0.35">
      <c r="A3429" s="674" t="s">
        <v>3895</v>
      </c>
      <c r="B3429" s="676" t="s">
        <v>3693</v>
      </c>
      <c r="C3429" s="672" t="s">
        <v>4279</v>
      </c>
      <c r="D3429" s="675">
        <v>44742</v>
      </c>
      <c r="E3429" s="477" t="s">
        <v>3127</v>
      </c>
      <c r="F3429" s="682" t="s">
        <v>453</v>
      </c>
      <c r="G3429" s="670">
        <f>_xlfn.XLOOKUP(Table3[[#This Row],[district]],LISTS!B:B,LISTS!C:C,0,0,1)</f>
        <v>80401060</v>
      </c>
    </row>
    <row r="3430" spans="1:7" ht="13.5" x14ac:dyDescent="0.35">
      <c r="A3430" s="671" t="s">
        <v>3896</v>
      </c>
      <c r="B3430" s="676" t="s">
        <v>3680</v>
      </c>
      <c r="C3430" s="672" t="s">
        <v>4279</v>
      </c>
      <c r="D3430" s="675">
        <v>44742</v>
      </c>
      <c r="E3430" s="477" t="s">
        <v>3127</v>
      </c>
      <c r="F3430" s="682" t="s">
        <v>453</v>
      </c>
      <c r="G3430" s="670">
        <f>_xlfn.XLOOKUP(Table3[[#This Row],[district]],LISTS!B:B,LISTS!C:C,0,0,1)</f>
        <v>80401060</v>
      </c>
    </row>
    <row r="3431" spans="1:7" ht="13.5" x14ac:dyDescent="0.35">
      <c r="A3431" s="674" t="s">
        <v>3896</v>
      </c>
      <c r="B3431" s="676" t="s">
        <v>3693</v>
      </c>
      <c r="C3431" s="672" t="s">
        <v>4279</v>
      </c>
      <c r="D3431" s="675">
        <v>44742</v>
      </c>
      <c r="E3431" s="477" t="s">
        <v>3127</v>
      </c>
      <c r="F3431" s="682" t="s">
        <v>453</v>
      </c>
      <c r="G3431" s="670">
        <f>_xlfn.XLOOKUP(Table3[[#This Row],[district]],LISTS!B:B,LISTS!C:C,0,0,1)</f>
        <v>80401060</v>
      </c>
    </row>
    <row r="3432" spans="1:7" ht="13.5" x14ac:dyDescent="0.35">
      <c r="A3432" s="671" t="s">
        <v>4065</v>
      </c>
      <c r="B3432" s="676" t="s">
        <v>3689</v>
      </c>
      <c r="C3432" s="672" t="s">
        <v>4280</v>
      </c>
      <c r="D3432" s="675">
        <v>44742</v>
      </c>
      <c r="E3432" s="477" t="s">
        <v>3127</v>
      </c>
      <c r="F3432" s="682" t="s">
        <v>453</v>
      </c>
      <c r="G3432" s="670">
        <f>_xlfn.XLOOKUP(Table3[[#This Row],[district]],LISTS!B:B,LISTS!C:C,0,0,1)</f>
        <v>80401060</v>
      </c>
    </row>
    <row r="3433" spans="1:7" ht="13.5" x14ac:dyDescent="0.35">
      <c r="A3433" s="674" t="s">
        <v>4065</v>
      </c>
      <c r="B3433" s="674" t="s">
        <v>3676</v>
      </c>
      <c r="C3433" s="672" t="s">
        <v>4280</v>
      </c>
      <c r="D3433" s="675">
        <v>44742</v>
      </c>
      <c r="E3433" s="477" t="s">
        <v>3127</v>
      </c>
      <c r="F3433" s="682" t="s">
        <v>453</v>
      </c>
      <c r="G3433" s="670">
        <f>_xlfn.XLOOKUP(Table3[[#This Row],[district]],LISTS!B:B,LISTS!C:C,0,0,1)</f>
        <v>80401060</v>
      </c>
    </row>
    <row r="3434" spans="1:7" ht="13.5" x14ac:dyDescent="0.35">
      <c r="A3434" s="671" t="s">
        <v>4066</v>
      </c>
      <c r="B3434" s="676" t="s">
        <v>3691</v>
      </c>
      <c r="C3434" s="672" t="s">
        <v>4280</v>
      </c>
      <c r="D3434" s="675">
        <v>44742</v>
      </c>
      <c r="E3434" s="477" t="s">
        <v>3127</v>
      </c>
      <c r="F3434" s="682" t="s">
        <v>453</v>
      </c>
      <c r="G3434" s="670">
        <f>_xlfn.XLOOKUP(Table3[[#This Row],[district]],LISTS!B:B,LISTS!C:C,0,0,1)</f>
        <v>80401060</v>
      </c>
    </row>
    <row r="3435" spans="1:7" ht="13.5" x14ac:dyDescent="0.35">
      <c r="A3435" s="674" t="s">
        <v>4066</v>
      </c>
      <c r="B3435" s="676" t="s">
        <v>3676</v>
      </c>
      <c r="C3435" s="672" t="s">
        <v>4280</v>
      </c>
      <c r="D3435" s="675">
        <v>44742</v>
      </c>
      <c r="E3435" s="477" t="s">
        <v>3127</v>
      </c>
      <c r="F3435" s="682" t="s">
        <v>453</v>
      </c>
      <c r="G3435" s="670">
        <f>_xlfn.XLOOKUP(Table3[[#This Row],[district]],LISTS!B:B,LISTS!C:C,0,0,1)</f>
        <v>80401060</v>
      </c>
    </row>
    <row r="3436" spans="1:7" ht="13.5" x14ac:dyDescent="0.35">
      <c r="A3436" s="671" t="s">
        <v>3897</v>
      </c>
      <c r="B3436" s="676" t="s">
        <v>3682</v>
      </c>
      <c r="C3436" s="672" t="s">
        <v>4279</v>
      </c>
      <c r="D3436" s="675">
        <v>44742</v>
      </c>
      <c r="E3436" s="477" t="s">
        <v>3127</v>
      </c>
      <c r="F3436" s="682" t="s">
        <v>453</v>
      </c>
      <c r="G3436" s="670">
        <f>_xlfn.XLOOKUP(Table3[[#This Row],[district]],LISTS!B:B,LISTS!C:C,0,0,1)</f>
        <v>80401060</v>
      </c>
    </row>
    <row r="3437" spans="1:7" ht="13.5" x14ac:dyDescent="0.35">
      <c r="A3437" s="674" t="s">
        <v>3897</v>
      </c>
      <c r="B3437" s="674" t="s">
        <v>336</v>
      </c>
      <c r="C3437" s="672" t="s">
        <v>4279</v>
      </c>
      <c r="D3437" s="675">
        <v>44742</v>
      </c>
      <c r="E3437" s="477" t="s">
        <v>3127</v>
      </c>
      <c r="F3437" s="682" t="s">
        <v>453</v>
      </c>
      <c r="G3437" s="670">
        <f>_xlfn.XLOOKUP(Table3[[#This Row],[district]],LISTS!B:B,LISTS!C:C,0,0,1)</f>
        <v>80401060</v>
      </c>
    </row>
    <row r="3438" spans="1:7" ht="13.5" x14ac:dyDescent="0.35">
      <c r="A3438" s="670" t="s">
        <v>3575</v>
      </c>
      <c r="B3438" s="676" t="s">
        <v>3683</v>
      </c>
      <c r="C3438" s="672" t="s">
        <v>4279</v>
      </c>
      <c r="D3438" s="675">
        <v>44742</v>
      </c>
      <c r="E3438" s="477" t="s">
        <v>3127</v>
      </c>
      <c r="F3438" s="682" t="s">
        <v>453</v>
      </c>
      <c r="G3438" s="670">
        <f>_xlfn.XLOOKUP(Table3[[#This Row],[district]],LISTS!B:B,LISTS!C:C,0,0,1)</f>
        <v>80401060</v>
      </c>
    </row>
    <row r="3439" spans="1:7" ht="13.5" x14ac:dyDescent="0.35">
      <c r="A3439" s="674" t="s">
        <v>3575</v>
      </c>
      <c r="B3439" s="676" t="s">
        <v>336</v>
      </c>
      <c r="C3439" s="672" t="s">
        <v>4279</v>
      </c>
      <c r="D3439" s="675">
        <v>44742</v>
      </c>
      <c r="E3439" s="477" t="s">
        <v>3127</v>
      </c>
      <c r="F3439" s="682" t="s">
        <v>453</v>
      </c>
      <c r="G3439" s="670">
        <f>_xlfn.XLOOKUP(Table3[[#This Row],[district]],LISTS!B:B,LISTS!C:C,0,0,1)</f>
        <v>80401060</v>
      </c>
    </row>
    <row r="3440" spans="1:7" ht="13.5" x14ac:dyDescent="0.35">
      <c r="A3440" s="671" t="s">
        <v>4067</v>
      </c>
      <c r="B3440" s="676" t="s">
        <v>3693</v>
      </c>
      <c r="C3440" s="672" t="s">
        <v>4280</v>
      </c>
      <c r="D3440" s="675">
        <v>44742</v>
      </c>
      <c r="E3440" s="477" t="s">
        <v>3127</v>
      </c>
      <c r="F3440" s="682" t="s">
        <v>453</v>
      </c>
      <c r="G3440" s="670">
        <f>_xlfn.XLOOKUP(Table3[[#This Row],[district]],LISTS!B:B,LISTS!C:C,0,0,1)</f>
        <v>80401060</v>
      </c>
    </row>
    <row r="3441" spans="1:7" ht="13.5" x14ac:dyDescent="0.35">
      <c r="A3441" s="674" t="s">
        <v>4067</v>
      </c>
      <c r="B3441" s="676" t="s">
        <v>3676</v>
      </c>
      <c r="C3441" s="672" t="s">
        <v>4280</v>
      </c>
      <c r="D3441" s="675">
        <v>44742</v>
      </c>
      <c r="E3441" s="477" t="s">
        <v>3127</v>
      </c>
      <c r="F3441" s="682" t="s">
        <v>453</v>
      </c>
      <c r="G3441" s="670">
        <f>_xlfn.XLOOKUP(Table3[[#This Row],[district]],LISTS!B:B,LISTS!C:C,0,0,1)</f>
        <v>80401060</v>
      </c>
    </row>
    <row r="3442" spans="1:7" ht="13.5" x14ac:dyDescent="0.35">
      <c r="A3442" s="671" t="s">
        <v>4068</v>
      </c>
      <c r="B3442" s="676" t="s">
        <v>4273</v>
      </c>
      <c r="C3442" s="672" t="s">
        <v>4280</v>
      </c>
      <c r="D3442" s="675">
        <v>44742</v>
      </c>
      <c r="E3442" s="477" t="s">
        <v>3127</v>
      </c>
      <c r="F3442" s="682" t="s">
        <v>453</v>
      </c>
      <c r="G3442" s="670">
        <f>_xlfn.XLOOKUP(Table3[[#This Row],[district]],LISTS!B:B,LISTS!C:C,0,0,1)</f>
        <v>80401060</v>
      </c>
    </row>
    <row r="3443" spans="1:7" ht="13.5" x14ac:dyDescent="0.35">
      <c r="A3443" s="674" t="s">
        <v>4068</v>
      </c>
      <c r="B3443" s="676" t="s">
        <v>3676</v>
      </c>
      <c r="C3443" s="672" t="s">
        <v>4280</v>
      </c>
      <c r="D3443" s="675">
        <v>44742</v>
      </c>
      <c r="E3443" s="477" t="s">
        <v>3127</v>
      </c>
      <c r="F3443" s="682" t="s">
        <v>453</v>
      </c>
      <c r="G3443" s="670">
        <f>_xlfn.XLOOKUP(Table3[[#This Row],[district]],LISTS!B:B,LISTS!C:C,0,0,1)</f>
        <v>80401060</v>
      </c>
    </row>
    <row r="3444" spans="1:7" ht="13.5" x14ac:dyDescent="0.35">
      <c r="A3444" s="671" t="s">
        <v>3898</v>
      </c>
      <c r="B3444" s="676" t="s">
        <v>3685</v>
      </c>
      <c r="C3444" s="672" t="s">
        <v>4279</v>
      </c>
      <c r="D3444" s="675">
        <v>44742</v>
      </c>
      <c r="E3444" s="477" t="s">
        <v>3127</v>
      </c>
      <c r="F3444" s="682" t="s">
        <v>453</v>
      </c>
      <c r="G3444" s="670">
        <f>_xlfn.XLOOKUP(Table3[[#This Row],[district]],LISTS!B:B,LISTS!C:C,0,0,1)</f>
        <v>80401060</v>
      </c>
    </row>
    <row r="3445" spans="1:7" ht="13.5" x14ac:dyDescent="0.35">
      <c r="A3445" s="674" t="s">
        <v>3898</v>
      </c>
      <c r="B3445" s="676" t="s">
        <v>336</v>
      </c>
      <c r="C3445" s="672" t="s">
        <v>4279</v>
      </c>
      <c r="D3445" s="675">
        <v>44742</v>
      </c>
      <c r="E3445" s="477" t="s">
        <v>3127</v>
      </c>
      <c r="F3445" s="682" t="s">
        <v>453</v>
      </c>
      <c r="G3445" s="670">
        <f>_xlfn.XLOOKUP(Table3[[#This Row],[district]],LISTS!B:B,LISTS!C:C,0,0,1)</f>
        <v>80401060</v>
      </c>
    </row>
    <row r="3446" spans="1:7" ht="13.5" x14ac:dyDescent="0.35">
      <c r="A3446" s="671" t="s">
        <v>4069</v>
      </c>
      <c r="B3446" s="676" t="s">
        <v>3634</v>
      </c>
      <c r="C3446" s="672" t="s">
        <v>4280</v>
      </c>
      <c r="D3446" s="675">
        <v>44742</v>
      </c>
      <c r="E3446" s="477" t="s">
        <v>3127</v>
      </c>
      <c r="F3446" s="682" t="s">
        <v>453</v>
      </c>
      <c r="G3446" s="670">
        <f>_xlfn.XLOOKUP(Table3[[#This Row],[district]],LISTS!B:B,LISTS!C:C,0,0,1)</f>
        <v>80401060</v>
      </c>
    </row>
    <row r="3447" spans="1:7" ht="13.5" x14ac:dyDescent="0.35">
      <c r="A3447" s="674" t="s">
        <v>4069</v>
      </c>
      <c r="B3447" s="674" t="s">
        <v>3616</v>
      </c>
      <c r="C3447" s="672" t="s">
        <v>4280</v>
      </c>
      <c r="D3447" s="675">
        <v>44742</v>
      </c>
      <c r="E3447" s="477" t="s">
        <v>3127</v>
      </c>
      <c r="F3447" s="682" t="s">
        <v>453</v>
      </c>
      <c r="G3447" s="670">
        <f>_xlfn.XLOOKUP(Table3[[#This Row],[district]],LISTS!B:B,LISTS!C:C,0,0,1)</f>
        <v>80401060</v>
      </c>
    </row>
    <row r="3448" spans="1:7" ht="13.5" x14ac:dyDescent="0.35">
      <c r="A3448" s="671" t="s">
        <v>4070</v>
      </c>
      <c r="B3448" s="676" t="s">
        <v>607</v>
      </c>
      <c r="C3448" s="672" t="s">
        <v>4280</v>
      </c>
      <c r="D3448" s="675">
        <v>44742</v>
      </c>
      <c r="E3448" s="477" t="s">
        <v>3127</v>
      </c>
      <c r="F3448" s="682" t="s">
        <v>453</v>
      </c>
      <c r="G3448" s="670">
        <f>_xlfn.XLOOKUP(Table3[[#This Row],[district]],LISTS!B:B,LISTS!C:C,0,0,1)</f>
        <v>80401060</v>
      </c>
    </row>
    <row r="3449" spans="1:7" ht="13.5" x14ac:dyDescent="0.35">
      <c r="A3449" s="674" t="s">
        <v>4070</v>
      </c>
      <c r="B3449" s="676" t="s">
        <v>3616</v>
      </c>
      <c r="C3449" s="672" t="s">
        <v>4280</v>
      </c>
      <c r="D3449" s="675">
        <v>44742</v>
      </c>
      <c r="E3449" s="477" t="s">
        <v>3127</v>
      </c>
      <c r="F3449" s="682" t="s">
        <v>453</v>
      </c>
      <c r="G3449" s="670">
        <f>_xlfn.XLOOKUP(Table3[[#This Row],[district]],LISTS!B:B,LISTS!C:C,0,0,1)</f>
        <v>80401060</v>
      </c>
    </row>
    <row r="3450" spans="1:7" ht="13.5" x14ac:dyDescent="0.35">
      <c r="A3450" s="670" t="s">
        <v>3567</v>
      </c>
      <c r="B3450" s="676" t="s">
        <v>3688</v>
      </c>
      <c r="C3450" s="672" t="s">
        <v>4279</v>
      </c>
      <c r="D3450" s="675">
        <v>44742</v>
      </c>
      <c r="E3450" s="477" t="s">
        <v>3127</v>
      </c>
      <c r="F3450" s="682" t="s">
        <v>453</v>
      </c>
      <c r="G3450" s="670">
        <f>_xlfn.XLOOKUP(Table3[[#This Row],[district]],LISTS!B:B,LISTS!C:C,0,0,1)</f>
        <v>80401060</v>
      </c>
    </row>
    <row r="3451" spans="1:7" ht="13.5" x14ac:dyDescent="0.35">
      <c r="A3451" s="674" t="s">
        <v>3567</v>
      </c>
      <c r="B3451" s="676" t="s">
        <v>336</v>
      </c>
      <c r="C3451" s="672" t="s">
        <v>4279</v>
      </c>
      <c r="D3451" s="675">
        <v>44742</v>
      </c>
      <c r="E3451" s="477" t="s">
        <v>3127</v>
      </c>
      <c r="F3451" s="682" t="s">
        <v>453</v>
      </c>
      <c r="G3451" s="670">
        <f>_xlfn.XLOOKUP(Table3[[#This Row],[district]],LISTS!B:B,LISTS!C:C,0,0,1)</f>
        <v>80401060</v>
      </c>
    </row>
    <row r="3452" spans="1:7" ht="13.5" x14ac:dyDescent="0.35">
      <c r="A3452" s="671" t="s">
        <v>4071</v>
      </c>
      <c r="B3452" s="676" t="s">
        <v>378</v>
      </c>
      <c r="C3452" s="672" t="s">
        <v>4280</v>
      </c>
      <c r="D3452" s="675">
        <v>44742</v>
      </c>
      <c r="E3452" s="477" t="s">
        <v>3127</v>
      </c>
      <c r="F3452" s="682" t="s">
        <v>453</v>
      </c>
      <c r="G3452" s="670">
        <f>_xlfn.XLOOKUP(Table3[[#This Row],[district]],LISTS!B:B,LISTS!C:C,0,0,1)</f>
        <v>80401060</v>
      </c>
    </row>
    <row r="3453" spans="1:7" ht="13.5" x14ac:dyDescent="0.35">
      <c r="A3453" s="674" t="s">
        <v>4071</v>
      </c>
      <c r="B3453" s="676" t="s">
        <v>3616</v>
      </c>
      <c r="C3453" s="672" t="s">
        <v>4280</v>
      </c>
      <c r="D3453" s="675">
        <v>44742</v>
      </c>
      <c r="E3453" s="477" t="s">
        <v>3127</v>
      </c>
      <c r="F3453" s="682" t="s">
        <v>453</v>
      </c>
      <c r="G3453" s="670">
        <f>_xlfn.XLOOKUP(Table3[[#This Row],[district]],LISTS!B:B,LISTS!C:C,0,0,1)</f>
        <v>80401060</v>
      </c>
    </row>
    <row r="3454" spans="1:7" ht="13.5" x14ac:dyDescent="0.35">
      <c r="A3454" s="671" t="s">
        <v>4072</v>
      </c>
      <c r="B3454" s="676" t="s">
        <v>3637</v>
      </c>
      <c r="C3454" s="672" t="s">
        <v>4280</v>
      </c>
      <c r="D3454" s="675">
        <v>44742</v>
      </c>
      <c r="E3454" s="477" t="s">
        <v>3127</v>
      </c>
      <c r="F3454" s="682" t="s">
        <v>453</v>
      </c>
      <c r="G3454" s="670">
        <f>_xlfn.XLOOKUP(Table3[[#This Row],[district]],LISTS!B:B,LISTS!C:C,0,0,1)</f>
        <v>80401060</v>
      </c>
    </row>
    <row r="3455" spans="1:7" ht="13.5" x14ac:dyDescent="0.35">
      <c r="A3455" s="674" t="s">
        <v>4072</v>
      </c>
      <c r="B3455" s="676" t="s">
        <v>3616</v>
      </c>
      <c r="C3455" s="672" t="s">
        <v>4280</v>
      </c>
      <c r="D3455" s="675">
        <v>44742</v>
      </c>
      <c r="E3455" s="477" t="s">
        <v>3127</v>
      </c>
      <c r="F3455" s="682" t="s">
        <v>453</v>
      </c>
      <c r="G3455" s="670">
        <f>_xlfn.XLOOKUP(Table3[[#This Row],[district]],LISTS!B:B,LISTS!C:C,0,0,1)</f>
        <v>80401060</v>
      </c>
    </row>
    <row r="3456" spans="1:7" ht="13.5" x14ac:dyDescent="0.35">
      <c r="A3456" s="671" t="s">
        <v>4073</v>
      </c>
      <c r="B3456" s="676" t="s">
        <v>3616</v>
      </c>
      <c r="C3456" s="672" t="s">
        <v>4280</v>
      </c>
      <c r="D3456" s="675">
        <v>44742</v>
      </c>
      <c r="E3456" s="477" t="s">
        <v>3127</v>
      </c>
      <c r="F3456" s="682" t="s">
        <v>453</v>
      </c>
      <c r="G3456" s="670">
        <f>_xlfn.XLOOKUP(Table3[[#This Row],[district]],LISTS!B:B,LISTS!C:C,0,0,1)</f>
        <v>80401060</v>
      </c>
    </row>
    <row r="3457" spans="1:7" ht="13.5" x14ac:dyDescent="0.35">
      <c r="A3457" s="671" t="s">
        <v>3899</v>
      </c>
      <c r="B3457" s="676" t="s">
        <v>3689</v>
      </c>
      <c r="C3457" s="672" t="s">
        <v>4279</v>
      </c>
      <c r="D3457" s="675">
        <v>44742</v>
      </c>
      <c r="E3457" s="477" t="s">
        <v>3127</v>
      </c>
      <c r="F3457" s="682" t="s">
        <v>453</v>
      </c>
      <c r="G3457" s="670">
        <f>_xlfn.XLOOKUP(Table3[[#This Row],[district]],LISTS!B:B,LISTS!C:C,0,0,1)</f>
        <v>80401060</v>
      </c>
    </row>
    <row r="3458" spans="1:7" ht="13.5" x14ac:dyDescent="0.35">
      <c r="A3458" s="674" t="s">
        <v>3899</v>
      </c>
      <c r="B3458" s="676" t="s">
        <v>336</v>
      </c>
      <c r="C3458" s="672" t="s">
        <v>4279</v>
      </c>
      <c r="D3458" s="675">
        <v>44742</v>
      </c>
      <c r="E3458" s="477" t="s">
        <v>3127</v>
      </c>
      <c r="F3458" s="682" t="s">
        <v>453</v>
      </c>
      <c r="G3458" s="670">
        <f>_xlfn.XLOOKUP(Table3[[#This Row],[district]],LISTS!B:B,LISTS!C:C,0,0,1)</f>
        <v>80401060</v>
      </c>
    </row>
    <row r="3459" spans="1:7" ht="13.5" x14ac:dyDescent="0.35">
      <c r="A3459" s="671" t="s">
        <v>4074</v>
      </c>
      <c r="B3459" s="676" t="s">
        <v>3638</v>
      </c>
      <c r="C3459" s="672" t="s">
        <v>4280</v>
      </c>
      <c r="D3459" s="675">
        <v>44742</v>
      </c>
      <c r="E3459" s="477" t="s">
        <v>3127</v>
      </c>
      <c r="F3459" s="682" t="s">
        <v>453</v>
      </c>
      <c r="G3459" s="670">
        <f>_xlfn.XLOOKUP(Table3[[#This Row],[district]],LISTS!B:B,LISTS!C:C,0,0,1)</f>
        <v>80401060</v>
      </c>
    </row>
    <row r="3460" spans="1:7" ht="13.5" x14ac:dyDescent="0.35">
      <c r="A3460" s="674" t="s">
        <v>4074</v>
      </c>
      <c r="B3460" s="676" t="s">
        <v>3616</v>
      </c>
      <c r="C3460" s="672" t="s">
        <v>4280</v>
      </c>
      <c r="D3460" s="675">
        <v>44742</v>
      </c>
      <c r="E3460" s="477" t="s">
        <v>3127</v>
      </c>
      <c r="F3460" s="682" t="s">
        <v>453</v>
      </c>
      <c r="G3460" s="670">
        <f>_xlfn.XLOOKUP(Table3[[#This Row],[district]],LISTS!B:B,LISTS!C:C,0,0,1)</f>
        <v>80401060</v>
      </c>
    </row>
    <row r="3461" spans="1:7" ht="13.5" x14ac:dyDescent="0.35">
      <c r="A3461" s="670" t="s">
        <v>3556</v>
      </c>
      <c r="B3461" s="676" t="s">
        <v>3691</v>
      </c>
      <c r="C3461" s="672" t="s">
        <v>4279</v>
      </c>
      <c r="D3461" s="675">
        <v>44742</v>
      </c>
      <c r="E3461" s="477" t="s">
        <v>3127</v>
      </c>
      <c r="F3461" s="682" t="s">
        <v>453</v>
      </c>
      <c r="G3461" s="670">
        <f>_xlfn.XLOOKUP(Table3[[#This Row],[district]],LISTS!B:B,LISTS!C:C,0,0,1)</f>
        <v>80401060</v>
      </c>
    </row>
    <row r="3462" spans="1:7" ht="13.5" x14ac:dyDescent="0.35">
      <c r="A3462" s="674" t="s">
        <v>3556</v>
      </c>
      <c r="B3462" s="676" t="s">
        <v>336</v>
      </c>
      <c r="C3462" s="672" t="s">
        <v>4279</v>
      </c>
      <c r="D3462" s="675">
        <v>44742</v>
      </c>
      <c r="E3462" s="477" t="s">
        <v>3127</v>
      </c>
      <c r="F3462" s="682" t="s">
        <v>453</v>
      </c>
      <c r="G3462" s="670">
        <f>_xlfn.XLOOKUP(Table3[[#This Row],[district]],LISTS!B:B,LISTS!C:C,0,0,1)</f>
        <v>80401060</v>
      </c>
    </row>
    <row r="3463" spans="1:7" ht="13.5" x14ac:dyDescent="0.35">
      <c r="A3463" s="671" t="s">
        <v>4075</v>
      </c>
      <c r="B3463" s="676" t="s">
        <v>3639</v>
      </c>
      <c r="C3463" s="672" t="s">
        <v>4280</v>
      </c>
      <c r="D3463" s="675">
        <v>44742</v>
      </c>
      <c r="E3463" s="477" t="s">
        <v>3127</v>
      </c>
      <c r="F3463" s="682" t="s">
        <v>453</v>
      </c>
      <c r="G3463" s="670">
        <f>_xlfn.XLOOKUP(Table3[[#This Row],[district]],LISTS!B:B,LISTS!C:C,0,0,1)</f>
        <v>80401060</v>
      </c>
    </row>
    <row r="3464" spans="1:7" ht="13.5" x14ac:dyDescent="0.35">
      <c r="A3464" s="674" t="s">
        <v>4075</v>
      </c>
      <c r="B3464" s="676" t="s">
        <v>3616</v>
      </c>
      <c r="C3464" s="672" t="s">
        <v>4280</v>
      </c>
      <c r="D3464" s="675">
        <v>44742</v>
      </c>
      <c r="E3464" s="477" t="s">
        <v>3127</v>
      </c>
      <c r="F3464" s="682" t="s">
        <v>453</v>
      </c>
      <c r="G3464" s="670">
        <f>_xlfn.XLOOKUP(Table3[[#This Row],[district]],LISTS!B:B,LISTS!C:C,0,0,1)</f>
        <v>80401060</v>
      </c>
    </row>
    <row r="3465" spans="1:7" ht="13.5" x14ac:dyDescent="0.35">
      <c r="A3465" s="671" t="s">
        <v>3900</v>
      </c>
      <c r="B3465" s="676" t="s">
        <v>3693</v>
      </c>
      <c r="C3465" s="672" t="s">
        <v>4279</v>
      </c>
      <c r="D3465" s="675">
        <v>44742</v>
      </c>
      <c r="E3465" s="477" t="s">
        <v>3127</v>
      </c>
      <c r="F3465" s="682" t="s">
        <v>453</v>
      </c>
      <c r="G3465" s="670">
        <f>_xlfn.XLOOKUP(Table3[[#This Row],[district]],LISTS!B:B,LISTS!C:C,0,0,1)</f>
        <v>80401060</v>
      </c>
    </row>
    <row r="3466" spans="1:7" ht="13.5" x14ac:dyDescent="0.35">
      <c r="A3466" s="674" t="s">
        <v>3900</v>
      </c>
      <c r="B3466" s="676" t="s">
        <v>336</v>
      </c>
      <c r="C3466" s="672" t="s">
        <v>4279</v>
      </c>
      <c r="D3466" s="675">
        <v>44742</v>
      </c>
      <c r="E3466" s="477" t="s">
        <v>3127</v>
      </c>
      <c r="F3466" s="682" t="s">
        <v>453</v>
      </c>
      <c r="G3466" s="670">
        <f>_xlfn.XLOOKUP(Table3[[#This Row],[district]],LISTS!B:B,LISTS!C:C,0,0,1)</f>
        <v>80401060</v>
      </c>
    </row>
    <row r="3467" spans="1:7" ht="13.5" x14ac:dyDescent="0.35">
      <c r="A3467" s="671" t="s">
        <v>3901</v>
      </c>
      <c r="B3467" s="676" t="s">
        <v>4273</v>
      </c>
      <c r="C3467" s="672" t="s">
        <v>4279</v>
      </c>
      <c r="D3467" s="675">
        <v>44742</v>
      </c>
      <c r="E3467" s="477" t="s">
        <v>3127</v>
      </c>
      <c r="F3467" s="682" t="s">
        <v>453</v>
      </c>
      <c r="G3467" s="670">
        <f>_xlfn.XLOOKUP(Table3[[#This Row],[district]],LISTS!B:B,LISTS!C:C,0,0,1)</f>
        <v>80401060</v>
      </c>
    </row>
    <row r="3468" spans="1:7" ht="13.5" x14ac:dyDescent="0.35">
      <c r="A3468" s="674" t="s">
        <v>3901</v>
      </c>
      <c r="B3468" s="676" t="s">
        <v>336</v>
      </c>
      <c r="C3468" s="672" t="s">
        <v>4279</v>
      </c>
      <c r="D3468" s="675">
        <v>44742</v>
      </c>
      <c r="E3468" s="477" t="s">
        <v>3127</v>
      </c>
      <c r="F3468" s="682" t="s">
        <v>453</v>
      </c>
      <c r="G3468" s="670">
        <f>_xlfn.XLOOKUP(Table3[[#This Row],[district]],LISTS!B:B,LISTS!C:C,0,0,1)</f>
        <v>80401060</v>
      </c>
    </row>
    <row r="3469" spans="1:7" ht="13.5" x14ac:dyDescent="0.35">
      <c r="A3469" s="671" t="s">
        <v>4076</v>
      </c>
      <c r="B3469" s="676" t="s">
        <v>3640</v>
      </c>
      <c r="C3469" s="672" t="s">
        <v>4280</v>
      </c>
      <c r="D3469" s="675">
        <v>44742</v>
      </c>
      <c r="E3469" s="477" t="s">
        <v>3127</v>
      </c>
      <c r="F3469" s="682" t="s">
        <v>453</v>
      </c>
      <c r="G3469" s="670">
        <f>_xlfn.XLOOKUP(Table3[[#This Row],[district]],LISTS!B:B,LISTS!C:C,0,0,1)</f>
        <v>80401060</v>
      </c>
    </row>
    <row r="3470" spans="1:7" ht="13.5" x14ac:dyDescent="0.35">
      <c r="A3470" s="674" t="s">
        <v>4076</v>
      </c>
      <c r="B3470" s="676" t="s">
        <v>3616</v>
      </c>
      <c r="C3470" s="672" t="s">
        <v>4280</v>
      </c>
      <c r="D3470" s="675">
        <v>44742</v>
      </c>
      <c r="E3470" s="477" t="s">
        <v>3127</v>
      </c>
      <c r="F3470" s="682" t="s">
        <v>453</v>
      </c>
      <c r="G3470" s="670">
        <f>_xlfn.XLOOKUP(Table3[[#This Row],[district]],LISTS!B:B,LISTS!C:C,0,0,1)</f>
        <v>80401060</v>
      </c>
    </row>
    <row r="3471" spans="1:7" ht="13.5" x14ac:dyDescent="0.35">
      <c r="A3471" s="671" t="s">
        <v>3902</v>
      </c>
      <c r="B3471" s="676" t="s">
        <v>3634</v>
      </c>
      <c r="C3471" s="672" t="s">
        <v>4279</v>
      </c>
      <c r="D3471" s="675">
        <v>44742</v>
      </c>
      <c r="E3471" s="477" t="s">
        <v>3127</v>
      </c>
      <c r="F3471" s="682" t="s">
        <v>453</v>
      </c>
      <c r="G3471" s="670">
        <f>_xlfn.XLOOKUP(Table3[[#This Row],[district]],LISTS!B:B,LISTS!C:C,0,0,1)</f>
        <v>80401060</v>
      </c>
    </row>
    <row r="3472" spans="1:7" ht="13.5" x14ac:dyDescent="0.35">
      <c r="A3472" s="674" t="s">
        <v>3902</v>
      </c>
      <c r="B3472" s="676" t="s">
        <v>336</v>
      </c>
      <c r="C3472" s="672" t="s">
        <v>4279</v>
      </c>
      <c r="D3472" s="675">
        <v>44742</v>
      </c>
      <c r="E3472" s="477" t="s">
        <v>3127</v>
      </c>
      <c r="F3472" s="682" t="s">
        <v>453</v>
      </c>
      <c r="G3472" s="670">
        <f>_xlfn.XLOOKUP(Table3[[#This Row],[district]],LISTS!B:B,LISTS!C:C,0,0,1)</f>
        <v>80401060</v>
      </c>
    </row>
    <row r="3473" spans="1:7" ht="13.5" x14ac:dyDescent="0.35">
      <c r="A3473" s="671" t="s">
        <v>4077</v>
      </c>
      <c r="B3473" s="676" t="s">
        <v>3641</v>
      </c>
      <c r="C3473" s="672" t="s">
        <v>4280</v>
      </c>
      <c r="D3473" s="675">
        <v>44742</v>
      </c>
      <c r="E3473" s="477" t="s">
        <v>3127</v>
      </c>
      <c r="F3473" s="682" t="s">
        <v>453</v>
      </c>
      <c r="G3473" s="670">
        <f>_xlfn.XLOOKUP(Table3[[#This Row],[district]],LISTS!B:B,LISTS!C:C,0,0,1)</f>
        <v>80401060</v>
      </c>
    </row>
    <row r="3474" spans="1:7" ht="13.5" x14ac:dyDescent="0.35">
      <c r="A3474" s="674" t="s">
        <v>4077</v>
      </c>
      <c r="B3474" s="676" t="s">
        <v>3616</v>
      </c>
      <c r="C3474" s="672" t="s">
        <v>4280</v>
      </c>
      <c r="D3474" s="675">
        <v>44742</v>
      </c>
      <c r="E3474" s="477" t="s">
        <v>3127</v>
      </c>
      <c r="F3474" s="682" t="s">
        <v>453</v>
      </c>
      <c r="G3474" s="670">
        <f>_xlfn.XLOOKUP(Table3[[#This Row],[district]],LISTS!B:B,LISTS!C:C,0,0,1)</f>
        <v>80401060</v>
      </c>
    </row>
    <row r="3475" spans="1:7" ht="13.5" x14ac:dyDescent="0.35">
      <c r="A3475" s="671" t="s">
        <v>4078</v>
      </c>
      <c r="B3475" s="676" t="s">
        <v>3642</v>
      </c>
      <c r="C3475" s="672" t="s">
        <v>4280</v>
      </c>
      <c r="D3475" s="675">
        <v>44742</v>
      </c>
      <c r="E3475" s="477" t="s">
        <v>3127</v>
      </c>
      <c r="F3475" s="682" t="s">
        <v>453</v>
      </c>
      <c r="G3475" s="670">
        <f>_xlfn.XLOOKUP(Table3[[#This Row],[district]],LISTS!B:B,LISTS!C:C,0,0,1)</f>
        <v>80401060</v>
      </c>
    </row>
    <row r="3476" spans="1:7" ht="13.5" x14ac:dyDescent="0.35">
      <c r="A3476" s="674" t="s">
        <v>4078</v>
      </c>
      <c r="B3476" s="674" t="s">
        <v>3616</v>
      </c>
      <c r="C3476" s="672" t="s">
        <v>4280</v>
      </c>
      <c r="D3476" s="675">
        <v>44742</v>
      </c>
      <c r="E3476" s="477" t="s">
        <v>3127</v>
      </c>
      <c r="F3476" s="682" t="s">
        <v>453</v>
      </c>
      <c r="G3476" s="670">
        <f>_xlfn.XLOOKUP(Table3[[#This Row],[district]],LISTS!B:B,LISTS!C:C,0,0,1)</f>
        <v>80401060</v>
      </c>
    </row>
    <row r="3477" spans="1:7" ht="13.5" x14ac:dyDescent="0.35">
      <c r="A3477" s="671" t="s">
        <v>4079</v>
      </c>
      <c r="B3477" s="676" t="s">
        <v>373</v>
      </c>
      <c r="C3477" s="672" t="s">
        <v>4280</v>
      </c>
      <c r="D3477" s="675">
        <v>44742</v>
      </c>
      <c r="E3477" s="477" t="s">
        <v>3127</v>
      </c>
      <c r="F3477" s="682" t="s">
        <v>453</v>
      </c>
      <c r="G3477" s="670">
        <f>_xlfn.XLOOKUP(Table3[[#This Row],[district]],LISTS!B:B,LISTS!C:C,0,0,1)</f>
        <v>80401060</v>
      </c>
    </row>
    <row r="3478" spans="1:7" ht="13.5" x14ac:dyDescent="0.35">
      <c r="A3478" s="674" t="s">
        <v>4079</v>
      </c>
      <c r="B3478" s="676" t="s">
        <v>3616</v>
      </c>
      <c r="C3478" s="672" t="s">
        <v>4280</v>
      </c>
      <c r="D3478" s="675">
        <v>44742</v>
      </c>
      <c r="E3478" s="477" t="s">
        <v>3127</v>
      </c>
      <c r="F3478" s="682" t="s">
        <v>453</v>
      </c>
      <c r="G3478" s="670">
        <f>_xlfn.XLOOKUP(Table3[[#This Row],[district]],LISTS!B:B,LISTS!C:C,0,0,1)</f>
        <v>80401060</v>
      </c>
    </row>
    <row r="3479" spans="1:7" ht="13.5" x14ac:dyDescent="0.35">
      <c r="A3479" s="671" t="s">
        <v>4080</v>
      </c>
      <c r="B3479" s="676" t="s">
        <v>3645</v>
      </c>
      <c r="C3479" s="672" t="s">
        <v>4280</v>
      </c>
      <c r="D3479" s="675">
        <v>44742</v>
      </c>
      <c r="E3479" s="477" t="s">
        <v>3127</v>
      </c>
      <c r="F3479" s="682" t="s">
        <v>453</v>
      </c>
      <c r="G3479" s="670">
        <f>_xlfn.XLOOKUP(Table3[[#This Row],[district]],LISTS!B:B,LISTS!C:C,0,0,1)</f>
        <v>80401060</v>
      </c>
    </row>
    <row r="3480" spans="1:7" ht="13.5" x14ac:dyDescent="0.35">
      <c r="A3480" s="674" t="s">
        <v>4080</v>
      </c>
      <c r="B3480" s="676" t="s">
        <v>3616</v>
      </c>
      <c r="C3480" s="672" t="s">
        <v>4280</v>
      </c>
      <c r="D3480" s="675">
        <v>44742</v>
      </c>
      <c r="E3480" s="477" t="s">
        <v>3127</v>
      </c>
      <c r="F3480" s="682" t="s">
        <v>453</v>
      </c>
      <c r="G3480" s="670">
        <f>_xlfn.XLOOKUP(Table3[[#This Row],[district]],LISTS!B:B,LISTS!C:C,0,0,1)</f>
        <v>80401060</v>
      </c>
    </row>
    <row r="3481" spans="1:7" ht="13.5" x14ac:dyDescent="0.35">
      <c r="A3481" s="671" t="s">
        <v>4081</v>
      </c>
      <c r="B3481" s="676" t="s">
        <v>3648</v>
      </c>
      <c r="C3481" s="672" t="s">
        <v>4280</v>
      </c>
      <c r="D3481" s="675">
        <v>44742</v>
      </c>
      <c r="E3481" s="477" t="s">
        <v>3127</v>
      </c>
      <c r="F3481" s="682" t="s">
        <v>453</v>
      </c>
      <c r="G3481" s="670">
        <f>_xlfn.XLOOKUP(Table3[[#This Row],[district]],LISTS!B:B,LISTS!C:C,0,0,1)</f>
        <v>80401060</v>
      </c>
    </row>
    <row r="3482" spans="1:7" ht="13.5" x14ac:dyDescent="0.35">
      <c r="A3482" s="674" t="s">
        <v>4081</v>
      </c>
      <c r="B3482" s="676" t="s">
        <v>3616</v>
      </c>
      <c r="C3482" s="672" t="s">
        <v>4280</v>
      </c>
      <c r="D3482" s="675">
        <v>44742</v>
      </c>
      <c r="E3482" s="477" t="s">
        <v>3127</v>
      </c>
      <c r="F3482" s="682" t="s">
        <v>453</v>
      </c>
      <c r="G3482" s="670">
        <f>_xlfn.XLOOKUP(Table3[[#This Row],[district]],LISTS!B:B,LISTS!C:C,0,0,1)</f>
        <v>80401060</v>
      </c>
    </row>
    <row r="3483" spans="1:7" ht="13.5" x14ac:dyDescent="0.35">
      <c r="A3483" s="671" t="s">
        <v>4082</v>
      </c>
      <c r="B3483" s="676" t="s">
        <v>3649</v>
      </c>
      <c r="C3483" s="672" t="s">
        <v>4280</v>
      </c>
      <c r="D3483" s="675">
        <v>44742</v>
      </c>
      <c r="E3483" s="477" t="s">
        <v>3127</v>
      </c>
      <c r="F3483" s="682" t="s">
        <v>453</v>
      </c>
      <c r="G3483" s="670">
        <f>_xlfn.XLOOKUP(Table3[[#This Row],[district]],LISTS!B:B,LISTS!C:C,0,0,1)</f>
        <v>80401060</v>
      </c>
    </row>
    <row r="3484" spans="1:7" ht="13.5" x14ac:dyDescent="0.35">
      <c r="A3484" s="674" t="s">
        <v>4082</v>
      </c>
      <c r="B3484" s="676" t="s">
        <v>3616</v>
      </c>
      <c r="C3484" s="672" t="s">
        <v>4280</v>
      </c>
      <c r="D3484" s="675">
        <v>44742</v>
      </c>
      <c r="E3484" s="477" t="s">
        <v>3127</v>
      </c>
      <c r="F3484" s="682" t="s">
        <v>453</v>
      </c>
      <c r="G3484" s="670">
        <f>_xlfn.XLOOKUP(Table3[[#This Row],[district]],LISTS!B:B,LISTS!C:C,0,0,1)</f>
        <v>80401060</v>
      </c>
    </row>
    <row r="3485" spans="1:7" ht="13.5" x14ac:dyDescent="0.35">
      <c r="A3485" s="671" t="s">
        <v>4083</v>
      </c>
      <c r="B3485" s="676" t="s">
        <v>3650</v>
      </c>
      <c r="C3485" s="672" t="s">
        <v>4280</v>
      </c>
      <c r="D3485" s="675">
        <v>44742</v>
      </c>
      <c r="E3485" s="477" t="s">
        <v>3127</v>
      </c>
      <c r="F3485" s="682" t="s">
        <v>453</v>
      </c>
      <c r="G3485" s="670">
        <f>_xlfn.XLOOKUP(Table3[[#This Row],[district]],LISTS!B:B,LISTS!C:C,0,0,1)</f>
        <v>80401060</v>
      </c>
    </row>
    <row r="3486" spans="1:7" ht="13.5" x14ac:dyDescent="0.35">
      <c r="A3486" s="674" t="s">
        <v>4083</v>
      </c>
      <c r="B3486" s="676" t="s">
        <v>3616</v>
      </c>
      <c r="C3486" s="672" t="s">
        <v>4280</v>
      </c>
      <c r="D3486" s="675">
        <v>44742</v>
      </c>
      <c r="E3486" s="477" t="s">
        <v>3127</v>
      </c>
      <c r="F3486" s="682" t="s">
        <v>453</v>
      </c>
      <c r="G3486" s="670">
        <f>_xlfn.XLOOKUP(Table3[[#This Row],[district]],LISTS!B:B,LISTS!C:C,0,0,1)</f>
        <v>80401060</v>
      </c>
    </row>
    <row r="3487" spans="1:7" ht="13.5" x14ac:dyDescent="0.35">
      <c r="A3487" s="674" t="s">
        <v>3734</v>
      </c>
      <c r="B3487" s="676" t="s">
        <v>607</v>
      </c>
      <c r="C3487" s="672" t="s">
        <v>4280</v>
      </c>
      <c r="D3487" s="675">
        <v>44742</v>
      </c>
      <c r="E3487" s="477" t="s">
        <v>3127</v>
      </c>
      <c r="F3487" s="682" t="s">
        <v>453</v>
      </c>
      <c r="G3487" s="670">
        <f>_xlfn.XLOOKUP(Table3[[#This Row],[district]],LISTS!B:B,LISTS!C:C,0,0,1)</f>
        <v>80401060</v>
      </c>
    </row>
    <row r="3488" spans="1:7" ht="13.5" x14ac:dyDescent="0.35">
      <c r="A3488" s="674" t="s">
        <v>3734</v>
      </c>
      <c r="B3488" s="674" t="s">
        <v>336</v>
      </c>
      <c r="C3488" s="672" t="s">
        <v>4280</v>
      </c>
      <c r="D3488" s="675">
        <v>44742</v>
      </c>
      <c r="E3488" s="477" t="s">
        <v>3127</v>
      </c>
      <c r="F3488" s="682" t="s">
        <v>453</v>
      </c>
      <c r="G3488" s="670">
        <f>_xlfn.XLOOKUP(Table3[[#This Row],[district]],LISTS!B:B,LISTS!C:C,0,0,1)</f>
        <v>80401060</v>
      </c>
    </row>
    <row r="3489" spans="1:7" ht="13.5" x14ac:dyDescent="0.35">
      <c r="A3489" s="674" t="s">
        <v>3658</v>
      </c>
      <c r="B3489" s="676" t="s">
        <v>378</v>
      </c>
      <c r="C3489" s="672" t="s">
        <v>4280</v>
      </c>
      <c r="D3489" s="675">
        <v>44742</v>
      </c>
      <c r="E3489" s="477" t="s">
        <v>3127</v>
      </c>
      <c r="F3489" s="682" t="s">
        <v>453</v>
      </c>
      <c r="G3489" s="670">
        <f>_xlfn.XLOOKUP(Table3[[#This Row],[district]],LISTS!B:B,LISTS!C:C,0,0,1)</f>
        <v>80401060</v>
      </c>
    </row>
    <row r="3490" spans="1:7" ht="13.5" x14ac:dyDescent="0.35">
      <c r="A3490" s="674" t="s">
        <v>3658</v>
      </c>
      <c r="B3490" s="676" t="s">
        <v>336</v>
      </c>
      <c r="C3490" s="672" t="s">
        <v>4280</v>
      </c>
      <c r="D3490" s="675">
        <v>44742</v>
      </c>
      <c r="E3490" s="477" t="s">
        <v>3127</v>
      </c>
      <c r="F3490" s="682" t="s">
        <v>453</v>
      </c>
      <c r="G3490" s="670">
        <f>_xlfn.XLOOKUP(Table3[[#This Row],[district]],LISTS!B:B,LISTS!C:C,0,0,1)</f>
        <v>80401060</v>
      </c>
    </row>
    <row r="3491" spans="1:7" ht="13.5" x14ac:dyDescent="0.35">
      <c r="A3491" s="674" t="s">
        <v>3778</v>
      </c>
      <c r="B3491" s="676" t="s">
        <v>3637</v>
      </c>
      <c r="C3491" s="672" t="s">
        <v>4280</v>
      </c>
      <c r="D3491" s="675">
        <v>44742</v>
      </c>
      <c r="E3491" s="477" t="s">
        <v>3127</v>
      </c>
      <c r="F3491" s="682" t="s">
        <v>453</v>
      </c>
      <c r="G3491" s="670">
        <f>_xlfn.XLOOKUP(Table3[[#This Row],[district]],LISTS!B:B,LISTS!C:C,0,0,1)</f>
        <v>80401060</v>
      </c>
    </row>
    <row r="3492" spans="1:7" ht="13.5" x14ac:dyDescent="0.35">
      <c r="A3492" s="674" t="s">
        <v>3778</v>
      </c>
      <c r="B3492" s="676" t="s">
        <v>336</v>
      </c>
      <c r="C3492" s="672" t="s">
        <v>4280</v>
      </c>
      <c r="D3492" s="675">
        <v>44742</v>
      </c>
      <c r="E3492" s="477" t="s">
        <v>3127</v>
      </c>
      <c r="F3492" s="682" t="s">
        <v>453</v>
      </c>
      <c r="G3492" s="670">
        <f>_xlfn.XLOOKUP(Table3[[#This Row],[district]],LISTS!B:B,LISTS!C:C,0,0,1)</f>
        <v>80401060</v>
      </c>
    </row>
    <row r="3493" spans="1:7" ht="13.5" x14ac:dyDescent="0.35">
      <c r="A3493" s="671" t="s">
        <v>4084</v>
      </c>
      <c r="B3493" s="676" t="s">
        <v>3482</v>
      </c>
      <c r="C3493" s="672" t="s">
        <v>4280</v>
      </c>
      <c r="D3493" s="675">
        <v>44742</v>
      </c>
      <c r="E3493" s="477" t="s">
        <v>3127</v>
      </c>
      <c r="F3493" s="682" t="s">
        <v>453</v>
      </c>
      <c r="G3493" s="670">
        <f>_xlfn.XLOOKUP(Table3[[#This Row],[district]],LISTS!B:B,LISTS!C:C,0,0,1)</f>
        <v>80401060</v>
      </c>
    </row>
    <row r="3494" spans="1:7" ht="13.5" x14ac:dyDescent="0.35">
      <c r="A3494" s="674" t="s">
        <v>4084</v>
      </c>
      <c r="B3494" s="676" t="s">
        <v>3616</v>
      </c>
      <c r="C3494" s="672" t="s">
        <v>4280</v>
      </c>
      <c r="D3494" s="675">
        <v>44742</v>
      </c>
      <c r="E3494" s="477" t="s">
        <v>3127</v>
      </c>
      <c r="F3494" s="682" t="s">
        <v>453</v>
      </c>
      <c r="G3494" s="670">
        <f>_xlfn.XLOOKUP(Table3[[#This Row],[district]],LISTS!B:B,LISTS!C:C,0,0,1)</f>
        <v>80401060</v>
      </c>
    </row>
    <row r="3495" spans="1:7" ht="13.5" x14ac:dyDescent="0.35">
      <c r="A3495" s="671" t="s">
        <v>4085</v>
      </c>
      <c r="B3495" s="676" t="s">
        <v>3656</v>
      </c>
      <c r="C3495" s="672" t="s">
        <v>4280</v>
      </c>
      <c r="D3495" s="675">
        <v>44742</v>
      </c>
      <c r="E3495" s="477" t="s">
        <v>3127</v>
      </c>
      <c r="F3495" s="682" t="s">
        <v>453</v>
      </c>
      <c r="G3495" s="670">
        <f>_xlfn.XLOOKUP(Table3[[#This Row],[district]],LISTS!B:B,LISTS!C:C,0,0,1)</f>
        <v>80401060</v>
      </c>
    </row>
    <row r="3496" spans="1:7" ht="13.5" x14ac:dyDescent="0.35">
      <c r="A3496" s="674" t="s">
        <v>4085</v>
      </c>
      <c r="B3496" s="676" t="s">
        <v>3616</v>
      </c>
      <c r="C3496" s="672" t="s">
        <v>4280</v>
      </c>
      <c r="D3496" s="675">
        <v>44742</v>
      </c>
      <c r="E3496" s="477" t="s">
        <v>3127</v>
      </c>
      <c r="F3496" s="682" t="s">
        <v>453</v>
      </c>
      <c r="G3496" s="670">
        <f>_xlfn.XLOOKUP(Table3[[#This Row],[district]],LISTS!B:B,LISTS!C:C,0,0,1)</f>
        <v>80401060</v>
      </c>
    </row>
    <row r="3497" spans="1:7" ht="13.5" x14ac:dyDescent="0.35">
      <c r="A3497" s="671" t="s">
        <v>4086</v>
      </c>
      <c r="B3497" s="676" t="s">
        <v>336</v>
      </c>
      <c r="C3497" s="672" t="s">
        <v>4280</v>
      </c>
      <c r="D3497" s="675">
        <v>44742</v>
      </c>
      <c r="E3497" s="477" t="s">
        <v>3127</v>
      </c>
      <c r="F3497" s="682" t="s">
        <v>453</v>
      </c>
      <c r="G3497" s="670">
        <f>_xlfn.XLOOKUP(Table3[[#This Row],[district]],LISTS!B:B,LISTS!C:C,0,0,1)</f>
        <v>80401060</v>
      </c>
    </row>
    <row r="3498" spans="1:7" ht="13.5" x14ac:dyDescent="0.35">
      <c r="A3498" s="674" t="s">
        <v>4086</v>
      </c>
      <c r="B3498" s="676" t="s">
        <v>3616</v>
      </c>
      <c r="C3498" s="672" t="s">
        <v>4280</v>
      </c>
      <c r="D3498" s="675">
        <v>44742</v>
      </c>
      <c r="E3498" s="477" t="s">
        <v>3127</v>
      </c>
      <c r="F3498" s="682" t="s">
        <v>453</v>
      </c>
      <c r="G3498" s="670">
        <f>_xlfn.XLOOKUP(Table3[[#This Row],[district]],LISTS!B:B,LISTS!C:C,0,0,1)</f>
        <v>80401060</v>
      </c>
    </row>
    <row r="3499" spans="1:7" ht="13.5" x14ac:dyDescent="0.35">
      <c r="A3499" s="674" t="s">
        <v>3818</v>
      </c>
      <c r="B3499" s="676" t="s">
        <v>3616</v>
      </c>
      <c r="C3499" s="672" t="s">
        <v>4280</v>
      </c>
      <c r="D3499" s="675">
        <v>44742</v>
      </c>
      <c r="E3499" s="477" t="s">
        <v>3127</v>
      </c>
      <c r="F3499" s="682" t="s">
        <v>453</v>
      </c>
      <c r="G3499" s="670">
        <f>_xlfn.XLOOKUP(Table3[[#This Row],[district]],LISTS!B:B,LISTS!C:C,0,0,1)</f>
        <v>80401060</v>
      </c>
    </row>
    <row r="3500" spans="1:7" ht="13.5" x14ac:dyDescent="0.35">
      <c r="A3500" s="674" t="s">
        <v>3818</v>
      </c>
      <c r="B3500" s="676" t="s">
        <v>336</v>
      </c>
      <c r="C3500" s="672" t="s">
        <v>4280</v>
      </c>
      <c r="D3500" s="675">
        <v>44742</v>
      </c>
      <c r="E3500" s="477" t="s">
        <v>3127</v>
      </c>
      <c r="F3500" s="682" t="s">
        <v>453</v>
      </c>
      <c r="G3500" s="670">
        <f>_xlfn.XLOOKUP(Table3[[#This Row],[district]],LISTS!B:B,LISTS!C:C,0,0,1)</f>
        <v>80401060</v>
      </c>
    </row>
    <row r="3501" spans="1:7" ht="13.5" x14ac:dyDescent="0.35">
      <c r="A3501" s="671" t="s">
        <v>4087</v>
      </c>
      <c r="B3501" s="676" t="s">
        <v>3658</v>
      </c>
      <c r="C3501" s="672" t="s">
        <v>4280</v>
      </c>
      <c r="D3501" s="675">
        <v>44742</v>
      </c>
      <c r="E3501" s="477" t="s">
        <v>3127</v>
      </c>
      <c r="F3501" s="682" t="s">
        <v>453</v>
      </c>
      <c r="G3501" s="670">
        <f>_xlfn.XLOOKUP(Table3[[#This Row],[district]],LISTS!B:B,LISTS!C:C,0,0,1)</f>
        <v>80401060</v>
      </c>
    </row>
    <row r="3502" spans="1:7" ht="13.5" x14ac:dyDescent="0.35">
      <c r="A3502" s="674" t="s">
        <v>4087</v>
      </c>
      <c r="B3502" s="674" t="s">
        <v>3616</v>
      </c>
      <c r="C3502" s="672" t="s">
        <v>4280</v>
      </c>
      <c r="D3502" s="675">
        <v>44742</v>
      </c>
      <c r="E3502" s="477" t="s">
        <v>3127</v>
      </c>
      <c r="F3502" s="682" t="s">
        <v>453</v>
      </c>
      <c r="G3502" s="670">
        <f>_xlfn.XLOOKUP(Table3[[#This Row],[district]],LISTS!B:B,LISTS!C:C,0,0,1)</f>
        <v>80401060</v>
      </c>
    </row>
    <row r="3503" spans="1:7" ht="13.5" x14ac:dyDescent="0.35">
      <c r="A3503" s="674" t="s">
        <v>3652</v>
      </c>
      <c r="B3503" s="676" t="s">
        <v>3638</v>
      </c>
      <c r="C3503" s="672" t="s">
        <v>4280</v>
      </c>
      <c r="D3503" s="675">
        <v>44742</v>
      </c>
      <c r="E3503" s="477" t="s">
        <v>3127</v>
      </c>
      <c r="F3503" s="682" t="s">
        <v>453</v>
      </c>
      <c r="G3503" s="670">
        <f>_xlfn.XLOOKUP(Table3[[#This Row],[district]],LISTS!B:B,LISTS!C:C,0,0,1)</f>
        <v>80401060</v>
      </c>
    </row>
    <row r="3504" spans="1:7" ht="13.5" x14ac:dyDescent="0.35">
      <c r="A3504" s="674" t="s">
        <v>3652</v>
      </c>
      <c r="B3504" s="676" t="s">
        <v>336</v>
      </c>
      <c r="C3504" s="672" t="s">
        <v>4280</v>
      </c>
      <c r="D3504" s="675">
        <v>44742</v>
      </c>
      <c r="E3504" s="477" t="s">
        <v>3127</v>
      </c>
      <c r="F3504" s="682" t="s">
        <v>453</v>
      </c>
      <c r="G3504" s="670">
        <f>_xlfn.XLOOKUP(Table3[[#This Row],[district]],LISTS!B:B,LISTS!C:C,0,0,1)</f>
        <v>80401060</v>
      </c>
    </row>
    <row r="3505" spans="1:7" ht="13.5" x14ac:dyDescent="0.35">
      <c r="A3505" s="671" t="s">
        <v>3903</v>
      </c>
      <c r="B3505" s="676" t="s">
        <v>3639</v>
      </c>
      <c r="C3505" s="672" t="s">
        <v>4279</v>
      </c>
      <c r="D3505" s="675">
        <v>44742</v>
      </c>
      <c r="E3505" s="477" t="s">
        <v>3127</v>
      </c>
      <c r="F3505" s="682" t="s">
        <v>453</v>
      </c>
      <c r="G3505" s="670">
        <f>_xlfn.XLOOKUP(Table3[[#This Row],[district]],LISTS!B:B,LISTS!C:C,0,0,1)</f>
        <v>80401060</v>
      </c>
    </row>
    <row r="3506" spans="1:7" ht="13.5" x14ac:dyDescent="0.35">
      <c r="A3506" s="674" t="s">
        <v>3903</v>
      </c>
      <c r="B3506" s="676" t="s">
        <v>336</v>
      </c>
      <c r="C3506" s="672" t="s">
        <v>4279</v>
      </c>
      <c r="D3506" s="675">
        <v>44742</v>
      </c>
      <c r="E3506" s="477" t="s">
        <v>3127</v>
      </c>
      <c r="F3506" s="682" t="s">
        <v>453</v>
      </c>
      <c r="G3506" s="670">
        <f>_xlfn.XLOOKUP(Table3[[#This Row],[district]],LISTS!B:B,LISTS!C:C,0,0,1)</f>
        <v>80401060</v>
      </c>
    </row>
    <row r="3507" spans="1:7" ht="13.5" x14ac:dyDescent="0.35">
      <c r="A3507" s="674" t="s">
        <v>3809</v>
      </c>
      <c r="B3507" s="676" t="s">
        <v>3640</v>
      </c>
      <c r="C3507" s="672" t="s">
        <v>4280</v>
      </c>
      <c r="D3507" s="675">
        <v>44742</v>
      </c>
      <c r="E3507" s="477" t="s">
        <v>3127</v>
      </c>
      <c r="F3507" s="682" t="s">
        <v>453</v>
      </c>
      <c r="G3507" s="670">
        <f>_xlfn.XLOOKUP(Table3[[#This Row],[district]],LISTS!B:B,LISTS!C:C,0,0,1)</f>
        <v>80401060</v>
      </c>
    </row>
    <row r="3508" spans="1:7" ht="13.5" x14ac:dyDescent="0.35">
      <c r="A3508" s="674" t="s">
        <v>3809</v>
      </c>
      <c r="B3508" s="676" t="s">
        <v>336</v>
      </c>
      <c r="C3508" s="672" t="s">
        <v>4280</v>
      </c>
      <c r="D3508" s="675">
        <v>44742</v>
      </c>
      <c r="E3508" s="477" t="s">
        <v>3127</v>
      </c>
      <c r="F3508" s="682" t="s">
        <v>453</v>
      </c>
      <c r="G3508" s="670">
        <f>_xlfn.XLOOKUP(Table3[[#This Row],[district]],LISTS!B:B,LISTS!C:C,0,0,1)</f>
        <v>80401060</v>
      </c>
    </row>
    <row r="3509" spans="1:7" ht="13.5" x14ac:dyDescent="0.35">
      <c r="A3509" s="674" t="s">
        <v>3710</v>
      </c>
      <c r="B3509" s="676" t="s">
        <v>3641</v>
      </c>
      <c r="C3509" s="672" t="s">
        <v>4280</v>
      </c>
      <c r="D3509" s="675">
        <v>44742</v>
      </c>
      <c r="E3509" s="477" t="s">
        <v>3127</v>
      </c>
      <c r="F3509" s="682" t="s">
        <v>453</v>
      </c>
      <c r="G3509" s="670">
        <f>_xlfn.XLOOKUP(Table3[[#This Row],[district]],LISTS!B:B,LISTS!C:C,0,0,1)</f>
        <v>80401060</v>
      </c>
    </row>
    <row r="3510" spans="1:7" ht="13.5" x14ac:dyDescent="0.35">
      <c r="A3510" s="674" t="s">
        <v>3710</v>
      </c>
      <c r="B3510" s="676" t="s">
        <v>336</v>
      </c>
      <c r="C3510" s="672" t="s">
        <v>4280</v>
      </c>
      <c r="D3510" s="675">
        <v>44742</v>
      </c>
      <c r="E3510" s="477" t="s">
        <v>3127</v>
      </c>
      <c r="F3510" s="682" t="s">
        <v>453</v>
      </c>
      <c r="G3510" s="670">
        <f>_xlfn.XLOOKUP(Table3[[#This Row],[district]],LISTS!B:B,LISTS!C:C,0,0,1)</f>
        <v>80401060</v>
      </c>
    </row>
    <row r="3511" spans="1:7" ht="13.5" x14ac:dyDescent="0.35">
      <c r="A3511" s="674" t="s">
        <v>3791</v>
      </c>
      <c r="B3511" s="676" t="s">
        <v>3642</v>
      </c>
      <c r="C3511" s="672" t="s">
        <v>4280</v>
      </c>
      <c r="D3511" s="675">
        <v>44742</v>
      </c>
      <c r="E3511" s="477" t="s">
        <v>3127</v>
      </c>
      <c r="F3511" s="682" t="s">
        <v>453</v>
      </c>
      <c r="G3511" s="670">
        <f>_xlfn.XLOOKUP(Table3[[#This Row],[district]],LISTS!B:B,LISTS!C:C,0,0,1)</f>
        <v>80401060</v>
      </c>
    </row>
    <row r="3512" spans="1:7" ht="13.5" x14ac:dyDescent="0.35">
      <c r="A3512" s="674" t="s">
        <v>3791</v>
      </c>
      <c r="B3512" s="676" t="s">
        <v>336</v>
      </c>
      <c r="C3512" s="672" t="s">
        <v>4280</v>
      </c>
      <c r="D3512" s="675">
        <v>44742</v>
      </c>
      <c r="E3512" s="477" t="s">
        <v>3127</v>
      </c>
      <c r="F3512" s="682" t="s">
        <v>453</v>
      </c>
      <c r="G3512" s="670">
        <f>_xlfn.XLOOKUP(Table3[[#This Row],[district]],LISTS!B:B,LISTS!C:C,0,0,1)</f>
        <v>80401060</v>
      </c>
    </row>
    <row r="3513" spans="1:7" ht="13.5" x14ac:dyDescent="0.35">
      <c r="A3513" s="671" t="s">
        <v>3904</v>
      </c>
      <c r="B3513" s="676" t="s">
        <v>373</v>
      </c>
      <c r="C3513" s="672" t="s">
        <v>4279</v>
      </c>
      <c r="D3513" s="675">
        <v>44742</v>
      </c>
      <c r="E3513" s="477" t="s">
        <v>3127</v>
      </c>
      <c r="F3513" s="682" t="s">
        <v>453</v>
      </c>
      <c r="G3513" s="670">
        <f>_xlfn.XLOOKUP(Table3[[#This Row],[district]],LISTS!B:B,LISTS!C:C,0,0,1)</f>
        <v>80401060</v>
      </c>
    </row>
    <row r="3514" spans="1:7" ht="13.5" x14ac:dyDescent="0.35">
      <c r="A3514" s="674" t="s">
        <v>3904</v>
      </c>
      <c r="B3514" s="674" t="s">
        <v>336</v>
      </c>
      <c r="C3514" s="672" t="s">
        <v>4279</v>
      </c>
      <c r="D3514" s="675">
        <v>44742</v>
      </c>
      <c r="E3514" s="477" t="s">
        <v>3127</v>
      </c>
      <c r="F3514" s="682" t="s">
        <v>453</v>
      </c>
      <c r="G3514" s="670">
        <f>_xlfn.XLOOKUP(Table3[[#This Row],[district]],LISTS!B:B,LISTS!C:C,0,0,1)</f>
        <v>80401060</v>
      </c>
    </row>
    <row r="3515" spans="1:7" ht="13.5" x14ac:dyDescent="0.35">
      <c r="A3515" s="671" t="s">
        <v>4088</v>
      </c>
      <c r="B3515" s="676" t="s">
        <v>3665</v>
      </c>
      <c r="C3515" s="672" t="s">
        <v>4280</v>
      </c>
      <c r="D3515" s="675">
        <v>44742</v>
      </c>
      <c r="E3515" s="477" t="s">
        <v>3127</v>
      </c>
      <c r="F3515" s="682" t="s">
        <v>453</v>
      </c>
      <c r="G3515" s="670">
        <f>_xlfn.XLOOKUP(Table3[[#This Row],[district]],LISTS!B:B,LISTS!C:C,0,0,1)</f>
        <v>80401060</v>
      </c>
    </row>
    <row r="3516" spans="1:7" ht="13.5" x14ac:dyDescent="0.35">
      <c r="A3516" s="674" t="s">
        <v>4088</v>
      </c>
      <c r="B3516" s="676" t="s">
        <v>3616</v>
      </c>
      <c r="C3516" s="672" t="s">
        <v>4280</v>
      </c>
      <c r="D3516" s="675">
        <v>44742</v>
      </c>
      <c r="E3516" s="477" t="s">
        <v>3127</v>
      </c>
      <c r="F3516" s="682" t="s">
        <v>453</v>
      </c>
      <c r="G3516" s="670">
        <f>_xlfn.XLOOKUP(Table3[[#This Row],[district]],LISTS!B:B,LISTS!C:C,0,0,1)</f>
        <v>80401060</v>
      </c>
    </row>
    <row r="3517" spans="1:7" ht="13.5" x14ac:dyDescent="0.35">
      <c r="A3517" s="674" t="s">
        <v>3708</v>
      </c>
      <c r="B3517" s="676" t="s">
        <v>3645</v>
      </c>
      <c r="C3517" s="672" t="s">
        <v>4280</v>
      </c>
      <c r="D3517" s="675">
        <v>44742</v>
      </c>
      <c r="E3517" s="477" t="s">
        <v>3127</v>
      </c>
      <c r="F3517" s="682" t="s">
        <v>453</v>
      </c>
      <c r="G3517" s="670">
        <f>_xlfn.XLOOKUP(Table3[[#This Row],[district]],LISTS!B:B,LISTS!C:C,0,0,1)</f>
        <v>80401060</v>
      </c>
    </row>
    <row r="3518" spans="1:7" ht="13.5" x14ac:dyDescent="0.35">
      <c r="A3518" s="674" t="s">
        <v>3708</v>
      </c>
      <c r="B3518" s="676" t="s">
        <v>336</v>
      </c>
      <c r="C3518" s="672" t="s">
        <v>4280</v>
      </c>
      <c r="D3518" s="675">
        <v>44742</v>
      </c>
      <c r="E3518" s="477" t="s">
        <v>3127</v>
      </c>
      <c r="F3518" s="682" t="s">
        <v>453</v>
      </c>
      <c r="G3518" s="670">
        <f>_xlfn.XLOOKUP(Table3[[#This Row],[district]],LISTS!B:B,LISTS!C:C,0,0,1)</f>
        <v>80401060</v>
      </c>
    </row>
    <row r="3519" spans="1:7" ht="13.5" x14ac:dyDescent="0.35">
      <c r="A3519" s="674" t="s">
        <v>3742</v>
      </c>
      <c r="B3519" s="676" t="s">
        <v>3648</v>
      </c>
      <c r="C3519" s="672" t="s">
        <v>4280</v>
      </c>
      <c r="D3519" s="675">
        <v>44742</v>
      </c>
      <c r="E3519" s="477" t="s">
        <v>3127</v>
      </c>
      <c r="F3519" s="682" t="s">
        <v>453</v>
      </c>
      <c r="G3519" s="670">
        <f>_xlfn.XLOOKUP(Table3[[#This Row],[district]],LISTS!B:B,LISTS!C:C,0,0,1)</f>
        <v>80401060</v>
      </c>
    </row>
    <row r="3520" spans="1:7" ht="13.5" x14ac:dyDescent="0.35">
      <c r="A3520" s="674" t="s">
        <v>3742</v>
      </c>
      <c r="B3520" s="676" t="s">
        <v>336</v>
      </c>
      <c r="C3520" s="672" t="s">
        <v>4280</v>
      </c>
      <c r="D3520" s="675">
        <v>44742</v>
      </c>
      <c r="E3520" s="477" t="s">
        <v>3127</v>
      </c>
      <c r="F3520" s="682" t="s">
        <v>453</v>
      </c>
      <c r="G3520" s="670">
        <f>_xlfn.XLOOKUP(Table3[[#This Row],[district]],LISTS!B:B,LISTS!C:C,0,0,1)</f>
        <v>80401060</v>
      </c>
    </row>
    <row r="3521" spans="1:7" ht="13.5" x14ac:dyDescent="0.35">
      <c r="A3521" s="671" t="s">
        <v>4089</v>
      </c>
      <c r="B3521" s="676" t="s">
        <v>3671</v>
      </c>
      <c r="C3521" s="672" t="s">
        <v>4280</v>
      </c>
      <c r="D3521" s="675">
        <v>44742</v>
      </c>
      <c r="E3521" s="477" t="s">
        <v>3127</v>
      </c>
      <c r="F3521" s="682" t="s">
        <v>453</v>
      </c>
      <c r="G3521" s="670">
        <f>_xlfn.XLOOKUP(Table3[[#This Row],[district]],LISTS!B:B,LISTS!C:C,0,0,1)</f>
        <v>80401060</v>
      </c>
    </row>
    <row r="3522" spans="1:7" ht="13.5" x14ac:dyDescent="0.35">
      <c r="A3522" s="674" t="s">
        <v>4089</v>
      </c>
      <c r="B3522" s="676" t="s">
        <v>3616</v>
      </c>
      <c r="C3522" s="672" t="s">
        <v>4280</v>
      </c>
      <c r="D3522" s="675">
        <v>44742</v>
      </c>
      <c r="E3522" s="477" t="s">
        <v>3127</v>
      </c>
      <c r="F3522" s="682" t="s">
        <v>453</v>
      </c>
      <c r="G3522" s="670">
        <f>_xlfn.XLOOKUP(Table3[[#This Row],[district]],LISTS!B:B,LISTS!C:C,0,0,1)</f>
        <v>80401060</v>
      </c>
    </row>
    <row r="3523" spans="1:7" ht="13.5" x14ac:dyDescent="0.35">
      <c r="A3523" s="674" t="s">
        <v>3646</v>
      </c>
      <c r="B3523" s="676" t="s">
        <v>3649</v>
      </c>
      <c r="C3523" s="672" t="s">
        <v>4280</v>
      </c>
      <c r="D3523" s="675">
        <v>44742</v>
      </c>
      <c r="E3523" s="477" t="s">
        <v>3127</v>
      </c>
      <c r="F3523" s="682" t="s">
        <v>453</v>
      </c>
      <c r="G3523" s="670">
        <f>_xlfn.XLOOKUP(Table3[[#This Row],[district]],LISTS!B:B,LISTS!C:C,0,0,1)</f>
        <v>80401060</v>
      </c>
    </row>
    <row r="3524" spans="1:7" ht="13.5" x14ac:dyDescent="0.35">
      <c r="A3524" s="674" t="s">
        <v>3646</v>
      </c>
      <c r="B3524" s="676" t="s">
        <v>336</v>
      </c>
      <c r="C3524" s="672" t="s">
        <v>4280</v>
      </c>
      <c r="D3524" s="675">
        <v>44742</v>
      </c>
      <c r="E3524" s="477" t="s">
        <v>3127</v>
      </c>
      <c r="F3524" s="682" t="s">
        <v>453</v>
      </c>
      <c r="G3524" s="670">
        <f>_xlfn.XLOOKUP(Table3[[#This Row],[district]],LISTS!B:B,LISTS!C:C,0,0,1)</f>
        <v>80401060</v>
      </c>
    </row>
    <row r="3525" spans="1:7" ht="13.5" x14ac:dyDescent="0.35">
      <c r="A3525" s="674" t="s">
        <v>3705</v>
      </c>
      <c r="B3525" s="676" t="s">
        <v>3650</v>
      </c>
      <c r="C3525" s="672" t="s">
        <v>4280</v>
      </c>
      <c r="D3525" s="675">
        <v>44742</v>
      </c>
      <c r="E3525" s="477" t="s">
        <v>3127</v>
      </c>
      <c r="F3525" s="682" t="s">
        <v>453</v>
      </c>
      <c r="G3525" s="670">
        <f>_xlfn.XLOOKUP(Table3[[#This Row],[district]],LISTS!B:B,LISTS!C:C,0,0,1)</f>
        <v>80401060</v>
      </c>
    </row>
    <row r="3526" spans="1:7" ht="13.5" x14ac:dyDescent="0.35">
      <c r="A3526" s="674" t="s">
        <v>3705</v>
      </c>
      <c r="B3526" s="674" t="s">
        <v>3656</v>
      </c>
      <c r="C3526" s="672" t="s">
        <v>4280</v>
      </c>
      <c r="D3526" s="675">
        <v>44742</v>
      </c>
      <c r="E3526" s="477" t="s">
        <v>3127</v>
      </c>
      <c r="F3526" s="682" t="s">
        <v>453</v>
      </c>
      <c r="G3526" s="670">
        <f>_xlfn.XLOOKUP(Table3[[#This Row],[district]],LISTS!B:B,LISTS!C:C,0,0,1)</f>
        <v>80401060</v>
      </c>
    </row>
    <row r="3527" spans="1:7" ht="13.5" x14ac:dyDescent="0.35">
      <c r="A3527" s="671" t="s">
        <v>4090</v>
      </c>
      <c r="B3527" s="676" t="s">
        <v>3674</v>
      </c>
      <c r="C3527" s="672" t="s">
        <v>4280</v>
      </c>
      <c r="D3527" s="675">
        <v>44742</v>
      </c>
      <c r="E3527" s="477" t="s">
        <v>3127</v>
      </c>
      <c r="F3527" s="682" t="s">
        <v>453</v>
      </c>
      <c r="G3527" s="670">
        <f>_xlfn.XLOOKUP(Table3[[#This Row],[district]],LISTS!B:B,LISTS!C:C,0,0,1)</f>
        <v>80401060</v>
      </c>
    </row>
    <row r="3528" spans="1:7" ht="13.5" x14ac:dyDescent="0.35">
      <c r="A3528" s="674" t="s">
        <v>4090</v>
      </c>
      <c r="B3528" s="676" t="s">
        <v>3616</v>
      </c>
      <c r="C3528" s="672" t="s">
        <v>4280</v>
      </c>
      <c r="D3528" s="675">
        <v>44742</v>
      </c>
      <c r="E3528" s="477" t="s">
        <v>3127</v>
      </c>
      <c r="F3528" s="682" t="s">
        <v>453</v>
      </c>
      <c r="G3528" s="670">
        <f>_xlfn.XLOOKUP(Table3[[#This Row],[district]],LISTS!B:B,LISTS!C:C,0,0,1)</f>
        <v>80401060</v>
      </c>
    </row>
    <row r="3529" spans="1:7" ht="13.5" x14ac:dyDescent="0.35">
      <c r="A3529" s="674" t="s">
        <v>3654</v>
      </c>
      <c r="B3529" s="676" t="s">
        <v>3482</v>
      </c>
      <c r="C3529" s="672" t="s">
        <v>4280</v>
      </c>
      <c r="D3529" s="675">
        <v>44742</v>
      </c>
      <c r="E3529" s="477" t="s">
        <v>3127</v>
      </c>
      <c r="F3529" s="682" t="s">
        <v>453</v>
      </c>
      <c r="G3529" s="670">
        <f>_xlfn.XLOOKUP(Table3[[#This Row],[district]],LISTS!B:B,LISTS!C:C,0,0,1)</f>
        <v>80401060</v>
      </c>
    </row>
    <row r="3530" spans="1:7" ht="13.5" x14ac:dyDescent="0.35">
      <c r="A3530" s="674" t="s">
        <v>3654</v>
      </c>
      <c r="B3530" s="676" t="s">
        <v>3656</v>
      </c>
      <c r="C3530" s="672" t="s">
        <v>4280</v>
      </c>
      <c r="D3530" s="675">
        <v>44742</v>
      </c>
      <c r="E3530" s="477" t="s">
        <v>3127</v>
      </c>
      <c r="F3530" s="682" t="s">
        <v>453</v>
      </c>
      <c r="G3530" s="670">
        <f>_xlfn.XLOOKUP(Table3[[#This Row],[district]],LISTS!B:B,LISTS!C:C,0,0,1)</f>
        <v>80401060</v>
      </c>
    </row>
    <row r="3531" spans="1:7" ht="13.5" x14ac:dyDescent="0.35">
      <c r="A3531" s="674" t="s">
        <v>3643</v>
      </c>
      <c r="B3531" s="676" t="s">
        <v>3656</v>
      </c>
      <c r="C3531" s="672" t="s">
        <v>4280</v>
      </c>
      <c r="D3531" s="675">
        <v>44742</v>
      </c>
      <c r="E3531" s="477" t="s">
        <v>3127</v>
      </c>
      <c r="F3531" s="682" t="s">
        <v>453</v>
      </c>
      <c r="G3531" s="670">
        <f>_xlfn.XLOOKUP(Table3[[#This Row],[district]],LISTS!B:B,LISTS!C:C,0,0,1)</f>
        <v>80401060</v>
      </c>
    </row>
    <row r="3532" spans="1:7" ht="13.5" x14ac:dyDescent="0.35">
      <c r="A3532" s="671" t="s">
        <v>3905</v>
      </c>
      <c r="B3532" s="676" t="s">
        <v>336</v>
      </c>
      <c r="C3532" s="672" t="s">
        <v>4279</v>
      </c>
      <c r="D3532" s="675">
        <v>44742</v>
      </c>
      <c r="E3532" s="477" t="s">
        <v>3127</v>
      </c>
      <c r="F3532" s="682" t="s">
        <v>453</v>
      </c>
      <c r="G3532" s="670">
        <f>_xlfn.XLOOKUP(Table3[[#This Row],[district]],LISTS!B:B,LISTS!C:C,0,0,1)</f>
        <v>80401060</v>
      </c>
    </row>
    <row r="3533" spans="1:7" ht="13.5" x14ac:dyDescent="0.35">
      <c r="A3533" s="674" t="s">
        <v>3905</v>
      </c>
      <c r="B3533" s="676" t="s">
        <v>3656</v>
      </c>
      <c r="C3533" s="672" t="s">
        <v>4279</v>
      </c>
      <c r="D3533" s="675">
        <v>44742</v>
      </c>
      <c r="E3533" s="477" t="s">
        <v>3127</v>
      </c>
      <c r="F3533" s="682" t="s">
        <v>453</v>
      </c>
      <c r="G3533" s="670">
        <f>_xlfn.XLOOKUP(Table3[[#This Row],[district]],LISTS!B:B,LISTS!C:C,0,0,1)</f>
        <v>80401060</v>
      </c>
    </row>
    <row r="3534" spans="1:7" ht="13.5" x14ac:dyDescent="0.35">
      <c r="A3534" s="671" t="s">
        <v>4091</v>
      </c>
      <c r="B3534" s="676" t="s">
        <v>3676</v>
      </c>
      <c r="C3534" s="672" t="s">
        <v>4280</v>
      </c>
      <c r="D3534" s="675">
        <v>44742</v>
      </c>
      <c r="E3534" s="477" t="s">
        <v>3127</v>
      </c>
      <c r="F3534" s="682" t="s">
        <v>453</v>
      </c>
      <c r="G3534" s="670">
        <f>_xlfn.XLOOKUP(Table3[[#This Row],[district]],LISTS!B:B,LISTS!C:C,0,0,1)</f>
        <v>80401060</v>
      </c>
    </row>
    <row r="3535" spans="1:7" ht="13.5" x14ac:dyDescent="0.35">
      <c r="A3535" s="674" t="s">
        <v>4091</v>
      </c>
      <c r="B3535" s="676" t="s">
        <v>3616</v>
      </c>
      <c r="C3535" s="672" t="s">
        <v>4280</v>
      </c>
      <c r="D3535" s="675">
        <v>44742</v>
      </c>
      <c r="E3535" s="477" t="s">
        <v>3127</v>
      </c>
      <c r="F3535" s="682" t="s">
        <v>453</v>
      </c>
      <c r="G3535" s="670">
        <f>_xlfn.XLOOKUP(Table3[[#This Row],[district]],LISTS!B:B,LISTS!C:C,0,0,1)</f>
        <v>80401060</v>
      </c>
    </row>
    <row r="3536" spans="1:7" ht="13.5" x14ac:dyDescent="0.35">
      <c r="A3536" s="674" t="s">
        <v>3836</v>
      </c>
      <c r="B3536" s="676" t="s">
        <v>3658</v>
      </c>
      <c r="C3536" s="672" t="s">
        <v>4280</v>
      </c>
      <c r="D3536" s="675">
        <v>44742</v>
      </c>
      <c r="E3536" s="477" t="s">
        <v>3127</v>
      </c>
      <c r="F3536" s="682" t="s">
        <v>453</v>
      </c>
      <c r="G3536" s="670">
        <f>_xlfn.XLOOKUP(Table3[[#This Row],[district]],LISTS!B:B,LISTS!C:C,0,0,1)</f>
        <v>80401060</v>
      </c>
    </row>
    <row r="3537" spans="1:7" ht="13.5" x14ac:dyDescent="0.35">
      <c r="A3537" s="674" t="s">
        <v>3836</v>
      </c>
      <c r="B3537" s="676" t="s">
        <v>3656</v>
      </c>
      <c r="C3537" s="672" t="s">
        <v>4280</v>
      </c>
      <c r="D3537" s="675">
        <v>44742</v>
      </c>
      <c r="E3537" s="477" t="s">
        <v>3127</v>
      </c>
      <c r="F3537" s="682" t="s">
        <v>453</v>
      </c>
      <c r="G3537" s="670">
        <f>_xlfn.XLOOKUP(Table3[[#This Row],[district]],LISTS!B:B,LISTS!C:C,0,0,1)</f>
        <v>80401060</v>
      </c>
    </row>
    <row r="3538" spans="1:7" ht="13.5" x14ac:dyDescent="0.35">
      <c r="A3538" s="671" t="s">
        <v>4092</v>
      </c>
      <c r="B3538" s="676" t="s">
        <v>3680</v>
      </c>
      <c r="C3538" s="672" t="s">
        <v>4280</v>
      </c>
      <c r="D3538" s="675">
        <v>44742</v>
      </c>
      <c r="E3538" s="477" t="s">
        <v>3127</v>
      </c>
      <c r="F3538" s="682" t="s">
        <v>453</v>
      </c>
      <c r="G3538" s="670">
        <f>_xlfn.XLOOKUP(Table3[[#This Row],[district]],LISTS!B:B,LISTS!C:C,0,0,1)</f>
        <v>80401060</v>
      </c>
    </row>
    <row r="3539" spans="1:7" ht="13.5" x14ac:dyDescent="0.35">
      <c r="A3539" s="674" t="s">
        <v>4092</v>
      </c>
      <c r="B3539" s="674" t="s">
        <v>3641</v>
      </c>
      <c r="C3539" s="672" t="s">
        <v>4280</v>
      </c>
      <c r="D3539" s="675">
        <v>44742</v>
      </c>
      <c r="E3539" s="477" t="s">
        <v>3127</v>
      </c>
      <c r="F3539" s="682" t="s">
        <v>453</v>
      </c>
      <c r="G3539" s="670">
        <f>_xlfn.XLOOKUP(Table3[[#This Row],[district]],LISTS!B:B,LISTS!C:C,0,0,1)</f>
        <v>80401060</v>
      </c>
    </row>
    <row r="3540" spans="1:7" ht="13.5" x14ac:dyDescent="0.35">
      <c r="A3540" s="674" t="s">
        <v>3766</v>
      </c>
      <c r="B3540" s="676" t="s">
        <v>3665</v>
      </c>
      <c r="C3540" s="672" t="s">
        <v>4280</v>
      </c>
      <c r="D3540" s="675">
        <v>44742</v>
      </c>
      <c r="E3540" s="477" t="s">
        <v>3127</v>
      </c>
      <c r="F3540" s="682" t="s">
        <v>453</v>
      </c>
      <c r="G3540" s="670">
        <f>_xlfn.XLOOKUP(Table3[[#This Row],[district]],LISTS!B:B,LISTS!C:C,0,0,1)</f>
        <v>80401060</v>
      </c>
    </row>
    <row r="3541" spans="1:7" ht="13.5" x14ac:dyDescent="0.35">
      <c r="A3541" s="674" t="s">
        <v>3766</v>
      </c>
      <c r="B3541" s="676" t="s">
        <v>3656</v>
      </c>
      <c r="C3541" s="672" t="s">
        <v>4280</v>
      </c>
      <c r="D3541" s="675">
        <v>44742</v>
      </c>
      <c r="E3541" s="477" t="s">
        <v>3127</v>
      </c>
      <c r="F3541" s="682" t="s">
        <v>453</v>
      </c>
      <c r="G3541" s="670">
        <f>_xlfn.XLOOKUP(Table3[[#This Row],[district]],LISTS!B:B,LISTS!C:C,0,0,1)</f>
        <v>80401060</v>
      </c>
    </row>
    <row r="3542" spans="1:7" ht="13.5" x14ac:dyDescent="0.35">
      <c r="A3542" s="671" t="s">
        <v>4093</v>
      </c>
      <c r="B3542" s="676" t="s">
        <v>3682</v>
      </c>
      <c r="C3542" s="672" t="s">
        <v>4280</v>
      </c>
      <c r="D3542" s="675">
        <v>44742</v>
      </c>
      <c r="E3542" s="477" t="s">
        <v>3127</v>
      </c>
      <c r="F3542" s="682" t="s">
        <v>453</v>
      </c>
      <c r="G3542" s="670">
        <f>_xlfn.XLOOKUP(Table3[[#This Row],[district]],LISTS!B:B,LISTS!C:C,0,0,1)</f>
        <v>80401060</v>
      </c>
    </row>
    <row r="3543" spans="1:7" ht="13.5" x14ac:dyDescent="0.35">
      <c r="A3543" s="674" t="s">
        <v>4093</v>
      </c>
      <c r="B3543" s="676" t="s">
        <v>3641</v>
      </c>
      <c r="C3543" s="672" t="s">
        <v>4280</v>
      </c>
      <c r="D3543" s="675">
        <v>44742</v>
      </c>
      <c r="E3543" s="477" t="s">
        <v>3127</v>
      </c>
      <c r="F3543" s="682" t="s">
        <v>453</v>
      </c>
      <c r="G3543" s="670">
        <f>_xlfn.XLOOKUP(Table3[[#This Row],[district]],LISTS!B:B,LISTS!C:C,0,0,1)</f>
        <v>80401060</v>
      </c>
    </row>
    <row r="3544" spans="1:7" ht="13.5" x14ac:dyDescent="0.35">
      <c r="A3544" s="674" t="s">
        <v>3797</v>
      </c>
      <c r="B3544" s="676" t="s">
        <v>3671</v>
      </c>
      <c r="C3544" s="672" t="s">
        <v>4280</v>
      </c>
      <c r="D3544" s="675">
        <v>44742</v>
      </c>
      <c r="E3544" s="477" t="s">
        <v>3127</v>
      </c>
      <c r="F3544" s="682" t="s">
        <v>453</v>
      </c>
      <c r="G3544" s="670">
        <f>_xlfn.XLOOKUP(Table3[[#This Row],[district]],LISTS!B:B,LISTS!C:C,0,0,1)</f>
        <v>80401060</v>
      </c>
    </row>
    <row r="3545" spans="1:7" ht="13.5" x14ac:dyDescent="0.35">
      <c r="A3545" s="674" t="s">
        <v>3797</v>
      </c>
      <c r="B3545" s="676" t="s">
        <v>3656</v>
      </c>
      <c r="C3545" s="672" t="s">
        <v>4280</v>
      </c>
      <c r="D3545" s="675">
        <v>44742</v>
      </c>
      <c r="E3545" s="477" t="s">
        <v>3127</v>
      </c>
      <c r="F3545" s="682" t="s">
        <v>453</v>
      </c>
      <c r="G3545" s="670">
        <f>_xlfn.XLOOKUP(Table3[[#This Row],[district]],LISTS!B:B,LISTS!C:C,0,0,1)</f>
        <v>80401060</v>
      </c>
    </row>
    <row r="3546" spans="1:7" ht="13.5" x14ac:dyDescent="0.35">
      <c r="A3546" s="670" t="s">
        <v>3582</v>
      </c>
      <c r="B3546" s="676" t="s">
        <v>3674</v>
      </c>
      <c r="C3546" s="672" t="s">
        <v>4279</v>
      </c>
      <c r="D3546" s="675">
        <v>44742</v>
      </c>
      <c r="E3546" s="477" t="s">
        <v>3127</v>
      </c>
      <c r="F3546" s="682" t="s">
        <v>453</v>
      </c>
      <c r="G3546" s="670">
        <f>_xlfn.XLOOKUP(Table3[[#This Row],[district]],LISTS!B:B,LISTS!C:C,0,0,1)</f>
        <v>80401060</v>
      </c>
    </row>
    <row r="3547" spans="1:7" ht="13.5" x14ac:dyDescent="0.35">
      <c r="A3547" s="674" t="s">
        <v>3582</v>
      </c>
      <c r="B3547" s="676" t="s">
        <v>3656</v>
      </c>
      <c r="C3547" s="672" t="s">
        <v>4279</v>
      </c>
      <c r="D3547" s="675">
        <v>44742</v>
      </c>
      <c r="E3547" s="477" t="s">
        <v>3127</v>
      </c>
      <c r="F3547" s="682" t="s">
        <v>453</v>
      </c>
      <c r="G3547" s="670">
        <f>_xlfn.XLOOKUP(Table3[[#This Row],[district]],LISTS!B:B,LISTS!C:C,0,0,1)</f>
        <v>80401060</v>
      </c>
    </row>
    <row r="3548" spans="1:7" ht="13.5" x14ac:dyDescent="0.35">
      <c r="A3548" s="674" t="s">
        <v>3829</v>
      </c>
      <c r="B3548" s="676" t="s">
        <v>3676</v>
      </c>
      <c r="C3548" s="672" t="s">
        <v>4280</v>
      </c>
      <c r="D3548" s="675">
        <v>44742</v>
      </c>
      <c r="E3548" s="477" t="s">
        <v>3127</v>
      </c>
      <c r="F3548" s="682" t="s">
        <v>453</v>
      </c>
      <c r="G3548" s="670">
        <f>_xlfn.XLOOKUP(Table3[[#This Row],[district]],LISTS!B:B,LISTS!C:C,0,0,1)</f>
        <v>80401060</v>
      </c>
    </row>
    <row r="3549" spans="1:7" ht="13.5" x14ac:dyDescent="0.35">
      <c r="A3549" s="674" t="s">
        <v>3829</v>
      </c>
      <c r="B3549" s="676" t="s">
        <v>3656</v>
      </c>
      <c r="C3549" s="672" t="s">
        <v>4280</v>
      </c>
      <c r="D3549" s="675">
        <v>44742</v>
      </c>
      <c r="E3549" s="477" t="s">
        <v>3127</v>
      </c>
      <c r="F3549" s="682" t="s">
        <v>453</v>
      </c>
      <c r="G3549" s="670">
        <f>_xlfn.XLOOKUP(Table3[[#This Row],[district]],LISTS!B:B,LISTS!C:C,0,0,1)</f>
        <v>80401060</v>
      </c>
    </row>
    <row r="3550" spans="1:7" ht="13.5" x14ac:dyDescent="0.35">
      <c r="A3550" s="670" t="s">
        <v>3552</v>
      </c>
      <c r="B3550" s="676" t="s">
        <v>3680</v>
      </c>
      <c r="C3550" s="672" t="s">
        <v>4279</v>
      </c>
      <c r="D3550" s="675">
        <v>44742</v>
      </c>
      <c r="E3550" s="477" t="s">
        <v>3127</v>
      </c>
      <c r="F3550" s="682" t="s">
        <v>453</v>
      </c>
      <c r="G3550" s="670">
        <f>_xlfn.XLOOKUP(Table3[[#This Row],[district]],LISTS!B:B,LISTS!C:C,0,0,1)</f>
        <v>80401060</v>
      </c>
    </row>
    <row r="3551" spans="1:7" ht="13.5" x14ac:dyDescent="0.35">
      <c r="A3551" s="674" t="s">
        <v>3552</v>
      </c>
      <c r="B3551" s="674" t="s">
        <v>3656</v>
      </c>
      <c r="C3551" s="672" t="s">
        <v>4279</v>
      </c>
      <c r="D3551" s="675">
        <v>44742</v>
      </c>
      <c r="E3551" s="477" t="s">
        <v>3127</v>
      </c>
      <c r="F3551" s="682" t="s">
        <v>453</v>
      </c>
      <c r="G3551" s="670">
        <f>_xlfn.XLOOKUP(Table3[[#This Row],[district]],LISTS!B:B,LISTS!C:C,0,0,1)</f>
        <v>80401060</v>
      </c>
    </row>
    <row r="3552" spans="1:7" ht="13.5" x14ac:dyDescent="0.35">
      <c r="A3552" s="671" t="s">
        <v>4094</v>
      </c>
      <c r="B3552" s="676" t="s">
        <v>3683</v>
      </c>
      <c r="C3552" s="672" t="s">
        <v>4280</v>
      </c>
      <c r="D3552" s="675">
        <v>44742</v>
      </c>
      <c r="E3552" s="477" t="s">
        <v>3127</v>
      </c>
      <c r="F3552" s="682" t="s">
        <v>453</v>
      </c>
      <c r="G3552" s="670">
        <f>_xlfn.XLOOKUP(Table3[[#This Row],[district]],LISTS!B:B,LISTS!C:C,0,0,1)</f>
        <v>80401060</v>
      </c>
    </row>
    <row r="3553" spans="1:7" ht="13.5" x14ac:dyDescent="0.35">
      <c r="A3553" s="674" t="s">
        <v>4094</v>
      </c>
      <c r="B3553" s="676" t="s">
        <v>3641</v>
      </c>
      <c r="C3553" s="672" t="s">
        <v>4280</v>
      </c>
      <c r="D3553" s="675">
        <v>44742</v>
      </c>
      <c r="E3553" s="477" t="s">
        <v>3127</v>
      </c>
      <c r="F3553" s="682" t="s">
        <v>453</v>
      </c>
      <c r="G3553" s="670">
        <f>_xlfn.XLOOKUP(Table3[[#This Row],[district]],LISTS!B:B,LISTS!C:C,0,0,1)</f>
        <v>80401060</v>
      </c>
    </row>
    <row r="3554" spans="1:7" ht="13.5" x14ac:dyDescent="0.35">
      <c r="A3554" s="674" t="s">
        <v>3768</v>
      </c>
      <c r="B3554" s="676" t="s">
        <v>3682</v>
      </c>
      <c r="C3554" s="672" t="s">
        <v>4280</v>
      </c>
      <c r="D3554" s="675">
        <v>44742</v>
      </c>
      <c r="E3554" s="477" t="s">
        <v>3127</v>
      </c>
      <c r="F3554" s="682" t="s">
        <v>453</v>
      </c>
      <c r="G3554" s="670">
        <f>_xlfn.XLOOKUP(Table3[[#This Row],[district]],LISTS!B:B,LISTS!C:C,0,0,1)</f>
        <v>80401060</v>
      </c>
    </row>
    <row r="3555" spans="1:7" ht="13.5" x14ac:dyDescent="0.35">
      <c r="A3555" s="674" t="s">
        <v>3768</v>
      </c>
      <c r="B3555" s="676" t="s">
        <v>3656</v>
      </c>
      <c r="C3555" s="672" t="s">
        <v>4280</v>
      </c>
      <c r="D3555" s="675">
        <v>44742</v>
      </c>
      <c r="E3555" s="477" t="s">
        <v>3127</v>
      </c>
      <c r="F3555" s="682" t="s">
        <v>453</v>
      </c>
      <c r="G3555" s="670">
        <f>_xlfn.XLOOKUP(Table3[[#This Row],[district]],LISTS!B:B,LISTS!C:C,0,0,1)</f>
        <v>80401060</v>
      </c>
    </row>
    <row r="3556" spans="1:7" ht="13.5" x14ac:dyDescent="0.35">
      <c r="A3556" s="671" t="s">
        <v>3906</v>
      </c>
      <c r="B3556" s="676" t="s">
        <v>3683</v>
      </c>
      <c r="C3556" s="672" t="s">
        <v>4279</v>
      </c>
      <c r="D3556" s="675">
        <v>44742</v>
      </c>
      <c r="E3556" s="477" t="s">
        <v>3127</v>
      </c>
      <c r="F3556" s="682" t="s">
        <v>453</v>
      </c>
      <c r="G3556" s="670">
        <f>_xlfn.XLOOKUP(Table3[[#This Row],[district]],LISTS!B:B,LISTS!C:C,0,0,1)</f>
        <v>80401060</v>
      </c>
    </row>
    <row r="3557" spans="1:7" ht="13.5" x14ac:dyDescent="0.35">
      <c r="A3557" s="674" t="s">
        <v>3906</v>
      </c>
      <c r="B3557" s="676" t="s">
        <v>3656</v>
      </c>
      <c r="C3557" s="672" t="s">
        <v>4279</v>
      </c>
      <c r="D3557" s="675">
        <v>44742</v>
      </c>
      <c r="E3557" s="477" t="s">
        <v>3127</v>
      </c>
      <c r="F3557" s="682" t="s">
        <v>453</v>
      </c>
      <c r="G3557" s="670">
        <f>_xlfn.XLOOKUP(Table3[[#This Row],[district]],LISTS!B:B,LISTS!C:C,0,0,1)</f>
        <v>80401060</v>
      </c>
    </row>
    <row r="3558" spans="1:7" ht="13.5" x14ac:dyDescent="0.35">
      <c r="A3558" s="671" t="s">
        <v>4095</v>
      </c>
      <c r="B3558" s="676" t="s">
        <v>3685</v>
      </c>
      <c r="C3558" s="672" t="s">
        <v>4280</v>
      </c>
      <c r="D3558" s="675">
        <v>44742</v>
      </c>
      <c r="E3558" s="477" t="s">
        <v>3127</v>
      </c>
      <c r="F3558" s="682" t="s">
        <v>453</v>
      </c>
      <c r="G3558" s="670">
        <f>_xlfn.XLOOKUP(Table3[[#This Row],[district]],LISTS!B:B,LISTS!C:C,0,0,1)</f>
        <v>80401060</v>
      </c>
    </row>
    <row r="3559" spans="1:7" ht="13.5" x14ac:dyDescent="0.35">
      <c r="A3559" s="674" t="s">
        <v>4095</v>
      </c>
      <c r="B3559" s="676" t="s">
        <v>3641</v>
      </c>
      <c r="C3559" s="672" t="s">
        <v>4280</v>
      </c>
      <c r="D3559" s="675">
        <v>44742</v>
      </c>
      <c r="E3559" s="477" t="s">
        <v>3127</v>
      </c>
      <c r="F3559" s="682" t="s">
        <v>453</v>
      </c>
      <c r="G3559" s="670">
        <f>_xlfn.XLOOKUP(Table3[[#This Row],[district]],LISTS!B:B,LISTS!C:C,0,0,1)</f>
        <v>80401060</v>
      </c>
    </row>
    <row r="3560" spans="1:7" ht="13.5" x14ac:dyDescent="0.35">
      <c r="A3560" s="674" t="s">
        <v>3755</v>
      </c>
      <c r="B3560" s="676" t="s">
        <v>3685</v>
      </c>
      <c r="C3560" s="672" t="s">
        <v>4280</v>
      </c>
      <c r="D3560" s="675">
        <v>44742</v>
      </c>
      <c r="E3560" s="477" t="s">
        <v>3127</v>
      </c>
      <c r="F3560" s="682" t="s">
        <v>453</v>
      </c>
      <c r="G3560" s="670">
        <f>_xlfn.XLOOKUP(Table3[[#This Row],[district]],LISTS!B:B,LISTS!C:C,0,0,1)</f>
        <v>80401060</v>
      </c>
    </row>
    <row r="3561" spans="1:7" ht="13.5" x14ac:dyDescent="0.35">
      <c r="A3561" s="674" t="s">
        <v>3755</v>
      </c>
      <c r="B3561" s="676" t="s">
        <v>3656</v>
      </c>
      <c r="C3561" s="672" t="s">
        <v>4280</v>
      </c>
      <c r="D3561" s="675">
        <v>44742</v>
      </c>
      <c r="E3561" s="477" t="s">
        <v>3127</v>
      </c>
      <c r="F3561" s="682" t="s">
        <v>453</v>
      </c>
      <c r="G3561" s="670">
        <f>_xlfn.XLOOKUP(Table3[[#This Row],[district]],LISTS!B:B,LISTS!C:C,0,0,1)</f>
        <v>80401060</v>
      </c>
    </row>
    <row r="3562" spans="1:7" ht="13.5" x14ac:dyDescent="0.35">
      <c r="A3562" s="674" t="s">
        <v>3762</v>
      </c>
      <c r="B3562" s="676" t="s">
        <v>3688</v>
      </c>
      <c r="C3562" s="672" t="s">
        <v>4280</v>
      </c>
      <c r="D3562" s="675">
        <v>44742</v>
      </c>
      <c r="E3562" s="477" t="s">
        <v>3127</v>
      </c>
      <c r="F3562" s="682" t="s">
        <v>453</v>
      </c>
      <c r="G3562" s="670">
        <f>_xlfn.XLOOKUP(Table3[[#This Row],[district]],LISTS!B:B,LISTS!C:C,0,0,1)</f>
        <v>80401060</v>
      </c>
    </row>
    <row r="3563" spans="1:7" ht="13.5" x14ac:dyDescent="0.35">
      <c r="A3563" s="674" t="s">
        <v>3762</v>
      </c>
      <c r="B3563" s="676" t="s">
        <v>3656</v>
      </c>
      <c r="C3563" s="672" t="s">
        <v>4280</v>
      </c>
      <c r="D3563" s="675">
        <v>44742</v>
      </c>
      <c r="E3563" s="477" t="s">
        <v>3127</v>
      </c>
      <c r="F3563" s="682" t="s">
        <v>453</v>
      </c>
      <c r="G3563" s="670">
        <f>_xlfn.XLOOKUP(Table3[[#This Row],[district]],LISTS!B:B,LISTS!C:C,0,0,1)</f>
        <v>80401060</v>
      </c>
    </row>
    <row r="3564" spans="1:7" ht="13.5" x14ac:dyDescent="0.35">
      <c r="A3564" s="670" t="s">
        <v>3501</v>
      </c>
      <c r="B3564" s="676" t="s">
        <v>3689</v>
      </c>
      <c r="C3564" s="672" t="s">
        <v>4280</v>
      </c>
      <c r="D3564" s="675">
        <v>44742</v>
      </c>
      <c r="E3564" s="477" t="s">
        <v>3127</v>
      </c>
      <c r="F3564" s="682" t="s">
        <v>453</v>
      </c>
      <c r="G3564" s="670">
        <f>_xlfn.XLOOKUP(Table3[[#This Row],[district]],LISTS!B:B,LISTS!C:C,0,0,1)</f>
        <v>80401060</v>
      </c>
    </row>
    <row r="3565" spans="1:7" ht="13.5" x14ac:dyDescent="0.35">
      <c r="A3565" s="674" t="s">
        <v>3501</v>
      </c>
      <c r="B3565" s="676" t="s">
        <v>3656</v>
      </c>
      <c r="C3565" s="672" t="s">
        <v>4280</v>
      </c>
      <c r="D3565" s="675">
        <v>44742</v>
      </c>
      <c r="E3565" s="477" t="s">
        <v>3127</v>
      </c>
      <c r="F3565" s="682" t="s">
        <v>453</v>
      </c>
      <c r="G3565" s="670">
        <f>_xlfn.XLOOKUP(Table3[[#This Row],[district]],LISTS!B:B,LISTS!C:C,0,0,1)</f>
        <v>80401060</v>
      </c>
    </row>
    <row r="3566" spans="1:7" ht="13.5" x14ac:dyDescent="0.35">
      <c r="A3566" s="670" t="s">
        <v>3564</v>
      </c>
      <c r="B3566" s="676" t="s">
        <v>3691</v>
      </c>
      <c r="C3566" s="672" t="s">
        <v>4279</v>
      </c>
      <c r="D3566" s="675">
        <v>44742</v>
      </c>
      <c r="E3566" s="477" t="s">
        <v>3127</v>
      </c>
      <c r="F3566" s="682" t="s">
        <v>453</v>
      </c>
      <c r="G3566" s="670">
        <f>_xlfn.XLOOKUP(Table3[[#This Row],[district]],LISTS!B:B,LISTS!C:C,0,0,1)</f>
        <v>80401060</v>
      </c>
    </row>
    <row r="3567" spans="1:7" ht="13.5" x14ac:dyDescent="0.35">
      <c r="A3567" s="674" t="s">
        <v>3564</v>
      </c>
      <c r="B3567" s="676" t="s">
        <v>3656</v>
      </c>
      <c r="C3567" s="672" t="s">
        <v>4279</v>
      </c>
      <c r="D3567" s="675">
        <v>44742</v>
      </c>
      <c r="E3567" s="477" t="s">
        <v>3127</v>
      </c>
      <c r="F3567" s="682" t="s">
        <v>453</v>
      </c>
      <c r="G3567" s="670">
        <f>_xlfn.XLOOKUP(Table3[[#This Row],[district]],LISTS!B:B,LISTS!C:C,0,0,1)</f>
        <v>80401060</v>
      </c>
    </row>
    <row r="3568" spans="1:7" ht="13.5" x14ac:dyDescent="0.35">
      <c r="A3568" s="674" t="s">
        <v>3759</v>
      </c>
      <c r="B3568" s="676" t="s">
        <v>3693</v>
      </c>
      <c r="C3568" s="672" t="s">
        <v>4280</v>
      </c>
      <c r="D3568" s="675">
        <v>44742</v>
      </c>
      <c r="E3568" s="477" t="s">
        <v>3127</v>
      </c>
      <c r="F3568" s="682" t="s">
        <v>453</v>
      </c>
      <c r="G3568" s="670">
        <f>_xlfn.XLOOKUP(Table3[[#This Row],[district]],LISTS!B:B,LISTS!C:C,0,0,1)</f>
        <v>80401060</v>
      </c>
    </row>
    <row r="3569" spans="1:7" ht="13.5" x14ac:dyDescent="0.35">
      <c r="A3569" s="674" t="s">
        <v>3759</v>
      </c>
      <c r="B3569" s="676" t="s">
        <v>3656</v>
      </c>
      <c r="C3569" s="672" t="s">
        <v>4280</v>
      </c>
      <c r="D3569" s="675">
        <v>44742</v>
      </c>
      <c r="E3569" s="477" t="s">
        <v>3127</v>
      </c>
      <c r="F3569" s="682" t="s">
        <v>453</v>
      </c>
      <c r="G3569" s="670">
        <f>_xlfn.XLOOKUP(Table3[[#This Row],[district]],LISTS!B:B,LISTS!C:C,0,0,1)</f>
        <v>80401060</v>
      </c>
    </row>
    <row r="3570" spans="1:7" ht="13.5" x14ac:dyDescent="0.35">
      <c r="A3570" s="671" t="s">
        <v>4096</v>
      </c>
      <c r="B3570" s="676" t="s">
        <v>3688</v>
      </c>
      <c r="C3570" s="672" t="s">
        <v>4280</v>
      </c>
      <c r="D3570" s="675">
        <v>44742</v>
      </c>
      <c r="E3570" s="477" t="s">
        <v>3127</v>
      </c>
      <c r="F3570" s="682" t="s">
        <v>453</v>
      </c>
      <c r="G3570" s="670">
        <f>_xlfn.XLOOKUP(Table3[[#This Row],[district]],LISTS!B:B,LISTS!C:C,0,0,1)</f>
        <v>80401060</v>
      </c>
    </row>
    <row r="3571" spans="1:7" ht="13.5" x14ac:dyDescent="0.35">
      <c r="A3571" s="674" t="s">
        <v>4096</v>
      </c>
      <c r="B3571" s="676" t="s">
        <v>3641</v>
      </c>
      <c r="C3571" s="672" t="s">
        <v>4280</v>
      </c>
      <c r="D3571" s="675">
        <v>44742</v>
      </c>
      <c r="E3571" s="477" t="s">
        <v>3127</v>
      </c>
      <c r="F3571" s="682" t="s">
        <v>453</v>
      </c>
      <c r="G3571" s="670">
        <f>_xlfn.XLOOKUP(Table3[[#This Row],[district]],LISTS!B:B,LISTS!C:C,0,0,1)</f>
        <v>80401060</v>
      </c>
    </row>
    <row r="3572" spans="1:7" ht="13.5" x14ac:dyDescent="0.35">
      <c r="A3572" s="671" t="s">
        <v>4097</v>
      </c>
      <c r="B3572" s="676" t="s">
        <v>3689</v>
      </c>
      <c r="C3572" s="672" t="s">
        <v>4280</v>
      </c>
      <c r="D3572" s="675">
        <v>44742</v>
      </c>
      <c r="E3572" s="477" t="s">
        <v>3127</v>
      </c>
      <c r="F3572" s="682" t="s">
        <v>453</v>
      </c>
      <c r="G3572" s="670">
        <f>_xlfn.XLOOKUP(Table3[[#This Row],[district]],LISTS!B:B,LISTS!C:C,0,0,1)</f>
        <v>80401060</v>
      </c>
    </row>
    <row r="3573" spans="1:7" ht="13.5" x14ac:dyDescent="0.35">
      <c r="A3573" s="674" t="s">
        <v>4097</v>
      </c>
      <c r="B3573" s="676" t="s">
        <v>3641</v>
      </c>
      <c r="C3573" s="672" t="s">
        <v>4280</v>
      </c>
      <c r="D3573" s="675">
        <v>44742</v>
      </c>
      <c r="E3573" s="477" t="s">
        <v>3127</v>
      </c>
      <c r="F3573" s="682" t="s">
        <v>453</v>
      </c>
      <c r="G3573" s="670">
        <f>_xlfn.XLOOKUP(Table3[[#This Row],[district]],LISTS!B:B,LISTS!C:C,0,0,1)</f>
        <v>80401060</v>
      </c>
    </row>
    <row r="3574" spans="1:7" ht="13.5" x14ac:dyDescent="0.35">
      <c r="A3574" s="671" t="s">
        <v>4098</v>
      </c>
      <c r="B3574" s="676" t="s">
        <v>3691</v>
      </c>
      <c r="C3574" s="672" t="s">
        <v>4280</v>
      </c>
      <c r="D3574" s="675">
        <v>44742</v>
      </c>
      <c r="E3574" s="477" t="s">
        <v>3127</v>
      </c>
      <c r="F3574" s="682" t="s">
        <v>453</v>
      </c>
      <c r="G3574" s="670">
        <f>_xlfn.XLOOKUP(Table3[[#This Row],[district]],LISTS!B:B,LISTS!C:C,0,0,1)</f>
        <v>80401060</v>
      </c>
    </row>
    <row r="3575" spans="1:7" ht="13.5" x14ac:dyDescent="0.35">
      <c r="A3575" s="674" t="s">
        <v>4098</v>
      </c>
      <c r="B3575" s="676" t="s">
        <v>3641</v>
      </c>
      <c r="C3575" s="672" t="s">
        <v>4280</v>
      </c>
      <c r="D3575" s="675">
        <v>44742</v>
      </c>
      <c r="E3575" s="477" t="s">
        <v>3127</v>
      </c>
      <c r="F3575" s="682" t="s">
        <v>453</v>
      </c>
      <c r="G3575" s="670">
        <f>_xlfn.XLOOKUP(Table3[[#This Row],[district]],LISTS!B:B,LISTS!C:C,0,0,1)</f>
        <v>80401060</v>
      </c>
    </row>
    <row r="3576" spans="1:7" ht="13.5" x14ac:dyDescent="0.35">
      <c r="A3576" s="671" t="s">
        <v>3907</v>
      </c>
      <c r="B3576" s="676" t="s">
        <v>4273</v>
      </c>
      <c r="C3576" s="672" t="s">
        <v>4279</v>
      </c>
      <c r="D3576" s="675">
        <v>44742</v>
      </c>
      <c r="E3576" s="477" t="s">
        <v>3127</v>
      </c>
      <c r="F3576" s="682" t="s">
        <v>453</v>
      </c>
      <c r="G3576" s="670">
        <f>_xlfn.XLOOKUP(Table3[[#This Row],[district]],LISTS!B:B,LISTS!C:C,0,0,1)</f>
        <v>80401060</v>
      </c>
    </row>
    <row r="3577" spans="1:7" ht="13.5" x14ac:dyDescent="0.35">
      <c r="A3577" s="674" t="s">
        <v>3907</v>
      </c>
      <c r="B3577" s="676" t="s">
        <v>3656</v>
      </c>
      <c r="C3577" s="672" t="s">
        <v>4279</v>
      </c>
      <c r="D3577" s="675">
        <v>44742</v>
      </c>
      <c r="E3577" s="477" t="s">
        <v>3127</v>
      </c>
      <c r="F3577" s="682" t="s">
        <v>453</v>
      </c>
      <c r="G3577" s="670">
        <f>_xlfn.XLOOKUP(Table3[[#This Row],[district]],LISTS!B:B,LISTS!C:C,0,0,1)</f>
        <v>80401060</v>
      </c>
    </row>
    <row r="3578" spans="1:7" ht="13.5" x14ac:dyDescent="0.35">
      <c r="A3578" s="671" t="s">
        <v>4099</v>
      </c>
      <c r="B3578" s="676" t="s">
        <v>3693</v>
      </c>
      <c r="C3578" s="672" t="s">
        <v>4280</v>
      </c>
      <c r="D3578" s="675">
        <v>44742</v>
      </c>
      <c r="E3578" s="477" t="s">
        <v>3127</v>
      </c>
      <c r="F3578" s="682" t="s">
        <v>453</v>
      </c>
      <c r="G3578" s="670">
        <f>_xlfn.XLOOKUP(Table3[[#This Row],[district]],LISTS!B:B,LISTS!C:C,0,0,1)</f>
        <v>80401060</v>
      </c>
    </row>
    <row r="3579" spans="1:7" ht="13.5" x14ac:dyDescent="0.35">
      <c r="A3579" s="674" t="s">
        <v>4099</v>
      </c>
      <c r="B3579" s="676" t="s">
        <v>3641</v>
      </c>
      <c r="C3579" s="672" t="s">
        <v>4280</v>
      </c>
      <c r="D3579" s="675">
        <v>44742</v>
      </c>
      <c r="E3579" s="477" t="s">
        <v>3127</v>
      </c>
      <c r="F3579" s="682" t="s">
        <v>453</v>
      </c>
      <c r="G3579" s="670">
        <f>_xlfn.XLOOKUP(Table3[[#This Row],[district]],LISTS!B:B,LISTS!C:C,0,0,1)</f>
        <v>80401060</v>
      </c>
    </row>
    <row r="3580" spans="1:7" ht="13.5" x14ac:dyDescent="0.35">
      <c r="A3580" s="671" t="s">
        <v>4100</v>
      </c>
      <c r="B3580" s="676" t="s">
        <v>4273</v>
      </c>
      <c r="C3580" s="672" t="s">
        <v>4280</v>
      </c>
      <c r="D3580" s="675">
        <v>44742</v>
      </c>
      <c r="E3580" s="477" t="s">
        <v>3127</v>
      </c>
      <c r="F3580" s="682" t="s">
        <v>453</v>
      </c>
      <c r="G3580" s="670">
        <f>_xlfn.XLOOKUP(Table3[[#This Row],[district]],LISTS!B:B,LISTS!C:C,0,0,1)</f>
        <v>80401060</v>
      </c>
    </row>
    <row r="3581" spans="1:7" ht="13.5" x14ac:dyDescent="0.35">
      <c r="A3581" s="674" t="s">
        <v>4100</v>
      </c>
      <c r="B3581" s="676" t="s">
        <v>3641</v>
      </c>
      <c r="C3581" s="672" t="s">
        <v>4280</v>
      </c>
      <c r="D3581" s="675">
        <v>44742</v>
      </c>
      <c r="E3581" s="477" t="s">
        <v>3127</v>
      </c>
      <c r="F3581" s="682" t="s">
        <v>453</v>
      </c>
      <c r="G3581" s="670">
        <f>_xlfn.XLOOKUP(Table3[[#This Row],[district]],LISTS!B:B,LISTS!C:C,0,0,1)</f>
        <v>80401060</v>
      </c>
    </row>
    <row r="3582" spans="1:7" ht="13.5" x14ac:dyDescent="0.35">
      <c r="A3582" s="671" t="s">
        <v>3908</v>
      </c>
      <c r="B3582" s="676" t="s">
        <v>3634</v>
      </c>
      <c r="C3582" s="672" t="s">
        <v>4279</v>
      </c>
      <c r="D3582" s="675">
        <v>44742</v>
      </c>
      <c r="E3582" s="477" t="s">
        <v>3127</v>
      </c>
      <c r="F3582" s="682" t="s">
        <v>453</v>
      </c>
      <c r="G3582" s="670">
        <f>_xlfn.XLOOKUP(Table3[[#This Row],[district]],LISTS!B:B,LISTS!C:C,0,0,1)</f>
        <v>80401060</v>
      </c>
    </row>
    <row r="3583" spans="1:7" ht="13.5" x14ac:dyDescent="0.35">
      <c r="A3583" s="674" t="s">
        <v>3908</v>
      </c>
      <c r="B3583" s="674" t="s">
        <v>3656</v>
      </c>
      <c r="C3583" s="672" t="s">
        <v>4279</v>
      </c>
      <c r="D3583" s="675">
        <v>44742</v>
      </c>
      <c r="E3583" s="477" t="s">
        <v>3127</v>
      </c>
      <c r="F3583" s="682" t="s">
        <v>453</v>
      </c>
      <c r="G3583" s="670">
        <f>_xlfn.XLOOKUP(Table3[[#This Row],[district]],LISTS!B:B,LISTS!C:C,0,0,1)</f>
        <v>80401060</v>
      </c>
    </row>
    <row r="3584" spans="1:7" ht="13.5" x14ac:dyDescent="0.35">
      <c r="A3584" s="674" t="s">
        <v>3801</v>
      </c>
      <c r="B3584" s="676" t="s">
        <v>607</v>
      </c>
      <c r="C3584" s="672" t="s">
        <v>4280</v>
      </c>
      <c r="D3584" s="675">
        <v>44742</v>
      </c>
      <c r="E3584" s="477" t="s">
        <v>3127</v>
      </c>
      <c r="F3584" s="682" t="s">
        <v>453</v>
      </c>
      <c r="G3584" s="670">
        <f>_xlfn.XLOOKUP(Table3[[#This Row],[district]],LISTS!B:B,LISTS!C:C,0,0,1)</f>
        <v>80401060</v>
      </c>
    </row>
    <row r="3585" spans="1:7" ht="13.5" x14ac:dyDescent="0.35">
      <c r="A3585" s="674" t="s">
        <v>3801</v>
      </c>
      <c r="B3585" s="676" t="s">
        <v>3656</v>
      </c>
      <c r="C3585" s="672" t="s">
        <v>4280</v>
      </c>
      <c r="D3585" s="675">
        <v>44742</v>
      </c>
      <c r="E3585" s="477" t="s">
        <v>3127</v>
      </c>
      <c r="F3585" s="682" t="s">
        <v>453</v>
      </c>
      <c r="G3585" s="670">
        <f>_xlfn.XLOOKUP(Table3[[#This Row],[district]],LISTS!B:B,LISTS!C:C,0,0,1)</f>
        <v>80401060</v>
      </c>
    </row>
    <row r="3586" spans="1:7" ht="13.5" x14ac:dyDescent="0.35">
      <c r="A3586" s="671" t="s">
        <v>3909</v>
      </c>
      <c r="B3586" s="676" t="s">
        <v>378</v>
      </c>
      <c r="C3586" s="672" t="s">
        <v>4279</v>
      </c>
      <c r="D3586" s="675">
        <v>44742</v>
      </c>
      <c r="E3586" s="477" t="s">
        <v>3127</v>
      </c>
      <c r="F3586" s="682" t="s">
        <v>453</v>
      </c>
      <c r="G3586" s="670">
        <f>_xlfn.XLOOKUP(Table3[[#This Row],[district]],LISTS!B:B,LISTS!C:C,0,0,1)</f>
        <v>80401060</v>
      </c>
    </row>
    <row r="3587" spans="1:7" ht="13.5" x14ac:dyDescent="0.35">
      <c r="A3587" s="674" t="s">
        <v>3909</v>
      </c>
      <c r="B3587" s="676" t="s">
        <v>3656</v>
      </c>
      <c r="C3587" s="672" t="s">
        <v>4279</v>
      </c>
      <c r="D3587" s="675">
        <v>44742</v>
      </c>
      <c r="E3587" s="477" t="s">
        <v>3127</v>
      </c>
      <c r="F3587" s="682" t="s">
        <v>453</v>
      </c>
      <c r="G3587" s="670">
        <f>_xlfn.XLOOKUP(Table3[[#This Row],[district]],LISTS!B:B,LISTS!C:C,0,0,1)</f>
        <v>80401060</v>
      </c>
    </row>
    <row r="3588" spans="1:7" ht="13.5" x14ac:dyDescent="0.35">
      <c r="A3588" s="671" t="s">
        <v>4101</v>
      </c>
      <c r="B3588" s="676" t="s">
        <v>3634</v>
      </c>
      <c r="C3588" s="672" t="s">
        <v>4280</v>
      </c>
      <c r="D3588" s="675">
        <v>44742</v>
      </c>
      <c r="E3588" s="477" t="s">
        <v>3127</v>
      </c>
      <c r="F3588" s="682" t="s">
        <v>453</v>
      </c>
      <c r="G3588" s="670">
        <f>_xlfn.XLOOKUP(Table3[[#This Row],[district]],LISTS!B:B,LISTS!C:C,0,0,1)</f>
        <v>80401060</v>
      </c>
    </row>
    <row r="3589" spans="1:7" ht="13.5" x14ac:dyDescent="0.35">
      <c r="A3589" s="674" t="s">
        <v>4101</v>
      </c>
      <c r="B3589" s="674" t="s">
        <v>3641</v>
      </c>
      <c r="C3589" s="672" t="s">
        <v>4280</v>
      </c>
      <c r="D3589" s="675">
        <v>44742</v>
      </c>
      <c r="E3589" s="477" t="s">
        <v>3127</v>
      </c>
      <c r="F3589" s="682" t="s">
        <v>453</v>
      </c>
      <c r="G3589" s="670">
        <f>_xlfn.XLOOKUP(Table3[[#This Row],[district]],LISTS!B:B,LISTS!C:C,0,0,1)</f>
        <v>80401060</v>
      </c>
    </row>
    <row r="3590" spans="1:7" ht="13.5" x14ac:dyDescent="0.35">
      <c r="A3590" s="674" t="s">
        <v>3731</v>
      </c>
      <c r="B3590" s="676" t="s">
        <v>3637</v>
      </c>
      <c r="C3590" s="672" t="s">
        <v>4280</v>
      </c>
      <c r="D3590" s="675">
        <v>44742</v>
      </c>
      <c r="E3590" s="477" t="s">
        <v>3127</v>
      </c>
      <c r="F3590" s="682" t="s">
        <v>453</v>
      </c>
      <c r="G3590" s="670">
        <f>_xlfn.XLOOKUP(Table3[[#This Row],[district]],LISTS!B:B,LISTS!C:C,0,0,1)</f>
        <v>80401060</v>
      </c>
    </row>
    <row r="3591" spans="1:7" ht="13.5" x14ac:dyDescent="0.35">
      <c r="A3591" s="674" t="s">
        <v>3731</v>
      </c>
      <c r="B3591" s="676" t="s">
        <v>3656</v>
      </c>
      <c r="C3591" s="672" t="s">
        <v>4280</v>
      </c>
      <c r="D3591" s="675">
        <v>44742</v>
      </c>
      <c r="E3591" s="477" t="s">
        <v>3127</v>
      </c>
      <c r="F3591" s="682" t="s">
        <v>453</v>
      </c>
      <c r="G3591" s="670">
        <f>_xlfn.XLOOKUP(Table3[[#This Row],[district]],LISTS!B:B,LISTS!C:C,0,0,1)</f>
        <v>80401060</v>
      </c>
    </row>
    <row r="3592" spans="1:7" ht="13.5" x14ac:dyDescent="0.35">
      <c r="A3592" s="671" t="s">
        <v>3910</v>
      </c>
      <c r="B3592" s="676" t="s">
        <v>3616</v>
      </c>
      <c r="C3592" s="672" t="s">
        <v>4279</v>
      </c>
      <c r="D3592" s="675">
        <v>44742</v>
      </c>
      <c r="E3592" s="477" t="s">
        <v>3127</v>
      </c>
      <c r="F3592" s="682" t="s">
        <v>453</v>
      </c>
      <c r="G3592" s="670">
        <f>_xlfn.XLOOKUP(Table3[[#This Row],[district]],LISTS!B:B,LISTS!C:C,0,0,1)</f>
        <v>80401060</v>
      </c>
    </row>
    <row r="3593" spans="1:7" ht="13.5" x14ac:dyDescent="0.35">
      <c r="A3593" s="674" t="s">
        <v>3910</v>
      </c>
      <c r="B3593" s="674" t="s">
        <v>3674</v>
      </c>
      <c r="C3593" s="672" t="s">
        <v>4279</v>
      </c>
      <c r="D3593" s="675">
        <v>44742</v>
      </c>
      <c r="E3593" s="477" t="s">
        <v>3127</v>
      </c>
      <c r="F3593" s="682" t="s">
        <v>453</v>
      </c>
      <c r="G3593" s="670">
        <f>_xlfn.XLOOKUP(Table3[[#This Row],[district]],LISTS!B:B,LISTS!C:C,0,0,1)</f>
        <v>80401060</v>
      </c>
    </row>
    <row r="3594" spans="1:7" ht="13.5" x14ac:dyDescent="0.35">
      <c r="A3594" s="671" t="s">
        <v>3911</v>
      </c>
      <c r="B3594" s="676" t="s">
        <v>3638</v>
      </c>
      <c r="C3594" s="672" t="s">
        <v>4279</v>
      </c>
      <c r="D3594" s="675">
        <v>44742</v>
      </c>
      <c r="E3594" s="477" t="s">
        <v>3127</v>
      </c>
      <c r="F3594" s="682" t="s">
        <v>453</v>
      </c>
      <c r="G3594" s="670">
        <f>_xlfn.XLOOKUP(Table3[[#This Row],[district]],LISTS!B:B,LISTS!C:C,0,0,1)</f>
        <v>80401060</v>
      </c>
    </row>
    <row r="3595" spans="1:7" ht="13.5" x14ac:dyDescent="0.35">
      <c r="A3595" s="674" t="s">
        <v>3911</v>
      </c>
      <c r="B3595" s="676" t="s">
        <v>3674</v>
      </c>
      <c r="C3595" s="672" t="s">
        <v>4279</v>
      </c>
      <c r="D3595" s="675">
        <v>44742</v>
      </c>
      <c r="E3595" s="477" t="s">
        <v>3127</v>
      </c>
      <c r="F3595" s="682" t="s">
        <v>453</v>
      </c>
      <c r="G3595" s="670">
        <f>_xlfn.XLOOKUP(Table3[[#This Row],[district]],LISTS!B:B,LISTS!C:C,0,0,1)</f>
        <v>80401060</v>
      </c>
    </row>
    <row r="3596" spans="1:7" ht="13.5" x14ac:dyDescent="0.35">
      <c r="A3596" s="670" t="s">
        <v>3622</v>
      </c>
      <c r="B3596" s="676" t="s">
        <v>3639</v>
      </c>
      <c r="C3596" s="672" t="s">
        <v>4279</v>
      </c>
      <c r="D3596" s="675">
        <v>44742</v>
      </c>
      <c r="E3596" s="477" t="s">
        <v>3127</v>
      </c>
      <c r="F3596" s="682" t="s">
        <v>453</v>
      </c>
      <c r="G3596" s="670">
        <f>_xlfn.XLOOKUP(Table3[[#This Row],[district]],LISTS!B:B,LISTS!C:C,0,0,1)</f>
        <v>80401060</v>
      </c>
    </row>
    <row r="3597" spans="1:7" ht="13.5" x14ac:dyDescent="0.35">
      <c r="A3597" s="674" t="s">
        <v>3622</v>
      </c>
      <c r="B3597" s="676" t="s">
        <v>3674</v>
      </c>
      <c r="C3597" s="672" t="s">
        <v>4279</v>
      </c>
      <c r="D3597" s="675">
        <v>44742</v>
      </c>
      <c r="E3597" s="477" t="s">
        <v>3127</v>
      </c>
      <c r="F3597" s="682" t="s">
        <v>453</v>
      </c>
      <c r="G3597" s="670">
        <f>_xlfn.XLOOKUP(Table3[[#This Row],[district]],LISTS!B:B,LISTS!C:C,0,0,1)</f>
        <v>80401060</v>
      </c>
    </row>
    <row r="3598" spans="1:7" ht="13.5" x14ac:dyDescent="0.35">
      <c r="A3598" s="671" t="s">
        <v>4102</v>
      </c>
      <c r="B3598" s="676" t="s">
        <v>607</v>
      </c>
      <c r="C3598" s="672" t="s">
        <v>4280</v>
      </c>
      <c r="D3598" s="675">
        <v>44742</v>
      </c>
      <c r="E3598" s="477" t="s">
        <v>3127</v>
      </c>
      <c r="F3598" s="682" t="s">
        <v>453</v>
      </c>
      <c r="G3598" s="670">
        <f>_xlfn.XLOOKUP(Table3[[#This Row],[district]],LISTS!B:B,LISTS!C:C,0,0,1)</f>
        <v>80401060</v>
      </c>
    </row>
    <row r="3599" spans="1:7" ht="13.5" x14ac:dyDescent="0.35">
      <c r="A3599" s="674" t="s">
        <v>4102</v>
      </c>
      <c r="B3599" s="676" t="s">
        <v>3641</v>
      </c>
      <c r="C3599" s="672" t="s">
        <v>4280</v>
      </c>
      <c r="D3599" s="675">
        <v>44742</v>
      </c>
      <c r="E3599" s="477" t="s">
        <v>3127</v>
      </c>
      <c r="F3599" s="682" t="s">
        <v>453</v>
      </c>
      <c r="G3599" s="670">
        <f>_xlfn.XLOOKUP(Table3[[#This Row],[district]],LISTS!B:B,LISTS!C:C,0,0,1)</f>
        <v>80401060</v>
      </c>
    </row>
    <row r="3600" spans="1:7" ht="13.5" x14ac:dyDescent="0.35">
      <c r="A3600" s="674" t="s">
        <v>3617</v>
      </c>
      <c r="B3600" s="676" t="s">
        <v>3640</v>
      </c>
      <c r="C3600" s="672" t="s">
        <v>4280</v>
      </c>
      <c r="D3600" s="675">
        <v>44742</v>
      </c>
      <c r="E3600" s="477" t="s">
        <v>3127</v>
      </c>
      <c r="F3600" s="682" t="s">
        <v>453</v>
      </c>
      <c r="G3600" s="670">
        <f>_xlfn.XLOOKUP(Table3[[#This Row],[district]],LISTS!B:B,LISTS!C:C,0,0,1)</f>
        <v>80401060</v>
      </c>
    </row>
    <row r="3601" spans="1:7" ht="13.5" x14ac:dyDescent="0.35">
      <c r="A3601" s="674" t="s">
        <v>3617</v>
      </c>
      <c r="B3601" s="676" t="s">
        <v>3674</v>
      </c>
      <c r="C3601" s="672" t="s">
        <v>4280</v>
      </c>
      <c r="D3601" s="675">
        <v>44742</v>
      </c>
      <c r="E3601" s="477" t="s">
        <v>3127</v>
      </c>
      <c r="F3601" s="682" t="s">
        <v>453</v>
      </c>
      <c r="G3601" s="670">
        <f>_xlfn.XLOOKUP(Table3[[#This Row],[district]],LISTS!B:B,LISTS!C:C,0,0,1)</f>
        <v>80401060</v>
      </c>
    </row>
    <row r="3602" spans="1:7" ht="13.5" x14ac:dyDescent="0.35">
      <c r="A3602" s="670" t="s">
        <v>3589</v>
      </c>
      <c r="B3602" s="676" t="s">
        <v>3641</v>
      </c>
      <c r="C3602" s="672" t="s">
        <v>4279</v>
      </c>
      <c r="D3602" s="675">
        <v>44742</v>
      </c>
      <c r="E3602" s="477" t="s">
        <v>3127</v>
      </c>
      <c r="F3602" s="682" t="s">
        <v>453</v>
      </c>
      <c r="G3602" s="670">
        <f>_xlfn.XLOOKUP(Table3[[#This Row],[district]],LISTS!B:B,LISTS!C:C,0,0,1)</f>
        <v>80401060</v>
      </c>
    </row>
    <row r="3603" spans="1:7" ht="13.5" x14ac:dyDescent="0.35">
      <c r="A3603" s="674" t="s">
        <v>3589</v>
      </c>
      <c r="B3603" s="676" t="s">
        <v>3674</v>
      </c>
      <c r="C3603" s="672" t="s">
        <v>4279</v>
      </c>
      <c r="D3603" s="675">
        <v>44742</v>
      </c>
      <c r="E3603" s="477" t="s">
        <v>3127</v>
      </c>
      <c r="F3603" s="682" t="s">
        <v>453</v>
      </c>
      <c r="G3603" s="670">
        <f>_xlfn.XLOOKUP(Table3[[#This Row],[district]],LISTS!B:B,LISTS!C:C,0,0,1)</f>
        <v>80401060</v>
      </c>
    </row>
    <row r="3604" spans="1:7" ht="13.5" x14ac:dyDescent="0.35">
      <c r="A3604" s="671" t="s">
        <v>3912</v>
      </c>
      <c r="B3604" s="676" t="s">
        <v>3642</v>
      </c>
      <c r="C3604" s="672" t="s">
        <v>4279</v>
      </c>
      <c r="D3604" s="675">
        <v>44742</v>
      </c>
      <c r="E3604" s="477" t="s">
        <v>3127</v>
      </c>
      <c r="F3604" s="682" t="s">
        <v>453</v>
      </c>
      <c r="G3604" s="670">
        <f>_xlfn.XLOOKUP(Table3[[#This Row],[district]],LISTS!B:B,LISTS!C:C,0,0,1)</f>
        <v>80401060</v>
      </c>
    </row>
    <row r="3605" spans="1:7" ht="13.5" x14ac:dyDescent="0.35">
      <c r="A3605" s="674" t="s">
        <v>3912</v>
      </c>
      <c r="B3605" s="676" t="s">
        <v>3674</v>
      </c>
      <c r="C3605" s="672" t="s">
        <v>4279</v>
      </c>
      <c r="D3605" s="675">
        <v>44742</v>
      </c>
      <c r="E3605" s="477" t="s">
        <v>3127</v>
      </c>
      <c r="F3605" s="682" t="s">
        <v>453</v>
      </c>
      <c r="G3605" s="670">
        <f>_xlfn.XLOOKUP(Table3[[#This Row],[district]],LISTS!B:B,LISTS!C:C,0,0,1)</f>
        <v>80401060</v>
      </c>
    </row>
    <row r="3606" spans="1:7" ht="13.5" x14ac:dyDescent="0.35">
      <c r="A3606" s="671" t="s">
        <v>4103</v>
      </c>
      <c r="B3606" s="676" t="s">
        <v>378</v>
      </c>
      <c r="C3606" s="672" t="s">
        <v>4280</v>
      </c>
      <c r="D3606" s="675">
        <v>44742</v>
      </c>
      <c r="E3606" s="477" t="s">
        <v>3127</v>
      </c>
      <c r="F3606" s="682" t="s">
        <v>453</v>
      </c>
      <c r="G3606" s="670">
        <f>_xlfn.XLOOKUP(Table3[[#This Row],[district]],LISTS!B:B,LISTS!C:C,0,0,1)</f>
        <v>80401060</v>
      </c>
    </row>
    <row r="3607" spans="1:7" ht="13.5" x14ac:dyDescent="0.35">
      <c r="A3607" s="674" t="s">
        <v>4103</v>
      </c>
      <c r="B3607" s="676" t="s">
        <v>3641</v>
      </c>
      <c r="C3607" s="672" t="s">
        <v>4280</v>
      </c>
      <c r="D3607" s="675">
        <v>44742</v>
      </c>
      <c r="E3607" s="477" t="s">
        <v>3127</v>
      </c>
      <c r="F3607" s="682" t="s">
        <v>453</v>
      </c>
      <c r="G3607" s="670">
        <f>_xlfn.XLOOKUP(Table3[[#This Row],[district]],LISTS!B:B,LISTS!C:C,0,0,1)</f>
        <v>80401060</v>
      </c>
    </row>
    <row r="3608" spans="1:7" ht="13.5" x14ac:dyDescent="0.35">
      <c r="A3608" s="670" t="s">
        <v>3588</v>
      </c>
      <c r="B3608" s="676" t="s">
        <v>373</v>
      </c>
      <c r="C3608" s="672" t="s">
        <v>4279</v>
      </c>
      <c r="D3608" s="675">
        <v>44742</v>
      </c>
      <c r="E3608" s="477" t="s">
        <v>3127</v>
      </c>
      <c r="F3608" s="682" t="s">
        <v>453</v>
      </c>
      <c r="G3608" s="670">
        <f>_xlfn.XLOOKUP(Table3[[#This Row],[district]],LISTS!B:B,LISTS!C:C,0,0,1)</f>
        <v>80401060</v>
      </c>
    </row>
    <row r="3609" spans="1:7" ht="13.5" x14ac:dyDescent="0.35">
      <c r="A3609" s="674" t="s">
        <v>3588</v>
      </c>
      <c r="B3609" s="676" t="s">
        <v>3674</v>
      </c>
      <c r="C3609" s="672" t="s">
        <v>4279</v>
      </c>
      <c r="D3609" s="675">
        <v>44742</v>
      </c>
      <c r="E3609" s="477" t="s">
        <v>3127</v>
      </c>
      <c r="F3609" s="682" t="s">
        <v>453</v>
      </c>
      <c r="G3609" s="670">
        <f>_xlfn.XLOOKUP(Table3[[#This Row],[district]],LISTS!B:B,LISTS!C:C,0,0,1)</f>
        <v>80401060</v>
      </c>
    </row>
    <row r="3610" spans="1:7" ht="13.5" x14ac:dyDescent="0.35">
      <c r="A3610" s="670" t="s">
        <v>3540</v>
      </c>
      <c r="B3610" s="676" t="s">
        <v>3645</v>
      </c>
      <c r="C3610" s="672" t="s">
        <v>4280</v>
      </c>
      <c r="D3610" s="675">
        <v>44742</v>
      </c>
      <c r="E3610" s="477" t="s">
        <v>3127</v>
      </c>
      <c r="F3610" s="682" t="s">
        <v>453</v>
      </c>
      <c r="G3610" s="670">
        <f>_xlfn.XLOOKUP(Table3[[#This Row],[district]],LISTS!B:B,LISTS!C:C,0,0,1)</f>
        <v>80401060</v>
      </c>
    </row>
    <row r="3611" spans="1:7" ht="13.5" x14ac:dyDescent="0.35">
      <c r="A3611" s="674" t="s">
        <v>3540</v>
      </c>
      <c r="B3611" s="676" t="s">
        <v>3674</v>
      </c>
      <c r="C3611" s="672" t="s">
        <v>4280</v>
      </c>
      <c r="D3611" s="675">
        <v>44742</v>
      </c>
      <c r="E3611" s="477" t="s">
        <v>3127</v>
      </c>
      <c r="F3611" s="682" t="s">
        <v>453</v>
      </c>
      <c r="G3611" s="670">
        <f>_xlfn.XLOOKUP(Table3[[#This Row],[district]],LISTS!B:B,LISTS!C:C,0,0,1)</f>
        <v>80401060</v>
      </c>
    </row>
    <row r="3612" spans="1:7" ht="13.5" x14ac:dyDescent="0.35">
      <c r="A3612" s="671" t="s">
        <v>4104</v>
      </c>
      <c r="B3612" s="676" t="s">
        <v>3637</v>
      </c>
      <c r="C3612" s="672" t="s">
        <v>4280</v>
      </c>
      <c r="D3612" s="675">
        <v>44742</v>
      </c>
      <c r="E3612" s="477" t="s">
        <v>3127</v>
      </c>
      <c r="F3612" s="682" t="s">
        <v>453</v>
      </c>
      <c r="G3612" s="670">
        <f>_xlfn.XLOOKUP(Table3[[#This Row],[district]],LISTS!B:B,LISTS!C:C,0,0,1)</f>
        <v>80401060</v>
      </c>
    </row>
    <row r="3613" spans="1:7" ht="13.5" x14ac:dyDescent="0.35">
      <c r="A3613" s="674" t="s">
        <v>4104</v>
      </c>
      <c r="B3613" s="676" t="s">
        <v>3641</v>
      </c>
      <c r="C3613" s="672" t="s">
        <v>4280</v>
      </c>
      <c r="D3613" s="675">
        <v>44742</v>
      </c>
      <c r="E3613" s="477" t="s">
        <v>3127</v>
      </c>
      <c r="F3613" s="682" t="s">
        <v>453</v>
      </c>
      <c r="G3613" s="670">
        <f>_xlfn.XLOOKUP(Table3[[#This Row],[district]],LISTS!B:B,LISTS!C:C,0,0,1)</f>
        <v>80401060</v>
      </c>
    </row>
    <row r="3614" spans="1:7" ht="13.5" x14ac:dyDescent="0.35">
      <c r="A3614" s="671" t="s">
        <v>4105</v>
      </c>
      <c r="B3614" s="676" t="s">
        <v>3616</v>
      </c>
      <c r="C3614" s="672" t="s">
        <v>4280</v>
      </c>
      <c r="D3614" s="675">
        <v>44742</v>
      </c>
      <c r="E3614" s="477" t="s">
        <v>3127</v>
      </c>
      <c r="F3614" s="682" t="s">
        <v>453</v>
      </c>
      <c r="G3614" s="670">
        <f>_xlfn.XLOOKUP(Table3[[#This Row],[district]],LISTS!B:B,LISTS!C:C,0,0,1)</f>
        <v>80401060</v>
      </c>
    </row>
    <row r="3615" spans="1:7" ht="13.5" x14ac:dyDescent="0.35">
      <c r="A3615" s="674" t="s">
        <v>4105</v>
      </c>
      <c r="B3615" s="676" t="s">
        <v>3641</v>
      </c>
      <c r="C3615" s="672" t="s">
        <v>4280</v>
      </c>
      <c r="D3615" s="675">
        <v>44742</v>
      </c>
      <c r="E3615" s="477" t="s">
        <v>3127</v>
      </c>
      <c r="F3615" s="682" t="s">
        <v>453</v>
      </c>
      <c r="G3615" s="670">
        <f>_xlfn.XLOOKUP(Table3[[#This Row],[district]],LISTS!B:B,LISTS!C:C,0,0,1)</f>
        <v>80401060</v>
      </c>
    </row>
    <row r="3616" spans="1:7" ht="13.5" x14ac:dyDescent="0.35">
      <c r="A3616" s="670" t="s">
        <v>3518</v>
      </c>
      <c r="B3616" s="676" t="s">
        <v>3648</v>
      </c>
      <c r="C3616" s="672" t="s">
        <v>4280</v>
      </c>
      <c r="D3616" s="675">
        <v>44742</v>
      </c>
      <c r="E3616" s="477" t="s">
        <v>3127</v>
      </c>
      <c r="F3616" s="682" t="s">
        <v>453</v>
      </c>
      <c r="G3616" s="670">
        <f>_xlfn.XLOOKUP(Table3[[#This Row],[district]],LISTS!B:B,LISTS!C:C,0,0,1)</f>
        <v>80401060</v>
      </c>
    </row>
    <row r="3617" spans="1:7" ht="13.5" x14ac:dyDescent="0.35">
      <c r="A3617" s="674" t="s">
        <v>3518</v>
      </c>
      <c r="B3617" s="676" t="s">
        <v>3674</v>
      </c>
      <c r="C3617" s="672" t="s">
        <v>4280</v>
      </c>
      <c r="D3617" s="675">
        <v>44742</v>
      </c>
      <c r="E3617" s="477" t="s">
        <v>3127</v>
      </c>
      <c r="F3617" s="682" t="s">
        <v>453</v>
      </c>
      <c r="G3617" s="670">
        <f>_xlfn.XLOOKUP(Table3[[#This Row],[district]],LISTS!B:B,LISTS!C:C,0,0,1)</f>
        <v>80401060</v>
      </c>
    </row>
    <row r="3618" spans="1:7" ht="13.5" x14ac:dyDescent="0.35">
      <c r="A3618" s="671" t="s">
        <v>4106</v>
      </c>
      <c r="B3618" s="676" t="s">
        <v>3638</v>
      </c>
      <c r="C3618" s="672" t="s">
        <v>4280</v>
      </c>
      <c r="D3618" s="675">
        <v>44742</v>
      </c>
      <c r="E3618" s="477" t="s">
        <v>3127</v>
      </c>
      <c r="F3618" s="682" t="s">
        <v>453</v>
      </c>
      <c r="G3618" s="670">
        <f>_xlfn.XLOOKUP(Table3[[#This Row],[district]],LISTS!B:B,LISTS!C:C,0,0,1)</f>
        <v>80401060</v>
      </c>
    </row>
    <row r="3619" spans="1:7" ht="13.5" x14ac:dyDescent="0.35">
      <c r="A3619" s="674" t="s">
        <v>4106</v>
      </c>
      <c r="B3619" s="676" t="s">
        <v>3641</v>
      </c>
      <c r="C3619" s="672" t="s">
        <v>4280</v>
      </c>
      <c r="D3619" s="675">
        <v>44742</v>
      </c>
      <c r="E3619" s="477" t="s">
        <v>3127</v>
      </c>
      <c r="F3619" s="682" t="s">
        <v>453</v>
      </c>
      <c r="G3619" s="670">
        <f>_xlfn.XLOOKUP(Table3[[#This Row],[district]],LISTS!B:B,LISTS!C:C,0,0,1)</f>
        <v>80401060</v>
      </c>
    </row>
    <row r="3620" spans="1:7" ht="13.5" x14ac:dyDescent="0.35">
      <c r="A3620" s="670" t="s">
        <v>3539</v>
      </c>
      <c r="B3620" s="676" t="s">
        <v>3649</v>
      </c>
      <c r="C3620" s="672" t="s">
        <v>4280</v>
      </c>
      <c r="D3620" s="675">
        <v>44742</v>
      </c>
      <c r="E3620" s="477" t="s">
        <v>3127</v>
      </c>
      <c r="F3620" s="682" t="s">
        <v>453</v>
      </c>
      <c r="G3620" s="670">
        <f>_xlfn.XLOOKUP(Table3[[#This Row],[district]],LISTS!B:B,LISTS!C:C,0,0,1)</f>
        <v>80401060</v>
      </c>
    </row>
    <row r="3621" spans="1:7" ht="13.5" x14ac:dyDescent="0.35">
      <c r="A3621" s="674" t="s">
        <v>3539</v>
      </c>
      <c r="B3621" s="674" t="s">
        <v>3674</v>
      </c>
      <c r="C3621" s="672" t="s">
        <v>4280</v>
      </c>
      <c r="D3621" s="675">
        <v>44742</v>
      </c>
      <c r="E3621" s="477" t="s">
        <v>3127</v>
      </c>
      <c r="F3621" s="682" t="s">
        <v>453</v>
      </c>
      <c r="G3621" s="670">
        <f>_xlfn.XLOOKUP(Table3[[#This Row],[district]],LISTS!B:B,LISTS!C:C,0,0,1)</f>
        <v>80401060</v>
      </c>
    </row>
    <row r="3622" spans="1:7" ht="13.5" x14ac:dyDescent="0.35">
      <c r="A3622" s="670" t="s">
        <v>3566</v>
      </c>
      <c r="B3622" s="676" t="s">
        <v>3650</v>
      </c>
      <c r="C3622" s="672" t="s">
        <v>4279</v>
      </c>
      <c r="D3622" s="675">
        <v>44742</v>
      </c>
      <c r="E3622" s="477" t="s">
        <v>3127</v>
      </c>
      <c r="F3622" s="682" t="s">
        <v>453</v>
      </c>
      <c r="G3622" s="670">
        <f>_xlfn.XLOOKUP(Table3[[#This Row],[district]],LISTS!B:B,LISTS!C:C,0,0,1)</f>
        <v>80401060</v>
      </c>
    </row>
    <row r="3623" spans="1:7" ht="13.5" x14ac:dyDescent="0.35">
      <c r="A3623" s="674" t="s">
        <v>3566</v>
      </c>
      <c r="B3623" s="676" t="s">
        <v>3674</v>
      </c>
      <c r="C3623" s="672" t="s">
        <v>4279</v>
      </c>
      <c r="D3623" s="675">
        <v>44742</v>
      </c>
      <c r="E3623" s="477" t="s">
        <v>3127</v>
      </c>
      <c r="F3623" s="682" t="s">
        <v>453</v>
      </c>
      <c r="G3623" s="670">
        <f>_xlfn.XLOOKUP(Table3[[#This Row],[district]],LISTS!B:B,LISTS!C:C,0,0,1)</f>
        <v>80401060</v>
      </c>
    </row>
    <row r="3624" spans="1:7" ht="13.5" x14ac:dyDescent="0.35">
      <c r="A3624" s="671" t="s">
        <v>4107</v>
      </c>
      <c r="B3624" s="676" t="s">
        <v>3639</v>
      </c>
      <c r="C3624" s="672" t="s">
        <v>4280</v>
      </c>
      <c r="D3624" s="675">
        <v>44742</v>
      </c>
      <c r="E3624" s="477" t="s">
        <v>3127</v>
      </c>
      <c r="F3624" s="682" t="s">
        <v>453</v>
      </c>
      <c r="G3624" s="670">
        <f>_xlfn.XLOOKUP(Table3[[#This Row],[district]],LISTS!B:B,LISTS!C:C,0,0,1)</f>
        <v>80401060</v>
      </c>
    </row>
    <row r="3625" spans="1:7" ht="13.5" x14ac:dyDescent="0.35">
      <c r="A3625" s="674" t="s">
        <v>4107</v>
      </c>
      <c r="B3625" s="676" t="s">
        <v>3641</v>
      </c>
      <c r="C3625" s="672" t="s">
        <v>4280</v>
      </c>
      <c r="D3625" s="675">
        <v>44742</v>
      </c>
      <c r="E3625" s="477" t="s">
        <v>3127</v>
      </c>
      <c r="F3625" s="682" t="s">
        <v>453</v>
      </c>
      <c r="G3625" s="670">
        <f>_xlfn.XLOOKUP(Table3[[#This Row],[district]],LISTS!B:B,LISTS!C:C,0,0,1)</f>
        <v>80401060</v>
      </c>
    </row>
    <row r="3626" spans="1:7" ht="13.5" x14ac:dyDescent="0.35">
      <c r="A3626" s="671" t="s">
        <v>3913</v>
      </c>
      <c r="B3626" s="676" t="s">
        <v>3482</v>
      </c>
      <c r="C3626" s="672" t="s">
        <v>4279</v>
      </c>
      <c r="D3626" s="675">
        <v>44742</v>
      </c>
      <c r="E3626" s="477" t="s">
        <v>3127</v>
      </c>
      <c r="F3626" s="682" t="s">
        <v>453</v>
      </c>
      <c r="G3626" s="670">
        <f>_xlfn.XLOOKUP(Table3[[#This Row],[district]],LISTS!B:B,LISTS!C:C,0,0,1)</f>
        <v>80401060</v>
      </c>
    </row>
    <row r="3627" spans="1:7" ht="13.5" x14ac:dyDescent="0.35">
      <c r="A3627" s="674" t="s">
        <v>3913</v>
      </c>
      <c r="B3627" s="676" t="s">
        <v>3674</v>
      </c>
      <c r="C3627" s="672" t="s">
        <v>4279</v>
      </c>
      <c r="D3627" s="675">
        <v>44742</v>
      </c>
      <c r="E3627" s="477" t="s">
        <v>3127</v>
      </c>
      <c r="F3627" s="682" t="s">
        <v>453</v>
      </c>
      <c r="G3627" s="670">
        <f>_xlfn.XLOOKUP(Table3[[#This Row],[district]],LISTS!B:B,LISTS!C:C,0,0,1)</f>
        <v>80401060</v>
      </c>
    </row>
    <row r="3628" spans="1:7" ht="13.5" x14ac:dyDescent="0.35">
      <c r="A3628" s="670" t="s">
        <v>3538</v>
      </c>
      <c r="B3628" s="676" t="s">
        <v>3656</v>
      </c>
      <c r="C3628" s="672" t="s">
        <v>4280</v>
      </c>
      <c r="D3628" s="675">
        <v>44742</v>
      </c>
      <c r="E3628" s="477" t="s">
        <v>3127</v>
      </c>
      <c r="F3628" s="682" t="s">
        <v>453</v>
      </c>
      <c r="G3628" s="670">
        <f>_xlfn.XLOOKUP(Table3[[#This Row],[district]],LISTS!B:B,LISTS!C:C,0,0,1)</f>
        <v>80401060</v>
      </c>
    </row>
    <row r="3629" spans="1:7" ht="13.5" x14ac:dyDescent="0.35">
      <c r="A3629" s="674" t="s">
        <v>3538</v>
      </c>
      <c r="B3629" s="676" t="s">
        <v>3674</v>
      </c>
      <c r="C3629" s="672" t="s">
        <v>4280</v>
      </c>
      <c r="D3629" s="675">
        <v>44742</v>
      </c>
      <c r="E3629" s="477" t="s">
        <v>3127</v>
      </c>
      <c r="F3629" s="682" t="s">
        <v>453</v>
      </c>
      <c r="G3629" s="670">
        <f>_xlfn.XLOOKUP(Table3[[#This Row],[district]],LISTS!B:B,LISTS!C:C,0,0,1)</f>
        <v>80401060</v>
      </c>
    </row>
    <row r="3630" spans="1:7" ht="13.5" x14ac:dyDescent="0.35">
      <c r="A3630" s="671" t="s">
        <v>4108</v>
      </c>
      <c r="B3630" s="676" t="s">
        <v>3640</v>
      </c>
      <c r="C3630" s="672" t="s">
        <v>4280</v>
      </c>
      <c r="D3630" s="675">
        <v>44742</v>
      </c>
      <c r="E3630" s="477" t="s">
        <v>3127</v>
      </c>
      <c r="F3630" s="682" t="s">
        <v>453</v>
      </c>
      <c r="G3630" s="670">
        <f>_xlfn.XLOOKUP(Table3[[#This Row],[district]],LISTS!B:B,LISTS!C:C,0,0,1)</f>
        <v>80401060</v>
      </c>
    </row>
    <row r="3631" spans="1:7" ht="13.5" x14ac:dyDescent="0.35">
      <c r="A3631" s="674" t="s">
        <v>4108</v>
      </c>
      <c r="B3631" s="676" t="s">
        <v>3641</v>
      </c>
      <c r="C3631" s="672" t="s">
        <v>4280</v>
      </c>
      <c r="D3631" s="675">
        <v>44742</v>
      </c>
      <c r="E3631" s="477" t="s">
        <v>3127</v>
      </c>
      <c r="F3631" s="682" t="s">
        <v>453</v>
      </c>
      <c r="G3631" s="670">
        <f>_xlfn.XLOOKUP(Table3[[#This Row],[district]],LISTS!B:B,LISTS!C:C,0,0,1)</f>
        <v>80401060</v>
      </c>
    </row>
    <row r="3632" spans="1:7" ht="13.5" x14ac:dyDescent="0.35">
      <c r="A3632" s="671" t="s">
        <v>3914</v>
      </c>
      <c r="B3632" s="676" t="s">
        <v>336</v>
      </c>
      <c r="C3632" s="672" t="s">
        <v>4279</v>
      </c>
      <c r="D3632" s="675">
        <v>44742</v>
      </c>
      <c r="E3632" s="477" t="s">
        <v>3127</v>
      </c>
      <c r="F3632" s="682" t="s">
        <v>453</v>
      </c>
      <c r="G3632" s="670">
        <f>_xlfn.XLOOKUP(Table3[[#This Row],[district]],LISTS!B:B,LISTS!C:C,0,0,1)</f>
        <v>80401060</v>
      </c>
    </row>
    <row r="3633" spans="1:7" ht="13.5" x14ac:dyDescent="0.35">
      <c r="A3633" s="674" t="s">
        <v>3914</v>
      </c>
      <c r="B3633" s="676" t="s">
        <v>3674</v>
      </c>
      <c r="C3633" s="672" t="s">
        <v>4279</v>
      </c>
      <c r="D3633" s="675">
        <v>44742</v>
      </c>
      <c r="E3633" s="477" t="s">
        <v>3127</v>
      </c>
      <c r="F3633" s="682" t="s">
        <v>453</v>
      </c>
      <c r="G3633" s="670">
        <f>_xlfn.XLOOKUP(Table3[[#This Row],[district]],LISTS!B:B,LISTS!C:C,0,0,1)</f>
        <v>80401060</v>
      </c>
    </row>
    <row r="3634" spans="1:7" ht="13.5" x14ac:dyDescent="0.35">
      <c r="A3634" s="670" t="s">
        <v>3528</v>
      </c>
      <c r="B3634" s="676" t="s">
        <v>3658</v>
      </c>
      <c r="C3634" s="672" t="s">
        <v>4280</v>
      </c>
      <c r="D3634" s="675">
        <v>44742</v>
      </c>
      <c r="E3634" s="477" t="s">
        <v>3127</v>
      </c>
      <c r="F3634" s="682" t="s">
        <v>453</v>
      </c>
      <c r="G3634" s="670">
        <f>_xlfn.XLOOKUP(Table3[[#This Row],[district]],LISTS!B:B,LISTS!C:C,0,0,1)</f>
        <v>80401060</v>
      </c>
    </row>
    <row r="3635" spans="1:7" ht="13.5" x14ac:dyDescent="0.35">
      <c r="A3635" s="674" t="s">
        <v>3528</v>
      </c>
      <c r="B3635" s="676" t="s">
        <v>3674</v>
      </c>
      <c r="C3635" s="672" t="s">
        <v>4280</v>
      </c>
      <c r="D3635" s="675">
        <v>44742</v>
      </c>
      <c r="E3635" s="477" t="s">
        <v>3127</v>
      </c>
      <c r="F3635" s="682" t="s">
        <v>453</v>
      </c>
      <c r="G3635" s="670">
        <f>_xlfn.XLOOKUP(Table3[[#This Row],[district]],LISTS!B:B,LISTS!C:C,0,0,1)</f>
        <v>80401060</v>
      </c>
    </row>
    <row r="3636" spans="1:7" ht="13.5" x14ac:dyDescent="0.35">
      <c r="A3636" s="671" t="s">
        <v>4109</v>
      </c>
      <c r="B3636" s="676" t="s">
        <v>3641</v>
      </c>
      <c r="C3636" s="672" t="s">
        <v>4280</v>
      </c>
      <c r="D3636" s="675">
        <v>44742</v>
      </c>
      <c r="E3636" s="477" t="s">
        <v>3127</v>
      </c>
      <c r="F3636" s="682" t="s">
        <v>453</v>
      </c>
      <c r="G3636" s="670">
        <f>_xlfn.XLOOKUP(Table3[[#This Row],[district]],LISTS!B:B,LISTS!C:C,0,0,1)</f>
        <v>80401060</v>
      </c>
    </row>
    <row r="3637" spans="1:7" ht="13.5" x14ac:dyDescent="0.35">
      <c r="A3637" s="670" t="s">
        <v>3571</v>
      </c>
      <c r="B3637" s="676" t="s">
        <v>3665</v>
      </c>
      <c r="C3637" s="672" t="s">
        <v>4279</v>
      </c>
      <c r="D3637" s="675">
        <v>44742</v>
      </c>
      <c r="E3637" s="477" t="s">
        <v>3127</v>
      </c>
      <c r="F3637" s="682" t="s">
        <v>453</v>
      </c>
      <c r="G3637" s="670">
        <f>_xlfn.XLOOKUP(Table3[[#This Row],[district]],LISTS!B:B,LISTS!C:C,0,0,1)</f>
        <v>80401060</v>
      </c>
    </row>
    <row r="3638" spans="1:7" ht="13.5" x14ac:dyDescent="0.35">
      <c r="A3638" s="674" t="s">
        <v>3571</v>
      </c>
      <c r="B3638" s="676" t="s">
        <v>3674</v>
      </c>
      <c r="C3638" s="672" t="s">
        <v>4279</v>
      </c>
      <c r="D3638" s="675">
        <v>44742</v>
      </c>
      <c r="E3638" s="477" t="s">
        <v>3127</v>
      </c>
      <c r="F3638" s="682" t="s">
        <v>453</v>
      </c>
      <c r="G3638" s="670">
        <f>_xlfn.XLOOKUP(Table3[[#This Row],[district]],LISTS!B:B,LISTS!C:C,0,0,1)</f>
        <v>80401060</v>
      </c>
    </row>
    <row r="3639" spans="1:7" ht="13.5" x14ac:dyDescent="0.35">
      <c r="A3639" s="671" t="s">
        <v>4110</v>
      </c>
      <c r="B3639" s="676" t="s">
        <v>3642</v>
      </c>
      <c r="C3639" s="672" t="s">
        <v>4280</v>
      </c>
      <c r="D3639" s="675">
        <v>44742</v>
      </c>
      <c r="E3639" s="477" t="s">
        <v>3127</v>
      </c>
      <c r="F3639" s="682" t="s">
        <v>453</v>
      </c>
      <c r="G3639" s="670">
        <f>_xlfn.XLOOKUP(Table3[[#This Row],[district]],LISTS!B:B,LISTS!C:C,0,0,1)</f>
        <v>80401060</v>
      </c>
    </row>
    <row r="3640" spans="1:7" ht="13.5" x14ac:dyDescent="0.35">
      <c r="A3640" s="674" t="s">
        <v>4110</v>
      </c>
      <c r="B3640" s="674" t="s">
        <v>3641</v>
      </c>
      <c r="C3640" s="672" t="s">
        <v>4280</v>
      </c>
      <c r="D3640" s="675">
        <v>44742</v>
      </c>
      <c r="E3640" s="477" t="s">
        <v>3127</v>
      </c>
      <c r="F3640" s="682" t="s">
        <v>453</v>
      </c>
      <c r="G3640" s="670">
        <f>_xlfn.XLOOKUP(Table3[[#This Row],[district]],LISTS!B:B,LISTS!C:C,0,0,1)</f>
        <v>80401060</v>
      </c>
    </row>
    <row r="3641" spans="1:7" ht="13.5" x14ac:dyDescent="0.35">
      <c r="A3641" s="674" t="s">
        <v>3760</v>
      </c>
      <c r="B3641" s="676" t="s">
        <v>3671</v>
      </c>
      <c r="C3641" s="672" t="s">
        <v>4280</v>
      </c>
      <c r="D3641" s="675">
        <v>44742</v>
      </c>
      <c r="E3641" s="477" t="s">
        <v>3127</v>
      </c>
      <c r="F3641" s="682" t="s">
        <v>453</v>
      </c>
      <c r="G3641" s="670">
        <f>_xlfn.XLOOKUP(Table3[[#This Row],[district]],LISTS!B:B,LISTS!C:C,0,0,1)</f>
        <v>80401060</v>
      </c>
    </row>
    <row r="3642" spans="1:7" ht="13.5" x14ac:dyDescent="0.35">
      <c r="A3642" s="674" t="s">
        <v>3760</v>
      </c>
      <c r="B3642" s="676" t="s">
        <v>3674</v>
      </c>
      <c r="C3642" s="672" t="s">
        <v>4280</v>
      </c>
      <c r="D3642" s="675">
        <v>44742</v>
      </c>
      <c r="E3642" s="477" t="s">
        <v>3127</v>
      </c>
      <c r="F3642" s="682" t="s">
        <v>453</v>
      </c>
      <c r="G3642" s="670">
        <f>_xlfn.XLOOKUP(Table3[[#This Row],[district]],LISTS!B:B,LISTS!C:C,0,0,1)</f>
        <v>80401060</v>
      </c>
    </row>
    <row r="3643" spans="1:7" ht="13.5" x14ac:dyDescent="0.35">
      <c r="A3643" s="671" t="s">
        <v>4111</v>
      </c>
      <c r="B3643" s="676" t="s">
        <v>373</v>
      </c>
      <c r="C3643" s="672" t="s">
        <v>4280</v>
      </c>
      <c r="D3643" s="675">
        <v>44742</v>
      </c>
      <c r="E3643" s="477" t="s">
        <v>3127</v>
      </c>
      <c r="F3643" s="682" t="s">
        <v>453</v>
      </c>
      <c r="G3643" s="670">
        <f>_xlfn.XLOOKUP(Table3[[#This Row],[district]],LISTS!B:B,LISTS!C:C,0,0,1)</f>
        <v>80401060</v>
      </c>
    </row>
    <row r="3644" spans="1:7" ht="13.5" x14ac:dyDescent="0.35">
      <c r="A3644" s="674" t="s">
        <v>4111</v>
      </c>
      <c r="B3644" s="676" t="s">
        <v>3641</v>
      </c>
      <c r="C3644" s="672" t="s">
        <v>4280</v>
      </c>
      <c r="D3644" s="675">
        <v>44742</v>
      </c>
      <c r="E3644" s="477" t="s">
        <v>3127</v>
      </c>
      <c r="F3644" s="682" t="s">
        <v>453</v>
      </c>
      <c r="G3644" s="670">
        <f>_xlfn.XLOOKUP(Table3[[#This Row],[district]],LISTS!B:B,LISTS!C:C,0,0,1)</f>
        <v>80401060</v>
      </c>
    </row>
    <row r="3645" spans="1:7" ht="13.5" x14ac:dyDescent="0.35">
      <c r="A3645" s="674" t="s">
        <v>3758</v>
      </c>
      <c r="B3645" s="676" t="s">
        <v>3674</v>
      </c>
      <c r="C3645" s="672" t="s">
        <v>4280</v>
      </c>
      <c r="D3645" s="675">
        <v>44742</v>
      </c>
      <c r="E3645" s="477" t="s">
        <v>3127</v>
      </c>
      <c r="F3645" s="682" t="s">
        <v>453</v>
      </c>
      <c r="G3645" s="670">
        <f>_xlfn.XLOOKUP(Table3[[#This Row],[district]],LISTS!B:B,LISTS!C:C,0,0,1)</f>
        <v>80401060</v>
      </c>
    </row>
    <row r="3646" spans="1:7" ht="13.5" x14ac:dyDescent="0.35">
      <c r="A3646" s="671" t="s">
        <v>4112</v>
      </c>
      <c r="B3646" s="676" t="s">
        <v>3645</v>
      </c>
      <c r="C3646" s="672" t="s">
        <v>4280</v>
      </c>
      <c r="D3646" s="675">
        <v>44742</v>
      </c>
      <c r="E3646" s="477" t="s">
        <v>3127</v>
      </c>
      <c r="F3646" s="682" t="s">
        <v>453</v>
      </c>
      <c r="G3646" s="670">
        <f>_xlfn.XLOOKUP(Table3[[#This Row],[district]],LISTS!B:B,LISTS!C:C,0,0,1)</f>
        <v>80401060</v>
      </c>
    </row>
    <row r="3647" spans="1:7" ht="13.5" x14ac:dyDescent="0.35">
      <c r="A3647" s="674" t="s">
        <v>4112</v>
      </c>
      <c r="B3647" s="676" t="s">
        <v>3641</v>
      </c>
      <c r="C3647" s="672" t="s">
        <v>4280</v>
      </c>
      <c r="D3647" s="675">
        <v>44742</v>
      </c>
      <c r="E3647" s="477" t="s">
        <v>3127</v>
      </c>
      <c r="F3647" s="682" t="s">
        <v>453</v>
      </c>
      <c r="G3647" s="670">
        <f>_xlfn.XLOOKUP(Table3[[#This Row],[district]],LISTS!B:B,LISTS!C:C,0,0,1)</f>
        <v>80401060</v>
      </c>
    </row>
    <row r="3648" spans="1:7" ht="13.5" x14ac:dyDescent="0.35">
      <c r="A3648" s="671" t="s">
        <v>4113</v>
      </c>
      <c r="B3648" s="676" t="s">
        <v>3648</v>
      </c>
      <c r="C3648" s="672" t="s">
        <v>4280</v>
      </c>
      <c r="D3648" s="675">
        <v>44742</v>
      </c>
      <c r="E3648" s="477" t="s">
        <v>3127</v>
      </c>
      <c r="F3648" s="682" t="s">
        <v>453</v>
      </c>
      <c r="G3648" s="670">
        <f>_xlfn.XLOOKUP(Table3[[#This Row],[district]],LISTS!B:B,LISTS!C:C,0,0,1)</f>
        <v>80401060</v>
      </c>
    </row>
    <row r="3649" spans="1:7" ht="13.5" x14ac:dyDescent="0.35">
      <c r="A3649" s="674" t="s">
        <v>4113</v>
      </c>
      <c r="B3649" s="676" t="s">
        <v>3641</v>
      </c>
      <c r="C3649" s="672" t="s">
        <v>4280</v>
      </c>
      <c r="D3649" s="675">
        <v>44742</v>
      </c>
      <c r="E3649" s="477" t="s">
        <v>3127</v>
      </c>
      <c r="F3649" s="682" t="s">
        <v>453</v>
      </c>
      <c r="G3649" s="670">
        <f>_xlfn.XLOOKUP(Table3[[#This Row],[district]],LISTS!B:B,LISTS!C:C,0,0,1)</f>
        <v>80401060</v>
      </c>
    </row>
    <row r="3650" spans="1:7" ht="13.5" x14ac:dyDescent="0.35">
      <c r="A3650" s="670" t="s">
        <v>3509</v>
      </c>
      <c r="B3650" s="676" t="s">
        <v>3676</v>
      </c>
      <c r="C3650" s="672" t="s">
        <v>4280</v>
      </c>
      <c r="D3650" s="675">
        <v>44742</v>
      </c>
      <c r="E3650" s="477" t="s">
        <v>3127</v>
      </c>
      <c r="F3650" s="682" t="s">
        <v>453</v>
      </c>
      <c r="G3650" s="670">
        <f>_xlfn.XLOOKUP(Table3[[#This Row],[district]],LISTS!B:B,LISTS!C:C,0,0,1)</f>
        <v>80401060</v>
      </c>
    </row>
    <row r="3651" spans="1:7" ht="13.5" x14ac:dyDescent="0.35">
      <c r="A3651" s="674" t="s">
        <v>3509</v>
      </c>
      <c r="B3651" s="674" t="s">
        <v>3674</v>
      </c>
      <c r="C3651" s="672" t="s">
        <v>4280</v>
      </c>
      <c r="D3651" s="675">
        <v>44742</v>
      </c>
      <c r="E3651" s="477" t="s">
        <v>3127</v>
      </c>
      <c r="F3651" s="682" t="s">
        <v>453</v>
      </c>
      <c r="G3651" s="670">
        <f>_xlfn.XLOOKUP(Table3[[#This Row],[district]],LISTS!B:B,LISTS!C:C,0,0,1)</f>
        <v>80401060</v>
      </c>
    </row>
    <row r="3652" spans="1:7" ht="13.5" x14ac:dyDescent="0.35">
      <c r="A3652" s="671" t="s">
        <v>4114</v>
      </c>
      <c r="B3652" s="676" t="s">
        <v>3649</v>
      </c>
      <c r="C3652" s="672" t="s">
        <v>4280</v>
      </c>
      <c r="D3652" s="675">
        <v>44742</v>
      </c>
      <c r="E3652" s="477" t="s">
        <v>3127</v>
      </c>
      <c r="F3652" s="682" t="s">
        <v>453</v>
      </c>
      <c r="G3652" s="670">
        <f>_xlfn.XLOOKUP(Table3[[#This Row],[district]],LISTS!B:B,LISTS!C:C,0,0,1)</f>
        <v>80401060</v>
      </c>
    </row>
    <row r="3653" spans="1:7" ht="13.5" x14ac:dyDescent="0.35">
      <c r="A3653" s="674" t="s">
        <v>4114</v>
      </c>
      <c r="B3653" s="676" t="s">
        <v>3641</v>
      </c>
      <c r="C3653" s="672" t="s">
        <v>4280</v>
      </c>
      <c r="D3653" s="675">
        <v>44742</v>
      </c>
      <c r="E3653" s="477" t="s">
        <v>3127</v>
      </c>
      <c r="F3653" s="682" t="s">
        <v>453</v>
      </c>
      <c r="G3653" s="670">
        <f>_xlfn.XLOOKUP(Table3[[#This Row],[district]],LISTS!B:B,LISTS!C:C,0,0,1)</f>
        <v>80401060</v>
      </c>
    </row>
    <row r="3654" spans="1:7" ht="13.5" x14ac:dyDescent="0.35">
      <c r="A3654" s="671" t="s">
        <v>4115</v>
      </c>
      <c r="B3654" s="676" t="s">
        <v>3650</v>
      </c>
      <c r="C3654" s="672" t="s">
        <v>4280</v>
      </c>
      <c r="D3654" s="675">
        <v>44742</v>
      </c>
      <c r="E3654" s="477" t="s">
        <v>3127</v>
      </c>
      <c r="F3654" s="682" t="s">
        <v>453</v>
      </c>
      <c r="G3654" s="670">
        <f>_xlfn.XLOOKUP(Table3[[#This Row],[district]],LISTS!B:B,LISTS!C:C,0,0,1)</f>
        <v>80401060</v>
      </c>
    </row>
    <row r="3655" spans="1:7" ht="13.5" x14ac:dyDescent="0.35">
      <c r="A3655" s="674" t="s">
        <v>4115</v>
      </c>
      <c r="B3655" s="674" t="s">
        <v>3642</v>
      </c>
      <c r="C3655" s="672" t="s">
        <v>4280</v>
      </c>
      <c r="D3655" s="675">
        <v>44742</v>
      </c>
      <c r="E3655" s="477" t="s">
        <v>3127</v>
      </c>
      <c r="F3655" s="682" t="s">
        <v>453</v>
      </c>
      <c r="G3655" s="670">
        <f>_xlfn.XLOOKUP(Table3[[#This Row],[district]],LISTS!B:B,LISTS!C:C,0,0,1)</f>
        <v>80401060</v>
      </c>
    </row>
    <row r="3656" spans="1:7" ht="13.5" x14ac:dyDescent="0.35">
      <c r="A3656" s="674" t="s">
        <v>3697</v>
      </c>
      <c r="B3656" s="676" t="s">
        <v>3680</v>
      </c>
      <c r="C3656" s="672" t="s">
        <v>4280</v>
      </c>
      <c r="D3656" s="675">
        <v>44742</v>
      </c>
      <c r="E3656" s="477" t="s">
        <v>3127</v>
      </c>
      <c r="F3656" s="682" t="s">
        <v>453</v>
      </c>
      <c r="G3656" s="670">
        <f>_xlfn.XLOOKUP(Table3[[#This Row],[district]],LISTS!B:B,LISTS!C:C,0,0,1)</f>
        <v>80401060</v>
      </c>
    </row>
    <row r="3657" spans="1:7" ht="13.5" x14ac:dyDescent="0.35">
      <c r="A3657" s="674" t="s">
        <v>3697</v>
      </c>
      <c r="B3657" s="676" t="s">
        <v>3674</v>
      </c>
      <c r="C3657" s="672" t="s">
        <v>4280</v>
      </c>
      <c r="D3657" s="675">
        <v>44742</v>
      </c>
      <c r="E3657" s="477" t="s">
        <v>3127</v>
      </c>
      <c r="F3657" s="682" t="s">
        <v>453</v>
      </c>
      <c r="G3657" s="670">
        <f>_xlfn.XLOOKUP(Table3[[#This Row],[district]],LISTS!B:B,LISTS!C:C,0,0,1)</f>
        <v>80401060</v>
      </c>
    </row>
    <row r="3658" spans="1:7" ht="13.5" x14ac:dyDescent="0.35">
      <c r="A3658" s="670" t="s">
        <v>3541</v>
      </c>
      <c r="B3658" s="676" t="s">
        <v>3682</v>
      </c>
      <c r="C3658" s="672" t="s">
        <v>4280</v>
      </c>
      <c r="D3658" s="675">
        <v>44742</v>
      </c>
      <c r="E3658" s="477" t="s">
        <v>3127</v>
      </c>
      <c r="F3658" s="682" t="s">
        <v>453</v>
      </c>
      <c r="G3658" s="670">
        <f>_xlfn.XLOOKUP(Table3[[#This Row],[district]],LISTS!B:B,LISTS!C:C,0,0,1)</f>
        <v>80401060</v>
      </c>
    </row>
    <row r="3659" spans="1:7" ht="13.5" x14ac:dyDescent="0.35">
      <c r="A3659" s="674" t="s">
        <v>3541</v>
      </c>
      <c r="B3659" s="676" t="s">
        <v>3674</v>
      </c>
      <c r="C3659" s="672" t="s">
        <v>4280</v>
      </c>
      <c r="D3659" s="675">
        <v>44742</v>
      </c>
      <c r="E3659" s="477" t="s">
        <v>3127</v>
      </c>
      <c r="F3659" s="682" t="s">
        <v>453</v>
      </c>
      <c r="G3659" s="670">
        <f>_xlfn.XLOOKUP(Table3[[#This Row],[district]],LISTS!B:B,LISTS!C:C,0,0,1)</f>
        <v>80401060</v>
      </c>
    </row>
    <row r="3660" spans="1:7" ht="13.5" x14ac:dyDescent="0.35">
      <c r="A3660" s="671" t="s">
        <v>4116</v>
      </c>
      <c r="B3660" s="676" t="s">
        <v>3482</v>
      </c>
      <c r="C3660" s="672" t="s">
        <v>4280</v>
      </c>
      <c r="D3660" s="675">
        <v>44742</v>
      </c>
      <c r="E3660" s="477" t="s">
        <v>3127</v>
      </c>
      <c r="F3660" s="682" t="s">
        <v>453</v>
      </c>
      <c r="G3660" s="670">
        <f>_xlfn.XLOOKUP(Table3[[#This Row],[district]],LISTS!B:B,LISTS!C:C,0,0,1)</f>
        <v>80401060</v>
      </c>
    </row>
    <row r="3661" spans="1:7" ht="13.5" x14ac:dyDescent="0.35">
      <c r="A3661" s="674" t="s">
        <v>4116</v>
      </c>
      <c r="B3661" s="676" t="s">
        <v>3642</v>
      </c>
      <c r="C3661" s="672" t="s">
        <v>4280</v>
      </c>
      <c r="D3661" s="675">
        <v>44742</v>
      </c>
      <c r="E3661" s="477" t="s">
        <v>3127</v>
      </c>
      <c r="F3661" s="682" t="s">
        <v>453</v>
      </c>
      <c r="G3661" s="670">
        <f>_xlfn.XLOOKUP(Table3[[#This Row],[district]],LISTS!B:B,LISTS!C:C,0,0,1)</f>
        <v>80401060</v>
      </c>
    </row>
    <row r="3662" spans="1:7" ht="13.5" x14ac:dyDescent="0.35">
      <c r="A3662" s="674" t="s">
        <v>3946</v>
      </c>
      <c r="B3662" s="676" t="s">
        <v>3683</v>
      </c>
      <c r="C3662" s="672" t="s">
        <v>4280</v>
      </c>
      <c r="D3662" s="675">
        <v>44742</v>
      </c>
      <c r="E3662" s="477" t="s">
        <v>3127</v>
      </c>
      <c r="F3662" s="682" t="s">
        <v>453</v>
      </c>
      <c r="G3662" s="670">
        <f>_xlfn.XLOOKUP(Table3[[#This Row],[district]],LISTS!B:B,LISTS!C:C,0,0,1)</f>
        <v>80401060</v>
      </c>
    </row>
    <row r="3663" spans="1:7" ht="13.5" x14ac:dyDescent="0.35">
      <c r="A3663" s="674" t="s">
        <v>3946</v>
      </c>
      <c r="B3663" s="676" t="s">
        <v>3674</v>
      </c>
      <c r="C3663" s="672" t="s">
        <v>4280</v>
      </c>
      <c r="D3663" s="675">
        <v>44742</v>
      </c>
      <c r="E3663" s="477" t="s">
        <v>3127</v>
      </c>
      <c r="F3663" s="682" t="s">
        <v>453</v>
      </c>
      <c r="G3663" s="670">
        <f>_xlfn.XLOOKUP(Table3[[#This Row],[district]],LISTS!B:B,LISTS!C:C,0,0,1)</f>
        <v>80401060</v>
      </c>
    </row>
    <row r="3664" spans="1:7" ht="13.5" x14ac:dyDescent="0.35">
      <c r="A3664" s="670" t="s">
        <v>3531</v>
      </c>
      <c r="B3664" s="676" t="s">
        <v>3685</v>
      </c>
      <c r="C3664" s="672" t="s">
        <v>4280</v>
      </c>
      <c r="D3664" s="675">
        <v>44742</v>
      </c>
      <c r="E3664" s="477" t="s">
        <v>3127</v>
      </c>
      <c r="F3664" s="682" t="s">
        <v>453</v>
      </c>
      <c r="G3664" s="670">
        <f>_xlfn.XLOOKUP(Table3[[#This Row],[district]],LISTS!B:B,LISTS!C:C,0,0,1)</f>
        <v>80401060</v>
      </c>
    </row>
    <row r="3665" spans="1:7" ht="13.5" x14ac:dyDescent="0.35">
      <c r="A3665" s="674" t="s">
        <v>3531</v>
      </c>
      <c r="B3665" s="674" t="s">
        <v>3639</v>
      </c>
      <c r="C3665" s="672" t="s">
        <v>4280</v>
      </c>
      <c r="D3665" s="675">
        <v>44742</v>
      </c>
      <c r="E3665" s="477" t="s">
        <v>3127</v>
      </c>
      <c r="F3665" s="682" t="s">
        <v>453</v>
      </c>
      <c r="G3665" s="670">
        <f>_xlfn.XLOOKUP(Table3[[#This Row],[district]],LISTS!B:B,LISTS!C:C,0,0,1)</f>
        <v>80401060</v>
      </c>
    </row>
    <row r="3666" spans="1:7" ht="13.5" x14ac:dyDescent="0.35">
      <c r="A3666" s="671" t="s">
        <v>4117</v>
      </c>
      <c r="B3666" s="676" t="s">
        <v>3656</v>
      </c>
      <c r="C3666" s="672" t="s">
        <v>4280</v>
      </c>
      <c r="D3666" s="675">
        <v>44742</v>
      </c>
      <c r="E3666" s="477" t="s">
        <v>3127</v>
      </c>
      <c r="F3666" s="682" t="s">
        <v>453</v>
      </c>
      <c r="G3666" s="670">
        <f>_xlfn.XLOOKUP(Table3[[#This Row],[district]],LISTS!B:B,LISTS!C:C,0,0,1)</f>
        <v>80401060</v>
      </c>
    </row>
    <row r="3667" spans="1:7" ht="13.5" x14ac:dyDescent="0.35">
      <c r="A3667" s="674" t="s">
        <v>4117</v>
      </c>
      <c r="B3667" s="676" t="s">
        <v>3642</v>
      </c>
      <c r="C3667" s="672" t="s">
        <v>4280</v>
      </c>
      <c r="D3667" s="675">
        <v>44742</v>
      </c>
      <c r="E3667" s="477" t="s">
        <v>3127</v>
      </c>
      <c r="F3667" s="682" t="s">
        <v>453</v>
      </c>
      <c r="G3667" s="670">
        <f>_xlfn.XLOOKUP(Table3[[#This Row],[district]],LISTS!B:B,LISTS!C:C,0,0,1)</f>
        <v>80401060</v>
      </c>
    </row>
    <row r="3668" spans="1:7" ht="13.5" x14ac:dyDescent="0.35">
      <c r="A3668" s="674" t="s">
        <v>3639</v>
      </c>
      <c r="B3668" s="676" t="s">
        <v>3688</v>
      </c>
      <c r="C3668" s="672" t="s">
        <v>4280</v>
      </c>
      <c r="D3668" s="675">
        <v>44742</v>
      </c>
      <c r="E3668" s="477" t="s">
        <v>3127</v>
      </c>
      <c r="F3668" s="682" t="s">
        <v>453</v>
      </c>
      <c r="G3668" s="670">
        <f>_xlfn.XLOOKUP(Table3[[#This Row],[district]],LISTS!B:B,LISTS!C:C,0,0,1)</f>
        <v>80401060</v>
      </c>
    </row>
    <row r="3669" spans="1:7" ht="13.5" x14ac:dyDescent="0.35">
      <c r="A3669" s="674" t="s">
        <v>3639</v>
      </c>
      <c r="B3669" s="676" t="s">
        <v>3639</v>
      </c>
      <c r="C3669" s="672" t="s">
        <v>4280</v>
      </c>
      <c r="D3669" s="675">
        <v>44742</v>
      </c>
      <c r="E3669" s="477" t="s">
        <v>3127</v>
      </c>
      <c r="F3669" s="682" t="s">
        <v>453</v>
      </c>
      <c r="G3669" s="670">
        <f>_xlfn.XLOOKUP(Table3[[#This Row],[district]],LISTS!B:B,LISTS!C:C,0,0,1)</f>
        <v>80401060</v>
      </c>
    </row>
    <row r="3670" spans="1:7" ht="13.5" x14ac:dyDescent="0.35">
      <c r="A3670" s="674" t="s">
        <v>3819</v>
      </c>
      <c r="B3670" s="676" t="s">
        <v>3689</v>
      </c>
      <c r="C3670" s="672" t="s">
        <v>4280</v>
      </c>
      <c r="D3670" s="675">
        <v>44742</v>
      </c>
      <c r="E3670" s="477" t="s">
        <v>3127</v>
      </c>
      <c r="F3670" s="682" t="s">
        <v>453</v>
      </c>
      <c r="G3670" s="670">
        <f>_xlfn.XLOOKUP(Table3[[#This Row],[district]],LISTS!B:B,LISTS!C:C,0,0,1)</f>
        <v>80401060</v>
      </c>
    </row>
    <row r="3671" spans="1:7" ht="13.5" x14ac:dyDescent="0.35">
      <c r="A3671" s="674" t="s">
        <v>3819</v>
      </c>
      <c r="B3671" s="676" t="s">
        <v>3639</v>
      </c>
      <c r="C3671" s="672" t="s">
        <v>4280</v>
      </c>
      <c r="D3671" s="675">
        <v>44742</v>
      </c>
      <c r="E3671" s="477" t="s">
        <v>3127</v>
      </c>
      <c r="F3671" s="682" t="s">
        <v>453</v>
      </c>
      <c r="G3671" s="670">
        <f>_xlfn.XLOOKUP(Table3[[#This Row],[district]],LISTS!B:B,LISTS!C:C,0,0,1)</f>
        <v>80401060</v>
      </c>
    </row>
    <row r="3672" spans="1:7" ht="13.5" x14ac:dyDescent="0.35">
      <c r="A3672" s="671" t="s">
        <v>4118</v>
      </c>
      <c r="B3672" s="676" t="s">
        <v>336</v>
      </c>
      <c r="C3672" s="672" t="s">
        <v>4280</v>
      </c>
      <c r="D3672" s="675">
        <v>44742</v>
      </c>
      <c r="E3672" s="477" t="s">
        <v>3127</v>
      </c>
      <c r="F3672" s="682" t="s">
        <v>453</v>
      </c>
      <c r="G3672" s="670">
        <f>_xlfn.XLOOKUP(Table3[[#This Row],[district]],LISTS!B:B,LISTS!C:C,0,0,1)</f>
        <v>80401060</v>
      </c>
    </row>
    <row r="3673" spans="1:7" ht="13.5" x14ac:dyDescent="0.35">
      <c r="A3673" s="674" t="s">
        <v>4118</v>
      </c>
      <c r="B3673" s="676" t="s">
        <v>3642</v>
      </c>
      <c r="C3673" s="672" t="s">
        <v>4280</v>
      </c>
      <c r="D3673" s="675">
        <v>44742</v>
      </c>
      <c r="E3673" s="477" t="s">
        <v>3127</v>
      </c>
      <c r="F3673" s="682" t="s">
        <v>453</v>
      </c>
      <c r="G3673" s="670">
        <f>_xlfn.XLOOKUP(Table3[[#This Row],[district]],LISTS!B:B,LISTS!C:C,0,0,1)</f>
        <v>80401060</v>
      </c>
    </row>
    <row r="3674" spans="1:7" ht="13.5" x14ac:dyDescent="0.35">
      <c r="A3674" s="671" t="s">
        <v>4119</v>
      </c>
      <c r="B3674" s="676" t="s">
        <v>3658</v>
      </c>
      <c r="C3674" s="672" t="s">
        <v>4280</v>
      </c>
      <c r="D3674" s="675">
        <v>44742</v>
      </c>
      <c r="E3674" s="477" t="s">
        <v>3127</v>
      </c>
      <c r="F3674" s="682" t="s">
        <v>453</v>
      </c>
      <c r="G3674" s="670">
        <f>_xlfn.XLOOKUP(Table3[[#This Row],[district]],LISTS!B:B,LISTS!C:C,0,0,1)</f>
        <v>80401060</v>
      </c>
    </row>
    <row r="3675" spans="1:7" ht="13.5" x14ac:dyDescent="0.35">
      <c r="A3675" s="674" t="s">
        <v>4119</v>
      </c>
      <c r="B3675" s="676" t="s">
        <v>3642</v>
      </c>
      <c r="C3675" s="672" t="s">
        <v>4280</v>
      </c>
      <c r="D3675" s="675">
        <v>44742</v>
      </c>
      <c r="E3675" s="477" t="s">
        <v>3127</v>
      </c>
      <c r="F3675" s="682" t="s">
        <v>453</v>
      </c>
      <c r="G3675" s="670">
        <f>_xlfn.XLOOKUP(Table3[[#This Row],[district]],LISTS!B:B,LISTS!C:C,0,0,1)</f>
        <v>80401060</v>
      </c>
    </row>
    <row r="3676" spans="1:7" ht="13.5" x14ac:dyDescent="0.35">
      <c r="A3676" s="674" t="s">
        <v>3776</v>
      </c>
      <c r="B3676" s="676" t="s">
        <v>3691</v>
      </c>
      <c r="C3676" s="672" t="s">
        <v>4280</v>
      </c>
      <c r="D3676" s="675">
        <v>44742</v>
      </c>
      <c r="E3676" s="477" t="s">
        <v>3127</v>
      </c>
      <c r="F3676" s="682" t="s">
        <v>453</v>
      </c>
      <c r="G3676" s="670">
        <f>_xlfn.XLOOKUP(Table3[[#This Row],[district]],LISTS!B:B,LISTS!C:C,0,0,1)</f>
        <v>80401060</v>
      </c>
    </row>
    <row r="3677" spans="1:7" ht="13.5" x14ac:dyDescent="0.35">
      <c r="A3677" s="674" t="s">
        <v>3776</v>
      </c>
      <c r="B3677" s="676" t="s">
        <v>3639</v>
      </c>
      <c r="C3677" s="672" t="s">
        <v>4280</v>
      </c>
      <c r="D3677" s="675">
        <v>44742</v>
      </c>
      <c r="E3677" s="477" t="s">
        <v>3127</v>
      </c>
      <c r="F3677" s="682" t="s">
        <v>453</v>
      </c>
      <c r="G3677" s="670">
        <f>_xlfn.XLOOKUP(Table3[[#This Row],[district]],LISTS!B:B,LISTS!C:C,0,0,1)</f>
        <v>80401060</v>
      </c>
    </row>
    <row r="3678" spans="1:7" ht="13.5" x14ac:dyDescent="0.35">
      <c r="A3678" s="674" t="s">
        <v>3837</v>
      </c>
      <c r="B3678" s="676" t="s">
        <v>3693</v>
      </c>
      <c r="C3678" s="672" t="s">
        <v>4280</v>
      </c>
      <c r="D3678" s="675">
        <v>44742</v>
      </c>
      <c r="E3678" s="477" t="s">
        <v>3127</v>
      </c>
      <c r="F3678" s="682" t="s">
        <v>453</v>
      </c>
      <c r="G3678" s="670">
        <f>_xlfn.XLOOKUP(Table3[[#This Row],[district]],LISTS!B:B,LISTS!C:C,0,0,1)</f>
        <v>80401060</v>
      </c>
    </row>
    <row r="3679" spans="1:7" ht="13.5" x14ac:dyDescent="0.35">
      <c r="A3679" s="674" t="s">
        <v>3837</v>
      </c>
      <c r="B3679" s="676" t="s">
        <v>3639</v>
      </c>
      <c r="C3679" s="672" t="s">
        <v>4280</v>
      </c>
      <c r="D3679" s="675">
        <v>44742</v>
      </c>
      <c r="E3679" s="477" t="s">
        <v>3127</v>
      </c>
      <c r="F3679" s="682" t="s">
        <v>453</v>
      </c>
      <c r="G3679" s="670">
        <f>_xlfn.XLOOKUP(Table3[[#This Row],[district]],LISTS!B:B,LISTS!C:C,0,0,1)</f>
        <v>80401060</v>
      </c>
    </row>
    <row r="3680" spans="1:7" ht="13.5" x14ac:dyDescent="0.35">
      <c r="A3680" s="671" t="s">
        <v>4120</v>
      </c>
      <c r="B3680" s="676" t="s">
        <v>3665</v>
      </c>
      <c r="C3680" s="672" t="s">
        <v>4280</v>
      </c>
      <c r="D3680" s="675">
        <v>44742</v>
      </c>
      <c r="E3680" s="477" t="s">
        <v>3127</v>
      </c>
      <c r="F3680" s="682" t="s">
        <v>453</v>
      </c>
      <c r="G3680" s="670">
        <f>_xlfn.XLOOKUP(Table3[[#This Row],[district]],LISTS!B:B,LISTS!C:C,0,0,1)</f>
        <v>80401060</v>
      </c>
    </row>
    <row r="3681" spans="1:7" ht="13.5" x14ac:dyDescent="0.35">
      <c r="A3681" s="674" t="s">
        <v>4120</v>
      </c>
      <c r="B3681" s="676" t="s">
        <v>3642</v>
      </c>
      <c r="C3681" s="672" t="s">
        <v>4280</v>
      </c>
      <c r="D3681" s="675">
        <v>44742</v>
      </c>
      <c r="E3681" s="477" t="s">
        <v>3127</v>
      </c>
      <c r="F3681" s="682" t="s">
        <v>453</v>
      </c>
      <c r="G3681" s="670">
        <f>_xlfn.XLOOKUP(Table3[[#This Row],[district]],LISTS!B:B,LISTS!C:C,0,0,1)</f>
        <v>80401060</v>
      </c>
    </row>
    <row r="3682" spans="1:7" ht="13.5" x14ac:dyDescent="0.35">
      <c r="A3682" s="674" t="s">
        <v>3723</v>
      </c>
      <c r="B3682" s="676" t="s">
        <v>4273</v>
      </c>
      <c r="C3682" s="672" t="s">
        <v>4280</v>
      </c>
      <c r="D3682" s="675">
        <v>44742</v>
      </c>
      <c r="E3682" s="477" t="s">
        <v>3127</v>
      </c>
      <c r="F3682" s="682" t="s">
        <v>453</v>
      </c>
      <c r="G3682" s="670">
        <f>_xlfn.XLOOKUP(Table3[[#This Row],[district]],LISTS!B:B,LISTS!C:C,0,0,1)</f>
        <v>80401060</v>
      </c>
    </row>
    <row r="3683" spans="1:7" ht="13.5" x14ac:dyDescent="0.35">
      <c r="A3683" s="674" t="s">
        <v>3723</v>
      </c>
      <c r="B3683" s="676" t="s">
        <v>3639</v>
      </c>
      <c r="C3683" s="672" t="s">
        <v>4280</v>
      </c>
      <c r="D3683" s="675">
        <v>44742</v>
      </c>
      <c r="E3683" s="477" t="s">
        <v>3127</v>
      </c>
      <c r="F3683" s="682" t="s">
        <v>453</v>
      </c>
      <c r="G3683" s="670">
        <f>_xlfn.XLOOKUP(Table3[[#This Row],[district]],LISTS!B:B,LISTS!C:C,0,0,1)</f>
        <v>80401060</v>
      </c>
    </row>
    <row r="3684" spans="1:7" ht="13.5" x14ac:dyDescent="0.35">
      <c r="A3684" s="670" t="s">
        <v>3526</v>
      </c>
      <c r="B3684" s="676" t="s">
        <v>3634</v>
      </c>
      <c r="C3684" s="672" t="s">
        <v>4280</v>
      </c>
      <c r="D3684" s="675">
        <v>44742</v>
      </c>
      <c r="E3684" s="477" t="s">
        <v>3127</v>
      </c>
      <c r="F3684" s="682" t="s">
        <v>453</v>
      </c>
      <c r="G3684" s="670">
        <f>_xlfn.XLOOKUP(Table3[[#This Row],[district]],LISTS!B:B,LISTS!C:C,0,0,1)</f>
        <v>80401060</v>
      </c>
    </row>
    <row r="3685" spans="1:7" ht="13.5" x14ac:dyDescent="0.35">
      <c r="A3685" s="674" t="s">
        <v>3526</v>
      </c>
      <c r="B3685" s="676" t="s">
        <v>3639</v>
      </c>
      <c r="C3685" s="672" t="s">
        <v>4280</v>
      </c>
      <c r="D3685" s="675">
        <v>44742</v>
      </c>
      <c r="E3685" s="477" t="s">
        <v>3127</v>
      </c>
      <c r="F3685" s="682" t="s">
        <v>453</v>
      </c>
      <c r="G3685" s="670">
        <f>_xlfn.XLOOKUP(Table3[[#This Row],[district]],LISTS!B:B,LISTS!C:C,0,0,1)</f>
        <v>80401060</v>
      </c>
    </row>
    <row r="3686" spans="1:7" ht="13.5" x14ac:dyDescent="0.35">
      <c r="A3686" s="674" t="s">
        <v>3707</v>
      </c>
      <c r="B3686" s="676" t="s">
        <v>607</v>
      </c>
      <c r="C3686" s="672" t="s">
        <v>4280</v>
      </c>
      <c r="D3686" s="675">
        <v>44742</v>
      </c>
      <c r="E3686" s="477" t="s">
        <v>3127</v>
      </c>
      <c r="F3686" s="682" t="s">
        <v>453</v>
      </c>
      <c r="G3686" s="670">
        <f>_xlfn.XLOOKUP(Table3[[#This Row],[district]],LISTS!B:B,LISTS!C:C,0,0,1)</f>
        <v>80401060</v>
      </c>
    </row>
    <row r="3687" spans="1:7" ht="13.5" x14ac:dyDescent="0.35">
      <c r="A3687" s="674" t="s">
        <v>3707</v>
      </c>
      <c r="B3687" s="676" t="s">
        <v>3639</v>
      </c>
      <c r="C3687" s="672" t="s">
        <v>4280</v>
      </c>
      <c r="D3687" s="675">
        <v>44742</v>
      </c>
      <c r="E3687" s="477" t="s">
        <v>3127</v>
      </c>
      <c r="F3687" s="682" t="s">
        <v>453</v>
      </c>
      <c r="G3687" s="670">
        <f>_xlfn.XLOOKUP(Table3[[#This Row],[district]],LISTS!B:B,LISTS!C:C,0,0,1)</f>
        <v>80401060</v>
      </c>
    </row>
    <row r="3688" spans="1:7" ht="13.5" x14ac:dyDescent="0.35">
      <c r="A3688" s="674" t="s">
        <v>3653</v>
      </c>
      <c r="B3688" s="676" t="s">
        <v>378</v>
      </c>
      <c r="C3688" s="672" t="s">
        <v>4280</v>
      </c>
      <c r="D3688" s="675">
        <v>44742</v>
      </c>
      <c r="E3688" s="477" t="s">
        <v>3127</v>
      </c>
      <c r="F3688" s="682" t="s">
        <v>453</v>
      </c>
      <c r="G3688" s="670">
        <f>_xlfn.XLOOKUP(Table3[[#This Row],[district]],LISTS!B:B,LISTS!C:C,0,0,1)</f>
        <v>80401060</v>
      </c>
    </row>
    <row r="3689" spans="1:7" ht="13.5" x14ac:dyDescent="0.35">
      <c r="A3689" s="674" t="s">
        <v>3653</v>
      </c>
      <c r="B3689" s="676" t="s">
        <v>3639</v>
      </c>
      <c r="C3689" s="672" t="s">
        <v>4280</v>
      </c>
      <c r="D3689" s="675">
        <v>44742</v>
      </c>
      <c r="E3689" s="477" t="s">
        <v>3127</v>
      </c>
      <c r="F3689" s="682" t="s">
        <v>453</v>
      </c>
      <c r="G3689" s="670">
        <f>_xlfn.XLOOKUP(Table3[[#This Row],[district]],LISTS!B:B,LISTS!C:C,0,0,1)</f>
        <v>80401060</v>
      </c>
    </row>
    <row r="3690" spans="1:7" ht="13.5" x14ac:dyDescent="0.35">
      <c r="A3690" s="670" t="s">
        <v>3584</v>
      </c>
      <c r="B3690" s="676" t="s">
        <v>3637</v>
      </c>
      <c r="C3690" s="672" t="s">
        <v>4279</v>
      </c>
      <c r="D3690" s="675">
        <v>44742</v>
      </c>
      <c r="E3690" s="477" t="s">
        <v>3127</v>
      </c>
      <c r="F3690" s="682" t="s">
        <v>453</v>
      </c>
      <c r="G3690" s="670">
        <f>_xlfn.XLOOKUP(Table3[[#This Row],[district]],LISTS!B:B,LISTS!C:C,0,0,1)</f>
        <v>80401060</v>
      </c>
    </row>
    <row r="3691" spans="1:7" ht="13.5" x14ac:dyDescent="0.35">
      <c r="A3691" s="674" t="s">
        <v>3584</v>
      </c>
      <c r="B3691" s="674" t="s">
        <v>3639</v>
      </c>
      <c r="C3691" s="672" t="s">
        <v>4279</v>
      </c>
      <c r="D3691" s="675">
        <v>44742</v>
      </c>
      <c r="E3691" s="477" t="s">
        <v>3127</v>
      </c>
      <c r="F3691" s="682" t="s">
        <v>453</v>
      </c>
      <c r="G3691" s="670">
        <f>_xlfn.XLOOKUP(Table3[[#This Row],[district]],LISTS!B:B,LISTS!C:C,0,0,1)</f>
        <v>80401060</v>
      </c>
    </row>
    <row r="3692" spans="1:7" ht="13.5" x14ac:dyDescent="0.35">
      <c r="A3692" s="670" t="s">
        <v>3514</v>
      </c>
      <c r="B3692" s="676" t="s">
        <v>3616</v>
      </c>
      <c r="C3692" s="672" t="s">
        <v>4280</v>
      </c>
      <c r="D3692" s="675">
        <v>44742</v>
      </c>
      <c r="E3692" s="477" t="s">
        <v>3127</v>
      </c>
      <c r="F3692" s="682" t="s">
        <v>453</v>
      </c>
      <c r="G3692" s="670">
        <f>_xlfn.XLOOKUP(Table3[[#This Row],[district]],LISTS!B:B,LISTS!C:C,0,0,1)</f>
        <v>80401060</v>
      </c>
    </row>
    <row r="3693" spans="1:7" ht="13.5" x14ac:dyDescent="0.35">
      <c r="A3693" s="674" t="s">
        <v>3514</v>
      </c>
      <c r="B3693" s="676" t="s">
        <v>3639</v>
      </c>
      <c r="C3693" s="672" t="s">
        <v>4280</v>
      </c>
      <c r="D3693" s="675">
        <v>44742</v>
      </c>
      <c r="E3693" s="477" t="s">
        <v>3127</v>
      </c>
      <c r="F3693" s="682" t="s">
        <v>453</v>
      </c>
      <c r="G3693" s="670">
        <f>_xlfn.XLOOKUP(Table3[[#This Row],[district]],LISTS!B:B,LISTS!C:C,0,0,1)</f>
        <v>80401060</v>
      </c>
    </row>
    <row r="3694" spans="1:7" ht="13.5" x14ac:dyDescent="0.35">
      <c r="A3694" s="674" t="s">
        <v>3947</v>
      </c>
      <c r="B3694" s="676" t="s">
        <v>373</v>
      </c>
      <c r="C3694" s="672" t="s">
        <v>4280</v>
      </c>
      <c r="D3694" s="675">
        <v>44742</v>
      </c>
      <c r="E3694" s="477" t="s">
        <v>3127</v>
      </c>
      <c r="F3694" s="682" t="s">
        <v>453</v>
      </c>
      <c r="G3694" s="670">
        <f>_xlfn.XLOOKUP(Table3[[#This Row],[district]],LISTS!B:B,LISTS!C:C,0,0,1)</f>
        <v>80401060</v>
      </c>
    </row>
    <row r="3695" spans="1:7" ht="13.5" x14ac:dyDescent="0.35">
      <c r="A3695" s="674" t="s">
        <v>3947</v>
      </c>
      <c r="B3695" s="676" t="s">
        <v>3639</v>
      </c>
      <c r="C3695" s="672" t="s">
        <v>4280</v>
      </c>
      <c r="D3695" s="675">
        <v>44742</v>
      </c>
      <c r="E3695" s="477" t="s">
        <v>3127</v>
      </c>
      <c r="F3695" s="682" t="s">
        <v>453</v>
      </c>
      <c r="G3695" s="670">
        <f>_xlfn.XLOOKUP(Table3[[#This Row],[district]],LISTS!B:B,LISTS!C:C,0,0,1)</f>
        <v>80401060</v>
      </c>
    </row>
    <row r="3696" spans="1:7" ht="13.5" x14ac:dyDescent="0.35">
      <c r="A3696" s="671" t="s">
        <v>3915</v>
      </c>
      <c r="B3696" s="676" t="s">
        <v>3638</v>
      </c>
      <c r="C3696" s="672" t="s">
        <v>4279</v>
      </c>
      <c r="D3696" s="675">
        <v>44742</v>
      </c>
      <c r="E3696" s="477" t="s">
        <v>3127</v>
      </c>
      <c r="F3696" s="682" t="s">
        <v>453</v>
      </c>
      <c r="G3696" s="670">
        <f>_xlfn.XLOOKUP(Table3[[#This Row],[district]],LISTS!B:B,LISTS!C:C,0,0,1)</f>
        <v>80401060</v>
      </c>
    </row>
    <row r="3697" spans="1:7" ht="13.5" x14ac:dyDescent="0.35">
      <c r="A3697" s="674" t="s">
        <v>3915</v>
      </c>
      <c r="B3697" s="676" t="s">
        <v>3639</v>
      </c>
      <c r="C3697" s="672" t="s">
        <v>4279</v>
      </c>
      <c r="D3697" s="675">
        <v>44742</v>
      </c>
      <c r="E3697" s="477" t="s">
        <v>3127</v>
      </c>
      <c r="F3697" s="682" t="s">
        <v>453</v>
      </c>
      <c r="G3697" s="670">
        <f>_xlfn.XLOOKUP(Table3[[#This Row],[district]],LISTS!B:B,LISTS!C:C,0,0,1)</f>
        <v>80401060</v>
      </c>
    </row>
    <row r="3698" spans="1:7" ht="13.5" x14ac:dyDescent="0.35">
      <c r="A3698" s="671" t="s">
        <v>4121</v>
      </c>
      <c r="B3698" s="676" t="s">
        <v>3671</v>
      </c>
      <c r="C3698" s="672" t="s">
        <v>4280</v>
      </c>
      <c r="D3698" s="675">
        <v>44742</v>
      </c>
      <c r="E3698" s="477" t="s">
        <v>3127</v>
      </c>
      <c r="F3698" s="682" t="s">
        <v>453</v>
      </c>
      <c r="G3698" s="670">
        <f>_xlfn.XLOOKUP(Table3[[#This Row],[district]],LISTS!B:B,LISTS!C:C,0,0,1)</f>
        <v>80401060</v>
      </c>
    </row>
    <row r="3699" spans="1:7" ht="13.5" x14ac:dyDescent="0.35">
      <c r="A3699" s="674" t="s">
        <v>4121</v>
      </c>
      <c r="B3699" s="676" t="s">
        <v>3642</v>
      </c>
      <c r="C3699" s="672" t="s">
        <v>4280</v>
      </c>
      <c r="D3699" s="675">
        <v>44742</v>
      </c>
      <c r="E3699" s="477" t="s">
        <v>3127</v>
      </c>
      <c r="F3699" s="682" t="s">
        <v>453</v>
      </c>
      <c r="G3699" s="670">
        <f>_xlfn.XLOOKUP(Table3[[#This Row],[district]],LISTS!B:B,LISTS!C:C,0,0,1)</f>
        <v>80401060</v>
      </c>
    </row>
    <row r="3700" spans="1:7" ht="13.5" x14ac:dyDescent="0.35">
      <c r="A3700" s="674" t="s">
        <v>3765</v>
      </c>
      <c r="B3700" s="676" t="s">
        <v>3639</v>
      </c>
      <c r="C3700" s="672" t="s">
        <v>4280</v>
      </c>
      <c r="D3700" s="675">
        <v>44742</v>
      </c>
      <c r="E3700" s="477" t="s">
        <v>3127</v>
      </c>
      <c r="F3700" s="682" t="s">
        <v>453</v>
      </c>
      <c r="G3700" s="670">
        <f>_xlfn.XLOOKUP(Table3[[#This Row],[district]],LISTS!B:B,LISTS!C:C,0,0,1)</f>
        <v>80401060</v>
      </c>
    </row>
    <row r="3701" spans="1:7" ht="13.5" x14ac:dyDescent="0.35">
      <c r="A3701" s="670" t="s">
        <v>3519</v>
      </c>
      <c r="B3701" s="676" t="s">
        <v>3640</v>
      </c>
      <c r="C3701" s="672" t="s">
        <v>4280</v>
      </c>
      <c r="D3701" s="675">
        <v>44742</v>
      </c>
      <c r="E3701" s="477" t="s">
        <v>3127</v>
      </c>
      <c r="F3701" s="682" t="s">
        <v>453</v>
      </c>
      <c r="G3701" s="670">
        <f>_xlfn.XLOOKUP(Table3[[#This Row],[district]],LISTS!B:B,LISTS!C:C,0,0,1)</f>
        <v>80401060</v>
      </c>
    </row>
    <row r="3702" spans="1:7" ht="13.5" x14ac:dyDescent="0.35">
      <c r="A3702" s="674" t="s">
        <v>3519</v>
      </c>
      <c r="B3702" s="676" t="s">
        <v>3639</v>
      </c>
      <c r="C3702" s="672" t="s">
        <v>4280</v>
      </c>
      <c r="D3702" s="675">
        <v>44742</v>
      </c>
      <c r="E3702" s="477" t="s">
        <v>3127</v>
      </c>
      <c r="F3702" s="682" t="s">
        <v>453</v>
      </c>
      <c r="G3702" s="670">
        <f>_xlfn.XLOOKUP(Table3[[#This Row],[district]],LISTS!B:B,LISTS!C:C,0,0,1)</f>
        <v>80401060</v>
      </c>
    </row>
    <row r="3703" spans="1:7" ht="13.5" x14ac:dyDescent="0.35">
      <c r="A3703" s="670" t="s">
        <v>3503</v>
      </c>
      <c r="B3703" s="676" t="s">
        <v>3641</v>
      </c>
      <c r="C3703" s="672" t="s">
        <v>4280</v>
      </c>
      <c r="D3703" s="675">
        <v>44742</v>
      </c>
      <c r="E3703" s="477" t="s">
        <v>3127</v>
      </c>
      <c r="F3703" s="682" t="s">
        <v>453</v>
      </c>
      <c r="G3703" s="670">
        <f>_xlfn.XLOOKUP(Table3[[#This Row],[district]],LISTS!B:B,LISTS!C:C,0,0,1)</f>
        <v>80401060</v>
      </c>
    </row>
    <row r="3704" spans="1:7" ht="13.5" x14ac:dyDescent="0.35">
      <c r="A3704" s="674" t="s">
        <v>3503</v>
      </c>
      <c r="B3704" s="676" t="s">
        <v>3639</v>
      </c>
      <c r="C3704" s="672" t="s">
        <v>4280</v>
      </c>
      <c r="D3704" s="675">
        <v>44742</v>
      </c>
      <c r="E3704" s="477" t="s">
        <v>3127</v>
      </c>
      <c r="F3704" s="682" t="s">
        <v>453</v>
      </c>
      <c r="G3704" s="670">
        <f>_xlfn.XLOOKUP(Table3[[#This Row],[district]],LISTS!B:B,LISTS!C:C,0,0,1)</f>
        <v>80401060</v>
      </c>
    </row>
    <row r="3705" spans="1:7" ht="13.5" x14ac:dyDescent="0.35">
      <c r="A3705" s="671" t="s">
        <v>3916</v>
      </c>
      <c r="B3705" s="676" t="s">
        <v>3642</v>
      </c>
      <c r="C3705" s="672" t="s">
        <v>4279</v>
      </c>
      <c r="D3705" s="675">
        <v>44742</v>
      </c>
      <c r="E3705" s="477" t="s">
        <v>3127</v>
      </c>
      <c r="F3705" s="682" t="s">
        <v>453</v>
      </c>
      <c r="G3705" s="670">
        <f>_xlfn.XLOOKUP(Table3[[#This Row],[district]],LISTS!B:B,LISTS!C:C,0,0,1)</f>
        <v>80401060</v>
      </c>
    </row>
    <row r="3706" spans="1:7" ht="13.5" x14ac:dyDescent="0.35">
      <c r="A3706" s="674" t="s">
        <v>3916</v>
      </c>
      <c r="B3706" s="676" t="s">
        <v>3639</v>
      </c>
      <c r="C3706" s="672" t="s">
        <v>4279</v>
      </c>
      <c r="D3706" s="675">
        <v>44742</v>
      </c>
      <c r="E3706" s="477" t="s">
        <v>3127</v>
      </c>
      <c r="F3706" s="682" t="s">
        <v>453</v>
      </c>
      <c r="G3706" s="670">
        <f>_xlfn.XLOOKUP(Table3[[#This Row],[district]],LISTS!B:B,LISTS!C:C,0,0,1)</f>
        <v>80401060</v>
      </c>
    </row>
    <row r="3707" spans="1:7" ht="13.5" x14ac:dyDescent="0.35">
      <c r="A3707" s="671" t="s">
        <v>4122</v>
      </c>
      <c r="B3707" s="676" t="s">
        <v>3674</v>
      </c>
      <c r="C3707" s="672" t="s">
        <v>4280</v>
      </c>
      <c r="D3707" s="675">
        <v>44742</v>
      </c>
      <c r="E3707" s="477" t="s">
        <v>3127</v>
      </c>
      <c r="F3707" s="682" t="s">
        <v>453</v>
      </c>
      <c r="G3707" s="670">
        <f>_xlfn.XLOOKUP(Table3[[#This Row],[district]],LISTS!B:B,LISTS!C:C,0,0,1)</f>
        <v>80401060</v>
      </c>
    </row>
    <row r="3708" spans="1:7" ht="13.5" x14ac:dyDescent="0.35">
      <c r="A3708" s="674" t="s">
        <v>4122</v>
      </c>
      <c r="B3708" s="676" t="s">
        <v>3642</v>
      </c>
      <c r="C3708" s="672" t="s">
        <v>4280</v>
      </c>
      <c r="D3708" s="675">
        <v>44742</v>
      </c>
      <c r="E3708" s="477" t="s">
        <v>3127</v>
      </c>
      <c r="F3708" s="682" t="s">
        <v>453</v>
      </c>
      <c r="G3708" s="670">
        <f>_xlfn.XLOOKUP(Table3[[#This Row],[district]],LISTS!B:B,LISTS!C:C,0,0,1)</f>
        <v>80401060</v>
      </c>
    </row>
    <row r="3709" spans="1:7" ht="13.5" x14ac:dyDescent="0.35">
      <c r="A3709" s="674" t="s">
        <v>3948</v>
      </c>
      <c r="B3709" s="676" t="s">
        <v>3645</v>
      </c>
      <c r="C3709" s="672" t="s">
        <v>4280</v>
      </c>
      <c r="D3709" s="675">
        <v>44742</v>
      </c>
      <c r="E3709" s="477" t="s">
        <v>3127</v>
      </c>
      <c r="F3709" s="682" t="s">
        <v>453</v>
      </c>
      <c r="G3709" s="670">
        <f>_xlfn.XLOOKUP(Table3[[#This Row],[district]],LISTS!B:B,LISTS!C:C,0,0,1)</f>
        <v>80401060</v>
      </c>
    </row>
    <row r="3710" spans="1:7" ht="13.5" x14ac:dyDescent="0.35">
      <c r="A3710" s="674" t="s">
        <v>3948</v>
      </c>
      <c r="B3710" s="676" t="s">
        <v>3639</v>
      </c>
      <c r="C3710" s="672" t="s">
        <v>4280</v>
      </c>
      <c r="D3710" s="675">
        <v>44742</v>
      </c>
      <c r="E3710" s="477" t="s">
        <v>3127</v>
      </c>
      <c r="F3710" s="682" t="s">
        <v>453</v>
      </c>
      <c r="G3710" s="670">
        <f>_xlfn.XLOOKUP(Table3[[#This Row],[district]],LISTS!B:B,LISTS!C:C,0,0,1)</f>
        <v>80401060</v>
      </c>
    </row>
    <row r="3711" spans="1:7" ht="13.5" x14ac:dyDescent="0.35">
      <c r="A3711" s="674" t="s">
        <v>3949</v>
      </c>
      <c r="B3711" s="676" t="s">
        <v>3648</v>
      </c>
      <c r="C3711" s="672" t="s">
        <v>4280</v>
      </c>
      <c r="D3711" s="675">
        <v>44742</v>
      </c>
      <c r="E3711" s="477" t="s">
        <v>3127</v>
      </c>
      <c r="F3711" s="682" t="s">
        <v>453</v>
      </c>
      <c r="G3711" s="670">
        <f>_xlfn.XLOOKUP(Table3[[#This Row],[district]],LISTS!B:B,LISTS!C:C,0,0,1)</f>
        <v>80401060</v>
      </c>
    </row>
    <row r="3712" spans="1:7" ht="13.5" x14ac:dyDescent="0.35">
      <c r="A3712" s="674" t="s">
        <v>3949</v>
      </c>
      <c r="B3712" s="674" t="s">
        <v>3639</v>
      </c>
      <c r="C3712" s="672" t="s">
        <v>4280</v>
      </c>
      <c r="D3712" s="675">
        <v>44742</v>
      </c>
      <c r="E3712" s="477" t="s">
        <v>3127</v>
      </c>
      <c r="F3712" s="682" t="s">
        <v>453</v>
      </c>
      <c r="G3712" s="670">
        <f>_xlfn.XLOOKUP(Table3[[#This Row],[district]],LISTS!B:B,LISTS!C:C,0,0,1)</f>
        <v>80401060</v>
      </c>
    </row>
    <row r="3713" spans="1:7" ht="13.5" x14ac:dyDescent="0.35">
      <c r="A3713" s="671" t="s">
        <v>4123</v>
      </c>
      <c r="B3713" s="676" t="s">
        <v>3676</v>
      </c>
      <c r="C3713" s="672" t="s">
        <v>4280</v>
      </c>
      <c r="D3713" s="675">
        <v>44742</v>
      </c>
      <c r="E3713" s="477" t="s">
        <v>3127</v>
      </c>
      <c r="F3713" s="682" t="s">
        <v>453</v>
      </c>
      <c r="G3713" s="670">
        <f>_xlfn.XLOOKUP(Table3[[#This Row],[district]],LISTS!B:B,LISTS!C:C,0,0,1)</f>
        <v>80401060</v>
      </c>
    </row>
    <row r="3714" spans="1:7" ht="13.5" x14ac:dyDescent="0.35">
      <c r="A3714" s="674" t="s">
        <v>4123</v>
      </c>
      <c r="B3714" s="676" t="s">
        <v>3642</v>
      </c>
      <c r="C3714" s="672" t="s">
        <v>4280</v>
      </c>
      <c r="D3714" s="675">
        <v>44742</v>
      </c>
      <c r="E3714" s="477" t="s">
        <v>3127</v>
      </c>
      <c r="F3714" s="682" t="s">
        <v>453</v>
      </c>
      <c r="G3714" s="670">
        <f>_xlfn.XLOOKUP(Table3[[#This Row],[district]],LISTS!B:B,LISTS!C:C,0,0,1)</f>
        <v>80401060</v>
      </c>
    </row>
    <row r="3715" spans="1:7" ht="13.5" x14ac:dyDescent="0.35">
      <c r="A3715" s="677" t="s">
        <v>3477</v>
      </c>
      <c r="B3715" s="676" t="s">
        <v>3649</v>
      </c>
      <c r="C3715" s="672" t="s">
        <v>4280</v>
      </c>
      <c r="D3715" s="675">
        <v>44742</v>
      </c>
      <c r="E3715" s="477" t="s">
        <v>3127</v>
      </c>
      <c r="F3715" s="682" t="s">
        <v>453</v>
      </c>
      <c r="G3715" s="670">
        <f>_xlfn.XLOOKUP(Table3[[#This Row],[district]],LISTS!B:B,LISTS!C:C,0,0,1)</f>
        <v>80401060</v>
      </c>
    </row>
    <row r="3716" spans="1:7" ht="13.5" x14ac:dyDescent="0.35">
      <c r="A3716" s="674" t="s">
        <v>3477</v>
      </c>
      <c r="B3716" s="676" t="s">
        <v>3639</v>
      </c>
      <c r="C3716" s="672" t="s">
        <v>4280</v>
      </c>
      <c r="D3716" s="675">
        <v>44742</v>
      </c>
      <c r="E3716" s="477" t="s">
        <v>3127</v>
      </c>
      <c r="F3716" s="682" t="s">
        <v>453</v>
      </c>
      <c r="G3716" s="670">
        <f>_xlfn.XLOOKUP(Table3[[#This Row],[district]],LISTS!B:B,LISTS!C:C,0,0,1)</f>
        <v>80401060</v>
      </c>
    </row>
    <row r="3717" spans="1:7" ht="13.5" x14ac:dyDescent="0.35">
      <c r="A3717" s="674" t="s">
        <v>3741</v>
      </c>
      <c r="B3717" s="676" t="s">
        <v>3650</v>
      </c>
      <c r="C3717" s="672" t="s">
        <v>4280</v>
      </c>
      <c r="D3717" s="675">
        <v>44742</v>
      </c>
      <c r="E3717" s="477" t="s">
        <v>3127</v>
      </c>
      <c r="F3717" s="682" t="s">
        <v>453</v>
      </c>
      <c r="G3717" s="670">
        <f>_xlfn.XLOOKUP(Table3[[#This Row],[district]],LISTS!B:B,LISTS!C:C,0,0,1)</f>
        <v>80401060</v>
      </c>
    </row>
    <row r="3718" spans="1:7" ht="13.5" x14ac:dyDescent="0.35">
      <c r="A3718" s="674" t="s">
        <v>3741</v>
      </c>
      <c r="B3718" s="676" t="s">
        <v>3639</v>
      </c>
      <c r="C3718" s="672" t="s">
        <v>4280</v>
      </c>
      <c r="D3718" s="675">
        <v>44742</v>
      </c>
      <c r="E3718" s="477" t="s">
        <v>3127</v>
      </c>
      <c r="F3718" s="682" t="s">
        <v>453</v>
      </c>
      <c r="G3718" s="670">
        <f>_xlfn.XLOOKUP(Table3[[#This Row],[district]],LISTS!B:B,LISTS!C:C,0,0,1)</f>
        <v>80401060</v>
      </c>
    </row>
    <row r="3719" spans="1:7" ht="13.5" x14ac:dyDescent="0.35">
      <c r="A3719" s="670" t="s">
        <v>3534</v>
      </c>
      <c r="B3719" s="676" t="s">
        <v>3482</v>
      </c>
      <c r="C3719" s="672" t="s">
        <v>4280</v>
      </c>
      <c r="D3719" s="675">
        <v>44742</v>
      </c>
      <c r="E3719" s="477" t="s">
        <v>3127</v>
      </c>
      <c r="F3719" s="682" t="s">
        <v>453</v>
      </c>
      <c r="G3719" s="670">
        <f>_xlfn.XLOOKUP(Table3[[#This Row],[district]],LISTS!B:B,LISTS!C:C,0,0,1)</f>
        <v>80401060</v>
      </c>
    </row>
    <row r="3720" spans="1:7" ht="13.5" x14ac:dyDescent="0.35">
      <c r="A3720" s="674" t="s">
        <v>3534</v>
      </c>
      <c r="B3720" s="676" t="s">
        <v>3639</v>
      </c>
      <c r="C3720" s="672" t="s">
        <v>4280</v>
      </c>
      <c r="D3720" s="675">
        <v>44742</v>
      </c>
      <c r="E3720" s="477" t="s">
        <v>3127</v>
      </c>
      <c r="F3720" s="682" t="s">
        <v>453</v>
      </c>
      <c r="G3720" s="670">
        <f>_xlfn.XLOOKUP(Table3[[#This Row],[district]],LISTS!B:B,LISTS!C:C,0,0,1)</f>
        <v>80401060</v>
      </c>
    </row>
    <row r="3721" spans="1:7" ht="13.5" x14ac:dyDescent="0.35">
      <c r="A3721" s="674" t="s">
        <v>3950</v>
      </c>
      <c r="B3721" s="676" t="s">
        <v>3676</v>
      </c>
      <c r="C3721" s="672" t="s">
        <v>4280</v>
      </c>
      <c r="D3721" s="675">
        <v>44742</v>
      </c>
      <c r="E3721" s="477" t="s">
        <v>3127</v>
      </c>
      <c r="F3721" s="682" t="s">
        <v>453</v>
      </c>
      <c r="G3721" s="670">
        <f>_xlfn.XLOOKUP(Table3[[#This Row],[district]],LISTS!B:B,LISTS!C:C,0,0,1)</f>
        <v>80401060</v>
      </c>
    </row>
    <row r="3722" spans="1:7" ht="13.5" x14ac:dyDescent="0.35">
      <c r="A3722" s="674" t="s">
        <v>3950</v>
      </c>
      <c r="B3722" s="676" t="s">
        <v>3658</v>
      </c>
      <c r="C3722" s="672" t="s">
        <v>4280</v>
      </c>
      <c r="D3722" s="675">
        <v>44742</v>
      </c>
      <c r="E3722" s="477" t="s">
        <v>3127</v>
      </c>
      <c r="F3722" s="682" t="s">
        <v>453</v>
      </c>
      <c r="G3722" s="670">
        <f>_xlfn.XLOOKUP(Table3[[#This Row],[district]],LISTS!B:B,LISTS!C:C,0,0,1)</f>
        <v>80401060</v>
      </c>
    </row>
    <row r="3723" spans="1:7" ht="13.5" x14ac:dyDescent="0.35">
      <c r="A3723" s="674" t="s">
        <v>3815</v>
      </c>
      <c r="B3723" s="676" t="s">
        <v>3656</v>
      </c>
      <c r="C3723" s="672" t="s">
        <v>4280</v>
      </c>
      <c r="D3723" s="675">
        <v>44742</v>
      </c>
      <c r="E3723" s="477" t="s">
        <v>3127</v>
      </c>
      <c r="F3723" s="682" t="s">
        <v>453</v>
      </c>
      <c r="G3723" s="670">
        <f>_xlfn.XLOOKUP(Table3[[#This Row],[district]],LISTS!B:B,LISTS!C:C,0,0,1)</f>
        <v>80401060</v>
      </c>
    </row>
    <row r="3724" spans="1:7" ht="13.5" x14ac:dyDescent="0.35">
      <c r="A3724" s="674" t="s">
        <v>3815</v>
      </c>
      <c r="B3724" s="676" t="s">
        <v>3639</v>
      </c>
      <c r="C3724" s="672" t="s">
        <v>4280</v>
      </c>
      <c r="D3724" s="675">
        <v>44742</v>
      </c>
      <c r="E3724" s="477" t="s">
        <v>3127</v>
      </c>
      <c r="F3724" s="682" t="s">
        <v>453</v>
      </c>
      <c r="G3724" s="670">
        <f>_xlfn.XLOOKUP(Table3[[#This Row],[district]],LISTS!B:B,LISTS!C:C,0,0,1)</f>
        <v>80401060</v>
      </c>
    </row>
    <row r="3725" spans="1:7" ht="13.5" x14ac:dyDescent="0.35">
      <c r="A3725" s="671" t="s">
        <v>4124</v>
      </c>
      <c r="B3725" s="676" t="s">
        <v>3680</v>
      </c>
      <c r="C3725" s="672" t="s">
        <v>4280</v>
      </c>
      <c r="D3725" s="675">
        <v>44742</v>
      </c>
      <c r="E3725" s="477" t="s">
        <v>3127</v>
      </c>
      <c r="F3725" s="682" t="s">
        <v>453</v>
      </c>
      <c r="G3725" s="670">
        <f>_xlfn.XLOOKUP(Table3[[#This Row],[district]],LISTS!B:B,LISTS!C:C,0,0,1)</f>
        <v>80401060</v>
      </c>
    </row>
    <row r="3726" spans="1:7" ht="13.5" x14ac:dyDescent="0.35">
      <c r="A3726" s="674" t="s">
        <v>4124</v>
      </c>
      <c r="B3726" s="674" t="s">
        <v>3642</v>
      </c>
      <c r="C3726" s="672" t="s">
        <v>4280</v>
      </c>
      <c r="D3726" s="675">
        <v>44742</v>
      </c>
      <c r="E3726" s="477" t="s">
        <v>3127</v>
      </c>
      <c r="F3726" s="682" t="s">
        <v>453</v>
      </c>
      <c r="G3726" s="670">
        <f>_xlfn.XLOOKUP(Table3[[#This Row],[district]],LISTS!B:B,LISTS!C:C,0,0,1)</f>
        <v>80401060</v>
      </c>
    </row>
    <row r="3727" spans="1:7" ht="13.5" x14ac:dyDescent="0.35">
      <c r="A3727" s="670" t="s">
        <v>3611</v>
      </c>
      <c r="B3727" s="676" t="s">
        <v>336</v>
      </c>
      <c r="C3727" s="672" t="s">
        <v>4279</v>
      </c>
      <c r="D3727" s="675">
        <v>44742</v>
      </c>
      <c r="E3727" s="477" t="s">
        <v>3127</v>
      </c>
      <c r="F3727" s="682" t="s">
        <v>453</v>
      </c>
      <c r="G3727" s="670">
        <f>_xlfn.XLOOKUP(Table3[[#This Row],[district]],LISTS!B:B,LISTS!C:C,0,0,1)</f>
        <v>80401060</v>
      </c>
    </row>
    <row r="3728" spans="1:7" ht="13.5" x14ac:dyDescent="0.35">
      <c r="A3728" s="674" t="s">
        <v>3611</v>
      </c>
      <c r="B3728" s="674" t="s">
        <v>3658</v>
      </c>
      <c r="C3728" s="672" t="s">
        <v>4279</v>
      </c>
      <c r="D3728" s="675">
        <v>44742</v>
      </c>
      <c r="E3728" s="477" t="s">
        <v>3127</v>
      </c>
      <c r="F3728" s="682" t="s">
        <v>453</v>
      </c>
      <c r="G3728" s="670">
        <f>_xlfn.XLOOKUP(Table3[[#This Row],[district]],LISTS!B:B,LISTS!C:C,0,0,1)</f>
        <v>80401060</v>
      </c>
    </row>
    <row r="3729" spans="1:7" ht="13.5" x14ac:dyDescent="0.35">
      <c r="A3729" s="670" t="s">
        <v>3610</v>
      </c>
      <c r="B3729" s="676" t="s">
        <v>3658</v>
      </c>
      <c r="C3729" s="672" t="s">
        <v>4279</v>
      </c>
      <c r="D3729" s="675">
        <v>44742</v>
      </c>
      <c r="E3729" s="477" t="s">
        <v>3127</v>
      </c>
      <c r="F3729" s="682" t="s">
        <v>453</v>
      </c>
      <c r="G3729" s="670">
        <f>_xlfn.XLOOKUP(Table3[[#This Row],[district]],LISTS!B:B,LISTS!C:C,0,0,1)</f>
        <v>80401060</v>
      </c>
    </row>
    <row r="3730" spans="1:7" ht="13.5" x14ac:dyDescent="0.35">
      <c r="A3730" s="671" t="s">
        <v>4125</v>
      </c>
      <c r="B3730" s="676" t="s">
        <v>3682</v>
      </c>
      <c r="C3730" s="672" t="s">
        <v>4280</v>
      </c>
      <c r="D3730" s="675">
        <v>44742</v>
      </c>
      <c r="E3730" s="477" t="s">
        <v>3127</v>
      </c>
      <c r="F3730" s="682" t="s">
        <v>453</v>
      </c>
      <c r="G3730" s="670">
        <f>_xlfn.XLOOKUP(Table3[[#This Row],[district]],LISTS!B:B,LISTS!C:C,0,0,1)</f>
        <v>80401060</v>
      </c>
    </row>
    <row r="3731" spans="1:7" ht="13.5" x14ac:dyDescent="0.35">
      <c r="A3731" s="674" t="s">
        <v>4125</v>
      </c>
      <c r="B3731" s="676" t="s">
        <v>3642</v>
      </c>
      <c r="C3731" s="672" t="s">
        <v>4280</v>
      </c>
      <c r="D3731" s="675">
        <v>44742</v>
      </c>
      <c r="E3731" s="477" t="s">
        <v>3127</v>
      </c>
      <c r="F3731" s="682" t="s">
        <v>453</v>
      </c>
      <c r="G3731" s="670">
        <f>_xlfn.XLOOKUP(Table3[[#This Row],[district]],LISTS!B:B,LISTS!C:C,0,0,1)</f>
        <v>80401060</v>
      </c>
    </row>
    <row r="3732" spans="1:7" ht="13.5" x14ac:dyDescent="0.35">
      <c r="A3732" s="671" t="s">
        <v>3917</v>
      </c>
      <c r="B3732" s="676" t="s">
        <v>3665</v>
      </c>
      <c r="C3732" s="672" t="s">
        <v>4279</v>
      </c>
      <c r="D3732" s="675">
        <v>44742</v>
      </c>
      <c r="E3732" s="477" t="s">
        <v>3127</v>
      </c>
      <c r="F3732" s="682" t="s">
        <v>453</v>
      </c>
      <c r="G3732" s="670">
        <f>_xlfn.XLOOKUP(Table3[[#This Row],[district]],LISTS!B:B,LISTS!C:C,0,0,1)</f>
        <v>80401060</v>
      </c>
    </row>
    <row r="3733" spans="1:7" ht="13.5" x14ac:dyDescent="0.35">
      <c r="A3733" s="674" t="s">
        <v>3917</v>
      </c>
      <c r="B3733" s="676" t="s">
        <v>3658</v>
      </c>
      <c r="C3733" s="672" t="s">
        <v>4279</v>
      </c>
      <c r="D3733" s="675">
        <v>44742</v>
      </c>
      <c r="E3733" s="477" t="s">
        <v>3127</v>
      </c>
      <c r="F3733" s="682" t="s">
        <v>453</v>
      </c>
      <c r="G3733" s="670">
        <f>_xlfn.XLOOKUP(Table3[[#This Row],[district]],LISTS!B:B,LISTS!C:C,0,0,1)</f>
        <v>80401060</v>
      </c>
    </row>
    <row r="3734" spans="1:7" ht="13.5" x14ac:dyDescent="0.35">
      <c r="A3734" s="671" t="s">
        <v>4126</v>
      </c>
      <c r="B3734" s="676" t="s">
        <v>3683</v>
      </c>
      <c r="C3734" s="672" t="s">
        <v>4280</v>
      </c>
      <c r="D3734" s="675">
        <v>44742</v>
      </c>
      <c r="E3734" s="477" t="s">
        <v>3127</v>
      </c>
      <c r="F3734" s="682" t="s">
        <v>453</v>
      </c>
      <c r="G3734" s="670">
        <f>_xlfn.XLOOKUP(Table3[[#This Row],[district]],LISTS!B:B,LISTS!C:C,0,0,1)</f>
        <v>80401060</v>
      </c>
    </row>
    <row r="3735" spans="1:7" ht="13.5" x14ac:dyDescent="0.35">
      <c r="A3735" s="674" t="s">
        <v>4126</v>
      </c>
      <c r="B3735" s="676" t="s">
        <v>3642</v>
      </c>
      <c r="C3735" s="672" t="s">
        <v>4280</v>
      </c>
      <c r="D3735" s="675">
        <v>44742</v>
      </c>
      <c r="E3735" s="477" t="s">
        <v>3127</v>
      </c>
      <c r="F3735" s="682" t="s">
        <v>453</v>
      </c>
      <c r="G3735" s="670">
        <f>_xlfn.XLOOKUP(Table3[[#This Row],[district]],LISTS!B:B,LISTS!C:C,0,0,1)</f>
        <v>80401060</v>
      </c>
    </row>
    <row r="3736" spans="1:7" ht="13.5" x14ac:dyDescent="0.35">
      <c r="A3736" s="677" t="s">
        <v>2125</v>
      </c>
      <c r="B3736" s="676" t="s">
        <v>3671</v>
      </c>
      <c r="C3736" s="672" t="s">
        <v>4280</v>
      </c>
      <c r="D3736" s="675">
        <v>44742</v>
      </c>
      <c r="E3736" s="477" t="s">
        <v>3127</v>
      </c>
      <c r="F3736" s="682" t="s">
        <v>453</v>
      </c>
      <c r="G3736" s="670">
        <f>_xlfn.XLOOKUP(Table3[[#This Row],[district]],LISTS!B:B,LISTS!C:C,0,0,1)</f>
        <v>80401060</v>
      </c>
    </row>
    <row r="3737" spans="1:7" ht="13.5" x14ac:dyDescent="0.35">
      <c r="A3737" s="674" t="s">
        <v>2125</v>
      </c>
      <c r="B3737" s="676" t="s">
        <v>3658</v>
      </c>
      <c r="C3737" s="672" t="s">
        <v>4280</v>
      </c>
      <c r="D3737" s="675">
        <v>44742</v>
      </c>
      <c r="E3737" s="477" t="s">
        <v>3127</v>
      </c>
      <c r="F3737" s="682" t="s">
        <v>453</v>
      </c>
      <c r="G3737" s="670">
        <f>_xlfn.XLOOKUP(Table3[[#This Row],[district]],LISTS!B:B,LISTS!C:C,0,0,1)</f>
        <v>80401060</v>
      </c>
    </row>
    <row r="3738" spans="1:7" ht="13.5" x14ac:dyDescent="0.35">
      <c r="A3738" s="671" t="s">
        <v>3918</v>
      </c>
      <c r="B3738" s="676" t="s">
        <v>3674</v>
      </c>
      <c r="C3738" s="672" t="s">
        <v>4279</v>
      </c>
      <c r="D3738" s="675">
        <v>44742</v>
      </c>
      <c r="E3738" s="477" t="s">
        <v>3127</v>
      </c>
      <c r="F3738" s="682" t="s">
        <v>453</v>
      </c>
      <c r="G3738" s="670">
        <f>_xlfn.XLOOKUP(Table3[[#This Row],[district]],LISTS!B:B,LISTS!C:C,0,0,1)</f>
        <v>80401060</v>
      </c>
    </row>
    <row r="3739" spans="1:7" ht="13.5" x14ac:dyDescent="0.35">
      <c r="A3739" s="674" t="s">
        <v>3918</v>
      </c>
      <c r="B3739" s="676" t="s">
        <v>3658</v>
      </c>
      <c r="C3739" s="672" t="s">
        <v>4279</v>
      </c>
      <c r="D3739" s="675">
        <v>44742</v>
      </c>
      <c r="E3739" s="477" t="s">
        <v>3127</v>
      </c>
      <c r="F3739" s="682" t="s">
        <v>453</v>
      </c>
      <c r="G3739" s="670">
        <f>_xlfn.XLOOKUP(Table3[[#This Row],[district]],LISTS!B:B,LISTS!C:C,0,0,1)</f>
        <v>80401060</v>
      </c>
    </row>
    <row r="3740" spans="1:7" ht="13.5" x14ac:dyDescent="0.35">
      <c r="A3740" s="674" t="s">
        <v>3951</v>
      </c>
      <c r="B3740" s="676" t="s">
        <v>3680</v>
      </c>
      <c r="C3740" s="672" t="s">
        <v>4280</v>
      </c>
      <c r="D3740" s="675">
        <v>44742</v>
      </c>
      <c r="E3740" s="477" t="s">
        <v>3127</v>
      </c>
      <c r="F3740" s="682" t="s">
        <v>453</v>
      </c>
      <c r="G3740" s="670">
        <f>_xlfn.XLOOKUP(Table3[[#This Row],[district]],LISTS!B:B,LISTS!C:C,0,0,1)</f>
        <v>80401060</v>
      </c>
    </row>
    <row r="3741" spans="1:7" ht="13.5" x14ac:dyDescent="0.35">
      <c r="A3741" s="674" t="s">
        <v>3951</v>
      </c>
      <c r="B3741" s="676" t="s">
        <v>3658</v>
      </c>
      <c r="C3741" s="672" t="s">
        <v>4280</v>
      </c>
      <c r="D3741" s="675">
        <v>44742</v>
      </c>
      <c r="E3741" s="477" t="s">
        <v>3127</v>
      </c>
      <c r="F3741" s="682" t="s">
        <v>453</v>
      </c>
      <c r="G3741" s="670">
        <f>_xlfn.XLOOKUP(Table3[[#This Row],[district]],LISTS!B:B,LISTS!C:C,0,0,1)</f>
        <v>80401060</v>
      </c>
    </row>
    <row r="3742" spans="1:7" ht="13.5" x14ac:dyDescent="0.35">
      <c r="A3742" s="674" t="s">
        <v>3952</v>
      </c>
      <c r="B3742" s="676" t="s">
        <v>3682</v>
      </c>
      <c r="C3742" s="672" t="s">
        <v>4280</v>
      </c>
      <c r="D3742" s="675">
        <v>44742</v>
      </c>
      <c r="E3742" s="477" t="s">
        <v>3127</v>
      </c>
      <c r="F3742" s="682" t="s">
        <v>453</v>
      </c>
      <c r="G3742" s="670">
        <f>_xlfn.XLOOKUP(Table3[[#This Row],[district]],LISTS!B:B,LISTS!C:C,0,0,1)</f>
        <v>80401060</v>
      </c>
    </row>
    <row r="3743" spans="1:7" ht="13.5" x14ac:dyDescent="0.35">
      <c r="A3743" s="674" t="s">
        <v>3952</v>
      </c>
      <c r="B3743" s="676" t="s">
        <v>3658</v>
      </c>
      <c r="C3743" s="672" t="s">
        <v>4280</v>
      </c>
      <c r="D3743" s="675">
        <v>44742</v>
      </c>
      <c r="E3743" s="477" t="s">
        <v>3127</v>
      </c>
      <c r="F3743" s="682" t="s">
        <v>453</v>
      </c>
      <c r="G3743" s="670">
        <f>_xlfn.XLOOKUP(Table3[[#This Row],[district]],LISTS!B:B,LISTS!C:C,0,0,1)</f>
        <v>80401060</v>
      </c>
    </row>
    <row r="3744" spans="1:7" ht="13.5" x14ac:dyDescent="0.35">
      <c r="A3744" s="674" t="s">
        <v>3953</v>
      </c>
      <c r="B3744" s="676" t="s">
        <v>3683</v>
      </c>
      <c r="C3744" s="672" t="s">
        <v>4280</v>
      </c>
      <c r="D3744" s="675">
        <v>44742</v>
      </c>
      <c r="E3744" s="477" t="s">
        <v>3127</v>
      </c>
      <c r="F3744" s="682" t="s">
        <v>453</v>
      </c>
      <c r="G3744" s="670">
        <f>_xlfn.XLOOKUP(Table3[[#This Row],[district]],LISTS!B:B,LISTS!C:C,0,0,1)</f>
        <v>80401060</v>
      </c>
    </row>
    <row r="3745" spans="1:7" ht="13.5" x14ac:dyDescent="0.35">
      <c r="A3745" s="674" t="s">
        <v>3953</v>
      </c>
      <c r="B3745" s="676" t="s">
        <v>3658</v>
      </c>
      <c r="C3745" s="672" t="s">
        <v>4280</v>
      </c>
      <c r="D3745" s="675">
        <v>44742</v>
      </c>
      <c r="E3745" s="477" t="s">
        <v>3127</v>
      </c>
      <c r="F3745" s="682" t="s">
        <v>453</v>
      </c>
      <c r="G3745" s="670">
        <f>_xlfn.XLOOKUP(Table3[[#This Row],[district]],LISTS!B:B,LISTS!C:C,0,0,1)</f>
        <v>80401060</v>
      </c>
    </row>
    <row r="3746" spans="1:7" ht="13.5" x14ac:dyDescent="0.35">
      <c r="A3746" s="674" t="s">
        <v>3751</v>
      </c>
      <c r="B3746" s="676" t="s">
        <v>3685</v>
      </c>
      <c r="C3746" s="672" t="s">
        <v>4280</v>
      </c>
      <c r="D3746" s="675">
        <v>44742</v>
      </c>
      <c r="E3746" s="477" t="s">
        <v>3127</v>
      </c>
      <c r="F3746" s="682" t="s">
        <v>453</v>
      </c>
      <c r="G3746" s="670">
        <f>_xlfn.XLOOKUP(Table3[[#This Row],[district]],LISTS!B:B,LISTS!C:C,0,0,1)</f>
        <v>80401060</v>
      </c>
    </row>
    <row r="3747" spans="1:7" ht="13.5" x14ac:dyDescent="0.35">
      <c r="A3747" s="674" t="s">
        <v>3751</v>
      </c>
      <c r="B3747" s="674" t="s">
        <v>3658</v>
      </c>
      <c r="C3747" s="672" t="s">
        <v>4280</v>
      </c>
      <c r="D3747" s="675">
        <v>44742</v>
      </c>
      <c r="E3747" s="477" t="s">
        <v>3127</v>
      </c>
      <c r="F3747" s="682" t="s">
        <v>453</v>
      </c>
      <c r="G3747" s="670">
        <f>_xlfn.XLOOKUP(Table3[[#This Row],[district]],LISTS!B:B,LISTS!C:C,0,0,1)</f>
        <v>80401060</v>
      </c>
    </row>
    <row r="3748" spans="1:7" ht="13.5" x14ac:dyDescent="0.35">
      <c r="A3748" s="674" t="s">
        <v>3757</v>
      </c>
      <c r="B3748" s="676" t="s">
        <v>3688</v>
      </c>
      <c r="C3748" s="672" t="s">
        <v>4280</v>
      </c>
      <c r="D3748" s="675">
        <v>44742</v>
      </c>
      <c r="E3748" s="477" t="s">
        <v>3127</v>
      </c>
      <c r="F3748" s="682" t="s">
        <v>453</v>
      </c>
      <c r="G3748" s="670">
        <f>_xlfn.XLOOKUP(Table3[[#This Row],[district]],LISTS!B:B,LISTS!C:C,0,0,1)</f>
        <v>80401060</v>
      </c>
    </row>
    <row r="3749" spans="1:7" ht="13.5" x14ac:dyDescent="0.35">
      <c r="A3749" s="674" t="s">
        <v>3757</v>
      </c>
      <c r="B3749" s="676" t="s">
        <v>3658</v>
      </c>
      <c r="C3749" s="672" t="s">
        <v>4280</v>
      </c>
      <c r="D3749" s="675">
        <v>44742</v>
      </c>
      <c r="E3749" s="477" t="s">
        <v>3127</v>
      </c>
      <c r="F3749" s="682" t="s">
        <v>453</v>
      </c>
      <c r="G3749" s="670">
        <f>_xlfn.XLOOKUP(Table3[[#This Row],[district]],LISTS!B:B,LISTS!C:C,0,0,1)</f>
        <v>80401060</v>
      </c>
    </row>
    <row r="3750" spans="1:7" ht="13.5" x14ac:dyDescent="0.35">
      <c r="A3750" s="674" t="s">
        <v>3674</v>
      </c>
      <c r="B3750" s="676" t="s">
        <v>3689</v>
      </c>
      <c r="C3750" s="672" t="s">
        <v>4280</v>
      </c>
      <c r="D3750" s="675">
        <v>44742</v>
      </c>
      <c r="E3750" s="477" t="s">
        <v>3127</v>
      </c>
      <c r="F3750" s="682" t="s">
        <v>453</v>
      </c>
      <c r="G3750" s="670">
        <f>_xlfn.XLOOKUP(Table3[[#This Row],[district]],LISTS!B:B,LISTS!C:C,0,0,1)</f>
        <v>80401060</v>
      </c>
    </row>
    <row r="3751" spans="1:7" ht="13.5" x14ac:dyDescent="0.35">
      <c r="A3751" s="674" t="s">
        <v>3674</v>
      </c>
      <c r="B3751" s="676" t="s">
        <v>3658</v>
      </c>
      <c r="C3751" s="672" t="s">
        <v>4280</v>
      </c>
      <c r="D3751" s="675">
        <v>44742</v>
      </c>
      <c r="E3751" s="477" t="s">
        <v>3127</v>
      </c>
      <c r="F3751" s="682" t="s">
        <v>453</v>
      </c>
      <c r="G3751" s="670">
        <f>_xlfn.XLOOKUP(Table3[[#This Row],[district]],LISTS!B:B,LISTS!C:C,0,0,1)</f>
        <v>80401060</v>
      </c>
    </row>
    <row r="3752" spans="1:7" ht="13.5" x14ac:dyDescent="0.35">
      <c r="A3752" s="674" t="s">
        <v>3656</v>
      </c>
      <c r="B3752" s="676" t="s">
        <v>3691</v>
      </c>
      <c r="C3752" s="672" t="s">
        <v>4280</v>
      </c>
      <c r="D3752" s="675">
        <v>44742</v>
      </c>
      <c r="E3752" s="477" t="s">
        <v>3127</v>
      </c>
      <c r="F3752" s="682" t="s">
        <v>453</v>
      </c>
      <c r="G3752" s="670">
        <f>_xlfn.XLOOKUP(Table3[[#This Row],[district]],LISTS!B:B,LISTS!C:C,0,0,1)</f>
        <v>80401060</v>
      </c>
    </row>
    <row r="3753" spans="1:7" ht="13.5" x14ac:dyDescent="0.35">
      <c r="A3753" s="674" t="s">
        <v>3656</v>
      </c>
      <c r="B3753" s="676" t="s">
        <v>3658</v>
      </c>
      <c r="C3753" s="672" t="s">
        <v>4280</v>
      </c>
      <c r="D3753" s="675">
        <v>44742</v>
      </c>
      <c r="E3753" s="477" t="s">
        <v>3127</v>
      </c>
      <c r="F3753" s="682" t="s">
        <v>453</v>
      </c>
      <c r="G3753" s="670">
        <f>_xlfn.XLOOKUP(Table3[[#This Row],[district]],LISTS!B:B,LISTS!C:C,0,0,1)</f>
        <v>80401060</v>
      </c>
    </row>
    <row r="3754" spans="1:7" ht="13.5" x14ac:dyDescent="0.35">
      <c r="A3754" s="674" t="s">
        <v>336</v>
      </c>
      <c r="B3754" s="676" t="s">
        <v>3693</v>
      </c>
      <c r="C3754" s="672" t="s">
        <v>4280</v>
      </c>
      <c r="D3754" s="675">
        <v>44742</v>
      </c>
      <c r="E3754" s="477" t="s">
        <v>3127</v>
      </c>
      <c r="F3754" s="682" t="s">
        <v>453</v>
      </c>
      <c r="G3754" s="670">
        <f>_xlfn.XLOOKUP(Table3[[#This Row],[district]],LISTS!B:B,LISTS!C:C,0,0,1)</f>
        <v>80401060</v>
      </c>
    </row>
    <row r="3755" spans="1:7" ht="13.5" x14ac:dyDescent="0.35">
      <c r="A3755" s="674" t="s">
        <v>336</v>
      </c>
      <c r="B3755" s="676" t="s">
        <v>3658</v>
      </c>
      <c r="C3755" s="672" t="s">
        <v>4280</v>
      </c>
      <c r="D3755" s="675">
        <v>44742</v>
      </c>
      <c r="E3755" s="477" t="s">
        <v>3127</v>
      </c>
      <c r="F3755" s="682" t="s">
        <v>453</v>
      </c>
      <c r="G3755" s="670">
        <f>_xlfn.XLOOKUP(Table3[[#This Row],[district]],LISTS!B:B,LISTS!C:C,0,0,1)</f>
        <v>80401060</v>
      </c>
    </row>
    <row r="3756" spans="1:7" ht="13.5" x14ac:dyDescent="0.35">
      <c r="A3756" s="674" t="s">
        <v>3756</v>
      </c>
      <c r="B3756" s="676" t="s">
        <v>4273</v>
      </c>
      <c r="C3756" s="672" t="s">
        <v>4280</v>
      </c>
      <c r="D3756" s="675">
        <v>44742</v>
      </c>
      <c r="E3756" s="477" t="s">
        <v>3127</v>
      </c>
      <c r="F3756" s="682" t="s">
        <v>453</v>
      </c>
      <c r="G3756" s="670">
        <f>_xlfn.XLOOKUP(Table3[[#This Row],[district]],LISTS!B:B,LISTS!C:C,0,0,1)</f>
        <v>80401060</v>
      </c>
    </row>
    <row r="3757" spans="1:7" ht="13.5" x14ac:dyDescent="0.35">
      <c r="A3757" s="674" t="s">
        <v>3756</v>
      </c>
      <c r="B3757" s="676" t="s">
        <v>3658</v>
      </c>
      <c r="C3757" s="672" t="s">
        <v>4280</v>
      </c>
      <c r="D3757" s="675">
        <v>44742</v>
      </c>
      <c r="E3757" s="477" t="s">
        <v>3127</v>
      </c>
      <c r="F3757" s="682" t="s">
        <v>453</v>
      </c>
      <c r="G3757" s="670">
        <f>_xlfn.XLOOKUP(Table3[[#This Row],[district]],LISTS!B:B,LISTS!C:C,0,0,1)</f>
        <v>80401060</v>
      </c>
    </row>
    <row r="3758" spans="1:7" ht="13.5" x14ac:dyDescent="0.35">
      <c r="A3758" s="674" t="s">
        <v>3763</v>
      </c>
      <c r="B3758" s="676" t="s">
        <v>3634</v>
      </c>
      <c r="C3758" s="672" t="s">
        <v>4280</v>
      </c>
      <c r="D3758" s="675">
        <v>44742</v>
      </c>
      <c r="E3758" s="477" t="s">
        <v>3127</v>
      </c>
      <c r="F3758" s="682" t="s">
        <v>453</v>
      </c>
      <c r="G3758" s="670">
        <f>_xlfn.XLOOKUP(Table3[[#This Row],[district]],LISTS!B:B,LISTS!C:C,0,0,1)</f>
        <v>80401060</v>
      </c>
    </row>
    <row r="3759" spans="1:7" ht="13.5" x14ac:dyDescent="0.35">
      <c r="A3759" s="674" t="s">
        <v>3763</v>
      </c>
      <c r="B3759" s="676" t="s">
        <v>3658</v>
      </c>
      <c r="C3759" s="672" t="s">
        <v>4280</v>
      </c>
      <c r="D3759" s="675">
        <v>44742</v>
      </c>
      <c r="E3759" s="477" t="s">
        <v>3127</v>
      </c>
      <c r="F3759" s="682" t="s">
        <v>453</v>
      </c>
      <c r="G3759" s="670">
        <f>_xlfn.XLOOKUP(Table3[[#This Row],[district]],LISTS!B:B,LISTS!C:C,0,0,1)</f>
        <v>80401060</v>
      </c>
    </row>
    <row r="3760" spans="1:7" ht="13.5" x14ac:dyDescent="0.35">
      <c r="A3760" s="674" t="s">
        <v>3720</v>
      </c>
      <c r="B3760" s="676" t="s">
        <v>607</v>
      </c>
      <c r="C3760" s="672" t="s">
        <v>4280</v>
      </c>
      <c r="D3760" s="675">
        <v>44742</v>
      </c>
      <c r="E3760" s="477" t="s">
        <v>3127</v>
      </c>
      <c r="F3760" s="682" t="s">
        <v>453</v>
      </c>
      <c r="G3760" s="670">
        <f>_xlfn.XLOOKUP(Table3[[#This Row],[district]],LISTS!B:B,LISTS!C:C,0,0,1)</f>
        <v>80401060</v>
      </c>
    </row>
    <row r="3761" spans="1:7" ht="13.5" x14ac:dyDescent="0.35">
      <c r="A3761" s="674" t="s">
        <v>3720</v>
      </c>
      <c r="B3761" s="676" t="s">
        <v>3658</v>
      </c>
      <c r="C3761" s="672" t="s">
        <v>4280</v>
      </c>
      <c r="D3761" s="675">
        <v>44742</v>
      </c>
      <c r="E3761" s="477" t="s">
        <v>3127</v>
      </c>
      <c r="F3761" s="682" t="s">
        <v>453</v>
      </c>
      <c r="G3761" s="670">
        <f>_xlfn.XLOOKUP(Table3[[#This Row],[district]],LISTS!B:B,LISTS!C:C,0,0,1)</f>
        <v>80401060</v>
      </c>
    </row>
    <row r="3762" spans="1:7" ht="13.5" x14ac:dyDescent="0.35">
      <c r="A3762" s="671" t="s">
        <v>4127</v>
      </c>
      <c r="B3762" s="676" t="s">
        <v>3685</v>
      </c>
      <c r="C3762" s="672" t="s">
        <v>4280</v>
      </c>
      <c r="D3762" s="675">
        <v>44742</v>
      </c>
      <c r="E3762" s="477" t="s">
        <v>3127</v>
      </c>
      <c r="F3762" s="682" t="s">
        <v>453</v>
      </c>
      <c r="G3762" s="670">
        <f>_xlfn.XLOOKUP(Table3[[#This Row],[district]],LISTS!B:B,LISTS!C:C,0,0,1)</f>
        <v>80401060</v>
      </c>
    </row>
    <row r="3763" spans="1:7" ht="13.5" x14ac:dyDescent="0.35">
      <c r="A3763" s="674" t="s">
        <v>4127</v>
      </c>
      <c r="B3763" s="676" t="s">
        <v>3642</v>
      </c>
      <c r="C3763" s="672" t="s">
        <v>4280</v>
      </c>
      <c r="D3763" s="675">
        <v>44742</v>
      </c>
      <c r="E3763" s="477" t="s">
        <v>3127</v>
      </c>
      <c r="F3763" s="682" t="s">
        <v>453</v>
      </c>
      <c r="G3763" s="670">
        <f>_xlfn.XLOOKUP(Table3[[#This Row],[district]],LISTS!B:B,LISTS!C:C,0,0,1)</f>
        <v>80401060</v>
      </c>
    </row>
    <row r="3764" spans="1:7" ht="13.5" x14ac:dyDescent="0.35">
      <c r="A3764" s="671" t="s">
        <v>3919</v>
      </c>
      <c r="B3764" s="676" t="s">
        <v>378</v>
      </c>
      <c r="C3764" s="672" t="s">
        <v>4279</v>
      </c>
      <c r="D3764" s="675">
        <v>44742</v>
      </c>
      <c r="E3764" s="477" t="s">
        <v>3127</v>
      </c>
      <c r="F3764" s="682" t="s">
        <v>453</v>
      </c>
      <c r="G3764" s="670">
        <f>_xlfn.XLOOKUP(Table3[[#This Row],[district]],LISTS!B:B,LISTS!C:C,0,0,1)</f>
        <v>80401060</v>
      </c>
    </row>
    <row r="3765" spans="1:7" ht="13.5" x14ac:dyDescent="0.35">
      <c r="A3765" s="674" t="s">
        <v>3919</v>
      </c>
      <c r="B3765" s="676" t="s">
        <v>3658</v>
      </c>
      <c r="C3765" s="672" t="s">
        <v>4279</v>
      </c>
      <c r="D3765" s="675">
        <v>44742</v>
      </c>
      <c r="E3765" s="477" t="s">
        <v>3127</v>
      </c>
      <c r="F3765" s="682" t="s">
        <v>453</v>
      </c>
      <c r="G3765" s="670">
        <f>_xlfn.XLOOKUP(Table3[[#This Row],[district]],LISTS!B:B,LISTS!C:C,0,0,1)</f>
        <v>80401060</v>
      </c>
    </row>
    <row r="3766" spans="1:7" ht="13.5" x14ac:dyDescent="0.35">
      <c r="A3766" s="671" t="s">
        <v>4128</v>
      </c>
      <c r="B3766" s="676" t="s">
        <v>3688</v>
      </c>
      <c r="C3766" s="672" t="s">
        <v>4280</v>
      </c>
      <c r="D3766" s="675">
        <v>44742</v>
      </c>
      <c r="E3766" s="477" t="s">
        <v>3127</v>
      </c>
      <c r="F3766" s="682" t="s">
        <v>453</v>
      </c>
      <c r="G3766" s="670">
        <f>_xlfn.XLOOKUP(Table3[[#This Row],[district]],LISTS!B:B,LISTS!C:C,0,0,1)</f>
        <v>80401060</v>
      </c>
    </row>
    <row r="3767" spans="1:7" ht="13.5" x14ac:dyDescent="0.35">
      <c r="A3767" s="674" t="s">
        <v>4128</v>
      </c>
      <c r="B3767" s="676" t="s">
        <v>3642</v>
      </c>
      <c r="C3767" s="672" t="s">
        <v>4280</v>
      </c>
      <c r="D3767" s="675">
        <v>44742</v>
      </c>
      <c r="E3767" s="477" t="s">
        <v>3127</v>
      </c>
      <c r="F3767" s="682" t="s">
        <v>453</v>
      </c>
      <c r="G3767" s="670">
        <f>_xlfn.XLOOKUP(Table3[[#This Row],[district]],LISTS!B:B,LISTS!C:C,0,0,1)</f>
        <v>80401060</v>
      </c>
    </row>
    <row r="3768" spans="1:7" ht="13.5" x14ac:dyDescent="0.35">
      <c r="A3768" s="670" t="s">
        <v>3515</v>
      </c>
      <c r="B3768" s="676" t="s">
        <v>3637</v>
      </c>
      <c r="C3768" s="672" t="s">
        <v>4280</v>
      </c>
      <c r="D3768" s="675">
        <v>44742</v>
      </c>
      <c r="E3768" s="477" t="s">
        <v>3127</v>
      </c>
      <c r="F3768" s="682" t="s">
        <v>453</v>
      </c>
      <c r="G3768" s="670">
        <f>_xlfn.XLOOKUP(Table3[[#This Row],[district]],LISTS!B:B,LISTS!C:C,0,0,1)</f>
        <v>80401060</v>
      </c>
    </row>
    <row r="3769" spans="1:7" ht="13.5" x14ac:dyDescent="0.35">
      <c r="A3769" s="674" t="s">
        <v>3515</v>
      </c>
      <c r="B3769" s="674" t="s">
        <v>3658</v>
      </c>
      <c r="C3769" s="672" t="s">
        <v>4280</v>
      </c>
      <c r="D3769" s="675">
        <v>44742</v>
      </c>
      <c r="E3769" s="477" t="s">
        <v>3127</v>
      </c>
      <c r="F3769" s="682" t="s">
        <v>453</v>
      </c>
      <c r="G3769" s="670">
        <f>_xlfn.XLOOKUP(Table3[[#This Row],[district]],LISTS!B:B,LISTS!C:C,0,0,1)</f>
        <v>80401060</v>
      </c>
    </row>
    <row r="3770" spans="1:7" ht="13.5" x14ac:dyDescent="0.35">
      <c r="A3770" s="674" t="s">
        <v>3787</v>
      </c>
      <c r="B3770" s="676" t="s">
        <v>3616</v>
      </c>
      <c r="C3770" s="672" t="s">
        <v>4280</v>
      </c>
      <c r="D3770" s="675">
        <v>44742</v>
      </c>
      <c r="E3770" s="477" t="s">
        <v>3127</v>
      </c>
      <c r="F3770" s="682" t="s">
        <v>453</v>
      </c>
      <c r="G3770" s="670">
        <f>_xlfn.XLOOKUP(Table3[[#This Row],[district]],LISTS!B:B,LISTS!C:C,0,0,1)</f>
        <v>80401060</v>
      </c>
    </row>
    <row r="3771" spans="1:7" ht="13.5" x14ac:dyDescent="0.35">
      <c r="A3771" s="674" t="s">
        <v>3787</v>
      </c>
      <c r="B3771" s="676" t="s">
        <v>3658</v>
      </c>
      <c r="C3771" s="672" t="s">
        <v>4280</v>
      </c>
      <c r="D3771" s="675">
        <v>44742</v>
      </c>
      <c r="E3771" s="477" t="s">
        <v>3127</v>
      </c>
      <c r="F3771" s="682" t="s">
        <v>453</v>
      </c>
      <c r="G3771" s="670">
        <f>_xlfn.XLOOKUP(Table3[[#This Row],[district]],LISTS!B:B,LISTS!C:C,0,0,1)</f>
        <v>80401060</v>
      </c>
    </row>
    <row r="3772" spans="1:7" ht="13.5" x14ac:dyDescent="0.35">
      <c r="A3772" s="674" t="s">
        <v>3771</v>
      </c>
      <c r="B3772" s="676" t="s">
        <v>3638</v>
      </c>
      <c r="C3772" s="672" t="s">
        <v>4280</v>
      </c>
      <c r="D3772" s="675">
        <v>44742</v>
      </c>
      <c r="E3772" s="477" t="s">
        <v>3127</v>
      </c>
      <c r="F3772" s="682" t="s">
        <v>453</v>
      </c>
      <c r="G3772" s="670">
        <f>_xlfn.XLOOKUP(Table3[[#This Row],[district]],LISTS!B:B,LISTS!C:C,0,0,1)</f>
        <v>80401060</v>
      </c>
    </row>
    <row r="3773" spans="1:7" ht="13.5" x14ac:dyDescent="0.35">
      <c r="A3773" s="674" t="s">
        <v>3771</v>
      </c>
      <c r="B3773" s="676" t="s">
        <v>3658</v>
      </c>
      <c r="C3773" s="672" t="s">
        <v>4280</v>
      </c>
      <c r="D3773" s="675">
        <v>44742</v>
      </c>
      <c r="E3773" s="477" t="s">
        <v>3127</v>
      </c>
      <c r="F3773" s="682" t="s">
        <v>453</v>
      </c>
      <c r="G3773" s="670">
        <f>_xlfn.XLOOKUP(Table3[[#This Row],[district]],LISTS!B:B,LISTS!C:C,0,0,1)</f>
        <v>80401060</v>
      </c>
    </row>
    <row r="3774" spans="1:7" ht="13.5" x14ac:dyDescent="0.35">
      <c r="A3774" s="674" t="s">
        <v>3651</v>
      </c>
      <c r="B3774" s="676" t="s">
        <v>3639</v>
      </c>
      <c r="C3774" s="672" t="s">
        <v>4280</v>
      </c>
      <c r="D3774" s="675">
        <v>44742</v>
      </c>
      <c r="E3774" s="477" t="s">
        <v>3127</v>
      </c>
      <c r="F3774" s="682" t="s">
        <v>453</v>
      </c>
      <c r="G3774" s="670">
        <f>_xlfn.XLOOKUP(Table3[[#This Row],[district]],LISTS!B:B,LISTS!C:C,0,0,1)</f>
        <v>80401060</v>
      </c>
    </row>
    <row r="3775" spans="1:7" ht="13.5" x14ac:dyDescent="0.35">
      <c r="A3775" s="674" t="s">
        <v>3651</v>
      </c>
      <c r="B3775" s="676" t="s">
        <v>3658</v>
      </c>
      <c r="C3775" s="672" t="s">
        <v>4280</v>
      </c>
      <c r="D3775" s="675">
        <v>44742</v>
      </c>
      <c r="E3775" s="477" t="s">
        <v>3127</v>
      </c>
      <c r="F3775" s="682" t="s">
        <v>453</v>
      </c>
      <c r="G3775" s="670">
        <f>_xlfn.XLOOKUP(Table3[[#This Row],[district]],LISTS!B:B,LISTS!C:C,0,0,1)</f>
        <v>80401060</v>
      </c>
    </row>
    <row r="3776" spans="1:7" ht="13.5" x14ac:dyDescent="0.35">
      <c r="A3776" s="674" t="s">
        <v>3615</v>
      </c>
      <c r="B3776" s="676" t="s">
        <v>3640</v>
      </c>
      <c r="C3776" s="672" t="s">
        <v>4280</v>
      </c>
      <c r="D3776" s="675">
        <v>44742</v>
      </c>
      <c r="E3776" s="477" t="s">
        <v>3127</v>
      </c>
      <c r="F3776" s="682" t="s">
        <v>453</v>
      </c>
      <c r="G3776" s="670">
        <f>_xlfn.XLOOKUP(Table3[[#This Row],[district]],LISTS!B:B,LISTS!C:C,0,0,1)</f>
        <v>80401060</v>
      </c>
    </row>
    <row r="3777" spans="1:7" ht="13.5" x14ac:dyDescent="0.35">
      <c r="A3777" s="674" t="s">
        <v>3615</v>
      </c>
      <c r="B3777" s="674" t="s">
        <v>3650</v>
      </c>
      <c r="C3777" s="672" t="s">
        <v>4280</v>
      </c>
      <c r="D3777" s="675">
        <v>44742</v>
      </c>
      <c r="E3777" s="477" t="s">
        <v>3127</v>
      </c>
      <c r="F3777" s="682" t="s">
        <v>453</v>
      </c>
      <c r="G3777" s="670">
        <f>_xlfn.XLOOKUP(Table3[[#This Row],[district]],LISTS!B:B,LISTS!C:C,0,0,1)</f>
        <v>80401060</v>
      </c>
    </row>
    <row r="3778" spans="1:7" ht="13.5" x14ac:dyDescent="0.35">
      <c r="A3778" s="674" t="s">
        <v>3694</v>
      </c>
      <c r="B3778" s="676" t="s">
        <v>3641</v>
      </c>
      <c r="C3778" s="672" t="s">
        <v>4280</v>
      </c>
      <c r="D3778" s="675">
        <v>44742</v>
      </c>
      <c r="E3778" s="477" t="s">
        <v>3127</v>
      </c>
      <c r="F3778" s="682" t="s">
        <v>453</v>
      </c>
      <c r="G3778" s="670">
        <f>_xlfn.XLOOKUP(Table3[[#This Row],[district]],LISTS!B:B,LISTS!C:C,0,0,1)</f>
        <v>80401060</v>
      </c>
    </row>
    <row r="3779" spans="1:7" ht="13.5" x14ac:dyDescent="0.35">
      <c r="A3779" s="674" t="s">
        <v>3694</v>
      </c>
      <c r="B3779" s="676" t="s">
        <v>3650</v>
      </c>
      <c r="C3779" s="672" t="s">
        <v>4280</v>
      </c>
      <c r="D3779" s="675">
        <v>44742</v>
      </c>
      <c r="E3779" s="477" t="s">
        <v>3127</v>
      </c>
      <c r="F3779" s="682" t="s">
        <v>453</v>
      </c>
      <c r="G3779" s="670">
        <f>_xlfn.XLOOKUP(Table3[[#This Row],[district]],LISTS!B:B,LISTS!C:C,0,0,1)</f>
        <v>80401060</v>
      </c>
    </row>
    <row r="3780" spans="1:7" ht="13.5" x14ac:dyDescent="0.35">
      <c r="A3780" s="670" t="s">
        <v>3602</v>
      </c>
      <c r="B3780" s="676" t="s">
        <v>3642</v>
      </c>
      <c r="C3780" s="672" t="s">
        <v>4279</v>
      </c>
      <c r="D3780" s="675">
        <v>44742</v>
      </c>
      <c r="E3780" s="477" t="s">
        <v>3127</v>
      </c>
      <c r="F3780" s="682" t="s">
        <v>453</v>
      </c>
      <c r="G3780" s="670">
        <f>_xlfn.XLOOKUP(Table3[[#This Row],[district]],LISTS!B:B,LISTS!C:C,0,0,1)</f>
        <v>80401060</v>
      </c>
    </row>
    <row r="3781" spans="1:7" ht="13.5" x14ac:dyDescent="0.35">
      <c r="A3781" s="674" t="s">
        <v>3602</v>
      </c>
      <c r="B3781" s="676" t="s">
        <v>3650</v>
      </c>
      <c r="C3781" s="672" t="s">
        <v>4279</v>
      </c>
      <c r="D3781" s="675">
        <v>44742</v>
      </c>
      <c r="E3781" s="477" t="s">
        <v>3127</v>
      </c>
      <c r="F3781" s="682" t="s">
        <v>453</v>
      </c>
      <c r="G3781" s="670">
        <f>_xlfn.XLOOKUP(Table3[[#This Row],[district]],LISTS!B:B,LISTS!C:C,0,0,1)</f>
        <v>80401060</v>
      </c>
    </row>
    <row r="3782" spans="1:7" ht="13.5" x14ac:dyDescent="0.35">
      <c r="A3782" s="671" t="s">
        <v>4129</v>
      </c>
      <c r="B3782" s="676" t="s">
        <v>3689</v>
      </c>
      <c r="C3782" s="672" t="s">
        <v>4280</v>
      </c>
      <c r="D3782" s="675">
        <v>44742</v>
      </c>
      <c r="E3782" s="477" t="s">
        <v>3127</v>
      </c>
      <c r="F3782" s="682" t="s">
        <v>453</v>
      </c>
      <c r="G3782" s="670">
        <f>_xlfn.XLOOKUP(Table3[[#This Row],[district]],LISTS!B:B,LISTS!C:C,0,0,1)</f>
        <v>80401060</v>
      </c>
    </row>
    <row r="3783" spans="1:7" ht="13.5" x14ac:dyDescent="0.35">
      <c r="A3783" s="674" t="s">
        <v>4129</v>
      </c>
      <c r="B3783" s="676" t="s">
        <v>3642</v>
      </c>
      <c r="C3783" s="672" t="s">
        <v>4280</v>
      </c>
      <c r="D3783" s="675">
        <v>44742</v>
      </c>
      <c r="E3783" s="477" t="s">
        <v>3127</v>
      </c>
      <c r="F3783" s="682" t="s">
        <v>453</v>
      </c>
      <c r="G3783" s="670">
        <f>_xlfn.XLOOKUP(Table3[[#This Row],[district]],LISTS!B:B,LISTS!C:C,0,0,1)</f>
        <v>80401060</v>
      </c>
    </row>
    <row r="3784" spans="1:7" ht="13.5" x14ac:dyDescent="0.35">
      <c r="A3784" s="674" t="s">
        <v>3750</v>
      </c>
      <c r="B3784" s="676" t="s">
        <v>373</v>
      </c>
      <c r="C3784" s="672" t="s">
        <v>4280</v>
      </c>
      <c r="D3784" s="675">
        <v>44742</v>
      </c>
      <c r="E3784" s="477" t="s">
        <v>3127</v>
      </c>
      <c r="F3784" s="682" t="s">
        <v>453</v>
      </c>
      <c r="G3784" s="670">
        <f>_xlfn.XLOOKUP(Table3[[#This Row],[district]],LISTS!B:B,LISTS!C:C,0,0,1)</f>
        <v>80401060</v>
      </c>
    </row>
    <row r="3785" spans="1:7" ht="13.5" x14ac:dyDescent="0.35">
      <c r="A3785" s="674" t="s">
        <v>3750</v>
      </c>
      <c r="B3785" s="676" t="s">
        <v>3650</v>
      </c>
      <c r="C3785" s="672" t="s">
        <v>4280</v>
      </c>
      <c r="D3785" s="675">
        <v>44742</v>
      </c>
      <c r="E3785" s="477" t="s">
        <v>3127</v>
      </c>
      <c r="F3785" s="682" t="s">
        <v>453</v>
      </c>
      <c r="G3785" s="670">
        <f>_xlfn.XLOOKUP(Table3[[#This Row],[district]],LISTS!B:B,LISTS!C:C,0,0,1)</f>
        <v>80401060</v>
      </c>
    </row>
    <row r="3786" spans="1:7" ht="13.5" x14ac:dyDescent="0.35">
      <c r="A3786" s="674" t="s">
        <v>3821</v>
      </c>
      <c r="B3786" s="676" t="s">
        <v>3645</v>
      </c>
      <c r="C3786" s="672" t="s">
        <v>4280</v>
      </c>
      <c r="D3786" s="675">
        <v>44742</v>
      </c>
      <c r="E3786" s="477" t="s">
        <v>3127</v>
      </c>
      <c r="F3786" s="682" t="s">
        <v>453</v>
      </c>
      <c r="G3786" s="670">
        <f>_xlfn.XLOOKUP(Table3[[#This Row],[district]],LISTS!B:B,LISTS!C:C,0,0,1)</f>
        <v>80401060</v>
      </c>
    </row>
    <row r="3787" spans="1:7" ht="13.5" x14ac:dyDescent="0.35">
      <c r="A3787" s="674" t="s">
        <v>3821</v>
      </c>
      <c r="B3787" s="676" t="s">
        <v>3650</v>
      </c>
      <c r="C3787" s="672" t="s">
        <v>4280</v>
      </c>
      <c r="D3787" s="675">
        <v>44742</v>
      </c>
      <c r="E3787" s="477" t="s">
        <v>3127</v>
      </c>
      <c r="F3787" s="682" t="s">
        <v>453</v>
      </c>
      <c r="G3787" s="670">
        <f>_xlfn.XLOOKUP(Table3[[#This Row],[district]],LISTS!B:B,LISTS!C:C,0,0,1)</f>
        <v>80401060</v>
      </c>
    </row>
    <row r="3788" spans="1:7" ht="13.5" x14ac:dyDescent="0.35">
      <c r="A3788" s="674" t="s">
        <v>3711</v>
      </c>
      <c r="B3788" s="676" t="s">
        <v>3648</v>
      </c>
      <c r="C3788" s="672" t="s">
        <v>4280</v>
      </c>
      <c r="D3788" s="675">
        <v>44742</v>
      </c>
      <c r="E3788" s="477" t="s">
        <v>3127</v>
      </c>
      <c r="F3788" s="682" t="s">
        <v>453</v>
      </c>
      <c r="G3788" s="670">
        <f>_xlfn.XLOOKUP(Table3[[#This Row],[district]],LISTS!B:B,LISTS!C:C,0,0,1)</f>
        <v>80401060</v>
      </c>
    </row>
    <row r="3789" spans="1:7" ht="13.5" x14ac:dyDescent="0.35">
      <c r="A3789" s="674" t="s">
        <v>3711</v>
      </c>
      <c r="B3789" s="676" t="s">
        <v>3650</v>
      </c>
      <c r="C3789" s="672" t="s">
        <v>4280</v>
      </c>
      <c r="D3789" s="675">
        <v>44742</v>
      </c>
      <c r="E3789" s="477" t="s">
        <v>3127</v>
      </c>
      <c r="F3789" s="682" t="s">
        <v>453</v>
      </c>
      <c r="G3789" s="670">
        <f>_xlfn.XLOOKUP(Table3[[#This Row],[district]],LISTS!B:B,LISTS!C:C,0,0,1)</f>
        <v>80401060</v>
      </c>
    </row>
    <row r="3790" spans="1:7" ht="13.5" x14ac:dyDescent="0.35">
      <c r="A3790" s="674" t="s">
        <v>3773</v>
      </c>
      <c r="B3790" s="676" t="s">
        <v>3649</v>
      </c>
      <c r="C3790" s="672" t="s">
        <v>4280</v>
      </c>
      <c r="D3790" s="675">
        <v>44742</v>
      </c>
      <c r="E3790" s="477" t="s">
        <v>3127</v>
      </c>
      <c r="F3790" s="682" t="s">
        <v>453</v>
      </c>
      <c r="G3790" s="670">
        <f>_xlfn.XLOOKUP(Table3[[#This Row],[district]],LISTS!B:B,LISTS!C:C,0,0,1)</f>
        <v>80401060</v>
      </c>
    </row>
    <row r="3791" spans="1:7" ht="13.5" x14ac:dyDescent="0.35">
      <c r="A3791" s="674" t="s">
        <v>3773</v>
      </c>
      <c r="B3791" s="676" t="s">
        <v>3650</v>
      </c>
      <c r="C3791" s="672" t="s">
        <v>4280</v>
      </c>
      <c r="D3791" s="675">
        <v>44742</v>
      </c>
      <c r="E3791" s="477" t="s">
        <v>3127</v>
      </c>
      <c r="F3791" s="682" t="s">
        <v>453</v>
      </c>
      <c r="G3791" s="670">
        <f>_xlfn.XLOOKUP(Table3[[#This Row],[district]],LISTS!B:B,LISTS!C:C,0,0,1)</f>
        <v>80401060</v>
      </c>
    </row>
    <row r="3792" spans="1:7" ht="13.5" x14ac:dyDescent="0.35">
      <c r="A3792" s="674" t="s">
        <v>3725</v>
      </c>
      <c r="B3792" s="676" t="s">
        <v>3650</v>
      </c>
      <c r="C3792" s="672" t="s">
        <v>4280</v>
      </c>
      <c r="D3792" s="675">
        <v>44742</v>
      </c>
      <c r="E3792" s="477" t="s">
        <v>3127</v>
      </c>
      <c r="F3792" s="682" t="s">
        <v>453</v>
      </c>
      <c r="G3792" s="670">
        <f>_xlfn.XLOOKUP(Table3[[#This Row],[district]],LISTS!B:B,LISTS!C:C,0,0,1)</f>
        <v>80401060</v>
      </c>
    </row>
    <row r="3793" spans="1:7" ht="13.5" x14ac:dyDescent="0.35">
      <c r="A3793" s="670" t="s">
        <v>3522</v>
      </c>
      <c r="B3793" s="676" t="s">
        <v>3482</v>
      </c>
      <c r="C3793" s="672" t="s">
        <v>4280</v>
      </c>
      <c r="D3793" s="675">
        <v>44742</v>
      </c>
      <c r="E3793" s="477" t="s">
        <v>3127</v>
      </c>
      <c r="F3793" s="682" t="s">
        <v>453</v>
      </c>
      <c r="G3793" s="670">
        <f>_xlfn.XLOOKUP(Table3[[#This Row],[district]],LISTS!B:B,LISTS!C:C,0,0,1)</f>
        <v>80401060</v>
      </c>
    </row>
    <row r="3794" spans="1:7" ht="13.5" x14ac:dyDescent="0.35">
      <c r="A3794" s="674" t="s">
        <v>3522</v>
      </c>
      <c r="B3794" s="676" t="s">
        <v>3650</v>
      </c>
      <c r="C3794" s="672" t="s">
        <v>4280</v>
      </c>
      <c r="D3794" s="675">
        <v>44742</v>
      </c>
      <c r="E3794" s="477" t="s">
        <v>3127</v>
      </c>
      <c r="F3794" s="682" t="s">
        <v>453</v>
      </c>
      <c r="G3794" s="670">
        <f>_xlfn.XLOOKUP(Table3[[#This Row],[district]],LISTS!B:B,LISTS!C:C,0,0,1)</f>
        <v>80401060</v>
      </c>
    </row>
    <row r="3795" spans="1:7" ht="13.5" x14ac:dyDescent="0.35">
      <c r="A3795" s="674" t="s">
        <v>3822</v>
      </c>
      <c r="B3795" s="676" t="s">
        <v>3656</v>
      </c>
      <c r="C3795" s="672" t="s">
        <v>4280</v>
      </c>
      <c r="D3795" s="675">
        <v>44742</v>
      </c>
      <c r="E3795" s="477" t="s">
        <v>3127</v>
      </c>
      <c r="F3795" s="682" t="s">
        <v>453</v>
      </c>
      <c r="G3795" s="670">
        <f>_xlfn.XLOOKUP(Table3[[#This Row],[district]],LISTS!B:B,LISTS!C:C,0,0,1)</f>
        <v>80401060</v>
      </c>
    </row>
    <row r="3796" spans="1:7" ht="13.5" x14ac:dyDescent="0.35">
      <c r="A3796" s="674" t="s">
        <v>3822</v>
      </c>
      <c r="B3796" s="674" t="s">
        <v>3650</v>
      </c>
      <c r="C3796" s="672" t="s">
        <v>4280</v>
      </c>
      <c r="D3796" s="675">
        <v>44742</v>
      </c>
      <c r="E3796" s="477" t="s">
        <v>3127</v>
      </c>
      <c r="F3796" s="682" t="s">
        <v>453</v>
      </c>
      <c r="G3796" s="670">
        <f>_xlfn.XLOOKUP(Table3[[#This Row],[district]],LISTS!B:B,LISTS!C:C,0,0,1)</f>
        <v>80401060</v>
      </c>
    </row>
    <row r="3797" spans="1:7" ht="13.5" x14ac:dyDescent="0.35">
      <c r="A3797" s="671" t="s">
        <v>4130</v>
      </c>
      <c r="B3797" s="676" t="s">
        <v>3691</v>
      </c>
      <c r="C3797" s="672" t="s">
        <v>4280</v>
      </c>
      <c r="D3797" s="675">
        <v>44742</v>
      </c>
      <c r="E3797" s="477" t="s">
        <v>3127</v>
      </c>
      <c r="F3797" s="682" t="s">
        <v>453</v>
      </c>
      <c r="G3797" s="670">
        <f>_xlfn.XLOOKUP(Table3[[#This Row],[district]],LISTS!B:B,LISTS!C:C,0,0,1)</f>
        <v>80401060</v>
      </c>
    </row>
    <row r="3798" spans="1:7" ht="13.5" x14ac:dyDescent="0.35">
      <c r="A3798" s="674" t="s">
        <v>4130</v>
      </c>
      <c r="B3798" s="676" t="s">
        <v>3642</v>
      </c>
      <c r="C3798" s="672" t="s">
        <v>4280</v>
      </c>
      <c r="D3798" s="675">
        <v>44742</v>
      </c>
      <c r="E3798" s="477" t="s">
        <v>3127</v>
      </c>
      <c r="F3798" s="682" t="s">
        <v>453</v>
      </c>
      <c r="G3798" s="670">
        <f>_xlfn.XLOOKUP(Table3[[#This Row],[district]],LISTS!B:B,LISTS!C:C,0,0,1)</f>
        <v>80401060</v>
      </c>
    </row>
    <row r="3799" spans="1:7" ht="13.5" x14ac:dyDescent="0.35">
      <c r="A3799" s="671" t="s">
        <v>3920</v>
      </c>
      <c r="B3799" s="676" t="s">
        <v>336</v>
      </c>
      <c r="C3799" s="672" t="s">
        <v>4279</v>
      </c>
      <c r="D3799" s="675">
        <v>44742</v>
      </c>
      <c r="E3799" s="477" t="s">
        <v>3127</v>
      </c>
      <c r="F3799" s="682" t="s">
        <v>453</v>
      </c>
      <c r="G3799" s="670">
        <f>_xlfn.XLOOKUP(Table3[[#This Row],[district]],LISTS!B:B,LISTS!C:C,0,0,1)</f>
        <v>80401060</v>
      </c>
    </row>
    <row r="3800" spans="1:7" ht="13.5" x14ac:dyDescent="0.35">
      <c r="A3800" s="674" t="s">
        <v>3920</v>
      </c>
      <c r="B3800" s="676" t="s">
        <v>3650</v>
      </c>
      <c r="C3800" s="672" t="s">
        <v>4279</v>
      </c>
      <c r="D3800" s="675">
        <v>44742</v>
      </c>
      <c r="E3800" s="477" t="s">
        <v>3127</v>
      </c>
      <c r="F3800" s="682" t="s">
        <v>453</v>
      </c>
      <c r="G3800" s="670">
        <f>_xlfn.XLOOKUP(Table3[[#This Row],[district]],LISTS!B:B,LISTS!C:C,0,0,1)</f>
        <v>80401060</v>
      </c>
    </row>
    <row r="3801" spans="1:7" ht="13.5" x14ac:dyDescent="0.35">
      <c r="A3801" s="674" t="s">
        <v>3745</v>
      </c>
      <c r="B3801" s="676" t="s">
        <v>3658</v>
      </c>
      <c r="C3801" s="672" t="s">
        <v>4280</v>
      </c>
      <c r="D3801" s="675">
        <v>44742</v>
      </c>
      <c r="E3801" s="477" t="s">
        <v>3127</v>
      </c>
      <c r="F3801" s="682" t="s">
        <v>453</v>
      </c>
      <c r="G3801" s="670">
        <f>_xlfn.XLOOKUP(Table3[[#This Row],[district]],LISTS!B:B,LISTS!C:C,0,0,1)</f>
        <v>80401060</v>
      </c>
    </row>
    <row r="3802" spans="1:7" ht="13.5" x14ac:dyDescent="0.35">
      <c r="A3802" s="674" t="s">
        <v>3745</v>
      </c>
      <c r="B3802" s="676" t="s">
        <v>3650</v>
      </c>
      <c r="C3802" s="672" t="s">
        <v>4280</v>
      </c>
      <c r="D3802" s="675">
        <v>44742</v>
      </c>
      <c r="E3802" s="477" t="s">
        <v>3127</v>
      </c>
      <c r="F3802" s="682" t="s">
        <v>453</v>
      </c>
      <c r="G3802" s="670">
        <f>_xlfn.XLOOKUP(Table3[[#This Row],[district]],LISTS!B:B,LISTS!C:C,0,0,1)</f>
        <v>80401060</v>
      </c>
    </row>
    <row r="3803" spans="1:7" ht="13.5" x14ac:dyDescent="0.35">
      <c r="A3803" s="670" t="s">
        <v>3545</v>
      </c>
      <c r="B3803" s="676" t="s">
        <v>3665</v>
      </c>
      <c r="C3803" s="672" t="s">
        <v>4280</v>
      </c>
      <c r="D3803" s="675">
        <v>44742</v>
      </c>
      <c r="E3803" s="477" t="s">
        <v>3127</v>
      </c>
      <c r="F3803" s="682" t="s">
        <v>453</v>
      </c>
      <c r="G3803" s="670">
        <f>_xlfn.XLOOKUP(Table3[[#This Row],[district]],LISTS!B:B,LISTS!C:C,0,0,1)</f>
        <v>80401060</v>
      </c>
    </row>
    <row r="3804" spans="1:7" ht="13.5" x14ac:dyDescent="0.35">
      <c r="A3804" s="674" t="s">
        <v>3545</v>
      </c>
      <c r="B3804" s="676" t="s">
        <v>3650</v>
      </c>
      <c r="C3804" s="672" t="s">
        <v>4280</v>
      </c>
      <c r="D3804" s="675">
        <v>44742</v>
      </c>
      <c r="E3804" s="477" t="s">
        <v>3127</v>
      </c>
      <c r="F3804" s="682" t="s">
        <v>453</v>
      </c>
      <c r="G3804" s="670">
        <f>_xlfn.XLOOKUP(Table3[[#This Row],[district]],LISTS!B:B,LISTS!C:C,0,0,1)</f>
        <v>80401060</v>
      </c>
    </row>
    <row r="3805" spans="1:7" ht="13.5" x14ac:dyDescent="0.35">
      <c r="A3805" s="674" t="s">
        <v>3693</v>
      </c>
      <c r="B3805" s="676" t="s">
        <v>3671</v>
      </c>
      <c r="C3805" s="672" t="s">
        <v>4280</v>
      </c>
      <c r="D3805" s="675">
        <v>44742</v>
      </c>
      <c r="E3805" s="477" t="s">
        <v>3127</v>
      </c>
      <c r="F3805" s="682" t="s">
        <v>453</v>
      </c>
      <c r="G3805" s="670">
        <f>_xlfn.XLOOKUP(Table3[[#This Row],[district]],LISTS!B:B,LISTS!C:C,0,0,1)</f>
        <v>80401060</v>
      </c>
    </row>
    <row r="3806" spans="1:7" ht="13.5" x14ac:dyDescent="0.35">
      <c r="A3806" s="674" t="s">
        <v>3693</v>
      </c>
      <c r="B3806" s="676" t="s">
        <v>3650</v>
      </c>
      <c r="C3806" s="672" t="s">
        <v>4280</v>
      </c>
      <c r="D3806" s="675">
        <v>44742</v>
      </c>
      <c r="E3806" s="477" t="s">
        <v>3127</v>
      </c>
      <c r="F3806" s="682" t="s">
        <v>453</v>
      </c>
      <c r="G3806" s="670">
        <f>_xlfn.XLOOKUP(Table3[[#This Row],[district]],LISTS!B:B,LISTS!C:C,0,0,1)</f>
        <v>80401060</v>
      </c>
    </row>
    <row r="3807" spans="1:7" ht="13.5" x14ac:dyDescent="0.35">
      <c r="A3807" s="674" t="s">
        <v>3839</v>
      </c>
      <c r="B3807" s="676" t="s">
        <v>3674</v>
      </c>
      <c r="C3807" s="672" t="s">
        <v>4280</v>
      </c>
      <c r="D3807" s="675">
        <v>44742</v>
      </c>
      <c r="E3807" s="477" t="s">
        <v>3127</v>
      </c>
      <c r="F3807" s="682" t="s">
        <v>453</v>
      </c>
      <c r="G3807" s="670">
        <f>_xlfn.XLOOKUP(Table3[[#This Row],[district]],LISTS!B:B,LISTS!C:C,0,0,1)</f>
        <v>80401060</v>
      </c>
    </row>
    <row r="3808" spans="1:7" ht="13.5" x14ac:dyDescent="0.35">
      <c r="A3808" s="674" t="s">
        <v>3839</v>
      </c>
      <c r="B3808" s="676" t="s">
        <v>3650</v>
      </c>
      <c r="C3808" s="672" t="s">
        <v>4280</v>
      </c>
      <c r="D3808" s="675">
        <v>44742</v>
      </c>
      <c r="E3808" s="477" t="s">
        <v>3127</v>
      </c>
      <c r="F3808" s="682" t="s">
        <v>453</v>
      </c>
      <c r="G3808" s="670">
        <f>_xlfn.XLOOKUP(Table3[[#This Row],[district]],LISTS!B:B,LISTS!C:C,0,0,1)</f>
        <v>80401060</v>
      </c>
    </row>
    <row r="3809" spans="1:7" ht="13.5" x14ac:dyDescent="0.35">
      <c r="A3809" s="674" t="s">
        <v>3823</v>
      </c>
      <c r="B3809" s="676" t="s">
        <v>3676</v>
      </c>
      <c r="C3809" s="672" t="s">
        <v>4280</v>
      </c>
      <c r="D3809" s="675">
        <v>44742</v>
      </c>
      <c r="E3809" s="477" t="s">
        <v>3127</v>
      </c>
      <c r="F3809" s="682" t="s">
        <v>453</v>
      </c>
      <c r="G3809" s="670">
        <f>_xlfn.XLOOKUP(Table3[[#This Row],[district]],LISTS!B:B,LISTS!C:C,0,0,1)</f>
        <v>80401060</v>
      </c>
    </row>
    <row r="3810" spans="1:7" ht="13.5" x14ac:dyDescent="0.35">
      <c r="A3810" s="674" t="s">
        <v>3823</v>
      </c>
      <c r="B3810" s="676" t="s">
        <v>3650</v>
      </c>
      <c r="C3810" s="672" t="s">
        <v>4280</v>
      </c>
      <c r="D3810" s="675">
        <v>44742</v>
      </c>
      <c r="E3810" s="477" t="s">
        <v>3127</v>
      </c>
      <c r="F3810" s="682" t="s">
        <v>453</v>
      </c>
      <c r="G3810" s="670">
        <f>_xlfn.XLOOKUP(Table3[[#This Row],[district]],LISTS!B:B,LISTS!C:C,0,0,1)</f>
        <v>80401060</v>
      </c>
    </row>
    <row r="3811" spans="1:7" ht="13.5" x14ac:dyDescent="0.35">
      <c r="A3811" s="674" t="s">
        <v>3812</v>
      </c>
      <c r="B3811" s="676" t="s">
        <v>3680</v>
      </c>
      <c r="C3811" s="672" t="s">
        <v>4280</v>
      </c>
      <c r="D3811" s="675">
        <v>44742</v>
      </c>
      <c r="E3811" s="477" t="s">
        <v>3127</v>
      </c>
      <c r="F3811" s="682" t="s">
        <v>453</v>
      </c>
      <c r="G3811" s="670">
        <f>_xlfn.XLOOKUP(Table3[[#This Row],[district]],LISTS!B:B,LISTS!C:C,0,0,1)</f>
        <v>80401060</v>
      </c>
    </row>
    <row r="3812" spans="1:7" ht="13.5" x14ac:dyDescent="0.35">
      <c r="A3812" s="674" t="s">
        <v>3812</v>
      </c>
      <c r="B3812" s="676" t="s">
        <v>3650</v>
      </c>
      <c r="C3812" s="672" t="s">
        <v>4280</v>
      </c>
      <c r="D3812" s="675">
        <v>44742</v>
      </c>
      <c r="E3812" s="477" t="s">
        <v>3127</v>
      </c>
      <c r="F3812" s="682" t="s">
        <v>453</v>
      </c>
      <c r="G3812" s="670">
        <f>_xlfn.XLOOKUP(Table3[[#This Row],[district]],LISTS!B:B,LISTS!C:C,0,0,1)</f>
        <v>80401060</v>
      </c>
    </row>
    <row r="3813" spans="1:7" ht="13.5" x14ac:dyDescent="0.35">
      <c r="A3813" s="674" t="s">
        <v>3796</v>
      </c>
      <c r="B3813" s="676" t="s">
        <v>3682</v>
      </c>
      <c r="C3813" s="672" t="s">
        <v>4280</v>
      </c>
      <c r="D3813" s="675">
        <v>44742</v>
      </c>
      <c r="E3813" s="477" t="s">
        <v>3127</v>
      </c>
      <c r="F3813" s="682" t="s">
        <v>453</v>
      </c>
      <c r="G3813" s="670">
        <f>_xlfn.XLOOKUP(Table3[[#This Row],[district]],LISTS!B:B,LISTS!C:C,0,0,1)</f>
        <v>80401060</v>
      </c>
    </row>
    <row r="3814" spans="1:7" ht="13.5" x14ac:dyDescent="0.35">
      <c r="A3814" s="674" t="s">
        <v>3796</v>
      </c>
      <c r="B3814" s="676" t="s">
        <v>3650</v>
      </c>
      <c r="C3814" s="672" t="s">
        <v>4280</v>
      </c>
      <c r="D3814" s="675">
        <v>44742</v>
      </c>
      <c r="E3814" s="477" t="s">
        <v>3127</v>
      </c>
      <c r="F3814" s="682" t="s">
        <v>453</v>
      </c>
      <c r="G3814" s="670">
        <f>_xlfn.XLOOKUP(Table3[[#This Row],[district]],LISTS!B:B,LISTS!C:C,0,0,1)</f>
        <v>80401060</v>
      </c>
    </row>
    <row r="3815" spans="1:7" ht="13.5" x14ac:dyDescent="0.35">
      <c r="A3815" s="670" t="s">
        <v>3517</v>
      </c>
      <c r="B3815" s="676" t="s">
        <v>3683</v>
      </c>
      <c r="C3815" s="672" t="s">
        <v>4280</v>
      </c>
      <c r="D3815" s="675">
        <v>44742</v>
      </c>
      <c r="E3815" s="477" t="s">
        <v>3127</v>
      </c>
      <c r="F3815" s="682" t="s">
        <v>453</v>
      </c>
      <c r="G3815" s="670">
        <f>_xlfn.XLOOKUP(Table3[[#This Row],[district]],LISTS!B:B,LISTS!C:C,0,0,1)</f>
        <v>80401060</v>
      </c>
    </row>
    <row r="3816" spans="1:7" ht="13.5" x14ac:dyDescent="0.35">
      <c r="A3816" s="674" t="s">
        <v>3517</v>
      </c>
      <c r="B3816" s="674" t="s">
        <v>3650</v>
      </c>
      <c r="C3816" s="672" t="s">
        <v>4280</v>
      </c>
      <c r="D3816" s="675">
        <v>44742</v>
      </c>
      <c r="E3816" s="477" t="s">
        <v>3127</v>
      </c>
      <c r="F3816" s="682" t="s">
        <v>453</v>
      </c>
      <c r="G3816" s="670">
        <f>_xlfn.XLOOKUP(Table3[[#This Row],[district]],LISTS!B:B,LISTS!C:C,0,0,1)</f>
        <v>80401060</v>
      </c>
    </row>
    <row r="3817" spans="1:7" ht="13.5" x14ac:dyDescent="0.35">
      <c r="A3817" s="674" t="s">
        <v>3817</v>
      </c>
      <c r="B3817" s="676" t="s">
        <v>3685</v>
      </c>
      <c r="C3817" s="672" t="s">
        <v>4280</v>
      </c>
      <c r="D3817" s="675">
        <v>44742</v>
      </c>
      <c r="E3817" s="477" t="s">
        <v>3127</v>
      </c>
      <c r="F3817" s="682" t="s">
        <v>453</v>
      </c>
      <c r="G3817" s="670">
        <f>_xlfn.XLOOKUP(Table3[[#This Row],[district]],LISTS!B:B,LISTS!C:C,0,0,1)</f>
        <v>80401060</v>
      </c>
    </row>
    <row r="3818" spans="1:7" ht="13.5" x14ac:dyDescent="0.35">
      <c r="A3818" s="674" t="s">
        <v>3817</v>
      </c>
      <c r="B3818" s="676" t="s">
        <v>3650</v>
      </c>
      <c r="C3818" s="672" t="s">
        <v>4280</v>
      </c>
      <c r="D3818" s="675">
        <v>44742</v>
      </c>
      <c r="E3818" s="477" t="s">
        <v>3127</v>
      </c>
      <c r="F3818" s="682" t="s">
        <v>453</v>
      </c>
      <c r="G3818" s="670">
        <f>_xlfn.XLOOKUP(Table3[[#This Row],[district]],LISTS!B:B,LISTS!C:C,0,0,1)</f>
        <v>80401060</v>
      </c>
    </row>
    <row r="3819" spans="1:7" ht="13.5" x14ac:dyDescent="0.35">
      <c r="A3819" s="674" t="s">
        <v>3684</v>
      </c>
      <c r="B3819" s="676" t="s">
        <v>3688</v>
      </c>
      <c r="C3819" s="672" t="s">
        <v>4280</v>
      </c>
      <c r="D3819" s="675">
        <v>44742</v>
      </c>
      <c r="E3819" s="477" t="s">
        <v>3127</v>
      </c>
      <c r="F3819" s="682" t="s">
        <v>453</v>
      </c>
      <c r="G3819" s="670">
        <f>_xlfn.XLOOKUP(Table3[[#This Row],[district]],LISTS!B:B,LISTS!C:C,0,0,1)</f>
        <v>80401060</v>
      </c>
    </row>
    <row r="3820" spans="1:7" ht="13.5" x14ac:dyDescent="0.35">
      <c r="A3820" s="674" t="s">
        <v>3684</v>
      </c>
      <c r="B3820" s="676" t="s">
        <v>3650</v>
      </c>
      <c r="C3820" s="672" t="s">
        <v>4280</v>
      </c>
      <c r="D3820" s="675">
        <v>44742</v>
      </c>
      <c r="E3820" s="477" t="s">
        <v>3127</v>
      </c>
      <c r="F3820" s="682" t="s">
        <v>453</v>
      </c>
      <c r="G3820" s="670">
        <f>_xlfn.XLOOKUP(Table3[[#This Row],[district]],LISTS!B:B,LISTS!C:C,0,0,1)</f>
        <v>80401060</v>
      </c>
    </row>
    <row r="3821" spans="1:7" ht="13.5" x14ac:dyDescent="0.35">
      <c r="A3821" s="670" t="s">
        <v>3537</v>
      </c>
      <c r="B3821" s="676" t="s">
        <v>3689</v>
      </c>
      <c r="C3821" s="672" t="s">
        <v>4280</v>
      </c>
      <c r="D3821" s="675">
        <v>44742</v>
      </c>
      <c r="E3821" s="477" t="s">
        <v>3127</v>
      </c>
      <c r="F3821" s="682" t="s">
        <v>453</v>
      </c>
      <c r="G3821" s="670">
        <f>_xlfn.XLOOKUP(Table3[[#This Row],[district]],LISTS!B:B,LISTS!C:C,0,0,1)</f>
        <v>80401060</v>
      </c>
    </row>
    <row r="3822" spans="1:7" ht="13.5" x14ac:dyDescent="0.35">
      <c r="A3822" s="674" t="s">
        <v>3537</v>
      </c>
      <c r="B3822" s="676" t="s">
        <v>3650</v>
      </c>
      <c r="C3822" s="672" t="s">
        <v>4280</v>
      </c>
      <c r="D3822" s="675">
        <v>44742</v>
      </c>
      <c r="E3822" s="477" t="s">
        <v>3127</v>
      </c>
      <c r="F3822" s="682" t="s">
        <v>453</v>
      </c>
      <c r="G3822" s="670">
        <f>_xlfn.XLOOKUP(Table3[[#This Row],[district]],LISTS!B:B,LISTS!C:C,0,0,1)</f>
        <v>80401060</v>
      </c>
    </row>
    <row r="3823" spans="1:7" ht="13.5" x14ac:dyDescent="0.35">
      <c r="A3823" s="670" t="s">
        <v>3608</v>
      </c>
      <c r="B3823" s="676" t="s">
        <v>3691</v>
      </c>
      <c r="C3823" s="672" t="s">
        <v>4279</v>
      </c>
      <c r="D3823" s="675">
        <v>44742</v>
      </c>
      <c r="E3823" s="477" t="s">
        <v>3127</v>
      </c>
      <c r="F3823" s="682" t="s">
        <v>453</v>
      </c>
      <c r="G3823" s="670">
        <f>_xlfn.XLOOKUP(Table3[[#This Row],[district]],LISTS!B:B,LISTS!C:C,0,0,1)</f>
        <v>80401060</v>
      </c>
    </row>
    <row r="3824" spans="1:7" ht="13.5" x14ac:dyDescent="0.35">
      <c r="A3824" s="674" t="s">
        <v>3608</v>
      </c>
      <c r="B3824" s="674" t="s">
        <v>3680</v>
      </c>
      <c r="C3824" s="672" t="s">
        <v>4279</v>
      </c>
      <c r="D3824" s="675">
        <v>44742</v>
      </c>
      <c r="E3824" s="477" t="s">
        <v>3127</v>
      </c>
      <c r="F3824" s="682" t="s">
        <v>453</v>
      </c>
      <c r="G3824" s="670">
        <f>_xlfn.XLOOKUP(Table3[[#This Row],[district]],LISTS!B:B,LISTS!C:C,0,0,1)</f>
        <v>80401060</v>
      </c>
    </row>
    <row r="3825" spans="1:7" ht="13.5" x14ac:dyDescent="0.35">
      <c r="A3825" s="674" t="s">
        <v>3841</v>
      </c>
      <c r="B3825" s="676" t="s">
        <v>3693</v>
      </c>
      <c r="C3825" s="672" t="s">
        <v>4280</v>
      </c>
      <c r="D3825" s="675">
        <v>44742</v>
      </c>
      <c r="E3825" s="477" t="s">
        <v>3127</v>
      </c>
      <c r="F3825" s="682" t="s">
        <v>453</v>
      </c>
      <c r="G3825" s="670">
        <f>_xlfn.XLOOKUP(Table3[[#This Row],[district]],LISTS!B:B,LISTS!C:C,0,0,1)</f>
        <v>80401060</v>
      </c>
    </row>
    <row r="3826" spans="1:7" ht="13.5" x14ac:dyDescent="0.35">
      <c r="A3826" s="674" t="s">
        <v>3841</v>
      </c>
      <c r="B3826" s="676" t="s">
        <v>3680</v>
      </c>
      <c r="C3826" s="672" t="s">
        <v>4280</v>
      </c>
      <c r="D3826" s="675">
        <v>44742</v>
      </c>
      <c r="E3826" s="477" t="s">
        <v>3127</v>
      </c>
      <c r="F3826" s="682" t="s">
        <v>453</v>
      </c>
      <c r="G3826" s="670">
        <f>_xlfn.XLOOKUP(Table3[[#This Row],[district]],LISTS!B:B,LISTS!C:C,0,0,1)</f>
        <v>80401060</v>
      </c>
    </row>
    <row r="3827" spans="1:7" ht="13.5" x14ac:dyDescent="0.35">
      <c r="A3827" s="674" t="s">
        <v>3826</v>
      </c>
      <c r="B3827" s="676" t="s">
        <v>4273</v>
      </c>
      <c r="C3827" s="672" t="s">
        <v>4280</v>
      </c>
      <c r="D3827" s="675">
        <v>44742</v>
      </c>
      <c r="E3827" s="477" t="s">
        <v>3127</v>
      </c>
      <c r="F3827" s="682" t="s">
        <v>453</v>
      </c>
      <c r="G3827" s="670">
        <f>_xlfn.XLOOKUP(Table3[[#This Row],[district]],LISTS!B:B,LISTS!C:C,0,0,1)</f>
        <v>80401060</v>
      </c>
    </row>
    <row r="3828" spans="1:7" ht="13.5" x14ac:dyDescent="0.35">
      <c r="A3828" s="674" t="s">
        <v>3826</v>
      </c>
      <c r="B3828" s="676" t="s">
        <v>3680</v>
      </c>
      <c r="C3828" s="672" t="s">
        <v>4280</v>
      </c>
      <c r="D3828" s="675">
        <v>44742</v>
      </c>
      <c r="E3828" s="477" t="s">
        <v>3127</v>
      </c>
      <c r="F3828" s="682" t="s">
        <v>453</v>
      </c>
      <c r="G3828" s="670">
        <f>_xlfn.XLOOKUP(Table3[[#This Row],[district]],LISTS!B:B,LISTS!C:C,0,0,1)</f>
        <v>80401060</v>
      </c>
    </row>
    <row r="3829" spans="1:7" ht="13.5" x14ac:dyDescent="0.35">
      <c r="A3829" s="674" t="s">
        <v>3793</v>
      </c>
      <c r="B3829" s="676" t="s">
        <v>3634</v>
      </c>
      <c r="C3829" s="672" t="s">
        <v>4280</v>
      </c>
      <c r="D3829" s="675">
        <v>44742</v>
      </c>
      <c r="E3829" s="477" t="s">
        <v>3127</v>
      </c>
      <c r="F3829" s="682" t="s">
        <v>453</v>
      </c>
      <c r="G3829" s="670">
        <f>_xlfn.XLOOKUP(Table3[[#This Row],[district]],LISTS!B:B,LISTS!C:C,0,0,1)</f>
        <v>80401060</v>
      </c>
    </row>
    <row r="3830" spans="1:7" ht="13.5" x14ac:dyDescent="0.35">
      <c r="A3830" s="674" t="s">
        <v>3793</v>
      </c>
      <c r="B3830" s="676" t="s">
        <v>3680</v>
      </c>
      <c r="C3830" s="672" t="s">
        <v>4280</v>
      </c>
      <c r="D3830" s="675">
        <v>44742</v>
      </c>
      <c r="E3830" s="477" t="s">
        <v>3127</v>
      </c>
      <c r="F3830" s="682" t="s">
        <v>453</v>
      </c>
      <c r="G3830" s="670">
        <f>_xlfn.XLOOKUP(Table3[[#This Row],[district]],LISTS!B:B,LISTS!C:C,0,0,1)</f>
        <v>80401060</v>
      </c>
    </row>
    <row r="3831" spans="1:7" ht="13.5" x14ac:dyDescent="0.35">
      <c r="A3831" s="674" t="s">
        <v>3671</v>
      </c>
      <c r="B3831" s="676" t="s">
        <v>607</v>
      </c>
      <c r="C3831" s="672" t="s">
        <v>4280</v>
      </c>
      <c r="D3831" s="675">
        <v>44742</v>
      </c>
      <c r="E3831" s="477" t="s">
        <v>3127</v>
      </c>
      <c r="F3831" s="682" t="s">
        <v>453</v>
      </c>
      <c r="G3831" s="670">
        <f>_xlfn.XLOOKUP(Table3[[#This Row],[district]],LISTS!B:B,LISTS!C:C,0,0,1)</f>
        <v>80401060</v>
      </c>
    </row>
    <row r="3832" spans="1:7" ht="13.5" x14ac:dyDescent="0.35">
      <c r="A3832" s="674" t="s">
        <v>3671</v>
      </c>
      <c r="B3832" s="676" t="s">
        <v>3680</v>
      </c>
      <c r="C3832" s="672" t="s">
        <v>4280</v>
      </c>
      <c r="D3832" s="675">
        <v>44742</v>
      </c>
      <c r="E3832" s="477" t="s">
        <v>3127</v>
      </c>
      <c r="F3832" s="682" t="s">
        <v>453</v>
      </c>
      <c r="G3832" s="670">
        <f>_xlfn.XLOOKUP(Table3[[#This Row],[district]],LISTS!B:B,LISTS!C:C,0,0,1)</f>
        <v>80401060</v>
      </c>
    </row>
    <row r="3833" spans="1:7" ht="13.5" x14ac:dyDescent="0.35">
      <c r="A3833" s="674" t="s">
        <v>3780</v>
      </c>
      <c r="B3833" s="676" t="s">
        <v>378</v>
      </c>
      <c r="C3833" s="672" t="s">
        <v>4280</v>
      </c>
      <c r="D3833" s="675">
        <v>44742</v>
      </c>
      <c r="E3833" s="477" t="s">
        <v>3127</v>
      </c>
      <c r="F3833" s="682" t="s">
        <v>453</v>
      </c>
      <c r="G3833" s="670">
        <f>_xlfn.XLOOKUP(Table3[[#This Row],[district]],LISTS!B:B,LISTS!C:C,0,0,1)</f>
        <v>80401060</v>
      </c>
    </row>
    <row r="3834" spans="1:7" ht="13.5" x14ac:dyDescent="0.35">
      <c r="A3834" s="674" t="s">
        <v>3780</v>
      </c>
      <c r="B3834" s="676" t="s">
        <v>3680</v>
      </c>
      <c r="C3834" s="672" t="s">
        <v>4280</v>
      </c>
      <c r="D3834" s="675">
        <v>44742</v>
      </c>
      <c r="E3834" s="477" t="s">
        <v>3127</v>
      </c>
      <c r="F3834" s="682" t="s">
        <v>453</v>
      </c>
      <c r="G3834" s="670">
        <f>_xlfn.XLOOKUP(Table3[[#This Row],[district]],LISTS!B:B,LISTS!C:C,0,0,1)</f>
        <v>80401060</v>
      </c>
    </row>
    <row r="3835" spans="1:7" ht="13.5" x14ac:dyDescent="0.35">
      <c r="A3835" s="670" t="s">
        <v>3603</v>
      </c>
      <c r="B3835" s="676" t="s">
        <v>3637</v>
      </c>
      <c r="C3835" s="672" t="s">
        <v>4279</v>
      </c>
      <c r="D3835" s="675">
        <v>44742</v>
      </c>
      <c r="E3835" s="477" t="s">
        <v>3127</v>
      </c>
      <c r="F3835" s="682" t="s">
        <v>453</v>
      </c>
      <c r="G3835" s="670">
        <f>_xlfn.XLOOKUP(Table3[[#This Row],[district]],LISTS!B:B,LISTS!C:C,0,0,1)</f>
        <v>80401060</v>
      </c>
    </row>
    <row r="3836" spans="1:7" ht="13.5" x14ac:dyDescent="0.35">
      <c r="A3836" s="674" t="s">
        <v>3603</v>
      </c>
      <c r="B3836" s="676" t="s">
        <v>3680</v>
      </c>
      <c r="C3836" s="672" t="s">
        <v>4279</v>
      </c>
      <c r="D3836" s="675">
        <v>44742</v>
      </c>
      <c r="E3836" s="477" t="s">
        <v>3127</v>
      </c>
      <c r="F3836" s="682" t="s">
        <v>453</v>
      </c>
      <c r="G3836" s="670">
        <f>_xlfn.XLOOKUP(Table3[[#This Row],[district]],LISTS!B:B,LISTS!C:C,0,0,1)</f>
        <v>80401060</v>
      </c>
    </row>
    <row r="3837" spans="1:7" ht="13.5" x14ac:dyDescent="0.35">
      <c r="A3837" s="671" t="s">
        <v>4131</v>
      </c>
      <c r="B3837" s="676" t="s">
        <v>3693</v>
      </c>
      <c r="C3837" s="672" t="s">
        <v>4280</v>
      </c>
      <c r="D3837" s="675">
        <v>44742</v>
      </c>
      <c r="E3837" s="477" t="s">
        <v>3127</v>
      </c>
      <c r="F3837" s="682" t="s">
        <v>453</v>
      </c>
      <c r="G3837" s="670">
        <f>_xlfn.XLOOKUP(Table3[[#This Row],[district]],LISTS!B:B,LISTS!C:C,0,0,1)</f>
        <v>80401060</v>
      </c>
    </row>
    <row r="3838" spans="1:7" ht="13.5" x14ac:dyDescent="0.35">
      <c r="A3838" s="674" t="s">
        <v>4131</v>
      </c>
      <c r="B3838" s="676" t="s">
        <v>3642</v>
      </c>
      <c r="C3838" s="672" t="s">
        <v>4280</v>
      </c>
      <c r="D3838" s="675">
        <v>44742</v>
      </c>
      <c r="E3838" s="477" t="s">
        <v>3127</v>
      </c>
      <c r="F3838" s="682" t="s">
        <v>453</v>
      </c>
      <c r="G3838" s="670">
        <f>_xlfn.XLOOKUP(Table3[[#This Row],[district]],LISTS!B:B,LISTS!C:C,0,0,1)</f>
        <v>80401060</v>
      </c>
    </row>
    <row r="3839" spans="1:7" ht="13.5" x14ac:dyDescent="0.35">
      <c r="A3839" s="674" t="s">
        <v>3774</v>
      </c>
      <c r="B3839" s="676" t="s">
        <v>3616</v>
      </c>
      <c r="C3839" s="672" t="s">
        <v>4280</v>
      </c>
      <c r="D3839" s="675">
        <v>44742</v>
      </c>
      <c r="E3839" s="477" t="s">
        <v>3127</v>
      </c>
      <c r="F3839" s="682" t="s">
        <v>453</v>
      </c>
      <c r="G3839" s="670">
        <f>_xlfn.XLOOKUP(Table3[[#This Row],[district]],LISTS!B:B,LISTS!C:C,0,0,1)</f>
        <v>80401060</v>
      </c>
    </row>
    <row r="3840" spans="1:7" ht="13.5" x14ac:dyDescent="0.35">
      <c r="A3840" s="674" t="s">
        <v>3774</v>
      </c>
      <c r="B3840" s="676" t="s">
        <v>3680</v>
      </c>
      <c r="C3840" s="672" t="s">
        <v>4280</v>
      </c>
      <c r="D3840" s="675">
        <v>44742</v>
      </c>
      <c r="E3840" s="477" t="s">
        <v>3127</v>
      </c>
      <c r="F3840" s="682" t="s">
        <v>453</v>
      </c>
      <c r="G3840" s="670">
        <f>_xlfn.XLOOKUP(Table3[[#This Row],[district]],LISTS!B:B,LISTS!C:C,0,0,1)</f>
        <v>80401060</v>
      </c>
    </row>
    <row r="3841" spans="1:7" ht="13.5" x14ac:dyDescent="0.35">
      <c r="A3841" s="670" t="s">
        <v>3599</v>
      </c>
      <c r="B3841" s="676" t="s">
        <v>3638</v>
      </c>
      <c r="C3841" s="672" t="s">
        <v>4279</v>
      </c>
      <c r="D3841" s="675">
        <v>44742</v>
      </c>
      <c r="E3841" s="477" t="s">
        <v>3127</v>
      </c>
      <c r="F3841" s="682" t="s">
        <v>453</v>
      </c>
      <c r="G3841" s="670">
        <f>_xlfn.XLOOKUP(Table3[[#This Row],[district]],LISTS!B:B,LISTS!C:C,0,0,1)</f>
        <v>80401060</v>
      </c>
    </row>
    <row r="3842" spans="1:7" ht="13.5" x14ac:dyDescent="0.35">
      <c r="A3842" s="674" t="s">
        <v>3599</v>
      </c>
      <c r="B3842" s="676" t="s">
        <v>3680</v>
      </c>
      <c r="C3842" s="672" t="s">
        <v>4279</v>
      </c>
      <c r="D3842" s="675">
        <v>44742</v>
      </c>
      <c r="E3842" s="477" t="s">
        <v>3127</v>
      </c>
      <c r="F3842" s="682" t="s">
        <v>453</v>
      </c>
      <c r="G3842" s="670">
        <f>_xlfn.XLOOKUP(Table3[[#This Row],[district]],LISTS!B:B,LISTS!C:C,0,0,1)</f>
        <v>80401060</v>
      </c>
    </row>
    <row r="3843" spans="1:7" ht="13.5" x14ac:dyDescent="0.35">
      <c r="A3843" s="670" t="s">
        <v>3516</v>
      </c>
      <c r="B3843" s="676" t="s">
        <v>3639</v>
      </c>
      <c r="C3843" s="672" t="s">
        <v>4280</v>
      </c>
      <c r="D3843" s="675">
        <v>44742</v>
      </c>
      <c r="E3843" s="477" t="s">
        <v>3127</v>
      </c>
      <c r="F3843" s="682" t="s">
        <v>453</v>
      </c>
      <c r="G3843" s="670">
        <f>_xlfn.XLOOKUP(Table3[[#This Row],[district]],LISTS!B:B,LISTS!C:C,0,0,1)</f>
        <v>80401060</v>
      </c>
    </row>
    <row r="3844" spans="1:7" ht="13.5" x14ac:dyDescent="0.35">
      <c r="A3844" s="674" t="s">
        <v>3516</v>
      </c>
      <c r="B3844" s="674" t="s">
        <v>3680</v>
      </c>
      <c r="C3844" s="672" t="s">
        <v>4280</v>
      </c>
      <c r="D3844" s="675">
        <v>44742</v>
      </c>
      <c r="E3844" s="477" t="s">
        <v>3127</v>
      </c>
      <c r="F3844" s="682" t="s">
        <v>453</v>
      </c>
      <c r="G3844" s="670">
        <f>_xlfn.XLOOKUP(Table3[[#This Row],[district]],LISTS!B:B,LISTS!C:C,0,0,1)</f>
        <v>80401060</v>
      </c>
    </row>
    <row r="3845" spans="1:7" ht="13.5" x14ac:dyDescent="0.35">
      <c r="A3845" s="674" t="s">
        <v>3840</v>
      </c>
      <c r="B3845" s="676" t="s">
        <v>3640</v>
      </c>
      <c r="C3845" s="672" t="s">
        <v>4280</v>
      </c>
      <c r="D3845" s="675">
        <v>44742</v>
      </c>
      <c r="E3845" s="477" t="s">
        <v>3127</v>
      </c>
      <c r="F3845" s="682" t="s">
        <v>453</v>
      </c>
      <c r="G3845" s="670">
        <f>_xlfn.XLOOKUP(Table3[[#This Row],[district]],LISTS!B:B,LISTS!C:C,0,0,1)</f>
        <v>80401060</v>
      </c>
    </row>
    <row r="3846" spans="1:7" ht="13.5" x14ac:dyDescent="0.35">
      <c r="A3846" s="674" t="s">
        <v>3840</v>
      </c>
      <c r="B3846" s="676" t="s">
        <v>3680</v>
      </c>
      <c r="C3846" s="672" t="s">
        <v>4280</v>
      </c>
      <c r="D3846" s="675">
        <v>44742</v>
      </c>
      <c r="E3846" s="477" t="s">
        <v>3127</v>
      </c>
      <c r="F3846" s="682" t="s">
        <v>453</v>
      </c>
      <c r="G3846" s="670">
        <f>_xlfn.XLOOKUP(Table3[[#This Row],[district]],LISTS!B:B,LISTS!C:C,0,0,1)</f>
        <v>80401060</v>
      </c>
    </row>
    <row r="3847" spans="1:7" ht="13.5" x14ac:dyDescent="0.35">
      <c r="A3847" s="670" t="s">
        <v>3574</v>
      </c>
      <c r="B3847" s="676" t="s">
        <v>3641</v>
      </c>
      <c r="C3847" s="672" t="s">
        <v>4279</v>
      </c>
      <c r="D3847" s="675">
        <v>44742</v>
      </c>
      <c r="E3847" s="477" t="s">
        <v>3127</v>
      </c>
      <c r="F3847" s="682" t="s">
        <v>453</v>
      </c>
      <c r="G3847" s="670">
        <f>_xlfn.XLOOKUP(Table3[[#This Row],[district]],LISTS!B:B,LISTS!C:C,0,0,1)</f>
        <v>80401060</v>
      </c>
    </row>
    <row r="3848" spans="1:7" ht="13.5" x14ac:dyDescent="0.35">
      <c r="A3848" s="674" t="s">
        <v>3574</v>
      </c>
      <c r="B3848" s="676" t="s">
        <v>3680</v>
      </c>
      <c r="C3848" s="672" t="s">
        <v>4279</v>
      </c>
      <c r="D3848" s="675">
        <v>44742</v>
      </c>
      <c r="E3848" s="477" t="s">
        <v>3127</v>
      </c>
      <c r="F3848" s="682" t="s">
        <v>453</v>
      </c>
      <c r="G3848" s="670">
        <f>_xlfn.XLOOKUP(Table3[[#This Row],[district]],LISTS!B:B,LISTS!C:C,0,0,1)</f>
        <v>80401060</v>
      </c>
    </row>
    <row r="3849" spans="1:7" ht="13.5" x14ac:dyDescent="0.35">
      <c r="A3849" s="674" t="s">
        <v>3805</v>
      </c>
      <c r="B3849" s="676" t="s">
        <v>3642</v>
      </c>
      <c r="C3849" s="672" t="s">
        <v>4280</v>
      </c>
      <c r="D3849" s="675">
        <v>44742</v>
      </c>
      <c r="E3849" s="477" t="s">
        <v>3127</v>
      </c>
      <c r="F3849" s="682" t="s">
        <v>453</v>
      </c>
      <c r="G3849" s="670">
        <f>_xlfn.XLOOKUP(Table3[[#This Row],[district]],LISTS!B:B,LISTS!C:C,0,0,1)</f>
        <v>80401060</v>
      </c>
    </row>
    <row r="3850" spans="1:7" ht="13.5" x14ac:dyDescent="0.35">
      <c r="A3850" s="674" t="s">
        <v>3805</v>
      </c>
      <c r="B3850" s="676" t="s">
        <v>3680</v>
      </c>
      <c r="C3850" s="672" t="s">
        <v>4280</v>
      </c>
      <c r="D3850" s="675">
        <v>44742</v>
      </c>
      <c r="E3850" s="477" t="s">
        <v>3127</v>
      </c>
      <c r="F3850" s="682" t="s">
        <v>453</v>
      </c>
      <c r="G3850" s="670">
        <f>_xlfn.XLOOKUP(Table3[[#This Row],[district]],LISTS!B:B,LISTS!C:C,0,0,1)</f>
        <v>80401060</v>
      </c>
    </row>
    <row r="3851" spans="1:7" ht="13.5" x14ac:dyDescent="0.35">
      <c r="A3851" s="674" t="s">
        <v>3744</v>
      </c>
      <c r="B3851" s="676" t="s">
        <v>373</v>
      </c>
      <c r="C3851" s="672" t="s">
        <v>4280</v>
      </c>
      <c r="D3851" s="675">
        <v>44742</v>
      </c>
      <c r="E3851" s="477" t="s">
        <v>3127</v>
      </c>
      <c r="F3851" s="682" t="s">
        <v>453</v>
      </c>
      <c r="G3851" s="670">
        <f>_xlfn.XLOOKUP(Table3[[#This Row],[district]],LISTS!B:B,LISTS!C:C,0,0,1)</f>
        <v>80401060</v>
      </c>
    </row>
    <row r="3852" spans="1:7" ht="13.5" x14ac:dyDescent="0.35">
      <c r="A3852" s="674" t="s">
        <v>3744</v>
      </c>
      <c r="B3852" s="676" t="s">
        <v>3680</v>
      </c>
      <c r="C3852" s="672" t="s">
        <v>4280</v>
      </c>
      <c r="D3852" s="675">
        <v>44742</v>
      </c>
      <c r="E3852" s="477" t="s">
        <v>3127</v>
      </c>
      <c r="F3852" s="682" t="s">
        <v>453</v>
      </c>
      <c r="G3852" s="670">
        <f>_xlfn.XLOOKUP(Table3[[#This Row],[district]],LISTS!B:B,LISTS!C:C,0,0,1)</f>
        <v>80401060</v>
      </c>
    </row>
    <row r="3853" spans="1:7" ht="13.5" x14ac:dyDescent="0.35">
      <c r="A3853" s="674" t="s">
        <v>3792</v>
      </c>
      <c r="B3853" s="676" t="s">
        <v>3645</v>
      </c>
      <c r="C3853" s="672" t="s">
        <v>4280</v>
      </c>
      <c r="D3853" s="675">
        <v>44742</v>
      </c>
      <c r="E3853" s="477" t="s">
        <v>3127</v>
      </c>
      <c r="F3853" s="682" t="s">
        <v>453</v>
      </c>
      <c r="G3853" s="670">
        <f>_xlfn.XLOOKUP(Table3[[#This Row],[district]],LISTS!B:B,LISTS!C:C,0,0,1)</f>
        <v>80401060</v>
      </c>
    </row>
    <row r="3854" spans="1:7" ht="13.5" x14ac:dyDescent="0.35">
      <c r="A3854" s="674" t="s">
        <v>3792</v>
      </c>
      <c r="B3854" s="676" t="s">
        <v>3680</v>
      </c>
      <c r="C3854" s="672" t="s">
        <v>4280</v>
      </c>
      <c r="D3854" s="675">
        <v>44742</v>
      </c>
      <c r="E3854" s="477" t="s">
        <v>3127</v>
      </c>
      <c r="F3854" s="682" t="s">
        <v>453</v>
      </c>
      <c r="G3854" s="670">
        <f>_xlfn.XLOOKUP(Table3[[#This Row],[district]],LISTS!B:B,LISTS!C:C,0,0,1)</f>
        <v>80401060</v>
      </c>
    </row>
    <row r="3855" spans="1:7" ht="13.5" x14ac:dyDescent="0.35">
      <c r="A3855" s="670" t="s">
        <v>3592</v>
      </c>
      <c r="B3855" s="676" t="s">
        <v>3648</v>
      </c>
      <c r="C3855" s="672" t="s">
        <v>4279</v>
      </c>
      <c r="D3855" s="675">
        <v>44742</v>
      </c>
      <c r="E3855" s="477" t="s">
        <v>3127</v>
      </c>
      <c r="F3855" s="682" t="s">
        <v>453</v>
      </c>
      <c r="G3855" s="670">
        <f>_xlfn.XLOOKUP(Table3[[#This Row],[district]],LISTS!B:B,LISTS!C:C,0,0,1)</f>
        <v>80401060</v>
      </c>
    </row>
    <row r="3856" spans="1:7" ht="13.5" x14ac:dyDescent="0.35">
      <c r="A3856" s="674" t="s">
        <v>3592</v>
      </c>
      <c r="B3856" s="676" t="s">
        <v>3680</v>
      </c>
      <c r="C3856" s="672" t="s">
        <v>4279</v>
      </c>
      <c r="D3856" s="675">
        <v>44742</v>
      </c>
      <c r="E3856" s="477" t="s">
        <v>3127</v>
      </c>
      <c r="F3856" s="682" t="s">
        <v>453</v>
      </c>
      <c r="G3856" s="670">
        <f>_xlfn.XLOOKUP(Table3[[#This Row],[district]],LISTS!B:B,LISTS!C:C,0,0,1)</f>
        <v>80401060</v>
      </c>
    </row>
    <row r="3857" spans="1:7" ht="13.5" x14ac:dyDescent="0.35">
      <c r="A3857" s="671" t="s">
        <v>4132</v>
      </c>
      <c r="B3857" s="674" t="s">
        <v>4273</v>
      </c>
      <c r="C3857" s="672" t="s">
        <v>4280</v>
      </c>
      <c r="D3857" s="675">
        <v>44742</v>
      </c>
      <c r="E3857" s="477" t="s">
        <v>3127</v>
      </c>
      <c r="F3857" s="682" t="s">
        <v>453</v>
      </c>
      <c r="G3857" s="670">
        <f>_xlfn.XLOOKUP(Table3[[#This Row],[district]],LISTS!B:B,LISTS!C:C,0,0,1)</f>
        <v>80401060</v>
      </c>
    </row>
    <row r="3858" spans="1:7" ht="13.5" x14ac:dyDescent="0.35">
      <c r="A3858" s="674" t="s">
        <v>4132</v>
      </c>
      <c r="B3858" s="676" t="s">
        <v>3642</v>
      </c>
      <c r="C3858" s="672" t="s">
        <v>4280</v>
      </c>
      <c r="D3858" s="675">
        <v>44742</v>
      </c>
      <c r="E3858" s="477" t="s">
        <v>3127</v>
      </c>
      <c r="F3858" s="682" t="s">
        <v>453</v>
      </c>
      <c r="G3858" s="670">
        <f>_xlfn.XLOOKUP(Table3[[#This Row],[district]],LISTS!B:B,LISTS!C:C,0,0,1)</f>
        <v>80401060</v>
      </c>
    </row>
    <row r="3859" spans="1:7" ht="13.5" x14ac:dyDescent="0.35">
      <c r="A3859" s="671" t="s">
        <v>4133</v>
      </c>
      <c r="B3859" s="674" t="s">
        <v>3634</v>
      </c>
      <c r="C3859" s="672" t="s">
        <v>4280</v>
      </c>
      <c r="D3859" s="675">
        <v>44742</v>
      </c>
      <c r="E3859" s="477" t="s">
        <v>3127</v>
      </c>
      <c r="F3859" s="682" t="s">
        <v>453</v>
      </c>
      <c r="G3859" s="670">
        <f>_xlfn.XLOOKUP(Table3[[#This Row],[district]],LISTS!B:B,LISTS!C:C,0,0,1)</f>
        <v>80401060</v>
      </c>
    </row>
    <row r="3860" spans="1:7" ht="13.5" x14ac:dyDescent="0.35">
      <c r="A3860" s="674" t="s">
        <v>4133</v>
      </c>
      <c r="B3860" s="674" t="s">
        <v>3642</v>
      </c>
      <c r="C3860" s="672" t="s">
        <v>4280</v>
      </c>
      <c r="D3860" s="675">
        <v>44742</v>
      </c>
      <c r="E3860" s="477" t="s">
        <v>3127</v>
      </c>
      <c r="F3860" s="682" t="s">
        <v>453</v>
      </c>
      <c r="G3860" s="670">
        <f>_xlfn.XLOOKUP(Table3[[#This Row],[district]],LISTS!B:B,LISTS!C:C,0,0,1)</f>
        <v>80401060</v>
      </c>
    </row>
    <row r="3861" spans="1:7" ht="13.5" x14ac:dyDescent="0.35">
      <c r="A3861" s="671" t="s">
        <v>3921</v>
      </c>
      <c r="B3861" s="676" t="s">
        <v>3649</v>
      </c>
      <c r="C3861" s="672" t="s">
        <v>4279</v>
      </c>
      <c r="D3861" s="675">
        <v>44742</v>
      </c>
      <c r="E3861" s="477" t="s">
        <v>3127</v>
      </c>
      <c r="F3861" s="682" t="s">
        <v>453</v>
      </c>
      <c r="G3861" s="670">
        <f>_xlfn.XLOOKUP(Table3[[#This Row],[district]],LISTS!B:B,LISTS!C:C,0,0,1)</f>
        <v>80401060</v>
      </c>
    </row>
    <row r="3862" spans="1:7" ht="13.5" x14ac:dyDescent="0.35">
      <c r="A3862" s="674" t="s">
        <v>3921</v>
      </c>
      <c r="B3862" s="676" t="s">
        <v>3680</v>
      </c>
      <c r="C3862" s="672" t="s">
        <v>4279</v>
      </c>
      <c r="D3862" s="675">
        <v>44742</v>
      </c>
      <c r="E3862" s="477" t="s">
        <v>3127</v>
      </c>
      <c r="F3862" s="682" t="s">
        <v>453</v>
      </c>
      <c r="G3862" s="670">
        <f>_xlfn.XLOOKUP(Table3[[#This Row],[district]],LISTS!B:B,LISTS!C:C,0,0,1)</f>
        <v>80401060</v>
      </c>
    </row>
    <row r="3863" spans="1:7" ht="13.5" x14ac:dyDescent="0.35">
      <c r="A3863" s="671" t="s">
        <v>4134</v>
      </c>
      <c r="B3863" s="674" t="s">
        <v>607</v>
      </c>
      <c r="C3863" s="672" t="s">
        <v>4280</v>
      </c>
      <c r="D3863" s="675">
        <v>44742</v>
      </c>
      <c r="E3863" s="477" t="s">
        <v>3127</v>
      </c>
      <c r="F3863" s="682" t="s">
        <v>453</v>
      </c>
      <c r="G3863" s="670">
        <f>_xlfn.XLOOKUP(Table3[[#This Row],[district]],LISTS!B:B,LISTS!C:C,0,0,1)</f>
        <v>80401060</v>
      </c>
    </row>
    <row r="3864" spans="1:7" ht="13.5" x14ac:dyDescent="0.35">
      <c r="A3864" s="674" t="s">
        <v>4134</v>
      </c>
      <c r="B3864" s="676" t="s">
        <v>3642</v>
      </c>
      <c r="C3864" s="672" t="s">
        <v>4280</v>
      </c>
      <c r="D3864" s="675">
        <v>44742</v>
      </c>
      <c r="E3864" s="477" t="s">
        <v>3127</v>
      </c>
      <c r="F3864" s="682" t="s">
        <v>453</v>
      </c>
      <c r="G3864" s="670">
        <f>_xlfn.XLOOKUP(Table3[[#This Row],[district]],LISTS!B:B,LISTS!C:C,0,0,1)</f>
        <v>80401060</v>
      </c>
    </row>
    <row r="3865" spans="1:7" ht="13.5" x14ac:dyDescent="0.35">
      <c r="A3865" s="674" t="s">
        <v>3798</v>
      </c>
      <c r="B3865" s="676" t="s">
        <v>3650</v>
      </c>
      <c r="C3865" s="672" t="s">
        <v>4280</v>
      </c>
      <c r="D3865" s="675">
        <v>44742</v>
      </c>
      <c r="E3865" s="477" t="s">
        <v>3127</v>
      </c>
      <c r="F3865" s="682" t="s">
        <v>453</v>
      </c>
      <c r="G3865" s="670">
        <f>_xlfn.XLOOKUP(Table3[[#This Row],[district]],LISTS!B:B,LISTS!C:C,0,0,1)</f>
        <v>80401060</v>
      </c>
    </row>
    <row r="3866" spans="1:7" ht="13.5" x14ac:dyDescent="0.35">
      <c r="A3866" s="674" t="s">
        <v>3798</v>
      </c>
      <c r="B3866" s="676" t="s">
        <v>3680</v>
      </c>
      <c r="C3866" s="672" t="s">
        <v>4280</v>
      </c>
      <c r="D3866" s="675">
        <v>44742</v>
      </c>
      <c r="E3866" s="477" t="s">
        <v>3127</v>
      </c>
      <c r="F3866" s="682" t="s">
        <v>453</v>
      </c>
      <c r="G3866" s="670">
        <f>_xlfn.XLOOKUP(Table3[[#This Row],[district]],LISTS!B:B,LISTS!C:C,0,0,1)</f>
        <v>80401060</v>
      </c>
    </row>
    <row r="3867" spans="1:7" ht="13.5" x14ac:dyDescent="0.35">
      <c r="A3867" s="671" t="s">
        <v>3922</v>
      </c>
      <c r="B3867" s="676" t="s">
        <v>3482</v>
      </c>
      <c r="C3867" s="672" t="s">
        <v>4279</v>
      </c>
      <c r="D3867" s="675">
        <v>44742</v>
      </c>
      <c r="E3867" s="477" t="s">
        <v>3127</v>
      </c>
      <c r="F3867" s="682" t="s">
        <v>453</v>
      </c>
      <c r="G3867" s="670">
        <f>_xlfn.XLOOKUP(Table3[[#This Row],[district]],LISTS!B:B,LISTS!C:C,0,0,1)</f>
        <v>80401060</v>
      </c>
    </row>
    <row r="3868" spans="1:7" ht="13.5" x14ac:dyDescent="0.35">
      <c r="A3868" s="674" t="s">
        <v>3922</v>
      </c>
      <c r="B3868" s="674" t="s">
        <v>3680</v>
      </c>
      <c r="C3868" s="672" t="s">
        <v>4279</v>
      </c>
      <c r="D3868" s="675">
        <v>44742</v>
      </c>
      <c r="E3868" s="477" t="s">
        <v>3127</v>
      </c>
      <c r="F3868" s="682" t="s">
        <v>453</v>
      </c>
      <c r="G3868" s="670">
        <f>_xlfn.XLOOKUP(Table3[[#This Row],[district]],LISTS!B:B,LISTS!C:C,0,0,1)</f>
        <v>80401060</v>
      </c>
    </row>
    <row r="3869" spans="1:7" ht="13.5" x14ac:dyDescent="0.35">
      <c r="A3869" s="671" t="s">
        <v>3923</v>
      </c>
      <c r="B3869" s="676" t="s">
        <v>3656</v>
      </c>
      <c r="C3869" s="672" t="s">
        <v>4279</v>
      </c>
      <c r="D3869" s="675">
        <v>44742</v>
      </c>
      <c r="E3869" s="477" t="s">
        <v>3127</v>
      </c>
      <c r="F3869" s="682" t="s">
        <v>453</v>
      </c>
      <c r="G3869" s="670">
        <f>_xlfn.XLOOKUP(Table3[[#This Row],[district]],LISTS!B:B,LISTS!C:C,0,0,1)</f>
        <v>80401060</v>
      </c>
    </row>
    <row r="3870" spans="1:7" ht="13.5" x14ac:dyDescent="0.35">
      <c r="A3870" s="674" t="s">
        <v>3923</v>
      </c>
      <c r="B3870" s="676" t="s">
        <v>3680</v>
      </c>
      <c r="C3870" s="672" t="s">
        <v>4279</v>
      </c>
      <c r="D3870" s="675">
        <v>44742</v>
      </c>
      <c r="E3870" s="477" t="s">
        <v>3127</v>
      </c>
      <c r="F3870" s="682" t="s">
        <v>453</v>
      </c>
      <c r="G3870" s="670">
        <f>_xlfn.XLOOKUP(Table3[[#This Row],[district]],LISTS!B:B,LISTS!C:C,0,0,1)</f>
        <v>80401060</v>
      </c>
    </row>
    <row r="3871" spans="1:7" ht="13.5" x14ac:dyDescent="0.35">
      <c r="A3871" s="674" t="s">
        <v>3743</v>
      </c>
      <c r="B3871" s="676" t="s">
        <v>336</v>
      </c>
      <c r="C3871" s="672" t="s">
        <v>4280</v>
      </c>
      <c r="D3871" s="675">
        <v>44742</v>
      </c>
      <c r="E3871" s="477" t="s">
        <v>3127</v>
      </c>
      <c r="F3871" s="682" t="s">
        <v>453</v>
      </c>
      <c r="G3871" s="670">
        <f>_xlfn.XLOOKUP(Table3[[#This Row],[district]],LISTS!B:B,LISTS!C:C,0,0,1)</f>
        <v>80401060</v>
      </c>
    </row>
    <row r="3872" spans="1:7" ht="13.5" x14ac:dyDescent="0.35">
      <c r="A3872" s="674" t="s">
        <v>3743</v>
      </c>
      <c r="B3872" s="676" t="s">
        <v>3680</v>
      </c>
      <c r="C3872" s="672" t="s">
        <v>4280</v>
      </c>
      <c r="D3872" s="675">
        <v>44742</v>
      </c>
      <c r="E3872" s="477" t="s">
        <v>3127</v>
      </c>
      <c r="F3872" s="682" t="s">
        <v>453</v>
      </c>
      <c r="G3872" s="670">
        <f>_xlfn.XLOOKUP(Table3[[#This Row],[district]],LISTS!B:B,LISTS!C:C,0,0,1)</f>
        <v>80401060</v>
      </c>
    </row>
    <row r="3873" spans="1:7" ht="13.5" x14ac:dyDescent="0.35">
      <c r="A3873" s="674" t="s">
        <v>3831</v>
      </c>
      <c r="B3873" s="676" t="s">
        <v>3658</v>
      </c>
      <c r="C3873" s="672" t="s">
        <v>4280</v>
      </c>
      <c r="D3873" s="675">
        <v>44742</v>
      </c>
      <c r="E3873" s="477" t="s">
        <v>3127</v>
      </c>
      <c r="F3873" s="682" t="s">
        <v>453</v>
      </c>
      <c r="G3873" s="670">
        <f>_xlfn.XLOOKUP(Table3[[#This Row],[district]],LISTS!B:B,LISTS!C:C,0,0,1)</f>
        <v>80401060</v>
      </c>
    </row>
    <row r="3874" spans="1:7" ht="13.5" x14ac:dyDescent="0.35">
      <c r="A3874" s="674" t="s">
        <v>3831</v>
      </c>
      <c r="B3874" s="676" t="s">
        <v>3680</v>
      </c>
      <c r="C3874" s="672" t="s">
        <v>4280</v>
      </c>
      <c r="D3874" s="675">
        <v>44742</v>
      </c>
      <c r="E3874" s="477" t="s">
        <v>3127</v>
      </c>
      <c r="F3874" s="682" t="s">
        <v>453</v>
      </c>
      <c r="G3874" s="670">
        <f>_xlfn.XLOOKUP(Table3[[#This Row],[district]],LISTS!B:B,LISTS!C:C,0,0,1)</f>
        <v>80401060</v>
      </c>
    </row>
    <row r="3875" spans="1:7" ht="13.5" x14ac:dyDescent="0.35">
      <c r="A3875" s="671" t="s">
        <v>4135</v>
      </c>
      <c r="B3875" s="674" t="s">
        <v>378</v>
      </c>
      <c r="C3875" s="672" t="s">
        <v>4280</v>
      </c>
      <c r="D3875" s="675">
        <v>44742</v>
      </c>
      <c r="E3875" s="477" t="s">
        <v>3127</v>
      </c>
      <c r="F3875" s="682" t="s">
        <v>453</v>
      </c>
      <c r="G3875" s="670">
        <f>_xlfn.XLOOKUP(Table3[[#This Row],[district]],LISTS!B:B,LISTS!C:C,0,0,1)</f>
        <v>80401060</v>
      </c>
    </row>
    <row r="3876" spans="1:7" ht="13.5" x14ac:dyDescent="0.35">
      <c r="A3876" s="674" t="s">
        <v>4135</v>
      </c>
      <c r="B3876" s="676" t="s">
        <v>3642</v>
      </c>
      <c r="C3876" s="672" t="s">
        <v>4280</v>
      </c>
      <c r="D3876" s="675">
        <v>44742</v>
      </c>
      <c r="E3876" s="477" t="s">
        <v>3127</v>
      </c>
      <c r="F3876" s="682" t="s">
        <v>453</v>
      </c>
      <c r="G3876" s="670">
        <f>_xlfn.XLOOKUP(Table3[[#This Row],[district]],LISTS!B:B,LISTS!C:C,0,0,1)</f>
        <v>80401060</v>
      </c>
    </row>
    <row r="3877" spans="1:7" ht="13.5" x14ac:dyDescent="0.35">
      <c r="A3877" s="674" t="s">
        <v>3775</v>
      </c>
      <c r="B3877" s="676" t="s">
        <v>3665</v>
      </c>
      <c r="C3877" s="672" t="s">
        <v>4280</v>
      </c>
      <c r="D3877" s="675">
        <v>44742</v>
      </c>
      <c r="E3877" s="477" t="s">
        <v>3127</v>
      </c>
      <c r="F3877" s="682" t="s">
        <v>453</v>
      </c>
      <c r="G3877" s="670">
        <f>_xlfn.XLOOKUP(Table3[[#This Row],[district]],LISTS!B:B,LISTS!C:C,0,0,1)</f>
        <v>80401060</v>
      </c>
    </row>
    <row r="3878" spans="1:7" ht="13.5" x14ac:dyDescent="0.35">
      <c r="A3878" s="674" t="s">
        <v>3775</v>
      </c>
      <c r="B3878" s="674" t="s">
        <v>3482</v>
      </c>
      <c r="C3878" s="672" t="s">
        <v>4280</v>
      </c>
      <c r="D3878" s="675">
        <v>44742</v>
      </c>
      <c r="E3878" s="477" t="s">
        <v>3127</v>
      </c>
      <c r="F3878" s="682" t="s">
        <v>453</v>
      </c>
      <c r="G3878" s="670">
        <f>_xlfn.XLOOKUP(Table3[[#This Row],[district]],LISTS!B:B,LISTS!C:C,0,0,1)</f>
        <v>80401060</v>
      </c>
    </row>
    <row r="3879" spans="1:7" ht="13.5" x14ac:dyDescent="0.35">
      <c r="A3879" s="674" t="s">
        <v>3701</v>
      </c>
      <c r="B3879" s="676" t="s">
        <v>3671</v>
      </c>
      <c r="C3879" s="672" t="s">
        <v>4280</v>
      </c>
      <c r="D3879" s="675">
        <v>44742</v>
      </c>
      <c r="E3879" s="477" t="s">
        <v>3127</v>
      </c>
      <c r="F3879" s="682" t="s">
        <v>453</v>
      </c>
      <c r="G3879" s="670">
        <f>_xlfn.XLOOKUP(Table3[[#This Row],[district]],LISTS!B:B,LISTS!C:C,0,0,1)</f>
        <v>80401060</v>
      </c>
    </row>
    <row r="3880" spans="1:7" ht="13.5" x14ac:dyDescent="0.35">
      <c r="A3880" s="674" t="s">
        <v>3701</v>
      </c>
      <c r="B3880" s="676" t="s">
        <v>3482</v>
      </c>
      <c r="C3880" s="672" t="s">
        <v>4280</v>
      </c>
      <c r="D3880" s="675">
        <v>44742</v>
      </c>
      <c r="E3880" s="477" t="s">
        <v>3127</v>
      </c>
      <c r="F3880" s="682" t="s">
        <v>453</v>
      </c>
      <c r="G3880" s="670">
        <f>_xlfn.XLOOKUP(Table3[[#This Row],[district]],LISTS!B:B,LISTS!C:C,0,0,1)</f>
        <v>80401060</v>
      </c>
    </row>
    <row r="3881" spans="1:7" ht="13.5" x14ac:dyDescent="0.35">
      <c r="A3881" s="674" t="s">
        <v>3842</v>
      </c>
      <c r="B3881" s="676" t="s">
        <v>3674</v>
      </c>
      <c r="C3881" s="672" t="s">
        <v>4280</v>
      </c>
      <c r="D3881" s="675">
        <v>44742</v>
      </c>
      <c r="E3881" s="477" t="s">
        <v>3127</v>
      </c>
      <c r="F3881" s="682" t="s">
        <v>453</v>
      </c>
      <c r="G3881" s="670">
        <f>_xlfn.XLOOKUP(Table3[[#This Row],[district]],LISTS!B:B,LISTS!C:C,0,0,1)</f>
        <v>80401060</v>
      </c>
    </row>
    <row r="3882" spans="1:7" ht="13.5" x14ac:dyDescent="0.35">
      <c r="A3882" s="674" t="s">
        <v>3842</v>
      </c>
      <c r="B3882" s="676" t="s">
        <v>3482</v>
      </c>
      <c r="C3882" s="672" t="s">
        <v>4280</v>
      </c>
      <c r="D3882" s="675">
        <v>44742</v>
      </c>
      <c r="E3882" s="477" t="s">
        <v>3127</v>
      </c>
      <c r="F3882" s="682" t="s">
        <v>453</v>
      </c>
      <c r="G3882" s="670">
        <f>_xlfn.XLOOKUP(Table3[[#This Row],[district]],LISTS!B:B,LISTS!C:C,0,0,1)</f>
        <v>80401060</v>
      </c>
    </row>
    <row r="3883" spans="1:7" ht="13.5" x14ac:dyDescent="0.35">
      <c r="A3883" s="671" t="s">
        <v>3924</v>
      </c>
      <c r="B3883" s="676" t="s">
        <v>3676</v>
      </c>
      <c r="C3883" s="672" t="s">
        <v>4279</v>
      </c>
      <c r="D3883" s="675">
        <v>44742</v>
      </c>
      <c r="E3883" s="477" t="s">
        <v>3127</v>
      </c>
      <c r="F3883" s="682" t="s">
        <v>453</v>
      </c>
      <c r="G3883" s="670">
        <f>_xlfn.XLOOKUP(Table3[[#This Row],[district]],LISTS!B:B,LISTS!C:C,0,0,1)</f>
        <v>80401060</v>
      </c>
    </row>
    <row r="3884" spans="1:7" ht="13.5" x14ac:dyDescent="0.35">
      <c r="A3884" s="674" t="s">
        <v>3924</v>
      </c>
      <c r="B3884" s="676" t="s">
        <v>3482</v>
      </c>
      <c r="C3884" s="672" t="s">
        <v>4279</v>
      </c>
      <c r="D3884" s="675">
        <v>44742</v>
      </c>
      <c r="E3884" s="477" t="s">
        <v>3127</v>
      </c>
      <c r="F3884" s="682" t="s">
        <v>453</v>
      </c>
      <c r="G3884" s="670">
        <f>_xlfn.XLOOKUP(Table3[[#This Row],[district]],LISTS!B:B,LISTS!C:C,0,0,1)</f>
        <v>80401060</v>
      </c>
    </row>
    <row r="3885" spans="1:7" ht="13.5" x14ac:dyDescent="0.35">
      <c r="A3885" s="674" t="s">
        <v>3803</v>
      </c>
      <c r="B3885" s="676" t="s">
        <v>3680</v>
      </c>
      <c r="C3885" s="672" t="s">
        <v>4280</v>
      </c>
      <c r="D3885" s="675">
        <v>44742</v>
      </c>
      <c r="E3885" s="477" t="s">
        <v>3127</v>
      </c>
      <c r="F3885" s="682" t="s">
        <v>453</v>
      </c>
      <c r="G3885" s="670">
        <f>_xlfn.XLOOKUP(Table3[[#This Row],[district]],LISTS!B:B,LISTS!C:C,0,0,1)</f>
        <v>80401060</v>
      </c>
    </row>
    <row r="3886" spans="1:7" ht="13.5" x14ac:dyDescent="0.35">
      <c r="A3886" s="674" t="s">
        <v>3803</v>
      </c>
      <c r="B3886" s="676" t="s">
        <v>3482</v>
      </c>
      <c r="C3886" s="672" t="s">
        <v>4280</v>
      </c>
      <c r="D3886" s="675">
        <v>44742</v>
      </c>
      <c r="E3886" s="477" t="s">
        <v>3127</v>
      </c>
      <c r="F3886" s="682" t="s">
        <v>453</v>
      </c>
      <c r="G3886" s="670">
        <f>_xlfn.XLOOKUP(Table3[[#This Row],[district]],LISTS!B:B,LISTS!C:C,0,0,1)</f>
        <v>80401060</v>
      </c>
    </row>
    <row r="3887" spans="1:7" ht="13.5" x14ac:dyDescent="0.35">
      <c r="A3887" s="671" t="s">
        <v>3925</v>
      </c>
      <c r="B3887" s="676" t="s">
        <v>3682</v>
      </c>
      <c r="C3887" s="672" t="s">
        <v>4279</v>
      </c>
      <c r="D3887" s="675">
        <v>44742</v>
      </c>
      <c r="E3887" s="477" t="s">
        <v>3127</v>
      </c>
      <c r="F3887" s="682" t="s">
        <v>453</v>
      </c>
      <c r="G3887" s="670">
        <f>_xlfn.XLOOKUP(Table3[[#This Row],[district]],LISTS!B:B,LISTS!C:C,0,0,1)</f>
        <v>80401060</v>
      </c>
    </row>
    <row r="3888" spans="1:7" ht="13.5" x14ac:dyDescent="0.35">
      <c r="A3888" s="674" t="s">
        <v>3925</v>
      </c>
      <c r="B3888" s="676" t="s">
        <v>3482</v>
      </c>
      <c r="C3888" s="672" t="s">
        <v>4279</v>
      </c>
      <c r="D3888" s="675">
        <v>44742</v>
      </c>
      <c r="E3888" s="477" t="s">
        <v>3127</v>
      </c>
      <c r="F3888" s="682" t="s">
        <v>453</v>
      </c>
      <c r="G3888" s="670">
        <f>_xlfn.XLOOKUP(Table3[[#This Row],[district]],LISTS!B:B,LISTS!C:C,0,0,1)</f>
        <v>80401060</v>
      </c>
    </row>
    <row r="3889" spans="1:7" ht="13.5" x14ac:dyDescent="0.35">
      <c r="A3889" s="671" t="s">
        <v>4136</v>
      </c>
      <c r="B3889" s="674" t="s">
        <v>3637</v>
      </c>
      <c r="C3889" s="672" t="s">
        <v>4280</v>
      </c>
      <c r="D3889" s="675">
        <v>44742</v>
      </c>
      <c r="E3889" s="477" t="s">
        <v>3127</v>
      </c>
      <c r="F3889" s="682" t="s">
        <v>453</v>
      </c>
      <c r="G3889" s="670">
        <f>_xlfn.XLOOKUP(Table3[[#This Row],[district]],LISTS!B:B,LISTS!C:C,0,0,1)</f>
        <v>80401060</v>
      </c>
    </row>
    <row r="3890" spans="1:7" ht="13.5" x14ac:dyDescent="0.35">
      <c r="A3890" s="674" t="s">
        <v>4136</v>
      </c>
      <c r="B3890" s="676" t="s">
        <v>3642</v>
      </c>
      <c r="C3890" s="672" t="s">
        <v>4280</v>
      </c>
      <c r="D3890" s="675">
        <v>44742</v>
      </c>
      <c r="E3890" s="477" t="s">
        <v>3127</v>
      </c>
      <c r="F3890" s="682" t="s">
        <v>453</v>
      </c>
      <c r="G3890" s="670">
        <f>_xlfn.XLOOKUP(Table3[[#This Row],[district]],LISTS!B:B,LISTS!C:C,0,0,1)</f>
        <v>80401060</v>
      </c>
    </row>
    <row r="3891" spans="1:7" ht="13.5" x14ac:dyDescent="0.35">
      <c r="A3891" s="677" t="s">
        <v>3626</v>
      </c>
      <c r="B3891" s="676" t="s">
        <v>3683</v>
      </c>
      <c r="C3891" s="672" t="s">
        <v>4280</v>
      </c>
      <c r="D3891" s="675">
        <v>44742</v>
      </c>
      <c r="E3891" s="477" t="s">
        <v>3127</v>
      </c>
      <c r="F3891" s="682" t="s">
        <v>453</v>
      </c>
      <c r="G3891" s="670">
        <f>_xlfn.XLOOKUP(Table3[[#This Row],[district]],LISTS!B:B,LISTS!C:C,0,0,1)</f>
        <v>80401060</v>
      </c>
    </row>
    <row r="3892" spans="1:7" ht="13.5" x14ac:dyDescent="0.35">
      <c r="A3892" s="674" t="s">
        <v>3626</v>
      </c>
      <c r="B3892" s="676" t="s">
        <v>3482</v>
      </c>
      <c r="C3892" s="672" t="s">
        <v>4280</v>
      </c>
      <c r="D3892" s="675">
        <v>44742</v>
      </c>
      <c r="E3892" s="477" t="s">
        <v>3127</v>
      </c>
      <c r="F3892" s="682" t="s">
        <v>453</v>
      </c>
      <c r="G3892" s="670">
        <f>_xlfn.XLOOKUP(Table3[[#This Row],[district]],LISTS!B:B,LISTS!C:C,0,0,1)</f>
        <v>80401060</v>
      </c>
    </row>
    <row r="3893" spans="1:7" ht="13.5" x14ac:dyDescent="0.35">
      <c r="A3893" s="671" t="s">
        <v>4137</v>
      </c>
      <c r="B3893" s="674" t="s">
        <v>3616</v>
      </c>
      <c r="C3893" s="672" t="s">
        <v>4280</v>
      </c>
      <c r="D3893" s="675">
        <v>44742</v>
      </c>
      <c r="E3893" s="477" t="s">
        <v>3127</v>
      </c>
      <c r="F3893" s="682" t="s">
        <v>453</v>
      </c>
      <c r="G3893" s="670">
        <f>_xlfn.XLOOKUP(Table3[[#This Row],[district]],LISTS!B:B,LISTS!C:C,0,0,1)</f>
        <v>80401060</v>
      </c>
    </row>
    <row r="3894" spans="1:7" ht="13.5" x14ac:dyDescent="0.35">
      <c r="A3894" s="674" t="s">
        <v>4137</v>
      </c>
      <c r="B3894" s="676" t="s">
        <v>3642</v>
      </c>
      <c r="C3894" s="672" t="s">
        <v>4280</v>
      </c>
      <c r="D3894" s="675">
        <v>44742</v>
      </c>
      <c r="E3894" s="477" t="s">
        <v>3127</v>
      </c>
      <c r="F3894" s="682" t="s">
        <v>453</v>
      </c>
      <c r="G3894" s="670">
        <f>_xlfn.XLOOKUP(Table3[[#This Row],[district]],LISTS!B:B,LISTS!C:C,0,0,1)</f>
        <v>80401060</v>
      </c>
    </row>
    <row r="3895" spans="1:7" ht="13.5" x14ac:dyDescent="0.35">
      <c r="A3895" s="671" t="s">
        <v>3926</v>
      </c>
      <c r="B3895" s="676" t="s">
        <v>3685</v>
      </c>
      <c r="C3895" s="672" t="s">
        <v>4279</v>
      </c>
      <c r="D3895" s="675">
        <v>44742</v>
      </c>
      <c r="E3895" s="477" t="s">
        <v>3127</v>
      </c>
      <c r="F3895" s="682" t="s">
        <v>453</v>
      </c>
      <c r="G3895" s="670">
        <f>_xlfn.XLOOKUP(Table3[[#This Row],[district]],LISTS!B:B,LISTS!C:C,0,0,1)</f>
        <v>80401060</v>
      </c>
    </row>
    <row r="3896" spans="1:7" ht="13.5" x14ac:dyDescent="0.35">
      <c r="A3896" s="674" t="s">
        <v>3926</v>
      </c>
      <c r="B3896" s="676" t="s">
        <v>3482</v>
      </c>
      <c r="C3896" s="672" t="s">
        <v>4279</v>
      </c>
      <c r="D3896" s="675">
        <v>44742</v>
      </c>
      <c r="E3896" s="477" t="s">
        <v>3127</v>
      </c>
      <c r="F3896" s="682" t="s">
        <v>453</v>
      </c>
      <c r="G3896" s="670">
        <f>_xlfn.XLOOKUP(Table3[[#This Row],[district]],LISTS!B:B,LISTS!C:C,0,0,1)</f>
        <v>80401060</v>
      </c>
    </row>
    <row r="3897" spans="1:7" ht="13.5" x14ac:dyDescent="0.35">
      <c r="A3897" s="674" t="s">
        <v>3675</v>
      </c>
      <c r="B3897" s="676" t="s">
        <v>3688</v>
      </c>
      <c r="C3897" s="672" t="s">
        <v>4280</v>
      </c>
      <c r="D3897" s="675">
        <v>44742</v>
      </c>
      <c r="E3897" s="477" t="s">
        <v>3127</v>
      </c>
      <c r="F3897" s="682" t="s">
        <v>453</v>
      </c>
      <c r="G3897" s="670">
        <f>_xlfn.XLOOKUP(Table3[[#This Row],[district]],LISTS!B:B,LISTS!C:C,0,0,1)</f>
        <v>80401060</v>
      </c>
    </row>
    <row r="3898" spans="1:7" ht="13.5" x14ac:dyDescent="0.35">
      <c r="A3898" s="674" t="s">
        <v>3675</v>
      </c>
      <c r="B3898" s="676" t="s">
        <v>3482</v>
      </c>
      <c r="C3898" s="672" t="s">
        <v>4280</v>
      </c>
      <c r="D3898" s="675">
        <v>44742</v>
      </c>
      <c r="E3898" s="477" t="s">
        <v>3127</v>
      </c>
      <c r="F3898" s="682" t="s">
        <v>453</v>
      </c>
      <c r="G3898" s="670">
        <f>_xlfn.XLOOKUP(Table3[[#This Row],[district]],LISTS!B:B,LISTS!C:C,0,0,1)</f>
        <v>80401060</v>
      </c>
    </row>
    <row r="3899" spans="1:7" ht="13.5" x14ac:dyDescent="0.35">
      <c r="A3899" s="671" t="s">
        <v>4138</v>
      </c>
      <c r="B3899" s="674" t="s">
        <v>3638</v>
      </c>
      <c r="C3899" s="672" t="s">
        <v>4280</v>
      </c>
      <c r="D3899" s="675">
        <v>44742</v>
      </c>
      <c r="E3899" s="477" t="s">
        <v>3127</v>
      </c>
      <c r="F3899" s="682" t="s">
        <v>453</v>
      </c>
      <c r="G3899" s="670">
        <f>_xlfn.XLOOKUP(Table3[[#This Row],[district]],LISTS!B:B,LISTS!C:C,0,0,1)</f>
        <v>80401060</v>
      </c>
    </row>
    <row r="3900" spans="1:7" ht="13.5" x14ac:dyDescent="0.35">
      <c r="A3900" s="674" t="s">
        <v>4138</v>
      </c>
      <c r="B3900" s="674" t="s">
        <v>3640</v>
      </c>
      <c r="C3900" s="672" t="s">
        <v>4280</v>
      </c>
      <c r="D3900" s="675">
        <v>44742</v>
      </c>
      <c r="E3900" s="477" t="s">
        <v>3127</v>
      </c>
      <c r="F3900" s="682" t="s">
        <v>453</v>
      </c>
      <c r="G3900" s="670">
        <f>_xlfn.XLOOKUP(Table3[[#This Row],[district]],LISTS!B:B,LISTS!C:C,0,0,1)</f>
        <v>80401060</v>
      </c>
    </row>
    <row r="3901" spans="1:7" ht="13.5" x14ac:dyDescent="0.35">
      <c r="A3901" s="674" t="s">
        <v>3729</v>
      </c>
      <c r="B3901" s="676" t="s">
        <v>3689</v>
      </c>
      <c r="C3901" s="672" t="s">
        <v>4280</v>
      </c>
      <c r="D3901" s="675">
        <v>44742</v>
      </c>
      <c r="E3901" s="477" t="s">
        <v>3127</v>
      </c>
      <c r="F3901" s="682" t="s">
        <v>453</v>
      </c>
      <c r="G3901" s="670">
        <f>_xlfn.XLOOKUP(Table3[[#This Row],[district]],LISTS!B:B,LISTS!C:C,0,0,1)</f>
        <v>80401060</v>
      </c>
    </row>
    <row r="3902" spans="1:7" ht="13.5" x14ac:dyDescent="0.35">
      <c r="A3902" s="674" t="s">
        <v>3729</v>
      </c>
      <c r="B3902" s="674" t="s">
        <v>3482</v>
      </c>
      <c r="C3902" s="672" t="s">
        <v>4280</v>
      </c>
      <c r="D3902" s="675">
        <v>44742</v>
      </c>
      <c r="E3902" s="477" t="s">
        <v>3127</v>
      </c>
      <c r="F3902" s="682" t="s">
        <v>453</v>
      </c>
      <c r="G3902" s="670">
        <f>_xlfn.XLOOKUP(Table3[[#This Row],[district]],LISTS!B:B,LISTS!C:C,0,0,1)</f>
        <v>80401060</v>
      </c>
    </row>
    <row r="3903" spans="1:7" ht="13.5" x14ac:dyDescent="0.35">
      <c r="A3903" s="671" t="s">
        <v>3927</v>
      </c>
      <c r="B3903" s="676" t="s">
        <v>3691</v>
      </c>
      <c r="C3903" s="672" t="s">
        <v>4279</v>
      </c>
      <c r="D3903" s="675">
        <v>44742</v>
      </c>
      <c r="E3903" s="477" t="s">
        <v>3127</v>
      </c>
      <c r="F3903" s="682" t="s">
        <v>453</v>
      </c>
      <c r="G3903" s="670">
        <f>_xlfn.XLOOKUP(Table3[[#This Row],[district]],LISTS!B:B,LISTS!C:C,0,0,1)</f>
        <v>80401060</v>
      </c>
    </row>
    <row r="3904" spans="1:7" ht="13.5" x14ac:dyDescent="0.35">
      <c r="A3904" s="674" t="s">
        <v>3927</v>
      </c>
      <c r="B3904" s="676" t="s">
        <v>3482</v>
      </c>
      <c r="C3904" s="672" t="s">
        <v>4279</v>
      </c>
      <c r="D3904" s="675">
        <v>44742</v>
      </c>
      <c r="E3904" s="477" t="s">
        <v>3127</v>
      </c>
      <c r="F3904" s="682" t="s">
        <v>453</v>
      </c>
      <c r="G3904" s="670">
        <f>_xlfn.XLOOKUP(Table3[[#This Row],[district]],LISTS!B:B,LISTS!C:C,0,0,1)</f>
        <v>80401060</v>
      </c>
    </row>
    <row r="3905" spans="1:7" ht="13.5" x14ac:dyDescent="0.35">
      <c r="A3905" s="674" t="s">
        <v>3737</v>
      </c>
      <c r="B3905" s="676" t="s">
        <v>3693</v>
      </c>
      <c r="C3905" s="672" t="s">
        <v>4280</v>
      </c>
      <c r="D3905" s="675">
        <v>44742</v>
      </c>
      <c r="E3905" s="477" t="s">
        <v>3127</v>
      </c>
      <c r="F3905" s="682" t="s">
        <v>453</v>
      </c>
      <c r="G3905" s="670">
        <f>_xlfn.XLOOKUP(Table3[[#This Row],[district]],LISTS!B:B,LISTS!C:C,0,0,1)</f>
        <v>80401060</v>
      </c>
    </row>
    <row r="3906" spans="1:7" ht="13.5" x14ac:dyDescent="0.35">
      <c r="A3906" s="674" t="s">
        <v>3737</v>
      </c>
      <c r="B3906" s="676" t="s">
        <v>3482</v>
      </c>
      <c r="C3906" s="672" t="s">
        <v>4280</v>
      </c>
      <c r="D3906" s="675">
        <v>44742</v>
      </c>
      <c r="E3906" s="477" t="s">
        <v>3127</v>
      </c>
      <c r="F3906" s="682" t="s">
        <v>453</v>
      </c>
      <c r="G3906" s="670">
        <f>_xlfn.XLOOKUP(Table3[[#This Row],[district]],LISTS!B:B,LISTS!C:C,0,0,1)</f>
        <v>80401060</v>
      </c>
    </row>
    <row r="3907" spans="1:7" ht="13.5" x14ac:dyDescent="0.35">
      <c r="A3907" s="674" t="s">
        <v>3752</v>
      </c>
      <c r="B3907" s="676" t="s">
        <v>4273</v>
      </c>
      <c r="C3907" s="672" t="s">
        <v>4280</v>
      </c>
      <c r="D3907" s="675">
        <v>44742</v>
      </c>
      <c r="E3907" s="477" t="s">
        <v>3127</v>
      </c>
      <c r="F3907" s="682" t="s">
        <v>453</v>
      </c>
      <c r="G3907" s="670">
        <f>_xlfn.XLOOKUP(Table3[[#This Row],[district]],LISTS!B:B,LISTS!C:C,0,0,1)</f>
        <v>80401060</v>
      </c>
    </row>
    <row r="3908" spans="1:7" ht="13.5" x14ac:dyDescent="0.35">
      <c r="A3908" s="674" t="s">
        <v>3752</v>
      </c>
      <c r="B3908" s="676" t="s">
        <v>3482</v>
      </c>
      <c r="C3908" s="672" t="s">
        <v>4280</v>
      </c>
      <c r="D3908" s="675">
        <v>44742</v>
      </c>
      <c r="E3908" s="477" t="s">
        <v>3127</v>
      </c>
      <c r="F3908" s="682" t="s">
        <v>453</v>
      </c>
      <c r="G3908" s="670">
        <f>_xlfn.XLOOKUP(Table3[[#This Row],[district]],LISTS!B:B,LISTS!C:C,0,0,1)</f>
        <v>80401060</v>
      </c>
    </row>
    <row r="3909" spans="1:7" ht="13.5" x14ac:dyDescent="0.35">
      <c r="A3909" s="671" t="s">
        <v>4139</v>
      </c>
      <c r="B3909" s="674" t="s">
        <v>3639</v>
      </c>
      <c r="C3909" s="672" t="s">
        <v>4280</v>
      </c>
      <c r="D3909" s="675">
        <v>44742</v>
      </c>
      <c r="E3909" s="477" t="s">
        <v>3127</v>
      </c>
      <c r="F3909" s="682" t="s">
        <v>453</v>
      </c>
      <c r="G3909" s="670">
        <f>_xlfn.XLOOKUP(Table3[[#This Row],[district]],LISTS!B:B,LISTS!C:C,0,0,1)</f>
        <v>80401060</v>
      </c>
    </row>
    <row r="3910" spans="1:7" ht="13.5" x14ac:dyDescent="0.35">
      <c r="A3910" s="674" t="s">
        <v>4139</v>
      </c>
      <c r="B3910" s="676" t="s">
        <v>3640</v>
      </c>
      <c r="C3910" s="672" t="s">
        <v>4280</v>
      </c>
      <c r="D3910" s="675">
        <v>44742</v>
      </c>
      <c r="E3910" s="477" t="s">
        <v>3127</v>
      </c>
      <c r="F3910" s="682" t="s">
        <v>453</v>
      </c>
      <c r="G3910" s="670">
        <f>_xlfn.XLOOKUP(Table3[[#This Row],[district]],LISTS!B:B,LISTS!C:C,0,0,1)</f>
        <v>80401060</v>
      </c>
    </row>
    <row r="3911" spans="1:7" ht="13.5" x14ac:dyDescent="0.35">
      <c r="A3911" s="670" t="s">
        <v>3606</v>
      </c>
      <c r="B3911" s="676" t="s">
        <v>3634</v>
      </c>
      <c r="C3911" s="672" t="s">
        <v>4279</v>
      </c>
      <c r="D3911" s="675">
        <v>44742</v>
      </c>
      <c r="E3911" s="477" t="s">
        <v>3127</v>
      </c>
      <c r="F3911" s="682" t="s">
        <v>453</v>
      </c>
      <c r="G3911" s="670">
        <f>_xlfn.XLOOKUP(Table3[[#This Row],[district]],LISTS!B:B,LISTS!C:C,0,0,1)</f>
        <v>80401060</v>
      </c>
    </row>
    <row r="3912" spans="1:7" ht="13.5" x14ac:dyDescent="0.35">
      <c r="A3912" s="674" t="s">
        <v>3606</v>
      </c>
      <c r="B3912" s="676" t="s">
        <v>3482</v>
      </c>
      <c r="C3912" s="672" t="s">
        <v>4279</v>
      </c>
      <c r="D3912" s="675">
        <v>44742</v>
      </c>
      <c r="E3912" s="477" t="s">
        <v>3127</v>
      </c>
      <c r="F3912" s="682" t="s">
        <v>453</v>
      </c>
      <c r="G3912" s="670">
        <f>_xlfn.XLOOKUP(Table3[[#This Row],[district]],LISTS!B:B,LISTS!C:C,0,0,1)</f>
        <v>80401060</v>
      </c>
    </row>
    <row r="3913" spans="1:7" ht="13.5" x14ac:dyDescent="0.35">
      <c r="A3913" s="674" t="s">
        <v>3789</v>
      </c>
      <c r="B3913" s="676" t="s">
        <v>607</v>
      </c>
      <c r="C3913" s="672" t="s">
        <v>4280</v>
      </c>
      <c r="D3913" s="675">
        <v>44742</v>
      </c>
      <c r="E3913" s="477" t="s">
        <v>3127</v>
      </c>
      <c r="F3913" s="682" t="s">
        <v>453</v>
      </c>
      <c r="G3913" s="670">
        <f>_xlfn.XLOOKUP(Table3[[#This Row],[district]],LISTS!B:B,LISTS!C:C,0,0,1)</f>
        <v>80401060</v>
      </c>
    </row>
    <row r="3914" spans="1:7" ht="13.5" x14ac:dyDescent="0.35">
      <c r="A3914" s="674" t="s">
        <v>3789</v>
      </c>
      <c r="B3914" s="676" t="s">
        <v>3482</v>
      </c>
      <c r="C3914" s="672" t="s">
        <v>4280</v>
      </c>
      <c r="D3914" s="675">
        <v>44742</v>
      </c>
      <c r="E3914" s="477" t="s">
        <v>3127</v>
      </c>
      <c r="F3914" s="682" t="s">
        <v>453</v>
      </c>
      <c r="G3914" s="670">
        <f>_xlfn.XLOOKUP(Table3[[#This Row],[district]],LISTS!B:B,LISTS!C:C,0,0,1)</f>
        <v>80401060</v>
      </c>
    </row>
    <row r="3915" spans="1:7" ht="13.5" x14ac:dyDescent="0.35">
      <c r="A3915" s="674" t="s">
        <v>3814</v>
      </c>
      <c r="B3915" s="676" t="s">
        <v>378</v>
      </c>
      <c r="C3915" s="672" t="s">
        <v>4280</v>
      </c>
      <c r="D3915" s="675">
        <v>44742</v>
      </c>
      <c r="E3915" s="477" t="s">
        <v>3127</v>
      </c>
      <c r="F3915" s="682" t="s">
        <v>453</v>
      </c>
      <c r="G3915" s="670">
        <f>_xlfn.XLOOKUP(Table3[[#This Row],[district]],LISTS!B:B,LISTS!C:C,0,0,1)</f>
        <v>80401060</v>
      </c>
    </row>
    <row r="3916" spans="1:7" ht="13.5" x14ac:dyDescent="0.35">
      <c r="A3916" s="674" t="s">
        <v>3814</v>
      </c>
      <c r="B3916" s="676" t="s">
        <v>3482</v>
      </c>
      <c r="C3916" s="672" t="s">
        <v>4280</v>
      </c>
      <c r="D3916" s="675">
        <v>44742</v>
      </c>
      <c r="E3916" s="477" t="s">
        <v>3127</v>
      </c>
      <c r="F3916" s="682" t="s">
        <v>453</v>
      </c>
      <c r="G3916" s="670">
        <f>_xlfn.XLOOKUP(Table3[[#This Row],[district]],LISTS!B:B,LISTS!C:C,0,0,1)</f>
        <v>80401060</v>
      </c>
    </row>
    <row r="3917" spans="1:7" ht="13.5" x14ac:dyDescent="0.35">
      <c r="A3917" s="670" t="s">
        <v>3604</v>
      </c>
      <c r="B3917" s="676" t="s">
        <v>3637</v>
      </c>
      <c r="C3917" s="672" t="s">
        <v>4279</v>
      </c>
      <c r="D3917" s="675">
        <v>44742</v>
      </c>
      <c r="E3917" s="477" t="s">
        <v>3127</v>
      </c>
      <c r="F3917" s="682" t="s">
        <v>453</v>
      </c>
      <c r="G3917" s="670">
        <f>_xlfn.XLOOKUP(Table3[[#This Row],[district]],LISTS!B:B,LISTS!C:C,0,0,1)</f>
        <v>80401060</v>
      </c>
    </row>
    <row r="3918" spans="1:7" ht="13.5" x14ac:dyDescent="0.35">
      <c r="A3918" s="674" t="s">
        <v>3604</v>
      </c>
      <c r="B3918" s="676" t="s">
        <v>3482</v>
      </c>
      <c r="C3918" s="672" t="s">
        <v>4279</v>
      </c>
      <c r="D3918" s="675">
        <v>44742</v>
      </c>
      <c r="E3918" s="477" t="s">
        <v>3127</v>
      </c>
      <c r="F3918" s="682" t="s">
        <v>453</v>
      </c>
      <c r="G3918" s="670">
        <f>_xlfn.XLOOKUP(Table3[[#This Row],[district]],LISTS!B:B,LISTS!C:C,0,0,1)</f>
        <v>80401060</v>
      </c>
    </row>
    <row r="3919" spans="1:7" ht="13.5" x14ac:dyDescent="0.35">
      <c r="A3919" s="674" t="s">
        <v>3699</v>
      </c>
      <c r="B3919" s="676" t="s">
        <v>3616</v>
      </c>
      <c r="C3919" s="672" t="s">
        <v>4280</v>
      </c>
      <c r="D3919" s="675">
        <v>44742</v>
      </c>
      <c r="E3919" s="477" t="s">
        <v>3127</v>
      </c>
      <c r="F3919" s="682" t="s">
        <v>453</v>
      </c>
      <c r="G3919" s="670">
        <f>_xlfn.XLOOKUP(Table3[[#This Row],[district]],LISTS!B:B,LISTS!C:C,0,0,1)</f>
        <v>80401060</v>
      </c>
    </row>
    <row r="3920" spans="1:7" ht="13.5" x14ac:dyDescent="0.35">
      <c r="A3920" s="674" t="s">
        <v>3699</v>
      </c>
      <c r="B3920" s="676" t="s">
        <v>3482</v>
      </c>
      <c r="C3920" s="672" t="s">
        <v>4280</v>
      </c>
      <c r="D3920" s="675">
        <v>44742</v>
      </c>
      <c r="E3920" s="477" t="s">
        <v>3127</v>
      </c>
      <c r="F3920" s="682" t="s">
        <v>453</v>
      </c>
      <c r="G3920" s="670">
        <f>_xlfn.XLOOKUP(Table3[[#This Row],[district]],LISTS!B:B,LISTS!C:C,0,0,1)</f>
        <v>80401060</v>
      </c>
    </row>
    <row r="3921" spans="1:7" ht="13.5" x14ac:dyDescent="0.35">
      <c r="A3921" s="674" t="s">
        <v>3754</v>
      </c>
      <c r="B3921" s="676" t="s">
        <v>3638</v>
      </c>
      <c r="C3921" s="672" t="s">
        <v>4280</v>
      </c>
      <c r="D3921" s="675">
        <v>44742</v>
      </c>
      <c r="E3921" s="477" t="s">
        <v>3127</v>
      </c>
      <c r="F3921" s="682" t="s">
        <v>453</v>
      </c>
      <c r="G3921" s="670">
        <f>_xlfn.XLOOKUP(Table3[[#This Row],[district]],LISTS!B:B,LISTS!C:C,0,0,1)</f>
        <v>80401060</v>
      </c>
    </row>
    <row r="3922" spans="1:7" ht="13.5" x14ac:dyDescent="0.35">
      <c r="A3922" s="674" t="s">
        <v>3754</v>
      </c>
      <c r="B3922" s="674" t="s">
        <v>3482</v>
      </c>
      <c r="C3922" s="672" t="s">
        <v>4280</v>
      </c>
      <c r="D3922" s="675">
        <v>44742</v>
      </c>
      <c r="E3922" s="477" t="s">
        <v>3127</v>
      </c>
      <c r="F3922" s="682" t="s">
        <v>453</v>
      </c>
      <c r="G3922" s="670">
        <f>_xlfn.XLOOKUP(Table3[[#This Row],[district]],LISTS!B:B,LISTS!C:C,0,0,1)</f>
        <v>80401060</v>
      </c>
    </row>
    <row r="3923" spans="1:7" ht="13.5" x14ac:dyDescent="0.35">
      <c r="A3923" s="671" t="s">
        <v>4140</v>
      </c>
      <c r="B3923" s="674" t="s">
        <v>3640</v>
      </c>
      <c r="C3923" s="672" t="s">
        <v>4280</v>
      </c>
      <c r="D3923" s="675">
        <v>44742</v>
      </c>
      <c r="E3923" s="477" t="s">
        <v>3127</v>
      </c>
      <c r="F3923" s="682" t="s">
        <v>453</v>
      </c>
      <c r="G3923" s="670">
        <f>_xlfn.XLOOKUP(Table3[[#This Row],[district]],LISTS!B:B,LISTS!C:C,0,0,1)</f>
        <v>80401060</v>
      </c>
    </row>
    <row r="3924" spans="1:7" ht="13.5" x14ac:dyDescent="0.35">
      <c r="A3924" s="671" t="s">
        <v>4141</v>
      </c>
      <c r="B3924" s="674" t="s">
        <v>3641</v>
      </c>
      <c r="C3924" s="672" t="s">
        <v>4280</v>
      </c>
      <c r="D3924" s="675">
        <v>44742</v>
      </c>
      <c r="E3924" s="477" t="s">
        <v>3127</v>
      </c>
      <c r="F3924" s="682" t="s">
        <v>453</v>
      </c>
      <c r="G3924" s="670">
        <f>_xlfn.XLOOKUP(Table3[[#This Row],[district]],LISTS!B:B,LISTS!C:C,0,0,1)</f>
        <v>80401060</v>
      </c>
    </row>
    <row r="3925" spans="1:7" ht="13.5" x14ac:dyDescent="0.35">
      <c r="A3925" s="674" t="s">
        <v>4141</v>
      </c>
      <c r="B3925" s="676" t="s">
        <v>3640</v>
      </c>
      <c r="C3925" s="672" t="s">
        <v>4280</v>
      </c>
      <c r="D3925" s="675">
        <v>44742</v>
      </c>
      <c r="E3925" s="477" t="s">
        <v>3127</v>
      </c>
      <c r="F3925" s="682" t="s">
        <v>453</v>
      </c>
      <c r="G3925" s="670">
        <f>_xlfn.XLOOKUP(Table3[[#This Row],[district]],LISTS!B:B,LISTS!C:C,0,0,1)</f>
        <v>80401060</v>
      </c>
    </row>
    <row r="3926" spans="1:7" ht="13.5" x14ac:dyDescent="0.35">
      <c r="A3926" s="674" t="s">
        <v>3714</v>
      </c>
      <c r="B3926" s="676" t="s">
        <v>3639</v>
      </c>
      <c r="C3926" s="672" t="s">
        <v>4280</v>
      </c>
      <c r="D3926" s="675">
        <v>44742</v>
      </c>
      <c r="E3926" s="477" t="s">
        <v>3127</v>
      </c>
      <c r="F3926" s="682" t="s">
        <v>453</v>
      </c>
      <c r="G3926" s="670">
        <f>_xlfn.XLOOKUP(Table3[[#This Row],[district]],LISTS!B:B,LISTS!C:C,0,0,1)</f>
        <v>80401060</v>
      </c>
    </row>
    <row r="3927" spans="1:7" ht="13.5" x14ac:dyDescent="0.35">
      <c r="A3927" s="674" t="s">
        <v>3714</v>
      </c>
      <c r="B3927" s="676" t="s">
        <v>3482</v>
      </c>
      <c r="C3927" s="672" t="s">
        <v>4280</v>
      </c>
      <c r="D3927" s="675">
        <v>44742</v>
      </c>
      <c r="E3927" s="477" t="s">
        <v>3127</v>
      </c>
      <c r="F3927" s="682" t="s">
        <v>453</v>
      </c>
      <c r="G3927" s="670">
        <f>_xlfn.XLOOKUP(Table3[[#This Row],[district]],LISTS!B:B,LISTS!C:C,0,0,1)</f>
        <v>80401060</v>
      </c>
    </row>
    <row r="3928" spans="1:7" ht="13.5" x14ac:dyDescent="0.35">
      <c r="A3928" s="671" t="s">
        <v>4142</v>
      </c>
      <c r="B3928" s="674" t="s">
        <v>3642</v>
      </c>
      <c r="C3928" s="672" t="s">
        <v>4280</v>
      </c>
      <c r="D3928" s="675">
        <v>44742</v>
      </c>
      <c r="E3928" s="477" t="s">
        <v>3127</v>
      </c>
      <c r="F3928" s="682" t="s">
        <v>453</v>
      </c>
      <c r="G3928" s="670">
        <f>_xlfn.XLOOKUP(Table3[[#This Row],[district]],LISTS!B:B,LISTS!C:C,0,0,1)</f>
        <v>80401060</v>
      </c>
    </row>
    <row r="3929" spans="1:7" ht="13.5" x14ac:dyDescent="0.35">
      <c r="A3929" s="674" t="s">
        <v>4142</v>
      </c>
      <c r="B3929" s="676" t="s">
        <v>3640</v>
      </c>
      <c r="C3929" s="672" t="s">
        <v>4280</v>
      </c>
      <c r="D3929" s="675">
        <v>44742</v>
      </c>
      <c r="E3929" s="477" t="s">
        <v>3127</v>
      </c>
      <c r="F3929" s="682" t="s">
        <v>453</v>
      </c>
      <c r="G3929" s="670">
        <f>_xlfn.XLOOKUP(Table3[[#This Row],[district]],LISTS!B:B,LISTS!C:C,0,0,1)</f>
        <v>80401060</v>
      </c>
    </row>
    <row r="3930" spans="1:7" ht="13.5" x14ac:dyDescent="0.35">
      <c r="A3930" s="671" t="s">
        <v>4143</v>
      </c>
      <c r="B3930" s="674" t="s">
        <v>373</v>
      </c>
      <c r="C3930" s="672" t="s">
        <v>4280</v>
      </c>
      <c r="D3930" s="675">
        <v>44742</v>
      </c>
      <c r="E3930" s="477" t="s">
        <v>3127</v>
      </c>
      <c r="F3930" s="682" t="s">
        <v>453</v>
      </c>
      <c r="G3930" s="670">
        <f>_xlfn.XLOOKUP(Table3[[#This Row],[district]],LISTS!B:B,LISTS!C:C,0,0,1)</f>
        <v>80401060</v>
      </c>
    </row>
    <row r="3931" spans="1:7" ht="13.5" x14ac:dyDescent="0.35">
      <c r="A3931" s="674" t="s">
        <v>4143</v>
      </c>
      <c r="B3931" s="676" t="s">
        <v>3640</v>
      </c>
      <c r="C3931" s="672" t="s">
        <v>4280</v>
      </c>
      <c r="D3931" s="675">
        <v>44742</v>
      </c>
      <c r="E3931" s="477" t="s">
        <v>3127</v>
      </c>
      <c r="F3931" s="682" t="s">
        <v>453</v>
      </c>
      <c r="G3931" s="670">
        <f>_xlfn.XLOOKUP(Table3[[#This Row],[district]],LISTS!B:B,LISTS!C:C,0,0,1)</f>
        <v>80401060</v>
      </c>
    </row>
    <row r="3932" spans="1:7" ht="13.5" x14ac:dyDescent="0.35">
      <c r="A3932" s="674" t="s">
        <v>3761</v>
      </c>
      <c r="B3932" s="676" t="s">
        <v>3640</v>
      </c>
      <c r="C3932" s="672" t="s">
        <v>4280</v>
      </c>
      <c r="D3932" s="675">
        <v>44742</v>
      </c>
      <c r="E3932" s="477" t="s">
        <v>3127</v>
      </c>
      <c r="F3932" s="682" t="s">
        <v>453</v>
      </c>
      <c r="G3932" s="670">
        <f>_xlfn.XLOOKUP(Table3[[#This Row],[district]],LISTS!B:B,LISTS!C:C,0,0,1)</f>
        <v>80401060</v>
      </c>
    </row>
    <row r="3933" spans="1:7" ht="13.5" x14ac:dyDescent="0.35">
      <c r="A3933" s="674" t="s">
        <v>3761</v>
      </c>
      <c r="B3933" s="676" t="s">
        <v>3482</v>
      </c>
      <c r="C3933" s="672" t="s">
        <v>4280</v>
      </c>
      <c r="D3933" s="675">
        <v>44742</v>
      </c>
      <c r="E3933" s="477" t="s">
        <v>3127</v>
      </c>
      <c r="F3933" s="682" t="s">
        <v>453</v>
      </c>
      <c r="G3933" s="670">
        <f>_xlfn.XLOOKUP(Table3[[#This Row],[district]],LISTS!B:B,LISTS!C:C,0,0,1)</f>
        <v>80401060</v>
      </c>
    </row>
    <row r="3934" spans="1:7" ht="13.5" x14ac:dyDescent="0.35">
      <c r="A3934" s="671" t="s">
        <v>4144</v>
      </c>
      <c r="B3934" s="674" t="s">
        <v>3645</v>
      </c>
      <c r="C3934" s="672" t="s">
        <v>4280</v>
      </c>
      <c r="D3934" s="675">
        <v>44742</v>
      </c>
      <c r="E3934" s="477" t="s">
        <v>3127</v>
      </c>
      <c r="F3934" s="682" t="s">
        <v>453</v>
      </c>
      <c r="G3934" s="670">
        <f>_xlfn.XLOOKUP(Table3[[#This Row],[district]],LISTS!B:B,LISTS!C:C,0,0,1)</f>
        <v>80401060</v>
      </c>
    </row>
    <row r="3935" spans="1:7" ht="13.5" x14ac:dyDescent="0.35">
      <c r="A3935" s="674" t="s">
        <v>4144</v>
      </c>
      <c r="B3935" s="676" t="s">
        <v>3640</v>
      </c>
      <c r="C3935" s="672" t="s">
        <v>4280</v>
      </c>
      <c r="D3935" s="675">
        <v>44742</v>
      </c>
      <c r="E3935" s="477" t="s">
        <v>3127</v>
      </c>
      <c r="F3935" s="682" t="s">
        <v>453</v>
      </c>
      <c r="G3935" s="670">
        <f>_xlfn.XLOOKUP(Table3[[#This Row],[district]],LISTS!B:B,LISTS!C:C,0,0,1)</f>
        <v>80401060</v>
      </c>
    </row>
    <row r="3936" spans="1:7" ht="13.5" x14ac:dyDescent="0.35">
      <c r="A3936" s="671" t="s">
        <v>4145</v>
      </c>
      <c r="B3936" s="674" t="s">
        <v>3648</v>
      </c>
      <c r="C3936" s="672" t="s">
        <v>4280</v>
      </c>
      <c r="D3936" s="675">
        <v>44742</v>
      </c>
      <c r="E3936" s="477" t="s">
        <v>3127</v>
      </c>
      <c r="F3936" s="682" t="s">
        <v>453</v>
      </c>
      <c r="G3936" s="670">
        <f>_xlfn.XLOOKUP(Table3[[#This Row],[district]],LISTS!B:B,LISTS!C:C,0,0,1)</f>
        <v>80401060</v>
      </c>
    </row>
    <row r="3937" spans="1:7" ht="13.5" x14ac:dyDescent="0.35">
      <c r="A3937" s="674" t="s">
        <v>4145</v>
      </c>
      <c r="B3937" s="676" t="s">
        <v>3640</v>
      </c>
      <c r="C3937" s="672" t="s">
        <v>4280</v>
      </c>
      <c r="D3937" s="675">
        <v>44742</v>
      </c>
      <c r="E3937" s="477" t="s">
        <v>3127</v>
      </c>
      <c r="F3937" s="682" t="s">
        <v>453</v>
      </c>
      <c r="G3937" s="670">
        <f>_xlfn.XLOOKUP(Table3[[#This Row],[district]],LISTS!B:B,LISTS!C:C,0,0,1)</f>
        <v>80401060</v>
      </c>
    </row>
    <row r="3938" spans="1:7" ht="13.5" x14ac:dyDescent="0.35">
      <c r="A3938" s="674" t="s">
        <v>3726</v>
      </c>
      <c r="B3938" s="676" t="s">
        <v>3641</v>
      </c>
      <c r="C3938" s="672" t="s">
        <v>4280</v>
      </c>
      <c r="D3938" s="675">
        <v>44742</v>
      </c>
      <c r="E3938" s="477" t="s">
        <v>3127</v>
      </c>
      <c r="F3938" s="682" t="s">
        <v>453</v>
      </c>
      <c r="G3938" s="670">
        <f>_xlfn.XLOOKUP(Table3[[#This Row],[district]],LISTS!B:B,LISTS!C:C,0,0,1)</f>
        <v>80401060</v>
      </c>
    </row>
    <row r="3939" spans="1:7" ht="13.5" x14ac:dyDescent="0.35">
      <c r="A3939" s="674" t="s">
        <v>3726</v>
      </c>
      <c r="B3939" s="676" t="s">
        <v>3482</v>
      </c>
      <c r="C3939" s="672" t="s">
        <v>4280</v>
      </c>
      <c r="D3939" s="675">
        <v>44742</v>
      </c>
      <c r="E3939" s="477" t="s">
        <v>3127</v>
      </c>
      <c r="F3939" s="682" t="s">
        <v>453</v>
      </c>
      <c r="G3939" s="670">
        <f>_xlfn.XLOOKUP(Table3[[#This Row],[district]],LISTS!B:B,LISTS!C:C,0,0,1)</f>
        <v>80401060</v>
      </c>
    </row>
    <row r="3940" spans="1:7" ht="13.5" x14ac:dyDescent="0.35">
      <c r="A3940" s="671" t="s">
        <v>4146</v>
      </c>
      <c r="B3940" s="674" t="s">
        <v>3649</v>
      </c>
      <c r="C3940" s="672" t="s">
        <v>4280</v>
      </c>
      <c r="D3940" s="675">
        <v>44742</v>
      </c>
      <c r="E3940" s="477" t="s">
        <v>3127</v>
      </c>
      <c r="F3940" s="682" t="s">
        <v>453</v>
      </c>
      <c r="G3940" s="670">
        <f>_xlfn.XLOOKUP(Table3[[#This Row],[district]],LISTS!B:B,LISTS!C:C,0,0,1)</f>
        <v>80401060</v>
      </c>
    </row>
    <row r="3941" spans="1:7" ht="13.5" x14ac:dyDescent="0.35">
      <c r="A3941" s="674" t="s">
        <v>4146</v>
      </c>
      <c r="B3941" s="676" t="s">
        <v>3640</v>
      </c>
      <c r="C3941" s="672" t="s">
        <v>4280</v>
      </c>
      <c r="D3941" s="675">
        <v>44742</v>
      </c>
      <c r="E3941" s="477" t="s">
        <v>3127</v>
      </c>
      <c r="F3941" s="682" t="s">
        <v>453</v>
      </c>
      <c r="G3941" s="670">
        <f>_xlfn.XLOOKUP(Table3[[#This Row],[district]],LISTS!B:B,LISTS!C:C,0,0,1)</f>
        <v>80401060</v>
      </c>
    </row>
    <row r="3942" spans="1:7" ht="13.5" x14ac:dyDescent="0.35">
      <c r="A3942" s="671" t="s">
        <v>4147</v>
      </c>
      <c r="B3942" s="674" t="s">
        <v>3650</v>
      </c>
      <c r="C3942" s="672" t="s">
        <v>4280</v>
      </c>
      <c r="D3942" s="675">
        <v>44742</v>
      </c>
      <c r="E3942" s="477" t="s">
        <v>3127</v>
      </c>
      <c r="F3942" s="682" t="s">
        <v>453</v>
      </c>
      <c r="G3942" s="670">
        <f>_xlfn.XLOOKUP(Table3[[#This Row],[district]],LISTS!B:B,LISTS!C:C,0,0,1)</f>
        <v>80401060</v>
      </c>
    </row>
    <row r="3943" spans="1:7" ht="13.5" x14ac:dyDescent="0.35">
      <c r="A3943" s="674" t="s">
        <v>4147</v>
      </c>
      <c r="B3943" s="674" t="s">
        <v>3640</v>
      </c>
      <c r="C3943" s="672" t="s">
        <v>4280</v>
      </c>
      <c r="D3943" s="675">
        <v>44742</v>
      </c>
      <c r="E3943" s="477" t="s">
        <v>3127</v>
      </c>
      <c r="F3943" s="682" t="s">
        <v>453</v>
      </c>
      <c r="G3943" s="670">
        <f>_xlfn.XLOOKUP(Table3[[#This Row],[district]],LISTS!B:B,LISTS!C:C,0,0,1)</f>
        <v>80401060</v>
      </c>
    </row>
    <row r="3944" spans="1:7" ht="13.5" x14ac:dyDescent="0.35">
      <c r="A3944" s="671" t="s">
        <v>4148</v>
      </c>
      <c r="B3944" s="674" t="s">
        <v>3482</v>
      </c>
      <c r="C3944" s="672" t="s">
        <v>4280</v>
      </c>
      <c r="D3944" s="675">
        <v>44742</v>
      </c>
      <c r="E3944" s="477" t="s">
        <v>3127</v>
      </c>
      <c r="F3944" s="682" t="s">
        <v>453</v>
      </c>
      <c r="G3944" s="670">
        <f>_xlfn.XLOOKUP(Table3[[#This Row],[district]],LISTS!B:B,LISTS!C:C,0,0,1)</f>
        <v>80401060</v>
      </c>
    </row>
    <row r="3945" spans="1:7" ht="13.5" x14ac:dyDescent="0.35">
      <c r="A3945" s="674" t="s">
        <v>4148</v>
      </c>
      <c r="B3945" s="676" t="s">
        <v>3640</v>
      </c>
      <c r="C3945" s="672" t="s">
        <v>4280</v>
      </c>
      <c r="D3945" s="675">
        <v>44742</v>
      </c>
      <c r="E3945" s="477" t="s">
        <v>3127</v>
      </c>
      <c r="F3945" s="682" t="s">
        <v>453</v>
      </c>
      <c r="G3945" s="670">
        <f>_xlfn.XLOOKUP(Table3[[#This Row],[district]],LISTS!B:B,LISTS!C:C,0,0,1)</f>
        <v>80401060</v>
      </c>
    </row>
    <row r="3946" spans="1:7" ht="13.5" x14ac:dyDescent="0.35">
      <c r="A3946" s="671" t="s">
        <v>4149</v>
      </c>
      <c r="B3946" s="674" t="s">
        <v>3656</v>
      </c>
      <c r="C3946" s="672" t="s">
        <v>4280</v>
      </c>
      <c r="D3946" s="675">
        <v>44742</v>
      </c>
      <c r="E3946" s="477" t="s">
        <v>3127</v>
      </c>
      <c r="F3946" s="682" t="s">
        <v>453</v>
      </c>
      <c r="G3946" s="670">
        <f>_xlfn.XLOOKUP(Table3[[#This Row],[district]],LISTS!B:B,LISTS!C:C,0,0,1)</f>
        <v>80401060</v>
      </c>
    </row>
    <row r="3947" spans="1:7" ht="13.5" x14ac:dyDescent="0.35">
      <c r="A3947" s="674" t="s">
        <v>4149</v>
      </c>
      <c r="B3947" s="676" t="s">
        <v>3640</v>
      </c>
      <c r="C3947" s="672" t="s">
        <v>4280</v>
      </c>
      <c r="D3947" s="675">
        <v>44742</v>
      </c>
      <c r="E3947" s="477" t="s">
        <v>3127</v>
      </c>
      <c r="F3947" s="682" t="s">
        <v>453</v>
      </c>
      <c r="G3947" s="670">
        <f>_xlfn.XLOOKUP(Table3[[#This Row],[district]],LISTS!B:B,LISTS!C:C,0,0,1)</f>
        <v>80401060</v>
      </c>
    </row>
    <row r="3948" spans="1:7" ht="13.5" x14ac:dyDescent="0.35">
      <c r="A3948" s="671" t="s">
        <v>4150</v>
      </c>
      <c r="B3948" s="674" t="s">
        <v>336</v>
      </c>
      <c r="C3948" s="672" t="s">
        <v>4280</v>
      </c>
      <c r="D3948" s="675">
        <v>44742</v>
      </c>
      <c r="E3948" s="477" t="s">
        <v>3127</v>
      </c>
      <c r="F3948" s="682" t="s">
        <v>453</v>
      </c>
      <c r="G3948" s="670">
        <f>_xlfn.XLOOKUP(Table3[[#This Row],[district]],LISTS!B:B,LISTS!C:C,0,0,1)</f>
        <v>80401060</v>
      </c>
    </row>
    <row r="3949" spans="1:7" ht="13.5" x14ac:dyDescent="0.35">
      <c r="A3949" s="674" t="s">
        <v>4150</v>
      </c>
      <c r="B3949" s="676" t="s">
        <v>3640</v>
      </c>
      <c r="C3949" s="672" t="s">
        <v>4280</v>
      </c>
      <c r="D3949" s="675">
        <v>44742</v>
      </c>
      <c r="E3949" s="477" t="s">
        <v>3127</v>
      </c>
      <c r="F3949" s="682" t="s">
        <v>453</v>
      </c>
      <c r="G3949" s="670">
        <f>_xlfn.XLOOKUP(Table3[[#This Row],[district]],LISTS!B:B,LISTS!C:C,0,0,1)</f>
        <v>80401060</v>
      </c>
    </row>
    <row r="3950" spans="1:7" ht="13.5" x14ac:dyDescent="0.35">
      <c r="A3950" s="671" t="s">
        <v>4151</v>
      </c>
      <c r="B3950" s="674" t="s">
        <v>3658</v>
      </c>
      <c r="C3950" s="672" t="s">
        <v>4280</v>
      </c>
      <c r="D3950" s="675">
        <v>44742</v>
      </c>
      <c r="E3950" s="477" t="s">
        <v>3127</v>
      </c>
      <c r="F3950" s="682" t="s">
        <v>453</v>
      </c>
      <c r="G3950" s="670">
        <f>_xlfn.XLOOKUP(Table3[[#This Row],[district]],LISTS!B:B,LISTS!C:C,0,0,1)</f>
        <v>80401060</v>
      </c>
    </row>
    <row r="3951" spans="1:7" ht="13.5" x14ac:dyDescent="0.35">
      <c r="A3951" s="674" t="s">
        <v>4151</v>
      </c>
      <c r="B3951" s="676" t="s">
        <v>3640</v>
      </c>
      <c r="C3951" s="672" t="s">
        <v>4280</v>
      </c>
      <c r="D3951" s="675">
        <v>44742</v>
      </c>
      <c r="E3951" s="477" t="s">
        <v>3127</v>
      </c>
      <c r="F3951" s="682" t="s">
        <v>453</v>
      </c>
      <c r="G3951" s="670">
        <f>_xlfn.XLOOKUP(Table3[[#This Row],[district]],LISTS!B:B,LISTS!C:C,0,0,1)</f>
        <v>80401060</v>
      </c>
    </row>
    <row r="3952" spans="1:7" ht="13.5" x14ac:dyDescent="0.35">
      <c r="A3952" s="671" t="s">
        <v>4152</v>
      </c>
      <c r="B3952" s="674" t="s">
        <v>3665</v>
      </c>
      <c r="C3952" s="672" t="s">
        <v>4280</v>
      </c>
      <c r="D3952" s="675">
        <v>44742</v>
      </c>
      <c r="E3952" s="477" t="s">
        <v>3127</v>
      </c>
      <c r="F3952" s="682" t="s">
        <v>453</v>
      </c>
      <c r="G3952" s="670">
        <f>_xlfn.XLOOKUP(Table3[[#This Row],[district]],LISTS!B:B,LISTS!C:C,0,0,1)</f>
        <v>80401060</v>
      </c>
    </row>
    <row r="3953" spans="1:7" ht="13.5" x14ac:dyDescent="0.35">
      <c r="A3953" s="674" t="s">
        <v>4152</v>
      </c>
      <c r="B3953" s="676" t="s">
        <v>3640</v>
      </c>
      <c r="C3953" s="672" t="s">
        <v>4280</v>
      </c>
      <c r="D3953" s="675">
        <v>44742</v>
      </c>
      <c r="E3953" s="477" t="s">
        <v>3127</v>
      </c>
      <c r="F3953" s="682" t="s">
        <v>453</v>
      </c>
      <c r="G3953" s="670">
        <f>_xlfn.XLOOKUP(Table3[[#This Row],[district]],LISTS!B:B,LISTS!C:C,0,0,1)</f>
        <v>80401060</v>
      </c>
    </row>
    <row r="3954" spans="1:7" ht="13.5" x14ac:dyDescent="0.35">
      <c r="A3954" s="674" t="s">
        <v>3785</v>
      </c>
      <c r="B3954" s="676" t="s">
        <v>3642</v>
      </c>
      <c r="C3954" s="672" t="s">
        <v>4280</v>
      </c>
      <c r="D3954" s="675">
        <v>44742</v>
      </c>
      <c r="E3954" s="477" t="s">
        <v>3127</v>
      </c>
      <c r="F3954" s="682" t="s">
        <v>453</v>
      </c>
      <c r="G3954" s="670">
        <f>_xlfn.XLOOKUP(Table3[[#This Row],[district]],LISTS!B:B,LISTS!C:C,0,0,1)</f>
        <v>80401060</v>
      </c>
    </row>
    <row r="3955" spans="1:7" ht="13.5" x14ac:dyDescent="0.35">
      <c r="A3955" s="674" t="s">
        <v>3785</v>
      </c>
      <c r="B3955" s="674" t="s">
        <v>3685</v>
      </c>
      <c r="C3955" s="672" t="s">
        <v>4280</v>
      </c>
      <c r="D3955" s="675">
        <v>44742</v>
      </c>
      <c r="E3955" s="477" t="s">
        <v>3127</v>
      </c>
      <c r="F3955" s="682" t="s">
        <v>453</v>
      </c>
      <c r="G3955" s="670">
        <f>_xlfn.XLOOKUP(Table3[[#This Row],[district]],LISTS!B:B,LISTS!C:C,0,0,1)</f>
        <v>80401060</v>
      </c>
    </row>
    <row r="3956" spans="1:7" ht="13.5" x14ac:dyDescent="0.35">
      <c r="A3956" s="671" t="s">
        <v>4153</v>
      </c>
      <c r="B3956" s="674" t="s">
        <v>3671</v>
      </c>
      <c r="C3956" s="672" t="s">
        <v>4280</v>
      </c>
      <c r="D3956" s="675">
        <v>44742</v>
      </c>
      <c r="E3956" s="477" t="s">
        <v>3127</v>
      </c>
      <c r="F3956" s="682" t="s">
        <v>453</v>
      </c>
      <c r="G3956" s="670">
        <f>_xlfn.XLOOKUP(Table3[[#This Row],[district]],LISTS!B:B,LISTS!C:C,0,0,1)</f>
        <v>80401060</v>
      </c>
    </row>
    <row r="3957" spans="1:7" ht="13.5" x14ac:dyDescent="0.35">
      <c r="A3957" s="674" t="s">
        <v>4153</v>
      </c>
      <c r="B3957" s="676" t="s">
        <v>3640</v>
      </c>
      <c r="C3957" s="672" t="s">
        <v>4280</v>
      </c>
      <c r="D3957" s="675">
        <v>44742</v>
      </c>
      <c r="E3957" s="477" t="s">
        <v>3127</v>
      </c>
      <c r="F3957" s="682" t="s">
        <v>453</v>
      </c>
      <c r="G3957" s="670">
        <f>_xlfn.XLOOKUP(Table3[[#This Row],[district]],LISTS!B:B,LISTS!C:C,0,0,1)</f>
        <v>80401060</v>
      </c>
    </row>
    <row r="3958" spans="1:7" ht="13.5" x14ac:dyDescent="0.35">
      <c r="A3958" s="674" t="s">
        <v>3800</v>
      </c>
      <c r="B3958" s="676" t="s">
        <v>373</v>
      </c>
      <c r="C3958" s="672" t="s">
        <v>4280</v>
      </c>
      <c r="D3958" s="675">
        <v>44742</v>
      </c>
      <c r="E3958" s="477" t="s">
        <v>3127</v>
      </c>
      <c r="F3958" s="682" t="s">
        <v>453</v>
      </c>
      <c r="G3958" s="670">
        <f>_xlfn.XLOOKUP(Table3[[#This Row],[district]],LISTS!B:B,LISTS!C:C,0,0,1)</f>
        <v>80401060</v>
      </c>
    </row>
    <row r="3959" spans="1:7" ht="13.5" x14ac:dyDescent="0.35">
      <c r="A3959" s="674" t="s">
        <v>3800</v>
      </c>
      <c r="B3959" s="676" t="s">
        <v>3685</v>
      </c>
      <c r="C3959" s="672" t="s">
        <v>4280</v>
      </c>
      <c r="D3959" s="675">
        <v>44742</v>
      </c>
      <c r="E3959" s="477" t="s">
        <v>3127</v>
      </c>
      <c r="F3959" s="682" t="s">
        <v>453</v>
      </c>
      <c r="G3959" s="670">
        <f>_xlfn.XLOOKUP(Table3[[#This Row],[district]],LISTS!B:B,LISTS!C:C,0,0,1)</f>
        <v>80401060</v>
      </c>
    </row>
    <row r="3960" spans="1:7" ht="13.5" x14ac:dyDescent="0.35">
      <c r="A3960" s="671" t="s">
        <v>4154</v>
      </c>
      <c r="B3960" s="674" t="s">
        <v>3674</v>
      </c>
      <c r="C3960" s="672" t="s">
        <v>4280</v>
      </c>
      <c r="D3960" s="675">
        <v>44742</v>
      </c>
      <c r="E3960" s="477" t="s">
        <v>3127</v>
      </c>
      <c r="F3960" s="682" t="s">
        <v>453</v>
      </c>
      <c r="G3960" s="670">
        <f>_xlfn.XLOOKUP(Table3[[#This Row],[district]],LISTS!B:B,LISTS!C:C,0,0,1)</f>
        <v>80401060</v>
      </c>
    </row>
    <row r="3961" spans="1:7" ht="13.5" x14ac:dyDescent="0.35">
      <c r="A3961" s="674" t="s">
        <v>4154</v>
      </c>
      <c r="B3961" s="676" t="s">
        <v>3640</v>
      </c>
      <c r="C3961" s="672" t="s">
        <v>4280</v>
      </c>
      <c r="D3961" s="675">
        <v>44742</v>
      </c>
      <c r="E3961" s="477" t="s">
        <v>3127</v>
      </c>
      <c r="F3961" s="682" t="s">
        <v>453</v>
      </c>
      <c r="G3961" s="670">
        <f>_xlfn.XLOOKUP(Table3[[#This Row],[district]],LISTS!B:B,LISTS!C:C,0,0,1)</f>
        <v>80401060</v>
      </c>
    </row>
    <row r="3962" spans="1:7" ht="13.5" x14ac:dyDescent="0.35">
      <c r="A3962" s="674" t="s">
        <v>3788</v>
      </c>
      <c r="B3962" s="676" t="s">
        <v>3645</v>
      </c>
      <c r="C3962" s="672" t="s">
        <v>4280</v>
      </c>
      <c r="D3962" s="675">
        <v>44742</v>
      </c>
      <c r="E3962" s="477" t="s">
        <v>3127</v>
      </c>
      <c r="F3962" s="682" t="s">
        <v>453</v>
      </c>
      <c r="G3962" s="670">
        <f>_xlfn.XLOOKUP(Table3[[#This Row],[district]],LISTS!B:B,LISTS!C:C,0,0,1)</f>
        <v>80401060</v>
      </c>
    </row>
    <row r="3963" spans="1:7" ht="13.5" x14ac:dyDescent="0.35">
      <c r="A3963" s="674" t="s">
        <v>3788</v>
      </c>
      <c r="B3963" s="676" t="s">
        <v>3685</v>
      </c>
      <c r="C3963" s="672" t="s">
        <v>4280</v>
      </c>
      <c r="D3963" s="675">
        <v>44742</v>
      </c>
      <c r="E3963" s="477" t="s">
        <v>3127</v>
      </c>
      <c r="F3963" s="682" t="s">
        <v>453</v>
      </c>
      <c r="G3963" s="670">
        <f>_xlfn.XLOOKUP(Table3[[#This Row],[district]],LISTS!B:B,LISTS!C:C,0,0,1)</f>
        <v>80401060</v>
      </c>
    </row>
    <row r="3964" spans="1:7" ht="13.5" x14ac:dyDescent="0.35">
      <c r="A3964" s="671" t="s">
        <v>4155</v>
      </c>
      <c r="B3964" s="674" t="s">
        <v>3676</v>
      </c>
      <c r="C3964" s="672" t="s">
        <v>4280</v>
      </c>
      <c r="D3964" s="675">
        <v>44742</v>
      </c>
      <c r="E3964" s="477" t="s">
        <v>3127</v>
      </c>
      <c r="F3964" s="682" t="s">
        <v>453</v>
      </c>
      <c r="G3964" s="670">
        <f>_xlfn.XLOOKUP(Table3[[#This Row],[district]],LISTS!B:B,LISTS!C:C,0,0,1)</f>
        <v>80401060</v>
      </c>
    </row>
    <row r="3965" spans="1:7" ht="13.5" x14ac:dyDescent="0.35">
      <c r="A3965" s="674" t="s">
        <v>4155</v>
      </c>
      <c r="B3965" s="676" t="s">
        <v>3640</v>
      </c>
      <c r="C3965" s="672" t="s">
        <v>4280</v>
      </c>
      <c r="D3965" s="675">
        <v>44742</v>
      </c>
      <c r="E3965" s="477" t="s">
        <v>3127</v>
      </c>
      <c r="F3965" s="682" t="s">
        <v>453</v>
      </c>
      <c r="G3965" s="670">
        <f>_xlfn.XLOOKUP(Table3[[#This Row],[district]],LISTS!B:B,LISTS!C:C,0,0,1)</f>
        <v>80401060</v>
      </c>
    </row>
    <row r="3966" spans="1:7" ht="13.5" x14ac:dyDescent="0.35">
      <c r="A3966" s="671" t="s">
        <v>4156</v>
      </c>
      <c r="B3966" s="674" t="s">
        <v>3680</v>
      </c>
      <c r="C3966" s="672" t="s">
        <v>4280</v>
      </c>
      <c r="D3966" s="675">
        <v>44742</v>
      </c>
      <c r="E3966" s="477" t="s">
        <v>3127</v>
      </c>
      <c r="F3966" s="682" t="s">
        <v>453</v>
      </c>
      <c r="G3966" s="670">
        <f>_xlfn.XLOOKUP(Table3[[#This Row],[district]],LISTS!B:B,LISTS!C:C,0,0,1)</f>
        <v>80401060</v>
      </c>
    </row>
    <row r="3967" spans="1:7" ht="13.5" x14ac:dyDescent="0.35">
      <c r="A3967" s="674" t="s">
        <v>4156</v>
      </c>
      <c r="B3967" s="674" t="s">
        <v>3640</v>
      </c>
      <c r="C3967" s="672" t="s">
        <v>4280</v>
      </c>
      <c r="D3967" s="675">
        <v>44742</v>
      </c>
      <c r="E3967" s="477" t="s">
        <v>3127</v>
      </c>
      <c r="F3967" s="682" t="s">
        <v>453</v>
      </c>
      <c r="G3967" s="670">
        <f>_xlfn.XLOOKUP(Table3[[#This Row],[district]],LISTS!B:B,LISTS!C:C,0,0,1)</f>
        <v>80401060</v>
      </c>
    </row>
    <row r="3968" spans="1:7" ht="13.5" x14ac:dyDescent="0.35">
      <c r="A3968" s="671" t="s">
        <v>4157</v>
      </c>
      <c r="B3968" s="674" t="s">
        <v>3682</v>
      </c>
      <c r="C3968" s="672" t="s">
        <v>4280</v>
      </c>
      <c r="D3968" s="675">
        <v>44742</v>
      </c>
      <c r="E3968" s="477" t="s">
        <v>3127</v>
      </c>
      <c r="F3968" s="682" t="s">
        <v>453</v>
      </c>
      <c r="G3968" s="670">
        <f>_xlfn.XLOOKUP(Table3[[#This Row],[district]],LISTS!B:B,LISTS!C:C,0,0,1)</f>
        <v>80401060</v>
      </c>
    </row>
    <row r="3969" spans="1:7" ht="13.5" x14ac:dyDescent="0.35">
      <c r="A3969" s="674" t="s">
        <v>4157</v>
      </c>
      <c r="B3969" s="676" t="s">
        <v>3640</v>
      </c>
      <c r="C3969" s="672" t="s">
        <v>4280</v>
      </c>
      <c r="D3969" s="675">
        <v>44742</v>
      </c>
      <c r="E3969" s="477" t="s">
        <v>3127</v>
      </c>
      <c r="F3969" s="682" t="s">
        <v>453</v>
      </c>
      <c r="G3969" s="670">
        <f>_xlfn.XLOOKUP(Table3[[#This Row],[district]],LISTS!B:B,LISTS!C:C,0,0,1)</f>
        <v>80401060</v>
      </c>
    </row>
    <row r="3970" spans="1:7" ht="13.5" x14ac:dyDescent="0.35">
      <c r="A3970" s="671" t="s">
        <v>4158</v>
      </c>
      <c r="B3970" s="674" t="s">
        <v>3683</v>
      </c>
      <c r="C3970" s="672" t="s">
        <v>4280</v>
      </c>
      <c r="D3970" s="675">
        <v>44742</v>
      </c>
      <c r="E3970" s="477" t="s">
        <v>3127</v>
      </c>
      <c r="F3970" s="682" t="s">
        <v>453</v>
      </c>
      <c r="G3970" s="670">
        <f>_xlfn.XLOOKUP(Table3[[#This Row],[district]],LISTS!B:B,LISTS!C:C,0,0,1)</f>
        <v>80401060</v>
      </c>
    </row>
    <row r="3971" spans="1:7" ht="13.5" x14ac:dyDescent="0.35">
      <c r="A3971" s="674" t="s">
        <v>4158</v>
      </c>
      <c r="B3971" s="676" t="s">
        <v>3640</v>
      </c>
      <c r="C3971" s="672" t="s">
        <v>4280</v>
      </c>
      <c r="D3971" s="675">
        <v>44742</v>
      </c>
      <c r="E3971" s="477" t="s">
        <v>3127</v>
      </c>
      <c r="F3971" s="682" t="s">
        <v>453</v>
      </c>
      <c r="G3971" s="670">
        <f>_xlfn.XLOOKUP(Table3[[#This Row],[district]],LISTS!B:B,LISTS!C:C,0,0,1)</f>
        <v>80401060</v>
      </c>
    </row>
    <row r="3972" spans="1:7" ht="13.5" x14ac:dyDescent="0.35">
      <c r="A3972" s="671" t="s">
        <v>4159</v>
      </c>
      <c r="B3972" s="674" t="s">
        <v>3685</v>
      </c>
      <c r="C3972" s="672" t="s">
        <v>4280</v>
      </c>
      <c r="D3972" s="675">
        <v>44742</v>
      </c>
      <c r="E3972" s="477" t="s">
        <v>3127</v>
      </c>
      <c r="F3972" s="682" t="s">
        <v>453</v>
      </c>
      <c r="G3972" s="670">
        <f>_xlfn.XLOOKUP(Table3[[#This Row],[district]],LISTS!B:B,LISTS!C:C,0,0,1)</f>
        <v>80401060</v>
      </c>
    </row>
    <row r="3973" spans="1:7" ht="13.5" x14ac:dyDescent="0.35">
      <c r="A3973" s="674" t="s">
        <v>4159</v>
      </c>
      <c r="B3973" s="676" t="s">
        <v>3640</v>
      </c>
      <c r="C3973" s="672" t="s">
        <v>4280</v>
      </c>
      <c r="D3973" s="675">
        <v>44742</v>
      </c>
      <c r="E3973" s="477" t="s">
        <v>3127</v>
      </c>
      <c r="F3973" s="682" t="s">
        <v>453</v>
      </c>
      <c r="G3973" s="670">
        <f>_xlfn.XLOOKUP(Table3[[#This Row],[district]],LISTS!B:B,LISTS!C:C,0,0,1)</f>
        <v>80401060</v>
      </c>
    </row>
    <row r="3974" spans="1:7" ht="13.5" x14ac:dyDescent="0.35">
      <c r="A3974" s="674" t="s">
        <v>3782</v>
      </c>
      <c r="B3974" s="676" t="s">
        <v>3648</v>
      </c>
      <c r="C3974" s="672" t="s">
        <v>4280</v>
      </c>
      <c r="D3974" s="675">
        <v>44742</v>
      </c>
      <c r="E3974" s="477" t="s">
        <v>3127</v>
      </c>
      <c r="F3974" s="682" t="s">
        <v>453</v>
      </c>
      <c r="G3974" s="670">
        <f>_xlfn.XLOOKUP(Table3[[#This Row],[district]],LISTS!B:B,LISTS!C:C,0,0,1)</f>
        <v>80401060</v>
      </c>
    </row>
    <row r="3975" spans="1:7" ht="13.5" x14ac:dyDescent="0.35">
      <c r="A3975" s="674" t="s">
        <v>3782</v>
      </c>
      <c r="B3975" s="676" t="s">
        <v>3685</v>
      </c>
      <c r="C3975" s="672" t="s">
        <v>4280</v>
      </c>
      <c r="D3975" s="675">
        <v>44742</v>
      </c>
      <c r="E3975" s="477" t="s">
        <v>3127</v>
      </c>
      <c r="F3975" s="682" t="s">
        <v>453</v>
      </c>
      <c r="G3975" s="670">
        <f>_xlfn.XLOOKUP(Table3[[#This Row],[district]],LISTS!B:B,LISTS!C:C,0,0,1)</f>
        <v>80401060</v>
      </c>
    </row>
    <row r="3976" spans="1:7" ht="13.5" x14ac:dyDescent="0.35">
      <c r="A3976" s="671" t="s">
        <v>4160</v>
      </c>
      <c r="B3976" s="674" t="s">
        <v>3688</v>
      </c>
      <c r="C3976" s="672" t="s">
        <v>4280</v>
      </c>
      <c r="D3976" s="675">
        <v>44742</v>
      </c>
      <c r="E3976" s="477" t="s">
        <v>3127</v>
      </c>
      <c r="F3976" s="682" t="s">
        <v>453</v>
      </c>
      <c r="G3976" s="670">
        <f>_xlfn.XLOOKUP(Table3[[#This Row],[district]],LISTS!B:B,LISTS!C:C,0,0,1)</f>
        <v>80401060</v>
      </c>
    </row>
    <row r="3977" spans="1:7" ht="13.5" x14ac:dyDescent="0.35">
      <c r="A3977" s="674" t="s">
        <v>4160</v>
      </c>
      <c r="B3977" s="676" t="s">
        <v>3640</v>
      </c>
      <c r="C3977" s="672" t="s">
        <v>4280</v>
      </c>
      <c r="D3977" s="675">
        <v>44742</v>
      </c>
      <c r="E3977" s="477" t="s">
        <v>3127</v>
      </c>
      <c r="F3977" s="682" t="s">
        <v>453</v>
      </c>
      <c r="G3977" s="670">
        <f>_xlfn.XLOOKUP(Table3[[#This Row],[district]],LISTS!B:B,LISTS!C:C,0,0,1)</f>
        <v>80401060</v>
      </c>
    </row>
    <row r="3978" spans="1:7" ht="13.5" x14ac:dyDescent="0.35">
      <c r="A3978" s="671" t="s">
        <v>4161</v>
      </c>
      <c r="B3978" s="674" t="s">
        <v>3689</v>
      </c>
      <c r="C3978" s="672" t="s">
        <v>4280</v>
      </c>
      <c r="D3978" s="675">
        <v>44742</v>
      </c>
      <c r="E3978" s="477" t="s">
        <v>3127</v>
      </c>
      <c r="F3978" s="682" t="s">
        <v>453</v>
      </c>
      <c r="G3978" s="670">
        <f>_xlfn.XLOOKUP(Table3[[#This Row],[district]],LISTS!B:B,LISTS!C:C,0,0,1)</f>
        <v>80401060</v>
      </c>
    </row>
    <row r="3979" spans="1:7" ht="13.5" x14ac:dyDescent="0.35">
      <c r="A3979" s="674" t="s">
        <v>4161</v>
      </c>
      <c r="B3979" s="674" t="s">
        <v>4273</v>
      </c>
      <c r="C3979" s="672" t="s">
        <v>4280</v>
      </c>
      <c r="D3979" s="675">
        <v>44742</v>
      </c>
      <c r="E3979" s="477" t="s">
        <v>3127</v>
      </c>
      <c r="F3979" s="682" t="s">
        <v>453</v>
      </c>
      <c r="G3979" s="670">
        <f>_xlfn.XLOOKUP(Table3[[#This Row],[district]],LISTS!B:B,LISTS!C:C,0,0,1)</f>
        <v>80401060</v>
      </c>
    </row>
    <row r="3980" spans="1:7" ht="13.5" x14ac:dyDescent="0.35">
      <c r="A3980" s="671" t="s">
        <v>4162</v>
      </c>
      <c r="B3980" s="674" t="s">
        <v>3691</v>
      </c>
      <c r="C3980" s="672" t="s">
        <v>4280</v>
      </c>
      <c r="D3980" s="675">
        <v>44742</v>
      </c>
      <c r="E3980" s="477" t="s">
        <v>3127</v>
      </c>
      <c r="F3980" s="682" t="s">
        <v>453</v>
      </c>
      <c r="G3980" s="670">
        <f>_xlfn.XLOOKUP(Table3[[#This Row],[district]],LISTS!B:B,LISTS!C:C,0,0,1)</f>
        <v>80401060</v>
      </c>
    </row>
    <row r="3981" spans="1:7" ht="13.5" x14ac:dyDescent="0.35">
      <c r="A3981" s="674" t="s">
        <v>4162</v>
      </c>
      <c r="B3981" s="676" t="s">
        <v>4273</v>
      </c>
      <c r="C3981" s="672" t="s">
        <v>4280</v>
      </c>
      <c r="D3981" s="675">
        <v>44742</v>
      </c>
      <c r="E3981" s="477" t="s">
        <v>3127</v>
      </c>
      <c r="F3981" s="682" t="s">
        <v>453</v>
      </c>
      <c r="G3981" s="670">
        <f>_xlfn.XLOOKUP(Table3[[#This Row],[district]],LISTS!B:B,LISTS!C:C,0,0,1)</f>
        <v>80401060</v>
      </c>
    </row>
    <row r="3982" spans="1:7" ht="13.5" x14ac:dyDescent="0.35">
      <c r="A3982" s="670" t="s">
        <v>3513</v>
      </c>
      <c r="B3982" s="676" t="s">
        <v>3649</v>
      </c>
      <c r="C3982" s="672" t="s">
        <v>4280</v>
      </c>
      <c r="D3982" s="675">
        <v>44742</v>
      </c>
      <c r="E3982" s="477" t="s">
        <v>3127</v>
      </c>
      <c r="F3982" s="682" t="s">
        <v>453</v>
      </c>
      <c r="G3982" s="670">
        <f>_xlfn.XLOOKUP(Table3[[#This Row],[district]],LISTS!B:B,LISTS!C:C,0,0,1)</f>
        <v>80401060</v>
      </c>
    </row>
    <row r="3983" spans="1:7" ht="13.5" x14ac:dyDescent="0.35">
      <c r="A3983" s="674" t="s">
        <v>3513</v>
      </c>
      <c r="B3983" s="676" t="s">
        <v>3685</v>
      </c>
      <c r="C3983" s="672" t="s">
        <v>4280</v>
      </c>
      <c r="D3983" s="675">
        <v>44742</v>
      </c>
      <c r="E3983" s="477" t="s">
        <v>3127</v>
      </c>
      <c r="F3983" s="682" t="s">
        <v>453</v>
      </c>
      <c r="G3983" s="670">
        <f>_xlfn.XLOOKUP(Table3[[#This Row],[district]],LISTS!B:B,LISTS!C:C,0,0,1)</f>
        <v>80401060</v>
      </c>
    </row>
    <row r="3984" spans="1:7" ht="13.5" x14ac:dyDescent="0.35">
      <c r="A3984" s="671" t="s">
        <v>4163</v>
      </c>
      <c r="B3984" s="674" t="s">
        <v>3693</v>
      </c>
      <c r="C3984" s="672" t="s">
        <v>4280</v>
      </c>
      <c r="D3984" s="675">
        <v>44742</v>
      </c>
      <c r="E3984" s="477" t="s">
        <v>3127</v>
      </c>
      <c r="F3984" s="682" t="s">
        <v>453</v>
      </c>
      <c r="G3984" s="670">
        <f>_xlfn.XLOOKUP(Table3[[#This Row],[district]],LISTS!B:B,LISTS!C:C,0,0,1)</f>
        <v>80401060</v>
      </c>
    </row>
    <row r="3985" spans="1:7" ht="13.5" x14ac:dyDescent="0.35">
      <c r="A3985" s="674" t="s">
        <v>4163</v>
      </c>
      <c r="B3985" s="676" t="s">
        <v>4273</v>
      </c>
      <c r="C3985" s="672" t="s">
        <v>4280</v>
      </c>
      <c r="D3985" s="675">
        <v>44742</v>
      </c>
      <c r="E3985" s="477" t="s">
        <v>3127</v>
      </c>
      <c r="F3985" s="682" t="s">
        <v>453</v>
      </c>
      <c r="G3985" s="670">
        <f>_xlfn.XLOOKUP(Table3[[#This Row],[district]],LISTS!B:B,LISTS!C:C,0,0,1)</f>
        <v>80401060</v>
      </c>
    </row>
    <row r="3986" spans="1:7" ht="13.5" x14ac:dyDescent="0.35">
      <c r="A3986" s="671" t="s">
        <v>4164</v>
      </c>
      <c r="B3986" s="676" t="s">
        <v>4273</v>
      </c>
      <c r="C3986" s="672" t="s">
        <v>4280</v>
      </c>
      <c r="D3986" s="675">
        <v>44742</v>
      </c>
      <c r="E3986" s="477" t="s">
        <v>3127</v>
      </c>
      <c r="F3986" s="682" t="s">
        <v>453</v>
      </c>
      <c r="G3986" s="670">
        <f>_xlfn.XLOOKUP(Table3[[#This Row],[district]],LISTS!B:B,LISTS!C:C,0,0,1)</f>
        <v>80401060</v>
      </c>
    </row>
    <row r="3987" spans="1:7" ht="13.5" x14ac:dyDescent="0.35">
      <c r="A3987" s="671" t="s">
        <v>4165</v>
      </c>
      <c r="B3987" s="676" t="s">
        <v>3634</v>
      </c>
      <c r="C3987" s="672" t="s">
        <v>4280</v>
      </c>
      <c r="D3987" s="675">
        <v>44742</v>
      </c>
      <c r="E3987" s="477" t="s">
        <v>3127</v>
      </c>
      <c r="F3987" s="682" t="s">
        <v>453</v>
      </c>
      <c r="G3987" s="670">
        <f>_xlfn.XLOOKUP(Table3[[#This Row],[district]],LISTS!B:B,LISTS!C:C,0,0,1)</f>
        <v>80401060</v>
      </c>
    </row>
    <row r="3988" spans="1:7" ht="13.5" x14ac:dyDescent="0.35">
      <c r="A3988" s="674" t="s">
        <v>4165</v>
      </c>
      <c r="B3988" s="676" t="s">
        <v>4273</v>
      </c>
      <c r="C3988" s="672" t="s">
        <v>4280</v>
      </c>
      <c r="D3988" s="675">
        <v>44742</v>
      </c>
      <c r="E3988" s="477" t="s">
        <v>3127</v>
      </c>
      <c r="F3988" s="682" t="s">
        <v>453</v>
      </c>
      <c r="G3988" s="670">
        <f>_xlfn.XLOOKUP(Table3[[#This Row],[district]],LISTS!B:B,LISTS!C:C,0,0,1)</f>
        <v>80401060</v>
      </c>
    </row>
    <row r="3989" spans="1:7" ht="13.5" x14ac:dyDescent="0.35">
      <c r="A3989" s="671" t="s">
        <v>4166</v>
      </c>
      <c r="B3989" s="676" t="s">
        <v>607</v>
      </c>
      <c r="C3989" s="672" t="s">
        <v>4280</v>
      </c>
      <c r="D3989" s="675">
        <v>44742</v>
      </c>
      <c r="E3989" s="477" t="s">
        <v>3127</v>
      </c>
      <c r="F3989" s="682" t="s">
        <v>453</v>
      </c>
      <c r="G3989" s="670">
        <f>_xlfn.XLOOKUP(Table3[[#This Row],[district]],LISTS!B:B,LISTS!C:C,0,0,1)</f>
        <v>80401060</v>
      </c>
    </row>
    <row r="3990" spans="1:7" ht="13.5" x14ac:dyDescent="0.35">
      <c r="A3990" s="674" t="s">
        <v>4166</v>
      </c>
      <c r="B3990" s="676" t="s">
        <v>4273</v>
      </c>
      <c r="C3990" s="672" t="s">
        <v>4280</v>
      </c>
      <c r="D3990" s="675">
        <v>44742</v>
      </c>
      <c r="E3990" s="477" t="s">
        <v>3127</v>
      </c>
      <c r="F3990" s="682" t="s">
        <v>453</v>
      </c>
      <c r="G3990" s="670">
        <f>_xlfn.XLOOKUP(Table3[[#This Row],[district]],LISTS!B:B,LISTS!C:C,0,0,1)</f>
        <v>80401060</v>
      </c>
    </row>
    <row r="3991" spans="1:7" ht="13.5" x14ac:dyDescent="0.35">
      <c r="A3991" s="671" t="s">
        <v>4167</v>
      </c>
      <c r="B3991" s="676" t="s">
        <v>378</v>
      </c>
      <c r="C3991" s="672" t="s">
        <v>4280</v>
      </c>
      <c r="D3991" s="675">
        <v>44742</v>
      </c>
      <c r="E3991" s="477" t="s">
        <v>3127</v>
      </c>
      <c r="F3991" s="682" t="s">
        <v>453</v>
      </c>
      <c r="G3991" s="670">
        <f>_xlfn.XLOOKUP(Table3[[#This Row],[district]],LISTS!B:B,LISTS!C:C,0,0,1)</f>
        <v>80401060</v>
      </c>
    </row>
    <row r="3992" spans="1:7" ht="13.5" x14ac:dyDescent="0.35">
      <c r="A3992" s="674" t="s">
        <v>4167</v>
      </c>
      <c r="B3992" s="676" t="s">
        <v>4273</v>
      </c>
      <c r="C3992" s="672" t="s">
        <v>4280</v>
      </c>
      <c r="D3992" s="675">
        <v>44742</v>
      </c>
      <c r="E3992" s="477" t="s">
        <v>3127</v>
      </c>
      <c r="F3992" s="682" t="s">
        <v>453</v>
      </c>
      <c r="G3992" s="670">
        <f>_xlfn.XLOOKUP(Table3[[#This Row],[district]],LISTS!B:B,LISTS!C:C,0,0,1)</f>
        <v>80401060</v>
      </c>
    </row>
    <row r="3993" spans="1:7" ht="13.5" x14ac:dyDescent="0.35">
      <c r="A3993" s="671" t="s">
        <v>4168</v>
      </c>
      <c r="B3993" s="676" t="s">
        <v>3637</v>
      </c>
      <c r="C3993" s="672" t="s">
        <v>4280</v>
      </c>
      <c r="D3993" s="675">
        <v>44742</v>
      </c>
      <c r="E3993" s="477" t="s">
        <v>3127</v>
      </c>
      <c r="F3993" s="682" t="s">
        <v>453</v>
      </c>
      <c r="G3993" s="670">
        <f>_xlfn.XLOOKUP(Table3[[#This Row],[district]],LISTS!B:B,LISTS!C:C,0,0,1)</f>
        <v>80401060</v>
      </c>
    </row>
    <row r="3994" spans="1:7" ht="13.5" x14ac:dyDescent="0.35">
      <c r="A3994" s="674" t="s">
        <v>4168</v>
      </c>
      <c r="B3994" s="676" t="s">
        <v>4273</v>
      </c>
      <c r="C3994" s="672" t="s">
        <v>4280</v>
      </c>
      <c r="D3994" s="675">
        <v>44742</v>
      </c>
      <c r="E3994" s="477" t="s">
        <v>3127</v>
      </c>
      <c r="F3994" s="682" t="s">
        <v>453</v>
      </c>
      <c r="G3994" s="670">
        <f>_xlfn.XLOOKUP(Table3[[#This Row],[district]],LISTS!B:B,LISTS!C:C,0,0,1)</f>
        <v>80401060</v>
      </c>
    </row>
    <row r="3995" spans="1:7" ht="13.5" x14ac:dyDescent="0.35">
      <c r="A3995" s="674" t="s">
        <v>3820</v>
      </c>
      <c r="B3995" s="676" t="s">
        <v>3650</v>
      </c>
      <c r="C3995" s="672" t="s">
        <v>4280</v>
      </c>
      <c r="D3995" s="675">
        <v>44742</v>
      </c>
      <c r="E3995" s="477" t="s">
        <v>3127</v>
      </c>
      <c r="F3995" s="682" t="s">
        <v>453</v>
      </c>
      <c r="G3995" s="670">
        <f>_xlfn.XLOOKUP(Table3[[#This Row],[district]],LISTS!B:B,LISTS!C:C,0,0,1)</f>
        <v>80401060</v>
      </c>
    </row>
    <row r="3996" spans="1:7" ht="13.5" x14ac:dyDescent="0.35">
      <c r="A3996" s="674" t="s">
        <v>3820</v>
      </c>
      <c r="B3996" s="676" t="s">
        <v>3685</v>
      </c>
      <c r="C3996" s="672" t="s">
        <v>4280</v>
      </c>
      <c r="D3996" s="675">
        <v>44742</v>
      </c>
      <c r="E3996" s="477" t="s">
        <v>3127</v>
      </c>
      <c r="F3996" s="682" t="s">
        <v>453</v>
      </c>
      <c r="G3996" s="670">
        <f>_xlfn.XLOOKUP(Table3[[#This Row],[district]],LISTS!B:B,LISTS!C:C,0,0,1)</f>
        <v>80401060</v>
      </c>
    </row>
    <row r="3997" spans="1:7" ht="13.5" x14ac:dyDescent="0.35">
      <c r="A3997" s="671" t="s">
        <v>4169</v>
      </c>
      <c r="B3997" s="676" t="s">
        <v>3616</v>
      </c>
      <c r="C3997" s="672" t="s">
        <v>4280</v>
      </c>
      <c r="D3997" s="675">
        <v>44742</v>
      </c>
      <c r="E3997" s="477" t="s">
        <v>3127</v>
      </c>
      <c r="F3997" s="682" t="s">
        <v>453</v>
      </c>
      <c r="G3997" s="670">
        <f>_xlfn.XLOOKUP(Table3[[#This Row],[district]],LISTS!B:B,LISTS!C:C,0,0,1)</f>
        <v>80401060</v>
      </c>
    </row>
    <row r="3998" spans="1:7" ht="13.5" x14ac:dyDescent="0.35">
      <c r="A3998" s="674" t="s">
        <v>4169</v>
      </c>
      <c r="B3998" s="676" t="s">
        <v>4273</v>
      </c>
      <c r="C3998" s="672" t="s">
        <v>4280</v>
      </c>
      <c r="D3998" s="675">
        <v>44742</v>
      </c>
      <c r="E3998" s="477" t="s">
        <v>3127</v>
      </c>
      <c r="F3998" s="682" t="s">
        <v>453</v>
      </c>
      <c r="G3998" s="670">
        <f>_xlfn.XLOOKUP(Table3[[#This Row],[district]],LISTS!B:B,LISTS!C:C,0,0,1)</f>
        <v>80401060</v>
      </c>
    </row>
    <row r="3999" spans="1:7" ht="13.5" x14ac:dyDescent="0.35">
      <c r="A3999" s="674" t="s">
        <v>3816</v>
      </c>
      <c r="B3999" s="676" t="s">
        <v>3482</v>
      </c>
      <c r="C3999" s="672" t="s">
        <v>4280</v>
      </c>
      <c r="D3999" s="675">
        <v>44742</v>
      </c>
      <c r="E3999" s="477" t="s">
        <v>3127</v>
      </c>
      <c r="F3999" s="682" t="s">
        <v>453</v>
      </c>
      <c r="G3999" s="670">
        <f>_xlfn.XLOOKUP(Table3[[#This Row],[district]],LISTS!B:B,LISTS!C:C,0,0,1)</f>
        <v>80401060</v>
      </c>
    </row>
    <row r="4000" spans="1:7" ht="13.5" x14ac:dyDescent="0.35">
      <c r="A4000" s="674" t="s">
        <v>3816</v>
      </c>
      <c r="B4000" s="676" t="s">
        <v>3685</v>
      </c>
      <c r="C4000" s="672" t="s">
        <v>4280</v>
      </c>
      <c r="D4000" s="675">
        <v>44742</v>
      </c>
      <c r="E4000" s="477" t="s">
        <v>3127</v>
      </c>
      <c r="F4000" s="682" t="s">
        <v>453</v>
      </c>
      <c r="G4000" s="670">
        <f>_xlfn.XLOOKUP(Table3[[#This Row],[district]],LISTS!B:B,LISTS!C:C,0,0,1)</f>
        <v>80401060</v>
      </c>
    </row>
    <row r="4001" spans="1:7" ht="13.5" x14ac:dyDescent="0.35">
      <c r="A4001" s="671" t="s">
        <v>4170</v>
      </c>
      <c r="B4001" s="676" t="s">
        <v>3638</v>
      </c>
      <c r="C4001" s="672" t="s">
        <v>4280</v>
      </c>
      <c r="D4001" s="675">
        <v>44742</v>
      </c>
      <c r="E4001" s="477" t="s">
        <v>3127</v>
      </c>
      <c r="F4001" s="682" t="s">
        <v>453</v>
      </c>
      <c r="G4001" s="670">
        <f>_xlfn.XLOOKUP(Table3[[#This Row],[district]],LISTS!B:B,LISTS!C:C,0,0,1)</f>
        <v>80401060</v>
      </c>
    </row>
    <row r="4002" spans="1:7" ht="13.5" x14ac:dyDescent="0.35">
      <c r="A4002" s="674" t="s">
        <v>4170</v>
      </c>
      <c r="B4002" s="674" t="s">
        <v>4273</v>
      </c>
      <c r="C4002" s="672" t="s">
        <v>4280</v>
      </c>
      <c r="D4002" s="675">
        <v>44742</v>
      </c>
      <c r="E4002" s="477" t="s">
        <v>3127</v>
      </c>
      <c r="F4002" s="682" t="s">
        <v>453</v>
      </c>
      <c r="G4002" s="670">
        <f>_xlfn.XLOOKUP(Table3[[#This Row],[district]],LISTS!B:B,LISTS!C:C,0,0,1)</f>
        <v>80401060</v>
      </c>
    </row>
    <row r="4003" spans="1:7" ht="13.5" x14ac:dyDescent="0.35">
      <c r="A4003" s="671" t="s">
        <v>4171</v>
      </c>
      <c r="B4003" s="676" t="s">
        <v>3639</v>
      </c>
      <c r="C4003" s="672" t="s">
        <v>4280</v>
      </c>
      <c r="D4003" s="675">
        <v>44742</v>
      </c>
      <c r="E4003" s="477" t="s">
        <v>3127</v>
      </c>
      <c r="F4003" s="682" t="s">
        <v>453</v>
      </c>
      <c r="G4003" s="670">
        <f>_xlfn.XLOOKUP(Table3[[#This Row],[district]],LISTS!B:B,LISTS!C:C,0,0,1)</f>
        <v>80401060</v>
      </c>
    </row>
    <row r="4004" spans="1:7" ht="13.5" x14ac:dyDescent="0.35">
      <c r="A4004" s="674" t="s">
        <v>4171</v>
      </c>
      <c r="B4004" s="676" t="s">
        <v>4273</v>
      </c>
      <c r="C4004" s="672" t="s">
        <v>4280</v>
      </c>
      <c r="D4004" s="675">
        <v>44742</v>
      </c>
      <c r="E4004" s="477" t="s">
        <v>3127</v>
      </c>
      <c r="F4004" s="682" t="s">
        <v>453</v>
      </c>
      <c r="G4004" s="670">
        <f>_xlfn.XLOOKUP(Table3[[#This Row],[district]],LISTS!B:B,LISTS!C:C,0,0,1)</f>
        <v>80401060</v>
      </c>
    </row>
    <row r="4005" spans="1:7" ht="13.5" x14ac:dyDescent="0.35">
      <c r="A4005" s="671" t="s">
        <v>4172</v>
      </c>
      <c r="B4005" s="676" t="s">
        <v>3640</v>
      </c>
      <c r="C4005" s="672" t="s">
        <v>4280</v>
      </c>
      <c r="D4005" s="675">
        <v>44742</v>
      </c>
      <c r="E4005" s="477" t="s">
        <v>3127</v>
      </c>
      <c r="F4005" s="682" t="s">
        <v>453</v>
      </c>
      <c r="G4005" s="670">
        <f>_xlfn.XLOOKUP(Table3[[#This Row],[district]],LISTS!B:B,LISTS!C:C,0,0,1)</f>
        <v>80401060</v>
      </c>
    </row>
    <row r="4006" spans="1:7" ht="13.5" x14ac:dyDescent="0.35">
      <c r="A4006" s="674" t="s">
        <v>4172</v>
      </c>
      <c r="B4006" s="676" t="s">
        <v>4273</v>
      </c>
      <c r="C4006" s="672" t="s">
        <v>4280</v>
      </c>
      <c r="D4006" s="675">
        <v>44742</v>
      </c>
      <c r="E4006" s="477" t="s">
        <v>3127</v>
      </c>
      <c r="F4006" s="682" t="s">
        <v>453</v>
      </c>
      <c r="G4006" s="670">
        <f>_xlfn.XLOOKUP(Table3[[#This Row],[district]],LISTS!B:B,LISTS!C:C,0,0,1)</f>
        <v>80401060</v>
      </c>
    </row>
    <row r="4007" spans="1:7" ht="13.5" x14ac:dyDescent="0.35">
      <c r="A4007" s="674" t="s">
        <v>3769</v>
      </c>
      <c r="B4007" s="676" t="s">
        <v>3656</v>
      </c>
      <c r="C4007" s="672" t="s">
        <v>4280</v>
      </c>
      <c r="D4007" s="675">
        <v>44742</v>
      </c>
      <c r="E4007" s="477" t="s">
        <v>3127</v>
      </c>
      <c r="F4007" s="682" t="s">
        <v>453</v>
      </c>
      <c r="G4007" s="670">
        <f>_xlfn.XLOOKUP(Table3[[#This Row],[district]],LISTS!B:B,LISTS!C:C,0,0,1)</f>
        <v>80401060</v>
      </c>
    </row>
    <row r="4008" spans="1:7" ht="13.5" x14ac:dyDescent="0.35">
      <c r="A4008" s="674" t="s">
        <v>3769</v>
      </c>
      <c r="B4008" s="676" t="s">
        <v>3685</v>
      </c>
      <c r="C4008" s="672" t="s">
        <v>4280</v>
      </c>
      <c r="D4008" s="675">
        <v>44742</v>
      </c>
      <c r="E4008" s="477" t="s">
        <v>3127</v>
      </c>
      <c r="F4008" s="682" t="s">
        <v>453</v>
      </c>
      <c r="G4008" s="670">
        <f>_xlfn.XLOOKUP(Table3[[#This Row],[district]],LISTS!B:B,LISTS!C:C,0,0,1)</f>
        <v>80401060</v>
      </c>
    </row>
    <row r="4009" spans="1:7" ht="13.5" x14ac:dyDescent="0.35">
      <c r="A4009" s="671" t="s">
        <v>4173</v>
      </c>
      <c r="B4009" s="676" t="s">
        <v>3641</v>
      </c>
      <c r="C4009" s="672" t="s">
        <v>4280</v>
      </c>
      <c r="D4009" s="675">
        <v>44742</v>
      </c>
      <c r="E4009" s="477" t="s">
        <v>3127</v>
      </c>
      <c r="F4009" s="682" t="s">
        <v>453</v>
      </c>
      <c r="G4009" s="670">
        <f>_xlfn.XLOOKUP(Table3[[#This Row],[district]],LISTS!B:B,LISTS!C:C,0,0,1)</f>
        <v>80401060</v>
      </c>
    </row>
    <row r="4010" spans="1:7" ht="13.5" x14ac:dyDescent="0.35">
      <c r="A4010" s="674" t="s">
        <v>4173</v>
      </c>
      <c r="B4010" s="676" t="s">
        <v>4273</v>
      </c>
      <c r="C4010" s="672" t="s">
        <v>4280</v>
      </c>
      <c r="D4010" s="675">
        <v>44742</v>
      </c>
      <c r="E4010" s="477" t="s">
        <v>3127</v>
      </c>
      <c r="F4010" s="682" t="s">
        <v>453</v>
      </c>
      <c r="G4010" s="670">
        <f>_xlfn.XLOOKUP(Table3[[#This Row],[district]],LISTS!B:B,LISTS!C:C,0,0,1)</f>
        <v>80401060</v>
      </c>
    </row>
    <row r="4011" spans="1:7" ht="13.5" x14ac:dyDescent="0.35">
      <c r="A4011" s="674" t="s">
        <v>3783</v>
      </c>
      <c r="B4011" s="676" t="s">
        <v>336</v>
      </c>
      <c r="C4011" s="672" t="s">
        <v>4280</v>
      </c>
      <c r="D4011" s="675">
        <v>44742</v>
      </c>
      <c r="E4011" s="477" t="s">
        <v>3127</v>
      </c>
      <c r="F4011" s="682" t="s">
        <v>453</v>
      </c>
      <c r="G4011" s="670">
        <f>_xlfn.XLOOKUP(Table3[[#This Row],[district]],LISTS!B:B,LISTS!C:C,0,0,1)</f>
        <v>80401060</v>
      </c>
    </row>
    <row r="4012" spans="1:7" ht="13.5" x14ac:dyDescent="0.35">
      <c r="A4012" s="674" t="s">
        <v>3783</v>
      </c>
      <c r="B4012" s="676" t="s">
        <v>3685</v>
      </c>
      <c r="C4012" s="672" t="s">
        <v>4280</v>
      </c>
      <c r="D4012" s="675">
        <v>44742</v>
      </c>
      <c r="E4012" s="477" t="s">
        <v>3127</v>
      </c>
      <c r="F4012" s="682" t="s">
        <v>453</v>
      </c>
      <c r="G4012" s="670">
        <f>_xlfn.XLOOKUP(Table3[[#This Row],[district]],LISTS!B:B,LISTS!C:C,0,0,1)</f>
        <v>80401060</v>
      </c>
    </row>
    <row r="4013" spans="1:7" ht="13.5" x14ac:dyDescent="0.35">
      <c r="A4013" s="670" t="s">
        <v>3521</v>
      </c>
      <c r="B4013" s="676" t="s">
        <v>3658</v>
      </c>
      <c r="C4013" s="672" t="s">
        <v>4280</v>
      </c>
      <c r="D4013" s="675">
        <v>44742</v>
      </c>
      <c r="E4013" s="477" t="s">
        <v>3127</v>
      </c>
      <c r="F4013" s="682" t="s">
        <v>453</v>
      </c>
      <c r="G4013" s="670">
        <f>_xlfn.XLOOKUP(Table3[[#This Row],[district]],LISTS!B:B,LISTS!C:C,0,0,1)</f>
        <v>80401060</v>
      </c>
    </row>
    <row r="4014" spans="1:7" ht="13.5" x14ac:dyDescent="0.35">
      <c r="A4014" s="674" t="s">
        <v>3521</v>
      </c>
      <c r="B4014" s="674" t="s">
        <v>3685</v>
      </c>
      <c r="C4014" s="672" t="s">
        <v>4280</v>
      </c>
      <c r="D4014" s="675">
        <v>44742</v>
      </c>
      <c r="E4014" s="477" t="s">
        <v>3127</v>
      </c>
      <c r="F4014" s="682" t="s">
        <v>453</v>
      </c>
      <c r="G4014" s="670">
        <f>_xlfn.XLOOKUP(Table3[[#This Row],[district]],LISTS!B:B,LISTS!C:C,0,0,1)</f>
        <v>80401060</v>
      </c>
    </row>
    <row r="4015" spans="1:7" ht="13.5" x14ac:dyDescent="0.35">
      <c r="A4015" s="671" t="s">
        <v>4174</v>
      </c>
      <c r="B4015" s="676" t="s">
        <v>3642</v>
      </c>
      <c r="C4015" s="672" t="s">
        <v>4280</v>
      </c>
      <c r="D4015" s="675">
        <v>44742</v>
      </c>
      <c r="E4015" s="477" t="s">
        <v>3127</v>
      </c>
      <c r="F4015" s="682" t="s">
        <v>453</v>
      </c>
      <c r="G4015" s="670">
        <f>_xlfn.XLOOKUP(Table3[[#This Row],[district]],LISTS!B:B,LISTS!C:C,0,0,1)</f>
        <v>80401060</v>
      </c>
    </row>
    <row r="4016" spans="1:7" ht="13.5" x14ac:dyDescent="0.35">
      <c r="A4016" s="674" t="s">
        <v>4174</v>
      </c>
      <c r="B4016" s="676" t="s">
        <v>4273</v>
      </c>
      <c r="C4016" s="672" t="s">
        <v>4280</v>
      </c>
      <c r="D4016" s="675">
        <v>44742</v>
      </c>
      <c r="E4016" s="477" t="s">
        <v>3127</v>
      </c>
      <c r="F4016" s="682" t="s">
        <v>453</v>
      </c>
      <c r="G4016" s="670">
        <f>_xlfn.XLOOKUP(Table3[[#This Row],[district]],LISTS!B:B,LISTS!C:C,0,0,1)</f>
        <v>80401060</v>
      </c>
    </row>
    <row r="4017" spans="1:7" ht="13.5" x14ac:dyDescent="0.35">
      <c r="A4017" s="671" t="s">
        <v>4175</v>
      </c>
      <c r="B4017" s="676" t="s">
        <v>373</v>
      </c>
      <c r="C4017" s="672" t="s">
        <v>4280</v>
      </c>
      <c r="D4017" s="675">
        <v>44742</v>
      </c>
      <c r="E4017" s="477" t="s">
        <v>3127</v>
      </c>
      <c r="F4017" s="682" t="s">
        <v>453</v>
      </c>
      <c r="G4017" s="670">
        <f>_xlfn.XLOOKUP(Table3[[#This Row],[district]],LISTS!B:B,LISTS!C:C,0,0,1)</f>
        <v>80401060</v>
      </c>
    </row>
    <row r="4018" spans="1:7" ht="13.5" x14ac:dyDescent="0.35">
      <c r="A4018" s="674" t="s">
        <v>4175</v>
      </c>
      <c r="B4018" s="676" t="s">
        <v>4273</v>
      </c>
      <c r="C4018" s="672" t="s">
        <v>4280</v>
      </c>
      <c r="D4018" s="675">
        <v>44742</v>
      </c>
      <c r="E4018" s="477" t="s">
        <v>3127</v>
      </c>
      <c r="F4018" s="682" t="s">
        <v>453</v>
      </c>
      <c r="G4018" s="670">
        <f>_xlfn.XLOOKUP(Table3[[#This Row],[district]],LISTS!B:B,LISTS!C:C,0,0,1)</f>
        <v>80401060</v>
      </c>
    </row>
    <row r="4019" spans="1:7" ht="13.5" x14ac:dyDescent="0.35">
      <c r="A4019" s="671" t="s">
        <v>4176</v>
      </c>
      <c r="B4019" s="676" t="s">
        <v>3645</v>
      </c>
      <c r="C4019" s="672" t="s">
        <v>4280</v>
      </c>
      <c r="D4019" s="675">
        <v>44742</v>
      </c>
      <c r="E4019" s="477" t="s">
        <v>3127</v>
      </c>
      <c r="F4019" s="682" t="s">
        <v>453</v>
      </c>
      <c r="G4019" s="670">
        <f>_xlfn.XLOOKUP(Table3[[#This Row],[district]],LISTS!B:B,LISTS!C:C,0,0,1)</f>
        <v>80401060</v>
      </c>
    </row>
    <row r="4020" spans="1:7" ht="13.5" x14ac:dyDescent="0.35">
      <c r="A4020" s="674" t="s">
        <v>4176</v>
      </c>
      <c r="B4020" s="676" t="s">
        <v>4273</v>
      </c>
      <c r="C4020" s="672" t="s">
        <v>4280</v>
      </c>
      <c r="D4020" s="675">
        <v>44742</v>
      </c>
      <c r="E4020" s="477" t="s">
        <v>3127</v>
      </c>
      <c r="F4020" s="682" t="s">
        <v>453</v>
      </c>
      <c r="G4020" s="670">
        <f>_xlfn.XLOOKUP(Table3[[#This Row],[district]],LISTS!B:B,LISTS!C:C,0,0,1)</f>
        <v>80401060</v>
      </c>
    </row>
    <row r="4021" spans="1:7" ht="13.5" x14ac:dyDescent="0.35">
      <c r="A4021" s="670" t="s">
        <v>3544</v>
      </c>
      <c r="B4021" s="676" t="s">
        <v>3665</v>
      </c>
      <c r="C4021" s="672" t="s">
        <v>4280</v>
      </c>
      <c r="D4021" s="675">
        <v>44742</v>
      </c>
      <c r="E4021" s="477" t="s">
        <v>3127</v>
      </c>
      <c r="F4021" s="682" t="s">
        <v>453</v>
      </c>
      <c r="G4021" s="670">
        <f>_xlfn.XLOOKUP(Table3[[#This Row],[district]],LISTS!B:B,LISTS!C:C,0,0,1)</f>
        <v>80401060</v>
      </c>
    </row>
    <row r="4022" spans="1:7" ht="13.5" x14ac:dyDescent="0.35">
      <c r="A4022" s="674" t="s">
        <v>3544</v>
      </c>
      <c r="B4022" s="676" t="s">
        <v>3685</v>
      </c>
      <c r="C4022" s="672" t="s">
        <v>4280</v>
      </c>
      <c r="D4022" s="675">
        <v>44742</v>
      </c>
      <c r="E4022" s="477" t="s">
        <v>3127</v>
      </c>
      <c r="F4022" s="682" t="s">
        <v>453</v>
      </c>
      <c r="G4022" s="670">
        <f>_xlfn.XLOOKUP(Table3[[#This Row],[district]],LISTS!B:B,LISTS!C:C,0,0,1)</f>
        <v>80401060</v>
      </c>
    </row>
    <row r="4023" spans="1:7" ht="13.5" x14ac:dyDescent="0.35">
      <c r="A4023" s="670" t="s">
        <v>3543</v>
      </c>
      <c r="B4023" s="676" t="s">
        <v>3671</v>
      </c>
      <c r="C4023" s="672" t="s">
        <v>4280</v>
      </c>
      <c r="D4023" s="675">
        <v>44742</v>
      </c>
      <c r="E4023" s="477" t="s">
        <v>3127</v>
      </c>
      <c r="F4023" s="682" t="s">
        <v>453</v>
      </c>
      <c r="G4023" s="670">
        <f>_xlfn.XLOOKUP(Table3[[#This Row],[district]],LISTS!B:B,LISTS!C:C,0,0,1)</f>
        <v>80401060</v>
      </c>
    </row>
    <row r="4024" spans="1:7" ht="13.5" x14ac:dyDescent="0.35">
      <c r="A4024" s="674" t="s">
        <v>3543</v>
      </c>
      <c r="B4024" s="676" t="s">
        <v>3685</v>
      </c>
      <c r="C4024" s="672" t="s">
        <v>4280</v>
      </c>
      <c r="D4024" s="675">
        <v>44742</v>
      </c>
      <c r="E4024" s="477" t="s">
        <v>3127</v>
      </c>
      <c r="F4024" s="682" t="s">
        <v>453</v>
      </c>
      <c r="G4024" s="670">
        <f>_xlfn.XLOOKUP(Table3[[#This Row],[district]],LISTS!B:B,LISTS!C:C,0,0,1)</f>
        <v>80401060</v>
      </c>
    </row>
    <row r="4025" spans="1:7" ht="13.5" x14ac:dyDescent="0.35">
      <c r="A4025" s="671" t="s">
        <v>4177</v>
      </c>
      <c r="B4025" s="676" t="s">
        <v>3648</v>
      </c>
      <c r="C4025" s="672" t="s">
        <v>4280</v>
      </c>
      <c r="D4025" s="675">
        <v>44742</v>
      </c>
      <c r="E4025" s="477" t="s">
        <v>3127</v>
      </c>
      <c r="F4025" s="682" t="s">
        <v>453</v>
      </c>
      <c r="G4025" s="670">
        <f>_xlfn.XLOOKUP(Table3[[#This Row],[district]],LISTS!B:B,LISTS!C:C,0,0,1)</f>
        <v>80401060</v>
      </c>
    </row>
    <row r="4026" spans="1:7" ht="13.5" x14ac:dyDescent="0.35">
      <c r="A4026" s="674" t="s">
        <v>4177</v>
      </c>
      <c r="B4026" s="676" t="s">
        <v>4273</v>
      </c>
      <c r="C4026" s="672" t="s">
        <v>4280</v>
      </c>
      <c r="D4026" s="675">
        <v>44742</v>
      </c>
      <c r="E4026" s="477" t="s">
        <v>3127</v>
      </c>
      <c r="F4026" s="682" t="s">
        <v>453</v>
      </c>
      <c r="G4026" s="670">
        <f>_xlfn.XLOOKUP(Table3[[#This Row],[district]],LISTS!B:B,LISTS!C:C,0,0,1)</f>
        <v>80401060</v>
      </c>
    </row>
    <row r="4027" spans="1:7" ht="13.5" x14ac:dyDescent="0.35">
      <c r="A4027" s="674" t="s">
        <v>3647</v>
      </c>
      <c r="B4027" s="676" t="s">
        <v>3674</v>
      </c>
      <c r="C4027" s="672" t="s">
        <v>4280</v>
      </c>
      <c r="D4027" s="675">
        <v>44742</v>
      </c>
      <c r="E4027" s="477" t="s">
        <v>3127</v>
      </c>
      <c r="F4027" s="682" t="s">
        <v>453</v>
      </c>
      <c r="G4027" s="670">
        <f>_xlfn.XLOOKUP(Table3[[#This Row],[district]],LISTS!B:B,LISTS!C:C,0,0,1)</f>
        <v>80401060</v>
      </c>
    </row>
    <row r="4028" spans="1:7" ht="13.5" x14ac:dyDescent="0.35">
      <c r="A4028" s="674" t="s">
        <v>3647</v>
      </c>
      <c r="B4028" s="676" t="s">
        <v>3685</v>
      </c>
      <c r="C4028" s="672" t="s">
        <v>4280</v>
      </c>
      <c r="D4028" s="675">
        <v>44742</v>
      </c>
      <c r="E4028" s="477" t="s">
        <v>3127</v>
      </c>
      <c r="F4028" s="682" t="s">
        <v>453</v>
      </c>
      <c r="G4028" s="670">
        <f>_xlfn.XLOOKUP(Table3[[#This Row],[district]],LISTS!B:B,LISTS!C:C,0,0,1)</f>
        <v>80401060</v>
      </c>
    </row>
    <row r="4029" spans="1:7" ht="13.5" x14ac:dyDescent="0.35">
      <c r="A4029" s="671" t="s">
        <v>4178</v>
      </c>
      <c r="B4029" s="676" t="s">
        <v>3649</v>
      </c>
      <c r="C4029" s="672" t="s">
        <v>4280</v>
      </c>
      <c r="D4029" s="675">
        <v>44742</v>
      </c>
      <c r="E4029" s="477" t="s">
        <v>3127</v>
      </c>
      <c r="F4029" s="682" t="s">
        <v>453</v>
      </c>
      <c r="G4029" s="670">
        <f>_xlfn.XLOOKUP(Table3[[#This Row],[district]],LISTS!B:B,LISTS!C:C,0,0,1)</f>
        <v>80401060</v>
      </c>
    </row>
    <row r="4030" spans="1:7" ht="13.5" x14ac:dyDescent="0.35">
      <c r="A4030" s="674" t="s">
        <v>4178</v>
      </c>
      <c r="B4030" s="676" t="s">
        <v>4273</v>
      </c>
      <c r="C4030" s="672" t="s">
        <v>4280</v>
      </c>
      <c r="D4030" s="675">
        <v>44742</v>
      </c>
      <c r="E4030" s="477" t="s">
        <v>3127</v>
      </c>
      <c r="F4030" s="682" t="s">
        <v>453</v>
      </c>
      <c r="G4030" s="670">
        <f>_xlfn.XLOOKUP(Table3[[#This Row],[district]],LISTS!B:B,LISTS!C:C,0,0,1)</f>
        <v>80401060</v>
      </c>
    </row>
    <row r="4031" spans="1:7" ht="13.5" x14ac:dyDescent="0.35">
      <c r="A4031" s="674" t="s">
        <v>3753</v>
      </c>
      <c r="B4031" s="676" t="s">
        <v>3676</v>
      </c>
      <c r="C4031" s="672" t="s">
        <v>4280</v>
      </c>
      <c r="D4031" s="675">
        <v>44742</v>
      </c>
      <c r="E4031" s="477" t="s">
        <v>3127</v>
      </c>
      <c r="F4031" s="682" t="s">
        <v>453</v>
      </c>
      <c r="G4031" s="670">
        <f>_xlfn.XLOOKUP(Table3[[#This Row],[district]],LISTS!B:B,LISTS!C:C,0,0,1)</f>
        <v>80401060</v>
      </c>
    </row>
    <row r="4032" spans="1:7" ht="13.5" x14ac:dyDescent="0.35">
      <c r="A4032" s="674" t="s">
        <v>3753</v>
      </c>
      <c r="B4032" s="676" t="s">
        <v>3685</v>
      </c>
      <c r="C4032" s="672" t="s">
        <v>4280</v>
      </c>
      <c r="D4032" s="675">
        <v>44742</v>
      </c>
      <c r="E4032" s="477" t="s">
        <v>3127</v>
      </c>
      <c r="F4032" s="682" t="s">
        <v>453</v>
      </c>
      <c r="G4032" s="670">
        <f>_xlfn.XLOOKUP(Table3[[#This Row],[district]],LISTS!B:B,LISTS!C:C,0,0,1)</f>
        <v>80401060</v>
      </c>
    </row>
    <row r="4033" spans="1:7" ht="13.5" x14ac:dyDescent="0.35">
      <c r="A4033" s="671" t="s">
        <v>4179</v>
      </c>
      <c r="B4033" s="676" t="s">
        <v>3650</v>
      </c>
      <c r="C4033" s="672" t="s">
        <v>4280</v>
      </c>
      <c r="D4033" s="675">
        <v>44742</v>
      </c>
      <c r="E4033" s="477" t="s">
        <v>3127</v>
      </c>
      <c r="F4033" s="682" t="s">
        <v>453</v>
      </c>
      <c r="G4033" s="670">
        <f>_xlfn.XLOOKUP(Table3[[#This Row],[district]],LISTS!B:B,LISTS!C:C,0,0,1)</f>
        <v>80401060</v>
      </c>
    </row>
    <row r="4034" spans="1:7" ht="13.5" x14ac:dyDescent="0.35">
      <c r="A4034" s="674" t="s">
        <v>4179</v>
      </c>
      <c r="B4034" s="674" t="s">
        <v>4273</v>
      </c>
      <c r="C4034" s="672" t="s">
        <v>4280</v>
      </c>
      <c r="D4034" s="675">
        <v>44742</v>
      </c>
      <c r="E4034" s="477" t="s">
        <v>3127</v>
      </c>
      <c r="F4034" s="682" t="s">
        <v>453</v>
      </c>
      <c r="G4034" s="670">
        <f>_xlfn.XLOOKUP(Table3[[#This Row],[district]],LISTS!B:B,LISTS!C:C,0,0,1)</f>
        <v>80401060</v>
      </c>
    </row>
    <row r="4035" spans="1:7" ht="13.5" x14ac:dyDescent="0.35">
      <c r="A4035" s="671" t="s">
        <v>4180</v>
      </c>
      <c r="B4035" s="676" t="s">
        <v>3482</v>
      </c>
      <c r="C4035" s="672" t="s">
        <v>4280</v>
      </c>
      <c r="D4035" s="675">
        <v>44742</v>
      </c>
      <c r="E4035" s="477" t="s">
        <v>3127</v>
      </c>
      <c r="F4035" s="682" t="s">
        <v>453</v>
      </c>
      <c r="G4035" s="670">
        <f>_xlfn.XLOOKUP(Table3[[#This Row],[district]],LISTS!B:B,LISTS!C:C,0,0,1)</f>
        <v>80401060</v>
      </c>
    </row>
    <row r="4036" spans="1:7" ht="13.5" x14ac:dyDescent="0.35">
      <c r="A4036" s="674" t="s">
        <v>4180</v>
      </c>
      <c r="B4036" s="676" t="s">
        <v>4273</v>
      </c>
      <c r="C4036" s="672" t="s">
        <v>4280</v>
      </c>
      <c r="D4036" s="675">
        <v>44742</v>
      </c>
      <c r="E4036" s="477" t="s">
        <v>3127</v>
      </c>
      <c r="F4036" s="682" t="s">
        <v>453</v>
      </c>
      <c r="G4036" s="670">
        <f>_xlfn.XLOOKUP(Table3[[#This Row],[district]],LISTS!B:B,LISTS!C:C,0,0,1)</f>
        <v>80401060</v>
      </c>
    </row>
    <row r="4037" spans="1:7" ht="13.5" x14ac:dyDescent="0.35">
      <c r="A4037" s="671" t="s">
        <v>4181</v>
      </c>
      <c r="B4037" s="676" t="s">
        <v>3656</v>
      </c>
      <c r="C4037" s="672" t="s">
        <v>4280</v>
      </c>
      <c r="D4037" s="675">
        <v>44742</v>
      </c>
      <c r="E4037" s="477" t="s">
        <v>3127</v>
      </c>
      <c r="F4037" s="682" t="s">
        <v>453</v>
      </c>
      <c r="G4037" s="670">
        <f>_xlfn.XLOOKUP(Table3[[#This Row],[district]],LISTS!B:B,LISTS!C:C,0,0,1)</f>
        <v>80401060</v>
      </c>
    </row>
    <row r="4038" spans="1:7" ht="13.5" x14ac:dyDescent="0.35">
      <c r="A4038" s="674" t="s">
        <v>4181</v>
      </c>
      <c r="B4038" s="676" t="s">
        <v>4273</v>
      </c>
      <c r="C4038" s="672" t="s">
        <v>4280</v>
      </c>
      <c r="D4038" s="675">
        <v>44742</v>
      </c>
      <c r="E4038" s="477" t="s">
        <v>3127</v>
      </c>
      <c r="F4038" s="682" t="s">
        <v>453</v>
      </c>
      <c r="G4038" s="670">
        <f>_xlfn.XLOOKUP(Table3[[#This Row],[district]],LISTS!B:B,LISTS!C:C,0,0,1)</f>
        <v>80401060</v>
      </c>
    </row>
    <row r="4039" spans="1:7" ht="13.5" x14ac:dyDescent="0.35">
      <c r="A4039" s="671" t="s">
        <v>4182</v>
      </c>
      <c r="B4039" s="676" t="s">
        <v>336</v>
      </c>
      <c r="C4039" s="672" t="s">
        <v>4280</v>
      </c>
      <c r="D4039" s="675">
        <v>44742</v>
      </c>
      <c r="E4039" s="477" t="s">
        <v>3127</v>
      </c>
      <c r="F4039" s="682" t="s">
        <v>453</v>
      </c>
      <c r="G4039" s="670">
        <f>_xlfn.XLOOKUP(Table3[[#This Row],[district]],LISTS!B:B,LISTS!C:C,0,0,1)</f>
        <v>80401060</v>
      </c>
    </row>
    <row r="4040" spans="1:7" ht="13.5" x14ac:dyDescent="0.35">
      <c r="A4040" s="674" t="s">
        <v>4182</v>
      </c>
      <c r="B4040" s="676" t="s">
        <v>4273</v>
      </c>
      <c r="C4040" s="672" t="s">
        <v>4280</v>
      </c>
      <c r="D4040" s="675">
        <v>44742</v>
      </c>
      <c r="E4040" s="477" t="s">
        <v>3127</v>
      </c>
      <c r="F4040" s="682" t="s">
        <v>453</v>
      </c>
      <c r="G4040" s="670">
        <f>_xlfn.XLOOKUP(Table3[[#This Row],[district]],LISTS!B:B,LISTS!C:C,0,0,1)</f>
        <v>80401060</v>
      </c>
    </row>
    <row r="4041" spans="1:7" ht="13.5" x14ac:dyDescent="0.35">
      <c r="A4041" s="671" t="s">
        <v>4183</v>
      </c>
      <c r="B4041" s="676" t="s">
        <v>3658</v>
      </c>
      <c r="C4041" s="672" t="s">
        <v>4280</v>
      </c>
      <c r="D4041" s="675">
        <v>44742</v>
      </c>
      <c r="E4041" s="477" t="s">
        <v>3127</v>
      </c>
      <c r="F4041" s="682" t="s">
        <v>453</v>
      </c>
      <c r="G4041" s="670">
        <f>_xlfn.XLOOKUP(Table3[[#This Row],[district]],LISTS!B:B,LISTS!C:C,0,0,1)</f>
        <v>80401060</v>
      </c>
    </row>
    <row r="4042" spans="1:7" ht="13.5" x14ac:dyDescent="0.35">
      <c r="A4042" s="674" t="s">
        <v>4183</v>
      </c>
      <c r="B4042" s="676" t="s">
        <v>4273</v>
      </c>
      <c r="C4042" s="672" t="s">
        <v>4280</v>
      </c>
      <c r="D4042" s="675">
        <v>44742</v>
      </c>
      <c r="E4042" s="477" t="s">
        <v>3127</v>
      </c>
      <c r="F4042" s="682" t="s">
        <v>453</v>
      </c>
      <c r="G4042" s="670">
        <f>_xlfn.XLOOKUP(Table3[[#This Row],[district]],LISTS!B:B,LISTS!C:C,0,0,1)</f>
        <v>80401060</v>
      </c>
    </row>
    <row r="4043" spans="1:7" ht="13.5" x14ac:dyDescent="0.35">
      <c r="A4043" s="671" t="s">
        <v>4184</v>
      </c>
      <c r="B4043" s="676" t="s">
        <v>3665</v>
      </c>
      <c r="C4043" s="672" t="s">
        <v>4280</v>
      </c>
      <c r="D4043" s="675">
        <v>44742</v>
      </c>
      <c r="E4043" s="477" t="s">
        <v>3127</v>
      </c>
      <c r="F4043" s="682" t="s">
        <v>453</v>
      </c>
      <c r="G4043" s="670">
        <f>_xlfn.XLOOKUP(Table3[[#This Row],[district]],LISTS!B:B,LISTS!C:C,0,0,1)</f>
        <v>80401060</v>
      </c>
    </row>
    <row r="4044" spans="1:7" ht="13.5" x14ac:dyDescent="0.35">
      <c r="A4044" s="674" t="s">
        <v>4184</v>
      </c>
      <c r="B4044" s="674" t="s">
        <v>3634</v>
      </c>
      <c r="C4044" s="672" t="s">
        <v>4280</v>
      </c>
      <c r="D4044" s="675">
        <v>44742</v>
      </c>
      <c r="E4044" s="477" t="s">
        <v>3127</v>
      </c>
      <c r="F4044" s="682" t="s">
        <v>453</v>
      </c>
      <c r="G4044" s="670">
        <f>_xlfn.XLOOKUP(Table3[[#This Row],[district]],LISTS!B:B,LISTS!C:C,0,0,1)</f>
        <v>80401060</v>
      </c>
    </row>
    <row r="4045" spans="1:7" ht="13.5" x14ac:dyDescent="0.35">
      <c r="A4045" s="671" t="s">
        <v>3928</v>
      </c>
      <c r="B4045" s="676" t="s">
        <v>3680</v>
      </c>
      <c r="C4045" s="672" t="s">
        <v>4279</v>
      </c>
      <c r="D4045" s="675">
        <v>44742</v>
      </c>
      <c r="E4045" s="477" t="s">
        <v>3127</v>
      </c>
      <c r="F4045" s="682" t="s">
        <v>453</v>
      </c>
      <c r="G4045" s="670">
        <f>_xlfn.XLOOKUP(Table3[[#This Row],[district]],LISTS!B:B,LISTS!C:C,0,0,1)</f>
        <v>80401060</v>
      </c>
    </row>
    <row r="4046" spans="1:7" ht="13.5" x14ac:dyDescent="0.35">
      <c r="A4046" s="671" t="s">
        <v>3928</v>
      </c>
      <c r="B4046" s="676" t="s">
        <v>3671</v>
      </c>
      <c r="C4046" s="672" t="s">
        <v>4280</v>
      </c>
      <c r="D4046" s="675">
        <v>44742</v>
      </c>
      <c r="E4046" s="477" t="s">
        <v>3127</v>
      </c>
      <c r="F4046" s="682" t="s">
        <v>453</v>
      </c>
      <c r="G4046" s="670">
        <f>_xlfn.XLOOKUP(Table3[[#This Row],[district]],LISTS!B:B,LISTS!C:C,0,0,1)</f>
        <v>80401060</v>
      </c>
    </row>
    <row r="4047" spans="1:7" ht="13.5" x14ac:dyDescent="0.35">
      <c r="A4047" s="674" t="s">
        <v>3928</v>
      </c>
      <c r="B4047" s="676" t="s">
        <v>3685</v>
      </c>
      <c r="C4047" s="672" t="s">
        <v>4279</v>
      </c>
      <c r="D4047" s="675">
        <v>44742</v>
      </c>
      <c r="E4047" s="477" t="s">
        <v>3127</v>
      </c>
      <c r="F4047" s="682" t="s">
        <v>453</v>
      </c>
      <c r="G4047" s="670">
        <f>_xlfn.XLOOKUP(Table3[[#This Row],[district]],LISTS!B:B,LISTS!C:C,0,0,1)</f>
        <v>80401060</v>
      </c>
    </row>
    <row r="4048" spans="1:7" ht="13.5" x14ac:dyDescent="0.35">
      <c r="A4048" s="674" t="s">
        <v>3928</v>
      </c>
      <c r="B4048" s="676" t="s">
        <v>3634</v>
      </c>
      <c r="C4048" s="672" t="s">
        <v>4279</v>
      </c>
      <c r="D4048" s="675">
        <v>44742</v>
      </c>
      <c r="E4048" s="477" t="s">
        <v>3127</v>
      </c>
      <c r="F4048" s="682" t="s">
        <v>453</v>
      </c>
      <c r="G4048" s="670">
        <f>_xlfn.XLOOKUP(Table3[[#This Row],[district]],LISTS!B:B,LISTS!C:C,0,0,1)</f>
        <v>80401060</v>
      </c>
    </row>
    <row r="4049" spans="1:7" ht="13.5" x14ac:dyDescent="0.35">
      <c r="A4049" s="670" t="s">
        <v>3536</v>
      </c>
      <c r="B4049" s="676" t="s">
        <v>3682</v>
      </c>
      <c r="C4049" s="672" t="s">
        <v>4280</v>
      </c>
      <c r="D4049" s="675">
        <v>44742</v>
      </c>
      <c r="E4049" s="477" t="s">
        <v>3127</v>
      </c>
      <c r="F4049" s="682" t="s">
        <v>453</v>
      </c>
      <c r="G4049" s="670">
        <f>_xlfn.XLOOKUP(Table3[[#This Row],[district]],LISTS!B:B,LISTS!C:C,0,0,1)</f>
        <v>80401060</v>
      </c>
    </row>
    <row r="4050" spans="1:7" ht="13.5" x14ac:dyDescent="0.35">
      <c r="A4050" s="674" t="s">
        <v>3536</v>
      </c>
      <c r="B4050" s="676" t="s">
        <v>3685</v>
      </c>
      <c r="C4050" s="672" t="s">
        <v>4280</v>
      </c>
      <c r="D4050" s="675">
        <v>44742</v>
      </c>
      <c r="E4050" s="477" t="s">
        <v>3127</v>
      </c>
      <c r="F4050" s="682" t="s">
        <v>453</v>
      </c>
      <c r="G4050" s="670">
        <f>_xlfn.XLOOKUP(Table3[[#This Row],[district]],LISTS!B:B,LISTS!C:C,0,0,1)</f>
        <v>80401060</v>
      </c>
    </row>
    <row r="4051" spans="1:7" ht="13.5" x14ac:dyDescent="0.35">
      <c r="A4051" s="671" t="s">
        <v>4185</v>
      </c>
      <c r="B4051" s="676" t="s">
        <v>3674</v>
      </c>
      <c r="C4051" s="672" t="s">
        <v>4280</v>
      </c>
      <c r="D4051" s="675">
        <v>44742</v>
      </c>
      <c r="E4051" s="477" t="s">
        <v>3127</v>
      </c>
      <c r="F4051" s="682" t="s">
        <v>453</v>
      </c>
      <c r="G4051" s="670">
        <f>_xlfn.XLOOKUP(Table3[[#This Row],[district]],LISTS!B:B,LISTS!C:C,0,0,1)</f>
        <v>80401060</v>
      </c>
    </row>
    <row r="4052" spans="1:7" ht="13.5" x14ac:dyDescent="0.35">
      <c r="A4052" s="674" t="s">
        <v>4185</v>
      </c>
      <c r="B4052" s="676" t="s">
        <v>3634</v>
      </c>
      <c r="C4052" s="672" t="s">
        <v>4280</v>
      </c>
      <c r="D4052" s="675">
        <v>44742</v>
      </c>
      <c r="E4052" s="477" t="s">
        <v>3127</v>
      </c>
      <c r="F4052" s="682" t="s">
        <v>453</v>
      </c>
      <c r="G4052" s="670">
        <f>_xlfn.XLOOKUP(Table3[[#This Row],[district]],LISTS!B:B,LISTS!C:C,0,0,1)</f>
        <v>80401060</v>
      </c>
    </row>
    <row r="4053" spans="1:7" ht="13.5" x14ac:dyDescent="0.35">
      <c r="A4053" s="674" t="s">
        <v>3712</v>
      </c>
      <c r="B4053" s="676" t="s">
        <v>3683</v>
      </c>
      <c r="C4053" s="672" t="s">
        <v>4280</v>
      </c>
      <c r="D4053" s="675">
        <v>44742</v>
      </c>
      <c r="E4053" s="477" t="s">
        <v>3127</v>
      </c>
      <c r="F4053" s="682" t="s">
        <v>453</v>
      </c>
      <c r="G4053" s="670">
        <f>_xlfn.XLOOKUP(Table3[[#This Row],[district]],LISTS!B:B,LISTS!C:C,0,0,1)</f>
        <v>80401060</v>
      </c>
    </row>
    <row r="4054" spans="1:7" ht="13.5" x14ac:dyDescent="0.35">
      <c r="A4054" s="674" t="s">
        <v>3712</v>
      </c>
      <c r="B4054" s="676" t="s">
        <v>3685</v>
      </c>
      <c r="C4054" s="672" t="s">
        <v>4280</v>
      </c>
      <c r="D4054" s="675">
        <v>44742</v>
      </c>
      <c r="E4054" s="477" t="s">
        <v>3127</v>
      </c>
      <c r="F4054" s="682" t="s">
        <v>453</v>
      </c>
      <c r="G4054" s="670">
        <f>_xlfn.XLOOKUP(Table3[[#This Row],[district]],LISTS!B:B,LISTS!C:C,0,0,1)</f>
        <v>80401060</v>
      </c>
    </row>
    <row r="4055" spans="1:7" ht="13.5" x14ac:dyDescent="0.35">
      <c r="A4055" s="671" t="s">
        <v>4186</v>
      </c>
      <c r="B4055" s="676" t="s">
        <v>3676</v>
      </c>
      <c r="C4055" s="672" t="s">
        <v>4280</v>
      </c>
      <c r="D4055" s="675">
        <v>44742</v>
      </c>
      <c r="E4055" s="477" t="s">
        <v>3127</v>
      </c>
      <c r="F4055" s="682" t="s">
        <v>453</v>
      </c>
      <c r="G4055" s="670">
        <f>_xlfn.XLOOKUP(Table3[[#This Row],[district]],LISTS!B:B,LISTS!C:C,0,0,1)</f>
        <v>80401060</v>
      </c>
    </row>
    <row r="4056" spans="1:7" ht="13.5" x14ac:dyDescent="0.35">
      <c r="A4056" s="674" t="s">
        <v>4186</v>
      </c>
      <c r="B4056" s="676" t="s">
        <v>3634</v>
      </c>
      <c r="C4056" s="672" t="s">
        <v>4280</v>
      </c>
      <c r="D4056" s="675">
        <v>44742</v>
      </c>
      <c r="E4056" s="477" t="s">
        <v>3127</v>
      </c>
      <c r="F4056" s="682" t="s">
        <v>453</v>
      </c>
      <c r="G4056" s="670">
        <f>_xlfn.XLOOKUP(Table3[[#This Row],[district]],LISTS!B:B,LISTS!C:C,0,0,1)</f>
        <v>80401060</v>
      </c>
    </row>
    <row r="4057" spans="1:7" ht="13.5" x14ac:dyDescent="0.35">
      <c r="A4057" s="674" t="s">
        <v>3806</v>
      </c>
      <c r="B4057" s="676" t="s">
        <v>3685</v>
      </c>
      <c r="C4057" s="672" t="s">
        <v>4280</v>
      </c>
      <c r="D4057" s="675">
        <v>44742</v>
      </c>
      <c r="E4057" s="477" t="s">
        <v>3127</v>
      </c>
      <c r="F4057" s="682" t="s">
        <v>453</v>
      </c>
      <c r="G4057" s="670">
        <f>_xlfn.XLOOKUP(Table3[[#This Row],[district]],LISTS!B:B,LISTS!C:C,0,0,1)</f>
        <v>80401060</v>
      </c>
    </row>
    <row r="4058" spans="1:7" ht="13.5" x14ac:dyDescent="0.35">
      <c r="A4058" s="671" t="s">
        <v>4187</v>
      </c>
      <c r="B4058" s="676" t="s">
        <v>3680</v>
      </c>
      <c r="C4058" s="672" t="s">
        <v>4280</v>
      </c>
      <c r="D4058" s="675">
        <v>44742</v>
      </c>
      <c r="E4058" s="477" t="s">
        <v>3127</v>
      </c>
      <c r="F4058" s="682" t="s">
        <v>453</v>
      </c>
      <c r="G4058" s="670">
        <f>_xlfn.XLOOKUP(Table3[[#This Row],[district]],LISTS!B:B,LISTS!C:C,0,0,1)</f>
        <v>80401060</v>
      </c>
    </row>
    <row r="4059" spans="1:7" ht="13.5" x14ac:dyDescent="0.35">
      <c r="A4059" s="674" t="s">
        <v>4187</v>
      </c>
      <c r="B4059" s="676" t="s">
        <v>3634</v>
      </c>
      <c r="C4059" s="672" t="s">
        <v>4280</v>
      </c>
      <c r="D4059" s="675">
        <v>44742</v>
      </c>
      <c r="E4059" s="477" t="s">
        <v>3127</v>
      </c>
      <c r="F4059" s="682" t="s">
        <v>453</v>
      </c>
      <c r="G4059" s="670">
        <f>_xlfn.XLOOKUP(Table3[[#This Row],[district]],LISTS!B:B,LISTS!C:C,0,0,1)</f>
        <v>80401060</v>
      </c>
    </row>
    <row r="4060" spans="1:7" ht="13.5" x14ac:dyDescent="0.35">
      <c r="A4060" s="674" t="s">
        <v>3718</v>
      </c>
      <c r="B4060" s="676" t="s">
        <v>3688</v>
      </c>
      <c r="C4060" s="672" t="s">
        <v>4280</v>
      </c>
      <c r="D4060" s="675">
        <v>44742</v>
      </c>
      <c r="E4060" s="477" t="s">
        <v>3127</v>
      </c>
      <c r="F4060" s="682" t="s">
        <v>453</v>
      </c>
      <c r="G4060" s="670">
        <f>_xlfn.XLOOKUP(Table3[[#This Row],[district]],LISTS!B:B,LISTS!C:C,0,0,1)</f>
        <v>80401060</v>
      </c>
    </row>
    <row r="4061" spans="1:7" ht="13.5" x14ac:dyDescent="0.35">
      <c r="A4061" s="674" t="s">
        <v>3718</v>
      </c>
      <c r="B4061" s="674" t="s">
        <v>3685</v>
      </c>
      <c r="C4061" s="672" t="s">
        <v>4280</v>
      </c>
      <c r="D4061" s="675">
        <v>44742</v>
      </c>
      <c r="E4061" s="477" t="s">
        <v>3127</v>
      </c>
      <c r="F4061" s="682" t="s">
        <v>453</v>
      </c>
      <c r="G4061" s="670">
        <f>_xlfn.XLOOKUP(Table3[[#This Row],[district]],LISTS!B:B,LISTS!C:C,0,0,1)</f>
        <v>80401060</v>
      </c>
    </row>
    <row r="4062" spans="1:7" ht="13.5" x14ac:dyDescent="0.35">
      <c r="A4062" s="671" t="s">
        <v>4188</v>
      </c>
      <c r="B4062" s="676" t="s">
        <v>3682</v>
      </c>
      <c r="C4062" s="672" t="s">
        <v>4280</v>
      </c>
      <c r="D4062" s="675">
        <v>44742</v>
      </c>
      <c r="E4062" s="477" t="s">
        <v>3127</v>
      </c>
      <c r="F4062" s="682" t="s">
        <v>453</v>
      </c>
      <c r="G4062" s="670">
        <f>_xlfn.XLOOKUP(Table3[[#This Row],[district]],LISTS!B:B,LISTS!C:C,0,0,1)</f>
        <v>80401060</v>
      </c>
    </row>
    <row r="4063" spans="1:7" ht="13.5" x14ac:dyDescent="0.35">
      <c r="A4063" s="674" t="s">
        <v>4188</v>
      </c>
      <c r="B4063" s="676" t="s">
        <v>3634</v>
      </c>
      <c r="C4063" s="672" t="s">
        <v>4280</v>
      </c>
      <c r="D4063" s="675">
        <v>44742</v>
      </c>
      <c r="E4063" s="477" t="s">
        <v>3127</v>
      </c>
      <c r="F4063" s="682" t="s">
        <v>453</v>
      </c>
      <c r="G4063" s="670">
        <f>_xlfn.XLOOKUP(Table3[[#This Row],[district]],LISTS!B:B,LISTS!C:C,0,0,1)</f>
        <v>80401060</v>
      </c>
    </row>
    <row r="4064" spans="1:7" ht="13.5" x14ac:dyDescent="0.35">
      <c r="A4064" s="671" t="s">
        <v>4189</v>
      </c>
      <c r="B4064" s="676" t="s">
        <v>3683</v>
      </c>
      <c r="C4064" s="672" t="s">
        <v>4280</v>
      </c>
      <c r="D4064" s="675">
        <v>44742</v>
      </c>
      <c r="E4064" s="477" t="s">
        <v>3127</v>
      </c>
      <c r="F4064" s="682" t="s">
        <v>453</v>
      </c>
      <c r="G4064" s="670">
        <f>_xlfn.XLOOKUP(Table3[[#This Row],[district]],LISTS!B:B,LISTS!C:C,0,0,1)</f>
        <v>80401060</v>
      </c>
    </row>
    <row r="4065" spans="1:7" ht="13.5" x14ac:dyDescent="0.35">
      <c r="A4065" s="674" t="s">
        <v>4189</v>
      </c>
      <c r="B4065" s="676" t="s">
        <v>3634</v>
      </c>
      <c r="C4065" s="672" t="s">
        <v>4280</v>
      </c>
      <c r="D4065" s="675">
        <v>44742</v>
      </c>
      <c r="E4065" s="477" t="s">
        <v>3127</v>
      </c>
      <c r="F4065" s="682" t="s">
        <v>453</v>
      </c>
      <c r="G4065" s="670">
        <f>_xlfn.XLOOKUP(Table3[[#This Row],[district]],LISTS!B:B,LISTS!C:C,0,0,1)</f>
        <v>80401060</v>
      </c>
    </row>
    <row r="4066" spans="1:7" ht="13.5" x14ac:dyDescent="0.35">
      <c r="A4066" s="670" t="s">
        <v>3527</v>
      </c>
      <c r="B4066" s="676" t="s">
        <v>3689</v>
      </c>
      <c r="C4066" s="672" t="s">
        <v>4280</v>
      </c>
      <c r="D4066" s="675">
        <v>44742</v>
      </c>
      <c r="E4066" s="477" t="s">
        <v>3127</v>
      </c>
      <c r="F4066" s="682" t="s">
        <v>453</v>
      </c>
      <c r="G4066" s="670">
        <f>_xlfn.XLOOKUP(Table3[[#This Row],[district]],LISTS!B:B,LISTS!C:C,0,0,1)</f>
        <v>80401060</v>
      </c>
    </row>
    <row r="4067" spans="1:7" ht="13.5" x14ac:dyDescent="0.35">
      <c r="A4067" s="674" t="s">
        <v>3527</v>
      </c>
      <c r="B4067" s="676" t="s">
        <v>3685</v>
      </c>
      <c r="C4067" s="672" t="s">
        <v>4280</v>
      </c>
      <c r="D4067" s="675">
        <v>44742</v>
      </c>
      <c r="E4067" s="477" t="s">
        <v>3127</v>
      </c>
      <c r="F4067" s="682" t="s">
        <v>453</v>
      </c>
      <c r="G4067" s="670">
        <f>_xlfn.XLOOKUP(Table3[[#This Row],[district]],LISTS!B:B,LISTS!C:C,0,0,1)</f>
        <v>80401060</v>
      </c>
    </row>
    <row r="4068" spans="1:7" ht="13.5" x14ac:dyDescent="0.35">
      <c r="A4068" s="671" t="s">
        <v>3929</v>
      </c>
      <c r="B4068" s="676" t="s">
        <v>3691</v>
      </c>
      <c r="C4068" s="672" t="s">
        <v>4279</v>
      </c>
      <c r="D4068" s="675">
        <v>44742</v>
      </c>
      <c r="E4068" s="477" t="s">
        <v>3127</v>
      </c>
      <c r="F4068" s="682" t="s">
        <v>453</v>
      </c>
      <c r="G4068" s="670">
        <f>_xlfn.XLOOKUP(Table3[[#This Row],[district]],LISTS!B:B,LISTS!C:C,0,0,1)</f>
        <v>80401060</v>
      </c>
    </row>
    <row r="4069" spans="1:7" ht="13.5" x14ac:dyDescent="0.35">
      <c r="A4069" s="674" t="s">
        <v>3929</v>
      </c>
      <c r="B4069" s="676" t="s">
        <v>3685</v>
      </c>
      <c r="C4069" s="672" t="s">
        <v>4279</v>
      </c>
      <c r="D4069" s="675">
        <v>44742</v>
      </c>
      <c r="E4069" s="477" t="s">
        <v>3127</v>
      </c>
      <c r="F4069" s="682" t="s">
        <v>453</v>
      </c>
      <c r="G4069" s="670">
        <f>_xlfn.XLOOKUP(Table3[[#This Row],[district]],LISTS!B:B,LISTS!C:C,0,0,1)</f>
        <v>80401060</v>
      </c>
    </row>
    <row r="4070" spans="1:7" ht="13.5" x14ac:dyDescent="0.35">
      <c r="A4070" s="670" t="s">
        <v>3591</v>
      </c>
      <c r="B4070" s="676" t="s">
        <v>3693</v>
      </c>
      <c r="C4070" s="672" t="s">
        <v>4279</v>
      </c>
      <c r="D4070" s="675">
        <v>44742</v>
      </c>
      <c r="E4070" s="477" t="s">
        <v>3127</v>
      </c>
      <c r="F4070" s="682" t="s">
        <v>453</v>
      </c>
      <c r="G4070" s="670">
        <f>_xlfn.XLOOKUP(Table3[[#This Row],[district]],LISTS!B:B,LISTS!C:C,0,0,1)</f>
        <v>80401060</v>
      </c>
    </row>
    <row r="4071" spans="1:7" ht="13.5" x14ac:dyDescent="0.35">
      <c r="A4071" s="674" t="s">
        <v>3591</v>
      </c>
      <c r="B4071" s="676" t="s">
        <v>3685</v>
      </c>
      <c r="C4071" s="672" t="s">
        <v>4279</v>
      </c>
      <c r="D4071" s="675">
        <v>44742</v>
      </c>
      <c r="E4071" s="477" t="s">
        <v>3127</v>
      </c>
      <c r="F4071" s="682" t="s">
        <v>453</v>
      </c>
      <c r="G4071" s="670">
        <f>_xlfn.XLOOKUP(Table3[[#This Row],[district]],LISTS!B:B,LISTS!C:C,0,0,1)</f>
        <v>80401060</v>
      </c>
    </row>
    <row r="4072" spans="1:7" ht="13.5" x14ac:dyDescent="0.35">
      <c r="A4072" s="671" t="s">
        <v>4190</v>
      </c>
      <c r="B4072" s="676" t="s">
        <v>3685</v>
      </c>
      <c r="C4072" s="672" t="s">
        <v>4280</v>
      </c>
      <c r="D4072" s="675">
        <v>44742</v>
      </c>
      <c r="E4072" s="477" t="s">
        <v>3127</v>
      </c>
      <c r="F4072" s="682" t="s">
        <v>453</v>
      </c>
      <c r="G4072" s="670">
        <f>_xlfn.XLOOKUP(Table3[[#This Row],[district]],LISTS!B:B,LISTS!C:C,0,0,1)</f>
        <v>80401060</v>
      </c>
    </row>
    <row r="4073" spans="1:7" ht="13.5" x14ac:dyDescent="0.35">
      <c r="A4073" s="674" t="s">
        <v>4190</v>
      </c>
      <c r="B4073" s="676" t="s">
        <v>3634</v>
      </c>
      <c r="C4073" s="672" t="s">
        <v>4280</v>
      </c>
      <c r="D4073" s="675">
        <v>44742</v>
      </c>
      <c r="E4073" s="477" t="s">
        <v>3127</v>
      </c>
      <c r="F4073" s="682" t="s">
        <v>453</v>
      </c>
      <c r="G4073" s="670">
        <f>_xlfn.XLOOKUP(Table3[[#This Row],[district]],LISTS!B:B,LISTS!C:C,0,0,1)</f>
        <v>80401060</v>
      </c>
    </row>
    <row r="4074" spans="1:7" ht="13.5" x14ac:dyDescent="0.35">
      <c r="A4074" s="671" t="s">
        <v>4191</v>
      </c>
      <c r="B4074" s="676" t="s">
        <v>3688</v>
      </c>
      <c r="C4074" s="672" t="s">
        <v>4280</v>
      </c>
      <c r="D4074" s="675">
        <v>44742</v>
      </c>
      <c r="E4074" s="477" t="s">
        <v>3127</v>
      </c>
      <c r="F4074" s="682" t="s">
        <v>453</v>
      </c>
      <c r="G4074" s="670">
        <f>_xlfn.XLOOKUP(Table3[[#This Row],[district]],LISTS!B:B,LISTS!C:C,0,0,1)</f>
        <v>80401060</v>
      </c>
    </row>
    <row r="4075" spans="1:7" ht="13.5" x14ac:dyDescent="0.35">
      <c r="A4075" s="674" t="s">
        <v>4191</v>
      </c>
      <c r="B4075" s="676" t="s">
        <v>3634</v>
      </c>
      <c r="C4075" s="672" t="s">
        <v>4280</v>
      </c>
      <c r="D4075" s="675">
        <v>44742</v>
      </c>
      <c r="E4075" s="477" t="s">
        <v>3127</v>
      </c>
      <c r="F4075" s="682" t="s">
        <v>453</v>
      </c>
      <c r="G4075" s="670">
        <f>_xlfn.XLOOKUP(Table3[[#This Row],[district]],LISTS!B:B,LISTS!C:C,0,0,1)</f>
        <v>80401060</v>
      </c>
    </row>
    <row r="4076" spans="1:7" ht="13.5" x14ac:dyDescent="0.35">
      <c r="A4076" s="671" t="s">
        <v>4192</v>
      </c>
      <c r="B4076" s="676" t="s">
        <v>3689</v>
      </c>
      <c r="C4076" s="672" t="s">
        <v>4280</v>
      </c>
      <c r="D4076" s="675">
        <v>44742</v>
      </c>
      <c r="E4076" s="477" t="s">
        <v>3127</v>
      </c>
      <c r="F4076" s="682" t="s">
        <v>453</v>
      </c>
      <c r="G4076" s="670">
        <f>_xlfn.XLOOKUP(Table3[[#This Row],[district]],LISTS!B:B,LISTS!C:C,0,0,1)</f>
        <v>80401060</v>
      </c>
    </row>
    <row r="4077" spans="1:7" ht="13.5" x14ac:dyDescent="0.35">
      <c r="A4077" s="674" t="s">
        <v>4192</v>
      </c>
      <c r="B4077" s="674" t="s">
        <v>3634</v>
      </c>
      <c r="C4077" s="672" t="s">
        <v>4280</v>
      </c>
      <c r="D4077" s="675">
        <v>44742</v>
      </c>
      <c r="E4077" s="477" t="s">
        <v>3127</v>
      </c>
      <c r="F4077" s="682" t="s">
        <v>453</v>
      </c>
      <c r="G4077" s="670">
        <f>_xlfn.XLOOKUP(Table3[[#This Row],[district]],LISTS!B:B,LISTS!C:C,0,0,1)</f>
        <v>80401060</v>
      </c>
    </row>
    <row r="4078" spans="1:7" ht="13.5" x14ac:dyDescent="0.35">
      <c r="A4078" s="674" t="s">
        <v>3795</v>
      </c>
      <c r="B4078" s="674" t="s">
        <v>4273</v>
      </c>
      <c r="C4078" s="672" t="s">
        <v>4280</v>
      </c>
      <c r="D4078" s="675">
        <v>44742</v>
      </c>
      <c r="E4078" s="477" t="s">
        <v>3127</v>
      </c>
      <c r="F4078" s="682" t="s">
        <v>453</v>
      </c>
      <c r="G4078" s="670">
        <f>_xlfn.XLOOKUP(Table3[[#This Row],[district]],LISTS!B:B,LISTS!C:C,0,0,1)</f>
        <v>80401060</v>
      </c>
    </row>
    <row r="4079" spans="1:7" ht="13.5" x14ac:dyDescent="0.35">
      <c r="A4079" s="674" t="s">
        <v>3795</v>
      </c>
      <c r="B4079" s="674" t="s">
        <v>3637</v>
      </c>
      <c r="C4079" s="672" t="s">
        <v>4280</v>
      </c>
      <c r="D4079" s="675">
        <v>44742</v>
      </c>
      <c r="E4079" s="477" t="s">
        <v>3127</v>
      </c>
      <c r="F4079" s="682" t="s">
        <v>453</v>
      </c>
      <c r="G4079" s="670">
        <f>_xlfn.XLOOKUP(Table3[[#This Row],[district]],LISTS!B:B,LISTS!C:C,0,0,1)</f>
        <v>80401060</v>
      </c>
    </row>
    <row r="4080" spans="1:7" ht="13.5" x14ac:dyDescent="0.35">
      <c r="A4080" s="671" t="s">
        <v>4193</v>
      </c>
      <c r="B4080" s="676" t="s">
        <v>3691</v>
      </c>
      <c r="C4080" s="672" t="s">
        <v>4280</v>
      </c>
      <c r="D4080" s="675">
        <v>44742</v>
      </c>
      <c r="E4080" s="477" t="s">
        <v>3127</v>
      </c>
      <c r="F4080" s="682" t="s">
        <v>453</v>
      </c>
      <c r="G4080" s="670">
        <f>_xlfn.XLOOKUP(Table3[[#This Row],[district]],LISTS!B:B,LISTS!C:C,0,0,1)</f>
        <v>80401060</v>
      </c>
    </row>
    <row r="4081" spans="1:7" ht="13.5" x14ac:dyDescent="0.35">
      <c r="A4081" s="674" t="s">
        <v>4193</v>
      </c>
      <c r="B4081" s="676" t="s">
        <v>3634</v>
      </c>
      <c r="C4081" s="672" t="s">
        <v>4280</v>
      </c>
      <c r="D4081" s="675">
        <v>44742</v>
      </c>
      <c r="E4081" s="477" t="s">
        <v>3127</v>
      </c>
      <c r="F4081" s="682" t="s">
        <v>453</v>
      </c>
      <c r="G4081" s="670">
        <f>_xlfn.XLOOKUP(Table3[[#This Row],[district]],LISTS!B:B,LISTS!C:C,0,0,1)</f>
        <v>80401060</v>
      </c>
    </row>
    <row r="4082" spans="1:7" ht="13.5" x14ac:dyDescent="0.35">
      <c r="A4082" s="674" t="s">
        <v>3811</v>
      </c>
      <c r="B4082" s="674" t="s">
        <v>3634</v>
      </c>
      <c r="C4082" s="672" t="s">
        <v>4280</v>
      </c>
      <c r="D4082" s="675">
        <v>44742</v>
      </c>
      <c r="E4082" s="477" t="s">
        <v>3127</v>
      </c>
      <c r="F4082" s="682" t="s">
        <v>453</v>
      </c>
      <c r="G4082" s="670">
        <f>_xlfn.XLOOKUP(Table3[[#This Row],[district]],LISTS!B:B,LISTS!C:C,0,0,1)</f>
        <v>80401060</v>
      </c>
    </row>
    <row r="4083" spans="1:7" ht="13.5" x14ac:dyDescent="0.35">
      <c r="A4083" s="674" t="s">
        <v>3811</v>
      </c>
      <c r="B4083" s="676" t="s">
        <v>3637</v>
      </c>
      <c r="C4083" s="672" t="s">
        <v>4280</v>
      </c>
      <c r="D4083" s="675">
        <v>44742</v>
      </c>
      <c r="E4083" s="477" t="s">
        <v>3127</v>
      </c>
      <c r="F4083" s="682" t="s">
        <v>453</v>
      </c>
      <c r="G4083" s="670">
        <f>_xlfn.XLOOKUP(Table3[[#This Row],[district]],LISTS!B:B,LISTS!C:C,0,0,1)</f>
        <v>80401060</v>
      </c>
    </row>
    <row r="4084" spans="1:7" ht="13.5" x14ac:dyDescent="0.35">
      <c r="A4084" s="671" t="s">
        <v>4194</v>
      </c>
      <c r="B4084" s="676" t="s">
        <v>3693</v>
      </c>
      <c r="C4084" s="672" t="s">
        <v>4280</v>
      </c>
      <c r="D4084" s="675">
        <v>44742</v>
      </c>
      <c r="E4084" s="477" t="s">
        <v>3127</v>
      </c>
      <c r="F4084" s="682" t="s">
        <v>453</v>
      </c>
      <c r="G4084" s="670">
        <f>_xlfn.XLOOKUP(Table3[[#This Row],[district]],LISTS!B:B,LISTS!C:C,0,0,1)</f>
        <v>80401060</v>
      </c>
    </row>
    <row r="4085" spans="1:7" ht="13.5" x14ac:dyDescent="0.35">
      <c r="A4085" s="674" t="s">
        <v>4194</v>
      </c>
      <c r="B4085" s="676" t="s">
        <v>3634</v>
      </c>
      <c r="C4085" s="672" t="s">
        <v>4280</v>
      </c>
      <c r="D4085" s="675">
        <v>44742</v>
      </c>
      <c r="E4085" s="477" t="s">
        <v>3127</v>
      </c>
      <c r="F4085" s="682" t="s">
        <v>453</v>
      </c>
      <c r="G4085" s="670">
        <f>_xlfn.XLOOKUP(Table3[[#This Row],[district]],LISTS!B:B,LISTS!C:C,0,0,1)</f>
        <v>80401060</v>
      </c>
    </row>
    <row r="4086" spans="1:7" ht="13.5" x14ac:dyDescent="0.35">
      <c r="A4086" s="671" t="s">
        <v>4195</v>
      </c>
      <c r="B4086" s="676" t="s">
        <v>4273</v>
      </c>
      <c r="C4086" s="672" t="s">
        <v>4280</v>
      </c>
      <c r="D4086" s="675">
        <v>44742</v>
      </c>
      <c r="E4086" s="477" t="s">
        <v>3127</v>
      </c>
      <c r="F4086" s="682" t="s">
        <v>453</v>
      </c>
      <c r="G4086" s="670">
        <f>_xlfn.XLOOKUP(Table3[[#This Row],[district]],LISTS!B:B,LISTS!C:C,0,0,1)</f>
        <v>80401060</v>
      </c>
    </row>
    <row r="4087" spans="1:7" ht="13.5" x14ac:dyDescent="0.35">
      <c r="A4087" s="674" t="s">
        <v>4195</v>
      </c>
      <c r="B4087" s="676" t="s">
        <v>3634</v>
      </c>
      <c r="C4087" s="672" t="s">
        <v>4280</v>
      </c>
      <c r="D4087" s="675">
        <v>44742</v>
      </c>
      <c r="E4087" s="477" t="s">
        <v>3127</v>
      </c>
      <c r="F4087" s="682" t="s">
        <v>453</v>
      </c>
      <c r="G4087" s="670">
        <f>_xlfn.XLOOKUP(Table3[[#This Row],[district]],LISTS!B:B,LISTS!C:C,0,0,1)</f>
        <v>80401060</v>
      </c>
    </row>
    <row r="4088" spans="1:7" ht="13.5" x14ac:dyDescent="0.35">
      <c r="A4088" s="671" t="s">
        <v>4196</v>
      </c>
      <c r="B4088" s="676" t="s">
        <v>3634</v>
      </c>
      <c r="C4088" s="672" t="s">
        <v>4280</v>
      </c>
      <c r="D4088" s="675">
        <v>44742</v>
      </c>
      <c r="E4088" s="477" t="s">
        <v>3127</v>
      </c>
      <c r="F4088" s="682" t="s">
        <v>453</v>
      </c>
      <c r="G4088" s="670">
        <f>_xlfn.XLOOKUP(Table3[[#This Row],[district]],LISTS!B:B,LISTS!C:C,0,0,1)</f>
        <v>80401060</v>
      </c>
    </row>
    <row r="4089" spans="1:7" ht="13.5" x14ac:dyDescent="0.35">
      <c r="A4089" s="674" t="s">
        <v>3799</v>
      </c>
      <c r="B4089" s="674" t="s">
        <v>607</v>
      </c>
      <c r="C4089" s="672" t="s">
        <v>4280</v>
      </c>
      <c r="D4089" s="675">
        <v>44742</v>
      </c>
      <c r="E4089" s="477" t="s">
        <v>3127</v>
      </c>
      <c r="F4089" s="682" t="s">
        <v>453</v>
      </c>
      <c r="G4089" s="670">
        <f>_xlfn.XLOOKUP(Table3[[#This Row],[district]],LISTS!B:B,LISTS!C:C,0,0,1)</f>
        <v>80401060</v>
      </c>
    </row>
    <row r="4090" spans="1:7" ht="13.5" x14ac:dyDescent="0.35">
      <c r="A4090" s="674" t="s">
        <v>3799</v>
      </c>
      <c r="B4090" s="676" t="s">
        <v>3637</v>
      </c>
      <c r="C4090" s="672" t="s">
        <v>4280</v>
      </c>
      <c r="D4090" s="675">
        <v>44742</v>
      </c>
      <c r="E4090" s="477" t="s">
        <v>3127</v>
      </c>
      <c r="F4090" s="682" t="s">
        <v>453</v>
      </c>
      <c r="G4090" s="670">
        <f>_xlfn.XLOOKUP(Table3[[#This Row],[district]],LISTS!B:B,LISTS!C:C,0,0,1)</f>
        <v>80401060</v>
      </c>
    </row>
    <row r="4091" spans="1:7" ht="13.5" x14ac:dyDescent="0.35">
      <c r="A4091" s="671" t="s">
        <v>4197</v>
      </c>
      <c r="B4091" s="676" t="s">
        <v>607</v>
      </c>
      <c r="C4091" s="672" t="s">
        <v>4280</v>
      </c>
      <c r="D4091" s="675">
        <v>44742</v>
      </c>
      <c r="E4091" s="477" t="s">
        <v>3127</v>
      </c>
      <c r="F4091" s="682" t="s">
        <v>453</v>
      </c>
      <c r="G4091" s="670">
        <f>_xlfn.XLOOKUP(Table3[[#This Row],[district]],LISTS!B:B,LISTS!C:C,0,0,1)</f>
        <v>80401060</v>
      </c>
    </row>
    <row r="4092" spans="1:7" ht="13.5" x14ac:dyDescent="0.35">
      <c r="A4092" s="674" t="s">
        <v>4197</v>
      </c>
      <c r="B4092" s="676" t="s">
        <v>3634</v>
      </c>
      <c r="C4092" s="672" t="s">
        <v>4280</v>
      </c>
      <c r="D4092" s="675">
        <v>44742</v>
      </c>
      <c r="E4092" s="477" t="s">
        <v>3127</v>
      </c>
      <c r="F4092" s="682" t="s">
        <v>453</v>
      </c>
      <c r="G4092" s="670">
        <f>_xlfn.XLOOKUP(Table3[[#This Row],[district]],LISTS!B:B,LISTS!C:C,0,0,1)</f>
        <v>80401060</v>
      </c>
    </row>
    <row r="4093" spans="1:7" ht="13.5" x14ac:dyDescent="0.35">
      <c r="A4093" s="671" t="s">
        <v>4198</v>
      </c>
      <c r="B4093" s="676" t="s">
        <v>378</v>
      </c>
      <c r="C4093" s="672" t="s">
        <v>4280</v>
      </c>
      <c r="D4093" s="675">
        <v>44742</v>
      </c>
      <c r="E4093" s="477" t="s">
        <v>3127</v>
      </c>
      <c r="F4093" s="682" t="s">
        <v>453</v>
      </c>
      <c r="G4093" s="670">
        <f>_xlfn.XLOOKUP(Table3[[#This Row],[district]],LISTS!B:B,LISTS!C:C,0,0,1)</f>
        <v>80401060</v>
      </c>
    </row>
    <row r="4094" spans="1:7" ht="13.5" x14ac:dyDescent="0.35">
      <c r="A4094" s="674" t="s">
        <v>4198</v>
      </c>
      <c r="B4094" s="676" t="s">
        <v>3634</v>
      </c>
      <c r="C4094" s="672" t="s">
        <v>4280</v>
      </c>
      <c r="D4094" s="675">
        <v>44742</v>
      </c>
      <c r="E4094" s="477" t="s">
        <v>3127</v>
      </c>
      <c r="F4094" s="682" t="s">
        <v>453</v>
      </c>
      <c r="G4094" s="670">
        <f>_xlfn.XLOOKUP(Table3[[#This Row],[district]],LISTS!B:B,LISTS!C:C,0,0,1)</f>
        <v>80401060</v>
      </c>
    </row>
    <row r="4095" spans="1:7" ht="13.5" x14ac:dyDescent="0.35">
      <c r="A4095" s="671" t="s">
        <v>4199</v>
      </c>
      <c r="B4095" s="676" t="s">
        <v>3637</v>
      </c>
      <c r="C4095" s="672" t="s">
        <v>4280</v>
      </c>
      <c r="D4095" s="675">
        <v>44742</v>
      </c>
      <c r="E4095" s="477" t="s">
        <v>3127</v>
      </c>
      <c r="F4095" s="682" t="s">
        <v>453</v>
      </c>
      <c r="G4095" s="670">
        <f>_xlfn.XLOOKUP(Table3[[#This Row],[district]],LISTS!B:B,LISTS!C:C,0,0,1)</f>
        <v>80401060</v>
      </c>
    </row>
    <row r="4096" spans="1:7" ht="13.5" x14ac:dyDescent="0.35">
      <c r="A4096" s="674" t="s">
        <v>4199</v>
      </c>
      <c r="B4096" s="676" t="s">
        <v>3634</v>
      </c>
      <c r="C4096" s="672" t="s">
        <v>4280</v>
      </c>
      <c r="D4096" s="675">
        <v>44742</v>
      </c>
      <c r="E4096" s="477" t="s">
        <v>3127</v>
      </c>
      <c r="F4096" s="682" t="s">
        <v>453</v>
      </c>
      <c r="G4096" s="670">
        <f>_xlfn.XLOOKUP(Table3[[#This Row],[district]],LISTS!B:B,LISTS!C:C,0,0,1)</f>
        <v>80401060</v>
      </c>
    </row>
    <row r="4097" spans="1:7" ht="13.5" x14ac:dyDescent="0.35">
      <c r="A4097" s="671" t="s">
        <v>4200</v>
      </c>
      <c r="B4097" s="676" t="s">
        <v>3616</v>
      </c>
      <c r="C4097" s="672" t="s">
        <v>4280</v>
      </c>
      <c r="D4097" s="675">
        <v>44742</v>
      </c>
      <c r="E4097" s="477" t="s">
        <v>3127</v>
      </c>
      <c r="F4097" s="682" t="s">
        <v>453</v>
      </c>
      <c r="G4097" s="670">
        <f>_xlfn.XLOOKUP(Table3[[#This Row],[district]],LISTS!B:B,LISTS!C:C,0,0,1)</f>
        <v>80401060</v>
      </c>
    </row>
    <row r="4098" spans="1:7" ht="13.5" x14ac:dyDescent="0.35">
      <c r="A4098" s="674" t="s">
        <v>4200</v>
      </c>
      <c r="B4098" s="676" t="s">
        <v>3634</v>
      </c>
      <c r="C4098" s="672" t="s">
        <v>4280</v>
      </c>
      <c r="D4098" s="675">
        <v>44742</v>
      </c>
      <c r="E4098" s="477" t="s">
        <v>3127</v>
      </c>
      <c r="F4098" s="682" t="s">
        <v>453</v>
      </c>
      <c r="G4098" s="670">
        <f>_xlfn.XLOOKUP(Table3[[#This Row],[district]],LISTS!B:B,LISTS!C:C,0,0,1)</f>
        <v>80401060</v>
      </c>
    </row>
    <row r="4099" spans="1:7" ht="13.5" x14ac:dyDescent="0.35">
      <c r="A4099" s="674" t="s">
        <v>23</v>
      </c>
      <c r="B4099" s="674" t="s">
        <v>378</v>
      </c>
      <c r="C4099" s="672" t="s">
        <v>4280</v>
      </c>
      <c r="D4099" s="675">
        <v>44742</v>
      </c>
      <c r="E4099" s="477" t="s">
        <v>3127</v>
      </c>
      <c r="F4099" s="682" t="s">
        <v>453</v>
      </c>
      <c r="G4099" s="670">
        <f>_xlfn.XLOOKUP(Table3[[#This Row],[district]],LISTS!B:B,LISTS!C:C,0,0,1)</f>
        <v>80401060</v>
      </c>
    </row>
    <row r="4100" spans="1:7" ht="13.5" x14ac:dyDescent="0.35">
      <c r="A4100" s="674" t="s">
        <v>23</v>
      </c>
      <c r="B4100" s="676" t="s">
        <v>3637</v>
      </c>
      <c r="C4100" s="672" t="s">
        <v>4280</v>
      </c>
      <c r="D4100" s="675">
        <v>44742</v>
      </c>
      <c r="E4100" s="477" t="s">
        <v>3127</v>
      </c>
      <c r="F4100" s="682" t="s">
        <v>453</v>
      </c>
      <c r="G4100" s="670">
        <f>_xlfn.XLOOKUP(Table3[[#This Row],[district]],LISTS!B:B,LISTS!C:C,0,0,1)</f>
        <v>80401060</v>
      </c>
    </row>
    <row r="4101" spans="1:7" ht="13.5" x14ac:dyDescent="0.35">
      <c r="A4101" s="671" t="s">
        <v>4201</v>
      </c>
      <c r="B4101" s="676" t="s">
        <v>3638</v>
      </c>
      <c r="C4101" s="672" t="s">
        <v>4280</v>
      </c>
      <c r="D4101" s="675">
        <v>44742</v>
      </c>
      <c r="E4101" s="477" t="s">
        <v>3127</v>
      </c>
      <c r="F4101" s="682" t="s">
        <v>453</v>
      </c>
      <c r="G4101" s="670">
        <f>_xlfn.XLOOKUP(Table3[[#This Row],[district]],LISTS!B:B,LISTS!C:C,0,0,1)</f>
        <v>80401060</v>
      </c>
    </row>
    <row r="4102" spans="1:7" ht="13.5" x14ac:dyDescent="0.35">
      <c r="A4102" s="674" t="s">
        <v>4201</v>
      </c>
      <c r="B4102" s="674" t="s">
        <v>3634</v>
      </c>
      <c r="C4102" s="672" t="s">
        <v>4280</v>
      </c>
      <c r="D4102" s="675">
        <v>44742</v>
      </c>
      <c r="E4102" s="477" t="s">
        <v>3127</v>
      </c>
      <c r="F4102" s="682" t="s">
        <v>453</v>
      </c>
      <c r="G4102" s="670">
        <f>_xlfn.XLOOKUP(Table3[[#This Row],[district]],LISTS!B:B,LISTS!C:C,0,0,1)</f>
        <v>80401060</v>
      </c>
    </row>
    <row r="4103" spans="1:7" ht="13.5" x14ac:dyDescent="0.35">
      <c r="A4103" s="671" t="s">
        <v>4202</v>
      </c>
      <c r="B4103" s="676" t="s">
        <v>3639</v>
      </c>
      <c r="C4103" s="672" t="s">
        <v>4280</v>
      </c>
      <c r="D4103" s="675">
        <v>44742</v>
      </c>
      <c r="E4103" s="477" t="s">
        <v>3127</v>
      </c>
      <c r="F4103" s="682" t="s">
        <v>453</v>
      </c>
      <c r="G4103" s="670">
        <f>_xlfn.XLOOKUP(Table3[[#This Row],[district]],LISTS!B:B,LISTS!C:C,0,0,1)</f>
        <v>80401060</v>
      </c>
    </row>
    <row r="4104" spans="1:7" ht="13.5" x14ac:dyDescent="0.35">
      <c r="A4104" s="674" t="s">
        <v>4202</v>
      </c>
      <c r="B4104" s="676" t="s">
        <v>3634</v>
      </c>
      <c r="C4104" s="672" t="s">
        <v>4280</v>
      </c>
      <c r="D4104" s="675">
        <v>44742</v>
      </c>
      <c r="E4104" s="477" t="s">
        <v>3127</v>
      </c>
      <c r="F4104" s="682" t="s">
        <v>453</v>
      </c>
      <c r="G4104" s="670">
        <f>_xlfn.XLOOKUP(Table3[[#This Row],[district]],LISTS!B:B,LISTS!C:C,0,0,1)</f>
        <v>80401060</v>
      </c>
    </row>
    <row r="4105" spans="1:7" ht="13.5" x14ac:dyDescent="0.35">
      <c r="A4105" s="671" t="s">
        <v>3930</v>
      </c>
      <c r="B4105" s="674" t="s">
        <v>3637</v>
      </c>
      <c r="C4105" s="672" t="s">
        <v>4279</v>
      </c>
      <c r="D4105" s="675">
        <v>44742</v>
      </c>
      <c r="E4105" s="477" t="s">
        <v>3127</v>
      </c>
      <c r="F4105" s="682" t="s">
        <v>453</v>
      </c>
      <c r="G4105" s="670">
        <f>_xlfn.XLOOKUP(Table3[[#This Row],[district]],LISTS!B:B,LISTS!C:C,0,0,1)</f>
        <v>80401060</v>
      </c>
    </row>
    <row r="4106" spans="1:7" ht="13.5" x14ac:dyDescent="0.35">
      <c r="A4106" s="671" t="s">
        <v>3930</v>
      </c>
      <c r="B4106" s="676" t="s">
        <v>3640</v>
      </c>
      <c r="C4106" s="672" t="s">
        <v>4280</v>
      </c>
      <c r="D4106" s="675">
        <v>44742</v>
      </c>
      <c r="E4106" s="477" t="s">
        <v>3127</v>
      </c>
      <c r="F4106" s="682" t="s">
        <v>453</v>
      </c>
      <c r="G4106" s="670">
        <f>_xlfn.XLOOKUP(Table3[[#This Row],[district]],LISTS!B:B,LISTS!C:C,0,0,1)</f>
        <v>80401060</v>
      </c>
    </row>
    <row r="4107" spans="1:7" ht="13.5" x14ac:dyDescent="0.35">
      <c r="A4107" s="674" t="s">
        <v>3930</v>
      </c>
      <c r="B4107" s="676" t="s">
        <v>3634</v>
      </c>
      <c r="C4107" s="672" t="s">
        <v>4279</v>
      </c>
      <c r="D4107" s="675">
        <v>44742</v>
      </c>
      <c r="E4107" s="477" t="s">
        <v>3127</v>
      </c>
      <c r="F4107" s="682" t="s">
        <v>453</v>
      </c>
      <c r="G4107" s="670">
        <f>_xlfn.XLOOKUP(Table3[[#This Row],[district]],LISTS!B:B,LISTS!C:C,0,0,1)</f>
        <v>80401060</v>
      </c>
    </row>
    <row r="4108" spans="1:7" ht="13.5" x14ac:dyDescent="0.35">
      <c r="A4108" s="671" t="s">
        <v>4203</v>
      </c>
      <c r="B4108" s="676" t="s">
        <v>3641</v>
      </c>
      <c r="C4108" s="672" t="s">
        <v>4280</v>
      </c>
      <c r="D4108" s="675">
        <v>44742</v>
      </c>
      <c r="E4108" s="477" t="s">
        <v>3127</v>
      </c>
      <c r="F4108" s="682" t="s">
        <v>453</v>
      </c>
      <c r="G4108" s="670">
        <f>_xlfn.XLOOKUP(Table3[[#This Row],[district]],LISTS!B:B,LISTS!C:C,0,0,1)</f>
        <v>80401060</v>
      </c>
    </row>
    <row r="4109" spans="1:7" ht="13.5" x14ac:dyDescent="0.35">
      <c r="A4109" s="674" t="s">
        <v>4203</v>
      </c>
      <c r="B4109" s="676" t="s">
        <v>3634</v>
      </c>
      <c r="C4109" s="672" t="s">
        <v>4280</v>
      </c>
      <c r="D4109" s="675">
        <v>44742</v>
      </c>
      <c r="E4109" s="477" t="s">
        <v>3127</v>
      </c>
      <c r="F4109" s="682" t="s">
        <v>453</v>
      </c>
      <c r="G4109" s="670">
        <f>_xlfn.XLOOKUP(Table3[[#This Row],[district]],LISTS!B:B,LISTS!C:C,0,0,1)</f>
        <v>80401060</v>
      </c>
    </row>
    <row r="4110" spans="1:7" ht="13.5" x14ac:dyDescent="0.35">
      <c r="A4110" s="671" t="s">
        <v>4204</v>
      </c>
      <c r="B4110" s="676" t="s">
        <v>3642</v>
      </c>
      <c r="C4110" s="672" t="s">
        <v>4280</v>
      </c>
      <c r="D4110" s="675">
        <v>44742</v>
      </c>
      <c r="E4110" s="477" t="s">
        <v>3127</v>
      </c>
      <c r="F4110" s="682" t="s">
        <v>453</v>
      </c>
      <c r="G4110" s="670">
        <f>_xlfn.XLOOKUP(Table3[[#This Row],[district]],LISTS!B:B,LISTS!C:C,0,0,1)</f>
        <v>80401060</v>
      </c>
    </row>
    <row r="4111" spans="1:7" ht="13.5" x14ac:dyDescent="0.35">
      <c r="A4111" s="674" t="s">
        <v>4204</v>
      </c>
      <c r="B4111" s="676" t="s">
        <v>3634</v>
      </c>
      <c r="C4111" s="672" t="s">
        <v>4280</v>
      </c>
      <c r="D4111" s="675">
        <v>44742</v>
      </c>
      <c r="E4111" s="477" t="s">
        <v>3127</v>
      </c>
      <c r="F4111" s="682" t="s">
        <v>453</v>
      </c>
      <c r="G4111" s="670">
        <f>_xlfn.XLOOKUP(Table3[[#This Row],[district]],LISTS!B:B,LISTS!C:C,0,0,1)</f>
        <v>80401060</v>
      </c>
    </row>
    <row r="4112" spans="1:7" ht="13.5" x14ac:dyDescent="0.35">
      <c r="A4112" s="674" t="s">
        <v>3828</v>
      </c>
      <c r="B4112" s="674" t="s">
        <v>3616</v>
      </c>
      <c r="C4112" s="672" t="s">
        <v>4280</v>
      </c>
      <c r="D4112" s="675">
        <v>44742</v>
      </c>
      <c r="E4112" s="477" t="s">
        <v>3127</v>
      </c>
      <c r="F4112" s="682" t="s">
        <v>453</v>
      </c>
      <c r="G4112" s="670">
        <f>_xlfn.XLOOKUP(Table3[[#This Row],[district]],LISTS!B:B,LISTS!C:C,0,0,1)</f>
        <v>80401060</v>
      </c>
    </row>
    <row r="4113" spans="1:7" ht="13.5" x14ac:dyDescent="0.35">
      <c r="A4113" s="674" t="s">
        <v>3828</v>
      </c>
      <c r="B4113" s="676" t="s">
        <v>3637</v>
      </c>
      <c r="C4113" s="672" t="s">
        <v>4280</v>
      </c>
      <c r="D4113" s="675">
        <v>44742</v>
      </c>
      <c r="E4113" s="477" t="s">
        <v>3127</v>
      </c>
      <c r="F4113" s="682" t="s">
        <v>453</v>
      </c>
      <c r="G4113" s="670">
        <f>_xlfn.XLOOKUP(Table3[[#This Row],[district]],LISTS!B:B,LISTS!C:C,0,0,1)</f>
        <v>80401060</v>
      </c>
    </row>
    <row r="4114" spans="1:7" ht="13.5" x14ac:dyDescent="0.35">
      <c r="A4114" s="671" t="s">
        <v>4205</v>
      </c>
      <c r="B4114" s="676" t="s">
        <v>373</v>
      </c>
      <c r="C4114" s="672" t="s">
        <v>4280</v>
      </c>
      <c r="D4114" s="675">
        <v>44742</v>
      </c>
      <c r="E4114" s="477" t="s">
        <v>3127</v>
      </c>
      <c r="F4114" s="682" t="s">
        <v>453</v>
      </c>
      <c r="G4114" s="670">
        <f>_xlfn.XLOOKUP(Table3[[#This Row],[district]],LISTS!B:B,LISTS!C:C,0,0,1)</f>
        <v>80401060</v>
      </c>
    </row>
    <row r="4115" spans="1:7" ht="13.5" x14ac:dyDescent="0.35">
      <c r="A4115" s="674" t="s">
        <v>4205</v>
      </c>
      <c r="B4115" s="674" t="s">
        <v>3648</v>
      </c>
      <c r="C4115" s="672" t="s">
        <v>4280</v>
      </c>
      <c r="D4115" s="675">
        <v>44742</v>
      </c>
      <c r="E4115" s="477" t="s">
        <v>3127</v>
      </c>
      <c r="F4115" s="682" t="s">
        <v>453</v>
      </c>
      <c r="G4115" s="670">
        <f>_xlfn.XLOOKUP(Table3[[#This Row],[district]],LISTS!B:B,LISTS!C:C,0,0,1)</f>
        <v>80401060</v>
      </c>
    </row>
    <row r="4116" spans="1:7" ht="13.5" x14ac:dyDescent="0.35">
      <c r="A4116" s="671" t="s">
        <v>4206</v>
      </c>
      <c r="B4116" s="676" t="s">
        <v>3645</v>
      </c>
      <c r="C4116" s="672" t="s">
        <v>4280</v>
      </c>
      <c r="D4116" s="675">
        <v>44742</v>
      </c>
      <c r="E4116" s="477" t="s">
        <v>3127</v>
      </c>
      <c r="F4116" s="682" t="s">
        <v>453</v>
      </c>
      <c r="G4116" s="670">
        <f>_xlfn.XLOOKUP(Table3[[#This Row],[district]],LISTS!B:B,LISTS!C:C,0,0,1)</f>
        <v>80401060</v>
      </c>
    </row>
    <row r="4117" spans="1:7" ht="13.5" x14ac:dyDescent="0.35">
      <c r="A4117" s="674" t="s">
        <v>4206</v>
      </c>
      <c r="B4117" s="676" t="s">
        <v>3648</v>
      </c>
      <c r="C4117" s="672" t="s">
        <v>4280</v>
      </c>
      <c r="D4117" s="675">
        <v>44742</v>
      </c>
      <c r="E4117" s="477" t="s">
        <v>3127</v>
      </c>
      <c r="F4117" s="682" t="s">
        <v>453</v>
      </c>
      <c r="G4117" s="670">
        <f>_xlfn.XLOOKUP(Table3[[#This Row],[district]],LISTS!B:B,LISTS!C:C,0,0,1)</f>
        <v>80401060</v>
      </c>
    </row>
    <row r="4118" spans="1:7" ht="13.5" x14ac:dyDescent="0.35">
      <c r="A4118" s="671" t="s">
        <v>4207</v>
      </c>
      <c r="B4118" s="676" t="s">
        <v>3648</v>
      </c>
      <c r="C4118" s="672" t="s">
        <v>4280</v>
      </c>
      <c r="D4118" s="675">
        <v>44742</v>
      </c>
      <c r="E4118" s="477" t="s">
        <v>3127</v>
      </c>
      <c r="F4118" s="682" t="s">
        <v>453</v>
      </c>
      <c r="G4118" s="670">
        <f>_xlfn.XLOOKUP(Table3[[#This Row],[district]],LISTS!B:B,LISTS!C:C,0,0,1)</f>
        <v>80401060</v>
      </c>
    </row>
    <row r="4119" spans="1:7" ht="13.5" x14ac:dyDescent="0.35">
      <c r="A4119" s="674" t="s">
        <v>3740</v>
      </c>
      <c r="B4119" s="674" t="s">
        <v>3638</v>
      </c>
      <c r="C4119" s="672" t="s">
        <v>4280</v>
      </c>
      <c r="D4119" s="675">
        <v>44742</v>
      </c>
      <c r="E4119" s="477" t="s">
        <v>3127</v>
      </c>
      <c r="F4119" s="682" t="s">
        <v>453</v>
      </c>
      <c r="G4119" s="670">
        <f>_xlfn.XLOOKUP(Table3[[#This Row],[district]],LISTS!B:B,LISTS!C:C,0,0,1)</f>
        <v>80401060</v>
      </c>
    </row>
    <row r="4120" spans="1:7" ht="13.5" x14ac:dyDescent="0.35">
      <c r="A4120" s="674" t="s">
        <v>3740</v>
      </c>
      <c r="B4120" s="676" t="s">
        <v>3637</v>
      </c>
      <c r="C4120" s="672" t="s">
        <v>4280</v>
      </c>
      <c r="D4120" s="675">
        <v>44742</v>
      </c>
      <c r="E4120" s="477" t="s">
        <v>3127</v>
      </c>
      <c r="F4120" s="682" t="s">
        <v>453</v>
      </c>
      <c r="G4120" s="670">
        <f>_xlfn.XLOOKUP(Table3[[#This Row],[district]],LISTS!B:B,LISTS!C:C,0,0,1)</f>
        <v>80401060</v>
      </c>
    </row>
    <row r="4121" spans="1:7" ht="13.5" x14ac:dyDescent="0.35">
      <c r="A4121" s="671" t="s">
        <v>4208</v>
      </c>
      <c r="B4121" s="676" t="s">
        <v>3649</v>
      </c>
      <c r="C4121" s="672" t="s">
        <v>4280</v>
      </c>
      <c r="D4121" s="675">
        <v>44742</v>
      </c>
      <c r="E4121" s="477" t="s">
        <v>3127</v>
      </c>
      <c r="F4121" s="682" t="s">
        <v>453</v>
      </c>
      <c r="G4121" s="670">
        <f>_xlfn.XLOOKUP(Table3[[#This Row],[district]],LISTS!B:B,LISTS!C:C,0,0,1)</f>
        <v>80401060</v>
      </c>
    </row>
    <row r="4122" spans="1:7" ht="13.5" x14ac:dyDescent="0.35">
      <c r="A4122" s="674" t="s">
        <v>4208</v>
      </c>
      <c r="B4122" s="676" t="s">
        <v>3648</v>
      </c>
      <c r="C4122" s="672" t="s">
        <v>4280</v>
      </c>
      <c r="D4122" s="675">
        <v>44742</v>
      </c>
      <c r="E4122" s="477" t="s">
        <v>3127</v>
      </c>
      <c r="F4122" s="682" t="s">
        <v>453</v>
      </c>
      <c r="G4122" s="670">
        <f>_xlfn.XLOOKUP(Table3[[#This Row],[district]],LISTS!B:B,LISTS!C:C,0,0,1)</f>
        <v>80401060</v>
      </c>
    </row>
    <row r="4123" spans="1:7" ht="13.5" x14ac:dyDescent="0.35">
      <c r="A4123" s="674" t="s">
        <v>3779</v>
      </c>
      <c r="B4123" s="674" t="s">
        <v>3639</v>
      </c>
      <c r="C4123" s="672" t="s">
        <v>4280</v>
      </c>
      <c r="D4123" s="675">
        <v>44742</v>
      </c>
      <c r="E4123" s="477" t="s">
        <v>3127</v>
      </c>
      <c r="F4123" s="682" t="s">
        <v>453</v>
      </c>
      <c r="G4123" s="670">
        <f>_xlfn.XLOOKUP(Table3[[#This Row],[district]],LISTS!B:B,LISTS!C:C,0,0,1)</f>
        <v>80401060</v>
      </c>
    </row>
    <row r="4124" spans="1:7" ht="13.5" x14ac:dyDescent="0.35">
      <c r="A4124" s="674" t="s">
        <v>3779</v>
      </c>
      <c r="B4124" s="676" t="s">
        <v>3637</v>
      </c>
      <c r="C4124" s="672" t="s">
        <v>4280</v>
      </c>
      <c r="D4124" s="675">
        <v>44742</v>
      </c>
      <c r="E4124" s="477" t="s">
        <v>3127</v>
      </c>
      <c r="F4124" s="682" t="s">
        <v>453</v>
      </c>
      <c r="G4124" s="670">
        <f>_xlfn.XLOOKUP(Table3[[#This Row],[district]],LISTS!B:B,LISTS!C:C,0,0,1)</f>
        <v>80401060</v>
      </c>
    </row>
    <row r="4125" spans="1:7" ht="13.5" x14ac:dyDescent="0.35">
      <c r="A4125" s="671" t="s">
        <v>4209</v>
      </c>
      <c r="B4125" s="676" t="s">
        <v>3650</v>
      </c>
      <c r="C4125" s="672" t="s">
        <v>4280</v>
      </c>
      <c r="D4125" s="675">
        <v>44742</v>
      </c>
      <c r="E4125" s="477" t="s">
        <v>3127</v>
      </c>
      <c r="F4125" s="682" t="s">
        <v>453</v>
      </c>
      <c r="G4125" s="670">
        <f>_xlfn.XLOOKUP(Table3[[#This Row],[district]],LISTS!B:B,LISTS!C:C,0,0,1)</f>
        <v>80401060</v>
      </c>
    </row>
    <row r="4126" spans="1:7" ht="13.5" x14ac:dyDescent="0.35">
      <c r="A4126" s="674" t="s">
        <v>4209</v>
      </c>
      <c r="B4126" s="676" t="s">
        <v>3648</v>
      </c>
      <c r="C4126" s="672" t="s">
        <v>4280</v>
      </c>
      <c r="D4126" s="675">
        <v>44742</v>
      </c>
      <c r="E4126" s="477" t="s">
        <v>3127</v>
      </c>
      <c r="F4126" s="682" t="s">
        <v>453</v>
      </c>
      <c r="G4126" s="670">
        <f>_xlfn.XLOOKUP(Table3[[#This Row],[district]],LISTS!B:B,LISTS!C:C,0,0,1)</f>
        <v>80401060</v>
      </c>
    </row>
    <row r="4127" spans="1:7" ht="13.5" x14ac:dyDescent="0.35">
      <c r="A4127" s="674" t="s">
        <v>3772</v>
      </c>
      <c r="B4127" s="674" t="s">
        <v>3640</v>
      </c>
      <c r="C4127" s="672" t="s">
        <v>4280</v>
      </c>
      <c r="D4127" s="675">
        <v>44742</v>
      </c>
      <c r="E4127" s="477" t="s">
        <v>3127</v>
      </c>
      <c r="F4127" s="682" t="s">
        <v>453</v>
      </c>
      <c r="G4127" s="670">
        <f>_xlfn.XLOOKUP(Table3[[#This Row],[district]],LISTS!B:B,LISTS!C:C,0,0,1)</f>
        <v>80401060</v>
      </c>
    </row>
    <row r="4128" spans="1:7" ht="13.5" x14ac:dyDescent="0.35">
      <c r="A4128" s="674" t="s">
        <v>3772</v>
      </c>
      <c r="B4128" s="676" t="s">
        <v>3637</v>
      </c>
      <c r="C4128" s="672" t="s">
        <v>4280</v>
      </c>
      <c r="D4128" s="675">
        <v>44742</v>
      </c>
      <c r="E4128" s="477" t="s">
        <v>3127</v>
      </c>
      <c r="F4128" s="682" t="s">
        <v>453</v>
      </c>
      <c r="G4128" s="670">
        <f>_xlfn.XLOOKUP(Table3[[#This Row],[district]],LISTS!B:B,LISTS!C:C,0,0,1)</f>
        <v>80401060</v>
      </c>
    </row>
    <row r="4129" spans="1:7" ht="13.5" x14ac:dyDescent="0.35">
      <c r="A4129" s="671" t="s">
        <v>4210</v>
      </c>
      <c r="B4129" s="676" t="s">
        <v>3482</v>
      </c>
      <c r="C4129" s="672" t="s">
        <v>4280</v>
      </c>
      <c r="D4129" s="675">
        <v>44742</v>
      </c>
      <c r="E4129" s="477" t="s">
        <v>3127</v>
      </c>
      <c r="F4129" s="682" t="s">
        <v>453</v>
      </c>
      <c r="G4129" s="670">
        <f>_xlfn.XLOOKUP(Table3[[#This Row],[district]],LISTS!B:B,LISTS!C:C,0,0,1)</f>
        <v>80401060</v>
      </c>
    </row>
    <row r="4130" spans="1:7" ht="13.5" x14ac:dyDescent="0.35">
      <c r="A4130" s="674" t="s">
        <v>4210</v>
      </c>
      <c r="B4130" s="676" t="s">
        <v>3648</v>
      </c>
      <c r="C4130" s="672" t="s">
        <v>4280</v>
      </c>
      <c r="D4130" s="675">
        <v>44742</v>
      </c>
      <c r="E4130" s="477" t="s">
        <v>3127</v>
      </c>
      <c r="F4130" s="682" t="s">
        <v>453</v>
      </c>
      <c r="G4130" s="670">
        <f>_xlfn.XLOOKUP(Table3[[#This Row],[district]],LISTS!B:B,LISTS!C:C,0,0,1)</f>
        <v>80401060</v>
      </c>
    </row>
    <row r="4131" spans="1:7" ht="13.5" x14ac:dyDescent="0.35">
      <c r="A4131" s="671" t="s">
        <v>4211</v>
      </c>
      <c r="B4131" s="676" t="s">
        <v>3656</v>
      </c>
      <c r="C4131" s="672" t="s">
        <v>4280</v>
      </c>
      <c r="D4131" s="675">
        <v>44742</v>
      </c>
      <c r="E4131" s="477" t="s">
        <v>3127</v>
      </c>
      <c r="F4131" s="682" t="s">
        <v>453</v>
      </c>
      <c r="G4131" s="670">
        <f>_xlfn.XLOOKUP(Table3[[#This Row],[district]],LISTS!B:B,LISTS!C:C,0,0,1)</f>
        <v>80401060</v>
      </c>
    </row>
    <row r="4132" spans="1:7" ht="13.5" x14ac:dyDescent="0.35">
      <c r="A4132" s="674" t="s">
        <v>4211</v>
      </c>
      <c r="B4132" s="676" t="s">
        <v>3648</v>
      </c>
      <c r="C4132" s="672" t="s">
        <v>4280</v>
      </c>
      <c r="D4132" s="675">
        <v>44742</v>
      </c>
      <c r="E4132" s="477" t="s">
        <v>3127</v>
      </c>
      <c r="F4132" s="682" t="s">
        <v>453</v>
      </c>
      <c r="G4132" s="670">
        <f>_xlfn.XLOOKUP(Table3[[#This Row],[district]],LISTS!B:B,LISTS!C:C,0,0,1)</f>
        <v>80401060</v>
      </c>
    </row>
    <row r="4133" spans="1:7" ht="13.5" x14ac:dyDescent="0.35">
      <c r="A4133" s="671" t="s">
        <v>4212</v>
      </c>
      <c r="B4133" s="676" t="s">
        <v>336</v>
      </c>
      <c r="C4133" s="672" t="s">
        <v>4280</v>
      </c>
      <c r="D4133" s="675">
        <v>44742</v>
      </c>
      <c r="E4133" s="477" t="s">
        <v>3127</v>
      </c>
      <c r="F4133" s="682" t="s">
        <v>453</v>
      </c>
      <c r="G4133" s="670">
        <f>_xlfn.XLOOKUP(Table3[[#This Row],[district]],LISTS!B:B,LISTS!C:C,0,0,1)</f>
        <v>80401060</v>
      </c>
    </row>
    <row r="4134" spans="1:7" ht="13.5" x14ac:dyDescent="0.35">
      <c r="A4134" s="674" t="s">
        <v>4212</v>
      </c>
      <c r="B4134" s="676" t="s">
        <v>3648</v>
      </c>
      <c r="C4134" s="672" t="s">
        <v>4280</v>
      </c>
      <c r="D4134" s="675">
        <v>44742</v>
      </c>
      <c r="E4134" s="477" t="s">
        <v>3127</v>
      </c>
      <c r="F4134" s="682" t="s">
        <v>453</v>
      </c>
      <c r="G4134" s="670">
        <f>_xlfn.XLOOKUP(Table3[[#This Row],[district]],LISTS!B:B,LISTS!C:C,0,0,1)</f>
        <v>80401060</v>
      </c>
    </row>
    <row r="4135" spans="1:7" ht="13.5" x14ac:dyDescent="0.35">
      <c r="A4135" s="674" t="s">
        <v>3730</v>
      </c>
      <c r="B4135" s="674" t="s">
        <v>3641</v>
      </c>
      <c r="C4135" s="672" t="s">
        <v>4280</v>
      </c>
      <c r="D4135" s="675">
        <v>44742</v>
      </c>
      <c r="E4135" s="477" t="s">
        <v>3127</v>
      </c>
      <c r="F4135" s="682" t="s">
        <v>453</v>
      </c>
      <c r="G4135" s="670">
        <f>_xlfn.XLOOKUP(Table3[[#This Row],[district]],LISTS!B:B,LISTS!C:C,0,0,1)</f>
        <v>80401060</v>
      </c>
    </row>
    <row r="4136" spans="1:7" ht="13.5" x14ac:dyDescent="0.35">
      <c r="A4136" s="674" t="s">
        <v>3730</v>
      </c>
      <c r="B4136" s="674" t="s">
        <v>3637</v>
      </c>
      <c r="C4136" s="672" t="s">
        <v>4280</v>
      </c>
      <c r="D4136" s="675">
        <v>44742</v>
      </c>
      <c r="E4136" s="477" t="s">
        <v>3127</v>
      </c>
      <c r="F4136" s="682" t="s">
        <v>453</v>
      </c>
      <c r="G4136" s="670">
        <f>_xlfn.XLOOKUP(Table3[[#This Row],[district]],LISTS!B:B,LISTS!C:C,0,0,1)</f>
        <v>80401060</v>
      </c>
    </row>
    <row r="4137" spans="1:7" ht="13.5" x14ac:dyDescent="0.35">
      <c r="A4137" s="671" t="s">
        <v>4213</v>
      </c>
      <c r="B4137" s="676" t="s">
        <v>3658</v>
      </c>
      <c r="C4137" s="672" t="s">
        <v>4280</v>
      </c>
      <c r="D4137" s="675">
        <v>44742</v>
      </c>
      <c r="E4137" s="477" t="s">
        <v>3127</v>
      </c>
      <c r="F4137" s="682" t="s">
        <v>453</v>
      </c>
      <c r="G4137" s="670">
        <f>_xlfn.XLOOKUP(Table3[[#This Row],[district]],LISTS!B:B,LISTS!C:C,0,0,1)</f>
        <v>80401060</v>
      </c>
    </row>
    <row r="4138" spans="1:7" ht="13.5" x14ac:dyDescent="0.35">
      <c r="A4138" s="674" t="s">
        <v>4213</v>
      </c>
      <c r="B4138" s="676" t="s">
        <v>3648</v>
      </c>
      <c r="C4138" s="672" t="s">
        <v>4280</v>
      </c>
      <c r="D4138" s="675">
        <v>44742</v>
      </c>
      <c r="E4138" s="477" t="s">
        <v>3127</v>
      </c>
      <c r="F4138" s="682" t="s">
        <v>453</v>
      </c>
      <c r="G4138" s="670">
        <f>_xlfn.XLOOKUP(Table3[[#This Row],[district]],LISTS!B:B,LISTS!C:C,0,0,1)</f>
        <v>80401060</v>
      </c>
    </row>
    <row r="4139" spans="1:7" ht="13.5" x14ac:dyDescent="0.35">
      <c r="A4139" s="674" t="s">
        <v>3804</v>
      </c>
      <c r="B4139" s="674" t="s">
        <v>3642</v>
      </c>
      <c r="C4139" s="672" t="s">
        <v>4280</v>
      </c>
      <c r="D4139" s="675">
        <v>44742</v>
      </c>
      <c r="E4139" s="477" t="s">
        <v>3127</v>
      </c>
      <c r="F4139" s="682" t="s">
        <v>453</v>
      </c>
      <c r="G4139" s="670">
        <f>_xlfn.XLOOKUP(Table3[[#This Row],[district]],LISTS!B:B,LISTS!C:C,0,0,1)</f>
        <v>80401060</v>
      </c>
    </row>
    <row r="4140" spans="1:7" ht="13.5" x14ac:dyDescent="0.35">
      <c r="A4140" s="674" t="s">
        <v>3804</v>
      </c>
      <c r="B4140" s="676" t="s">
        <v>3637</v>
      </c>
      <c r="C4140" s="672" t="s">
        <v>4280</v>
      </c>
      <c r="D4140" s="675">
        <v>44742</v>
      </c>
      <c r="E4140" s="477" t="s">
        <v>3127</v>
      </c>
      <c r="F4140" s="682" t="s">
        <v>453</v>
      </c>
      <c r="G4140" s="670">
        <f>_xlfn.XLOOKUP(Table3[[#This Row],[district]],LISTS!B:B,LISTS!C:C,0,0,1)</f>
        <v>80401060</v>
      </c>
    </row>
    <row r="4141" spans="1:7" ht="13.5" x14ac:dyDescent="0.35">
      <c r="A4141" s="671" t="s">
        <v>4214</v>
      </c>
      <c r="B4141" s="676" t="s">
        <v>3665</v>
      </c>
      <c r="C4141" s="672" t="s">
        <v>4280</v>
      </c>
      <c r="D4141" s="675">
        <v>44742</v>
      </c>
      <c r="E4141" s="477" t="s">
        <v>3127</v>
      </c>
      <c r="F4141" s="682" t="s">
        <v>453</v>
      </c>
      <c r="G4141" s="670">
        <f>_xlfn.XLOOKUP(Table3[[#This Row],[district]],LISTS!B:B,LISTS!C:C,0,0,1)</f>
        <v>80401060</v>
      </c>
    </row>
    <row r="4142" spans="1:7" ht="13.5" x14ac:dyDescent="0.35">
      <c r="A4142" s="674" t="s">
        <v>4214</v>
      </c>
      <c r="B4142" s="674" t="s">
        <v>3648</v>
      </c>
      <c r="C4142" s="672" t="s">
        <v>4280</v>
      </c>
      <c r="D4142" s="675">
        <v>44742</v>
      </c>
      <c r="E4142" s="477" t="s">
        <v>3127</v>
      </c>
      <c r="F4142" s="682" t="s">
        <v>453</v>
      </c>
      <c r="G4142" s="670">
        <f>_xlfn.XLOOKUP(Table3[[#This Row],[district]],LISTS!B:B,LISTS!C:C,0,0,1)</f>
        <v>80401060</v>
      </c>
    </row>
    <row r="4143" spans="1:7" ht="13.5" x14ac:dyDescent="0.35">
      <c r="A4143" s="671" t="s">
        <v>4215</v>
      </c>
      <c r="B4143" s="676" t="s">
        <v>3671</v>
      </c>
      <c r="C4143" s="672" t="s">
        <v>4280</v>
      </c>
      <c r="D4143" s="675">
        <v>44742</v>
      </c>
      <c r="E4143" s="477" t="s">
        <v>3127</v>
      </c>
      <c r="F4143" s="682" t="s">
        <v>453</v>
      </c>
      <c r="G4143" s="670">
        <f>_xlfn.XLOOKUP(Table3[[#This Row],[district]],LISTS!B:B,LISTS!C:C,0,0,1)</f>
        <v>80401060</v>
      </c>
    </row>
    <row r="4144" spans="1:7" ht="13.5" x14ac:dyDescent="0.35">
      <c r="A4144" s="674" t="s">
        <v>4215</v>
      </c>
      <c r="B4144" s="676" t="s">
        <v>3648</v>
      </c>
      <c r="C4144" s="672" t="s">
        <v>4280</v>
      </c>
      <c r="D4144" s="675">
        <v>44742</v>
      </c>
      <c r="E4144" s="477" t="s">
        <v>3127</v>
      </c>
      <c r="F4144" s="682" t="s">
        <v>453</v>
      </c>
      <c r="G4144" s="670">
        <f>_xlfn.XLOOKUP(Table3[[#This Row],[district]],LISTS!B:B,LISTS!C:C,0,0,1)</f>
        <v>80401060</v>
      </c>
    </row>
    <row r="4145" spans="1:7" ht="13.5" x14ac:dyDescent="0.35">
      <c r="A4145" s="671" t="s">
        <v>4216</v>
      </c>
      <c r="B4145" s="676" t="s">
        <v>3674</v>
      </c>
      <c r="C4145" s="672" t="s">
        <v>4280</v>
      </c>
      <c r="D4145" s="675">
        <v>44742</v>
      </c>
      <c r="E4145" s="477" t="s">
        <v>3127</v>
      </c>
      <c r="F4145" s="682" t="s">
        <v>453</v>
      </c>
      <c r="G4145" s="670">
        <f>_xlfn.XLOOKUP(Table3[[#This Row],[district]],LISTS!B:B,LISTS!C:C,0,0,1)</f>
        <v>80401060</v>
      </c>
    </row>
    <row r="4146" spans="1:7" ht="13.5" x14ac:dyDescent="0.35">
      <c r="A4146" s="674" t="s">
        <v>4216</v>
      </c>
      <c r="B4146" s="676" t="s">
        <v>3648</v>
      </c>
      <c r="C4146" s="672" t="s">
        <v>4280</v>
      </c>
      <c r="D4146" s="675">
        <v>44742</v>
      </c>
      <c r="E4146" s="477" t="s">
        <v>3127</v>
      </c>
      <c r="F4146" s="682" t="s">
        <v>453</v>
      </c>
      <c r="G4146" s="670">
        <f>_xlfn.XLOOKUP(Table3[[#This Row],[district]],LISTS!B:B,LISTS!C:C,0,0,1)</f>
        <v>80401060</v>
      </c>
    </row>
    <row r="4147" spans="1:7" ht="13.5" x14ac:dyDescent="0.35">
      <c r="A4147" s="671" t="s">
        <v>4217</v>
      </c>
      <c r="B4147" s="676" t="s">
        <v>3676</v>
      </c>
      <c r="C4147" s="672" t="s">
        <v>4280</v>
      </c>
      <c r="D4147" s="675">
        <v>44742</v>
      </c>
      <c r="E4147" s="477" t="s">
        <v>3127</v>
      </c>
      <c r="F4147" s="682" t="s">
        <v>453</v>
      </c>
      <c r="G4147" s="670">
        <f>_xlfn.XLOOKUP(Table3[[#This Row],[district]],LISTS!B:B,LISTS!C:C,0,0,1)</f>
        <v>80401060</v>
      </c>
    </row>
    <row r="4148" spans="1:7" ht="13.5" x14ac:dyDescent="0.35">
      <c r="A4148" s="674" t="s">
        <v>4217</v>
      </c>
      <c r="B4148" s="676" t="s">
        <v>3648</v>
      </c>
      <c r="C4148" s="672" t="s">
        <v>4280</v>
      </c>
      <c r="D4148" s="675">
        <v>44742</v>
      </c>
      <c r="E4148" s="477" t="s">
        <v>3127</v>
      </c>
      <c r="F4148" s="682" t="s">
        <v>453</v>
      </c>
      <c r="G4148" s="670">
        <f>_xlfn.XLOOKUP(Table3[[#This Row],[district]],LISTS!B:B,LISTS!C:C,0,0,1)</f>
        <v>80401060</v>
      </c>
    </row>
    <row r="4149" spans="1:7" ht="13.5" x14ac:dyDescent="0.35">
      <c r="A4149" s="674" t="s">
        <v>3810</v>
      </c>
      <c r="B4149" s="674" t="s">
        <v>373</v>
      </c>
      <c r="C4149" s="672" t="s">
        <v>4280</v>
      </c>
      <c r="D4149" s="675">
        <v>44742</v>
      </c>
      <c r="E4149" s="477" t="s">
        <v>3127</v>
      </c>
      <c r="F4149" s="682" t="s">
        <v>453</v>
      </c>
      <c r="G4149" s="670">
        <f>_xlfn.XLOOKUP(Table3[[#This Row],[district]],LISTS!B:B,LISTS!C:C,0,0,1)</f>
        <v>80401060</v>
      </c>
    </row>
    <row r="4150" spans="1:7" ht="13.5" x14ac:dyDescent="0.35">
      <c r="A4150" s="674" t="s">
        <v>3810</v>
      </c>
      <c r="B4150" s="676" t="s">
        <v>3637</v>
      </c>
      <c r="C4150" s="672" t="s">
        <v>4280</v>
      </c>
      <c r="D4150" s="675">
        <v>44742</v>
      </c>
      <c r="E4150" s="477" t="s">
        <v>3127</v>
      </c>
      <c r="F4150" s="682" t="s">
        <v>453</v>
      </c>
      <c r="G4150" s="670">
        <f>_xlfn.XLOOKUP(Table3[[#This Row],[district]],LISTS!B:B,LISTS!C:C,0,0,1)</f>
        <v>80401060</v>
      </c>
    </row>
    <row r="4151" spans="1:7" ht="13.5" x14ac:dyDescent="0.35">
      <c r="A4151" s="671" t="s">
        <v>4218</v>
      </c>
      <c r="B4151" s="676" t="s">
        <v>3680</v>
      </c>
      <c r="C4151" s="672" t="s">
        <v>4280</v>
      </c>
      <c r="D4151" s="675">
        <v>44742</v>
      </c>
      <c r="E4151" s="477" t="s">
        <v>3127</v>
      </c>
      <c r="F4151" s="682" t="s">
        <v>453</v>
      </c>
      <c r="G4151" s="670">
        <f>_xlfn.XLOOKUP(Table3[[#This Row],[district]],LISTS!B:B,LISTS!C:C,0,0,1)</f>
        <v>80401060</v>
      </c>
    </row>
    <row r="4152" spans="1:7" ht="13.5" x14ac:dyDescent="0.35">
      <c r="A4152" s="674" t="s">
        <v>4218</v>
      </c>
      <c r="B4152" s="676" t="s">
        <v>3648</v>
      </c>
      <c r="C4152" s="672" t="s">
        <v>4280</v>
      </c>
      <c r="D4152" s="675">
        <v>44742</v>
      </c>
      <c r="E4152" s="477" t="s">
        <v>3127</v>
      </c>
      <c r="F4152" s="682" t="s">
        <v>453</v>
      </c>
      <c r="G4152" s="670">
        <f>_xlfn.XLOOKUP(Table3[[#This Row],[district]],LISTS!B:B,LISTS!C:C,0,0,1)</f>
        <v>80401060</v>
      </c>
    </row>
    <row r="4153" spans="1:7" ht="13.5" x14ac:dyDescent="0.35">
      <c r="A4153" s="674" t="s">
        <v>3767</v>
      </c>
      <c r="B4153" s="674" t="s">
        <v>3645</v>
      </c>
      <c r="C4153" s="672" t="s">
        <v>4280</v>
      </c>
      <c r="D4153" s="675">
        <v>44742</v>
      </c>
      <c r="E4153" s="477" t="s">
        <v>3127</v>
      </c>
      <c r="F4153" s="682" t="s">
        <v>453</v>
      </c>
      <c r="G4153" s="670">
        <f>_xlfn.XLOOKUP(Table3[[#This Row],[district]],LISTS!B:B,LISTS!C:C,0,0,1)</f>
        <v>80401060</v>
      </c>
    </row>
    <row r="4154" spans="1:7" ht="13.5" x14ac:dyDescent="0.35">
      <c r="A4154" s="674" t="s">
        <v>3767</v>
      </c>
      <c r="B4154" s="676" t="s">
        <v>3637</v>
      </c>
      <c r="C4154" s="672" t="s">
        <v>4280</v>
      </c>
      <c r="D4154" s="675">
        <v>44742</v>
      </c>
      <c r="E4154" s="477" t="s">
        <v>3127</v>
      </c>
      <c r="F4154" s="682" t="s">
        <v>453</v>
      </c>
      <c r="G4154" s="670">
        <f>_xlfn.XLOOKUP(Table3[[#This Row],[district]],LISTS!B:B,LISTS!C:C,0,0,1)</f>
        <v>80401060</v>
      </c>
    </row>
    <row r="4155" spans="1:7" ht="13.5" x14ac:dyDescent="0.35">
      <c r="A4155" s="671" t="s">
        <v>4219</v>
      </c>
      <c r="B4155" s="676" t="s">
        <v>3682</v>
      </c>
      <c r="C4155" s="672" t="s">
        <v>4280</v>
      </c>
      <c r="D4155" s="675">
        <v>44742</v>
      </c>
      <c r="E4155" s="477" t="s">
        <v>3127</v>
      </c>
      <c r="F4155" s="682" t="s">
        <v>453</v>
      </c>
      <c r="G4155" s="670">
        <f>_xlfn.XLOOKUP(Table3[[#This Row],[district]],LISTS!B:B,LISTS!C:C,0,0,1)</f>
        <v>80401060</v>
      </c>
    </row>
    <row r="4156" spans="1:7" ht="13.5" x14ac:dyDescent="0.35">
      <c r="A4156" s="674" t="s">
        <v>4219</v>
      </c>
      <c r="B4156" s="676" t="s">
        <v>3648</v>
      </c>
      <c r="C4156" s="672" t="s">
        <v>4280</v>
      </c>
      <c r="D4156" s="675">
        <v>44742</v>
      </c>
      <c r="E4156" s="477" t="s">
        <v>3127</v>
      </c>
      <c r="F4156" s="682" t="s">
        <v>453</v>
      </c>
      <c r="G4156" s="670">
        <f>_xlfn.XLOOKUP(Table3[[#This Row],[district]],LISTS!B:B,LISTS!C:C,0,0,1)</f>
        <v>80401060</v>
      </c>
    </row>
    <row r="4157" spans="1:7" ht="13.5" x14ac:dyDescent="0.35">
      <c r="A4157" s="671" t="s">
        <v>4220</v>
      </c>
      <c r="B4157" s="676" t="s">
        <v>3683</v>
      </c>
      <c r="C4157" s="672" t="s">
        <v>4280</v>
      </c>
      <c r="D4157" s="675">
        <v>44742</v>
      </c>
      <c r="E4157" s="477" t="s">
        <v>3127</v>
      </c>
      <c r="F4157" s="682" t="s">
        <v>453</v>
      </c>
      <c r="G4157" s="670">
        <f>_xlfn.XLOOKUP(Table3[[#This Row],[district]],LISTS!B:B,LISTS!C:C,0,0,1)</f>
        <v>80401060</v>
      </c>
    </row>
    <row r="4158" spans="1:7" ht="13.5" x14ac:dyDescent="0.35">
      <c r="A4158" s="674" t="s">
        <v>4220</v>
      </c>
      <c r="B4158" s="676" t="s">
        <v>3648</v>
      </c>
      <c r="C4158" s="672" t="s">
        <v>4280</v>
      </c>
      <c r="D4158" s="675">
        <v>44742</v>
      </c>
      <c r="E4158" s="477" t="s">
        <v>3127</v>
      </c>
      <c r="F4158" s="682" t="s">
        <v>453</v>
      </c>
      <c r="G4158" s="670">
        <f>_xlfn.XLOOKUP(Table3[[#This Row],[district]],LISTS!B:B,LISTS!C:C,0,0,1)</f>
        <v>80401060</v>
      </c>
    </row>
    <row r="4159" spans="1:7" ht="13.5" x14ac:dyDescent="0.35">
      <c r="A4159" s="671" t="s">
        <v>4221</v>
      </c>
      <c r="B4159" s="676" t="s">
        <v>3685</v>
      </c>
      <c r="C4159" s="672" t="s">
        <v>4280</v>
      </c>
      <c r="D4159" s="675">
        <v>44742</v>
      </c>
      <c r="E4159" s="477" t="s">
        <v>3127</v>
      </c>
      <c r="F4159" s="682" t="s">
        <v>453</v>
      </c>
      <c r="G4159" s="670">
        <f>_xlfn.XLOOKUP(Table3[[#This Row],[district]],LISTS!B:B,LISTS!C:C,0,0,1)</f>
        <v>80401060</v>
      </c>
    </row>
    <row r="4160" spans="1:7" ht="13.5" x14ac:dyDescent="0.35">
      <c r="A4160" s="674" t="s">
        <v>4221</v>
      </c>
      <c r="B4160" s="676" t="s">
        <v>3648</v>
      </c>
      <c r="C4160" s="672" t="s">
        <v>4280</v>
      </c>
      <c r="D4160" s="675">
        <v>44742</v>
      </c>
      <c r="E4160" s="477" t="s">
        <v>3127</v>
      </c>
      <c r="F4160" s="682" t="s">
        <v>453</v>
      </c>
      <c r="G4160" s="670">
        <f>_xlfn.XLOOKUP(Table3[[#This Row],[district]],LISTS!B:B,LISTS!C:C,0,0,1)</f>
        <v>80401060</v>
      </c>
    </row>
    <row r="4161" spans="1:7" ht="13.5" x14ac:dyDescent="0.35">
      <c r="A4161" s="674" t="s">
        <v>3709</v>
      </c>
      <c r="B4161" s="674" t="s">
        <v>3648</v>
      </c>
      <c r="C4161" s="672" t="s">
        <v>4280</v>
      </c>
      <c r="D4161" s="675">
        <v>44742</v>
      </c>
      <c r="E4161" s="477" t="s">
        <v>3127</v>
      </c>
      <c r="F4161" s="682" t="s">
        <v>453</v>
      </c>
      <c r="G4161" s="670">
        <f>_xlfn.XLOOKUP(Table3[[#This Row],[district]],LISTS!B:B,LISTS!C:C,0,0,1)</f>
        <v>80401060</v>
      </c>
    </row>
    <row r="4162" spans="1:7" ht="13.5" x14ac:dyDescent="0.35">
      <c r="A4162" s="674" t="s">
        <v>3709</v>
      </c>
      <c r="B4162" s="676" t="s">
        <v>3637</v>
      </c>
      <c r="C4162" s="672" t="s">
        <v>4280</v>
      </c>
      <c r="D4162" s="675">
        <v>44742</v>
      </c>
      <c r="E4162" s="477" t="s">
        <v>3127</v>
      </c>
      <c r="F4162" s="682" t="s">
        <v>453</v>
      </c>
      <c r="G4162" s="670">
        <f>_xlfn.XLOOKUP(Table3[[#This Row],[district]],LISTS!B:B,LISTS!C:C,0,0,1)</f>
        <v>80401060</v>
      </c>
    </row>
    <row r="4163" spans="1:7" ht="13.5" x14ac:dyDescent="0.35">
      <c r="A4163" s="671" t="s">
        <v>4222</v>
      </c>
      <c r="B4163" s="676" t="s">
        <v>3688</v>
      </c>
      <c r="C4163" s="672" t="s">
        <v>4280</v>
      </c>
      <c r="D4163" s="675">
        <v>44742</v>
      </c>
      <c r="E4163" s="477" t="s">
        <v>3127</v>
      </c>
      <c r="F4163" s="682" t="s">
        <v>453</v>
      </c>
      <c r="G4163" s="670">
        <f>_xlfn.XLOOKUP(Table3[[#This Row],[district]],LISTS!B:B,LISTS!C:C,0,0,1)</f>
        <v>80401060</v>
      </c>
    </row>
    <row r="4164" spans="1:7" ht="13.5" x14ac:dyDescent="0.35">
      <c r="A4164" s="674" t="s">
        <v>4222</v>
      </c>
      <c r="B4164" s="676" t="s">
        <v>3648</v>
      </c>
      <c r="C4164" s="672" t="s">
        <v>4280</v>
      </c>
      <c r="D4164" s="675">
        <v>44742</v>
      </c>
      <c r="E4164" s="477" t="s">
        <v>3127</v>
      </c>
      <c r="F4164" s="682" t="s">
        <v>453</v>
      </c>
      <c r="G4164" s="670">
        <f>_xlfn.XLOOKUP(Table3[[#This Row],[district]],LISTS!B:B,LISTS!C:C,0,0,1)</f>
        <v>80401060</v>
      </c>
    </row>
    <row r="4165" spans="1:7" ht="13.5" x14ac:dyDescent="0.35">
      <c r="A4165" s="674" t="s">
        <v>373</v>
      </c>
      <c r="B4165" s="674" t="s">
        <v>3649</v>
      </c>
      <c r="C4165" s="672" t="s">
        <v>4280</v>
      </c>
      <c r="D4165" s="675">
        <v>44742</v>
      </c>
      <c r="E4165" s="477" t="s">
        <v>3127</v>
      </c>
      <c r="F4165" s="682" t="s">
        <v>453</v>
      </c>
      <c r="G4165" s="670">
        <f>_xlfn.XLOOKUP(Table3[[#This Row],[district]],LISTS!B:B,LISTS!C:C,0,0,1)</f>
        <v>80401060</v>
      </c>
    </row>
    <row r="4166" spans="1:7" ht="13.5" x14ac:dyDescent="0.35">
      <c r="A4166" s="674" t="s">
        <v>373</v>
      </c>
      <c r="B4166" s="676" t="s">
        <v>3637</v>
      </c>
      <c r="C4166" s="672" t="s">
        <v>4280</v>
      </c>
      <c r="D4166" s="675">
        <v>44742</v>
      </c>
      <c r="E4166" s="477" t="s">
        <v>3127</v>
      </c>
      <c r="F4166" s="682" t="s">
        <v>453</v>
      </c>
      <c r="G4166" s="670">
        <f>_xlfn.XLOOKUP(Table3[[#This Row],[district]],LISTS!B:B,LISTS!C:C,0,0,1)</f>
        <v>80401060</v>
      </c>
    </row>
    <row r="4167" spans="1:7" ht="13.5" x14ac:dyDescent="0.35">
      <c r="A4167" s="671" t="s">
        <v>4223</v>
      </c>
      <c r="B4167" s="676" t="s">
        <v>3689</v>
      </c>
      <c r="C4167" s="672" t="s">
        <v>4280</v>
      </c>
      <c r="D4167" s="675">
        <v>44742</v>
      </c>
      <c r="E4167" s="477" t="s">
        <v>3127</v>
      </c>
      <c r="F4167" s="682" t="s">
        <v>453</v>
      </c>
      <c r="G4167" s="670">
        <f>_xlfn.XLOOKUP(Table3[[#This Row],[district]],LISTS!B:B,LISTS!C:C,0,0,1)</f>
        <v>80401060</v>
      </c>
    </row>
    <row r="4168" spans="1:7" ht="13.5" x14ac:dyDescent="0.35">
      <c r="A4168" s="674" t="s">
        <v>4223</v>
      </c>
      <c r="B4168" s="674" t="s">
        <v>3648</v>
      </c>
      <c r="C4168" s="672" t="s">
        <v>4280</v>
      </c>
      <c r="D4168" s="675">
        <v>44742</v>
      </c>
      <c r="E4168" s="477" t="s">
        <v>3127</v>
      </c>
      <c r="F4168" s="682" t="s">
        <v>453</v>
      </c>
      <c r="G4168" s="670">
        <f>_xlfn.XLOOKUP(Table3[[#This Row],[district]],LISTS!B:B,LISTS!C:C,0,0,1)</f>
        <v>80401060</v>
      </c>
    </row>
    <row r="4169" spans="1:7" ht="13.5" x14ac:dyDescent="0.35">
      <c r="A4169" s="674" t="s">
        <v>3832</v>
      </c>
      <c r="B4169" s="674" t="s">
        <v>3650</v>
      </c>
      <c r="C4169" s="672" t="s">
        <v>4280</v>
      </c>
      <c r="D4169" s="675">
        <v>44742</v>
      </c>
      <c r="E4169" s="477" t="s">
        <v>3127</v>
      </c>
      <c r="F4169" s="682" t="s">
        <v>453</v>
      </c>
      <c r="G4169" s="670">
        <f>_xlfn.XLOOKUP(Table3[[#This Row],[district]],LISTS!B:B,LISTS!C:C,0,0,1)</f>
        <v>80401060</v>
      </c>
    </row>
    <row r="4170" spans="1:7" ht="13.5" x14ac:dyDescent="0.35">
      <c r="A4170" s="674" t="s">
        <v>3832</v>
      </c>
      <c r="B4170" s="676" t="s">
        <v>3637</v>
      </c>
      <c r="C4170" s="672" t="s">
        <v>4280</v>
      </c>
      <c r="D4170" s="675">
        <v>44742</v>
      </c>
      <c r="E4170" s="477" t="s">
        <v>3127</v>
      </c>
      <c r="F4170" s="682" t="s">
        <v>453</v>
      </c>
      <c r="G4170" s="670">
        <f>_xlfn.XLOOKUP(Table3[[#This Row],[district]],LISTS!B:B,LISTS!C:C,0,0,1)</f>
        <v>80401060</v>
      </c>
    </row>
    <row r="4171" spans="1:7" ht="13.5" x14ac:dyDescent="0.35">
      <c r="A4171" s="671" t="s">
        <v>4224</v>
      </c>
      <c r="B4171" s="676" t="s">
        <v>3691</v>
      </c>
      <c r="C4171" s="672" t="s">
        <v>4280</v>
      </c>
      <c r="D4171" s="675">
        <v>44742</v>
      </c>
      <c r="E4171" s="477" t="s">
        <v>3127</v>
      </c>
      <c r="F4171" s="682" t="s">
        <v>453</v>
      </c>
      <c r="G4171" s="670">
        <f>_xlfn.XLOOKUP(Table3[[#This Row],[district]],LISTS!B:B,LISTS!C:C,0,0,1)</f>
        <v>80401060</v>
      </c>
    </row>
    <row r="4172" spans="1:7" ht="13.5" x14ac:dyDescent="0.35">
      <c r="A4172" s="674" t="s">
        <v>4224</v>
      </c>
      <c r="B4172" s="676" t="s">
        <v>3648</v>
      </c>
      <c r="C4172" s="672" t="s">
        <v>4280</v>
      </c>
      <c r="D4172" s="675">
        <v>44742</v>
      </c>
      <c r="E4172" s="477" t="s">
        <v>3127</v>
      </c>
      <c r="F4172" s="682" t="s">
        <v>453</v>
      </c>
      <c r="G4172" s="670">
        <f>_xlfn.XLOOKUP(Table3[[#This Row],[district]],LISTS!B:B,LISTS!C:C,0,0,1)</f>
        <v>80401060</v>
      </c>
    </row>
    <row r="4173" spans="1:7" ht="13.5" x14ac:dyDescent="0.35">
      <c r="A4173" s="674" t="s">
        <v>3794</v>
      </c>
      <c r="B4173" s="674" t="s">
        <v>3482</v>
      </c>
      <c r="C4173" s="672" t="s">
        <v>4280</v>
      </c>
      <c r="D4173" s="675">
        <v>44742</v>
      </c>
      <c r="E4173" s="477" t="s">
        <v>3127</v>
      </c>
      <c r="F4173" s="682" t="s">
        <v>453</v>
      </c>
      <c r="G4173" s="670">
        <f>_xlfn.XLOOKUP(Table3[[#This Row],[district]],LISTS!B:B,LISTS!C:C,0,0,1)</f>
        <v>80401060</v>
      </c>
    </row>
    <row r="4174" spans="1:7" ht="13.5" x14ac:dyDescent="0.35">
      <c r="A4174" s="674" t="s">
        <v>3794</v>
      </c>
      <c r="B4174" s="676" t="s">
        <v>3637</v>
      </c>
      <c r="C4174" s="672" t="s">
        <v>4280</v>
      </c>
      <c r="D4174" s="675">
        <v>44742</v>
      </c>
      <c r="E4174" s="477" t="s">
        <v>3127</v>
      </c>
      <c r="F4174" s="682" t="s">
        <v>453</v>
      </c>
      <c r="G4174" s="670">
        <f>_xlfn.XLOOKUP(Table3[[#This Row],[district]],LISTS!B:B,LISTS!C:C,0,0,1)</f>
        <v>80401060</v>
      </c>
    </row>
    <row r="4175" spans="1:7" ht="13.5" x14ac:dyDescent="0.35">
      <c r="A4175" s="671" t="s">
        <v>4225</v>
      </c>
      <c r="B4175" s="676" t="s">
        <v>3693</v>
      </c>
      <c r="C4175" s="672" t="s">
        <v>4280</v>
      </c>
      <c r="D4175" s="675">
        <v>44742</v>
      </c>
      <c r="E4175" s="477" t="s">
        <v>3127</v>
      </c>
      <c r="F4175" s="682" t="s">
        <v>453</v>
      </c>
      <c r="G4175" s="670">
        <f>_xlfn.XLOOKUP(Table3[[#This Row],[district]],LISTS!B:B,LISTS!C:C,0,0,1)</f>
        <v>80401060</v>
      </c>
    </row>
    <row r="4176" spans="1:7" ht="13.5" x14ac:dyDescent="0.35">
      <c r="A4176" s="674" t="s">
        <v>4225</v>
      </c>
      <c r="B4176" s="676" t="s">
        <v>3648</v>
      </c>
      <c r="C4176" s="672" t="s">
        <v>4280</v>
      </c>
      <c r="D4176" s="675">
        <v>44742</v>
      </c>
      <c r="E4176" s="477" t="s">
        <v>3127</v>
      </c>
      <c r="F4176" s="682" t="s">
        <v>453</v>
      </c>
      <c r="G4176" s="670">
        <f>_xlfn.XLOOKUP(Table3[[#This Row],[district]],LISTS!B:B,LISTS!C:C,0,0,1)</f>
        <v>80401060</v>
      </c>
    </row>
    <row r="4177" spans="1:7" ht="13.5" x14ac:dyDescent="0.35">
      <c r="A4177" s="674" t="s">
        <v>3735</v>
      </c>
      <c r="B4177" s="674" t="s">
        <v>3656</v>
      </c>
      <c r="C4177" s="672" t="s">
        <v>4280</v>
      </c>
      <c r="D4177" s="675">
        <v>44742</v>
      </c>
      <c r="E4177" s="477" t="s">
        <v>3127</v>
      </c>
      <c r="F4177" s="682" t="s">
        <v>453</v>
      </c>
      <c r="G4177" s="670">
        <f>_xlfn.XLOOKUP(Table3[[#This Row],[district]],LISTS!B:B,LISTS!C:C,0,0,1)</f>
        <v>80401060</v>
      </c>
    </row>
    <row r="4178" spans="1:7" ht="13.5" x14ac:dyDescent="0.35">
      <c r="A4178" s="674" t="s">
        <v>3735</v>
      </c>
      <c r="B4178" s="676" t="s">
        <v>3637</v>
      </c>
      <c r="C4178" s="672" t="s">
        <v>4280</v>
      </c>
      <c r="D4178" s="675">
        <v>44742</v>
      </c>
      <c r="E4178" s="477" t="s">
        <v>3127</v>
      </c>
      <c r="F4178" s="682" t="s">
        <v>453</v>
      </c>
      <c r="G4178" s="670">
        <f>_xlfn.XLOOKUP(Table3[[#This Row],[district]],LISTS!B:B,LISTS!C:C,0,0,1)</f>
        <v>80401060</v>
      </c>
    </row>
    <row r="4179" spans="1:7" ht="13.5" x14ac:dyDescent="0.35">
      <c r="A4179" s="671" t="s">
        <v>4226</v>
      </c>
      <c r="B4179" s="676" t="s">
        <v>4273</v>
      </c>
      <c r="C4179" s="672" t="s">
        <v>4280</v>
      </c>
      <c r="D4179" s="675">
        <v>44742</v>
      </c>
      <c r="E4179" s="477" t="s">
        <v>3127</v>
      </c>
      <c r="F4179" s="682" t="s">
        <v>453</v>
      </c>
      <c r="G4179" s="670">
        <f>_xlfn.XLOOKUP(Table3[[#This Row],[district]],LISTS!B:B,LISTS!C:C,0,0,1)</f>
        <v>80401060</v>
      </c>
    </row>
    <row r="4180" spans="1:7" ht="13.5" x14ac:dyDescent="0.35">
      <c r="A4180" s="674" t="s">
        <v>4226</v>
      </c>
      <c r="B4180" s="676" t="s">
        <v>3648</v>
      </c>
      <c r="C4180" s="672" t="s">
        <v>4280</v>
      </c>
      <c r="D4180" s="675">
        <v>44742</v>
      </c>
      <c r="E4180" s="477" t="s">
        <v>3127</v>
      </c>
      <c r="F4180" s="682" t="s">
        <v>453</v>
      </c>
      <c r="G4180" s="670">
        <f>_xlfn.XLOOKUP(Table3[[#This Row],[district]],LISTS!B:B,LISTS!C:C,0,0,1)</f>
        <v>80401060</v>
      </c>
    </row>
    <row r="4181" spans="1:7" ht="13.5" x14ac:dyDescent="0.35">
      <c r="A4181" s="674" t="s">
        <v>3716</v>
      </c>
      <c r="B4181" s="674" t="s">
        <v>336</v>
      </c>
      <c r="C4181" s="672" t="s">
        <v>4280</v>
      </c>
      <c r="D4181" s="675">
        <v>44742</v>
      </c>
      <c r="E4181" s="477" t="s">
        <v>3127</v>
      </c>
      <c r="F4181" s="682" t="s">
        <v>453</v>
      </c>
      <c r="G4181" s="670">
        <f>_xlfn.XLOOKUP(Table3[[#This Row],[district]],LISTS!B:B,LISTS!C:C,0,0,1)</f>
        <v>80401060</v>
      </c>
    </row>
    <row r="4182" spans="1:7" ht="13.5" x14ac:dyDescent="0.35">
      <c r="A4182" s="674" t="s">
        <v>3716</v>
      </c>
      <c r="B4182" s="674" t="s">
        <v>3637</v>
      </c>
      <c r="C4182" s="672" t="s">
        <v>4280</v>
      </c>
      <c r="D4182" s="675">
        <v>44742</v>
      </c>
      <c r="E4182" s="477" t="s">
        <v>3127</v>
      </c>
      <c r="F4182" s="682" t="s">
        <v>453</v>
      </c>
      <c r="G4182" s="670">
        <f>_xlfn.XLOOKUP(Table3[[#This Row],[district]],LISTS!B:B,LISTS!C:C,0,0,1)</f>
        <v>80401060</v>
      </c>
    </row>
    <row r="4183" spans="1:7" ht="13.5" x14ac:dyDescent="0.35">
      <c r="A4183" s="671" t="s">
        <v>4227</v>
      </c>
      <c r="B4183" s="676" t="s">
        <v>3634</v>
      </c>
      <c r="C4183" s="672" t="s">
        <v>4280</v>
      </c>
      <c r="D4183" s="675">
        <v>44742</v>
      </c>
      <c r="E4183" s="477" t="s">
        <v>3127</v>
      </c>
      <c r="F4183" s="682" t="s">
        <v>453</v>
      </c>
      <c r="G4183" s="670">
        <f>_xlfn.XLOOKUP(Table3[[#This Row],[district]],LISTS!B:B,LISTS!C:C,0,0,1)</f>
        <v>80401060</v>
      </c>
    </row>
    <row r="4184" spans="1:7" ht="13.5" x14ac:dyDescent="0.35">
      <c r="A4184" s="674" t="s">
        <v>4227</v>
      </c>
      <c r="B4184" s="676" t="s">
        <v>3648</v>
      </c>
      <c r="C4184" s="672" t="s">
        <v>4280</v>
      </c>
      <c r="D4184" s="675">
        <v>44742</v>
      </c>
      <c r="E4184" s="477" t="s">
        <v>3127</v>
      </c>
      <c r="F4184" s="682" t="s">
        <v>453</v>
      </c>
      <c r="G4184" s="670">
        <f>_xlfn.XLOOKUP(Table3[[#This Row],[district]],LISTS!B:B,LISTS!C:C,0,0,1)</f>
        <v>80401060</v>
      </c>
    </row>
    <row r="4185" spans="1:7" ht="13.5" x14ac:dyDescent="0.35">
      <c r="A4185" s="674" t="s">
        <v>3808</v>
      </c>
      <c r="B4185" s="674" t="s">
        <v>3658</v>
      </c>
      <c r="C4185" s="672" t="s">
        <v>4280</v>
      </c>
      <c r="D4185" s="675">
        <v>44742</v>
      </c>
      <c r="E4185" s="477" t="s">
        <v>3127</v>
      </c>
      <c r="F4185" s="682" t="s">
        <v>453</v>
      </c>
      <c r="G4185" s="670">
        <f>_xlfn.XLOOKUP(Table3[[#This Row],[district]],LISTS!B:B,LISTS!C:C,0,0,1)</f>
        <v>80401060</v>
      </c>
    </row>
    <row r="4186" spans="1:7" ht="13.5" x14ac:dyDescent="0.35">
      <c r="A4186" s="674" t="s">
        <v>3808</v>
      </c>
      <c r="B4186" s="676" t="s">
        <v>3637</v>
      </c>
      <c r="C4186" s="672" t="s">
        <v>4280</v>
      </c>
      <c r="D4186" s="675">
        <v>44742</v>
      </c>
      <c r="E4186" s="477" t="s">
        <v>3127</v>
      </c>
      <c r="F4186" s="682" t="s">
        <v>453</v>
      </c>
      <c r="G4186" s="670">
        <f>_xlfn.XLOOKUP(Table3[[#This Row],[district]],LISTS!B:B,LISTS!C:C,0,0,1)</f>
        <v>80401060</v>
      </c>
    </row>
    <row r="4187" spans="1:7" ht="13.5" x14ac:dyDescent="0.35">
      <c r="A4187" s="671" t="s">
        <v>4228</v>
      </c>
      <c r="B4187" s="676" t="s">
        <v>607</v>
      </c>
      <c r="C4187" s="672" t="s">
        <v>4280</v>
      </c>
      <c r="D4187" s="675">
        <v>44742</v>
      </c>
      <c r="E4187" s="477" t="s">
        <v>3127</v>
      </c>
      <c r="F4187" s="682" t="s">
        <v>453</v>
      </c>
      <c r="G4187" s="670">
        <f>_xlfn.XLOOKUP(Table3[[#This Row],[district]],LISTS!B:B,LISTS!C:C,0,0,1)</f>
        <v>80401060</v>
      </c>
    </row>
    <row r="4188" spans="1:7" ht="13.5" x14ac:dyDescent="0.35">
      <c r="A4188" s="674" t="s">
        <v>4228</v>
      </c>
      <c r="B4188" s="674" t="s">
        <v>3649</v>
      </c>
      <c r="C4188" s="672" t="s">
        <v>4280</v>
      </c>
      <c r="D4188" s="675">
        <v>44742</v>
      </c>
      <c r="E4188" s="477" t="s">
        <v>3127</v>
      </c>
      <c r="F4188" s="682" t="s">
        <v>453</v>
      </c>
      <c r="G4188" s="670">
        <f>_xlfn.XLOOKUP(Table3[[#This Row],[district]],LISTS!B:B,LISTS!C:C,0,0,1)</f>
        <v>80401060</v>
      </c>
    </row>
    <row r="4189" spans="1:7" ht="13.5" x14ac:dyDescent="0.35">
      <c r="A4189" s="674" t="s">
        <v>3736</v>
      </c>
      <c r="B4189" s="674" t="s">
        <v>3665</v>
      </c>
      <c r="C4189" s="672" t="s">
        <v>4280</v>
      </c>
      <c r="D4189" s="675">
        <v>44742</v>
      </c>
      <c r="E4189" s="477" t="s">
        <v>3127</v>
      </c>
      <c r="F4189" s="682" t="s">
        <v>453</v>
      </c>
      <c r="G4189" s="670">
        <f>_xlfn.XLOOKUP(Table3[[#This Row],[district]],LISTS!B:B,LISTS!C:C,0,0,1)</f>
        <v>80401060</v>
      </c>
    </row>
    <row r="4190" spans="1:7" ht="13.5" x14ac:dyDescent="0.35">
      <c r="A4190" s="674" t="s">
        <v>3736</v>
      </c>
      <c r="B4190" s="676" t="s">
        <v>3637</v>
      </c>
      <c r="C4190" s="672" t="s">
        <v>4280</v>
      </c>
      <c r="D4190" s="675">
        <v>44742</v>
      </c>
      <c r="E4190" s="477" t="s">
        <v>3127</v>
      </c>
      <c r="F4190" s="682" t="s">
        <v>453</v>
      </c>
      <c r="G4190" s="670">
        <f>_xlfn.XLOOKUP(Table3[[#This Row],[district]],LISTS!B:B,LISTS!C:C,0,0,1)</f>
        <v>80401060</v>
      </c>
    </row>
    <row r="4191" spans="1:7" ht="13.5" x14ac:dyDescent="0.35">
      <c r="A4191" s="671" t="s">
        <v>4229</v>
      </c>
      <c r="B4191" s="676" t="s">
        <v>378</v>
      </c>
      <c r="C4191" s="672" t="s">
        <v>4280</v>
      </c>
      <c r="D4191" s="675">
        <v>44742</v>
      </c>
      <c r="E4191" s="477" t="s">
        <v>3127</v>
      </c>
      <c r="F4191" s="682" t="s">
        <v>453</v>
      </c>
      <c r="G4191" s="670">
        <f>_xlfn.XLOOKUP(Table3[[#This Row],[district]],LISTS!B:B,LISTS!C:C,0,0,1)</f>
        <v>80401060</v>
      </c>
    </row>
    <row r="4192" spans="1:7" ht="13.5" x14ac:dyDescent="0.35">
      <c r="A4192" s="674" t="s">
        <v>4229</v>
      </c>
      <c r="B4192" s="676" t="s">
        <v>3649</v>
      </c>
      <c r="C4192" s="672" t="s">
        <v>4280</v>
      </c>
      <c r="D4192" s="675">
        <v>44742</v>
      </c>
      <c r="E4192" s="477" t="s">
        <v>3127</v>
      </c>
      <c r="F4192" s="682" t="s">
        <v>453</v>
      </c>
      <c r="G4192" s="670">
        <f>_xlfn.XLOOKUP(Table3[[#This Row],[district]],LISTS!B:B,LISTS!C:C,0,0,1)</f>
        <v>80401060</v>
      </c>
    </row>
    <row r="4193" spans="1:7" ht="13.5" x14ac:dyDescent="0.35">
      <c r="A4193" s="671" t="s">
        <v>4230</v>
      </c>
      <c r="B4193" s="676" t="s">
        <v>3637</v>
      </c>
      <c r="C4193" s="672" t="s">
        <v>4280</v>
      </c>
      <c r="D4193" s="675">
        <v>44742</v>
      </c>
      <c r="E4193" s="477" t="s">
        <v>3127</v>
      </c>
      <c r="F4193" s="682" t="s">
        <v>453</v>
      </c>
      <c r="G4193" s="670">
        <f>_xlfn.XLOOKUP(Table3[[#This Row],[district]],LISTS!B:B,LISTS!C:C,0,0,1)</f>
        <v>80401060</v>
      </c>
    </row>
    <row r="4194" spans="1:7" ht="13.5" x14ac:dyDescent="0.35">
      <c r="A4194" s="674" t="s">
        <v>4230</v>
      </c>
      <c r="B4194" s="676" t="s">
        <v>3649</v>
      </c>
      <c r="C4194" s="672" t="s">
        <v>4280</v>
      </c>
      <c r="D4194" s="675">
        <v>44742</v>
      </c>
      <c r="E4194" s="477" t="s">
        <v>3127</v>
      </c>
      <c r="F4194" s="682" t="s">
        <v>453</v>
      </c>
      <c r="G4194" s="670">
        <f>_xlfn.XLOOKUP(Table3[[#This Row],[district]],LISTS!B:B,LISTS!C:C,0,0,1)</f>
        <v>80401060</v>
      </c>
    </row>
    <row r="4195" spans="1:7" ht="13.5" x14ac:dyDescent="0.35">
      <c r="A4195" s="671" t="s">
        <v>4231</v>
      </c>
      <c r="B4195" s="676" t="s">
        <v>3616</v>
      </c>
      <c r="C4195" s="672" t="s">
        <v>4280</v>
      </c>
      <c r="D4195" s="675">
        <v>44742</v>
      </c>
      <c r="E4195" s="477" t="s">
        <v>3127</v>
      </c>
      <c r="F4195" s="682" t="s">
        <v>453</v>
      </c>
      <c r="G4195" s="670">
        <f>_xlfn.XLOOKUP(Table3[[#This Row],[district]],LISTS!B:B,LISTS!C:C,0,0,1)</f>
        <v>80401060</v>
      </c>
    </row>
    <row r="4196" spans="1:7" ht="13.5" x14ac:dyDescent="0.35">
      <c r="A4196" s="674" t="s">
        <v>4231</v>
      </c>
      <c r="B4196" s="676" t="s">
        <v>3649</v>
      </c>
      <c r="C4196" s="672" t="s">
        <v>4280</v>
      </c>
      <c r="D4196" s="675">
        <v>44742</v>
      </c>
      <c r="E4196" s="477" t="s">
        <v>3127</v>
      </c>
      <c r="F4196" s="682" t="s">
        <v>453</v>
      </c>
      <c r="G4196" s="670">
        <f>_xlfn.XLOOKUP(Table3[[#This Row],[district]],LISTS!B:B,LISTS!C:C,0,0,1)</f>
        <v>80401060</v>
      </c>
    </row>
    <row r="4197" spans="1:7" ht="13.5" x14ac:dyDescent="0.35">
      <c r="A4197" s="671" t="s">
        <v>4232</v>
      </c>
      <c r="B4197" s="676" t="s">
        <v>3638</v>
      </c>
      <c r="C4197" s="672" t="s">
        <v>4280</v>
      </c>
      <c r="D4197" s="675">
        <v>44742</v>
      </c>
      <c r="E4197" s="477" t="s">
        <v>3127</v>
      </c>
      <c r="F4197" s="682" t="s">
        <v>453</v>
      </c>
      <c r="G4197" s="670">
        <f>_xlfn.XLOOKUP(Table3[[#This Row],[district]],LISTS!B:B,LISTS!C:C,0,0,1)</f>
        <v>80401060</v>
      </c>
    </row>
    <row r="4198" spans="1:7" ht="13.5" x14ac:dyDescent="0.35">
      <c r="A4198" s="674" t="s">
        <v>4232</v>
      </c>
      <c r="B4198" s="676" t="s">
        <v>3649</v>
      </c>
      <c r="C4198" s="672" t="s">
        <v>4280</v>
      </c>
      <c r="D4198" s="675">
        <v>44742</v>
      </c>
      <c r="E4198" s="477" t="s">
        <v>3127</v>
      </c>
      <c r="F4198" s="682" t="s">
        <v>453</v>
      </c>
      <c r="G4198" s="670">
        <f>_xlfn.XLOOKUP(Table3[[#This Row],[district]],LISTS!B:B,LISTS!C:C,0,0,1)</f>
        <v>80401060</v>
      </c>
    </row>
    <row r="4199" spans="1:7" ht="13.5" x14ac:dyDescent="0.35">
      <c r="A4199" s="674" t="s">
        <v>3721</v>
      </c>
      <c r="B4199" s="674" t="s">
        <v>3671</v>
      </c>
      <c r="C4199" s="672" t="s">
        <v>4280</v>
      </c>
      <c r="D4199" s="675">
        <v>44742</v>
      </c>
      <c r="E4199" s="477" t="s">
        <v>3127</v>
      </c>
      <c r="F4199" s="682" t="s">
        <v>453</v>
      </c>
      <c r="G4199" s="670">
        <f>_xlfn.XLOOKUP(Table3[[#This Row],[district]],LISTS!B:B,LISTS!C:C,0,0,1)</f>
        <v>80401060</v>
      </c>
    </row>
    <row r="4200" spans="1:7" ht="13.5" x14ac:dyDescent="0.35">
      <c r="A4200" s="674" t="s">
        <v>3721</v>
      </c>
      <c r="B4200" s="676" t="s">
        <v>3637</v>
      </c>
      <c r="C4200" s="672" t="s">
        <v>4280</v>
      </c>
      <c r="D4200" s="675">
        <v>44742</v>
      </c>
      <c r="E4200" s="477" t="s">
        <v>3127</v>
      </c>
      <c r="F4200" s="682" t="s">
        <v>453</v>
      </c>
      <c r="G4200" s="670">
        <f>_xlfn.XLOOKUP(Table3[[#This Row],[district]],LISTS!B:B,LISTS!C:C,0,0,1)</f>
        <v>80401060</v>
      </c>
    </row>
    <row r="4201" spans="1:7" ht="13.5" x14ac:dyDescent="0.35">
      <c r="A4201" s="671" t="s">
        <v>4233</v>
      </c>
      <c r="B4201" s="676" t="s">
        <v>3639</v>
      </c>
      <c r="C4201" s="672" t="s">
        <v>4280</v>
      </c>
      <c r="D4201" s="675">
        <v>44742</v>
      </c>
      <c r="E4201" s="477" t="s">
        <v>3127</v>
      </c>
      <c r="F4201" s="682" t="s">
        <v>453</v>
      </c>
      <c r="G4201" s="670">
        <f>_xlfn.XLOOKUP(Table3[[#This Row],[district]],LISTS!B:B,LISTS!C:C,0,0,1)</f>
        <v>80401060</v>
      </c>
    </row>
    <row r="4202" spans="1:7" ht="13.5" x14ac:dyDescent="0.35">
      <c r="A4202" s="674" t="s">
        <v>4233</v>
      </c>
      <c r="B4202" s="676" t="s">
        <v>3649</v>
      </c>
      <c r="C4202" s="672" t="s">
        <v>4280</v>
      </c>
      <c r="D4202" s="675">
        <v>44742</v>
      </c>
      <c r="E4202" s="477" t="s">
        <v>3127</v>
      </c>
      <c r="F4202" s="682" t="s">
        <v>453</v>
      </c>
      <c r="G4202" s="670">
        <f>_xlfn.XLOOKUP(Table3[[#This Row],[district]],LISTS!B:B,LISTS!C:C,0,0,1)</f>
        <v>80401060</v>
      </c>
    </row>
    <row r="4203" spans="1:7" ht="13.5" x14ac:dyDescent="0.35">
      <c r="A4203" s="674" t="s">
        <v>3764</v>
      </c>
      <c r="B4203" s="674" t="s">
        <v>3674</v>
      </c>
      <c r="C4203" s="672" t="s">
        <v>4280</v>
      </c>
      <c r="D4203" s="675">
        <v>44742</v>
      </c>
      <c r="E4203" s="477" t="s">
        <v>3127</v>
      </c>
      <c r="F4203" s="682" t="s">
        <v>453</v>
      </c>
      <c r="G4203" s="670">
        <f>_xlfn.XLOOKUP(Table3[[#This Row],[district]],LISTS!B:B,LISTS!C:C,0,0,1)</f>
        <v>80401060</v>
      </c>
    </row>
    <row r="4204" spans="1:7" ht="13.5" x14ac:dyDescent="0.35">
      <c r="A4204" s="674" t="s">
        <v>3764</v>
      </c>
      <c r="B4204" s="676" t="s">
        <v>3637</v>
      </c>
      <c r="C4204" s="672" t="s">
        <v>4280</v>
      </c>
      <c r="D4204" s="675">
        <v>44742</v>
      </c>
      <c r="E4204" s="477" t="s">
        <v>3127</v>
      </c>
      <c r="F4204" s="682" t="s">
        <v>453</v>
      </c>
      <c r="G4204" s="670">
        <f>_xlfn.XLOOKUP(Table3[[#This Row],[district]],LISTS!B:B,LISTS!C:C,0,0,1)</f>
        <v>80401060</v>
      </c>
    </row>
    <row r="4205" spans="1:7" ht="13.5" x14ac:dyDescent="0.35">
      <c r="A4205" s="670" t="s">
        <v>3565</v>
      </c>
      <c r="B4205" s="674" t="s">
        <v>3676</v>
      </c>
      <c r="C4205" s="672" t="s">
        <v>4279</v>
      </c>
      <c r="D4205" s="675">
        <v>44742</v>
      </c>
      <c r="E4205" s="477" t="s">
        <v>3127</v>
      </c>
      <c r="F4205" s="682" t="s">
        <v>453</v>
      </c>
      <c r="G4205" s="670">
        <f>_xlfn.XLOOKUP(Table3[[#This Row],[district]],LISTS!B:B,LISTS!C:C,0,0,1)</f>
        <v>80401060</v>
      </c>
    </row>
    <row r="4206" spans="1:7" ht="13.5" x14ac:dyDescent="0.35">
      <c r="A4206" s="674" t="s">
        <v>3565</v>
      </c>
      <c r="B4206" s="674" t="s">
        <v>607</v>
      </c>
      <c r="C4206" s="672" t="s">
        <v>4279</v>
      </c>
      <c r="D4206" s="675">
        <v>44742</v>
      </c>
      <c r="E4206" s="477" t="s">
        <v>3127</v>
      </c>
      <c r="F4206" s="682" t="s">
        <v>453</v>
      </c>
      <c r="G4206" s="670">
        <f>_xlfn.XLOOKUP(Table3[[#This Row],[district]],LISTS!B:B,LISTS!C:C,0,0,1)</f>
        <v>80401060</v>
      </c>
    </row>
    <row r="4207" spans="1:7" ht="13.5" x14ac:dyDescent="0.35">
      <c r="A4207" s="671" t="s">
        <v>4234</v>
      </c>
      <c r="B4207" s="676" t="s">
        <v>3640</v>
      </c>
      <c r="C4207" s="672" t="s">
        <v>4280</v>
      </c>
      <c r="D4207" s="675">
        <v>44742</v>
      </c>
      <c r="E4207" s="477" t="s">
        <v>3127</v>
      </c>
      <c r="F4207" s="682" t="s">
        <v>453</v>
      </c>
      <c r="G4207" s="670">
        <f>_xlfn.XLOOKUP(Table3[[#This Row],[district]],LISTS!B:B,LISTS!C:C,0,0,1)</f>
        <v>80401060</v>
      </c>
    </row>
    <row r="4208" spans="1:7" ht="13.5" x14ac:dyDescent="0.35">
      <c r="A4208" s="674" t="s">
        <v>4234</v>
      </c>
      <c r="B4208" s="676" t="s">
        <v>3649</v>
      </c>
      <c r="C4208" s="672" t="s">
        <v>4280</v>
      </c>
      <c r="D4208" s="675">
        <v>44742</v>
      </c>
      <c r="E4208" s="477" t="s">
        <v>3127</v>
      </c>
      <c r="F4208" s="682" t="s">
        <v>453</v>
      </c>
      <c r="G4208" s="670">
        <f>_xlfn.XLOOKUP(Table3[[#This Row],[district]],LISTS!B:B,LISTS!C:C,0,0,1)</f>
        <v>80401060</v>
      </c>
    </row>
    <row r="4209" spans="1:7" ht="13.5" x14ac:dyDescent="0.35">
      <c r="A4209" s="671" t="s">
        <v>4235</v>
      </c>
      <c r="B4209" s="676" t="s">
        <v>3641</v>
      </c>
      <c r="C4209" s="672" t="s">
        <v>4280</v>
      </c>
      <c r="D4209" s="675">
        <v>44742</v>
      </c>
      <c r="E4209" s="477" t="s">
        <v>3127</v>
      </c>
      <c r="F4209" s="682" t="s">
        <v>453</v>
      </c>
      <c r="G4209" s="670">
        <f>_xlfn.XLOOKUP(Table3[[#This Row],[district]],LISTS!B:B,LISTS!C:C,0,0,1)</f>
        <v>80401060</v>
      </c>
    </row>
    <row r="4210" spans="1:7" ht="13.5" x14ac:dyDescent="0.35">
      <c r="A4210" s="674" t="s">
        <v>4235</v>
      </c>
      <c r="B4210" s="676" t="s">
        <v>3649</v>
      </c>
      <c r="C4210" s="672" t="s">
        <v>4280</v>
      </c>
      <c r="D4210" s="675">
        <v>44742</v>
      </c>
      <c r="E4210" s="477" t="s">
        <v>3127</v>
      </c>
      <c r="F4210" s="682" t="s">
        <v>453</v>
      </c>
      <c r="G4210" s="670">
        <f>_xlfn.XLOOKUP(Table3[[#This Row],[district]],LISTS!B:B,LISTS!C:C,0,0,1)</f>
        <v>80401060</v>
      </c>
    </row>
    <row r="4211" spans="1:7" ht="13.5" x14ac:dyDescent="0.35">
      <c r="A4211" s="670" t="s">
        <v>3510</v>
      </c>
      <c r="B4211" s="674" t="s">
        <v>3680</v>
      </c>
      <c r="C4211" s="672" t="s">
        <v>4280</v>
      </c>
      <c r="D4211" s="675">
        <v>44742</v>
      </c>
      <c r="E4211" s="477" t="s">
        <v>3127</v>
      </c>
      <c r="F4211" s="682" t="s">
        <v>453</v>
      </c>
      <c r="G4211" s="670">
        <f>_xlfn.XLOOKUP(Table3[[#This Row],[district]],LISTS!B:B,LISTS!C:C,0,0,1)</f>
        <v>80401060</v>
      </c>
    </row>
    <row r="4212" spans="1:7" ht="13.5" x14ac:dyDescent="0.35">
      <c r="A4212" s="674" t="s">
        <v>3510</v>
      </c>
      <c r="B4212" s="676" t="s">
        <v>607</v>
      </c>
      <c r="C4212" s="672" t="s">
        <v>4280</v>
      </c>
      <c r="D4212" s="675">
        <v>44742</v>
      </c>
      <c r="E4212" s="477" t="s">
        <v>3127</v>
      </c>
      <c r="F4212" s="682" t="s">
        <v>453</v>
      </c>
      <c r="G4212" s="670">
        <f>_xlfn.XLOOKUP(Table3[[#This Row],[district]],LISTS!B:B,LISTS!C:C,0,0,1)</f>
        <v>80401060</v>
      </c>
    </row>
    <row r="4213" spans="1:7" ht="13.5" x14ac:dyDescent="0.35">
      <c r="A4213" s="671" t="s">
        <v>3931</v>
      </c>
      <c r="B4213" s="674" t="s">
        <v>3682</v>
      </c>
      <c r="C4213" s="672" t="s">
        <v>4279</v>
      </c>
      <c r="D4213" s="675">
        <v>44742</v>
      </c>
      <c r="E4213" s="477" t="s">
        <v>3127</v>
      </c>
      <c r="F4213" s="682" t="s">
        <v>453</v>
      </c>
      <c r="G4213" s="670">
        <f>_xlfn.XLOOKUP(Table3[[#This Row],[district]],LISTS!B:B,LISTS!C:C,0,0,1)</f>
        <v>80401060</v>
      </c>
    </row>
    <row r="4214" spans="1:7" ht="13.5" x14ac:dyDescent="0.35">
      <c r="A4214" s="674" t="s">
        <v>3931</v>
      </c>
      <c r="B4214" s="676" t="s">
        <v>607</v>
      </c>
      <c r="C4214" s="672" t="s">
        <v>4279</v>
      </c>
      <c r="D4214" s="675">
        <v>44742</v>
      </c>
      <c r="E4214" s="477" t="s">
        <v>3127</v>
      </c>
      <c r="F4214" s="682" t="s">
        <v>453</v>
      </c>
      <c r="G4214" s="670">
        <f>_xlfn.XLOOKUP(Table3[[#This Row],[district]],LISTS!B:B,LISTS!C:C,0,0,1)</f>
        <v>80401060</v>
      </c>
    </row>
    <row r="4215" spans="1:7" ht="13.5" x14ac:dyDescent="0.35">
      <c r="A4215" s="670" t="s">
        <v>3530</v>
      </c>
      <c r="B4215" s="674" t="s">
        <v>3683</v>
      </c>
      <c r="C4215" s="672" t="s">
        <v>4280</v>
      </c>
      <c r="D4215" s="675">
        <v>44742</v>
      </c>
      <c r="E4215" s="477" t="s">
        <v>3127</v>
      </c>
      <c r="F4215" s="682" t="s">
        <v>453</v>
      </c>
      <c r="G4215" s="670">
        <f>_xlfn.XLOOKUP(Table3[[#This Row],[district]],LISTS!B:B,LISTS!C:C,0,0,1)</f>
        <v>80401060</v>
      </c>
    </row>
    <row r="4216" spans="1:7" ht="13.5" x14ac:dyDescent="0.35">
      <c r="A4216" s="674" t="s">
        <v>3530</v>
      </c>
      <c r="B4216" s="676" t="s">
        <v>607</v>
      </c>
      <c r="C4216" s="672" t="s">
        <v>4280</v>
      </c>
      <c r="D4216" s="675">
        <v>44742</v>
      </c>
      <c r="E4216" s="477" t="s">
        <v>3127</v>
      </c>
      <c r="F4216" s="682" t="s">
        <v>453</v>
      </c>
      <c r="G4216" s="670">
        <f>_xlfn.XLOOKUP(Table3[[#This Row],[district]],LISTS!B:B,LISTS!C:C,0,0,1)</f>
        <v>80401060</v>
      </c>
    </row>
    <row r="4217" spans="1:7" ht="13.5" x14ac:dyDescent="0.35">
      <c r="A4217" s="670" t="s">
        <v>3533</v>
      </c>
      <c r="B4217" s="674" t="s">
        <v>3685</v>
      </c>
      <c r="C4217" s="672" t="s">
        <v>4280</v>
      </c>
      <c r="D4217" s="675">
        <v>44742</v>
      </c>
      <c r="E4217" s="477" t="s">
        <v>3127</v>
      </c>
      <c r="F4217" s="682" t="s">
        <v>453</v>
      </c>
      <c r="G4217" s="670">
        <f>_xlfn.XLOOKUP(Table3[[#This Row],[district]],LISTS!B:B,LISTS!C:C,0,0,1)</f>
        <v>80401060</v>
      </c>
    </row>
    <row r="4218" spans="1:7" ht="13.5" x14ac:dyDescent="0.35">
      <c r="A4218" s="674" t="s">
        <v>3533</v>
      </c>
      <c r="B4218" s="676" t="s">
        <v>607</v>
      </c>
      <c r="C4218" s="672" t="s">
        <v>4280</v>
      </c>
      <c r="D4218" s="675">
        <v>44742</v>
      </c>
      <c r="E4218" s="477" t="s">
        <v>3127</v>
      </c>
      <c r="F4218" s="682" t="s">
        <v>453</v>
      </c>
      <c r="G4218" s="670">
        <f>_xlfn.XLOOKUP(Table3[[#This Row],[district]],LISTS!B:B,LISTS!C:C,0,0,1)</f>
        <v>80401060</v>
      </c>
    </row>
    <row r="4219" spans="1:7" ht="13.5" x14ac:dyDescent="0.35">
      <c r="A4219" s="671" t="s">
        <v>4236</v>
      </c>
      <c r="B4219" s="676" t="s">
        <v>3642</v>
      </c>
      <c r="C4219" s="672" t="s">
        <v>4280</v>
      </c>
      <c r="D4219" s="675">
        <v>44742</v>
      </c>
      <c r="E4219" s="477" t="s">
        <v>3127</v>
      </c>
      <c r="F4219" s="682" t="s">
        <v>453</v>
      </c>
      <c r="G4219" s="670">
        <f>_xlfn.XLOOKUP(Table3[[#This Row],[district]],LISTS!B:B,LISTS!C:C,0,0,1)</f>
        <v>80401060</v>
      </c>
    </row>
    <row r="4220" spans="1:7" ht="13.5" x14ac:dyDescent="0.35">
      <c r="A4220" s="674" t="s">
        <v>4236</v>
      </c>
      <c r="B4220" s="676" t="s">
        <v>3649</v>
      </c>
      <c r="C4220" s="672" t="s">
        <v>4280</v>
      </c>
      <c r="D4220" s="675">
        <v>44742</v>
      </c>
      <c r="E4220" s="477" t="s">
        <v>3127</v>
      </c>
      <c r="F4220" s="682" t="s">
        <v>453</v>
      </c>
      <c r="G4220" s="670">
        <f>_xlfn.XLOOKUP(Table3[[#This Row],[district]],LISTS!B:B,LISTS!C:C,0,0,1)</f>
        <v>80401060</v>
      </c>
    </row>
    <row r="4221" spans="1:7" ht="13.5" x14ac:dyDescent="0.35">
      <c r="A4221" s="674" t="s">
        <v>3706</v>
      </c>
      <c r="B4221" s="674" t="s">
        <v>3688</v>
      </c>
      <c r="C4221" s="672" t="s">
        <v>4280</v>
      </c>
      <c r="D4221" s="675">
        <v>44742</v>
      </c>
      <c r="E4221" s="477" t="s">
        <v>3127</v>
      </c>
      <c r="F4221" s="682" t="s">
        <v>453</v>
      </c>
      <c r="G4221" s="670">
        <f>_xlfn.XLOOKUP(Table3[[#This Row],[district]],LISTS!B:B,LISTS!C:C,0,0,1)</f>
        <v>80401060</v>
      </c>
    </row>
    <row r="4222" spans="1:7" ht="13.5" x14ac:dyDescent="0.35">
      <c r="A4222" s="674" t="s">
        <v>3706</v>
      </c>
      <c r="B4222" s="676" t="s">
        <v>607</v>
      </c>
      <c r="C4222" s="672" t="s">
        <v>4280</v>
      </c>
      <c r="D4222" s="675">
        <v>44742</v>
      </c>
      <c r="E4222" s="477" t="s">
        <v>3127</v>
      </c>
      <c r="F4222" s="682" t="s">
        <v>453</v>
      </c>
      <c r="G4222" s="670">
        <f>_xlfn.XLOOKUP(Table3[[#This Row],[district]],LISTS!B:B,LISTS!C:C,0,0,1)</f>
        <v>80401060</v>
      </c>
    </row>
    <row r="4223" spans="1:7" ht="13.5" x14ac:dyDescent="0.35">
      <c r="A4223" s="670" t="s">
        <v>3502</v>
      </c>
      <c r="B4223" s="674" t="s">
        <v>3689</v>
      </c>
      <c r="C4223" s="672" t="s">
        <v>4280</v>
      </c>
      <c r="D4223" s="675">
        <v>44742</v>
      </c>
      <c r="E4223" s="477" t="s">
        <v>3127</v>
      </c>
      <c r="F4223" s="682" t="s">
        <v>453</v>
      </c>
      <c r="G4223" s="670">
        <f>_xlfn.XLOOKUP(Table3[[#This Row],[district]],LISTS!B:B,LISTS!C:C,0,0,1)</f>
        <v>80401060</v>
      </c>
    </row>
    <row r="4224" spans="1:7" ht="13.5" x14ac:dyDescent="0.35">
      <c r="A4224" s="674" t="s">
        <v>3502</v>
      </c>
      <c r="B4224" s="676" t="s">
        <v>607</v>
      </c>
      <c r="C4224" s="672" t="s">
        <v>4280</v>
      </c>
      <c r="D4224" s="675">
        <v>44742</v>
      </c>
      <c r="E4224" s="477" t="s">
        <v>3127</v>
      </c>
      <c r="F4224" s="682" t="s">
        <v>453</v>
      </c>
      <c r="G4224" s="670">
        <f>_xlfn.XLOOKUP(Table3[[#This Row],[district]],LISTS!B:B,LISTS!C:C,0,0,1)</f>
        <v>80401060</v>
      </c>
    </row>
    <row r="4225" spans="1:7" ht="13.5" x14ac:dyDescent="0.35">
      <c r="A4225" s="674" t="s">
        <v>3838</v>
      </c>
      <c r="B4225" s="674" t="s">
        <v>3691</v>
      </c>
      <c r="C4225" s="672" t="s">
        <v>4280</v>
      </c>
      <c r="D4225" s="675">
        <v>44742</v>
      </c>
      <c r="E4225" s="477" t="s">
        <v>3127</v>
      </c>
      <c r="F4225" s="682" t="s">
        <v>453</v>
      </c>
      <c r="G4225" s="670">
        <f>_xlfn.XLOOKUP(Table3[[#This Row],[district]],LISTS!B:B,LISTS!C:C,0,0,1)</f>
        <v>80401060</v>
      </c>
    </row>
    <row r="4226" spans="1:7" ht="13.5" x14ac:dyDescent="0.35">
      <c r="A4226" s="674" t="s">
        <v>3838</v>
      </c>
      <c r="B4226" s="676" t="s">
        <v>607</v>
      </c>
      <c r="C4226" s="672" t="s">
        <v>4280</v>
      </c>
      <c r="D4226" s="675">
        <v>44742</v>
      </c>
      <c r="E4226" s="477" t="s">
        <v>3127</v>
      </c>
      <c r="F4226" s="682" t="s">
        <v>453</v>
      </c>
      <c r="G4226" s="670">
        <f>_xlfn.XLOOKUP(Table3[[#This Row],[district]],LISTS!B:B,LISTS!C:C,0,0,1)</f>
        <v>80401060</v>
      </c>
    </row>
    <row r="4227" spans="1:7" ht="13.5" x14ac:dyDescent="0.35">
      <c r="A4227" s="671" t="s">
        <v>4237</v>
      </c>
      <c r="B4227" s="676" t="s">
        <v>373</v>
      </c>
      <c r="C4227" s="672" t="s">
        <v>4280</v>
      </c>
      <c r="D4227" s="675">
        <v>44742</v>
      </c>
      <c r="E4227" s="477" t="s">
        <v>3127</v>
      </c>
      <c r="F4227" s="682" t="s">
        <v>453</v>
      </c>
      <c r="G4227" s="670">
        <f>_xlfn.XLOOKUP(Table3[[#This Row],[district]],LISTS!B:B,LISTS!C:C,0,0,1)</f>
        <v>80401060</v>
      </c>
    </row>
    <row r="4228" spans="1:7" ht="13.5" x14ac:dyDescent="0.35">
      <c r="A4228" s="674" t="s">
        <v>4237</v>
      </c>
      <c r="B4228" s="674" t="s">
        <v>3649</v>
      </c>
      <c r="C4228" s="672" t="s">
        <v>4280</v>
      </c>
      <c r="D4228" s="675">
        <v>44742</v>
      </c>
      <c r="E4228" s="477" t="s">
        <v>3127</v>
      </c>
      <c r="F4228" s="682" t="s">
        <v>453</v>
      </c>
      <c r="G4228" s="670">
        <f>_xlfn.XLOOKUP(Table3[[#This Row],[district]],LISTS!B:B,LISTS!C:C,0,0,1)</f>
        <v>80401060</v>
      </c>
    </row>
    <row r="4229" spans="1:7" ht="13.5" x14ac:dyDescent="0.35">
      <c r="A4229" s="670" t="s">
        <v>3507</v>
      </c>
      <c r="B4229" s="674" t="s">
        <v>3693</v>
      </c>
      <c r="C4229" s="672" t="s">
        <v>4280</v>
      </c>
      <c r="D4229" s="675">
        <v>44742</v>
      </c>
      <c r="E4229" s="477" t="s">
        <v>3127</v>
      </c>
      <c r="F4229" s="682" t="s">
        <v>453</v>
      </c>
      <c r="G4229" s="670">
        <f>_xlfn.XLOOKUP(Table3[[#This Row],[district]],LISTS!B:B,LISTS!C:C,0,0,1)</f>
        <v>80401060</v>
      </c>
    </row>
    <row r="4230" spans="1:7" ht="13.5" x14ac:dyDescent="0.35">
      <c r="A4230" s="674" t="s">
        <v>3507</v>
      </c>
      <c r="B4230" s="676" t="s">
        <v>607</v>
      </c>
      <c r="C4230" s="672" t="s">
        <v>4280</v>
      </c>
      <c r="D4230" s="675">
        <v>44742</v>
      </c>
      <c r="E4230" s="477" t="s">
        <v>3127</v>
      </c>
      <c r="F4230" s="682" t="s">
        <v>453</v>
      </c>
      <c r="G4230" s="670">
        <f>_xlfn.XLOOKUP(Table3[[#This Row],[district]],LISTS!B:B,LISTS!C:C,0,0,1)</f>
        <v>80401060</v>
      </c>
    </row>
    <row r="4231" spans="1:7" ht="13.5" x14ac:dyDescent="0.35">
      <c r="A4231" s="670" t="s">
        <v>3525</v>
      </c>
      <c r="B4231" s="676" t="s">
        <v>4273</v>
      </c>
      <c r="C4231" s="672" t="s">
        <v>4280</v>
      </c>
      <c r="D4231" s="675">
        <v>44742</v>
      </c>
      <c r="E4231" s="477" t="s">
        <v>3127</v>
      </c>
      <c r="F4231" s="682" t="s">
        <v>453</v>
      </c>
      <c r="G4231" s="670">
        <f>_xlfn.XLOOKUP(Table3[[#This Row],[district]],LISTS!B:B,LISTS!C:C,0,0,1)</f>
        <v>80401060</v>
      </c>
    </row>
    <row r="4232" spans="1:7" ht="13.5" x14ac:dyDescent="0.35">
      <c r="A4232" s="674" t="s">
        <v>3525</v>
      </c>
      <c r="B4232" s="674" t="s">
        <v>607</v>
      </c>
      <c r="C4232" s="672" t="s">
        <v>4280</v>
      </c>
      <c r="D4232" s="675">
        <v>44742</v>
      </c>
      <c r="E4232" s="477" t="s">
        <v>3127</v>
      </c>
      <c r="F4232" s="682" t="s">
        <v>453</v>
      </c>
      <c r="G4232" s="670">
        <f>_xlfn.XLOOKUP(Table3[[#This Row],[district]],LISTS!B:B,LISTS!C:C,0,0,1)</f>
        <v>80401060</v>
      </c>
    </row>
    <row r="4233" spans="1:7" ht="13.5" x14ac:dyDescent="0.35">
      <c r="A4233" s="671" t="s">
        <v>4238</v>
      </c>
      <c r="B4233" s="676" t="s">
        <v>3645</v>
      </c>
      <c r="C4233" s="672" t="s">
        <v>4280</v>
      </c>
      <c r="D4233" s="675">
        <v>44742</v>
      </c>
      <c r="E4233" s="477" t="s">
        <v>3127</v>
      </c>
      <c r="F4233" s="682" t="s">
        <v>453</v>
      </c>
      <c r="G4233" s="670">
        <f>_xlfn.XLOOKUP(Table3[[#This Row],[district]],LISTS!B:B,LISTS!C:C,0,0,1)</f>
        <v>80401060</v>
      </c>
    </row>
    <row r="4234" spans="1:7" ht="13.5" x14ac:dyDescent="0.35">
      <c r="A4234" s="674" t="s">
        <v>4238</v>
      </c>
      <c r="B4234" s="676" t="s">
        <v>3649</v>
      </c>
      <c r="C4234" s="672" t="s">
        <v>4280</v>
      </c>
      <c r="D4234" s="675">
        <v>44742</v>
      </c>
      <c r="E4234" s="477" t="s">
        <v>3127</v>
      </c>
      <c r="F4234" s="682" t="s">
        <v>453</v>
      </c>
      <c r="G4234" s="670">
        <f>_xlfn.XLOOKUP(Table3[[#This Row],[district]],LISTS!B:B,LISTS!C:C,0,0,1)</f>
        <v>80401060</v>
      </c>
    </row>
    <row r="4235" spans="1:7" ht="13.5" x14ac:dyDescent="0.35">
      <c r="A4235" s="674" t="s">
        <v>3790</v>
      </c>
      <c r="B4235" s="676" t="s">
        <v>3634</v>
      </c>
      <c r="C4235" s="672" t="s">
        <v>4280</v>
      </c>
      <c r="D4235" s="675">
        <v>44742</v>
      </c>
      <c r="E4235" s="477" t="s">
        <v>3127</v>
      </c>
      <c r="F4235" s="682" t="s">
        <v>453</v>
      </c>
      <c r="G4235" s="670">
        <f>_xlfn.XLOOKUP(Table3[[#This Row],[district]],LISTS!B:B,LISTS!C:C,0,0,1)</f>
        <v>80401060</v>
      </c>
    </row>
    <row r="4236" spans="1:7" ht="13.5" x14ac:dyDescent="0.35">
      <c r="A4236" s="674" t="s">
        <v>3790</v>
      </c>
      <c r="B4236" s="676" t="s">
        <v>607</v>
      </c>
      <c r="C4236" s="672" t="s">
        <v>4280</v>
      </c>
      <c r="D4236" s="675">
        <v>44742</v>
      </c>
      <c r="E4236" s="477" t="s">
        <v>3127</v>
      </c>
      <c r="F4236" s="682" t="s">
        <v>453</v>
      </c>
      <c r="G4236" s="670">
        <f>_xlfn.XLOOKUP(Table3[[#This Row],[district]],LISTS!B:B,LISTS!C:C,0,0,1)</f>
        <v>80401060</v>
      </c>
    </row>
    <row r="4237" spans="1:7" ht="13.5" x14ac:dyDescent="0.35">
      <c r="A4237" s="671" t="s">
        <v>4239</v>
      </c>
      <c r="B4237" s="676" t="s">
        <v>3648</v>
      </c>
      <c r="C4237" s="672" t="s">
        <v>4280</v>
      </c>
      <c r="D4237" s="675">
        <v>44742</v>
      </c>
      <c r="E4237" s="477" t="s">
        <v>3127</v>
      </c>
      <c r="F4237" s="682" t="s">
        <v>453</v>
      </c>
      <c r="G4237" s="670">
        <f>_xlfn.XLOOKUP(Table3[[#This Row],[district]],LISTS!B:B,LISTS!C:C,0,0,1)</f>
        <v>80401060</v>
      </c>
    </row>
    <row r="4238" spans="1:7" ht="13.5" x14ac:dyDescent="0.35">
      <c r="A4238" s="674" t="s">
        <v>4239</v>
      </c>
      <c r="B4238" s="676" t="s">
        <v>3649</v>
      </c>
      <c r="C4238" s="672" t="s">
        <v>4280</v>
      </c>
      <c r="D4238" s="675">
        <v>44742</v>
      </c>
      <c r="E4238" s="477" t="s">
        <v>3127</v>
      </c>
      <c r="F4238" s="682" t="s">
        <v>453</v>
      </c>
      <c r="G4238" s="670">
        <f>_xlfn.XLOOKUP(Table3[[#This Row],[district]],LISTS!B:B,LISTS!C:C,0,0,1)</f>
        <v>80401060</v>
      </c>
    </row>
    <row r="4239" spans="1:7" ht="13.5" x14ac:dyDescent="0.35">
      <c r="A4239" s="670" t="s">
        <v>3560</v>
      </c>
      <c r="B4239" s="676" t="s">
        <v>607</v>
      </c>
      <c r="C4239" s="672" t="s">
        <v>4279</v>
      </c>
      <c r="D4239" s="675">
        <v>44742</v>
      </c>
      <c r="E4239" s="477" t="s">
        <v>3127</v>
      </c>
      <c r="F4239" s="682" t="s">
        <v>453</v>
      </c>
      <c r="G4239" s="670">
        <f>_xlfn.XLOOKUP(Table3[[#This Row],[district]],LISTS!B:B,LISTS!C:C,0,0,1)</f>
        <v>80401060</v>
      </c>
    </row>
    <row r="4240" spans="1:7" ht="13.5" x14ac:dyDescent="0.35">
      <c r="A4240" s="674" t="s">
        <v>3827</v>
      </c>
      <c r="B4240" s="676" t="s">
        <v>378</v>
      </c>
      <c r="C4240" s="672" t="s">
        <v>4280</v>
      </c>
      <c r="D4240" s="675">
        <v>44742</v>
      </c>
      <c r="E4240" s="477" t="s">
        <v>3127</v>
      </c>
      <c r="F4240" s="682" t="s">
        <v>453</v>
      </c>
      <c r="G4240" s="670">
        <f>_xlfn.XLOOKUP(Table3[[#This Row],[district]],LISTS!B:B,LISTS!C:C,0,0,1)</f>
        <v>80401060</v>
      </c>
    </row>
    <row r="4241" spans="1:7" ht="13.5" x14ac:dyDescent="0.35">
      <c r="A4241" s="674" t="s">
        <v>3827</v>
      </c>
      <c r="B4241" s="676" t="s">
        <v>607</v>
      </c>
      <c r="C4241" s="672" t="s">
        <v>4280</v>
      </c>
      <c r="D4241" s="675">
        <v>44742</v>
      </c>
      <c r="E4241" s="477" t="s">
        <v>3127</v>
      </c>
      <c r="F4241" s="682" t="s">
        <v>453</v>
      </c>
      <c r="G4241" s="670">
        <f>_xlfn.XLOOKUP(Table3[[#This Row],[district]],LISTS!B:B,LISTS!C:C,0,0,1)</f>
        <v>80401060</v>
      </c>
    </row>
    <row r="4242" spans="1:7" ht="13.5" x14ac:dyDescent="0.35">
      <c r="A4242" s="670" t="s">
        <v>3607</v>
      </c>
      <c r="B4242" s="676" t="s">
        <v>3637</v>
      </c>
      <c r="C4242" s="672" t="s">
        <v>4279</v>
      </c>
      <c r="D4242" s="675">
        <v>44742</v>
      </c>
      <c r="E4242" s="477" t="s">
        <v>3127</v>
      </c>
      <c r="F4242" s="682" t="s">
        <v>453</v>
      </c>
      <c r="G4242" s="670">
        <f>_xlfn.XLOOKUP(Table3[[#This Row],[district]],LISTS!B:B,LISTS!C:C,0,0,1)</f>
        <v>80401060</v>
      </c>
    </row>
    <row r="4243" spans="1:7" ht="13.5" x14ac:dyDescent="0.35">
      <c r="A4243" s="674" t="s">
        <v>3607</v>
      </c>
      <c r="B4243" s="676" t="s">
        <v>607</v>
      </c>
      <c r="C4243" s="672" t="s">
        <v>4279</v>
      </c>
      <c r="D4243" s="675">
        <v>44742</v>
      </c>
      <c r="E4243" s="477" t="s">
        <v>3127</v>
      </c>
      <c r="F4243" s="682" t="s">
        <v>453</v>
      </c>
      <c r="G4243" s="670">
        <f>_xlfn.XLOOKUP(Table3[[#This Row],[district]],LISTS!B:B,LISTS!C:C,0,0,1)</f>
        <v>80401060</v>
      </c>
    </row>
    <row r="4244" spans="1:7" ht="13.5" x14ac:dyDescent="0.35">
      <c r="A4244" s="670" t="s">
        <v>3585</v>
      </c>
      <c r="B4244" s="676" t="s">
        <v>3616</v>
      </c>
      <c r="C4244" s="672" t="s">
        <v>4279</v>
      </c>
      <c r="D4244" s="675">
        <v>44742</v>
      </c>
      <c r="E4244" s="477" t="s">
        <v>3127</v>
      </c>
      <c r="F4244" s="682" t="s">
        <v>453</v>
      </c>
      <c r="G4244" s="670">
        <f>_xlfn.XLOOKUP(Table3[[#This Row],[district]],LISTS!B:B,LISTS!C:C,0,0,1)</f>
        <v>80401060</v>
      </c>
    </row>
    <row r="4245" spans="1:7" ht="13.5" x14ac:dyDescent="0.35">
      <c r="A4245" s="674" t="s">
        <v>3585</v>
      </c>
      <c r="B4245" s="676" t="s">
        <v>607</v>
      </c>
      <c r="C4245" s="672" t="s">
        <v>4279</v>
      </c>
      <c r="D4245" s="675">
        <v>44742</v>
      </c>
      <c r="E4245" s="477" t="s">
        <v>3127</v>
      </c>
      <c r="F4245" s="682" t="s">
        <v>453</v>
      </c>
      <c r="G4245" s="670">
        <f>_xlfn.XLOOKUP(Table3[[#This Row],[district]],LISTS!B:B,LISTS!C:C,0,0,1)</f>
        <v>80401060</v>
      </c>
    </row>
    <row r="4246" spans="1:7" ht="13.5" x14ac:dyDescent="0.35">
      <c r="A4246" s="671" t="s">
        <v>4240</v>
      </c>
      <c r="B4246" s="676" t="s">
        <v>3649</v>
      </c>
      <c r="C4246" s="672" t="s">
        <v>4280</v>
      </c>
      <c r="D4246" s="675">
        <v>44742</v>
      </c>
      <c r="E4246" s="477" t="s">
        <v>3127</v>
      </c>
      <c r="F4246" s="682" t="s">
        <v>453</v>
      </c>
      <c r="G4246" s="670">
        <f>_xlfn.XLOOKUP(Table3[[#This Row],[district]],LISTS!B:B,LISTS!C:C,0,0,1)</f>
        <v>80401060</v>
      </c>
    </row>
    <row r="4247" spans="1:7" ht="13.5" x14ac:dyDescent="0.35">
      <c r="A4247" s="674" t="s">
        <v>3777</v>
      </c>
      <c r="B4247" s="676" t="s">
        <v>3638</v>
      </c>
      <c r="C4247" s="672" t="s">
        <v>4280</v>
      </c>
      <c r="D4247" s="675">
        <v>44742</v>
      </c>
      <c r="E4247" s="477" t="s">
        <v>3127</v>
      </c>
      <c r="F4247" s="682" t="s">
        <v>453</v>
      </c>
      <c r="G4247" s="670">
        <f>_xlfn.XLOOKUP(Table3[[#This Row],[district]],LISTS!B:B,LISTS!C:C,0,0,1)</f>
        <v>80401060</v>
      </c>
    </row>
    <row r="4248" spans="1:7" ht="13.5" x14ac:dyDescent="0.35">
      <c r="A4248" s="674" t="s">
        <v>3777</v>
      </c>
      <c r="B4248" s="676" t="s">
        <v>607</v>
      </c>
      <c r="C4248" s="672" t="s">
        <v>4280</v>
      </c>
      <c r="D4248" s="675">
        <v>44742</v>
      </c>
      <c r="E4248" s="477" t="s">
        <v>3127</v>
      </c>
      <c r="F4248" s="682" t="s">
        <v>453</v>
      </c>
      <c r="G4248" s="670">
        <f>_xlfn.XLOOKUP(Table3[[#This Row],[district]],LISTS!B:B,LISTS!C:C,0,0,1)</f>
        <v>80401060</v>
      </c>
    </row>
    <row r="4249" spans="1:7" ht="13.5" x14ac:dyDescent="0.35">
      <c r="A4249" s="671" t="s">
        <v>4241</v>
      </c>
      <c r="B4249" s="676" t="s">
        <v>3650</v>
      </c>
      <c r="C4249" s="672" t="s">
        <v>4280</v>
      </c>
      <c r="D4249" s="675">
        <v>44742</v>
      </c>
      <c r="E4249" s="477" t="s">
        <v>3127</v>
      </c>
      <c r="F4249" s="682" t="s">
        <v>453</v>
      </c>
      <c r="G4249" s="670">
        <f>_xlfn.XLOOKUP(Table3[[#This Row],[district]],LISTS!B:B,LISTS!C:C,0,0,1)</f>
        <v>80401060</v>
      </c>
    </row>
    <row r="4250" spans="1:7" ht="13.5" x14ac:dyDescent="0.35">
      <c r="A4250" s="674" t="s">
        <v>4241</v>
      </c>
      <c r="B4250" s="676" t="s">
        <v>3649</v>
      </c>
      <c r="C4250" s="672" t="s">
        <v>4280</v>
      </c>
      <c r="D4250" s="675">
        <v>44742</v>
      </c>
      <c r="E4250" s="477" t="s">
        <v>3127</v>
      </c>
      <c r="F4250" s="682" t="s">
        <v>453</v>
      </c>
      <c r="G4250" s="670">
        <f>_xlfn.XLOOKUP(Table3[[#This Row],[district]],LISTS!B:B,LISTS!C:C,0,0,1)</f>
        <v>80401060</v>
      </c>
    </row>
    <row r="4251" spans="1:7" ht="13.5" x14ac:dyDescent="0.35">
      <c r="A4251" s="671" t="s">
        <v>4242</v>
      </c>
      <c r="B4251" s="676" t="s">
        <v>3482</v>
      </c>
      <c r="C4251" s="672" t="s">
        <v>4280</v>
      </c>
      <c r="D4251" s="675">
        <v>44742</v>
      </c>
      <c r="E4251" s="477" t="s">
        <v>3127</v>
      </c>
      <c r="F4251" s="682" t="s">
        <v>453</v>
      </c>
      <c r="G4251" s="670">
        <f>_xlfn.XLOOKUP(Table3[[#This Row],[district]],LISTS!B:B,LISTS!C:C,0,0,1)</f>
        <v>80401060</v>
      </c>
    </row>
    <row r="4252" spans="1:7" ht="13.5" x14ac:dyDescent="0.35">
      <c r="A4252" s="674" t="s">
        <v>4242</v>
      </c>
      <c r="B4252" s="676" t="s">
        <v>3649</v>
      </c>
      <c r="C4252" s="672" t="s">
        <v>4280</v>
      </c>
      <c r="D4252" s="675">
        <v>44742</v>
      </c>
      <c r="E4252" s="477" t="s">
        <v>3127</v>
      </c>
      <c r="F4252" s="682" t="s">
        <v>453</v>
      </c>
      <c r="G4252" s="670">
        <f>_xlfn.XLOOKUP(Table3[[#This Row],[district]],LISTS!B:B,LISTS!C:C,0,0,1)</f>
        <v>80401060</v>
      </c>
    </row>
    <row r="4253" spans="1:7" ht="13.5" x14ac:dyDescent="0.35">
      <c r="A4253" s="670" t="s">
        <v>3505</v>
      </c>
      <c r="B4253" s="676" t="s">
        <v>3639</v>
      </c>
      <c r="C4253" s="672" t="s">
        <v>4280</v>
      </c>
      <c r="D4253" s="675">
        <v>44742</v>
      </c>
      <c r="E4253" s="477" t="s">
        <v>3127</v>
      </c>
      <c r="F4253" s="682" t="s">
        <v>453</v>
      </c>
      <c r="G4253" s="670">
        <f>_xlfn.XLOOKUP(Table3[[#This Row],[district]],LISTS!B:B,LISTS!C:C,0,0,1)</f>
        <v>80401060</v>
      </c>
    </row>
    <row r="4254" spans="1:7" ht="13.5" x14ac:dyDescent="0.35">
      <c r="A4254" s="674" t="s">
        <v>3505</v>
      </c>
      <c r="B4254" s="676" t="s">
        <v>607</v>
      </c>
      <c r="C4254" s="672" t="s">
        <v>4280</v>
      </c>
      <c r="D4254" s="675">
        <v>44742</v>
      </c>
      <c r="E4254" s="477" t="s">
        <v>3127</v>
      </c>
      <c r="F4254" s="682" t="s">
        <v>453</v>
      </c>
      <c r="G4254" s="670">
        <f>_xlfn.XLOOKUP(Table3[[#This Row],[district]],LISTS!B:B,LISTS!C:C,0,0,1)</f>
        <v>80401060</v>
      </c>
    </row>
    <row r="4255" spans="1:7" ht="13.5" x14ac:dyDescent="0.35">
      <c r="A4255" s="671" t="s">
        <v>4243</v>
      </c>
      <c r="B4255" s="676" t="s">
        <v>3656</v>
      </c>
      <c r="C4255" s="672" t="s">
        <v>4280</v>
      </c>
      <c r="D4255" s="675">
        <v>44742</v>
      </c>
      <c r="E4255" s="477" t="s">
        <v>3127</v>
      </c>
      <c r="F4255" s="682" t="s">
        <v>453</v>
      </c>
      <c r="G4255" s="670">
        <f>_xlfn.XLOOKUP(Table3[[#This Row],[district]],LISTS!B:B,LISTS!C:C,0,0,1)</f>
        <v>80401060</v>
      </c>
    </row>
    <row r="4256" spans="1:7" ht="13.5" x14ac:dyDescent="0.35">
      <c r="A4256" s="674" t="s">
        <v>4243</v>
      </c>
      <c r="B4256" s="676" t="s">
        <v>3649</v>
      </c>
      <c r="C4256" s="672" t="s">
        <v>4280</v>
      </c>
      <c r="D4256" s="675">
        <v>44742</v>
      </c>
      <c r="E4256" s="477" t="s">
        <v>3127</v>
      </c>
      <c r="F4256" s="682" t="s">
        <v>453</v>
      </c>
      <c r="G4256" s="670">
        <f>_xlfn.XLOOKUP(Table3[[#This Row],[district]],LISTS!B:B,LISTS!C:C,0,0,1)</f>
        <v>80401060</v>
      </c>
    </row>
    <row r="4257" spans="1:7" ht="13.5" x14ac:dyDescent="0.35">
      <c r="A4257" s="671" t="s">
        <v>3932</v>
      </c>
      <c r="B4257" s="676" t="s">
        <v>3640</v>
      </c>
      <c r="C4257" s="672" t="s">
        <v>4279</v>
      </c>
      <c r="D4257" s="675">
        <v>44742</v>
      </c>
      <c r="E4257" s="477" t="s">
        <v>3127</v>
      </c>
      <c r="F4257" s="682" t="s">
        <v>453</v>
      </c>
      <c r="G4257" s="670">
        <f>_xlfn.XLOOKUP(Table3[[#This Row],[district]],LISTS!B:B,LISTS!C:C,0,0,1)</f>
        <v>80401060</v>
      </c>
    </row>
    <row r="4258" spans="1:7" ht="13.5" x14ac:dyDescent="0.35">
      <c r="A4258" s="674" t="s">
        <v>3932</v>
      </c>
      <c r="B4258" s="676" t="s">
        <v>607</v>
      </c>
      <c r="C4258" s="672" t="s">
        <v>4279</v>
      </c>
      <c r="D4258" s="675">
        <v>44742</v>
      </c>
      <c r="E4258" s="477" t="s">
        <v>3127</v>
      </c>
      <c r="F4258" s="682" t="s">
        <v>453</v>
      </c>
      <c r="G4258" s="670">
        <f>_xlfn.XLOOKUP(Table3[[#This Row],[district]],LISTS!B:B,LISTS!C:C,0,0,1)</f>
        <v>80401060</v>
      </c>
    </row>
    <row r="4259" spans="1:7" ht="13.5" x14ac:dyDescent="0.35">
      <c r="A4259" s="670" t="s">
        <v>3558</v>
      </c>
      <c r="B4259" s="676" t="s">
        <v>3641</v>
      </c>
      <c r="C4259" s="672" t="s">
        <v>4279</v>
      </c>
      <c r="D4259" s="675">
        <v>44742</v>
      </c>
      <c r="E4259" s="477" t="s">
        <v>3127</v>
      </c>
      <c r="F4259" s="682" t="s">
        <v>453</v>
      </c>
      <c r="G4259" s="670">
        <f>_xlfn.XLOOKUP(Table3[[#This Row],[district]],LISTS!B:B,LISTS!C:C,0,0,1)</f>
        <v>80401060</v>
      </c>
    </row>
    <row r="4260" spans="1:7" ht="13.5" x14ac:dyDescent="0.35">
      <c r="A4260" s="674" t="s">
        <v>3558</v>
      </c>
      <c r="B4260" s="674" t="s">
        <v>607</v>
      </c>
      <c r="C4260" s="672" t="s">
        <v>4279</v>
      </c>
      <c r="D4260" s="675">
        <v>44742</v>
      </c>
      <c r="E4260" s="477" t="s">
        <v>3127</v>
      </c>
      <c r="F4260" s="682" t="s">
        <v>453</v>
      </c>
      <c r="G4260" s="670">
        <f>_xlfn.XLOOKUP(Table3[[#This Row],[district]],LISTS!B:B,LISTS!C:C,0,0,1)</f>
        <v>80401060</v>
      </c>
    </row>
    <row r="4261" spans="1:7" ht="13.5" x14ac:dyDescent="0.35">
      <c r="A4261" s="671" t="s">
        <v>4244</v>
      </c>
      <c r="B4261" s="676" t="s">
        <v>336</v>
      </c>
      <c r="C4261" s="672" t="s">
        <v>4280</v>
      </c>
      <c r="D4261" s="675">
        <v>44742</v>
      </c>
      <c r="E4261" s="477" t="s">
        <v>3127</v>
      </c>
      <c r="F4261" s="682" t="s">
        <v>453</v>
      </c>
      <c r="G4261" s="670">
        <f>_xlfn.XLOOKUP(Table3[[#This Row],[district]],LISTS!B:B,LISTS!C:C,0,0,1)</f>
        <v>80401060</v>
      </c>
    </row>
    <row r="4262" spans="1:7" ht="13.5" x14ac:dyDescent="0.35">
      <c r="A4262" s="674" t="s">
        <v>4244</v>
      </c>
      <c r="B4262" s="676" t="s">
        <v>3649</v>
      </c>
      <c r="C4262" s="672" t="s">
        <v>4280</v>
      </c>
      <c r="D4262" s="675">
        <v>44742</v>
      </c>
      <c r="E4262" s="477" t="s">
        <v>3127</v>
      </c>
      <c r="F4262" s="682" t="s">
        <v>453</v>
      </c>
      <c r="G4262" s="670">
        <f>_xlfn.XLOOKUP(Table3[[#This Row],[district]],LISTS!B:B,LISTS!C:C,0,0,1)</f>
        <v>80401060</v>
      </c>
    </row>
    <row r="4263" spans="1:7" ht="13.5" x14ac:dyDescent="0.35">
      <c r="A4263" s="674" t="s">
        <v>3717</v>
      </c>
      <c r="B4263" s="676" t="s">
        <v>3642</v>
      </c>
      <c r="C4263" s="672" t="s">
        <v>4280</v>
      </c>
      <c r="D4263" s="675">
        <v>44742</v>
      </c>
      <c r="E4263" s="477" t="s">
        <v>3127</v>
      </c>
      <c r="F4263" s="682" t="s">
        <v>453</v>
      </c>
      <c r="G4263" s="670">
        <f>_xlfn.XLOOKUP(Table3[[#This Row],[district]],LISTS!B:B,LISTS!C:C,0,0,1)</f>
        <v>80401060</v>
      </c>
    </row>
    <row r="4264" spans="1:7" ht="13.5" x14ac:dyDescent="0.35">
      <c r="A4264" s="674" t="s">
        <v>3717</v>
      </c>
      <c r="B4264" s="676" t="s">
        <v>607</v>
      </c>
      <c r="C4264" s="672" t="s">
        <v>4280</v>
      </c>
      <c r="D4264" s="675">
        <v>44742</v>
      </c>
      <c r="E4264" s="477" t="s">
        <v>3127</v>
      </c>
      <c r="F4264" s="682" t="s">
        <v>453</v>
      </c>
      <c r="G4264" s="670">
        <f>_xlfn.XLOOKUP(Table3[[#This Row],[district]],LISTS!B:B,LISTS!C:C,0,0,1)</f>
        <v>80401060</v>
      </c>
    </row>
    <row r="4265" spans="1:7" ht="13.5" x14ac:dyDescent="0.35">
      <c r="A4265" s="674" t="s">
        <v>3748</v>
      </c>
      <c r="B4265" s="676" t="s">
        <v>373</v>
      </c>
      <c r="C4265" s="672" t="s">
        <v>4280</v>
      </c>
      <c r="D4265" s="675">
        <v>44742</v>
      </c>
      <c r="E4265" s="477" t="s">
        <v>3127</v>
      </c>
      <c r="F4265" s="682" t="s">
        <v>453</v>
      </c>
      <c r="G4265" s="670">
        <f>_xlfn.XLOOKUP(Table3[[#This Row],[district]],LISTS!B:B,LISTS!C:C,0,0,1)</f>
        <v>80401060</v>
      </c>
    </row>
    <row r="4266" spans="1:7" ht="13.5" x14ac:dyDescent="0.35">
      <c r="A4266" s="674" t="s">
        <v>3748</v>
      </c>
      <c r="B4266" s="676" t="s">
        <v>607</v>
      </c>
      <c r="C4266" s="672" t="s">
        <v>4280</v>
      </c>
      <c r="D4266" s="675">
        <v>44742</v>
      </c>
      <c r="E4266" s="477" t="s">
        <v>3127</v>
      </c>
      <c r="F4266" s="682" t="s">
        <v>453</v>
      </c>
      <c r="G4266" s="670">
        <f>_xlfn.XLOOKUP(Table3[[#This Row],[district]],LISTS!B:B,LISTS!C:C,0,0,1)</f>
        <v>80401060</v>
      </c>
    </row>
    <row r="4267" spans="1:7" ht="13.5" x14ac:dyDescent="0.35">
      <c r="A4267" s="671" t="s">
        <v>4245</v>
      </c>
      <c r="B4267" s="676" t="s">
        <v>3658</v>
      </c>
      <c r="C4267" s="672" t="s">
        <v>4280</v>
      </c>
      <c r="D4267" s="675">
        <v>44742</v>
      </c>
      <c r="E4267" s="477" t="s">
        <v>3127</v>
      </c>
      <c r="F4267" s="682" t="s">
        <v>453</v>
      </c>
      <c r="G4267" s="670">
        <f>_xlfn.XLOOKUP(Table3[[#This Row],[district]],LISTS!B:B,LISTS!C:C,0,0,1)</f>
        <v>80401060</v>
      </c>
    </row>
    <row r="4268" spans="1:7" ht="13.5" x14ac:dyDescent="0.35">
      <c r="A4268" s="674" t="s">
        <v>4245</v>
      </c>
      <c r="B4268" s="676" t="s">
        <v>3649</v>
      </c>
      <c r="C4268" s="672" t="s">
        <v>4280</v>
      </c>
      <c r="D4268" s="675">
        <v>44742</v>
      </c>
      <c r="E4268" s="477" t="s">
        <v>3127</v>
      </c>
      <c r="F4268" s="682" t="s">
        <v>453</v>
      </c>
      <c r="G4268" s="670">
        <f>_xlfn.XLOOKUP(Table3[[#This Row],[district]],LISTS!B:B,LISTS!C:C,0,0,1)</f>
        <v>80401060</v>
      </c>
    </row>
    <row r="4269" spans="1:7" ht="13.5" x14ac:dyDescent="0.35">
      <c r="A4269" s="677" t="s">
        <v>3624</v>
      </c>
      <c r="B4269" s="676" t="s">
        <v>3645</v>
      </c>
      <c r="C4269" s="672" t="s">
        <v>4280</v>
      </c>
      <c r="D4269" s="675">
        <v>44742</v>
      </c>
      <c r="E4269" s="477" t="s">
        <v>3127</v>
      </c>
      <c r="F4269" s="682" t="s">
        <v>453</v>
      </c>
      <c r="G4269" s="670">
        <f>_xlfn.XLOOKUP(Table3[[#This Row],[district]],LISTS!B:B,LISTS!C:C,0,0,1)</f>
        <v>80401060</v>
      </c>
    </row>
    <row r="4270" spans="1:7" ht="13.5" x14ac:dyDescent="0.35">
      <c r="A4270" s="674" t="s">
        <v>3624</v>
      </c>
      <c r="B4270" s="676" t="s">
        <v>607</v>
      </c>
      <c r="C4270" s="672" t="s">
        <v>4280</v>
      </c>
      <c r="D4270" s="675">
        <v>44742</v>
      </c>
      <c r="E4270" s="477" t="s">
        <v>3127</v>
      </c>
      <c r="F4270" s="682" t="s">
        <v>453</v>
      </c>
      <c r="G4270" s="670">
        <f>_xlfn.XLOOKUP(Table3[[#This Row],[district]],LISTS!B:B,LISTS!C:C,0,0,1)</f>
        <v>80401060</v>
      </c>
    </row>
    <row r="4271" spans="1:7" ht="13.5" x14ac:dyDescent="0.35">
      <c r="A4271" s="671" t="s">
        <v>4246</v>
      </c>
      <c r="B4271" s="676" t="s">
        <v>3665</v>
      </c>
      <c r="C4271" s="672" t="s">
        <v>4280</v>
      </c>
      <c r="D4271" s="675">
        <v>44742</v>
      </c>
      <c r="E4271" s="477" t="s">
        <v>3127</v>
      </c>
      <c r="F4271" s="682" t="s">
        <v>453</v>
      </c>
      <c r="G4271" s="670">
        <f>_xlfn.XLOOKUP(Table3[[#This Row],[district]],LISTS!B:B,LISTS!C:C,0,0,1)</f>
        <v>80401060</v>
      </c>
    </row>
    <row r="4272" spans="1:7" ht="13.5" x14ac:dyDescent="0.35">
      <c r="A4272" s="674" t="s">
        <v>4246</v>
      </c>
      <c r="B4272" s="674" t="s">
        <v>3649</v>
      </c>
      <c r="C4272" s="672" t="s">
        <v>4280</v>
      </c>
      <c r="D4272" s="675">
        <v>44742</v>
      </c>
      <c r="E4272" s="477" t="s">
        <v>3127</v>
      </c>
      <c r="F4272" s="682" t="s">
        <v>453</v>
      </c>
      <c r="G4272" s="670">
        <f>_xlfn.XLOOKUP(Table3[[#This Row],[district]],LISTS!B:B,LISTS!C:C,0,0,1)</f>
        <v>80401060</v>
      </c>
    </row>
    <row r="4273" spans="1:7" ht="13.5" x14ac:dyDescent="0.35">
      <c r="A4273" s="674" t="s">
        <v>3786</v>
      </c>
      <c r="B4273" s="676" t="s">
        <v>3648</v>
      </c>
      <c r="C4273" s="672" t="s">
        <v>4280</v>
      </c>
      <c r="D4273" s="675">
        <v>44742</v>
      </c>
      <c r="E4273" s="477" t="s">
        <v>3127</v>
      </c>
      <c r="F4273" s="682" t="s">
        <v>453</v>
      </c>
      <c r="G4273" s="670">
        <f>_xlfn.XLOOKUP(Table3[[#This Row],[district]],LISTS!B:B,LISTS!C:C,0,0,1)</f>
        <v>80401060</v>
      </c>
    </row>
    <row r="4274" spans="1:7" ht="13.5" x14ac:dyDescent="0.35">
      <c r="A4274" s="674" t="s">
        <v>3786</v>
      </c>
      <c r="B4274" s="676" t="s">
        <v>607</v>
      </c>
      <c r="C4274" s="672" t="s">
        <v>4280</v>
      </c>
      <c r="D4274" s="675">
        <v>44742</v>
      </c>
      <c r="E4274" s="477" t="s">
        <v>3127</v>
      </c>
      <c r="F4274" s="682" t="s">
        <v>453</v>
      </c>
      <c r="G4274" s="670">
        <f>_xlfn.XLOOKUP(Table3[[#This Row],[district]],LISTS!B:B,LISTS!C:C,0,0,1)</f>
        <v>80401060</v>
      </c>
    </row>
    <row r="4275" spans="1:7" ht="13.5" x14ac:dyDescent="0.35">
      <c r="A4275" s="674" t="s">
        <v>3807</v>
      </c>
      <c r="B4275" s="676" t="s">
        <v>3649</v>
      </c>
      <c r="C4275" s="672" t="s">
        <v>4280</v>
      </c>
      <c r="D4275" s="675">
        <v>44742</v>
      </c>
      <c r="E4275" s="477" t="s">
        <v>3127</v>
      </c>
      <c r="F4275" s="682" t="s">
        <v>453</v>
      </c>
      <c r="G4275" s="670">
        <f>_xlfn.XLOOKUP(Table3[[#This Row],[district]],LISTS!B:B,LISTS!C:C,0,0,1)</f>
        <v>80401060</v>
      </c>
    </row>
    <row r="4276" spans="1:7" ht="13.5" x14ac:dyDescent="0.35">
      <c r="A4276" s="674" t="s">
        <v>3807</v>
      </c>
      <c r="B4276" s="674" t="s">
        <v>378</v>
      </c>
      <c r="C4276" s="672" t="s">
        <v>4280</v>
      </c>
      <c r="D4276" s="675">
        <v>44742</v>
      </c>
      <c r="E4276" s="477" t="s">
        <v>3127</v>
      </c>
      <c r="F4276" s="682" t="s">
        <v>453</v>
      </c>
      <c r="G4276" s="670">
        <f>_xlfn.XLOOKUP(Table3[[#This Row],[district]],LISTS!B:B,LISTS!C:C,0,0,1)</f>
        <v>80401060</v>
      </c>
    </row>
    <row r="4277" spans="1:7" ht="13.5" x14ac:dyDescent="0.35">
      <c r="A4277" s="671" t="s">
        <v>4247</v>
      </c>
      <c r="B4277" s="676" t="s">
        <v>3671</v>
      </c>
      <c r="C4277" s="672" t="s">
        <v>4280</v>
      </c>
      <c r="D4277" s="675">
        <v>44742</v>
      </c>
      <c r="E4277" s="477" t="s">
        <v>3127</v>
      </c>
      <c r="F4277" s="682" t="s">
        <v>453</v>
      </c>
      <c r="G4277" s="670">
        <f>_xlfn.XLOOKUP(Table3[[#This Row],[district]],LISTS!B:B,LISTS!C:C,0,0,1)</f>
        <v>80401060</v>
      </c>
    </row>
    <row r="4278" spans="1:7" ht="13.5" x14ac:dyDescent="0.35">
      <c r="A4278" s="674" t="s">
        <v>4247</v>
      </c>
      <c r="B4278" s="676" t="s">
        <v>3649</v>
      </c>
      <c r="C4278" s="672" t="s">
        <v>4280</v>
      </c>
      <c r="D4278" s="675">
        <v>44742</v>
      </c>
      <c r="E4278" s="477" t="s">
        <v>3127</v>
      </c>
      <c r="F4278" s="682" t="s">
        <v>453</v>
      </c>
      <c r="G4278" s="670">
        <f>_xlfn.XLOOKUP(Table3[[#This Row],[district]],LISTS!B:B,LISTS!C:C,0,0,1)</f>
        <v>80401060</v>
      </c>
    </row>
    <row r="4279" spans="1:7" ht="13.5" x14ac:dyDescent="0.35">
      <c r="A4279" s="670" t="s">
        <v>3520</v>
      </c>
      <c r="B4279" s="676" t="s">
        <v>3650</v>
      </c>
      <c r="C4279" s="672" t="s">
        <v>4280</v>
      </c>
      <c r="D4279" s="675">
        <v>44742</v>
      </c>
      <c r="E4279" s="477" t="s">
        <v>3127</v>
      </c>
      <c r="F4279" s="682" t="s">
        <v>453</v>
      </c>
      <c r="G4279" s="670">
        <f>_xlfn.XLOOKUP(Table3[[#This Row],[district]],LISTS!B:B,LISTS!C:C,0,0,1)</f>
        <v>80401060</v>
      </c>
    </row>
    <row r="4280" spans="1:7" ht="13.5" x14ac:dyDescent="0.35">
      <c r="A4280" s="674" t="s">
        <v>3520</v>
      </c>
      <c r="B4280" s="676" t="s">
        <v>378</v>
      </c>
      <c r="C4280" s="672" t="s">
        <v>4280</v>
      </c>
      <c r="D4280" s="675">
        <v>44742</v>
      </c>
      <c r="E4280" s="477" t="s">
        <v>3127</v>
      </c>
      <c r="F4280" s="682" t="s">
        <v>453</v>
      </c>
      <c r="G4280" s="670">
        <f>_xlfn.XLOOKUP(Table3[[#This Row],[district]],LISTS!B:B,LISTS!C:C,0,0,1)</f>
        <v>80401060</v>
      </c>
    </row>
    <row r="4281" spans="1:7" ht="13.5" x14ac:dyDescent="0.35">
      <c r="A4281" s="670" t="s">
        <v>3555</v>
      </c>
      <c r="B4281" s="676" t="s">
        <v>3482</v>
      </c>
      <c r="C4281" s="672" t="s">
        <v>4279</v>
      </c>
      <c r="D4281" s="675">
        <v>44742</v>
      </c>
      <c r="E4281" s="477" t="s">
        <v>3127</v>
      </c>
      <c r="F4281" s="682" t="s">
        <v>453</v>
      </c>
      <c r="G4281" s="670">
        <f>_xlfn.XLOOKUP(Table3[[#This Row],[district]],LISTS!B:B,LISTS!C:C,0,0,1)</f>
        <v>80401060</v>
      </c>
    </row>
    <row r="4282" spans="1:7" ht="13.5" x14ac:dyDescent="0.35">
      <c r="A4282" s="674" t="s">
        <v>3555</v>
      </c>
      <c r="B4282" s="676" t="s">
        <v>378</v>
      </c>
      <c r="C4282" s="672" t="s">
        <v>4279</v>
      </c>
      <c r="D4282" s="675">
        <v>44742</v>
      </c>
      <c r="E4282" s="477" t="s">
        <v>3127</v>
      </c>
      <c r="F4282" s="682" t="s">
        <v>453</v>
      </c>
      <c r="G4282" s="670">
        <f>_xlfn.XLOOKUP(Table3[[#This Row],[district]],LISTS!B:B,LISTS!C:C,0,0,1)</f>
        <v>80401060</v>
      </c>
    </row>
    <row r="4283" spans="1:7" ht="13.5" x14ac:dyDescent="0.35">
      <c r="A4283" s="671" t="s">
        <v>4248</v>
      </c>
      <c r="B4283" s="676" t="s">
        <v>3674</v>
      </c>
      <c r="C4283" s="672" t="s">
        <v>4280</v>
      </c>
      <c r="D4283" s="675">
        <v>44742</v>
      </c>
      <c r="E4283" s="477" t="s">
        <v>3127</v>
      </c>
      <c r="F4283" s="682" t="s">
        <v>453</v>
      </c>
      <c r="G4283" s="670">
        <f>_xlfn.XLOOKUP(Table3[[#This Row],[district]],LISTS!B:B,LISTS!C:C,0,0,1)</f>
        <v>80401060</v>
      </c>
    </row>
    <row r="4284" spans="1:7" ht="13.5" x14ac:dyDescent="0.35">
      <c r="A4284" s="674" t="s">
        <v>4248</v>
      </c>
      <c r="B4284" s="676" t="s">
        <v>3649</v>
      </c>
      <c r="C4284" s="672" t="s">
        <v>4280</v>
      </c>
      <c r="D4284" s="675">
        <v>44742</v>
      </c>
      <c r="E4284" s="477" t="s">
        <v>3127</v>
      </c>
      <c r="F4284" s="682" t="s">
        <v>453</v>
      </c>
      <c r="G4284" s="670">
        <f>_xlfn.XLOOKUP(Table3[[#This Row],[district]],LISTS!B:B,LISTS!C:C,0,0,1)</f>
        <v>80401060</v>
      </c>
    </row>
    <row r="4285" spans="1:7" ht="13.5" x14ac:dyDescent="0.35">
      <c r="A4285" s="671" t="s">
        <v>4249</v>
      </c>
      <c r="B4285" s="676" t="s">
        <v>3676</v>
      </c>
      <c r="C4285" s="672" t="s">
        <v>4280</v>
      </c>
      <c r="D4285" s="675">
        <v>44742</v>
      </c>
      <c r="E4285" s="477" t="s">
        <v>3127</v>
      </c>
      <c r="F4285" s="682" t="s">
        <v>453</v>
      </c>
      <c r="G4285" s="670">
        <f>_xlfn.XLOOKUP(Table3[[#This Row],[district]],LISTS!B:B,LISTS!C:C,0,0,1)</f>
        <v>80401060</v>
      </c>
    </row>
    <row r="4286" spans="1:7" ht="13.5" x14ac:dyDescent="0.35">
      <c r="A4286" s="674" t="s">
        <v>4249</v>
      </c>
      <c r="B4286" s="676" t="s">
        <v>3649</v>
      </c>
      <c r="C4286" s="672" t="s">
        <v>4280</v>
      </c>
      <c r="D4286" s="675">
        <v>44742</v>
      </c>
      <c r="E4286" s="477" t="s">
        <v>3127</v>
      </c>
      <c r="F4286" s="682" t="s">
        <v>453</v>
      </c>
      <c r="G4286" s="670">
        <f>_xlfn.XLOOKUP(Table3[[#This Row],[district]],LISTS!B:B,LISTS!C:C,0,0,1)</f>
        <v>80401060</v>
      </c>
    </row>
    <row r="4287" spans="1:7" ht="13.5" x14ac:dyDescent="0.35">
      <c r="A4287" s="671" t="s">
        <v>4250</v>
      </c>
      <c r="B4287" s="676" t="s">
        <v>3680</v>
      </c>
      <c r="C4287" s="672" t="s">
        <v>4280</v>
      </c>
      <c r="D4287" s="675">
        <v>44742</v>
      </c>
      <c r="E4287" s="477" t="s">
        <v>3127</v>
      </c>
      <c r="F4287" s="682" t="s">
        <v>453</v>
      </c>
      <c r="G4287" s="670">
        <f>_xlfn.XLOOKUP(Table3[[#This Row],[district]],LISTS!B:B,LISTS!C:C,0,0,1)</f>
        <v>80401060</v>
      </c>
    </row>
    <row r="4288" spans="1:7" ht="13.5" x14ac:dyDescent="0.35">
      <c r="A4288" s="674" t="s">
        <v>4250</v>
      </c>
      <c r="B4288" s="676" t="s">
        <v>3649</v>
      </c>
      <c r="C4288" s="672" t="s">
        <v>4280</v>
      </c>
      <c r="D4288" s="675">
        <v>44742</v>
      </c>
      <c r="E4288" s="477" t="s">
        <v>3127</v>
      </c>
      <c r="F4288" s="682" t="s">
        <v>453</v>
      </c>
      <c r="G4288" s="670">
        <f>_xlfn.XLOOKUP(Table3[[#This Row],[district]],LISTS!B:B,LISTS!C:C,0,0,1)</f>
        <v>80401060</v>
      </c>
    </row>
    <row r="4289" spans="1:7" ht="13.5" x14ac:dyDescent="0.35">
      <c r="A4289" s="671" t="s">
        <v>3933</v>
      </c>
      <c r="B4289" s="676" t="s">
        <v>3656</v>
      </c>
      <c r="C4289" s="672" t="s">
        <v>4279</v>
      </c>
      <c r="D4289" s="675">
        <v>44742</v>
      </c>
      <c r="E4289" s="477" t="s">
        <v>3127</v>
      </c>
      <c r="F4289" s="682" t="s">
        <v>453</v>
      </c>
      <c r="G4289" s="670">
        <f>_xlfn.XLOOKUP(Table3[[#This Row],[district]],LISTS!B:B,LISTS!C:C,0,0,1)</f>
        <v>80401060</v>
      </c>
    </row>
    <row r="4290" spans="1:7" ht="13.5" x14ac:dyDescent="0.35">
      <c r="A4290" s="674" t="s">
        <v>3933</v>
      </c>
      <c r="B4290" s="676" t="s">
        <v>378</v>
      </c>
      <c r="C4290" s="672" t="s">
        <v>4279</v>
      </c>
      <c r="D4290" s="675">
        <v>44742</v>
      </c>
      <c r="E4290" s="477" t="s">
        <v>3127</v>
      </c>
      <c r="F4290" s="682" t="s">
        <v>453</v>
      </c>
      <c r="G4290" s="670">
        <f>_xlfn.XLOOKUP(Table3[[#This Row],[district]],LISTS!B:B,LISTS!C:C,0,0,1)</f>
        <v>80401060</v>
      </c>
    </row>
    <row r="4291" spans="1:7" ht="13.5" x14ac:dyDescent="0.35">
      <c r="A4291" s="671" t="s">
        <v>3934</v>
      </c>
      <c r="B4291" s="676" t="s">
        <v>336</v>
      </c>
      <c r="C4291" s="672" t="s">
        <v>4279</v>
      </c>
      <c r="D4291" s="675">
        <v>44742</v>
      </c>
      <c r="E4291" s="477" t="s">
        <v>3127</v>
      </c>
      <c r="F4291" s="682" t="s">
        <v>453</v>
      </c>
      <c r="G4291" s="670">
        <f>_xlfn.XLOOKUP(Table3[[#This Row],[district]],LISTS!B:B,LISTS!C:C,0,0,1)</f>
        <v>80401060</v>
      </c>
    </row>
    <row r="4292" spans="1:7" ht="13.5" x14ac:dyDescent="0.35">
      <c r="A4292" s="674" t="s">
        <v>3934</v>
      </c>
      <c r="B4292" s="676" t="s">
        <v>378</v>
      </c>
      <c r="C4292" s="672" t="s">
        <v>4279</v>
      </c>
      <c r="D4292" s="675">
        <v>44742</v>
      </c>
      <c r="E4292" s="477" t="s">
        <v>3127</v>
      </c>
      <c r="F4292" s="682" t="s">
        <v>453</v>
      </c>
      <c r="G4292" s="670">
        <f>_xlfn.XLOOKUP(Table3[[#This Row],[district]],LISTS!B:B,LISTS!C:C,0,0,1)</f>
        <v>80401060</v>
      </c>
    </row>
    <row r="4293" spans="1:7" ht="13.5" x14ac:dyDescent="0.35">
      <c r="A4293" s="671" t="s">
        <v>4251</v>
      </c>
      <c r="B4293" s="676" t="s">
        <v>3682</v>
      </c>
      <c r="C4293" s="672" t="s">
        <v>4280</v>
      </c>
      <c r="D4293" s="675">
        <v>44742</v>
      </c>
      <c r="E4293" s="477" t="s">
        <v>3127</v>
      </c>
      <c r="F4293" s="682" t="s">
        <v>453</v>
      </c>
      <c r="G4293" s="670">
        <f>_xlfn.XLOOKUP(Table3[[#This Row],[district]],LISTS!B:B,LISTS!C:C,0,0,1)</f>
        <v>80401060</v>
      </c>
    </row>
    <row r="4294" spans="1:7" ht="13.5" x14ac:dyDescent="0.35">
      <c r="A4294" s="674" t="s">
        <v>4251</v>
      </c>
      <c r="B4294" s="674" t="s">
        <v>3665</v>
      </c>
      <c r="C4294" s="672" t="s">
        <v>4280</v>
      </c>
      <c r="D4294" s="675">
        <v>44742</v>
      </c>
      <c r="E4294" s="477" t="s">
        <v>3127</v>
      </c>
      <c r="F4294" s="682" t="s">
        <v>453</v>
      </c>
      <c r="G4294" s="670">
        <f>_xlfn.XLOOKUP(Table3[[#This Row],[district]],LISTS!B:B,LISTS!C:C,0,0,1)</f>
        <v>80401060</v>
      </c>
    </row>
    <row r="4295" spans="1:7" ht="13.5" x14ac:dyDescent="0.35">
      <c r="A4295" s="677" t="s">
        <v>3627</v>
      </c>
      <c r="B4295" s="676" t="s">
        <v>3658</v>
      </c>
      <c r="C4295" s="672" t="s">
        <v>4280</v>
      </c>
      <c r="D4295" s="675">
        <v>44742</v>
      </c>
      <c r="E4295" s="477" t="s">
        <v>3127</v>
      </c>
      <c r="F4295" s="682" t="s">
        <v>453</v>
      </c>
      <c r="G4295" s="670">
        <f>_xlfn.XLOOKUP(Table3[[#This Row],[district]],LISTS!B:B,LISTS!C:C,0,0,1)</f>
        <v>80401060</v>
      </c>
    </row>
    <row r="4296" spans="1:7" ht="13.5" x14ac:dyDescent="0.35">
      <c r="A4296" s="674" t="s">
        <v>3627</v>
      </c>
      <c r="B4296" s="676" t="s">
        <v>378</v>
      </c>
      <c r="C4296" s="672" t="s">
        <v>4280</v>
      </c>
      <c r="D4296" s="675">
        <v>44742</v>
      </c>
      <c r="E4296" s="477" t="s">
        <v>3127</v>
      </c>
      <c r="F4296" s="682" t="s">
        <v>453</v>
      </c>
      <c r="G4296" s="670">
        <f>_xlfn.XLOOKUP(Table3[[#This Row],[district]],LISTS!B:B,LISTS!C:C,0,0,1)</f>
        <v>80401060</v>
      </c>
    </row>
    <row r="4297" spans="1:7" ht="13.5" x14ac:dyDescent="0.35">
      <c r="A4297" s="674" t="s">
        <v>3719</v>
      </c>
      <c r="B4297" s="676" t="s">
        <v>3665</v>
      </c>
      <c r="C4297" s="672" t="s">
        <v>4280</v>
      </c>
      <c r="D4297" s="675">
        <v>44742</v>
      </c>
      <c r="E4297" s="477" t="s">
        <v>3127</v>
      </c>
      <c r="F4297" s="682" t="s">
        <v>453</v>
      </c>
      <c r="G4297" s="670">
        <f>_xlfn.XLOOKUP(Table3[[#This Row],[district]],LISTS!B:B,LISTS!C:C,0,0,1)</f>
        <v>80401060</v>
      </c>
    </row>
    <row r="4298" spans="1:7" ht="13.5" x14ac:dyDescent="0.35">
      <c r="A4298" s="674" t="s">
        <v>3719</v>
      </c>
      <c r="B4298" s="676" t="s">
        <v>378</v>
      </c>
      <c r="C4298" s="672" t="s">
        <v>4280</v>
      </c>
      <c r="D4298" s="675">
        <v>44742</v>
      </c>
      <c r="E4298" s="477" t="s">
        <v>3127</v>
      </c>
      <c r="F4298" s="682" t="s">
        <v>453</v>
      </c>
      <c r="G4298" s="670">
        <f>_xlfn.XLOOKUP(Table3[[#This Row],[district]],LISTS!B:B,LISTS!C:C,0,0,1)</f>
        <v>80401060</v>
      </c>
    </row>
    <row r="4299" spans="1:7" ht="13.5" x14ac:dyDescent="0.35">
      <c r="A4299" s="670" t="s">
        <v>3542</v>
      </c>
      <c r="B4299" s="676" t="s">
        <v>3671</v>
      </c>
      <c r="C4299" s="672" t="s">
        <v>4280</v>
      </c>
      <c r="D4299" s="675">
        <v>44742</v>
      </c>
      <c r="E4299" s="477" t="s">
        <v>3127</v>
      </c>
      <c r="F4299" s="682" t="s">
        <v>453</v>
      </c>
      <c r="G4299" s="670">
        <f>_xlfn.XLOOKUP(Table3[[#This Row],[district]],LISTS!B:B,LISTS!C:C,0,0,1)</f>
        <v>80401060</v>
      </c>
    </row>
    <row r="4300" spans="1:7" ht="13.5" x14ac:dyDescent="0.35">
      <c r="A4300" s="674" t="s">
        <v>3542</v>
      </c>
      <c r="B4300" s="676" t="s">
        <v>378</v>
      </c>
      <c r="C4300" s="672" t="s">
        <v>4280</v>
      </c>
      <c r="D4300" s="675">
        <v>44742</v>
      </c>
      <c r="E4300" s="477" t="s">
        <v>3127</v>
      </c>
      <c r="F4300" s="682" t="s">
        <v>453</v>
      </c>
      <c r="G4300" s="670">
        <f>_xlfn.XLOOKUP(Table3[[#This Row],[district]],LISTS!B:B,LISTS!C:C,0,0,1)</f>
        <v>80401060</v>
      </c>
    </row>
    <row r="4301" spans="1:7" ht="13.5" x14ac:dyDescent="0.35">
      <c r="A4301" s="670" t="s">
        <v>3549</v>
      </c>
      <c r="B4301" s="676" t="s">
        <v>3674</v>
      </c>
      <c r="C4301" s="672" t="s">
        <v>4279</v>
      </c>
      <c r="D4301" s="675">
        <v>44742</v>
      </c>
      <c r="E4301" s="477" t="s">
        <v>3127</v>
      </c>
      <c r="F4301" s="682" t="s">
        <v>453</v>
      </c>
      <c r="G4301" s="670">
        <f>_xlfn.XLOOKUP(Table3[[#This Row],[district]],LISTS!B:B,LISTS!C:C,0,0,1)</f>
        <v>80401060</v>
      </c>
    </row>
    <row r="4302" spans="1:7" ht="13.5" x14ac:dyDescent="0.35">
      <c r="A4302" s="674" t="s">
        <v>3549</v>
      </c>
      <c r="B4302" s="676" t="s">
        <v>378</v>
      </c>
      <c r="C4302" s="672" t="s">
        <v>4279</v>
      </c>
      <c r="D4302" s="675">
        <v>44742</v>
      </c>
      <c r="E4302" s="477" t="s">
        <v>3127</v>
      </c>
      <c r="F4302" s="682" t="s">
        <v>453</v>
      </c>
      <c r="G4302" s="670">
        <f>_xlfn.XLOOKUP(Table3[[#This Row],[district]],LISTS!B:B,LISTS!C:C,0,0,1)</f>
        <v>80401060</v>
      </c>
    </row>
    <row r="4303" spans="1:7" ht="13.5" x14ac:dyDescent="0.35">
      <c r="A4303" s="671" t="s">
        <v>3935</v>
      </c>
      <c r="B4303" s="676" t="s">
        <v>3676</v>
      </c>
      <c r="C4303" s="672" t="s">
        <v>4279</v>
      </c>
      <c r="D4303" s="675">
        <v>44742</v>
      </c>
      <c r="E4303" s="477" t="s">
        <v>3127</v>
      </c>
      <c r="F4303" s="682" t="s">
        <v>453</v>
      </c>
      <c r="G4303" s="670">
        <f>_xlfn.XLOOKUP(Table3[[#This Row],[district]],LISTS!B:B,LISTS!C:C,0,0,1)</f>
        <v>80401060</v>
      </c>
    </row>
    <row r="4304" spans="1:7" ht="13.5" x14ac:dyDescent="0.35">
      <c r="A4304" s="674" t="s">
        <v>3935</v>
      </c>
      <c r="B4304" s="674" t="s">
        <v>378</v>
      </c>
      <c r="C4304" s="672" t="s">
        <v>4279</v>
      </c>
      <c r="D4304" s="675">
        <v>44742</v>
      </c>
      <c r="E4304" s="477" t="s">
        <v>3127</v>
      </c>
      <c r="F4304" s="682" t="s">
        <v>453</v>
      </c>
      <c r="G4304" s="670">
        <f>_xlfn.XLOOKUP(Table3[[#This Row],[district]],LISTS!B:B,LISTS!C:C,0,0,1)</f>
        <v>80401060</v>
      </c>
    </row>
    <row r="4305" spans="1:7" ht="13.5" x14ac:dyDescent="0.35">
      <c r="A4305" s="671" t="s">
        <v>3936</v>
      </c>
      <c r="B4305" s="676" t="s">
        <v>3680</v>
      </c>
      <c r="C4305" s="672" t="s">
        <v>4279</v>
      </c>
      <c r="D4305" s="675">
        <v>44742</v>
      </c>
      <c r="E4305" s="477" t="s">
        <v>3127</v>
      </c>
      <c r="F4305" s="682" t="s">
        <v>453</v>
      </c>
      <c r="G4305" s="670">
        <f>_xlfn.XLOOKUP(Table3[[#This Row],[district]],LISTS!B:B,LISTS!C:C,0,0,1)</f>
        <v>80401060</v>
      </c>
    </row>
    <row r="4306" spans="1:7" ht="13.5" x14ac:dyDescent="0.35">
      <c r="A4306" s="674" t="s">
        <v>3936</v>
      </c>
      <c r="B4306" s="676" t="s">
        <v>378</v>
      </c>
      <c r="C4306" s="672" t="s">
        <v>4279</v>
      </c>
      <c r="D4306" s="675">
        <v>44742</v>
      </c>
      <c r="E4306" s="477" t="s">
        <v>3127</v>
      </c>
      <c r="F4306" s="682" t="s">
        <v>453</v>
      </c>
      <c r="G4306" s="670">
        <f>_xlfn.XLOOKUP(Table3[[#This Row],[district]],LISTS!B:B,LISTS!C:C,0,0,1)</f>
        <v>80401060</v>
      </c>
    </row>
    <row r="4307" spans="1:7" ht="13.5" x14ac:dyDescent="0.35">
      <c r="A4307" s="674" t="s">
        <v>3834</v>
      </c>
      <c r="B4307" s="676" t="s">
        <v>3682</v>
      </c>
      <c r="C4307" s="672" t="s">
        <v>4280</v>
      </c>
      <c r="D4307" s="675">
        <v>44742</v>
      </c>
      <c r="E4307" s="477" t="s">
        <v>3127</v>
      </c>
      <c r="F4307" s="682" t="s">
        <v>453</v>
      </c>
      <c r="G4307" s="670">
        <f>_xlfn.XLOOKUP(Table3[[#This Row],[district]],LISTS!B:B,LISTS!C:C,0,0,1)</f>
        <v>80401060</v>
      </c>
    </row>
    <row r="4308" spans="1:7" ht="13.5" x14ac:dyDescent="0.35">
      <c r="A4308" s="674" t="s">
        <v>3834</v>
      </c>
      <c r="B4308" s="676" t="s">
        <v>378</v>
      </c>
      <c r="C4308" s="672" t="s">
        <v>4280</v>
      </c>
      <c r="D4308" s="675">
        <v>44742</v>
      </c>
      <c r="E4308" s="477" t="s">
        <v>3127</v>
      </c>
      <c r="F4308" s="682" t="s">
        <v>453</v>
      </c>
      <c r="G4308" s="670">
        <f>_xlfn.XLOOKUP(Table3[[#This Row],[district]],LISTS!B:B,LISTS!C:C,0,0,1)</f>
        <v>80401060</v>
      </c>
    </row>
    <row r="4309" spans="1:7" ht="13.5" x14ac:dyDescent="0.35">
      <c r="A4309" s="671" t="s">
        <v>4252</v>
      </c>
      <c r="B4309" s="676" t="s">
        <v>3683</v>
      </c>
      <c r="C4309" s="672" t="s">
        <v>4280</v>
      </c>
      <c r="D4309" s="675">
        <v>44742</v>
      </c>
      <c r="E4309" s="477" t="s">
        <v>3127</v>
      </c>
      <c r="F4309" s="682" t="s">
        <v>453</v>
      </c>
      <c r="G4309" s="670">
        <f>_xlfn.XLOOKUP(Table3[[#This Row],[district]],LISTS!B:B,LISTS!C:C,0,0,1)</f>
        <v>80401060</v>
      </c>
    </row>
    <row r="4310" spans="1:7" ht="13.5" x14ac:dyDescent="0.35">
      <c r="A4310" s="674" t="s">
        <v>4252</v>
      </c>
      <c r="B4310" s="676" t="s">
        <v>3665</v>
      </c>
      <c r="C4310" s="672" t="s">
        <v>4280</v>
      </c>
      <c r="D4310" s="675">
        <v>44742</v>
      </c>
      <c r="E4310" s="477" t="s">
        <v>3127</v>
      </c>
      <c r="F4310" s="682" t="s">
        <v>453</v>
      </c>
      <c r="G4310" s="670">
        <f>_xlfn.XLOOKUP(Table3[[#This Row],[district]],LISTS!B:B,LISTS!C:C,0,0,1)</f>
        <v>80401060</v>
      </c>
    </row>
    <row r="4311" spans="1:7" ht="13.5" x14ac:dyDescent="0.35">
      <c r="A4311" s="674" t="s">
        <v>3824</v>
      </c>
      <c r="B4311" s="676" t="s">
        <v>3683</v>
      </c>
      <c r="C4311" s="672" t="s">
        <v>4280</v>
      </c>
      <c r="D4311" s="675">
        <v>44742</v>
      </c>
      <c r="E4311" s="477" t="s">
        <v>3127</v>
      </c>
      <c r="F4311" s="682" t="s">
        <v>453</v>
      </c>
      <c r="G4311" s="670">
        <f>_xlfn.XLOOKUP(Table3[[#This Row],[district]],LISTS!B:B,LISTS!C:C,0,0,1)</f>
        <v>80401060</v>
      </c>
    </row>
    <row r="4312" spans="1:7" ht="13.5" x14ac:dyDescent="0.35">
      <c r="A4312" s="674" t="s">
        <v>3824</v>
      </c>
      <c r="B4312" s="676" t="s">
        <v>378</v>
      </c>
      <c r="C4312" s="672" t="s">
        <v>4280</v>
      </c>
      <c r="D4312" s="675">
        <v>44742</v>
      </c>
      <c r="E4312" s="477" t="s">
        <v>3127</v>
      </c>
      <c r="F4312" s="682" t="s">
        <v>453</v>
      </c>
      <c r="G4312" s="670">
        <f>_xlfn.XLOOKUP(Table3[[#This Row],[district]],LISTS!B:B,LISTS!C:C,0,0,1)</f>
        <v>80401060</v>
      </c>
    </row>
    <row r="4313" spans="1:7" ht="13.5" x14ac:dyDescent="0.35">
      <c r="A4313" s="674" t="s">
        <v>3746</v>
      </c>
      <c r="B4313" s="676" t="s">
        <v>3685</v>
      </c>
      <c r="C4313" s="672" t="s">
        <v>4280</v>
      </c>
      <c r="D4313" s="675">
        <v>44742</v>
      </c>
      <c r="E4313" s="477" t="s">
        <v>3127</v>
      </c>
      <c r="F4313" s="682" t="s">
        <v>453</v>
      </c>
      <c r="G4313" s="670">
        <f>_xlfn.XLOOKUP(Table3[[#This Row],[district]],LISTS!B:B,LISTS!C:C,0,0,1)</f>
        <v>80401060</v>
      </c>
    </row>
    <row r="4314" spans="1:7" ht="13.5" x14ac:dyDescent="0.35">
      <c r="A4314" s="674" t="s">
        <v>3746</v>
      </c>
      <c r="B4314" s="676" t="s">
        <v>378</v>
      </c>
      <c r="C4314" s="672" t="s">
        <v>4280</v>
      </c>
      <c r="D4314" s="675">
        <v>44742</v>
      </c>
      <c r="E4314" s="477" t="s">
        <v>3127</v>
      </c>
      <c r="F4314" s="682" t="s">
        <v>453</v>
      </c>
      <c r="G4314" s="670">
        <f>_xlfn.XLOOKUP(Table3[[#This Row],[district]],LISTS!B:B,LISTS!C:C,0,0,1)</f>
        <v>80401060</v>
      </c>
    </row>
    <row r="4315" spans="1:7" ht="13.5" x14ac:dyDescent="0.35">
      <c r="A4315" s="671" t="s">
        <v>3937</v>
      </c>
      <c r="B4315" s="676" t="s">
        <v>3688</v>
      </c>
      <c r="C4315" s="672" t="s">
        <v>4279</v>
      </c>
      <c r="D4315" s="675">
        <v>44742</v>
      </c>
      <c r="E4315" s="477" t="s">
        <v>3127</v>
      </c>
      <c r="F4315" s="682" t="s">
        <v>453</v>
      </c>
      <c r="G4315" s="670">
        <f>_xlfn.XLOOKUP(Table3[[#This Row],[district]],LISTS!B:B,LISTS!C:C,0,0,1)</f>
        <v>80401060</v>
      </c>
    </row>
    <row r="4316" spans="1:7" ht="13.5" x14ac:dyDescent="0.35">
      <c r="A4316" s="674" t="s">
        <v>3937</v>
      </c>
      <c r="B4316" s="676" t="s">
        <v>378</v>
      </c>
      <c r="C4316" s="672" t="s">
        <v>4279</v>
      </c>
      <c r="D4316" s="675">
        <v>44742</v>
      </c>
      <c r="E4316" s="477" t="s">
        <v>3127</v>
      </c>
      <c r="F4316" s="682" t="s">
        <v>453</v>
      </c>
      <c r="G4316" s="670">
        <f>_xlfn.XLOOKUP(Table3[[#This Row],[district]],LISTS!B:B,LISTS!C:C,0,0,1)</f>
        <v>80401060</v>
      </c>
    </row>
    <row r="4317" spans="1:7" ht="13.5" x14ac:dyDescent="0.35">
      <c r="A4317" s="671" t="s">
        <v>4253</v>
      </c>
      <c r="B4317" s="676" t="s">
        <v>3685</v>
      </c>
      <c r="C4317" s="672" t="s">
        <v>4280</v>
      </c>
      <c r="D4317" s="675">
        <v>44742</v>
      </c>
      <c r="E4317" s="477" t="s">
        <v>3127</v>
      </c>
      <c r="F4317" s="682" t="s">
        <v>453</v>
      </c>
      <c r="G4317" s="670">
        <f>_xlfn.XLOOKUP(Table3[[#This Row],[district]],LISTS!B:B,LISTS!C:C,0,0,1)</f>
        <v>80401060</v>
      </c>
    </row>
    <row r="4318" spans="1:7" ht="13.5" x14ac:dyDescent="0.35">
      <c r="A4318" s="674" t="s">
        <v>4253</v>
      </c>
      <c r="B4318" s="676" t="s">
        <v>3665</v>
      </c>
      <c r="C4318" s="672" t="s">
        <v>4280</v>
      </c>
      <c r="D4318" s="675">
        <v>44742</v>
      </c>
      <c r="E4318" s="477" t="s">
        <v>3127</v>
      </c>
      <c r="F4318" s="682" t="s">
        <v>453</v>
      </c>
      <c r="G4318" s="670">
        <f>_xlfn.XLOOKUP(Table3[[#This Row],[district]],LISTS!B:B,LISTS!C:C,0,0,1)</f>
        <v>80401060</v>
      </c>
    </row>
    <row r="4319" spans="1:7" ht="13.5" x14ac:dyDescent="0.35">
      <c r="A4319" s="674" t="s">
        <v>3830</v>
      </c>
      <c r="B4319" s="676" t="s">
        <v>3689</v>
      </c>
      <c r="C4319" s="672" t="s">
        <v>4280</v>
      </c>
      <c r="D4319" s="675">
        <v>44742</v>
      </c>
      <c r="E4319" s="477" t="s">
        <v>3127</v>
      </c>
      <c r="F4319" s="682" t="s">
        <v>453</v>
      </c>
      <c r="G4319" s="670">
        <f>_xlfn.XLOOKUP(Table3[[#This Row],[district]],LISTS!B:B,LISTS!C:C,0,0,1)</f>
        <v>80401060</v>
      </c>
    </row>
    <row r="4320" spans="1:7" ht="13.5" x14ac:dyDescent="0.35">
      <c r="A4320" s="674" t="s">
        <v>3830</v>
      </c>
      <c r="B4320" s="676" t="s">
        <v>378</v>
      </c>
      <c r="C4320" s="672" t="s">
        <v>4280</v>
      </c>
      <c r="D4320" s="675">
        <v>44742</v>
      </c>
      <c r="E4320" s="477" t="s">
        <v>3127</v>
      </c>
      <c r="F4320" s="682" t="s">
        <v>453</v>
      </c>
      <c r="G4320" s="670">
        <f>_xlfn.XLOOKUP(Table3[[#This Row],[district]],LISTS!B:B,LISTS!C:C,0,0,1)</f>
        <v>80401060</v>
      </c>
    </row>
    <row r="4321" spans="1:7" ht="13.5" x14ac:dyDescent="0.35">
      <c r="A4321" s="674" t="s">
        <v>3781</v>
      </c>
      <c r="B4321" s="676" t="s">
        <v>3691</v>
      </c>
      <c r="C4321" s="672" t="s">
        <v>4280</v>
      </c>
      <c r="D4321" s="675">
        <v>44742</v>
      </c>
      <c r="E4321" s="477" t="s">
        <v>3127</v>
      </c>
      <c r="F4321" s="682" t="s">
        <v>453</v>
      </c>
      <c r="G4321" s="670">
        <f>_xlfn.XLOOKUP(Table3[[#This Row],[district]],LISTS!B:B,LISTS!C:C,0,0,1)</f>
        <v>80401060</v>
      </c>
    </row>
    <row r="4322" spans="1:7" ht="13.5" x14ac:dyDescent="0.35">
      <c r="A4322" s="674" t="s">
        <v>3781</v>
      </c>
      <c r="B4322" s="676" t="s">
        <v>378</v>
      </c>
      <c r="C4322" s="672" t="s">
        <v>4280</v>
      </c>
      <c r="D4322" s="675">
        <v>44742</v>
      </c>
      <c r="E4322" s="477" t="s">
        <v>3127</v>
      </c>
      <c r="F4322" s="682" t="s">
        <v>453</v>
      </c>
      <c r="G4322" s="670">
        <f>_xlfn.XLOOKUP(Table3[[#This Row],[district]],LISTS!B:B,LISTS!C:C,0,0,1)</f>
        <v>80401060</v>
      </c>
    </row>
    <row r="4323" spans="1:7" ht="13.5" x14ac:dyDescent="0.35">
      <c r="A4323" s="674" t="s">
        <v>3713</v>
      </c>
      <c r="B4323" s="676" t="s">
        <v>3693</v>
      </c>
      <c r="C4323" s="672" t="s">
        <v>4280</v>
      </c>
      <c r="D4323" s="675">
        <v>44742</v>
      </c>
      <c r="E4323" s="477" t="s">
        <v>3127</v>
      </c>
      <c r="F4323" s="682" t="s">
        <v>453</v>
      </c>
      <c r="G4323" s="670">
        <f>_xlfn.XLOOKUP(Table3[[#This Row],[district]],LISTS!B:B,LISTS!C:C,0,0,1)</f>
        <v>80401060</v>
      </c>
    </row>
    <row r="4324" spans="1:7" ht="13.5" x14ac:dyDescent="0.35">
      <c r="A4324" s="674" t="s">
        <v>3713</v>
      </c>
      <c r="B4324" s="676" t="s">
        <v>378</v>
      </c>
      <c r="C4324" s="672" t="s">
        <v>4280</v>
      </c>
      <c r="D4324" s="675">
        <v>44742</v>
      </c>
      <c r="E4324" s="477" t="s">
        <v>3127</v>
      </c>
      <c r="F4324" s="682" t="s">
        <v>453</v>
      </c>
      <c r="G4324" s="670">
        <f>_xlfn.XLOOKUP(Table3[[#This Row],[district]],LISTS!B:B,LISTS!C:C,0,0,1)</f>
        <v>80401060</v>
      </c>
    </row>
    <row r="4325" spans="1:7" ht="13.5" x14ac:dyDescent="0.35">
      <c r="A4325" s="670" t="s">
        <v>3535</v>
      </c>
      <c r="B4325" s="676" t="s">
        <v>4273</v>
      </c>
      <c r="C4325" s="672" t="s">
        <v>4280</v>
      </c>
      <c r="D4325" s="675">
        <v>44742</v>
      </c>
      <c r="E4325" s="477" t="s">
        <v>3127</v>
      </c>
      <c r="F4325" s="682" t="s">
        <v>453</v>
      </c>
      <c r="G4325" s="670">
        <f>_xlfn.XLOOKUP(Table3[[#This Row],[district]],LISTS!B:B,LISTS!C:C,0,0,1)</f>
        <v>80401060</v>
      </c>
    </row>
    <row r="4326" spans="1:7" ht="13.5" x14ac:dyDescent="0.35">
      <c r="A4326" s="674" t="s">
        <v>3535</v>
      </c>
      <c r="B4326" s="674" t="s">
        <v>378</v>
      </c>
      <c r="C4326" s="672" t="s">
        <v>4280</v>
      </c>
      <c r="D4326" s="675">
        <v>44742</v>
      </c>
      <c r="E4326" s="477" t="s">
        <v>3127</v>
      </c>
      <c r="F4326" s="682" t="s">
        <v>453</v>
      </c>
      <c r="G4326" s="670">
        <f>_xlfn.XLOOKUP(Table3[[#This Row],[district]],LISTS!B:B,LISTS!C:C,0,0,1)</f>
        <v>80401060</v>
      </c>
    </row>
    <row r="4327" spans="1:7" ht="13.5" x14ac:dyDescent="0.35">
      <c r="A4327" s="674" t="s">
        <v>3813</v>
      </c>
      <c r="B4327" s="676" t="s">
        <v>3634</v>
      </c>
      <c r="C4327" s="672" t="s">
        <v>4280</v>
      </c>
      <c r="D4327" s="675">
        <v>44742</v>
      </c>
      <c r="E4327" s="477" t="s">
        <v>3127</v>
      </c>
      <c r="F4327" s="682" t="s">
        <v>453</v>
      </c>
      <c r="G4327" s="670">
        <f>_xlfn.XLOOKUP(Table3[[#This Row],[district]],LISTS!B:B,LISTS!C:C,0,0,1)</f>
        <v>80401060</v>
      </c>
    </row>
    <row r="4328" spans="1:7" ht="13.5" x14ac:dyDescent="0.35">
      <c r="A4328" s="674" t="s">
        <v>3813</v>
      </c>
      <c r="B4328" s="676" t="s">
        <v>378</v>
      </c>
      <c r="C4328" s="672" t="s">
        <v>4280</v>
      </c>
      <c r="D4328" s="675">
        <v>44742</v>
      </c>
      <c r="E4328" s="477" t="s">
        <v>3127</v>
      </c>
      <c r="F4328" s="682" t="s">
        <v>453</v>
      </c>
      <c r="G4328" s="670">
        <f>_xlfn.XLOOKUP(Table3[[#This Row],[district]],LISTS!B:B,LISTS!C:C,0,0,1)</f>
        <v>80401060</v>
      </c>
    </row>
    <row r="4329" spans="1:7" ht="13.5" x14ac:dyDescent="0.35">
      <c r="A4329" s="674" t="s">
        <v>3673</v>
      </c>
      <c r="B4329" s="676" t="s">
        <v>607</v>
      </c>
      <c r="C4329" s="672" t="s">
        <v>4280</v>
      </c>
      <c r="D4329" s="675">
        <v>44742</v>
      </c>
      <c r="E4329" s="477" t="s">
        <v>3127</v>
      </c>
      <c r="F4329" s="682" t="s">
        <v>453</v>
      </c>
      <c r="G4329" s="670">
        <f>_xlfn.XLOOKUP(Table3[[#This Row],[district]],LISTS!B:B,LISTS!C:C,0,0,1)</f>
        <v>80401060</v>
      </c>
    </row>
    <row r="4330" spans="1:7" ht="13.5" x14ac:dyDescent="0.35">
      <c r="A4330" s="674" t="s">
        <v>3673</v>
      </c>
      <c r="B4330" s="676" t="s">
        <v>378</v>
      </c>
      <c r="C4330" s="672" t="s">
        <v>4280</v>
      </c>
      <c r="D4330" s="675">
        <v>44742</v>
      </c>
      <c r="E4330" s="477" t="s">
        <v>3127</v>
      </c>
      <c r="F4330" s="682" t="s">
        <v>453</v>
      </c>
      <c r="G4330" s="670">
        <f>_xlfn.XLOOKUP(Table3[[#This Row],[district]],LISTS!B:B,LISTS!C:C,0,0,1)</f>
        <v>80401060</v>
      </c>
    </row>
    <row r="4331" spans="1:7" ht="13.5" x14ac:dyDescent="0.35">
      <c r="A4331" s="671" t="s">
        <v>3938</v>
      </c>
      <c r="B4331" s="676" t="s">
        <v>378</v>
      </c>
      <c r="C4331" s="672" t="s">
        <v>4279</v>
      </c>
      <c r="D4331" s="675">
        <v>44742</v>
      </c>
      <c r="E4331" s="477" t="s">
        <v>3127</v>
      </c>
      <c r="F4331" s="682" t="s">
        <v>453</v>
      </c>
      <c r="G4331" s="670">
        <f>_xlfn.XLOOKUP(Table3[[#This Row],[district]],LISTS!B:B,LISTS!C:C,0,0,1)</f>
        <v>80401060</v>
      </c>
    </row>
    <row r="4332" spans="1:7" ht="13.5" x14ac:dyDescent="0.35">
      <c r="A4332" s="674" t="s">
        <v>3722</v>
      </c>
      <c r="B4332" s="676" t="s">
        <v>3637</v>
      </c>
      <c r="C4332" s="672" t="s">
        <v>4280</v>
      </c>
      <c r="D4332" s="675">
        <v>44742</v>
      </c>
      <c r="E4332" s="477" t="s">
        <v>3127</v>
      </c>
      <c r="F4332" s="682" t="s">
        <v>453</v>
      </c>
      <c r="G4332" s="670">
        <f>_xlfn.XLOOKUP(Table3[[#This Row],[district]],LISTS!B:B,LISTS!C:C,0,0,1)</f>
        <v>80401060</v>
      </c>
    </row>
    <row r="4333" spans="1:7" ht="13.5" x14ac:dyDescent="0.35">
      <c r="A4333" s="674" t="s">
        <v>3722</v>
      </c>
      <c r="B4333" s="676" t="s">
        <v>378</v>
      </c>
      <c r="C4333" s="672" t="s">
        <v>4280</v>
      </c>
      <c r="D4333" s="675">
        <v>44742</v>
      </c>
      <c r="E4333" s="477" t="s">
        <v>3127</v>
      </c>
      <c r="F4333" s="682" t="s">
        <v>453</v>
      </c>
      <c r="G4333" s="670">
        <f>_xlfn.XLOOKUP(Table3[[#This Row],[district]],LISTS!B:B,LISTS!C:C,0,0,1)</f>
        <v>80401060</v>
      </c>
    </row>
    <row r="4334" spans="1:7" ht="13.5" x14ac:dyDescent="0.35">
      <c r="A4334" s="674" t="s">
        <v>3833</v>
      </c>
      <c r="B4334" s="676" t="s">
        <v>3616</v>
      </c>
      <c r="C4334" s="672" t="s">
        <v>4280</v>
      </c>
      <c r="D4334" s="675">
        <v>44742</v>
      </c>
      <c r="E4334" s="477" t="s">
        <v>3127</v>
      </c>
      <c r="F4334" s="682" t="s">
        <v>453</v>
      </c>
      <c r="G4334" s="670">
        <f>_xlfn.XLOOKUP(Table3[[#This Row],[district]],LISTS!B:B,LISTS!C:C,0,0,1)</f>
        <v>80401060</v>
      </c>
    </row>
    <row r="4335" spans="1:7" ht="13.5" x14ac:dyDescent="0.35">
      <c r="A4335" s="674" t="s">
        <v>3833</v>
      </c>
      <c r="B4335" s="674" t="s">
        <v>3689</v>
      </c>
      <c r="C4335" s="672" t="s">
        <v>4280</v>
      </c>
      <c r="D4335" s="675">
        <v>44742</v>
      </c>
      <c r="E4335" s="477" t="s">
        <v>3127</v>
      </c>
      <c r="F4335" s="682" t="s">
        <v>453</v>
      </c>
      <c r="G4335" s="670">
        <f>_xlfn.XLOOKUP(Table3[[#This Row],[district]],LISTS!B:B,LISTS!C:C,0,0,1)</f>
        <v>80401060</v>
      </c>
    </row>
    <row r="4336" spans="1:7" ht="13.5" x14ac:dyDescent="0.35">
      <c r="A4336" s="670" t="s">
        <v>3568</v>
      </c>
      <c r="B4336" s="676" t="s">
        <v>3638</v>
      </c>
      <c r="C4336" s="672" t="s">
        <v>4279</v>
      </c>
      <c r="D4336" s="675">
        <v>44742</v>
      </c>
      <c r="E4336" s="477" t="s">
        <v>3127</v>
      </c>
      <c r="F4336" s="682" t="s">
        <v>453</v>
      </c>
      <c r="G4336" s="670">
        <f>_xlfn.XLOOKUP(Table3[[#This Row],[district]],LISTS!B:B,LISTS!C:C,0,0,1)</f>
        <v>80401060</v>
      </c>
    </row>
    <row r="4337" spans="1:7" ht="13.5" x14ac:dyDescent="0.35">
      <c r="A4337" s="674" t="s">
        <v>3568</v>
      </c>
      <c r="B4337" s="676" t="s">
        <v>3689</v>
      </c>
      <c r="C4337" s="672" t="s">
        <v>4279</v>
      </c>
      <c r="D4337" s="675">
        <v>44742</v>
      </c>
      <c r="E4337" s="477" t="s">
        <v>3127</v>
      </c>
      <c r="F4337" s="682" t="s">
        <v>453</v>
      </c>
      <c r="G4337" s="670">
        <f>_xlfn.XLOOKUP(Table3[[#This Row],[district]],LISTS!B:B,LISTS!C:C,0,0,1)</f>
        <v>80401060</v>
      </c>
    </row>
    <row r="4338" spans="1:7" ht="13.5" x14ac:dyDescent="0.35">
      <c r="A4338" s="674" t="s">
        <v>3660</v>
      </c>
      <c r="B4338" s="676" t="s">
        <v>3639</v>
      </c>
      <c r="C4338" s="672" t="s">
        <v>4280</v>
      </c>
      <c r="D4338" s="675">
        <v>44742</v>
      </c>
      <c r="E4338" s="477" t="s">
        <v>3127</v>
      </c>
      <c r="F4338" s="682" t="s">
        <v>453</v>
      </c>
      <c r="G4338" s="670">
        <f>_xlfn.XLOOKUP(Table3[[#This Row],[district]],LISTS!B:B,LISTS!C:C,0,0,1)</f>
        <v>80401060</v>
      </c>
    </row>
    <row r="4339" spans="1:7" ht="13.5" x14ac:dyDescent="0.35">
      <c r="A4339" s="674" t="s">
        <v>3660</v>
      </c>
      <c r="B4339" s="676" t="s">
        <v>3689</v>
      </c>
      <c r="C4339" s="672" t="s">
        <v>4280</v>
      </c>
      <c r="D4339" s="675">
        <v>44742</v>
      </c>
      <c r="E4339" s="477" t="s">
        <v>3127</v>
      </c>
      <c r="F4339" s="682" t="s">
        <v>453</v>
      </c>
      <c r="G4339" s="670">
        <f>_xlfn.XLOOKUP(Table3[[#This Row],[district]],LISTS!B:B,LISTS!C:C,0,0,1)</f>
        <v>80401060</v>
      </c>
    </row>
    <row r="4340" spans="1:7" ht="13.5" x14ac:dyDescent="0.35">
      <c r="A4340" s="670" t="s">
        <v>3547</v>
      </c>
      <c r="B4340" s="676" t="s">
        <v>3640</v>
      </c>
      <c r="C4340" s="672" t="s">
        <v>4279</v>
      </c>
      <c r="D4340" s="675">
        <v>44742</v>
      </c>
      <c r="E4340" s="477" t="s">
        <v>3127</v>
      </c>
      <c r="F4340" s="682" t="s">
        <v>453</v>
      </c>
      <c r="G4340" s="670">
        <f>_xlfn.XLOOKUP(Table3[[#This Row],[district]],LISTS!B:B,LISTS!C:C,0,0,1)</f>
        <v>80401060</v>
      </c>
    </row>
    <row r="4341" spans="1:7" ht="13.5" x14ac:dyDescent="0.35">
      <c r="A4341" s="674" t="s">
        <v>3547</v>
      </c>
      <c r="B4341" s="676" t="s">
        <v>3689</v>
      </c>
      <c r="C4341" s="672" t="s">
        <v>4279</v>
      </c>
      <c r="D4341" s="675">
        <v>44742</v>
      </c>
      <c r="E4341" s="477" t="s">
        <v>3127</v>
      </c>
      <c r="F4341" s="682" t="s">
        <v>453</v>
      </c>
      <c r="G4341" s="670">
        <f>_xlfn.XLOOKUP(Table3[[#This Row],[district]],LISTS!B:B,LISTS!C:C,0,0,1)</f>
        <v>80401060</v>
      </c>
    </row>
    <row r="4342" spans="1:7" ht="13.5" x14ac:dyDescent="0.35">
      <c r="A4342" s="670" t="s">
        <v>3524</v>
      </c>
      <c r="B4342" s="676" t="s">
        <v>3641</v>
      </c>
      <c r="C4342" s="672" t="s">
        <v>4280</v>
      </c>
      <c r="D4342" s="675">
        <v>44742</v>
      </c>
      <c r="E4342" s="477" t="s">
        <v>3127</v>
      </c>
      <c r="F4342" s="682" t="s">
        <v>453</v>
      </c>
      <c r="G4342" s="670">
        <f>_xlfn.XLOOKUP(Table3[[#This Row],[district]],LISTS!B:B,LISTS!C:C,0,0,1)</f>
        <v>80401060</v>
      </c>
    </row>
    <row r="4343" spans="1:7" ht="13.5" x14ac:dyDescent="0.35">
      <c r="A4343" s="674" t="s">
        <v>3524</v>
      </c>
      <c r="B4343" s="676" t="s">
        <v>3689</v>
      </c>
      <c r="C4343" s="672" t="s">
        <v>4280</v>
      </c>
      <c r="D4343" s="675">
        <v>44742</v>
      </c>
      <c r="E4343" s="477" t="s">
        <v>3127</v>
      </c>
      <c r="F4343" s="682" t="s">
        <v>453</v>
      </c>
      <c r="G4343" s="670">
        <f>_xlfn.XLOOKUP(Table3[[#This Row],[district]],LISTS!B:B,LISTS!C:C,0,0,1)</f>
        <v>80401060</v>
      </c>
    </row>
    <row r="4344" spans="1:7" ht="13.5" x14ac:dyDescent="0.35">
      <c r="A4344" s="671" t="s">
        <v>3939</v>
      </c>
      <c r="B4344" s="676" t="s">
        <v>3642</v>
      </c>
      <c r="C4344" s="672" t="s">
        <v>4279</v>
      </c>
      <c r="D4344" s="675">
        <v>44742</v>
      </c>
      <c r="E4344" s="477" t="s">
        <v>3127</v>
      </c>
      <c r="F4344" s="682" t="s">
        <v>453</v>
      </c>
      <c r="G4344" s="670">
        <f>_xlfn.XLOOKUP(Table3[[#This Row],[district]],LISTS!B:B,LISTS!C:C,0,0,1)</f>
        <v>80401060</v>
      </c>
    </row>
    <row r="4345" spans="1:7" ht="13.5" x14ac:dyDescent="0.35">
      <c r="A4345" s="674" t="s">
        <v>3939</v>
      </c>
      <c r="B4345" s="676" t="s">
        <v>3689</v>
      </c>
      <c r="C4345" s="672" t="s">
        <v>4279</v>
      </c>
      <c r="D4345" s="675">
        <v>44742</v>
      </c>
      <c r="E4345" s="477" t="s">
        <v>3127</v>
      </c>
      <c r="F4345" s="682" t="s">
        <v>453</v>
      </c>
      <c r="G4345" s="670">
        <f>_xlfn.XLOOKUP(Table3[[#This Row],[district]],LISTS!B:B,LISTS!C:C,0,0,1)</f>
        <v>80401060</v>
      </c>
    </row>
    <row r="4346" spans="1:7" ht="13.5" x14ac:dyDescent="0.35">
      <c r="A4346" s="671" t="s">
        <v>4254</v>
      </c>
      <c r="B4346" s="676" t="s">
        <v>3688</v>
      </c>
      <c r="C4346" s="672" t="s">
        <v>4280</v>
      </c>
      <c r="D4346" s="675">
        <v>44742</v>
      </c>
      <c r="E4346" s="477" t="s">
        <v>3127</v>
      </c>
      <c r="F4346" s="682" t="s">
        <v>453</v>
      </c>
      <c r="G4346" s="670">
        <f>_xlfn.XLOOKUP(Table3[[#This Row],[district]],LISTS!B:B,LISTS!C:C,0,0,1)</f>
        <v>80401060</v>
      </c>
    </row>
    <row r="4347" spans="1:7" ht="13.5" x14ac:dyDescent="0.35">
      <c r="A4347" s="674" t="s">
        <v>4254</v>
      </c>
      <c r="B4347" s="676" t="s">
        <v>3665</v>
      </c>
      <c r="C4347" s="672" t="s">
        <v>4280</v>
      </c>
      <c r="D4347" s="675">
        <v>44742</v>
      </c>
      <c r="E4347" s="477" t="s">
        <v>3127</v>
      </c>
      <c r="F4347" s="682" t="s">
        <v>453</v>
      </c>
      <c r="G4347" s="670">
        <f>_xlfn.XLOOKUP(Table3[[#This Row],[district]],LISTS!B:B,LISTS!C:C,0,0,1)</f>
        <v>80401060</v>
      </c>
    </row>
    <row r="4348" spans="1:7" ht="13.5" x14ac:dyDescent="0.35">
      <c r="A4348" s="674" t="s">
        <v>3728</v>
      </c>
      <c r="B4348" s="676" t="s">
        <v>373</v>
      </c>
      <c r="C4348" s="672" t="s">
        <v>4280</v>
      </c>
      <c r="D4348" s="675">
        <v>44742</v>
      </c>
      <c r="E4348" s="477" t="s">
        <v>3127</v>
      </c>
      <c r="F4348" s="682" t="s">
        <v>453</v>
      </c>
      <c r="G4348" s="670">
        <f>_xlfn.XLOOKUP(Table3[[#This Row],[district]],LISTS!B:B,LISTS!C:C,0,0,1)</f>
        <v>80401060</v>
      </c>
    </row>
    <row r="4349" spans="1:7" ht="13.5" x14ac:dyDescent="0.35">
      <c r="A4349" s="674" t="s">
        <v>3728</v>
      </c>
      <c r="B4349" s="676" t="s">
        <v>3689</v>
      </c>
      <c r="C4349" s="672" t="s">
        <v>4280</v>
      </c>
      <c r="D4349" s="675">
        <v>44742</v>
      </c>
      <c r="E4349" s="477" t="s">
        <v>3127</v>
      </c>
      <c r="F4349" s="682" t="s">
        <v>453</v>
      </c>
      <c r="G4349" s="670">
        <f>_xlfn.XLOOKUP(Table3[[#This Row],[district]],LISTS!B:B,LISTS!C:C,0,0,1)</f>
        <v>80401060</v>
      </c>
    </row>
    <row r="4350" spans="1:7" ht="13.5" x14ac:dyDescent="0.35">
      <c r="A4350" s="671" t="s">
        <v>4255</v>
      </c>
      <c r="B4350" s="676" t="s">
        <v>3689</v>
      </c>
      <c r="C4350" s="672" t="s">
        <v>4280</v>
      </c>
      <c r="D4350" s="675">
        <v>44742</v>
      </c>
      <c r="E4350" s="477" t="s">
        <v>3127</v>
      </c>
      <c r="F4350" s="682" t="s">
        <v>453</v>
      </c>
      <c r="G4350" s="670">
        <f>_xlfn.XLOOKUP(Table3[[#This Row],[district]],LISTS!B:B,LISTS!C:C,0,0,1)</f>
        <v>80401060</v>
      </c>
    </row>
    <row r="4351" spans="1:7" ht="13.5" x14ac:dyDescent="0.35">
      <c r="A4351" s="674" t="s">
        <v>4255</v>
      </c>
      <c r="B4351" s="676" t="s">
        <v>3665</v>
      </c>
      <c r="C4351" s="672" t="s">
        <v>4280</v>
      </c>
      <c r="D4351" s="675">
        <v>44742</v>
      </c>
      <c r="E4351" s="477" t="s">
        <v>3127</v>
      </c>
      <c r="F4351" s="682" t="s">
        <v>453</v>
      </c>
      <c r="G4351" s="670">
        <f>_xlfn.XLOOKUP(Table3[[#This Row],[district]],LISTS!B:B,LISTS!C:C,0,0,1)</f>
        <v>80401060</v>
      </c>
    </row>
    <row r="4352" spans="1:7" ht="13.5" x14ac:dyDescent="0.35">
      <c r="A4352" s="671" t="s">
        <v>3614</v>
      </c>
      <c r="B4352" s="676" t="s">
        <v>3645</v>
      </c>
      <c r="C4352" s="672" t="s">
        <v>4280</v>
      </c>
      <c r="D4352" s="675">
        <v>44742</v>
      </c>
      <c r="E4352" s="477" t="s">
        <v>3127</v>
      </c>
      <c r="F4352" s="682" t="s">
        <v>453</v>
      </c>
      <c r="G4352" s="670">
        <f>_xlfn.XLOOKUP(Table3[[#This Row],[district]],LISTS!B:B,LISTS!C:C,0,0,1)</f>
        <v>80401060</v>
      </c>
    </row>
    <row r="4353" spans="1:7" ht="13.5" x14ac:dyDescent="0.35">
      <c r="A4353" s="674" t="s">
        <v>3614</v>
      </c>
      <c r="B4353" s="676" t="s">
        <v>3689</v>
      </c>
      <c r="C4353" s="672" t="s">
        <v>4280</v>
      </c>
      <c r="D4353" s="675">
        <v>44742</v>
      </c>
      <c r="E4353" s="477" t="s">
        <v>3127</v>
      </c>
      <c r="F4353" s="682" t="s">
        <v>453</v>
      </c>
      <c r="G4353" s="670">
        <f>_xlfn.XLOOKUP(Table3[[#This Row],[district]],LISTS!B:B,LISTS!C:C,0,0,1)</f>
        <v>80401060</v>
      </c>
    </row>
    <row r="4354" spans="1:7" ht="13.5" x14ac:dyDescent="0.35">
      <c r="A4354" s="671" t="s">
        <v>3629</v>
      </c>
      <c r="B4354" s="676" t="s">
        <v>3648</v>
      </c>
      <c r="C4354" s="672" t="s">
        <v>4280</v>
      </c>
      <c r="D4354" s="675">
        <v>44742</v>
      </c>
      <c r="E4354" s="477" t="s">
        <v>3127</v>
      </c>
      <c r="F4354" s="682" t="s">
        <v>453</v>
      </c>
      <c r="G4354" s="670">
        <f>_xlfn.XLOOKUP(Table3[[#This Row],[district]],LISTS!B:B,LISTS!C:C,0,0,1)</f>
        <v>80401060</v>
      </c>
    </row>
    <row r="4355" spans="1:7" ht="13.5" x14ac:dyDescent="0.35">
      <c r="A4355" s="674" t="s">
        <v>3629</v>
      </c>
      <c r="B4355" s="676" t="s">
        <v>3689</v>
      </c>
      <c r="C4355" s="672" t="s">
        <v>4280</v>
      </c>
      <c r="D4355" s="675">
        <v>44742</v>
      </c>
      <c r="E4355" s="477" t="s">
        <v>3127</v>
      </c>
      <c r="F4355" s="682" t="s">
        <v>453</v>
      </c>
      <c r="G4355" s="670">
        <f>_xlfn.XLOOKUP(Table3[[#This Row],[district]],LISTS!B:B,LISTS!C:C,0,0,1)</f>
        <v>80401060</v>
      </c>
    </row>
    <row r="4356" spans="1:7" ht="13.5" x14ac:dyDescent="0.35">
      <c r="A4356" s="671" t="s">
        <v>4256</v>
      </c>
      <c r="B4356" s="676" t="s">
        <v>3691</v>
      </c>
      <c r="C4356" s="672" t="s">
        <v>4280</v>
      </c>
      <c r="D4356" s="675">
        <v>44742</v>
      </c>
      <c r="E4356" s="477" t="s">
        <v>3127</v>
      </c>
      <c r="F4356" s="682" t="s">
        <v>453</v>
      </c>
      <c r="G4356" s="670">
        <f>_xlfn.XLOOKUP(Table3[[#This Row],[district]],LISTS!B:B,LISTS!C:C,0,0,1)</f>
        <v>80401060</v>
      </c>
    </row>
    <row r="4357" spans="1:7" ht="13.5" x14ac:dyDescent="0.35">
      <c r="A4357" s="674" t="s">
        <v>4256</v>
      </c>
      <c r="B4357" s="676" t="s">
        <v>3665</v>
      </c>
      <c r="C4357" s="672" t="s">
        <v>4280</v>
      </c>
      <c r="D4357" s="675">
        <v>44742</v>
      </c>
      <c r="E4357" s="477" t="s">
        <v>3127</v>
      </c>
      <c r="F4357" s="682" t="s">
        <v>453</v>
      </c>
      <c r="G4357" s="670">
        <f>_xlfn.XLOOKUP(Table3[[#This Row],[district]],LISTS!B:B,LISTS!C:C,0,0,1)</f>
        <v>80401060</v>
      </c>
    </row>
    <row r="4358" spans="1:7" ht="13.5" x14ac:dyDescent="0.35">
      <c r="A4358" s="674" t="s">
        <v>3732</v>
      </c>
      <c r="B4358" s="676" t="s">
        <v>3649</v>
      </c>
      <c r="C4358" s="672" t="s">
        <v>4280</v>
      </c>
      <c r="D4358" s="675">
        <v>44742</v>
      </c>
      <c r="E4358" s="477" t="s">
        <v>3127</v>
      </c>
      <c r="F4358" s="682" t="s">
        <v>453</v>
      </c>
      <c r="G4358" s="670">
        <f>_xlfn.XLOOKUP(Table3[[#This Row],[district]],LISTS!B:B,LISTS!C:C,0,0,1)</f>
        <v>80401060</v>
      </c>
    </row>
    <row r="4359" spans="1:7" ht="13.5" x14ac:dyDescent="0.35">
      <c r="A4359" s="674" t="s">
        <v>3732</v>
      </c>
      <c r="B4359" s="674" t="s">
        <v>3689</v>
      </c>
      <c r="C4359" s="672" t="s">
        <v>4280</v>
      </c>
      <c r="D4359" s="675">
        <v>44742</v>
      </c>
      <c r="E4359" s="477" t="s">
        <v>3127</v>
      </c>
      <c r="F4359" s="682" t="s">
        <v>453</v>
      </c>
      <c r="G4359" s="670">
        <f>_xlfn.XLOOKUP(Table3[[#This Row],[district]],LISTS!B:B,LISTS!C:C,0,0,1)</f>
        <v>80401060</v>
      </c>
    </row>
    <row r="4360" spans="1:7" ht="13.5" x14ac:dyDescent="0.35">
      <c r="A4360" s="674" t="s">
        <v>3802</v>
      </c>
      <c r="B4360" s="676" t="s">
        <v>3650</v>
      </c>
      <c r="C4360" s="672" t="s">
        <v>4280</v>
      </c>
      <c r="D4360" s="675">
        <v>44742</v>
      </c>
      <c r="E4360" s="477" t="s">
        <v>3127</v>
      </c>
      <c r="F4360" s="682" t="s">
        <v>453</v>
      </c>
      <c r="G4360" s="670">
        <f>_xlfn.XLOOKUP(Table3[[#This Row],[district]],LISTS!B:B,LISTS!C:C,0,0,1)</f>
        <v>80401060</v>
      </c>
    </row>
    <row r="4361" spans="1:7" ht="13.5" x14ac:dyDescent="0.35">
      <c r="A4361" s="674" t="s">
        <v>3802</v>
      </c>
      <c r="B4361" s="676" t="s">
        <v>3689</v>
      </c>
      <c r="C4361" s="672" t="s">
        <v>4280</v>
      </c>
      <c r="D4361" s="675">
        <v>44742</v>
      </c>
      <c r="E4361" s="477" t="s">
        <v>3127</v>
      </c>
      <c r="F4361" s="682" t="s">
        <v>453</v>
      </c>
      <c r="G4361" s="670">
        <f>_xlfn.XLOOKUP(Table3[[#This Row],[district]],LISTS!B:B,LISTS!C:C,0,0,1)</f>
        <v>80401060</v>
      </c>
    </row>
    <row r="4362" spans="1:7" ht="13.5" x14ac:dyDescent="0.35">
      <c r="A4362" s="671" t="s">
        <v>3940</v>
      </c>
      <c r="B4362" s="676" t="s">
        <v>3482</v>
      </c>
      <c r="C4362" s="672" t="s">
        <v>4279</v>
      </c>
      <c r="D4362" s="675">
        <v>44742</v>
      </c>
      <c r="E4362" s="477" t="s">
        <v>3127</v>
      </c>
      <c r="F4362" s="682" t="s">
        <v>453</v>
      </c>
      <c r="G4362" s="670">
        <f>_xlfn.XLOOKUP(Table3[[#This Row],[district]],LISTS!B:B,LISTS!C:C,0,0,1)</f>
        <v>80401060</v>
      </c>
    </row>
    <row r="4363" spans="1:7" ht="13.5" x14ac:dyDescent="0.35">
      <c r="A4363" s="674" t="s">
        <v>3940</v>
      </c>
      <c r="B4363" s="676" t="s">
        <v>3689</v>
      </c>
      <c r="C4363" s="672" t="s">
        <v>4279</v>
      </c>
      <c r="D4363" s="675">
        <v>44742</v>
      </c>
      <c r="E4363" s="477" t="s">
        <v>3127</v>
      </c>
      <c r="F4363" s="682" t="s">
        <v>453</v>
      </c>
      <c r="G4363" s="670">
        <f>_xlfn.XLOOKUP(Table3[[#This Row],[district]],LISTS!B:B,LISTS!C:C,0,0,1)</f>
        <v>80401060</v>
      </c>
    </row>
    <row r="4364" spans="1:7" ht="13.5" x14ac:dyDescent="0.35">
      <c r="A4364" s="671" t="s">
        <v>4257</v>
      </c>
      <c r="B4364" s="676" t="s">
        <v>3693</v>
      </c>
      <c r="C4364" s="672" t="s">
        <v>4280</v>
      </c>
      <c r="D4364" s="675">
        <v>44742</v>
      </c>
      <c r="E4364" s="477" t="s">
        <v>3127</v>
      </c>
      <c r="F4364" s="682" t="s">
        <v>453</v>
      </c>
      <c r="G4364" s="670">
        <f>_xlfn.XLOOKUP(Table3[[#This Row],[district]],LISTS!B:B,LISTS!C:C,0,0,1)</f>
        <v>80401060</v>
      </c>
    </row>
    <row r="4365" spans="1:7" ht="13.5" x14ac:dyDescent="0.35">
      <c r="A4365" s="674" t="s">
        <v>4257</v>
      </c>
      <c r="B4365" s="676" t="s">
        <v>3665</v>
      </c>
      <c r="C4365" s="672" t="s">
        <v>4280</v>
      </c>
      <c r="D4365" s="675">
        <v>44742</v>
      </c>
      <c r="E4365" s="477" t="s">
        <v>3127</v>
      </c>
      <c r="F4365" s="682" t="s">
        <v>453</v>
      </c>
      <c r="G4365" s="670">
        <f>_xlfn.XLOOKUP(Table3[[#This Row],[district]],LISTS!B:B,LISTS!C:C,0,0,1)</f>
        <v>80401060</v>
      </c>
    </row>
    <row r="4366" spans="1:7" ht="13.5" x14ac:dyDescent="0.35">
      <c r="A4366" s="671" t="s">
        <v>4258</v>
      </c>
      <c r="B4366" s="676" t="s">
        <v>4273</v>
      </c>
      <c r="C4366" s="672" t="s">
        <v>4280</v>
      </c>
      <c r="D4366" s="675">
        <v>44742</v>
      </c>
      <c r="E4366" s="477" t="s">
        <v>3127</v>
      </c>
      <c r="F4366" s="682" t="s">
        <v>453</v>
      </c>
      <c r="G4366" s="670">
        <f>_xlfn.XLOOKUP(Table3[[#This Row],[district]],LISTS!B:B,LISTS!C:C,0,0,1)</f>
        <v>80401060</v>
      </c>
    </row>
    <row r="4367" spans="1:7" ht="13.5" x14ac:dyDescent="0.35">
      <c r="A4367" s="674" t="s">
        <v>4258</v>
      </c>
      <c r="B4367" s="676" t="s">
        <v>3665</v>
      </c>
      <c r="C4367" s="672" t="s">
        <v>4280</v>
      </c>
      <c r="D4367" s="675">
        <v>44742</v>
      </c>
      <c r="E4367" s="477" t="s">
        <v>3127</v>
      </c>
      <c r="F4367" s="682" t="s">
        <v>453</v>
      </c>
      <c r="G4367" s="670">
        <f>_xlfn.XLOOKUP(Table3[[#This Row],[district]],LISTS!B:B,LISTS!C:C,0,0,1)</f>
        <v>80401060</v>
      </c>
    </row>
    <row r="4368" spans="1:7" ht="13.5" x14ac:dyDescent="0.35">
      <c r="A4368" s="671" t="s">
        <v>4259</v>
      </c>
      <c r="B4368" s="676" t="s">
        <v>3634</v>
      </c>
      <c r="C4368" s="672" t="s">
        <v>4280</v>
      </c>
      <c r="D4368" s="675">
        <v>44742</v>
      </c>
      <c r="E4368" s="477" t="s">
        <v>3127</v>
      </c>
      <c r="F4368" s="682" t="s">
        <v>453</v>
      </c>
      <c r="G4368" s="670">
        <f>_xlfn.XLOOKUP(Table3[[#This Row],[district]],LISTS!B:B,LISTS!C:C,0,0,1)</f>
        <v>80401060</v>
      </c>
    </row>
    <row r="4369" spans="1:7" ht="13.5" x14ac:dyDescent="0.35">
      <c r="A4369" s="674" t="s">
        <v>4259</v>
      </c>
      <c r="B4369" s="676" t="s">
        <v>3665</v>
      </c>
      <c r="C4369" s="672" t="s">
        <v>4280</v>
      </c>
      <c r="D4369" s="675">
        <v>44742</v>
      </c>
      <c r="E4369" s="477" t="s">
        <v>3127</v>
      </c>
      <c r="F4369" s="682" t="s">
        <v>453</v>
      </c>
      <c r="G4369" s="670">
        <f>_xlfn.XLOOKUP(Table3[[#This Row],[district]],LISTS!B:B,LISTS!C:C,0,0,1)</f>
        <v>80401060</v>
      </c>
    </row>
    <row r="4370" spans="1:7" ht="13.5" x14ac:dyDescent="0.35">
      <c r="A4370" s="674" t="s">
        <v>3724</v>
      </c>
      <c r="B4370" s="676" t="s">
        <v>3656</v>
      </c>
      <c r="C4370" s="672" t="s">
        <v>4280</v>
      </c>
      <c r="D4370" s="675">
        <v>44742</v>
      </c>
      <c r="E4370" s="477" t="s">
        <v>3127</v>
      </c>
      <c r="F4370" s="682" t="s">
        <v>453</v>
      </c>
      <c r="G4370" s="670">
        <f>_xlfn.XLOOKUP(Table3[[#This Row],[district]],LISTS!B:B,LISTS!C:C,0,0,1)</f>
        <v>80401060</v>
      </c>
    </row>
    <row r="4371" spans="1:7" ht="13.5" x14ac:dyDescent="0.35">
      <c r="A4371" s="674" t="s">
        <v>3724</v>
      </c>
      <c r="B4371" s="676" t="s">
        <v>3689</v>
      </c>
      <c r="C4371" s="672" t="s">
        <v>4280</v>
      </c>
      <c r="D4371" s="675">
        <v>44742</v>
      </c>
      <c r="E4371" s="477" t="s">
        <v>3127</v>
      </c>
      <c r="F4371" s="682" t="s">
        <v>453</v>
      </c>
      <c r="G4371" s="670">
        <f>_xlfn.XLOOKUP(Table3[[#This Row],[district]],LISTS!B:B,LISTS!C:C,0,0,1)</f>
        <v>80401060</v>
      </c>
    </row>
    <row r="4372" spans="1:7" ht="13.5" x14ac:dyDescent="0.35">
      <c r="A4372" s="671" t="s">
        <v>4260</v>
      </c>
      <c r="B4372" s="676" t="s">
        <v>607</v>
      </c>
      <c r="C4372" s="672" t="s">
        <v>4280</v>
      </c>
      <c r="D4372" s="675">
        <v>44742</v>
      </c>
      <c r="E4372" s="477" t="s">
        <v>3127</v>
      </c>
      <c r="F4372" s="682" t="s">
        <v>453</v>
      </c>
      <c r="G4372" s="670">
        <f>_xlfn.XLOOKUP(Table3[[#This Row],[district]],LISTS!B:B,LISTS!C:C,0,0,1)</f>
        <v>80401060</v>
      </c>
    </row>
    <row r="4373" spans="1:7" ht="13.5" x14ac:dyDescent="0.35">
      <c r="A4373" s="674" t="s">
        <v>4260</v>
      </c>
      <c r="B4373" s="674" t="s">
        <v>3665</v>
      </c>
      <c r="C4373" s="672" t="s">
        <v>4280</v>
      </c>
      <c r="D4373" s="675">
        <v>44742</v>
      </c>
      <c r="E4373" s="477" t="s">
        <v>3127</v>
      </c>
      <c r="F4373" s="682" t="s">
        <v>453</v>
      </c>
      <c r="G4373" s="670">
        <f>_xlfn.XLOOKUP(Table3[[#This Row],[district]],LISTS!B:B,LISTS!C:C,0,0,1)</f>
        <v>80401060</v>
      </c>
    </row>
    <row r="4374" spans="1:7" ht="13.5" x14ac:dyDescent="0.35">
      <c r="A4374" s="674" t="s">
        <v>3677</v>
      </c>
      <c r="B4374" s="676" t="s">
        <v>336</v>
      </c>
      <c r="C4374" s="672" t="s">
        <v>4280</v>
      </c>
      <c r="D4374" s="675">
        <v>44742</v>
      </c>
      <c r="E4374" s="477" t="s">
        <v>3127</v>
      </c>
      <c r="F4374" s="682" t="s">
        <v>453</v>
      </c>
      <c r="G4374" s="670">
        <f>_xlfn.XLOOKUP(Table3[[#This Row],[district]],LISTS!B:B,LISTS!C:C,0,0,1)</f>
        <v>80401060</v>
      </c>
    </row>
    <row r="4375" spans="1:7" ht="13.5" x14ac:dyDescent="0.35">
      <c r="A4375" s="674" t="s">
        <v>3677</v>
      </c>
      <c r="B4375" s="676" t="s">
        <v>3689</v>
      </c>
      <c r="C4375" s="672" t="s">
        <v>4280</v>
      </c>
      <c r="D4375" s="675">
        <v>44742</v>
      </c>
      <c r="E4375" s="477" t="s">
        <v>3127</v>
      </c>
      <c r="F4375" s="682" t="s">
        <v>453</v>
      </c>
      <c r="G4375" s="670">
        <f>_xlfn.XLOOKUP(Table3[[#This Row],[district]],LISTS!B:B,LISTS!C:C,0,0,1)</f>
        <v>80401060</v>
      </c>
    </row>
    <row r="4376" spans="1:7" ht="13.5" x14ac:dyDescent="0.35">
      <c r="A4376" s="671" t="s">
        <v>3941</v>
      </c>
      <c r="B4376" s="676" t="s">
        <v>3658</v>
      </c>
      <c r="C4376" s="672" t="s">
        <v>4279</v>
      </c>
      <c r="D4376" s="675">
        <v>44742</v>
      </c>
      <c r="E4376" s="477" t="s">
        <v>3127</v>
      </c>
      <c r="F4376" s="682" t="s">
        <v>453</v>
      </c>
      <c r="G4376" s="670">
        <f>_xlfn.XLOOKUP(Table3[[#This Row],[district]],LISTS!B:B,LISTS!C:C,0,0,1)</f>
        <v>80401060</v>
      </c>
    </row>
    <row r="4377" spans="1:7" ht="13.5" x14ac:dyDescent="0.35">
      <c r="A4377" s="674" t="s">
        <v>3941</v>
      </c>
      <c r="B4377" s="676" t="s">
        <v>3689</v>
      </c>
      <c r="C4377" s="672" t="s">
        <v>4279</v>
      </c>
      <c r="D4377" s="675">
        <v>44742</v>
      </c>
      <c r="E4377" s="477" t="s">
        <v>3127</v>
      </c>
      <c r="F4377" s="682" t="s">
        <v>453</v>
      </c>
      <c r="G4377" s="670">
        <f>_xlfn.XLOOKUP(Table3[[#This Row],[district]],LISTS!B:B,LISTS!C:C,0,0,1)</f>
        <v>80401060</v>
      </c>
    </row>
    <row r="4378" spans="1:7" ht="13.5" x14ac:dyDescent="0.35">
      <c r="A4378" s="671" t="s">
        <v>3942</v>
      </c>
      <c r="B4378" s="676" t="s">
        <v>3665</v>
      </c>
      <c r="C4378" s="672" t="s">
        <v>4279</v>
      </c>
      <c r="D4378" s="675">
        <v>44742</v>
      </c>
      <c r="E4378" s="477" t="s">
        <v>3127</v>
      </c>
      <c r="F4378" s="682" t="s">
        <v>453</v>
      </c>
      <c r="G4378" s="670">
        <f>_xlfn.XLOOKUP(Table3[[#This Row],[district]],LISTS!B:B,LISTS!C:C,0,0,1)</f>
        <v>80401060</v>
      </c>
    </row>
    <row r="4379" spans="1:7" ht="13.5" x14ac:dyDescent="0.35">
      <c r="A4379" s="674" t="s">
        <v>3942</v>
      </c>
      <c r="B4379" s="676" t="s">
        <v>3689</v>
      </c>
      <c r="C4379" s="672" t="s">
        <v>4279</v>
      </c>
      <c r="D4379" s="675">
        <v>44742</v>
      </c>
      <c r="E4379" s="477" t="s">
        <v>3127</v>
      </c>
      <c r="F4379" s="682" t="s">
        <v>453</v>
      </c>
      <c r="G4379" s="670">
        <f>_xlfn.XLOOKUP(Table3[[#This Row],[district]],LISTS!B:B,LISTS!C:C,0,0,1)</f>
        <v>80401060</v>
      </c>
    </row>
    <row r="4380" spans="1:7" ht="13.5" x14ac:dyDescent="0.35">
      <c r="A4380" s="670" t="s">
        <v>3598</v>
      </c>
      <c r="B4380" s="676" t="s">
        <v>3671</v>
      </c>
      <c r="C4380" s="672" t="s">
        <v>4279</v>
      </c>
      <c r="D4380" s="675">
        <v>44742</v>
      </c>
      <c r="E4380" s="477" t="s">
        <v>3127</v>
      </c>
      <c r="F4380" s="682" t="s">
        <v>453</v>
      </c>
      <c r="G4380" s="670">
        <f>_xlfn.XLOOKUP(Table3[[#This Row],[district]],LISTS!B:B,LISTS!C:C,0,0,1)</f>
        <v>80401060</v>
      </c>
    </row>
    <row r="4381" spans="1:7" ht="13.5" x14ac:dyDescent="0.35">
      <c r="A4381" s="674" t="s">
        <v>3598</v>
      </c>
      <c r="B4381" s="676" t="s">
        <v>3689</v>
      </c>
      <c r="C4381" s="672" t="s">
        <v>4279</v>
      </c>
      <c r="D4381" s="675">
        <v>44742</v>
      </c>
      <c r="E4381" s="477" t="s">
        <v>3127</v>
      </c>
      <c r="F4381" s="682" t="s">
        <v>453</v>
      </c>
      <c r="G4381" s="670">
        <f>_xlfn.XLOOKUP(Table3[[#This Row],[district]],LISTS!B:B,LISTS!C:C,0,0,1)</f>
        <v>80401060</v>
      </c>
    </row>
    <row r="4382" spans="1:7" ht="13.5" x14ac:dyDescent="0.35">
      <c r="A4382" s="671" t="s">
        <v>4261</v>
      </c>
      <c r="B4382" s="676" t="s">
        <v>378</v>
      </c>
      <c r="C4382" s="672" t="s">
        <v>4280</v>
      </c>
      <c r="D4382" s="675">
        <v>44742</v>
      </c>
      <c r="E4382" s="477" t="s">
        <v>3127</v>
      </c>
      <c r="F4382" s="682" t="s">
        <v>453</v>
      </c>
      <c r="G4382" s="670">
        <f>_xlfn.XLOOKUP(Table3[[#This Row],[district]],LISTS!B:B,LISTS!C:C,0,0,1)</f>
        <v>80401060</v>
      </c>
    </row>
    <row r="4383" spans="1:7" ht="13.5" x14ac:dyDescent="0.35">
      <c r="A4383" s="674" t="s">
        <v>4261</v>
      </c>
      <c r="B4383" s="676" t="s">
        <v>3665</v>
      </c>
      <c r="C4383" s="672" t="s">
        <v>4280</v>
      </c>
      <c r="D4383" s="675">
        <v>44742</v>
      </c>
      <c r="E4383" s="477" t="s">
        <v>3127</v>
      </c>
      <c r="F4383" s="682" t="s">
        <v>453</v>
      </c>
      <c r="G4383" s="670">
        <f>_xlfn.XLOOKUP(Table3[[#This Row],[district]],LISTS!B:B,LISTS!C:C,0,0,1)</f>
        <v>80401060</v>
      </c>
    </row>
    <row r="4384" spans="1:7" ht="13.5" x14ac:dyDescent="0.35">
      <c r="A4384" s="670" t="s">
        <v>3597</v>
      </c>
      <c r="B4384" s="676" t="s">
        <v>3674</v>
      </c>
      <c r="C4384" s="672" t="s">
        <v>4279</v>
      </c>
      <c r="D4384" s="675">
        <v>44742</v>
      </c>
      <c r="E4384" s="477" t="s">
        <v>3127</v>
      </c>
      <c r="F4384" s="682" t="s">
        <v>453</v>
      </c>
      <c r="G4384" s="670">
        <f>_xlfn.XLOOKUP(Table3[[#This Row],[district]],LISTS!B:B,LISTS!C:C,0,0,1)</f>
        <v>80401060</v>
      </c>
    </row>
    <row r="4385" spans="1:7" ht="13.5" x14ac:dyDescent="0.35">
      <c r="A4385" s="674" t="s">
        <v>3597</v>
      </c>
      <c r="B4385" s="676" t="s">
        <v>3689</v>
      </c>
      <c r="C4385" s="672" t="s">
        <v>4279</v>
      </c>
      <c r="D4385" s="675">
        <v>44742</v>
      </c>
      <c r="E4385" s="477" t="s">
        <v>3127</v>
      </c>
      <c r="F4385" s="682" t="s">
        <v>453</v>
      </c>
      <c r="G4385" s="670">
        <f>_xlfn.XLOOKUP(Table3[[#This Row],[district]],LISTS!B:B,LISTS!C:C,0,0,1)</f>
        <v>80401060</v>
      </c>
    </row>
    <row r="4386" spans="1:7" ht="13.5" x14ac:dyDescent="0.35">
      <c r="A4386" s="670" t="s">
        <v>3512</v>
      </c>
      <c r="B4386" s="676" t="s">
        <v>3676</v>
      </c>
      <c r="C4386" s="672" t="s">
        <v>4280</v>
      </c>
      <c r="D4386" s="675">
        <v>44742</v>
      </c>
      <c r="E4386" s="477" t="s">
        <v>3127</v>
      </c>
      <c r="F4386" s="682" t="s">
        <v>453</v>
      </c>
      <c r="G4386" s="670">
        <f>_xlfn.XLOOKUP(Table3[[#This Row],[district]],LISTS!B:B,LISTS!C:C,0,0,1)</f>
        <v>80401060</v>
      </c>
    </row>
    <row r="4387" spans="1:7" ht="13.5" x14ac:dyDescent="0.35">
      <c r="A4387" s="674" t="s">
        <v>3512</v>
      </c>
      <c r="B4387" s="674" t="s">
        <v>3689</v>
      </c>
      <c r="C4387" s="672" t="s">
        <v>4280</v>
      </c>
      <c r="D4387" s="675">
        <v>44742</v>
      </c>
      <c r="E4387" s="477" t="s">
        <v>3127</v>
      </c>
      <c r="F4387" s="682" t="s">
        <v>453</v>
      </c>
      <c r="G4387" s="670">
        <f>_xlfn.XLOOKUP(Table3[[#This Row],[district]],LISTS!B:B,LISTS!C:C,0,0,1)</f>
        <v>80401060</v>
      </c>
    </row>
    <row r="4388" spans="1:7" ht="13.5" x14ac:dyDescent="0.35">
      <c r="A4388" s="671" t="s">
        <v>3943</v>
      </c>
      <c r="B4388" s="676" t="s">
        <v>3680</v>
      </c>
      <c r="C4388" s="672" t="s">
        <v>4279</v>
      </c>
      <c r="D4388" s="675">
        <v>44742</v>
      </c>
      <c r="E4388" s="477" t="s">
        <v>3127</v>
      </c>
      <c r="F4388" s="682" t="s">
        <v>453</v>
      </c>
      <c r="G4388" s="670">
        <f>_xlfn.XLOOKUP(Table3[[#This Row],[district]],LISTS!B:B,LISTS!C:C,0,0,1)</f>
        <v>80401060</v>
      </c>
    </row>
    <row r="4389" spans="1:7" ht="13.5" x14ac:dyDescent="0.35">
      <c r="A4389" s="674" t="s">
        <v>3943</v>
      </c>
      <c r="B4389" s="676" t="s">
        <v>3689</v>
      </c>
      <c r="C4389" s="672" t="s">
        <v>4279</v>
      </c>
      <c r="D4389" s="675">
        <v>44742</v>
      </c>
      <c r="E4389" s="477" t="s">
        <v>3127</v>
      </c>
      <c r="F4389" s="682" t="s">
        <v>453</v>
      </c>
      <c r="G4389" s="670">
        <f>_xlfn.XLOOKUP(Table3[[#This Row],[district]],LISTS!B:B,LISTS!C:C,0,0,1)</f>
        <v>80401060</v>
      </c>
    </row>
    <row r="4390" spans="1:7" ht="13.5" x14ac:dyDescent="0.35">
      <c r="A4390" s="670" t="s">
        <v>3580</v>
      </c>
      <c r="B4390" s="676" t="s">
        <v>3682</v>
      </c>
      <c r="C4390" s="672" t="s">
        <v>4279</v>
      </c>
      <c r="D4390" s="675">
        <v>44742</v>
      </c>
      <c r="E4390" s="477" t="s">
        <v>3127</v>
      </c>
      <c r="F4390" s="682" t="s">
        <v>453</v>
      </c>
      <c r="G4390" s="670">
        <f>_xlfn.XLOOKUP(Table3[[#This Row],[district]],LISTS!B:B,LISTS!C:C,0,0,1)</f>
        <v>80401060</v>
      </c>
    </row>
    <row r="4391" spans="1:7" ht="13.5" x14ac:dyDescent="0.35">
      <c r="A4391" s="674" t="s">
        <v>3580</v>
      </c>
      <c r="B4391" s="676" t="s">
        <v>3689</v>
      </c>
      <c r="C4391" s="672" t="s">
        <v>4279</v>
      </c>
      <c r="D4391" s="675">
        <v>44742</v>
      </c>
      <c r="E4391" s="477" t="s">
        <v>3127</v>
      </c>
      <c r="F4391" s="682" t="s">
        <v>453</v>
      </c>
      <c r="G4391" s="670">
        <f>_xlfn.XLOOKUP(Table3[[#This Row],[district]],LISTS!B:B,LISTS!C:C,0,0,1)</f>
        <v>80401060</v>
      </c>
    </row>
    <row r="4392" spans="1:7" ht="13.5" x14ac:dyDescent="0.35">
      <c r="A4392" s="671" t="s">
        <v>4262</v>
      </c>
      <c r="B4392" s="676" t="s">
        <v>3637</v>
      </c>
      <c r="C4392" s="672" t="s">
        <v>4280</v>
      </c>
      <c r="D4392" s="675">
        <v>44742</v>
      </c>
      <c r="E4392" s="477" t="s">
        <v>3127</v>
      </c>
      <c r="F4392" s="682" t="s">
        <v>453</v>
      </c>
      <c r="G4392" s="670">
        <f>_xlfn.XLOOKUP(Table3[[#This Row],[district]],LISTS!B:B,LISTS!C:C,0,0,1)</f>
        <v>80401060</v>
      </c>
    </row>
    <row r="4393" spans="1:7" ht="13.5" x14ac:dyDescent="0.35">
      <c r="A4393" s="674" t="s">
        <v>4262</v>
      </c>
      <c r="B4393" s="676" t="s">
        <v>3665</v>
      </c>
      <c r="C4393" s="672" t="s">
        <v>4280</v>
      </c>
      <c r="D4393" s="675">
        <v>44742</v>
      </c>
      <c r="E4393" s="477" t="s">
        <v>3127</v>
      </c>
      <c r="F4393" s="682" t="s">
        <v>453</v>
      </c>
      <c r="G4393" s="670">
        <f>_xlfn.XLOOKUP(Table3[[#This Row],[district]],LISTS!B:B,LISTS!C:C,0,0,1)</f>
        <v>80401060</v>
      </c>
    </row>
    <row r="4394" spans="1:7" ht="13.5" x14ac:dyDescent="0.35">
      <c r="A4394" s="674" t="s">
        <v>3698</v>
      </c>
      <c r="B4394" s="676" t="s">
        <v>3683</v>
      </c>
      <c r="C4394" s="672" t="s">
        <v>4280</v>
      </c>
      <c r="D4394" s="675">
        <v>44742</v>
      </c>
      <c r="E4394" s="477" t="s">
        <v>3127</v>
      </c>
      <c r="F4394" s="682" t="s">
        <v>453</v>
      </c>
      <c r="G4394" s="670">
        <f>_xlfn.XLOOKUP(Table3[[#This Row],[district]],LISTS!B:B,LISTS!C:C,0,0,1)</f>
        <v>80401060</v>
      </c>
    </row>
    <row r="4395" spans="1:7" ht="13.5" x14ac:dyDescent="0.35">
      <c r="A4395" s="674" t="s">
        <v>3698</v>
      </c>
      <c r="B4395" s="676" t="s">
        <v>3689</v>
      </c>
      <c r="C4395" s="672" t="s">
        <v>4280</v>
      </c>
      <c r="D4395" s="675">
        <v>44742</v>
      </c>
      <c r="E4395" s="477" t="s">
        <v>3127</v>
      </c>
      <c r="F4395" s="682" t="s">
        <v>453</v>
      </c>
      <c r="G4395" s="670">
        <f>_xlfn.XLOOKUP(Table3[[#This Row],[district]],LISTS!B:B,LISTS!C:C,0,0,1)</f>
        <v>80401060</v>
      </c>
    </row>
    <row r="4396" spans="1:7" ht="13.5" x14ac:dyDescent="0.35">
      <c r="A4396" s="670" t="s">
        <v>3532</v>
      </c>
      <c r="B4396" s="676" t="s">
        <v>3685</v>
      </c>
      <c r="C4396" s="672" t="s">
        <v>4280</v>
      </c>
      <c r="D4396" s="675">
        <v>44742</v>
      </c>
      <c r="E4396" s="477" t="s">
        <v>3127</v>
      </c>
      <c r="F4396" s="682" t="s">
        <v>453</v>
      </c>
      <c r="G4396" s="670">
        <f>_xlfn.XLOOKUP(Table3[[#This Row],[district]],LISTS!B:B,LISTS!C:C,0,0,1)</f>
        <v>80401060</v>
      </c>
    </row>
    <row r="4397" spans="1:7" ht="13.5" x14ac:dyDescent="0.35">
      <c r="A4397" s="674" t="s">
        <v>3532</v>
      </c>
      <c r="B4397" s="674" t="s">
        <v>3691</v>
      </c>
      <c r="C4397" s="672" t="s">
        <v>4280</v>
      </c>
      <c r="D4397" s="675">
        <v>44742</v>
      </c>
      <c r="E4397" s="477" t="s">
        <v>3127</v>
      </c>
      <c r="F4397" s="682" t="s">
        <v>453</v>
      </c>
      <c r="G4397" s="670">
        <f>_xlfn.XLOOKUP(Table3[[#This Row],[district]],LISTS!B:B,LISTS!C:C,0,0,1)</f>
        <v>80401060</v>
      </c>
    </row>
    <row r="4398" spans="1:7" ht="13.5" x14ac:dyDescent="0.35">
      <c r="A4398" s="670" t="s">
        <v>3529</v>
      </c>
      <c r="B4398" s="676" t="s">
        <v>3688</v>
      </c>
      <c r="C4398" s="672" t="s">
        <v>4280</v>
      </c>
      <c r="D4398" s="675">
        <v>44742</v>
      </c>
      <c r="E4398" s="477" t="s">
        <v>3127</v>
      </c>
      <c r="F4398" s="682" t="s">
        <v>453</v>
      </c>
      <c r="G4398" s="670">
        <f>_xlfn.XLOOKUP(Table3[[#This Row],[district]],LISTS!B:B,LISTS!C:C,0,0,1)</f>
        <v>80401060</v>
      </c>
    </row>
    <row r="4399" spans="1:7" ht="13.5" x14ac:dyDescent="0.35">
      <c r="A4399" s="674" t="s">
        <v>3529</v>
      </c>
      <c r="B4399" s="676" t="s">
        <v>3691</v>
      </c>
      <c r="C4399" s="672" t="s">
        <v>4280</v>
      </c>
      <c r="D4399" s="675">
        <v>44742</v>
      </c>
      <c r="E4399" s="477" t="s">
        <v>3127</v>
      </c>
      <c r="F4399" s="682" t="s">
        <v>453</v>
      </c>
      <c r="G4399" s="670">
        <f>_xlfn.XLOOKUP(Table3[[#This Row],[district]],LISTS!B:B,LISTS!C:C,0,0,1)</f>
        <v>80401060</v>
      </c>
    </row>
    <row r="4400" spans="1:7" ht="13.5" x14ac:dyDescent="0.35">
      <c r="A4400" s="671" t="s">
        <v>4263</v>
      </c>
      <c r="B4400" s="676" t="s">
        <v>3616</v>
      </c>
      <c r="C4400" s="672" t="s">
        <v>4280</v>
      </c>
      <c r="D4400" s="675">
        <v>44742</v>
      </c>
      <c r="E4400" s="477" t="s">
        <v>3127</v>
      </c>
      <c r="F4400" s="682" t="s">
        <v>453</v>
      </c>
      <c r="G4400" s="670">
        <f>_xlfn.XLOOKUP(Table3[[#This Row],[district]],LISTS!B:B,LISTS!C:C,0,0,1)</f>
        <v>80401060</v>
      </c>
    </row>
    <row r="4401" spans="1:7" ht="13.5" x14ac:dyDescent="0.35">
      <c r="A4401" s="674" t="s">
        <v>4263</v>
      </c>
      <c r="B4401" s="676" t="s">
        <v>3665</v>
      </c>
      <c r="C4401" s="672" t="s">
        <v>4280</v>
      </c>
      <c r="D4401" s="675">
        <v>44742</v>
      </c>
      <c r="E4401" s="477" t="s">
        <v>3127</v>
      </c>
      <c r="F4401" s="682" t="s">
        <v>453</v>
      </c>
      <c r="G4401" s="670">
        <f>_xlfn.XLOOKUP(Table3[[#This Row],[district]],LISTS!B:B,LISTS!C:C,0,0,1)</f>
        <v>80401060</v>
      </c>
    </row>
    <row r="4402" spans="1:7" ht="13.5" x14ac:dyDescent="0.35">
      <c r="A4402" s="674" t="s">
        <v>3682</v>
      </c>
      <c r="B4402" s="676" t="s">
        <v>3689</v>
      </c>
      <c r="C4402" s="672" t="s">
        <v>4280</v>
      </c>
      <c r="D4402" s="675">
        <v>44742</v>
      </c>
      <c r="E4402" s="477" t="s">
        <v>3127</v>
      </c>
      <c r="F4402" s="682" t="s">
        <v>453</v>
      </c>
      <c r="G4402" s="670">
        <f>_xlfn.XLOOKUP(Table3[[#This Row],[district]],LISTS!B:B,LISTS!C:C,0,0,1)</f>
        <v>80401060</v>
      </c>
    </row>
    <row r="4403" spans="1:7" ht="13.5" x14ac:dyDescent="0.35">
      <c r="A4403" s="674" t="s">
        <v>3682</v>
      </c>
      <c r="B4403" s="676" t="s">
        <v>3691</v>
      </c>
      <c r="C4403" s="672" t="s">
        <v>4280</v>
      </c>
      <c r="D4403" s="675">
        <v>44742</v>
      </c>
      <c r="E4403" s="477" t="s">
        <v>3127</v>
      </c>
      <c r="F4403" s="682" t="s">
        <v>453</v>
      </c>
      <c r="G4403" s="670">
        <f>_xlfn.XLOOKUP(Table3[[#This Row],[district]],LISTS!B:B,LISTS!C:C,0,0,1)</f>
        <v>80401060</v>
      </c>
    </row>
    <row r="4404" spans="1:7" ht="13.5" x14ac:dyDescent="0.35">
      <c r="A4404" s="671" t="s">
        <v>4264</v>
      </c>
      <c r="B4404" s="676" t="s">
        <v>3638</v>
      </c>
      <c r="C4404" s="672" t="s">
        <v>4280</v>
      </c>
      <c r="D4404" s="675">
        <v>44742</v>
      </c>
      <c r="E4404" s="477" t="s">
        <v>3127</v>
      </c>
      <c r="F4404" s="682" t="s">
        <v>453</v>
      </c>
      <c r="G4404" s="670">
        <f>_xlfn.XLOOKUP(Table3[[#This Row],[district]],LISTS!B:B,LISTS!C:C,0,0,1)</f>
        <v>80401060</v>
      </c>
    </row>
    <row r="4405" spans="1:7" ht="13.5" x14ac:dyDescent="0.35">
      <c r="A4405" s="674" t="s">
        <v>4264</v>
      </c>
      <c r="B4405" s="676" t="s">
        <v>3665</v>
      </c>
      <c r="C4405" s="672" t="s">
        <v>4280</v>
      </c>
      <c r="D4405" s="675">
        <v>44742</v>
      </c>
      <c r="E4405" s="477" t="s">
        <v>3127</v>
      </c>
      <c r="F4405" s="682" t="s">
        <v>453</v>
      </c>
      <c r="G4405" s="670">
        <f>_xlfn.XLOOKUP(Table3[[#This Row],[district]],LISTS!B:B,LISTS!C:C,0,0,1)</f>
        <v>80401060</v>
      </c>
    </row>
    <row r="4406" spans="1:7" ht="13.5" x14ac:dyDescent="0.35">
      <c r="A4406" s="674" t="s">
        <v>3747</v>
      </c>
      <c r="B4406" s="676" t="s">
        <v>3691</v>
      </c>
      <c r="C4406" s="672" t="s">
        <v>4280</v>
      </c>
      <c r="D4406" s="675">
        <v>44742</v>
      </c>
      <c r="E4406" s="477" t="s">
        <v>3127</v>
      </c>
      <c r="F4406" s="682" t="s">
        <v>453</v>
      </c>
      <c r="G4406" s="670">
        <f>_xlfn.XLOOKUP(Table3[[#This Row],[district]],LISTS!B:B,LISTS!C:C,0,0,1)</f>
        <v>80401060</v>
      </c>
    </row>
    <row r="4407" spans="1:7" ht="13.5" x14ac:dyDescent="0.35">
      <c r="A4407" s="671" t="s">
        <v>4265</v>
      </c>
      <c r="B4407" s="676" t="s">
        <v>3639</v>
      </c>
      <c r="C4407" s="672" t="s">
        <v>4280</v>
      </c>
      <c r="D4407" s="675">
        <v>44742</v>
      </c>
      <c r="E4407" s="477" t="s">
        <v>3127</v>
      </c>
      <c r="F4407" s="682" t="s">
        <v>453</v>
      </c>
      <c r="G4407" s="670">
        <f>_xlfn.XLOOKUP(Table3[[#This Row],[district]],LISTS!B:B,LISTS!C:C,0,0,1)</f>
        <v>80401060</v>
      </c>
    </row>
    <row r="4408" spans="1:7" ht="13.5" x14ac:dyDescent="0.35">
      <c r="A4408" s="674" t="s">
        <v>4265</v>
      </c>
      <c r="B4408" s="676" t="s">
        <v>3665</v>
      </c>
      <c r="C4408" s="672" t="s">
        <v>4280</v>
      </c>
      <c r="D4408" s="675">
        <v>44742</v>
      </c>
      <c r="E4408" s="477" t="s">
        <v>3127</v>
      </c>
      <c r="F4408" s="682" t="s">
        <v>453</v>
      </c>
      <c r="G4408" s="670">
        <f>_xlfn.XLOOKUP(Table3[[#This Row],[district]],LISTS!B:B,LISTS!C:C,0,0,1)</f>
        <v>80401060</v>
      </c>
    </row>
    <row r="4409" spans="1:7" ht="13.5" x14ac:dyDescent="0.35">
      <c r="A4409" s="671" t="s">
        <v>4266</v>
      </c>
      <c r="B4409" s="676" t="s">
        <v>3640</v>
      </c>
      <c r="C4409" s="672" t="s">
        <v>4280</v>
      </c>
      <c r="D4409" s="675">
        <v>44742</v>
      </c>
      <c r="E4409" s="477" t="s">
        <v>3127</v>
      </c>
      <c r="F4409" s="682" t="s">
        <v>453</v>
      </c>
      <c r="G4409" s="670">
        <f>_xlfn.XLOOKUP(Table3[[#This Row],[district]],LISTS!B:B,LISTS!C:C,0,0,1)</f>
        <v>80401060</v>
      </c>
    </row>
    <row r="4410" spans="1:7" ht="13.5" x14ac:dyDescent="0.35">
      <c r="A4410" s="674" t="s">
        <v>4266</v>
      </c>
      <c r="B4410" s="676" t="s">
        <v>3665</v>
      </c>
      <c r="C4410" s="672" t="s">
        <v>4280</v>
      </c>
      <c r="D4410" s="675">
        <v>44742</v>
      </c>
      <c r="E4410" s="477" t="s">
        <v>3127</v>
      </c>
      <c r="F4410" s="682" t="s">
        <v>453</v>
      </c>
      <c r="G4410" s="670">
        <f>_xlfn.XLOOKUP(Table3[[#This Row],[district]],LISTS!B:B,LISTS!C:C,0,0,1)</f>
        <v>80401060</v>
      </c>
    </row>
    <row r="4411" spans="1:7" ht="13.5" x14ac:dyDescent="0.35">
      <c r="A4411" s="670" t="s">
        <v>3508</v>
      </c>
      <c r="B4411" s="676" t="s">
        <v>3693</v>
      </c>
      <c r="C4411" s="672" t="s">
        <v>4280</v>
      </c>
      <c r="D4411" s="675">
        <v>44742</v>
      </c>
      <c r="E4411" s="477" t="s">
        <v>3127</v>
      </c>
      <c r="F4411" s="682" t="s">
        <v>453</v>
      </c>
      <c r="G4411" s="670">
        <f>_xlfn.XLOOKUP(Table3[[#This Row],[district]],LISTS!B:B,LISTS!C:C,0,0,1)</f>
        <v>80401060</v>
      </c>
    </row>
    <row r="4412" spans="1:7" ht="13.5" x14ac:dyDescent="0.35">
      <c r="A4412" s="674" t="s">
        <v>3508</v>
      </c>
      <c r="B4412" s="676" t="s">
        <v>3691</v>
      </c>
      <c r="C4412" s="672" t="s">
        <v>4280</v>
      </c>
      <c r="D4412" s="675">
        <v>44742</v>
      </c>
      <c r="E4412" s="477" t="s">
        <v>3127</v>
      </c>
      <c r="F4412" s="682" t="s">
        <v>453</v>
      </c>
      <c r="G4412" s="670">
        <f>_xlfn.XLOOKUP(Table3[[#This Row],[district]],LISTS!B:B,LISTS!C:C,0,0,1)</f>
        <v>80401060</v>
      </c>
    </row>
    <row r="4413" spans="1:7" ht="13.5" x14ac:dyDescent="0.35">
      <c r="A4413" s="670" t="s">
        <v>3504</v>
      </c>
      <c r="B4413" s="676" t="s">
        <v>4273</v>
      </c>
      <c r="C4413" s="672" t="s">
        <v>4280</v>
      </c>
      <c r="D4413" s="675">
        <v>44742</v>
      </c>
      <c r="E4413" s="477" t="s">
        <v>3127</v>
      </c>
      <c r="F4413" s="682" t="s">
        <v>453</v>
      </c>
      <c r="G4413" s="670">
        <f>_xlfn.XLOOKUP(Table3[[#This Row],[district]],LISTS!B:B,LISTS!C:C,0,0,1)</f>
        <v>80401060</v>
      </c>
    </row>
    <row r="4414" spans="1:7" ht="13.5" x14ac:dyDescent="0.35">
      <c r="A4414" s="674" t="s">
        <v>3504</v>
      </c>
      <c r="B4414" s="676" t="s">
        <v>3691</v>
      </c>
      <c r="C4414" s="672" t="s">
        <v>4280</v>
      </c>
      <c r="D4414" s="675">
        <v>44742</v>
      </c>
      <c r="E4414" s="477" t="s">
        <v>3127</v>
      </c>
      <c r="F4414" s="682" t="s">
        <v>453</v>
      </c>
      <c r="G4414" s="670">
        <f>_xlfn.XLOOKUP(Table3[[#This Row],[district]],LISTS!B:B,LISTS!C:C,0,0,1)</f>
        <v>80401060</v>
      </c>
    </row>
    <row r="4415" spans="1:7" ht="13.5" x14ac:dyDescent="0.35">
      <c r="A4415" s="671" t="s">
        <v>4267</v>
      </c>
      <c r="B4415" s="676" t="s">
        <v>3641</v>
      </c>
      <c r="C4415" s="672" t="s">
        <v>4280</v>
      </c>
      <c r="D4415" s="675">
        <v>44742</v>
      </c>
      <c r="E4415" s="477" t="s">
        <v>3127</v>
      </c>
      <c r="F4415" s="682" t="s">
        <v>453</v>
      </c>
      <c r="G4415" s="670">
        <f>_xlfn.XLOOKUP(Table3[[#This Row],[district]],LISTS!B:B,LISTS!C:C,0,0,1)</f>
        <v>80401060</v>
      </c>
    </row>
    <row r="4416" spans="1:7" ht="13.5" x14ac:dyDescent="0.35">
      <c r="A4416" s="674" t="s">
        <v>4267</v>
      </c>
      <c r="B4416" s="676" t="s">
        <v>3665</v>
      </c>
      <c r="C4416" s="672" t="s">
        <v>4280</v>
      </c>
      <c r="D4416" s="675">
        <v>44742</v>
      </c>
      <c r="E4416" s="477" t="s">
        <v>3127</v>
      </c>
      <c r="F4416" s="682" t="s">
        <v>453</v>
      </c>
      <c r="G4416" s="670">
        <f>_xlfn.XLOOKUP(Table3[[#This Row],[district]],LISTS!B:B,LISTS!C:C,0,0,1)</f>
        <v>80401060</v>
      </c>
    </row>
    <row r="4417" spans="1:7" ht="13.5" x14ac:dyDescent="0.35">
      <c r="A4417" s="671" t="s">
        <v>3944</v>
      </c>
      <c r="B4417" s="676" t="s">
        <v>3634</v>
      </c>
      <c r="C4417" s="672" t="s">
        <v>4279</v>
      </c>
      <c r="D4417" s="675">
        <v>44742</v>
      </c>
      <c r="E4417" s="477" t="s">
        <v>3127</v>
      </c>
      <c r="F4417" s="682" t="s">
        <v>453</v>
      </c>
      <c r="G4417" s="670">
        <f>_xlfn.XLOOKUP(Table3[[#This Row],[district]],LISTS!B:B,LISTS!C:C,0,0,1)</f>
        <v>80401060</v>
      </c>
    </row>
    <row r="4418" spans="1:7" ht="13.5" x14ac:dyDescent="0.35">
      <c r="A4418" s="674" t="s">
        <v>3944</v>
      </c>
      <c r="B4418" s="676" t="s">
        <v>3691</v>
      </c>
      <c r="C4418" s="672" t="s">
        <v>4279</v>
      </c>
      <c r="D4418" s="675">
        <v>44742</v>
      </c>
      <c r="E4418" s="477" t="s">
        <v>3127</v>
      </c>
      <c r="F4418" s="682" t="s">
        <v>453</v>
      </c>
      <c r="G4418" s="670">
        <f>_xlfn.XLOOKUP(Table3[[#This Row],[district]],LISTS!B:B,LISTS!C:C,0,0,1)</f>
        <v>80401060</v>
      </c>
    </row>
    <row r="4419" spans="1:7" ht="13.5" x14ac:dyDescent="0.35">
      <c r="A4419" s="671" t="s">
        <v>3945</v>
      </c>
      <c r="B4419" s="676" t="s">
        <v>607</v>
      </c>
      <c r="C4419" s="672" t="s">
        <v>4279</v>
      </c>
      <c r="D4419" s="675">
        <v>44742</v>
      </c>
      <c r="E4419" s="477" t="s">
        <v>3127</v>
      </c>
      <c r="F4419" s="682" t="s">
        <v>453</v>
      </c>
      <c r="G4419" s="670">
        <f>_xlfn.XLOOKUP(Table3[[#This Row],[district]],LISTS!B:B,LISTS!C:C,0,0,1)</f>
        <v>80401060</v>
      </c>
    </row>
    <row r="4420" spans="1:7" ht="13.5" x14ac:dyDescent="0.35">
      <c r="A4420" s="674" t="s">
        <v>3945</v>
      </c>
      <c r="B4420" s="676" t="s">
        <v>3691</v>
      </c>
      <c r="C4420" s="672" t="s">
        <v>4279</v>
      </c>
      <c r="D4420" s="675">
        <v>44742</v>
      </c>
      <c r="E4420" s="477" t="s">
        <v>3127</v>
      </c>
      <c r="F4420" s="682" t="s">
        <v>453</v>
      </c>
      <c r="G4420" s="670">
        <f>_xlfn.XLOOKUP(Table3[[#This Row],[district]],LISTS!B:B,LISTS!C:C,0,0,1)</f>
        <v>80401060</v>
      </c>
    </row>
    <row r="4421" spans="1:7" ht="13.5" x14ac:dyDescent="0.35">
      <c r="A4421" s="674" t="s">
        <v>3733</v>
      </c>
      <c r="B4421" s="676" t="s">
        <v>378</v>
      </c>
      <c r="C4421" s="672" t="s">
        <v>4280</v>
      </c>
      <c r="D4421" s="675">
        <v>44742</v>
      </c>
      <c r="E4421" s="477" t="s">
        <v>3127</v>
      </c>
      <c r="F4421" s="682" t="s">
        <v>453</v>
      </c>
      <c r="G4421" s="670">
        <f>_xlfn.XLOOKUP(Table3[[#This Row],[district]],LISTS!B:B,LISTS!C:C,0,0,1)</f>
        <v>80401060</v>
      </c>
    </row>
    <row r="4422" spans="1:7" ht="13.5" x14ac:dyDescent="0.35">
      <c r="A4422" s="674" t="s">
        <v>3733</v>
      </c>
      <c r="B4422" s="676" t="s">
        <v>3691</v>
      </c>
      <c r="C4422" s="672" t="s">
        <v>4280</v>
      </c>
      <c r="D4422" s="675">
        <v>44742</v>
      </c>
      <c r="E4422" s="477" t="s">
        <v>3127</v>
      </c>
      <c r="F4422" s="682" t="s">
        <v>453</v>
      </c>
      <c r="G4422" s="670">
        <f>_xlfn.XLOOKUP(Table3[[#This Row],[district]],LISTS!B:B,LISTS!C:C,0,0,1)</f>
        <v>80401060</v>
      </c>
    </row>
    <row r="4423" spans="1:7" ht="13.5" x14ac:dyDescent="0.35">
      <c r="A4423" s="671" t="s">
        <v>4268</v>
      </c>
      <c r="B4423" s="676" t="s">
        <v>3642</v>
      </c>
      <c r="C4423" s="672" t="s">
        <v>4280</v>
      </c>
      <c r="D4423" s="675">
        <v>44742</v>
      </c>
      <c r="E4423" s="477" t="s">
        <v>3127</v>
      </c>
      <c r="F4423" s="682" t="s">
        <v>453</v>
      </c>
      <c r="G4423" s="670">
        <f>_xlfn.XLOOKUP(Table3[[#This Row],[district]],LISTS!B:B,LISTS!C:C,0,0,1)</f>
        <v>80401060</v>
      </c>
    </row>
    <row r="4424" spans="1:7" ht="13.5" x14ac:dyDescent="0.35">
      <c r="A4424" s="674" t="s">
        <v>4268</v>
      </c>
      <c r="B4424" s="676" t="s">
        <v>3665</v>
      </c>
      <c r="C4424" s="672" t="s">
        <v>4280</v>
      </c>
      <c r="D4424" s="675">
        <v>44742</v>
      </c>
      <c r="E4424" s="477" t="s">
        <v>3127</v>
      </c>
      <c r="F4424" s="682" t="s">
        <v>453</v>
      </c>
      <c r="G4424" s="670">
        <f>_xlfn.XLOOKUP(Table3[[#This Row],[district]],LISTS!B:B,LISTS!C:C,0,0,1)</f>
        <v>80401060</v>
      </c>
    </row>
    <row r="4425" spans="1:7" ht="13.5" x14ac:dyDescent="0.35">
      <c r="A4425" s="674" t="s">
        <v>3770</v>
      </c>
      <c r="B4425" s="676" t="s">
        <v>3637</v>
      </c>
      <c r="C4425" s="672" t="s">
        <v>4280</v>
      </c>
      <c r="D4425" s="675">
        <v>44742</v>
      </c>
      <c r="E4425" s="477" t="s">
        <v>3127</v>
      </c>
      <c r="F4425" s="682" t="s">
        <v>453</v>
      </c>
      <c r="G4425" s="670">
        <f>_xlfn.XLOOKUP(Table3[[#This Row],[district]],LISTS!B:B,LISTS!C:C,0,0,1)</f>
        <v>80401060</v>
      </c>
    </row>
    <row r="4426" spans="1:7" ht="13.5" x14ac:dyDescent="0.35">
      <c r="A4426" s="674" t="s">
        <v>3770</v>
      </c>
      <c r="B4426" s="674" t="s">
        <v>3691</v>
      </c>
      <c r="C4426" s="672" t="s">
        <v>4280</v>
      </c>
      <c r="D4426" s="675">
        <v>44742</v>
      </c>
      <c r="E4426" s="477" t="s">
        <v>3127</v>
      </c>
      <c r="F4426" s="682" t="s">
        <v>453</v>
      </c>
      <c r="G4426" s="670">
        <f>_xlfn.XLOOKUP(Table3[[#This Row],[district]],LISTS!B:B,LISTS!C:C,0,0,1)</f>
        <v>80401060</v>
      </c>
    </row>
    <row r="4427" spans="1:7" ht="13.5" x14ac:dyDescent="0.35">
      <c r="A4427" s="671" t="s">
        <v>4269</v>
      </c>
      <c r="B4427" s="676" t="s">
        <v>373</v>
      </c>
      <c r="C4427" s="672" t="s">
        <v>4280</v>
      </c>
      <c r="D4427" s="675">
        <v>44742</v>
      </c>
      <c r="E4427" s="477" t="s">
        <v>3127</v>
      </c>
      <c r="F4427" s="682" t="s">
        <v>453</v>
      </c>
      <c r="G4427" s="670">
        <f>_xlfn.XLOOKUP(Table3[[#This Row],[district]],LISTS!B:B,LISTS!C:C,0,0,1)</f>
        <v>80401060</v>
      </c>
    </row>
    <row r="4428" spans="1:7" ht="13.5" x14ac:dyDescent="0.35">
      <c r="A4428" s="674" t="s">
        <v>4269</v>
      </c>
      <c r="B4428" s="674" t="s">
        <v>3665</v>
      </c>
      <c r="C4428" s="672" t="s">
        <v>4280</v>
      </c>
      <c r="D4428" s="675">
        <v>44742</v>
      </c>
      <c r="E4428" s="477" t="s">
        <v>3127</v>
      </c>
      <c r="F4428" s="682" t="s">
        <v>453</v>
      </c>
      <c r="G4428" s="670">
        <f>_xlfn.XLOOKUP(Table3[[#This Row],[district]],LISTS!B:B,LISTS!C:C,0,0,1)</f>
        <v>80401060</v>
      </c>
    </row>
    <row r="4429" spans="1:7" ht="13.5" x14ac:dyDescent="0.35">
      <c r="A4429" s="670" t="s">
        <v>3523</v>
      </c>
      <c r="B4429" s="676" t="s">
        <v>3616</v>
      </c>
      <c r="C4429" s="672" t="s">
        <v>4280</v>
      </c>
      <c r="D4429" s="675">
        <v>44742</v>
      </c>
      <c r="E4429" s="477" t="s">
        <v>3127</v>
      </c>
      <c r="F4429" s="682" t="s">
        <v>453</v>
      </c>
      <c r="G4429" s="670">
        <f>_xlfn.XLOOKUP(Table3[[#This Row],[district]],LISTS!B:B,LISTS!C:C,0,0,1)</f>
        <v>80401060</v>
      </c>
    </row>
    <row r="4430" spans="1:7" ht="13.5" x14ac:dyDescent="0.35">
      <c r="A4430" s="674" t="s">
        <v>3523</v>
      </c>
      <c r="B4430" s="676" t="s">
        <v>3691</v>
      </c>
      <c r="C4430" s="672" t="s">
        <v>4280</v>
      </c>
      <c r="D4430" s="675">
        <v>44742</v>
      </c>
      <c r="E4430" s="477" t="s">
        <v>3127</v>
      </c>
      <c r="F4430" s="682" t="s">
        <v>453</v>
      </c>
      <c r="G4430" s="670">
        <f>_xlfn.XLOOKUP(Table3[[#This Row],[district]],LISTS!B:B,LISTS!C:C,0,0,1)</f>
        <v>80401060</v>
      </c>
    </row>
    <row r="4431" spans="1:7" ht="13.5" x14ac:dyDescent="0.35">
      <c r="A4431" s="674" t="s">
        <v>3784</v>
      </c>
      <c r="B4431" s="676" t="s">
        <v>3638</v>
      </c>
      <c r="C4431" s="672" t="s">
        <v>4280</v>
      </c>
      <c r="D4431" s="675">
        <v>44742</v>
      </c>
      <c r="E4431" s="477" t="s">
        <v>3127</v>
      </c>
      <c r="F4431" s="682" t="s">
        <v>453</v>
      </c>
      <c r="G4431" s="670">
        <f>_xlfn.XLOOKUP(Table3[[#This Row],[district]],LISTS!B:B,LISTS!C:C,0,0,1)</f>
        <v>80401060</v>
      </c>
    </row>
    <row r="4432" spans="1:7" ht="13.5" x14ac:dyDescent="0.35">
      <c r="A4432" s="674" t="s">
        <v>3784</v>
      </c>
      <c r="B4432" s="676" t="s">
        <v>3691</v>
      </c>
      <c r="C4432" s="672" t="s">
        <v>4280</v>
      </c>
      <c r="D4432" s="675">
        <v>44742</v>
      </c>
      <c r="E4432" s="477" t="s">
        <v>3127</v>
      </c>
      <c r="F4432" s="682" t="s">
        <v>453</v>
      </c>
      <c r="G4432" s="670">
        <f>_xlfn.XLOOKUP(Table3[[#This Row],[district]],LISTS!B:B,LISTS!C:C,0,0,1)</f>
        <v>80401060</v>
      </c>
    </row>
    <row r="4433" spans="1:7" ht="13.5" x14ac:dyDescent="0.35">
      <c r="A4433" s="674" t="s">
        <v>3739</v>
      </c>
      <c r="B4433" s="676" t="s">
        <v>3639</v>
      </c>
      <c r="C4433" s="672" t="s">
        <v>4280</v>
      </c>
      <c r="D4433" s="675">
        <v>44742</v>
      </c>
      <c r="E4433" s="477" t="s">
        <v>3127</v>
      </c>
      <c r="F4433" s="682" t="s">
        <v>453</v>
      </c>
      <c r="G4433" s="670">
        <f>_xlfn.XLOOKUP(Table3[[#This Row],[district]],LISTS!B:B,LISTS!C:C,0,0,1)</f>
        <v>80401060</v>
      </c>
    </row>
    <row r="4434" spans="1:7" ht="13.5" x14ac:dyDescent="0.35">
      <c r="A4434" s="674" t="s">
        <v>3739</v>
      </c>
      <c r="B4434" s="676" t="s">
        <v>3691</v>
      </c>
      <c r="C4434" s="672" t="s">
        <v>4280</v>
      </c>
      <c r="D4434" s="675">
        <v>44742</v>
      </c>
      <c r="E4434" s="477" t="s">
        <v>3127</v>
      </c>
      <c r="F4434" s="682" t="s">
        <v>453</v>
      </c>
      <c r="G4434" s="670">
        <f>_xlfn.XLOOKUP(Table3[[#This Row],[district]],LISTS!B:B,LISTS!C:C,0,0,1)</f>
        <v>80401060</v>
      </c>
    </row>
    <row r="4435" spans="1:7" ht="13.5" x14ac:dyDescent="0.35">
      <c r="A4435" s="674" t="s">
        <v>3825</v>
      </c>
      <c r="B4435" s="676" t="s">
        <v>3640</v>
      </c>
      <c r="C4435" s="672" t="s">
        <v>4280</v>
      </c>
      <c r="D4435" s="675">
        <v>44742</v>
      </c>
      <c r="E4435" s="477" t="s">
        <v>3127</v>
      </c>
      <c r="F4435" s="682" t="s">
        <v>453</v>
      </c>
      <c r="G4435" s="670">
        <f>_xlfn.XLOOKUP(Table3[[#This Row],[district]],LISTS!B:B,LISTS!C:C,0,0,1)</f>
        <v>80401060</v>
      </c>
    </row>
    <row r="4436" spans="1:7" ht="13.5" x14ac:dyDescent="0.35">
      <c r="A4436" s="674" t="s">
        <v>3825</v>
      </c>
      <c r="B4436" s="676" t="s">
        <v>3691</v>
      </c>
      <c r="C4436" s="672" t="s">
        <v>4280</v>
      </c>
      <c r="D4436" s="675">
        <v>44742</v>
      </c>
      <c r="E4436" s="477" t="s">
        <v>3127</v>
      </c>
      <c r="F4436" s="682" t="s">
        <v>453</v>
      </c>
      <c r="G4436" s="670">
        <f>_xlfn.XLOOKUP(Table3[[#This Row],[district]],LISTS!B:B,LISTS!C:C,0,0,1)</f>
        <v>80401060</v>
      </c>
    </row>
    <row r="4437" spans="1:7" ht="13.5" x14ac:dyDescent="0.35">
      <c r="A4437" s="671" t="s">
        <v>4270</v>
      </c>
      <c r="B4437" s="676" t="s">
        <v>3645</v>
      </c>
      <c r="C4437" s="672" t="s">
        <v>4280</v>
      </c>
      <c r="D4437" s="675">
        <v>44742</v>
      </c>
      <c r="E4437" s="477" t="s">
        <v>3127</v>
      </c>
      <c r="F4437" s="682" t="s">
        <v>453</v>
      </c>
      <c r="G4437" s="670">
        <f>_xlfn.XLOOKUP(Table3[[#This Row],[district]],LISTS!B:B,LISTS!C:C,0,0,1)</f>
        <v>80401060</v>
      </c>
    </row>
    <row r="4438" spans="1:7" ht="13.5" x14ac:dyDescent="0.35">
      <c r="A4438" s="674" t="s">
        <v>4270</v>
      </c>
      <c r="B4438" s="676" t="s">
        <v>3665</v>
      </c>
      <c r="C4438" s="672" t="s">
        <v>4280</v>
      </c>
      <c r="D4438" s="675">
        <v>44742</v>
      </c>
      <c r="E4438" s="477" t="s">
        <v>3127</v>
      </c>
      <c r="F4438" s="682" t="s">
        <v>453</v>
      </c>
      <c r="G4438" s="670">
        <f>_xlfn.XLOOKUP(Table3[[#This Row],[district]],LISTS!B:B,LISTS!C:C,0,0,1)</f>
        <v>80401060</v>
      </c>
    </row>
    <row r="4439" spans="1:7" ht="13.5" x14ac:dyDescent="0.35">
      <c r="A4439" s="670" t="s">
        <v>3559</v>
      </c>
      <c r="B4439" s="676" t="s">
        <v>3641</v>
      </c>
      <c r="C4439" s="672" t="s">
        <v>4279</v>
      </c>
      <c r="D4439" s="675">
        <v>44742</v>
      </c>
      <c r="E4439" s="477" t="s">
        <v>3127</v>
      </c>
      <c r="F4439" s="682" t="s">
        <v>453</v>
      </c>
      <c r="G4439" s="670">
        <f>_xlfn.XLOOKUP(Table3[[#This Row],[district]],LISTS!B:B,LISTS!C:C,0,0,1)</f>
        <v>80401060</v>
      </c>
    </row>
    <row r="4440" spans="1:7" ht="13.5" x14ac:dyDescent="0.35">
      <c r="A4440" s="674" t="s">
        <v>3559</v>
      </c>
      <c r="B4440" s="676" t="s">
        <v>3691</v>
      </c>
      <c r="C4440" s="672" t="s">
        <v>4279</v>
      </c>
      <c r="D4440" s="675">
        <v>44742</v>
      </c>
      <c r="E4440" s="477" t="s">
        <v>3127</v>
      </c>
      <c r="F4440" s="682" t="s">
        <v>453</v>
      </c>
      <c r="G4440" s="670">
        <f>_xlfn.XLOOKUP(Table3[[#This Row],[district]],LISTS!B:B,LISTS!C:C,0,0,1)</f>
        <v>80401060</v>
      </c>
    </row>
    <row r="4441" spans="1:7" ht="13.5" x14ac:dyDescent="0.35">
      <c r="A4441" s="671" t="s">
        <v>4271</v>
      </c>
      <c r="B4441" s="676" t="s">
        <v>3648</v>
      </c>
      <c r="C4441" s="672" t="s">
        <v>4280</v>
      </c>
      <c r="D4441" s="675">
        <v>44742</v>
      </c>
      <c r="E4441" s="477" t="s">
        <v>3127</v>
      </c>
      <c r="F4441" s="682" t="s">
        <v>453</v>
      </c>
      <c r="G4441" s="670">
        <f>_xlfn.XLOOKUP(Table3[[#This Row],[district]],LISTS!B:B,LISTS!C:C,0,0,1)</f>
        <v>80401060</v>
      </c>
    </row>
    <row r="4442" spans="1:7" ht="13.5" x14ac:dyDescent="0.35">
      <c r="A4442" s="674" t="s">
        <v>4271</v>
      </c>
      <c r="B4442" s="676" t="s">
        <v>3665</v>
      </c>
      <c r="C4442" s="672" t="s">
        <v>4280</v>
      </c>
      <c r="D4442" s="675">
        <v>44742</v>
      </c>
      <c r="E4442" s="477" t="s">
        <v>3127</v>
      </c>
      <c r="F4442" s="682" t="s">
        <v>453</v>
      </c>
      <c r="G4442" s="670">
        <f>_xlfn.XLOOKUP(Table3[[#This Row],[district]],LISTS!B:B,LISTS!C:C,0,0,1)</f>
        <v>80401060</v>
      </c>
    </row>
    <row r="4443" spans="1:7" ht="13.5" x14ac:dyDescent="0.35">
      <c r="A4443" s="674" t="s">
        <v>3835</v>
      </c>
      <c r="B4443" s="676" t="s">
        <v>3642</v>
      </c>
      <c r="C4443" s="672" t="s">
        <v>4280</v>
      </c>
      <c r="D4443" s="675">
        <v>44742</v>
      </c>
      <c r="E4443" s="477" t="s">
        <v>3127</v>
      </c>
      <c r="F4443" s="682" t="s">
        <v>453</v>
      </c>
      <c r="G4443" s="670">
        <f>_xlfn.XLOOKUP(Table3[[#This Row],[district]],LISTS!B:B,LISTS!C:C,0,0,1)</f>
        <v>80401060</v>
      </c>
    </row>
    <row r="4444" spans="1:7" ht="13.5" x14ac:dyDescent="0.35">
      <c r="A4444" s="674" t="s">
        <v>3835</v>
      </c>
      <c r="B4444" s="676" t="s">
        <v>3691</v>
      </c>
      <c r="C4444" s="672" t="s">
        <v>4280</v>
      </c>
      <c r="D4444" s="675">
        <v>44742</v>
      </c>
      <c r="E4444" s="477" t="s">
        <v>3127</v>
      </c>
      <c r="F4444" s="682" t="s">
        <v>453</v>
      </c>
      <c r="G4444" s="670">
        <f>_xlfn.XLOOKUP(Table3[[#This Row],[district]],LISTS!B:B,LISTS!C:C,0,0,1)</f>
        <v>80401060</v>
      </c>
    </row>
    <row r="4445" spans="1:7" ht="13.5" x14ac:dyDescent="0.35">
      <c r="A4445" s="674" t="s">
        <v>3715</v>
      </c>
      <c r="B4445" s="676" t="s">
        <v>373</v>
      </c>
      <c r="C4445" s="672" t="s">
        <v>4280</v>
      </c>
      <c r="D4445" s="675">
        <v>44742</v>
      </c>
      <c r="E4445" s="477" t="s">
        <v>3127</v>
      </c>
      <c r="F4445" s="682" t="s">
        <v>453</v>
      </c>
      <c r="G4445" s="670">
        <f>_xlfn.XLOOKUP(Table3[[#This Row],[district]],LISTS!B:B,LISTS!C:C,0,0,1)</f>
        <v>80401060</v>
      </c>
    </row>
    <row r="4446" spans="1:7" ht="13.5" x14ac:dyDescent="0.35">
      <c r="A4446" s="674" t="s">
        <v>3715</v>
      </c>
      <c r="B4446" s="676" t="s">
        <v>3691</v>
      </c>
      <c r="C4446" s="672" t="s">
        <v>4280</v>
      </c>
      <c r="D4446" s="675">
        <v>44742</v>
      </c>
      <c r="E4446" s="477" t="s">
        <v>3127</v>
      </c>
      <c r="F4446" s="682" t="s">
        <v>453</v>
      </c>
      <c r="G4446" s="670">
        <f>_xlfn.XLOOKUP(Table3[[#This Row],[district]],LISTS!B:B,LISTS!C:C,0,0,1)</f>
        <v>80401060</v>
      </c>
    </row>
    <row r="4447" spans="1:7" ht="13.5" x14ac:dyDescent="0.35">
      <c r="A4447" s="671" t="s">
        <v>4272</v>
      </c>
      <c r="B4447" s="676" t="s">
        <v>3649</v>
      </c>
      <c r="C4447" s="672" t="s">
        <v>4280</v>
      </c>
      <c r="D4447" s="675">
        <v>44742</v>
      </c>
      <c r="E4447" s="477" t="s">
        <v>3127</v>
      </c>
      <c r="F4447" s="682" t="s">
        <v>453</v>
      </c>
      <c r="G4447" s="670">
        <f>_xlfn.XLOOKUP(Table3[[#This Row],[district]],LISTS!B:B,LISTS!C:C,0,0,1)</f>
        <v>80401060</v>
      </c>
    </row>
    <row r="4448" spans="1:7" ht="13.5" x14ac:dyDescent="0.35">
      <c r="A4448" s="674" t="s">
        <v>4272</v>
      </c>
      <c r="B4448" s="676" t="s">
        <v>3665</v>
      </c>
      <c r="C4448" s="672" t="s">
        <v>4280</v>
      </c>
      <c r="D4448" s="675">
        <v>44742</v>
      </c>
      <c r="E4448" s="477" t="s">
        <v>3127</v>
      </c>
      <c r="F4448" s="682" t="s">
        <v>453</v>
      </c>
      <c r="G4448" s="670">
        <f>_xlfn.XLOOKUP(Table3[[#This Row],[district]],LISTS!B:B,LISTS!C:C,0,0,1)</f>
        <v>80401060</v>
      </c>
    </row>
    <row r="4449" spans="1:7" ht="13.5" x14ac:dyDescent="0.35">
      <c r="A4449" s="670" t="s">
        <v>3621</v>
      </c>
      <c r="B4449" s="676" t="s">
        <v>3645</v>
      </c>
      <c r="C4449" s="672" t="s">
        <v>4280</v>
      </c>
      <c r="D4449" s="675">
        <v>44742</v>
      </c>
      <c r="E4449" s="477" t="s">
        <v>3127</v>
      </c>
      <c r="F4449" s="682" t="s">
        <v>453</v>
      </c>
      <c r="G4449" s="670">
        <f>_xlfn.XLOOKUP(Table3[[#This Row],[district]],LISTS!B:B,LISTS!C:C,0,0,1)</f>
        <v>80401060</v>
      </c>
    </row>
    <row r="4450" spans="1:7" ht="13.5" x14ac:dyDescent="0.35">
      <c r="A4450" s="674" t="s">
        <v>3621</v>
      </c>
      <c r="B4450" s="676" t="s">
        <v>3691</v>
      </c>
      <c r="C4450" s="672" t="s">
        <v>4280</v>
      </c>
      <c r="D4450" s="675">
        <v>44742</v>
      </c>
      <c r="E4450" s="477" t="s">
        <v>3127</v>
      </c>
      <c r="F4450" s="682" t="s">
        <v>453</v>
      </c>
      <c r="G4450" s="670">
        <f>_xlfn.XLOOKUP(Table3[[#This Row],[district]],LISTS!B:B,LISTS!C:C,0,0,1)</f>
        <v>80401060</v>
      </c>
    </row>
    <row r="4451" spans="1:7" ht="13.5" x14ac:dyDescent="0.35">
      <c r="A4451" s="674" t="s">
        <v>3738</v>
      </c>
      <c r="B4451" s="676" t="s">
        <v>3648</v>
      </c>
      <c r="C4451" s="672" t="s">
        <v>4280</v>
      </c>
      <c r="D4451" s="675">
        <v>44742</v>
      </c>
      <c r="E4451" s="477" t="s">
        <v>3127</v>
      </c>
      <c r="F4451" s="682" t="s">
        <v>453</v>
      </c>
      <c r="G4451" s="670">
        <f>_xlfn.XLOOKUP(Table3[[#This Row],[district]],LISTS!B:B,LISTS!C:C,0,0,1)</f>
        <v>80401060</v>
      </c>
    </row>
    <row r="4452" spans="1:7" ht="13.5" x14ac:dyDescent="0.35">
      <c r="A4452" s="674" t="s">
        <v>3738</v>
      </c>
      <c r="B4452" s="674" t="s">
        <v>3691</v>
      </c>
      <c r="C4452" s="672" t="s">
        <v>4280</v>
      </c>
      <c r="D4452" s="675">
        <v>44742</v>
      </c>
      <c r="E4452" s="477" t="s">
        <v>3127</v>
      </c>
      <c r="F4452" s="682" t="s">
        <v>453</v>
      </c>
      <c r="G4452" s="670">
        <f>_xlfn.XLOOKUP(Table3[[#This Row],[district]],LISTS!B:B,LISTS!C:C,0,0,1)</f>
        <v>80401060</v>
      </c>
    </row>
    <row r="4453" spans="1:7" ht="13.5" x14ac:dyDescent="0.35">
      <c r="A4453" s="674" t="s">
        <v>3614</v>
      </c>
      <c r="B4453" s="674" t="s">
        <v>3615</v>
      </c>
      <c r="C4453" s="672" t="s">
        <v>4280</v>
      </c>
      <c r="D4453" s="675">
        <v>44742</v>
      </c>
      <c r="E4453" s="477" t="s">
        <v>3127</v>
      </c>
      <c r="F4453" s="682" t="s">
        <v>453</v>
      </c>
      <c r="G4453" s="670">
        <f>_xlfn.XLOOKUP(Table3[[#This Row],[district]],LISTS!B:B,LISTS!C:C,0,0,1)</f>
        <v>80401060</v>
      </c>
    </row>
    <row r="4454" spans="1:7" ht="13.5" x14ac:dyDescent="0.35">
      <c r="A4454" s="674" t="s">
        <v>3677</v>
      </c>
      <c r="B4454" s="674" t="s">
        <v>3619</v>
      </c>
      <c r="C4454" s="672" t="s">
        <v>4280</v>
      </c>
      <c r="D4454" s="675">
        <v>44742</v>
      </c>
      <c r="E4454" s="477" t="s">
        <v>3127</v>
      </c>
      <c r="F4454" s="682" t="s">
        <v>453</v>
      </c>
      <c r="G4454" s="670">
        <f>_xlfn.XLOOKUP(Table3[[#This Row],[district]],LISTS!B:B,LISTS!C:C,0,0,1)</f>
        <v>80401060</v>
      </c>
    </row>
    <row r="4455" spans="1:7" ht="13.5" x14ac:dyDescent="0.35">
      <c r="A4455" s="674" t="s">
        <v>3749</v>
      </c>
      <c r="B4455" s="674" t="s">
        <v>3620</v>
      </c>
      <c r="C4455" s="672" t="s">
        <v>4280</v>
      </c>
      <c r="D4455" s="675">
        <v>44742</v>
      </c>
      <c r="E4455" s="477" t="s">
        <v>3127</v>
      </c>
      <c r="F4455" s="682" t="s">
        <v>453</v>
      </c>
      <c r="G4455" s="670">
        <f>_xlfn.XLOOKUP(Table3[[#This Row],[district]],LISTS!B:B,LISTS!C:C,0,0,1)</f>
        <v>80401060</v>
      </c>
    </row>
    <row r="4456" spans="1:7" ht="13.5" x14ac:dyDescent="0.35">
      <c r="A4456" s="674" t="s">
        <v>3727</v>
      </c>
      <c r="B4456" s="674" t="s">
        <v>3633</v>
      </c>
      <c r="C4456" s="672" t="s">
        <v>4280</v>
      </c>
      <c r="D4456" s="675">
        <v>44742</v>
      </c>
      <c r="E4456" s="477" t="s">
        <v>3127</v>
      </c>
      <c r="F4456" s="682" t="s">
        <v>453</v>
      </c>
      <c r="G4456" s="670">
        <f>_xlfn.XLOOKUP(Table3[[#This Row],[district]],LISTS!B:B,LISTS!C:C,0,0,1)</f>
        <v>80401060</v>
      </c>
    </row>
    <row r="4457" spans="1:7" ht="13.5" x14ac:dyDescent="0.35">
      <c r="A4457" s="674" t="s">
        <v>4274</v>
      </c>
      <c r="B4457" s="674" t="s">
        <v>3618</v>
      </c>
      <c r="C4457" s="672" t="s">
        <v>4280</v>
      </c>
      <c r="D4457" s="675">
        <v>44742</v>
      </c>
      <c r="E4457" s="477" t="s">
        <v>3127</v>
      </c>
      <c r="F4457" s="682" t="s">
        <v>453</v>
      </c>
      <c r="G4457" s="670">
        <f>_xlfn.XLOOKUP(Table3[[#This Row],[district]],LISTS!B:B,LISTS!C:C,0,0,1)</f>
        <v>80401060</v>
      </c>
    </row>
    <row r="4458" spans="1:7" ht="13.5" x14ac:dyDescent="0.35">
      <c r="A4458" s="674" t="s">
        <v>4273</v>
      </c>
      <c r="B4458" s="674" t="s">
        <v>3645</v>
      </c>
      <c r="C4458" s="672" t="s">
        <v>4280</v>
      </c>
      <c r="D4458" s="675">
        <v>44742</v>
      </c>
      <c r="E4458" s="477" t="s">
        <v>3127</v>
      </c>
      <c r="F4458" s="682" t="s">
        <v>453</v>
      </c>
      <c r="G4458" s="670">
        <f>_xlfn.XLOOKUP(Table3[[#This Row],[district]],LISTS!B:B,LISTS!C:C,0,0,1)</f>
        <v>80401060</v>
      </c>
    </row>
    <row r="4459" spans="1:7" ht="13.5" x14ac:dyDescent="0.35">
      <c r="A4459" s="674" t="s">
        <v>3614</v>
      </c>
      <c r="B4459" s="674" t="s">
        <v>3634</v>
      </c>
      <c r="C4459" s="672" t="s">
        <v>4280</v>
      </c>
      <c r="D4459" s="675">
        <v>44742</v>
      </c>
      <c r="E4459" s="477" t="s">
        <v>3127</v>
      </c>
      <c r="F4459" s="682" t="s">
        <v>453</v>
      </c>
      <c r="G4459" s="670">
        <f>_xlfn.XLOOKUP(Table3[[#This Row],[district]],LISTS!B:B,LISTS!C:C,0,0,1)</f>
        <v>80401060</v>
      </c>
    </row>
    <row r="4460" spans="1:7" ht="13.5" x14ac:dyDescent="0.35">
      <c r="A4460" s="674" t="s">
        <v>3614</v>
      </c>
      <c r="B4460" s="674" t="s">
        <v>607</v>
      </c>
      <c r="C4460" s="672" t="s">
        <v>4280</v>
      </c>
      <c r="D4460" s="675">
        <v>44742</v>
      </c>
      <c r="E4460" s="477" t="s">
        <v>3127</v>
      </c>
      <c r="F4460" s="682" t="s">
        <v>453</v>
      </c>
      <c r="G4460" s="670">
        <f>_xlfn.XLOOKUP(Table3[[#This Row],[district]],LISTS!B:B,LISTS!C:C,0,0,1)</f>
        <v>80401060</v>
      </c>
    </row>
    <row r="4461" spans="1:7" ht="13.5" x14ac:dyDescent="0.35">
      <c r="A4461" s="674" t="s">
        <v>3677</v>
      </c>
      <c r="B4461" s="674" t="s">
        <v>3635</v>
      </c>
      <c r="C4461" s="672" t="s">
        <v>4280</v>
      </c>
      <c r="D4461" s="675">
        <v>44742</v>
      </c>
      <c r="E4461" s="477" t="s">
        <v>3127</v>
      </c>
      <c r="F4461" s="682" t="s">
        <v>453</v>
      </c>
      <c r="G4461" s="670">
        <f>_xlfn.XLOOKUP(Table3[[#This Row],[district]],LISTS!B:B,LISTS!C:C,0,0,1)</f>
        <v>80401060</v>
      </c>
    </row>
    <row r="4462" spans="1:7" ht="13.5" x14ac:dyDescent="0.35">
      <c r="A4462" s="674" t="s">
        <v>3749</v>
      </c>
      <c r="B4462" s="674" t="s">
        <v>378</v>
      </c>
      <c r="C4462" s="672" t="s">
        <v>4280</v>
      </c>
      <c r="D4462" s="675">
        <v>44742</v>
      </c>
      <c r="E4462" s="477" t="s">
        <v>3127</v>
      </c>
      <c r="F4462" s="682" t="s">
        <v>453</v>
      </c>
      <c r="G4462" s="670">
        <f>_xlfn.XLOOKUP(Table3[[#This Row],[district]],LISTS!B:B,LISTS!C:C,0,0,1)</f>
        <v>80401060</v>
      </c>
    </row>
    <row r="4463" spans="1:7" ht="13.5" x14ac:dyDescent="0.35">
      <c r="A4463" s="674" t="s">
        <v>3727</v>
      </c>
      <c r="B4463" s="674" t="s">
        <v>3636</v>
      </c>
      <c r="C4463" s="672" t="s">
        <v>4280</v>
      </c>
      <c r="D4463" s="675">
        <v>44742</v>
      </c>
      <c r="E4463" s="477" t="s">
        <v>3127</v>
      </c>
      <c r="F4463" s="682" t="s">
        <v>453</v>
      </c>
      <c r="G4463" s="670">
        <f>_xlfn.XLOOKUP(Table3[[#This Row],[district]],LISTS!B:B,LISTS!C:C,0,0,1)</f>
        <v>80401060</v>
      </c>
    </row>
    <row r="4464" spans="1:7" ht="13.5" x14ac:dyDescent="0.35">
      <c r="A4464" s="674" t="s">
        <v>4274</v>
      </c>
      <c r="B4464" s="674" t="s">
        <v>3637</v>
      </c>
      <c r="C4464" s="672" t="s">
        <v>4280</v>
      </c>
      <c r="D4464" s="675">
        <v>44742</v>
      </c>
      <c r="E4464" s="477" t="s">
        <v>3127</v>
      </c>
      <c r="F4464" s="682" t="s">
        <v>453</v>
      </c>
      <c r="G4464" s="670">
        <f>_xlfn.XLOOKUP(Table3[[#This Row],[district]],LISTS!B:B,LISTS!C:C,0,0,1)</f>
        <v>80401060</v>
      </c>
    </row>
    <row r="4465" spans="1:7" ht="13.5" x14ac:dyDescent="0.35">
      <c r="A4465" s="674" t="s">
        <v>4273</v>
      </c>
      <c r="B4465" s="674" t="s">
        <v>3616</v>
      </c>
      <c r="C4465" s="672" t="s">
        <v>4280</v>
      </c>
      <c r="D4465" s="675">
        <v>44742</v>
      </c>
      <c r="E4465" s="477" t="s">
        <v>3127</v>
      </c>
      <c r="F4465" s="682" t="s">
        <v>453</v>
      </c>
      <c r="G4465" s="670">
        <f>_xlfn.XLOOKUP(Table3[[#This Row],[district]],LISTS!B:B,LISTS!C:C,0,0,1)</f>
        <v>80401060</v>
      </c>
    </row>
    <row r="4466" spans="1:7" ht="13.5" x14ac:dyDescent="0.35">
      <c r="A4466" s="674" t="s">
        <v>3614</v>
      </c>
      <c r="B4466" s="674" t="s">
        <v>3638</v>
      </c>
      <c r="C4466" s="672" t="s">
        <v>4280</v>
      </c>
      <c r="D4466" s="675">
        <v>44742</v>
      </c>
      <c r="E4466" s="477" t="s">
        <v>3127</v>
      </c>
      <c r="F4466" s="682" t="s">
        <v>453</v>
      </c>
      <c r="G4466" s="670">
        <f>_xlfn.XLOOKUP(Table3[[#This Row],[district]],LISTS!B:B,LISTS!C:C,0,0,1)</f>
        <v>80401060</v>
      </c>
    </row>
    <row r="4467" spans="1:7" ht="13.5" x14ac:dyDescent="0.35">
      <c r="A4467" s="674" t="s">
        <v>3614</v>
      </c>
      <c r="B4467" s="674" t="s">
        <v>3625</v>
      </c>
      <c r="C4467" s="672" t="s">
        <v>4280</v>
      </c>
      <c r="D4467" s="675">
        <v>44742</v>
      </c>
      <c r="E4467" s="477" t="s">
        <v>3127</v>
      </c>
      <c r="F4467" s="682" t="s">
        <v>453</v>
      </c>
      <c r="G4467" s="670">
        <f>_xlfn.XLOOKUP(Table3[[#This Row],[district]],LISTS!B:B,LISTS!C:C,0,0,1)</f>
        <v>80401060</v>
      </c>
    </row>
    <row r="4468" spans="1:7" ht="13.5" x14ac:dyDescent="0.35">
      <c r="A4468" s="674" t="s">
        <v>3677</v>
      </c>
      <c r="B4468" s="674" t="s">
        <v>3639</v>
      </c>
      <c r="C4468" s="672" t="s">
        <v>4280</v>
      </c>
      <c r="D4468" s="675">
        <v>44742</v>
      </c>
      <c r="E4468" s="477" t="s">
        <v>3127</v>
      </c>
      <c r="F4468" s="682" t="s">
        <v>453</v>
      </c>
      <c r="G4468" s="670">
        <f>_xlfn.XLOOKUP(Table3[[#This Row],[district]],LISTS!B:B,LISTS!C:C,0,0,1)</f>
        <v>80401060</v>
      </c>
    </row>
    <row r="4469" spans="1:7" ht="13.5" x14ac:dyDescent="0.35">
      <c r="A4469" s="674" t="s">
        <v>3749</v>
      </c>
      <c r="B4469" s="674" t="s">
        <v>3624</v>
      </c>
      <c r="C4469" s="672" t="s">
        <v>4280</v>
      </c>
      <c r="D4469" s="675">
        <v>44742</v>
      </c>
      <c r="E4469" s="477" t="s">
        <v>3127</v>
      </c>
      <c r="F4469" s="682" t="s">
        <v>453</v>
      </c>
      <c r="G4469" s="670">
        <f>_xlfn.XLOOKUP(Table3[[#This Row],[district]],LISTS!B:B,LISTS!C:C,0,0,1)</f>
        <v>80401060</v>
      </c>
    </row>
    <row r="4470" spans="1:7" ht="13.5" x14ac:dyDescent="0.35">
      <c r="A4470" s="674" t="s">
        <v>3727</v>
      </c>
      <c r="B4470" s="674" t="s">
        <v>3640</v>
      </c>
      <c r="C4470" s="672" t="s">
        <v>4280</v>
      </c>
      <c r="D4470" s="675">
        <v>44742</v>
      </c>
      <c r="E4470" s="477" t="s">
        <v>3127</v>
      </c>
      <c r="F4470" s="682" t="s">
        <v>453</v>
      </c>
      <c r="G4470" s="670">
        <f>_xlfn.XLOOKUP(Table3[[#This Row],[district]],LISTS!B:B,LISTS!C:C,0,0,1)</f>
        <v>80401060</v>
      </c>
    </row>
    <row r="4471" spans="1:7" ht="13.5" x14ac:dyDescent="0.35">
      <c r="A4471" s="674" t="s">
        <v>4274</v>
      </c>
      <c r="B4471" s="674" t="s">
        <v>3641</v>
      </c>
      <c r="C4471" s="672" t="s">
        <v>4280</v>
      </c>
      <c r="D4471" s="675">
        <v>44742</v>
      </c>
      <c r="E4471" s="477" t="s">
        <v>3127</v>
      </c>
      <c r="F4471" s="682" t="s">
        <v>453</v>
      </c>
      <c r="G4471" s="670">
        <f>_xlfn.XLOOKUP(Table3[[#This Row],[district]],LISTS!B:B,LISTS!C:C,0,0,1)</f>
        <v>80401060</v>
      </c>
    </row>
    <row r="4472" spans="1:7" ht="13.5" x14ac:dyDescent="0.35">
      <c r="A4472" s="674" t="s">
        <v>4273</v>
      </c>
      <c r="B4472" s="674" t="s">
        <v>3642</v>
      </c>
      <c r="C4472" s="672" t="s">
        <v>4280</v>
      </c>
      <c r="D4472" s="675">
        <v>44742</v>
      </c>
      <c r="E4472" s="477" t="s">
        <v>3127</v>
      </c>
      <c r="F4472" s="682" t="s">
        <v>453</v>
      </c>
      <c r="G4472" s="670">
        <f>_xlfn.XLOOKUP(Table3[[#This Row],[district]],LISTS!B:B,LISTS!C:C,0,0,1)</f>
        <v>80401060</v>
      </c>
    </row>
    <row r="4473" spans="1:7" ht="13.5" x14ac:dyDescent="0.35">
      <c r="A4473" s="674" t="s">
        <v>3614</v>
      </c>
      <c r="B4473" s="674" t="s">
        <v>373</v>
      </c>
      <c r="C4473" s="672" t="s">
        <v>4280</v>
      </c>
      <c r="D4473" s="675">
        <v>44742</v>
      </c>
      <c r="E4473" s="477" t="s">
        <v>3127</v>
      </c>
      <c r="F4473" s="682" t="s">
        <v>453</v>
      </c>
      <c r="G4473" s="670">
        <f>_xlfn.XLOOKUP(Table3[[#This Row],[district]],LISTS!B:B,LISTS!C:C,0,0,1)</f>
        <v>80401060</v>
      </c>
    </row>
    <row r="4474" spans="1:7" ht="13.5" x14ac:dyDescent="0.35">
      <c r="A4474" s="674" t="s">
        <v>3614</v>
      </c>
      <c r="B4474" s="674" t="s">
        <v>3643</v>
      </c>
      <c r="C4474" s="672" t="s">
        <v>4280</v>
      </c>
      <c r="D4474" s="675">
        <v>44742</v>
      </c>
      <c r="E4474" s="477" t="s">
        <v>3127</v>
      </c>
      <c r="F4474" s="682" t="s">
        <v>453</v>
      </c>
      <c r="G4474" s="670">
        <f>_xlfn.XLOOKUP(Table3[[#This Row],[district]],LISTS!B:B,LISTS!C:C,0,0,1)</f>
        <v>80401060</v>
      </c>
    </row>
    <row r="4475" spans="1:7" ht="13.5" x14ac:dyDescent="0.35">
      <c r="A4475" s="674" t="s">
        <v>3677</v>
      </c>
      <c r="B4475" s="674" t="s">
        <v>3644</v>
      </c>
      <c r="C4475" s="672" t="s">
        <v>4280</v>
      </c>
      <c r="D4475" s="675">
        <v>44742</v>
      </c>
      <c r="E4475" s="477" t="s">
        <v>3127</v>
      </c>
      <c r="F4475" s="682" t="s">
        <v>453</v>
      </c>
      <c r="G4475" s="670">
        <f>_xlfn.XLOOKUP(Table3[[#This Row],[district]],LISTS!B:B,LISTS!C:C,0,0,1)</f>
        <v>80401060</v>
      </c>
    </row>
    <row r="4476" spans="1:7" ht="13.5" x14ac:dyDescent="0.35">
      <c r="A4476" s="674" t="s">
        <v>3749</v>
      </c>
      <c r="B4476" s="674" t="s">
        <v>3645</v>
      </c>
      <c r="C4476" s="672" t="s">
        <v>4280</v>
      </c>
      <c r="D4476" s="675">
        <v>44742</v>
      </c>
      <c r="E4476" s="477" t="s">
        <v>3127</v>
      </c>
      <c r="F4476" s="682" t="s">
        <v>453</v>
      </c>
      <c r="G4476" s="670">
        <f>_xlfn.XLOOKUP(Table3[[#This Row],[district]],LISTS!B:B,LISTS!C:C,0,0,1)</f>
        <v>80401060</v>
      </c>
    </row>
    <row r="4477" spans="1:7" ht="13.5" x14ac:dyDescent="0.35">
      <c r="A4477" s="674" t="s">
        <v>3727</v>
      </c>
      <c r="B4477" s="674" t="s">
        <v>3646</v>
      </c>
      <c r="C4477" s="672" t="s">
        <v>4280</v>
      </c>
      <c r="D4477" s="675">
        <v>44742</v>
      </c>
      <c r="E4477" s="477" t="s">
        <v>3127</v>
      </c>
      <c r="F4477" s="682" t="s">
        <v>453</v>
      </c>
      <c r="G4477" s="670">
        <f>_xlfn.XLOOKUP(Table3[[#This Row],[district]],LISTS!B:B,LISTS!C:C,0,0,1)</f>
        <v>80401060</v>
      </c>
    </row>
    <row r="4478" spans="1:7" ht="13.5" x14ac:dyDescent="0.35">
      <c r="A4478" s="674" t="s">
        <v>4274</v>
      </c>
      <c r="B4478" s="674" t="s">
        <v>3647</v>
      </c>
      <c r="C4478" s="672" t="s">
        <v>4280</v>
      </c>
      <c r="D4478" s="675">
        <v>44742</v>
      </c>
      <c r="E4478" s="477" t="s">
        <v>3127</v>
      </c>
      <c r="F4478" s="682" t="s">
        <v>453</v>
      </c>
      <c r="G4478" s="670">
        <f>_xlfn.XLOOKUP(Table3[[#This Row],[district]],LISTS!B:B,LISTS!C:C,0,0,1)</f>
        <v>80401060</v>
      </c>
    </row>
    <row r="4479" spans="1:7" ht="13.5" x14ac:dyDescent="0.35">
      <c r="A4479" s="674" t="s">
        <v>4273</v>
      </c>
      <c r="B4479" s="674" t="s">
        <v>3648</v>
      </c>
      <c r="C4479" s="672" t="s">
        <v>4280</v>
      </c>
      <c r="D4479" s="675">
        <v>44742</v>
      </c>
      <c r="E4479" s="477" t="s">
        <v>3127</v>
      </c>
      <c r="F4479" s="682" t="s">
        <v>453</v>
      </c>
      <c r="G4479" s="670">
        <f>_xlfn.XLOOKUP(Table3[[#This Row],[district]],LISTS!B:B,LISTS!C:C,0,0,1)</f>
        <v>80401060</v>
      </c>
    </row>
    <row r="4480" spans="1:7" ht="13.5" x14ac:dyDescent="0.35">
      <c r="A4480" s="674" t="s">
        <v>3614</v>
      </c>
      <c r="B4480" s="674" t="s">
        <v>3649</v>
      </c>
      <c r="C4480" s="672" t="s">
        <v>4280</v>
      </c>
      <c r="D4480" s="675">
        <v>44742</v>
      </c>
      <c r="E4480" s="477" t="s">
        <v>3127</v>
      </c>
      <c r="F4480" s="682" t="s">
        <v>453</v>
      </c>
      <c r="G4480" s="670">
        <f>_xlfn.XLOOKUP(Table3[[#This Row],[district]],LISTS!B:B,LISTS!C:C,0,0,1)</f>
        <v>80401060</v>
      </c>
    </row>
    <row r="4481" spans="1:7" ht="13.5" x14ac:dyDescent="0.35">
      <c r="A4481" s="674" t="s">
        <v>3614</v>
      </c>
      <c r="B4481" s="674" t="s">
        <v>3650</v>
      </c>
      <c r="C4481" s="672" t="s">
        <v>4280</v>
      </c>
      <c r="D4481" s="675">
        <v>44742</v>
      </c>
      <c r="E4481" s="477" t="s">
        <v>3127</v>
      </c>
      <c r="F4481" s="682" t="s">
        <v>453</v>
      </c>
      <c r="G4481" s="670">
        <f>_xlfn.XLOOKUP(Table3[[#This Row],[district]],LISTS!B:B,LISTS!C:C,0,0,1)</f>
        <v>80401060</v>
      </c>
    </row>
    <row r="4482" spans="1:7" ht="13.5" x14ac:dyDescent="0.35">
      <c r="A4482" s="674" t="s">
        <v>3677</v>
      </c>
      <c r="B4482" s="674" t="s">
        <v>3651</v>
      </c>
      <c r="C4482" s="672" t="s">
        <v>4280</v>
      </c>
      <c r="D4482" s="675">
        <v>44742</v>
      </c>
      <c r="E4482" s="477" t="s">
        <v>3127</v>
      </c>
      <c r="F4482" s="682" t="s">
        <v>453</v>
      </c>
      <c r="G4482" s="670">
        <f>_xlfn.XLOOKUP(Table3[[#This Row],[district]],LISTS!B:B,LISTS!C:C,0,0,1)</f>
        <v>80401060</v>
      </c>
    </row>
    <row r="4483" spans="1:7" ht="13.5" x14ac:dyDescent="0.35">
      <c r="A4483" s="674" t="s">
        <v>3749</v>
      </c>
      <c r="B4483" s="674" t="s">
        <v>768</v>
      </c>
      <c r="C4483" s="672" t="s">
        <v>4280</v>
      </c>
      <c r="D4483" s="675">
        <v>44742</v>
      </c>
      <c r="E4483" s="477" t="s">
        <v>3127</v>
      </c>
      <c r="F4483" s="682" t="s">
        <v>453</v>
      </c>
      <c r="G4483" s="670">
        <f>_xlfn.XLOOKUP(Table3[[#This Row],[district]],LISTS!B:B,LISTS!C:C,0,0,1)</f>
        <v>80401060</v>
      </c>
    </row>
    <row r="4484" spans="1:7" ht="13.5" x14ac:dyDescent="0.35">
      <c r="A4484" s="674" t="s">
        <v>3727</v>
      </c>
      <c r="B4484" s="674" t="s">
        <v>3652</v>
      </c>
      <c r="C4484" s="672" t="s">
        <v>4280</v>
      </c>
      <c r="D4484" s="675">
        <v>44742</v>
      </c>
      <c r="E4484" s="477" t="s">
        <v>3127</v>
      </c>
      <c r="F4484" s="682" t="s">
        <v>453</v>
      </c>
      <c r="G4484" s="670">
        <f>_xlfn.XLOOKUP(Table3[[#This Row],[district]],LISTS!B:B,LISTS!C:C,0,0,1)</f>
        <v>80401060</v>
      </c>
    </row>
    <row r="4485" spans="1:7" ht="13.5" x14ac:dyDescent="0.35">
      <c r="A4485" s="674" t="s">
        <v>4274</v>
      </c>
      <c r="B4485" s="674" t="s">
        <v>3482</v>
      </c>
      <c r="C4485" s="672" t="s">
        <v>4280</v>
      </c>
      <c r="D4485" s="675">
        <v>44742</v>
      </c>
      <c r="E4485" s="477" t="s">
        <v>3127</v>
      </c>
      <c r="F4485" s="682" t="s">
        <v>453</v>
      </c>
      <c r="G4485" s="670">
        <f>_xlfn.XLOOKUP(Table3[[#This Row],[district]],LISTS!B:B,LISTS!C:C,0,0,1)</f>
        <v>80401060</v>
      </c>
    </row>
    <row r="4486" spans="1:7" ht="13.5" x14ac:dyDescent="0.35">
      <c r="A4486" s="674" t="s">
        <v>4273</v>
      </c>
      <c r="B4486" s="674" t="s">
        <v>423</v>
      </c>
      <c r="C4486" s="672" t="s">
        <v>4280</v>
      </c>
      <c r="D4486" s="675">
        <v>44742</v>
      </c>
      <c r="E4486" s="477" t="s">
        <v>3127</v>
      </c>
      <c r="F4486" s="682" t="s">
        <v>453</v>
      </c>
      <c r="G4486" s="670">
        <f>_xlfn.XLOOKUP(Table3[[#This Row],[district]],LISTS!B:B,LISTS!C:C,0,0,1)</f>
        <v>80401060</v>
      </c>
    </row>
    <row r="4487" spans="1:7" ht="13.5" x14ac:dyDescent="0.35">
      <c r="A4487" s="674" t="s">
        <v>3614</v>
      </c>
      <c r="B4487" s="674" t="s">
        <v>3653</v>
      </c>
      <c r="C4487" s="672" t="s">
        <v>4280</v>
      </c>
      <c r="D4487" s="675">
        <v>44742</v>
      </c>
      <c r="E4487" s="477" t="s">
        <v>3127</v>
      </c>
      <c r="F4487" s="682" t="s">
        <v>453</v>
      </c>
      <c r="G4487" s="670">
        <f>_xlfn.XLOOKUP(Table3[[#This Row],[district]],LISTS!B:B,LISTS!C:C,0,0,1)</f>
        <v>80401060</v>
      </c>
    </row>
    <row r="4488" spans="1:7" ht="13.5" x14ac:dyDescent="0.35">
      <c r="A4488" s="674" t="s">
        <v>3614</v>
      </c>
      <c r="B4488" s="674" t="s">
        <v>3654</v>
      </c>
      <c r="C4488" s="672" t="s">
        <v>4280</v>
      </c>
      <c r="D4488" s="675">
        <v>44742</v>
      </c>
      <c r="E4488" s="477" t="s">
        <v>3127</v>
      </c>
      <c r="F4488" s="682" t="s">
        <v>453</v>
      </c>
      <c r="G4488" s="670">
        <f>_xlfn.XLOOKUP(Table3[[#This Row],[district]],LISTS!B:B,LISTS!C:C,0,0,1)</f>
        <v>80401060</v>
      </c>
    </row>
    <row r="4489" spans="1:7" ht="13.5" x14ac:dyDescent="0.35">
      <c r="A4489" s="674" t="s">
        <v>3677</v>
      </c>
      <c r="B4489" s="674" t="s">
        <v>3655</v>
      </c>
      <c r="C4489" s="672" t="s">
        <v>4280</v>
      </c>
      <c r="D4489" s="675">
        <v>44742</v>
      </c>
      <c r="E4489" s="477" t="s">
        <v>3127</v>
      </c>
      <c r="F4489" s="682" t="s">
        <v>453</v>
      </c>
      <c r="G4489" s="670">
        <f>_xlfn.XLOOKUP(Table3[[#This Row],[district]],LISTS!B:B,LISTS!C:C,0,0,1)</f>
        <v>80401060</v>
      </c>
    </row>
    <row r="4490" spans="1:7" ht="13.5" x14ac:dyDescent="0.35">
      <c r="A4490" s="674" t="s">
        <v>3749</v>
      </c>
      <c r="B4490" s="674" t="s">
        <v>3656</v>
      </c>
      <c r="C4490" s="672" t="s">
        <v>4280</v>
      </c>
      <c r="D4490" s="675">
        <v>44742</v>
      </c>
      <c r="E4490" s="477" t="s">
        <v>3127</v>
      </c>
      <c r="F4490" s="682" t="s">
        <v>453</v>
      </c>
      <c r="G4490" s="670">
        <f>_xlfn.XLOOKUP(Table3[[#This Row],[district]],LISTS!B:B,LISTS!C:C,0,0,1)</f>
        <v>80401060</v>
      </c>
    </row>
    <row r="4491" spans="1:7" ht="13.5" x14ac:dyDescent="0.35">
      <c r="A4491" s="674" t="s">
        <v>3727</v>
      </c>
      <c r="B4491" s="674" t="s">
        <v>3493</v>
      </c>
      <c r="C4491" s="672" t="s">
        <v>4280</v>
      </c>
      <c r="D4491" s="675">
        <v>44742</v>
      </c>
      <c r="E4491" s="477" t="s">
        <v>3127</v>
      </c>
      <c r="F4491" s="682" t="s">
        <v>453</v>
      </c>
      <c r="G4491" s="670">
        <f>_xlfn.XLOOKUP(Table3[[#This Row],[district]],LISTS!B:B,LISTS!C:C,0,0,1)</f>
        <v>80401060</v>
      </c>
    </row>
    <row r="4492" spans="1:7" ht="13.5" x14ac:dyDescent="0.35">
      <c r="A4492" s="674" t="s">
        <v>4274</v>
      </c>
      <c r="B4492" s="674" t="s">
        <v>3657</v>
      </c>
      <c r="C4492" s="672" t="s">
        <v>4280</v>
      </c>
      <c r="D4492" s="675">
        <v>44742</v>
      </c>
      <c r="E4492" s="477" t="s">
        <v>3127</v>
      </c>
      <c r="F4492" s="682" t="s">
        <v>453</v>
      </c>
      <c r="G4492" s="670">
        <f>_xlfn.XLOOKUP(Table3[[#This Row],[district]],LISTS!B:B,LISTS!C:C,0,0,1)</f>
        <v>80401060</v>
      </c>
    </row>
    <row r="4493" spans="1:7" ht="13.5" x14ac:dyDescent="0.35">
      <c r="A4493" s="674" t="s">
        <v>4273</v>
      </c>
      <c r="B4493" s="674" t="s">
        <v>336</v>
      </c>
      <c r="C4493" s="672" t="s">
        <v>4280</v>
      </c>
      <c r="D4493" s="675">
        <v>44742</v>
      </c>
      <c r="E4493" s="477" t="s">
        <v>3127</v>
      </c>
      <c r="F4493" s="682" t="s">
        <v>453</v>
      </c>
      <c r="G4493" s="670">
        <f>_xlfn.XLOOKUP(Table3[[#This Row],[district]],LISTS!B:B,LISTS!C:C,0,0,1)</f>
        <v>80401060</v>
      </c>
    </row>
    <row r="4494" spans="1:7" ht="13.5" x14ac:dyDescent="0.35">
      <c r="A4494" s="674" t="s">
        <v>3614</v>
      </c>
      <c r="B4494" s="674" t="s">
        <v>3658</v>
      </c>
      <c r="C4494" s="672" t="s">
        <v>4280</v>
      </c>
      <c r="D4494" s="675">
        <v>44742</v>
      </c>
      <c r="E4494" s="477" t="s">
        <v>3127</v>
      </c>
      <c r="F4494" s="682" t="s">
        <v>453</v>
      </c>
      <c r="G4494" s="670">
        <f>_xlfn.XLOOKUP(Table3[[#This Row],[district]],LISTS!B:B,LISTS!C:C,0,0,1)</f>
        <v>80401060</v>
      </c>
    </row>
    <row r="4495" spans="1:7" ht="13.5" x14ac:dyDescent="0.35">
      <c r="A4495" s="674" t="s">
        <v>3614</v>
      </c>
      <c r="B4495" s="674" t="s">
        <v>478</v>
      </c>
      <c r="C4495" s="672" t="s">
        <v>4280</v>
      </c>
      <c r="D4495" s="675">
        <v>44742</v>
      </c>
      <c r="E4495" s="477" t="s">
        <v>3127</v>
      </c>
      <c r="F4495" s="682" t="s">
        <v>453</v>
      </c>
      <c r="G4495" s="670">
        <f>_xlfn.XLOOKUP(Table3[[#This Row],[district]],LISTS!B:B,LISTS!C:C,0,0,1)</f>
        <v>80401060</v>
      </c>
    </row>
    <row r="4496" spans="1:7" ht="13.5" x14ac:dyDescent="0.35">
      <c r="A4496" s="674" t="s">
        <v>3677</v>
      </c>
      <c r="B4496" s="674" t="s">
        <v>3659</v>
      </c>
      <c r="C4496" s="672" t="s">
        <v>4280</v>
      </c>
      <c r="D4496" s="675">
        <v>44742</v>
      </c>
      <c r="E4496" s="477" t="s">
        <v>3127</v>
      </c>
      <c r="F4496" s="682" t="s">
        <v>453</v>
      </c>
      <c r="G4496" s="670">
        <f>_xlfn.XLOOKUP(Table3[[#This Row],[district]],LISTS!B:B,LISTS!C:C,0,0,1)</f>
        <v>80401060</v>
      </c>
    </row>
    <row r="4497" spans="1:7" ht="13.5" x14ac:dyDescent="0.35">
      <c r="A4497" s="674" t="s">
        <v>3749</v>
      </c>
      <c r="B4497" s="674" t="s">
        <v>3623</v>
      </c>
      <c r="C4497" s="672" t="s">
        <v>4280</v>
      </c>
      <c r="D4497" s="675">
        <v>44742</v>
      </c>
      <c r="E4497" s="477" t="s">
        <v>3127</v>
      </c>
      <c r="F4497" s="682" t="s">
        <v>453</v>
      </c>
      <c r="G4497" s="670">
        <f>_xlfn.XLOOKUP(Table3[[#This Row],[district]],LISTS!B:B,LISTS!C:C,0,0,1)</f>
        <v>80401060</v>
      </c>
    </row>
    <row r="4498" spans="1:7" ht="13.5" x14ac:dyDescent="0.35">
      <c r="A4498" s="674" t="s">
        <v>3727</v>
      </c>
      <c r="B4498" s="674" t="s">
        <v>3660</v>
      </c>
      <c r="C4498" s="672" t="s">
        <v>4280</v>
      </c>
      <c r="D4498" s="675">
        <v>44742</v>
      </c>
      <c r="E4498" s="477" t="s">
        <v>3127</v>
      </c>
      <c r="F4498" s="682" t="s">
        <v>453</v>
      </c>
      <c r="G4498" s="670">
        <f>_xlfn.XLOOKUP(Table3[[#This Row],[district]],LISTS!B:B,LISTS!C:C,0,0,1)</f>
        <v>80401060</v>
      </c>
    </row>
    <row r="4499" spans="1:7" ht="13.5" x14ac:dyDescent="0.35">
      <c r="A4499" s="674" t="s">
        <v>4274</v>
      </c>
      <c r="B4499" s="674" t="s">
        <v>3661</v>
      </c>
      <c r="C4499" s="672" t="s">
        <v>4280</v>
      </c>
      <c r="D4499" s="675">
        <v>44742</v>
      </c>
      <c r="E4499" s="477" t="s">
        <v>3127</v>
      </c>
      <c r="F4499" s="682" t="s">
        <v>453</v>
      </c>
      <c r="G4499" s="670">
        <f>_xlfn.XLOOKUP(Table3[[#This Row],[district]],LISTS!B:B,LISTS!C:C,0,0,1)</f>
        <v>80401060</v>
      </c>
    </row>
    <row r="4500" spans="1:7" ht="13.5" x14ac:dyDescent="0.35">
      <c r="A4500" s="674" t="s">
        <v>4273</v>
      </c>
      <c r="B4500" s="674" t="s">
        <v>3662</v>
      </c>
      <c r="C4500" s="672" t="s">
        <v>4280</v>
      </c>
      <c r="D4500" s="675">
        <v>44742</v>
      </c>
      <c r="E4500" s="477" t="s">
        <v>3127</v>
      </c>
      <c r="F4500" s="682" t="s">
        <v>453</v>
      </c>
      <c r="G4500" s="670">
        <f>_xlfn.XLOOKUP(Table3[[#This Row],[district]],LISTS!B:B,LISTS!C:C,0,0,1)</f>
        <v>80401060</v>
      </c>
    </row>
    <row r="4501" spans="1:7" ht="13.5" x14ac:dyDescent="0.35">
      <c r="A4501" s="674" t="s">
        <v>3614</v>
      </c>
      <c r="B4501" s="674" t="s">
        <v>3663</v>
      </c>
      <c r="C4501" s="672" t="s">
        <v>4280</v>
      </c>
      <c r="D4501" s="675">
        <v>44742</v>
      </c>
      <c r="E4501" s="477" t="s">
        <v>3127</v>
      </c>
      <c r="F4501" s="682" t="s">
        <v>453</v>
      </c>
      <c r="G4501" s="670">
        <f>_xlfn.XLOOKUP(Table3[[#This Row],[district]],LISTS!B:B,LISTS!C:C,0,0,1)</f>
        <v>80401060</v>
      </c>
    </row>
    <row r="4502" spans="1:7" ht="13.5" x14ac:dyDescent="0.35">
      <c r="A4502" s="674" t="s">
        <v>3614</v>
      </c>
      <c r="B4502" s="674" t="s">
        <v>3664</v>
      </c>
      <c r="C4502" s="672" t="s">
        <v>4280</v>
      </c>
      <c r="D4502" s="675">
        <v>44742</v>
      </c>
      <c r="E4502" s="477" t="s">
        <v>3127</v>
      </c>
      <c r="F4502" s="682" t="s">
        <v>453</v>
      </c>
      <c r="G4502" s="670">
        <f>_xlfn.XLOOKUP(Table3[[#This Row],[district]],LISTS!B:B,LISTS!C:C,0,0,1)</f>
        <v>80401060</v>
      </c>
    </row>
    <row r="4503" spans="1:7" ht="13.5" x14ac:dyDescent="0.35">
      <c r="A4503" s="674" t="s">
        <v>3677</v>
      </c>
      <c r="B4503" s="674" t="s">
        <v>3665</v>
      </c>
      <c r="C4503" s="672" t="s">
        <v>4280</v>
      </c>
      <c r="D4503" s="675">
        <v>44742</v>
      </c>
      <c r="E4503" s="477" t="s">
        <v>3127</v>
      </c>
      <c r="F4503" s="682" t="s">
        <v>453</v>
      </c>
      <c r="G4503" s="670">
        <f>_xlfn.XLOOKUP(Table3[[#This Row],[district]],LISTS!B:B,LISTS!C:C,0,0,1)</f>
        <v>80401060</v>
      </c>
    </row>
    <row r="4504" spans="1:7" ht="13.5" x14ac:dyDescent="0.35">
      <c r="A4504" s="674" t="s">
        <v>3749</v>
      </c>
      <c r="B4504" s="674" t="s">
        <v>3666</v>
      </c>
      <c r="C4504" s="672" t="s">
        <v>4280</v>
      </c>
      <c r="D4504" s="675">
        <v>44742</v>
      </c>
      <c r="E4504" s="477" t="s">
        <v>3127</v>
      </c>
      <c r="F4504" s="682" t="s">
        <v>453</v>
      </c>
      <c r="G4504" s="670">
        <f>_xlfn.XLOOKUP(Table3[[#This Row],[district]],LISTS!B:B,LISTS!C:C,0,0,1)</f>
        <v>80401060</v>
      </c>
    </row>
    <row r="4505" spans="1:7" ht="13.5" x14ac:dyDescent="0.35">
      <c r="A4505" s="674" t="s">
        <v>3727</v>
      </c>
      <c r="B4505" s="674" t="s">
        <v>3577</v>
      </c>
      <c r="C4505" s="672" t="s">
        <v>4280</v>
      </c>
      <c r="D4505" s="675">
        <v>44742</v>
      </c>
      <c r="E4505" s="477" t="s">
        <v>3127</v>
      </c>
      <c r="F4505" s="682" t="s">
        <v>453</v>
      </c>
      <c r="G4505" s="670">
        <f>_xlfn.XLOOKUP(Table3[[#This Row],[district]],LISTS!B:B,LISTS!C:C,0,0,1)</f>
        <v>80401060</v>
      </c>
    </row>
    <row r="4506" spans="1:7" ht="13.5" x14ac:dyDescent="0.35">
      <c r="A4506" s="674" t="s">
        <v>4274</v>
      </c>
      <c r="B4506" s="674" t="s">
        <v>3667</v>
      </c>
      <c r="C4506" s="672" t="s">
        <v>4280</v>
      </c>
      <c r="D4506" s="675">
        <v>44742</v>
      </c>
      <c r="E4506" s="477" t="s">
        <v>3127</v>
      </c>
      <c r="F4506" s="682" t="s">
        <v>453</v>
      </c>
      <c r="G4506" s="670">
        <f>_xlfn.XLOOKUP(Table3[[#This Row],[district]],LISTS!B:B,LISTS!C:C,0,0,1)</f>
        <v>80401060</v>
      </c>
    </row>
    <row r="4507" spans="1:7" ht="13.5" x14ac:dyDescent="0.35">
      <c r="A4507" s="674" t="s">
        <v>4273</v>
      </c>
      <c r="B4507" s="674" t="s">
        <v>3668</v>
      </c>
      <c r="C4507" s="672" t="s">
        <v>4280</v>
      </c>
      <c r="D4507" s="675">
        <v>44742</v>
      </c>
      <c r="E4507" s="477" t="s">
        <v>3127</v>
      </c>
      <c r="F4507" s="682" t="s">
        <v>453</v>
      </c>
      <c r="G4507" s="670">
        <f>_xlfn.XLOOKUP(Table3[[#This Row],[district]],LISTS!B:B,LISTS!C:C,0,0,1)</f>
        <v>80401060</v>
      </c>
    </row>
    <row r="4508" spans="1:7" ht="13.5" x14ac:dyDescent="0.35">
      <c r="A4508" s="674" t="s">
        <v>3614</v>
      </c>
      <c r="B4508" s="674" t="s">
        <v>3669</v>
      </c>
      <c r="C4508" s="672" t="s">
        <v>4280</v>
      </c>
      <c r="D4508" s="675">
        <v>44742</v>
      </c>
      <c r="E4508" s="477" t="s">
        <v>3127</v>
      </c>
      <c r="F4508" s="682" t="s">
        <v>453</v>
      </c>
      <c r="G4508" s="670">
        <f>_xlfn.XLOOKUP(Table3[[#This Row],[district]],LISTS!B:B,LISTS!C:C,0,0,1)</f>
        <v>80401060</v>
      </c>
    </row>
    <row r="4509" spans="1:7" ht="13.5" x14ac:dyDescent="0.35">
      <c r="A4509" s="674" t="s">
        <v>3614</v>
      </c>
      <c r="B4509" s="674" t="s">
        <v>3670</v>
      </c>
      <c r="C4509" s="672" t="s">
        <v>4280</v>
      </c>
      <c r="D4509" s="675">
        <v>44742</v>
      </c>
      <c r="E4509" s="477" t="s">
        <v>3127</v>
      </c>
      <c r="F4509" s="682" t="s">
        <v>453</v>
      </c>
      <c r="G4509" s="670">
        <f>_xlfn.XLOOKUP(Table3[[#This Row],[district]],LISTS!B:B,LISTS!C:C,0,0,1)</f>
        <v>80401060</v>
      </c>
    </row>
    <row r="4510" spans="1:7" ht="13.5" x14ac:dyDescent="0.35">
      <c r="A4510" s="674" t="s">
        <v>3677</v>
      </c>
      <c r="B4510" s="674" t="s">
        <v>3671</v>
      </c>
      <c r="C4510" s="672" t="s">
        <v>4280</v>
      </c>
      <c r="D4510" s="675">
        <v>44742</v>
      </c>
      <c r="E4510" s="477" t="s">
        <v>3127</v>
      </c>
      <c r="F4510" s="682" t="s">
        <v>453</v>
      </c>
      <c r="G4510" s="670">
        <f>_xlfn.XLOOKUP(Table3[[#This Row],[district]],LISTS!B:B,LISTS!C:C,0,0,1)</f>
        <v>80401060</v>
      </c>
    </row>
    <row r="4511" spans="1:7" ht="13.5" x14ac:dyDescent="0.35">
      <c r="A4511" s="674" t="s">
        <v>3749</v>
      </c>
      <c r="B4511" s="674" t="s">
        <v>3672</v>
      </c>
      <c r="C4511" s="672" t="s">
        <v>4280</v>
      </c>
      <c r="D4511" s="675">
        <v>44742</v>
      </c>
      <c r="E4511" s="477" t="s">
        <v>3127</v>
      </c>
      <c r="F4511" s="682" t="s">
        <v>453</v>
      </c>
      <c r="G4511" s="670">
        <f>_xlfn.XLOOKUP(Table3[[#This Row],[district]],LISTS!B:B,LISTS!C:C,0,0,1)</f>
        <v>80401060</v>
      </c>
    </row>
    <row r="4512" spans="1:7" ht="13.5" x14ac:dyDescent="0.35">
      <c r="A4512" s="674" t="s">
        <v>3727</v>
      </c>
      <c r="B4512" s="674" t="s">
        <v>3673</v>
      </c>
      <c r="C4512" s="672" t="s">
        <v>4280</v>
      </c>
      <c r="D4512" s="675">
        <v>44742</v>
      </c>
      <c r="E4512" s="477" t="s">
        <v>3127</v>
      </c>
      <c r="F4512" s="682" t="s">
        <v>453</v>
      </c>
      <c r="G4512" s="670">
        <f>_xlfn.XLOOKUP(Table3[[#This Row],[district]],LISTS!B:B,LISTS!C:C,0,0,1)</f>
        <v>80401060</v>
      </c>
    </row>
    <row r="4513" spans="1:7" ht="13.5" x14ac:dyDescent="0.35">
      <c r="A4513" s="674" t="s">
        <v>4274</v>
      </c>
      <c r="B4513" s="674" t="s">
        <v>3674</v>
      </c>
      <c r="C4513" s="672" t="s">
        <v>4280</v>
      </c>
      <c r="D4513" s="675">
        <v>44742</v>
      </c>
      <c r="E4513" s="477" t="s">
        <v>3127</v>
      </c>
      <c r="F4513" s="682" t="s">
        <v>453</v>
      </c>
      <c r="G4513" s="670">
        <f>_xlfn.XLOOKUP(Table3[[#This Row],[district]],LISTS!B:B,LISTS!C:C,0,0,1)</f>
        <v>80401060</v>
      </c>
    </row>
    <row r="4514" spans="1:7" ht="13.5" x14ac:dyDescent="0.35">
      <c r="A4514" s="674" t="s">
        <v>4273</v>
      </c>
      <c r="B4514" s="674" t="s">
        <v>3675</v>
      </c>
      <c r="C4514" s="672" t="s">
        <v>4280</v>
      </c>
      <c r="D4514" s="675">
        <v>44742</v>
      </c>
      <c r="E4514" s="477" t="s">
        <v>3127</v>
      </c>
      <c r="F4514" s="682" t="s">
        <v>453</v>
      </c>
      <c r="G4514" s="670">
        <f>_xlfn.XLOOKUP(Table3[[#This Row],[district]],LISTS!B:B,LISTS!C:C,0,0,1)</f>
        <v>80401060</v>
      </c>
    </row>
    <row r="4515" spans="1:7" ht="13.5" x14ac:dyDescent="0.35">
      <c r="A4515" s="674" t="s">
        <v>3614</v>
      </c>
      <c r="B4515" s="674" t="s">
        <v>163</v>
      </c>
      <c r="C4515" s="672" t="s">
        <v>4280</v>
      </c>
      <c r="D4515" s="675">
        <v>44742</v>
      </c>
      <c r="E4515" s="477" t="s">
        <v>3127</v>
      </c>
      <c r="F4515" s="682" t="s">
        <v>453</v>
      </c>
      <c r="G4515" s="670">
        <f>_xlfn.XLOOKUP(Table3[[#This Row],[district]],LISTS!B:B,LISTS!C:C,0,0,1)</f>
        <v>80401060</v>
      </c>
    </row>
    <row r="4516" spans="1:7" ht="13.5" x14ac:dyDescent="0.35">
      <c r="A4516" s="674" t="s">
        <v>4275</v>
      </c>
      <c r="B4516" s="674" t="s">
        <v>3676</v>
      </c>
      <c r="C4516" s="672" t="s">
        <v>4279</v>
      </c>
      <c r="D4516" s="675">
        <v>44742</v>
      </c>
      <c r="E4516" s="477" t="s">
        <v>3127</v>
      </c>
      <c r="F4516" s="682" t="s">
        <v>453</v>
      </c>
      <c r="G4516" s="670">
        <f>_xlfn.XLOOKUP(Table3[[#This Row],[district]],LISTS!B:B,LISTS!C:C,0,0,1)</f>
        <v>80401060</v>
      </c>
    </row>
    <row r="4517" spans="1:7" ht="13.5" x14ac:dyDescent="0.35">
      <c r="A4517" s="674" t="s">
        <v>3580</v>
      </c>
      <c r="B4517" s="674" t="s">
        <v>3677</v>
      </c>
      <c r="C4517" s="672" t="s">
        <v>4279</v>
      </c>
      <c r="D4517" s="675">
        <v>44742</v>
      </c>
      <c r="E4517" s="477" t="s">
        <v>3127</v>
      </c>
      <c r="F4517" s="682" t="s">
        <v>453</v>
      </c>
      <c r="G4517" s="670">
        <f>_xlfn.XLOOKUP(Table3[[#This Row],[district]],LISTS!B:B,LISTS!C:C,0,0,1)</f>
        <v>80401060</v>
      </c>
    </row>
    <row r="4518" spans="1:7" ht="13.5" x14ac:dyDescent="0.35">
      <c r="A4518" s="674" t="s">
        <v>4276</v>
      </c>
      <c r="B4518" s="674" t="s">
        <v>3678</v>
      </c>
      <c r="C4518" s="672" t="s">
        <v>4279</v>
      </c>
      <c r="D4518" s="675">
        <v>44742</v>
      </c>
      <c r="E4518" s="477" t="s">
        <v>3127</v>
      </c>
      <c r="F4518" s="682" t="s">
        <v>453</v>
      </c>
      <c r="G4518" s="670">
        <f>_xlfn.XLOOKUP(Table3[[#This Row],[district]],LISTS!B:B,LISTS!C:C,0,0,1)</f>
        <v>80401060</v>
      </c>
    </row>
    <row r="4519" spans="1:7" ht="13.5" x14ac:dyDescent="0.35">
      <c r="A4519" s="674" t="s">
        <v>4277</v>
      </c>
      <c r="B4519" s="674" t="s">
        <v>3679</v>
      </c>
      <c r="C4519" s="672" t="s">
        <v>4279</v>
      </c>
      <c r="D4519" s="675">
        <v>44742</v>
      </c>
      <c r="E4519" s="477" t="s">
        <v>3127</v>
      </c>
      <c r="F4519" s="682" t="s">
        <v>453</v>
      </c>
      <c r="G4519" s="670">
        <f>_xlfn.XLOOKUP(Table3[[#This Row],[district]],LISTS!B:B,LISTS!C:C,0,0,1)</f>
        <v>80401060</v>
      </c>
    </row>
    <row r="4520" spans="1:7" ht="13.5" x14ac:dyDescent="0.35">
      <c r="A4520" s="674" t="s">
        <v>3834</v>
      </c>
      <c r="B4520" s="674" t="s">
        <v>3680</v>
      </c>
      <c r="C4520" s="672" t="s">
        <v>4279</v>
      </c>
      <c r="D4520" s="675">
        <v>44742</v>
      </c>
      <c r="E4520" s="477" t="s">
        <v>3127</v>
      </c>
      <c r="F4520" s="682" t="s">
        <v>453</v>
      </c>
      <c r="G4520" s="670">
        <f>_xlfn.XLOOKUP(Table3[[#This Row],[district]],LISTS!B:B,LISTS!C:C,0,0,1)</f>
        <v>80401060</v>
      </c>
    </row>
    <row r="4521" spans="1:7" ht="13.5" x14ac:dyDescent="0.35">
      <c r="A4521" s="674" t="s">
        <v>4278</v>
      </c>
      <c r="B4521" s="674" t="s">
        <v>3681</v>
      </c>
      <c r="C4521" s="672" t="s">
        <v>4279</v>
      </c>
      <c r="D4521" s="675">
        <v>44742</v>
      </c>
      <c r="E4521" s="477" t="s">
        <v>3127</v>
      </c>
      <c r="F4521" s="682" t="s">
        <v>453</v>
      </c>
      <c r="G4521" s="670">
        <f>_xlfn.XLOOKUP(Table3[[#This Row],[district]],LISTS!B:B,LISTS!C:C,0,0,1)</f>
        <v>80401060</v>
      </c>
    </row>
    <row r="4522" spans="1:7" ht="13.5" x14ac:dyDescent="0.35">
      <c r="A4522" s="674" t="s">
        <v>3580</v>
      </c>
      <c r="B4522" s="674" t="s">
        <v>3682</v>
      </c>
      <c r="C4522" s="672" t="s">
        <v>4279</v>
      </c>
      <c r="D4522" s="675">
        <v>44742</v>
      </c>
      <c r="E4522" s="477" t="s">
        <v>3127</v>
      </c>
      <c r="F4522" s="682" t="s">
        <v>453</v>
      </c>
      <c r="G4522" s="670">
        <f>_xlfn.XLOOKUP(Table3[[#This Row],[district]],LISTS!B:B,LISTS!C:C,0,0,1)</f>
        <v>80401060</v>
      </c>
    </row>
    <row r="4523" spans="1:7" ht="13.5" x14ac:dyDescent="0.35">
      <c r="A4523" s="674" t="s">
        <v>4276</v>
      </c>
      <c r="B4523" s="674" t="s">
        <v>3683</v>
      </c>
      <c r="C4523" s="672" t="s">
        <v>4279</v>
      </c>
      <c r="D4523" s="675">
        <v>44742</v>
      </c>
      <c r="E4523" s="477" t="s">
        <v>3127</v>
      </c>
      <c r="F4523" s="682" t="s">
        <v>453</v>
      </c>
      <c r="G4523" s="670">
        <f>_xlfn.XLOOKUP(Table3[[#This Row],[district]],LISTS!B:B,LISTS!C:C,0,0,1)</f>
        <v>80401060</v>
      </c>
    </row>
    <row r="4524" spans="1:7" ht="13.5" x14ac:dyDescent="0.35">
      <c r="A4524" s="674" t="s">
        <v>4277</v>
      </c>
      <c r="B4524" s="674" t="s">
        <v>3684</v>
      </c>
      <c r="C4524" s="672" t="s">
        <v>4279</v>
      </c>
      <c r="D4524" s="675">
        <v>44742</v>
      </c>
      <c r="E4524" s="477" t="s">
        <v>3127</v>
      </c>
      <c r="F4524" s="682" t="s">
        <v>453</v>
      </c>
      <c r="G4524" s="670">
        <f>_xlfn.XLOOKUP(Table3[[#This Row],[district]],LISTS!B:B,LISTS!C:C,0,0,1)</f>
        <v>80401060</v>
      </c>
    </row>
    <row r="4525" spans="1:7" ht="13.5" x14ac:dyDescent="0.35">
      <c r="A4525" s="674" t="s">
        <v>3834</v>
      </c>
      <c r="B4525" s="674" t="s">
        <v>3685</v>
      </c>
      <c r="C4525" s="672" t="s">
        <v>4279</v>
      </c>
      <c r="D4525" s="675">
        <v>44742</v>
      </c>
      <c r="E4525" s="477" t="s">
        <v>3127</v>
      </c>
      <c r="F4525" s="682" t="s">
        <v>453</v>
      </c>
      <c r="G4525" s="670">
        <f>_xlfn.XLOOKUP(Table3[[#This Row],[district]],LISTS!B:B,LISTS!C:C,0,0,1)</f>
        <v>80401060</v>
      </c>
    </row>
    <row r="4526" spans="1:7" ht="13.5" x14ac:dyDescent="0.35">
      <c r="A4526" s="674" t="s">
        <v>4278</v>
      </c>
      <c r="B4526" s="674" t="s">
        <v>3686</v>
      </c>
      <c r="C4526" s="672" t="s">
        <v>4279</v>
      </c>
      <c r="D4526" s="675">
        <v>44742</v>
      </c>
      <c r="E4526" s="477" t="s">
        <v>3127</v>
      </c>
      <c r="F4526" s="682" t="s">
        <v>453</v>
      </c>
      <c r="G4526" s="670">
        <f>_xlfn.XLOOKUP(Table3[[#This Row],[district]],LISTS!B:B,LISTS!C:C,0,0,1)</f>
        <v>80401060</v>
      </c>
    </row>
    <row r="4527" spans="1:7" ht="13.5" x14ac:dyDescent="0.35">
      <c r="A4527" s="674" t="s">
        <v>3580</v>
      </c>
      <c r="B4527" s="674" t="s">
        <v>3687</v>
      </c>
      <c r="C4527" s="672" t="s">
        <v>4279</v>
      </c>
      <c r="D4527" s="675">
        <v>44742</v>
      </c>
      <c r="E4527" s="477" t="s">
        <v>3127</v>
      </c>
      <c r="F4527" s="682" t="s">
        <v>453</v>
      </c>
      <c r="G4527" s="670">
        <f>_xlfn.XLOOKUP(Table3[[#This Row],[district]],LISTS!B:B,LISTS!C:C,0,0,1)</f>
        <v>80401060</v>
      </c>
    </row>
    <row r="4528" spans="1:7" ht="13.5" x14ac:dyDescent="0.35">
      <c r="A4528" s="674" t="s">
        <v>4276</v>
      </c>
      <c r="B4528" s="674" t="s">
        <v>3688</v>
      </c>
      <c r="C4528" s="672" t="s">
        <v>4279</v>
      </c>
      <c r="D4528" s="675">
        <v>44742</v>
      </c>
      <c r="E4528" s="477" t="s">
        <v>3127</v>
      </c>
      <c r="F4528" s="682" t="s">
        <v>453</v>
      </c>
      <c r="G4528" s="670">
        <f>_xlfn.XLOOKUP(Table3[[#This Row],[district]],LISTS!B:B,LISTS!C:C,0,0,1)</f>
        <v>80401060</v>
      </c>
    </row>
    <row r="4529" spans="1:7" ht="13.5" x14ac:dyDescent="0.35">
      <c r="A4529" s="674" t="s">
        <v>4277</v>
      </c>
      <c r="B4529" s="674" t="s">
        <v>3689</v>
      </c>
      <c r="C4529" s="672" t="s">
        <v>4279</v>
      </c>
      <c r="D4529" s="675">
        <v>44742</v>
      </c>
      <c r="E4529" s="477" t="s">
        <v>3127</v>
      </c>
      <c r="F4529" s="682" t="s">
        <v>453</v>
      </c>
      <c r="G4529" s="670">
        <f>_xlfn.XLOOKUP(Table3[[#This Row],[district]],LISTS!B:B,LISTS!C:C,0,0,1)</f>
        <v>80401060</v>
      </c>
    </row>
    <row r="4530" spans="1:7" ht="13.5" x14ac:dyDescent="0.35">
      <c r="A4530" s="674" t="s">
        <v>3834</v>
      </c>
      <c r="B4530" s="674" t="s">
        <v>3628</v>
      </c>
      <c r="C4530" s="672" t="s">
        <v>4279</v>
      </c>
      <c r="D4530" s="675">
        <v>44742</v>
      </c>
      <c r="E4530" s="477" t="s">
        <v>3127</v>
      </c>
      <c r="F4530" s="682" t="s">
        <v>453</v>
      </c>
      <c r="G4530" s="670">
        <f>_xlfn.XLOOKUP(Table3[[#This Row],[district]],LISTS!B:B,LISTS!C:C,0,0,1)</f>
        <v>80401060</v>
      </c>
    </row>
    <row r="4531" spans="1:7" ht="13.5" x14ac:dyDescent="0.35">
      <c r="A4531" s="674" t="s">
        <v>4278</v>
      </c>
      <c r="B4531" s="674" t="s">
        <v>3468</v>
      </c>
      <c r="C4531" s="672" t="s">
        <v>4279</v>
      </c>
      <c r="D4531" s="675">
        <v>44742</v>
      </c>
      <c r="E4531" s="477" t="s">
        <v>3127</v>
      </c>
      <c r="F4531" s="682" t="s">
        <v>453</v>
      </c>
      <c r="G4531" s="670">
        <f>_xlfn.XLOOKUP(Table3[[#This Row],[district]],LISTS!B:B,LISTS!C:C,0,0,1)</f>
        <v>80401060</v>
      </c>
    </row>
    <row r="4532" spans="1:7" ht="13.5" x14ac:dyDescent="0.35">
      <c r="A4532" s="674" t="s">
        <v>3580</v>
      </c>
      <c r="B4532" s="674" t="s">
        <v>3626</v>
      </c>
      <c r="C4532" s="672" t="s">
        <v>4279</v>
      </c>
      <c r="D4532" s="675">
        <v>44742</v>
      </c>
      <c r="E4532" s="477" t="s">
        <v>3127</v>
      </c>
      <c r="F4532" s="682" t="s">
        <v>453</v>
      </c>
      <c r="G4532" s="670">
        <f>_xlfn.XLOOKUP(Table3[[#This Row],[district]],LISTS!B:B,LISTS!C:C,0,0,1)</f>
        <v>80401060</v>
      </c>
    </row>
    <row r="4533" spans="1:7" ht="13.5" x14ac:dyDescent="0.35">
      <c r="A4533" s="674" t="s">
        <v>4276</v>
      </c>
      <c r="B4533" s="674" t="s">
        <v>3690</v>
      </c>
      <c r="C4533" s="672" t="s">
        <v>4279</v>
      </c>
      <c r="D4533" s="675">
        <v>44742</v>
      </c>
      <c r="E4533" s="477" t="s">
        <v>3127</v>
      </c>
      <c r="F4533" s="682" t="s">
        <v>453</v>
      </c>
      <c r="G4533" s="670">
        <f>_xlfn.XLOOKUP(Table3[[#This Row],[district]],LISTS!B:B,LISTS!C:C,0,0,1)</f>
        <v>80401060</v>
      </c>
    </row>
    <row r="4534" spans="1:7" ht="13.5" x14ac:dyDescent="0.35">
      <c r="A4534" s="674" t="s">
        <v>4277</v>
      </c>
      <c r="B4534" s="674" t="s">
        <v>3691</v>
      </c>
      <c r="C4534" s="672" t="s">
        <v>4279</v>
      </c>
      <c r="D4534" s="675">
        <v>44742</v>
      </c>
      <c r="E4534" s="477" t="s">
        <v>3127</v>
      </c>
      <c r="F4534" s="682" t="s">
        <v>453</v>
      </c>
      <c r="G4534" s="670">
        <f>_xlfn.XLOOKUP(Table3[[#This Row],[district]],LISTS!B:B,LISTS!C:C,0,0,1)</f>
        <v>80401060</v>
      </c>
    </row>
    <row r="4535" spans="1:7" ht="13.5" x14ac:dyDescent="0.35">
      <c r="A4535" s="674" t="s">
        <v>3834</v>
      </c>
      <c r="B4535" s="674" t="s">
        <v>3692</v>
      </c>
      <c r="C4535" s="672" t="s">
        <v>4279</v>
      </c>
      <c r="D4535" s="675">
        <v>44742</v>
      </c>
      <c r="E4535" s="477" t="s">
        <v>3127</v>
      </c>
      <c r="F4535" s="682" t="s">
        <v>453</v>
      </c>
      <c r="G4535" s="670">
        <f>_xlfn.XLOOKUP(Table3[[#This Row],[district]],LISTS!B:B,LISTS!C:C,0,0,1)</f>
        <v>80401060</v>
      </c>
    </row>
    <row r="4536" spans="1:7" ht="13.5" x14ac:dyDescent="0.35">
      <c r="A4536" s="674" t="s">
        <v>4278</v>
      </c>
      <c r="B4536" s="674" t="s">
        <v>3693</v>
      </c>
      <c r="C4536" s="672" t="s">
        <v>4279</v>
      </c>
      <c r="D4536" s="675">
        <v>44742</v>
      </c>
      <c r="E4536" s="477" t="s">
        <v>3127</v>
      </c>
      <c r="F4536" s="682" t="s">
        <v>453</v>
      </c>
      <c r="G4536" s="670">
        <f>_xlfn.XLOOKUP(Table3[[#This Row],[district]],LISTS!B:B,LISTS!C:C,0,0,1)</f>
        <v>80401060</v>
      </c>
    </row>
    <row r="4537" spans="1:7" ht="13.5" x14ac:dyDescent="0.35">
      <c r="A4537" s="674" t="s">
        <v>3580</v>
      </c>
      <c r="B4537" s="674" t="s">
        <v>3694</v>
      </c>
      <c r="C4537" s="672" t="s">
        <v>4279</v>
      </c>
      <c r="D4537" s="675">
        <v>44742</v>
      </c>
      <c r="E4537" s="477" t="s">
        <v>3127</v>
      </c>
      <c r="F4537" s="682" t="s">
        <v>453</v>
      </c>
      <c r="G4537" s="670">
        <f>_xlfn.XLOOKUP(Table3[[#This Row],[district]],LISTS!B:B,LISTS!C:C,0,0,1)</f>
        <v>80401060</v>
      </c>
    </row>
    <row r="4538" spans="1:7" ht="13.5" x14ac:dyDescent="0.35">
      <c r="A4538" s="674" t="s">
        <v>4276</v>
      </c>
      <c r="B4538" s="674" t="s">
        <v>3695</v>
      </c>
      <c r="C4538" s="672" t="s">
        <v>4279</v>
      </c>
      <c r="D4538" s="675">
        <v>44742</v>
      </c>
      <c r="E4538" s="477" t="s">
        <v>3127</v>
      </c>
      <c r="F4538" s="682" t="s">
        <v>453</v>
      </c>
      <c r="G4538" s="670">
        <f>_xlfn.XLOOKUP(Table3[[#This Row],[district]],LISTS!B:B,LISTS!C:C,0,0,1)</f>
        <v>80401060</v>
      </c>
    </row>
    <row r="4539" spans="1:7" ht="13.5" x14ac:dyDescent="0.35">
      <c r="A4539" s="674" t="s">
        <v>4277</v>
      </c>
      <c r="B4539" s="674" t="s">
        <v>364</v>
      </c>
      <c r="C4539" s="672" t="s">
        <v>4279</v>
      </c>
      <c r="D4539" s="675">
        <v>44742</v>
      </c>
      <c r="E4539" s="477" t="s">
        <v>3127</v>
      </c>
      <c r="F4539" s="682" t="s">
        <v>453</v>
      </c>
      <c r="G4539" s="670">
        <f>_xlfn.XLOOKUP(Table3[[#This Row],[district]],LISTS!B:B,LISTS!C:C,0,0,1)</f>
        <v>80401060</v>
      </c>
    </row>
    <row r="4540" spans="1:7" ht="13.5" x14ac:dyDescent="0.35">
      <c r="A4540" s="674" t="s">
        <v>3834</v>
      </c>
      <c r="B4540" s="674" t="s">
        <v>3696</v>
      </c>
      <c r="C4540" s="672" t="s">
        <v>4279</v>
      </c>
      <c r="D4540" s="675">
        <v>44742</v>
      </c>
      <c r="E4540" s="477" t="s">
        <v>3127</v>
      </c>
      <c r="F4540" s="682" t="s">
        <v>453</v>
      </c>
      <c r="G4540" s="670">
        <f>_xlfn.XLOOKUP(Table3[[#This Row],[district]],LISTS!B:B,LISTS!C:C,0,0,1)</f>
        <v>80401060</v>
      </c>
    </row>
    <row r="4541" spans="1:7" ht="13.5" x14ac:dyDescent="0.35">
      <c r="A4541" s="674" t="s">
        <v>4278</v>
      </c>
      <c r="B4541" s="674" t="s">
        <v>3697</v>
      </c>
      <c r="C4541" s="672" t="s">
        <v>4279</v>
      </c>
      <c r="D4541" s="675">
        <v>44742</v>
      </c>
      <c r="E4541" s="477" t="s">
        <v>3127</v>
      </c>
      <c r="F4541" s="682" t="s">
        <v>453</v>
      </c>
      <c r="G4541" s="670">
        <f>_xlfn.XLOOKUP(Table3[[#This Row],[district]],LISTS!B:B,LISTS!C:C,0,0,1)</f>
        <v>80401060</v>
      </c>
    </row>
    <row r="4542" spans="1:7" ht="13.5" x14ac:dyDescent="0.35">
      <c r="A4542" s="674" t="s">
        <v>3580</v>
      </c>
      <c r="B4542" s="674" t="s">
        <v>3698</v>
      </c>
      <c r="C4542" s="672" t="s">
        <v>4279</v>
      </c>
      <c r="D4542" s="675">
        <v>44742</v>
      </c>
      <c r="E4542" s="477" t="s">
        <v>3127</v>
      </c>
      <c r="F4542" s="682" t="s">
        <v>453</v>
      </c>
      <c r="G4542" s="670">
        <f>_xlfn.XLOOKUP(Table3[[#This Row],[district]],LISTS!B:B,LISTS!C:C,0,0,1)</f>
        <v>80401060</v>
      </c>
    </row>
    <row r="4543" spans="1:7" ht="13.5" x14ac:dyDescent="0.35">
      <c r="A4543" s="674" t="s">
        <v>4276</v>
      </c>
      <c r="B4543" s="674" t="s">
        <v>3699</v>
      </c>
      <c r="C4543" s="672" t="s">
        <v>4279</v>
      </c>
      <c r="D4543" s="675">
        <v>44742</v>
      </c>
      <c r="E4543" s="477" t="s">
        <v>3127</v>
      </c>
      <c r="F4543" s="682" t="s">
        <v>453</v>
      </c>
      <c r="G4543" s="670">
        <f>_xlfn.XLOOKUP(Table3[[#This Row],[district]],LISTS!B:B,LISTS!C:C,0,0,1)</f>
        <v>80401060</v>
      </c>
    </row>
    <row r="4544" spans="1:7" ht="13.5" x14ac:dyDescent="0.35">
      <c r="A4544" s="674" t="s">
        <v>4277</v>
      </c>
      <c r="B4544" s="674" t="s">
        <v>3700</v>
      </c>
      <c r="C4544" s="672" t="s">
        <v>4279</v>
      </c>
      <c r="D4544" s="675">
        <v>44742</v>
      </c>
      <c r="E4544" s="477" t="s">
        <v>3127</v>
      </c>
      <c r="F4544" s="682" t="s">
        <v>453</v>
      </c>
      <c r="G4544" s="670">
        <f>_xlfn.XLOOKUP(Table3[[#This Row],[district]],LISTS!B:B,LISTS!C:C,0,0,1)</f>
        <v>80401060</v>
      </c>
    </row>
    <row r="4545" spans="1:7" ht="13.5" x14ac:dyDescent="0.35">
      <c r="A4545" s="674" t="s">
        <v>3834</v>
      </c>
      <c r="B4545" s="674" t="s">
        <v>3701</v>
      </c>
      <c r="C4545" s="672" t="s">
        <v>4279</v>
      </c>
      <c r="D4545" s="675">
        <v>44742</v>
      </c>
      <c r="E4545" s="477" t="s">
        <v>3127</v>
      </c>
      <c r="F4545" s="682" t="s">
        <v>453</v>
      </c>
      <c r="G4545" s="670">
        <f>_xlfn.XLOOKUP(Table3[[#This Row],[district]],LISTS!B:B,LISTS!C:C,0,0,1)</f>
        <v>80401060</v>
      </c>
    </row>
    <row r="4546" spans="1:7" ht="13.5" x14ac:dyDescent="0.35">
      <c r="A4546" s="674" t="s">
        <v>4278</v>
      </c>
      <c r="B4546" s="674" t="s">
        <v>3702</v>
      </c>
      <c r="C4546" s="672" t="s">
        <v>4279</v>
      </c>
      <c r="D4546" s="675">
        <v>44742</v>
      </c>
      <c r="E4546" s="477" t="s">
        <v>3127</v>
      </c>
      <c r="F4546" s="682" t="s">
        <v>453</v>
      </c>
      <c r="G4546" s="670">
        <f>_xlfn.XLOOKUP(Table3[[#This Row],[district]],LISTS!B:B,LISTS!C:C,0,0,1)</f>
        <v>80401060</v>
      </c>
    </row>
    <row r="4547" spans="1:7" ht="13.5" x14ac:dyDescent="0.35">
      <c r="A4547" s="674" t="s">
        <v>3580</v>
      </c>
      <c r="B4547" s="674" t="s">
        <v>3703</v>
      </c>
      <c r="C4547" s="672" t="s">
        <v>4279</v>
      </c>
      <c r="D4547" s="675">
        <v>44742</v>
      </c>
      <c r="E4547" s="477" t="s">
        <v>3127</v>
      </c>
      <c r="F4547" s="682" t="s">
        <v>453</v>
      </c>
      <c r="G4547" s="670">
        <f>_xlfn.XLOOKUP(Table3[[#This Row],[district]],LISTS!B:B,LISTS!C:C,0,0,1)</f>
        <v>80401060</v>
      </c>
    </row>
    <row r="4548" spans="1:7" ht="13.5" x14ac:dyDescent="0.35">
      <c r="A4548" s="674" t="s">
        <v>4276</v>
      </c>
      <c r="B4548" s="674" t="s">
        <v>3704</v>
      </c>
      <c r="C4548" s="672" t="s">
        <v>4279</v>
      </c>
      <c r="D4548" s="675">
        <v>44742</v>
      </c>
      <c r="E4548" s="477" t="s">
        <v>3127</v>
      </c>
      <c r="F4548" s="682" t="s">
        <v>453</v>
      </c>
      <c r="G4548" s="670">
        <f>_xlfn.XLOOKUP(Table3[[#This Row],[district]],LISTS!B:B,LISTS!C:C,0,0,1)</f>
        <v>80401060</v>
      </c>
    </row>
    <row r="4549" spans="1:7" ht="13.5" x14ac:dyDescent="0.35">
      <c r="A4549" s="674" t="s">
        <v>4277</v>
      </c>
      <c r="B4549" s="674" t="s">
        <v>3705</v>
      </c>
      <c r="C4549" s="672" t="s">
        <v>4279</v>
      </c>
      <c r="D4549" s="675">
        <v>44742</v>
      </c>
      <c r="E4549" s="477" t="s">
        <v>3127</v>
      </c>
      <c r="F4549" s="682" t="s">
        <v>453</v>
      </c>
      <c r="G4549" s="670">
        <f>_xlfn.XLOOKUP(Table3[[#This Row],[district]],LISTS!B:B,LISTS!C:C,0,0,1)</f>
        <v>80401060</v>
      </c>
    </row>
    <row r="4550" spans="1:7" ht="13.5" x14ac:dyDescent="0.35">
      <c r="A4550" s="674" t="s">
        <v>3834</v>
      </c>
      <c r="B4550" s="674" t="s">
        <v>3511</v>
      </c>
      <c r="C4550" s="672" t="s">
        <v>4279</v>
      </c>
      <c r="D4550" s="675">
        <v>44742</v>
      </c>
      <c r="E4550" s="477" t="s">
        <v>3127</v>
      </c>
      <c r="F4550" s="682" t="s">
        <v>453</v>
      </c>
      <c r="G4550" s="670">
        <f>_xlfn.XLOOKUP(Table3[[#This Row],[district]],LISTS!B:B,LISTS!C:C,0,0,1)</f>
        <v>80401060</v>
      </c>
    </row>
    <row r="4551" spans="1:7" ht="13.5" x14ac:dyDescent="0.35">
      <c r="A4551" s="674" t="s">
        <v>4278</v>
      </c>
      <c r="B4551" s="674" t="s">
        <v>3477</v>
      </c>
      <c r="C4551" s="672" t="s">
        <v>4279</v>
      </c>
      <c r="D4551" s="675">
        <v>44742</v>
      </c>
      <c r="E4551" s="477" t="s">
        <v>3127</v>
      </c>
      <c r="F4551" s="682" t="s">
        <v>453</v>
      </c>
      <c r="G4551" s="670">
        <f>_xlfn.XLOOKUP(Table3[[#This Row],[district]],LISTS!B:B,LISTS!C:C,0,0,1)</f>
        <v>80401060</v>
      </c>
    </row>
    <row r="4552" spans="1:7" ht="13.5" x14ac:dyDescent="0.35">
      <c r="A4552" s="674"/>
      <c r="C4552" s="672"/>
      <c r="D4552" s="675"/>
      <c r="E4552" s="477"/>
      <c r="F4552" s="477"/>
      <c r="G4552" s="670">
        <f>_xlfn.XLOOKUP(Table3[[#This Row],[district]],LISTS!B:B,LISTS!C:C,0,0,1)</f>
        <v>0</v>
      </c>
    </row>
    <row r="4553" spans="1:7" ht="13.5" x14ac:dyDescent="0.35">
      <c r="A4553" s="674"/>
      <c r="C4553" s="672"/>
      <c r="D4553" s="675"/>
      <c r="E4553" s="477"/>
      <c r="F4553" s="477"/>
      <c r="G4553" s="670">
        <f>_xlfn.XLOOKUP(Table3[[#This Row],[district]],LISTS!B:B,LISTS!C:C,0,0,1)</f>
        <v>0</v>
      </c>
    </row>
    <row r="4554" spans="1:7" ht="13.5" x14ac:dyDescent="0.35">
      <c r="A4554" s="674"/>
      <c r="C4554" s="672"/>
      <c r="D4554" s="675"/>
      <c r="E4554" s="477"/>
      <c r="F4554" s="477"/>
      <c r="G4554" s="670">
        <f>_xlfn.XLOOKUP(Table3[[#This Row],[district]],LISTS!B:B,LISTS!C:C,0,0,1)</f>
        <v>0</v>
      </c>
    </row>
    <row r="4555" spans="1:7" ht="13.5" x14ac:dyDescent="0.35">
      <c r="A4555" s="674"/>
      <c r="C4555" s="672"/>
      <c r="D4555" s="675"/>
      <c r="E4555" s="477"/>
      <c r="F4555" s="477"/>
      <c r="G4555" s="670">
        <f>_xlfn.XLOOKUP(Table3[[#This Row],[district]],LISTS!B:B,LISTS!C:C,0,0,1)</f>
        <v>0</v>
      </c>
    </row>
    <row r="4556" spans="1:7" ht="13.5" x14ac:dyDescent="0.35">
      <c r="A4556" s="674"/>
      <c r="C4556" s="672"/>
      <c r="D4556" s="675"/>
      <c r="E4556" s="477"/>
      <c r="F4556" s="477"/>
      <c r="G4556" s="670">
        <f>_xlfn.XLOOKUP(Table3[[#This Row],[district]],LISTS!B:B,LISTS!C:C,0,0,1)</f>
        <v>0</v>
      </c>
    </row>
    <row r="4557" spans="1:7" ht="13.5" x14ac:dyDescent="0.35">
      <c r="A4557" s="674"/>
      <c r="C4557" s="672"/>
      <c r="D4557" s="675"/>
      <c r="E4557" s="477"/>
      <c r="F4557" s="477"/>
      <c r="G4557" s="670">
        <f>_xlfn.XLOOKUP(Table3[[#This Row],[district]],LISTS!B:B,LISTS!C:C,0,0,1)</f>
        <v>0</v>
      </c>
    </row>
    <row r="4558" spans="1:7" ht="13.5" x14ac:dyDescent="0.35">
      <c r="A4558" s="674"/>
      <c r="C4558" s="672"/>
      <c r="D4558" s="675"/>
      <c r="E4558" s="477"/>
      <c r="F4558" s="477"/>
      <c r="G4558" s="670">
        <f>_xlfn.XLOOKUP(Table3[[#This Row],[district]],LISTS!B:B,LISTS!C:C,0,0,1)</f>
        <v>0</v>
      </c>
    </row>
    <row r="4559" spans="1:7" ht="13.5" x14ac:dyDescent="0.35">
      <c r="A4559" s="674"/>
      <c r="C4559" s="672"/>
      <c r="D4559" s="675"/>
      <c r="E4559" s="477"/>
      <c r="F4559" s="477"/>
      <c r="G4559" s="670">
        <f>_xlfn.XLOOKUP(Table3[[#This Row],[district]],LISTS!B:B,LISTS!C:C,0,0,1)</f>
        <v>0</v>
      </c>
    </row>
    <row r="4560" spans="1:7" ht="13.5" x14ac:dyDescent="0.35">
      <c r="A4560" s="674"/>
      <c r="C4560" s="672"/>
      <c r="D4560" s="675"/>
      <c r="E4560" s="477"/>
      <c r="F4560" s="477"/>
      <c r="G4560" s="670">
        <f>_xlfn.XLOOKUP(Table3[[#This Row],[district]],LISTS!B:B,LISTS!C:C,0,0,1)</f>
        <v>0</v>
      </c>
    </row>
    <row r="4561" spans="1:7" ht="13.5" x14ac:dyDescent="0.35">
      <c r="A4561" s="674"/>
      <c r="C4561" s="672"/>
      <c r="D4561" s="675"/>
      <c r="E4561" s="477"/>
      <c r="F4561" s="477"/>
      <c r="G4561" s="670">
        <f>_xlfn.XLOOKUP(Table3[[#This Row],[district]],LISTS!B:B,LISTS!C:C,0,0,1)</f>
        <v>0</v>
      </c>
    </row>
    <row r="4562" spans="1:7" ht="13.5" x14ac:dyDescent="0.35">
      <c r="A4562" s="674"/>
      <c r="C4562" s="672"/>
      <c r="D4562" s="675"/>
      <c r="E4562" s="477"/>
      <c r="F4562" s="477"/>
      <c r="G4562" s="670">
        <f>_xlfn.XLOOKUP(Table3[[#This Row],[district]],LISTS!B:B,LISTS!C:C,0,0,1)</f>
        <v>0</v>
      </c>
    </row>
    <row r="4563" spans="1:7" ht="13.5" x14ac:dyDescent="0.35">
      <c r="A4563" s="674"/>
      <c r="C4563" s="672"/>
      <c r="D4563" s="675"/>
      <c r="E4563" s="477"/>
      <c r="F4563" s="477"/>
      <c r="G4563" s="670">
        <f>_xlfn.XLOOKUP(Table3[[#This Row],[district]],LISTS!B:B,LISTS!C:C,0,0,1)</f>
        <v>0</v>
      </c>
    </row>
    <row r="4564" spans="1:7" ht="13.5" x14ac:dyDescent="0.35">
      <c r="A4564" s="674"/>
      <c r="C4564" s="672"/>
      <c r="D4564" s="675"/>
      <c r="E4564" s="477"/>
      <c r="F4564" s="477"/>
      <c r="G4564" s="670">
        <f>_xlfn.XLOOKUP(Table3[[#This Row],[district]],LISTS!B:B,LISTS!C:C,0,0,1)</f>
        <v>0</v>
      </c>
    </row>
    <row r="4565" spans="1:7" ht="13.5" x14ac:dyDescent="0.35">
      <c r="A4565" s="674"/>
      <c r="C4565" s="672"/>
      <c r="D4565" s="675"/>
      <c r="E4565" s="477"/>
      <c r="F4565" s="477"/>
      <c r="G4565" s="670">
        <f>_xlfn.XLOOKUP(Table3[[#This Row],[district]],LISTS!B:B,LISTS!C:C,0,0,1)</f>
        <v>0</v>
      </c>
    </row>
    <row r="4566" spans="1:7" ht="13.5" x14ac:dyDescent="0.35">
      <c r="A4566" s="674"/>
      <c r="C4566" s="672"/>
      <c r="D4566" s="675"/>
      <c r="E4566" s="477"/>
      <c r="F4566" s="477"/>
      <c r="G4566" s="670">
        <f>_xlfn.XLOOKUP(Table3[[#This Row],[district]],LISTS!B:B,LISTS!C:C,0,0,1)</f>
        <v>0</v>
      </c>
    </row>
    <row r="4567" spans="1:7" ht="13.5" x14ac:dyDescent="0.35">
      <c r="A4567" s="674"/>
      <c r="C4567" s="672"/>
      <c r="D4567" s="675"/>
      <c r="E4567" s="477"/>
      <c r="F4567" s="477"/>
      <c r="G4567" s="670">
        <f>_xlfn.XLOOKUP(Table3[[#This Row],[district]],LISTS!B:B,LISTS!C:C,0,0,1)</f>
        <v>0</v>
      </c>
    </row>
    <row r="4568" spans="1:7" ht="13.5" x14ac:dyDescent="0.35">
      <c r="A4568" s="674"/>
      <c r="C4568" s="672"/>
      <c r="D4568" s="675"/>
      <c r="E4568" s="477"/>
      <c r="F4568" s="477"/>
      <c r="G4568" s="670">
        <f>_xlfn.XLOOKUP(Table3[[#This Row],[district]],LISTS!B:B,LISTS!C:C,0,0,1)</f>
        <v>0</v>
      </c>
    </row>
    <row r="4569" spans="1:7" ht="13.5" x14ac:dyDescent="0.35">
      <c r="A4569" s="674"/>
      <c r="C4569" s="672"/>
      <c r="D4569" s="675"/>
      <c r="E4569" s="477"/>
      <c r="F4569" s="477"/>
      <c r="G4569" s="670">
        <f>_xlfn.XLOOKUP(Table3[[#This Row],[district]],LISTS!B:B,LISTS!C:C,0,0,1)</f>
        <v>0</v>
      </c>
    </row>
    <row r="4570" spans="1:7" ht="13.5" x14ac:dyDescent="0.35">
      <c r="A4570" s="674"/>
      <c r="C4570" s="672"/>
      <c r="D4570" s="675"/>
      <c r="E4570" s="477"/>
      <c r="F4570" s="477"/>
      <c r="G4570" s="670">
        <f>_xlfn.XLOOKUP(Table3[[#This Row],[district]],LISTS!B:B,LISTS!C:C,0,0,1)</f>
        <v>0</v>
      </c>
    </row>
    <row r="4571" spans="1:7" ht="13.5" x14ac:dyDescent="0.35">
      <c r="A4571" s="674"/>
      <c r="C4571" s="672"/>
      <c r="D4571" s="675"/>
      <c r="E4571" s="477"/>
      <c r="F4571" s="477"/>
      <c r="G4571" s="670">
        <f>_xlfn.XLOOKUP(Table3[[#This Row],[district]],LISTS!B:B,LISTS!C:C,0,0,1)</f>
        <v>0</v>
      </c>
    </row>
    <row r="4572" spans="1:7" ht="13.5" x14ac:dyDescent="0.35">
      <c r="A4572" s="674"/>
      <c r="C4572" s="672"/>
      <c r="D4572" s="675"/>
      <c r="E4572" s="477"/>
      <c r="F4572" s="477"/>
      <c r="G4572" s="670">
        <f>_xlfn.XLOOKUP(Table3[[#This Row],[district]],LISTS!B:B,LISTS!C:C,0,0,1)</f>
        <v>0</v>
      </c>
    </row>
    <row r="4573" spans="1:7" ht="13.5" x14ac:dyDescent="0.35">
      <c r="A4573" s="674"/>
      <c r="C4573" s="672"/>
      <c r="D4573" s="675"/>
      <c r="E4573" s="477"/>
      <c r="F4573" s="477"/>
      <c r="G4573" s="670">
        <f>_xlfn.XLOOKUP(Table3[[#This Row],[district]],LISTS!B:B,LISTS!C:C,0,0,1)</f>
        <v>0</v>
      </c>
    </row>
    <row r="4574" spans="1:7" ht="13.5" x14ac:dyDescent="0.35">
      <c r="A4574" s="674"/>
      <c r="C4574" s="672"/>
      <c r="D4574" s="675"/>
      <c r="E4574" s="477"/>
      <c r="F4574" s="477"/>
      <c r="G4574" s="670">
        <f>_xlfn.XLOOKUP(Table3[[#This Row],[district]],LISTS!B:B,LISTS!C:C,0,0,1)</f>
        <v>0</v>
      </c>
    </row>
    <row r="4575" spans="1:7" ht="13.5" x14ac:dyDescent="0.35">
      <c r="A4575" s="674"/>
      <c r="C4575" s="672"/>
      <c r="D4575" s="675"/>
      <c r="E4575" s="477"/>
      <c r="F4575" s="477"/>
      <c r="G4575" s="670">
        <f>_xlfn.XLOOKUP(Table3[[#This Row],[district]],LISTS!B:B,LISTS!C:C,0,0,1)</f>
        <v>0</v>
      </c>
    </row>
    <row r="4576" spans="1:7" ht="13.5" x14ac:dyDescent="0.35">
      <c r="A4576" s="674"/>
      <c r="C4576" s="672"/>
      <c r="D4576" s="675"/>
      <c r="E4576" s="477"/>
      <c r="F4576" s="477"/>
      <c r="G4576" s="670">
        <f>_xlfn.XLOOKUP(Table3[[#This Row],[district]],LISTS!B:B,LISTS!C:C,0,0,1)</f>
        <v>0</v>
      </c>
    </row>
    <row r="4577" spans="1:7" ht="13.5" x14ac:dyDescent="0.35">
      <c r="A4577" s="674"/>
      <c r="C4577" s="672"/>
      <c r="D4577" s="675"/>
      <c r="E4577" s="477"/>
      <c r="F4577" s="477"/>
      <c r="G4577" s="670">
        <f>_xlfn.XLOOKUP(Table3[[#This Row],[district]],LISTS!B:B,LISTS!C:C,0,0,1)</f>
        <v>0</v>
      </c>
    </row>
    <row r="4578" spans="1:7" ht="13.5" x14ac:dyDescent="0.35">
      <c r="A4578" s="674"/>
      <c r="C4578" s="672"/>
      <c r="D4578" s="675"/>
      <c r="E4578" s="477"/>
      <c r="F4578" s="477"/>
      <c r="G4578" s="670">
        <f>_xlfn.XLOOKUP(Table3[[#This Row],[district]],LISTS!B:B,LISTS!C:C,0,0,1)</f>
        <v>0</v>
      </c>
    </row>
    <row r="4579" spans="1:7" ht="13.5" x14ac:dyDescent="0.35">
      <c r="A4579" s="674"/>
      <c r="C4579" s="672"/>
      <c r="D4579" s="675"/>
      <c r="E4579" s="477"/>
      <c r="F4579" s="477"/>
      <c r="G4579" s="670">
        <f>_xlfn.XLOOKUP(Table3[[#This Row],[district]],LISTS!B:B,LISTS!C:C,0,0,1)</f>
        <v>0</v>
      </c>
    </row>
    <row r="4580" spans="1:7" ht="13.5" x14ac:dyDescent="0.35">
      <c r="A4580" s="674"/>
      <c r="C4580" s="672"/>
      <c r="D4580" s="675"/>
      <c r="E4580" s="477"/>
      <c r="F4580" s="477"/>
      <c r="G4580" s="670">
        <f>_xlfn.XLOOKUP(Table3[[#This Row],[district]],LISTS!B:B,LISTS!C:C,0,0,1)</f>
        <v>0</v>
      </c>
    </row>
    <row r="4581" spans="1:7" ht="13.5" x14ac:dyDescent="0.35">
      <c r="A4581" s="674"/>
      <c r="C4581" s="672"/>
      <c r="D4581" s="675"/>
      <c r="E4581" s="477"/>
      <c r="F4581" s="477"/>
      <c r="G4581" s="670">
        <f>_xlfn.XLOOKUP(Table3[[#This Row],[district]],LISTS!B:B,LISTS!C:C,0,0,1)</f>
        <v>0</v>
      </c>
    </row>
    <row r="4582" spans="1:7" ht="13.5" x14ac:dyDescent="0.35">
      <c r="A4582" s="674"/>
      <c r="C4582" s="672"/>
      <c r="D4582" s="675"/>
      <c r="E4582" s="477"/>
      <c r="F4582" s="477"/>
      <c r="G4582" s="670">
        <f>_xlfn.XLOOKUP(Table3[[#This Row],[district]],LISTS!B:B,LISTS!C:C,0,0,1)</f>
        <v>0</v>
      </c>
    </row>
    <row r="4583" spans="1:7" ht="13.5" x14ac:dyDescent="0.35">
      <c r="A4583" s="674"/>
      <c r="C4583" s="672"/>
      <c r="D4583" s="675"/>
      <c r="E4583" s="477"/>
      <c r="F4583" s="477"/>
      <c r="G4583" s="670">
        <f>_xlfn.XLOOKUP(Table3[[#This Row],[district]],LISTS!B:B,LISTS!C:C,0,0,1)</f>
        <v>0</v>
      </c>
    </row>
    <row r="4584" spans="1:7" ht="13.5" x14ac:dyDescent="0.35">
      <c r="A4584" s="674"/>
      <c r="C4584" s="672"/>
      <c r="D4584" s="675"/>
      <c r="E4584" s="477"/>
      <c r="F4584" s="477"/>
      <c r="G4584" s="670">
        <f>_xlfn.XLOOKUP(Table3[[#This Row],[district]],LISTS!B:B,LISTS!C:C,0,0,1)</f>
        <v>0</v>
      </c>
    </row>
    <row r="4585" spans="1:7" ht="13.5" x14ac:dyDescent="0.35">
      <c r="A4585" s="674"/>
      <c r="C4585" s="672"/>
      <c r="D4585" s="675"/>
      <c r="E4585" s="477"/>
      <c r="F4585" s="477"/>
      <c r="G4585" s="670">
        <f>_xlfn.XLOOKUP(Table3[[#This Row],[district]],LISTS!B:B,LISTS!C:C,0,0,1)</f>
        <v>0</v>
      </c>
    </row>
    <row r="4586" spans="1:7" ht="13.5" x14ac:dyDescent="0.35">
      <c r="A4586" s="674"/>
      <c r="C4586" s="672"/>
      <c r="D4586" s="675"/>
      <c r="E4586" s="477"/>
      <c r="F4586" s="477"/>
      <c r="G4586" s="670">
        <f>_xlfn.XLOOKUP(Table3[[#This Row],[district]],LISTS!B:B,LISTS!C:C,0,0,1)</f>
        <v>0</v>
      </c>
    </row>
    <row r="4587" spans="1:7" ht="13.5" x14ac:dyDescent="0.35">
      <c r="A4587" s="674"/>
      <c r="C4587" s="672"/>
      <c r="D4587" s="675"/>
      <c r="E4587" s="477"/>
      <c r="F4587" s="477"/>
      <c r="G4587" s="670">
        <f>_xlfn.XLOOKUP(Table3[[#This Row],[district]],LISTS!B:B,LISTS!C:C,0,0,1)</f>
        <v>0</v>
      </c>
    </row>
    <row r="4588" spans="1:7" ht="13.5" x14ac:dyDescent="0.35">
      <c r="A4588" s="674"/>
      <c r="C4588" s="672"/>
      <c r="D4588" s="675"/>
      <c r="E4588" s="477"/>
      <c r="F4588" s="477"/>
      <c r="G4588" s="670">
        <f>_xlfn.XLOOKUP(Table3[[#This Row],[district]],LISTS!B:B,LISTS!C:C,0,0,1)</f>
        <v>0</v>
      </c>
    </row>
    <row r="4589" spans="1:7" ht="13.5" x14ac:dyDescent="0.35">
      <c r="A4589" s="674"/>
      <c r="C4589" s="672"/>
      <c r="D4589" s="675"/>
      <c r="E4589" s="477"/>
      <c r="F4589" s="477"/>
      <c r="G4589" s="670">
        <f>_xlfn.XLOOKUP(Table3[[#This Row],[district]],LISTS!B:B,LISTS!C:C,0,0,1)</f>
        <v>0</v>
      </c>
    </row>
    <row r="4590" spans="1:7" ht="13.5" x14ac:dyDescent="0.35">
      <c r="A4590" s="674"/>
      <c r="C4590" s="672"/>
      <c r="D4590" s="675"/>
      <c r="E4590" s="477"/>
      <c r="F4590" s="477"/>
      <c r="G4590" s="670">
        <f>_xlfn.XLOOKUP(Table3[[#This Row],[district]],LISTS!B:B,LISTS!C:C,0,0,1)</f>
        <v>0</v>
      </c>
    </row>
    <row r="4591" spans="1:7" ht="13.5" x14ac:dyDescent="0.35">
      <c r="A4591" s="674"/>
      <c r="C4591" s="672"/>
      <c r="D4591" s="675"/>
      <c r="E4591" s="477"/>
      <c r="F4591" s="477"/>
      <c r="G4591" s="670">
        <f>_xlfn.XLOOKUP(Table3[[#This Row],[district]],LISTS!B:B,LISTS!C:C,0,0,1)</f>
        <v>0</v>
      </c>
    </row>
    <row r="4592" spans="1:7" ht="13.5" x14ac:dyDescent="0.35">
      <c r="A4592" s="674"/>
      <c r="C4592" s="672"/>
      <c r="D4592" s="675"/>
      <c r="E4592" s="477"/>
      <c r="F4592" s="477"/>
      <c r="G4592" s="670">
        <f>_xlfn.XLOOKUP(Table3[[#This Row],[district]],LISTS!B:B,LISTS!C:C,0,0,1)</f>
        <v>0</v>
      </c>
    </row>
    <row r="4593" spans="1:7" ht="13.5" x14ac:dyDescent="0.35">
      <c r="A4593" s="674"/>
      <c r="C4593" s="672"/>
      <c r="D4593" s="675"/>
      <c r="E4593" s="477"/>
      <c r="F4593" s="477"/>
      <c r="G4593" s="670">
        <f>_xlfn.XLOOKUP(Table3[[#This Row],[district]],LISTS!B:B,LISTS!C:C,0,0,1)</f>
        <v>0</v>
      </c>
    </row>
    <row r="4594" spans="1:7" ht="13.5" x14ac:dyDescent="0.35">
      <c r="A4594" s="674"/>
      <c r="C4594" s="672"/>
      <c r="D4594" s="675"/>
      <c r="E4594" s="477"/>
      <c r="F4594" s="477"/>
      <c r="G4594" s="670">
        <f>_xlfn.XLOOKUP(Table3[[#This Row],[district]],LISTS!B:B,LISTS!C:C,0,0,1)</f>
        <v>0</v>
      </c>
    </row>
    <row r="4595" spans="1:7" ht="13.5" x14ac:dyDescent="0.35">
      <c r="A4595" s="674"/>
      <c r="C4595" s="672"/>
      <c r="D4595" s="675"/>
      <c r="E4595" s="477"/>
      <c r="F4595" s="477"/>
      <c r="G4595" s="670">
        <f>_xlfn.XLOOKUP(Table3[[#This Row],[district]],LISTS!B:B,LISTS!C:C,0,0,1)</f>
        <v>0</v>
      </c>
    </row>
    <row r="4596" spans="1:7" ht="13.5" x14ac:dyDescent="0.35">
      <c r="A4596" s="674"/>
      <c r="C4596" s="672"/>
      <c r="D4596" s="675"/>
      <c r="E4596" s="477"/>
      <c r="F4596" s="477"/>
      <c r="G4596" s="670">
        <f>_xlfn.XLOOKUP(Table3[[#This Row],[district]],LISTS!B:B,LISTS!C:C,0,0,1)</f>
        <v>0</v>
      </c>
    </row>
    <row r="4597" spans="1:7" ht="13.5" x14ac:dyDescent="0.35">
      <c r="A4597" s="674"/>
      <c r="C4597" s="672"/>
      <c r="D4597" s="675"/>
      <c r="E4597" s="477"/>
      <c r="F4597" s="477"/>
      <c r="G4597" s="670">
        <f>_xlfn.XLOOKUP(Table3[[#This Row],[district]],LISTS!B:B,LISTS!C:C,0,0,1)</f>
        <v>0</v>
      </c>
    </row>
    <row r="4598" spans="1:7" ht="13.5" x14ac:dyDescent="0.35">
      <c r="A4598" s="674"/>
      <c r="C4598" s="672"/>
      <c r="D4598" s="675"/>
      <c r="E4598" s="477"/>
      <c r="F4598" s="477"/>
      <c r="G4598" s="670">
        <f>_xlfn.XLOOKUP(Table3[[#This Row],[district]],LISTS!B:B,LISTS!C:C,0,0,1)</f>
        <v>0</v>
      </c>
    </row>
    <row r="4599" spans="1:7" ht="13.5" x14ac:dyDescent="0.35">
      <c r="A4599" s="674"/>
      <c r="C4599" s="672"/>
      <c r="D4599" s="675"/>
      <c r="E4599" s="477"/>
      <c r="F4599" s="477"/>
      <c r="G4599" s="670">
        <f>_xlfn.XLOOKUP(Table3[[#This Row],[district]],LISTS!B:B,LISTS!C:C,0,0,1)</f>
        <v>0</v>
      </c>
    </row>
    <row r="4600" spans="1:7" ht="13.5" x14ac:dyDescent="0.35">
      <c r="A4600" s="674"/>
      <c r="C4600" s="672"/>
      <c r="D4600" s="675"/>
      <c r="E4600" s="477"/>
      <c r="F4600" s="477"/>
      <c r="G4600" s="670">
        <f>_xlfn.XLOOKUP(Table3[[#This Row],[district]],LISTS!B:B,LISTS!C:C,0,0,1)</f>
        <v>0</v>
      </c>
    </row>
    <row r="4601" spans="1:7" ht="13.5" x14ac:dyDescent="0.35">
      <c r="A4601" s="674"/>
      <c r="C4601" s="672"/>
      <c r="D4601" s="675"/>
      <c r="E4601" s="477"/>
      <c r="F4601" s="477"/>
      <c r="G4601" s="670">
        <f>_xlfn.XLOOKUP(Table3[[#This Row],[district]],LISTS!B:B,LISTS!C:C,0,0,1)</f>
        <v>0</v>
      </c>
    </row>
    <row r="4602" spans="1:7" ht="13.5" x14ac:dyDescent="0.35">
      <c r="A4602" s="674"/>
      <c r="C4602" s="672"/>
      <c r="D4602" s="675"/>
      <c r="E4602" s="477"/>
      <c r="F4602" s="477"/>
      <c r="G4602" s="670">
        <f>_xlfn.XLOOKUP(Table3[[#This Row],[district]],LISTS!B:B,LISTS!C:C,0,0,1)</f>
        <v>0</v>
      </c>
    </row>
    <row r="4603" spans="1:7" ht="13.5" x14ac:dyDescent="0.35">
      <c r="A4603" s="674"/>
      <c r="C4603" s="672"/>
      <c r="D4603" s="675"/>
      <c r="E4603" s="477"/>
      <c r="F4603" s="477"/>
      <c r="G4603" s="670">
        <f>_xlfn.XLOOKUP(Table3[[#This Row],[district]],LISTS!B:B,LISTS!C:C,0,0,1)</f>
        <v>0</v>
      </c>
    </row>
    <row r="4604" spans="1:7" ht="13.5" x14ac:dyDescent="0.35">
      <c r="A4604" s="674"/>
      <c r="C4604" s="672"/>
      <c r="D4604" s="675"/>
      <c r="E4604" s="477"/>
      <c r="F4604" s="477"/>
      <c r="G4604" s="670">
        <f>_xlfn.XLOOKUP(Table3[[#This Row],[district]],LISTS!B:B,LISTS!C:C,0,0,1)</f>
        <v>0</v>
      </c>
    </row>
    <row r="4605" spans="1:7" ht="13.5" x14ac:dyDescent="0.35">
      <c r="A4605" s="674"/>
      <c r="C4605" s="672"/>
      <c r="D4605" s="675"/>
      <c r="E4605" s="477"/>
      <c r="F4605" s="477"/>
      <c r="G4605" s="670">
        <f>_xlfn.XLOOKUP(Table3[[#This Row],[district]],LISTS!B:B,LISTS!C:C,0,0,1)</f>
        <v>0</v>
      </c>
    </row>
    <row r="4606" spans="1:7" ht="13.5" x14ac:dyDescent="0.35">
      <c r="A4606" s="674"/>
      <c r="C4606" s="672"/>
      <c r="D4606" s="675"/>
      <c r="E4606" s="477"/>
      <c r="F4606" s="477"/>
      <c r="G4606" s="670">
        <f>_xlfn.XLOOKUP(Table3[[#This Row],[district]],LISTS!B:B,LISTS!C:C,0,0,1)</f>
        <v>0</v>
      </c>
    </row>
    <row r="4607" spans="1:7" ht="13.5" x14ac:dyDescent="0.35">
      <c r="A4607" s="674"/>
      <c r="C4607" s="672"/>
      <c r="D4607" s="675"/>
      <c r="E4607" s="477"/>
      <c r="F4607" s="477"/>
      <c r="G4607" s="670">
        <f>_xlfn.XLOOKUP(Table3[[#This Row],[district]],LISTS!B:B,LISTS!C:C,0,0,1)</f>
        <v>0</v>
      </c>
    </row>
    <row r="4608" spans="1:7" ht="13.5" x14ac:dyDescent="0.35">
      <c r="A4608" s="674"/>
      <c r="C4608" s="672"/>
      <c r="D4608" s="675"/>
      <c r="E4608" s="477"/>
      <c r="F4608" s="477"/>
      <c r="G4608" s="670">
        <f>_xlfn.XLOOKUP(Table3[[#This Row],[district]],LISTS!B:B,LISTS!C:C,0,0,1)</f>
        <v>0</v>
      </c>
    </row>
    <row r="4609" spans="1:7" ht="13.5" x14ac:dyDescent="0.35">
      <c r="A4609" s="674"/>
      <c r="C4609" s="672"/>
      <c r="D4609" s="675"/>
      <c r="E4609" s="477"/>
      <c r="F4609" s="477"/>
      <c r="G4609" s="670">
        <f>_xlfn.XLOOKUP(Table3[[#This Row],[district]],LISTS!B:B,LISTS!C:C,0,0,1)</f>
        <v>0</v>
      </c>
    </row>
    <row r="4610" spans="1:7" ht="13.5" x14ac:dyDescent="0.35">
      <c r="A4610" s="674"/>
      <c r="C4610" s="672"/>
      <c r="D4610" s="675"/>
      <c r="E4610" s="477"/>
      <c r="F4610" s="477"/>
      <c r="G4610" s="670">
        <f>_xlfn.XLOOKUP(Table3[[#This Row],[district]],LISTS!B:B,LISTS!C:C,0,0,1)</f>
        <v>0</v>
      </c>
    </row>
    <row r="4611" spans="1:7" ht="13.5" x14ac:dyDescent="0.35">
      <c r="A4611" s="674"/>
      <c r="C4611" s="672"/>
      <c r="D4611" s="675"/>
      <c r="E4611" s="477"/>
      <c r="F4611" s="477"/>
      <c r="G4611" s="670">
        <f>_xlfn.XLOOKUP(Table3[[#This Row],[district]],LISTS!B:B,LISTS!C:C,0,0,1)</f>
        <v>0</v>
      </c>
    </row>
    <row r="4612" spans="1:7" ht="13.5" x14ac:dyDescent="0.35">
      <c r="A4612" s="674"/>
      <c r="C4612" s="672"/>
      <c r="D4612" s="675"/>
      <c r="E4612" s="477"/>
      <c r="F4612" s="477"/>
      <c r="G4612" s="670">
        <f>_xlfn.XLOOKUP(Table3[[#This Row],[district]],LISTS!B:B,LISTS!C:C,0,0,1)</f>
        <v>0</v>
      </c>
    </row>
    <row r="4613" spans="1:7" ht="13.5" x14ac:dyDescent="0.35">
      <c r="A4613" s="674"/>
      <c r="C4613" s="672"/>
      <c r="D4613" s="675"/>
      <c r="E4613" s="477"/>
      <c r="F4613" s="477"/>
      <c r="G4613" s="670">
        <f>_xlfn.XLOOKUP(Table3[[#This Row],[district]],LISTS!B:B,LISTS!C:C,0,0,1)</f>
        <v>0</v>
      </c>
    </row>
    <row r="4614" spans="1:7" ht="13.5" x14ac:dyDescent="0.35">
      <c r="A4614" s="674"/>
      <c r="C4614" s="672"/>
      <c r="D4614" s="675"/>
      <c r="E4614" s="477"/>
      <c r="F4614" s="477"/>
      <c r="G4614" s="670">
        <f>_xlfn.XLOOKUP(Table3[[#This Row],[district]],LISTS!B:B,LISTS!C:C,0,0,1)</f>
        <v>0</v>
      </c>
    </row>
    <row r="4615" spans="1:7" ht="13.5" x14ac:dyDescent="0.35">
      <c r="A4615" s="674"/>
      <c r="C4615" s="672"/>
      <c r="D4615" s="675"/>
      <c r="E4615" s="477"/>
      <c r="F4615" s="477"/>
      <c r="G4615" s="670">
        <f>_xlfn.XLOOKUP(Table3[[#This Row],[district]],LISTS!B:B,LISTS!C:C,0,0,1)</f>
        <v>0</v>
      </c>
    </row>
    <row r="4616" spans="1:7" ht="13.5" x14ac:dyDescent="0.35">
      <c r="A4616" s="674"/>
      <c r="C4616" s="672"/>
      <c r="D4616" s="675"/>
      <c r="E4616" s="477"/>
      <c r="F4616" s="477"/>
      <c r="G4616" s="670">
        <f>_xlfn.XLOOKUP(Table3[[#This Row],[district]],LISTS!B:B,LISTS!C:C,0,0,1)</f>
        <v>0</v>
      </c>
    </row>
    <row r="4617" spans="1:7" ht="13.5" x14ac:dyDescent="0.35">
      <c r="A4617" s="674"/>
      <c r="C4617" s="672"/>
      <c r="D4617" s="675"/>
      <c r="E4617" s="477"/>
      <c r="F4617" s="477"/>
      <c r="G4617" s="670">
        <f>_xlfn.XLOOKUP(Table3[[#This Row],[district]],LISTS!B:B,LISTS!C:C,0,0,1)</f>
        <v>0</v>
      </c>
    </row>
    <row r="4618" spans="1:7" ht="13.5" x14ac:dyDescent="0.35">
      <c r="A4618" s="674"/>
      <c r="C4618" s="672"/>
      <c r="D4618" s="675"/>
      <c r="E4618" s="477"/>
      <c r="F4618" s="477"/>
      <c r="G4618" s="670">
        <f>_xlfn.XLOOKUP(Table3[[#This Row],[district]],LISTS!B:B,LISTS!C:C,0,0,1)</f>
        <v>0</v>
      </c>
    </row>
    <row r="4619" spans="1:7" ht="13.5" x14ac:dyDescent="0.35">
      <c r="A4619" s="674"/>
      <c r="C4619" s="672"/>
      <c r="D4619" s="675"/>
      <c r="E4619" s="477"/>
      <c r="F4619" s="477"/>
      <c r="G4619" s="670">
        <f>_xlfn.XLOOKUP(Table3[[#This Row],[district]],LISTS!B:B,LISTS!C:C,0,0,1)</f>
        <v>0</v>
      </c>
    </row>
    <row r="4620" spans="1:7" ht="13.5" x14ac:dyDescent="0.35">
      <c r="A4620" s="674"/>
      <c r="C4620" s="672"/>
      <c r="D4620" s="675"/>
      <c r="E4620" s="477"/>
      <c r="F4620" s="477"/>
      <c r="G4620" s="670">
        <f>_xlfn.XLOOKUP(Table3[[#This Row],[district]],LISTS!B:B,LISTS!C:C,0,0,1)</f>
        <v>0</v>
      </c>
    </row>
    <row r="4621" spans="1:7" ht="13.5" x14ac:dyDescent="0.35">
      <c r="A4621" s="674"/>
      <c r="C4621" s="672"/>
      <c r="D4621" s="675"/>
      <c r="E4621" s="477"/>
      <c r="F4621" s="477"/>
      <c r="G4621" s="670">
        <f>_xlfn.XLOOKUP(Table3[[#This Row],[district]],LISTS!B:B,LISTS!C:C,0,0,1)</f>
        <v>0</v>
      </c>
    </row>
    <row r="4622" spans="1:7" ht="13.5" x14ac:dyDescent="0.35">
      <c r="A4622" s="674"/>
      <c r="C4622" s="672"/>
      <c r="D4622" s="675"/>
      <c r="E4622" s="477"/>
      <c r="F4622" s="477"/>
      <c r="G4622" s="670">
        <f>_xlfn.XLOOKUP(Table3[[#This Row],[district]],LISTS!B:B,LISTS!C:C,0,0,1)</f>
        <v>0</v>
      </c>
    </row>
    <row r="4623" spans="1:7" ht="13.5" x14ac:dyDescent="0.35">
      <c r="A4623" s="674"/>
      <c r="C4623" s="672"/>
      <c r="D4623" s="675"/>
      <c r="E4623" s="477"/>
      <c r="F4623" s="477"/>
      <c r="G4623" s="670">
        <f>_xlfn.XLOOKUP(Table3[[#This Row],[district]],LISTS!B:B,LISTS!C:C,0,0,1)</f>
        <v>0</v>
      </c>
    </row>
    <row r="4624" spans="1:7" ht="13.5" x14ac:dyDescent="0.35">
      <c r="A4624" s="674"/>
      <c r="C4624" s="672"/>
      <c r="D4624" s="675"/>
      <c r="E4624" s="477"/>
      <c r="F4624" s="477"/>
      <c r="G4624" s="670">
        <f>_xlfn.XLOOKUP(Table3[[#This Row],[district]],LISTS!B:B,LISTS!C:C,0,0,1)</f>
        <v>0</v>
      </c>
    </row>
    <row r="4625" spans="1:7" ht="13.5" x14ac:dyDescent="0.35">
      <c r="A4625" s="674"/>
      <c r="C4625" s="672"/>
      <c r="D4625" s="675"/>
      <c r="E4625" s="477"/>
      <c r="F4625" s="477"/>
      <c r="G4625" s="670">
        <f>_xlfn.XLOOKUP(Table3[[#This Row],[district]],LISTS!B:B,LISTS!C:C,0,0,1)</f>
        <v>0</v>
      </c>
    </row>
    <row r="4626" spans="1:7" ht="13.5" x14ac:dyDescent="0.35">
      <c r="A4626" s="674"/>
      <c r="C4626" s="672"/>
      <c r="D4626" s="675"/>
      <c r="E4626" s="477"/>
      <c r="F4626" s="477"/>
      <c r="G4626" s="670">
        <f>_xlfn.XLOOKUP(Table3[[#This Row],[district]],LISTS!B:B,LISTS!C:C,0,0,1)</f>
        <v>0</v>
      </c>
    </row>
    <row r="4627" spans="1:7" ht="13.5" x14ac:dyDescent="0.35">
      <c r="A4627" s="674"/>
      <c r="C4627" s="672"/>
      <c r="D4627" s="675"/>
      <c r="E4627" s="477"/>
      <c r="F4627" s="477"/>
      <c r="G4627" s="670">
        <f>_xlfn.XLOOKUP(Table3[[#This Row],[district]],LISTS!B:B,LISTS!C:C,0,0,1)</f>
        <v>0</v>
      </c>
    </row>
    <row r="4628" spans="1:7" ht="13.5" x14ac:dyDescent="0.35">
      <c r="A4628" s="674"/>
      <c r="C4628" s="672"/>
      <c r="D4628" s="675"/>
      <c r="E4628" s="477"/>
      <c r="F4628" s="477"/>
      <c r="G4628" s="670">
        <f>_xlfn.XLOOKUP(Table3[[#This Row],[district]],LISTS!B:B,LISTS!C:C,0,0,1)</f>
        <v>0</v>
      </c>
    </row>
    <row r="4629" spans="1:7" ht="13.5" x14ac:dyDescent="0.35">
      <c r="A4629" s="674"/>
      <c r="C4629" s="672"/>
      <c r="D4629" s="675"/>
      <c r="E4629" s="477"/>
      <c r="F4629" s="477"/>
      <c r="G4629" s="670">
        <f>_xlfn.XLOOKUP(Table3[[#This Row],[district]],LISTS!B:B,LISTS!C:C,0,0,1)</f>
        <v>0</v>
      </c>
    </row>
    <row r="4630" spans="1:7" ht="13.5" x14ac:dyDescent="0.35">
      <c r="A4630" s="674"/>
      <c r="C4630" s="672"/>
      <c r="D4630" s="675"/>
      <c r="E4630" s="477"/>
      <c r="F4630" s="477"/>
      <c r="G4630" s="670">
        <f>_xlfn.XLOOKUP(Table3[[#This Row],[district]],LISTS!B:B,LISTS!C:C,0,0,1)</f>
        <v>0</v>
      </c>
    </row>
    <row r="4631" spans="1:7" ht="13.5" x14ac:dyDescent="0.35">
      <c r="A4631" s="674"/>
      <c r="C4631" s="672"/>
      <c r="D4631" s="675"/>
      <c r="E4631" s="477"/>
      <c r="F4631" s="477"/>
      <c r="G4631" s="670">
        <f>_xlfn.XLOOKUP(Table3[[#This Row],[district]],LISTS!B:B,LISTS!C:C,0,0,1)</f>
        <v>0</v>
      </c>
    </row>
    <row r="4632" spans="1:7" ht="13.5" x14ac:dyDescent="0.35">
      <c r="A4632" s="674"/>
      <c r="C4632" s="672"/>
      <c r="D4632" s="675"/>
      <c r="E4632" s="477"/>
      <c r="F4632" s="477"/>
      <c r="G4632" s="670">
        <f>_xlfn.XLOOKUP(Table3[[#This Row],[district]],LISTS!B:B,LISTS!C:C,0,0,1)</f>
        <v>0</v>
      </c>
    </row>
    <row r="4633" spans="1:7" ht="13.5" x14ac:dyDescent="0.35">
      <c r="A4633" s="674"/>
      <c r="C4633" s="672"/>
      <c r="D4633" s="675"/>
      <c r="E4633" s="477"/>
      <c r="F4633" s="477"/>
      <c r="G4633" s="670">
        <f>_xlfn.XLOOKUP(Table3[[#This Row],[district]],LISTS!B:B,LISTS!C:C,0,0,1)</f>
        <v>0</v>
      </c>
    </row>
    <row r="4634" spans="1:7" ht="13.5" x14ac:dyDescent="0.35">
      <c r="A4634" s="674"/>
      <c r="C4634" s="672"/>
      <c r="D4634" s="675"/>
      <c r="E4634" s="477"/>
      <c r="F4634" s="477"/>
      <c r="G4634" s="670">
        <f>_xlfn.XLOOKUP(Table3[[#This Row],[district]],LISTS!B:B,LISTS!C:C,0,0,1)</f>
        <v>0</v>
      </c>
    </row>
    <row r="4635" spans="1:7" ht="13.5" x14ac:dyDescent="0.35">
      <c r="A4635" s="674"/>
      <c r="C4635" s="672"/>
      <c r="D4635" s="675"/>
      <c r="E4635" s="477"/>
      <c r="F4635" s="477"/>
      <c r="G4635" s="670">
        <f>_xlfn.XLOOKUP(Table3[[#This Row],[district]],LISTS!B:B,LISTS!C:C,0,0,1)</f>
        <v>0</v>
      </c>
    </row>
    <row r="4636" spans="1:7" ht="13.5" x14ac:dyDescent="0.35">
      <c r="A4636" s="674"/>
      <c r="C4636" s="672"/>
      <c r="D4636" s="675"/>
      <c r="E4636" s="477"/>
      <c r="F4636" s="477"/>
      <c r="G4636" s="670">
        <f>_xlfn.XLOOKUP(Table3[[#This Row],[district]],LISTS!B:B,LISTS!C:C,0,0,1)</f>
        <v>0</v>
      </c>
    </row>
    <row r="4637" spans="1:7" ht="13.5" x14ac:dyDescent="0.35">
      <c r="A4637" s="674"/>
      <c r="C4637" s="672"/>
      <c r="D4637" s="675"/>
      <c r="E4637" s="477"/>
      <c r="F4637" s="477"/>
      <c r="G4637" s="670">
        <f>_xlfn.XLOOKUP(Table3[[#This Row],[district]],LISTS!B:B,LISTS!C:C,0,0,1)</f>
        <v>0</v>
      </c>
    </row>
    <row r="4638" spans="1:7" ht="13.5" x14ac:dyDescent="0.35">
      <c r="A4638" s="674"/>
      <c r="C4638" s="672"/>
      <c r="D4638" s="675"/>
      <c r="E4638" s="477"/>
      <c r="F4638" s="477"/>
      <c r="G4638" s="670">
        <f>_xlfn.XLOOKUP(Table3[[#This Row],[district]],LISTS!B:B,LISTS!C:C,0,0,1)</f>
        <v>0</v>
      </c>
    </row>
    <row r="4639" spans="1:7" ht="13.5" x14ac:dyDescent="0.35">
      <c r="A4639" s="674"/>
      <c r="C4639" s="672"/>
      <c r="D4639" s="675"/>
      <c r="E4639" s="477"/>
      <c r="F4639" s="477"/>
      <c r="G4639" s="670">
        <f>_xlfn.XLOOKUP(Table3[[#This Row],[district]],LISTS!B:B,LISTS!C:C,0,0,1)</f>
        <v>0</v>
      </c>
    </row>
    <row r="4640" spans="1:7" ht="13.5" x14ac:dyDescent="0.35">
      <c r="A4640" s="674"/>
      <c r="C4640" s="672"/>
      <c r="D4640" s="675"/>
      <c r="E4640" s="477"/>
      <c r="F4640" s="477"/>
      <c r="G4640" s="670">
        <f>_xlfn.XLOOKUP(Table3[[#This Row],[district]],LISTS!B:B,LISTS!C:C,0,0,1)</f>
        <v>0</v>
      </c>
    </row>
    <row r="4641" spans="1:7" ht="13.5" x14ac:dyDescent="0.35">
      <c r="A4641" s="674"/>
      <c r="C4641" s="672"/>
      <c r="D4641" s="675"/>
      <c r="E4641" s="477"/>
      <c r="F4641" s="477"/>
      <c r="G4641" s="670">
        <f>_xlfn.XLOOKUP(Table3[[#This Row],[district]],LISTS!B:B,LISTS!C:C,0,0,1)</f>
        <v>0</v>
      </c>
    </row>
    <row r="4642" spans="1:7" ht="13.5" x14ac:dyDescent="0.35">
      <c r="A4642" s="674"/>
      <c r="C4642" s="672"/>
      <c r="D4642" s="675"/>
      <c r="E4642" s="477"/>
      <c r="F4642" s="477"/>
      <c r="G4642" s="670">
        <f>_xlfn.XLOOKUP(Table3[[#This Row],[district]],LISTS!B:B,LISTS!C:C,0,0,1)</f>
        <v>0</v>
      </c>
    </row>
    <row r="4643" spans="1:7" ht="13.5" x14ac:dyDescent="0.35">
      <c r="A4643" s="674"/>
      <c r="C4643" s="672"/>
      <c r="D4643" s="675"/>
      <c r="E4643" s="477"/>
      <c r="F4643" s="477"/>
      <c r="G4643" s="670">
        <f>_xlfn.XLOOKUP(Table3[[#This Row],[district]],LISTS!B:B,LISTS!C:C,0,0,1)</f>
        <v>0</v>
      </c>
    </row>
    <row r="4644" spans="1:7" ht="13.5" x14ac:dyDescent="0.35">
      <c r="A4644" s="674"/>
      <c r="C4644" s="672"/>
      <c r="D4644" s="675"/>
      <c r="E4644" s="477"/>
      <c r="F4644" s="477"/>
      <c r="G4644" s="670">
        <f>_xlfn.XLOOKUP(Table3[[#This Row],[district]],LISTS!B:B,LISTS!C:C,0,0,1)</f>
        <v>0</v>
      </c>
    </row>
    <row r="4645" spans="1:7" ht="13.5" x14ac:dyDescent="0.35">
      <c r="A4645" s="674"/>
      <c r="C4645" s="672"/>
      <c r="D4645" s="675"/>
      <c r="E4645" s="477"/>
      <c r="F4645" s="477"/>
      <c r="G4645" s="670">
        <f>_xlfn.XLOOKUP(Table3[[#This Row],[district]],LISTS!B:B,LISTS!C:C,0,0,1)</f>
        <v>0</v>
      </c>
    </row>
    <row r="4646" spans="1:7" ht="13.5" x14ac:dyDescent="0.35">
      <c r="A4646" s="674"/>
      <c r="C4646" s="672"/>
      <c r="D4646" s="675"/>
      <c r="E4646" s="477"/>
      <c r="F4646" s="477"/>
      <c r="G4646" s="670">
        <f>_xlfn.XLOOKUP(Table3[[#This Row],[district]],LISTS!B:B,LISTS!C:C,0,0,1)</f>
        <v>0</v>
      </c>
    </row>
    <row r="4647" spans="1:7" ht="13.5" x14ac:dyDescent="0.35">
      <c r="A4647" s="674"/>
      <c r="C4647" s="672"/>
      <c r="D4647" s="675"/>
      <c r="E4647" s="477"/>
      <c r="F4647" s="477"/>
      <c r="G4647" s="670">
        <f>_xlfn.XLOOKUP(Table3[[#This Row],[district]],LISTS!B:B,LISTS!C:C,0,0,1)</f>
        <v>0</v>
      </c>
    </row>
    <row r="4648" spans="1:7" ht="13.5" x14ac:dyDescent="0.35">
      <c r="A4648" s="674"/>
      <c r="C4648" s="672"/>
      <c r="D4648" s="675"/>
      <c r="E4648" s="477"/>
      <c r="F4648" s="477"/>
      <c r="G4648" s="670">
        <f>_xlfn.XLOOKUP(Table3[[#This Row],[district]],LISTS!B:B,LISTS!C:C,0,0,1)</f>
        <v>0</v>
      </c>
    </row>
    <row r="4649" spans="1:7" ht="13.5" x14ac:dyDescent="0.35">
      <c r="A4649" s="674"/>
      <c r="C4649" s="672"/>
      <c r="D4649" s="675"/>
      <c r="E4649" s="477"/>
      <c r="F4649" s="477"/>
      <c r="G4649" s="670">
        <f>_xlfn.XLOOKUP(Table3[[#This Row],[district]],LISTS!B:B,LISTS!C:C,0,0,1)</f>
        <v>0</v>
      </c>
    </row>
    <row r="4650" spans="1:7" ht="13.5" x14ac:dyDescent="0.35">
      <c r="A4650" s="674"/>
      <c r="C4650" s="672"/>
      <c r="D4650" s="675"/>
      <c r="E4650" s="477"/>
      <c r="F4650" s="477"/>
      <c r="G4650" s="670">
        <f>_xlfn.XLOOKUP(Table3[[#This Row],[district]],LISTS!B:B,LISTS!C:C,0,0,1)</f>
        <v>0</v>
      </c>
    </row>
    <row r="4651" spans="1:7" ht="13.5" x14ac:dyDescent="0.35">
      <c r="A4651" s="674"/>
      <c r="C4651" s="672"/>
      <c r="D4651" s="675"/>
      <c r="E4651" s="477"/>
      <c r="F4651" s="477"/>
      <c r="G4651" s="670">
        <f>_xlfn.XLOOKUP(Table3[[#This Row],[district]],LISTS!B:B,LISTS!C:C,0,0,1)</f>
        <v>0</v>
      </c>
    </row>
    <row r="4652" spans="1:7" ht="13.5" x14ac:dyDescent="0.35">
      <c r="A4652" s="674"/>
      <c r="C4652" s="672"/>
      <c r="D4652" s="675"/>
      <c r="E4652" s="477"/>
      <c r="F4652" s="477"/>
      <c r="G4652" s="670">
        <f>_xlfn.XLOOKUP(Table3[[#This Row],[district]],LISTS!B:B,LISTS!C:C,0,0,1)</f>
        <v>0</v>
      </c>
    </row>
    <row r="4653" spans="1:7" ht="13.5" x14ac:dyDescent="0.35">
      <c r="A4653" s="674"/>
      <c r="C4653" s="672"/>
      <c r="D4653" s="675"/>
      <c r="E4653" s="477"/>
      <c r="F4653" s="477"/>
      <c r="G4653" s="670">
        <f>_xlfn.XLOOKUP(Table3[[#This Row],[district]],LISTS!B:B,LISTS!C:C,0,0,1)</f>
        <v>0</v>
      </c>
    </row>
    <row r="4654" spans="1:7" ht="13.5" x14ac:dyDescent="0.35">
      <c r="A4654" s="674"/>
      <c r="C4654" s="672"/>
      <c r="D4654" s="675"/>
      <c r="E4654" s="477"/>
      <c r="F4654" s="477"/>
      <c r="G4654" s="670">
        <f>_xlfn.XLOOKUP(Table3[[#This Row],[district]],LISTS!B:B,LISTS!C:C,0,0,1)</f>
        <v>0</v>
      </c>
    </row>
    <row r="4655" spans="1:7" ht="13.5" x14ac:dyDescent="0.35">
      <c r="A4655" s="674"/>
      <c r="C4655" s="672"/>
      <c r="D4655" s="675"/>
      <c r="E4655" s="477"/>
      <c r="F4655" s="477"/>
      <c r="G4655" s="670">
        <f>_xlfn.XLOOKUP(Table3[[#This Row],[district]],LISTS!B:B,LISTS!C:C,0,0,1)</f>
        <v>0</v>
      </c>
    </row>
    <row r="4656" spans="1:7" ht="13.5" x14ac:dyDescent="0.35">
      <c r="A4656" s="674"/>
      <c r="C4656" s="672"/>
      <c r="D4656" s="675"/>
      <c r="E4656" s="477"/>
      <c r="F4656" s="477"/>
      <c r="G4656" s="670">
        <f>_xlfn.XLOOKUP(Table3[[#This Row],[district]],LISTS!B:B,LISTS!C:C,0,0,1)</f>
        <v>0</v>
      </c>
    </row>
    <row r="4657" spans="1:7" ht="13.5" x14ac:dyDescent="0.35">
      <c r="A4657" s="674"/>
      <c r="C4657" s="672"/>
      <c r="D4657" s="675"/>
      <c r="E4657" s="477"/>
      <c r="F4657" s="477"/>
      <c r="G4657" s="670">
        <f>_xlfn.XLOOKUP(Table3[[#This Row],[district]],LISTS!B:B,LISTS!C:C,0,0,1)</f>
        <v>0</v>
      </c>
    </row>
    <row r="4658" spans="1:7" ht="13.5" x14ac:dyDescent="0.35">
      <c r="A4658" s="674"/>
      <c r="C4658" s="672"/>
      <c r="D4658" s="675"/>
      <c r="E4658" s="477"/>
      <c r="F4658" s="477"/>
      <c r="G4658" s="670">
        <f>_xlfn.XLOOKUP(Table3[[#This Row],[district]],LISTS!B:B,LISTS!C:C,0,0,1)</f>
        <v>0</v>
      </c>
    </row>
    <row r="4659" spans="1:7" ht="13.5" x14ac:dyDescent="0.35">
      <c r="A4659" s="674"/>
      <c r="C4659" s="672"/>
      <c r="D4659" s="675"/>
      <c r="E4659" s="477"/>
      <c r="F4659" s="477"/>
      <c r="G4659" s="670">
        <f>_xlfn.XLOOKUP(Table3[[#This Row],[district]],LISTS!B:B,LISTS!C:C,0,0,1)</f>
        <v>0</v>
      </c>
    </row>
    <row r="4660" spans="1:7" ht="13.5" x14ac:dyDescent="0.35">
      <c r="A4660" s="674"/>
      <c r="C4660" s="672"/>
      <c r="D4660" s="675"/>
      <c r="E4660" s="477"/>
      <c r="F4660" s="477"/>
      <c r="G4660" s="670">
        <f>_xlfn.XLOOKUP(Table3[[#This Row],[district]],LISTS!B:B,LISTS!C:C,0,0,1)</f>
        <v>0</v>
      </c>
    </row>
    <row r="4661" spans="1:7" ht="13.5" x14ac:dyDescent="0.35">
      <c r="A4661" s="674"/>
      <c r="C4661" s="672"/>
      <c r="D4661" s="675"/>
      <c r="E4661" s="477"/>
      <c r="F4661" s="477"/>
      <c r="G4661" s="670">
        <f>_xlfn.XLOOKUP(Table3[[#This Row],[district]],LISTS!B:B,LISTS!C:C,0,0,1)</f>
        <v>0</v>
      </c>
    </row>
    <row r="4662" spans="1:7" ht="13.5" x14ac:dyDescent="0.35">
      <c r="A4662" s="674"/>
      <c r="C4662" s="672"/>
      <c r="D4662" s="675"/>
      <c r="E4662" s="477"/>
      <c r="F4662" s="477"/>
      <c r="G4662" s="670">
        <f>_xlfn.XLOOKUP(Table3[[#This Row],[district]],LISTS!B:B,LISTS!C:C,0,0,1)</f>
        <v>0</v>
      </c>
    </row>
    <row r="4663" spans="1:7" ht="13.5" x14ac:dyDescent="0.35">
      <c r="A4663" s="674"/>
      <c r="C4663" s="672"/>
      <c r="D4663" s="675"/>
      <c r="E4663" s="477"/>
      <c r="F4663" s="477"/>
      <c r="G4663" s="670">
        <f>_xlfn.XLOOKUP(Table3[[#This Row],[district]],LISTS!B:B,LISTS!C:C,0,0,1)</f>
        <v>0</v>
      </c>
    </row>
    <row r="4664" spans="1:7" ht="13.5" x14ac:dyDescent="0.35">
      <c r="A4664" s="674"/>
      <c r="C4664" s="672"/>
      <c r="D4664" s="675"/>
      <c r="E4664" s="477"/>
      <c r="F4664" s="477"/>
      <c r="G4664" s="670">
        <f>_xlfn.XLOOKUP(Table3[[#This Row],[district]],LISTS!B:B,LISTS!C:C,0,0,1)</f>
        <v>0</v>
      </c>
    </row>
    <row r="4665" spans="1:7" ht="13.5" x14ac:dyDescent="0.35">
      <c r="A4665" s="674"/>
      <c r="C4665" s="672"/>
      <c r="D4665" s="675"/>
      <c r="E4665" s="477"/>
      <c r="F4665" s="477"/>
      <c r="G4665" s="670">
        <f>_xlfn.XLOOKUP(Table3[[#This Row],[district]],LISTS!B:B,LISTS!C:C,0,0,1)</f>
        <v>0</v>
      </c>
    </row>
    <row r="4666" spans="1:7" ht="13.5" x14ac:dyDescent="0.35">
      <c r="A4666" s="674"/>
      <c r="C4666" s="672"/>
      <c r="D4666" s="675"/>
      <c r="E4666" s="477"/>
      <c r="F4666" s="477"/>
      <c r="G4666" s="670">
        <f>_xlfn.XLOOKUP(Table3[[#This Row],[district]],LISTS!B:B,LISTS!C:C,0,0,1)</f>
        <v>0</v>
      </c>
    </row>
    <row r="4667" spans="1:7" ht="13.5" x14ac:dyDescent="0.35">
      <c r="A4667" s="674"/>
      <c r="C4667" s="672"/>
      <c r="D4667" s="675"/>
      <c r="E4667" s="477"/>
      <c r="F4667" s="477"/>
      <c r="G4667" s="670">
        <f>_xlfn.XLOOKUP(Table3[[#This Row],[district]],LISTS!B:B,LISTS!C:C,0,0,1)</f>
        <v>0</v>
      </c>
    </row>
    <row r="4668" spans="1:7" ht="13.5" x14ac:dyDescent="0.35">
      <c r="A4668" s="674"/>
      <c r="C4668" s="672"/>
      <c r="D4668" s="675"/>
      <c r="E4668" s="477"/>
      <c r="F4668" s="477"/>
      <c r="G4668" s="670">
        <f>_xlfn.XLOOKUP(Table3[[#This Row],[district]],LISTS!B:B,LISTS!C:C,0,0,1)</f>
        <v>0</v>
      </c>
    </row>
    <row r="4669" spans="1:7" ht="13.5" x14ac:dyDescent="0.35">
      <c r="A4669" s="674"/>
      <c r="C4669" s="672"/>
      <c r="D4669" s="675"/>
      <c r="E4669" s="477"/>
      <c r="F4669" s="477"/>
      <c r="G4669" s="670">
        <f>_xlfn.XLOOKUP(Table3[[#This Row],[district]],LISTS!B:B,LISTS!C:C,0,0,1)</f>
        <v>0</v>
      </c>
    </row>
    <row r="4670" spans="1:7" ht="13.5" x14ac:dyDescent="0.35">
      <c r="A4670" s="674"/>
      <c r="C4670" s="672"/>
      <c r="D4670" s="675"/>
      <c r="E4670" s="477"/>
      <c r="F4670" s="477"/>
      <c r="G4670" s="670">
        <f>_xlfn.XLOOKUP(Table3[[#This Row],[district]],LISTS!B:B,LISTS!C:C,0,0,1)</f>
        <v>0</v>
      </c>
    </row>
    <row r="4671" spans="1:7" ht="13.5" x14ac:dyDescent="0.35">
      <c r="A4671" s="674"/>
      <c r="C4671" s="672"/>
      <c r="D4671" s="675"/>
      <c r="E4671" s="477"/>
      <c r="F4671" s="477"/>
      <c r="G4671" s="670">
        <f>_xlfn.XLOOKUP(Table3[[#This Row],[district]],LISTS!B:B,LISTS!C:C,0,0,1)</f>
        <v>0</v>
      </c>
    </row>
    <row r="4672" spans="1:7" ht="13.5" x14ac:dyDescent="0.35">
      <c r="A4672" s="674"/>
      <c r="C4672" s="672"/>
      <c r="D4672" s="675"/>
      <c r="E4672" s="477"/>
      <c r="F4672" s="477"/>
      <c r="G4672" s="670">
        <f>_xlfn.XLOOKUP(Table3[[#This Row],[district]],LISTS!B:B,LISTS!C:C,0,0,1)</f>
        <v>0</v>
      </c>
    </row>
    <row r="4673" spans="1:7" ht="13.5" x14ac:dyDescent="0.35">
      <c r="A4673" s="674"/>
      <c r="C4673" s="672"/>
      <c r="D4673" s="675"/>
      <c r="E4673" s="477"/>
      <c r="F4673" s="477"/>
      <c r="G4673" s="670">
        <f>_xlfn.XLOOKUP(Table3[[#This Row],[district]],LISTS!B:B,LISTS!C:C,0,0,1)</f>
        <v>0</v>
      </c>
    </row>
    <row r="4674" spans="1:7" ht="13.5" x14ac:dyDescent="0.35">
      <c r="A4674" s="674"/>
      <c r="C4674" s="672"/>
      <c r="D4674" s="675"/>
      <c r="E4674" s="477"/>
      <c r="F4674" s="477"/>
      <c r="G4674" s="670">
        <f>_xlfn.XLOOKUP(Table3[[#This Row],[district]],LISTS!B:B,LISTS!C:C,0,0,1)</f>
        <v>0</v>
      </c>
    </row>
    <row r="4675" spans="1:7" ht="13.5" x14ac:dyDescent="0.35">
      <c r="A4675" s="674"/>
      <c r="C4675" s="672"/>
      <c r="D4675" s="675"/>
      <c r="E4675" s="477"/>
      <c r="F4675" s="477"/>
      <c r="G4675" s="670">
        <f>_xlfn.XLOOKUP(Table3[[#This Row],[district]],LISTS!B:B,LISTS!C:C,0,0,1)</f>
        <v>0</v>
      </c>
    </row>
    <row r="4676" spans="1:7" ht="13.5" x14ac:dyDescent="0.35">
      <c r="A4676" s="674"/>
      <c r="C4676" s="672"/>
      <c r="D4676" s="675"/>
      <c r="E4676" s="477"/>
      <c r="F4676" s="477"/>
      <c r="G4676" s="670">
        <f>_xlfn.XLOOKUP(Table3[[#This Row],[district]],LISTS!B:B,LISTS!C:C,0,0,1)</f>
        <v>0</v>
      </c>
    </row>
    <row r="4677" spans="1:7" ht="13.5" x14ac:dyDescent="0.35">
      <c r="A4677" s="674"/>
      <c r="C4677" s="672"/>
      <c r="D4677" s="675"/>
      <c r="E4677" s="477"/>
      <c r="F4677" s="477"/>
      <c r="G4677" s="670">
        <f>_xlfn.XLOOKUP(Table3[[#This Row],[district]],LISTS!B:B,LISTS!C:C,0,0,1)</f>
        <v>0</v>
      </c>
    </row>
    <row r="4678" spans="1:7" ht="13.5" x14ac:dyDescent="0.35">
      <c r="A4678" s="674"/>
      <c r="C4678" s="672"/>
      <c r="D4678" s="675"/>
      <c r="E4678" s="477"/>
      <c r="F4678" s="477"/>
      <c r="G4678" s="670">
        <f>_xlfn.XLOOKUP(Table3[[#This Row],[district]],LISTS!B:B,LISTS!C:C,0,0,1)</f>
        <v>0</v>
      </c>
    </row>
    <row r="4679" spans="1:7" ht="13.5" x14ac:dyDescent="0.35">
      <c r="A4679" s="674"/>
      <c r="C4679" s="672"/>
      <c r="D4679" s="675"/>
      <c r="E4679" s="477"/>
      <c r="F4679" s="477"/>
      <c r="G4679" s="670">
        <f>_xlfn.XLOOKUP(Table3[[#This Row],[district]],LISTS!B:B,LISTS!C:C,0,0,1)</f>
        <v>0</v>
      </c>
    </row>
    <row r="4680" spans="1:7" ht="13.5" x14ac:dyDescent="0.35">
      <c r="A4680" s="674"/>
      <c r="C4680" s="672"/>
      <c r="D4680" s="675"/>
      <c r="E4680" s="477"/>
      <c r="F4680" s="477"/>
      <c r="G4680" s="670">
        <f>_xlfn.XLOOKUP(Table3[[#This Row],[district]],LISTS!B:B,LISTS!C:C,0,0,1)</f>
        <v>0</v>
      </c>
    </row>
    <row r="4681" spans="1:7" ht="13.5" x14ac:dyDescent="0.35">
      <c r="A4681" s="674"/>
      <c r="C4681" s="672"/>
      <c r="D4681" s="675"/>
      <c r="E4681" s="477"/>
      <c r="F4681" s="477"/>
      <c r="G4681" s="670">
        <f>_xlfn.XLOOKUP(Table3[[#This Row],[district]],LISTS!B:B,LISTS!C:C,0,0,1)</f>
        <v>0</v>
      </c>
    </row>
    <row r="4682" spans="1:7" ht="13.5" x14ac:dyDescent="0.35">
      <c r="A4682" s="674"/>
      <c r="C4682" s="672"/>
      <c r="D4682" s="675"/>
      <c r="E4682" s="477"/>
      <c r="F4682" s="477"/>
      <c r="G4682" s="670">
        <f>_xlfn.XLOOKUP(Table3[[#This Row],[district]],LISTS!B:B,LISTS!C:C,0,0,1)</f>
        <v>0</v>
      </c>
    </row>
    <row r="4683" spans="1:7" ht="13.5" x14ac:dyDescent="0.35">
      <c r="A4683" s="674"/>
      <c r="C4683" s="672"/>
      <c r="D4683" s="675"/>
      <c r="E4683" s="477"/>
      <c r="F4683" s="477"/>
      <c r="G4683" s="670">
        <f>_xlfn.XLOOKUP(Table3[[#This Row],[district]],LISTS!B:B,LISTS!C:C,0,0,1)</f>
        <v>0</v>
      </c>
    </row>
    <row r="4684" spans="1:7" ht="13.5" x14ac:dyDescent="0.35">
      <c r="A4684" s="674"/>
      <c r="C4684" s="672"/>
      <c r="D4684" s="675"/>
      <c r="E4684" s="477"/>
      <c r="F4684" s="477"/>
      <c r="G4684" s="670">
        <f>_xlfn.XLOOKUP(Table3[[#This Row],[district]],LISTS!B:B,LISTS!C:C,0,0,1)</f>
        <v>0</v>
      </c>
    </row>
    <row r="4685" spans="1:7" ht="13.5" x14ac:dyDescent="0.35">
      <c r="A4685" s="674"/>
      <c r="C4685" s="672"/>
      <c r="D4685" s="675"/>
      <c r="E4685" s="477"/>
      <c r="F4685" s="477"/>
      <c r="G4685" s="670">
        <f>_xlfn.XLOOKUP(Table3[[#This Row],[district]],LISTS!B:B,LISTS!C:C,0,0,1)</f>
        <v>0</v>
      </c>
    </row>
    <row r="4686" spans="1:7" ht="13.5" x14ac:dyDescent="0.35">
      <c r="A4686" s="674"/>
      <c r="C4686" s="672"/>
      <c r="D4686" s="675"/>
      <c r="E4686" s="477"/>
      <c r="F4686" s="477"/>
      <c r="G4686" s="670">
        <f>_xlfn.XLOOKUP(Table3[[#This Row],[district]],LISTS!B:B,LISTS!C:C,0,0,1)</f>
        <v>0</v>
      </c>
    </row>
    <row r="4687" spans="1:7" ht="13.5" x14ac:dyDescent="0.35">
      <c r="A4687" s="674"/>
      <c r="C4687" s="672"/>
      <c r="D4687" s="675"/>
      <c r="E4687" s="477"/>
      <c r="F4687" s="477"/>
      <c r="G4687" s="670">
        <f>_xlfn.XLOOKUP(Table3[[#This Row],[district]],LISTS!B:B,LISTS!C:C,0,0,1)</f>
        <v>0</v>
      </c>
    </row>
    <row r="4688" spans="1:7" ht="13.5" x14ac:dyDescent="0.35">
      <c r="A4688" s="674"/>
      <c r="C4688" s="672"/>
      <c r="D4688" s="675"/>
      <c r="E4688" s="477"/>
      <c r="F4688" s="477"/>
      <c r="G4688" s="670">
        <f>_xlfn.XLOOKUP(Table3[[#This Row],[district]],LISTS!B:B,LISTS!C:C,0,0,1)</f>
        <v>0</v>
      </c>
    </row>
    <row r="4689" spans="1:7" ht="13.5" x14ac:dyDescent="0.35">
      <c r="A4689" s="674"/>
      <c r="C4689" s="672"/>
      <c r="D4689" s="675"/>
      <c r="E4689" s="477"/>
      <c r="F4689" s="477"/>
      <c r="G4689" s="670">
        <f>_xlfn.XLOOKUP(Table3[[#This Row],[district]],LISTS!B:B,LISTS!C:C,0,0,1)</f>
        <v>0</v>
      </c>
    </row>
    <row r="4690" spans="1:7" ht="13.5" x14ac:dyDescent="0.35">
      <c r="A4690" s="674"/>
      <c r="C4690" s="672"/>
      <c r="D4690" s="675"/>
      <c r="E4690" s="477"/>
      <c r="F4690" s="477"/>
      <c r="G4690" s="670">
        <f>_xlfn.XLOOKUP(Table3[[#This Row],[district]],LISTS!B:B,LISTS!C:C,0,0,1)</f>
        <v>0</v>
      </c>
    </row>
    <row r="4691" spans="1:7" ht="13.5" x14ac:dyDescent="0.35">
      <c r="A4691" s="674"/>
      <c r="C4691" s="672"/>
      <c r="D4691" s="675"/>
      <c r="E4691" s="477"/>
      <c r="F4691" s="477"/>
      <c r="G4691" s="670">
        <f>_xlfn.XLOOKUP(Table3[[#This Row],[district]],LISTS!B:B,LISTS!C:C,0,0,1)</f>
        <v>0</v>
      </c>
    </row>
    <row r="4692" spans="1:7" ht="13.5" x14ac:dyDescent="0.35">
      <c r="A4692" s="674"/>
      <c r="C4692" s="672"/>
      <c r="D4692" s="675"/>
      <c r="E4692" s="477"/>
      <c r="F4692" s="477"/>
      <c r="G4692" s="670">
        <f>_xlfn.XLOOKUP(Table3[[#This Row],[district]],LISTS!B:B,LISTS!C:C,0,0,1)</f>
        <v>0</v>
      </c>
    </row>
    <row r="4693" spans="1:7" ht="13.5" x14ac:dyDescent="0.35">
      <c r="A4693" s="674"/>
      <c r="C4693" s="672"/>
      <c r="D4693" s="675"/>
      <c r="E4693" s="477"/>
      <c r="F4693" s="477"/>
      <c r="G4693" s="670">
        <f>_xlfn.XLOOKUP(Table3[[#This Row],[district]],LISTS!B:B,LISTS!C:C,0,0,1)</f>
        <v>0</v>
      </c>
    </row>
    <row r="4694" spans="1:7" ht="13.5" x14ac:dyDescent="0.35">
      <c r="A4694" s="674"/>
      <c r="C4694" s="672"/>
      <c r="D4694" s="675"/>
      <c r="E4694" s="477"/>
      <c r="F4694" s="477"/>
      <c r="G4694" s="670">
        <f>_xlfn.XLOOKUP(Table3[[#This Row],[district]],LISTS!B:B,LISTS!C:C,0,0,1)</f>
        <v>0</v>
      </c>
    </row>
    <row r="4695" spans="1:7" ht="13.5" x14ac:dyDescent="0.35">
      <c r="A4695" s="674"/>
      <c r="C4695" s="672"/>
      <c r="D4695" s="675"/>
      <c r="E4695" s="477"/>
      <c r="F4695" s="477"/>
      <c r="G4695" s="670">
        <f>_xlfn.XLOOKUP(Table3[[#This Row],[district]],LISTS!B:B,LISTS!C:C,0,0,1)</f>
        <v>0</v>
      </c>
    </row>
    <row r="4696" spans="1:7" ht="13.5" x14ac:dyDescent="0.35">
      <c r="A4696" s="674"/>
      <c r="C4696" s="672"/>
      <c r="D4696" s="675"/>
      <c r="E4696" s="477"/>
      <c r="F4696" s="477"/>
      <c r="G4696" s="670">
        <f>_xlfn.XLOOKUP(Table3[[#This Row],[district]],LISTS!B:B,LISTS!C:C,0,0,1)</f>
        <v>0</v>
      </c>
    </row>
    <row r="4697" spans="1:7" ht="13.5" x14ac:dyDescent="0.35">
      <c r="A4697" s="674"/>
      <c r="C4697" s="672"/>
      <c r="D4697" s="675"/>
      <c r="E4697" s="477"/>
      <c r="F4697" s="477"/>
      <c r="G4697" s="670">
        <f>_xlfn.XLOOKUP(Table3[[#This Row],[district]],LISTS!B:B,LISTS!C:C,0,0,1)</f>
        <v>0</v>
      </c>
    </row>
    <row r="4698" spans="1:7" ht="13.5" x14ac:dyDescent="0.35">
      <c r="A4698" s="674"/>
      <c r="C4698" s="672"/>
      <c r="D4698" s="675"/>
      <c r="E4698" s="477"/>
      <c r="F4698" s="477"/>
      <c r="G4698" s="670">
        <f>_xlfn.XLOOKUP(Table3[[#This Row],[district]],LISTS!B:B,LISTS!C:C,0,0,1)</f>
        <v>0</v>
      </c>
    </row>
    <row r="4699" spans="1:7" ht="13.5" x14ac:dyDescent="0.35">
      <c r="A4699" s="674"/>
      <c r="C4699" s="672"/>
      <c r="D4699" s="675"/>
      <c r="E4699" s="477"/>
      <c r="F4699" s="477"/>
      <c r="G4699" s="670">
        <f>_xlfn.XLOOKUP(Table3[[#This Row],[district]],LISTS!B:B,LISTS!C:C,0,0,1)</f>
        <v>0</v>
      </c>
    </row>
    <row r="4700" spans="1:7" ht="13.5" x14ac:dyDescent="0.35">
      <c r="A4700" s="674"/>
      <c r="C4700" s="672"/>
      <c r="D4700" s="675"/>
      <c r="E4700" s="477"/>
      <c r="F4700" s="477"/>
      <c r="G4700" s="670">
        <f>_xlfn.XLOOKUP(Table3[[#This Row],[district]],LISTS!B:B,LISTS!C:C,0,0,1)</f>
        <v>0</v>
      </c>
    </row>
    <row r="4701" spans="1:7" ht="13.5" x14ac:dyDescent="0.35">
      <c r="A4701" s="674"/>
      <c r="C4701" s="672"/>
      <c r="D4701" s="675"/>
      <c r="E4701" s="477"/>
      <c r="F4701" s="477"/>
      <c r="G4701" s="670">
        <f>_xlfn.XLOOKUP(Table3[[#This Row],[district]],LISTS!B:B,LISTS!C:C,0,0,1)</f>
        <v>0</v>
      </c>
    </row>
    <row r="4702" spans="1:7" ht="13.5" x14ac:dyDescent="0.35">
      <c r="A4702" s="674"/>
      <c r="C4702" s="672"/>
      <c r="D4702" s="675"/>
      <c r="E4702" s="477"/>
      <c r="F4702" s="477"/>
      <c r="G4702" s="670">
        <f>_xlfn.XLOOKUP(Table3[[#This Row],[district]],LISTS!B:B,LISTS!C:C,0,0,1)</f>
        <v>0</v>
      </c>
    </row>
    <row r="4703" spans="1:7" ht="13.5" x14ac:dyDescent="0.35">
      <c r="A4703" s="674"/>
      <c r="C4703" s="672"/>
      <c r="D4703" s="675"/>
      <c r="E4703" s="477"/>
      <c r="F4703" s="477"/>
      <c r="G4703" s="670">
        <f>_xlfn.XLOOKUP(Table3[[#This Row],[district]],LISTS!B:B,LISTS!C:C,0,0,1)</f>
        <v>0</v>
      </c>
    </row>
    <row r="4704" spans="1:7" ht="13.5" x14ac:dyDescent="0.35">
      <c r="A4704" s="674"/>
      <c r="C4704" s="672"/>
      <c r="D4704" s="675"/>
      <c r="E4704" s="477"/>
      <c r="F4704" s="477"/>
      <c r="G4704" s="670">
        <f>_xlfn.XLOOKUP(Table3[[#This Row],[district]],LISTS!B:B,LISTS!C:C,0,0,1)</f>
        <v>0</v>
      </c>
    </row>
    <row r="4705" spans="1:7" ht="13.5" x14ac:dyDescent="0.35">
      <c r="A4705" s="674"/>
      <c r="C4705" s="672"/>
      <c r="D4705" s="675"/>
      <c r="E4705" s="477"/>
      <c r="F4705" s="477"/>
      <c r="G4705" s="670">
        <f>_xlfn.XLOOKUP(Table3[[#This Row],[district]],LISTS!B:B,LISTS!C:C,0,0,1)</f>
        <v>0</v>
      </c>
    </row>
    <row r="4706" spans="1:7" ht="13.5" x14ac:dyDescent="0.35">
      <c r="A4706" s="674"/>
      <c r="C4706" s="672"/>
      <c r="D4706" s="675"/>
      <c r="E4706" s="477"/>
      <c r="F4706" s="477"/>
      <c r="G4706" s="670">
        <f>_xlfn.XLOOKUP(Table3[[#This Row],[district]],LISTS!B:B,LISTS!C:C,0,0,1)</f>
        <v>0</v>
      </c>
    </row>
    <row r="4707" spans="1:7" ht="13.5" x14ac:dyDescent="0.35">
      <c r="A4707" s="674"/>
      <c r="C4707" s="672"/>
      <c r="D4707" s="675"/>
      <c r="E4707" s="477"/>
      <c r="F4707" s="477"/>
      <c r="G4707" s="670">
        <f>_xlfn.XLOOKUP(Table3[[#This Row],[district]],LISTS!B:B,LISTS!C:C,0,0,1)</f>
        <v>0</v>
      </c>
    </row>
    <row r="4708" spans="1:7" ht="13.5" x14ac:dyDescent="0.35">
      <c r="A4708" s="674"/>
      <c r="C4708" s="672"/>
      <c r="D4708" s="675"/>
      <c r="E4708" s="477"/>
      <c r="F4708" s="477"/>
      <c r="G4708" s="670">
        <f>_xlfn.XLOOKUP(Table3[[#This Row],[district]],LISTS!B:B,LISTS!C:C,0,0,1)</f>
        <v>0</v>
      </c>
    </row>
    <row r="4709" spans="1:7" ht="13.5" x14ac:dyDescent="0.35">
      <c r="A4709" s="674"/>
      <c r="C4709" s="672"/>
      <c r="D4709" s="675"/>
      <c r="E4709" s="477"/>
      <c r="F4709" s="477"/>
      <c r="G4709" s="670">
        <f>_xlfn.XLOOKUP(Table3[[#This Row],[district]],LISTS!B:B,LISTS!C:C,0,0,1)</f>
        <v>0</v>
      </c>
    </row>
    <row r="4710" spans="1:7" ht="13.5" x14ac:dyDescent="0.35">
      <c r="A4710" s="674"/>
      <c r="C4710" s="672"/>
      <c r="D4710" s="675"/>
      <c r="E4710" s="477"/>
      <c r="F4710" s="477"/>
      <c r="G4710" s="670">
        <f>_xlfn.XLOOKUP(Table3[[#This Row],[district]],LISTS!B:B,LISTS!C:C,0,0,1)</f>
        <v>0</v>
      </c>
    </row>
    <row r="4711" spans="1:7" ht="13.5" x14ac:dyDescent="0.35">
      <c r="A4711" s="674"/>
      <c r="C4711" s="672"/>
      <c r="D4711" s="675"/>
      <c r="E4711" s="477"/>
      <c r="F4711" s="477"/>
      <c r="G4711" s="670">
        <f>_xlfn.XLOOKUP(Table3[[#This Row],[district]],LISTS!B:B,LISTS!C:C,0,0,1)</f>
        <v>0</v>
      </c>
    </row>
    <row r="4712" spans="1:7" ht="13.5" x14ac:dyDescent="0.35">
      <c r="A4712" s="674"/>
      <c r="C4712" s="672"/>
      <c r="D4712" s="675"/>
      <c r="E4712" s="477"/>
      <c r="F4712" s="477"/>
      <c r="G4712" s="670">
        <f>_xlfn.XLOOKUP(Table3[[#This Row],[district]],LISTS!B:B,LISTS!C:C,0,0,1)</f>
        <v>0</v>
      </c>
    </row>
    <row r="4713" spans="1:7" ht="13.5" x14ac:dyDescent="0.35">
      <c r="A4713" s="674"/>
      <c r="C4713" s="672"/>
      <c r="D4713" s="675"/>
      <c r="E4713" s="477"/>
      <c r="F4713" s="477"/>
      <c r="G4713" s="670">
        <f>_xlfn.XLOOKUP(Table3[[#This Row],[district]],LISTS!B:B,LISTS!C:C,0,0,1)</f>
        <v>0</v>
      </c>
    </row>
    <row r="4714" spans="1:7" ht="13.5" x14ac:dyDescent="0.35">
      <c r="A4714" s="674"/>
      <c r="C4714" s="672"/>
      <c r="D4714" s="675"/>
      <c r="E4714" s="477"/>
      <c r="F4714" s="477"/>
      <c r="G4714" s="670">
        <f>_xlfn.XLOOKUP(Table3[[#This Row],[district]],LISTS!B:B,LISTS!C:C,0,0,1)</f>
        <v>0</v>
      </c>
    </row>
    <row r="4715" spans="1:7" ht="13.5" x14ac:dyDescent="0.35">
      <c r="A4715" s="674"/>
      <c r="C4715" s="672"/>
      <c r="D4715" s="675"/>
      <c r="E4715" s="477"/>
      <c r="F4715" s="477"/>
      <c r="G4715" s="670">
        <f>_xlfn.XLOOKUP(Table3[[#This Row],[district]],LISTS!B:B,LISTS!C:C,0,0,1)</f>
        <v>0</v>
      </c>
    </row>
    <row r="4716" spans="1:7" ht="13.5" x14ac:dyDescent="0.35">
      <c r="A4716" s="674"/>
      <c r="C4716" s="672"/>
      <c r="D4716" s="675"/>
      <c r="E4716" s="477"/>
      <c r="F4716" s="477"/>
      <c r="G4716" s="670">
        <f>_xlfn.XLOOKUP(Table3[[#This Row],[district]],LISTS!B:B,LISTS!C:C,0,0,1)</f>
        <v>0</v>
      </c>
    </row>
    <row r="4717" spans="1:7" ht="13.5" x14ac:dyDescent="0.35">
      <c r="A4717" s="674"/>
      <c r="C4717" s="672"/>
      <c r="D4717" s="675"/>
      <c r="E4717" s="477"/>
      <c r="F4717" s="477"/>
      <c r="G4717" s="670">
        <f>_xlfn.XLOOKUP(Table3[[#This Row],[district]],LISTS!B:B,LISTS!C:C,0,0,1)</f>
        <v>0</v>
      </c>
    </row>
    <row r="4718" spans="1:7" ht="13.5" x14ac:dyDescent="0.35">
      <c r="A4718" s="674"/>
      <c r="C4718" s="672"/>
      <c r="D4718" s="675"/>
      <c r="E4718" s="477"/>
      <c r="F4718" s="477"/>
      <c r="G4718" s="670">
        <f>_xlfn.XLOOKUP(Table3[[#This Row],[district]],LISTS!B:B,LISTS!C:C,0,0,1)</f>
        <v>0</v>
      </c>
    </row>
    <row r="4719" spans="1:7" ht="13.5" x14ac:dyDescent="0.35">
      <c r="A4719" s="674"/>
      <c r="C4719" s="672"/>
      <c r="D4719" s="675"/>
      <c r="E4719" s="477"/>
      <c r="F4719" s="477"/>
      <c r="G4719" s="670">
        <f>_xlfn.XLOOKUP(Table3[[#This Row],[district]],LISTS!B:B,LISTS!C:C,0,0,1)</f>
        <v>0</v>
      </c>
    </row>
    <row r="4720" spans="1:7" ht="13.5" x14ac:dyDescent="0.35">
      <c r="A4720" s="674"/>
      <c r="C4720" s="672"/>
      <c r="D4720" s="675"/>
      <c r="E4720" s="477"/>
      <c r="F4720" s="477"/>
      <c r="G4720" s="670">
        <f>_xlfn.XLOOKUP(Table3[[#This Row],[district]],LISTS!B:B,LISTS!C:C,0,0,1)</f>
        <v>0</v>
      </c>
    </row>
    <row r="4721" spans="1:7" ht="13.5" x14ac:dyDescent="0.35">
      <c r="A4721" s="674"/>
      <c r="C4721" s="672"/>
      <c r="D4721" s="675"/>
      <c r="E4721" s="477"/>
      <c r="F4721" s="477"/>
      <c r="G4721" s="670">
        <f>_xlfn.XLOOKUP(Table3[[#This Row],[district]],LISTS!B:B,LISTS!C:C,0,0,1)</f>
        <v>0</v>
      </c>
    </row>
    <row r="4722" spans="1:7" ht="13.5" x14ac:dyDescent="0.35">
      <c r="A4722" s="674"/>
      <c r="C4722" s="672"/>
      <c r="D4722" s="675"/>
      <c r="E4722" s="477"/>
      <c r="F4722" s="477"/>
      <c r="G4722" s="670">
        <f>_xlfn.XLOOKUP(Table3[[#This Row],[district]],LISTS!B:B,LISTS!C:C,0,0,1)</f>
        <v>0</v>
      </c>
    </row>
    <row r="4723" spans="1:7" ht="13.5" x14ac:dyDescent="0.35">
      <c r="A4723" s="674"/>
      <c r="C4723" s="672"/>
      <c r="D4723" s="675"/>
      <c r="E4723" s="477"/>
      <c r="F4723" s="477"/>
      <c r="G4723" s="670">
        <f>_xlfn.XLOOKUP(Table3[[#This Row],[district]],LISTS!B:B,LISTS!C:C,0,0,1)</f>
        <v>0</v>
      </c>
    </row>
    <row r="4724" spans="1:7" ht="13.5" x14ac:dyDescent="0.35">
      <c r="A4724" s="674"/>
      <c r="C4724" s="672"/>
      <c r="D4724" s="675"/>
      <c r="E4724" s="477"/>
      <c r="F4724" s="477"/>
      <c r="G4724" s="670">
        <f>_xlfn.XLOOKUP(Table3[[#This Row],[district]],LISTS!B:B,LISTS!C:C,0,0,1)</f>
        <v>0</v>
      </c>
    </row>
    <row r="4725" spans="1:7" ht="13.5" x14ac:dyDescent="0.35">
      <c r="A4725" s="674"/>
      <c r="C4725" s="672"/>
      <c r="D4725" s="675"/>
      <c r="E4725" s="477"/>
      <c r="F4725" s="477"/>
      <c r="G4725" s="670">
        <f>_xlfn.XLOOKUP(Table3[[#This Row],[district]],LISTS!B:B,LISTS!C:C,0,0,1)</f>
        <v>0</v>
      </c>
    </row>
    <row r="4726" spans="1:7" ht="13.5" x14ac:dyDescent="0.35">
      <c r="A4726" s="674"/>
      <c r="C4726" s="672"/>
      <c r="D4726" s="675"/>
      <c r="E4726" s="477"/>
      <c r="F4726" s="477"/>
      <c r="G4726" s="670">
        <f>_xlfn.XLOOKUP(Table3[[#This Row],[district]],LISTS!B:B,LISTS!C:C,0,0,1)</f>
        <v>0</v>
      </c>
    </row>
    <row r="4727" spans="1:7" ht="13.5" x14ac:dyDescent="0.35">
      <c r="A4727" s="674"/>
      <c r="C4727" s="672"/>
      <c r="D4727" s="675"/>
      <c r="E4727" s="477"/>
      <c r="F4727" s="477"/>
      <c r="G4727" s="670">
        <f>_xlfn.XLOOKUP(Table3[[#This Row],[district]],LISTS!B:B,LISTS!C:C,0,0,1)</f>
        <v>0</v>
      </c>
    </row>
    <row r="4728" spans="1:7" ht="13.5" x14ac:dyDescent="0.35">
      <c r="A4728" s="674"/>
      <c r="C4728" s="672"/>
      <c r="D4728" s="675"/>
      <c r="E4728" s="477"/>
      <c r="F4728" s="477"/>
      <c r="G4728" s="670">
        <f>_xlfn.XLOOKUP(Table3[[#This Row],[district]],LISTS!B:B,LISTS!C:C,0,0,1)</f>
        <v>0</v>
      </c>
    </row>
    <row r="4729" spans="1:7" ht="13.5" x14ac:dyDescent="0.35">
      <c r="A4729" s="674"/>
      <c r="C4729" s="672"/>
      <c r="D4729" s="675"/>
      <c r="E4729" s="477"/>
      <c r="F4729" s="477"/>
      <c r="G4729" s="670">
        <f>_xlfn.XLOOKUP(Table3[[#This Row],[district]],LISTS!B:B,LISTS!C:C,0,0,1)</f>
        <v>0</v>
      </c>
    </row>
    <row r="4730" spans="1:7" ht="13.5" x14ac:dyDescent="0.35">
      <c r="A4730" s="674"/>
      <c r="C4730" s="672"/>
      <c r="D4730" s="675"/>
      <c r="E4730" s="477"/>
      <c r="F4730" s="477"/>
      <c r="G4730" s="670">
        <f>_xlfn.XLOOKUP(Table3[[#This Row],[district]],LISTS!B:B,LISTS!C:C,0,0,1)</f>
        <v>0</v>
      </c>
    </row>
    <row r="4731" spans="1:7" ht="13.5" x14ac:dyDescent="0.35">
      <c r="A4731" s="674"/>
      <c r="C4731" s="672"/>
      <c r="D4731" s="675"/>
      <c r="E4731" s="477"/>
      <c r="F4731" s="477"/>
      <c r="G4731" s="670">
        <f>_xlfn.XLOOKUP(Table3[[#This Row],[district]],LISTS!B:B,LISTS!C:C,0,0,1)</f>
        <v>0</v>
      </c>
    </row>
    <row r="4732" spans="1:7" ht="13.5" x14ac:dyDescent="0.35">
      <c r="A4732" s="674"/>
      <c r="C4732" s="672"/>
      <c r="D4732" s="675"/>
      <c r="E4732" s="477"/>
      <c r="F4732" s="477"/>
      <c r="G4732" s="670">
        <f>_xlfn.XLOOKUP(Table3[[#This Row],[district]],LISTS!B:B,LISTS!C:C,0,0,1)</f>
        <v>0</v>
      </c>
    </row>
    <row r="4733" spans="1:7" ht="13.5" x14ac:dyDescent="0.35">
      <c r="A4733" s="674"/>
      <c r="C4733" s="672"/>
      <c r="D4733" s="675"/>
      <c r="E4733" s="477"/>
      <c r="F4733" s="477"/>
      <c r="G4733" s="670">
        <f>_xlfn.XLOOKUP(Table3[[#This Row],[district]],LISTS!B:B,LISTS!C:C,0,0,1)</f>
        <v>0</v>
      </c>
    </row>
    <row r="4734" spans="1:7" ht="13.5" x14ac:dyDescent="0.35">
      <c r="A4734" s="674"/>
      <c r="C4734" s="672"/>
      <c r="D4734" s="675"/>
      <c r="E4734" s="477"/>
      <c r="F4734" s="477"/>
      <c r="G4734" s="670">
        <f>_xlfn.XLOOKUP(Table3[[#This Row],[district]],LISTS!B:B,LISTS!C:C,0,0,1)</f>
        <v>0</v>
      </c>
    </row>
    <row r="4735" spans="1:7" ht="13.5" x14ac:dyDescent="0.35">
      <c r="A4735" s="674"/>
      <c r="C4735" s="672"/>
      <c r="D4735" s="675"/>
      <c r="E4735" s="477"/>
      <c r="F4735" s="477"/>
      <c r="G4735" s="670">
        <f>_xlfn.XLOOKUP(Table3[[#This Row],[district]],LISTS!B:B,LISTS!C:C,0,0,1)</f>
        <v>0</v>
      </c>
    </row>
    <row r="4736" spans="1:7" ht="13.5" x14ac:dyDescent="0.35">
      <c r="A4736" s="674"/>
      <c r="C4736" s="672"/>
      <c r="D4736" s="675"/>
      <c r="E4736" s="477"/>
      <c r="F4736" s="477"/>
      <c r="G4736" s="670">
        <f>_xlfn.XLOOKUP(Table3[[#This Row],[district]],LISTS!B:B,LISTS!C:C,0,0,1)</f>
        <v>0</v>
      </c>
    </row>
    <row r="4737" spans="1:7" ht="13.5" x14ac:dyDescent="0.35">
      <c r="A4737" s="674"/>
      <c r="C4737" s="672"/>
      <c r="D4737" s="675"/>
      <c r="E4737" s="477"/>
      <c r="F4737" s="477"/>
      <c r="G4737" s="670">
        <f>_xlfn.XLOOKUP(Table3[[#This Row],[district]],LISTS!B:B,LISTS!C:C,0,0,1)</f>
        <v>0</v>
      </c>
    </row>
    <row r="4738" spans="1:7" ht="13.5" x14ac:dyDescent="0.35">
      <c r="A4738" s="674"/>
      <c r="C4738" s="672"/>
      <c r="D4738" s="675"/>
      <c r="E4738" s="477"/>
      <c r="F4738" s="477"/>
      <c r="G4738" s="670">
        <f>_xlfn.XLOOKUP(Table3[[#This Row],[district]],LISTS!B:B,LISTS!C:C,0,0,1)</f>
        <v>0</v>
      </c>
    </row>
    <row r="4739" spans="1:7" ht="13.5" x14ac:dyDescent="0.35">
      <c r="A4739" s="674"/>
      <c r="C4739" s="672"/>
      <c r="D4739" s="675"/>
      <c r="E4739" s="477"/>
      <c r="F4739" s="477"/>
      <c r="G4739" s="670">
        <f>_xlfn.XLOOKUP(Table3[[#This Row],[district]],LISTS!B:B,LISTS!C:C,0,0,1)</f>
        <v>0</v>
      </c>
    </row>
    <row r="4740" spans="1:7" ht="13.5" x14ac:dyDescent="0.35">
      <c r="A4740" s="674"/>
      <c r="C4740" s="672"/>
      <c r="D4740" s="675"/>
      <c r="E4740" s="477"/>
      <c r="F4740" s="477"/>
      <c r="G4740" s="670">
        <f>_xlfn.XLOOKUP(Table3[[#This Row],[district]],LISTS!B:B,LISTS!C:C,0,0,1)</f>
        <v>0</v>
      </c>
    </row>
    <row r="4741" spans="1:7" ht="13.5" x14ac:dyDescent="0.35">
      <c r="A4741" s="674"/>
      <c r="C4741" s="672"/>
      <c r="D4741" s="675"/>
      <c r="E4741" s="477"/>
      <c r="F4741" s="477"/>
      <c r="G4741" s="670">
        <f>_xlfn.XLOOKUP(Table3[[#This Row],[district]],LISTS!B:B,LISTS!C:C,0,0,1)</f>
        <v>0</v>
      </c>
    </row>
    <row r="4742" spans="1:7" ht="13.5" x14ac:dyDescent="0.35">
      <c r="A4742" s="674"/>
      <c r="C4742" s="672"/>
      <c r="D4742" s="675"/>
      <c r="E4742" s="477"/>
      <c r="F4742" s="477"/>
      <c r="G4742" s="670">
        <f>_xlfn.XLOOKUP(Table3[[#This Row],[district]],LISTS!B:B,LISTS!C:C,0,0,1)</f>
        <v>0</v>
      </c>
    </row>
    <row r="4743" spans="1:7" ht="13.5" x14ac:dyDescent="0.35">
      <c r="A4743" s="674"/>
      <c r="C4743" s="672"/>
      <c r="D4743" s="675"/>
      <c r="E4743" s="477"/>
      <c r="F4743" s="477"/>
      <c r="G4743" s="670">
        <f>_xlfn.XLOOKUP(Table3[[#This Row],[district]],LISTS!B:B,LISTS!C:C,0,0,1)</f>
        <v>0</v>
      </c>
    </row>
    <row r="4744" spans="1:7" ht="13.5" x14ac:dyDescent="0.35">
      <c r="A4744" s="674"/>
      <c r="C4744" s="672"/>
      <c r="D4744" s="675"/>
      <c r="E4744" s="477"/>
      <c r="F4744" s="477"/>
      <c r="G4744" s="670">
        <f>_xlfn.XLOOKUP(Table3[[#This Row],[district]],LISTS!B:B,LISTS!C:C,0,0,1)</f>
        <v>0</v>
      </c>
    </row>
    <row r="4745" spans="1:7" ht="13.5" x14ac:dyDescent="0.35">
      <c r="A4745" s="674"/>
      <c r="C4745" s="672"/>
      <c r="D4745" s="675"/>
      <c r="E4745" s="477"/>
      <c r="F4745" s="477"/>
      <c r="G4745" s="670">
        <f>_xlfn.XLOOKUP(Table3[[#This Row],[district]],LISTS!B:B,LISTS!C:C,0,0,1)</f>
        <v>0</v>
      </c>
    </row>
    <row r="4746" spans="1:7" ht="13.5" x14ac:dyDescent="0.35">
      <c r="A4746" s="674"/>
      <c r="C4746" s="672"/>
      <c r="D4746" s="675"/>
      <c r="E4746" s="477"/>
      <c r="F4746" s="477"/>
      <c r="G4746" s="670">
        <f>_xlfn.XLOOKUP(Table3[[#This Row],[district]],LISTS!B:B,LISTS!C:C,0,0,1)</f>
        <v>0</v>
      </c>
    </row>
    <row r="4747" spans="1:7" ht="13.5" x14ac:dyDescent="0.35">
      <c r="A4747" s="674"/>
      <c r="C4747" s="672"/>
      <c r="D4747" s="675"/>
      <c r="E4747" s="477"/>
      <c r="F4747" s="477"/>
      <c r="G4747" s="670">
        <f>_xlfn.XLOOKUP(Table3[[#This Row],[district]],LISTS!B:B,LISTS!C:C,0,0,1)</f>
        <v>0</v>
      </c>
    </row>
    <row r="4748" spans="1:7" ht="13.5" x14ac:dyDescent="0.35">
      <c r="A4748" s="674"/>
      <c r="C4748" s="672"/>
      <c r="D4748" s="675"/>
      <c r="E4748" s="477"/>
      <c r="F4748" s="477"/>
      <c r="G4748" s="670">
        <f>_xlfn.XLOOKUP(Table3[[#This Row],[district]],LISTS!B:B,LISTS!C:C,0,0,1)</f>
        <v>0</v>
      </c>
    </row>
    <row r="4749" spans="1:7" ht="13.5" x14ac:dyDescent="0.35">
      <c r="A4749" s="674"/>
      <c r="C4749" s="672"/>
      <c r="D4749" s="675"/>
      <c r="E4749" s="477"/>
      <c r="F4749" s="477"/>
      <c r="G4749" s="670">
        <f>_xlfn.XLOOKUP(Table3[[#This Row],[district]],LISTS!B:B,LISTS!C:C,0,0,1)</f>
        <v>0</v>
      </c>
    </row>
    <row r="4750" spans="1:7" ht="13.5" x14ac:dyDescent="0.35">
      <c r="A4750" s="674"/>
      <c r="C4750" s="672"/>
      <c r="D4750" s="675"/>
      <c r="E4750" s="477"/>
      <c r="F4750" s="477"/>
      <c r="G4750" s="670">
        <f>_xlfn.XLOOKUP(Table3[[#This Row],[district]],LISTS!B:B,LISTS!C:C,0,0,1)</f>
        <v>0</v>
      </c>
    </row>
    <row r="4751" spans="1:7" ht="13.5" x14ac:dyDescent="0.35">
      <c r="A4751" s="674"/>
      <c r="C4751" s="672"/>
      <c r="D4751" s="675"/>
      <c r="E4751" s="477"/>
      <c r="F4751" s="477"/>
      <c r="G4751" s="670">
        <f>_xlfn.XLOOKUP(Table3[[#This Row],[district]],LISTS!B:B,LISTS!C:C,0,0,1)</f>
        <v>0</v>
      </c>
    </row>
    <row r="4752" spans="1:7" ht="13.5" x14ac:dyDescent="0.35">
      <c r="A4752" s="674"/>
      <c r="C4752" s="672"/>
      <c r="D4752" s="675"/>
      <c r="E4752" s="477"/>
      <c r="F4752" s="477"/>
      <c r="G4752" s="670">
        <f>_xlfn.XLOOKUP(Table3[[#This Row],[district]],LISTS!B:B,LISTS!C:C,0,0,1)</f>
        <v>0</v>
      </c>
    </row>
    <row r="4753" spans="1:7" ht="13.5" x14ac:dyDescent="0.35">
      <c r="A4753" s="674"/>
      <c r="C4753" s="672"/>
      <c r="D4753" s="675"/>
      <c r="E4753" s="477"/>
      <c r="F4753" s="477"/>
      <c r="G4753" s="670">
        <f>_xlfn.XLOOKUP(Table3[[#This Row],[district]],LISTS!B:B,LISTS!C:C,0,0,1)</f>
        <v>0</v>
      </c>
    </row>
    <row r="4754" spans="1:7" ht="13.5" x14ac:dyDescent="0.35">
      <c r="A4754" s="674"/>
      <c r="C4754" s="672"/>
      <c r="D4754" s="675"/>
      <c r="E4754" s="477"/>
      <c r="F4754" s="477"/>
      <c r="G4754" s="670">
        <f>_xlfn.XLOOKUP(Table3[[#This Row],[district]],LISTS!B:B,LISTS!C:C,0,0,1)</f>
        <v>0</v>
      </c>
    </row>
    <row r="4755" spans="1:7" ht="13.5" x14ac:dyDescent="0.35">
      <c r="A4755" s="674"/>
      <c r="C4755" s="672"/>
      <c r="D4755" s="675"/>
      <c r="E4755" s="477"/>
      <c r="F4755" s="477"/>
      <c r="G4755" s="670">
        <f>_xlfn.XLOOKUP(Table3[[#This Row],[district]],LISTS!B:B,LISTS!C:C,0,0,1)</f>
        <v>0</v>
      </c>
    </row>
    <row r="4756" spans="1:7" ht="13.5" x14ac:dyDescent="0.35">
      <c r="A4756" s="674"/>
      <c r="C4756" s="672"/>
      <c r="D4756" s="675"/>
      <c r="E4756" s="477"/>
      <c r="F4756" s="477"/>
      <c r="G4756" s="670">
        <f>_xlfn.XLOOKUP(Table3[[#This Row],[district]],LISTS!B:B,LISTS!C:C,0,0,1)</f>
        <v>0</v>
      </c>
    </row>
    <row r="4757" spans="1:7" ht="13.5" x14ac:dyDescent="0.35">
      <c r="A4757" s="674"/>
      <c r="C4757" s="672"/>
      <c r="D4757" s="675"/>
      <c r="E4757" s="477"/>
      <c r="F4757" s="477"/>
      <c r="G4757" s="670">
        <f>_xlfn.XLOOKUP(Table3[[#This Row],[district]],LISTS!B:B,LISTS!C:C,0,0,1)</f>
        <v>0</v>
      </c>
    </row>
    <row r="4758" spans="1:7" ht="13.5" x14ac:dyDescent="0.35">
      <c r="A4758" s="674"/>
      <c r="C4758" s="672"/>
      <c r="D4758" s="675"/>
      <c r="E4758" s="477"/>
      <c r="F4758" s="477"/>
      <c r="G4758" s="670">
        <f>_xlfn.XLOOKUP(Table3[[#This Row],[district]],LISTS!B:B,LISTS!C:C,0,0,1)</f>
        <v>0</v>
      </c>
    </row>
    <row r="4759" spans="1:7" ht="13.5" x14ac:dyDescent="0.35">
      <c r="A4759" s="674"/>
      <c r="C4759" s="672"/>
      <c r="D4759" s="675"/>
      <c r="E4759" s="477"/>
      <c r="F4759" s="477"/>
      <c r="G4759" s="670">
        <f>_xlfn.XLOOKUP(Table3[[#This Row],[district]],LISTS!B:B,LISTS!C:C,0,0,1)</f>
        <v>0</v>
      </c>
    </row>
    <row r="4760" spans="1:7" ht="13.5" x14ac:dyDescent="0.35">
      <c r="A4760" s="674"/>
      <c r="C4760" s="672"/>
      <c r="D4760" s="675"/>
      <c r="E4760" s="477"/>
      <c r="F4760" s="477"/>
      <c r="G4760" s="670">
        <f>_xlfn.XLOOKUP(Table3[[#This Row],[district]],LISTS!B:B,LISTS!C:C,0,0,1)</f>
        <v>0</v>
      </c>
    </row>
    <row r="4761" spans="1:7" ht="13.5" x14ac:dyDescent="0.35">
      <c r="A4761" s="674"/>
      <c r="C4761" s="672"/>
      <c r="D4761" s="675"/>
      <c r="E4761" s="477"/>
      <c r="F4761" s="477"/>
      <c r="G4761" s="670">
        <f>_xlfn.XLOOKUP(Table3[[#This Row],[district]],LISTS!B:B,LISTS!C:C,0,0,1)</f>
        <v>0</v>
      </c>
    </row>
    <row r="4762" spans="1:7" ht="13.5" x14ac:dyDescent="0.35">
      <c r="A4762" s="674"/>
      <c r="C4762" s="672"/>
      <c r="D4762" s="675"/>
      <c r="E4762" s="477"/>
      <c r="F4762" s="477"/>
      <c r="G4762" s="670">
        <f>_xlfn.XLOOKUP(Table3[[#This Row],[district]],LISTS!B:B,LISTS!C:C,0,0,1)</f>
        <v>0</v>
      </c>
    </row>
    <row r="4763" spans="1:7" ht="13.5" x14ac:dyDescent="0.35">
      <c r="A4763" s="674"/>
      <c r="C4763" s="672"/>
      <c r="D4763" s="675"/>
      <c r="E4763" s="477"/>
      <c r="F4763" s="477"/>
      <c r="G4763" s="670">
        <f>_xlfn.XLOOKUP(Table3[[#This Row],[district]],LISTS!B:B,LISTS!C:C,0,0,1)</f>
        <v>0</v>
      </c>
    </row>
    <row r="4764" spans="1:7" ht="13.5" x14ac:dyDescent="0.35">
      <c r="A4764" s="674"/>
      <c r="C4764" s="672"/>
      <c r="D4764" s="675"/>
      <c r="E4764" s="477"/>
      <c r="F4764" s="477"/>
      <c r="G4764" s="670">
        <f>_xlfn.XLOOKUP(Table3[[#This Row],[district]],LISTS!B:B,LISTS!C:C,0,0,1)</f>
        <v>0</v>
      </c>
    </row>
    <row r="4765" spans="1:7" ht="13.5" x14ac:dyDescent="0.35">
      <c r="A4765" s="674"/>
      <c r="C4765" s="672"/>
      <c r="D4765" s="675"/>
      <c r="E4765" s="477"/>
      <c r="F4765" s="477"/>
      <c r="G4765" s="670">
        <f>_xlfn.XLOOKUP(Table3[[#This Row],[district]],LISTS!B:B,LISTS!C:C,0,0,1)</f>
        <v>0</v>
      </c>
    </row>
    <row r="4766" spans="1:7" ht="13.5" x14ac:dyDescent="0.35">
      <c r="A4766" s="674"/>
      <c r="C4766" s="672"/>
      <c r="D4766" s="675"/>
      <c r="E4766" s="477"/>
      <c r="F4766" s="477"/>
      <c r="G4766" s="670">
        <f>_xlfn.XLOOKUP(Table3[[#This Row],[district]],LISTS!B:B,LISTS!C:C,0,0,1)</f>
        <v>0</v>
      </c>
    </row>
    <row r="4767" spans="1:7" ht="13.5" x14ac:dyDescent="0.35">
      <c r="A4767" s="674"/>
      <c r="C4767" s="672"/>
      <c r="D4767" s="675"/>
      <c r="E4767" s="477"/>
      <c r="F4767" s="477"/>
      <c r="G4767" s="670">
        <f>_xlfn.XLOOKUP(Table3[[#This Row],[district]],LISTS!B:B,LISTS!C:C,0,0,1)</f>
        <v>0</v>
      </c>
    </row>
    <row r="4768" spans="1:7" ht="13.5" x14ac:dyDescent="0.35">
      <c r="A4768" s="674"/>
      <c r="C4768" s="672"/>
      <c r="D4768" s="675"/>
      <c r="E4768" s="477"/>
      <c r="F4768" s="477"/>
      <c r="G4768" s="670">
        <f>_xlfn.XLOOKUP(Table3[[#This Row],[district]],LISTS!B:B,LISTS!C:C,0,0,1)</f>
        <v>0</v>
      </c>
    </row>
    <row r="4769" spans="1:7" ht="13.5" x14ac:dyDescent="0.35">
      <c r="A4769" s="674"/>
      <c r="C4769" s="672"/>
      <c r="D4769" s="675"/>
      <c r="E4769" s="477"/>
      <c r="F4769" s="477"/>
      <c r="G4769" s="670">
        <f>_xlfn.XLOOKUP(Table3[[#This Row],[district]],LISTS!B:B,LISTS!C:C,0,0,1)</f>
        <v>0</v>
      </c>
    </row>
    <row r="4770" spans="1:7" ht="13.5" x14ac:dyDescent="0.35">
      <c r="A4770" s="674"/>
      <c r="C4770" s="672"/>
      <c r="D4770" s="675"/>
      <c r="E4770" s="477"/>
      <c r="F4770" s="477"/>
      <c r="G4770" s="670">
        <f>_xlfn.XLOOKUP(Table3[[#This Row],[district]],LISTS!B:B,LISTS!C:C,0,0,1)</f>
        <v>0</v>
      </c>
    </row>
    <row r="4771" spans="1:7" ht="13.5" x14ac:dyDescent="0.35">
      <c r="A4771" s="674"/>
      <c r="C4771" s="672"/>
      <c r="D4771" s="675"/>
      <c r="E4771" s="477"/>
      <c r="F4771" s="477"/>
      <c r="G4771" s="670">
        <f>_xlfn.XLOOKUP(Table3[[#This Row],[district]],LISTS!B:B,LISTS!C:C,0,0,1)</f>
        <v>0</v>
      </c>
    </row>
    <row r="4772" spans="1:7" ht="13.5" x14ac:dyDescent="0.35">
      <c r="A4772" s="674"/>
      <c r="C4772" s="672"/>
      <c r="D4772" s="675"/>
      <c r="E4772" s="477"/>
      <c r="F4772" s="477"/>
      <c r="G4772" s="670">
        <f>_xlfn.XLOOKUP(Table3[[#This Row],[district]],LISTS!B:B,LISTS!C:C,0,0,1)</f>
        <v>0</v>
      </c>
    </row>
    <row r="4773" spans="1:7" ht="13.5" x14ac:dyDescent="0.35">
      <c r="A4773" s="674"/>
      <c r="C4773" s="672"/>
      <c r="D4773" s="675"/>
      <c r="E4773" s="477"/>
      <c r="F4773" s="477"/>
      <c r="G4773" s="670">
        <f>_xlfn.XLOOKUP(Table3[[#This Row],[district]],LISTS!B:B,LISTS!C:C,0,0,1)</f>
        <v>0</v>
      </c>
    </row>
    <row r="4774" spans="1:7" ht="13.5" x14ac:dyDescent="0.35">
      <c r="A4774" s="674"/>
      <c r="C4774" s="672"/>
      <c r="D4774" s="675"/>
      <c r="E4774" s="477"/>
      <c r="F4774" s="477"/>
      <c r="G4774" s="670">
        <f>_xlfn.XLOOKUP(Table3[[#This Row],[district]],LISTS!B:B,LISTS!C:C,0,0,1)</f>
        <v>0</v>
      </c>
    </row>
    <row r="4775" spans="1:7" ht="13.5" x14ac:dyDescent="0.35">
      <c r="A4775" s="674"/>
      <c r="C4775" s="672"/>
      <c r="D4775" s="675"/>
      <c r="E4775" s="477"/>
      <c r="F4775" s="477"/>
      <c r="G4775" s="670">
        <f>_xlfn.XLOOKUP(Table3[[#This Row],[district]],LISTS!B:B,LISTS!C:C,0,0,1)</f>
        <v>0</v>
      </c>
    </row>
    <row r="4776" spans="1:7" ht="13.5" x14ac:dyDescent="0.35">
      <c r="A4776" s="674"/>
      <c r="C4776" s="672"/>
      <c r="D4776" s="675"/>
      <c r="E4776" s="477"/>
      <c r="F4776" s="477"/>
      <c r="G4776" s="670">
        <f>_xlfn.XLOOKUP(Table3[[#This Row],[district]],LISTS!B:B,LISTS!C:C,0,0,1)</f>
        <v>0</v>
      </c>
    </row>
    <row r="4777" spans="1:7" ht="13.5" x14ac:dyDescent="0.35">
      <c r="A4777" s="674"/>
      <c r="C4777" s="672"/>
      <c r="D4777" s="675"/>
      <c r="E4777" s="477"/>
      <c r="F4777" s="477"/>
      <c r="G4777" s="670">
        <f>_xlfn.XLOOKUP(Table3[[#This Row],[district]],LISTS!B:B,LISTS!C:C,0,0,1)</f>
        <v>0</v>
      </c>
    </row>
    <row r="4778" spans="1:7" ht="13.5" x14ac:dyDescent="0.35">
      <c r="A4778" s="674"/>
      <c r="C4778" s="672"/>
      <c r="D4778" s="675"/>
      <c r="E4778" s="477"/>
      <c r="F4778" s="477"/>
      <c r="G4778" s="670">
        <f>_xlfn.XLOOKUP(Table3[[#This Row],[district]],LISTS!B:B,LISTS!C:C,0,0,1)</f>
        <v>0</v>
      </c>
    </row>
    <row r="4779" spans="1:7" ht="13.5" x14ac:dyDescent="0.35">
      <c r="A4779" s="674"/>
      <c r="C4779" s="672"/>
      <c r="D4779" s="675"/>
      <c r="E4779" s="477"/>
      <c r="F4779" s="477"/>
      <c r="G4779" s="670">
        <f>_xlfn.XLOOKUP(Table3[[#This Row],[district]],LISTS!B:B,LISTS!C:C,0,0,1)</f>
        <v>0</v>
      </c>
    </row>
    <row r="4780" spans="1:7" ht="13.5" x14ac:dyDescent="0.35">
      <c r="A4780" s="674"/>
      <c r="C4780" s="672"/>
      <c r="D4780" s="675"/>
      <c r="E4780" s="477"/>
      <c r="F4780" s="477"/>
      <c r="G4780" s="670">
        <f>_xlfn.XLOOKUP(Table3[[#This Row],[district]],LISTS!B:B,LISTS!C:C,0,0,1)</f>
        <v>0</v>
      </c>
    </row>
    <row r="4781" spans="1:7" ht="13.5" x14ac:dyDescent="0.35">
      <c r="A4781" s="674"/>
      <c r="C4781" s="672"/>
      <c r="D4781" s="675"/>
      <c r="E4781" s="477"/>
      <c r="F4781" s="477"/>
      <c r="G4781" s="670">
        <f>_xlfn.XLOOKUP(Table3[[#This Row],[district]],LISTS!B:B,LISTS!C:C,0,0,1)</f>
        <v>0</v>
      </c>
    </row>
    <row r="4782" spans="1:7" ht="13.5" x14ac:dyDescent="0.35">
      <c r="A4782" s="674"/>
      <c r="C4782" s="672"/>
      <c r="D4782" s="675"/>
      <c r="E4782" s="477"/>
      <c r="F4782" s="477"/>
      <c r="G4782" s="670">
        <f>_xlfn.XLOOKUP(Table3[[#This Row],[district]],LISTS!B:B,LISTS!C:C,0,0,1)</f>
        <v>0</v>
      </c>
    </row>
    <row r="4783" spans="1:7" ht="13.5" x14ac:dyDescent="0.35">
      <c r="A4783" s="674"/>
      <c r="C4783" s="672"/>
      <c r="D4783" s="675"/>
      <c r="E4783" s="477"/>
      <c r="F4783" s="477"/>
      <c r="G4783" s="670">
        <f>_xlfn.XLOOKUP(Table3[[#This Row],[district]],LISTS!B:B,LISTS!C:C,0,0,1)</f>
        <v>0</v>
      </c>
    </row>
    <row r="4784" spans="1:7" ht="13.5" x14ac:dyDescent="0.35">
      <c r="A4784" s="674"/>
      <c r="C4784" s="672"/>
      <c r="D4784" s="675"/>
      <c r="E4784" s="477"/>
      <c r="F4784" s="477"/>
      <c r="G4784" s="670">
        <f>_xlfn.XLOOKUP(Table3[[#This Row],[district]],LISTS!B:B,LISTS!C:C,0,0,1)</f>
        <v>0</v>
      </c>
    </row>
    <row r="4785" spans="1:7" ht="13.5" x14ac:dyDescent="0.35">
      <c r="A4785" s="674"/>
      <c r="C4785" s="672"/>
      <c r="D4785" s="675"/>
      <c r="E4785" s="477"/>
      <c r="F4785" s="477"/>
      <c r="G4785" s="670">
        <f>_xlfn.XLOOKUP(Table3[[#This Row],[district]],LISTS!B:B,LISTS!C:C,0,0,1)</f>
        <v>0</v>
      </c>
    </row>
    <row r="4786" spans="1:7" ht="13.5" x14ac:dyDescent="0.35">
      <c r="A4786" s="674"/>
      <c r="C4786" s="672"/>
      <c r="D4786" s="675"/>
      <c r="E4786" s="477"/>
      <c r="F4786" s="477"/>
      <c r="G4786" s="670">
        <f>_xlfn.XLOOKUP(Table3[[#This Row],[district]],LISTS!B:B,LISTS!C:C,0,0,1)</f>
        <v>0</v>
      </c>
    </row>
    <row r="4787" spans="1:7" ht="13.5" x14ac:dyDescent="0.35">
      <c r="A4787" s="674"/>
      <c r="C4787" s="672"/>
      <c r="D4787" s="675"/>
      <c r="E4787" s="477"/>
      <c r="F4787" s="477"/>
      <c r="G4787" s="670">
        <f>_xlfn.XLOOKUP(Table3[[#This Row],[district]],LISTS!B:B,LISTS!C:C,0,0,1)</f>
        <v>0</v>
      </c>
    </row>
    <row r="4788" spans="1:7" ht="13.5" x14ac:dyDescent="0.35">
      <c r="A4788" s="674"/>
      <c r="C4788" s="672"/>
      <c r="D4788" s="675"/>
      <c r="E4788" s="477"/>
      <c r="F4788" s="477"/>
      <c r="G4788" s="670">
        <f>_xlfn.XLOOKUP(Table3[[#This Row],[district]],LISTS!B:B,LISTS!C:C,0,0,1)</f>
        <v>0</v>
      </c>
    </row>
    <row r="4789" spans="1:7" ht="13.5" x14ac:dyDescent="0.35">
      <c r="A4789" s="674"/>
      <c r="C4789" s="672"/>
      <c r="D4789" s="675"/>
      <c r="E4789" s="477"/>
      <c r="F4789" s="477"/>
      <c r="G4789" s="670">
        <f>_xlfn.XLOOKUP(Table3[[#This Row],[district]],LISTS!B:B,LISTS!C:C,0,0,1)</f>
        <v>0</v>
      </c>
    </row>
    <row r="4790" spans="1:7" ht="13.5" x14ac:dyDescent="0.35">
      <c r="A4790" s="674"/>
      <c r="C4790" s="672"/>
      <c r="D4790" s="675"/>
      <c r="E4790" s="477"/>
      <c r="F4790" s="477"/>
      <c r="G4790" s="670">
        <f>_xlfn.XLOOKUP(Table3[[#This Row],[district]],LISTS!B:B,LISTS!C:C,0,0,1)</f>
        <v>0</v>
      </c>
    </row>
    <row r="4791" spans="1:7" ht="13.5" x14ac:dyDescent="0.35">
      <c r="A4791" s="674"/>
      <c r="C4791" s="672"/>
      <c r="D4791" s="675"/>
      <c r="E4791" s="477"/>
      <c r="F4791" s="477"/>
      <c r="G4791" s="670">
        <f>_xlfn.XLOOKUP(Table3[[#This Row],[district]],LISTS!B:B,LISTS!C:C,0,0,1)</f>
        <v>0</v>
      </c>
    </row>
    <row r="4792" spans="1:7" ht="13.5" x14ac:dyDescent="0.35">
      <c r="A4792" s="674"/>
      <c r="C4792" s="672"/>
      <c r="D4792" s="675"/>
      <c r="E4792" s="477"/>
      <c r="F4792" s="477"/>
      <c r="G4792" s="670">
        <f>_xlfn.XLOOKUP(Table3[[#This Row],[district]],LISTS!B:B,LISTS!C:C,0,0,1)</f>
        <v>0</v>
      </c>
    </row>
    <row r="4793" spans="1:7" ht="13.5" x14ac:dyDescent="0.35">
      <c r="A4793" s="674"/>
      <c r="C4793" s="672"/>
      <c r="D4793" s="675"/>
      <c r="E4793" s="477"/>
      <c r="F4793" s="477"/>
      <c r="G4793" s="670">
        <f>_xlfn.XLOOKUP(Table3[[#This Row],[district]],LISTS!B:B,LISTS!C:C,0,0,1)</f>
        <v>0</v>
      </c>
    </row>
    <row r="4794" spans="1:7" ht="13.5" x14ac:dyDescent="0.35">
      <c r="A4794" s="674"/>
      <c r="C4794" s="672"/>
      <c r="D4794" s="675"/>
      <c r="E4794" s="477"/>
      <c r="F4794" s="477"/>
      <c r="G4794" s="670">
        <f>_xlfn.XLOOKUP(Table3[[#This Row],[district]],LISTS!B:B,LISTS!C:C,0,0,1)</f>
        <v>0</v>
      </c>
    </row>
    <row r="4795" spans="1:7" ht="13.5" x14ac:dyDescent="0.35">
      <c r="A4795" s="674"/>
      <c r="C4795" s="672"/>
      <c r="D4795" s="675"/>
      <c r="E4795" s="477"/>
      <c r="F4795" s="477"/>
      <c r="G4795" s="670">
        <f>_xlfn.XLOOKUP(Table3[[#This Row],[district]],LISTS!B:B,LISTS!C:C,0,0,1)</f>
        <v>0</v>
      </c>
    </row>
    <row r="4796" spans="1:7" ht="13.5" x14ac:dyDescent="0.35">
      <c r="A4796" s="674"/>
      <c r="C4796" s="672"/>
      <c r="D4796" s="675"/>
      <c r="E4796" s="477"/>
      <c r="F4796" s="477"/>
      <c r="G4796" s="670">
        <f>_xlfn.XLOOKUP(Table3[[#This Row],[district]],LISTS!B:B,LISTS!C:C,0,0,1)</f>
        <v>0</v>
      </c>
    </row>
    <row r="4797" spans="1:7" ht="13.5" x14ac:dyDescent="0.35">
      <c r="A4797" s="674"/>
      <c r="C4797" s="672"/>
      <c r="D4797" s="675"/>
      <c r="E4797" s="477"/>
      <c r="F4797" s="477"/>
      <c r="G4797" s="670">
        <f>_xlfn.XLOOKUP(Table3[[#This Row],[district]],LISTS!B:B,LISTS!C:C,0,0,1)</f>
        <v>0</v>
      </c>
    </row>
    <row r="4798" spans="1:7" ht="13.5" x14ac:dyDescent="0.35">
      <c r="A4798" s="674"/>
      <c r="C4798" s="672"/>
      <c r="D4798" s="675"/>
      <c r="E4798" s="477"/>
      <c r="F4798" s="477"/>
      <c r="G4798" s="670">
        <f>_xlfn.XLOOKUP(Table3[[#This Row],[district]],LISTS!B:B,LISTS!C:C,0,0,1)</f>
        <v>0</v>
      </c>
    </row>
    <row r="4799" spans="1:7" ht="13.5" x14ac:dyDescent="0.35">
      <c r="A4799" s="674"/>
      <c r="C4799" s="672"/>
      <c r="D4799" s="675"/>
      <c r="E4799" s="477"/>
      <c r="F4799" s="477"/>
      <c r="G4799" s="670">
        <f>_xlfn.XLOOKUP(Table3[[#This Row],[district]],LISTS!B:B,LISTS!C:C,0,0,1)</f>
        <v>0</v>
      </c>
    </row>
    <row r="4800" spans="1:7" ht="13.5" x14ac:dyDescent="0.35">
      <c r="A4800" s="674"/>
      <c r="C4800" s="672"/>
      <c r="D4800" s="675"/>
      <c r="E4800" s="477"/>
      <c r="F4800" s="477"/>
      <c r="G4800" s="670">
        <f>_xlfn.XLOOKUP(Table3[[#This Row],[district]],LISTS!B:B,LISTS!C:C,0,0,1)</f>
        <v>0</v>
      </c>
    </row>
    <row r="4801" spans="1:7" ht="13.5" x14ac:dyDescent="0.35">
      <c r="A4801" s="674"/>
      <c r="C4801" s="672"/>
      <c r="D4801" s="675"/>
      <c r="E4801" s="477"/>
      <c r="F4801" s="477"/>
      <c r="G4801" s="670">
        <f>_xlfn.XLOOKUP(Table3[[#This Row],[district]],LISTS!B:B,LISTS!C:C,0,0,1)</f>
        <v>0</v>
      </c>
    </row>
    <row r="4802" spans="1:7" ht="13.5" x14ac:dyDescent="0.35">
      <c r="A4802" s="674"/>
      <c r="C4802" s="672"/>
      <c r="D4802" s="675"/>
      <c r="E4802" s="477"/>
      <c r="F4802" s="477"/>
      <c r="G4802" s="670">
        <f>_xlfn.XLOOKUP(Table3[[#This Row],[district]],LISTS!B:B,LISTS!C:C,0,0,1)</f>
        <v>0</v>
      </c>
    </row>
    <row r="4803" spans="1:7" ht="13.5" x14ac:dyDescent="0.35">
      <c r="A4803" s="674"/>
      <c r="C4803" s="672"/>
      <c r="D4803" s="675"/>
      <c r="E4803" s="477"/>
      <c r="F4803" s="477"/>
      <c r="G4803" s="670">
        <f>_xlfn.XLOOKUP(Table3[[#This Row],[district]],LISTS!B:B,LISTS!C:C,0,0,1)</f>
        <v>0</v>
      </c>
    </row>
    <row r="4804" spans="1:7" ht="13.5" x14ac:dyDescent="0.35">
      <c r="A4804" s="674"/>
      <c r="C4804" s="672"/>
      <c r="D4804" s="675"/>
      <c r="E4804" s="477"/>
      <c r="F4804" s="477"/>
      <c r="G4804" s="670">
        <f>_xlfn.XLOOKUP(Table3[[#This Row],[district]],LISTS!B:B,LISTS!C:C,0,0,1)</f>
        <v>0</v>
      </c>
    </row>
    <row r="4805" spans="1:7" ht="13.5" x14ac:dyDescent="0.35">
      <c r="A4805" s="674"/>
      <c r="C4805" s="672"/>
      <c r="D4805" s="675"/>
      <c r="E4805" s="477"/>
      <c r="F4805" s="477"/>
      <c r="G4805" s="670">
        <f>_xlfn.XLOOKUP(Table3[[#This Row],[district]],LISTS!B:B,LISTS!C:C,0,0,1)</f>
        <v>0</v>
      </c>
    </row>
    <row r="4806" spans="1:7" ht="13.5" x14ac:dyDescent="0.35">
      <c r="A4806" s="674"/>
      <c r="C4806" s="672"/>
      <c r="D4806" s="675"/>
      <c r="E4806" s="477"/>
      <c r="F4806" s="477"/>
      <c r="G4806" s="670">
        <f>_xlfn.XLOOKUP(Table3[[#This Row],[district]],LISTS!B:B,LISTS!C:C,0,0,1)</f>
        <v>0</v>
      </c>
    </row>
    <row r="4807" spans="1:7" ht="13.5" x14ac:dyDescent="0.35">
      <c r="A4807" s="674"/>
      <c r="C4807" s="672"/>
      <c r="D4807" s="675"/>
      <c r="E4807" s="477"/>
      <c r="F4807" s="477"/>
      <c r="G4807" s="670">
        <f>_xlfn.XLOOKUP(Table3[[#This Row],[district]],LISTS!B:B,LISTS!C:C,0,0,1)</f>
        <v>0</v>
      </c>
    </row>
    <row r="4808" spans="1:7" ht="13.5" x14ac:dyDescent="0.35">
      <c r="A4808" s="674"/>
      <c r="C4808" s="672"/>
      <c r="D4808" s="675"/>
      <c r="E4808" s="477"/>
      <c r="F4808" s="477"/>
      <c r="G4808" s="670">
        <f>_xlfn.XLOOKUP(Table3[[#This Row],[district]],LISTS!B:B,LISTS!C:C,0,0,1)</f>
        <v>0</v>
      </c>
    </row>
    <row r="4809" spans="1:7" ht="13.5" x14ac:dyDescent="0.35">
      <c r="A4809" s="674"/>
      <c r="C4809" s="672"/>
      <c r="D4809" s="675"/>
      <c r="E4809" s="477"/>
      <c r="F4809" s="477"/>
      <c r="G4809" s="670">
        <f>_xlfn.XLOOKUP(Table3[[#This Row],[district]],LISTS!B:B,LISTS!C:C,0,0,1)</f>
        <v>0</v>
      </c>
    </row>
    <row r="4810" spans="1:7" ht="13.5" x14ac:dyDescent="0.35">
      <c r="A4810" s="674"/>
      <c r="C4810" s="672"/>
      <c r="D4810" s="675"/>
      <c r="E4810" s="477"/>
      <c r="F4810" s="477"/>
      <c r="G4810" s="670">
        <f>_xlfn.XLOOKUP(Table3[[#This Row],[district]],LISTS!B:B,LISTS!C:C,0,0,1)</f>
        <v>0</v>
      </c>
    </row>
    <row r="4811" spans="1:7" ht="13.5" x14ac:dyDescent="0.35">
      <c r="A4811" s="674"/>
      <c r="C4811" s="672"/>
      <c r="D4811" s="675"/>
      <c r="E4811" s="477"/>
      <c r="F4811" s="477"/>
      <c r="G4811" s="670">
        <f>_xlfn.XLOOKUP(Table3[[#This Row],[district]],LISTS!B:B,LISTS!C:C,0,0,1)</f>
        <v>0</v>
      </c>
    </row>
    <row r="4812" spans="1:7" ht="13.5" x14ac:dyDescent="0.35">
      <c r="A4812" s="674"/>
      <c r="C4812" s="672"/>
      <c r="D4812" s="675"/>
      <c r="E4812" s="477"/>
      <c r="F4812" s="477"/>
      <c r="G4812" s="670">
        <f>_xlfn.XLOOKUP(Table3[[#This Row],[district]],LISTS!B:B,LISTS!C:C,0,0,1)</f>
        <v>0</v>
      </c>
    </row>
    <row r="4813" spans="1:7" ht="13.5" x14ac:dyDescent="0.35">
      <c r="A4813" s="674"/>
      <c r="C4813" s="672"/>
      <c r="D4813" s="675"/>
      <c r="E4813" s="477"/>
      <c r="F4813" s="477"/>
      <c r="G4813" s="670">
        <f>_xlfn.XLOOKUP(Table3[[#This Row],[district]],LISTS!B:B,LISTS!C:C,0,0,1)</f>
        <v>0</v>
      </c>
    </row>
    <row r="4814" spans="1:7" ht="13.5" x14ac:dyDescent="0.35">
      <c r="A4814" s="674"/>
      <c r="C4814" s="672"/>
      <c r="D4814" s="675"/>
      <c r="E4814" s="477"/>
      <c r="F4814" s="477"/>
      <c r="G4814" s="670">
        <f>_xlfn.XLOOKUP(Table3[[#This Row],[district]],LISTS!B:B,LISTS!C:C,0,0,1)</f>
        <v>0</v>
      </c>
    </row>
    <row r="4815" spans="1:7" ht="13.5" x14ac:dyDescent="0.35">
      <c r="A4815" s="674"/>
      <c r="C4815" s="672"/>
      <c r="D4815" s="675"/>
      <c r="E4815" s="477"/>
      <c r="F4815" s="477"/>
      <c r="G4815" s="670">
        <f>_xlfn.XLOOKUP(Table3[[#This Row],[district]],LISTS!B:B,LISTS!C:C,0,0,1)</f>
        <v>0</v>
      </c>
    </row>
    <row r="4816" spans="1:7" ht="13.5" x14ac:dyDescent="0.35">
      <c r="A4816" s="674"/>
      <c r="C4816" s="672"/>
      <c r="D4816" s="675"/>
      <c r="E4816" s="477"/>
      <c r="F4816" s="477"/>
      <c r="G4816" s="670">
        <f>_xlfn.XLOOKUP(Table3[[#This Row],[district]],LISTS!B:B,LISTS!C:C,0,0,1)</f>
        <v>0</v>
      </c>
    </row>
    <row r="4817" spans="1:7" ht="13.5" x14ac:dyDescent="0.35">
      <c r="A4817" s="674"/>
      <c r="C4817" s="672"/>
      <c r="D4817" s="675"/>
      <c r="E4817" s="477"/>
      <c r="F4817" s="477"/>
      <c r="G4817" s="670">
        <f>_xlfn.XLOOKUP(Table3[[#This Row],[district]],LISTS!B:B,LISTS!C:C,0,0,1)</f>
        <v>0</v>
      </c>
    </row>
    <row r="4818" spans="1:7" ht="13.5" x14ac:dyDescent="0.35">
      <c r="A4818" s="674"/>
      <c r="C4818" s="672"/>
      <c r="D4818" s="675"/>
      <c r="E4818" s="477"/>
      <c r="F4818" s="477"/>
      <c r="G4818" s="670">
        <f>_xlfn.XLOOKUP(Table3[[#This Row],[district]],LISTS!B:B,LISTS!C:C,0,0,1)</f>
        <v>0</v>
      </c>
    </row>
    <row r="4819" spans="1:7" ht="13.5" x14ac:dyDescent="0.35">
      <c r="A4819" s="674"/>
      <c r="C4819" s="672"/>
      <c r="D4819" s="675"/>
      <c r="E4819" s="477"/>
      <c r="F4819" s="477"/>
      <c r="G4819" s="670">
        <f>_xlfn.XLOOKUP(Table3[[#This Row],[district]],LISTS!B:B,LISTS!C:C,0,0,1)</f>
        <v>0</v>
      </c>
    </row>
    <row r="4820" spans="1:7" ht="13.5" x14ac:dyDescent="0.35">
      <c r="A4820" s="674"/>
      <c r="C4820" s="672"/>
      <c r="D4820" s="675"/>
      <c r="E4820" s="477"/>
      <c r="F4820" s="477"/>
      <c r="G4820" s="670">
        <f>_xlfn.XLOOKUP(Table3[[#This Row],[district]],LISTS!B:B,LISTS!C:C,0,0,1)</f>
        <v>0</v>
      </c>
    </row>
    <row r="4821" spans="1:7" ht="13.5" x14ac:dyDescent="0.35">
      <c r="A4821" s="674"/>
      <c r="C4821" s="672"/>
      <c r="D4821" s="675"/>
      <c r="E4821" s="477"/>
      <c r="F4821" s="477"/>
      <c r="G4821" s="670">
        <f>_xlfn.XLOOKUP(Table3[[#This Row],[district]],LISTS!B:B,LISTS!C:C,0,0,1)</f>
        <v>0</v>
      </c>
    </row>
    <row r="4822" spans="1:7" ht="13.5" x14ac:dyDescent="0.35">
      <c r="A4822" s="674"/>
      <c r="C4822" s="672"/>
      <c r="D4822" s="675"/>
      <c r="E4822" s="477"/>
      <c r="F4822" s="477"/>
      <c r="G4822" s="670">
        <f>_xlfn.XLOOKUP(Table3[[#This Row],[district]],LISTS!B:B,LISTS!C:C,0,0,1)</f>
        <v>0</v>
      </c>
    </row>
    <row r="4823" spans="1:7" ht="13.5" x14ac:dyDescent="0.35">
      <c r="A4823" s="674"/>
      <c r="C4823" s="672"/>
      <c r="D4823" s="675"/>
      <c r="E4823" s="477"/>
      <c r="F4823" s="477"/>
      <c r="G4823" s="670">
        <f>_xlfn.XLOOKUP(Table3[[#This Row],[district]],LISTS!B:B,LISTS!C:C,0,0,1)</f>
        <v>0</v>
      </c>
    </row>
    <row r="4824" spans="1:7" ht="13.5" x14ac:dyDescent="0.35">
      <c r="A4824" s="674"/>
      <c r="C4824" s="672"/>
      <c r="D4824" s="675"/>
      <c r="E4824" s="477"/>
      <c r="F4824" s="477"/>
      <c r="G4824" s="670">
        <f>_xlfn.XLOOKUP(Table3[[#This Row],[district]],LISTS!B:B,LISTS!C:C,0,0,1)</f>
        <v>0</v>
      </c>
    </row>
    <row r="4825" spans="1:7" ht="13.5" x14ac:dyDescent="0.35">
      <c r="A4825" s="674"/>
      <c r="C4825" s="672"/>
      <c r="D4825" s="675"/>
      <c r="E4825" s="477"/>
      <c r="F4825" s="477"/>
      <c r="G4825" s="670">
        <f>_xlfn.XLOOKUP(Table3[[#This Row],[district]],LISTS!B:B,LISTS!C:C,0,0,1)</f>
        <v>0</v>
      </c>
    </row>
    <row r="4826" spans="1:7" ht="13.5" x14ac:dyDescent="0.35">
      <c r="A4826" s="674"/>
      <c r="C4826" s="672"/>
      <c r="D4826" s="675"/>
      <c r="E4826" s="477"/>
      <c r="F4826" s="477"/>
      <c r="G4826" s="670">
        <f>_xlfn.XLOOKUP(Table3[[#This Row],[district]],LISTS!B:B,LISTS!C:C,0,0,1)</f>
        <v>0</v>
      </c>
    </row>
    <row r="4827" spans="1:7" ht="13.5" x14ac:dyDescent="0.35">
      <c r="A4827" s="674"/>
      <c r="C4827" s="672"/>
      <c r="D4827" s="675"/>
      <c r="E4827" s="477"/>
      <c r="F4827" s="477"/>
      <c r="G4827" s="670">
        <f>_xlfn.XLOOKUP(Table3[[#This Row],[district]],LISTS!B:B,LISTS!C:C,0,0,1)</f>
        <v>0</v>
      </c>
    </row>
    <row r="4828" spans="1:7" ht="13.5" x14ac:dyDescent="0.35">
      <c r="A4828" s="674"/>
      <c r="C4828" s="672"/>
      <c r="D4828" s="675"/>
      <c r="E4828" s="477"/>
      <c r="F4828" s="477"/>
      <c r="G4828" s="670">
        <f>_xlfn.XLOOKUP(Table3[[#This Row],[district]],LISTS!B:B,LISTS!C:C,0,0,1)</f>
        <v>0</v>
      </c>
    </row>
    <row r="4829" spans="1:7" ht="13.5" x14ac:dyDescent="0.35">
      <c r="A4829" s="674"/>
      <c r="C4829" s="672"/>
      <c r="D4829" s="675"/>
      <c r="E4829" s="477"/>
      <c r="F4829" s="477"/>
      <c r="G4829" s="670">
        <f>_xlfn.XLOOKUP(Table3[[#This Row],[district]],LISTS!B:B,LISTS!C:C,0,0,1)</f>
        <v>0</v>
      </c>
    </row>
    <row r="4830" spans="1:7" ht="13.5" x14ac:dyDescent="0.35">
      <c r="A4830" s="674"/>
      <c r="C4830" s="672"/>
      <c r="D4830" s="675"/>
      <c r="E4830" s="477"/>
      <c r="F4830" s="477"/>
      <c r="G4830" s="670">
        <f>_xlfn.XLOOKUP(Table3[[#This Row],[district]],LISTS!B:B,LISTS!C:C,0,0,1)</f>
        <v>0</v>
      </c>
    </row>
    <row r="4831" spans="1:7" ht="13.5" x14ac:dyDescent="0.35">
      <c r="A4831" s="674"/>
      <c r="C4831" s="672"/>
      <c r="D4831" s="675"/>
      <c r="E4831" s="477"/>
      <c r="F4831" s="477"/>
      <c r="G4831" s="670">
        <f>_xlfn.XLOOKUP(Table3[[#This Row],[district]],LISTS!B:B,LISTS!C:C,0,0,1)</f>
        <v>0</v>
      </c>
    </row>
    <row r="4832" spans="1:7" ht="13.5" x14ac:dyDescent="0.35">
      <c r="A4832" s="674"/>
      <c r="C4832" s="672"/>
      <c r="D4832" s="675"/>
      <c r="E4832" s="477"/>
      <c r="F4832" s="477"/>
      <c r="G4832" s="670">
        <f>_xlfn.XLOOKUP(Table3[[#This Row],[district]],LISTS!B:B,LISTS!C:C,0,0,1)</f>
        <v>0</v>
      </c>
    </row>
    <row r="4833" spans="1:7" ht="13.5" x14ac:dyDescent="0.35">
      <c r="A4833" s="674"/>
      <c r="C4833" s="672"/>
      <c r="D4833" s="675"/>
      <c r="E4833" s="477"/>
      <c r="F4833" s="477"/>
      <c r="G4833" s="670">
        <f>_xlfn.XLOOKUP(Table3[[#This Row],[district]],LISTS!B:B,LISTS!C:C,0,0,1)</f>
        <v>0</v>
      </c>
    </row>
    <row r="4834" spans="1:7" ht="13.5" x14ac:dyDescent="0.35">
      <c r="A4834" s="674"/>
      <c r="C4834" s="672"/>
      <c r="D4834" s="675"/>
      <c r="E4834" s="477"/>
      <c r="F4834" s="477"/>
      <c r="G4834" s="670">
        <f>_xlfn.XLOOKUP(Table3[[#This Row],[district]],LISTS!B:B,LISTS!C:C,0,0,1)</f>
        <v>0</v>
      </c>
    </row>
    <row r="4835" spans="1:7" ht="13.5" x14ac:dyDescent="0.35">
      <c r="A4835" s="674"/>
      <c r="C4835" s="672"/>
      <c r="D4835" s="675"/>
      <c r="E4835" s="477"/>
      <c r="F4835" s="477"/>
      <c r="G4835" s="670">
        <f>_xlfn.XLOOKUP(Table3[[#This Row],[district]],LISTS!B:B,LISTS!C:C,0,0,1)</f>
        <v>0</v>
      </c>
    </row>
    <row r="4836" spans="1:7" ht="13.5" x14ac:dyDescent="0.35">
      <c r="A4836" s="674"/>
      <c r="C4836" s="672"/>
      <c r="D4836" s="675"/>
      <c r="E4836" s="477"/>
      <c r="F4836" s="477"/>
      <c r="G4836" s="670">
        <f>_xlfn.XLOOKUP(Table3[[#This Row],[district]],LISTS!B:B,LISTS!C:C,0,0,1)</f>
        <v>0</v>
      </c>
    </row>
    <row r="4837" spans="1:7" ht="13.5" x14ac:dyDescent="0.35">
      <c r="A4837" s="674"/>
      <c r="C4837" s="672"/>
      <c r="D4837" s="675"/>
      <c r="E4837" s="477"/>
      <c r="F4837" s="477"/>
      <c r="G4837" s="670">
        <f>_xlfn.XLOOKUP(Table3[[#This Row],[district]],LISTS!B:B,LISTS!C:C,0,0,1)</f>
        <v>0</v>
      </c>
    </row>
    <row r="4838" spans="1:7" ht="13.5" x14ac:dyDescent="0.35">
      <c r="A4838" s="674"/>
      <c r="C4838" s="672"/>
      <c r="D4838" s="675"/>
      <c r="E4838" s="477"/>
      <c r="F4838" s="477"/>
      <c r="G4838" s="670">
        <f>_xlfn.XLOOKUP(Table3[[#This Row],[district]],LISTS!B:B,LISTS!C:C,0,0,1)</f>
        <v>0</v>
      </c>
    </row>
    <row r="4839" spans="1:7" ht="13.5" x14ac:dyDescent="0.35">
      <c r="A4839" s="674"/>
      <c r="C4839" s="672"/>
      <c r="D4839" s="675"/>
      <c r="E4839" s="477"/>
      <c r="F4839" s="477"/>
      <c r="G4839" s="670">
        <f>_xlfn.XLOOKUP(Table3[[#This Row],[district]],LISTS!B:B,LISTS!C:C,0,0,1)</f>
        <v>0</v>
      </c>
    </row>
    <row r="4840" spans="1:7" ht="13.5" x14ac:dyDescent="0.35">
      <c r="A4840" s="674"/>
      <c r="C4840" s="672"/>
      <c r="D4840" s="675"/>
      <c r="E4840" s="477"/>
      <c r="F4840" s="477"/>
      <c r="G4840" s="670">
        <f>_xlfn.XLOOKUP(Table3[[#This Row],[district]],LISTS!B:B,LISTS!C:C,0,0,1)</f>
        <v>0</v>
      </c>
    </row>
    <row r="4841" spans="1:7" ht="13.5" x14ac:dyDescent="0.35">
      <c r="A4841" s="674"/>
      <c r="C4841" s="672"/>
      <c r="D4841" s="675"/>
      <c r="E4841" s="477"/>
      <c r="F4841" s="477"/>
      <c r="G4841" s="670">
        <f>_xlfn.XLOOKUP(Table3[[#This Row],[district]],LISTS!B:B,LISTS!C:C,0,0,1)</f>
        <v>0</v>
      </c>
    </row>
    <row r="4842" spans="1:7" ht="13.5" x14ac:dyDescent="0.35">
      <c r="A4842" s="674"/>
      <c r="C4842" s="672"/>
      <c r="D4842" s="675"/>
      <c r="E4842" s="477"/>
      <c r="F4842" s="477"/>
      <c r="G4842" s="670">
        <f>_xlfn.XLOOKUP(Table3[[#This Row],[district]],LISTS!B:B,LISTS!C:C,0,0,1)</f>
        <v>0</v>
      </c>
    </row>
    <row r="4843" spans="1:7" ht="13.5" x14ac:dyDescent="0.35">
      <c r="A4843" s="674"/>
      <c r="C4843" s="672"/>
      <c r="D4843" s="675"/>
      <c r="E4843" s="477"/>
      <c r="F4843" s="477"/>
      <c r="G4843" s="670">
        <f>_xlfn.XLOOKUP(Table3[[#This Row],[district]],LISTS!B:B,LISTS!C:C,0,0,1)</f>
        <v>0</v>
      </c>
    </row>
    <row r="4844" spans="1:7" ht="13.5" x14ac:dyDescent="0.35">
      <c r="A4844" s="674"/>
      <c r="C4844" s="672"/>
      <c r="D4844" s="675"/>
      <c r="E4844" s="477"/>
      <c r="F4844" s="477"/>
      <c r="G4844" s="670">
        <f>_xlfn.XLOOKUP(Table3[[#This Row],[district]],LISTS!B:B,LISTS!C:C,0,0,1)</f>
        <v>0</v>
      </c>
    </row>
    <row r="4845" spans="1:7" ht="13.5" x14ac:dyDescent="0.35">
      <c r="A4845" s="674"/>
      <c r="C4845" s="672"/>
      <c r="D4845" s="675"/>
      <c r="E4845" s="477"/>
      <c r="F4845" s="477"/>
      <c r="G4845" s="670">
        <f>_xlfn.XLOOKUP(Table3[[#This Row],[district]],LISTS!B:B,LISTS!C:C,0,0,1)</f>
        <v>0</v>
      </c>
    </row>
    <row r="4846" spans="1:7" ht="13.5" x14ac:dyDescent="0.35">
      <c r="A4846" s="674"/>
      <c r="C4846" s="672"/>
      <c r="D4846" s="675"/>
      <c r="E4846" s="477"/>
      <c r="F4846" s="477"/>
      <c r="G4846" s="670">
        <f>_xlfn.XLOOKUP(Table3[[#This Row],[district]],LISTS!B:B,LISTS!C:C,0,0,1)</f>
        <v>0</v>
      </c>
    </row>
    <row r="4847" spans="1:7" ht="13.5" x14ac:dyDescent="0.35">
      <c r="A4847" s="674"/>
      <c r="C4847" s="672"/>
      <c r="D4847" s="675"/>
      <c r="E4847" s="477"/>
      <c r="F4847" s="477"/>
      <c r="G4847" s="670">
        <f>_xlfn.XLOOKUP(Table3[[#This Row],[district]],LISTS!B:B,LISTS!C:C,0,0,1)</f>
        <v>0</v>
      </c>
    </row>
    <row r="4848" spans="1:7" ht="13.5" x14ac:dyDescent="0.35">
      <c r="A4848" s="674"/>
      <c r="C4848" s="672"/>
      <c r="D4848" s="675"/>
      <c r="E4848" s="477"/>
      <c r="F4848" s="477"/>
      <c r="G4848" s="670">
        <f>_xlfn.XLOOKUP(Table3[[#This Row],[district]],LISTS!B:B,LISTS!C:C,0,0,1)</f>
        <v>0</v>
      </c>
    </row>
    <row r="4849" spans="1:7" ht="13.5" x14ac:dyDescent="0.35">
      <c r="A4849" s="674"/>
      <c r="C4849" s="672"/>
      <c r="D4849" s="675"/>
      <c r="E4849" s="477"/>
      <c r="F4849" s="477"/>
      <c r="G4849" s="670">
        <f>_xlfn.XLOOKUP(Table3[[#This Row],[district]],LISTS!B:B,LISTS!C:C,0,0,1)</f>
        <v>0</v>
      </c>
    </row>
    <row r="4850" spans="1:7" ht="13.5" x14ac:dyDescent="0.35">
      <c r="A4850" s="674"/>
      <c r="C4850" s="672"/>
      <c r="D4850" s="675"/>
      <c r="E4850" s="477"/>
      <c r="F4850" s="477"/>
      <c r="G4850" s="670">
        <f>_xlfn.XLOOKUP(Table3[[#This Row],[district]],LISTS!B:B,LISTS!C:C,0,0,1)</f>
        <v>0</v>
      </c>
    </row>
    <row r="4851" spans="1:7" ht="13.5" x14ac:dyDescent="0.35">
      <c r="A4851" s="674"/>
      <c r="C4851" s="672"/>
      <c r="D4851" s="675"/>
      <c r="E4851" s="477"/>
      <c r="F4851" s="477"/>
      <c r="G4851" s="670">
        <f>_xlfn.XLOOKUP(Table3[[#This Row],[district]],LISTS!B:B,LISTS!C:C,0,0,1)</f>
        <v>0</v>
      </c>
    </row>
    <row r="4852" spans="1:7" ht="13.5" x14ac:dyDescent="0.35">
      <c r="A4852" s="674"/>
      <c r="C4852" s="672"/>
      <c r="D4852" s="675"/>
      <c r="E4852" s="477"/>
      <c r="F4852" s="477"/>
      <c r="G4852" s="670">
        <f>_xlfn.XLOOKUP(Table3[[#This Row],[district]],LISTS!B:B,LISTS!C:C,0,0,1)</f>
        <v>0</v>
      </c>
    </row>
    <row r="4853" spans="1:7" ht="13.5" x14ac:dyDescent="0.35">
      <c r="A4853" s="674"/>
      <c r="C4853" s="672"/>
      <c r="D4853" s="675"/>
      <c r="E4853" s="477"/>
      <c r="F4853" s="477"/>
      <c r="G4853" s="670">
        <f>_xlfn.XLOOKUP(Table3[[#This Row],[district]],LISTS!B:B,LISTS!C:C,0,0,1)</f>
        <v>0</v>
      </c>
    </row>
    <row r="4854" spans="1:7" ht="13.5" x14ac:dyDescent="0.35">
      <c r="A4854" s="674"/>
      <c r="C4854" s="672"/>
      <c r="D4854" s="675"/>
      <c r="E4854" s="477"/>
      <c r="F4854" s="477"/>
      <c r="G4854" s="670">
        <f>_xlfn.XLOOKUP(Table3[[#This Row],[district]],LISTS!B:B,LISTS!C:C,0,0,1)</f>
        <v>0</v>
      </c>
    </row>
    <row r="4855" spans="1:7" ht="13.5" x14ac:dyDescent="0.35">
      <c r="A4855" s="674"/>
      <c r="C4855" s="672"/>
      <c r="D4855" s="675"/>
      <c r="E4855" s="477"/>
      <c r="F4855" s="477"/>
      <c r="G4855" s="670">
        <f>_xlfn.XLOOKUP(Table3[[#This Row],[district]],LISTS!B:B,LISTS!C:C,0,0,1)</f>
        <v>0</v>
      </c>
    </row>
    <row r="4856" spans="1:7" ht="13.5" x14ac:dyDescent="0.35">
      <c r="A4856" s="674"/>
      <c r="C4856" s="672"/>
      <c r="D4856" s="675"/>
      <c r="E4856" s="477"/>
      <c r="F4856" s="477"/>
      <c r="G4856" s="670">
        <f>_xlfn.XLOOKUP(Table3[[#This Row],[district]],LISTS!B:B,LISTS!C:C,0,0,1)</f>
        <v>0</v>
      </c>
    </row>
    <row r="4857" spans="1:7" ht="13.5" x14ac:dyDescent="0.35">
      <c r="A4857" s="674"/>
      <c r="C4857" s="672"/>
      <c r="D4857" s="675"/>
      <c r="E4857" s="477"/>
      <c r="F4857" s="477"/>
      <c r="G4857" s="670">
        <f>_xlfn.XLOOKUP(Table3[[#This Row],[district]],LISTS!B:B,LISTS!C:C,0,0,1)</f>
        <v>0</v>
      </c>
    </row>
    <row r="4858" spans="1:7" ht="13.5" x14ac:dyDescent="0.35">
      <c r="A4858" s="674"/>
      <c r="C4858" s="672"/>
      <c r="D4858" s="675"/>
      <c r="E4858" s="477"/>
      <c r="F4858" s="477"/>
      <c r="G4858" s="670">
        <f>_xlfn.XLOOKUP(Table3[[#This Row],[district]],LISTS!B:B,LISTS!C:C,0,0,1)</f>
        <v>0</v>
      </c>
    </row>
    <row r="4859" spans="1:7" ht="13.5" x14ac:dyDescent="0.35">
      <c r="A4859" s="674"/>
      <c r="C4859" s="672"/>
      <c r="D4859" s="675"/>
      <c r="E4859" s="477"/>
      <c r="F4859" s="477"/>
      <c r="G4859" s="670">
        <f>_xlfn.XLOOKUP(Table3[[#This Row],[district]],LISTS!B:B,LISTS!C:C,0,0,1)</f>
        <v>0</v>
      </c>
    </row>
    <row r="4860" spans="1:7" ht="13.5" x14ac:dyDescent="0.35">
      <c r="A4860" s="674"/>
      <c r="C4860" s="672"/>
      <c r="D4860" s="675"/>
      <c r="E4860" s="477"/>
      <c r="F4860" s="477"/>
      <c r="G4860" s="670">
        <f>_xlfn.XLOOKUP(Table3[[#This Row],[district]],LISTS!B:B,LISTS!C:C,0,0,1)</f>
        <v>0</v>
      </c>
    </row>
    <row r="4861" spans="1:7" ht="13.5" x14ac:dyDescent="0.35">
      <c r="A4861" s="674"/>
      <c r="C4861" s="672"/>
      <c r="D4861" s="675"/>
      <c r="E4861" s="477"/>
      <c r="F4861" s="477"/>
      <c r="G4861" s="670">
        <f>_xlfn.XLOOKUP(Table3[[#This Row],[district]],LISTS!B:B,LISTS!C:C,0,0,1)</f>
        <v>0</v>
      </c>
    </row>
    <row r="4862" spans="1:7" ht="13.5" x14ac:dyDescent="0.35">
      <c r="A4862" s="674"/>
      <c r="C4862" s="672"/>
      <c r="D4862" s="675"/>
      <c r="E4862" s="477"/>
      <c r="F4862" s="477"/>
      <c r="G4862" s="670">
        <f>_xlfn.XLOOKUP(Table3[[#This Row],[district]],LISTS!B:B,LISTS!C:C,0,0,1)</f>
        <v>0</v>
      </c>
    </row>
    <row r="4863" spans="1:7" ht="13.5" x14ac:dyDescent="0.35">
      <c r="A4863" s="674"/>
      <c r="C4863" s="672"/>
      <c r="D4863" s="675"/>
      <c r="E4863" s="477"/>
      <c r="F4863" s="477"/>
      <c r="G4863" s="670">
        <f>_xlfn.XLOOKUP(Table3[[#This Row],[district]],LISTS!B:B,LISTS!C:C,0,0,1)</f>
        <v>0</v>
      </c>
    </row>
    <row r="4864" spans="1:7" ht="13.5" x14ac:dyDescent="0.35">
      <c r="A4864" s="674"/>
      <c r="C4864" s="672"/>
      <c r="D4864" s="675"/>
      <c r="E4864" s="477"/>
      <c r="F4864" s="477"/>
      <c r="G4864" s="670">
        <f>_xlfn.XLOOKUP(Table3[[#This Row],[district]],LISTS!B:B,LISTS!C:C,0,0,1)</f>
        <v>0</v>
      </c>
    </row>
    <row r="4865" spans="1:7" ht="13.5" x14ac:dyDescent="0.35">
      <c r="A4865" s="674"/>
      <c r="C4865" s="672"/>
      <c r="D4865" s="675"/>
      <c r="E4865" s="477"/>
      <c r="F4865" s="477"/>
      <c r="G4865" s="670">
        <f>_xlfn.XLOOKUP(Table3[[#This Row],[district]],LISTS!B:B,LISTS!C:C,0,0,1)</f>
        <v>0</v>
      </c>
    </row>
    <row r="4866" spans="1:7" ht="13.5" x14ac:dyDescent="0.35">
      <c r="A4866" s="674"/>
      <c r="C4866" s="672"/>
      <c r="D4866" s="675"/>
      <c r="E4866" s="477"/>
      <c r="F4866" s="477"/>
      <c r="G4866" s="670">
        <f>_xlfn.XLOOKUP(Table3[[#This Row],[district]],LISTS!B:B,LISTS!C:C,0,0,1)</f>
        <v>0</v>
      </c>
    </row>
    <row r="4867" spans="1:7" ht="13.5" x14ac:dyDescent="0.35">
      <c r="A4867" s="674"/>
      <c r="C4867" s="672"/>
      <c r="D4867" s="675"/>
      <c r="E4867" s="477"/>
      <c r="F4867" s="477"/>
      <c r="G4867" s="670">
        <f>_xlfn.XLOOKUP(Table3[[#This Row],[district]],LISTS!B:B,LISTS!C:C,0,0,1)</f>
        <v>0</v>
      </c>
    </row>
    <row r="4868" spans="1:7" ht="13.5" x14ac:dyDescent="0.35">
      <c r="A4868" s="674"/>
      <c r="C4868" s="672"/>
      <c r="D4868" s="675"/>
      <c r="E4868" s="477"/>
      <c r="F4868" s="477"/>
      <c r="G4868" s="670">
        <f>_xlfn.XLOOKUP(Table3[[#This Row],[district]],LISTS!B:B,LISTS!C:C,0,0,1)</f>
        <v>0</v>
      </c>
    </row>
    <row r="4869" spans="1:7" ht="13.5" x14ac:dyDescent="0.35">
      <c r="A4869" s="674"/>
      <c r="C4869" s="672"/>
      <c r="D4869" s="675"/>
      <c r="E4869" s="477"/>
      <c r="F4869" s="477"/>
      <c r="G4869" s="670">
        <f>_xlfn.XLOOKUP(Table3[[#This Row],[district]],LISTS!B:B,LISTS!C:C,0,0,1)</f>
        <v>0</v>
      </c>
    </row>
    <row r="4870" spans="1:7" ht="13.5" x14ac:dyDescent="0.35">
      <c r="A4870" s="674"/>
      <c r="C4870" s="672"/>
      <c r="D4870" s="675"/>
      <c r="E4870" s="477"/>
      <c r="F4870" s="477"/>
      <c r="G4870" s="670">
        <f>_xlfn.XLOOKUP(Table3[[#This Row],[district]],LISTS!B:B,LISTS!C:C,0,0,1)</f>
        <v>0</v>
      </c>
    </row>
    <row r="4871" spans="1:7" ht="13.5" x14ac:dyDescent="0.35">
      <c r="A4871" s="674"/>
      <c r="C4871" s="672"/>
      <c r="D4871" s="675"/>
      <c r="E4871" s="477"/>
      <c r="F4871" s="477"/>
      <c r="G4871" s="670">
        <f>_xlfn.XLOOKUP(Table3[[#This Row],[district]],LISTS!B:B,LISTS!C:C,0,0,1)</f>
        <v>0</v>
      </c>
    </row>
    <row r="4872" spans="1:7" ht="13.5" x14ac:dyDescent="0.35">
      <c r="A4872" s="674"/>
      <c r="C4872" s="672"/>
      <c r="D4872" s="675"/>
      <c r="E4872" s="477"/>
      <c r="F4872" s="477"/>
      <c r="G4872" s="670">
        <f>_xlfn.XLOOKUP(Table3[[#This Row],[district]],LISTS!B:B,LISTS!C:C,0,0,1)</f>
        <v>0</v>
      </c>
    </row>
    <row r="4873" spans="1:7" ht="13.5" x14ac:dyDescent="0.35">
      <c r="A4873" s="674"/>
      <c r="C4873" s="672"/>
      <c r="D4873" s="675"/>
      <c r="E4873" s="477"/>
      <c r="F4873" s="477"/>
      <c r="G4873" s="670">
        <f>_xlfn.XLOOKUP(Table3[[#This Row],[district]],LISTS!B:B,LISTS!C:C,0,0,1)</f>
        <v>0</v>
      </c>
    </row>
    <row r="4874" spans="1:7" ht="13.5" x14ac:dyDescent="0.35">
      <c r="A4874" s="674"/>
      <c r="C4874" s="672"/>
      <c r="D4874" s="675"/>
      <c r="E4874" s="477"/>
      <c r="F4874" s="477"/>
      <c r="G4874" s="670">
        <f>_xlfn.XLOOKUP(Table3[[#This Row],[district]],LISTS!B:B,LISTS!C:C,0,0,1)</f>
        <v>0</v>
      </c>
    </row>
    <row r="4875" spans="1:7" ht="13.5" x14ac:dyDescent="0.35">
      <c r="A4875" s="674"/>
      <c r="C4875" s="672"/>
      <c r="D4875" s="675"/>
      <c r="E4875" s="477"/>
      <c r="F4875" s="477"/>
      <c r="G4875" s="670">
        <f>_xlfn.XLOOKUP(Table3[[#This Row],[district]],LISTS!B:B,LISTS!C:C,0,0,1)</f>
        <v>0</v>
      </c>
    </row>
    <row r="4876" spans="1:7" ht="13.5" x14ac:dyDescent="0.35">
      <c r="A4876" s="674"/>
      <c r="C4876" s="672"/>
      <c r="D4876" s="675"/>
      <c r="E4876" s="477"/>
      <c r="F4876" s="477"/>
      <c r="G4876" s="670">
        <f>_xlfn.XLOOKUP(Table3[[#This Row],[district]],LISTS!B:B,LISTS!C:C,0,0,1)</f>
        <v>0</v>
      </c>
    </row>
    <row r="4877" spans="1:7" ht="13.5" x14ac:dyDescent="0.35">
      <c r="A4877" s="674"/>
      <c r="C4877" s="672"/>
      <c r="D4877" s="675"/>
      <c r="E4877" s="477"/>
      <c r="F4877" s="477"/>
      <c r="G4877" s="670">
        <f>_xlfn.XLOOKUP(Table3[[#This Row],[district]],LISTS!B:B,LISTS!C:C,0,0,1)</f>
        <v>0</v>
      </c>
    </row>
    <row r="4878" spans="1:7" ht="13.5" x14ac:dyDescent="0.35">
      <c r="A4878" s="674"/>
      <c r="C4878" s="672"/>
      <c r="D4878" s="675"/>
      <c r="E4878" s="477"/>
      <c r="F4878" s="477"/>
      <c r="G4878" s="670">
        <f>_xlfn.XLOOKUP(Table3[[#This Row],[district]],LISTS!B:B,LISTS!C:C,0,0,1)</f>
        <v>0</v>
      </c>
    </row>
    <row r="4879" spans="1:7" ht="13.5" x14ac:dyDescent="0.35">
      <c r="A4879" s="674"/>
      <c r="C4879" s="672"/>
      <c r="D4879" s="675"/>
      <c r="E4879" s="477"/>
      <c r="F4879" s="477"/>
      <c r="G4879" s="670">
        <f>_xlfn.XLOOKUP(Table3[[#This Row],[district]],LISTS!B:B,LISTS!C:C,0,0,1)</f>
        <v>0</v>
      </c>
    </row>
    <row r="4880" spans="1:7" ht="13.5" x14ac:dyDescent="0.35">
      <c r="A4880" s="674"/>
      <c r="C4880" s="672"/>
      <c r="D4880" s="675"/>
      <c r="E4880" s="477"/>
      <c r="F4880" s="477"/>
      <c r="G4880" s="670">
        <f>_xlfn.XLOOKUP(Table3[[#This Row],[district]],LISTS!B:B,LISTS!C:C,0,0,1)</f>
        <v>0</v>
      </c>
    </row>
    <row r="4881" spans="1:7" ht="13.5" x14ac:dyDescent="0.35">
      <c r="A4881" s="674"/>
      <c r="C4881" s="672"/>
      <c r="D4881" s="675"/>
      <c r="E4881" s="477"/>
      <c r="F4881" s="477"/>
      <c r="G4881" s="670">
        <f>_xlfn.XLOOKUP(Table3[[#This Row],[district]],LISTS!B:B,LISTS!C:C,0,0,1)</f>
        <v>0</v>
      </c>
    </row>
    <row r="4882" spans="1:7" ht="13.5" x14ac:dyDescent="0.35">
      <c r="A4882" s="674"/>
      <c r="C4882" s="672"/>
      <c r="D4882" s="675"/>
      <c r="E4882" s="477"/>
      <c r="F4882" s="477"/>
      <c r="G4882" s="670">
        <f>_xlfn.XLOOKUP(Table3[[#This Row],[district]],LISTS!B:B,LISTS!C:C,0,0,1)</f>
        <v>0</v>
      </c>
    </row>
    <row r="4883" spans="1:7" ht="13.5" x14ac:dyDescent="0.35">
      <c r="A4883" s="674"/>
      <c r="C4883" s="672"/>
      <c r="D4883" s="675"/>
      <c r="E4883" s="477"/>
      <c r="F4883" s="477"/>
      <c r="G4883" s="670">
        <f>_xlfn.XLOOKUP(Table3[[#This Row],[district]],LISTS!B:B,LISTS!C:C,0,0,1)</f>
        <v>0</v>
      </c>
    </row>
    <row r="4884" spans="1:7" ht="13.5" x14ac:dyDescent="0.35">
      <c r="A4884" s="674"/>
      <c r="C4884" s="672"/>
      <c r="D4884" s="675"/>
      <c r="E4884" s="477"/>
      <c r="F4884" s="477"/>
      <c r="G4884" s="670">
        <f>_xlfn.XLOOKUP(Table3[[#This Row],[district]],LISTS!B:B,LISTS!C:C,0,0,1)</f>
        <v>0</v>
      </c>
    </row>
    <row r="4885" spans="1:7" ht="13.5" x14ac:dyDescent="0.35">
      <c r="A4885" s="674"/>
      <c r="C4885" s="672"/>
      <c r="D4885" s="675"/>
      <c r="E4885" s="477"/>
      <c r="F4885" s="477"/>
      <c r="G4885" s="670">
        <f>_xlfn.XLOOKUP(Table3[[#This Row],[district]],LISTS!B:B,LISTS!C:C,0,0,1)</f>
        <v>0</v>
      </c>
    </row>
    <row r="4886" spans="1:7" ht="13.5" x14ac:dyDescent="0.35">
      <c r="A4886" s="674"/>
      <c r="C4886" s="672"/>
      <c r="D4886" s="675"/>
      <c r="E4886" s="477"/>
      <c r="F4886" s="477"/>
      <c r="G4886" s="670">
        <f>_xlfn.XLOOKUP(Table3[[#This Row],[district]],LISTS!B:B,LISTS!C:C,0,0,1)</f>
        <v>0</v>
      </c>
    </row>
    <row r="4887" spans="1:7" ht="13.5" x14ac:dyDescent="0.35">
      <c r="A4887" s="674"/>
      <c r="C4887" s="672"/>
      <c r="D4887" s="675"/>
      <c r="E4887" s="477"/>
      <c r="F4887" s="477"/>
      <c r="G4887" s="670">
        <f>_xlfn.XLOOKUP(Table3[[#This Row],[district]],LISTS!B:B,LISTS!C:C,0,0,1)</f>
        <v>0</v>
      </c>
    </row>
    <row r="4888" spans="1:7" ht="13.5" x14ac:dyDescent="0.35">
      <c r="A4888" s="674"/>
      <c r="C4888" s="672"/>
      <c r="D4888" s="675"/>
      <c r="E4888" s="477"/>
      <c r="F4888" s="477"/>
      <c r="G4888" s="670">
        <f>_xlfn.XLOOKUP(Table3[[#This Row],[district]],LISTS!B:B,LISTS!C:C,0,0,1)</f>
        <v>0</v>
      </c>
    </row>
    <row r="4889" spans="1:7" ht="13.5" x14ac:dyDescent="0.35">
      <c r="A4889" s="674"/>
      <c r="C4889" s="672"/>
      <c r="D4889" s="675"/>
      <c r="E4889" s="477"/>
      <c r="F4889" s="477"/>
      <c r="G4889" s="670">
        <f>_xlfn.XLOOKUP(Table3[[#This Row],[district]],LISTS!B:B,LISTS!C:C,0,0,1)</f>
        <v>0</v>
      </c>
    </row>
    <row r="4890" spans="1:7" ht="13.5" x14ac:dyDescent="0.35">
      <c r="A4890" s="674"/>
      <c r="C4890" s="672"/>
      <c r="D4890" s="675"/>
      <c r="E4890" s="477"/>
      <c r="F4890" s="477"/>
      <c r="G4890" s="670">
        <f>_xlfn.XLOOKUP(Table3[[#This Row],[district]],LISTS!B:B,LISTS!C:C,0,0,1)</f>
        <v>0</v>
      </c>
    </row>
    <row r="4891" spans="1:7" ht="13.5" x14ac:dyDescent="0.35">
      <c r="A4891" s="674"/>
      <c r="C4891" s="672"/>
      <c r="D4891" s="675"/>
      <c r="E4891" s="477"/>
      <c r="F4891" s="477"/>
      <c r="G4891" s="670">
        <f>_xlfn.XLOOKUP(Table3[[#This Row],[district]],LISTS!B:B,LISTS!C:C,0,0,1)</f>
        <v>0</v>
      </c>
    </row>
    <row r="4892" spans="1:7" ht="13.5" x14ac:dyDescent="0.35">
      <c r="A4892" s="674"/>
      <c r="C4892" s="672"/>
      <c r="D4892" s="675"/>
      <c r="E4892" s="477"/>
      <c r="F4892" s="477"/>
      <c r="G4892" s="670">
        <f>_xlfn.XLOOKUP(Table3[[#This Row],[district]],LISTS!B:B,LISTS!C:C,0,0,1)</f>
        <v>0</v>
      </c>
    </row>
    <row r="4893" spans="1:7" ht="13.5" x14ac:dyDescent="0.35">
      <c r="A4893" s="674"/>
      <c r="C4893" s="672"/>
      <c r="D4893" s="675"/>
      <c r="E4893" s="477"/>
      <c r="F4893" s="477"/>
      <c r="G4893" s="670">
        <f>_xlfn.XLOOKUP(Table3[[#This Row],[district]],LISTS!B:B,LISTS!C:C,0,0,1)</f>
        <v>0</v>
      </c>
    </row>
    <row r="4894" spans="1:7" ht="13.5" x14ac:dyDescent="0.35">
      <c r="A4894" s="674"/>
      <c r="C4894" s="672"/>
      <c r="D4894" s="675"/>
      <c r="E4894" s="477"/>
      <c r="F4894" s="477"/>
      <c r="G4894" s="670">
        <f>_xlfn.XLOOKUP(Table3[[#This Row],[district]],LISTS!B:B,LISTS!C:C,0,0,1)</f>
        <v>0</v>
      </c>
    </row>
    <row r="4895" spans="1:7" ht="13.5" x14ac:dyDescent="0.35">
      <c r="A4895" s="674"/>
      <c r="C4895" s="672"/>
      <c r="D4895" s="675"/>
      <c r="E4895" s="477"/>
      <c r="F4895" s="477"/>
      <c r="G4895" s="670">
        <f>_xlfn.XLOOKUP(Table3[[#This Row],[district]],LISTS!B:B,LISTS!C:C,0,0,1)</f>
        <v>0</v>
      </c>
    </row>
    <row r="4896" spans="1:7" ht="13.5" x14ac:dyDescent="0.35">
      <c r="A4896" s="674"/>
      <c r="C4896" s="672"/>
      <c r="D4896" s="675"/>
      <c r="E4896" s="477"/>
      <c r="F4896" s="477"/>
      <c r="G4896" s="670">
        <f>_xlfn.XLOOKUP(Table3[[#This Row],[district]],LISTS!B:B,LISTS!C:C,0,0,1)</f>
        <v>0</v>
      </c>
    </row>
    <row r="4897" spans="1:7" ht="13.5" x14ac:dyDescent="0.35">
      <c r="A4897" s="674"/>
      <c r="C4897" s="672"/>
      <c r="D4897" s="675"/>
      <c r="E4897" s="477"/>
      <c r="F4897" s="477"/>
      <c r="G4897" s="670">
        <f>_xlfn.XLOOKUP(Table3[[#This Row],[district]],LISTS!B:B,LISTS!C:C,0,0,1)</f>
        <v>0</v>
      </c>
    </row>
    <row r="4898" spans="1:7" ht="13.5" x14ac:dyDescent="0.35">
      <c r="A4898" s="674"/>
      <c r="C4898" s="672"/>
      <c r="D4898" s="675"/>
      <c r="E4898" s="477"/>
      <c r="F4898" s="477"/>
      <c r="G4898" s="670">
        <f>_xlfn.XLOOKUP(Table3[[#This Row],[district]],LISTS!B:B,LISTS!C:C,0,0,1)</f>
        <v>0</v>
      </c>
    </row>
    <row r="4899" spans="1:7" ht="13.5" x14ac:dyDescent="0.35">
      <c r="A4899" s="674"/>
      <c r="C4899" s="672"/>
      <c r="D4899" s="675"/>
      <c r="E4899" s="477"/>
      <c r="F4899" s="477"/>
      <c r="G4899" s="670">
        <f>_xlfn.XLOOKUP(Table3[[#This Row],[district]],LISTS!B:B,LISTS!C:C,0,0,1)</f>
        <v>0</v>
      </c>
    </row>
    <row r="4900" spans="1:7" ht="13.5" x14ac:dyDescent="0.35">
      <c r="A4900" s="674"/>
      <c r="C4900" s="672"/>
      <c r="D4900" s="675"/>
      <c r="E4900" s="477"/>
      <c r="F4900" s="477"/>
      <c r="G4900" s="670">
        <f>_xlfn.XLOOKUP(Table3[[#This Row],[district]],LISTS!B:B,LISTS!C:C,0,0,1)</f>
        <v>0</v>
      </c>
    </row>
    <row r="4901" spans="1:7" ht="13.5" x14ac:dyDescent="0.35">
      <c r="A4901" s="674"/>
      <c r="C4901" s="672"/>
      <c r="D4901" s="675"/>
      <c r="E4901" s="477"/>
      <c r="F4901" s="477"/>
      <c r="G4901" s="670">
        <f>_xlfn.XLOOKUP(Table3[[#This Row],[district]],LISTS!B:B,LISTS!C:C,0,0,1)</f>
        <v>0</v>
      </c>
    </row>
    <row r="4902" spans="1:7" ht="13.5" x14ac:dyDescent="0.35">
      <c r="A4902" s="674"/>
      <c r="C4902" s="672"/>
      <c r="D4902" s="675"/>
      <c r="E4902" s="477"/>
      <c r="F4902" s="477"/>
      <c r="G4902" s="670">
        <f>_xlfn.XLOOKUP(Table3[[#This Row],[district]],LISTS!B:B,LISTS!C:C,0,0,1)</f>
        <v>0</v>
      </c>
    </row>
    <row r="4903" spans="1:7" ht="13.5" x14ac:dyDescent="0.35">
      <c r="A4903" s="674"/>
      <c r="C4903" s="672"/>
      <c r="D4903" s="675"/>
      <c r="E4903" s="477"/>
      <c r="F4903" s="477"/>
      <c r="G4903" s="670">
        <f>_xlfn.XLOOKUP(Table3[[#This Row],[district]],LISTS!B:B,LISTS!C:C,0,0,1)</f>
        <v>0</v>
      </c>
    </row>
    <row r="4904" spans="1:7" ht="13.5" x14ac:dyDescent="0.35">
      <c r="A4904" s="674"/>
      <c r="C4904" s="672"/>
      <c r="D4904" s="675"/>
      <c r="E4904" s="477"/>
      <c r="F4904" s="477"/>
      <c r="G4904" s="670">
        <f>_xlfn.XLOOKUP(Table3[[#This Row],[district]],LISTS!B:B,LISTS!C:C,0,0,1)</f>
        <v>0</v>
      </c>
    </row>
    <row r="4905" spans="1:7" ht="13.5" x14ac:dyDescent="0.35">
      <c r="A4905" s="674"/>
      <c r="C4905" s="672"/>
      <c r="D4905" s="675"/>
      <c r="E4905" s="477"/>
      <c r="F4905" s="477"/>
      <c r="G4905" s="670">
        <f>_xlfn.XLOOKUP(Table3[[#This Row],[district]],LISTS!B:B,LISTS!C:C,0,0,1)</f>
        <v>0</v>
      </c>
    </row>
    <row r="4906" spans="1:7" ht="13.5" x14ac:dyDescent="0.35">
      <c r="A4906" s="674"/>
      <c r="C4906" s="672"/>
      <c r="D4906" s="675"/>
      <c r="E4906" s="477"/>
      <c r="F4906" s="477"/>
      <c r="G4906" s="670">
        <f>_xlfn.XLOOKUP(Table3[[#This Row],[district]],LISTS!B:B,LISTS!C:C,0,0,1)</f>
        <v>0</v>
      </c>
    </row>
    <row r="4907" spans="1:7" ht="13.5" x14ac:dyDescent="0.35">
      <c r="A4907" s="674"/>
      <c r="C4907" s="672"/>
      <c r="D4907" s="675"/>
      <c r="E4907" s="477"/>
      <c r="F4907" s="477"/>
      <c r="G4907" s="670">
        <f>_xlfn.XLOOKUP(Table3[[#This Row],[district]],LISTS!B:B,LISTS!C:C,0,0,1)</f>
        <v>0</v>
      </c>
    </row>
    <row r="4908" spans="1:7" ht="13.5" x14ac:dyDescent="0.35">
      <c r="A4908" s="674"/>
      <c r="C4908" s="672"/>
      <c r="D4908" s="675"/>
      <c r="E4908" s="477"/>
      <c r="F4908" s="477"/>
      <c r="G4908" s="670">
        <f>_xlfn.XLOOKUP(Table3[[#This Row],[district]],LISTS!B:B,LISTS!C:C,0,0,1)</f>
        <v>0</v>
      </c>
    </row>
    <row r="4909" spans="1:7" ht="13.5" x14ac:dyDescent="0.35">
      <c r="A4909" s="674"/>
      <c r="C4909" s="672"/>
      <c r="D4909" s="675"/>
      <c r="E4909" s="477"/>
      <c r="F4909" s="477"/>
      <c r="G4909" s="670">
        <f>_xlfn.XLOOKUP(Table3[[#This Row],[district]],LISTS!B:B,LISTS!C:C,0,0,1)</f>
        <v>0</v>
      </c>
    </row>
    <row r="4910" spans="1:7" ht="13.5" x14ac:dyDescent="0.35">
      <c r="A4910" s="674"/>
      <c r="C4910" s="672"/>
      <c r="D4910" s="675"/>
      <c r="E4910" s="477"/>
      <c r="F4910" s="477"/>
      <c r="G4910" s="670">
        <f>_xlfn.XLOOKUP(Table3[[#This Row],[district]],LISTS!B:B,LISTS!C:C,0,0,1)</f>
        <v>0</v>
      </c>
    </row>
    <row r="4911" spans="1:7" ht="13.5" x14ac:dyDescent="0.35">
      <c r="A4911" s="674"/>
      <c r="C4911" s="672"/>
      <c r="D4911" s="675"/>
      <c r="E4911" s="477"/>
      <c r="F4911" s="477"/>
      <c r="G4911" s="670">
        <f>_xlfn.XLOOKUP(Table3[[#This Row],[district]],LISTS!B:B,LISTS!C:C,0,0,1)</f>
        <v>0</v>
      </c>
    </row>
    <row r="4912" spans="1:7" ht="13.5" x14ac:dyDescent="0.35">
      <c r="A4912" s="674"/>
      <c r="C4912" s="672"/>
      <c r="D4912" s="675"/>
      <c r="E4912" s="477"/>
      <c r="F4912" s="477"/>
      <c r="G4912" s="670">
        <f>_xlfn.XLOOKUP(Table3[[#This Row],[district]],LISTS!B:B,LISTS!C:C,0,0,1)</f>
        <v>0</v>
      </c>
    </row>
    <row r="4913" spans="1:7" ht="13.5" x14ac:dyDescent="0.35">
      <c r="A4913" s="674"/>
      <c r="C4913" s="672"/>
      <c r="D4913" s="675"/>
      <c r="E4913" s="477"/>
      <c r="F4913" s="477"/>
      <c r="G4913" s="670">
        <f>_xlfn.XLOOKUP(Table3[[#This Row],[district]],LISTS!B:B,LISTS!C:C,0,0,1)</f>
        <v>0</v>
      </c>
    </row>
    <row r="4914" spans="1:7" ht="13.5" x14ac:dyDescent="0.35">
      <c r="A4914" s="674"/>
      <c r="C4914" s="672"/>
      <c r="D4914" s="675"/>
      <c r="E4914" s="477"/>
      <c r="F4914" s="477"/>
      <c r="G4914" s="670">
        <f>_xlfn.XLOOKUP(Table3[[#This Row],[district]],LISTS!B:B,LISTS!C:C,0,0,1)</f>
        <v>0</v>
      </c>
    </row>
    <row r="4915" spans="1:7" ht="13.5" x14ac:dyDescent="0.35">
      <c r="A4915" s="674"/>
      <c r="C4915" s="672"/>
      <c r="D4915" s="675"/>
      <c r="E4915" s="477"/>
      <c r="F4915" s="477"/>
      <c r="G4915" s="670">
        <f>_xlfn.XLOOKUP(Table3[[#This Row],[district]],LISTS!B:B,LISTS!C:C,0,0,1)</f>
        <v>0</v>
      </c>
    </row>
    <row r="4916" spans="1:7" ht="13.5" x14ac:dyDescent="0.35">
      <c r="A4916" s="674"/>
      <c r="C4916" s="672"/>
      <c r="D4916" s="675"/>
      <c r="E4916" s="477"/>
      <c r="F4916" s="477"/>
      <c r="G4916" s="670">
        <f>_xlfn.XLOOKUP(Table3[[#This Row],[district]],LISTS!B:B,LISTS!C:C,0,0,1)</f>
        <v>0</v>
      </c>
    </row>
    <row r="4917" spans="1:7" ht="13.5" x14ac:dyDescent="0.35">
      <c r="A4917" s="674"/>
      <c r="C4917" s="672"/>
      <c r="D4917" s="675"/>
      <c r="E4917" s="477"/>
      <c r="F4917" s="477"/>
      <c r="G4917" s="670">
        <f>_xlfn.XLOOKUP(Table3[[#This Row],[district]],LISTS!B:B,LISTS!C:C,0,0,1)</f>
        <v>0</v>
      </c>
    </row>
    <row r="4918" spans="1:7" ht="13.5" x14ac:dyDescent="0.35">
      <c r="A4918" s="674"/>
      <c r="C4918" s="672"/>
      <c r="D4918" s="675"/>
      <c r="E4918" s="477"/>
      <c r="F4918" s="477"/>
      <c r="G4918" s="670">
        <f>_xlfn.XLOOKUP(Table3[[#This Row],[district]],LISTS!B:B,LISTS!C:C,0,0,1)</f>
        <v>0</v>
      </c>
    </row>
    <row r="4919" spans="1:7" ht="13.5" x14ac:dyDescent="0.35">
      <c r="A4919" s="674"/>
      <c r="C4919" s="672"/>
      <c r="D4919" s="675"/>
      <c r="E4919" s="477"/>
      <c r="F4919" s="477"/>
      <c r="G4919" s="670">
        <f>_xlfn.XLOOKUP(Table3[[#This Row],[district]],LISTS!B:B,LISTS!C:C,0,0,1)</f>
        <v>0</v>
      </c>
    </row>
    <row r="4920" spans="1:7" ht="13.5" x14ac:dyDescent="0.35">
      <c r="A4920" s="674"/>
      <c r="C4920" s="672"/>
      <c r="D4920" s="675"/>
      <c r="E4920" s="477"/>
      <c r="F4920" s="477"/>
      <c r="G4920" s="670">
        <f>_xlfn.XLOOKUP(Table3[[#This Row],[district]],LISTS!B:B,LISTS!C:C,0,0,1)</f>
        <v>0</v>
      </c>
    </row>
    <row r="4921" spans="1:7" ht="13.5" x14ac:dyDescent="0.35">
      <c r="A4921" s="674"/>
      <c r="C4921" s="672"/>
      <c r="D4921" s="675"/>
      <c r="E4921" s="477"/>
      <c r="F4921" s="477"/>
      <c r="G4921" s="670">
        <f>_xlfn.XLOOKUP(Table3[[#This Row],[district]],LISTS!B:B,LISTS!C:C,0,0,1)</f>
        <v>0</v>
      </c>
    </row>
    <row r="4922" spans="1:7" ht="13.5" x14ac:dyDescent="0.35">
      <c r="A4922" s="674"/>
      <c r="C4922" s="672"/>
      <c r="D4922" s="675"/>
      <c r="E4922" s="477"/>
      <c r="F4922" s="477"/>
      <c r="G4922" s="670">
        <f>_xlfn.XLOOKUP(Table3[[#This Row],[district]],LISTS!B:B,LISTS!C:C,0,0,1)</f>
        <v>0</v>
      </c>
    </row>
    <row r="4923" spans="1:7" ht="13.5" x14ac:dyDescent="0.35">
      <c r="A4923" s="674"/>
      <c r="C4923" s="672"/>
      <c r="D4923" s="675"/>
      <c r="E4923" s="477"/>
      <c r="F4923" s="477"/>
      <c r="G4923" s="670">
        <f>_xlfn.XLOOKUP(Table3[[#This Row],[district]],LISTS!B:B,LISTS!C:C,0,0,1)</f>
        <v>0</v>
      </c>
    </row>
    <row r="4924" spans="1:7" ht="13.5" x14ac:dyDescent="0.35">
      <c r="A4924" s="674"/>
      <c r="C4924" s="672"/>
      <c r="D4924" s="675"/>
      <c r="E4924" s="477"/>
      <c r="F4924" s="477"/>
      <c r="G4924" s="670">
        <f>_xlfn.XLOOKUP(Table3[[#This Row],[district]],LISTS!B:B,LISTS!C:C,0,0,1)</f>
        <v>0</v>
      </c>
    </row>
    <row r="4925" spans="1:7" ht="13.5" x14ac:dyDescent="0.35">
      <c r="A4925" s="674"/>
      <c r="C4925" s="672"/>
      <c r="D4925" s="675"/>
      <c r="E4925" s="477"/>
      <c r="F4925" s="477"/>
      <c r="G4925" s="670">
        <f>_xlfn.XLOOKUP(Table3[[#This Row],[district]],LISTS!B:B,LISTS!C:C,0,0,1)</f>
        <v>0</v>
      </c>
    </row>
    <row r="4926" spans="1:7" ht="13.5" x14ac:dyDescent="0.35">
      <c r="A4926" s="674"/>
      <c r="C4926" s="672"/>
      <c r="D4926" s="675"/>
      <c r="E4926" s="477"/>
      <c r="F4926" s="477"/>
      <c r="G4926" s="670">
        <f>_xlfn.XLOOKUP(Table3[[#This Row],[district]],LISTS!B:B,LISTS!C:C,0,0,1)</f>
        <v>0</v>
      </c>
    </row>
    <row r="4927" spans="1:7" ht="13.5" x14ac:dyDescent="0.35">
      <c r="A4927" s="674"/>
      <c r="C4927" s="672"/>
      <c r="D4927" s="675"/>
      <c r="E4927" s="477"/>
      <c r="F4927" s="477"/>
      <c r="G4927" s="670">
        <f>_xlfn.XLOOKUP(Table3[[#This Row],[district]],LISTS!B:B,LISTS!C:C,0,0,1)</f>
        <v>0</v>
      </c>
    </row>
    <row r="4928" spans="1:7" ht="13.5" x14ac:dyDescent="0.35">
      <c r="A4928" s="674"/>
      <c r="C4928" s="672"/>
      <c r="D4928" s="675"/>
      <c r="E4928" s="477"/>
      <c r="F4928" s="477"/>
      <c r="G4928" s="670">
        <f>_xlfn.XLOOKUP(Table3[[#This Row],[district]],LISTS!B:B,LISTS!C:C,0,0,1)</f>
        <v>0</v>
      </c>
    </row>
    <row r="4929" spans="1:7" ht="13.5" x14ac:dyDescent="0.35">
      <c r="A4929" s="674"/>
      <c r="C4929" s="672"/>
      <c r="D4929" s="675"/>
      <c r="E4929" s="477"/>
      <c r="F4929" s="477"/>
      <c r="G4929" s="670">
        <f>_xlfn.XLOOKUP(Table3[[#This Row],[district]],LISTS!B:B,LISTS!C:C,0,0,1)</f>
        <v>0</v>
      </c>
    </row>
    <row r="4930" spans="1:7" ht="13.5" x14ac:dyDescent="0.35">
      <c r="A4930" s="674"/>
      <c r="C4930" s="672"/>
      <c r="D4930" s="675"/>
      <c r="E4930" s="477"/>
      <c r="F4930" s="477"/>
      <c r="G4930" s="670">
        <f>_xlfn.XLOOKUP(Table3[[#This Row],[district]],LISTS!B:B,LISTS!C:C,0,0,1)</f>
        <v>0</v>
      </c>
    </row>
    <row r="4931" spans="1:7" ht="13.5" x14ac:dyDescent="0.35">
      <c r="A4931" s="674"/>
      <c r="C4931" s="672"/>
      <c r="D4931" s="675"/>
      <c r="E4931" s="477"/>
      <c r="F4931" s="477"/>
      <c r="G4931" s="670">
        <f>_xlfn.XLOOKUP(Table3[[#This Row],[district]],LISTS!B:B,LISTS!C:C,0,0,1)</f>
        <v>0</v>
      </c>
    </row>
    <row r="4932" spans="1:7" ht="13.5" x14ac:dyDescent="0.35">
      <c r="A4932" s="674"/>
      <c r="C4932" s="672"/>
      <c r="D4932" s="675"/>
      <c r="E4932" s="477"/>
      <c r="F4932" s="477"/>
      <c r="G4932" s="670">
        <f>_xlfn.XLOOKUP(Table3[[#This Row],[district]],LISTS!B:B,LISTS!C:C,0,0,1)</f>
        <v>0</v>
      </c>
    </row>
    <row r="4933" spans="1:7" ht="13.5" x14ac:dyDescent="0.35">
      <c r="A4933" s="674"/>
      <c r="C4933" s="672"/>
      <c r="D4933" s="675"/>
      <c r="E4933" s="477"/>
      <c r="F4933" s="477"/>
      <c r="G4933" s="670">
        <f>_xlfn.XLOOKUP(Table3[[#This Row],[district]],LISTS!B:B,LISTS!C:C,0,0,1)</f>
        <v>0</v>
      </c>
    </row>
    <row r="4934" spans="1:7" ht="13.5" x14ac:dyDescent="0.35">
      <c r="A4934" s="674"/>
      <c r="C4934" s="672"/>
      <c r="D4934" s="675"/>
      <c r="E4934" s="477"/>
      <c r="F4934" s="477"/>
      <c r="G4934" s="670">
        <f>_xlfn.XLOOKUP(Table3[[#This Row],[district]],LISTS!B:B,LISTS!C:C,0,0,1)</f>
        <v>0</v>
      </c>
    </row>
    <row r="4935" spans="1:7" ht="13.5" x14ac:dyDescent="0.35">
      <c r="A4935" s="674"/>
      <c r="C4935" s="672"/>
      <c r="D4935" s="675"/>
      <c r="E4935" s="477"/>
      <c r="F4935" s="477"/>
      <c r="G4935" s="670">
        <f>_xlfn.XLOOKUP(Table3[[#This Row],[district]],LISTS!B:B,LISTS!C:C,0,0,1)</f>
        <v>0</v>
      </c>
    </row>
    <row r="4936" spans="1:7" ht="13.5" x14ac:dyDescent="0.35">
      <c r="A4936" s="674"/>
      <c r="C4936" s="672"/>
      <c r="D4936" s="675"/>
      <c r="E4936" s="477"/>
      <c r="F4936" s="477"/>
      <c r="G4936" s="670">
        <f>_xlfn.XLOOKUP(Table3[[#This Row],[district]],LISTS!B:B,LISTS!C:C,0,0,1)</f>
        <v>0</v>
      </c>
    </row>
    <row r="4937" spans="1:7" ht="13.5" x14ac:dyDescent="0.35">
      <c r="A4937" s="674"/>
      <c r="C4937" s="672"/>
      <c r="D4937" s="675"/>
      <c r="E4937" s="477"/>
      <c r="F4937" s="477"/>
      <c r="G4937" s="670">
        <f>_xlfn.XLOOKUP(Table3[[#This Row],[district]],LISTS!B:B,LISTS!C:C,0,0,1)</f>
        <v>0</v>
      </c>
    </row>
    <row r="4938" spans="1:7" ht="13.5" x14ac:dyDescent="0.35">
      <c r="A4938" s="674"/>
      <c r="C4938" s="672"/>
      <c r="D4938" s="675"/>
      <c r="E4938" s="477"/>
      <c r="F4938" s="477"/>
      <c r="G4938" s="670">
        <f>_xlfn.XLOOKUP(Table3[[#This Row],[district]],LISTS!B:B,LISTS!C:C,0,0,1)</f>
        <v>0</v>
      </c>
    </row>
    <row r="4939" spans="1:7" ht="13.5" x14ac:dyDescent="0.35">
      <c r="A4939" s="674"/>
      <c r="C4939" s="672"/>
      <c r="D4939" s="675"/>
      <c r="E4939" s="477"/>
      <c r="F4939" s="477"/>
      <c r="G4939" s="670">
        <f>_xlfn.XLOOKUP(Table3[[#This Row],[district]],LISTS!B:B,LISTS!C:C,0,0,1)</f>
        <v>0</v>
      </c>
    </row>
    <row r="4940" spans="1:7" ht="13.5" x14ac:dyDescent="0.35">
      <c r="A4940" s="674"/>
      <c r="C4940" s="672"/>
      <c r="D4940" s="675"/>
      <c r="E4940" s="477"/>
      <c r="F4940" s="477"/>
      <c r="G4940" s="670">
        <f>_xlfn.XLOOKUP(Table3[[#This Row],[district]],LISTS!B:B,LISTS!C:C,0,0,1)</f>
        <v>0</v>
      </c>
    </row>
    <row r="4941" spans="1:7" ht="13.5" x14ac:dyDescent="0.35">
      <c r="A4941" s="674"/>
      <c r="C4941" s="672"/>
      <c r="D4941" s="675"/>
      <c r="E4941" s="477"/>
      <c r="F4941" s="477"/>
      <c r="G4941" s="670">
        <f>_xlfn.XLOOKUP(Table3[[#This Row],[district]],LISTS!B:B,LISTS!C:C,0,0,1)</f>
        <v>0</v>
      </c>
    </row>
    <row r="4942" spans="1:7" ht="13.5" x14ac:dyDescent="0.35">
      <c r="A4942" s="674"/>
      <c r="C4942" s="672"/>
      <c r="D4942" s="675"/>
      <c r="E4942" s="477"/>
      <c r="F4942" s="477"/>
      <c r="G4942" s="670">
        <f>_xlfn.XLOOKUP(Table3[[#This Row],[district]],LISTS!B:B,LISTS!C:C,0,0,1)</f>
        <v>0</v>
      </c>
    </row>
    <row r="4943" spans="1:7" ht="13.5" x14ac:dyDescent="0.35">
      <c r="A4943" s="674"/>
      <c r="C4943" s="672"/>
      <c r="D4943" s="675"/>
      <c r="E4943" s="477"/>
      <c r="F4943" s="477"/>
      <c r="G4943" s="670">
        <f>_xlfn.XLOOKUP(Table3[[#This Row],[district]],LISTS!B:B,LISTS!C:C,0,0,1)</f>
        <v>0</v>
      </c>
    </row>
    <row r="4944" spans="1:7" ht="13.5" x14ac:dyDescent="0.35">
      <c r="A4944" s="674"/>
      <c r="C4944" s="672"/>
      <c r="D4944" s="675"/>
      <c r="E4944" s="477"/>
      <c r="F4944" s="477"/>
      <c r="G4944" s="670">
        <f>_xlfn.XLOOKUP(Table3[[#This Row],[district]],LISTS!B:B,LISTS!C:C,0,0,1)</f>
        <v>0</v>
      </c>
    </row>
    <row r="4945" spans="1:7" ht="13.5" x14ac:dyDescent="0.35">
      <c r="A4945" s="674"/>
      <c r="C4945" s="672"/>
      <c r="D4945" s="675"/>
      <c r="E4945" s="477"/>
      <c r="F4945" s="477"/>
      <c r="G4945" s="670">
        <f>_xlfn.XLOOKUP(Table3[[#This Row],[district]],LISTS!B:B,LISTS!C:C,0,0,1)</f>
        <v>0</v>
      </c>
    </row>
    <row r="4946" spans="1:7" ht="13.5" x14ac:dyDescent="0.35">
      <c r="A4946" s="674"/>
      <c r="C4946" s="672"/>
      <c r="D4946" s="675"/>
      <c r="E4946" s="477"/>
      <c r="F4946" s="477"/>
      <c r="G4946" s="670">
        <f>_xlfn.XLOOKUP(Table3[[#This Row],[district]],LISTS!B:B,LISTS!C:C,0,0,1)</f>
        <v>0</v>
      </c>
    </row>
    <row r="4947" spans="1:7" ht="13.5" x14ac:dyDescent="0.35">
      <c r="A4947" s="674"/>
      <c r="C4947" s="672"/>
      <c r="D4947" s="675"/>
      <c r="E4947" s="477"/>
      <c r="F4947" s="477"/>
      <c r="G4947" s="670">
        <f>_xlfn.XLOOKUP(Table3[[#This Row],[district]],LISTS!B:B,LISTS!C:C,0,0,1)</f>
        <v>0</v>
      </c>
    </row>
    <row r="4948" spans="1:7" ht="13.5" x14ac:dyDescent="0.35">
      <c r="A4948" s="674"/>
      <c r="C4948" s="672"/>
      <c r="D4948" s="675"/>
      <c r="E4948" s="477"/>
      <c r="F4948" s="477"/>
      <c r="G4948" s="670">
        <f>_xlfn.XLOOKUP(Table3[[#This Row],[district]],LISTS!B:B,LISTS!C:C,0,0,1)</f>
        <v>0</v>
      </c>
    </row>
    <row r="4949" spans="1:7" ht="13.5" x14ac:dyDescent="0.35">
      <c r="A4949" s="674"/>
      <c r="C4949" s="672"/>
      <c r="D4949" s="675"/>
      <c r="E4949" s="477"/>
      <c r="F4949" s="477"/>
      <c r="G4949" s="670">
        <f>_xlfn.XLOOKUP(Table3[[#This Row],[district]],LISTS!B:B,LISTS!C:C,0,0,1)</f>
        <v>0</v>
      </c>
    </row>
    <row r="4950" spans="1:7" ht="13.5" x14ac:dyDescent="0.35">
      <c r="A4950" s="674"/>
      <c r="C4950" s="672"/>
      <c r="D4950" s="675"/>
      <c r="E4950" s="477"/>
      <c r="F4950" s="477"/>
      <c r="G4950" s="670">
        <f>_xlfn.XLOOKUP(Table3[[#This Row],[district]],LISTS!B:B,LISTS!C:C,0,0,1)</f>
        <v>0</v>
      </c>
    </row>
    <row r="4951" spans="1:7" ht="13.5" x14ac:dyDescent="0.35">
      <c r="A4951" s="674"/>
      <c r="C4951" s="672"/>
      <c r="D4951" s="675"/>
      <c r="E4951" s="477"/>
      <c r="F4951" s="477"/>
      <c r="G4951" s="670">
        <f>_xlfn.XLOOKUP(Table3[[#This Row],[district]],LISTS!B:B,LISTS!C:C,0,0,1)</f>
        <v>0</v>
      </c>
    </row>
    <row r="4952" spans="1:7" ht="13.5" x14ac:dyDescent="0.35">
      <c r="A4952" s="674"/>
      <c r="C4952" s="672"/>
      <c r="D4952" s="675"/>
      <c r="E4952" s="477"/>
      <c r="F4952" s="477"/>
      <c r="G4952" s="670">
        <f>_xlfn.XLOOKUP(Table3[[#This Row],[district]],LISTS!B:B,LISTS!C:C,0,0,1)</f>
        <v>0</v>
      </c>
    </row>
    <row r="4953" spans="1:7" ht="13.5" x14ac:dyDescent="0.35">
      <c r="A4953" s="674"/>
      <c r="C4953" s="672"/>
      <c r="D4953" s="675"/>
      <c r="E4953" s="477"/>
      <c r="F4953" s="477"/>
      <c r="G4953" s="670">
        <f>_xlfn.XLOOKUP(Table3[[#This Row],[district]],LISTS!B:B,LISTS!C:C,0,0,1)</f>
        <v>0</v>
      </c>
    </row>
    <row r="4954" spans="1:7" ht="13.5" x14ac:dyDescent="0.35">
      <c r="A4954" s="674"/>
      <c r="C4954" s="672"/>
      <c r="D4954" s="675"/>
      <c r="E4954" s="477"/>
      <c r="F4954" s="477"/>
      <c r="G4954" s="670">
        <f>_xlfn.XLOOKUP(Table3[[#This Row],[district]],LISTS!B:B,LISTS!C:C,0,0,1)</f>
        <v>0</v>
      </c>
    </row>
    <row r="4955" spans="1:7" ht="13.5" x14ac:dyDescent="0.35">
      <c r="A4955" s="674"/>
      <c r="C4955" s="672"/>
      <c r="D4955" s="675"/>
      <c r="E4955" s="477"/>
      <c r="F4955" s="477"/>
      <c r="G4955" s="670">
        <f>_xlfn.XLOOKUP(Table3[[#This Row],[district]],LISTS!B:B,LISTS!C:C,0,0,1)</f>
        <v>0</v>
      </c>
    </row>
    <row r="4956" spans="1:7" ht="13.5" x14ac:dyDescent="0.35">
      <c r="A4956" s="674"/>
      <c r="C4956" s="672"/>
      <c r="D4956" s="675"/>
      <c r="E4956" s="477"/>
      <c r="F4956" s="477"/>
      <c r="G4956" s="670">
        <f>_xlfn.XLOOKUP(Table3[[#This Row],[district]],LISTS!B:B,LISTS!C:C,0,0,1)</f>
        <v>0</v>
      </c>
    </row>
    <row r="4957" spans="1:7" ht="13.5" x14ac:dyDescent="0.35">
      <c r="A4957" s="674"/>
      <c r="C4957" s="672"/>
      <c r="D4957" s="675"/>
      <c r="E4957" s="477"/>
      <c r="F4957" s="477"/>
      <c r="G4957" s="670">
        <f>_xlfn.XLOOKUP(Table3[[#This Row],[district]],LISTS!B:B,LISTS!C:C,0,0,1)</f>
        <v>0</v>
      </c>
    </row>
    <row r="4958" spans="1:7" ht="13.5" x14ac:dyDescent="0.35">
      <c r="A4958" s="674"/>
      <c r="C4958" s="672"/>
      <c r="D4958" s="675"/>
      <c r="E4958" s="477"/>
      <c r="F4958" s="477"/>
      <c r="G4958" s="670">
        <f>_xlfn.XLOOKUP(Table3[[#This Row],[district]],LISTS!B:B,LISTS!C:C,0,0,1)</f>
        <v>0</v>
      </c>
    </row>
    <row r="4959" spans="1:7" ht="13.5" x14ac:dyDescent="0.35">
      <c r="A4959" s="674"/>
      <c r="C4959" s="672"/>
      <c r="D4959" s="675"/>
      <c r="E4959" s="477"/>
      <c r="F4959" s="477"/>
      <c r="G4959" s="670">
        <f>_xlfn.XLOOKUP(Table3[[#This Row],[district]],LISTS!B:B,LISTS!C:C,0,0,1)</f>
        <v>0</v>
      </c>
    </row>
    <row r="4960" spans="1:7" ht="13.5" x14ac:dyDescent="0.35">
      <c r="A4960" s="674"/>
      <c r="C4960" s="672"/>
      <c r="D4960" s="675"/>
      <c r="E4960" s="477"/>
      <c r="F4960" s="477"/>
      <c r="G4960" s="670">
        <f>_xlfn.XLOOKUP(Table3[[#This Row],[district]],LISTS!B:B,LISTS!C:C,0,0,1)</f>
        <v>0</v>
      </c>
    </row>
    <row r="4961" spans="1:7" ht="13.5" x14ac:dyDescent="0.35">
      <c r="A4961" s="674"/>
      <c r="C4961" s="672"/>
      <c r="D4961" s="675"/>
      <c r="E4961" s="477"/>
      <c r="F4961" s="477"/>
      <c r="G4961" s="670">
        <f>_xlfn.XLOOKUP(Table3[[#This Row],[district]],LISTS!B:B,LISTS!C:C,0,0,1)</f>
        <v>0</v>
      </c>
    </row>
    <row r="4962" spans="1:7" ht="13.5" x14ac:dyDescent="0.35">
      <c r="A4962" s="674"/>
      <c r="C4962" s="672"/>
      <c r="D4962" s="675"/>
      <c r="E4962" s="477"/>
      <c r="F4962" s="477"/>
      <c r="G4962" s="670">
        <f>_xlfn.XLOOKUP(Table3[[#This Row],[district]],LISTS!B:B,LISTS!C:C,0,0,1)</f>
        <v>0</v>
      </c>
    </row>
    <row r="4963" spans="1:7" ht="13.5" x14ac:dyDescent="0.35">
      <c r="A4963" s="674"/>
      <c r="C4963" s="672"/>
      <c r="D4963" s="675"/>
      <c r="E4963" s="477"/>
      <c r="F4963" s="477"/>
      <c r="G4963" s="670">
        <f>_xlfn.XLOOKUP(Table3[[#This Row],[district]],LISTS!B:B,LISTS!C:C,0,0,1)</f>
        <v>0</v>
      </c>
    </row>
    <row r="4964" spans="1:7" ht="13.5" x14ac:dyDescent="0.35">
      <c r="A4964" s="674"/>
      <c r="C4964" s="672"/>
      <c r="D4964" s="675"/>
      <c r="E4964" s="477"/>
      <c r="F4964" s="477"/>
      <c r="G4964" s="670">
        <f>_xlfn.XLOOKUP(Table3[[#This Row],[district]],LISTS!B:B,LISTS!C:C,0,0,1)</f>
        <v>0</v>
      </c>
    </row>
    <row r="4965" spans="1:7" ht="13.5" x14ac:dyDescent="0.35">
      <c r="A4965" s="674"/>
      <c r="C4965" s="672"/>
      <c r="D4965" s="675"/>
      <c r="E4965" s="477"/>
      <c r="F4965" s="477"/>
      <c r="G4965" s="670">
        <f>_xlfn.XLOOKUP(Table3[[#This Row],[district]],LISTS!B:B,LISTS!C:C,0,0,1)</f>
        <v>0</v>
      </c>
    </row>
    <row r="4966" spans="1:7" ht="13.5" x14ac:dyDescent="0.35">
      <c r="A4966" s="674"/>
      <c r="C4966" s="672"/>
      <c r="D4966" s="675"/>
      <c r="E4966" s="477"/>
      <c r="F4966" s="477"/>
      <c r="G4966" s="670">
        <f>_xlfn.XLOOKUP(Table3[[#This Row],[district]],LISTS!B:B,LISTS!C:C,0,0,1)</f>
        <v>0</v>
      </c>
    </row>
    <row r="4967" spans="1:7" ht="13.5" x14ac:dyDescent="0.35">
      <c r="A4967" s="674"/>
      <c r="C4967" s="672"/>
      <c r="D4967" s="675"/>
      <c r="E4967" s="477"/>
      <c r="F4967" s="477"/>
      <c r="G4967" s="670">
        <f>_xlfn.XLOOKUP(Table3[[#This Row],[district]],LISTS!B:B,LISTS!C:C,0,0,1)</f>
        <v>0</v>
      </c>
    </row>
    <row r="4968" spans="1:7" ht="13.5" x14ac:dyDescent="0.35">
      <c r="A4968" s="674"/>
      <c r="C4968" s="672"/>
      <c r="D4968" s="675"/>
      <c r="E4968" s="477"/>
      <c r="F4968" s="477"/>
      <c r="G4968" s="670">
        <f>_xlfn.XLOOKUP(Table3[[#This Row],[district]],LISTS!B:B,LISTS!C:C,0,0,1)</f>
        <v>0</v>
      </c>
    </row>
    <row r="4969" spans="1:7" ht="13.5" x14ac:dyDescent="0.35">
      <c r="A4969" s="674"/>
      <c r="C4969" s="672"/>
      <c r="D4969" s="675"/>
      <c r="E4969" s="477"/>
      <c r="F4969" s="477"/>
      <c r="G4969" s="670">
        <f>_xlfn.XLOOKUP(Table3[[#This Row],[district]],LISTS!B:B,LISTS!C:C,0,0,1)</f>
        <v>0</v>
      </c>
    </row>
    <row r="4970" spans="1:7" ht="13.5" x14ac:dyDescent="0.35">
      <c r="A4970" s="674"/>
      <c r="C4970" s="672"/>
      <c r="D4970" s="675"/>
      <c r="E4970" s="477"/>
      <c r="F4970" s="477"/>
      <c r="G4970" s="670">
        <f>_xlfn.XLOOKUP(Table3[[#This Row],[district]],LISTS!B:B,LISTS!C:C,0,0,1)</f>
        <v>0</v>
      </c>
    </row>
    <row r="4971" spans="1:7" ht="13.5" x14ac:dyDescent="0.35">
      <c r="A4971" s="674"/>
      <c r="C4971" s="672"/>
      <c r="D4971" s="675"/>
      <c r="E4971" s="477"/>
      <c r="F4971" s="477"/>
      <c r="G4971" s="670">
        <f>_xlfn.XLOOKUP(Table3[[#This Row],[district]],LISTS!B:B,LISTS!C:C,0,0,1)</f>
        <v>0</v>
      </c>
    </row>
    <row r="4972" spans="1:7" ht="13.5" x14ac:dyDescent="0.35">
      <c r="A4972" s="674"/>
      <c r="C4972" s="672"/>
      <c r="D4972" s="675"/>
      <c r="E4972" s="477"/>
      <c r="F4972" s="477"/>
      <c r="G4972" s="670">
        <f>_xlfn.XLOOKUP(Table3[[#This Row],[district]],LISTS!B:B,LISTS!C:C,0,0,1)</f>
        <v>0</v>
      </c>
    </row>
    <row r="4973" spans="1:7" ht="13.5" x14ac:dyDescent="0.35">
      <c r="A4973" s="674"/>
      <c r="C4973" s="672"/>
      <c r="D4973" s="675"/>
      <c r="E4973" s="477"/>
      <c r="F4973" s="477"/>
      <c r="G4973" s="670">
        <f>_xlfn.XLOOKUP(Table3[[#This Row],[district]],LISTS!B:B,LISTS!C:C,0,0,1)</f>
        <v>0</v>
      </c>
    </row>
    <row r="4974" spans="1:7" ht="13.5" x14ac:dyDescent="0.35">
      <c r="A4974" s="674"/>
      <c r="C4974" s="672"/>
      <c r="D4974" s="675"/>
      <c r="E4974" s="477"/>
      <c r="F4974" s="477"/>
      <c r="G4974" s="670">
        <f>_xlfn.XLOOKUP(Table3[[#This Row],[district]],LISTS!B:B,LISTS!C:C,0,0,1)</f>
        <v>0</v>
      </c>
    </row>
    <row r="4975" spans="1:7" ht="13.5" x14ac:dyDescent="0.35">
      <c r="A4975" s="674"/>
      <c r="C4975" s="672"/>
      <c r="D4975" s="675"/>
      <c r="E4975" s="477"/>
      <c r="F4975" s="477"/>
      <c r="G4975" s="670">
        <f>_xlfn.XLOOKUP(Table3[[#This Row],[district]],LISTS!B:B,LISTS!C:C,0,0,1)</f>
        <v>0</v>
      </c>
    </row>
    <row r="4976" spans="1:7" ht="13.5" x14ac:dyDescent="0.35">
      <c r="A4976" s="674"/>
      <c r="C4976" s="672"/>
      <c r="D4976" s="675"/>
      <c r="E4976" s="477"/>
      <c r="F4976" s="477"/>
      <c r="G4976" s="670">
        <f>_xlfn.XLOOKUP(Table3[[#This Row],[district]],LISTS!B:B,LISTS!C:C,0,0,1)</f>
        <v>0</v>
      </c>
    </row>
    <row r="4977" spans="1:7" ht="13.5" x14ac:dyDescent="0.35">
      <c r="A4977" s="674"/>
      <c r="C4977" s="672"/>
      <c r="D4977" s="675"/>
      <c r="E4977" s="477"/>
      <c r="F4977" s="477"/>
      <c r="G4977" s="670">
        <f>_xlfn.XLOOKUP(Table3[[#This Row],[district]],LISTS!B:B,LISTS!C:C,0,0,1)</f>
        <v>0</v>
      </c>
    </row>
    <row r="4978" spans="1:7" ht="13.5" x14ac:dyDescent="0.35">
      <c r="A4978" s="674"/>
      <c r="C4978" s="672"/>
      <c r="D4978" s="675"/>
      <c r="E4978" s="477"/>
      <c r="F4978" s="477"/>
      <c r="G4978" s="670">
        <f>_xlfn.XLOOKUP(Table3[[#This Row],[district]],LISTS!B:B,LISTS!C:C,0,0,1)</f>
        <v>0</v>
      </c>
    </row>
    <row r="4979" spans="1:7" ht="13.5" x14ac:dyDescent="0.35">
      <c r="A4979" s="674"/>
      <c r="C4979" s="672"/>
      <c r="D4979" s="675"/>
      <c r="E4979" s="477"/>
      <c r="F4979" s="477"/>
      <c r="G4979" s="670">
        <f>_xlfn.XLOOKUP(Table3[[#This Row],[district]],LISTS!B:B,LISTS!C:C,0,0,1)</f>
        <v>0</v>
      </c>
    </row>
    <row r="4980" spans="1:7" ht="13.5" x14ac:dyDescent="0.35">
      <c r="A4980" s="674"/>
      <c r="C4980" s="672"/>
      <c r="D4980" s="675"/>
      <c r="E4980" s="477"/>
      <c r="F4980" s="477"/>
      <c r="G4980" s="670">
        <f>_xlfn.XLOOKUP(Table3[[#This Row],[district]],LISTS!B:B,LISTS!C:C,0,0,1)</f>
        <v>0</v>
      </c>
    </row>
    <row r="4981" spans="1:7" ht="13.5" x14ac:dyDescent="0.35">
      <c r="A4981" s="674"/>
      <c r="C4981" s="672"/>
      <c r="D4981" s="675"/>
      <c r="E4981" s="477"/>
      <c r="F4981" s="477"/>
      <c r="G4981" s="670">
        <f>_xlfn.XLOOKUP(Table3[[#This Row],[district]],LISTS!B:B,LISTS!C:C,0,0,1)</f>
        <v>0</v>
      </c>
    </row>
    <row r="4982" spans="1:7" ht="13.5" x14ac:dyDescent="0.35">
      <c r="A4982" s="674"/>
      <c r="C4982" s="672"/>
      <c r="D4982" s="675"/>
      <c r="E4982" s="477"/>
      <c r="F4982" s="477"/>
      <c r="G4982" s="670">
        <f>_xlfn.XLOOKUP(Table3[[#This Row],[district]],LISTS!B:B,LISTS!C:C,0,0,1)</f>
        <v>0</v>
      </c>
    </row>
    <row r="4983" spans="1:7" ht="13.5" x14ac:dyDescent="0.35">
      <c r="A4983" s="674"/>
      <c r="C4983" s="672"/>
      <c r="D4983" s="675"/>
      <c r="E4983" s="477"/>
      <c r="F4983" s="477"/>
      <c r="G4983" s="670">
        <f>_xlfn.XLOOKUP(Table3[[#This Row],[district]],LISTS!B:B,LISTS!C:C,0,0,1)</f>
        <v>0</v>
      </c>
    </row>
    <row r="4984" spans="1:7" ht="13.5" x14ac:dyDescent="0.35">
      <c r="A4984" s="674"/>
      <c r="C4984" s="672"/>
      <c r="D4984" s="675"/>
      <c r="E4984" s="477"/>
      <c r="F4984" s="477"/>
      <c r="G4984" s="670">
        <f>_xlfn.XLOOKUP(Table3[[#This Row],[district]],LISTS!B:B,LISTS!C:C,0,0,1)</f>
        <v>0</v>
      </c>
    </row>
    <row r="4985" spans="1:7" ht="13.5" x14ac:dyDescent="0.35">
      <c r="A4985" s="674"/>
      <c r="C4985" s="672"/>
      <c r="D4985" s="675"/>
      <c r="E4985" s="477"/>
      <c r="F4985" s="477"/>
      <c r="G4985" s="670">
        <f>_xlfn.XLOOKUP(Table3[[#This Row],[district]],LISTS!B:B,LISTS!C:C,0,0,1)</f>
        <v>0</v>
      </c>
    </row>
    <row r="4986" spans="1:7" ht="13.5" x14ac:dyDescent="0.35">
      <c r="A4986" s="674"/>
      <c r="C4986" s="672"/>
      <c r="D4986" s="675"/>
      <c r="E4986" s="477"/>
      <c r="F4986" s="477"/>
      <c r="G4986" s="670">
        <f>_xlfn.XLOOKUP(Table3[[#This Row],[district]],LISTS!B:B,LISTS!C:C,0,0,1)</f>
        <v>0</v>
      </c>
    </row>
    <row r="4987" spans="1:7" ht="13.5" x14ac:dyDescent="0.35">
      <c r="A4987" s="674"/>
      <c r="C4987" s="672"/>
      <c r="D4987" s="675"/>
      <c r="E4987" s="477"/>
      <c r="F4987" s="477"/>
      <c r="G4987" s="670">
        <f>_xlfn.XLOOKUP(Table3[[#This Row],[district]],LISTS!B:B,LISTS!C:C,0,0,1)</f>
        <v>0</v>
      </c>
    </row>
    <row r="4988" spans="1:7" ht="13.5" x14ac:dyDescent="0.35">
      <c r="A4988" s="674"/>
      <c r="C4988" s="672"/>
      <c r="D4988" s="675"/>
      <c r="E4988" s="477"/>
      <c r="F4988" s="477"/>
      <c r="G4988" s="670">
        <f>_xlfn.XLOOKUP(Table3[[#This Row],[district]],LISTS!B:B,LISTS!C:C,0,0,1)</f>
        <v>0</v>
      </c>
    </row>
    <row r="4989" spans="1:7" ht="13.5" x14ac:dyDescent="0.35">
      <c r="A4989" s="674"/>
      <c r="C4989" s="672"/>
      <c r="D4989" s="675"/>
      <c r="E4989" s="477"/>
      <c r="F4989" s="477"/>
      <c r="G4989" s="670">
        <f>_xlfn.XLOOKUP(Table3[[#This Row],[district]],LISTS!B:B,LISTS!C:C,0,0,1)</f>
        <v>0</v>
      </c>
    </row>
    <row r="4990" spans="1:7" ht="13.5" x14ac:dyDescent="0.35">
      <c r="A4990" s="674"/>
      <c r="C4990" s="672"/>
      <c r="D4990" s="675"/>
      <c r="E4990" s="477"/>
      <c r="F4990" s="477"/>
      <c r="G4990" s="670">
        <f>_xlfn.XLOOKUP(Table3[[#This Row],[district]],LISTS!B:B,LISTS!C:C,0,0,1)</f>
        <v>0</v>
      </c>
    </row>
    <row r="4991" spans="1:7" ht="13.5" x14ac:dyDescent="0.35">
      <c r="A4991" s="674"/>
      <c r="C4991" s="672"/>
      <c r="D4991" s="675"/>
      <c r="E4991" s="477"/>
      <c r="F4991" s="477"/>
      <c r="G4991" s="670">
        <f>_xlfn.XLOOKUP(Table3[[#This Row],[district]],LISTS!B:B,LISTS!C:C,0,0,1)</f>
        <v>0</v>
      </c>
    </row>
    <row r="4992" spans="1:7" ht="13.5" x14ac:dyDescent="0.35">
      <c r="A4992" s="674"/>
      <c r="C4992" s="672"/>
      <c r="D4992" s="675"/>
      <c r="E4992" s="477"/>
      <c r="F4992" s="477"/>
      <c r="G4992" s="670">
        <f>_xlfn.XLOOKUP(Table3[[#This Row],[district]],LISTS!B:B,LISTS!C:C,0,0,1)</f>
        <v>0</v>
      </c>
    </row>
    <row r="4993" spans="1:7" ht="13.5" x14ac:dyDescent="0.35">
      <c r="A4993" s="674"/>
      <c r="C4993" s="672"/>
      <c r="D4993" s="675"/>
      <c r="E4993" s="477"/>
      <c r="F4993" s="477"/>
      <c r="G4993" s="670">
        <f>_xlfn.XLOOKUP(Table3[[#This Row],[district]],LISTS!B:B,LISTS!C:C,0,0,1)</f>
        <v>0</v>
      </c>
    </row>
    <row r="4994" spans="1:7" ht="13.5" x14ac:dyDescent="0.35">
      <c r="A4994" s="674"/>
      <c r="C4994" s="672"/>
      <c r="D4994" s="675"/>
      <c r="E4994" s="477"/>
      <c r="F4994" s="477"/>
      <c r="G4994" s="670">
        <f>_xlfn.XLOOKUP(Table3[[#This Row],[district]],LISTS!B:B,LISTS!C:C,0,0,1)</f>
        <v>0</v>
      </c>
    </row>
    <row r="4995" spans="1:7" ht="13.5" x14ac:dyDescent="0.35">
      <c r="A4995" s="674"/>
      <c r="C4995" s="672"/>
      <c r="D4995" s="675"/>
      <c r="E4995" s="477"/>
      <c r="F4995" s="477"/>
      <c r="G4995" s="670">
        <f>_xlfn.XLOOKUP(Table3[[#This Row],[district]],LISTS!B:B,LISTS!C:C,0,0,1)</f>
        <v>0</v>
      </c>
    </row>
    <row r="4996" spans="1:7" ht="13.5" x14ac:dyDescent="0.35">
      <c r="A4996" s="674"/>
      <c r="C4996" s="672"/>
      <c r="D4996" s="675"/>
      <c r="E4996" s="477"/>
      <c r="F4996" s="477"/>
      <c r="G4996" s="670">
        <f>_xlfn.XLOOKUP(Table3[[#This Row],[district]],LISTS!B:B,LISTS!C:C,0,0,1)</f>
        <v>0</v>
      </c>
    </row>
    <row r="4997" spans="1:7" ht="13.5" x14ac:dyDescent="0.35">
      <c r="A4997" s="674"/>
      <c r="C4997" s="672"/>
      <c r="D4997" s="675"/>
      <c r="E4997" s="477"/>
      <c r="F4997" s="477"/>
      <c r="G4997" s="670">
        <f>_xlfn.XLOOKUP(Table3[[#This Row],[district]],LISTS!B:B,LISTS!C:C,0,0,1)</f>
        <v>0</v>
      </c>
    </row>
    <row r="4998" spans="1:7" ht="13.5" x14ac:dyDescent="0.35">
      <c r="A4998" s="674"/>
      <c r="C4998" s="672"/>
      <c r="D4998" s="675"/>
      <c r="E4998" s="477"/>
      <c r="F4998" s="477"/>
      <c r="G4998" s="670">
        <f>_xlfn.XLOOKUP(Table3[[#This Row],[district]],LISTS!B:B,LISTS!C:C,0,0,1)</f>
        <v>0</v>
      </c>
    </row>
    <row r="4999" spans="1:7" ht="13.5" x14ac:dyDescent="0.35">
      <c r="A4999" s="674"/>
      <c r="C4999" s="672"/>
      <c r="D4999" s="675"/>
      <c r="E4999" s="477"/>
      <c r="F4999" s="477"/>
      <c r="G4999" s="670">
        <f>_xlfn.XLOOKUP(Table3[[#This Row],[district]],LISTS!B:B,LISTS!C:C,0,0,1)</f>
        <v>0</v>
      </c>
    </row>
    <row r="5000" spans="1:7" ht="13.5" x14ac:dyDescent="0.35">
      <c r="A5000" s="674"/>
      <c r="C5000" s="672"/>
      <c r="D5000" s="675"/>
      <c r="E5000" s="477"/>
      <c r="F5000" s="477"/>
      <c r="G5000" s="670">
        <f>_xlfn.XLOOKUP(Table3[[#This Row],[district]],LISTS!B:B,LISTS!C:C,0,0,1)</f>
        <v>0</v>
      </c>
    </row>
    <row r="5001" spans="1:7" ht="13.5" x14ac:dyDescent="0.35">
      <c r="A5001" s="674"/>
      <c r="C5001" s="672"/>
      <c r="D5001" s="675"/>
      <c r="E5001" s="477"/>
      <c r="F5001" s="477"/>
      <c r="G5001" s="670">
        <f>_xlfn.XLOOKUP(Table3[[#This Row],[district]],LISTS!B:B,LISTS!C:C,0,0,1)</f>
        <v>0</v>
      </c>
    </row>
    <row r="5002" spans="1:7" ht="13.5" x14ac:dyDescent="0.35">
      <c r="A5002" s="674"/>
      <c r="C5002" s="672"/>
      <c r="D5002" s="675"/>
      <c r="E5002" s="477"/>
      <c r="F5002" s="477"/>
      <c r="G5002" s="670">
        <f>_xlfn.XLOOKUP(Table3[[#This Row],[district]],LISTS!B:B,LISTS!C:C,0,0,1)</f>
        <v>0</v>
      </c>
    </row>
    <row r="5003" spans="1:7" ht="13.5" x14ac:dyDescent="0.35">
      <c r="A5003" s="674"/>
      <c r="C5003" s="672"/>
      <c r="D5003" s="675"/>
      <c r="E5003" s="477"/>
      <c r="F5003" s="477"/>
      <c r="G5003" s="670">
        <f>_xlfn.XLOOKUP(Table3[[#This Row],[district]],LISTS!B:B,LISTS!C:C,0,0,1)</f>
        <v>0</v>
      </c>
    </row>
    <row r="5004" spans="1:7" ht="13.5" x14ac:dyDescent="0.35">
      <c r="A5004" s="674"/>
      <c r="C5004" s="672"/>
      <c r="D5004" s="675"/>
      <c r="E5004" s="477"/>
      <c r="F5004" s="477"/>
      <c r="G5004" s="670">
        <f>_xlfn.XLOOKUP(Table3[[#This Row],[district]],LISTS!B:B,LISTS!C:C,0,0,1)</f>
        <v>0</v>
      </c>
    </row>
    <row r="5005" spans="1:7" ht="13.5" x14ac:dyDescent="0.35">
      <c r="A5005" s="674"/>
      <c r="C5005" s="672"/>
      <c r="D5005" s="675"/>
      <c r="E5005" s="477"/>
      <c r="F5005" s="477"/>
      <c r="G5005" s="670">
        <f>_xlfn.XLOOKUP(Table3[[#This Row],[district]],LISTS!B:B,LISTS!C:C,0,0,1)</f>
        <v>0</v>
      </c>
    </row>
    <row r="5006" spans="1:7" ht="13.5" x14ac:dyDescent="0.35">
      <c r="A5006" s="674"/>
      <c r="C5006" s="672"/>
      <c r="D5006" s="675"/>
      <c r="E5006" s="477"/>
      <c r="F5006" s="477"/>
      <c r="G5006" s="670">
        <f>_xlfn.XLOOKUP(Table3[[#This Row],[district]],LISTS!B:B,LISTS!C:C,0,0,1)</f>
        <v>0</v>
      </c>
    </row>
    <row r="5007" spans="1:7" ht="13.5" x14ac:dyDescent="0.35">
      <c r="A5007" s="674"/>
      <c r="C5007" s="672"/>
      <c r="D5007" s="675"/>
      <c r="E5007" s="477"/>
      <c r="F5007" s="477"/>
      <c r="G5007" s="670">
        <f>_xlfn.XLOOKUP(Table3[[#This Row],[district]],LISTS!B:B,LISTS!C:C,0,0,1)</f>
        <v>0</v>
      </c>
    </row>
    <row r="5008" spans="1:7" ht="13.5" x14ac:dyDescent="0.35">
      <c r="A5008" s="674"/>
      <c r="C5008" s="672"/>
      <c r="D5008" s="675"/>
      <c r="E5008" s="477"/>
      <c r="F5008" s="477"/>
      <c r="G5008" s="670">
        <f>_xlfn.XLOOKUP(Table3[[#This Row],[district]],LISTS!B:B,LISTS!C:C,0,0,1)</f>
        <v>0</v>
      </c>
    </row>
    <row r="5009" spans="1:7" ht="13.5" x14ac:dyDescent="0.35">
      <c r="A5009" s="674"/>
      <c r="C5009" s="672"/>
      <c r="D5009" s="675"/>
      <c r="E5009" s="477"/>
      <c r="F5009" s="477"/>
      <c r="G5009" s="670">
        <f>_xlfn.XLOOKUP(Table3[[#This Row],[district]],LISTS!B:B,LISTS!C:C,0,0,1)</f>
        <v>0</v>
      </c>
    </row>
    <row r="5010" spans="1:7" ht="13.5" x14ac:dyDescent="0.35">
      <c r="A5010" s="674"/>
      <c r="C5010" s="672"/>
      <c r="D5010" s="675"/>
      <c r="E5010" s="477"/>
      <c r="F5010" s="477"/>
      <c r="G5010" s="670">
        <f>_xlfn.XLOOKUP(Table3[[#This Row],[district]],LISTS!B:B,LISTS!C:C,0,0,1)</f>
        <v>0</v>
      </c>
    </row>
    <row r="5011" spans="1:7" ht="13.5" x14ac:dyDescent="0.35">
      <c r="A5011" s="674"/>
      <c r="C5011" s="672"/>
      <c r="D5011" s="675"/>
      <c r="E5011" s="477"/>
      <c r="F5011" s="477"/>
      <c r="G5011" s="670">
        <f>_xlfn.XLOOKUP(Table3[[#This Row],[district]],LISTS!B:B,LISTS!C:C,0,0,1)</f>
        <v>0</v>
      </c>
    </row>
    <row r="5012" spans="1:7" ht="13.5" x14ac:dyDescent="0.35">
      <c r="A5012" s="674"/>
      <c r="C5012" s="672"/>
      <c r="D5012" s="675"/>
      <c r="E5012" s="477"/>
      <c r="F5012" s="477"/>
      <c r="G5012" s="670">
        <f>_xlfn.XLOOKUP(Table3[[#This Row],[district]],LISTS!B:B,LISTS!C:C,0,0,1)</f>
        <v>0</v>
      </c>
    </row>
    <row r="5013" spans="1:7" ht="13.5" x14ac:dyDescent="0.35">
      <c r="A5013" s="674"/>
      <c r="C5013" s="672"/>
      <c r="D5013" s="675"/>
      <c r="E5013" s="477"/>
      <c r="F5013" s="477"/>
      <c r="G5013" s="670">
        <f>_xlfn.XLOOKUP(Table3[[#This Row],[district]],LISTS!B:B,LISTS!C:C,0,0,1)</f>
        <v>0</v>
      </c>
    </row>
    <row r="5014" spans="1:7" ht="13.5" x14ac:dyDescent="0.35">
      <c r="A5014" s="674"/>
      <c r="C5014" s="672"/>
      <c r="D5014" s="675"/>
      <c r="E5014" s="477"/>
      <c r="F5014" s="477"/>
      <c r="G5014" s="670">
        <f>_xlfn.XLOOKUP(Table3[[#This Row],[district]],LISTS!B:B,LISTS!C:C,0,0,1)</f>
        <v>0</v>
      </c>
    </row>
    <row r="5015" spans="1:7" ht="13.5" x14ac:dyDescent="0.35">
      <c r="A5015" s="674"/>
      <c r="C5015" s="672"/>
      <c r="D5015" s="675"/>
      <c r="E5015" s="477"/>
      <c r="F5015" s="477"/>
      <c r="G5015" s="670">
        <f>_xlfn.XLOOKUP(Table3[[#This Row],[district]],LISTS!B:B,LISTS!C:C,0,0,1)</f>
        <v>0</v>
      </c>
    </row>
    <row r="5016" spans="1:7" ht="13.5" x14ac:dyDescent="0.35">
      <c r="A5016" s="674"/>
      <c r="C5016" s="672"/>
      <c r="D5016" s="675"/>
      <c r="E5016" s="477"/>
      <c r="F5016" s="477"/>
      <c r="G5016" s="670">
        <f>_xlfn.XLOOKUP(Table3[[#This Row],[district]],LISTS!B:B,LISTS!C:C,0,0,1)</f>
        <v>0</v>
      </c>
    </row>
    <row r="5017" spans="1:7" ht="13.5" x14ac:dyDescent="0.35">
      <c r="A5017" s="674"/>
      <c r="C5017" s="672"/>
      <c r="D5017" s="675"/>
      <c r="E5017" s="477"/>
      <c r="F5017" s="477"/>
      <c r="G5017" s="670">
        <f>_xlfn.XLOOKUP(Table3[[#This Row],[district]],LISTS!B:B,LISTS!C:C,0,0,1)</f>
        <v>0</v>
      </c>
    </row>
    <row r="5018" spans="1:7" ht="13.5" x14ac:dyDescent="0.35">
      <c r="A5018" s="674"/>
      <c r="C5018" s="672"/>
      <c r="D5018" s="675"/>
      <c r="E5018" s="477"/>
      <c r="F5018" s="477"/>
      <c r="G5018" s="670">
        <f>_xlfn.XLOOKUP(Table3[[#This Row],[district]],LISTS!B:B,LISTS!C:C,0,0,1)</f>
        <v>0</v>
      </c>
    </row>
    <row r="5019" spans="1:7" ht="13.5" x14ac:dyDescent="0.35">
      <c r="A5019" s="674"/>
      <c r="C5019" s="672"/>
      <c r="D5019" s="675"/>
      <c r="E5019" s="477"/>
      <c r="F5019" s="477"/>
      <c r="G5019" s="670">
        <f>_xlfn.XLOOKUP(Table3[[#This Row],[district]],LISTS!B:B,LISTS!C:C,0,0,1)</f>
        <v>0</v>
      </c>
    </row>
    <row r="5020" spans="1:7" ht="13.5" x14ac:dyDescent="0.35">
      <c r="A5020" s="674"/>
      <c r="C5020" s="672"/>
      <c r="D5020" s="675"/>
      <c r="E5020" s="477"/>
      <c r="F5020" s="477"/>
      <c r="G5020" s="670">
        <f>_xlfn.XLOOKUP(Table3[[#This Row],[district]],LISTS!B:B,LISTS!C:C,0,0,1)</f>
        <v>0</v>
      </c>
    </row>
    <row r="5021" spans="1:7" ht="13.5" x14ac:dyDescent="0.35">
      <c r="A5021" s="674"/>
      <c r="C5021" s="672"/>
      <c r="D5021" s="675"/>
      <c r="E5021" s="477"/>
      <c r="F5021" s="477"/>
      <c r="G5021" s="670">
        <f>_xlfn.XLOOKUP(Table3[[#This Row],[district]],LISTS!B:B,LISTS!C:C,0,0,1)</f>
        <v>0</v>
      </c>
    </row>
    <row r="5022" spans="1:7" ht="13.5" x14ac:dyDescent="0.35">
      <c r="A5022" s="674"/>
      <c r="C5022" s="672"/>
      <c r="D5022" s="675"/>
      <c r="E5022" s="477"/>
      <c r="F5022" s="477"/>
      <c r="G5022" s="670">
        <f>_xlfn.XLOOKUP(Table3[[#This Row],[district]],LISTS!B:B,LISTS!C:C,0,0,1)</f>
        <v>0</v>
      </c>
    </row>
    <row r="5023" spans="1:7" ht="13.5" x14ac:dyDescent="0.35">
      <c r="A5023" s="674"/>
      <c r="C5023" s="672"/>
      <c r="D5023" s="675"/>
      <c r="E5023" s="477"/>
      <c r="F5023" s="477"/>
      <c r="G5023" s="670">
        <f>_xlfn.XLOOKUP(Table3[[#This Row],[district]],LISTS!B:B,LISTS!C:C,0,0,1)</f>
        <v>0</v>
      </c>
    </row>
    <row r="5024" spans="1:7" ht="13.5" x14ac:dyDescent="0.35">
      <c r="A5024" s="674"/>
      <c r="C5024" s="672"/>
      <c r="D5024" s="675"/>
      <c r="E5024" s="477"/>
      <c r="F5024" s="477"/>
      <c r="G5024" s="670">
        <f>_xlfn.XLOOKUP(Table3[[#This Row],[district]],LISTS!B:B,LISTS!C:C,0,0,1)</f>
        <v>0</v>
      </c>
    </row>
    <row r="5025" spans="1:7" ht="13.5" x14ac:dyDescent="0.35">
      <c r="A5025" s="674"/>
      <c r="C5025" s="672"/>
      <c r="D5025" s="675"/>
      <c r="E5025" s="477"/>
      <c r="F5025" s="477"/>
      <c r="G5025" s="670">
        <f>_xlfn.XLOOKUP(Table3[[#This Row],[district]],LISTS!B:B,LISTS!C:C,0,0,1)</f>
        <v>0</v>
      </c>
    </row>
    <row r="5026" spans="1:7" ht="13.5" x14ac:dyDescent="0.35">
      <c r="A5026" s="674"/>
      <c r="C5026" s="672"/>
      <c r="D5026" s="675"/>
      <c r="E5026" s="477"/>
      <c r="F5026" s="477"/>
      <c r="G5026" s="670">
        <f>_xlfn.XLOOKUP(Table3[[#This Row],[district]],LISTS!B:B,LISTS!C:C,0,0,1)</f>
        <v>0</v>
      </c>
    </row>
    <row r="5027" spans="1:7" ht="13.5" x14ac:dyDescent="0.35">
      <c r="A5027" s="674"/>
      <c r="C5027" s="672"/>
      <c r="D5027" s="675"/>
      <c r="E5027" s="477"/>
      <c r="F5027" s="477"/>
      <c r="G5027" s="670">
        <f>_xlfn.XLOOKUP(Table3[[#This Row],[district]],LISTS!B:B,LISTS!C:C,0,0,1)</f>
        <v>0</v>
      </c>
    </row>
    <row r="5028" spans="1:7" ht="13.5" x14ac:dyDescent="0.35">
      <c r="A5028" s="674"/>
      <c r="C5028" s="672"/>
      <c r="D5028" s="675"/>
      <c r="E5028" s="477"/>
      <c r="F5028" s="477"/>
      <c r="G5028" s="670">
        <f>_xlfn.XLOOKUP(Table3[[#This Row],[district]],LISTS!B:B,LISTS!C:C,0,0,1)</f>
        <v>0</v>
      </c>
    </row>
    <row r="5029" spans="1:7" ht="13.5" x14ac:dyDescent="0.35">
      <c r="A5029" s="674"/>
      <c r="C5029" s="672"/>
      <c r="D5029" s="675"/>
      <c r="E5029" s="477"/>
      <c r="F5029" s="477"/>
      <c r="G5029" s="670">
        <f>_xlfn.XLOOKUP(Table3[[#This Row],[district]],LISTS!B:B,LISTS!C:C,0,0,1)</f>
        <v>0</v>
      </c>
    </row>
    <row r="5030" spans="1:7" ht="13.5" x14ac:dyDescent="0.35">
      <c r="A5030" s="674"/>
      <c r="C5030" s="672"/>
      <c r="D5030" s="675"/>
      <c r="E5030" s="477"/>
      <c r="F5030" s="477"/>
      <c r="G5030" s="670">
        <f>_xlfn.XLOOKUP(Table3[[#This Row],[district]],LISTS!B:B,LISTS!C:C,0,0,1)</f>
        <v>0</v>
      </c>
    </row>
    <row r="5031" spans="1:7" ht="13.5" x14ac:dyDescent="0.35">
      <c r="A5031" s="674"/>
      <c r="C5031" s="672"/>
      <c r="D5031" s="675"/>
      <c r="E5031" s="477"/>
      <c r="F5031" s="477"/>
      <c r="G5031" s="670">
        <f>_xlfn.XLOOKUP(Table3[[#This Row],[district]],LISTS!B:B,LISTS!C:C,0,0,1)</f>
        <v>0</v>
      </c>
    </row>
    <row r="5032" spans="1:7" ht="13.5" x14ac:dyDescent="0.35">
      <c r="A5032" s="674"/>
      <c r="C5032" s="672"/>
      <c r="D5032" s="675"/>
      <c r="E5032" s="477"/>
      <c r="F5032" s="477"/>
      <c r="G5032" s="670">
        <f>_xlfn.XLOOKUP(Table3[[#This Row],[district]],LISTS!B:B,LISTS!C:C,0,0,1)</f>
        <v>0</v>
      </c>
    </row>
    <row r="5033" spans="1:7" ht="13.5" x14ac:dyDescent="0.35">
      <c r="A5033" s="674"/>
      <c r="C5033" s="672"/>
      <c r="D5033" s="675"/>
      <c r="E5033" s="477"/>
      <c r="F5033" s="477"/>
      <c r="G5033" s="670">
        <f>_xlfn.XLOOKUP(Table3[[#This Row],[district]],LISTS!B:B,LISTS!C:C,0,0,1)</f>
        <v>0</v>
      </c>
    </row>
    <row r="5034" spans="1:7" ht="13.5" x14ac:dyDescent="0.35">
      <c r="A5034" s="674"/>
      <c r="C5034" s="672"/>
      <c r="D5034" s="675"/>
      <c r="E5034" s="477"/>
      <c r="F5034" s="477"/>
      <c r="G5034" s="670">
        <f>_xlfn.XLOOKUP(Table3[[#This Row],[district]],LISTS!B:B,LISTS!C:C,0,0,1)</f>
        <v>0</v>
      </c>
    </row>
    <row r="5035" spans="1:7" ht="13.5" x14ac:dyDescent="0.35">
      <c r="A5035" s="674"/>
      <c r="C5035" s="672"/>
      <c r="D5035" s="675"/>
      <c r="E5035" s="477"/>
      <c r="F5035" s="477"/>
      <c r="G5035" s="670">
        <f>_xlfn.XLOOKUP(Table3[[#This Row],[district]],LISTS!B:B,LISTS!C:C,0,0,1)</f>
        <v>0</v>
      </c>
    </row>
    <row r="5036" spans="1:7" ht="13.5" x14ac:dyDescent="0.35">
      <c r="A5036" s="674"/>
      <c r="C5036" s="672"/>
      <c r="D5036" s="675"/>
      <c r="E5036" s="477"/>
      <c r="F5036" s="477"/>
      <c r="G5036" s="670">
        <f>_xlfn.XLOOKUP(Table3[[#This Row],[district]],LISTS!B:B,LISTS!C:C,0,0,1)</f>
        <v>0</v>
      </c>
    </row>
    <row r="5037" spans="1:7" ht="13.5" x14ac:dyDescent="0.35">
      <c r="A5037" s="674"/>
      <c r="C5037" s="672"/>
      <c r="D5037" s="675"/>
      <c r="E5037" s="477"/>
      <c r="F5037" s="477"/>
      <c r="G5037" s="670">
        <f>_xlfn.XLOOKUP(Table3[[#This Row],[district]],LISTS!B:B,LISTS!C:C,0,0,1)</f>
        <v>0</v>
      </c>
    </row>
    <row r="5038" spans="1:7" ht="13.5" x14ac:dyDescent="0.35">
      <c r="A5038" s="674"/>
      <c r="C5038" s="672"/>
      <c r="D5038" s="675"/>
      <c r="E5038" s="477"/>
      <c r="F5038" s="477"/>
      <c r="G5038" s="670">
        <f>_xlfn.XLOOKUP(Table3[[#This Row],[district]],LISTS!B:B,LISTS!C:C,0,0,1)</f>
        <v>0</v>
      </c>
    </row>
    <row r="5039" spans="1:7" ht="13.5" x14ac:dyDescent="0.35">
      <c r="A5039" s="674"/>
      <c r="C5039" s="672"/>
      <c r="D5039" s="675"/>
      <c r="E5039" s="477"/>
      <c r="F5039" s="477"/>
      <c r="G5039" s="670">
        <f>_xlfn.XLOOKUP(Table3[[#This Row],[district]],LISTS!B:B,LISTS!C:C,0,0,1)</f>
        <v>0</v>
      </c>
    </row>
    <row r="5040" spans="1:7" ht="13.5" x14ac:dyDescent="0.35">
      <c r="A5040" s="674"/>
      <c r="C5040" s="672"/>
      <c r="D5040" s="675"/>
      <c r="E5040" s="477"/>
      <c r="F5040" s="477"/>
      <c r="G5040" s="670">
        <f>_xlfn.XLOOKUP(Table3[[#This Row],[district]],LISTS!B:B,LISTS!C:C,0,0,1)</f>
        <v>0</v>
      </c>
    </row>
    <row r="5041" spans="1:7" ht="13.5" x14ac:dyDescent="0.35">
      <c r="A5041" s="674"/>
      <c r="C5041" s="672"/>
      <c r="D5041" s="675"/>
      <c r="E5041" s="477"/>
      <c r="F5041" s="477"/>
      <c r="G5041" s="670">
        <f>_xlfn.XLOOKUP(Table3[[#This Row],[district]],LISTS!B:B,LISTS!C:C,0,0,1)</f>
        <v>0</v>
      </c>
    </row>
    <row r="5042" spans="1:7" ht="13.5" x14ac:dyDescent="0.35">
      <c r="A5042" s="674"/>
      <c r="C5042" s="672"/>
      <c r="D5042" s="675"/>
      <c r="E5042" s="477"/>
      <c r="F5042" s="477"/>
      <c r="G5042" s="670">
        <f>_xlfn.XLOOKUP(Table3[[#This Row],[district]],LISTS!B:B,LISTS!C:C,0,0,1)</f>
        <v>0</v>
      </c>
    </row>
    <row r="5043" spans="1:7" ht="13.5" x14ac:dyDescent="0.35">
      <c r="A5043" s="674"/>
      <c r="C5043" s="672"/>
      <c r="D5043" s="675"/>
      <c r="E5043" s="477"/>
      <c r="F5043" s="477"/>
      <c r="G5043" s="670">
        <f>_xlfn.XLOOKUP(Table3[[#This Row],[district]],LISTS!B:B,LISTS!C:C,0,0,1)</f>
        <v>0</v>
      </c>
    </row>
    <row r="5044" spans="1:7" ht="13.5" x14ac:dyDescent="0.35">
      <c r="A5044" s="674"/>
      <c r="C5044" s="672"/>
      <c r="D5044" s="675"/>
      <c r="E5044" s="477"/>
      <c r="F5044" s="477"/>
      <c r="G5044" s="670">
        <f>_xlfn.XLOOKUP(Table3[[#This Row],[district]],LISTS!B:B,LISTS!C:C,0,0,1)</f>
        <v>0</v>
      </c>
    </row>
    <row r="5045" spans="1:7" ht="13.5" x14ac:dyDescent="0.35">
      <c r="A5045" s="674"/>
      <c r="C5045" s="672"/>
      <c r="D5045" s="675"/>
      <c r="E5045" s="477"/>
      <c r="F5045" s="477"/>
      <c r="G5045" s="670">
        <f>_xlfn.XLOOKUP(Table3[[#This Row],[district]],LISTS!B:B,LISTS!C:C,0,0,1)</f>
        <v>0</v>
      </c>
    </row>
    <row r="5046" spans="1:7" ht="13.5" x14ac:dyDescent="0.35">
      <c r="A5046" s="674"/>
      <c r="C5046" s="672"/>
      <c r="D5046" s="675"/>
      <c r="E5046" s="477"/>
      <c r="F5046" s="477"/>
      <c r="G5046" s="670">
        <f>_xlfn.XLOOKUP(Table3[[#This Row],[district]],LISTS!B:B,LISTS!C:C,0,0,1)</f>
        <v>0</v>
      </c>
    </row>
    <row r="5047" spans="1:7" ht="13.5" x14ac:dyDescent="0.35">
      <c r="A5047" s="674"/>
      <c r="C5047" s="672"/>
      <c r="D5047" s="675"/>
      <c r="E5047" s="477"/>
      <c r="F5047" s="477"/>
      <c r="G5047" s="670">
        <f>_xlfn.XLOOKUP(Table3[[#This Row],[district]],LISTS!B:B,LISTS!C:C,0,0,1)</f>
        <v>0</v>
      </c>
    </row>
    <row r="5048" spans="1:7" ht="13.5" x14ac:dyDescent="0.35">
      <c r="A5048" s="674"/>
      <c r="C5048" s="672"/>
      <c r="D5048" s="675"/>
      <c r="E5048" s="477"/>
      <c r="F5048" s="477"/>
      <c r="G5048" s="670">
        <f>_xlfn.XLOOKUP(Table3[[#This Row],[district]],LISTS!B:B,LISTS!C:C,0,0,1)</f>
        <v>0</v>
      </c>
    </row>
    <row r="5049" spans="1:7" ht="13.5" x14ac:dyDescent="0.35">
      <c r="A5049" s="674"/>
      <c r="C5049" s="672"/>
      <c r="D5049" s="675"/>
      <c r="E5049" s="477"/>
      <c r="F5049" s="477"/>
      <c r="G5049" s="670">
        <f>_xlfn.XLOOKUP(Table3[[#This Row],[district]],LISTS!B:B,LISTS!C:C,0,0,1)</f>
        <v>0</v>
      </c>
    </row>
    <row r="5050" spans="1:7" ht="13.5" x14ac:dyDescent="0.35">
      <c r="A5050" s="674"/>
      <c r="C5050" s="672"/>
      <c r="D5050" s="675"/>
      <c r="E5050" s="477"/>
      <c r="F5050" s="477"/>
      <c r="G5050" s="670">
        <f>_xlfn.XLOOKUP(Table3[[#This Row],[district]],LISTS!B:B,LISTS!C:C,0,0,1)</f>
        <v>0</v>
      </c>
    </row>
    <row r="5051" spans="1:7" ht="13.5" x14ac:dyDescent="0.35">
      <c r="A5051" s="674"/>
      <c r="C5051" s="672"/>
      <c r="D5051" s="675"/>
      <c r="E5051" s="477"/>
      <c r="F5051" s="477"/>
      <c r="G5051" s="670">
        <f>_xlfn.XLOOKUP(Table3[[#This Row],[district]],LISTS!B:B,LISTS!C:C,0,0,1)</f>
        <v>0</v>
      </c>
    </row>
    <row r="5052" spans="1:7" ht="13.5" x14ac:dyDescent="0.35">
      <c r="A5052" s="674"/>
      <c r="C5052" s="672"/>
      <c r="D5052" s="675"/>
      <c r="E5052" s="477"/>
      <c r="F5052" s="477"/>
      <c r="G5052" s="670">
        <f>_xlfn.XLOOKUP(Table3[[#This Row],[district]],LISTS!B:B,LISTS!C:C,0,0,1)</f>
        <v>0</v>
      </c>
    </row>
    <row r="5053" spans="1:7" ht="13.5" x14ac:dyDescent="0.35">
      <c r="A5053" s="674"/>
      <c r="C5053" s="672"/>
      <c r="D5053" s="675"/>
      <c r="E5053" s="477"/>
      <c r="F5053" s="477"/>
      <c r="G5053" s="670">
        <f>_xlfn.XLOOKUP(Table3[[#This Row],[district]],LISTS!B:B,LISTS!C:C,0,0,1)</f>
        <v>0</v>
      </c>
    </row>
    <row r="5054" spans="1:7" ht="13.5" x14ac:dyDescent="0.35">
      <c r="A5054" s="674"/>
      <c r="C5054" s="672"/>
      <c r="D5054" s="675"/>
      <c r="E5054" s="477"/>
      <c r="F5054" s="477"/>
      <c r="G5054" s="670">
        <f>_xlfn.XLOOKUP(Table3[[#This Row],[district]],LISTS!B:B,LISTS!C:C,0,0,1)</f>
        <v>0</v>
      </c>
    </row>
    <row r="5055" spans="1:7" ht="13.5" x14ac:dyDescent="0.35">
      <c r="A5055" s="674"/>
      <c r="C5055" s="672"/>
      <c r="D5055" s="675"/>
      <c r="E5055" s="477"/>
      <c r="F5055" s="477"/>
      <c r="G5055" s="670">
        <f>_xlfn.XLOOKUP(Table3[[#This Row],[district]],LISTS!B:B,LISTS!C:C,0,0,1)</f>
        <v>0</v>
      </c>
    </row>
    <row r="5056" spans="1:7" ht="13.5" x14ac:dyDescent="0.35">
      <c r="A5056" s="674"/>
      <c r="C5056" s="672"/>
      <c r="D5056" s="675"/>
      <c r="E5056" s="477"/>
      <c r="F5056" s="477"/>
      <c r="G5056" s="670">
        <f>_xlfn.XLOOKUP(Table3[[#This Row],[district]],LISTS!B:B,LISTS!C:C,0,0,1)</f>
        <v>0</v>
      </c>
    </row>
    <row r="5057" spans="1:7" ht="13.5" x14ac:dyDescent="0.35">
      <c r="A5057" s="674"/>
      <c r="C5057" s="672"/>
      <c r="D5057" s="675"/>
      <c r="E5057" s="477"/>
      <c r="F5057" s="477"/>
      <c r="G5057" s="670">
        <f>_xlfn.XLOOKUP(Table3[[#This Row],[district]],LISTS!B:B,LISTS!C:C,0,0,1)</f>
        <v>0</v>
      </c>
    </row>
    <row r="5058" spans="1:7" ht="13.5" x14ac:dyDescent="0.35">
      <c r="A5058" s="674"/>
      <c r="C5058" s="672"/>
      <c r="D5058" s="675"/>
      <c r="E5058" s="477"/>
      <c r="F5058" s="477"/>
      <c r="G5058" s="670">
        <f>_xlfn.XLOOKUP(Table3[[#This Row],[district]],LISTS!B:B,LISTS!C:C,0,0,1)</f>
        <v>0</v>
      </c>
    </row>
    <row r="5059" spans="1:7" ht="13.5" x14ac:dyDescent="0.35">
      <c r="A5059" s="674"/>
      <c r="C5059" s="672"/>
      <c r="D5059" s="675"/>
      <c r="E5059" s="477"/>
      <c r="F5059" s="477"/>
      <c r="G5059" s="670">
        <f>_xlfn.XLOOKUP(Table3[[#This Row],[district]],LISTS!B:B,LISTS!C:C,0,0,1)</f>
        <v>0</v>
      </c>
    </row>
    <row r="5060" spans="1:7" ht="13.5" x14ac:dyDescent="0.35">
      <c r="A5060" s="674"/>
      <c r="C5060" s="672"/>
      <c r="D5060" s="675"/>
      <c r="E5060" s="477"/>
      <c r="F5060" s="477"/>
      <c r="G5060" s="670">
        <f>_xlfn.XLOOKUP(Table3[[#This Row],[district]],LISTS!B:B,LISTS!C:C,0,0,1)</f>
        <v>0</v>
      </c>
    </row>
    <row r="5061" spans="1:7" ht="13.5" x14ac:dyDescent="0.35">
      <c r="A5061" s="674"/>
      <c r="C5061" s="672"/>
      <c r="D5061" s="675"/>
      <c r="E5061" s="477"/>
      <c r="F5061" s="477"/>
      <c r="G5061" s="670">
        <f>_xlfn.XLOOKUP(Table3[[#This Row],[district]],LISTS!B:B,LISTS!C:C,0,0,1)</f>
        <v>0</v>
      </c>
    </row>
    <row r="5062" spans="1:7" ht="13.5" x14ac:dyDescent="0.35">
      <c r="A5062" s="674"/>
      <c r="C5062" s="672"/>
      <c r="D5062" s="675"/>
      <c r="E5062" s="477"/>
      <c r="F5062" s="477"/>
      <c r="G5062" s="670">
        <f>_xlfn.XLOOKUP(Table3[[#This Row],[district]],LISTS!B:B,LISTS!C:C,0,0,1)</f>
        <v>0</v>
      </c>
    </row>
    <row r="5063" spans="1:7" ht="13.5" x14ac:dyDescent="0.35">
      <c r="A5063" s="674"/>
      <c r="C5063" s="672"/>
      <c r="D5063" s="675"/>
      <c r="E5063" s="477"/>
      <c r="F5063" s="477"/>
      <c r="G5063" s="670">
        <f>_xlfn.XLOOKUP(Table3[[#This Row],[district]],LISTS!B:B,LISTS!C:C,0,0,1)</f>
        <v>0</v>
      </c>
    </row>
    <row r="5064" spans="1:7" ht="13.5" x14ac:dyDescent="0.35">
      <c r="A5064" s="674"/>
      <c r="C5064" s="672"/>
      <c r="D5064" s="675"/>
      <c r="E5064" s="477"/>
      <c r="F5064" s="477"/>
      <c r="G5064" s="670">
        <f>_xlfn.XLOOKUP(Table3[[#This Row],[district]],LISTS!B:B,LISTS!C:C,0,0,1)</f>
        <v>0</v>
      </c>
    </row>
    <row r="5065" spans="1:7" ht="13.5" x14ac:dyDescent="0.35">
      <c r="A5065" s="674"/>
      <c r="C5065" s="672"/>
      <c r="D5065" s="675"/>
      <c r="E5065" s="477"/>
      <c r="F5065" s="477"/>
      <c r="G5065" s="670">
        <f>_xlfn.XLOOKUP(Table3[[#This Row],[district]],LISTS!B:B,LISTS!C:C,0,0,1)</f>
        <v>0</v>
      </c>
    </row>
    <row r="5066" spans="1:7" ht="13.5" x14ac:dyDescent="0.35">
      <c r="A5066" s="674"/>
      <c r="C5066" s="672"/>
      <c r="D5066" s="675"/>
      <c r="E5066" s="477"/>
      <c r="F5066" s="477"/>
      <c r="G5066" s="670">
        <f>_xlfn.XLOOKUP(Table3[[#This Row],[district]],LISTS!B:B,LISTS!C:C,0,0,1)</f>
        <v>0</v>
      </c>
    </row>
    <row r="5067" spans="1:7" ht="13.5" x14ac:dyDescent="0.35">
      <c r="A5067" s="674"/>
      <c r="C5067" s="672"/>
      <c r="D5067" s="675"/>
      <c r="E5067" s="477"/>
      <c r="F5067" s="477"/>
      <c r="G5067" s="670">
        <f>_xlfn.XLOOKUP(Table3[[#This Row],[district]],LISTS!B:B,LISTS!C:C,0,0,1)</f>
        <v>0</v>
      </c>
    </row>
    <row r="5068" spans="1:7" ht="13.5" x14ac:dyDescent="0.35">
      <c r="A5068" s="674"/>
      <c r="C5068" s="672"/>
      <c r="D5068" s="675"/>
      <c r="E5068" s="477"/>
      <c r="F5068" s="477"/>
      <c r="G5068" s="670">
        <f>_xlfn.XLOOKUP(Table3[[#This Row],[district]],LISTS!B:B,LISTS!C:C,0,0,1)</f>
        <v>0</v>
      </c>
    </row>
    <row r="5069" spans="1:7" ht="13.5" x14ac:dyDescent="0.35">
      <c r="A5069" s="674"/>
      <c r="C5069" s="672"/>
      <c r="D5069" s="675"/>
      <c r="E5069" s="477"/>
      <c r="F5069" s="477"/>
      <c r="G5069" s="670">
        <f>_xlfn.XLOOKUP(Table3[[#This Row],[district]],LISTS!B:B,LISTS!C:C,0,0,1)</f>
        <v>0</v>
      </c>
    </row>
    <row r="5070" spans="1:7" ht="13.5" x14ac:dyDescent="0.35">
      <c r="A5070" s="674"/>
      <c r="C5070" s="672"/>
      <c r="D5070" s="675"/>
      <c r="E5070" s="477"/>
      <c r="F5070" s="477"/>
      <c r="G5070" s="670">
        <f>_xlfn.XLOOKUP(Table3[[#This Row],[district]],LISTS!B:B,LISTS!C:C,0,0,1)</f>
        <v>0</v>
      </c>
    </row>
    <row r="5071" spans="1:7" ht="13.5" x14ac:dyDescent="0.35">
      <c r="A5071" s="674"/>
      <c r="C5071" s="672"/>
      <c r="D5071" s="675"/>
      <c r="E5071" s="477"/>
      <c r="F5071" s="477"/>
      <c r="G5071" s="670">
        <f>_xlfn.XLOOKUP(Table3[[#This Row],[district]],LISTS!B:B,LISTS!C:C,0,0,1)</f>
        <v>0</v>
      </c>
    </row>
    <row r="5072" spans="1:7" ht="13.5" x14ac:dyDescent="0.35">
      <c r="A5072" s="674"/>
      <c r="C5072" s="672"/>
      <c r="D5072" s="675"/>
      <c r="E5072" s="477"/>
      <c r="F5072" s="477"/>
      <c r="G5072" s="670">
        <f>_xlfn.XLOOKUP(Table3[[#This Row],[district]],LISTS!B:B,LISTS!C:C,0,0,1)</f>
        <v>0</v>
      </c>
    </row>
    <row r="5073" spans="1:7" ht="13.5" x14ac:dyDescent="0.35">
      <c r="A5073" s="674"/>
      <c r="C5073" s="672"/>
      <c r="D5073" s="675"/>
      <c r="E5073" s="477"/>
      <c r="F5073" s="477"/>
      <c r="G5073" s="670">
        <f>_xlfn.XLOOKUP(Table3[[#This Row],[district]],LISTS!B:B,LISTS!C:C,0,0,1)</f>
        <v>0</v>
      </c>
    </row>
    <row r="5074" spans="1:7" ht="13.5" x14ac:dyDescent="0.35">
      <c r="A5074" s="674"/>
      <c r="C5074" s="672"/>
      <c r="D5074" s="675"/>
      <c r="E5074" s="477"/>
      <c r="F5074" s="477"/>
      <c r="G5074" s="670">
        <f>_xlfn.XLOOKUP(Table3[[#This Row],[district]],LISTS!B:B,LISTS!C:C,0,0,1)</f>
        <v>0</v>
      </c>
    </row>
    <row r="5075" spans="1:7" ht="13.5" x14ac:dyDescent="0.35">
      <c r="A5075" s="674"/>
      <c r="C5075" s="672"/>
      <c r="D5075" s="675"/>
      <c r="E5075" s="477"/>
      <c r="F5075" s="477"/>
      <c r="G5075" s="670">
        <f>_xlfn.XLOOKUP(Table3[[#This Row],[district]],LISTS!B:B,LISTS!C:C,0,0,1)</f>
        <v>0</v>
      </c>
    </row>
    <row r="5076" spans="1:7" ht="13.5" x14ac:dyDescent="0.35">
      <c r="A5076" s="674"/>
      <c r="C5076" s="672"/>
      <c r="D5076" s="675"/>
      <c r="E5076" s="477"/>
      <c r="F5076" s="477"/>
      <c r="G5076" s="670">
        <f>_xlfn.XLOOKUP(Table3[[#This Row],[district]],LISTS!B:B,LISTS!C:C,0,0,1)</f>
        <v>0</v>
      </c>
    </row>
    <row r="5077" spans="1:7" ht="13.5" x14ac:dyDescent="0.35">
      <c r="A5077" s="674"/>
      <c r="C5077" s="672"/>
      <c r="D5077" s="675"/>
      <c r="E5077" s="477"/>
      <c r="F5077" s="477"/>
      <c r="G5077" s="670">
        <f>_xlfn.XLOOKUP(Table3[[#This Row],[district]],LISTS!B:B,LISTS!C:C,0,0,1)</f>
        <v>0</v>
      </c>
    </row>
    <row r="5078" spans="1:7" ht="13.5" x14ac:dyDescent="0.35">
      <c r="A5078" s="674"/>
      <c r="C5078" s="672"/>
      <c r="D5078" s="675"/>
      <c r="E5078" s="477"/>
      <c r="F5078" s="477"/>
      <c r="G5078" s="670">
        <f>_xlfn.XLOOKUP(Table3[[#This Row],[district]],LISTS!B:B,LISTS!C:C,0,0,1)</f>
        <v>0</v>
      </c>
    </row>
    <row r="5079" spans="1:7" ht="13.5" x14ac:dyDescent="0.35">
      <c r="A5079" s="674"/>
      <c r="C5079" s="672"/>
      <c r="D5079" s="675"/>
      <c r="E5079" s="477"/>
      <c r="F5079" s="477"/>
      <c r="G5079" s="670">
        <f>_xlfn.XLOOKUP(Table3[[#This Row],[district]],LISTS!B:B,LISTS!C:C,0,0,1)</f>
        <v>0</v>
      </c>
    </row>
    <row r="5080" spans="1:7" ht="13.5" x14ac:dyDescent="0.35">
      <c r="A5080" s="674"/>
      <c r="C5080" s="672"/>
      <c r="D5080" s="675"/>
      <c r="E5080" s="477"/>
      <c r="F5080" s="477"/>
      <c r="G5080" s="670">
        <f>_xlfn.XLOOKUP(Table3[[#This Row],[district]],LISTS!B:B,LISTS!C:C,0,0,1)</f>
        <v>0</v>
      </c>
    </row>
    <row r="5081" spans="1:7" ht="13.5" x14ac:dyDescent="0.35">
      <c r="A5081" s="674"/>
      <c r="C5081" s="672"/>
      <c r="D5081" s="675"/>
      <c r="E5081" s="477"/>
      <c r="F5081" s="477"/>
      <c r="G5081" s="670">
        <f>_xlfn.XLOOKUP(Table3[[#This Row],[district]],LISTS!B:B,LISTS!C:C,0,0,1)</f>
        <v>0</v>
      </c>
    </row>
    <row r="5082" spans="1:7" ht="13.5" x14ac:dyDescent="0.35">
      <c r="A5082" s="674"/>
      <c r="C5082" s="672"/>
      <c r="D5082" s="675"/>
      <c r="E5082" s="477"/>
      <c r="F5082" s="477"/>
      <c r="G5082" s="670">
        <f>_xlfn.XLOOKUP(Table3[[#This Row],[district]],LISTS!B:B,LISTS!C:C,0,0,1)</f>
        <v>0</v>
      </c>
    </row>
    <row r="5083" spans="1:7" ht="13.5" x14ac:dyDescent="0.35">
      <c r="A5083" s="674"/>
      <c r="C5083" s="672"/>
      <c r="D5083" s="675"/>
      <c r="E5083" s="477"/>
      <c r="F5083" s="477"/>
      <c r="G5083" s="670">
        <f>_xlfn.XLOOKUP(Table3[[#This Row],[district]],LISTS!B:B,LISTS!C:C,0,0,1)</f>
        <v>0</v>
      </c>
    </row>
    <row r="5084" spans="1:7" ht="13.5" x14ac:dyDescent="0.35">
      <c r="A5084" s="674"/>
      <c r="C5084" s="672"/>
      <c r="D5084" s="675"/>
      <c r="E5084" s="477"/>
      <c r="F5084" s="477"/>
      <c r="G5084" s="670">
        <f>_xlfn.XLOOKUP(Table3[[#This Row],[district]],LISTS!B:B,LISTS!C:C,0,0,1)</f>
        <v>0</v>
      </c>
    </row>
    <row r="5085" spans="1:7" ht="13.5" x14ac:dyDescent="0.35">
      <c r="A5085" s="674"/>
      <c r="C5085" s="672"/>
      <c r="D5085" s="675"/>
      <c r="E5085" s="477"/>
      <c r="F5085" s="477"/>
      <c r="G5085" s="670">
        <f>_xlfn.XLOOKUP(Table3[[#This Row],[district]],LISTS!B:B,LISTS!C:C,0,0,1)</f>
        <v>0</v>
      </c>
    </row>
    <row r="5086" spans="1:7" ht="13.5" x14ac:dyDescent="0.35">
      <c r="A5086" s="674"/>
      <c r="C5086" s="672"/>
      <c r="D5086" s="675"/>
      <c r="E5086" s="477"/>
      <c r="F5086" s="477"/>
      <c r="G5086" s="670">
        <f>_xlfn.XLOOKUP(Table3[[#This Row],[district]],LISTS!B:B,LISTS!C:C,0,0,1)</f>
        <v>0</v>
      </c>
    </row>
    <row r="5087" spans="1:7" ht="13.5" x14ac:dyDescent="0.35">
      <c r="A5087" s="674"/>
      <c r="C5087" s="672"/>
      <c r="D5087" s="675"/>
      <c r="E5087" s="477"/>
      <c r="F5087" s="477"/>
      <c r="G5087" s="670">
        <f>_xlfn.XLOOKUP(Table3[[#This Row],[district]],LISTS!B:B,LISTS!C:C,0,0,1)</f>
        <v>0</v>
      </c>
    </row>
    <row r="5088" spans="1:7" ht="13.5" x14ac:dyDescent="0.35">
      <c r="A5088" s="674"/>
      <c r="C5088" s="672"/>
      <c r="D5088" s="675"/>
      <c r="E5088" s="477"/>
      <c r="F5088" s="477"/>
      <c r="G5088" s="670">
        <f>_xlfn.XLOOKUP(Table3[[#This Row],[district]],LISTS!B:B,LISTS!C:C,0,0,1)</f>
        <v>0</v>
      </c>
    </row>
    <row r="5089" spans="1:7" ht="13.5" x14ac:dyDescent="0.35">
      <c r="A5089" s="674"/>
      <c r="C5089" s="672"/>
      <c r="D5089" s="675"/>
      <c r="E5089" s="477"/>
      <c r="F5089" s="477"/>
      <c r="G5089" s="670">
        <f>_xlfn.XLOOKUP(Table3[[#This Row],[district]],LISTS!B:B,LISTS!C:C,0,0,1)</f>
        <v>0</v>
      </c>
    </row>
    <row r="5090" spans="1:7" ht="13.5" x14ac:dyDescent="0.35">
      <c r="A5090" s="674"/>
      <c r="C5090" s="672"/>
      <c r="D5090" s="675"/>
      <c r="E5090" s="477"/>
      <c r="F5090" s="477"/>
      <c r="G5090" s="670">
        <f>_xlfn.XLOOKUP(Table3[[#This Row],[district]],LISTS!B:B,LISTS!C:C,0,0,1)</f>
        <v>0</v>
      </c>
    </row>
    <row r="5091" spans="1:7" ht="13.5" x14ac:dyDescent="0.35">
      <c r="A5091" s="674"/>
      <c r="C5091" s="672"/>
      <c r="D5091" s="675"/>
      <c r="E5091" s="477"/>
      <c r="F5091" s="477"/>
      <c r="G5091" s="670">
        <f>_xlfn.XLOOKUP(Table3[[#This Row],[district]],LISTS!B:B,LISTS!C:C,0,0,1)</f>
        <v>0</v>
      </c>
    </row>
    <row r="5092" spans="1:7" ht="13.5" x14ac:dyDescent="0.35">
      <c r="A5092" s="674"/>
      <c r="C5092" s="672"/>
      <c r="D5092" s="675"/>
      <c r="E5092" s="477"/>
      <c r="F5092" s="477"/>
      <c r="G5092" s="670">
        <f>_xlfn.XLOOKUP(Table3[[#This Row],[district]],LISTS!B:B,LISTS!C:C,0,0,1)</f>
        <v>0</v>
      </c>
    </row>
    <row r="5093" spans="1:7" ht="13.5" x14ac:dyDescent="0.35">
      <c r="A5093" s="674"/>
      <c r="C5093" s="672"/>
      <c r="D5093" s="675"/>
      <c r="E5093" s="477"/>
      <c r="F5093" s="477"/>
      <c r="G5093" s="670">
        <f>_xlfn.XLOOKUP(Table3[[#This Row],[district]],LISTS!B:B,LISTS!C:C,0,0,1)</f>
        <v>0</v>
      </c>
    </row>
    <row r="5094" spans="1:7" ht="13.5" x14ac:dyDescent="0.35">
      <c r="A5094" s="674"/>
      <c r="C5094" s="672"/>
      <c r="D5094" s="675"/>
      <c r="E5094" s="477"/>
      <c r="F5094" s="477"/>
      <c r="G5094" s="670">
        <f>_xlfn.XLOOKUP(Table3[[#This Row],[district]],LISTS!B:B,LISTS!C:C,0,0,1)</f>
        <v>0</v>
      </c>
    </row>
    <row r="5095" spans="1:7" ht="13.5" x14ac:dyDescent="0.35">
      <c r="A5095" s="674"/>
      <c r="C5095" s="672"/>
      <c r="D5095" s="675"/>
      <c r="E5095" s="477"/>
      <c r="F5095" s="477"/>
      <c r="G5095" s="670">
        <f>_xlfn.XLOOKUP(Table3[[#This Row],[district]],LISTS!B:B,LISTS!C:C,0,0,1)</f>
        <v>0</v>
      </c>
    </row>
    <row r="5096" spans="1:7" ht="13.5" x14ac:dyDescent="0.35">
      <c r="A5096" s="674"/>
      <c r="C5096" s="672"/>
      <c r="D5096" s="675"/>
      <c r="E5096" s="477"/>
      <c r="F5096" s="477"/>
      <c r="G5096" s="670">
        <f>_xlfn.XLOOKUP(Table3[[#This Row],[district]],LISTS!B:B,LISTS!C:C,0,0,1)</f>
        <v>0</v>
      </c>
    </row>
    <row r="5097" spans="1:7" ht="13.5" x14ac:dyDescent="0.35">
      <c r="A5097" s="674"/>
      <c r="C5097" s="672"/>
      <c r="D5097" s="675"/>
      <c r="E5097" s="477"/>
      <c r="F5097" s="477"/>
      <c r="G5097" s="670">
        <f>_xlfn.XLOOKUP(Table3[[#This Row],[district]],LISTS!B:B,LISTS!C:C,0,0,1)</f>
        <v>0</v>
      </c>
    </row>
    <row r="5098" spans="1:7" ht="13.5" x14ac:dyDescent="0.35">
      <c r="A5098" s="674"/>
      <c r="C5098" s="672"/>
      <c r="D5098" s="675"/>
      <c r="E5098" s="477"/>
      <c r="F5098" s="477"/>
      <c r="G5098" s="670">
        <f>_xlfn.XLOOKUP(Table3[[#This Row],[district]],LISTS!B:B,LISTS!C:C,0,0,1)</f>
        <v>0</v>
      </c>
    </row>
    <row r="5099" spans="1:7" ht="13.5" x14ac:dyDescent="0.35">
      <c r="A5099" s="674"/>
      <c r="C5099" s="672"/>
      <c r="D5099" s="675"/>
      <c r="E5099" s="477"/>
      <c r="F5099" s="477"/>
      <c r="G5099" s="670">
        <f>_xlfn.XLOOKUP(Table3[[#This Row],[district]],LISTS!B:B,LISTS!C:C,0,0,1)</f>
        <v>0</v>
      </c>
    </row>
    <row r="5100" spans="1:7" ht="13.5" x14ac:dyDescent="0.35">
      <c r="A5100" s="674"/>
      <c r="C5100" s="672"/>
      <c r="D5100" s="675"/>
      <c r="E5100" s="477"/>
      <c r="F5100" s="477"/>
      <c r="G5100" s="670">
        <f>_xlfn.XLOOKUP(Table3[[#This Row],[district]],LISTS!B:B,LISTS!C:C,0,0,1)</f>
        <v>0</v>
      </c>
    </row>
    <row r="5101" spans="1:7" ht="13.5" x14ac:dyDescent="0.35">
      <c r="A5101" s="674"/>
      <c r="C5101" s="672"/>
      <c r="D5101" s="675"/>
      <c r="E5101" s="477"/>
      <c r="F5101" s="477"/>
      <c r="G5101" s="670">
        <f>_xlfn.XLOOKUP(Table3[[#This Row],[district]],LISTS!B:B,LISTS!C:C,0,0,1)</f>
        <v>0</v>
      </c>
    </row>
    <row r="5102" spans="1:7" ht="13.5" x14ac:dyDescent="0.35">
      <c r="A5102" s="674"/>
      <c r="C5102" s="672"/>
      <c r="D5102" s="675"/>
      <c r="E5102" s="477"/>
      <c r="F5102" s="477"/>
      <c r="G5102" s="670">
        <f>_xlfn.XLOOKUP(Table3[[#This Row],[district]],LISTS!B:B,LISTS!C:C,0,0,1)</f>
        <v>0</v>
      </c>
    </row>
    <row r="5103" spans="1:7" ht="13.5" x14ac:dyDescent="0.35">
      <c r="A5103" s="674"/>
      <c r="C5103" s="672"/>
      <c r="D5103" s="675"/>
      <c r="E5103" s="477"/>
      <c r="F5103" s="477"/>
      <c r="G5103" s="670">
        <f>_xlfn.XLOOKUP(Table3[[#This Row],[district]],LISTS!B:B,LISTS!C:C,0,0,1)</f>
        <v>0</v>
      </c>
    </row>
    <row r="5104" spans="1:7" ht="13.5" x14ac:dyDescent="0.35">
      <c r="A5104" s="674"/>
      <c r="C5104" s="672"/>
      <c r="D5104" s="675"/>
      <c r="E5104" s="477"/>
      <c r="F5104" s="477"/>
      <c r="G5104" s="670">
        <f>_xlfn.XLOOKUP(Table3[[#This Row],[district]],LISTS!B:B,LISTS!C:C,0,0,1)</f>
        <v>0</v>
      </c>
    </row>
    <row r="5105" spans="1:7" ht="13.5" x14ac:dyDescent="0.35">
      <c r="A5105" s="674"/>
      <c r="C5105" s="672"/>
      <c r="D5105" s="675"/>
      <c r="E5105" s="477"/>
      <c r="F5105" s="477"/>
      <c r="G5105" s="670">
        <f>_xlfn.XLOOKUP(Table3[[#This Row],[district]],LISTS!B:B,LISTS!C:C,0,0,1)</f>
        <v>0</v>
      </c>
    </row>
    <row r="5106" spans="1:7" ht="13.5" x14ac:dyDescent="0.35">
      <c r="A5106" s="674"/>
      <c r="C5106" s="672"/>
      <c r="D5106" s="675"/>
      <c r="E5106" s="477"/>
      <c r="F5106" s="477"/>
      <c r="G5106" s="670">
        <f>_xlfn.XLOOKUP(Table3[[#This Row],[district]],LISTS!B:B,LISTS!C:C,0,0,1)</f>
        <v>0</v>
      </c>
    </row>
    <row r="5107" spans="1:7" ht="13.5" x14ac:dyDescent="0.35">
      <c r="A5107" s="674"/>
      <c r="C5107" s="672"/>
      <c r="D5107" s="675"/>
      <c r="E5107" s="477"/>
      <c r="F5107" s="477"/>
      <c r="G5107" s="670">
        <f>_xlfn.XLOOKUP(Table3[[#This Row],[district]],LISTS!B:B,LISTS!C:C,0,0,1)</f>
        <v>0</v>
      </c>
    </row>
    <row r="5108" spans="1:7" ht="13.5" x14ac:dyDescent="0.35">
      <c r="A5108" s="674"/>
      <c r="C5108" s="672"/>
      <c r="D5108" s="675"/>
      <c r="E5108" s="477"/>
      <c r="F5108" s="477"/>
      <c r="G5108" s="670">
        <f>_xlfn.XLOOKUP(Table3[[#This Row],[district]],LISTS!B:B,LISTS!C:C,0,0,1)</f>
        <v>0</v>
      </c>
    </row>
    <row r="5109" spans="1:7" ht="13.5" x14ac:dyDescent="0.35">
      <c r="A5109" s="674"/>
      <c r="C5109" s="672"/>
      <c r="D5109" s="675"/>
      <c r="E5109" s="477"/>
      <c r="F5109" s="477"/>
      <c r="G5109" s="670">
        <f>_xlfn.XLOOKUP(Table3[[#This Row],[district]],LISTS!B:B,LISTS!C:C,0,0,1)</f>
        <v>0</v>
      </c>
    </row>
    <row r="5110" spans="1:7" ht="13.5" x14ac:dyDescent="0.35">
      <c r="A5110" s="674"/>
      <c r="C5110" s="672"/>
      <c r="D5110" s="675"/>
      <c r="E5110" s="477"/>
      <c r="F5110" s="477"/>
      <c r="G5110" s="670">
        <f>_xlfn.XLOOKUP(Table3[[#This Row],[district]],LISTS!B:B,LISTS!C:C,0,0,1)</f>
        <v>0</v>
      </c>
    </row>
    <row r="5111" spans="1:7" ht="13.5" x14ac:dyDescent="0.35">
      <c r="A5111" s="674"/>
      <c r="C5111" s="672"/>
      <c r="D5111" s="675"/>
      <c r="E5111" s="477"/>
      <c r="F5111" s="477"/>
      <c r="G5111" s="670">
        <f>_xlfn.XLOOKUP(Table3[[#This Row],[district]],LISTS!B:B,LISTS!C:C,0,0,1)</f>
        <v>0</v>
      </c>
    </row>
    <row r="5112" spans="1:7" ht="13.5" x14ac:dyDescent="0.35">
      <c r="A5112" s="674"/>
      <c r="C5112" s="672"/>
      <c r="D5112" s="675"/>
      <c r="E5112" s="477"/>
      <c r="F5112" s="477"/>
      <c r="G5112" s="670">
        <f>_xlfn.XLOOKUP(Table3[[#This Row],[district]],LISTS!B:B,LISTS!C:C,0,0,1)</f>
        <v>0</v>
      </c>
    </row>
    <row r="5113" spans="1:7" ht="13.5" x14ac:dyDescent="0.35">
      <c r="A5113" s="674"/>
      <c r="C5113" s="672"/>
      <c r="D5113" s="675"/>
      <c r="E5113" s="477"/>
      <c r="F5113" s="477"/>
      <c r="G5113" s="670">
        <f>_xlfn.XLOOKUP(Table3[[#This Row],[district]],LISTS!B:B,LISTS!C:C,0,0,1)</f>
        <v>0</v>
      </c>
    </row>
    <row r="5114" spans="1:7" ht="13.5" x14ac:dyDescent="0.35">
      <c r="A5114" s="674"/>
      <c r="C5114" s="672"/>
      <c r="D5114" s="675"/>
      <c r="E5114" s="477"/>
      <c r="F5114" s="477"/>
      <c r="G5114" s="670">
        <f>_xlfn.XLOOKUP(Table3[[#This Row],[district]],LISTS!B:B,LISTS!C:C,0,0,1)</f>
        <v>0</v>
      </c>
    </row>
    <row r="5115" spans="1:7" ht="13.5" x14ac:dyDescent="0.35">
      <c r="A5115" s="674"/>
      <c r="C5115" s="672"/>
      <c r="D5115" s="675"/>
      <c r="E5115" s="477"/>
      <c r="F5115" s="477"/>
      <c r="G5115" s="670">
        <f>_xlfn.XLOOKUP(Table3[[#This Row],[district]],LISTS!B:B,LISTS!C:C,0,0,1)</f>
        <v>0</v>
      </c>
    </row>
    <row r="5116" spans="1:7" ht="13.5" x14ac:dyDescent="0.35">
      <c r="A5116" s="674"/>
      <c r="C5116" s="672"/>
      <c r="D5116" s="675"/>
      <c r="E5116" s="477"/>
      <c r="F5116" s="477"/>
      <c r="G5116" s="670">
        <f>_xlfn.XLOOKUP(Table3[[#This Row],[district]],LISTS!B:B,LISTS!C:C,0,0,1)</f>
        <v>0</v>
      </c>
    </row>
    <row r="5117" spans="1:7" ht="13.5" x14ac:dyDescent="0.35">
      <c r="A5117" s="674"/>
      <c r="C5117" s="672"/>
      <c r="D5117" s="675"/>
      <c r="E5117" s="477"/>
      <c r="F5117" s="477"/>
      <c r="G5117" s="670">
        <f>_xlfn.XLOOKUP(Table3[[#This Row],[district]],LISTS!B:B,LISTS!C:C,0,0,1)</f>
        <v>0</v>
      </c>
    </row>
    <row r="5118" spans="1:7" ht="13.5" x14ac:dyDescent="0.35">
      <c r="A5118" s="674"/>
      <c r="C5118" s="672"/>
      <c r="D5118" s="675"/>
      <c r="E5118" s="477"/>
      <c r="F5118" s="477"/>
      <c r="G5118" s="670">
        <f>_xlfn.XLOOKUP(Table3[[#This Row],[district]],LISTS!B:B,LISTS!C:C,0,0,1)</f>
        <v>0</v>
      </c>
    </row>
    <row r="5119" spans="1:7" ht="13.5" x14ac:dyDescent="0.35">
      <c r="A5119" s="674"/>
      <c r="C5119" s="672"/>
      <c r="D5119" s="675"/>
      <c r="E5119" s="477"/>
      <c r="F5119" s="477"/>
      <c r="G5119" s="670">
        <f>_xlfn.XLOOKUP(Table3[[#This Row],[district]],LISTS!B:B,LISTS!C:C,0,0,1)</f>
        <v>0</v>
      </c>
    </row>
    <row r="5120" spans="1:7" ht="13.5" x14ac:dyDescent="0.35">
      <c r="A5120" s="674"/>
      <c r="C5120" s="672"/>
      <c r="D5120" s="675"/>
      <c r="E5120" s="477"/>
      <c r="F5120" s="477"/>
      <c r="G5120" s="670">
        <f>_xlfn.XLOOKUP(Table3[[#This Row],[district]],LISTS!B:B,LISTS!C:C,0,0,1)</f>
        <v>0</v>
      </c>
    </row>
    <row r="5121" spans="1:7" ht="13.5" x14ac:dyDescent="0.35">
      <c r="A5121" s="674"/>
      <c r="C5121" s="672"/>
      <c r="D5121" s="675"/>
      <c r="E5121" s="477"/>
      <c r="F5121" s="477"/>
      <c r="G5121" s="670">
        <f>_xlfn.XLOOKUP(Table3[[#This Row],[district]],LISTS!B:B,LISTS!C:C,0,0,1)</f>
        <v>0</v>
      </c>
    </row>
    <row r="5122" spans="1:7" ht="13.5" x14ac:dyDescent="0.35">
      <c r="A5122" s="674"/>
      <c r="C5122" s="672"/>
      <c r="D5122" s="675"/>
      <c r="E5122" s="477"/>
      <c r="F5122" s="477"/>
      <c r="G5122" s="670">
        <f>_xlfn.XLOOKUP(Table3[[#This Row],[district]],LISTS!B:B,LISTS!C:C,0,0,1)</f>
        <v>0</v>
      </c>
    </row>
    <row r="5123" spans="1:7" ht="13.5" x14ac:dyDescent="0.35">
      <c r="A5123" s="674"/>
      <c r="C5123" s="672"/>
      <c r="D5123" s="675"/>
      <c r="E5123" s="477"/>
      <c r="F5123" s="477"/>
      <c r="G5123" s="670">
        <f>_xlfn.XLOOKUP(Table3[[#This Row],[district]],LISTS!B:B,LISTS!C:C,0,0,1)</f>
        <v>0</v>
      </c>
    </row>
    <row r="5124" spans="1:7" ht="13.5" x14ac:dyDescent="0.35">
      <c r="A5124" s="674"/>
      <c r="C5124" s="672"/>
      <c r="D5124" s="675"/>
      <c r="E5124" s="477"/>
      <c r="F5124" s="477"/>
      <c r="G5124" s="670">
        <f>_xlfn.XLOOKUP(Table3[[#This Row],[district]],LISTS!B:B,LISTS!C:C,0,0,1)</f>
        <v>0</v>
      </c>
    </row>
    <row r="5125" spans="1:7" ht="13.5" x14ac:dyDescent="0.35">
      <c r="A5125" s="674"/>
      <c r="C5125" s="672"/>
      <c r="D5125" s="675"/>
      <c r="E5125" s="477"/>
      <c r="F5125" s="477"/>
      <c r="G5125" s="670">
        <f>_xlfn.XLOOKUP(Table3[[#This Row],[district]],LISTS!B:B,LISTS!C:C,0,0,1)</f>
        <v>0</v>
      </c>
    </row>
    <row r="5126" spans="1:7" ht="13.5" x14ac:dyDescent="0.35">
      <c r="A5126" s="674"/>
      <c r="C5126" s="672"/>
      <c r="D5126" s="675"/>
      <c r="E5126" s="477"/>
      <c r="F5126" s="477"/>
      <c r="G5126" s="670">
        <f>_xlfn.XLOOKUP(Table3[[#This Row],[district]],LISTS!B:B,LISTS!C:C,0,0,1)</f>
        <v>0</v>
      </c>
    </row>
    <row r="5127" spans="1:7" ht="13.5" x14ac:dyDescent="0.35">
      <c r="A5127" s="674"/>
      <c r="C5127" s="672"/>
      <c r="D5127" s="675"/>
      <c r="E5127" s="477"/>
      <c r="F5127" s="477"/>
      <c r="G5127" s="670">
        <f>_xlfn.XLOOKUP(Table3[[#This Row],[district]],LISTS!B:B,LISTS!C:C,0,0,1)</f>
        <v>0</v>
      </c>
    </row>
    <row r="5128" spans="1:7" ht="13.5" x14ac:dyDescent="0.35">
      <c r="A5128" s="674"/>
      <c r="C5128" s="672"/>
      <c r="D5128" s="675"/>
      <c r="E5128" s="477"/>
      <c r="F5128" s="477"/>
      <c r="G5128" s="670">
        <f>_xlfn.XLOOKUP(Table3[[#This Row],[district]],LISTS!B:B,LISTS!C:C,0,0,1)</f>
        <v>0</v>
      </c>
    </row>
    <row r="5129" spans="1:7" ht="13.5" x14ac:dyDescent="0.35">
      <c r="A5129" s="674"/>
      <c r="C5129" s="672"/>
      <c r="D5129" s="675"/>
      <c r="E5129" s="477"/>
      <c r="F5129" s="477"/>
      <c r="G5129" s="670">
        <f>_xlfn.XLOOKUP(Table3[[#This Row],[district]],LISTS!B:B,LISTS!C:C,0,0,1)</f>
        <v>0</v>
      </c>
    </row>
    <row r="5130" spans="1:7" ht="13.5" x14ac:dyDescent="0.35">
      <c r="A5130" s="674"/>
      <c r="C5130" s="672"/>
      <c r="D5130" s="675"/>
      <c r="E5130" s="477"/>
      <c r="F5130" s="477"/>
      <c r="G5130" s="670">
        <f>_xlfn.XLOOKUP(Table3[[#This Row],[district]],LISTS!B:B,LISTS!C:C,0,0,1)</f>
        <v>0</v>
      </c>
    </row>
    <row r="5131" spans="1:7" ht="13.5" x14ac:dyDescent="0.35">
      <c r="A5131" s="674"/>
      <c r="C5131" s="672"/>
      <c r="D5131" s="675"/>
      <c r="E5131" s="477"/>
      <c r="F5131" s="477"/>
      <c r="G5131" s="670">
        <f>_xlfn.XLOOKUP(Table3[[#This Row],[district]],LISTS!B:B,LISTS!C:C,0,0,1)</f>
        <v>0</v>
      </c>
    </row>
    <row r="5132" spans="1:7" ht="13.5" x14ac:dyDescent="0.35">
      <c r="A5132" s="674"/>
      <c r="C5132" s="672"/>
      <c r="D5132" s="675"/>
      <c r="E5132" s="477"/>
      <c r="F5132" s="477"/>
      <c r="G5132" s="670">
        <f>_xlfn.XLOOKUP(Table3[[#This Row],[district]],LISTS!B:B,LISTS!C:C,0,0,1)</f>
        <v>0</v>
      </c>
    </row>
    <row r="5133" spans="1:7" ht="13.5" x14ac:dyDescent="0.35">
      <c r="A5133" s="674"/>
      <c r="C5133" s="672"/>
      <c r="D5133" s="675"/>
      <c r="E5133" s="477"/>
      <c r="F5133" s="477"/>
      <c r="G5133" s="670">
        <f>_xlfn.XLOOKUP(Table3[[#This Row],[district]],LISTS!B:B,LISTS!C:C,0,0,1)</f>
        <v>0</v>
      </c>
    </row>
    <row r="5134" spans="1:7" ht="13.5" x14ac:dyDescent="0.35">
      <c r="A5134" s="674"/>
      <c r="C5134" s="672"/>
      <c r="D5134" s="675"/>
      <c r="E5134" s="477"/>
      <c r="F5134" s="477"/>
      <c r="G5134" s="670">
        <f>_xlfn.XLOOKUP(Table3[[#This Row],[district]],LISTS!B:B,LISTS!C:C,0,0,1)</f>
        <v>0</v>
      </c>
    </row>
    <row r="5135" spans="1:7" ht="13.5" x14ac:dyDescent="0.35">
      <c r="A5135" s="674"/>
      <c r="C5135" s="672"/>
      <c r="D5135" s="675"/>
      <c r="E5135" s="477"/>
      <c r="F5135" s="477"/>
      <c r="G5135" s="670">
        <f>_xlfn.XLOOKUP(Table3[[#This Row],[district]],LISTS!B:B,LISTS!C:C,0,0,1)</f>
        <v>0</v>
      </c>
    </row>
    <row r="5136" spans="1:7" ht="13.5" x14ac:dyDescent="0.35">
      <c r="A5136" s="674"/>
      <c r="C5136" s="672"/>
      <c r="D5136" s="675"/>
      <c r="E5136" s="477"/>
      <c r="F5136" s="477"/>
      <c r="G5136" s="670">
        <f>_xlfn.XLOOKUP(Table3[[#This Row],[district]],LISTS!B:B,LISTS!C:C,0,0,1)</f>
        <v>0</v>
      </c>
    </row>
    <row r="5137" spans="1:7" ht="13.5" x14ac:dyDescent="0.35">
      <c r="A5137" s="674"/>
      <c r="C5137" s="672"/>
      <c r="D5137" s="675"/>
      <c r="E5137" s="477"/>
      <c r="F5137" s="477"/>
      <c r="G5137" s="670">
        <f>_xlfn.XLOOKUP(Table3[[#This Row],[district]],LISTS!B:B,LISTS!C:C,0,0,1)</f>
        <v>0</v>
      </c>
    </row>
    <row r="5138" spans="1:7" ht="13.5" x14ac:dyDescent="0.35">
      <c r="A5138" s="674"/>
      <c r="C5138" s="672"/>
      <c r="D5138" s="675"/>
      <c r="E5138" s="477"/>
      <c r="F5138" s="477"/>
      <c r="G5138" s="670">
        <f>_xlfn.XLOOKUP(Table3[[#This Row],[district]],LISTS!B:B,LISTS!C:C,0,0,1)</f>
        <v>0</v>
      </c>
    </row>
  </sheetData>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E8566C9E-D789-438D-8801-153A2A026B95}">
          <x14:formula1>
            <xm:f>LISTS!$B$2:$B$1159</xm:f>
          </x14:formula1>
          <xm:sqref>F2:F4556 F4557:F5138</xm:sqref>
        </x14:dataValidation>
      </x14:dataValidation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9733C4-FCA9-4692-B2CE-491CAD5351B8}">
  <sheetPr>
    <tabColor rgb="FF00B050"/>
  </sheetPr>
  <dimension ref="A1:M152"/>
  <sheetViews>
    <sheetView zoomScale="85" zoomScaleNormal="85" workbookViewId="0">
      <selection activeCell="E9" sqref="E9"/>
    </sheetView>
  </sheetViews>
  <sheetFormatPr defaultRowHeight="14.25" x14ac:dyDescent="0.45"/>
  <cols>
    <col min="2" max="5" width="9.06640625" style="683"/>
    <col min="8" max="8" width="14.86328125" customWidth="1"/>
    <col min="9" max="9" width="10.1328125" style="683" bestFit="1" customWidth="1"/>
    <col min="10" max="10" width="10.33203125" style="683" customWidth="1"/>
    <col min="11" max="11" width="7.53125" style="683" bestFit="1" customWidth="1"/>
    <col min="12" max="12" width="9.86328125" style="683" bestFit="1" customWidth="1"/>
    <col min="13" max="13" width="6.19921875" customWidth="1"/>
  </cols>
  <sheetData>
    <row r="1" spans="1:13" x14ac:dyDescent="0.45">
      <c r="A1" t="s">
        <v>4282</v>
      </c>
      <c r="B1" s="683" t="s">
        <v>2583</v>
      </c>
      <c r="C1" s="683" t="s">
        <v>2584</v>
      </c>
      <c r="D1" s="683" t="s">
        <v>2700</v>
      </c>
      <c r="E1" s="683" t="s">
        <v>4283</v>
      </c>
      <c r="H1" t="s">
        <v>4281</v>
      </c>
      <c r="I1" s="683" t="s">
        <v>4280</v>
      </c>
      <c r="J1" s="683" t="s">
        <v>4279</v>
      </c>
      <c r="K1" s="683" t="s">
        <v>4312</v>
      </c>
      <c r="L1" s="683" t="s">
        <v>4313</v>
      </c>
      <c r="M1" t="s">
        <v>4314</v>
      </c>
    </row>
    <row r="2" spans="1:13" x14ac:dyDescent="0.45">
      <c r="A2" t="s">
        <v>156</v>
      </c>
      <c r="B2" s="683">
        <v>8364</v>
      </c>
      <c r="C2" s="683">
        <v>3270</v>
      </c>
      <c r="D2" s="683" t="s">
        <v>4284</v>
      </c>
      <c r="E2" s="683">
        <v>97265</v>
      </c>
      <c r="H2" t="s">
        <v>30</v>
      </c>
      <c r="I2" s="683">
        <v>209</v>
      </c>
      <c r="J2" s="683">
        <v>90</v>
      </c>
      <c r="K2" s="683">
        <v>299</v>
      </c>
      <c r="L2" s="683">
        <v>111</v>
      </c>
      <c r="M2" s="668">
        <v>0.30100334448160537</v>
      </c>
    </row>
    <row r="3" spans="1:13" x14ac:dyDescent="0.45">
      <c r="A3" t="s">
        <v>156</v>
      </c>
      <c r="B3" s="683">
        <v>8364</v>
      </c>
      <c r="C3" s="683">
        <v>3270</v>
      </c>
      <c r="D3" s="683" t="s">
        <v>4285</v>
      </c>
      <c r="E3" s="683">
        <v>82300</v>
      </c>
      <c r="H3" t="s">
        <v>55</v>
      </c>
      <c r="I3" s="683">
        <v>4362</v>
      </c>
      <c r="J3" s="683">
        <v>769</v>
      </c>
      <c r="K3" s="683">
        <v>5131</v>
      </c>
      <c r="L3" s="683">
        <v>1898</v>
      </c>
      <c r="M3" s="668">
        <v>0.14987331904112258</v>
      </c>
    </row>
    <row r="4" spans="1:13" x14ac:dyDescent="0.45">
      <c r="A4" t="s">
        <v>156</v>
      </c>
      <c r="B4" s="683">
        <v>8364</v>
      </c>
      <c r="C4" s="683">
        <v>3270</v>
      </c>
      <c r="D4" s="683" t="s">
        <v>4286</v>
      </c>
      <c r="E4" s="683">
        <v>33787</v>
      </c>
      <c r="H4" t="s">
        <v>58</v>
      </c>
      <c r="I4" s="683">
        <v>2393</v>
      </c>
      <c r="J4" s="683">
        <v>422</v>
      </c>
      <c r="K4" s="683">
        <v>2815</v>
      </c>
      <c r="L4" s="683">
        <v>1041</v>
      </c>
      <c r="M4" s="668">
        <v>0.14991119005328596</v>
      </c>
    </row>
    <row r="5" spans="1:13" x14ac:dyDescent="0.45">
      <c r="A5" t="s">
        <v>156</v>
      </c>
      <c r="B5" s="683">
        <v>8364</v>
      </c>
      <c r="C5" s="683">
        <v>3270</v>
      </c>
      <c r="D5" s="683" t="s">
        <v>4287</v>
      </c>
      <c r="E5" s="683">
        <v>34114</v>
      </c>
      <c r="H5" t="s">
        <v>4307</v>
      </c>
      <c r="I5" s="683">
        <v>2024</v>
      </c>
      <c r="J5" s="683">
        <v>357</v>
      </c>
      <c r="K5" s="683">
        <v>2381</v>
      </c>
      <c r="L5" s="683">
        <v>881</v>
      </c>
      <c r="M5" s="668">
        <v>0.14993700125997481</v>
      </c>
    </row>
    <row r="6" spans="1:13" x14ac:dyDescent="0.45">
      <c r="A6" t="s">
        <v>156</v>
      </c>
      <c r="B6" s="683">
        <v>8364</v>
      </c>
      <c r="C6" s="683">
        <v>3270</v>
      </c>
      <c r="D6" s="683" t="s">
        <v>4288</v>
      </c>
      <c r="E6" s="683">
        <v>12286</v>
      </c>
      <c r="H6" t="s">
        <v>4311</v>
      </c>
      <c r="I6" s="683">
        <v>94</v>
      </c>
      <c r="J6" s="683">
        <v>4</v>
      </c>
      <c r="K6" s="683">
        <v>98</v>
      </c>
      <c r="L6" s="683">
        <v>36</v>
      </c>
      <c r="M6" s="668">
        <v>4.0816326530612242E-2</v>
      </c>
    </row>
    <row r="7" spans="1:13" x14ac:dyDescent="0.45">
      <c r="A7" t="s">
        <v>156</v>
      </c>
      <c r="B7" s="683">
        <v>8364</v>
      </c>
      <c r="C7" s="683">
        <v>3270</v>
      </c>
      <c r="D7" s="683" t="s">
        <v>4289</v>
      </c>
      <c r="E7" s="683">
        <v>194530</v>
      </c>
      <c r="H7" t="s">
        <v>81</v>
      </c>
      <c r="I7" s="683">
        <v>139</v>
      </c>
      <c r="J7" s="683">
        <v>9</v>
      </c>
      <c r="K7" s="683">
        <v>148</v>
      </c>
      <c r="L7" s="683">
        <v>55</v>
      </c>
      <c r="M7" s="668">
        <v>6.0810810810810814E-2</v>
      </c>
    </row>
    <row r="8" spans="1:13" x14ac:dyDescent="0.45">
      <c r="A8" t="s">
        <v>156</v>
      </c>
      <c r="B8" s="683">
        <v>8364</v>
      </c>
      <c r="C8" s="683">
        <v>3270</v>
      </c>
      <c r="D8" s="683" t="s">
        <v>4290</v>
      </c>
      <c r="E8" s="683">
        <v>97265</v>
      </c>
      <c r="H8" t="s">
        <v>93</v>
      </c>
      <c r="I8" s="683">
        <v>2119</v>
      </c>
      <c r="J8" s="683">
        <v>555</v>
      </c>
      <c r="K8" s="683">
        <v>2674</v>
      </c>
      <c r="L8" s="683">
        <v>989</v>
      </c>
      <c r="M8" s="668">
        <v>0.20755422587883321</v>
      </c>
    </row>
    <row r="9" spans="1:13" x14ac:dyDescent="0.45">
      <c r="A9" t="s">
        <v>156</v>
      </c>
      <c r="B9" s="683">
        <v>8364</v>
      </c>
      <c r="C9" s="683">
        <v>3270</v>
      </c>
      <c r="D9" s="683" t="s">
        <v>4291</v>
      </c>
      <c r="E9" s="683">
        <v>4119</v>
      </c>
      <c r="H9" t="s">
        <v>96</v>
      </c>
      <c r="I9" s="683">
        <v>3387</v>
      </c>
      <c r="J9" s="683">
        <v>887</v>
      </c>
      <c r="K9" s="683">
        <v>4274</v>
      </c>
      <c r="L9" s="683">
        <v>1581</v>
      </c>
      <c r="M9" s="668">
        <v>0.20753392606457652</v>
      </c>
    </row>
    <row r="10" spans="1:13" x14ac:dyDescent="0.45">
      <c r="A10" t="s">
        <v>156</v>
      </c>
      <c r="B10" s="683">
        <v>8364</v>
      </c>
      <c r="C10" s="683">
        <v>3270</v>
      </c>
      <c r="D10" s="683" t="s">
        <v>4292</v>
      </c>
      <c r="E10" s="683">
        <v>8189</v>
      </c>
      <c r="H10" t="s">
        <v>72</v>
      </c>
      <c r="I10" s="683">
        <v>2659</v>
      </c>
      <c r="J10" s="683">
        <v>469</v>
      </c>
      <c r="K10" s="683">
        <v>3128</v>
      </c>
      <c r="L10" s="683">
        <v>1157</v>
      </c>
      <c r="M10" s="668">
        <v>0.14993606138107418</v>
      </c>
    </row>
    <row r="11" spans="1:13" x14ac:dyDescent="0.45">
      <c r="A11" t="s">
        <v>156</v>
      </c>
      <c r="B11" s="683">
        <v>8364</v>
      </c>
      <c r="C11" s="683">
        <v>3270</v>
      </c>
      <c r="D11" s="683" t="s">
        <v>4293</v>
      </c>
      <c r="E11" s="683">
        <v>937</v>
      </c>
      <c r="H11" t="s">
        <v>107</v>
      </c>
      <c r="I11" s="683">
        <v>246</v>
      </c>
      <c r="J11" s="683">
        <v>65</v>
      </c>
      <c r="K11" s="683">
        <v>311</v>
      </c>
      <c r="L11" s="683">
        <v>115</v>
      </c>
      <c r="M11" s="668">
        <v>0.20900321543408359</v>
      </c>
    </row>
    <row r="12" spans="1:13" x14ac:dyDescent="0.45">
      <c r="A12" t="s">
        <v>156</v>
      </c>
      <c r="B12" s="683">
        <v>8364</v>
      </c>
      <c r="C12" s="683">
        <v>3270</v>
      </c>
      <c r="D12" s="683" t="s">
        <v>4294</v>
      </c>
      <c r="E12" s="683">
        <v>344535</v>
      </c>
      <c r="H12" t="s">
        <v>77</v>
      </c>
      <c r="I12" s="683">
        <v>2288</v>
      </c>
      <c r="J12" s="683">
        <v>403</v>
      </c>
      <c r="K12" s="683">
        <v>2691</v>
      </c>
      <c r="L12" s="683">
        <v>996</v>
      </c>
      <c r="M12" s="668">
        <v>0.14975845410628019</v>
      </c>
    </row>
    <row r="13" spans="1:13" x14ac:dyDescent="0.45">
      <c r="A13" t="s">
        <v>156</v>
      </c>
      <c r="B13" s="683">
        <v>8364</v>
      </c>
      <c r="C13" s="683">
        <v>3270</v>
      </c>
      <c r="D13" s="683" t="s">
        <v>4295</v>
      </c>
      <c r="E13" s="683">
        <v>215212</v>
      </c>
      <c r="H13" t="s">
        <v>111</v>
      </c>
      <c r="I13" s="683">
        <v>1908</v>
      </c>
      <c r="J13" s="683">
        <v>499</v>
      </c>
      <c r="K13" s="683">
        <v>2407</v>
      </c>
      <c r="L13" s="683">
        <v>891</v>
      </c>
      <c r="M13" s="668">
        <v>0.20731200664727878</v>
      </c>
    </row>
    <row r="14" spans="1:13" x14ac:dyDescent="0.45">
      <c r="A14" t="s">
        <v>169</v>
      </c>
      <c r="B14" s="683">
        <v>2726</v>
      </c>
      <c r="C14" s="683">
        <v>527</v>
      </c>
      <c r="D14" s="683" t="s">
        <v>4284</v>
      </c>
      <c r="E14" s="683">
        <v>72243</v>
      </c>
      <c r="H14" t="s">
        <v>156</v>
      </c>
      <c r="I14" s="683">
        <v>8364</v>
      </c>
      <c r="J14" s="683">
        <v>3270</v>
      </c>
      <c r="K14" s="683">
        <v>11634</v>
      </c>
      <c r="L14" s="683">
        <v>4304</v>
      </c>
      <c r="M14" s="668">
        <v>0.28107271789582261</v>
      </c>
    </row>
    <row r="15" spans="1:13" x14ac:dyDescent="0.45">
      <c r="A15" t="s">
        <v>169</v>
      </c>
      <c r="B15" s="683">
        <v>2726</v>
      </c>
      <c r="C15" s="683">
        <v>527</v>
      </c>
      <c r="D15" s="683" t="s">
        <v>4285</v>
      </c>
      <c r="E15" s="683">
        <v>61846</v>
      </c>
      <c r="H15" t="s">
        <v>159</v>
      </c>
      <c r="I15" s="683">
        <v>1269</v>
      </c>
      <c r="J15" s="683">
        <v>224</v>
      </c>
      <c r="K15" s="683">
        <v>1493</v>
      </c>
      <c r="L15" s="683">
        <v>552</v>
      </c>
      <c r="M15" s="668">
        <v>0.15003348961821836</v>
      </c>
    </row>
    <row r="16" spans="1:13" x14ac:dyDescent="0.45">
      <c r="A16" t="s">
        <v>169</v>
      </c>
      <c r="B16" s="683">
        <v>2726</v>
      </c>
      <c r="C16" s="683">
        <v>527</v>
      </c>
      <c r="D16" s="683" t="s">
        <v>4286</v>
      </c>
      <c r="E16" s="683">
        <v>25095</v>
      </c>
      <c r="H16" t="s">
        <v>82</v>
      </c>
      <c r="I16" s="683">
        <v>2466</v>
      </c>
      <c r="J16" s="683">
        <v>435</v>
      </c>
      <c r="K16" s="683">
        <v>2901</v>
      </c>
      <c r="L16" s="683">
        <v>1073</v>
      </c>
      <c r="M16" s="668">
        <v>0.14994829369183041</v>
      </c>
    </row>
    <row r="17" spans="1:13" x14ac:dyDescent="0.45">
      <c r="A17" t="s">
        <v>169</v>
      </c>
      <c r="B17" s="683">
        <v>2726</v>
      </c>
      <c r="C17" s="683">
        <v>527</v>
      </c>
      <c r="D17" s="683" t="s">
        <v>4287</v>
      </c>
      <c r="E17" s="683">
        <v>22291</v>
      </c>
      <c r="H17" t="s">
        <v>160</v>
      </c>
      <c r="I17" s="683">
        <v>1734</v>
      </c>
      <c r="J17" s="683">
        <v>360</v>
      </c>
      <c r="K17" s="683">
        <v>2094</v>
      </c>
      <c r="L17" s="683">
        <v>775</v>
      </c>
      <c r="M17" s="668">
        <v>0.17191977077363896</v>
      </c>
    </row>
    <row r="18" spans="1:13" x14ac:dyDescent="0.45">
      <c r="A18" t="s">
        <v>169</v>
      </c>
      <c r="B18" s="683">
        <v>2726</v>
      </c>
      <c r="C18" s="683">
        <v>527</v>
      </c>
      <c r="D18" s="683" t="s">
        <v>4288</v>
      </c>
      <c r="E18" s="683">
        <v>9125</v>
      </c>
      <c r="H18" t="s">
        <v>85</v>
      </c>
      <c r="I18" s="683">
        <v>1781</v>
      </c>
      <c r="J18" s="683">
        <v>314</v>
      </c>
      <c r="K18" s="683">
        <v>2095</v>
      </c>
      <c r="L18" s="683">
        <v>775</v>
      </c>
      <c r="M18" s="668">
        <v>0.14988066825775656</v>
      </c>
    </row>
    <row r="19" spans="1:13" x14ac:dyDescent="0.45">
      <c r="A19" t="s">
        <v>169</v>
      </c>
      <c r="B19" s="683">
        <v>2726</v>
      </c>
      <c r="C19" s="683">
        <v>527</v>
      </c>
      <c r="D19" s="683" t="s">
        <v>4289</v>
      </c>
      <c r="E19" s="683">
        <v>144486</v>
      </c>
      <c r="H19" t="s">
        <v>114</v>
      </c>
      <c r="I19" s="683">
        <v>7611</v>
      </c>
      <c r="J19" s="683">
        <v>1993</v>
      </c>
      <c r="K19" s="683">
        <v>9604</v>
      </c>
      <c r="L19" s="683">
        <v>3553</v>
      </c>
      <c r="M19" s="668">
        <v>0.2075177009579342</v>
      </c>
    </row>
    <row r="20" spans="1:13" x14ac:dyDescent="0.45">
      <c r="A20" t="s">
        <v>169</v>
      </c>
      <c r="B20" s="683">
        <v>2726</v>
      </c>
      <c r="C20" s="683">
        <v>527</v>
      </c>
      <c r="D20" s="683" t="s">
        <v>4291</v>
      </c>
      <c r="E20" s="683">
        <v>4877</v>
      </c>
      <c r="H20" t="s">
        <v>163</v>
      </c>
      <c r="I20" s="683">
        <v>67</v>
      </c>
      <c r="J20" s="683">
        <v>19</v>
      </c>
      <c r="K20" s="683">
        <v>86</v>
      </c>
      <c r="L20" s="683">
        <v>32</v>
      </c>
      <c r="M20" s="668">
        <v>0.22093023255813954</v>
      </c>
    </row>
    <row r="21" spans="1:13" x14ac:dyDescent="0.45">
      <c r="A21" t="s">
        <v>169</v>
      </c>
      <c r="B21" s="683">
        <v>2726</v>
      </c>
      <c r="C21" s="683">
        <v>527</v>
      </c>
      <c r="D21" s="683" t="s">
        <v>4292</v>
      </c>
      <c r="E21" s="683">
        <v>3843</v>
      </c>
      <c r="H21" t="s">
        <v>4296</v>
      </c>
      <c r="I21" s="683">
        <v>2698</v>
      </c>
      <c r="J21" s="683">
        <v>583</v>
      </c>
      <c r="K21" s="683">
        <v>3281</v>
      </c>
      <c r="L21" s="683">
        <v>1214</v>
      </c>
      <c r="M21" s="668">
        <v>0.17768972874123742</v>
      </c>
    </row>
    <row r="22" spans="1:13" x14ac:dyDescent="0.45">
      <c r="A22" t="s">
        <v>169</v>
      </c>
      <c r="B22" s="683">
        <v>2726</v>
      </c>
      <c r="C22" s="683">
        <v>527</v>
      </c>
      <c r="D22" s="683" t="s">
        <v>4293</v>
      </c>
      <c r="E22" s="683">
        <v>1070</v>
      </c>
      <c r="H22" t="s">
        <v>232</v>
      </c>
      <c r="I22" s="683">
        <v>998</v>
      </c>
      <c r="J22" s="683">
        <v>112</v>
      </c>
      <c r="K22" s="683">
        <v>1110</v>
      </c>
      <c r="L22" s="683">
        <v>411</v>
      </c>
      <c r="M22" s="668">
        <v>0.1009009009009009</v>
      </c>
    </row>
    <row r="23" spans="1:13" x14ac:dyDescent="0.45">
      <c r="A23" t="s">
        <v>169</v>
      </c>
      <c r="B23" s="683">
        <v>2726</v>
      </c>
      <c r="C23" s="683">
        <v>527</v>
      </c>
      <c r="D23" s="683" t="s">
        <v>4294</v>
      </c>
      <c r="E23" s="683">
        <v>223407</v>
      </c>
      <c r="H23" t="s">
        <v>169</v>
      </c>
      <c r="I23" s="683">
        <v>2726</v>
      </c>
      <c r="J23" s="683">
        <v>527</v>
      </c>
      <c r="K23" s="683">
        <v>3253</v>
      </c>
      <c r="L23" s="683">
        <v>1203</v>
      </c>
      <c r="M23" s="668">
        <v>0.16200430371964342</v>
      </c>
    </row>
    <row r="24" spans="1:13" x14ac:dyDescent="0.45">
      <c r="A24" t="s">
        <v>169</v>
      </c>
      <c r="B24" s="683">
        <v>2726</v>
      </c>
      <c r="C24" s="683">
        <v>527</v>
      </c>
      <c r="D24" s="683" t="s">
        <v>4295</v>
      </c>
      <c r="E24" s="683">
        <v>187984</v>
      </c>
      <c r="H24" t="s">
        <v>171</v>
      </c>
      <c r="I24" s="683">
        <v>2835</v>
      </c>
      <c r="J24" s="683">
        <v>588</v>
      </c>
      <c r="K24" s="683">
        <v>3423</v>
      </c>
      <c r="L24" s="683">
        <v>1266</v>
      </c>
      <c r="M24" s="668">
        <v>0.17177914110429449</v>
      </c>
    </row>
    <row r="25" spans="1:13" x14ac:dyDescent="0.45">
      <c r="A25" t="s">
        <v>159</v>
      </c>
      <c r="B25" s="683">
        <v>1269</v>
      </c>
      <c r="C25" s="683">
        <v>224</v>
      </c>
      <c r="D25" s="683" t="s">
        <v>4284</v>
      </c>
      <c r="E25" s="683">
        <v>41450</v>
      </c>
      <c r="H25" t="s">
        <v>120</v>
      </c>
      <c r="I25" s="683">
        <v>3048</v>
      </c>
      <c r="J25" s="683">
        <v>798</v>
      </c>
      <c r="K25" s="683">
        <v>3846</v>
      </c>
      <c r="L25" s="683">
        <v>1423</v>
      </c>
      <c r="M25" s="668">
        <v>0.20748829953198128</v>
      </c>
    </row>
    <row r="26" spans="1:13" x14ac:dyDescent="0.45">
      <c r="A26" t="s">
        <v>159</v>
      </c>
      <c r="B26" s="683">
        <v>1269</v>
      </c>
      <c r="C26" s="683">
        <v>224</v>
      </c>
      <c r="D26" s="683" t="s">
        <v>4285</v>
      </c>
      <c r="E26" s="683">
        <v>28147</v>
      </c>
      <c r="H26" t="s">
        <v>4302</v>
      </c>
      <c r="I26" s="683">
        <v>713</v>
      </c>
      <c r="J26" s="683">
        <v>187</v>
      </c>
      <c r="K26" s="683">
        <v>900</v>
      </c>
      <c r="L26" s="683">
        <v>333</v>
      </c>
      <c r="M26" s="668">
        <v>0.20777777777777778</v>
      </c>
    </row>
    <row r="27" spans="1:13" x14ac:dyDescent="0.45">
      <c r="A27" t="s">
        <v>159</v>
      </c>
      <c r="B27" s="683">
        <v>1269</v>
      </c>
      <c r="C27" s="683">
        <v>224</v>
      </c>
      <c r="D27" s="683" t="s">
        <v>4286</v>
      </c>
      <c r="E27" s="683">
        <v>14399</v>
      </c>
    </row>
    <row r="28" spans="1:13" x14ac:dyDescent="0.45">
      <c r="A28" t="s">
        <v>159</v>
      </c>
      <c r="B28" s="683">
        <v>1269</v>
      </c>
      <c r="C28" s="683">
        <v>224</v>
      </c>
      <c r="D28" s="683" t="s">
        <v>4287</v>
      </c>
      <c r="E28" s="683">
        <v>10166</v>
      </c>
    </row>
    <row r="29" spans="1:13" x14ac:dyDescent="0.45">
      <c r="A29" t="s">
        <v>159</v>
      </c>
      <c r="B29" s="683">
        <v>1269</v>
      </c>
      <c r="C29" s="683">
        <v>224</v>
      </c>
      <c r="D29" s="683" t="s">
        <v>4288</v>
      </c>
      <c r="E29" s="683">
        <v>5236</v>
      </c>
    </row>
    <row r="30" spans="1:13" x14ac:dyDescent="0.45">
      <c r="A30" t="s">
        <v>159</v>
      </c>
      <c r="B30" s="683">
        <v>1269</v>
      </c>
      <c r="C30" s="683">
        <v>224</v>
      </c>
      <c r="D30" s="683" t="s">
        <v>4292</v>
      </c>
      <c r="E30" s="683">
        <v>4297</v>
      </c>
    </row>
    <row r="31" spans="1:13" x14ac:dyDescent="0.45">
      <c r="A31" t="s">
        <v>159</v>
      </c>
      <c r="B31" s="683">
        <v>1269</v>
      </c>
      <c r="C31" s="683">
        <v>224</v>
      </c>
      <c r="D31" s="683" t="s">
        <v>4293</v>
      </c>
      <c r="E31" s="683">
        <v>233</v>
      </c>
    </row>
    <row r="32" spans="1:13" x14ac:dyDescent="0.45">
      <c r="A32" t="s">
        <v>159</v>
      </c>
      <c r="B32" s="683">
        <v>1269</v>
      </c>
      <c r="C32" s="683">
        <v>224</v>
      </c>
      <c r="D32" s="683" t="s">
        <v>4294</v>
      </c>
      <c r="E32" s="683">
        <v>54603</v>
      </c>
    </row>
    <row r="33" spans="1:5" x14ac:dyDescent="0.45">
      <c r="A33" t="s">
        <v>159</v>
      </c>
      <c r="B33" s="683">
        <v>1269</v>
      </c>
      <c r="C33" s="683">
        <v>224</v>
      </c>
      <c r="D33" s="683" t="s">
        <v>4295</v>
      </c>
      <c r="E33" s="683">
        <v>11324</v>
      </c>
    </row>
    <row r="34" spans="1:5" x14ac:dyDescent="0.45">
      <c r="A34" t="s">
        <v>171</v>
      </c>
      <c r="B34" s="683">
        <v>2835</v>
      </c>
      <c r="C34" s="683">
        <v>588</v>
      </c>
      <c r="D34" s="683" t="s">
        <v>4284</v>
      </c>
      <c r="E34" s="683">
        <v>64681</v>
      </c>
    </row>
    <row r="35" spans="1:5" x14ac:dyDescent="0.45">
      <c r="A35" t="s">
        <v>171</v>
      </c>
      <c r="B35" s="683">
        <v>2835</v>
      </c>
      <c r="C35" s="683">
        <v>588</v>
      </c>
      <c r="D35" s="683" t="s">
        <v>4285</v>
      </c>
      <c r="E35" s="683">
        <v>59976</v>
      </c>
    </row>
    <row r="36" spans="1:5" x14ac:dyDescent="0.45">
      <c r="A36" t="s">
        <v>171</v>
      </c>
      <c r="B36" s="683">
        <v>2835</v>
      </c>
      <c r="C36" s="683">
        <v>588</v>
      </c>
      <c r="D36" s="683" t="s">
        <v>4286</v>
      </c>
      <c r="E36" s="683">
        <v>22468</v>
      </c>
    </row>
    <row r="37" spans="1:5" x14ac:dyDescent="0.45">
      <c r="A37" t="s">
        <v>171</v>
      </c>
      <c r="B37" s="683">
        <v>2835</v>
      </c>
      <c r="C37" s="683">
        <v>588</v>
      </c>
      <c r="D37" s="683" t="s">
        <v>4287</v>
      </c>
      <c r="E37" s="683">
        <v>21211</v>
      </c>
    </row>
    <row r="38" spans="1:5" x14ac:dyDescent="0.45">
      <c r="A38" t="s">
        <v>171</v>
      </c>
      <c r="B38" s="683">
        <v>2835</v>
      </c>
      <c r="C38" s="683">
        <v>588</v>
      </c>
      <c r="D38" s="683" t="s">
        <v>4288</v>
      </c>
      <c r="E38" s="683">
        <v>8170</v>
      </c>
    </row>
    <row r="39" spans="1:5" x14ac:dyDescent="0.45">
      <c r="A39" t="s">
        <v>171</v>
      </c>
      <c r="B39" s="683">
        <v>2835</v>
      </c>
      <c r="C39" s="683">
        <v>588</v>
      </c>
      <c r="D39" s="683" t="s">
        <v>4289</v>
      </c>
      <c r="E39" s="683">
        <v>129362</v>
      </c>
    </row>
    <row r="40" spans="1:5" x14ac:dyDescent="0.45">
      <c r="A40" t="s">
        <v>171</v>
      </c>
      <c r="B40" s="683">
        <v>2835</v>
      </c>
      <c r="C40" s="683">
        <v>588</v>
      </c>
      <c r="D40" s="683" t="s">
        <v>4291</v>
      </c>
      <c r="E40" s="683">
        <v>1970</v>
      </c>
    </row>
    <row r="41" spans="1:5" x14ac:dyDescent="0.45">
      <c r="A41" t="s">
        <v>171</v>
      </c>
      <c r="B41" s="683">
        <v>2835</v>
      </c>
      <c r="C41" s="683">
        <v>588</v>
      </c>
      <c r="D41" s="683" t="s">
        <v>4292</v>
      </c>
      <c r="E41" s="683">
        <v>6851</v>
      </c>
    </row>
    <row r="42" spans="1:5" x14ac:dyDescent="0.45">
      <c r="A42" t="s">
        <v>171</v>
      </c>
      <c r="B42" s="683">
        <v>2835</v>
      </c>
      <c r="C42" s="683">
        <v>588</v>
      </c>
      <c r="D42" s="683" t="s">
        <v>4293</v>
      </c>
      <c r="E42" s="683">
        <v>3371</v>
      </c>
    </row>
    <row r="43" spans="1:5" x14ac:dyDescent="0.45">
      <c r="A43" t="s">
        <v>171</v>
      </c>
      <c r="B43" s="683">
        <v>2835</v>
      </c>
      <c r="C43" s="683">
        <v>588</v>
      </c>
      <c r="D43" s="683" t="s">
        <v>4294</v>
      </c>
      <c r="E43" s="683">
        <v>226035</v>
      </c>
    </row>
    <row r="44" spans="1:5" x14ac:dyDescent="0.45">
      <c r="A44" t="s">
        <v>171</v>
      </c>
      <c r="B44" s="683">
        <v>2835</v>
      </c>
      <c r="C44" s="683">
        <v>588</v>
      </c>
      <c r="D44" s="683" t="s">
        <v>4295</v>
      </c>
      <c r="E44" s="683">
        <v>148951</v>
      </c>
    </row>
    <row r="45" spans="1:5" x14ac:dyDescent="0.45">
      <c r="A45" t="s">
        <v>4296</v>
      </c>
      <c r="B45" s="683">
        <v>2698</v>
      </c>
      <c r="C45" s="683">
        <v>583</v>
      </c>
      <c r="D45" s="683" t="s">
        <v>4284</v>
      </c>
      <c r="E45" s="683">
        <v>66100</v>
      </c>
    </row>
    <row r="46" spans="1:5" x14ac:dyDescent="0.45">
      <c r="A46" t="s">
        <v>4296</v>
      </c>
      <c r="B46" s="683">
        <v>2698</v>
      </c>
      <c r="C46" s="683">
        <v>583</v>
      </c>
      <c r="D46" s="683" t="s">
        <v>4285</v>
      </c>
      <c r="E46" s="683">
        <v>59044</v>
      </c>
    </row>
    <row r="47" spans="1:5" x14ac:dyDescent="0.45">
      <c r="A47" t="s">
        <v>4296</v>
      </c>
      <c r="B47" s="683">
        <v>2698</v>
      </c>
      <c r="C47" s="683">
        <v>583</v>
      </c>
      <c r="D47" s="683" t="s">
        <v>4286</v>
      </c>
      <c r="E47" s="683">
        <v>22961</v>
      </c>
    </row>
    <row r="48" spans="1:5" x14ac:dyDescent="0.45">
      <c r="A48" t="s">
        <v>4296</v>
      </c>
      <c r="B48" s="683">
        <v>2698</v>
      </c>
      <c r="C48" s="683">
        <v>583</v>
      </c>
      <c r="D48" s="683" t="s">
        <v>4287</v>
      </c>
      <c r="E48" s="683">
        <v>25002</v>
      </c>
    </row>
    <row r="49" spans="1:5" x14ac:dyDescent="0.45">
      <c r="A49" t="s">
        <v>4296</v>
      </c>
      <c r="B49" s="683">
        <v>2698</v>
      </c>
      <c r="C49" s="683">
        <v>583</v>
      </c>
      <c r="D49" s="683" t="s">
        <v>4288</v>
      </c>
      <c r="E49" s="683">
        <v>8349</v>
      </c>
    </row>
    <row r="50" spans="1:5" x14ac:dyDescent="0.45">
      <c r="A50" t="s">
        <v>4296</v>
      </c>
      <c r="B50" s="683">
        <v>2698</v>
      </c>
      <c r="C50" s="683">
        <v>583</v>
      </c>
      <c r="D50" s="683" t="s">
        <v>4292</v>
      </c>
      <c r="E50" s="683">
        <v>3598</v>
      </c>
    </row>
    <row r="51" spans="1:5" x14ac:dyDescent="0.45">
      <c r="A51" t="s">
        <v>4296</v>
      </c>
      <c r="B51" s="683">
        <v>2698</v>
      </c>
      <c r="C51" s="683">
        <v>583</v>
      </c>
      <c r="D51" s="683" t="s">
        <v>4293</v>
      </c>
      <c r="E51" s="683">
        <v>2719</v>
      </c>
    </row>
    <row r="52" spans="1:5" x14ac:dyDescent="0.45">
      <c r="A52" t="s">
        <v>4296</v>
      </c>
      <c r="B52" s="683">
        <v>2698</v>
      </c>
      <c r="C52" s="683">
        <v>583</v>
      </c>
      <c r="D52" s="683" t="s">
        <v>4294</v>
      </c>
      <c r="E52" s="683">
        <v>250983</v>
      </c>
    </row>
    <row r="53" spans="1:5" x14ac:dyDescent="0.45">
      <c r="A53" t="s">
        <v>4296</v>
      </c>
      <c r="B53" s="683">
        <v>2698</v>
      </c>
      <c r="C53" s="683">
        <v>583</v>
      </c>
      <c r="D53" s="683" t="s">
        <v>4295</v>
      </c>
      <c r="E53" s="683">
        <v>182378</v>
      </c>
    </row>
    <row r="54" spans="1:5" x14ac:dyDescent="0.45">
      <c r="A54" t="s">
        <v>30</v>
      </c>
      <c r="B54" s="683">
        <v>209</v>
      </c>
      <c r="C54" s="683">
        <v>90</v>
      </c>
      <c r="D54" s="683" t="s">
        <v>4284</v>
      </c>
      <c r="E54" s="683">
        <v>9439</v>
      </c>
    </row>
    <row r="55" spans="1:5" x14ac:dyDescent="0.45">
      <c r="A55" t="s">
        <v>30</v>
      </c>
      <c r="B55" s="683">
        <v>209</v>
      </c>
      <c r="C55" s="683">
        <v>90</v>
      </c>
      <c r="D55" s="683" t="s">
        <v>4285</v>
      </c>
      <c r="E55" s="683">
        <v>7848</v>
      </c>
    </row>
    <row r="56" spans="1:5" x14ac:dyDescent="0.45">
      <c r="A56" t="s">
        <v>30</v>
      </c>
      <c r="B56" s="683">
        <v>209</v>
      </c>
      <c r="C56" s="683">
        <v>90</v>
      </c>
      <c r="D56" s="683" t="s">
        <v>4286</v>
      </c>
      <c r="E56" s="683">
        <v>3279</v>
      </c>
    </row>
    <row r="57" spans="1:5" x14ac:dyDescent="0.45">
      <c r="A57" t="s">
        <v>30</v>
      </c>
      <c r="B57" s="683">
        <v>209</v>
      </c>
      <c r="C57" s="683">
        <v>90</v>
      </c>
      <c r="D57" s="683" t="s">
        <v>4287</v>
      </c>
      <c r="E57" s="683">
        <v>2824</v>
      </c>
    </row>
    <row r="58" spans="1:5" x14ac:dyDescent="0.45">
      <c r="A58" t="s">
        <v>30</v>
      </c>
      <c r="B58" s="683">
        <v>209</v>
      </c>
      <c r="C58" s="683">
        <v>90</v>
      </c>
      <c r="D58" s="683" t="s">
        <v>4288</v>
      </c>
      <c r="E58" s="683">
        <v>1192</v>
      </c>
    </row>
    <row r="59" spans="1:5" x14ac:dyDescent="0.45">
      <c r="A59" t="s">
        <v>30</v>
      </c>
      <c r="B59" s="683">
        <v>209</v>
      </c>
      <c r="C59" s="683">
        <v>90</v>
      </c>
      <c r="D59" s="683" t="s">
        <v>4291</v>
      </c>
      <c r="E59" s="683">
        <v>1190</v>
      </c>
    </row>
    <row r="60" spans="1:5" x14ac:dyDescent="0.45">
      <c r="A60" t="s">
        <v>30</v>
      </c>
      <c r="B60" s="683">
        <v>209</v>
      </c>
      <c r="C60" s="683">
        <v>90</v>
      </c>
      <c r="D60" s="683" t="s">
        <v>4292</v>
      </c>
      <c r="E60" s="683">
        <v>3873</v>
      </c>
    </row>
    <row r="61" spans="1:5" x14ac:dyDescent="0.45">
      <c r="A61" t="s">
        <v>30</v>
      </c>
      <c r="B61" s="683">
        <v>209</v>
      </c>
      <c r="C61" s="683">
        <v>90</v>
      </c>
      <c r="D61" s="683" t="s">
        <v>4293</v>
      </c>
      <c r="E61" s="683">
        <v>1799</v>
      </c>
    </row>
    <row r="62" spans="1:5" x14ac:dyDescent="0.45">
      <c r="A62" t="s">
        <v>30</v>
      </c>
      <c r="B62" s="683">
        <v>209</v>
      </c>
      <c r="C62" s="683">
        <v>90</v>
      </c>
      <c r="D62" s="683" t="s">
        <v>4294</v>
      </c>
      <c r="E62" s="683">
        <v>243822</v>
      </c>
    </row>
    <row r="63" spans="1:5" x14ac:dyDescent="0.45">
      <c r="A63" t="s">
        <v>30</v>
      </c>
      <c r="B63" s="683">
        <v>209</v>
      </c>
      <c r="C63" s="683">
        <v>90</v>
      </c>
      <c r="D63" s="683" t="s">
        <v>4295</v>
      </c>
      <c r="E63" s="683">
        <v>145251</v>
      </c>
    </row>
    <row r="64" spans="1:5" x14ac:dyDescent="0.45">
      <c r="A64" t="s">
        <v>160</v>
      </c>
      <c r="B64" s="683">
        <v>1734</v>
      </c>
      <c r="C64" s="683">
        <v>360</v>
      </c>
      <c r="D64" s="683" t="s">
        <v>4284</v>
      </c>
      <c r="E64" s="683">
        <v>12765</v>
      </c>
    </row>
    <row r="65" spans="1:5" x14ac:dyDescent="0.45">
      <c r="A65" t="s">
        <v>160</v>
      </c>
      <c r="B65" s="683">
        <v>1734</v>
      </c>
      <c r="C65" s="683">
        <v>360</v>
      </c>
      <c r="D65" s="683" t="s">
        <v>4285</v>
      </c>
      <c r="E65" s="683">
        <v>11126</v>
      </c>
    </row>
    <row r="66" spans="1:5" x14ac:dyDescent="0.45">
      <c r="A66" t="s">
        <v>160</v>
      </c>
      <c r="B66" s="683">
        <v>1734</v>
      </c>
      <c r="C66" s="683">
        <v>360</v>
      </c>
      <c r="D66" s="683" t="s">
        <v>4286</v>
      </c>
      <c r="E66" s="683">
        <v>4434</v>
      </c>
    </row>
    <row r="67" spans="1:5" x14ac:dyDescent="0.45">
      <c r="A67" t="s">
        <v>160</v>
      </c>
      <c r="B67" s="683">
        <v>1734</v>
      </c>
      <c r="C67" s="683">
        <v>360</v>
      </c>
      <c r="D67" s="683" t="s">
        <v>4287</v>
      </c>
      <c r="E67" s="683">
        <v>3679</v>
      </c>
    </row>
    <row r="68" spans="1:5" x14ac:dyDescent="0.45">
      <c r="A68" t="s">
        <v>160</v>
      </c>
      <c r="B68" s="683">
        <v>1734</v>
      </c>
      <c r="C68" s="683">
        <v>360</v>
      </c>
      <c r="D68" s="683" t="s">
        <v>4288</v>
      </c>
      <c r="E68" s="683">
        <v>1612</v>
      </c>
    </row>
    <row r="69" spans="1:5" x14ac:dyDescent="0.45">
      <c r="A69" t="s">
        <v>160</v>
      </c>
      <c r="B69" s="683">
        <v>1734</v>
      </c>
      <c r="C69" s="683">
        <v>360</v>
      </c>
      <c r="D69" s="683" t="s">
        <v>4292</v>
      </c>
      <c r="E69" s="683">
        <v>5275</v>
      </c>
    </row>
    <row r="70" spans="1:5" x14ac:dyDescent="0.45">
      <c r="A70" t="s">
        <v>160</v>
      </c>
      <c r="B70" s="683">
        <v>1734</v>
      </c>
      <c r="C70" s="683">
        <v>360</v>
      </c>
      <c r="D70" s="683" t="s">
        <v>4293</v>
      </c>
      <c r="E70" s="683">
        <v>1882</v>
      </c>
    </row>
    <row r="71" spans="1:5" x14ac:dyDescent="0.45">
      <c r="A71" t="s">
        <v>160</v>
      </c>
      <c r="B71" s="683">
        <v>1734</v>
      </c>
      <c r="C71" s="683">
        <v>360</v>
      </c>
      <c r="D71" s="683" t="s">
        <v>4294</v>
      </c>
      <c r="E71" s="683">
        <v>175770</v>
      </c>
    </row>
    <row r="72" spans="1:5" x14ac:dyDescent="0.45">
      <c r="A72" t="s">
        <v>160</v>
      </c>
      <c r="B72" s="683">
        <v>1734</v>
      </c>
      <c r="C72" s="683">
        <v>360</v>
      </c>
      <c r="D72" s="683" t="s">
        <v>4295</v>
      </c>
      <c r="E72" s="683">
        <v>91942</v>
      </c>
    </row>
    <row r="73" spans="1:5" x14ac:dyDescent="0.45">
      <c r="A73" t="s">
        <v>163</v>
      </c>
      <c r="B73" s="683">
        <v>67</v>
      </c>
      <c r="C73" s="683">
        <v>19</v>
      </c>
      <c r="D73" s="683" t="s">
        <v>4284</v>
      </c>
      <c r="E73" s="683">
        <v>2068</v>
      </c>
    </row>
    <row r="74" spans="1:5" x14ac:dyDescent="0.45">
      <c r="A74" t="s">
        <v>163</v>
      </c>
      <c r="B74" s="683">
        <v>67</v>
      </c>
      <c r="C74" s="683">
        <v>19</v>
      </c>
      <c r="D74" s="683" t="s">
        <v>4285</v>
      </c>
      <c r="E74" s="683">
        <v>2026</v>
      </c>
    </row>
    <row r="75" spans="1:5" x14ac:dyDescent="0.45">
      <c r="A75" t="s">
        <v>163</v>
      </c>
      <c r="B75" s="683">
        <v>67</v>
      </c>
      <c r="C75" s="683">
        <v>19</v>
      </c>
      <c r="D75" s="683" t="s">
        <v>4286</v>
      </c>
      <c r="E75" s="683">
        <v>718</v>
      </c>
    </row>
    <row r="76" spans="1:5" x14ac:dyDescent="0.45">
      <c r="A76" t="s">
        <v>163</v>
      </c>
      <c r="B76" s="683">
        <v>67</v>
      </c>
      <c r="C76" s="683">
        <v>19</v>
      </c>
      <c r="D76" s="683" t="s">
        <v>4287</v>
      </c>
      <c r="E76" s="683">
        <v>730</v>
      </c>
    </row>
    <row r="77" spans="1:5" x14ac:dyDescent="0.45">
      <c r="A77" t="s">
        <v>163</v>
      </c>
      <c r="B77" s="683">
        <v>67</v>
      </c>
      <c r="C77" s="683">
        <v>19</v>
      </c>
      <c r="D77" s="683" t="s">
        <v>4288</v>
      </c>
      <c r="E77" s="683">
        <v>261</v>
      </c>
    </row>
    <row r="78" spans="1:5" x14ac:dyDescent="0.45">
      <c r="A78" t="s">
        <v>163</v>
      </c>
      <c r="B78" s="683">
        <v>67</v>
      </c>
      <c r="C78" s="683">
        <v>19</v>
      </c>
      <c r="D78" s="683" t="s">
        <v>4290</v>
      </c>
      <c r="E78" s="683">
        <v>2068</v>
      </c>
    </row>
    <row r="79" spans="1:5" x14ac:dyDescent="0.45">
      <c r="A79" t="s">
        <v>163</v>
      </c>
      <c r="B79" s="683">
        <v>67</v>
      </c>
      <c r="C79" s="683">
        <v>19</v>
      </c>
      <c r="D79" s="683" t="s">
        <v>4292</v>
      </c>
      <c r="E79" s="683">
        <v>10475</v>
      </c>
    </row>
    <row r="80" spans="1:5" x14ac:dyDescent="0.45">
      <c r="A80" t="s">
        <v>163</v>
      </c>
      <c r="B80" s="683">
        <v>67</v>
      </c>
      <c r="C80" s="683">
        <v>19</v>
      </c>
      <c r="D80" s="683" t="s">
        <v>4293</v>
      </c>
      <c r="E80" s="683">
        <v>2575</v>
      </c>
    </row>
    <row r="81" spans="1:5" x14ac:dyDescent="0.45">
      <c r="A81" t="s">
        <v>163</v>
      </c>
      <c r="B81" s="683">
        <v>67</v>
      </c>
      <c r="C81" s="683">
        <v>19</v>
      </c>
      <c r="D81" s="683" t="s">
        <v>4294</v>
      </c>
      <c r="E81" s="683">
        <v>78000</v>
      </c>
    </row>
    <row r="82" spans="1:5" x14ac:dyDescent="0.45">
      <c r="A82" t="s">
        <v>163</v>
      </c>
      <c r="B82" s="683">
        <v>67</v>
      </c>
      <c r="C82" s="683">
        <v>19</v>
      </c>
      <c r="D82" s="683" t="s">
        <v>4295</v>
      </c>
      <c r="E82" s="683">
        <v>26000</v>
      </c>
    </row>
    <row r="83" spans="1:5" x14ac:dyDescent="0.45">
      <c r="A83" t="s">
        <v>120</v>
      </c>
      <c r="B83" s="683">
        <v>3048</v>
      </c>
      <c r="C83" s="683">
        <v>798</v>
      </c>
      <c r="D83" s="683" t="s">
        <v>4297</v>
      </c>
      <c r="E83" s="683">
        <v>20099</v>
      </c>
    </row>
    <row r="84" spans="1:5" x14ac:dyDescent="0.45">
      <c r="A84" t="s">
        <v>120</v>
      </c>
      <c r="B84" s="683">
        <v>3048</v>
      </c>
      <c r="C84" s="683">
        <v>798</v>
      </c>
      <c r="D84" s="683" t="s">
        <v>4298</v>
      </c>
      <c r="E84" s="683">
        <v>8134</v>
      </c>
    </row>
    <row r="85" spans="1:5" x14ac:dyDescent="0.45">
      <c r="A85" t="s">
        <v>120</v>
      </c>
      <c r="B85" s="683">
        <v>3048</v>
      </c>
      <c r="C85" s="683">
        <v>798</v>
      </c>
      <c r="D85" s="683" t="s">
        <v>4299</v>
      </c>
      <c r="E85" s="683">
        <v>1978</v>
      </c>
    </row>
    <row r="86" spans="1:5" x14ac:dyDescent="0.45">
      <c r="A86" t="s">
        <v>120</v>
      </c>
      <c r="B86" s="683">
        <v>3048</v>
      </c>
      <c r="C86" s="683">
        <v>798</v>
      </c>
      <c r="D86" s="683" t="s">
        <v>4300</v>
      </c>
      <c r="E86" s="683">
        <v>445</v>
      </c>
    </row>
    <row r="87" spans="1:5" x14ac:dyDescent="0.45">
      <c r="A87" t="s">
        <v>120</v>
      </c>
      <c r="B87" s="683">
        <v>3048</v>
      </c>
      <c r="C87" s="683">
        <v>798</v>
      </c>
      <c r="D87" s="683" t="s">
        <v>4301</v>
      </c>
      <c r="E87" s="683">
        <v>123182</v>
      </c>
    </row>
    <row r="88" spans="1:5" x14ac:dyDescent="0.45">
      <c r="A88" t="s">
        <v>114</v>
      </c>
      <c r="B88" s="683">
        <v>7611</v>
      </c>
      <c r="C88" s="683">
        <v>1993</v>
      </c>
      <c r="D88" s="683" t="s">
        <v>4297</v>
      </c>
      <c r="E88" s="683">
        <v>32277</v>
      </c>
    </row>
    <row r="89" spans="1:5" x14ac:dyDescent="0.45">
      <c r="A89" t="s">
        <v>114</v>
      </c>
      <c r="B89" s="683">
        <v>7611</v>
      </c>
      <c r="C89" s="683">
        <v>1993</v>
      </c>
      <c r="D89" s="683" t="s">
        <v>4298</v>
      </c>
      <c r="E89" s="683">
        <v>12661</v>
      </c>
    </row>
    <row r="90" spans="1:5" x14ac:dyDescent="0.45">
      <c r="A90" t="s">
        <v>114</v>
      </c>
      <c r="B90" s="683">
        <v>7611</v>
      </c>
      <c r="C90" s="683">
        <v>1993</v>
      </c>
      <c r="D90" s="683" t="s">
        <v>4300</v>
      </c>
      <c r="E90" s="683">
        <v>1911</v>
      </c>
    </row>
    <row r="91" spans="1:5" x14ac:dyDescent="0.45">
      <c r="A91" t="s">
        <v>114</v>
      </c>
      <c r="B91" s="683">
        <v>7611</v>
      </c>
      <c r="C91" s="683">
        <v>1993</v>
      </c>
      <c r="D91" s="683" t="s">
        <v>4301</v>
      </c>
      <c r="E91" s="683">
        <v>164588</v>
      </c>
    </row>
    <row r="92" spans="1:5" x14ac:dyDescent="0.45">
      <c r="A92" t="s">
        <v>93</v>
      </c>
      <c r="B92" s="683">
        <v>2119</v>
      </c>
      <c r="C92" s="683">
        <v>555</v>
      </c>
      <c r="D92" s="683" t="s">
        <v>4297</v>
      </c>
      <c r="E92" s="683">
        <v>35716</v>
      </c>
    </row>
    <row r="93" spans="1:5" x14ac:dyDescent="0.45">
      <c r="A93" t="s">
        <v>93</v>
      </c>
      <c r="B93" s="683">
        <v>2119</v>
      </c>
      <c r="C93" s="683">
        <v>555</v>
      </c>
      <c r="D93" s="683" t="s">
        <v>4298</v>
      </c>
      <c r="E93" s="683">
        <v>10374</v>
      </c>
    </row>
    <row r="94" spans="1:5" x14ac:dyDescent="0.45">
      <c r="A94" t="s">
        <v>93</v>
      </c>
      <c r="B94" s="683">
        <v>2119</v>
      </c>
      <c r="C94" s="683">
        <v>555</v>
      </c>
      <c r="D94" s="683" t="s">
        <v>4300</v>
      </c>
      <c r="E94" s="683">
        <v>788</v>
      </c>
    </row>
    <row r="95" spans="1:5" x14ac:dyDescent="0.45">
      <c r="A95" t="s">
        <v>93</v>
      </c>
      <c r="B95" s="683">
        <v>2119</v>
      </c>
      <c r="C95" s="683">
        <v>555</v>
      </c>
      <c r="D95" s="683" t="s">
        <v>4301</v>
      </c>
      <c r="E95" s="683">
        <v>121954</v>
      </c>
    </row>
    <row r="96" spans="1:5" x14ac:dyDescent="0.45">
      <c r="A96" t="s">
        <v>4302</v>
      </c>
      <c r="B96" s="683">
        <v>713</v>
      </c>
      <c r="C96" s="683">
        <v>187</v>
      </c>
      <c r="D96" s="683" t="s">
        <v>4297</v>
      </c>
      <c r="E96" s="683">
        <v>11703</v>
      </c>
    </row>
    <row r="97" spans="1:5" x14ac:dyDescent="0.45">
      <c r="A97" t="s">
        <v>4302</v>
      </c>
      <c r="B97" s="683">
        <v>713</v>
      </c>
      <c r="C97" s="683">
        <v>187</v>
      </c>
      <c r="D97" s="683" t="s">
        <v>4298</v>
      </c>
      <c r="E97" s="683">
        <v>3011</v>
      </c>
    </row>
    <row r="98" spans="1:5" x14ac:dyDescent="0.45">
      <c r="A98" t="s">
        <v>4302</v>
      </c>
      <c r="B98" s="683">
        <v>713</v>
      </c>
      <c r="C98" s="683">
        <v>187</v>
      </c>
      <c r="D98" s="683" t="s">
        <v>4300</v>
      </c>
      <c r="E98" s="683">
        <v>772</v>
      </c>
    </row>
    <row r="99" spans="1:5" x14ac:dyDescent="0.45">
      <c r="A99" t="s">
        <v>4302</v>
      </c>
      <c r="B99" s="683">
        <v>713</v>
      </c>
      <c r="C99" s="683">
        <v>187</v>
      </c>
      <c r="D99" s="683" t="s">
        <v>4301</v>
      </c>
      <c r="E99" s="683">
        <v>91122</v>
      </c>
    </row>
    <row r="100" spans="1:5" x14ac:dyDescent="0.45">
      <c r="A100" t="s">
        <v>111</v>
      </c>
      <c r="B100" s="683">
        <v>1908</v>
      </c>
      <c r="C100" s="683">
        <v>499</v>
      </c>
      <c r="D100" s="683" t="s">
        <v>4297</v>
      </c>
      <c r="E100" s="683">
        <v>23800</v>
      </c>
    </row>
    <row r="101" spans="1:5" x14ac:dyDescent="0.45">
      <c r="A101" t="s">
        <v>111</v>
      </c>
      <c r="B101" s="683">
        <v>1908</v>
      </c>
      <c r="C101" s="683">
        <v>499</v>
      </c>
      <c r="D101" s="683" t="s">
        <v>4298</v>
      </c>
      <c r="E101" s="683">
        <v>6414</v>
      </c>
    </row>
    <row r="102" spans="1:5" x14ac:dyDescent="0.45">
      <c r="A102" t="s">
        <v>111</v>
      </c>
      <c r="B102" s="683">
        <v>1908</v>
      </c>
      <c r="C102" s="683">
        <v>499</v>
      </c>
      <c r="D102" s="683" t="s">
        <v>4300</v>
      </c>
      <c r="E102" s="683">
        <v>472</v>
      </c>
    </row>
    <row r="103" spans="1:5" x14ac:dyDescent="0.45">
      <c r="A103" t="s">
        <v>111</v>
      </c>
      <c r="B103" s="683">
        <v>1908</v>
      </c>
      <c r="C103" s="683">
        <v>499</v>
      </c>
      <c r="D103" s="683" t="s">
        <v>4301</v>
      </c>
      <c r="E103" s="683">
        <v>49445</v>
      </c>
    </row>
    <row r="104" spans="1:5" x14ac:dyDescent="0.45">
      <c r="A104" t="s">
        <v>107</v>
      </c>
      <c r="B104" s="683">
        <v>246</v>
      </c>
      <c r="C104" s="683">
        <v>65</v>
      </c>
      <c r="D104" s="683" t="s">
        <v>4297</v>
      </c>
      <c r="E104" s="683">
        <v>7067</v>
      </c>
    </row>
    <row r="105" spans="1:5" x14ac:dyDescent="0.45">
      <c r="A105" t="s">
        <v>107</v>
      </c>
      <c r="B105" s="683">
        <v>246</v>
      </c>
      <c r="C105" s="683">
        <v>65</v>
      </c>
      <c r="D105" s="683" t="s">
        <v>4298</v>
      </c>
      <c r="E105" s="683">
        <v>2299</v>
      </c>
    </row>
    <row r="106" spans="1:5" x14ac:dyDescent="0.45">
      <c r="A106" t="s">
        <v>107</v>
      </c>
      <c r="B106" s="683">
        <v>246</v>
      </c>
      <c r="C106" s="683">
        <v>65</v>
      </c>
      <c r="D106" s="683" t="s">
        <v>4300</v>
      </c>
      <c r="E106" s="683">
        <v>970</v>
      </c>
    </row>
    <row r="107" spans="1:5" x14ac:dyDescent="0.45">
      <c r="A107" t="s">
        <v>107</v>
      </c>
      <c r="B107" s="683">
        <v>246</v>
      </c>
      <c r="C107" s="683">
        <v>65</v>
      </c>
      <c r="D107" s="683" t="s">
        <v>4301</v>
      </c>
      <c r="E107" s="683">
        <v>61380</v>
      </c>
    </row>
    <row r="108" spans="1:5" x14ac:dyDescent="0.45">
      <c r="A108" t="s">
        <v>96</v>
      </c>
      <c r="B108" s="683">
        <v>3387</v>
      </c>
      <c r="C108" s="683">
        <v>887</v>
      </c>
      <c r="D108" s="683" t="s">
        <v>4297</v>
      </c>
      <c r="E108" s="683">
        <v>30906</v>
      </c>
    </row>
    <row r="109" spans="1:5" x14ac:dyDescent="0.45">
      <c r="A109" t="s">
        <v>96</v>
      </c>
      <c r="B109" s="683">
        <v>3387</v>
      </c>
      <c r="C109" s="683">
        <v>887</v>
      </c>
      <c r="D109" s="683" t="s">
        <v>4298</v>
      </c>
      <c r="E109" s="683">
        <v>16056</v>
      </c>
    </row>
    <row r="110" spans="1:5" x14ac:dyDescent="0.45">
      <c r="A110" t="s">
        <v>96</v>
      </c>
      <c r="B110" s="683">
        <v>3387</v>
      </c>
      <c r="C110" s="683">
        <v>887</v>
      </c>
      <c r="D110" s="683" t="s">
        <v>4299</v>
      </c>
      <c r="E110" s="683">
        <v>2545</v>
      </c>
    </row>
    <row r="111" spans="1:5" x14ac:dyDescent="0.45">
      <c r="A111" t="s">
        <v>96</v>
      </c>
      <c r="B111" s="683">
        <v>3387</v>
      </c>
      <c r="C111" s="683">
        <v>887</v>
      </c>
      <c r="D111" s="683" t="s">
        <v>4300</v>
      </c>
      <c r="E111" s="683">
        <v>1578</v>
      </c>
    </row>
    <row r="112" spans="1:5" x14ac:dyDescent="0.45">
      <c r="A112" t="s">
        <v>96</v>
      </c>
      <c r="B112" s="683">
        <v>3387</v>
      </c>
      <c r="C112" s="683">
        <v>887</v>
      </c>
      <c r="D112" s="683" t="s">
        <v>4301</v>
      </c>
      <c r="E112" s="683">
        <v>79780</v>
      </c>
    </row>
    <row r="113" spans="1:5" x14ac:dyDescent="0.45">
      <c r="A113" t="s">
        <v>85</v>
      </c>
      <c r="B113" s="683">
        <v>1781</v>
      </c>
      <c r="C113" s="683">
        <v>314</v>
      </c>
      <c r="D113" s="683" t="s">
        <v>4303</v>
      </c>
      <c r="E113" s="683">
        <v>30170</v>
      </c>
    </row>
    <row r="114" spans="1:5" x14ac:dyDescent="0.45">
      <c r="A114" t="s">
        <v>85</v>
      </c>
      <c r="B114" s="683">
        <v>1781</v>
      </c>
      <c r="C114" s="683">
        <v>314</v>
      </c>
      <c r="D114" s="683" t="s">
        <v>4304</v>
      </c>
      <c r="E114" s="683">
        <v>29335</v>
      </c>
    </row>
    <row r="115" spans="1:5" x14ac:dyDescent="0.45">
      <c r="A115" t="s">
        <v>85</v>
      </c>
      <c r="B115" s="683">
        <v>1781</v>
      </c>
      <c r="C115" s="683">
        <v>314</v>
      </c>
      <c r="D115" s="683" t="s">
        <v>4305</v>
      </c>
      <c r="E115" s="683">
        <v>9956</v>
      </c>
    </row>
    <row r="116" spans="1:5" x14ac:dyDescent="0.45">
      <c r="A116" t="s">
        <v>85</v>
      </c>
      <c r="B116" s="683">
        <v>1781</v>
      </c>
      <c r="C116" s="683">
        <v>314</v>
      </c>
      <c r="D116" s="683" t="s">
        <v>4306</v>
      </c>
      <c r="E116" s="683">
        <v>7931</v>
      </c>
    </row>
    <row r="117" spans="1:5" x14ac:dyDescent="0.45">
      <c r="A117" t="s">
        <v>58</v>
      </c>
      <c r="B117" s="683">
        <v>2393</v>
      </c>
      <c r="C117" s="683">
        <v>422</v>
      </c>
      <c r="D117" s="683" t="s">
        <v>4303</v>
      </c>
      <c r="E117" s="683">
        <v>42494</v>
      </c>
    </row>
    <row r="118" spans="1:5" x14ac:dyDescent="0.45">
      <c r="A118" t="s">
        <v>58</v>
      </c>
      <c r="B118" s="683">
        <v>2393</v>
      </c>
      <c r="C118" s="683">
        <v>422</v>
      </c>
      <c r="D118" s="683" t="s">
        <v>4304</v>
      </c>
      <c r="E118" s="683">
        <v>39419</v>
      </c>
    </row>
    <row r="119" spans="1:5" x14ac:dyDescent="0.45">
      <c r="A119" t="s">
        <v>58</v>
      </c>
      <c r="B119" s="683">
        <v>2393</v>
      </c>
      <c r="C119" s="683">
        <v>422</v>
      </c>
      <c r="D119" s="683" t="s">
        <v>4305</v>
      </c>
      <c r="E119" s="683">
        <v>14023</v>
      </c>
    </row>
    <row r="120" spans="1:5" x14ac:dyDescent="0.45">
      <c r="A120" t="s">
        <v>58</v>
      </c>
      <c r="B120" s="683">
        <v>2393</v>
      </c>
      <c r="C120" s="683">
        <v>422</v>
      </c>
      <c r="D120" s="683" t="s">
        <v>4306</v>
      </c>
      <c r="E120" s="683">
        <v>14672</v>
      </c>
    </row>
    <row r="121" spans="1:5" x14ac:dyDescent="0.45">
      <c r="A121" t="s">
        <v>82</v>
      </c>
      <c r="B121" s="683">
        <v>2466</v>
      </c>
      <c r="C121" s="683">
        <v>435</v>
      </c>
      <c r="D121" s="683" t="s">
        <v>4303</v>
      </c>
      <c r="E121" s="683">
        <v>43224</v>
      </c>
    </row>
    <row r="122" spans="1:5" x14ac:dyDescent="0.45">
      <c r="A122" t="s">
        <v>82</v>
      </c>
      <c r="B122" s="683">
        <v>2466</v>
      </c>
      <c r="C122" s="683">
        <v>435</v>
      </c>
      <c r="D122" s="683" t="s">
        <v>4304</v>
      </c>
      <c r="E122" s="683">
        <v>40629</v>
      </c>
    </row>
    <row r="123" spans="1:5" x14ac:dyDescent="0.45">
      <c r="A123" t="s">
        <v>82</v>
      </c>
      <c r="B123" s="683">
        <v>2466</v>
      </c>
      <c r="C123" s="683">
        <v>435</v>
      </c>
      <c r="D123" s="683" t="s">
        <v>4305</v>
      </c>
      <c r="E123" s="683">
        <v>14264</v>
      </c>
    </row>
    <row r="124" spans="1:5" x14ac:dyDescent="0.45">
      <c r="A124" t="s">
        <v>82</v>
      </c>
      <c r="B124" s="683">
        <v>2466</v>
      </c>
      <c r="C124" s="683">
        <v>435</v>
      </c>
      <c r="D124" s="683" t="s">
        <v>4306</v>
      </c>
      <c r="E124" s="683">
        <v>18353</v>
      </c>
    </row>
    <row r="125" spans="1:5" x14ac:dyDescent="0.45">
      <c r="A125" t="s">
        <v>4307</v>
      </c>
      <c r="B125" s="683">
        <v>2024</v>
      </c>
      <c r="C125" s="683">
        <v>357</v>
      </c>
      <c r="D125" s="683" t="s">
        <v>4303</v>
      </c>
      <c r="E125" s="683">
        <v>33205</v>
      </c>
    </row>
    <row r="126" spans="1:5" x14ac:dyDescent="0.45">
      <c r="A126" t="s">
        <v>4307</v>
      </c>
      <c r="B126" s="683">
        <v>2024</v>
      </c>
      <c r="C126" s="683">
        <v>357</v>
      </c>
      <c r="D126" s="683" t="s">
        <v>4304</v>
      </c>
      <c r="E126" s="683">
        <v>33345</v>
      </c>
    </row>
    <row r="127" spans="1:5" x14ac:dyDescent="0.45">
      <c r="A127" t="s">
        <v>4307</v>
      </c>
      <c r="B127" s="683">
        <v>2024</v>
      </c>
      <c r="C127" s="683">
        <v>357</v>
      </c>
      <c r="D127" s="683" t="s">
        <v>4305</v>
      </c>
      <c r="E127" s="683">
        <v>10958</v>
      </c>
    </row>
    <row r="128" spans="1:5" x14ac:dyDescent="0.45">
      <c r="A128" t="s">
        <v>4307</v>
      </c>
      <c r="B128" s="683">
        <v>2024</v>
      </c>
      <c r="C128" s="683">
        <v>357</v>
      </c>
      <c r="D128" s="683" t="s">
        <v>4306</v>
      </c>
      <c r="E128" s="683">
        <v>7351</v>
      </c>
    </row>
    <row r="129" spans="1:5" x14ac:dyDescent="0.45">
      <c r="A129" t="s">
        <v>77</v>
      </c>
      <c r="B129" s="683">
        <v>2288</v>
      </c>
      <c r="C129" s="683">
        <v>403</v>
      </c>
      <c r="D129" s="683" t="s">
        <v>4303</v>
      </c>
      <c r="E129" s="683">
        <v>67581</v>
      </c>
    </row>
    <row r="130" spans="1:5" x14ac:dyDescent="0.45">
      <c r="A130" t="s">
        <v>77</v>
      </c>
      <c r="B130" s="683">
        <v>2288</v>
      </c>
      <c r="C130" s="683">
        <v>403</v>
      </c>
      <c r="D130" s="683" t="s">
        <v>4304</v>
      </c>
      <c r="E130" s="683">
        <v>37686</v>
      </c>
    </row>
    <row r="131" spans="1:5" x14ac:dyDescent="0.45">
      <c r="A131" t="s">
        <v>77</v>
      </c>
      <c r="B131" s="683">
        <v>2288</v>
      </c>
      <c r="C131" s="683">
        <v>403</v>
      </c>
      <c r="D131" s="683" t="s">
        <v>4305</v>
      </c>
      <c r="E131" s="683">
        <v>22302</v>
      </c>
    </row>
    <row r="132" spans="1:5" x14ac:dyDescent="0.45">
      <c r="A132" t="s">
        <v>77</v>
      </c>
      <c r="B132" s="683">
        <v>2288</v>
      </c>
      <c r="C132" s="683">
        <v>403</v>
      </c>
      <c r="D132" s="683" t="s">
        <v>4306</v>
      </c>
      <c r="E132" s="683">
        <v>11665</v>
      </c>
    </row>
    <row r="133" spans="1:5" x14ac:dyDescent="0.45">
      <c r="A133" t="s">
        <v>72</v>
      </c>
      <c r="B133" s="683">
        <v>2659</v>
      </c>
      <c r="C133" s="683">
        <v>469</v>
      </c>
      <c r="D133" s="683" t="s">
        <v>4303</v>
      </c>
      <c r="E133" s="683">
        <v>45742</v>
      </c>
    </row>
    <row r="134" spans="1:5" x14ac:dyDescent="0.45">
      <c r="A134" t="s">
        <v>72</v>
      </c>
      <c r="B134" s="683">
        <v>2659</v>
      </c>
      <c r="C134" s="683">
        <v>469</v>
      </c>
      <c r="D134" s="683" t="s">
        <v>4304</v>
      </c>
      <c r="E134" s="683">
        <v>43810</v>
      </c>
    </row>
    <row r="135" spans="1:5" x14ac:dyDescent="0.45">
      <c r="A135" t="s">
        <v>72</v>
      </c>
      <c r="B135" s="683">
        <v>2659</v>
      </c>
      <c r="C135" s="683">
        <v>469</v>
      </c>
      <c r="D135" s="683" t="s">
        <v>4305</v>
      </c>
      <c r="E135" s="683">
        <v>15095</v>
      </c>
    </row>
    <row r="136" spans="1:5" x14ac:dyDescent="0.45">
      <c r="A136" t="s">
        <v>72</v>
      </c>
      <c r="B136" s="683">
        <v>2659</v>
      </c>
      <c r="C136" s="683">
        <v>469</v>
      </c>
      <c r="D136" s="683" t="s">
        <v>4306</v>
      </c>
      <c r="E136" s="683">
        <v>17603</v>
      </c>
    </row>
    <row r="137" spans="1:5" x14ac:dyDescent="0.45">
      <c r="A137" t="s">
        <v>55</v>
      </c>
      <c r="B137" s="683">
        <v>4362</v>
      </c>
      <c r="C137" s="683">
        <v>769</v>
      </c>
      <c r="D137" s="683" t="s">
        <v>4303</v>
      </c>
      <c r="E137" s="683">
        <v>96549</v>
      </c>
    </row>
    <row r="138" spans="1:5" x14ac:dyDescent="0.45">
      <c r="A138" t="s">
        <v>55</v>
      </c>
      <c r="B138" s="683">
        <v>4362</v>
      </c>
      <c r="C138" s="683">
        <v>769</v>
      </c>
      <c r="D138" s="683" t="s">
        <v>4304</v>
      </c>
      <c r="E138" s="683">
        <v>71860</v>
      </c>
    </row>
    <row r="139" spans="1:5" x14ac:dyDescent="0.45">
      <c r="A139" t="s">
        <v>55</v>
      </c>
      <c r="B139" s="683">
        <v>4362</v>
      </c>
      <c r="C139" s="683">
        <v>769</v>
      </c>
      <c r="D139" s="683" t="s">
        <v>4305</v>
      </c>
      <c r="E139" s="683">
        <v>31861</v>
      </c>
    </row>
    <row r="140" spans="1:5" x14ac:dyDescent="0.45">
      <c r="A140" t="s">
        <v>55</v>
      </c>
      <c r="B140" s="683">
        <v>4362</v>
      </c>
      <c r="C140" s="683">
        <v>769</v>
      </c>
      <c r="D140" s="683" t="s">
        <v>4306</v>
      </c>
      <c r="E140" s="683">
        <v>16840</v>
      </c>
    </row>
    <row r="141" spans="1:5" x14ac:dyDescent="0.45">
      <c r="A141" t="s">
        <v>232</v>
      </c>
      <c r="B141" s="683">
        <v>998</v>
      </c>
      <c r="C141" s="683">
        <v>112</v>
      </c>
      <c r="D141" s="683" t="s">
        <v>4308</v>
      </c>
      <c r="E141" s="683">
        <v>16498</v>
      </c>
    </row>
    <row r="142" spans="1:5" x14ac:dyDescent="0.45">
      <c r="A142" t="s">
        <v>232</v>
      </c>
      <c r="B142" s="683">
        <v>998</v>
      </c>
      <c r="C142" s="683">
        <v>112</v>
      </c>
      <c r="D142" s="683" t="s">
        <v>4309</v>
      </c>
      <c r="E142" s="683">
        <v>11549</v>
      </c>
    </row>
    <row r="143" spans="1:5" x14ac:dyDescent="0.45">
      <c r="A143" t="s">
        <v>232</v>
      </c>
      <c r="B143" s="683">
        <v>998</v>
      </c>
      <c r="C143" s="683">
        <v>112</v>
      </c>
      <c r="D143" s="683" t="s">
        <v>4310</v>
      </c>
      <c r="E143" s="683">
        <v>16498</v>
      </c>
    </row>
    <row r="144" spans="1:5" x14ac:dyDescent="0.45">
      <c r="A144" t="s">
        <v>232</v>
      </c>
      <c r="B144" s="683">
        <v>998</v>
      </c>
      <c r="C144" s="683">
        <v>112</v>
      </c>
      <c r="D144" s="683" t="s">
        <v>4298</v>
      </c>
      <c r="E144" s="683">
        <v>11549</v>
      </c>
    </row>
    <row r="145" spans="1:5" x14ac:dyDescent="0.45">
      <c r="A145" t="s">
        <v>81</v>
      </c>
      <c r="B145" s="683">
        <v>139</v>
      </c>
      <c r="C145" s="683">
        <v>9</v>
      </c>
      <c r="D145" s="683" t="s">
        <v>4308</v>
      </c>
      <c r="E145" s="683">
        <v>2223</v>
      </c>
    </row>
    <row r="146" spans="1:5" x14ac:dyDescent="0.45">
      <c r="A146" t="s">
        <v>81</v>
      </c>
      <c r="B146" s="683">
        <v>139</v>
      </c>
      <c r="C146" s="683">
        <v>9</v>
      </c>
      <c r="D146" s="683" t="s">
        <v>4309</v>
      </c>
      <c r="E146" s="683">
        <v>1556</v>
      </c>
    </row>
    <row r="147" spans="1:5" x14ac:dyDescent="0.45">
      <c r="A147" t="s">
        <v>81</v>
      </c>
      <c r="B147" s="683">
        <v>139</v>
      </c>
      <c r="C147" s="683">
        <v>9</v>
      </c>
      <c r="D147" s="683" t="s">
        <v>4310</v>
      </c>
      <c r="E147" s="683">
        <v>2223</v>
      </c>
    </row>
    <row r="148" spans="1:5" x14ac:dyDescent="0.45">
      <c r="A148" t="s">
        <v>81</v>
      </c>
      <c r="B148" s="683">
        <v>139</v>
      </c>
      <c r="C148" s="683">
        <v>9</v>
      </c>
      <c r="D148" s="683" t="s">
        <v>4298</v>
      </c>
      <c r="E148" s="683">
        <v>1556</v>
      </c>
    </row>
    <row r="149" spans="1:5" x14ac:dyDescent="0.45">
      <c r="A149" t="s">
        <v>4311</v>
      </c>
      <c r="B149" s="683">
        <v>94</v>
      </c>
      <c r="C149" s="683">
        <v>4</v>
      </c>
      <c r="D149" s="683" t="s">
        <v>4308</v>
      </c>
      <c r="E149" s="683">
        <v>1472</v>
      </c>
    </row>
    <row r="150" spans="1:5" x14ac:dyDescent="0.45">
      <c r="A150" t="s">
        <v>4311</v>
      </c>
      <c r="B150" s="683">
        <v>94</v>
      </c>
      <c r="C150" s="683">
        <v>4</v>
      </c>
      <c r="D150" s="683" t="s">
        <v>4309</v>
      </c>
      <c r="E150" s="683">
        <v>1030</v>
      </c>
    </row>
    <row r="151" spans="1:5" x14ac:dyDescent="0.45">
      <c r="A151" t="s">
        <v>4311</v>
      </c>
      <c r="B151" s="683">
        <v>94</v>
      </c>
      <c r="C151" s="683">
        <v>4</v>
      </c>
      <c r="D151" s="683" t="s">
        <v>4310</v>
      </c>
      <c r="E151" s="683">
        <v>1472</v>
      </c>
    </row>
    <row r="152" spans="1:5" x14ac:dyDescent="0.45">
      <c r="A152" t="s">
        <v>4311</v>
      </c>
      <c r="B152" s="683">
        <v>94</v>
      </c>
      <c r="C152" s="683">
        <v>4</v>
      </c>
      <c r="D152" s="683" t="s">
        <v>4298</v>
      </c>
      <c r="E152" s="683">
        <v>1030</v>
      </c>
    </row>
  </sheetData>
  <pageMargins left="0.7" right="0.7" top="0.75" bottom="0.75" header="0.3" footer="0.3"/>
  <tableParts count="1">
    <tablePart r:id="rId1"/>
  </tablePart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C5D8D3-8F61-43FF-B090-BC3B9A7AF058}">
  <sheetPr codeName="Sheet36" filterMode="1"/>
  <dimension ref="A1:CJ1159"/>
  <sheetViews>
    <sheetView showGridLines="0" zoomScale="130" zoomScaleNormal="130" workbookViewId="0">
      <selection activeCell="P25" sqref="P25"/>
    </sheetView>
  </sheetViews>
  <sheetFormatPr defaultRowHeight="13.35" customHeight="1" x14ac:dyDescent="0.4"/>
  <cols>
    <col min="1" max="1" width="17.86328125" style="337" bestFit="1" customWidth="1"/>
    <col min="2" max="2" width="22.9296875" style="337" bestFit="1" customWidth="1"/>
    <col min="3" max="4" width="10.73046875" style="653" customWidth="1"/>
    <col min="5" max="5" width="17.86328125" style="337" bestFit="1" customWidth="1"/>
    <col min="6" max="6" width="15.06640625" style="337" bestFit="1" customWidth="1"/>
    <col min="7" max="7" width="2.3984375" style="337" customWidth="1"/>
    <col min="8" max="8" width="29" style="337" bestFit="1" customWidth="1"/>
    <col min="9" max="9" width="9.19921875" style="649"/>
    <col min="10" max="10" width="15" style="337" bestFit="1" customWidth="1"/>
    <col min="11" max="12" width="18.86328125" style="337" bestFit="1" customWidth="1"/>
    <col min="13" max="13" width="18.86328125" style="337" customWidth="1"/>
    <col min="14" max="14" width="37.1328125" style="337" customWidth="1"/>
    <col min="15" max="15" width="22.46484375" style="337" bestFit="1" customWidth="1"/>
    <col min="16" max="16" width="22.53125" style="337" bestFit="1" customWidth="1"/>
    <col min="17" max="17" width="3.1328125" style="337" bestFit="1" customWidth="1"/>
    <col min="18" max="21" width="9.06640625" style="337"/>
    <col min="22" max="22" width="59.73046875" style="337" bestFit="1" customWidth="1"/>
    <col min="23" max="23" width="10.6640625" style="337" bestFit="1" customWidth="1"/>
    <col min="24" max="24" width="9.06640625" style="337"/>
    <col min="25" max="25" width="7.33203125" style="337" bestFit="1" customWidth="1"/>
    <col min="26" max="27" width="9.06640625" style="337"/>
    <col min="28" max="28" width="50.6640625" style="337" customWidth="1"/>
    <col min="29" max="29" width="30.1328125" style="337" bestFit="1" customWidth="1"/>
    <col min="30" max="31" width="9.06640625" style="337"/>
    <col min="32" max="32" width="30.46484375" style="337" customWidth="1"/>
    <col min="33" max="33" width="9.06640625" style="337"/>
    <col min="34" max="34" width="14.9296875" style="337" customWidth="1"/>
    <col min="35" max="35" width="9.9296875" style="337" customWidth="1"/>
    <col min="36" max="36" width="9.06640625" style="337"/>
    <col min="37" max="37" width="38.6640625" style="337" customWidth="1"/>
    <col min="38" max="38" width="9.06640625" style="337"/>
    <col min="39" max="39" width="21.06640625" style="337" customWidth="1"/>
    <col min="40" max="41" width="9.06640625" style="337"/>
    <col min="42" max="43" width="26.6640625" style="473" customWidth="1"/>
    <col min="44" max="44" width="21.9296875" style="473" bestFit="1" customWidth="1"/>
    <col min="45" max="45" width="21.3984375" style="337" customWidth="1"/>
    <col min="46" max="46" width="28.46484375" style="473" customWidth="1"/>
    <col min="47" max="47" width="20.33203125" style="337" customWidth="1"/>
    <col min="48" max="48" width="9.06640625" style="337"/>
    <col min="49" max="49" width="14.59765625" style="337" customWidth="1"/>
    <col min="50" max="50" width="9.06640625" style="337"/>
    <col min="51" max="51" width="24.796875" style="337" bestFit="1" customWidth="1"/>
    <col min="52" max="54" width="9.06640625" style="337"/>
    <col min="55" max="55" width="14" style="337" customWidth="1"/>
    <col min="56" max="56" width="9.06640625" style="337"/>
    <col min="57" max="57" width="9.06640625" style="649"/>
    <col min="58" max="60" width="9.06640625" style="337"/>
    <col min="61" max="61" width="45.06640625" style="337" customWidth="1"/>
    <col min="62" max="62" width="9.06640625" style="337"/>
    <col min="63" max="63" width="20.9296875" style="337" customWidth="1"/>
    <col min="64" max="64" width="11" style="337" customWidth="1"/>
    <col min="65" max="65" width="9.06640625" style="337"/>
    <col min="66" max="66" width="11.46484375" style="337" customWidth="1"/>
    <col min="67" max="72" width="9.06640625" style="337"/>
    <col min="73" max="73" width="47.06640625" style="337" bestFit="1" customWidth="1"/>
    <col min="74" max="74" width="36.19921875" style="337" customWidth="1"/>
    <col min="75" max="16384" width="9.06640625" style="337"/>
  </cols>
  <sheetData>
    <row r="1" spans="1:88" ht="13.35" customHeight="1" x14ac:dyDescent="0.4">
      <c r="A1" s="341" t="s">
        <v>1215</v>
      </c>
      <c r="B1" s="341" t="s">
        <v>1214</v>
      </c>
      <c r="C1" s="648" t="s">
        <v>1150</v>
      </c>
      <c r="D1" s="648"/>
      <c r="E1" s="341" t="s">
        <v>1150</v>
      </c>
      <c r="F1" s="341" t="s">
        <v>1216</v>
      </c>
      <c r="H1" s="337" t="s">
        <v>0</v>
      </c>
      <c r="I1" s="649" t="s">
        <v>1</v>
      </c>
      <c r="K1" s="650" t="s">
        <v>1344</v>
      </c>
      <c r="L1" s="650" t="s">
        <v>3157</v>
      </c>
      <c r="M1" s="650" t="s">
        <v>3158</v>
      </c>
      <c r="O1" s="337">
        <v>1</v>
      </c>
      <c r="P1" s="337" t="s">
        <v>1314</v>
      </c>
      <c r="Q1" s="337">
        <v>15</v>
      </c>
      <c r="R1" s="337" t="s">
        <v>1330</v>
      </c>
      <c r="T1" s="337" t="s">
        <v>1345</v>
      </c>
      <c r="V1" s="341" t="s">
        <v>1822</v>
      </c>
      <c r="W1" s="341" t="s">
        <v>1150</v>
      </c>
      <c r="Y1" s="337" t="s">
        <v>1150</v>
      </c>
      <c r="Z1" s="337" t="s">
        <v>1851</v>
      </c>
      <c r="AB1" s="341" t="s">
        <v>1857</v>
      </c>
      <c r="AC1" s="341" t="s">
        <v>1908</v>
      </c>
      <c r="AF1" s="341" t="s">
        <v>1997</v>
      </c>
      <c r="AH1" s="337" t="s">
        <v>2022</v>
      </c>
      <c r="AI1" s="337" t="s">
        <v>2023</v>
      </c>
      <c r="AK1" s="337" t="s">
        <v>2031</v>
      </c>
      <c r="AM1" s="337" t="s">
        <v>2057</v>
      </c>
      <c r="AP1" s="651" t="s">
        <v>2536</v>
      </c>
      <c r="AQ1" s="651" t="s">
        <v>2525</v>
      </c>
      <c r="AT1" s="652" t="s">
        <v>2537</v>
      </c>
      <c r="AU1" s="652" t="s">
        <v>2525</v>
      </c>
      <c r="AV1" s="341"/>
      <c r="AW1" s="337" t="s">
        <v>2619</v>
      </c>
      <c r="AY1" s="337" t="s">
        <v>2640</v>
      </c>
      <c r="BE1" s="649" t="s">
        <v>2008</v>
      </c>
      <c r="BF1" s="337" t="s">
        <v>3159</v>
      </c>
      <c r="BG1" s="337" t="s">
        <v>3160</v>
      </c>
      <c r="BH1" s="337" t="s">
        <v>3161</v>
      </c>
      <c r="BI1" s="337" t="s">
        <v>3165</v>
      </c>
      <c r="BQ1" s="337" t="s">
        <v>2698</v>
      </c>
      <c r="BR1" s="337" t="s">
        <v>2699</v>
      </c>
      <c r="BU1" s="337" t="s">
        <v>2946</v>
      </c>
      <c r="BV1" s="337" t="s">
        <v>3121</v>
      </c>
    </row>
    <row r="2" spans="1:88" ht="13.35" hidden="1" customHeight="1" x14ac:dyDescent="0.4">
      <c r="A2" s="337" t="s">
        <v>2</v>
      </c>
      <c r="B2" s="337" t="s">
        <v>2</v>
      </c>
      <c r="C2" s="653">
        <v>40201020</v>
      </c>
      <c r="E2" s="337" t="s">
        <v>3</v>
      </c>
      <c r="F2" s="337" t="s">
        <v>4</v>
      </c>
      <c r="H2" s="337" t="s">
        <v>3</v>
      </c>
      <c r="I2" s="649">
        <v>41402040</v>
      </c>
      <c r="K2" s="337" t="s">
        <v>1308</v>
      </c>
      <c r="L2" s="337" t="s">
        <v>1308</v>
      </c>
      <c r="M2" s="337" t="s">
        <v>1308</v>
      </c>
      <c r="O2" s="337">
        <v>2</v>
      </c>
      <c r="P2" s="337" t="s">
        <v>1316</v>
      </c>
      <c r="Q2" s="337">
        <v>16</v>
      </c>
      <c r="R2" s="337" t="s">
        <v>1331</v>
      </c>
      <c r="T2" s="337" t="s">
        <v>1346</v>
      </c>
      <c r="V2" s="337" t="s">
        <v>1728</v>
      </c>
      <c r="W2" s="337" t="s">
        <v>1729</v>
      </c>
      <c r="Y2" s="339" t="s">
        <v>1823</v>
      </c>
      <c r="AB2" s="337" t="s">
        <v>1861</v>
      </c>
      <c r="AC2" s="337" t="s">
        <v>1882</v>
      </c>
      <c r="AF2" s="337" t="s">
        <v>1998</v>
      </c>
      <c r="AH2" s="337" t="s">
        <v>2012</v>
      </c>
      <c r="AI2" s="337" t="s">
        <v>2013</v>
      </c>
      <c r="AK2" s="337" t="s">
        <v>2044</v>
      </c>
      <c r="AM2" s="337" t="s">
        <v>2046</v>
      </c>
      <c r="AP2" s="654" t="s">
        <v>3269</v>
      </c>
      <c r="AQ2" s="654" t="s">
        <v>1348</v>
      </c>
      <c r="AT2" s="520" t="s">
        <v>3196</v>
      </c>
      <c r="AU2" s="520" t="s">
        <v>2641</v>
      </c>
      <c r="AW2" s="397" t="s">
        <v>1314</v>
      </c>
      <c r="AY2" s="398" t="s">
        <v>1348</v>
      </c>
      <c r="BC2" s="337" t="s">
        <v>1652</v>
      </c>
      <c r="BD2" s="337" t="s">
        <v>1343</v>
      </c>
      <c r="BE2" s="649" t="s">
        <v>3163</v>
      </c>
      <c r="BI2" s="337" t="str">
        <f>"('"&amp;BC2&amp;"', '"&amp;BE2&amp;"', '"&amp;BD2&amp;"'),"</f>
        <v>('Cal J', 'OPV', 'Tomate'),</v>
      </c>
      <c r="BK2" s="655" t="s">
        <v>2659</v>
      </c>
      <c r="BL2" s="337" t="s">
        <v>2610</v>
      </c>
      <c r="BN2" s="337" t="s">
        <v>2683</v>
      </c>
      <c r="BO2" s="337" t="s">
        <v>2121</v>
      </c>
      <c r="BQ2" s="337" t="s">
        <v>2610</v>
      </c>
      <c r="BR2" s="337" t="s">
        <v>2121</v>
      </c>
      <c r="BU2" s="337" t="s">
        <v>2707</v>
      </c>
      <c r="BV2" s="473" t="s">
        <v>3115</v>
      </c>
      <c r="CG2" s="656"/>
      <c r="CH2" s="656"/>
      <c r="CI2" s="656"/>
      <c r="CJ2" s="656"/>
    </row>
    <row r="3" spans="1:88" ht="13.35" hidden="1" customHeight="1" x14ac:dyDescent="0.4">
      <c r="A3" s="337" t="s">
        <v>2</v>
      </c>
      <c r="B3" s="337" t="s">
        <v>5</v>
      </c>
      <c r="C3" s="653">
        <v>40201030</v>
      </c>
      <c r="E3" s="337" t="s">
        <v>2</v>
      </c>
      <c r="F3" s="337" t="s">
        <v>6</v>
      </c>
      <c r="H3" s="337" t="s">
        <v>2</v>
      </c>
      <c r="I3" s="649">
        <v>40201020</v>
      </c>
      <c r="K3" s="337" t="s">
        <v>1309</v>
      </c>
      <c r="L3" s="337" t="s">
        <v>1309</v>
      </c>
      <c r="M3" s="337" t="s">
        <v>1309</v>
      </c>
      <c r="O3" s="337">
        <v>3</v>
      </c>
      <c r="P3" s="337" t="s">
        <v>1317</v>
      </c>
      <c r="Q3" s="337">
        <v>17</v>
      </c>
      <c r="R3" s="337" t="s">
        <v>1309</v>
      </c>
      <c r="T3" s="337" t="s">
        <v>1347</v>
      </c>
      <c r="V3" s="337" t="s">
        <v>1730</v>
      </c>
      <c r="W3" s="337" t="s">
        <v>1731</v>
      </c>
      <c r="Y3" s="339" t="s">
        <v>1824</v>
      </c>
      <c r="AB3" s="337" t="s">
        <v>1860</v>
      </c>
      <c r="AC3" s="337" t="s">
        <v>1883</v>
      </c>
      <c r="AF3" s="337" t="s">
        <v>1999</v>
      </c>
      <c r="AH3" s="337" t="s">
        <v>2010</v>
      </c>
      <c r="AI3" s="337" t="s">
        <v>2011</v>
      </c>
      <c r="AK3" s="337" t="s">
        <v>2035</v>
      </c>
      <c r="AM3" s="337" t="s">
        <v>2054</v>
      </c>
      <c r="AP3" s="654" t="s">
        <v>3222</v>
      </c>
      <c r="AQ3" s="654" t="s">
        <v>2641</v>
      </c>
      <c r="AT3" s="520" t="s">
        <v>3197</v>
      </c>
      <c r="AU3" s="520" t="s">
        <v>1348</v>
      </c>
      <c r="AW3" s="397" t="s">
        <v>1316</v>
      </c>
      <c r="AY3" s="398" t="s">
        <v>2642</v>
      </c>
      <c r="BC3" s="337" t="s">
        <v>1653</v>
      </c>
      <c r="BD3" s="337" t="s">
        <v>1343</v>
      </c>
      <c r="BE3" s="649" t="s">
        <v>3162</v>
      </c>
      <c r="BI3" s="337" t="str">
        <f t="shared" ref="BI3:BI66" si="0">"('"&amp;BC3&amp;"', '"&amp;BE3&amp;"', '"&amp;BD3&amp;"'),"</f>
        <v>('HTX 14', 'Híbrido', 'Tomate'),</v>
      </c>
      <c r="BK3" s="655" t="s">
        <v>2660</v>
      </c>
      <c r="BL3" s="337" t="s">
        <v>2610</v>
      </c>
      <c r="BN3" s="337" t="s">
        <v>2684</v>
      </c>
      <c r="BO3" s="337" t="s">
        <v>2121</v>
      </c>
      <c r="BQ3" s="337" t="s">
        <v>2608</v>
      </c>
      <c r="BR3" s="337" t="s">
        <v>2690</v>
      </c>
      <c r="BU3" s="337" t="s">
        <v>2714</v>
      </c>
      <c r="BV3" s="473" t="s">
        <v>3116</v>
      </c>
      <c r="CG3" s="656"/>
      <c r="CH3" s="656"/>
      <c r="CI3" s="656"/>
      <c r="CJ3" s="656"/>
    </row>
    <row r="4" spans="1:88" ht="13.35" hidden="1" customHeight="1" x14ac:dyDescent="0.4">
      <c r="A4" s="337" t="s">
        <v>2</v>
      </c>
      <c r="B4" s="337" t="s">
        <v>8</v>
      </c>
      <c r="C4" s="653">
        <v>40201040</v>
      </c>
      <c r="E4" s="337" t="s">
        <v>9</v>
      </c>
      <c r="F4" s="337" t="s">
        <v>10</v>
      </c>
      <c r="H4" s="337" t="s">
        <v>9</v>
      </c>
      <c r="I4" s="649">
        <v>3060104</v>
      </c>
      <c r="K4" s="337" t="s">
        <v>1310</v>
      </c>
      <c r="L4" s="337" t="s">
        <v>1310</v>
      </c>
      <c r="M4" s="337" t="s">
        <v>1310</v>
      </c>
      <c r="O4" s="337">
        <v>4</v>
      </c>
      <c r="P4" s="337" t="s">
        <v>1318</v>
      </c>
      <c r="Q4" s="337">
        <v>18</v>
      </c>
      <c r="R4" s="337" t="s">
        <v>1333</v>
      </c>
      <c r="T4" s="337" t="s">
        <v>1348</v>
      </c>
      <c r="V4" s="337" t="s">
        <v>1732</v>
      </c>
      <c r="W4" s="337" t="s">
        <v>1733</v>
      </c>
      <c r="Y4" s="339" t="s">
        <v>1825</v>
      </c>
      <c r="AB4" s="337" t="s">
        <v>1859</v>
      </c>
      <c r="AC4" s="337" t="s">
        <v>1884</v>
      </c>
      <c r="AF4" s="337" t="s">
        <v>2000</v>
      </c>
      <c r="AH4" s="337" t="s">
        <v>2014</v>
      </c>
      <c r="AI4" s="337" t="s">
        <v>2015</v>
      </c>
      <c r="AK4" s="337" t="s">
        <v>2038</v>
      </c>
      <c r="AM4" s="337" t="s">
        <v>2053</v>
      </c>
      <c r="AP4" s="654" t="s">
        <v>3218</v>
      </c>
      <c r="AQ4" s="654" t="s">
        <v>1348</v>
      </c>
      <c r="AT4" s="520" t="s">
        <v>3215</v>
      </c>
      <c r="AU4" s="520" t="s">
        <v>1348</v>
      </c>
      <c r="AW4" s="397" t="s">
        <v>1317</v>
      </c>
      <c r="AY4" s="337" t="s">
        <v>1347</v>
      </c>
      <c r="BC4" s="337" t="s">
        <v>1654</v>
      </c>
      <c r="BD4" s="337" t="s">
        <v>1343</v>
      </c>
      <c r="BE4" s="649" t="s">
        <v>3162</v>
      </c>
      <c r="BI4" s="337" t="str">
        <f t="shared" si="0"/>
        <v>('Kiara F1', 'Híbrido', 'Tomate'),</v>
      </c>
      <c r="BK4" s="655" t="s">
        <v>2661</v>
      </c>
      <c r="BL4" s="337" t="s">
        <v>2610</v>
      </c>
      <c r="BN4" s="337" t="s">
        <v>2685</v>
      </c>
      <c r="BO4" s="337" t="s">
        <v>2121</v>
      </c>
      <c r="BQ4" s="337" t="s">
        <v>2672</v>
      </c>
      <c r="BR4" s="337" t="s">
        <v>877</v>
      </c>
      <c r="BS4" s="337" t="e">
        <f>VLOOKUP('405 - ANIMAIS'!$AP$7,animais_plural,2,FALSE)</f>
        <v>#N/A</v>
      </c>
      <c r="BU4" s="337" t="s">
        <v>2718</v>
      </c>
      <c r="BV4" s="473" t="s">
        <v>3117</v>
      </c>
      <c r="CG4" s="656"/>
      <c r="CH4" s="656"/>
      <c r="CI4" s="656"/>
      <c r="CJ4" s="656"/>
    </row>
    <row r="5" spans="1:88" ht="13.35" hidden="1" customHeight="1" x14ac:dyDescent="0.4">
      <c r="A5" s="337" t="s">
        <v>2</v>
      </c>
      <c r="B5" s="337" t="s">
        <v>12</v>
      </c>
      <c r="C5" s="653">
        <v>40201050</v>
      </c>
      <c r="E5" s="337" t="s">
        <v>13</v>
      </c>
      <c r="F5" s="337" t="s">
        <v>14</v>
      </c>
      <c r="H5" s="337" t="s">
        <v>13</v>
      </c>
      <c r="I5" s="649">
        <v>31201060</v>
      </c>
      <c r="K5" s="337" t="s">
        <v>2608</v>
      </c>
      <c r="L5" s="337" t="s">
        <v>1311</v>
      </c>
      <c r="M5" s="337" t="s">
        <v>1311</v>
      </c>
      <c r="O5" s="337">
        <v>5</v>
      </c>
      <c r="P5" s="337" t="s">
        <v>1320</v>
      </c>
      <c r="Q5" s="337">
        <v>19</v>
      </c>
      <c r="R5" s="337" t="s">
        <v>1334</v>
      </c>
      <c r="T5" s="337" t="s">
        <v>1349</v>
      </c>
      <c r="V5" s="337" t="s">
        <v>1734</v>
      </c>
      <c r="W5" s="337" t="s">
        <v>1735</v>
      </c>
      <c r="Y5" s="339" t="s">
        <v>1826</v>
      </c>
      <c r="AB5" s="337" t="s">
        <v>1858</v>
      </c>
      <c r="AC5" s="337" t="s">
        <v>1885</v>
      </c>
      <c r="AF5" s="337" t="s">
        <v>2001</v>
      </c>
      <c r="AH5" s="337" t="s">
        <v>2017</v>
      </c>
      <c r="AI5" s="337" t="s">
        <v>2016</v>
      </c>
      <c r="AK5" s="337" t="s">
        <v>2038</v>
      </c>
      <c r="AM5" s="337" t="s">
        <v>2005</v>
      </c>
      <c r="AP5" s="339" t="s">
        <v>3212</v>
      </c>
      <c r="AQ5" s="654" t="s">
        <v>1348</v>
      </c>
      <c r="AT5" s="520" t="s">
        <v>3199</v>
      </c>
      <c r="AU5" s="520" t="s">
        <v>2641</v>
      </c>
      <c r="AW5" s="397" t="s">
        <v>1318</v>
      </c>
      <c r="AY5" s="337" t="s">
        <v>2644</v>
      </c>
      <c r="BC5" s="337" t="s">
        <v>1655</v>
      </c>
      <c r="BD5" s="337" t="s">
        <v>1343</v>
      </c>
      <c r="BE5" s="649" t="s">
        <v>3162</v>
      </c>
      <c r="BI5" s="337" t="str">
        <f t="shared" si="0"/>
        <v>('Mariana F1', 'Híbrido', 'Tomate'),</v>
      </c>
      <c r="BK5" s="655" t="s">
        <v>2662</v>
      </c>
      <c r="BL5" s="337" t="s">
        <v>2610</v>
      </c>
      <c r="BN5" s="337" t="s">
        <v>2686</v>
      </c>
      <c r="BO5" s="337" t="s">
        <v>2121</v>
      </c>
      <c r="BU5" s="337" t="s">
        <v>2723</v>
      </c>
      <c r="BV5" s="473" t="s">
        <v>3118</v>
      </c>
      <c r="CG5" s="656"/>
      <c r="CH5" s="656"/>
      <c r="CI5" s="656"/>
      <c r="CJ5" s="656"/>
    </row>
    <row r="6" spans="1:88" ht="13.35" hidden="1" customHeight="1" x14ac:dyDescent="0.4">
      <c r="A6" s="337" t="s">
        <v>2</v>
      </c>
      <c r="B6" s="337" t="s">
        <v>16</v>
      </c>
      <c r="C6" s="653">
        <v>40201110</v>
      </c>
      <c r="E6" s="337" t="s">
        <v>7</v>
      </c>
      <c r="F6" s="337" t="s">
        <v>6</v>
      </c>
      <c r="H6" s="337" t="s">
        <v>7</v>
      </c>
      <c r="I6" s="649">
        <v>40202010</v>
      </c>
      <c r="K6" s="337" t="s">
        <v>2609</v>
      </c>
      <c r="L6" s="337" t="s">
        <v>1311</v>
      </c>
      <c r="M6" s="337" t="s">
        <v>1311</v>
      </c>
      <c r="O6" s="337">
        <v>6</v>
      </c>
      <c r="P6" s="337" t="s">
        <v>1319</v>
      </c>
      <c r="Q6" s="337">
        <v>20</v>
      </c>
      <c r="R6" s="337" t="s">
        <v>1335</v>
      </c>
      <c r="V6" s="337" t="s">
        <v>1736</v>
      </c>
      <c r="W6" s="337" t="s">
        <v>1737</v>
      </c>
      <c r="Y6" s="339" t="s">
        <v>1827</v>
      </c>
      <c r="AB6" s="337" t="s">
        <v>1852</v>
      </c>
      <c r="AC6" s="337" t="s">
        <v>1886</v>
      </c>
      <c r="AF6" s="337" t="s">
        <v>2002</v>
      </c>
      <c r="AH6" s="337" t="s">
        <v>2018</v>
      </c>
      <c r="AI6" s="337" t="s">
        <v>2019</v>
      </c>
      <c r="AK6" s="337" t="s">
        <v>2040</v>
      </c>
      <c r="AM6" s="337" t="s">
        <v>2049</v>
      </c>
      <c r="AP6" s="339" t="s">
        <v>3206</v>
      </c>
      <c r="AQ6" s="654" t="s">
        <v>1348</v>
      </c>
      <c r="AT6" s="520" t="s">
        <v>3198</v>
      </c>
      <c r="AU6" s="520" t="s">
        <v>1348</v>
      </c>
      <c r="AW6" s="397" t="s">
        <v>1320</v>
      </c>
      <c r="AY6" s="398" t="s">
        <v>2621</v>
      </c>
      <c r="BC6" s="337" t="s">
        <v>1656</v>
      </c>
      <c r="BD6" s="337" t="s">
        <v>1343</v>
      </c>
      <c r="BE6" s="649" t="s">
        <v>3162</v>
      </c>
      <c r="BI6" s="337" t="str">
        <f t="shared" si="0"/>
        <v>('Monica', 'Híbrido', 'Tomate'),</v>
      </c>
      <c r="BK6" s="655" t="s">
        <v>2681</v>
      </c>
      <c r="BL6" s="337" t="s">
        <v>2610</v>
      </c>
      <c r="BN6" s="337" t="s">
        <v>2687</v>
      </c>
      <c r="BO6" s="337" t="s">
        <v>2121</v>
      </c>
      <c r="BU6" s="337" t="s">
        <v>2728</v>
      </c>
      <c r="BV6" s="473" t="s">
        <v>3119</v>
      </c>
      <c r="CG6" s="656"/>
      <c r="CH6" s="656"/>
      <c r="CI6" s="656"/>
      <c r="CJ6" s="656"/>
    </row>
    <row r="7" spans="1:88" ht="13.35" hidden="1" customHeight="1" x14ac:dyDescent="0.4">
      <c r="A7" s="337" t="s">
        <v>2</v>
      </c>
      <c r="B7" s="337" t="s">
        <v>18</v>
      </c>
      <c r="C7" s="653">
        <v>40202020</v>
      </c>
      <c r="E7" s="337" t="s">
        <v>19</v>
      </c>
      <c r="F7" s="337" t="s">
        <v>20</v>
      </c>
      <c r="H7" s="337" t="s">
        <v>19</v>
      </c>
      <c r="I7" s="649">
        <v>4070102</v>
      </c>
      <c r="K7" s="337" t="s">
        <v>2610</v>
      </c>
      <c r="L7" s="337" t="s">
        <v>1311</v>
      </c>
      <c r="M7" s="337" t="s">
        <v>1311</v>
      </c>
      <c r="O7" s="337">
        <v>7</v>
      </c>
      <c r="P7" s="337" t="s">
        <v>1322</v>
      </c>
      <c r="Q7" s="337">
        <v>21</v>
      </c>
      <c r="R7" s="337" t="s">
        <v>1336</v>
      </c>
      <c r="V7" s="337" t="s">
        <v>1738</v>
      </c>
      <c r="W7" s="337" t="s">
        <v>1739</v>
      </c>
      <c r="Y7" s="339" t="s">
        <v>1828</v>
      </c>
      <c r="AB7" s="337" t="s">
        <v>1853</v>
      </c>
      <c r="AC7" s="337" t="s">
        <v>1887</v>
      </c>
      <c r="AF7" s="337" t="s">
        <v>2003</v>
      </c>
      <c r="AH7" s="337" t="s">
        <v>2020</v>
      </c>
      <c r="AI7" s="337" t="s">
        <v>2021</v>
      </c>
      <c r="AK7" s="337" t="s">
        <v>2037</v>
      </c>
      <c r="AM7" s="337" t="s">
        <v>2051</v>
      </c>
      <c r="AP7" s="473" t="s">
        <v>3270</v>
      </c>
      <c r="AQ7" s="654" t="s">
        <v>1348</v>
      </c>
      <c r="AT7" s="520" t="s">
        <v>3194</v>
      </c>
      <c r="AU7" s="520" t="s">
        <v>2641</v>
      </c>
      <c r="AW7" s="397" t="s">
        <v>1319</v>
      </c>
      <c r="AY7" s="398" t="s">
        <v>2622</v>
      </c>
      <c r="BC7" s="337" t="s">
        <v>1357</v>
      </c>
      <c r="BD7" s="337" t="s">
        <v>1343</v>
      </c>
      <c r="BE7" s="649" t="s">
        <v>3163</v>
      </c>
      <c r="BI7" s="337" t="str">
        <f t="shared" si="0"/>
        <v>('Não conheço', 'OPV', 'Tomate'),</v>
      </c>
      <c r="BK7" s="655" t="s">
        <v>2663</v>
      </c>
      <c r="BL7" s="337" t="s">
        <v>2610</v>
      </c>
      <c r="BU7" s="337" t="s">
        <v>2732</v>
      </c>
      <c r="BV7" s="337" t="s">
        <v>3122</v>
      </c>
      <c r="CG7" s="656"/>
      <c r="CH7" s="656"/>
      <c r="CI7" s="656"/>
      <c r="CJ7" s="656"/>
    </row>
    <row r="8" spans="1:88" ht="13.35" hidden="1" customHeight="1" x14ac:dyDescent="0.4">
      <c r="A8" s="337" t="s">
        <v>2</v>
      </c>
      <c r="B8" s="337" t="s">
        <v>22</v>
      </c>
      <c r="C8" s="653">
        <v>40201060</v>
      </c>
      <c r="E8" s="337" t="s">
        <v>23</v>
      </c>
      <c r="F8" s="337" t="s">
        <v>24</v>
      </c>
      <c r="H8" s="337" t="s">
        <v>23</v>
      </c>
      <c r="I8" s="649">
        <v>10070203</v>
      </c>
      <c r="K8" s="337" t="s">
        <v>1311</v>
      </c>
      <c r="L8" s="337" t="s">
        <v>1311</v>
      </c>
      <c r="M8" s="337" t="s">
        <v>1311</v>
      </c>
      <c r="O8" s="337">
        <v>8</v>
      </c>
      <c r="P8" s="337" t="s">
        <v>1323</v>
      </c>
      <c r="Q8" s="337">
        <v>22</v>
      </c>
      <c r="R8" s="337" t="s">
        <v>1337</v>
      </c>
      <c r="V8" s="337" t="s">
        <v>1740</v>
      </c>
      <c r="W8" s="337" t="s">
        <v>1741</v>
      </c>
      <c r="Y8" s="339" t="s">
        <v>1829</v>
      </c>
      <c r="AB8" s="337" t="s">
        <v>1855</v>
      </c>
      <c r="AC8" s="337" t="s">
        <v>1888</v>
      </c>
      <c r="AF8" s="337" t="s">
        <v>2004</v>
      </c>
      <c r="AH8" s="337" t="s">
        <v>2024</v>
      </c>
      <c r="AI8" s="337" t="s">
        <v>2025</v>
      </c>
      <c r="AK8" s="337" t="s">
        <v>2037</v>
      </c>
      <c r="AM8" s="337" t="s">
        <v>2050</v>
      </c>
      <c r="AP8" s="473" t="s">
        <v>3271</v>
      </c>
      <c r="AQ8" s="654" t="s">
        <v>1348</v>
      </c>
      <c r="AT8" s="520" t="s">
        <v>3262</v>
      </c>
      <c r="AU8" s="520" t="s">
        <v>2641</v>
      </c>
      <c r="AW8" s="397" t="s">
        <v>1322</v>
      </c>
      <c r="AY8" s="398" t="s">
        <v>2623</v>
      </c>
      <c r="BC8" s="337" t="s">
        <v>1358</v>
      </c>
      <c r="BD8" s="337" t="s">
        <v>1343</v>
      </c>
      <c r="BE8" s="649" t="s">
        <v>3163</v>
      </c>
      <c r="BI8" s="337" t="str">
        <f t="shared" si="0"/>
        <v>('Outra variedade', 'OPV', 'Tomate'),</v>
      </c>
      <c r="BK8" s="655" t="s">
        <v>2682</v>
      </c>
      <c r="BL8" s="337" t="s">
        <v>2610</v>
      </c>
      <c r="BN8" s="337" t="s">
        <v>2688</v>
      </c>
      <c r="BO8" s="337" t="s">
        <v>2690</v>
      </c>
      <c r="BU8" s="337" t="s">
        <v>2736</v>
      </c>
      <c r="BV8" s="473" t="s">
        <v>3120</v>
      </c>
      <c r="CC8" s="657"/>
      <c r="CG8" s="656"/>
      <c r="CH8" s="656"/>
      <c r="CI8" s="656"/>
      <c r="CJ8" s="656"/>
    </row>
    <row r="9" spans="1:88" ht="13.35" hidden="1" customHeight="1" x14ac:dyDescent="0.4">
      <c r="A9" s="337" t="s">
        <v>2</v>
      </c>
      <c r="B9" s="337" t="s">
        <v>26</v>
      </c>
      <c r="C9" s="653">
        <v>40201070</v>
      </c>
      <c r="E9" s="337" t="s">
        <v>27</v>
      </c>
      <c r="F9" s="337" t="s">
        <v>28</v>
      </c>
      <c r="H9" s="337" t="s">
        <v>27</v>
      </c>
      <c r="I9" s="649">
        <v>90301130</v>
      </c>
      <c r="K9" s="337" t="s">
        <v>1312</v>
      </c>
      <c r="L9" s="337" t="s">
        <v>1312</v>
      </c>
      <c r="M9" s="337" t="s">
        <v>1312</v>
      </c>
      <c r="O9" s="337">
        <v>9</v>
      </c>
      <c r="P9" s="337" t="s">
        <v>1324</v>
      </c>
      <c r="Q9" s="337">
        <v>23</v>
      </c>
      <c r="R9" s="337" t="s">
        <v>1338</v>
      </c>
      <c r="V9" s="337" t="s">
        <v>1742</v>
      </c>
      <c r="W9" s="337" t="s">
        <v>1743</v>
      </c>
      <c r="Y9" s="339" t="s">
        <v>1830</v>
      </c>
      <c r="AB9" s="337" t="s">
        <v>1856</v>
      </c>
      <c r="AC9" s="337" t="s">
        <v>1889</v>
      </c>
      <c r="AF9" s="337" t="s">
        <v>2005</v>
      </c>
      <c r="AH9" s="337" t="s">
        <v>2026</v>
      </c>
      <c r="AI9" s="337" t="s">
        <v>2027</v>
      </c>
      <c r="AK9" s="337" t="s">
        <v>2039</v>
      </c>
      <c r="AM9" s="337" t="s">
        <v>2052</v>
      </c>
      <c r="AP9" s="473" t="s">
        <v>3201</v>
      </c>
      <c r="AQ9" s="654" t="s">
        <v>1348</v>
      </c>
      <c r="AT9" s="520" t="s">
        <v>3263</v>
      </c>
      <c r="AU9" s="520" t="s">
        <v>2641</v>
      </c>
      <c r="AW9" s="397" t="s">
        <v>1323</v>
      </c>
      <c r="AY9" s="398" t="s">
        <v>2624</v>
      </c>
      <c r="BC9" s="337" t="s">
        <v>1657</v>
      </c>
      <c r="BD9" s="337" t="s">
        <v>1343</v>
      </c>
      <c r="BE9" s="649" t="s">
        <v>3162</v>
      </c>
      <c r="BI9" s="337" t="str">
        <f t="shared" si="0"/>
        <v>('Qwanto', 'Híbrido', 'Tomate'),</v>
      </c>
      <c r="BK9" s="655" t="s">
        <v>2675</v>
      </c>
      <c r="BL9" s="337" t="s">
        <v>2610</v>
      </c>
      <c r="BN9" s="337" t="s">
        <v>2689</v>
      </c>
      <c r="BO9" s="337" t="s">
        <v>2690</v>
      </c>
      <c r="BU9" s="337" t="s">
        <v>2741</v>
      </c>
      <c r="CC9" s="657"/>
    </row>
    <row r="10" spans="1:88" ht="13.35" hidden="1" customHeight="1" x14ac:dyDescent="0.4">
      <c r="A10" s="337" t="s">
        <v>7</v>
      </c>
      <c r="B10" s="337" t="s">
        <v>7</v>
      </c>
      <c r="C10" s="653">
        <v>40202010</v>
      </c>
      <c r="E10" s="337" t="s">
        <v>30</v>
      </c>
      <c r="F10" s="337" t="s">
        <v>31</v>
      </c>
      <c r="H10" s="337" t="s">
        <v>30</v>
      </c>
      <c r="I10" s="649">
        <v>8080300</v>
      </c>
      <c r="K10" s="337" t="s">
        <v>2611</v>
      </c>
      <c r="L10" s="337" t="s">
        <v>1312</v>
      </c>
      <c r="M10" s="337" t="s">
        <v>1312</v>
      </c>
      <c r="O10" s="337">
        <v>10</v>
      </c>
      <c r="P10" s="337" t="s">
        <v>1325</v>
      </c>
      <c r="Q10" s="337">
        <v>24</v>
      </c>
      <c r="R10" s="337" t="s">
        <v>1339</v>
      </c>
      <c r="V10" s="337" t="s">
        <v>1744</v>
      </c>
      <c r="W10" s="337" t="s">
        <v>1745</v>
      </c>
      <c r="Y10" s="339" t="s">
        <v>1831</v>
      </c>
      <c r="AB10" s="337" t="s">
        <v>1854</v>
      </c>
      <c r="AC10" s="337" t="s">
        <v>1890</v>
      </c>
      <c r="AF10" s="337" t="s">
        <v>2006</v>
      </c>
      <c r="AH10" s="337" t="s">
        <v>2028</v>
      </c>
      <c r="AI10" s="337" t="s">
        <v>2029</v>
      </c>
      <c r="AK10" s="337" t="s">
        <v>2045</v>
      </c>
      <c r="AM10" s="337" t="s">
        <v>2047</v>
      </c>
      <c r="AP10" s="473" t="s">
        <v>3259</v>
      </c>
      <c r="AQ10" s="654" t="s">
        <v>3272</v>
      </c>
      <c r="AT10" s="520" t="s">
        <v>3260</v>
      </c>
      <c r="AU10" s="520" t="s">
        <v>1348</v>
      </c>
      <c r="AW10" s="397" t="s">
        <v>1324</v>
      </c>
      <c r="AY10" s="398" t="s">
        <v>2641</v>
      </c>
      <c r="BC10" s="337" t="s">
        <v>1658</v>
      </c>
      <c r="BD10" s="337" t="s">
        <v>1343</v>
      </c>
      <c r="BE10" s="649" t="s">
        <v>3163</v>
      </c>
      <c r="BI10" s="337" t="str">
        <f t="shared" si="0"/>
        <v>('Rio Fuego', 'OPV', 'Tomate'),</v>
      </c>
      <c r="BK10" s="655" t="s">
        <v>2664</v>
      </c>
      <c r="BL10" s="337" t="s">
        <v>2610</v>
      </c>
      <c r="BN10" s="337" t="s">
        <v>2697</v>
      </c>
      <c r="BO10" s="337" t="s">
        <v>2690</v>
      </c>
      <c r="BU10" s="337" t="s">
        <v>2747</v>
      </c>
      <c r="CC10" s="657"/>
    </row>
    <row r="11" spans="1:88" ht="13.35" hidden="1" customHeight="1" x14ac:dyDescent="0.4">
      <c r="A11" s="337" t="s">
        <v>7</v>
      </c>
      <c r="B11" s="337" t="s">
        <v>33</v>
      </c>
      <c r="C11" s="653">
        <v>40201080</v>
      </c>
      <c r="E11" s="337" t="s">
        <v>34</v>
      </c>
      <c r="F11" s="337" t="s">
        <v>24</v>
      </c>
      <c r="H11" s="337" t="s">
        <v>34</v>
      </c>
      <c r="I11" s="649">
        <v>10070402</v>
      </c>
      <c r="K11" s="337" t="s">
        <v>2612</v>
      </c>
      <c r="L11" s="337" t="s">
        <v>1312</v>
      </c>
      <c r="M11" s="337" t="s">
        <v>1312</v>
      </c>
      <c r="Y11" s="339"/>
      <c r="AP11" s="473" t="s">
        <v>2652</v>
      </c>
      <c r="AQ11" s="654" t="s">
        <v>1348</v>
      </c>
      <c r="AT11" s="520" t="s">
        <v>3261</v>
      </c>
      <c r="AU11" s="520" t="s">
        <v>1348</v>
      </c>
      <c r="AW11" s="397"/>
      <c r="AY11" s="398"/>
      <c r="BK11" s="655"/>
      <c r="CC11" s="657"/>
    </row>
    <row r="12" spans="1:88" ht="13.35" hidden="1" customHeight="1" x14ac:dyDescent="0.4">
      <c r="A12" s="337" t="s">
        <v>7</v>
      </c>
      <c r="B12" s="337" t="s">
        <v>36</v>
      </c>
      <c r="C12" s="653">
        <v>40201090</v>
      </c>
      <c r="E12" s="337" t="s">
        <v>37</v>
      </c>
      <c r="F12" s="337" t="s">
        <v>14</v>
      </c>
      <c r="H12" s="337" t="s">
        <v>37</v>
      </c>
      <c r="I12" s="649">
        <v>21003040</v>
      </c>
      <c r="K12" s="337" t="s">
        <v>1313</v>
      </c>
      <c r="L12" s="337" t="s">
        <v>1312</v>
      </c>
      <c r="M12" s="337" t="s">
        <v>1312</v>
      </c>
      <c r="O12" s="337">
        <v>11</v>
      </c>
      <c r="P12" s="337" t="s">
        <v>1326</v>
      </c>
      <c r="Q12" s="337">
        <v>25</v>
      </c>
      <c r="R12" s="337" t="s">
        <v>1340</v>
      </c>
      <c r="V12" s="337" t="s">
        <v>1746</v>
      </c>
      <c r="W12" s="337" t="s">
        <v>1747</v>
      </c>
      <c r="Y12" s="339" t="s">
        <v>1832</v>
      </c>
      <c r="AC12" s="337" t="s">
        <v>1910</v>
      </c>
      <c r="AF12" s="337" t="s">
        <v>2007</v>
      </c>
      <c r="AK12" s="337" t="s">
        <v>2042</v>
      </c>
      <c r="AM12" s="337" t="s">
        <v>2048</v>
      </c>
      <c r="AP12" s="473" t="s">
        <v>2652</v>
      </c>
      <c r="AQ12" s="654" t="s">
        <v>1348</v>
      </c>
      <c r="AT12" s="520" t="s">
        <v>3195</v>
      </c>
      <c r="AU12" s="520" t="s">
        <v>1348</v>
      </c>
      <c r="AW12" s="397" t="s">
        <v>1325</v>
      </c>
      <c r="AY12" s="398" t="s">
        <v>2645</v>
      </c>
      <c r="BC12" s="337" t="s">
        <v>1659</v>
      </c>
      <c r="BD12" s="337" t="s">
        <v>1343</v>
      </c>
      <c r="BE12" s="649" t="s">
        <v>3163</v>
      </c>
      <c r="BI12" s="337" t="str">
        <f t="shared" si="0"/>
        <v>('Roma VF', 'OPV', 'Tomate'),</v>
      </c>
      <c r="BK12" s="655" t="s">
        <v>2677</v>
      </c>
      <c r="BL12" s="337" t="s">
        <v>2610</v>
      </c>
      <c r="BN12" s="337" t="s">
        <v>2694</v>
      </c>
      <c r="BO12" s="337" t="s">
        <v>2690</v>
      </c>
      <c r="BU12" s="337" t="s">
        <v>2750</v>
      </c>
      <c r="CC12" s="657"/>
    </row>
    <row r="13" spans="1:88" ht="13.35" hidden="1" customHeight="1" x14ac:dyDescent="0.4">
      <c r="A13" s="337" t="s">
        <v>7</v>
      </c>
      <c r="B13" s="337" t="s">
        <v>39</v>
      </c>
      <c r="C13" s="653">
        <v>40201100</v>
      </c>
      <c r="E13" s="337" t="s">
        <v>40</v>
      </c>
      <c r="F13" s="337" t="s">
        <v>24</v>
      </c>
      <c r="H13" s="337" t="s">
        <v>40</v>
      </c>
      <c r="I13" s="649">
        <v>51001020</v>
      </c>
      <c r="K13" s="337" t="s">
        <v>1314</v>
      </c>
      <c r="L13" s="337" t="s">
        <v>1308</v>
      </c>
      <c r="M13" s="337" t="s">
        <v>1308</v>
      </c>
      <c r="O13" s="337">
        <v>12</v>
      </c>
      <c r="P13" s="337" t="s">
        <v>1327</v>
      </c>
      <c r="Q13" s="337">
        <v>26</v>
      </c>
      <c r="R13" s="337" t="s">
        <v>1341</v>
      </c>
      <c r="V13" s="337" t="s">
        <v>1748</v>
      </c>
      <c r="W13" s="337" t="s">
        <v>1749</v>
      </c>
      <c r="Y13" s="340" t="s">
        <v>1833</v>
      </c>
      <c r="AC13" s="337" t="s">
        <v>1891</v>
      </c>
      <c r="AK13" s="337" t="s">
        <v>2041</v>
      </c>
      <c r="AM13" s="337" t="s">
        <v>2001</v>
      </c>
      <c r="AP13" s="473" t="s">
        <v>3210</v>
      </c>
      <c r="AQ13" s="654" t="s">
        <v>1348</v>
      </c>
      <c r="AW13" s="397" t="s">
        <v>1326</v>
      </c>
      <c r="AY13" s="398" t="s">
        <v>2646</v>
      </c>
      <c r="BC13" s="337" t="s">
        <v>1660</v>
      </c>
      <c r="BD13" s="337" t="s">
        <v>1343</v>
      </c>
      <c r="BE13" s="649" t="s">
        <v>3162</v>
      </c>
      <c r="BI13" s="337" t="str">
        <f t="shared" si="0"/>
        <v>('STAR 9011', 'Híbrido', 'Tomate'),</v>
      </c>
      <c r="BK13" s="337" t="s">
        <v>2678</v>
      </c>
      <c r="BL13" s="337" t="s">
        <v>2610</v>
      </c>
      <c r="BN13" s="337" t="s">
        <v>2695</v>
      </c>
      <c r="BO13" s="337" t="s">
        <v>2690</v>
      </c>
      <c r="BU13" s="337" t="s">
        <v>2752</v>
      </c>
    </row>
    <row r="14" spans="1:88" ht="13.35" hidden="1" customHeight="1" x14ac:dyDescent="0.4">
      <c r="A14" s="337" t="s">
        <v>7</v>
      </c>
      <c r="B14" s="337" t="s">
        <v>42</v>
      </c>
      <c r="C14" s="653">
        <v>20201010</v>
      </c>
      <c r="E14" s="337" t="s">
        <v>43</v>
      </c>
      <c r="F14" s="337" t="s">
        <v>14</v>
      </c>
      <c r="H14" s="337" t="s">
        <v>43</v>
      </c>
      <c r="I14" s="649">
        <v>41302020</v>
      </c>
      <c r="K14" s="337" t="s">
        <v>1315</v>
      </c>
      <c r="L14" s="337" t="s">
        <v>3156</v>
      </c>
      <c r="M14" s="337" t="s">
        <v>3156</v>
      </c>
      <c r="O14" s="337">
        <v>13</v>
      </c>
      <c r="P14" s="337" t="s">
        <v>1328</v>
      </c>
      <c r="Q14" s="337">
        <v>27</v>
      </c>
      <c r="R14" s="337" t="s">
        <v>1342</v>
      </c>
      <c r="V14" s="337" t="s">
        <v>1750</v>
      </c>
      <c r="W14" s="337" t="s">
        <v>1751</v>
      </c>
      <c r="Y14" s="339" t="s">
        <v>1834</v>
      </c>
      <c r="AC14" s="337" t="s">
        <v>1892</v>
      </c>
      <c r="AK14" s="337" t="s">
        <v>2034</v>
      </c>
      <c r="AM14" s="337" t="s">
        <v>2007</v>
      </c>
      <c r="AP14" s="473" t="s">
        <v>3219</v>
      </c>
      <c r="AQ14" s="654" t="s">
        <v>1348</v>
      </c>
      <c r="AW14" s="397" t="s">
        <v>1327</v>
      </c>
      <c r="AY14" s="398" t="s">
        <v>2647</v>
      </c>
      <c r="BC14" s="337" t="s">
        <v>1661</v>
      </c>
      <c r="BD14" s="337" t="s">
        <v>1343</v>
      </c>
      <c r="BE14" s="649" t="s">
        <v>3162</v>
      </c>
      <c r="BI14" s="337" t="str">
        <f t="shared" si="0"/>
        <v>('Super Chief', 'Híbrido', 'Tomate'),</v>
      </c>
      <c r="BK14" s="337" t="s">
        <v>2674</v>
      </c>
      <c r="BL14" s="337" t="s">
        <v>2610</v>
      </c>
      <c r="BN14" s="337" t="s">
        <v>2696</v>
      </c>
      <c r="BO14" s="337" t="s">
        <v>2690</v>
      </c>
      <c r="BU14" s="337" t="s">
        <v>2754</v>
      </c>
    </row>
    <row r="15" spans="1:88" ht="13.35" hidden="1" customHeight="1" x14ac:dyDescent="0.4">
      <c r="A15" s="337" t="s">
        <v>7</v>
      </c>
      <c r="B15" s="337" t="s">
        <v>45</v>
      </c>
      <c r="C15" s="653">
        <v>20203020</v>
      </c>
      <c r="E15" s="337" t="s">
        <v>46</v>
      </c>
      <c r="F15" s="337" t="s">
        <v>24</v>
      </c>
      <c r="H15" s="337" t="s">
        <v>46</v>
      </c>
      <c r="I15" s="649">
        <v>51003030</v>
      </c>
      <c r="K15" s="337" t="s">
        <v>1316</v>
      </c>
      <c r="L15" s="337" t="s">
        <v>1308</v>
      </c>
      <c r="M15" s="337" t="s">
        <v>1308</v>
      </c>
      <c r="O15" s="337">
        <v>14</v>
      </c>
      <c r="P15" s="337" t="s">
        <v>1329</v>
      </c>
      <c r="Q15" s="337">
        <v>28</v>
      </c>
      <c r="R15" s="337" t="s">
        <v>1343</v>
      </c>
      <c r="V15" s="337" t="s">
        <v>1752</v>
      </c>
      <c r="W15" s="337" t="s">
        <v>1753</v>
      </c>
      <c r="Y15" s="339" t="s">
        <v>1835</v>
      </c>
      <c r="AC15" s="337" t="s">
        <v>1911</v>
      </c>
      <c r="AK15" s="337" t="s">
        <v>2033</v>
      </c>
      <c r="AM15" s="337" t="s">
        <v>2056</v>
      </c>
      <c r="AP15" s="473" t="s">
        <v>3216</v>
      </c>
      <c r="AQ15" s="654" t="s">
        <v>1348</v>
      </c>
      <c r="AW15" s="397" t="s">
        <v>1328</v>
      </c>
      <c r="AY15" s="398" t="s">
        <v>2648</v>
      </c>
      <c r="BC15" s="337" t="s">
        <v>1625</v>
      </c>
      <c r="BD15" s="337" t="s">
        <v>1342</v>
      </c>
      <c r="BE15" s="649" t="s">
        <v>3163</v>
      </c>
      <c r="BI15" s="337" t="str">
        <f t="shared" si="0"/>
        <v>('2F', 'OPV', 'Soja'),</v>
      </c>
      <c r="BK15" s="655" t="s">
        <v>1285</v>
      </c>
      <c r="BL15" s="337" t="s">
        <v>2610</v>
      </c>
      <c r="BU15" s="337" t="s">
        <v>2755</v>
      </c>
    </row>
    <row r="16" spans="1:88" ht="13.35" hidden="1" customHeight="1" x14ac:dyDescent="0.4">
      <c r="A16" s="337" t="s">
        <v>7</v>
      </c>
      <c r="B16" s="337" t="s">
        <v>48</v>
      </c>
      <c r="C16" s="653">
        <v>20201020</v>
      </c>
      <c r="E16" s="337" t="s">
        <v>49</v>
      </c>
      <c r="F16" s="337" t="s">
        <v>24</v>
      </c>
      <c r="H16" s="337" t="s">
        <v>49</v>
      </c>
      <c r="I16" s="649">
        <v>20901010</v>
      </c>
      <c r="K16" s="337" t="s">
        <v>1317</v>
      </c>
      <c r="L16" s="337" t="s">
        <v>1310</v>
      </c>
      <c r="M16" s="337" t="s">
        <v>1310</v>
      </c>
      <c r="V16" s="337" t="s">
        <v>1754</v>
      </c>
      <c r="W16" s="337" t="s">
        <v>1755</v>
      </c>
      <c r="Y16" s="339" t="s">
        <v>1836</v>
      </c>
      <c r="AC16" s="337" t="s">
        <v>1907</v>
      </c>
      <c r="AK16" s="337" t="s">
        <v>2032</v>
      </c>
      <c r="AM16" s="337" t="s">
        <v>2055</v>
      </c>
      <c r="AP16" s="473" t="s">
        <v>3217</v>
      </c>
      <c r="AQ16" s="654" t="s">
        <v>1348</v>
      </c>
      <c r="AR16" s="521" t="s">
        <v>2651</v>
      </c>
      <c r="AS16" s="522" t="s">
        <v>3143</v>
      </c>
      <c r="AW16" s="397" t="s">
        <v>1329</v>
      </c>
      <c r="AY16" s="398" t="s">
        <v>2649</v>
      </c>
      <c r="BC16" s="337" t="s">
        <v>1626</v>
      </c>
      <c r="BD16" s="337" t="s">
        <v>1342</v>
      </c>
      <c r="BE16" s="649" t="s">
        <v>3163</v>
      </c>
      <c r="BI16" s="337" t="str">
        <f t="shared" si="0"/>
        <v>('427/5/7', 'OPV', 'Soja'),</v>
      </c>
      <c r="BN16" s="337" t="s">
        <v>2691</v>
      </c>
      <c r="BO16" s="337" t="s">
        <v>877</v>
      </c>
      <c r="BU16" s="337" t="s">
        <v>2756</v>
      </c>
    </row>
    <row r="17" spans="1:73" ht="13.35" hidden="1" customHeight="1" x14ac:dyDescent="0.4">
      <c r="A17" s="337" t="s">
        <v>7</v>
      </c>
      <c r="B17" s="337" t="s">
        <v>51</v>
      </c>
      <c r="C17" s="653">
        <v>20202010</v>
      </c>
      <c r="E17" s="337" t="s">
        <v>52</v>
      </c>
      <c r="F17" s="337" t="s">
        <v>24</v>
      </c>
      <c r="H17" s="337" t="s">
        <v>52</v>
      </c>
      <c r="I17" s="649">
        <v>20901030</v>
      </c>
      <c r="K17" s="337" t="s">
        <v>1318</v>
      </c>
      <c r="L17" s="337" t="s">
        <v>1318</v>
      </c>
      <c r="M17" s="337" t="s">
        <v>1318</v>
      </c>
      <c r="V17" s="337" t="s">
        <v>1756</v>
      </c>
      <c r="W17" s="337" t="s">
        <v>1757</v>
      </c>
      <c r="Y17" s="339" t="s">
        <v>1837</v>
      </c>
      <c r="AC17" s="337" t="s">
        <v>1893</v>
      </c>
      <c r="AK17" s="337" t="s">
        <v>2043</v>
      </c>
      <c r="AM17" s="337" t="s">
        <v>2058</v>
      </c>
      <c r="AP17" s="473" t="s">
        <v>3208</v>
      </c>
      <c r="AQ17" s="654" t="s">
        <v>1348</v>
      </c>
      <c r="AR17" s="520" t="s">
        <v>3196</v>
      </c>
      <c r="AS17" s="520" t="s">
        <v>3237</v>
      </c>
      <c r="AT17" s="473" t="str">
        <f>"'"&amp;AR17&amp;"'"</f>
        <v>'Abamectin  (Litros)'</v>
      </c>
      <c r="AU17" s="473" t="str">
        <f>"'"&amp;AS17&amp;"'"</f>
        <v>'abamectin'</v>
      </c>
      <c r="AW17" s="397" t="s">
        <v>1330</v>
      </c>
      <c r="AY17" s="398" t="s">
        <v>2650</v>
      </c>
      <c r="BC17" s="337" t="s">
        <v>1627</v>
      </c>
      <c r="BD17" s="337" t="s">
        <v>1342</v>
      </c>
      <c r="BE17" s="649" t="s">
        <v>3163</v>
      </c>
      <c r="BI17" s="337" t="str">
        <f t="shared" si="0"/>
        <v>('BRS 257', 'OPV', 'Soja'),</v>
      </c>
      <c r="BN17" s="337" t="s">
        <v>2672</v>
      </c>
      <c r="BO17" s="337" t="s">
        <v>877</v>
      </c>
      <c r="BU17" s="337" t="s">
        <v>2759</v>
      </c>
    </row>
    <row r="18" spans="1:73" ht="13.35" hidden="1" customHeight="1" x14ac:dyDescent="0.4">
      <c r="A18" s="337" t="s">
        <v>7</v>
      </c>
      <c r="B18" s="337" t="s">
        <v>54</v>
      </c>
      <c r="C18" s="653">
        <v>20203010</v>
      </c>
      <c r="E18" s="337" t="s">
        <v>55</v>
      </c>
      <c r="F18" s="337" t="s">
        <v>28</v>
      </c>
      <c r="H18" s="337" t="s">
        <v>55</v>
      </c>
      <c r="I18" s="649">
        <v>90303020</v>
      </c>
      <c r="K18" s="337" t="s">
        <v>1319</v>
      </c>
      <c r="L18" s="337" t="s">
        <v>1319</v>
      </c>
      <c r="M18" s="337" t="s">
        <v>1319</v>
      </c>
      <c r="V18" s="337" t="s">
        <v>1688</v>
      </c>
      <c r="W18" s="337" t="s">
        <v>1758</v>
      </c>
      <c r="Y18" s="339" t="s">
        <v>1838</v>
      </c>
      <c r="AC18" s="337" t="s">
        <v>1894</v>
      </c>
      <c r="AK18" s="337" t="s">
        <v>2036</v>
      </c>
      <c r="AM18" s="337" t="s">
        <v>2059</v>
      </c>
      <c r="AP18" s="473" t="s">
        <v>3268</v>
      </c>
      <c r="AQ18" s="654" t="s">
        <v>1348</v>
      </c>
      <c r="AR18" s="520" t="s">
        <v>3197</v>
      </c>
      <c r="AS18" s="520" t="s">
        <v>3238</v>
      </c>
      <c r="AT18" s="473" t="str">
        <f t="shared" ref="AT18:AT60" si="1">"'"&amp;AR18&amp;"'"</f>
        <v>'Bacillus thuringiensis (kg)'</v>
      </c>
      <c r="AU18" s="473" t="str">
        <f t="shared" ref="AU18:AU60" si="2">"'"&amp;AS18&amp;"'"</f>
        <v>'bacillusthuringiensis'</v>
      </c>
      <c r="AW18" s="397" t="s">
        <v>1331</v>
      </c>
      <c r="AY18" s="398" t="s">
        <v>1346</v>
      </c>
      <c r="BC18" s="337" t="s">
        <v>1628</v>
      </c>
      <c r="BD18" s="337" t="s">
        <v>1342</v>
      </c>
      <c r="BE18" s="649" t="s">
        <v>3163</v>
      </c>
      <c r="BI18" s="337" t="str">
        <f t="shared" si="0"/>
        <v>('BRS Go 8360', 'OPV', 'Soja'),</v>
      </c>
      <c r="BK18" s="337" t="s">
        <v>2674</v>
      </c>
      <c r="BL18" s="337" t="s">
        <v>2608</v>
      </c>
      <c r="BN18" s="337" t="s">
        <v>2670</v>
      </c>
      <c r="BO18" s="337" t="s">
        <v>877</v>
      </c>
      <c r="BU18" s="337" t="s">
        <v>2761</v>
      </c>
    </row>
    <row r="19" spans="1:73" ht="13.35" hidden="1" customHeight="1" x14ac:dyDescent="0.4">
      <c r="A19" s="337" t="s">
        <v>7</v>
      </c>
      <c r="B19" s="337" t="s">
        <v>57</v>
      </c>
      <c r="C19" s="653">
        <v>20203040</v>
      </c>
      <c r="E19" s="337" t="s">
        <v>58</v>
      </c>
      <c r="F19" s="337" t="s">
        <v>28</v>
      </c>
      <c r="H19" s="337" t="s">
        <v>58</v>
      </c>
      <c r="I19" s="649">
        <v>90502020</v>
      </c>
      <c r="K19" s="337" t="s">
        <v>1320</v>
      </c>
      <c r="L19" s="337" t="s">
        <v>1308</v>
      </c>
      <c r="M19" s="337" t="s">
        <v>1308</v>
      </c>
      <c r="V19" s="337" t="s">
        <v>1759</v>
      </c>
      <c r="W19" s="337" t="s">
        <v>1760</v>
      </c>
      <c r="Y19" s="339" t="s">
        <v>1839</v>
      </c>
      <c r="AC19" s="337" t="s">
        <v>1895</v>
      </c>
      <c r="AP19" s="473" t="s">
        <v>3209</v>
      </c>
      <c r="AQ19" s="654" t="s">
        <v>1348</v>
      </c>
      <c r="AR19" s="520" t="s">
        <v>3215</v>
      </c>
      <c r="AS19" s="520" t="s">
        <v>3231</v>
      </c>
      <c r="AT19" s="473" t="str">
        <f t="shared" si="1"/>
        <v>'Borax (kg)'</v>
      </c>
      <c r="AU19" s="473" t="str">
        <f t="shared" si="2"/>
        <v>'borax'</v>
      </c>
      <c r="AW19" s="397" t="s">
        <v>1309</v>
      </c>
      <c r="AY19" s="337" t="s">
        <v>2643</v>
      </c>
      <c r="BC19" s="337" t="s">
        <v>1629</v>
      </c>
      <c r="BD19" s="337" t="s">
        <v>1342</v>
      </c>
      <c r="BE19" s="649" t="s">
        <v>3163</v>
      </c>
      <c r="BI19" s="337" t="str">
        <f t="shared" si="0"/>
        <v>('BRS Jiripoca', 'OPV', 'Soja'),</v>
      </c>
      <c r="BK19" s="655" t="s">
        <v>2665</v>
      </c>
      <c r="BL19" s="337" t="s">
        <v>2608</v>
      </c>
      <c r="BN19" s="337" t="s">
        <v>2673</v>
      </c>
      <c r="BO19" s="337" t="s">
        <v>877</v>
      </c>
      <c r="BU19" s="337" t="s">
        <v>2763</v>
      </c>
    </row>
    <row r="20" spans="1:73" ht="13.35" hidden="1" customHeight="1" x14ac:dyDescent="0.4">
      <c r="A20" s="337" t="s">
        <v>7</v>
      </c>
      <c r="B20" s="337" t="s">
        <v>59</v>
      </c>
      <c r="C20" s="653">
        <v>20201030</v>
      </c>
      <c r="E20" s="337" t="s">
        <v>60</v>
      </c>
      <c r="F20" s="337" t="s">
        <v>14</v>
      </c>
      <c r="H20" s="337" t="s">
        <v>60</v>
      </c>
      <c r="I20" s="649">
        <v>41304020</v>
      </c>
      <c r="K20" s="337" t="s">
        <v>1321</v>
      </c>
      <c r="L20" s="337" t="s">
        <v>1321</v>
      </c>
      <c r="M20" s="337" t="s">
        <v>1321</v>
      </c>
      <c r="V20" s="337" t="s">
        <v>1690</v>
      </c>
      <c r="W20" s="337" t="s">
        <v>1761</v>
      </c>
      <c r="Y20" s="339" t="s">
        <v>1840</v>
      </c>
      <c r="AC20" s="337" t="s">
        <v>1896</v>
      </c>
      <c r="AP20" s="473" t="s">
        <v>3200</v>
      </c>
      <c r="AQ20" s="654" t="s">
        <v>1348</v>
      </c>
      <c r="AR20" s="520" t="s">
        <v>3269</v>
      </c>
      <c r="AS20" s="520" t="s">
        <v>3255</v>
      </c>
      <c r="AT20" s="473" t="str">
        <f t="shared" si="1"/>
        <v>'Calcário Dolomítico (kg)'</v>
      </c>
      <c r="AU20" s="473" t="str">
        <f t="shared" si="2"/>
        <v>'calcariodolomitico'</v>
      </c>
      <c r="AW20" s="397" t="s">
        <v>1333</v>
      </c>
      <c r="AY20" s="398" t="s">
        <v>2625</v>
      </c>
      <c r="BC20" s="337" t="s">
        <v>1630</v>
      </c>
      <c r="BD20" s="337" t="s">
        <v>1342</v>
      </c>
      <c r="BE20" s="649" t="s">
        <v>3163</v>
      </c>
      <c r="BI20" s="337" t="str">
        <f t="shared" si="0"/>
        <v>('H17', 'OPV', 'Soja'),</v>
      </c>
      <c r="BK20" s="655" t="s">
        <v>2666</v>
      </c>
      <c r="BL20" s="337" t="s">
        <v>2608</v>
      </c>
      <c r="BN20" s="337" t="s">
        <v>2692</v>
      </c>
      <c r="BO20" s="337" t="s">
        <v>877</v>
      </c>
      <c r="BU20" s="337" t="s">
        <v>2765</v>
      </c>
    </row>
    <row r="21" spans="1:73" ht="13.35" hidden="1" customHeight="1" x14ac:dyDescent="0.4">
      <c r="A21" s="337" t="s">
        <v>11</v>
      </c>
      <c r="B21" s="337" t="s">
        <v>61</v>
      </c>
      <c r="C21" s="653">
        <v>20203030</v>
      </c>
      <c r="E21" s="337" t="s">
        <v>62</v>
      </c>
      <c r="F21" s="337" t="s">
        <v>28</v>
      </c>
      <c r="H21" s="337" t="s">
        <v>62</v>
      </c>
      <c r="I21" s="649">
        <v>10401010</v>
      </c>
      <c r="K21" s="337" t="s">
        <v>1322</v>
      </c>
      <c r="L21" s="337" t="s">
        <v>1308</v>
      </c>
      <c r="M21" s="337" t="s">
        <v>1308</v>
      </c>
      <c r="V21" s="337" t="s">
        <v>1762</v>
      </c>
      <c r="W21" s="337" t="s">
        <v>1763</v>
      </c>
      <c r="Y21" s="339" t="s">
        <v>1841</v>
      </c>
      <c r="AC21" s="337" t="s">
        <v>1897</v>
      </c>
      <c r="AP21" s="473" t="s">
        <v>3202</v>
      </c>
      <c r="AQ21" s="654" t="s">
        <v>1348</v>
      </c>
      <c r="AR21" s="520" t="s">
        <v>3222</v>
      </c>
      <c r="AS21" s="520" t="s">
        <v>3232</v>
      </c>
      <c r="AT21" s="473" t="str">
        <f t="shared" si="1"/>
        <v>'Calmabon Plus (Litros)'</v>
      </c>
      <c r="AU21" s="473" t="str">
        <f t="shared" si="2"/>
        <v>'calmabonplus'</v>
      </c>
      <c r="AW21" s="397" t="s">
        <v>1334</v>
      </c>
      <c r="AY21" s="398" t="s">
        <v>2626</v>
      </c>
      <c r="BC21" s="337" t="s">
        <v>1631</v>
      </c>
      <c r="BD21" s="337" t="s">
        <v>1342</v>
      </c>
      <c r="BE21" s="649" t="s">
        <v>3163</v>
      </c>
      <c r="BI21" s="337" t="str">
        <f t="shared" si="0"/>
        <v>('H7', 'OPV', 'Soja'),</v>
      </c>
      <c r="BK21" s="655" t="s">
        <v>2675</v>
      </c>
      <c r="BL21" s="337" t="s">
        <v>2608</v>
      </c>
      <c r="BN21" s="337" t="s">
        <v>2693</v>
      </c>
      <c r="BO21" s="337" t="s">
        <v>877</v>
      </c>
      <c r="BU21" s="337" t="s">
        <v>2767</v>
      </c>
    </row>
    <row r="22" spans="1:73" ht="13.35" hidden="1" customHeight="1" x14ac:dyDescent="0.4">
      <c r="A22" s="337" t="s">
        <v>11</v>
      </c>
      <c r="B22" s="337" t="s">
        <v>11</v>
      </c>
      <c r="C22" s="653">
        <v>30201010</v>
      </c>
      <c r="E22" s="337" t="s">
        <v>63</v>
      </c>
      <c r="F22" s="337" t="s">
        <v>64</v>
      </c>
      <c r="H22" s="337" t="s">
        <v>63</v>
      </c>
      <c r="I22" s="649">
        <v>10801010</v>
      </c>
      <c r="K22" s="337" t="s">
        <v>1323</v>
      </c>
      <c r="L22" s="337" t="s">
        <v>1308</v>
      </c>
      <c r="M22" s="337" t="s">
        <v>1308</v>
      </c>
      <c r="V22" s="337" t="s">
        <v>1764</v>
      </c>
      <c r="W22" s="337" t="s">
        <v>1765</v>
      </c>
      <c r="Y22" s="339" t="s">
        <v>1842</v>
      </c>
      <c r="AC22" s="337" t="s">
        <v>1909</v>
      </c>
      <c r="AF22" s="337" t="s">
        <v>2071</v>
      </c>
      <c r="AP22" s="473" t="s">
        <v>3205</v>
      </c>
      <c r="AQ22" s="654" t="s">
        <v>1348</v>
      </c>
      <c r="AR22" s="520" t="s">
        <v>3199</v>
      </c>
      <c r="AS22" s="520" t="s">
        <v>3240</v>
      </c>
      <c r="AT22" s="473" t="str">
        <f t="shared" si="1"/>
        <v>'Captan/Tiran (Litros)'</v>
      </c>
      <c r="AU22" s="473" t="str">
        <f t="shared" si="2"/>
        <v>'captantiran'</v>
      </c>
      <c r="AW22" s="397" t="s">
        <v>1335</v>
      </c>
      <c r="AY22" s="398" t="s">
        <v>2627</v>
      </c>
      <c r="BC22" s="337" t="s">
        <v>1632</v>
      </c>
      <c r="BD22" s="337" t="s">
        <v>1342</v>
      </c>
      <c r="BE22" s="649" t="s">
        <v>3163</v>
      </c>
      <c r="BI22" s="337" t="str">
        <f t="shared" si="0"/>
        <v>('Jiripoca', 'OPV', 'Soja'),</v>
      </c>
      <c r="BK22" s="655" t="s">
        <v>2667</v>
      </c>
      <c r="BL22" s="337" t="s">
        <v>2608</v>
      </c>
      <c r="BU22" s="337" t="s">
        <v>2771</v>
      </c>
    </row>
    <row r="23" spans="1:73" ht="13.35" hidden="1" customHeight="1" x14ac:dyDescent="0.4">
      <c r="A23" s="337" t="s">
        <v>11</v>
      </c>
      <c r="B23" s="337" t="s">
        <v>65</v>
      </c>
      <c r="C23" s="653">
        <v>30202010</v>
      </c>
      <c r="E23" s="337" t="s">
        <v>66</v>
      </c>
      <c r="F23" s="337" t="s">
        <v>20</v>
      </c>
      <c r="H23" s="337" t="s">
        <v>66</v>
      </c>
      <c r="I23" s="649">
        <v>1105000</v>
      </c>
      <c r="K23" s="337" t="s">
        <v>1324</v>
      </c>
      <c r="L23" s="337" t="s">
        <v>1308</v>
      </c>
      <c r="M23" s="337" t="s">
        <v>1308</v>
      </c>
      <c r="V23" s="337" t="s">
        <v>1766</v>
      </c>
      <c r="W23" s="337" t="s">
        <v>1767</v>
      </c>
      <c r="Y23" s="339" t="s">
        <v>1843</v>
      </c>
      <c r="AC23" s="337" t="s">
        <v>1898</v>
      </c>
      <c r="AF23" s="337" t="s">
        <v>2075</v>
      </c>
      <c r="AP23" s="473" t="s">
        <v>3211</v>
      </c>
      <c r="AQ23" s="654" t="s">
        <v>1348</v>
      </c>
      <c r="AR23" s="520" t="s">
        <v>3218</v>
      </c>
      <c r="AS23" s="520" t="s">
        <v>3254</v>
      </c>
      <c r="AT23" s="473" t="str">
        <f t="shared" si="1"/>
        <v>'Cloreto de Cálcio (kg)'</v>
      </c>
      <c r="AU23" s="473" t="str">
        <f t="shared" si="2"/>
        <v>'cloretodecalcio'</v>
      </c>
      <c r="AW23" s="397" t="s">
        <v>1336</v>
      </c>
      <c r="AY23" s="398" t="s">
        <v>2628</v>
      </c>
      <c r="BC23" s="337" t="s">
        <v>1357</v>
      </c>
      <c r="BD23" s="337" t="s">
        <v>1342</v>
      </c>
      <c r="BE23" s="649" t="s">
        <v>3163</v>
      </c>
      <c r="BI23" s="337" t="str">
        <f t="shared" si="0"/>
        <v>('Não conheço', 'OPV', 'Soja'),</v>
      </c>
      <c r="BK23" s="655" t="s">
        <v>2668</v>
      </c>
      <c r="BL23" s="337" t="s">
        <v>2608</v>
      </c>
      <c r="BU23" s="337" t="s">
        <v>2774</v>
      </c>
    </row>
    <row r="24" spans="1:73" ht="13.35" hidden="1" customHeight="1" x14ac:dyDescent="0.4">
      <c r="A24" s="337" t="s">
        <v>11</v>
      </c>
      <c r="B24" s="337" t="s">
        <v>68</v>
      </c>
      <c r="C24" s="653">
        <v>30202020</v>
      </c>
      <c r="E24" s="337" t="s">
        <v>69</v>
      </c>
      <c r="F24" s="337" t="s">
        <v>4</v>
      </c>
      <c r="H24" s="337" t="s">
        <v>69</v>
      </c>
      <c r="I24" s="649">
        <v>30104990</v>
      </c>
      <c r="K24" s="337" t="s">
        <v>1325</v>
      </c>
      <c r="L24" s="337" t="s">
        <v>1310</v>
      </c>
      <c r="M24" s="337" t="s">
        <v>1310</v>
      </c>
      <c r="V24" s="337" t="s">
        <v>1694</v>
      </c>
      <c r="W24" s="337" t="s">
        <v>1768</v>
      </c>
      <c r="Y24" s="339" t="s">
        <v>1844</v>
      </c>
      <c r="AC24" s="337" t="s">
        <v>1899</v>
      </c>
      <c r="AF24" s="337" t="s">
        <v>2076</v>
      </c>
      <c r="AP24" s="473" t="s">
        <v>3267</v>
      </c>
      <c r="AQ24" s="654" t="s">
        <v>1348</v>
      </c>
      <c r="AR24" s="520" t="s">
        <v>3212</v>
      </c>
      <c r="AS24" s="520" t="s">
        <v>3250</v>
      </c>
      <c r="AT24" s="473" t="str">
        <f t="shared" si="1"/>
        <v>'Cloreto de Potássio (kg)'</v>
      </c>
      <c r="AU24" s="473" t="str">
        <f t="shared" si="2"/>
        <v>'cloretodepotassio'</v>
      </c>
      <c r="AW24" s="397" t="s">
        <v>1337</v>
      </c>
      <c r="AY24" s="398" t="s">
        <v>2629</v>
      </c>
      <c r="BC24" s="337" t="s">
        <v>1633</v>
      </c>
      <c r="BD24" s="337" t="s">
        <v>1342</v>
      </c>
      <c r="BE24" s="649" t="s">
        <v>3163</v>
      </c>
      <c r="BI24" s="337" t="str">
        <f t="shared" si="0"/>
        <v>('Ocepara-4', 'OPV', 'Soja'),</v>
      </c>
      <c r="BK24" s="655" t="s">
        <v>2669</v>
      </c>
      <c r="BL24" s="337" t="s">
        <v>2608</v>
      </c>
      <c r="BU24" s="337" t="s">
        <v>2777</v>
      </c>
    </row>
    <row r="25" spans="1:73" ht="13.35" hidden="1" customHeight="1" x14ac:dyDescent="0.4">
      <c r="A25" s="337" t="s">
        <v>11</v>
      </c>
      <c r="B25" s="337" t="s">
        <v>71</v>
      </c>
      <c r="C25" s="653">
        <v>30204060</v>
      </c>
      <c r="E25" s="337" t="s">
        <v>11</v>
      </c>
      <c r="F25" s="337" t="s">
        <v>6</v>
      </c>
      <c r="H25" s="337" t="s">
        <v>11</v>
      </c>
      <c r="I25" s="649">
        <v>20203030</v>
      </c>
      <c r="K25" s="337" t="s">
        <v>1326</v>
      </c>
      <c r="L25" s="337" t="s">
        <v>1310</v>
      </c>
      <c r="M25" s="337" t="s">
        <v>1310</v>
      </c>
      <c r="V25" s="337" t="s">
        <v>1769</v>
      </c>
      <c r="W25" s="337" t="s">
        <v>1770</v>
      </c>
      <c r="Y25" s="339" t="s">
        <v>1845</v>
      </c>
      <c r="AC25" s="337" t="s">
        <v>1900</v>
      </c>
      <c r="AF25" s="337" t="s">
        <v>2077</v>
      </c>
      <c r="AP25" s="473" t="s">
        <v>3264</v>
      </c>
      <c r="AQ25" s="654" t="s">
        <v>1348</v>
      </c>
      <c r="AR25" s="520" t="s">
        <v>3198</v>
      </c>
      <c r="AS25" s="520" t="s">
        <v>3239</v>
      </c>
      <c r="AT25" s="473" t="str">
        <f t="shared" si="1"/>
        <v>'Deltametrina ou Carbaril (kg)'</v>
      </c>
      <c r="AU25" s="473" t="str">
        <f t="shared" si="2"/>
        <v>'deltametrinaoucarbaril'</v>
      </c>
      <c r="AW25" s="397" t="s">
        <v>2613</v>
      </c>
      <c r="AY25" s="398" t="s">
        <v>2630</v>
      </c>
      <c r="BC25" s="337" t="s">
        <v>1634</v>
      </c>
      <c r="BD25" s="337" t="s">
        <v>1342</v>
      </c>
      <c r="BE25" s="649" t="s">
        <v>3163</v>
      </c>
      <c r="BI25" s="337" t="str">
        <f t="shared" si="0"/>
        <v>('Olima (TGX1904-1F)', 'OPV', 'Soja'),</v>
      </c>
      <c r="BK25" s="655" t="s">
        <v>1285</v>
      </c>
      <c r="BL25" s="337" t="s">
        <v>2608</v>
      </c>
      <c r="BU25" s="337" t="s">
        <v>2779</v>
      </c>
    </row>
    <row r="26" spans="1:73" ht="13.35" hidden="1" customHeight="1" x14ac:dyDescent="0.4">
      <c r="A26" s="337" t="s">
        <v>11</v>
      </c>
      <c r="B26" s="337" t="s">
        <v>73</v>
      </c>
      <c r="C26" s="653">
        <v>30204030</v>
      </c>
      <c r="E26" s="337" t="s">
        <v>74</v>
      </c>
      <c r="F26" s="337" t="s">
        <v>14</v>
      </c>
      <c r="H26" s="337" t="s">
        <v>74</v>
      </c>
      <c r="I26" s="649">
        <v>81101030</v>
      </c>
      <c r="K26" s="337" t="s">
        <v>1327</v>
      </c>
      <c r="L26" s="337" t="s">
        <v>1310</v>
      </c>
      <c r="M26" s="337" t="s">
        <v>1310</v>
      </c>
      <c r="V26" s="337" t="s">
        <v>1771</v>
      </c>
      <c r="W26" s="337" t="s">
        <v>1772</v>
      </c>
      <c r="Y26" s="339" t="s">
        <v>1846</v>
      </c>
      <c r="AC26" s="337" t="s">
        <v>1901</v>
      </c>
      <c r="AF26" s="337" t="s">
        <v>2072</v>
      </c>
      <c r="AP26" s="473" t="s">
        <v>3266</v>
      </c>
      <c r="AQ26" s="654" t="s">
        <v>1348</v>
      </c>
      <c r="AR26" s="520" t="s">
        <v>3206</v>
      </c>
      <c r="AS26" s="520" t="s">
        <v>3225</v>
      </c>
      <c r="AT26" s="473" t="str">
        <f t="shared" si="1"/>
        <v>'Dolomite (kg)'</v>
      </c>
      <c r="AU26" s="473" t="str">
        <f t="shared" si="2"/>
        <v>'dolomite'</v>
      </c>
      <c r="AW26" s="397" t="s">
        <v>1339</v>
      </c>
      <c r="AY26" s="398" t="s">
        <v>2631</v>
      </c>
      <c r="BC26" s="337" t="s">
        <v>1358</v>
      </c>
      <c r="BD26" s="337" t="s">
        <v>1342</v>
      </c>
      <c r="BE26" s="649" t="s">
        <v>3163</v>
      </c>
      <c r="BI26" s="337" t="str">
        <f t="shared" si="0"/>
        <v>('Outra variedade', 'OPV', 'Soja'),</v>
      </c>
      <c r="BU26" s="337" t="s">
        <v>2782</v>
      </c>
    </row>
    <row r="27" spans="1:73" ht="13.35" hidden="1" customHeight="1" x14ac:dyDescent="0.4">
      <c r="A27" s="337" t="s">
        <v>11</v>
      </c>
      <c r="B27" s="337" t="s">
        <v>76</v>
      </c>
      <c r="C27" s="653">
        <v>30203010</v>
      </c>
      <c r="E27" s="337" t="s">
        <v>67</v>
      </c>
      <c r="F27" s="337" t="s">
        <v>28</v>
      </c>
      <c r="H27" s="337" t="s">
        <v>67</v>
      </c>
      <c r="I27" s="649">
        <v>40301020</v>
      </c>
      <c r="K27" s="337" t="s">
        <v>1328</v>
      </c>
      <c r="L27" s="337" t="s">
        <v>1310</v>
      </c>
      <c r="M27" s="337" t="s">
        <v>1310</v>
      </c>
      <c r="V27" s="337" t="s">
        <v>1773</v>
      </c>
      <c r="W27" s="337" t="s">
        <v>1774</v>
      </c>
      <c r="Y27" s="339" t="s">
        <v>1847</v>
      </c>
      <c r="AC27" s="337" t="s">
        <v>1902</v>
      </c>
      <c r="AF27" s="337" t="s">
        <v>2079</v>
      </c>
      <c r="AP27" s="473" t="s">
        <v>3220</v>
      </c>
      <c r="AQ27" s="654" t="s">
        <v>1348</v>
      </c>
      <c r="AR27" s="520" t="s">
        <v>3270</v>
      </c>
      <c r="AS27" s="520" t="s">
        <v>3242</v>
      </c>
      <c r="AT27" s="473" t="str">
        <f t="shared" si="1"/>
        <v>'Estrume de Curral (kg)'</v>
      </c>
      <c r="AU27" s="473" t="str">
        <f t="shared" si="2"/>
        <v>'estrumedecurral'</v>
      </c>
      <c r="AW27" s="397" t="s">
        <v>1340</v>
      </c>
      <c r="AY27" s="398" t="s">
        <v>2632</v>
      </c>
      <c r="BC27" s="337" t="s">
        <v>1635</v>
      </c>
      <c r="BD27" s="337" t="s">
        <v>1342</v>
      </c>
      <c r="BE27" s="649" t="s">
        <v>3163</v>
      </c>
      <c r="BI27" s="337" t="str">
        <f t="shared" si="0"/>
        <v>('Sana (TGX-1485-1D)', 'OPV', 'Soja'),</v>
      </c>
      <c r="BK27" s="655" t="s">
        <v>2674</v>
      </c>
      <c r="BL27" s="655" t="s">
        <v>2672</v>
      </c>
      <c r="BU27" s="337" t="s">
        <v>2784</v>
      </c>
    </row>
    <row r="28" spans="1:73" ht="13.35" hidden="1" customHeight="1" x14ac:dyDescent="0.4">
      <c r="A28" s="337" t="s">
        <v>11</v>
      </c>
      <c r="B28" s="337" t="s">
        <v>78</v>
      </c>
      <c r="C28" s="653">
        <v>30204010</v>
      </c>
      <c r="E28" s="337" t="s">
        <v>70</v>
      </c>
      <c r="F28" s="337" t="s">
        <v>28</v>
      </c>
      <c r="H28" s="337" t="s">
        <v>70</v>
      </c>
      <c r="I28" s="649">
        <v>20403010</v>
      </c>
      <c r="K28" s="337" t="s">
        <v>1329</v>
      </c>
      <c r="L28" s="337" t="s">
        <v>1310</v>
      </c>
      <c r="M28" s="337" t="s">
        <v>1310</v>
      </c>
      <c r="V28" s="337" t="s">
        <v>1775</v>
      </c>
      <c r="W28" s="337" t="s">
        <v>1776</v>
      </c>
      <c r="Y28" s="339" t="s">
        <v>1848</v>
      </c>
      <c r="AC28" s="337" t="s">
        <v>1903</v>
      </c>
      <c r="AF28" s="337" t="s">
        <v>2078</v>
      </c>
      <c r="AP28" s="473" t="s">
        <v>3213</v>
      </c>
      <c r="AQ28" s="654" t="s">
        <v>1348</v>
      </c>
      <c r="AR28" s="520" t="s">
        <v>3271</v>
      </c>
      <c r="AS28" s="520" t="s">
        <v>3241</v>
      </c>
      <c r="AT28" s="473" t="str">
        <f t="shared" si="1"/>
        <v>'Fosfato Diamónio (kg)'</v>
      </c>
      <c r="AU28" s="473" t="str">
        <f t="shared" si="2"/>
        <v>'fosfatodiamonio'</v>
      </c>
      <c r="AW28" s="397" t="s">
        <v>1341</v>
      </c>
      <c r="AY28" s="398" t="s">
        <v>2633</v>
      </c>
      <c r="BC28" s="337" t="s">
        <v>1636</v>
      </c>
      <c r="BD28" s="337" t="s">
        <v>1342</v>
      </c>
      <c r="BE28" s="649" t="s">
        <v>3163</v>
      </c>
      <c r="BI28" s="337" t="str">
        <f t="shared" si="0"/>
        <v>('Serenade', 'OPV', 'Soja'),</v>
      </c>
      <c r="BK28" s="655" t="s">
        <v>2676</v>
      </c>
      <c r="BL28" s="655" t="s">
        <v>2672</v>
      </c>
      <c r="BU28" s="337" t="s">
        <v>2786</v>
      </c>
    </row>
    <row r="29" spans="1:73" ht="13.35" hidden="1" customHeight="1" x14ac:dyDescent="0.4">
      <c r="A29" s="337" t="s">
        <v>11</v>
      </c>
      <c r="B29" s="337" t="s">
        <v>80</v>
      </c>
      <c r="C29" s="653">
        <v>50202020</v>
      </c>
      <c r="E29" s="337" t="s">
        <v>81</v>
      </c>
      <c r="F29" s="337" t="s">
        <v>64</v>
      </c>
      <c r="H29" s="337" t="s">
        <v>81</v>
      </c>
      <c r="I29" s="649">
        <v>11002020</v>
      </c>
      <c r="K29" s="337" t="s">
        <v>1330</v>
      </c>
      <c r="L29" s="337" t="s">
        <v>1310</v>
      </c>
      <c r="M29" s="337" t="s">
        <v>3156</v>
      </c>
      <c r="V29" s="337" t="s">
        <v>1777</v>
      </c>
      <c r="W29" s="337" t="s">
        <v>1778</v>
      </c>
      <c r="Y29" s="339" t="s">
        <v>1849</v>
      </c>
      <c r="AC29" s="337" t="s">
        <v>1904</v>
      </c>
      <c r="AF29" s="337" t="s">
        <v>2073</v>
      </c>
      <c r="AP29" s="473" t="s">
        <v>3221</v>
      </c>
      <c r="AQ29" s="654" t="s">
        <v>1348</v>
      </c>
      <c r="AR29" s="520" t="s">
        <v>3201</v>
      </c>
      <c r="AS29" s="520" t="s">
        <v>3243</v>
      </c>
      <c r="AT29" s="473" t="str">
        <f t="shared" si="1"/>
        <v>'Fosfato Monoamônio (kg)'</v>
      </c>
      <c r="AU29" s="473" t="str">
        <f t="shared" si="2"/>
        <v>'fosfatomonoamonio'</v>
      </c>
      <c r="AW29" s="397" t="s">
        <v>1342</v>
      </c>
      <c r="AY29" s="398" t="s">
        <v>2634</v>
      </c>
      <c r="BC29" s="337" t="s">
        <v>1637</v>
      </c>
      <c r="BD29" s="337" t="s">
        <v>1342</v>
      </c>
      <c r="BE29" s="649" t="s">
        <v>3163</v>
      </c>
      <c r="BI29" s="337" t="str">
        <f t="shared" si="0"/>
        <v>('Storm', 'OPV', 'Soja'),</v>
      </c>
      <c r="BK29" s="655" t="s">
        <v>2679</v>
      </c>
      <c r="BL29" s="655" t="s">
        <v>2672</v>
      </c>
      <c r="BU29" s="337" t="s">
        <v>2788</v>
      </c>
    </row>
    <row r="30" spans="1:73" ht="13.35" hidden="1" customHeight="1" x14ac:dyDescent="0.4">
      <c r="A30" s="337" t="s">
        <v>11</v>
      </c>
      <c r="B30" s="337" t="s">
        <v>83</v>
      </c>
      <c r="C30" s="653">
        <v>50202040</v>
      </c>
      <c r="E30" s="337" t="s">
        <v>84</v>
      </c>
      <c r="F30" s="337" t="s">
        <v>4</v>
      </c>
      <c r="H30" s="337" t="s">
        <v>84</v>
      </c>
      <c r="I30" s="649">
        <v>30106930</v>
      </c>
      <c r="K30" s="337" t="s">
        <v>1331</v>
      </c>
      <c r="L30" s="337" t="s">
        <v>3156</v>
      </c>
      <c r="M30" s="337" t="s">
        <v>3156</v>
      </c>
      <c r="V30" s="337" t="s">
        <v>1704</v>
      </c>
      <c r="W30" s="337" t="s">
        <v>1779</v>
      </c>
      <c r="Y30" s="339" t="s">
        <v>1850</v>
      </c>
      <c r="AC30" s="337" t="s">
        <v>1905</v>
      </c>
      <c r="AF30" s="337" t="s">
        <v>2065</v>
      </c>
      <c r="AP30" s="473" t="s">
        <v>3214</v>
      </c>
      <c r="AQ30" s="654" t="s">
        <v>1348</v>
      </c>
      <c r="AR30" s="520" t="s">
        <v>3194</v>
      </c>
      <c r="AS30" s="520" t="s">
        <v>3235</v>
      </c>
      <c r="AT30" s="473" t="str">
        <f t="shared" si="1"/>
        <v>'Glifosato (Litros)'</v>
      </c>
      <c r="AU30" s="473" t="str">
        <f t="shared" si="2"/>
        <v>'glifosato'</v>
      </c>
      <c r="AW30" s="397" t="s">
        <v>1343</v>
      </c>
      <c r="AY30" s="398" t="s">
        <v>2635</v>
      </c>
      <c r="BC30" s="337" t="s">
        <v>1638</v>
      </c>
      <c r="BD30" s="337" t="s">
        <v>1342</v>
      </c>
      <c r="BE30" s="649" t="s">
        <v>3163</v>
      </c>
      <c r="BI30" s="337" t="str">
        <f t="shared" si="0"/>
        <v>('TGx 1485-1D', 'OPV', 'Soja'),</v>
      </c>
      <c r="BK30" s="655" t="s">
        <v>2680</v>
      </c>
      <c r="BL30" s="655" t="s">
        <v>2672</v>
      </c>
      <c r="BU30" s="337" t="s">
        <v>2790</v>
      </c>
    </row>
    <row r="31" spans="1:73" ht="13.35" hidden="1" customHeight="1" x14ac:dyDescent="0.4">
      <c r="A31" s="337" t="s">
        <v>15</v>
      </c>
      <c r="B31" s="337" t="s">
        <v>15</v>
      </c>
      <c r="C31" s="653">
        <v>50202030</v>
      </c>
      <c r="E31" s="337" t="s">
        <v>86</v>
      </c>
      <c r="F31" s="337" t="s">
        <v>14</v>
      </c>
      <c r="H31" s="337" t="s">
        <v>86</v>
      </c>
      <c r="I31" s="649">
        <v>31601040</v>
      </c>
      <c r="K31" s="337" t="s">
        <v>1332</v>
      </c>
      <c r="L31" s="337" t="s">
        <v>3156</v>
      </c>
      <c r="M31" s="337" t="s">
        <v>3156</v>
      </c>
      <c r="P31" s="337" t="s">
        <v>1350</v>
      </c>
      <c r="R31" s="337" t="s">
        <v>1351</v>
      </c>
      <c r="V31" s="337" t="s">
        <v>1780</v>
      </c>
      <c r="W31" s="337" t="s">
        <v>1781</v>
      </c>
      <c r="Y31" s="339" t="s">
        <v>1820</v>
      </c>
      <c r="AC31" s="337" t="s">
        <v>1906</v>
      </c>
      <c r="AF31" s="337" t="s">
        <v>2064</v>
      </c>
      <c r="AP31" s="473" t="s">
        <v>3207</v>
      </c>
      <c r="AQ31" s="654" t="s">
        <v>1348</v>
      </c>
      <c r="AR31" s="520" t="s">
        <v>3262</v>
      </c>
      <c r="AS31" s="520" t="s">
        <v>3172</v>
      </c>
      <c r="AT31" s="473" t="str">
        <f t="shared" si="1"/>
        <v>'Imidacloprid (L)'</v>
      </c>
      <c r="AU31" s="473" t="str">
        <f t="shared" si="2"/>
        <v>'imidacloprid'</v>
      </c>
      <c r="AW31" s="397" t="s">
        <v>2614</v>
      </c>
      <c r="AY31" s="398" t="s">
        <v>2636</v>
      </c>
      <c r="BC31" s="337" t="s">
        <v>1639</v>
      </c>
      <c r="BD31" s="337" t="s">
        <v>1342</v>
      </c>
      <c r="BE31" s="649" t="s">
        <v>3163</v>
      </c>
      <c r="BI31" s="337" t="str">
        <f t="shared" si="0"/>
        <v>('TGx 1937-1F', 'OPV', 'Soja'),</v>
      </c>
      <c r="BK31" s="655" t="s">
        <v>2670</v>
      </c>
      <c r="BL31" s="655" t="s">
        <v>2672</v>
      </c>
      <c r="BU31" s="337" t="s">
        <v>2792</v>
      </c>
    </row>
    <row r="32" spans="1:73" ht="13.35" hidden="1" customHeight="1" x14ac:dyDescent="0.4">
      <c r="A32" s="337" t="s">
        <v>15</v>
      </c>
      <c r="B32" s="337" t="s">
        <v>88</v>
      </c>
      <c r="C32" s="653">
        <v>50202050</v>
      </c>
      <c r="E32" s="337" t="s">
        <v>89</v>
      </c>
      <c r="F32" s="337" t="s">
        <v>24</v>
      </c>
      <c r="H32" s="337" t="s">
        <v>89</v>
      </c>
      <c r="I32" s="649">
        <v>41101020</v>
      </c>
      <c r="K32" s="337" t="s">
        <v>1333</v>
      </c>
      <c r="L32" s="337" t="s">
        <v>1333</v>
      </c>
      <c r="M32" s="337" t="s">
        <v>1333</v>
      </c>
      <c r="P32" s="337" t="s">
        <v>1352</v>
      </c>
      <c r="R32" s="337" t="s">
        <v>1314</v>
      </c>
      <c r="V32" s="337" t="s">
        <v>1782</v>
      </c>
      <c r="W32" s="337" t="s">
        <v>1783</v>
      </c>
      <c r="AF32" s="337" t="s">
        <v>2066</v>
      </c>
      <c r="AP32" s="473" t="s">
        <v>3204</v>
      </c>
      <c r="AQ32" s="654" t="s">
        <v>1348</v>
      </c>
      <c r="AR32" s="520" t="s">
        <v>3259</v>
      </c>
      <c r="AS32" s="520" t="s">
        <v>3170</v>
      </c>
      <c r="AT32" s="473" t="str">
        <f t="shared" si="1"/>
        <v>'Inoculante (Frascos 100g)'</v>
      </c>
      <c r="AU32" s="473" t="str">
        <f t="shared" si="2"/>
        <v>'inoculante'</v>
      </c>
      <c r="AW32" s="397" t="s">
        <v>2615</v>
      </c>
      <c r="AY32" s="398" t="s">
        <v>2637</v>
      </c>
      <c r="BC32" s="337" t="s">
        <v>1640</v>
      </c>
      <c r="BD32" s="337" t="s">
        <v>1342</v>
      </c>
      <c r="BE32" s="649" t="s">
        <v>3163</v>
      </c>
      <c r="BI32" s="337" t="str">
        <f t="shared" si="0"/>
        <v>('TGX 1963-3F', 'OPV', 'Soja'),</v>
      </c>
      <c r="BK32" s="655" t="s">
        <v>2671</v>
      </c>
      <c r="BL32" s="655" t="s">
        <v>2672</v>
      </c>
      <c r="BU32" s="337" t="s">
        <v>2794</v>
      </c>
    </row>
    <row r="33" spans="1:73" ht="13.35" hidden="1" customHeight="1" x14ac:dyDescent="0.4">
      <c r="A33" s="337" t="s">
        <v>15</v>
      </c>
      <c r="B33" s="337" t="s">
        <v>91</v>
      </c>
      <c r="C33" s="653">
        <v>50201030</v>
      </c>
      <c r="E33" s="337" t="s">
        <v>92</v>
      </c>
      <c r="F33" s="337" t="s">
        <v>10</v>
      </c>
      <c r="H33" s="337" t="s">
        <v>92</v>
      </c>
      <c r="I33" s="649">
        <v>9090201</v>
      </c>
      <c r="K33" s="337" t="s">
        <v>1334</v>
      </c>
      <c r="L33" s="337" t="s">
        <v>1334</v>
      </c>
      <c r="M33" s="337" t="s">
        <v>1334</v>
      </c>
      <c r="P33" s="337" t="s">
        <v>1353</v>
      </c>
      <c r="R33" s="337" t="s">
        <v>1314</v>
      </c>
      <c r="V33" s="337" t="s">
        <v>1784</v>
      </c>
      <c r="W33" s="337" t="s">
        <v>1785</v>
      </c>
      <c r="AF33" s="337" t="s">
        <v>2063</v>
      </c>
      <c r="AP33" s="473" t="s">
        <v>3257</v>
      </c>
      <c r="AQ33" s="654" t="s">
        <v>1348</v>
      </c>
      <c r="AR33" s="520" t="s">
        <v>3263</v>
      </c>
      <c r="AS33" s="520" t="s">
        <v>3174</v>
      </c>
      <c r="AT33" s="473" t="str">
        <f t="shared" si="1"/>
        <v>'Lambda Cyhalotrin (L)'</v>
      </c>
      <c r="AU33" s="473" t="str">
        <f t="shared" si="2"/>
        <v>'lambdacyhalotrin'</v>
      </c>
      <c r="AW33" s="397" t="s">
        <v>2616</v>
      </c>
      <c r="AY33" s="398" t="s">
        <v>2638</v>
      </c>
      <c r="BC33" s="337" t="s">
        <v>1641</v>
      </c>
      <c r="BD33" s="337" t="s">
        <v>1342</v>
      </c>
      <c r="BE33" s="649" t="s">
        <v>3163</v>
      </c>
      <c r="BI33" s="337" t="str">
        <f t="shared" si="0"/>
        <v>('TGX 1987-20F', 'OPV', 'Soja'),</v>
      </c>
      <c r="BK33" s="655" t="s">
        <v>1285</v>
      </c>
      <c r="BL33" s="655" t="s">
        <v>2672</v>
      </c>
      <c r="BU33" s="337" t="s">
        <v>2796</v>
      </c>
    </row>
    <row r="34" spans="1:73" ht="13.35" hidden="1" customHeight="1" x14ac:dyDescent="0.4">
      <c r="A34" s="337" t="s">
        <v>17</v>
      </c>
      <c r="B34" s="337" t="s">
        <v>94</v>
      </c>
      <c r="C34" s="653">
        <v>50202010</v>
      </c>
      <c r="E34" s="337" t="s">
        <v>56</v>
      </c>
      <c r="F34" s="337" t="s">
        <v>95</v>
      </c>
      <c r="H34" s="337" t="s">
        <v>56</v>
      </c>
      <c r="I34" s="649">
        <v>90306020</v>
      </c>
      <c r="K34" s="337" t="s">
        <v>1335</v>
      </c>
      <c r="L34" s="337" t="s">
        <v>1335</v>
      </c>
      <c r="M34" s="337" t="s">
        <v>1335</v>
      </c>
      <c r="P34" s="337" t="s">
        <v>1354</v>
      </c>
      <c r="R34" s="337" t="s">
        <v>1314</v>
      </c>
      <c r="V34" s="337" t="s">
        <v>1710</v>
      </c>
      <c r="W34" s="337" t="s">
        <v>1786</v>
      </c>
      <c r="AF34" s="337" t="s">
        <v>2070</v>
      </c>
      <c r="AP34" s="473" t="s">
        <v>3258</v>
      </c>
      <c r="AQ34" s="654" t="s">
        <v>1348</v>
      </c>
      <c r="AR34" s="520" t="s">
        <v>2652</v>
      </c>
      <c r="AS34" s="520" t="s">
        <v>3169</v>
      </c>
      <c r="AT34" s="473" t="str">
        <f t="shared" si="1"/>
        <v>'LAN (kg)'</v>
      </c>
      <c r="AU34" s="473" t="str">
        <f t="shared" si="2"/>
        <v>'lan'</v>
      </c>
      <c r="AW34" s="397" t="s">
        <v>2617</v>
      </c>
      <c r="AY34" s="398" t="s">
        <v>2639</v>
      </c>
      <c r="BC34" s="337" t="s">
        <v>1642</v>
      </c>
      <c r="BD34" s="337" t="s">
        <v>1342</v>
      </c>
      <c r="BE34" s="649" t="s">
        <v>3163</v>
      </c>
      <c r="BI34" s="337" t="str">
        <f t="shared" si="0"/>
        <v>('TGX 1987-62F', 'OPV', 'Soja'),</v>
      </c>
      <c r="BU34" s="337" t="s">
        <v>2798</v>
      </c>
    </row>
    <row r="35" spans="1:73" ht="13.35" hidden="1" customHeight="1" x14ac:dyDescent="0.4">
      <c r="A35" s="337" t="s">
        <v>17</v>
      </c>
      <c r="B35" s="337" t="s">
        <v>17</v>
      </c>
      <c r="C35" s="653">
        <v>50201040</v>
      </c>
      <c r="E35" s="337" t="s">
        <v>93</v>
      </c>
      <c r="F35" s="337" t="s">
        <v>97</v>
      </c>
      <c r="H35" s="337" t="s">
        <v>93</v>
      </c>
      <c r="I35" s="649">
        <v>60302010</v>
      </c>
      <c r="K35" s="337" t="s">
        <v>1336</v>
      </c>
      <c r="L35" s="337" t="s">
        <v>1308</v>
      </c>
      <c r="M35" s="337" t="s">
        <v>1308</v>
      </c>
      <c r="P35" s="337" t="s">
        <v>1355</v>
      </c>
      <c r="R35" s="337" t="s">
        <v>1314</v>
      </c>
      <c r="V35" s="337" t="s">
        <v>1787</v>
      </c>
      <c r="W35" s="337" t="s">
        <v>1788</v>
      </c>
      <c r="AF35" s="337" t="s">
        <v>2074</v>
      </c>
      <c r="AP35" s="473" t="s">
        <v>3203</v>
      </c>
      <c r="AQ35" s="654" t="s">
        <v>1348</v>
      </c>
      <c r="AR35" s="520" t="s">
        <v>3260</v>
      </c>
      <c r="AS35" s="520" t="s">
        <v>3171</v>
      </c>
      <c r="AT35" s="473" t="str">
        <f t="shared" si="1"/>
        <v>'Maconzeb (kg)'</v>
      </c>
      <c r="AU35" s="473" t="str">
        <f t="shared" si="2"/>
        <v>'maconzeb'</v>
      </c>
      <c r="AW35" s="397" t="s">
        <v>2618</v>
      </c>
      <c r="BC35" s="337" t="s">
        <v>1643</v>
      </c>
      <c r="BD35" s="337" t="s">
        <v>1342</v>
      </c>
      <c r="BE35" s="649" t="s">
        <v>3163</v>
      </c>
      <c r="BI35" s="337" t="str">
        <f t="shared" si="0"/>
        <v>('TGx 427/5/7', 'OPV', 'Soja'),</v>
      </c>
      <c r="BU35" s="337" t="s">
        <v>2800</v>
      </c>
    </row>
    <row r="36" spans="1:73" ht="13.35" hidden="1" customHeight="1" x14ac:dyDescent="0.4">
      <c r="A36" s="337" t="s">
        <v>17</v>
      </c>
      <c r="B36" s="337" t="s">
        <v>99</v>
      </c>
      <c r="C36" s="653">
        <v>50201020</v>
      </c>
      <c r="E36" s="337" t="s">
        <v>100</v>
      </c>
      <c r="F36" s="337" t="s">
        <v>4</v>
      </c>
      <c r="H36" s="337" t="s">
        <v>100</v>
      </c>
      <c r="I36" s="649">
        <v>30103920</v>
      </c>
      <c r="K36" s="337" t="s">
        <v>1337</v>
      </c>
      <c r="L36" s="337" t="s">
        <v>1308</v>
      </c>
      <c r="M36" s="337" t="s">
        <v>1308</v>
      </c>
      <c r="P36" s="337" t="s">
        <v>1356</v>
      </c>
      <c r="R36" s="337" t="s">
        <v>1314</v>
      </c>
      <c r="V36" s="337" t="s">
        <v>1789</v>
      </c>
      <c r="W36" s="337" t="s">
        <v>1790</v>
      </c>
      <c r="AF36" s="337" t="s">
        <v>2067</v>
      </c>
      <c r="AP36" s="473" t="s">
        <v>3265</v>
      </c>
      <c r="AQ36" s="654" t="s">
        <v>1348</v>
      </c>
      <c r="AR36" s="520" t="s">
        <v>3210</v>
      </c>
      <c r="AS36" s="520" t="s">
        <v>3229</v>
      </c>
      <c r="AT36" s="473" t="str">
        <f t="shared" si="1"/>
        <v>'Magnisal (kg)'</v>
      </c>
      <c r="AU36" s="473" t="str">
        <f t="shared" si="2"/>
        <v>'magnisal'</v>
      </c>
      <c r="BC36" s="337" t="s">
        <v>1644</v>
      </c>
      <c r="BD36" s="337" t="s">
        <v>1342</v>
      </c>
      <c r="BE36" s="649" t="s">
        <v>3163</v>
      </c>
      <c r="BI36" s="337" t="str">
        <f t="shared" si="0"/>
        <v>('TGx Ocepara-4', 'OPV', 'Soja'),</v>
      </c>
      <c r="BU36" s="337" t="s">
        <v>2802</v>
      </c>
    </row>
    <row r="37" spans="1:73" ht="13.35" hidden="1" customHeight="1" x14ac:dyDescent="0.4">
      <c r="A37" s="337" t="s">
        <v>17</v>
      </c>
      <c r="B37" s="337" t="s">
        <v>102</v>
      </c>
      <c r="C37" s="653">
        <v>50202060</v>
      </c>
      <c r="E37" s="337" t="s">
        <v>103</v>
      </c>
      <c r="F37" s="337" t="s">
        <v>20</v>
      </c>
      <c r="H37" s="337" t="s">
        <v>103</v>
      </c>
      <c r="I37" s="649">
        <v>1107000</v>
      </c>
      <c r="K37" s="337" t="s">
        <v>1338</v>
      </c>
      <c r="L37" s="337" t="s">
        <v>1308</v>
      </c>
      <c r="M37" s="337" t="s">
        <v>1308</v>
      </c>
      <c r="P37" s="337" t="s">
        <v>1357</v>
      </c>
      <c r="R37" s="337" t="s">
        <v>1314</v>
      </c>
      <c r="V37" s="337" t="s">
        <v>1791</v>
      </c>
      <c r="W37" s="337" t="s">
        <v>1792</v>
      </c>
      <c r="AF37" s="337" t="s">
        <v>2069</v>
      </c>
      <c r="AR37" s="520" t="s">
        <v>3219</v>
      </c>
      <c r="AS37" s="520" t="s">
        <v>3233</v>
      </c>
      <c r="AT37" s="473" t="str">
        <f t="shared" si="1"/>
        <v>'Mix de Micro-nutrientes (kg)'</v>
      </c>
      <c r="AU37" s="473" t="str">
        <f t="shared" si="2"/>
        <v>'mixdemicroenutrientes'</v>
      </c>
      <c r="BC37" s="337" t="s">
        <v>1645</v>
      </c>
      <c r="BD37" s="337" t="s">
        <v>1342</v>
      </c>
      <c r="BE37" s="649" t="s">
        <v>3163</v>
      </c>
      <c r="BI37" s="337" t="str">
        <f t="shared" si="0"/>
        <v>('TGX-1385-10E', 'OPV', 'Soja'),</v>
      </c>
      <c r="BU37" s="337" t="s">
        <v>2804</v>
      </c>
    </row>
    <row r="38" spans="1:73" ht="13.35" hidden="1" customHeight="1" x14ac:dyDescent="0.4">
      <c r="A38" s="337" t="s">
        <v>17</v>
      </c>
      <c r="B38" s="337" t="s">
        <v>105</v>
      </c>
      <c r="C38" s="653">
        <v>50202070</v>
      </c>
      <c r="E38" s="337" t="s">
        <v>106</v>
      </c>
      <c r="F38" s="337" t="s">
        <v>24</v>
      </c>
      <c r="H38" s="337" t="s">
        <v>106</v>
      </c>
      <c r="I38" s="649">
        <v>42002010</v>
      </c>
      <c r="K38" s="337" t="s">
        <v>1339</v>
      </c>
      <c r="L38" s="337" t="s">
        <v>1308</v>
      </c>
      <c r="M38" s="337" t="s">
        <v>1308</v>
      </c>
      <c r="P38" s="337" t="s">
        <v>1358</v>
      </c>
      <c r="R38" s="337" t="s">
        <v>1314</v>
      </c>
      <c r="V38" s="337" t="s">
        <v>1793</v>
      </c>
      <c r="W38" s="337" t="s">
        <v>1794</v>
      </c>
      <c r="AF38" s="337" t="s">
        <v>2068</v>
      </c>
      <c r="AR38" s="520" t="s">
        <v>3216</v>
      </c>
      <c r="AS38" s="520" t="s">
        <v>3252</v>
      </c>
      <c r="AT38" s="473" t="str">
        <f t="shared" si="1"/>
        <v>'Molibdato de Amónio (kg)'</v>
      </c>
      <c r="AU38" s="473" t="str">
        <f t="shared" si="2"/>
        <v>'molibdatodeamonio'</v>
      </c>
      <c r="BC38" s="337" t="s">
        <v>1646</v>
      </c>
      <c r="BD38" s="337" t="s">
        <v>1342</v>
      </c>
      <c r="BE38" s="649" t="s">
        <v>3163</v>
      </c>
      <c r="BI38" s="337" t="str">
        <f t="shared" si="0"/>
        <v>('TGX-1740F', 'OPV', 'Soja'),</v>
      </c>
      <c r="BU38" s="337" t="s">
        <v>2806</v>
      </c>
    </row>
    <row r="39" spans="1:73" ht="13.35" hidden="1" customHeight="1" x14ac:dyDescent="0.4">
      <c r="A39" s="337" t="s">
        <v>17</v>
      </c>
      <c r="B39" s="337" t="s">
        <v>108</v>
      </c>
      <c r="C39" s="653">
        <v>50201050</v>
      </c>
      <c r="E39" s="337" t="s">
        <v>96</v>
      </c>
      <c r="F39" s="337" t="s">
        <v>97</v>
      </c>
      <c r="H39" s="337" t="s">
        <v>96</v>
      </c>
      <c r="I39" s="649">
        <v>70801010</v>
      </c>
      <c r="K39" s="337" t="s">
        <v>1340</v>
      </c>
      <c r="L39" s="337" t="s">
        <v>1308</v>
      </c>
      <c r="M39" s="337" t="s">
        <v>1308</v>
      </c>
      <c r="P39" s="337" t="s">
        <v>1359</v>
      </c>
      <c r="R39" s="337" t="s">
        <v>1316</v>
      </c>
      <c r="V39" s="337" t="s">
        <v>1718</v>
      </c>
      <c r="W39" s="337" t="s">
        <v>1795</v>
      </c>
      <c r="AF39" s="337" t="s">
        <v>2080</v>
      </c>
      <c r="AR39" s="520" t="s">
        <v>3217</v>
      </c>
      <c r="AS39" s="520" t="s">
        <v>3253</v>
      </c>
      <c r="AT39" s="473" t="str">
        <f t="shared" si="1"/>
        <v>'Molibdato de Sódio (kg)'</v>
      </c>
      <c r="AU39" s="473" t="str">
        <f t="shared" si="2"/>
        <v>'molibdatodesodio'</v>
      </c>
      <c r="BC39" s="337" t="s">
        <v>1647</v>
      </c>
      <c r="BD39" s="337" t="s">
        <v>1342</v>
      </c>
      <c r="BE39" s="649" t="s">
        <v>3163</v>
      </c>
      <c r="BI39" s="337" t="str">
        <f t="shared" si="0"/>
        <v>('TGX1835-10E', 'OPV', 'Soja'),</v>
      </c>
      <c r="BU39" s="337" t="s">
        <v>2808</v>
      </c>
    </row>
    <row r="40" spans="1:73" ht="13.35" hidden="1" customHeight="1" x14ac:dyDescent="0.4">
      <c r="A40" s="337" t="s">
        <v>17</v>
      </c>
      <c r="B40" s="337" t="s">
        <v>110</v>
      </c>
      <c r="C40" s="653">
        <v>50201060</v>
      </c>
      <c r="E40" s="337" t="s">
        <v>72</v>
      </c>
      <c r="F40" s="337" t="s">
        <v>28</v>
      </c>
      <c r="H40" s="337" t="s">
        <v>72</v>
      </c>
      <c r="I40" s="649">
        <v>50601030</v>
      </c>
      <c r="K40" s="337" t="s">
        <v>1341</v>
      </c>
      <c r="L40" s="337" t="s">
        <v>1308</v>
      </c>
      <c r="M40" s="337" t="s">
        <v>1308</v>
      </c>
      <c r="P40" s="337" t="s">
        <v>1360</v>
      </c>
      <c r="R40" s="337" t="s">
        <v>1316</v>
      </c>
      <c r="V40" s="337" t="s">
        <v>1796</v>
      </c>
      <c r="W40" s="337" t="s">
        <v>1797</v>
      </c>
      <c r="AF40" s="337" t="s">
        <v>2081</v>
      </c>
      <c r="AR40" s="520" t="s">
        <v>3208</v>
      </c>
      <c r="AS40" s="520" t="s">
        <v>3226</v>
      </c>
      <c r="AT40" s="473" t="str">
        <f t="shared" si="1"/>
        <v>'Multi MAP 12-61-0 (kg)'</v>
      </c>
      <c r="AU40" s="473" t="str">
        <f t="shared" si="2"/>
        <v>'multimap12e61e0'</v>
      </c>
      <c r="BC40" s="337" t="s">
        <v>1649</v>
      </c>
      <c r="BD40" s="337" t="s">
        <v>1342</v>
      </c>
      <c r="BE40" s="649" t="s">
        <v>3163</v>
      </c>
      <c r="BI40" s="337" t="str">
        <f t="shared" si="0"/>
        <v>('Wamini (TGX-1740-2F)', 'OPV', 'Soja'),</v>
      </c>
      <c r="BU40" s="337" t="s">
        <v>2810</v>
      </c>
    </row>
    <row r="41" spans="1:73" ht="13.35" hidden="1" customHeight="1" x14ac:dyDescent="0.4">
      <c r="A41" s="337" t="s">
        <v>17</v>
      </c>
      <c r="B41" s="337" t="s">
        <v>112</v>
      </c>
      <c r="C41" s="653">
        <v>50202080</v>
      </c>
      <c r="E41" s="337" t="s">
        <v>113</v>
      </c>
      <c r="F41" s="337" t="s">
        <v>20</v>
      </c>
      <c r="H41" s="337" t="s">
        <v>113</v>
      </c>
      <c r="I41" s="649">
        <v>1030401</v>
      </c>
      <c r="K41" s="337" t="s">
        <v>1342</v>
      </c>
      <c r="L41" s="337" t="s">
        <v>1310</v>
      </c>
      <c r="M41" s="337" t="s">
        <v>1310</v>
      </c>
      <c r="P41" s="337" t="s">
        <v>1361</v>
      </c>
      <c r="R41" s="337" t="s">
        <v>1316</v>
      </c>
      <c r="V41" s="337" t="s">
        <v>1798</v>
      </c>
      <c r="W41" s="337" t="s">
        <v>1799</v>
      </c>
      <c r="AF41" s="337" t="s">
        <v>2082</v>
      </c>
      <c r="AR41" s="520" t="s">
        <v>3268</v>
      </c>
      <c r="AS41" s="520" t="s">
        <v>3228</v>
      </c>
      <c r="AT41" s="473" t="str">
        <f t="shared" si="1"/>
        <v>'Multical (kg)'</v>
      </c>
      <c r="AU41" s="473" t="str">
        <f t="shared" si="2"/>
        <v>'multical'</v>
      </c>
      <c r="BC41" s="337" t="s">
        <v>1650</v>
      </c>
      <c r="BD41" s="337" t="s">
        <v>1342</v>
      </c>
      <c r="BE41" s="649" t="s">
        <v>3163</v>
      </c>
      <c r="BI41" s="337" t="str">
        <f t="shared" si="0"/>
        <v>('Wima (TGX 1908-8F)', 'OPV', 'Soja'),</v>
      </c>
      <c r="BU41" s="337" t="s">
        <v>2812</v>
      </c>
    </row>
    <row r="42" spans="1:73" ht="13.35" hidden="1" customHeight="1" x14ac:dyDescent="0.4">
      <c r="A42" s="337" t="s">
        <v>17</v>
      </c>
      <c r="B42" s="337" t="s">
        <v>115</v>
      </c>
      <c r="C42" s="653">
        <v>50201070</v>
      </c>
      <c r="E42" s="337" t="s">
        <v>116</v>
      </c>
      <c r="F42" s="337" t="s">
        <v>4</v>
      </c>
      <c r="H42" s="337" t="s">
        <v>116</v>
      </c>
      <c r="I42" s="649">
        <v>21301000</v>
      </c>
      <c r="K42" s="337" t="s">
        <v>1343</v>
      </c>
      <c r="L42" s="337" t="s">
        <v>1308</v>
      </c>
      <c r="M42" s="337" t="s">
        <v>1308</v>
      </c>
      <c r="P42" s="337" t="s">
        <v>1357</v>
      </c>
      <c r="R42" s="337" t="s">
        <v>1316</v>
      </c>
      <c r="V42" s="337" t="s">
        <v>1800</v>
      </c>
      <c r="W42" s="337" t="s">
        <v>1801</v>
      </c>
      <c r="AF42" s="337" t="s">
        <v>2083</v>
      </c>
      <c r="AR42" s="520" t="s">
        <v>3209</v>
      </c>
      <c r="AS42" s="520" t="s">
        <v>3227</v>
      </c>
      <c r="AT42" s="473" t="str">
        <f t="shared" si="1"/>
        <v>'Multi-K 13-0-46 (kg)'</v>
      </c>
      <c r="AU42" s="473" t="str">
        <f t="shared" si="2"/>
        <v>'multiek13e0e46'</v>
      </c>
      <c r="BC42" s="337" t="s">
        <v>1651</v>
      </c>
      <c r="BD42" s="337" t="s">
        <v>1342</v>
      </c>
      <c r="BE42" s="649" t="s">
        <v>3163</v>
      </c>
      <c r="BI42" s="337" t="str">
        <f t="shared" si="0"/>
        <v>('Zamboane (TGX 1904-6F)', 'OPV', 'Soja'),</v>
      </c>
      <c r="BU42" s="337" t="s">
        <v>2814</v>
      </c>
    </row>
    <row r="43" spans="1:73" ht="13.35" hidden="1" customHeight="1" x14ac:dyDescent="0.4">
      <c r="A43" s="337" t="s">
        <v>17</v>
      </c>
      <c r="B43" s="337" t="s">
        <v>118</v>
      </c>
      <c r="C43" s="653">
        <v>50202090</v>
      </c>
      <c r="E43" s="337" t="s">
        <v>98</v>
      </c>
      <c r="F43" s="337" t="s">
        <v>97</v>
      </c>
      <c r="H43" s="337" t="s">
        <v>98</v>
      </c>
      <c r="I43" s="649">
        <v>80302040</v>
      </c>
      <c r="P43" s="337" t="s">
        <v>1358</v>
      </c>
      <c r="R43" s="337" t="s">
        <v>1316</v>
      </c>
      <c r="V43" s="337" t="s">
        <v>1802</v>
      </c>
      <c r="W43" s="337" t="s">
        <v>1803</v>
      </c>
      <c r="AF43" s="337" t="s">
        <v>2085</v>
      </c>
      <c r="AR43" s="520" t="s">
        <v>3200</v>
      </c>
      <c r="AS43" s="520" t="s">
        <v>3244</v>
      </c>
      <c r="AT43" s="473" t="str">
        <f t="shared" si="1"/>
        <v>'Nitrato de Amónio (kg)'</v>
      </c>
      <c r="AU43" s="473" t="str">
        <f t="shared" si="2"/>
        <v>'nitratodeamonio'</v>
      </c>
      <c r="BC43" s="337" t="s">
        <v>1357</v>
      </c>
      <c r="BD43" s="337" t="s">
        <v>1341</v>
      </c>
      <c r="BE43" s="649" t="s">
        <v>3163</v>
      </c>
      <c r="BI43" s="337" t="str">
        <f t="shared" si="0"/>
        <v>('Não conheço', 'OPV', 'Salsa'),</v>
      </c>
      <c r="BU43" s="337" t="s">
        <v>2816</v>
      </c>
    </row>
    <row r="44" spans="1:73" ht="13.35" hidden="1" customHeight="1" x14ac:dyDescent="0.4">
      <c r="A44" s="337" t="s">
        <v>21</v>
      </c>
      <c r="B44" s="337" t="s">
        <v>21</v>
      </c>
      <c r="C44" s="653">
        <v>50202100</v>
      </c>
      <c r="E44" s="337" t="s">
        <v>15</v>
      </c>
      <c r="F44" s="337" t="s">
        <v>6</v>
      </c>
      <c r="H44" s="337" t="s">
        <v>15</v>
      </c>
      <c r="I44" s="649">
        <v>50202030</v>
      </c>
      <c r="P44" s="337" t="s">
        <v>1362</v>
      </c>
      <c r="R44" s="337" t="s">
        <v>1317</v>
      </c>
      <c r="V44" s="337" t="s">
        <v>1804</v>
      </c>
      <c r="W44" s="337" t="s">
        <v>1805</v>
      </c>
      <c r="AF44" s="337" t="s">
        <v>2084</v>
      </c>
      <c r="AR44" s="520" t="s">
        <v>3202</v>
      </c>
      <c r="AS44" s="520" t="s">
        <v>3248</v>
      </c>
      <c r="AT44" s="473" t="str">
        <f t="shared" si="1"/>
        <v>'Nitrato de Amónio Cálcico (kg)'</v>
      </c>
      <c r="AU44" s="473" t="str">
        <f t="shared" si="2"/>
        <v>'nitratodeamoniocolcico'</v>
      </c>
      <c r="BC44" s="337" t="s">
        <v>1358</v>
      </c>
      <c r="BD44" s="337" t="s">
        <v>1341</v>
      </c>
      <c r="BE44" s="649" t="s">
        <v>3163</v>
      </c>
      <c r="BI44" s="337" t="str">
        <f t="shared" si="0"/>
        <v>('Outra variedade', 'OPV', 'Salsa'),</v>
      </c>
      <c r="BU44" s="337" t="s">
        <v>2820</v>
      </c>
    </row>
    <row r="45" spans="1:73" ht="13.35" hidden="1" customHeight="1" x14ac:dyDescent="0.4">
      <c r="A45" s="337" t="s">
        <v>21</v>
      </c>
      <c r="B45" s="337" t="s">
        <v>121</v>
      </c>
      <c r="C45" s="653">
        <v>50202110</v>
      </c>
      <c r="E45" s="337" t="s">
        <v>122</v>
      </c>
      <c r="F45" s="337" t="s">
        <v>4</v>
      </c>
      <c r="H45" s="337" t="s">
        <v>122</v>
      </c>
      <c r="I45" s="649">
        <v>21305020</v>
      </c>
      <c r="K45" s="658"/>
      <c r="P45" s="337" t="s">
        <v>1317</v>
      </c>
      <c r="R45" s="337" t="s">
        <v>1317</v>
      </c>
      <c r="V45" s="337" t="s">
        <v>1806</v>
      </c>
      <c r="W45" s="337" t="s">
        <v>1807</v>
      </c>
      <c r="AF45" s="337" t="s">
        <v>2086</v>
      </c>
      <c r="AR45" s="520" t="s">
        <v>3205</v>
      </c>
      <c r="AS45" s="520" t="s">
        <v>3246</v>
      </c>
      <c r="AT45" s="473" t="str">
        <f t="shared" si="1"/>
        <v>'Nitrato de Cálcio (kg)'</v>
      </c>
      <c r="AU45" s="473" t="str">
        <f t="shared" si="2"/>
        <v>'nitratodecalcio'</v>
      </c>
      <c r="BC45" s="337" t="s">
        <v>1341</v>
      </c>
      <c r="BD45" s="337" t="s">
        <v>1341</v>
      </c>
      <c r="BE45" s="649" t="s">
        <v>3163</v>
      </c>
      <c r="BI45" s="337" t="str">
        <f t="shared" si="0"/>
        <v>('Salsa', 'OPV', 'Salsa'),</v>
      </c>
      <c r="BU45" s="337" t="s">
        <v>2331</v>
      </c>
    </row>
    <row r="46" spans="1:73" ht="13.35" hidden="1" customHeight="1" x14ac:dyDescent="0.4">
      <c r="A46" s="337" t="s">
        <v>21</v>
      </c>
      <c r="B46" s="337" t="s">
        <v>124</v>
      </c>
      <c r="C46" s="653">
        <v>50201010</v>
      </c>
      <c r="E46" s="337" t="s">
        <v>125</v>
      </c>
      <c r="F46" s="337" t="s">
        <v>10</v>
      </c>
      <c r="H46" s="337" t="s">
        <v>125</v>
      </c>
      <c r="I46" s="649">
        <v>9090202</v>
      </c>
      <c r="P46" s="337" t="s">
        <v>1363</v>
      </c>
      <c r="R46" s="337" t="s">
        <v>1317</v>
      </c>
      <c r="V46" s="337" t="s">
        <v>1808</v>
      </c>
      <c r="W46" s="337" t="s">
        <v>1809</v>
      </c>
      <c r="AF46" s="337" t="s">
        <v>2087</v>
      </c>
      <c r="AR46" s="520" t="s">
        <v>3211</v>
      </c>
      <c r="AS46" s="520" t="s">
        <v>3249</v>
      </c>
      <c r="AT46" s="473" t="str">
        <f t="shared" si="1"/>
        <v>'Nitrato de Potássio (kg)'</v>
      </c>
      <c r="AU46" s="473" t="str">
        <f t="shared" si="2"/>
        <v>'nitratodepotassio'</v>
      </c>
      <c r="BC46" s="337" t="s">
        <v>1617</v>
      </c>
      <c r="BD46" s="337" t="s">
        <v>1340</v>
      </c>
      <c r="BE46" s="649" t="s">
        <v>3162</v>
      </c>
      <c r="BI46" s="337" t="str">
        <f t="shared" si="0"/>
        <v>('Conquistador', 'Híbrido', 'Repolho'),</v>
      </c>
      <c r="BU46" s="337" t="s">
        <v>2823</v>
      </c>
    </row>
    <row r="47" spans="1:73" ht="13.35" hidden="1" customHeight="1" x14ac:dyDescent="0.4">
      <c r="A47" s="337" t="s">
        <v>21</v>
      </c>
      <c r="B47" s="337" t="s">
        <v>127</v>
      </c>
      <c r="C47" s="653">
        <v>20301010</v>
      </c>
      <c r="E47" s="337" t="s">
        <v>101</v>
      </c>
      <c r="F47" s="337" t="s">
        <v>97</v>
      </c>
      <c r="H47" s="337" t="s">
        <v>101</v>
      </c>
      <c r="I47" s="649">
        <v>90703020</v>
      </c>
      <c r="P47" s="337" t="s">
        <v>1364</v>
      </c>
      <c r="R47" s="337" t="s">
        <v>1317</v>
      </c>
      <c r="V47" s="337" t="s">
        <v>1810</v>
      </c>
      <c r="W47" s="337" t="s">
        <v>1811</v>
      </c>
      <c r="AF47" s="337" t="s">
        <v>2088</v>
      </c>
      <c r="AR47" s="520" t="s">
        <v>3267</v>
      </c>
      <c r="AS47" s="520" t="s">
        <v>3224</v>
      </c>
      <c r="AT47" s="473" t="str">
        <f t="shared" si="1"/>
        <v>'NPK 1:0:1 (kg)'</v>
      </c>
      <c r="AU47" s="473" t="str">
        <f t="shared" si="2"/>
        <v>'fertilizante1e0e1'</v>
      </c>
      <c r="BC47" s="337" t="s">
        <v>1618</v>
      </c>
      <c r="BD47" s="337" t="s">
        <v>1340</v>
      </c>
      <c r="BE47" s="649" t="s">
        <v>3163</v>
      </c>
      <c r="BI47" s="337" t="str">
        <f t="shared" si="0"/>
        <v>('Copenhagen Market', 'OPV', 'Repolho'),</v>
      </c>
      <c r="BU47" s="337" t="s">
        <v>2826</v>
      </c>
    </row>
    <row r="48" spans="1:73" ht="13.35" hidden="1" customHeight="1" x14ac:dyDescent="0.4">
      <c r="A48" s="337" t="s">
        <v>21</v>
      </c>
      <c r="B48" s="337" t="s">
        <v>128</v>
      </c>
      <c r="C48" s="653">
        <v>20302000</v>
      </c>
      <c r="E48" s="337" t="s">
        <v>104</v>
      </c>
      <c r="F48" s="337" t="s">
        <v>97</v>
      </c>
      <c r="H48" s="337" t="s">
        <v>104</v>
      </c>
      <c r="I48" s="649">
        <v>90703030</v>
      </c>
      <c r="P48" s="337" t="s">
        <v>1365</v>
      </c>
      <c r="R48" s="337" t="s">
        <v>1317</v>
      </c>
      <c r="V48" s="337" t="s">
        <v>1812</v>
      </c>
      <c r="W48" s="337" t="s">
        <v>1813</v>
      </c>
      <c r="AF48" s="337" t="s">
        <v>2089</v>
      </c>
      <c r="AR48" s="520" t="s">
        <v>3264</v>
      </c>
      <c r="AS48" s="520" t="s">
        <v>3167</v>
      </c>
      <c r="AT48" s="473" t="str">
        <f t="shared" si="1"/>
        <v>'NPK 12:24:12 (kg)'</v>
      </c>
      <c r="AU48" s="473" t="str">
        <f t="shared" si="2"/>
        <v>'npk'</v>
      </c>
      <c r="BC48" s="337" t="s">
        <v>1619</v>
      </c>
      <c r="BD48" s="337" t="s">
        <v>1340</v>
      </c>
      <c r="BE48" s="649" t="s">
        <v>3162</v>
      </c>
      <c r="BI48" s="337" t="str">
        <f t="shared" si="0"/>
        <v>('Gloria F1', 'Híbrido', 'Repolho'),</v>
      </c>
      <c r="BU48" s="337" t="s">
        <v>2828</v>
      </c>
    </row>
    <row r="49" spans="1:73" ht="13.35" hidden="1" customHeight="1" x14ac:dyDescent="0.4">
      <c r="A49" s="337" t="s">
        <v>21</v>
      </c>
      <c r="B49" s="337" t="s">
        <v>129</v>
      </c>
      <c r="C49" s="653">
        <v>20303010</v>
      </c>
      <c r="E49" s="337" t="s">
        <v>107</v>
      </c>
      <c r="F49" s="337" t="s">
        <v>97</v>
      </c>
      <c r="H49" s="337" t="s">
        <v>107</v>
      </c>
      <c r="I49" s="649">
        <v>60402000</v>
      </c>
      <c r="P49" s="337" t="s">
        <v>1366</v>
      </c>
      <c r="R49" s="337" t="s">
        <v>1317</v>
      </c>
      <c r="V49" s="337" t="s">
        <v>1814</v>
      </c>
      <c r="W49" s="337" t="s">
        <v>1815</v>
      </c>
      <c r="AF49" s="337" t="s">
        <v>2090</v>
      </c>
      <c r="AR49" s="520" t="s">
        <v>3266</v>
      </c>
      <c r="AS49" s="520" t="s">
        <v>3223</v>
      </c>
      <c r="AT49" s="473" t="str">
        <f t="shared" si="1"/>
        <v>'NPK 2:3:4 (kg)'</v>
      </c>
      <c r="AU49" s="473" t="str">
        <f t="shared" si="2"/>
        <v>'fertilizante2e3e4'</v>
      </c>
      <c r="BC49" s="337" t="s">
        <v>1620</v>
      </c>
      <c r="BD49" s="337" t="s">
        <v>1340</v>
      </c>
      <c r="BE49" s="649" t="s">
        <v>3162</v>
      </c>
      <c r="BI49" s="337" t="str">
        <f t="shared" si="0"/>
        <v>('Green STAR', 'Híbrido', 'Repolho'),</v>
      </c>
      <c r="BU49" s="337" t="s">
        <v>2843</v>
      </c>
    </row>
    <row r="50" spans="1:73" ht="13.35" hidden="1" customHeight="1" x14ac:dyDescent="0.4">
      <c r="A50" s="337" t="s">
        <v>25</v>
      </c>
      <c r="B50" s="337" t="s">
        <v>25</v>
      </c>
      <c r="C50" s="653">
        <v>20303030</v>
      </c>
      <c r="E50" s="337" t="s">
        <v>130</v>
      </c>
      <c r="F50" s="337" t="s">
        <v>4</v>
      </c>
      <c r="H50" s="337" t="s">
        <v>130</v>
      </c>
      <c r="I50" s="649">
        <v>11401020</v>
      </c>
      <c r="P50" s="337" t="s">
        <v>1367</v>
      </c>
      <c r="R50" s="337" t="s">
        <v>1317</v>
      </c>
      <c r="V50" s="337" t="s">
        <v>1816</v>
      </c>
      <c r="W50" s="337" t="s">
        <v>1817</v>
      </c>
      <c r="AF50" s="337" t="s">
        <v>2091</v>
      </c>
      <c r="AR50" s="520" t="s">
        <v>3261</v>
      </c>
      <c r="AS50" s="520" t="s">
        <v>3173</v>
      </c>
      <c r="AT50" s="473" t="str">
        <f t="shared" si="1"/>
        <v>'Propineb (L)'</v>
      </c>
      <c r="AU50" s="473" t="str">
        <f t="shared" si="2"/>
        <v>'propinend'</v>
      </c>
      <c r="BC50" s="337" t="s">
        <v>1621</v>
      </c>
      <c r="BD50" s="337" t="s">
        <v>1340</v>
      </c>
      <c r="BE50" s="649" t="s">
        <v>3162</v>
      </c>
      <c r="BI50" s="337" t="str">
        <f t="shared" si="0"/>
        <v>('Green Sunrise', 'Híbrido', 'Repolho'),</v>
      </c>
      <c r="BU50" s="337" t="s">
        <v>2845</v>
      </c>
    </row>
    <row r="51" spans="1:73" ht="13.35" hidden="1" customHeight="1" x14ac:dyDescent="0.4">
      <c r="A51" s="337" t="s">
        <v>25</v>
      </c>
      <c r="B51" s="337" t="s">
        <v>131</v>
      </c>
      <c r="C51" s="653">
        <v>20304010</v>
      </c>
      <c r="E51" s="337" t="s">
        <v>109</v>
      </c>
      <c r="F51" s="337" t="s">
        <v>97</v>
      </c>
      <c r="H51" s="337" t="s">
        <v>109</v>
      </c>
      <c r="I51" s="649">
        <v>60405030</v>
      </c>
      <c r="P51" s="337" t="s">
        <v>1368</v>
      </c>
      <c r="R51" s="337" t="s">
        <v>1317</v>
      </c>
      <c r="V51" s="337" t="s">
        <v>1818</v>
      </c>
      <c r="W51" s="337" t="s">
        <v>1819</v>
      </c>
      <c r="AF51" s="337" t="s">
        <v>2092</v>
      </c>
      <c r="AR51" s="520" t="s">
        <v>3195</v>
      </c>
      <c r="AS51" s="520" t="s">
        <v>3236</v>
      </c>
      <c r="AT51" s="473" t="str">
        <f t="shared" si="1"/>
        <v>'Ridomil (kg)'</v>
      </c>
      <c r="AU51" s="473" t="str">
        <f t="shared" si="2"/>
        <v>'ridomil'</v>
      </c>
      <c r="BC51" s="337" t="s">
        <v>1357</v>
      </c>
      <c r="BD51" s="337" t="s">
        <v>1340</v>
      </c>
      <c r="BE51" s="649" t="s">
        <v>3163</v>
      </c>
      <c r="BI51" s="337" t="str">
        <f t="shared" si="0"/>
        <v>('Não conheço', 'OPV', 'Repolho'),</v>
      </c>
      <c r="BU51" s="337" t="s">
        <v>2847</v>
      </c>
    </row>
    <row r="52" spans="1:73" ht="13.35" hidden="1" customHeight="1" x14ac:dyDescent="0.4">
      <c r="A52" s="337" t="s">
        <v>25</v>
      </c>
      <c r="B52" s="337" t="s">
        <v>133</v>
      </c>
      <c r="C52" s="653">
        <v>20304020</v>
      </c>
      <c r="E52" s="337" t="s">
        <v>638</v>
      </c>
      <c r="F52" s="337" t="s">
        <v>134</v>
      </c>
      <c r="H52" s="337" t="s">
        <v>638</v>
      </c>
      <c r="I52" s="649">
        <v>1050302</v>
      </c>
      <c r="P52" s="337" t="s">
        <v>1369</v>
      </c>
      <c r="R52" s="337" t="s">
        <v>1317</v>
      </c>
      <c r="V52" s="337" t="s">
        <v>1820</v>
      </c>
      <c r="W52" s="337" t="s">
        <v>1821</v>
      </c>
      <c r="AF52" s="337" t="s">
        <v>2093</v>
      </c>
      <c r="AR52" s="520" t="s">
        <v>3220</v>
      </c>
      <c r="AS52" s="520" t="s">
        <v>3234</v>
      </c>
      <c r="AT52" s="473" t="str">
        <f t="shared" si="1"/>
        <v>'Sodium Nitrate (kg)'</v>
      </c>
      <c r="AU52" s="473" t="str">
        <f t="shared" si="2"/>
        <v>'sodiumnitrate'</v>
      </c>
      <c r="BC52" s="337" t="s">
        <v>1622</v>
      </c>
      <c r="BD52" s="337" t="s">
        <v>1340</v>
      </c>
      <c r="BE52" s="649" t="s">
        <v>3162</v>
      </c>
      <c r="BI52" s="337" t="str">
        <f t="shared" si="0"/>
        <v>('Optima', 'Híbrido', 'Repolho'),</v>
      </c>
      <c r="BU52" s="337" t="s">
        <v>2849</v>
      </c>
    </row>
    <row r="53" spans="1:73" ht="13.35" hidden="1" customHeight="1" x14ac:dyDescent="0.4">
      <c r="A53" s="337" t="s">
        <v>25</v>
      </c>
      <c r="B53" s="337" t="s">
        <v>136</v>
      </c>
      <c r="C53" s="653">
        <v>20301020</v>
      </c>
      <c r="E53" s="658" t="s">
        <v>137</v>
      </c>
      <c r="F53" s="337" t="s">
        <v>134</v>
      </c>
      <c r="H53" s="658" t="s">
        <v>137</v>
      </c>
      <c r="I53" s="649">
        <v>1050202</v>
      </c>
      <c r="P53" s="337" t="s">
        <v>1370</v>
      </c>
      <c r="R53" s="337" t="s">
        <v>1317</v>
      </c>
      <c r="V53" s="337" t="s">
        <v>1960</v>
      </c>
      <c r="W53" s="337" t="s">
        <v>1964</v>
      </c>
      <c r="AF53" s="337" t="s">
        <v>2094</v>
      </c>
      <c r="AR53" s="520" t="s">
        <v>3213</v>
      </c>
      <c r="AS53" s="520" t="s">
        <v>3251</v>
      </c>
      <c r="AT53" s="473" t="str">
        <f t="shared" si="1"/>
        <v>'Sulfato de Amónio (kg)'</v>
      </c>
      <c r="AU53" s="473" t="str">
        <f t="shared" si="2"/>
        <v>'sulfatodeamanio'</v>
      </c>
      <c r="BC53" s="337" t="s">
        <v>1358</v>
      </c>
      <c r="BD53" s="337" t="s">
        <v>1340</v>
      </c>
      <c r="BE53" s="649" t="s">
        <v>3163</v>
      </c>
      <c r="BI53" s="337" t="str">
        <f t="shared" si="0"/>
        <v>('Outra variedade', 'OPV', 'Repolho'),</v>
      </c>
      <c r="BU53" s="337" t="s">
        <v>2852</v>
      </c>
    </row>
    <row r="54" spans="1:73" ht="13.35" hidden="1" customHeight="1" x14ac:dyDescent="0.4">
      <c r="A54" s="337" t="s">
        <v>25</v>
      </c>
      <c r="B54" s="337" t="s">
        <v>139</v>
      </c>
      <c r="C54" s="653">
        <v>20302010</v>
      </c>
      <c r="E54" s="337" t="s">
        <v>140</v>
      </c>
      <c r="F54" s="337" t="s">
        <v>134</v>
      </c>
      <c r="H54" s="337" t="s">
        <v>140</v>
      </c>
      <c r="I54" s="649">
        <v>3060304</v>
      </c>
      <c r="P54" s="337" t="s">
        <v>1371</v>
      </c>
      <c r="R54" s="337" t="s">
        <v>1317</v>
      </c>
      <c r="V54" s="337" t="s">
        <v>1961</v>
      </c>
      <c r="W54" s="337" t="s">
        <v>1965</v>
      </c>
      <c r="AF54" s="337" t="s">
        <v>2095</v>
      </c>
      <c r="AR54" s="520" t="s">
        <v>3221</v>
      </c>
      <c r="AS54" s="520" t="s">
        <v>3256</v>
      </c>
      <c r="AT54" s="473" t="str">
        <f t="shared" si="1"/>
        <v>'Sulfato de Cálcio (kg)'</v>
      </c>
      <c r="AU54" s="473" t="str">
        <f t="shared" si="2"/>
        <v>'sulfatodecalcio'</v>
      </c>
      <c r="BC54" s="337" t="s">
        <v>1340</v>
      </c>
      <c r="BD54" s="337" t="s">
        <v>1340</v>
      </c>
      <c r="BE54" s="649" t="s">
        <v>3163</v>
      </c>
      <c r="BI54" s="337" t="str">
        <f t="shared" si="0"/>
        <v>('Repolho', 'OPV', 'Repolho'),</v>
      </c>
      <c r="BU54" s="337" t="s">
        <v>2854</v>
      </c>
    </row>
    <row r="55" spans="1:73" ht="13.35" hidden="1" customHeight="1" x14ac:dyDescent="0.4">
      <c r="A55" s="337" t="s">
        <v>25</v>
      </c>
      <c r="B55" s="337" t="s">
        <v>141</v>
      </c>
      <c r="C55" s="653">
        <v>20301030</v>
      </c>
      <c r="E55" s="337" t="s">
        <v>142</v>
      </c>
      <c r="F55" s="337" t="s">
        <v>134</v>
      </c>
      <c r="H55" s="337" t="s">
        <v>142</v>
      </c>
      <c r="I55" s="649">
        <v>3060201</v>
      </c>
      <c r="P55" s="337" t="s">
        <v>1372</v>
      </c>
      <c r="R55" s="337" t="s">
        <v>1317</v>
      </c>
      <c r="V55" s="337" t="s">
        <v>1962</v>
      </c>
      <c r="W55" s="337" t="s">
        <v>1966</v>
      </c>
      <c r="AR55" s="520" t="s">
        <v>3214</v>
      </c>
      <c r="AS55" s="520" t="s">
        <v>3230</v>
      </c>
      <c r="AT55" s="473" t="str">
        <f t="shared" si="1"/>
        <v>'Sulfato de Cobre (kg)'</v>
      </c>
      <c r="AU55" s="473" t="str">
        <f t="shared" si="2"/>
        <v>'sulfatodecobre'</v>
      </c>
      <c r="BC55" s="337" t="s">
        <v>1623</v>
      </c>
      <c r="BD55" s="337" t="s">
        <v>1340</v>
      </c>
      <c r="BE55" s="649" t="s">
        <v>3162</v>
      </c>
      <c r="BI55" s="337" t="str">
        <f t="shared" si="0"/>
        <v>('STAR 3311', 'Híbrido', 'Repolho'),</v>
      </c>
      <c r="BU55" s="337" t="s">
        <v>2856</v>
      </c>
    </row>
    <row r="56" spans="1:73" ht="13.35" hidden="1" customHeight="1" x14ac:dyDescent="0.4">
      <c r="A56" s="337" t="s">
        <v>25</v>
      </c>
      <c r="B56" s="337" t="s">
        <v>144</v>
      </c>
      <c r="C56" s="653">
        <v>20302020</v>
      </c>
      <c r="E56" s="337" t="s">
        <v>145</v>
      </c>
      <c r="F56" s="337" t="s">
        <v>134</v>
      </c>
      <c r="H56" s="337" t="s">
        <v>145</v>
      </c>
      <c r="I56" s="649">
        <v>3060101</v>
      </c>
      <c r="P56" s="337" t="s">
        <v>1373</v>
      </c>
      <c r="R56" s="337" t="s">
        <v>1317</v>
      </c>
      <c r="V56" s="337" t="s">
        <v>1963</v>
      </c>
      <c r="W56" s="337" t="s">
        <v>1967</v>
      </c>
      <c r="AR56" s="520" t="s">
        <v>3207</v>
      </c>
      <c r="AS56" s="520" t="s">
        <v>3247</v>
      </c>
      <c r="AT56" s="473" t="str">
        <f t="shared" si="1"/>
        <v>'Sulfato de Magnésio (kg)'</v>
      </c>
      <c r="AU56" s="473" t="str">
        <f t="shared" si="2"/>
        <v>'sulfatodemagnesio'</v>
      </c>
      <c r="BC56" s="337" t="s">
        <v>1624</v>
      </c>
      <c r="BD56" s="337" t="s">
        <v>1340</v>
      </c>
      <c r="BE56" s="649" t="s">
        <v>3162</v>
      </c>
      <c r="BI56" s="337" t="str">
        <f t="shared" si="0"/>
        <v>('Tropicana', 'Híbrido', 'Repolho'),</v>
      </c>
      <c r="BU56" s="337" t="s">
        <v>2858</v>
      </c>
    </row>
    <row r="57" spans="1:73" ht="13.35" hidden="1" customHeight="1" x14ac:dyDescent="0.4">
      <c r="A57" s="337" t="s">
        <v>29</v>
      </c>
      <c r="B57" s="337" t="s">
        <v>29</v>
      </c>
      <c r="C57" s="653">
        <v>20303020</v>
      </c>
      <c r="E57" s="658" t="s">
        <v>639</v>
      </c>
      <c r="F57" s="337" t="s">
        <v>134</v>
      </c>
      <c r="H57" s="658" t="s">
        <v>639</v>
      </c>
      <c r="I57" s="649">
        <v>3060103</v>
      </c>
      <c r="P57" s="337" t="s">
        <v>694</v>
      </c>
      <c r="R57" s="337" t="s">
        <v>1317</v>
      </c>
      <c r="V57" s="337" t="s">
        <v>1972</v>
      </c>
      <c r="W57" s="337" t="s">
        <v>1968</v>
      </c>
      <c r="AR57" s="520" t="s">
        <v>3204</v>
      </c>
      <c r="AS57" s="520" t="s">
        <v>3245</v>
      </c>
      <c r="AT57" s="473" t="str">
        <f t="shared" si="1"/>
        <v>'Sulfato de Potássio (kg)'</v>
      </c>
      <c r="AU57" s="473" t="str">
        <f t="shared" si="2"/>
        <v>'sulfatodepotassio'</v>
      </c>
      <c r="BC57" s="337" t="s">
        <v>1616</v>
      </c>
      <c r="BD57" s="337" t="s">
        <v>1339</v>
      </c>
      <c r="BE57" s="649" t="s">
        <v>3163</v>
      </c>
      <c r="BI57" s="337" t="str">
        <f t="shared" si="0"/>
        <v>('Clamsson spinalass', 'OPV', 'Quiabo'),</v>
      </c>
      <c r="BU57" s="337" t="s">
        <v>2860</v>
      </c>
    </row>
    <row r="58" spans="1:73" ht="13.35" hidden="1" customHeight="1" x14ac:dyDescent="0.4">
      <c r="A58" s="337" t="s">
        <v>29</v>
      </c>
      <c r="B58" s="337" t="s">
        <v>149</v>
      </c>
      <c r="C58" s="653">
        <v>60201010</v>
      </c>
      <c r="E58" s="337" t="s">
        <v>150</v>
      </c>
      <c r="F58" s="337" t="s">
        <v>64</v>
      </c>
      <c r="H58" s="337" t="s">
        <v>150</v>
      </c>
      <c r="I58" s="649">
        <v>30702030</v>
      </c>
      <c r="P58" s="337" t="s">
        <v>1357</v>
      </c>
      <c r="R58" s="337" t="s">
        <v>1317</v>
      </c>
      <c r="V58" s="337" t="s">
        <v>1973</v>
      </c>
      <c r="W58" s="337" t="s">
        <v>1969</v>
      </c>
      <c r="AR58" s="520" t="s">
        <v>3257</v>
      </c>
      <c r="AS58" s="520" t="s">
        <v>3191</v>
      </c>
      <c r="AT58" s="473" t="str">
        <f t="shared" si="1"/>
        <v>'Superfosfato Simples (kg)'</v>
      </c>
      <c r="AU58" s="473" t="str">
        <f t="shared" si="2"/>
        <v>'superfosfatosimples'</v>
      </c>
      <c r="BC58" s="337" t="s">
        <v>1357</v>
      </c>
      <c r="BD58" s="337" t="s">
        <v>1339</v>
      </c>
      <c r="BE58" s="649" t="s">
        <v>3163</v>
      </c>
      <c r="BI58" s="337" t="str">
        <f t="shared" si="0"/>
        <v>('Não conheço', 'OPV', 'Quiabo'),</v>
      </c>
      <c r="BU58" s="337" t="s">
        <v>2862</v>
      </c>
    </row>
    <row r="59" spans="1:73" ht="13.35" hidden="1" customHeight="1" x14ac:dyDescent="0.4">
      <c r="A59" s="337" t="s">
        <v>29</v>
      </c>
      <c r="B59" s="337" t="s">
        <v>152</v>
      </c>
      <c r="C59" s="653">
        <v>60303030</v>
      </c>
      <c r="E59" s="337" t="s">
        <v>153</v>
      </c>
      <c r="F59" s="337" t="s">
        <v>10</v>
      </c>
      <c r="H59" s="337" t="s">
        <v>153</v>
      </c>
      <c r="I59" s="649">
        <v>9090302</v>
      </c>
      <c r="P59" s="337" t="s">
        <v>1374</v>
      </c>
      <c r="R59" s="337" t="s">
        <v>1317</v>
      </c>
      <c r="V59" s="337" t="s">
        <v>1974</v>
      </c>
      <c r="W59" s="337" t="s">
        <v>1970</v>
      </c>
      <c r="AR59" s="520" t="s">
        <v>3258</v>
      </c>
      <c r="AS59" s="520" t="s">
        <v>3192</v>
      </c>
      <c r="AT59" s="473" t="str">
        <f t="shared" si="1"/>
        <v>'Superfosfato triplo (kg)'</v>
      </c>
      <c r="AU59" s="473" t="str">
        <f t="shared" si="2"/>
        <v>'superfosfatotriplo'</v>
      </c>
      <c r="BC59" s="337" t="s">
        <v>1358</v>
      </c>
      <c r="BD59" s="337" t="s">
        <v>1339</v>
      </c>
      <c r="BE59" s="649" t="s">
        <v>3163</v>
      </c>
      <c r="BI59" s="337" t="str">
        <f t="shared" si="0"/>
        <v>('Outra variedade', 'OPV', 'Quiabo'),</v>
      </c>
      <c r="BU59" s="337" t="s">
        <v>2864</v>
      </c>
    </row>
    <row r="60" spans="1:73" ht="13.35" hidden="1" customHeight="1" x14ac:dyDescent="0.4">
      <c r="A60" s="337" t="s">
        <v>29</v>
      </c>
      <c r="B60" s="337" t="s">
        <v>154</v>
      </c>
      <c r="C60" s="653">
        <v>60201040</v>
      </c>
      <c r="E60" s="337" t="s">
        <v>155</v>
      </c>
      <c r="F60" s="337" t="s">
        <v>10</v>
      </c>
      <c r="H60" s="337" t="s">
        <v>155</v>
      </c>
      <c r="I60" s="649">
        <v>10040204</v>
      </c>
      <c r="P60" s="337" t="s">
        <v>1358</v>
      </c>
      <c r="R60" s="337" t="s">
        <v>1317</v>
      </c>
      <c r="V60" s="337" t="s">
        <v>1975</v>
      </c>
      <c r="W60" s="337" t="s">
        <v>1971</v>
      </c>
      <c r="AR60" s="520" t="s">
        <v>3265</v>
      </c>
      <c r="AS60" s="520" t="s">
        <v>3168</v>
      </c>
      <c r="AT60" s="473" t="str">
        <f t="shared" si="1"/>
        <v>'Ureia 46% (kg)'</v>
      </c>
      <c r="AU60" s="473" t="str">
        <f t="shared" si="2"/>
        <v>'ureia'</v>
      </c>
      <c r="BC60" s="337" t="s">
        <v>1614</v>
      </c>
      <c r="BD60" s="337" t="s">
        <v>1338</v>
      </c>
      <c r="BE60" s="649" t="s">
        <v>3163</v>
      </c>
      <c r="BI60" s="337" t="str">
        <f t="shared" si="0"/>
        <v>('Malagueta', 'OPV', 'Piri Piri'),</v>
      </c>
      <c r="BU60" s="337" t="s">
        <v>2866</v>
      </c>
    </row>
    <row r="61" spans="1:73" ht="13.35" hidden="1" customHeight="1" x14ac:dyDescent="0.4">
      <c r="A61" s="337" t="s">
        <v>29</v>
      </c>
      <c r="B61" s="337" t="s">
        <v>157</v>
      </c>
      <c r="C61" s="653">
        <v>60202010</v>
      </c>
      <c r="E61" s="337" t="s">
        <v>158</v>
      </c>
      <c r="F61" s="337" t="s">
        <v>64</v>
      </c>
      <c r="H61" s="337" t="s">
        <v>158</v>
      </c>
      <c r="I61" s="649">
        <v>30801040</v>
      </c>
      <c r="P61" s="337" t="s">
        <v>1375</v>
      </c>
      <c r="R61" s="337" t="s">
        <v>1317</v>
      </c>
      <c r="V61" s="337" t="s">
        <v>1977</v>
      </c>
      <c r="W61" s="337" t="s">
        <v>1976</v>
      </c>
      <c r="AU61" s="473"/>
      <c r="BC61" s="337" t="s">
        <v>1357</v>
      </c>
      <c r="BD61" s="337" t="s">
        <v>1338</v>
      </c>
      <c r="BE61" s="649" t="s">
        <v>3163</v>
      </c>
      <c r="BI61" s="337" t="str">
        <f t="shared" si="0"/>
        <v>('Não conheço', 'OPV', 'Piri Piri'),</v>
      </c>
      <c r="BU61" s="337" t="s">
        <v>2869</v>
      </c>
    </row>
    <row r="62" spans="1:73" ht="13.35" hidden="1" customHeight="1" x14ac:dyDescent="0.4">
      <c r="A62" s="337" t="s">
        <v>32</v>
      </c>
      <c r="B62" s="337" t="s">
        <v>32</v>
      </c>
      <c r="C62" s="653">
        <v>60201030</v>
      </c>
      <c r="E62" s="337" t="s">
        <v>75</v>
      </c>
      <c r="F62" s="337" t="s">
        <v>28</v>
      </c>
      <c r="H62" s="337" t="s">
        <v>75</v>
      </c>
      <c r="I62" s="649">
        <v>90603030</v>
      </c>
      <c r="P62" s="337" t="s">
        <v>1376</v>
      </c>
      <c r="R62" s="337" t="s">
        <v>1317</v>
      </c>
      <c r="V62" s="337" t="s">
        <v>1978</v>
      </c>
      <c r="W62" s="337" t="s">
        <v>1980</v>
      </c>
      <c r="AU62" s="473"/>
      <c r="BC62" s="337" t="s">
        <v>1358</v>
      </c>
      <c r="BD62" s="337" t="s">
        <v>1338</v>
      </c>
      <c r="BE62" s="649" t="s">
        <v>3163</v>
      </c>
      <c r="BI62" s="337" t="str">
        <f t="shared" si="0"/>
        <v>('Outra variedade', 'OPV', 'Piri Piri'),</v>
      </c>
      <c r="BU62" s="337" t="s">
        <v>2872</v>
      </c>
    </row>
    <row r="63" spans="1:73" ht="13.35" hidden="1" customHeight="1" x14ac:dyDescent="0.4">
      <c r="A63" s="337" t="s">
        <v>32</v>
      </c>
      <c r="B63" s="337" t="s">
        <v>161</v>
      </c>
      <c r="C63" s="653">
        <v>60203030</v>
      </c>
      <c r="E63" s="337" t="s">
        <v>162</v>
      </c>
      <c r="F63" s="337" t="s">
        <v>10</v>
      </c>
      <c r="H63" s="337" t="s">
        <v>162</v>
      </c>
      <c r="I63" s="649">
        <v>10040604</v>
      </c>
      <c r="P63" s="337" t="s">
        <v>1377</v>
      </c>
      <c r="R63" s="337" t="s">
        <v>1318</v>
      </c>
      <c r="V63" s="337" t="s">
        <v>1979</v>
      </c>
      <c r="W63" s="337" t="s">
        <v>1981</v>
      </c>
      <c r="AT63" s="473" t="str">
        <f>"c("&amp;_xlfn.TEXTJOIN(", ",,AT17:AT62)&amp;")"</f>
        <v>c('Abamectin  (Litros)', 'Bacillus thuringiensis (kg)', 'Borax (kg)', 'Calcário Dolomítico (kg)', 'Calmabon Plus (Litros)', 'Captan/Tiran (Litros)', 'Cloreto de Cálcio (kg)', 'Cloreto de Potássio (kg)', 'Deltametrina ou Carbaril (kg)', 'Dolomite (kg)', 'Estrume de Curral (kg)', 'Fosfato Diamónio (kg)', 'Fosfato Monoamônio (kg)', 'Glifosato (Litros)', 'Imidacloprid (L)', 'Inoculante (Frascos 100g)', 'Lambda Cyhalotrin (L)', 'LAN (kg)', 'Maconzeb (kg)', 'Magnisal (kg)', 'Mix de Micro-nutrientes (kg)', 'Molibdato de Amónio (kg)', 'Molibdato de Sódio (kg)', 'Multi MAP 12-61-0 (kg)', 'Multical (kg)', 'Multi-K 13-0-46 (kg)', 'Nitrato de Amónio (kg)', 'Nitrato de Amónio Cálcico (kg)', 'Nitrato de Cálcio (kg)', 'Nitrato de Potássio (kg)', 'NPK 1:0:1 (kg)', 'NPK 12:24:12 (kg)', 'NPK 2:3:4 (kg)', 'Propineb (L)', 'Ridomil (kg)', 'Sodium Nitrate (kg)', 'Sulfato de Amónio (kg)', 'Sulfato de Cálcio (kg)', 'Sulfato de Cobre (kg)', 'Sulfato de Magnésio (kg)', 'Sulfato de Potássio (kg)', 'Superfosfato Simples (kg)', 'Superfosfato triplo (kg)', 'Ureia 46% (kg)')</v>
      </c>
      <c r="AU63" s="473" t="str">
        <f t="shared" ref="AU63" si="3">"c("&amp;_xlfn.TEXTJOIN(", ",,AU17:AU62)&amp;")"</f>
        <v>c('abamectin', 'bacillusthuringiensis', 'borax', 'calcariodolomitico', 'calmabonplus', 'captantiran', 'cloretodecalcio', 'cloretodepotassio', 'deltametrinaoucarbaril', 'dolomite', 'estrumedecurral', 'fosfatodiamonio', 'fosfatomonoamonio', 'glifosato', 'imidacloprid', 'inoculante', 'lambdacyhalotrin', 'lan', 'maconzeb', 'magnisal', 'mixdemicroenutrientes', 'molibdatodeamonio', 'molibdatodesodio', 'multimap12e61e0', 'multical', 'multiek13e0e46', 'nitratodeamonio', 'nitratodeamoniocolcico', 'nitratodecalcio', 'nitratodepotassio', 'fertilizante1e0e1', 'npk', 'fertilizante2e3e4', 'propinend', 'ridomil', 'sodiumnitrate', 'sulfatodeamanio', 'sulfatodecalcio', 'sulfatodecobre', 'sulfatodemagnesio', 'sulfatodepotassio', 'superfosfatosimples', 'superfosfatotriplo', 'ureia')</v>
      </c>
      <c r="AV63" s="473"/>
      <c r="BC63" s="337" t="s">
        <v>1612</v>
      </c>
      <c r="BD63" s="337" t="s">
        <v>1337</v>
      </c>
      <c r="BE63" s="649" t="s">
        <v>3163</v>
      </c>
      <c r="BI63" s="337" t="str">
        <f t="shared" si="0"/>
        <v>('California Wonder', 'OPV', 'Pimento'),</v>
      </c>
      <c r="BU63" s="337" t="s">
        <v>2875</v>
      </c>
    </row>
    <row r="64" spans="1:73" ht="13.35" hidden="1" customHeight="1" x14ac:dyDescent="0.4">
      <c r="A64" s="337" t="s">
        <v>32</v>
      </c>
      <c r="B64" s="337" t="s">
        <v>164</v>
      </c>
      <c r="C64" s="653">
        <v>60302020</v>
      </c>
      <c r="E64" s="337" t="s">
        <v>165</v>
      </c>
      <c r="F64" s="337" t="s">
        <v>4</v>
      </c>
      <c r="H64" s="337" t="s">
        <v>165</v>
      </c>
      <c r="I64" s="649">
        <v>71302080</v>
      </c>
      <c r="P64" s="337" t="s">
        <v>1378</v>
      </c>
      <c r="R64" s="337" t="s">
        <v>1318</v>
      </c>
      <c r="V64" s="337" t="s">
        <v>1662</v>
      </c>
      <c r="W64" s="337" t="s">
        <v>1663</v>
      </c>
      <c r="BC64" s="337" t="s">
        <v>1357</v>
      </c>
      <c r="BD64" s="337" t="s">
        <v>1337</v>
      </c>
      <c r="BE64" s="649" t="s">
        <v>3163</v>
      </c>
      <c r="BI64" s="337" t="str">
        <f t="shared" si="0"/>
        <v>('Não conheço', 'OPV', 'Pimento'),</v>
      </c>
      <c r="BU64" s="337" t="s">
        <v>2878</v>
      </c>
    </row>
    <row r="65" spans="1:73" ht="13.35" hidden="1" customHeight="1" x14ac:dyDescent="0.4">
      <c r="A65" s="337" t="s">
        <v>32</v>
      </c>
      <c r="B65" s="337" t="s">
        <v>167</v>
      </c>
      <c r="C65" s="653">
        <v>60203010</v>
      </c>
      <c r="E65" s="337" t="s">
        <v>168</v>
      </c>
      <c r="F65" s="337" t="s">
        <v>4</v>
      </c>
      <c r="H65" s="337" t="s">
        <v>168</v>
      </c>
      <c r="I65" s="649">
        <v>11502010</v>
      </c>
      <c r="P65" s="337" t="s">
        <v>1379</v>
      </c>
      <c r="R65" s="337" t="s">
        <v>1318</v>
      </c>
      <c r="V65" s="337" t="s">
        <v>1664</v>
      </c>
      <c r="W65" s="337" t="s">
        <v>1665</v>
      </c>
      <c r="BC65" s="337" t="s">
        <v>1613</v>
      </c>
      <c r="BD65" s="337" t="s">
        <v>1337</v>
      </c>
      <c r="BE65" s="649" t="s">
        <v>3162</v>
      </c>
      <c r="BI65" s="337" t="str">
        <f t="shared" si="0"/>
        <v>('Nikita', 'Híbrido', 'Pimento'),</v>
      </c>
      <c r="BU65" s="337" t="s">
        <v>2880</v>
      </c>
    </row>
    <row r="66" spans="1:73" ht="13.35" hidden="1" customHeight="1" x14ac:dyDescent="0.4">
      <c r="A66" s="337" t="s">
        <v>32</v>
      </c>
      <c r="B66" s="337" t="s">
        <v>170</v>
      </c>
      <c r="C66" s="653">
        <v>60203020</v>
      </c>
      <c r="E66" s="337" t="s">
        <v>77</v>
      </c>
      <c r="F66" s="337" t="s">
        <v>28</v>
      </c>
      <c r="H66" s="337" t="s">
        <v>77</v>
      </c>
      <c r="I66" s="649">
        <v>91301040</v>
      </c>
      <c r="P66" s="337" t="s">
        <v>1380</v>
      </c>
      <c r="R66" s="337" t="s">
        <v>1318</v>
      </c>
      <c r="V66" s="337" t="s">
        <v>1666</v>
      </c>
      <c r="W66" s="337" t="s">
        <v>1667</v>
      </c>
      <c r="BC66" s="337" t="s">
        <v>1358</v>
      </c>
      <c r="BD66" s="337" t="s">
        <v>1337</v>
      </c>
      <c r="BE66" s="649" t="s">
        <v>3163</v>
      </c>
      <c r="BI66" s="337" t="str">
        <f t="shared" si="0"/>
        <v>('Outra variedade', 'OPV', 'Pimento'),</v>
      </c>
      <c r="BU66" s="337" t="s">
        <v>2882</v>
      </c>
    </row>
    <row r="67" spans="1:73" ht="13.35" hidden="1" customHeight="1" x14ac:dyDescent="0.4">
      <c r="A67" s="337" t="s">
        <v>32</v>
      </c>
      <c r="B67" s="337" t="s">
        <v>172</v>
      </c>
      <c r="C67" s="653">
        <v>60202020</v>
      </c>
      <c r="E67" s="337" t="s">
        <v>111</v>
      </c>
      <c r="F67" s="337" t="s">
        <v>97</v>
      </c>
      <c r="H67" s="337" t="s">
        <v>111</v>
      </c>
      <c r="I67" s="649">
        <v>40503010</v>
      </c>
      <c r="P67" s="337" t="s">
        <v>1381</v>
      </c>
      <c r="R67" s="337" t="s">
        <v>1318</v>
      </c>
      <c r="V67" s="337" t="s">
        <v>1668</v>
      </c>
      <c r="W67" s="337" t="s">
        <v>1669</v>
      </c>
      <c r="BC67" s="337" t="s">
        <v>1608</v>
      </c>
      <c r="BD67" s="337" t="s">
        <v>1336</v>
      </c>
      <c r="BE67" s="649" t="s">
        <v>3163</v>
      </c>
      <c r="BI67" s="337" t="str">
        <f t="shared" ref="BI67:BI130" si="4">"('"&amp;BC67&amp;"', '"&amp;BE67&amp;"', '"&amp;BD67&amp;"'),"</f>
        <v>('Asley', 'OPV', 'Pepino'),</v>
      </c>
      <c r="BU67" s="337" t="s">
        <v>2884</v>
      </c>
    </row>
    <row r="68" spans="1:73" ht="13.35" hidden="1" customHeight="1" x14ac:dyDescent="0.4">
      <c r="A68" s="337" t="s">
        <v>35</v>
      </c>
      <c r="B68" s="337" t="s">
        <v>173</v>
      </c>
      <c r="C68" s="653">
        <v>60302030</v>
      </c>
      <c r="E68" s="337" t="s">
        <v>174</v>
      </c>
      <c r="F68" s="337" t="s">
        <v>14</v>
      </c>
      <c r="H68" s="337" t="s">
        <v>174</v>
      </c>
      <c r="I68" s="649">
        <v>31401020</v>
      </c>
      <c r="P68" s="337" t="s">
        <v>1382</v>
      </c>
      <c r="R68" s="337" t="s">
        <v>1318</v>
      </c>
      <c r="V68" s="337" t="s">
        <v>1670</v>
      </c>
      <c r="W68" s="337" t="s">
        <v>1671</v>
      </c>
      <c r="BC68" s="337" t="s">
        <v>1609</v>
      </c>
      <c r="BD68" s="337" t="s">
        <v>1336</v>
      </c>
      <c r="BE68" s="649" t="s">
        <v>3162</v>
      </c>
      <c r="BI68" s="337" t="str">
        <f t="shared" si="4"/>
        <v>('Melissa F1', 'Híbrido', 'Pepino'),</v>
      </c>
      <c r="BU68" s="337" t="s">
        <v>2887</v>
      </c>
    </row>
    <row r="69" spans="1:73" ht="13.35" hidden="1" customHeight="1" x14ac:dyDescent="0.4">
      <c r="A69" s="337" t="s">
        <v>35</v>
      </c>
      <c r="B69" s="337" t="s">
        <v>175</v>
      </c>
      <c r="C69" s="653">
        <v>60201050</v>
      </c>
      <c r="E69" s="337" t="s">
        <v>132</v>
      </c>
      <c r="F69" s="337" t="s">
        <v>20</v>
      </c>
      <c r="H69" s="337" t="s">
        <v>132</v>
      </c>
      <c r="I69" s="649">
        <v>3220203</v>
      </c>
      <c r="P69" s="337" t="s">
        <v>1383</v>
      </c>
      <c r="R69" s="337" t="s">
        <v>1318</v>
      </c>
      <c r="V69" s="337" t="s">
        <v>1672</v>
      </c>
      <c r="W69" s="337" t="s">
        <v>1673</v>
      </c>
      <c r="AR69" s="659"/>
      <c r="BC69" s="337" t="s">
        <v>1610</v>
      </c>
      <c r="BD69" s="337" t="s">
        <v>1336</v>
      </c>
      <c r="BE69" s="649" t="s">
        <v>3162</v>
      </c>
      <c r="BI69" s="337" t="str">
        <f t="shared" si="4"/>
        <v>('Nagano', 'Híbrido', 'Pepino'),</v>
      </c>
      <c r="BU69" s="337" t="s">
        <v>2891</v>
      </c>
    </row>
    <row r="70" spans="1:73" ht="13.35" hidden="1" customHeight="1" x14ac:dyDescent="0.4">
      <c r="A70" s="337" t="s">
        <v>35</v>
      </c>
      <c r="B70" s="337" t="s">
        <v>176</v>
      </c>
      <c r="C70" s="653">
        <v>70101990</v>
      </c>
      <c r="E70" s="337" t="s">
        <v>177</v>
      </c>
      <c r="F70" s="337" t="s">
        <v>24</v>
      </c>
      <c r="H70" s="337" t="s">
        <v>177</v>
      </c>
      <c r="I70" s="649">
        <v>31001010</v>
      </c>
      <c r="P70" s="337" t="s">
        <v>1384</v>
      </c>
      <c r="R70" s="337" t="s">
        <v>1318</v>
      </c>
      <c r="V70" s="337" t="s">
        <v>1674</v>
      </c>
      <c r="W70" s="337" t="s">
        <v>1675</v>
      </c>
      <c r="BC70" s="337" t="s">
        <v>1357</v>
      </c>
      <c r="BD70" s="337" t="s">
        <v>1336</v>
      </c>
      <c r="BE70" s="649" t="s">
        <v>3163</v>
      </c>
      <c r="BI70" s="337" t="str">
        <f t="shared" si="4"/>
        <v>('Não conheço', 'OPV', 'Pepino'),</v>
      </c>
      <c r="BU70" s="337" t="s">
        <v>2894</v>
      </c>
    </row>
    <row r="71" spans="1:73" ht="13.35" hidden="1" customHeight="1" x14ac:dyDescent="0.4">
      <c r="A71" s="337" t="s">
        <v>35</v>
      </c>
      <c r="B71" s="337" t="s">
        <v>178</v>
      </c>
      <c r="C71" s="653">
        <v>90205000</v>
      </c>
      <c r="E71" s="337" t="s">
        <v>135</v>
      </c>
      <c r="F71" s="337" t="s">
        <v>20</v>
      </c>
      <c r="H71" s="337" t="s">
        <v>135</v>
      </c>
      <c r="I71" s="649">
        <v>9120201</v>
      </c>
      <c r="P71" s="337" t="s">
        <v>1385</v>
      </c>
      <c r="R71" s="337" t="s">
        <v>1318</v>
      </c>
      <c r="V71" s="337" t="s">
        <v>1676</v>
      </c>
      <c r="W71" s="337" t="s">
        <v>1677</v>
      </c>
      <c r="BC71" s="337" t="s">
        <v>1358</v>
      </c>
      <c r="BD71" s="337" t="s">
        <v>1336</v>
      </c>
      <c r="BE71" s="649" t="s">
        <v>3163</v>
      </c>
      <c r="BI71" s="337" t="str">
        <f t="shared" si="4"/>
        <v>('Outra variedade', 'OPV', 'Pepino'),</v>
      </c>
      <c r="BU71" s="337" t="s">
        <v>2897</v>
      </c>
    </row>
    <row r="72" spans="1:73" ht="13.35" hidden="1" customHeight="1" x14ac:dyDescent="0.4">
      <c r="A72" s="337" t="s">
        <v>35</v>
      </c>
      <c r="B72" s="337" t="s">
        <v>179</v>
      </c>
      <c r="C72" s="653">
        <v>90206010</v>
      </c>
      <c r="E72" s="337" t="s">
        <v>17</v>
      </c>
      <c r="F72" s="337" t="s">
        <v>6</v>
      </c>
      <c r="H72" s="337" t="s">
        <v>17</v>
      </c>
      <c r="I72" s="649">
        <v>50202010</v>
      </c>
      <c r="P72" s="337" t="s">
        <v>1386</v>
      </c>
      <c r="R72" s="337" t="s">
        <v>1318</v>
      </c>
      <c r="V72" s="337" t="s">
        <v>1678</v>
      </c>
      <c r="W72" s="337" t="s">
        <v>1679</v>
      </c>
      <c r="BC72" s="337" t="s">
        <v>1336</v>
      </c>
      <c r="BD72" s="337" t="s">
        <v>1336</v>
      </c>
      <c r="BE72" s="649" t="s">
        <v>3163</v>
      </c>
      <c r="BI72" s="337" t="str">
        <f t="shared" si="4"/>
        <v>('Pepino', 'OPV', 'Pepino'),</v>
      </c>
      <c r="BU72" s="337" t="s">
        <v>2900</v>
      </c>
    </row>
    <row r="73" spans="1:73" ht="13.35" hidden="1" customHeight="1" x14ac:dyDescent="0.4">
      <c r="A73" s="337" t="s">
        <v>35</v>
      </c>
      <c r="B73" s="337" t="s">
        <v>180</v>
      </c>
      <c r="C73" s="653">
        <v>90202040</v>
      </c>
      <c r="E73" s="337" t="s">
        <v>138</v>
      </c>
      <c r="F73" s="337" t="s">
        <v>20</v>
      </c>
      <c r="H73" s="337" t="s">
        <v>138</v>
      </c>
      <c r="I73" s="649">
        <v>9120301</v>
      </c>
      <c r="P73" s="337" t="s">
        <v>1387</v>
      </c>
      <c r="R73" s="337" t="s">
        <v>1318</v>
      </c>
      <c r="V73" s="337" t="s">
        <v>1680</v>
      </c>
      <c r="W73" s="337" t="s">
        <v>1681</v>
      </c>
      <c r="AT73" s="521" t="s">
        <v>2651</v>
      </c>
      <c r="AU73" s="522" t="s">
        <v>3143</v>
      </c>
      <c r="BC73" s="337" t="s">
        <v>1611</v>
      </c>
      <c r="BD73" s="337" t="s">
        <v>1336</v>
      </c>
      <c r="BE73" s="649" t="s">
        <v>3163</v>
      </c>
      <c r="BI73" s="337" t="str">
        <f t="shared" si="4"/>
        <v>('Special Rust Resistant', 'OPV', 'Pepino'),</v>
      </c>
      <c r="BU73" s="337" t="s">
        <v>2903</v>
      </c>
    </row>
    <row r="74" spans="1:73" ht="13.35" hidden="1" customHeight="1" x14ac:dyDescent="0.4">
      <c r="A74" s="337" t="s">
        <v>35</v>
      </c>
      <c r="B74" s="337" t="s">
        <v>182</v>
      </c>
      <c r="C74" s="653">
        <v>90201010</v>
      </c>
      <c r="E74" s="337" t="s">
        <v>183</v>
      </c>
      <c r="F74" s="337" t="s">
        <v>4</v>
      </c>
      <c r="H74" s="337" t="s">
        <v>183</v>
      </c>
      <c r="I74" s="649">
        <v>81203000</v>
      </c>
      <c r="P74" s="337" t="s">
        <v>1388</v>
      </c>
      <c r="R74" s="337" t="s">
        <v>1318</v>
      </c>
      <c r="V74" s="337" t="s">
        <v>1682</v>
      </c>
      <c r="W74" s="337" t="s">
        <v>1683</v>
      </c>
      <c r="BC74" s="337" t="s">
        <v>1566</v>
      </c>
      <c r="BD74" s="337" t="s">
        <v>1335</v>
      </c>
      <c r="BE74" s="649" t="s">
        <v>3163</v>
      </c>
      <c r="BI74" s="337" t="str">
        <f t="shared" si="4"/>
        <v>('Baby Corn', 'OPV', 'Milho'),</v>
      </c>
      <c r="BU74" s="337" t="s">
        <v>2906</v>
      </c>
    </row>
    <row r="75" spans="1:73" ht="13.35" hidden="1" customHeight="1" x14ac:dyDescent="0.4">
      <c r="A75" s="337" t="s">
        <v>35</v>
      </c>
      <c r="B75" s="337" t="s">
        <v>184</v>
      </c>
      <c r="C75" s="653">
        <v>90204020</v>
      </c>
      <c r="E75" s="337" t="s">
        <v>185</v>
      </c>
      <c r="F75" s="337" t="s">
        <v>14</v>
      </c>
      <c r="H75" s="337" t="s">
        <v>185</v>
      </c>
      <c r="I75" s="649">
        <v>60803040</v>
      </c>
      <c r="P75" s="337" t="s">
        <v>75</v>
      </c>
      <c r="R75" s="337" t="s">
        <v>1318</v>
      </c>
      <c r="V75" s="337" t="s">
        <v>1684</v>
      </c>
      <c r="W75" s="337" t="s">
        <v>1685</v>
      </c>
      <c r="BC75" s="337" t="s">
        <v>632</v>
      </c>
      <c r="BD75" s="337" t="s">
        <v>1335</v>
      </c>
      <c r="BE75" s="649" t="s">
        <v>3163</v>
      </c>
      <c r="BI75" s="337" t="str">
        <f t="shared" si="4"/>
        <v>('Changalane', 'OPV', 'Milho'),</v>
      </c>
      <c r="BU75" s="337" t="s">
        <v>2909</v>
      </c>
    </row>
    <row r="76" spans="1:73" ht="13.35" hidden="1" customHeight="1" x14ac:dyDescent="0.4">
      <c r="A76" s="337" t="s">
        <v>35</v>
      </c>
      <c r="B76" s="337" t="s">
        <v>186</v>
      </c>
      <c r="C76" s="653">
        <v>90204030</v>
      </c>
      <c r="E76" s="337" t="s">
        <v>156</v>
      </c>
      <c r="F76" s="337" t="s">
        <v>31</v>
      </c>
      <c r="H76" s="337" t="s">
        <v>156</v>
      </c>
      <c r="I76" s="649">
        <v>5070101</v>
      </c>
      <c r="P76" s="337" t="s">
        <v>1389</v>
      </c>
      <c r="R76" s="337" t="s">
        <v>1318</v>
      </c>
      <c r="V76" s="337" t="s">
        <v>1686</v>
      </c>
      <c r="W76" s="337" t="s">
        <v>1687</v>
      </c>
      <c r="BC76" s="337" t="s">
        <v>1567</v>
      </c>
      <c r="BD76" s="337" t="s">
        <v>1335</v>
      </c>
      <c r="BE76" s="649" t="s">
        <v>3163</v>
      </c>
      <c r="BI76" s="337" t="str">
        <f t="shared" si="4"/>
        <v>('Chinaca', 'OPV', 'Milho'),</v>
      </c>
      <c r="BU76" s="337" t="s">
        <v>2912</v>
      </c>
    </row>
    <row r="77" spans="1:73" ht="13.35" hidden="1" customHeight="1" x14ac:dyDescent="0.4">
      <c r="A77" s="337" t="s">
        <v>35</v>
      </c>
      <c r="B77" s="337" t="s">
        <v>187</v>
      </c>
      <c r="C77" s="653">
        <v>90203010</v>
      </c>
      <c r="E77" s="337" t="s">
        <v>188</v>
      </c>
      <c r="F77" s="337" t="s">
        <v>64</v>
      </c>
      <c r="H77" s="337" t="s">
        <v>188</v>
      </c>
      <c r="I77" s="649">
        <v>30804010</v>
      </c>
      <c r="P77" s="337" t="s">
        <v>1390</v>
      </c>
      <c r="R77" s="337" t="s">
        <v>1318</v>
      </c>
      <c r="V77" s="337" t="s">
        <v>1688</v>
      </c>
      <c r="W77" s="337" t="s">
        <v>1689</v>
      </c>
      <c r="BC77" s="337" t="s">
        <v>1568</v>
      </c>
      <c r="BD77" s="337" t="s">
        <v>1335</v>
      </c>
      <c r="BE77" s="649" t="s">
        <v>3163</v>
      </c>
      <c r="BI77" s="337" t="str">
        <f t="shared" si="4"/>
        <v>('Dimba', 'OPV', 'Milho'),</v>
      </c>
      <c r="BU77" s="337" t="s">
        <v>2915</v>
      </c>
    </row>
    <row r="78" spans="1:73" ht="13.35" hidden="1" customHeight="1" x14ac:dyDescent="0.4">
      <c r="A78" s="337" t="s">
        <v>35</v>
      </c>
      <c r="B78" s="337" t="s">
        <v>189</v>
      </c>
      <c r="C78" s="653">
        <v>90204010</v>
      </c>
      <c r="E78" s="337" t="s">
        <v>190</v>
      </c>
      <c r="F78" s="337" t="s">
        <v>10</v>
      </c>
      <c r="H78" s="337" t="s">
        <v>190</v>
      </c>
      <c r="I78" s="649">
        <v>10040302</v>
      </c>
      <c r="P78" s="337" t="s">
        <v>252</v>
      </c>
      <c r="R78" s="337" t="s">
        <v>1318</v>
      </c>
      <c r="V78" s="337" t="s">
        <v>1690</v>
      </c>
      <c r="W78" s="337" t="s">
        <v>1691</v>
      </c>
      <c r="BC78" s="337" t="s">
        <v>1569</v>
      </c>
      <c r="BD78" s="337" t="s">
        <v>1335</v>
      </c>
      <c r="BE78" s="649" t="s">
        <v>3163</v>
      </c>
      <c r="BI78" s="337" t="str">
        <f t="shared" si="4"/>
        <v>('Djanza', 'OPV', 'Milho'),</v>
      </c>
      <c r="BU78" s="337" t="s">
        <v>2918</v>
      </c>
    </row>
    <row r="79" spans="1:73" ht="13.35" hidden="1" customHeight="1" x14ac:dyDescent="0.4">
      <c r="A79" s="337" t="s">
        <v>38</v>
      </c>
      <c r="B79" s="337" t="s">
        <v>38</v>
      </c>
      <c r="C79" s="653">
        <v>90203020</v>
      </c>
      <c r="E79" s="337" t="s">
        <v>191</v>
      </c>
      <c r="F79" s="337" t="s">
        <v>64</v>
      </c>
      <c r="H79" s="337" t="s">
        <v>191</v>
      </c>
      <c r="I79" s="649">
        <v>20701010</v>
      </c>
      <c r="P79" s="337" t="s">
        <v>1391</v>
      </c>
      <c r="R79" s="337" t="s">
        <v>1318</v>
      </c>
      <c r="V79" s="337" t="s">
        <v>1692</v>
      </c>
      <c r="W79" s="337" t="s">
        <v>1693</v>
      </c>
      <c r="BC79" s="337" t="s">
        <v>1570</v>
      </c>
      <c r="BD79" s="337" t="s">
        <v>1335</v>
      </c>
      <c r="BE79" s="649" t="s">
        <v>3163</v>
      </c>
      <c r="BI79" s="337" t="str">
        <f t="shared" si="4"/>
        <v>('Gema', 'OPV', 'Milho'),</v>
      </c>
      <c r="BU79" s="337" t="s">
        <v>2921</v>
      </c>
    </row>
    <row r="80" spans="1:73" ht="13.35" hidden="1" customHeight="1" x14ac:dyDescent="0.4">
      <c r="A80" s="337" t="s">
        <v>38</v>
      </c>
      <c r="B80" s="337" t="s">
        <v>192</v>
      </c>
      <c r="C80" s="653">
        <v>90205010</v>
      </c>
      <c r="E80" s="337" t="s">
        <v>79</v>
      </c>
      <c r="F80" s="337" t="s">
        <v>28</v>
      </c>
      <c r="H80" s="337" t="s">
        <v>79</v>
      </c>
      <c r="I80" s="649">
        <v>10202030</v>
      </c>
      <c r="P80" s="337" t="s">
        <v>1357</v>
      </c>
      <c r="R80" s="337" t="s">
        <v>1318</v>
      </c>
      <c r="V80" s="337" t="s">
        <v>1694</v>
      </c>
      <c r="W80" s="337" t="s">
        <v>1695</v>
      </c>
      <c r="BC80" s="337" t="s">
        <v>1571</v>
      </c>
      <c r="BD80" s="337" t="s">
        <v>1335</v>
      </c>
      <c r="BE80" s="649" t="s">
        <v>3163</v>
      </c>
      <c r="BI80" s="337" t="str">
        <f t="shared" si="4"/>
        <v>('Gogoma', 'OPV', 'Milho'),</v>
      </c>
      <c r="BU80" s="337" t="s">
        <v>2924</v>
      </c>
    </row>
    <row r="81" spans="1:73" ht="13.35" hidden="1" customHeight="1" x14ac:dyDescent="0.4">
      <c r="A81" s="337" t="s">
        <v>38</v>
      </c>
      <c r="B81" s="337" t="s">
        <v>193</v>
      </c>
      <c r="C81" s="653">
        <v>90206030</v>
      </c>
      <c r="E81" s="337" t="s">
        <v>159</v>
      </c>
      <c r="F81" s="337" t="s">
        <v>31</v>
      </c>
      <c r="H81" s="337" t="s">
        <v>159</v>
      </c>
      <c r="I81" s="649">
        <v>7090103</v>
      </c>
      <c r="P81" s="337" t="s">
        <v>1358</v>
      </c>
      <c r="R81" s="337" t="s">
        <v>1318</v>
      </c>
      <c r="V81" s="337" t="s">
        <v>1696</v>
      </c>
      <c r="W81" s="337" t="s">
        <v>1697</v>
      </c>
      <c r="BC81" s="337" t="s">
        <v>1572</v>
      </c>
      <c r="BD81" s="337" t="s">
        <v>1335</v>
      </c>
      <c r="BE81" s="649" t="s">
        <v>3163</v>
      </c>
      <c r="BI81" s="337" t="str">
        <f t="shared" si="4"/>
        <v>('Hluvukane', 'OPV', 'Milho'),</v>
      </c>
      <c r="BU81" s="337" t="s">
        <v>2927</v>
      </c>
    </row>
    <row r="82" spans="1:73" ht="13.35" hidden="1" customHeight="1" x14ac:dyDescent="0.4">
      <c r="A82" s="337" t="s">
        <v>38</v>
      </c>
      <c r="B82" s="337" t="s">
        <v>195</v>
      </c>
      <c r="C82" s="653">
        <v>90203030</v>
      </c>
      <c r="E82" s="337" t="s">
        <v>99</v>
      </c>
      <c r="F82" s="337" t="s">
        <v>20</v>
      </c>
      <c r="H82" s="337" t="s">
        <v>99</v>
      </c>
      <c r="I82" s="649">
        <v>3230103</v>
      </c>
      <c r="P82" s="337" t="s">
        <v>1392</v>
      </c>
      <c r="R82" s="337" t="s">
        <v>1393</v>
      </c>
      <c r="V82" s="337" t="s">
        <v>1698</v>
      </c>
      <c r="W82" s="337" t="s">
        <v>1699</v>
      </c>
      <c r="BC82" s="337" t="s">
        <v>1573</v>
      </c>
      <c r="BD82" s="337" t="s">
        <v>1335</v>
      </c>
      <c r="BE82" s="649" t="s">
        <v>3163</v>
      </c>
      <c r="BI82" s="337" t="str">
        <f t="shared" si="4"/>
        <v>('IIAM 1001', 'OPV', 'Milho'),</v>
      </c>
      <c r="BU82" s="337" t="s">
        <v>2930</v>
      </c>
    </row>
    <row r="83" spans="1:73" ht="13.35" hidden="1" customHeight="1" x14ac:dyDescent="0.4">
      <c r="A83" s="337" t="s">
        <v>38</v>
      </c>
      <c r="B83" s="337" t="s">
        <v>197</v>
      </c>
      <c r="C83" s="653">
        <v>90206020</v>
      </c>
      <c r="E83" s="337" t="s">
        <v>82</v>
      </c>
      <c r="F83" s="337" t="s">
        <v>28</v>
      </c>
      <c r="H83" s="337" t="s">
        <v>82</v>
      </c>
      <c r="I83" s="649">
        <v>70703010</v>
      </c>
      <c r="P83" s="337" t="s">
        <v>1394</v>
      </c>
      <c r="R83" s="337" t="s">
        <v>1393</v>
      </c>
      <c r="V83" s="337" t="s">
        <v>1700</v>
      </c>
      <c r="W83" s="337" t="s">
        <v>1701</v>
      </c>
      <c r="BC83" s="337" t="s">
        <v>1574</v>
      </c>
      <c r="BD83" s="337" t="s">
        <v>1335</v>
      </c>
      <c r="BE83" s="649" t="s">
        <v>3163</v>
      </c>
      <c r="BI83" s="337" t="str">
        <f t="shared" si="4"/>
        <v>('IIAM 1002', 'OPV', 'Milho'),</v>
      </c>
      <c r="BU83" s="337" t="s">
        <v>2933</v>
      </c>
    </row>
    <row r="84" spans="1:73" ht="13.35" hidden="1" customHeight="1" x14ac:dyDescent="0.4">
      <c r="A84" s="337" t="s">
        <v>38</v>
      </c>
      <c r="B84" s="337" t="s">
        <v>199</v>
      </c>
      <c r="C84" s="653">
        <v>10020101</v>
      </c>
      <c r="E84" s="337" t="s">
        <v>200</v>
      </c>
      <c r="F84" s="337" t="s">
        <v>14</v>
      </c>
      <c r="H84" s="337" t="s">
        <v>200</v>
      </c>
      <c r="I84" s="649">
        <v>21103010</v>
      </c>
      <c r="P84" s="337" t="s">
        <v>1395</v>
      </c>
      <c r="R84" s="337" t="s">
        <v>1393</v>
      </c>
      <c r="V84" s="337" t="s">
        <v>1702</v>
      </c>
      <c r="W84" s="337" t="s">
        <v>1703</v>
      </c>
      <c r="BC84" s="337" t="s">
        <v>1575</v>
      </c>
      <c r="BD84" s="337" t="s">
        <v>1335</v>
      </c>
      <c r="BE84" s="649" t="s">
        <v>3163</v>
      </c>
      <c r="BI84" s="337" t="str">
        <f t="shared" si="4"/>
        <v>('INIA-Umbeluzi', 'OPV', 'Milho'),</v>
      </c>
      <c r="BU84" s="337" t="s">
        <v>2936</v>
      </c>
    </row>
    <row r="85" spans="1:73" ht="13.35" hidden="1" customHeight="1" x14ac:dyDescent="0.4">
      <c r="A85" s="337" t="s">
        <v>38</v>
      </c>
      <c r="B85" s="337" t="s">
        <v>202</v>
      </c>
      <c r="C85" s="653">
        <v>10020103</v>
      </c>
      <c r="E85" s="337" t="s">
        <v>203</v>
      </c>
      <c r="F85" s="337" t="s">
        <v>14</v>
      </c>
      <c r="H85" s="337" t="s">
        <v>203</v>
      </c>
      <c r="I85" s="649">
        <v>21101050</v>
      </c>
      <c r="P85" s="337" t="s">
        <v>1396</v>
      </c>
      <c r="R85" s="337" t="s">
        <v>1393</v>
      </c>
      <c r="V85" s="337" t="s">
        <v>1704</v>
      </c>
      <c r="W85" s="337" t="s">
        <v>1705</v>
      </c>
      <c r="BC85" s="337" t="s">
        <v>1576</v>
      </c>
      <c r="BD85" s="337" t="s">
        <v>1335</v>
      </c>
      <c r="BE85" s="649" t="s">
        <v>3163</v>
      </c>
      <c r="BI85" s="337" t="str">
        <f t="shared" si="4"/>
        <v>('IWDC2SYNF2', 'OPV', 'Milho'),</v>
      </c>
      <c r="BU85" s="337" t="s">
        <v>2947</v>
      </c>
    </row>
    <row r="86" spans="1:73" ht="13.35" hidden="1" customHeight="1" x14ac:dyDescent="0.4">
      <c r="A86" s="337" t="s">
        <v>38</v>
      </c>
      <c r="B86" s="337" t="s">
        <v>205</v>
      </c>
      <c r="C86" s="653">
        <v>10020102</v>
      </c>
      <c r="E86" s="337" t="s">
        <v>206</v>
      </c>
      <c r="F86" s="337" t="s">
        <v>24</v>
      </c>
      <c r="H86" s="337" t="s">
        <v>206</v>
      </c>
      <c r="I86" s="649">
        <v>0</v>
      </c>
      <c r="P86" s="337" t="s">
        <v>1397</v>
      </c>
      <c r="R86" s="337" t="s">
        <v>1393</v>
      </c>
      <c r="V86" s="337" t="s">
        <v>1706</v>
      </c>
      <c r="W86" s="337" t="s">
        <v>1707</v>
      </c>
      <c r="BC86" s="337" t="s">
        <v>1577</v>
      </c>
      <c r="BD86" s="337" t="s">
        <v>1335</v>
      </c>
      <c r="BE86" s="649" t="s">
        <v>3163</v>
      </c>
      <c r="BI86" s="337" t="str">
        <f t="shared" si="4"/>
        <v>('M096-7', 'OPV', 'Milho'),</v>
      </c>
      <c r="BU86" s="337" t="s">
        <v>2948</v>
      </c>
    </row>
    <row r="87" spans="1:73" ht="13.35" hidden="1" customHeight="1" x14ac:dyDescent="0.4">
      <c r="A87" s="337" t="s">
        <v>38</v>
      </c>
      <c r="B87" s="337" t="s">
        <v>208</v>
      </c>
      <c r="C87" s="653">
        <v>10020202</v>
      </c>
      <c r="E87" s="337" t="s">
        <v>160</v>
      </c>
      <c r="F87" s="337" t="s">
        <v>31</v>
      </c>
      <c r="H87" s="337" t="s">
        <v>160</v>
      </c>
      <c r="I87" s="649">
        <v>2060202</v>
      </c>
      <c r="P87" s="337" t="s">
        <v>1398</v>
      </c>
      <c r="R87" s="337" t="s">
        <v>1393</v>
      </c>
      <c r="V87" s="337" t="s">
        <v>1708</v>
      </c>
      <c r="W87" s="337" t="s">
        <v>1709</v>
      </c>
      <c r="BC87" s="337" t="s">
        <v>1578</v>
      </c>
      <c r="BD87" s="337" t="s">
        <v>1335</v>
      </c>
      <c r="BE87" s="649" t="s">
        <v>3163</v>
      </c>
      <c r="BI87" s="337" t="str">
        <f t="shared" si="4"/>
        <v>('M1026-10', 'OPV', 'Milho'),</v>
      </c>
      <c r="BU87" s="337" t="s">
        <v>2949</v>
      </c>
    </row>
    <row r="88" spans="1:73" ht="13.35" hidden="1" customHeight="1" x14ac:dyDescent="0.4">
      <c r="A88" s="337" t="s">
        <v>38</v>
      </c>
      <c r="B88" s="337" t="s">
        <v>210</v>
      </c>
      <c r="C88" s="653">
        <v>10020201</v>
      </c>
      <c r="E88" s="337" t="s">
        <v>211</v>
      </c>
      <c r="F88" s="337" t="s">
        <v>24</v>
      </c>
      <c r="H88" s="337" t="s">
        <v>211</v>
      </c>
      <c r="I88" s="649">
        <v>31202020</v>
      </c>
      <c r="P88" s="337" t="s">
        <v>1399</v>
      </c>
      <c r="R88" s="337" t="s">
        <v>1393</v>
      </c>
      <c r="V88" s="337" t="s">
        <v>1710</v>
      </c>
      <c r="W88" s="337" t="s">
        <v>1711</v>
      </c>
      <c r="BC88" s="337" t="s">
        <v>99</v>
      </c>
      <c r="BD88" s="337" t="s">
        <v>1335</v>
      </c>
      <c r="BE88" s="649" t="s">
        <v>3163</v>
      </c>
      <c r="BI88" s="337" t="str">
        <f t="shared" si="4"/>
        <v>('Manica', 'OPV', 'Milho'),</v>
      </c>
      <c r="BU88" s="337" t="s">
        <v>2950</v>
      </c>
    </row>
    <row r="89" spans="1:73" ht="13.35" hidden="1" customHeight="1" x14ac:dyDescent="0.4">
      <c r="A89" s="337" t="s">
        <v>38</v>
      </c>
      <c r="B89" s="337" t="s">
        <v>213</v>
      </c>
      <c r="C89" s="653">
        <v>70203020</v>
      </c>
      <c r="E89" s="337" t="s">
        <v>214</v>
      </c>
      <c r="F89" s="337" t="s">
        <v>64</v>
      </c>
      <c r="H89" s="337" t="s">
        <v>214</v>
      </c>
      <c r="I89" s="649">
        <v>20702010</v>
      </c>
      <c r="P89" s="337" t="s">
        <v>1400</v>
      </c>
      <c r="R89" s="337" t="s">
        <v>1393</v>
      </c>
      <c r="V89" s="337" t="s">
        <v>1712</v>
      </c>
      <c r="W89" s="337" t="s">
        <v>1713</v>
      </c>
      <c r="BC89" s="337" t="s">
        <v>1579</v>
      </c>
      <c r="BD89" s="337" t="s">
        <v>1335</v>
      </c>
      <c r="BE89" s="649" t="s">
        <v>3163</v>
      </c>
      <c r="BI89" s="337" t="str">
        <f t="shared" si="4"/>
        <v>('Manica SR', 'OPV', 'Milho'),</v>
      </c>
      <c r="BU89" s="337" t="s">
        <v>2951</v>
      </c>
    </row>
    <row r="90" spans="1:73" ht="13.35" hidden="1" customHeight="1" x14ac:dyDescent="0.4">
      <c r="A90" s="337" t="s">
        <v>38</v>
      </c>
      <c r="B90" s="337" t="s">
        <v>216</v>
      </c>
      <c r="C90" s="653">
        <v>70201030</v>
      </c>
      <c r="E90" s="337" t="s">
        <v>85</v>
      </c>
      <c r="F90" s="337" t="s">
        <v>28</v>
      </c>
      <c r="H90" s="337" t="s">
        <v>85</v>
      </c>
      <c r="I90" s="649">
        <v>30302020</v>
      </c>
      <c r="P90" s="337" t="s">
        <v>1401</v>
      </c>
      <c r="R90" s="337" t="s">
        <v>1393</v>
      </c>
      <c r="V90" s="337" t="s">
        <v>1714</v>
      </c>
      <c r="W90" s="337" t="s">
        <v>1715</v>
      </c>
      <c r="BC90" s="337" t="s">
        <v>333</v>
      </c>
      <c r="BD90" s="337" t="s">
        <v>1335</v>
      </c>
      <c r="BE90" s="649" t="s">
        <v>3163</v>
      </c>
      <c r="BI90" s="337" t="str">
        <f t="shared" si="4"/>
        <v>('Matuba', 'OPV', 'Milho'),</v>
      </c>
      <c r="BU90" s="337" t="s">
        <v>2952</v>
      </c>
    </row>
    <row r="91" spans="1:73" ht="13.35" hidden="1" customHeight="1" x14ac:dyDescent="0.4">
      <c r="A91" s="337" t="s">
        <v>38</v>
      </c>
      <c r="B91" s="337" t="s">
        <v>218</v>
      </c>
      <c r="C91" s="653">
        <v>70201010</v>
      </c>
      <c r="E91" s="337" t="s">
        <v>114</v>
      </c>
      <c r="F91" s="337" t="s">
        <v>97</v>
      </c>
      <c r="H91" s="337" t="s">
        <v>114</v>
      </c>
      <c r="I91" s="649">
        <v>80401060</v>
      </c>
      <c r="P91" s="337" t="s">
        <v>1402</v>
      </c>
      <c r="R91" s="337" t="s">
        <v>1393</v>
      </c>
      <c r="V91" s="337" t="s">
        <v>1716</v>
      </c>
      <c r="W91" s="337" t="s">
        <v>1717</v>
      </c>
      <c r="BC91" s="337" t="s">
        <v>243</v>
      </c>
      <c r="BD91" s="337" t="s">
        <v>1335</v>
      </c>
      <c r="BE91" s="649" t="s">
        <v>3163</v>
      </c>
      <c r="BI91" s="337" t="str">
        <f t="shared" si="4"/>
        <v>('Milange', 'OPV', 'Milho'),</v>
      </c>
      <c r="BU91" s="337" t="s">
        <v>2953</v>
      </c>
    </row>
    <row r="92" spans="1:73" ht="13.35" hidden="1" customHeight="1" x14ac:dyDescent="0.4">
      <c r="A92" s="337" t="s">
        <v>41</v>
      </c>
      <c r="B92" s="337" t="s">
        <v>41</v>
      </c>
      <c r="C92" s="653">
        <v>70202040</v>
      </c>
      <c r="E92" s="337" t="s">
        <v>87</v>
      </c>
      <c r="F92" s="337" t="s">
        <v>28</v>
      </c>
      <c r="H92" s="337" t="s">
        <v>87</v>
      </c>
      <c r="I92" s="649">
        <v>40401020</v>
      </c>
      <c r="P92" s="337" t="s">
        <v>1403</v>
      </c>
      <c r="R92" s="337" t="s">
        <v>1393</v>
      </c>
      <c r="V92" s="337" t="s">
        <v>1718</v>
      </c>
      <c r="W92" s="337" t="s">
        <v>1719</v>
      </c>
      <c r="BC92" s="337" t="s">
        <v>252</v>
      </c>
      <c r="BD92" s="337" t="s">
        <v>1335</v>
      </c>
      <c r="BE92" s="649" t="s">
        <v>3163</v>
      </c>
      <c r="BI92" s="337" t="str">
        <f t="shared" si="4"/>
        <v>('Mocuba', 'OPV', 'Milho'),</v>
      </c>
      <c r="BU92" s="337" t="s">
        <v>2954</v>
      </c>
    </row>
    <row r="93" spans="1:73" ht="13.35" hidden="1" customHeight="1" x14ac:dyDescent="0.4">
      <c r="A93" s="337" t="s">
        <v>41</v>
      </c>
      <c r="B93" s="337" t="s">
        <v>221</v>
      </c>
      <c r="C93" s="653">
        <v>70202010</v>
      </c>
      <c r="E93" s="337" t="s">
        <v>163</v>
      </c>
      <c r="F93" s="337" t="s">
        <v>31</v>
      </c>
      <c r="H93" s="337" t="s">
        <v>163</v>
      </c>
      <c r="I93" s="649">
        <v>4090103</v>
      </c>
      <c r="P93" s="337" t="s">
        <v>1404</v>
      </c>
      <c r="R93" s="337" t="s">
        <v>1393</v>
      </c>
      <c r="V93" s="337" t="s">
        <v>1720</v>
      </c>
      <c r="W93" s="337" t="s">
        <v>1721</v>
      </c>
      <c r="BC93" s="337" t="s">
        <v>1580</v>
      </c>
      <c r="BD93" s="337" t="s">
        <v>1335</v>
      </c>
      <c r="BE93" s="649" t="s">
        <v>3163</v>
      </c>
      <c r="BI93" s="337" t="str">
        <f t="shared" si="4"/>
        <v>('Molócuè', 'OPV', 'Milho'),</v>
      </c>
      <c r="BU93" s="337" t="s">
        <v>2955</v>
      </c>
    </row>
    <row r="94" spans="1:73" ht="13.35" hidden="1" customHeight="1" x14ac:dyDescent="0.4">
      <c r="A94" s="337" t="s">
        <v>41</v>
      </c>
      <c r="B94" s="337" t="s">
        <v>223</v>
      </c>
      <c r="C94" s="653">
        <v>70201020</v>
      </c>
      <c r="E94" s="337" t="s">
        <v>166</v>
      </c>
      <c r="F94" s="337" t="s">
        <v>31</v>
      </c>
      <c r="H94" s="337" t="s">
        <v>166</v>
      </c>
      <c r="I94" s="649">
        <v>4090403</v>
      </c>
      <c r="P94" s="337" t="s">
        <v>1405</v>
      </c>
      <c r="R94" s="337" t="s">
        <v>1393</v>
      </c>
      <c r="V94" s="337" t="s">
        <v>1722</v>
      </c>
      <c r="W94" s="337" t="s">
        <v>1723</v>
      </c>
      <c r="BC94" s="337" t="s">
        <v>1581</v>
      </c>
      <c r="BD94" s="337" t="s">
        <v>1335</v>
      </c>
      <c r="BE94" s="649" t="s">
        <v>3163</v>
      </c>
      <c r="BI94" s="337" t="str">
        <f t="shared" si="4"/>
        <v>('Namuli', 'OPV', 'Milho'),</v>
      </c>
      <c r="BU94" s="337" t="s">
        <v>2956</v>
      </c>
    </row>
    <row r="95" spans="1:73" ht="13.35" hidden="1" customHeight="1" x14ac:dyDescent="0.4">
      <c r="A95" s="337" t="s">
        <v>41</v>
      </c>
      <c r="B95" s="337" t="s">
        <v>225</v>
      </c>
      <c r="C95" s="653">
        <v>70203010</v>
      </c>
      <c r="E95" s="337" t="s">
        <v>226</v>
      </c>
      <c r="F95" s="337" t="s">
        <v>64</v>
      </c>
      <c r="H95" s="337" t="s">
        <v>226</v>
      </c>
      <c r="I95" s="649">
        <v>20801020</v>
      </c>
      <c r="P95" s="337" t="s">
        <v>1406</v>
      </c>
      <c r="R95" s="337" t="s">
        <v>1393</v>
      </c>
      <c r="V95" s="337" t="s">
        <v>1724</v>
      </c>
      <c r="W95" s="337" t="s">
        <v>1725</v>
      </c>
      <c r="BC95" s="337" t="s">
        <v>1357</v>
      </c>
      <c r="BD95" s="337" t="s">
        <v>1335</v>
      </c>
      <c r="BE95" s="649" t="s">
        <v>3163</v>
      </c>
      <c r="BI95" s="337" t="str">
        <f t="shared" si="4"/>
        <v>('Não conheço', 'OPV', 'Milho'),</v>
      </c>
      <c r="BU95" s="337" t="s">
        <v>2957</v>
      </c>
    </row>
    <row r="96" spans="1:73" ht="13.35" hidden="1" customHeight="1" x14ac:dyDescent="0.4">
      <c r="A96" s="337" t="s">
        <v>41</v>
      </c>
      <c r="B96" s="337" t="s">
        <v>228</v>
      </c>
      <c r="C96" s="653">
        <v>50303020</v>
      </c>
      <c r="E96" s="337" t="s">
        <v>229</v>
      </c>
      <c r="F96" s="337" t="s">
        <v>64</v>
      </c>
      <c r="H96" s="337" t="s">
        <v>229</v>
      </c>
      <c r="I96" s="649">
        <v>20802030</v>
      </c>
      <c r="P96" s="337" t="s">
        <v>1407</v>
      </c>
      <c r="R96" s="337" t="s">
        <v>1393</v>
      </c>
      <c r="V96" s="337" t="s">
        <v>1726</v>
      </c>
      <c r="W96" s="337" t="s">
        <v>1727</v>
      </c>
      <c r="AT96" s="520"/>
      <c r="AU96" s="520"/>
      <c r="BC96" s="337" t="s">
        <v>1582</v>
      </c>
      <c r="BD96" s="337" t="s">
        <v>1335</v>
      </c>
      <c r="BE96" s="649" t="s">
        <v>3163</v>
      </c>
      <c r="BI96" s="337" t="str">
        <f t="shared" si="4"/>
        <v>('Olipa', 'OPV', 'Milho'),</v>
      </c>
      <c r="BU96" s="337" t="s">
        <v>2958</v>
      </c>
    </row>
    <row r="97" spans="1:73" ht="13.35" hidden="1" customHeight="1" x14ac:dyDescent="0.4">
      <c r="A97" s="337" t="s">
        <v>41</v>
      </c>
      <c r="B97" s="337" t="s">
        <v>230</v>
      </c>
      <c r="C97" s="653">
        <v>50303030</v>
      </c>
      <c r="E97" s="337" t="s">
        <v>117</v>
      </c>
      <c r="F97" s="337" t="s">
        <v>97</v>
      </c>
      <c r="H97" s="337" t="s">
        <v>117</v>
      </c>
      <c r="I97" s="649">
        <v>20501010</v>
      </c>
      <c r="P97" s="337" t="s">
        <v>1408</v>
      </c>
      <c r="R97" s="337" t="s">
        <v>1393</v>
      </c>
      <c r="V97" s="337" t="s">
        <v>1960</v>
      </c>
      <c r="W97" s="337" t="s">
        <v>1982</v>
      </c>
      <c r="AT97" s="520"/>
      <c r="AU97" s="520"/>
      <c r="BC97" s="337" t="s">
        <v>1358</v>
      </c>
      <c r="BD97" s="337" t="s">
        <v>1335</v>
      </c>
      <c r="BE97" s="649" t="s">
        <v>3163</v>
      </c>
      <c r="BI97" s="337" t="str">
        <f t="shared" si="4"/>
        <v>('Outra variedade', 'OPV', 'Milho'),</v>
      </c>
      <c r="BU97" s="337" t="s">
        <v>2959</v>
      </c>
    </row>
    <row r="98" spans="1:73" ht="13.35" hidden="1" customHeight="1" x14ac:dyDescent="0.4">
      <c r="A98" s="337" t="s">
        <v>41</v>
      </c>
      <c r="B98" s="337" t="s">
        <v>231</v>
      </c>
      <c r="C98" s="653">
        <v>50302010</v>
      </c>
      <c r="E98" s="337" t="s">
        <v>232</v>
      </c>
      <c r="F98" s="337" t="s">
        <v>64</v>
      </c>
      <c r="H98" s="337" t="s">
        <v>232</v>
      </c>
      <c r="I98" s="649">
        <v>30902010</v>
      </c>
      <c r="P98" s="337" t="s">
        <v>1409</v>
      </c>
      <c r="R98" s="337" t="s">
        <v>1393</v>
      </c>
      <c r="V98" s="337" t="s">
        <v>1961</v>
      </c>
      <c r="W98" s="337" t="s">
        <v>1983</v>
      </c>
      <c r="AT98" s="520"/>
      <c r="AU98" s="520"/>
      <c r="BC98" s="337" t="s">
        <v>1583</v>
      </c>
      <c r="BD98" s="337" t="s">
        <v>1335</v>
      </c>
      <c r="BE98" s="649" t="s">
        <v>3163</v>
      </c>
      <c r="BI98" s="337" t="str">
        <f t="shared" si="4"/>
        <v>('PAN 53', 'OPV', 'Milho'),</v>
      </c>
      <c r="BU98" s="337" t="s">
        <v>2960</v>
      </c>
    </row>
    <row r="99" spans="1:73" ht="13.35" hidden="1" customHeight="1" x14ac:dyDescent="0.4">
      <c r="A99" s="337" t="s">
        <v>41</v>
      </c>
      <c r="B99" s="337" t="s">
        <v>233</v>
      </c>
      <c r="C99" s="653">
        <v>50303010</v>
      </c>
      <c r="E99" s="337" t="s">
        <v>194</v>
      </c>
      <c r="F99" s="337" t="s">
        <v>10</v>
      </c>
      <c r="H99" s="337" t="s">
        <v>194</v>
      </c>
      <c r="I99" s="649">
        <v>6070303</v>
      </c>
      <c r="P99" s="337" t="s">
        <v>1410</v>
      </c>
      <c r="R99" s="337" t="s">
        <v>1393</v>
      </c>
      <c r="V99" s="337" t="s">
        <v>1962</v>
      </c>
      <c r="W99" s="337" t="s">
        <v>1984</v>
      </c>
      <c r="AT99" s="520"/>
      <c r="AU99" s="520"/>
      <c r="BC99" s="337" t="s">
        <v>1584</v>
      </c>
      <c r="BD99" s="337" t="s">
        <v>1335</v>
      </c>
      <c r="BE99" s="649" t="s">
        <v>3163</v>
      </c>
      <c r="BI99" s="337" t="str">
        <f t="shared" si="4"/>
        <v>('PAN 6243', 'OPV', 'Milho'),</v>
      </c>
      <c r="BU99" s="337" t="s">
        <v>2961</v>
      </c>
    </row>
    <row r="100" spans="1:73" ht="13.35" hidden="1" customHeight="1" x14ac:dyDescent="0.4">
      <c r="A100" s="337" t="s">
        <v>41</v>
      </c>
      <c r="B100" s="337" t="s">
        <v>234</v>
      </c>
      <c r="C100" s="653">
        <v>50301030</v>
      </c>
      <c r="E100" s="337" t="s">
        <v>196</v>
      </c>
      <c r="F100" s="337" t="s">
        <v>10</v>
      </c>
      <c r="H100" s="337" t="s">
        <v>196</v>
      </c>
      <c r="I100" s="649">
        <v>6070203</v>
      </c>
      <c r="P100" s="337" t="s">
        <v>1411</v>
      </c>
      <c r="R100" s="337" t="s">
        <v>1393</v>
      </c>
      <c r="V100" s="337" t="s">
        <v>1963</v>
      </c>
      <c r="W100" s="337" t="s">
        <v>1985</v>
      </c>
      <c r="AT100" s="520"/>
      <c r="AU100" s="520"/>
      <c r="BC100" s="337" t="s">
        <v>1585</v>
      </c>
      <c r="BD100" s="337" t="s">
        <v>1335</v>
      </c>
      <c r="BE100" s="649" t="s">
        <v>3163</v>
      </c>
      <c r="BI100" s="337" t="str">
        <f t="shared" si="4"/>
        <v>('PAN 63', 'OPV', 'Milho'),</v>
      </c>
      <c r="BU100" s="337" t="s">
        <v>2962</v>
      </c>
    </row>
    <row r="101" spans="1:73" ht="13.35" hidden="1" customHeight="1" x14ac:dyDescent="0.4">
      <c r="A101" s="337" t="s">
        <v>41</v>
      </c>
      <c r="B101" s="337" t="s">
        <v>235</v>
      </c>
      <c r="C101" s="653">
        <v>50302020</v>
      </c>
      <c r="E101" s="337" t="s">
        <v>21</v>
      </c>
      <c r="F101" s="337" t="s">
        <v>6</v>
      </c>
      <c r="H101" s="337" t="s">
        <v>21</v>
      </c>
      <c r="I101" s="649">
        <v>50202100</v>
      </c>
      <c r="P101" s="337" t="s">
        <v>1412</v>
      </c>
      <c r="R101" s="337" t="s">
        <v>1393</v>
      </c>
      <c r="V101" s="337" t="s">
        <v>1972</v>
      </c>
      <c r="W101" s="337" t="s">
        <v>1986</v>
      </c>
      <c r="AT101" s="520"/>
      <c r="AU101" s="520"/>
      <c r="BC101" s="337" t="s">
        <v>1586</v>
      </c>
      <c r="BD101" s="337" t="s">
        <v>1335</v>
      </c>
      <c r="BE101" s="649" t="s">
        <v>3163</v>
      </c>
      <c r="BI101" s="337" t="str">
        <f t="shared" si="4"/>
        <v>('PAN 67', 'OPV', 'Milho'),</v>
      </c>
      <c r="BU101" s="337" t="s">
        <v>2963</v>
      </c>
    </row>
    <row r="102" spans="1:73" ht="13.35" hidden="1" customHeight="1" x14ac:dyDescent="0.4">
      <c r="A102" s="337" t="s">
        <v>41</v>
      </c>
      <c r="B102" s="337" t="s">
        <v>236</v>
      </c>
      <c r="C102" s="653">
        <v>50303040</v>
      </c>
      <c r="E102" s="337" t="s">
        <v>237</v>
      </c>
      <c r="F102" s="337" t="s">
        <v>64</v>
      </c>
      <c r="H102" s="337" t="s">
        <v>237</v>
      </c>
      <c r="I102" s="649">
        <v>30904040</v>
      </c>
      <c r="P102" s="337" t="s">
        <v>1413</v>
      </c>
      <c r="R102" s="337" t="s">
        <v>1393</v>
      </c>
      <c r="V102" s="337" t="s">
        <v>1973</v>
      </c>
      <c r="W102" s="337" t="s">
        <v>1987</v>
      </c>
      <c r="AT102" s="520"/>
      <c r="AU102" s="520"/>
      <c r="BC102" s="337" t="s">
        <v>1587</v>
      </c>
      <c r="BD102" s="337" t="s">
        <v>1335</v>
      </c>
      <c r="BE102" s="649" t="s">
        <v>3163</v>
      </c>
      <c r="BI102" s="337" t="str">
        <f t="shared" si="4"/>
        <v>('PAN 6777', 'OPV', 'Milho'),</v>
      </c>
      <c r="BU102" s="337" t="s">
        <v>2964</v>
      </c>
    </row>
    <row r="103" spans="1:73" ht="13.35" hidden="1" customHeight="1" x14ac:dyDescent="0.4">
      <c r="A103" s="337" t="s">
        <v>41</v>
      </c>
      <c r="B103" s="337" t="s">
        <v>238</v>
      </c>
      <c r="C103" s="653">
        <v>50303050</v>
      </c>
      <c r="E103" s="337" t="s">
        <v>25</v>
      </c>
      <c r="F103" s="337" t="s">
        <v>6</v>
      </c>
      <c r="H103" s="337" t="s">
        <v>25</v>
      </c>
      <c r="I103" s="649">
        <v>20303030</v>
      </c>
      <c r="P103" s="337" t="s">
        <v>1357</v>
      </c>
      <c r="R103" s="337" t="s">
        <v>1393</v>
      </c>
      <c r="V103" s="337" t="s">
        <v>1974</v>
      </c>
      <c r="W103" s="337" t="s">
        <v>1988</v>
      </c>
      <c r="AT103" s="520"/>
      <c r="AU103" s="520"/>
      <c r="BC103" s="337" t="s">
        <v>1588</v>
      </c>
      <c r="BD103" s="337" t="s">
        <v>1335</v>
      </c>
      <c r="BE103" s="649" t="s">
        <v>3163</v>
      </c>
      <c r="BI103" s="337" t="str">
        <f t="shared" si="4"/>
        <v>('R 201', 'OPV', 'Milho'),</v>
      </c>
      <c r="BU103" s="337" t="s">
        <v>2965</v>
      </c>
    </row>
    <row r="104" spans="1:73" ht="13.35" hidden="1" customHeight="1" x14ac:dyDescent="0.4">
      <c r="A104" s="337" t="s">
        <v>41</v>
      </c>
      <c r="B104" s="337" t="s">
        <v>239</v>
      </c>
      <c r="C104" s="653">
        <v>50301010</v>
      </c>
      <c r="E104" s="337" t="s">
        <v>198</v>
      </c>
      <c r="F104" s="337" t="s">
        <v>10</v>
      </c>
      <c r="H104" s="337" t="s">
        <v>198</v>
      </c>
      <c r="I104" s="649">
        <v>5150102</v>
      </c>
      <c r="P104" s="337" t="s">
        <v>1358</v>
      </c>
      <c r="R104" s="337" t="s">
        <v>1393</v>
      </c>
      <c r="V104" s="337" t="s">
        <v>1975</v>
      </c>
      <c r="W104" s="337" t="s">
        <v>1989</v>
      </c>
      <c r="AT104" s="520"/>
      <c r="AU104" s="520"/>
      <c r="BC104" s="337" t="s">
        <v>1589</v>
      </c>
      <c r="BD104" s="337" t="s">
        <v>1335</v>
      </c>
      <c r="BE104" s="649" t="s">
        <v>3163</v>
      </c>
      <c r="BI104" s="337" t="str">
        <f t="shared" si="4"/>
        <v>('SC 403', 'OPV', 'Milho'),</v>
      </c>
      <c r="BU104" s="337" t="s">
        <v>2966</v>
      </c>
    </row>
    <row r="105" spans="1:73" ht="13.35" hidden="1" customHeight="1" x14ac:dyDescent="0.4">
      <c r="A105" s="337" t="s">
        <v>41</v>
      </c>
      <c r="B105" s="337" t="s">
        <v>240</v>
      </c>
      <c r="C105" s="653">
        <v>70301010</v>
      </c>
      <c r="E105" s="337" t="s">
        <v>241</v>
      </c>
      <c r="F105" s="337" t="s">
        <v>64</v>
      </c>
      <c r="H105" s="337" t="s">
        <v>241</v>
      </c>
      <c r="I105" s="649">
        <v>11202020</v>
      </c>
      <c r="P105" s="337" t="s">
        <v>1414</v>
      </c>
      <c r="R105" s="337" t="s">
        <v>1393</v>
      </c>
      <c r="V105" s="337" t="s">
        <v>1977</v>
      </c>
      <c r="W105" s="337" t="s">
        <v>1990</v>
      </c>
      <c r="AT105" s="520"/>
      <c r="AU105" s="520"/>
      <c r="BC105" s="337" t="s">
        <v>1590</v>
      </c>
      <c r="BD105" s="337" t="s">
        <v>1335</v>
      </c>
      <c r="BE105" s="649" t="s">
        <v>3163</v>
      </c>
      <c r="BI105" s="337" t="str">
        <f t="shared" si="4"/>
        <v>('Sc 407', 'OPV', 'Milho'),</v>
      </c>
      <c r="BU105" s="337" t="s">
        <v>2967</v>
      </c>
    </row>
    <row r="106" spans="1:73" ht="13.35" hidden="1" customHeight="1" x14ac:dyDescent="0.4">
      <c r="A106" s="337" t="s">
        <v>44</v>
      </c>
      <c r="B106" s="337" t="s">
        <v>44</v>
      </c>
      <c r="C106" s="653">
        <v>70302010</v>
      </c>
      <c r="E106" s="337" t="s">
        <v>29</v>
      </c>
      <c r="F106" s="337" t="s">
        <v>6</v>
      </c>
      <c r="H106" s="337" t="s">
        <v>29</v>
      </c>
      <c r="I106" s="649">
        <v>20303020</v>
      </c>
      <c r="P106" s="337" t="s">
        <v>1414</v>
      </c>
      <c r="R106" s="337" t="s">
        <v>1393</v>
      </c>
      <c r="V106" s="337" t="s">
        <v>1978</v>
      </c>
      <c r="W106" s="337" t="s">
        <v>1991</v>
      </c>
      <c r="AT106" s="520"/>
      <c r="AU106" s="520"/>
      <c r="BC106" s="337" t="s">
        <v>1591</v>
      </c>
      <c r="BD106" s="337" t="s">
        <v>1335</v>
      </c>
      <c r="BE106" s="649" t="s">
        <v>3163</v>
      </c>
      <c r="BI106" s="337" t="str">
        <f t="shared" si="4"/>
        <v>('SC 501', 'OPV', 'Milho'),</v>
      </c>
      <c r="BU106" s="337" t="s">
        <v>2968</v>
      </c>
    </row>
    <row r="107" spans="1:73" ht="13.35" hidden="1" customHeight="1" x14ac:dyDescent="0.4">
      <c r="A107" s="337" t="s">
        <v>44</v>
      </c>
      <c r="B107" s="337" t="s">
        <v>242</v>
      </c>
      <c r="C107" s="653">
        <v>70303010</v>
      </c>
      <c r="E107" s="337" t="s">
        <v>243</v>
      </c>
      <c r="F107" s="337" t="s">
        <v>4</v>
      </c>
      <c r="H107" s="337" t="s">
        <v>243</v>
      </c>
      <c r="I107" s="649">
        <v>41702020</v>
      </c>
      <c r="P107" s="337" t="s">
        <v>1415</v>
      </c>
      <c r="R107" s="337" t="s">
        <v>1393</v>
      </c>
      <c r="V107" s="337" t="s">
        <v>1979</v>
      </c>
      <c r="W107" s="337" t="s">
        <v>1992</v>
      </c>
      <c r="AT107" s="520"/>
      <c r="AU107" s="520"/>
      <c r="BC107" s="337" t="s">
        <v>1592</v>
      </c>
      <c r="BD107" s="337" t="s">
        <v>1335</v>
      </c>
      <c r="BE107" s="649" t="s">
        <v>3163</v>
      </c>
      <c r="BI107" s="337" t="str">
        <f t="shared" si="4"/>
        <v>('SC 513', 'OPV', 'Milho'),</v>
      </c>
      <c r="BU107" s="337" t="s">
        <v>2969</v>
      </c>
    </row>
    <row r="108" spans="1:73" ht="13.35" hidden="1" customHeight="1" x14ac:dyDescent="0.4">
      <c r="A108" s="337" t="s">
        <v>44</v>
      </c>
      <c r="B108" s="337" t="s">
        <v>244</v>
      </c>
      <c r="C108" s="653">
        <v>50402000</v>
      </c>
      <c r="E108" s="337" t="s">
        <v>169</v>
      </c>
      <c r="F108" s="337" t="s">
        <v>31</v>
      </c>
      <c r="H108" s="337" t="s">
        <v>169</v>
      </c>
      <c r="I108" s="649">
        <v>10030107</v>
      </c>
      <c r="P108" s="337" t="s">
        <v>13</v>
      </c>
      <c r="R108" s="337" t="s">
        <v>1416</v>
      </c>
      <c r="BC108" s="337" t="s">
        <v>1593</v>
      </c>
      <c r="BD108" s="337" t="s">
        <v>1335</v>
      </c>
      <c r="BE108" s="649" t="s">
        <v>3163</v>
      </c>
      <c r="BI108" s="337" t="str">
        <f t="shared" si="4"/>
        <v>('SC 621', 'OPV', 'Milho'),</v>
      </c>
      <c r="BU108" s="337" t="s">
        <v>2970</v>
      </c>
    </row>
    <row r="109" spans="1:73" ht="13.35" hidden="1" customHeight="1" x14ac:dyDescent="0.4">
      <c r="A109" s="337" t="s">
        <v>44</v>
      </c>
      <c r="B109" s="337" t="s">
        <v>246</v>
      </c>
      <c r="C109" s="653">
        <v>50402020</v>
      </c>
      <c r="E109" s="337" t="s">
        <v>247</v>
      </c>
      <c r="F109" s="337" t="s">
        <v>14</v>
      </c>
      <c r="H109" s="337" t="s">
        <v>247</v>
      </c>
      <c r="I109" s="649">
        <v>42201020</v>
      </c>
      <c r="P109" s="337" t="s">
        <v>1417</v>
      </c>
      <c r="R109" s="337" t="s">
        <v>1416</v>
      </c>
      <c r="BC109" s="337" t="s">
        <v>1594</v>
      </c>
      <c r="BD109" s="337" t="s">
        <v>1335</v>
      </c>
      <c r="BE109" s="649" t="s">
        <v>3163</v>
      </c>
      <c r="BI109" s="337" t="str">
        <f t="shared" si="4"/>
        <v>('Sc 627', 'OPV', 'Milho'),</v>
      </c>
      <c r="BU109" s="337" t="s">
        <v>2971</v>
      </c>
    </row>
    <row r="110" spans="1:73" ht="13.35" hidden="1" customHeight="1" x14ac:dyDescent="0.4">
      <c r="A110" s="337" t="s">
        <v>44</v>
      </c>
      <c r="B110" s="337" t="s">
        <v>249</v>
      </c>
      <c r="C110" s="653">
        <v>50401020</v>
      </c>
      <c r="E110" s="337" t="s">
        <v>32</v>
      </c>
      <c r="F110" s="337" t="s">
        <v>6</v>
      </c>
      <c r="H110" s="337" t="s">
        <v>32</v>
      </c>
      <c r="I110" s="649">
        <v>60201030</v>
      </c>
      <c r="P110" s="337" t="s">
        <v>1418</v>
      </c>
      <c r="R110" s="337" t="s">
        <v>1416</v>
      </c>
      <c r="AT110" s="520"/>
      <c r="AU110" s="520"/>
      <c r="BC110" s="337" t="s">
        <v>1595</v>
      </c>
      <c r="BD110" s="337" t="s">
        <v>1335</v>
      </c>
      <c r="BE110" s="649" t="s">
        <v>3163</v>
      </c>
      <c r="BI110" s="337" t="str">
        <f t="shared" si="4"/>
        <v>('SEMOC 1', 'OPV', 'Milho'),</v>
      </c>
      <c r="BU110" s="337" t="s">
        <v>2972</v>
      </c>
    </row>
    <row r="111" spans="1:73" ht="13.35" hidden="1" customHeight="1" x14ac:dyDescent="0.4">
      <c r="A111" s="337" t="s">
        <v>44</v>
      </c>
      <c r="B111" s="337" t="s">
        <v>251</v>
      </c>
      <c r="C111" s="653">
        <v>50401010</v>
      </c>
      <c r="E111" s="337" t="s">
        <v>252</v>
      </c>
      <c r="F111" s="337" t="s">
        <v>4</v>
      </c>
      <c r="H111" s="337" t="s">
        <v>252</v>
      </c>
      <c r="I111" s="649">
        <v>41703050</v>
      </c>
      <c r="P111" s="337" t="s">
        <v>1419</v>
      </c>
      <c r="R111" s="337" t="s">
        <v>1416</v>
      </c>
      <c r="AT111" s="520"/>
      <c r="AU111" s="520"/>
      <c r="BC111" s="337" t="s">
        <v>1596</v>
      </c>
      <c r="BD111" s="337" t="s">
        <v>1335</v>
      </c>
      <c r="BE111" s="649" t="s">
        <v>3163</v>
      </c>
      <c r="BI111" s="337" t="str">
        <f t="shared" si="4"/>
        <v>('SM 401', 'OPV', 'Milho'),</v>
      </c>
      <c r="BU111" s="337" t="s">
        <v>2973</v>
      </c>
    </row>
    <row r="112" spans="1:73" ht="13.35" hidden="1" customHeight="1" x14ac:dyDescent="0.4">
      <c r="A112" s="337" t="s">
        <v>47</v>
      </c>
      <c r="B112" s="337" t="s">
        <v>47</v>
      </c>
      <c r="C112" s="653">
        <v>50402010</v>
      </c>
      <c r="E112" s="337" t="s">
        <v>254</v>
      </c>
      <c r="F112" s="337" t="s">
        <v>4</v>
      </c>
      <c r="H112" s="337" t="s">
        <v>254</v>
      </c>
      <c r="I112" s="649">
        <v>21702020</v>
      </c>
      <c r="P112" s="337" t="s">
        <v>1420</v>
      </c>
      <c r="R112" s="337" t="s">
        <v>1416</v>
      </c>
      <c r="AT112" s="520"/>
      <c r="AU112" s="520"/>
      <c r="BC112" s="337" t="s">
        <v>1597</v>
      </c>
      <c r="BD112" s="337" t="s">
        <v>1335</v>
      </c>
      <c r="BE112" s="649" t="s">
        <v>3163</v>
      </c>
      <c r="BI112" s="337" t="str">
        <f t="shared" si="4"/>
        <v>('SM 402', 'OPV', 'Milho'),</v>
      </c>
      <c r="BU112" s="337" t="s">
        <v>2974</v>
      </c>
    </row>
    <row r="113" spans="1:73" ht="13.35" hidden="1" customHeight="1" x14ac:dyDescent="0.4">
      <c r="A113" s="337" t="s">
        <v>47</v>
      </c>
      <c r="B113" s="337" t="s">
        <v>255</v>
      </c>
      <c r="C113" s="653">
        <v>50402030</v>
      </c>
      <c r="E113" s="337" t="s">
        <v>201</v>
      </c>
      <c r="F113" s="337" t="s">
        <v>10</v>
      </c>
      <c r="H113" s="337" t="s">
        <v>201</v>
      </c>
      <c r="I113" s="649">
        <v>5090101</v>
      </c>
      <c r="P113" s="337" t="s">
        <v>1421</v>
      </c>
      <c r="R113" s="337" t="s">
        <v>1416</v>
      </c>
      <c r="AT113" s="520"/>
      <c r="AU113" s="520"/>
      <c r="BC113" s="337" t="s">
        <v>1598</v>
      </c>
      <c r="BD113" s="337" t="s">
        <v>1335</v>
      </c>
      <c r="BE113" s="649" t="s">
        <v>3163</v>
      </c>
      <c r="BI113" s="337" t="str">
        <f t="shared" si="4"/>
        <v>('SM 404', 'OPV', 'Milho'),</v>
      </c>
      <c r="BU113" s="337" t="s">
        <v>2975</v>
      </c>
    </row>
    <row r="114" spans="1:73" ht="13.35" hidden="1" customHeight="1" x14ac:dyDescent="0.4">
      <c r="A114" s="337" t="s">
        <v>47</v>
      </c>
      <c r="B114" s="337" t="s">
        <v>256</v>
      </c>
      <c r="C114" s="653">
        <v>50401030</v>
      </c>
      <c r="E114" s="337" t="s">
        <v>204</v>
      </c>
      <c r="F114" s="337" t="s">
        <v>10</v>
      </c>
      <c r="H114" s="337" t="s">
        <v>204</v>
      </c>
      <c r="I114" s="649">
        <v>5090102</v>
      </c>
      <c r="P114" s="337" t="s">
        <v>1422</v>
      </c>
      <c r="R114" s="337" t="s">
        <v>1416</v>
      </c>
      <c r="AT114" s="520"/>
      <c r="AU114" s="520"/>
      <c r="BC114" s="337" t="s">
        <v>1599</v>
      </c>
      <c r="BD114" s="337" t="s">
        <v>1335</v>
      </c>
      <c r="BE114" s="649" t="s">
        <v>3163</v>
      </c>
      <c r="BI114" s="337" t="str">
        <f t="shared" si="4"/>
        <v>('SM 612', 'OPV', 'Milho'),</v>
      </c>
      <c r="BU114" s="337" t="s">
        <v>2976</v>
      </c>
    </row>
    <row r="115" spans="1:73" ht="13.35" hidden="1" customHeight="1" x14ac:dyDescent="0.4">
      <c r="A115" s="337" t="s">
        <v>47</v>
      </c>
      <c r="B115" s="337" t="s">
        <v>257</v>
      </c>
      <c r="C115" s="653">
        <v>70401020</v>
      </c>
      <c r="E115" s="337" t="s">
        <v>258</v>
      </c>
      <c r="F115" s="337" t="s">
        <v>4</v>
      </c>
      <c r="H115" s="337" t="s">
        <v>258</v>
      </c>
      <c r="I115" s="649">
        <v>32001030</v>
      </c>
      <c r="P115" s="337" t="s">
        <v>1423</v>
      </c>
      <c r="R115" s="337" t="s">
        <v>1416</v>
      </c>
      <c r="AT115" s="520"/>
      <c r="AU115" s="520"/>
      <c r="BC115" s="337" t="s">
        <v>1600</v>
      </c>
      <c r="BD115" s="337" t="s">
        <v>1335</v>
      </c>
      <c r="BE115" s="649" t="s">
        <v>3163</v>
      </c>
      <c r="BI115" s="337" t="str">
        <f t="shared" si="4"/>
        <v>('SM 652', 'OPV', 'Milho'),</v>
      </c>
      <c r="BU115" s="337" t="s">
        <v>2977</v>
      </c>
    </row>
    <row r="116" spans="1:73" ht="13.35" hidden="1" customHeight="1" x14ac:dyDescent="0.4">
      <c r="A116" s="337" t="s">
        <v>47</v>
      </c>
      <c r="B116" s="337" t="s">
        <v>259</v>
      </c>
      <c r="C116" s="653">
        <v>70401010</v>
      </c>
      <c r="E116" s="337" t="s">
        <v>207</v>
      </c>
      <c r="F116" s="337" t="s">
        <v>10</v>
      </c>
      <c r="H116" s="337" t="s">
        <v>207</v>
      </c>
      <c r="I116" s="649">
        <v>5090203</v>
      </c>
      <c r="P116" s="337" t="s">
        <v>1424</v>
      </c>
      <c r="R116" s="337" t="s">
        <v>1416</v>
      </c>
      <c r="AT116" s="520"/>
      <c r="AU116" s="520"/>
      <c r="BC116" s="337" t="s">
        <v>1601</v>
      </c>
      <c r="BD116" s="337" t="s">
        <v>1335</v>
      </c>
      <c r="BE116" s="649" t="s">
        <v>3163</v>
      </c>
      <c r="BI116" s="337" t="str">
        <f t="shared" si="4"/>
        <v>('SP 1', 'OPV', 'Milho'),</v>
      </c>
      <c r="BU116" s="337" t="s">
        <v>2978</v>
      </c>
    </row>
    <row r="117" spans="1:73" ht="13.35" hidden="1" customHeight="1" x14ac:dyDescent="0.4">
      <c r="A117" s="337" t="s">
        <v>47</v>
      </c>
      <c r="B117" s="337" t="s">
        <v>260</v>
      </c>
      <c r="C117" s="653">
        <v>70402010</v>
      </c>
      <c r="E117" s="337" t="s">
        <v>209</v>
      </c>
      <c r="F117" s="337" t="s">
        <v>10</v>
      </c>
      <c r="H117" s="337" t="s">
        <v>209</v>
      </c>
      <c r="I117" s="649">
        <v>10050103</v>
      </c>
      <c r="P117" s="337" t="s">
        <v>1357</v>
      </c>
      <c r="R117" s="337" t="s">
        <v>1416</v>
      </c>
      <c r="AT117" s="520"/>
      <c r="AU117" s="520"/>
      <c r="BC117" s="337" t="s">
        <v>1602</v>
      </c>
      <c r="BD117" s="337" t="s">
        <v>1335</v>
      </c>
      <c r="BE117" s="649" t="s">
        <v>3163</v>
      </c>
      <c r="BI117" s="337" t="str">
        <f t="shared" si="4"/>
        <v>('SR 52', 'OPV', 'Milho'),</v>
      </c>
      <c r="BU117" s="337" t="s">
        <v>2979</v>
      </c>
    </row>
    <row r="118" spans="1:73" ht="13.35" hidden="1" customHeight="1" x14ac:dyDescent="0.4">
      <c r="A118" s="337" t="s">
        <v>47</v>
      </c>
      <c r="B118" s="337" t="s">
        <v>261</v>
      </c>
      <c r="C118" s="653">
        <v>70403020</v>
      </c>
      <c r="E118" s="337" t="s">
        <v>35</v>
      </c>
      <c r="F118" s="337" t="s">
        <v>6</v>
      </c>
      <c r="H118" s="337" t="s">
        <v>35</v>
      </c>
      <c r="I118" s="649">
        <v>60302030</v>
      </c>
      <c r="P118" s="337" t="s">
        <v>1358</v>
      </c>
      <c r="R118" s="337" t="s">
        <v>1416</v>
      </c>
      <c r="AT118" s="520"/>
      <c r="AU118" s="520"/>
      <c r="BC118" s="337" t="s">
        <v>1603</v>
      </c>
      <c r="BD118" s="337" t="s">
        <v>1335</v>
      </c>
      <c r="BE118" s="649" t="s">
        <v>3163</v>
      </c>
      <c r="BI118" s="337" t="str">
        <f t="shared" si="4"/>
        <v>('Sussuma', 'OPV', 'Milho'),</v>
      </c>
      <c r="BU118" s="337" t="s">
        <v>2980</v>
      </c>
    </row>
    <row r="119" spans="1:73" ht="13.35" hidden="1" customHeight="1" x14ac:dyDescent="0.4">
      <c r="A119" s="337" t="s">
        <v>47</v>
      </c>
      <c r="B119" s="337" t="s">
        <v>262</v>
      </c>
      <c r="C119" s="653">
        <v>70403010</v>
      </c>
      <c r="E119" s="337" t="s">
        <v>263</v>
      </c>
      <c r="F119" s="337" t="s">
        <v>4</v>
      </c>
      <c r="H119" s="337" t="s">
        <v>263</v>
      </c>
      <c r="I119" s="649">
        <v>32101010</v>
      </c>
      <c r="P119" s="337" t="s">
        <v>1425</v>
      </c>
      <c r="R119" s="337" t="s">
        <v>1416</v>
      </c>
      <c r="AT119" s="520"/>
      <c r="AU119" s="520"/>
      <c r="BC119" s="337" t="s">
        <v>1604</v>
      </c>
      <c r="BD119" s="337" t="s">
        <v>1335</v>
      </c>
      <c r="BE119" s="649" t="s">
        <v>3163</v>
      </c>
      <c r="BI119" s="337" t="str">
        <f t="shared" si="4"/>
        <v>('TL2COMP-lx', 'OPV', 'Milho'),</v>
      </c>
      <c r="BU119" s="337" t="s">
        <v>2981</v>
      </c>
    </row>
    <row r="120" spans="1:73" ht="13.35" hidden="1" customHeight="1" x14ac:dyDescent="0.4">
      <c r="A120" s="337" t="s">
        <v>50</v>
      </c>
      <c r="B120" s="337" t="s">
        <v>50</v>
      </c>
      <c r="C120" s="653">
        <v>70501010</v>
      </c>
      <c r="E120" s="337" t="s">
        <v>264</v>
      </c>
      <c r="F120" s="337" t="s">
        <v>4</v>
      </c>
      <c r="H120" s="337" t="s">
        <v>264</v>
      </c>
      <c r="I120" s="649">
        <v>11603020</v>
      </c>
      <c r="P120" s="337" t="s">
        <v>1426</v>
      </c>
      <c r="R120" s="337" t="s">
        <v>1416</v>
      </c>
      <c r="BC120" s="337" t="s">
        <v>287</v>
      </c>
      <c r="BD120" s="337" t="s">
        <v>1335</v>
      </c>
      <c r="BE120" s="649" t="s">
        <v>3163</v>
      </c>
      <c r="BI120" s="337" t="str">
        <f t="shared" si="4"/>
        <v>('Tsangano', 'OPV', 'Milho'),</v>
      </c>
      <c r="BU120" s="337" t="s">
        <v>2982</v>
      </c>
    </row>
    <row r="121" spans="1:73" ht="13.35" hidden="1" customHeight="1" x14ac:dyDescent="0.4">
      <c r="A121" s="337" t="s">
        <v>53</v>
      </c>
      <c r="B121" s="337" t="s">
        <v>53</v>
      </c>
      <c r="C121" s="653">
        <v>70502010</v>
      </c>
      <c r="E121" s="337" t="s">
        <v>119</v>
      </c>
      <c r="F121" s="337" t="s">
        <v>97</v>
      </c>
      <c r="H121" s="337" t="s">
        <v>119</v>
      </c>
      <c r="I121" s="649">
        <v>20501030</v>
      </c>
      <c r="P121" s="337" t="s">
        <v>1427</v>
      </c>
      <c r="R121" s="337" t="s">
        <v>1322</v>
      </c>
      <c r="BC121" s="337" t="s">
        <v>1605</v>
      </c>
      <c r="BD121" s="337" t="s">
        <v>1335</v>
      </c>
      <c r="BE121" s="649" t="s">
        <v>3163</v>
      </c>
      <c r="BI121" s="337" t="str">
        <f t="shared" si="4"/>
        <v>('ZM 523', 'OPV', 'Milho'),</v>
      </c>
      <c r="BU121" s="337" t="s">
        <v>2983</v>
      </c>
    </row>
    <row r="122" spans="1:73" ht="13.35" hidden="1" customHeight="1" x14ac:dyDescent="0.4">
      <c r="A122" s="337" t="s">
        <v>53</v>
      </c>
      <c r="B122" s="337" t="s">
        <v>265</v>
      </c>
      <c r="C122" s="653">
        <v>70601010</v>
      </c>
      <c r="E122" s="337" t="s">
        <v>212</v>
      </c>
      <c r="F122" s="337" t="s">
        <v>10</v>
      </c>
      <c r="H122" s="337" t="s">
        <v>212</v>
      </c>
      <c r="I122" s="649">
        <v>7110101</v>
      </c>
      <c r="P122" s="337" t="s">
        <v>1428</v>
      </c>
      <c r="R122" s="337" t="s">
        <v>1322</v>
      </c>
      <c r="BC122" s="337" t="s">
        <v>1606</v>
      </c>
      <c r="BD122" s="337" t="s">
        <v>1335</v>
      </c>
      <c r="BE122" s="649" t="s">
        <v>3163</v>
      </c>
      <c r="BI122" s="337" t="str">
        <f t="shared" si="4"/>
        <v>('ZM2-40', 'OPV', 'Milho'),</v>
      </c>
      <c r="BU122" s="337" t="s">
        <v>2984</v>
      </c>
    </row>
    <row r="123" spans="1:73" ht="13.35" hidden="1" customHeight="1" x14ac:dyDescent="0.4">
      <c r="A123" s="337" t="s">
        <v>53</v>
      </c>
      <c r="B123" s="337" t="s">
        <v>266</v>
      </c>
      <c r="C123" s="653">
        <v>70602040</v>
      </c>
      <c r="E123" s="337" t="s">
        <v>215</v>
      </c>
      <c r="F123" s="337" t="s">
        <v>10</v>
      </c>
      <c r="H123" s="337" t="s">
        <v>215</v>
      </c>
      <c r="I123" s="649">
        <v>1070301</v>
      </c>
      <c r="P123" s="337" t="s">
        <v>1429</v>
      </c>
      <c r="R123" s="337" t="s">
        <v>1322</v>
      </c>
      <c r="BC123" s="337" t="s">
        <v>1607</v>
      </c>
      <c r="BD123" s="337" t="s">
        <v>1335</v>
      </c>
      <c r="BE123" s="649" t="s">
        <v>3163</v>
      </c>
      <c r="BI123" s="337" t="str">
        <f t="shared" si="4"/>
        <v>('ZM523', 'OPV', 'Milho'),</v>
      </c>
      <c r="BU123" s="337" t="s">
        <v>2985</v>
      </c>
    </row>
    <row r="124" spans="1:73" ht="13.35" hidden="1" customHeight="1" x14ac:dyDescent="0.4">
      <c r="A124" s="337" t="s">
        <v>53</v>
      </c>
      <c r="B124" s="337" t="s">
        <v>268</v>
      </c>
      <c r="C124" s="653">
        <v>70603040</v>
      </c>
      <c r="E124" s="337" t="s">
        <v>143</v>
      </c>
      <c r="F124" s="337" t="s">
        <v>20</v>
      </c>
      <c r="H124" s="337" t="s">
        <v>143</v>
      </c>
      <c r="I124" s="649">
        <v>4080402</v>
      </c>
      <c r="P124" s="337" t="s">
        <v>1430</v>
      </c>
      <c r="R124" s="337" t="s">
        <v>1322</v>
      </c>
      <c r="BC124" s="337" t="s">
        <v>43</v>
      </c>
      <c r="BD124" s="337" t="s">
        <v>1334</v>
      </c>
      <c r="BE124" s="649" t="s">
        <v>3163</v>
      </c>
      <c r="BI124" s="337" t="str">
        <f t="shared" si="4"/>
        <v>('Changara', 'OPV', 'Mexoeira'),</v>
      </c>
      <c r="BU124" s="337" t="s">
        <v>2986</v>
      </c>
    </row>
    <row r="125" spans="1:73" ht="13.35" hidden="1" customHeight="1" x14ac:dyDescent="0.4">
      <c r="A125" s="337" t="s">
        <v>53</v>
      </c>
      <c r="B125" s="337" t="s">
        <v>270</v>
      </c>
      <c r="C125" s="653">
        <v>70603010</v>
      </c>
      <c r="E125" s="337" t="s">
        <v>267</v>
      </c>
      <c r="F125" s="337" t="s">
        <v>24</v>
      </c>
      <c r="H125" s="337" t="s">
        <v>267</v>
      </c>
      <c r="I125" s="649">
        <v>31201070</v>
      </c>
      <c r="P125" s="337" t="s">
        <v>1431</v>
      </c>
      <c r="R125" s="337" t="s">
        <v>1322</v>
      </c>
      <c r="BC125" s="337" t="s">
        <v>1563</v>
      </c>
      <c r="BD125" s="337" t="s">
        <v>1334</v>
      </c>
      <c r="BE125" s="649" t="s">
        <v>3163</v>
      </c>
      <c r="BI125" s="337" t="str">
        <f t="shared" si="4"/>
        <v>('Kuphanjala 1', 'OPV', 'Mexoeira'),</v>
      </c>
      <c r="BU125" s="337" t="s">
        <v>2987</v>
      </c>
    </row>
    <row r="126" spans="1:73" ht="13.35" hidden="1" customHeight="1" x14ac:dyDescent="0.4">
      <c r="A126" s="337" t="s">
        <v>53</v>
      </c>
      <c r="B126" s="337" t="s">
        <v>271</v>
      </c>
      <c r="C126" s="653">
        <v>70602020</v>
      </c>
      <c r="E126" s="337" t="s">
        <v>217</v>
      </c>
      <c r="F126" s="337" t="s">
        <v>10</v>
      </c>
      <c r="H126" s="337" t="s">
        <v>217</v>
      </c>
      <c r="I126" s="649">
        <v>9100104</v>
      </c>
      <c r="P126" s="337" t="s">
        <v>1432</v>
      </c>
      <c r="R126" s="337" t="s">
        <v>1322</v>
      </c>
      <c r="BC126" s="337" t="s">
        <v>1564</v>
      </c>
      <c r="BD126" s="337" t="s">
        <v>1334</v>
      </c>
      <c r="BE126" s="649" t="s">
        <v>3163</v>
      </c>
      <c r="BI126" s="337" t="str">
        <f t="shared" si="4"/>
        <v>('Kuphanjala 2', 'OPV', 'Mexoeira'),</v>
      </c>
      <c r="BU126" s="337" t="s">
        <v>2988</v>
      </c>
    </row>
    <row r="127" spans="1:73" ht="13.35" hidden="1" customHeight="1" x14ac:dyDescent="0.4">
      <c r="A127" s="337" t="s">
        <v>53</v>
      </c>
      <c r="B127" s="337" t="s">
        <v>272</v>
      </c>
      <c r="C127" s="653">
        <v>90302010</v>
      </c>
      <c r="E127" s="337" t="s">
        <v>38</v>
      </c>
      <c r="F127" s="337" t="s">
        <v>6</v>
      </c>
      <c r="H127" s="337" t="s">
        <v>38</v>
      </c>
      <c r="I127" s="649">
        <v>90203020</v>
      </c>
      <c r="P127" s="337" t="s">
        <v>668</v>
      </c>
      <c r="R127" s="337" t="s">
        <v>1322</v>
      </c>
      <c r="BC127" s="337" t="s">
        <v>1357</v>
      </c>
      <c r="BD127" s="337" t="s">
        <v>1334</v>
      </c>
      <c r="BE127" s="649" t="s">
        <v>3163</v>
      </c>
      <c r="BI127" s="337" t="str">
        <f t="shared" si="4"/>
        <v>('Não conheço', 'OPV', 'Mexoeira'),</v>
      </c>
      <c r="BU127" s="337" t="s">
        <v>2989</v>
      </c>
    </row>
    <row r="128" spans="1:73" ht="13.35" hidden="1" customHeight="1" x14ac:dyDescent="0.4">
      <c r="A128" s="337" t="s">
        <v>56</v>
      </c>
      <c r="B128" s="337" t="s">
        <v>56</v>
      </c>
      <c r="C128" s="653">
        <v>90306020</v>
      </c>
      <c r="E128" s="337" t="s">
        <v>245</v>
      </c>
      <c r="F128" s="337" t="s">
        <v>64</v>
      </c>
      <c r="H128" s="337" t="s">
        <v>245</v>
      </c>
      <c r="I128" s="649">
        <v>21601010</v>
      </c>
      <c r="P128" s="337" t="s">
        <v>1357</v>
      </c>
      <c r="R128" s="337" t="s">
        <v>1322</v>
      </c>
      <c r="BC128" s="337" t="s">
        <v>1358</v>
      </c>
      <c r="BD128" s="337" t="s">
        <v>1334</v>
      </c>
      <c r="BE128" s="649" t="s">
        <v>3163</v>
      </c>
      <c r="BI128" s="337" t="str">
        <f t="shared" si="4"/>
        <v>('Outra variedade', 'OPV', 'Mexoeira'),</v>
      </c>
      <c r="BU128" s="337" t="s">
        <v>2990</v>
      </c>
    </row>
    <row r="129" spans="1:73" ht="13.35" hidden="1" customHeight="1" x14ac:dyDescent="0.4">
      <c r="A129" s="337" t="s">
        <v>27</v>
      </c>
      <c r="B129" s="337" t="s">
        <v>273</v>
      </c>
      <c r="C129" s="653">
        <v>90301130</v>
      </c>
      <c r="E129" s="337" t="s">
        <v>274</v>
      </c>
      <c r="F129" s="337" t="s">
        <v>4</v>
      </c>
      <c r="H129" s="337" t="s">
        <v>274</v>
      </c>
      <c r="I129" s="649">
        <v>60901030</v>
      </c>
      <c r="P129" s="337" t="s">
        <v>1358</v>
      </c>
      <c r="R129" s="337" t="s">
        <v>1322</v>
      </c>
      <c r="BC129" s="337" t="s">
        <v>67</v>
      </c>
      <c r="BD129" s="337" t="s">
        <v>1333</v>
      </c>
      <c r="BE129" s="649" t="s">
        <v>3163</v>
      </c>
      <c r="BI129" s="337" t="str">
        <f t="shared" si="4"/>
        <v>('Chókwè', 'OPV', 'Mapira'),</v>
      </c>
      <c r="BU129" s="337" t="s">
        <v>2991</v>
      </c>
    </row>
    <row r="130" spans="1:73" ht="13.35" hidden="1" customHeight="1" x14ac:dyDescent="0.4">
      <c r="A130" s="337" t="s">
        <v>27</v>
      </c>
      <c r="B130" s="337" t="s">
        <v>27</v>
      </c>
      <c r="C130" s="653">
        <v>90303010</v>
      </c>
      <c r="E130" s="337" t="s">
        <v>275</v>
      </c>
      <c r="F130" s="337" t="s">
        <v>14</v>
      </c>
      <c r="H130" s="337" t="s">
        <v>275</v>
      </c>
      <c r="I130" s="649">
        <v>51101020</v>
      </c>
      <c r="P130" s="337" t="s">
        <v>1433</v>
      </c>
      <c r="R130" s="337" t="s">
        <v>1322</v>
      </c>
      <c r="BC130" s="337" t="s">
        <v>277</v>
      </c>
      <c r="BD130" s="337" t="s">
        <v>1333</v>
      </c>
      <c r="BE130" s="649" t="s">
        <v>3163</v>
      </c>
      <c r="BI130" s="337" t="str">
        <f t="shared" si="4"/>
        <v>('Macia', 'OPV', 'Mapira'),</v>
      </c>
      <c r="BU130" s="337" t="s">
        <v>2992</v>
      </c>
    </row>
    <row r="131" spans="1:73" ht="13.35" hidden="1" customHeight="1" x14ac:dyDescent="0.4">
      <c r="A131" s="337" t="s">
        <v>27</v>
      </c>
      <c r="B131" s="337" t="s">
        <v>276</v>
      </c>
      <c r="C131" s="653">
        <v>90304010</v>
      </c>
      <c r="E131" s="337" t="s">
        <v>219</v>
      </c>
      <c r="F131" s="337" t="s">
        <v>10</v>
      </c>
      <c r="H131" s="337" t="s">
        <v>219</v>
      </c>
      <c r="I131" s="649">
        <v>9100202</v>
      </c>
      <c r="P131" s="337" t="s">
        <v>1434</v>
      </c>
      <c r="R131" s="337" t="s">
        <v>1322</v>
      </c>
      <c r="BC131" s="337" t="s">
        <v>178</v>
      </c>
      <c r="BD131" s="337" t="s">
        <v>1333</v>
      </c>
      <c r="BE131" s="649" t="s">
        <v>3163</v>
      </c>
      <c r="BI131" s="337" t="str">
        <f t="shared" ref="BI131:BI194" si="5">"('"&amp;BC131&amp;"', '"&amp;BE131&amp;"', '"&amp;BD131&amp;"'),"</f>
        <v>('Mapupulo', 'OPV', 'Mapira'),</v>
      </c>
      <c r="BU131" s="337" t="s">
        <v>2993</v>
      </c>
    </row>
    <row r="132" spans="1:73" ht="13.35" hidden="1" customHeight="1" x14ac:dyDescent="0.4">
      <c r="A132" s="337" t="s">
        <v>27</v>
      </c>
      <c r="B132" s="337" t="s">
        <v>277</v>
      </c>
      <c r="C132" s="653">
        <v>90301020</v>
      </c>
      <c r="E132" s="337" t="s">
        <v>220</v>
      </c>
      <c r="F132" s="337" t="s">
        <v>10</v>
      </c>
      <c r="H132" s="337" t="s">
        <v>220</v>
      </c>
      <c r="I132" s="649">
        <v>9100105</v>
      </c>
      <c r="P132" s="337" t="s">
        <v>1435</v>
      </c>
      <c r="R132" s="337" t="s">
        <v>1322</v>
      </c>
      <c r="BC132" s="337" t="s">
        <v>1552</v>
      </c>
      <c r="BD132" s="337" t="s">
        <v>1333</v>
      </c>
      <c r="BE132" s="649" t="s">
        <v>3163</v>
      </c>
      <c r="BI132" s="337" t="str">
        <f t="shared" si="5"/>
        <v>('Matica 1', 'OPV', 'Mapira'),</v>
      </c>
      <c r="BU132" s="337" t="s">
        <v>2994</v>
      </c>
    </row>
    <row r="133" spans="1:73" ht="13.35" hidden="1" customHeight="1" x14ac:dyDescent="0.4">
      <c r="A133" s="337" t="s">
        <v>27</v>
      </c>
      <c r="B133" s="337" t="s">
        <v>278</v>
      </c>
      <c r="C133" s="653">
        <v>90305020</v>
      </c>
      <c r="E133" s="337" t="s">
        <v>171</v>
      </c>
      <c r="F133" s="337" t="s">
        <v>31</v>
      </c>
      <c r="H133" s="337" t="s">
        <v>171</v>
      </c>
      <c r="I133" s="649">
        <v>10030101</v>
      </c>
      <c r="P133" s="337" t="s">
        <v>1436</v>
      </c>
      <c r="R133" s="337" t="s">
        <v>1322</v>
      </c>
      <c r="BC133" s="337" t="s">
        <v>1510</v>
      </c>
      <c r="BD133" s="337" t="s">
        <v>1333</v>
      </c>
      <c r="BE133" s="649" t="s">
        <v>3163</v>
      </c>
      <c r="BI133" s="337" t="str">
        <f t="shared" si="5"/>
        <v>('Matica 2', 'OPV', 'Mapira'),</v>
      </c>
      <c r="BU133" s="337" t="s">
        <v>2995</v>
      </c>
    </row>
    <row r="134" spans="1:73" ht="13.35" hidden="1" customHeight="1" x14ac:dyDescent="0.4">
      <c r="A134" s="337" t="s">
        <v>27</v>
      </c>
      <c r="B134" s="337" t="s">
        <v>279</v>
      </c>
      <c r="C134" s="653">
        <v>90301010</v>
      </c>
      <c r="E134" s="337" t="s">
        <v>280</v>
      </c>
      <c r="F134" s="337" t="s">
        <v>4</v>
      </c>
      <c r="H134" s="337" t="s">
        <v>280</v>
      </c>
      <c r="I134" s="649">
        <v>61003010</v>
      </c>
      <c r="P134" s="337" t="s">
        <v>1437</v>
      </c>
      <c r="R134" s="337" t="s">
        <v>1322</v>
      </c>
      <c r="BC134" s="337" t="s">
        <v>1553</v>
      </c>
      <c r="BD134" s="337" t="s">
        <v>1333</v>
      </c>
      <c r="BE134" s="649" t="s">
        <v>3163</v>
      </c>
      <c r="BI134" s="337" t="str">
        <f t="shared" si="5"/>
        <v>('Mucuvea', 'OPV', 'Mapira'),</v>
      </c>
      <c r="BU134" s="337" t="s">
        <v>2996</v>
      </c>
    </row>
    <row r="135" spans="1:73" ht="13.35" hidden="1" customHeight="1" x14ac:dyDescent="0.4">
      <c r="A135" s="337" t="s">
        <v>27</v>
      </c>
      <c r="B135" s="337" t="s">
        <v>281</v>
      </c>
      <c r="C135" s="653">
        <v>90302020</v>
      </c>
      <c r="E135" s="337" t="s">
        <v>282</v>
      </c>
      <c r="F135" s="337" t="s">
        <v>4</v>
      </c>
      <c r="H135" s="337" t="s">
        <v>282</v>
      </c>
      <c r="I135" s="649">
        <v>51202010</v>
      </c>
      <c r="P135" s="337" t="s">
        <v>1438</v>
      </c>
      <c r="R135" s="337" t="s">
        <v>1323</v>
      </c>
      <c r="BC135" s="337" t="s">
        <v>1554</v>
      </c>
      <c r="BD135" s="337" t="s">
        <v>1333</v>
      </c>
      <c r="BE135" s="649" t="s">
        <v>3163</v>
      </c>
      <c r="BI135" s="337" t="str">
        <f t="shared" si="5"/>
        <v>('Mussequesse', 'OPV', 'Mapira'),</v>
      </c>
      <c r="BU135" s="337" t="s">
        <v>2997</v>
      </c>
    </row>
    <row r="136" spans="1:73" ht="13.35" hidden="1" customHeight="1" x14ac:dyDescent="0.4">
      <c r="A136" s="337" t="s">
        <v>27</v>
      </c>
      <c r="B136" s="337" t="s">
        <v>283</v>
      </c>
      <c r="C136" s="653">
        <v>90305010</v>
      </c>
      <c r="E136" s="337" t="s">
        <v>222</v>
      </c>
      <c r="F136" s="337" t="s">
        <v>10</v>
      </c>
      <c r="H136" s="337" t="s">
        <v>222</v>
      </c>
      <c r="I136" s="649">
        <v>8090202</v>
      </c>
      <c r="P136" s="337" t="s">
        <v>1439</v>
      </c>
      <c r="R136" s="337" t="s">
        <v>1323</v>
      </c>
      <c r="BC136" s="337" t="s">
        <v>1357</v>
      </c>
      <c r="BD136" s="337" t="s">
        <v>1333</v>
      </c>
      <c r="BE136" s="649" t="s">
        <v>3163</v>
      </c>
      <c r="BI136" s="337" t="str">
        <f t="shared" si="5"/>
        <v>('Não conheço', 'OPV', 'Mapira'),</v>
      </c>
      <c r="BU136" s="337" t="s">
        <v>2998</v>
      </c>
    </row>
    <row r="137" spans="1:73" ht="13.35" hidden="1" customHeight="1" x14ac:dyDescent="0.4">
      <c r="A137" s="337" t="s">
        <v>27</v>
      </c>
      <c r="B137" s="337" t="s">
        <v>284</v>
      </c>
      <c r="C137" s="653">
        <v>90304020</v>
      </c>
      <c r="E137" s="337" t="s">
        <v>41</v>
      </c>
      <c r="F137" s="337" t="s">
        <v>6</v>
      </c>
      <c r="H137" s="337" t="s">
        <v>41</v>
      </c>
      <c r="I137" s="649">
        <v>70202040</v>
      </c>
      <c r="P137" s="337" t="s">
        <v>1440</v>
      </c>
      <c r="R137" s="337" t="s">
        <v>1323</v>
      </c>
      <c r="BC137" s="337" t="s">
        <v>1555</v>
      </c>
      <c r="BD137" s="337" t="s">
        <v>1333</v>
      </c>
      <c r="BE137" s="649" t="s">
        <v>3163</v>
      </c>
      <c r="BI137" s="337" t="str">
        <f t="shared" si="5"/>
        <v>('Otela', 'OPV', 'Mapira'),</v>
      </c>
      <c r="BU137" s="337" t="s">
        <v>2999</v>
      </c>
    </row>
    <row r="138" spans="1:73" ht="13.35" hidden="1" customHeight="1" x14ac:dyDescent="0.4">
      <c r="A138" s="337" t="s">
        <v>27</v>
      </c>
      <c r="B138" s="337" t="s">
        <v>286</v>
      </c>
      <c r="C138" s="653">
        <v>90306030</v>
      </c>
      <c r="E138" s="337" t="s">
        <v>44</v>
      </c>
      <c r="F138" s="337" t="s">
        <v>6</v>
      </c>
      <c r="H138" s="337" t="s">
        <v>44</v>
      </c>
      <c r="I138" s="649">
        <v>70302010</v>
      </c>
      <c r="P138" s="337" t="s">
        <v>1357</v>
      </c>
      <c r="R138" s="337" t="s">
        <v>1323</v>
      </c>
      <c r="BC138" s="337" t="s">
        <v>1358</v>
      </c>
      <c r="BD138" s="337" t="s">
        <v>1333</v>
      </c>
      <c r="BE138" s="649" t="s">
        <v>3163</v>
      </c>
      <c r="BI138" s="337" t="str">
        <f t="shared" si="5"/>
        <v>('Outra variedade', 'OPV', 'Mapira'),</v>
      </c>
      <c r="BU138" s="337" t="s">
        <v>3000</v>
      </c>
    </row>
    <row r="139" spans="1:73" ht="13.35" hidden="1" customHeight="1" x14ac:dyDescent="0.4">
      <c r="A139" s="337" t="s">
        <v>27</v>
      </c>
      <c r="B139" s="337" t="s">
        <v>288</v>
      </c>
      <c r="C139" s="653">
        <v>90306060</v>
      </c>
      <c r="E139" s="337" t="s">
        <v>248</v>
      </c>
      <c r="F139" s="337" t="s">
        <v>64</v>
      </c>
      <c r="H139" s="337" t="s">
        <v>248</v>
      </c>
      <c r="I139" s="649">
        <v>41004020</v>
      </c>
      <c r="P139" s="337" t="s">
        <v>1441</v>
      </c>
      <c r="R139" s="337" t="s">
        <v>1323</v>
      </c>
      <c r="BC139" s="337" t="s">
        <v>1556</v>
      </c>
      <c r="BD139" s="337" t="s">
        <v>1333</v>
      </c>
      <c r="BE139" s="649" t="s">
        <v>3163</v>
      </c>
      <c r="BI139" s="337" t="str">
        <f t="shared" si="5"/>
        <v>('SHMOZ084', 'OPV', 'Mapira'),</v>
      </c>
      <c r="BU139" s="337" t="s">
        <v>3001</v>
      </c>
    </row>
    <row r="140" spans="1:73" ht="13.35" hidden="1" customHeight="1" x14ac:dyDescent="0.4">
      <c r="A140" s="337" t="s">
        <v>27</v>
      </c>
      <c r="B140" s="337" t="s">
        <v>290</v>
      </c>
      <c r="C140" s="653">
        <v>90306010</v>
      </c>
      <c r="E140" s="337" t="s">
        <v>269</v>
      </c>
      <c r="F140" s="337" t="s">
        <v>24</v>
      </c>
      <c r="H140" s="337" t="s">
        <v>269</v>
      </c>
      <c r="I140" s="649">
        <v>31201010</v>
      </c>
      <c r="P140" s="337" t="s">
        <v>1358</v>
      </c>
      <c r="R140" s="337" t="s">
        <v>1323</v>
      </c>
      <c r="BC140" s="337" t="s">
        <v>1557</v>
      </c>
      <c r="BD140" s="337" t="s">
        <v>1333</v>
      </c>
      <c r="BE140" s="649" t="s">
        <v>3163</v>
      </c>
      <c r="BI140" s="337" t="str">
        <f t="shared" si="5"/>
        <v>('SHMOZ103', 'OPV', 'Mapira'),</v>
      </c>
    </row>
    <row r="141" spans="1:73" ht="13.35" hidden="1" customHeight="1" x14ac:dyDescent="0.4">
      <c r="A141" s="337" t="s">
        <v>27</v>
      </c>
      <c r="B141" s="337" t="s">
        <v>291</v>
      </c>
      <c r="C141" s="653">
        <v>90301140</v>
      </c>
      <c r="E141" s="337" t="s">
        <v>292</v>
      </c>
      <c r="F141" s="337" t="s">
        <v>4</v>
      </c>
      <c r="H141" s="337" t="s">
        <v>292</v>
      </c>
      <c r="I141" s="649">
        <v>81302020</v>
      </c>
      <c r="P141" s="337" t="s">
        <v>1442</v>
      </c>
      <c r="R141" s="337" t="s">
        <v>1323</v>
      </c>
      <c r="BC141" s="337" t="s">
        <v>1558</v>
      </c>
      <c r="BD141" s="337" t="s">
        <v>1333</v>
      </c>
      <c r="BE141" s="649" t="s">
        <v>3163</v>
      </c>
      <c r="BI141" s="337" t="str">
        <f t="shared" si="5"/>
        <v>('SHMOZ150', 'OPV', 'Mapira'),</v>
      </c>
    </row>
    <row r="142" spans="1:73" ht="13.35" hidden="1" customHeight="1" x14ac:dyDescent="0.4">
      <c r="A142" s="337" t="s">
        <v>55</v>
      </c>
      <c r="B142" s="337" t="s">
        <v>293</v>
      </c>
      <c r="C142" s="653">
        <v>90303020</v>
      </c>
      <c r="E142" s="337" t="s">
        <v>250</v>
      </c>
      <c r="F142" s="337" t="s">
        <v>64</v>
      </c>
      <c r="H142" s="337" t="s">
        <v>250</v>
      </c>
      <c r="I142" s="649">
        <v>41001010</v>
      </c>
      <c r="P142" s="337" t="s">
        <v>1443</v>
      </c>
      <c r="R142" s="337" t="s">
        <v>1323</v>
      </c>
      <c r="BC142" s="337" t="s">
        <v>1559</v>
      </c>
      <c r="BD142" s="337" t="s">
        <v>1333</v>
      </c>
      <c r="BE142" s="649" t="s">
        <v>3163</v>
      </c>
      <c r="BI142" s="337" t="str">
        <f t="shared" si="5"/>
        <v>('SHOZ138', 'OPV', 'Mapira'),</v>
      </c>
    </row>
    <row r="143" spans="1:73" ht="13.35" hidden="1" customHeight="1" x14ac:dyDescent="0.4">
      <c r="A143" s="337" t="s">
        <v>55</v>
      </c>
      <c r="B143" s="337" t="s">
        <v>294</v>
      </c>
      <c r="C143" s="653">
        <v>90306050</v>
      </c>
      <c r="E143" s="337" t="s">
        <v>181</v>
      </c>
      <c r="F143" s="337" t="s">
        <v>134</v>
      </c>
      <c r="H143" s="337" t="s">
        <v>181</v>
      </c>
      <c r="I143" s="649">
        <v>3060301</v>
      </c>
      <c r="P143" s="337" t="s">
        <v>1444</v>
      </c>
      <c r="R143" s="337" t="s">
        <v>1323</v>
      </c>
      <c r="BC143" s="337" t="s">
        <v>1560</v>
      </c>
      <c r="BD143" s="337" t="s">
        <v>1333</v>
      </c>
      <c r="BE143" s="649" t="s">
        <v>3163</v>
      </c>
      <c r="BI143" s="337" t="str">
        <f t="shared" si="5"/>
        <v>('Sima', 'OPV', 'Mapira'),</v>
      </c>
    </row>
    <row r="144" spans="1:73" ht="13.35" hidden="1" customHeight="1" x14ac:dyDescent="0.4">
      <c r="A144" s="337" t="s">
        <v>55</v>
      </c>
      <c r="B144" s="337" t="s">
        <v>295</v>
      </c>
      <c r="C144" s="653">
        <v>90303030</v>
      </c>
      <c r="E144" s="337" t="s">
        <v>47</v>
      </c>
      <c r="F144" s="337" t="s">
        <v>6</v>
      </c>
      <c r="H144" s="337" t="s">
        <v>47</v>
      </c>
      <c r="I144" s="649">
        <v>50402010</v>
      </c>
      <c r="P144" s="337" t="s">
        <v>1445</v>
      </c>
      <c r="R144" s="337" t="s">
        <v>1324</v>
      </c>
      <c r="BC144" s="337" t="s">
        <v>1561</v>
      </c>
      <c r="BD144" s="337" t="s">
        <v>1333</v>
      </c>
      <c r="BE144" s="649" t="s">
        <v>3163</v>
      </c>
      <c r="BI144" s="337" t="str">
        <f t="shared" si="5"/>
        <v>('SV 2', 'OPV', 'Mapira'),</v>
      </c>
    </row>
    <row r="145" spans="1:61" ht="13.35" hidden="1" customHeight="1" x14ac:dyDescent="0.4">
      <c r="A145" s="337" t="s">
        <v>55</v>
      </c>
      <c r="B145" s="337" t="s">
        <v>296</v>
      </c>
      <c r="C145" s="653">
        <v>90302030</v>
      </c>
      <c r="E145" s="337" t="s">
        <v>120</v>
      </c>
      <c r="F145" s="337" t="s">
        <v>97</v>
      </c>
      <c r="H145" s="337" t="s">
        <v>120</v>
      </c>
      <c r="I145" s="649">
        <v>40601030</v>
      </c>
      <c r="P145" s="337" t="s">
        <v>1446</v>
      </c>
      <c r="R145" s="337" t="s">
        <v>1324</v>
      </c>
      <c r="BC145" s="337" t="s">
        <v>1562</v>
      </c>
      <c r="BD145" s="337" t="s">
        <v>1333</v>
      </c>
      <c r="BE145" s="649" t="s">
        <v>3163</v>
      </c>
      <c r="BI145" s="337" t="str">
        <f t="shared" si="5"/>
        <v>('Tocole', 'OPV', 'Mapira'),</v>
      </c>
    </row>
    <row r="146" spans="1:61" ht="13.35" hidden="1" customHeight="1" x14ac:dyDescent="0.4">
      <c r="A146" s="337" t="s">
        <v>55</v>
      </c>
      <c r="B146" s="337" t="s">
        <v>297</v>
      </c>
      <c r="C146" s="653">
        <v>90306040</v>
      </c>
      <c r="E146" s="337" t="s">
        <v>298</v>
      </c>
      <c r="F146" s="337" t="s">
        <v>4</v>
      </c>
      <c r="H146" s="337" t="s">
        <v>298</v>
      </c>
      <c r="I146" s="649">
        <v>90101990</v>
      </c>
      <c r="P146" s="337" t="s">
        <v>1447</v>
      </c>
      <c r="R146" s="337" t="s">
        <v>1324</v>
      </c>
      <c r="BC146" s="337" t="s">
        <v>1527</v>
      </c>
      <c r="BD146" s="337" t="s">
        <v>1309</v>
      </c>
      <c r="BE146" s="649" t="s">
        <v>3163</v>
      </c>
      <c r="BI146" s="337" t="str">
        <f t="shared" si="5"/>
        <v>('Chinhembwe', 'OPV', 'Mandioca'),</v>
      </c>
    </row>
    <row r="147" spans="1:61" ht="13.35" hidden="1" customHeight="1" x14ac:dyDescent="0.4">
      <c r="A147" s="337" t="s">
        <v>55</v>
      </c>
      <c r="B147" s="337" t="s">
        <v>299</v>
      </c>
      <c r="C147" s="653">
        <v>90401060</v>
      </c>
      <c r="E147" s="337" t="s">
        <v>50</v>
      </c>
      <c r="F147" s="337" t="s">
        <v>6</v>
      </c>
      <c r="H147" s="337" t="s">
        <v>50</v>
      </c>
      <c r="I147" s="649">
        <v>70501010</v>
      </c>
      <c r="P147" s="337" t="s">
        <v>1357</v>
      </c>
      <c r="R147" s="337" t="s">
        <v>1324</v>
      </c>
      <c r="BC147" s="337" t="s">
        <v>1528</v>
      </c>
      <c r="BD147" s="337" t="s">
        <v>1309</v>
      </c>
      <c r="BE147" s="649" t="s">
        <v>3163</v>
      </c>
      <c r="BI147" s="337" t="str">
        <f t="shared" si="5"/>
        <v>('Clone 1', 'OPV', 'Mandioca'),</v>
      </c>
    </row>
    <row r="148" spans="1:61" ht="13.35" hidden="1" customHeight="1" x14ac:dyDescent="0.4">
      <c r="A148" s="337" t="s">
        <v>55</v>
      </c>
      <c r="B148" s="337" t="s">
        <v>55</v>
      </c>
      <c r="C148" s="653">
        <v>90401040</v>
      </c>
      <c r="E148" s="337" t="s">
        <v>300</v>
      </c>
      <c r="F148" s="337" t="s">
        <v>4</v>
      </c>
      <c r="H148" s="337" t="s">
        <v>300</v>
      </c>
      <c r="I148" s="649">
        <v>51301010</v>
      </c>
      <c r="P148" s="337" t="s">
        <v>1358</v>
      </c>
      <c r="R148" s="337" t="s">
        <v>1324</v>
      </c>
      <c r="BC148" s="337" t="s">
        <v>1529</v>
      </c>
      <c r="BD148" s="337" t="s">
        <v>1309</v>
      </c>
      <c r="BE148" s="649" t="s">
        <v>3163</v>
      </c>
      <c r="BI148" s="337" t="str">
        <f t="shared" si="5"/>
        <v>('Clone 3', 'OPV', 'Mandioca'),</v>
      </c>
    </row>
    <row r="149" spans="1:61" ht="13.35" hidden="1" customHeight="1" x14ac:dyDescent="0.4">
      <c r="A149" s="337" t="s">
        <v>55</v>
      </c>
      <c r="B149" s="337" t="s">
        <v>301</v>
      </c>
      <c r="C149" s="653">
        <v>90403030</v>
      </c>
      <c r="E149" s="337" t="s">
        <v>53</v>
      </c>
      <c r="F149" s="337" t="s">
        <v>6</v>
      </c>
      <c r="H149" s="337" t="s">
        <v>53</v>
      </c>
      <c r="I149" s="649">
        <v>70502010</v>
      </c>
      <c r="P149" s="337" t="s">
        <v>1448</v>
      </c>
      <c r="R149" s="337" t="s">
        <v>1324</v>
      </c>
      <c r="BC149" s="337" t="s">
        <v>1530</v>
      </c>
      <c r="BD149" s="337" t="s">
        <v>1309</v>
      </c>
      <c r="BE149" s="649" t="s">
        <v>3163</v>
      </c>
      <c r="BI149" s="337" t="str">
        <f t="shared" si="5"/>
        <v>('Clone 4', 'OPV', 'Mandioca'),</v>
      </c>
    </row>
    <row r="150" spans="1:61" ht="13.35" hidden="1" customHeight="1" x14ac:dyDescent="0.4">
      <c r="A150" s="337" t="s">
        <v>55</v>
      </c>
      <c r="B150" s="337" t="s">
        <v>302</v>
      </c>
      <c r="C150" s="653">
        <v>90401010</v>
      </c>
      <c r="E150" s="337" t="s">
        <v>224</v>
      </c>
      <c r="F150" s="337" t="s">
        <v>10</v>
      </c>
      <c r="H150" s="337" t="s">
        <v>224</v>
      </c>
      <c r="I150" s="649">
        <v>10060402</v>
      </c>
      <c r="P150" s="337" t="s">
        <v>1449</v>
      </c>
      <c r="R150" s="337" t="s">
        <v>1450</v>
      </c>
      <c r="BC150" s="337" t="s">
        <v>1531</v>
      </c>
      <c r="BD150" s="337" t="s">
        <v>1309</v>
      </c>
      <c r="BE150" s="649" t="s">
        <v>3163</v>
      </c>
      <c r="BI150" s="337" t="str">
        <f t="shared" si="5"/>
        <v>('Colicanana', 'OPV', 'Mandioca'),</v>
      </c>
    </row>
    <row r="151" spans="1:61" ht="13.35" hidden="1" customHeight="1" x14ac:dyDescent="0.4">
      <c r="A151" s="337" t="s">
        <v>55</v>
      </c>
      <c r="B151" s="337" t="s">
        <v>303</v>
      </c>
      <c r="C151" s="653">
        <v>90401020</v>
      </c>
      <c r="E151" s="337" t="s">
        <v>227</v>
      </c>
      <c r="F151" s="337" t="s">
        <v>10</v>
      </c>
      <c r="H151" s="337" t="s">
        <v>227</v>
      </c>
      <c r="I151" s="649">
        <v>10060104</v>
      </c>
      <c r="P151" s="337" t="s">
        <v>1451</v>
      </c>
      <c r="R151" s="337" t="s">
        <v>1450</v>
      </c>
      <c r="BC151" s="337" t="s">
        <v>1532</v>
      </c>
      <c r="BD151" s="337" t="s">
        <v>1309</v>
      </c>
      <c r="BE151" s="649" t="s">
        <v>3163</v>
      </c>
      <c r="BI151" s="337" t="str">
        <f t="shared" si="5"/>
        <v>('Cucci', 'OPV', 'Mandioca'),</v>
      </c>
    </row>
    <row r="152" spans="1:61" ht="13.35" hidden="1" customHeight="1" x14ac:dyDescent="0.4">
      <c r="A152" s="337" t="s">
        <v>55</v>
      </c>
      <c r="B152" s="337" t="s">
        <v>304</v>
      </c>
      <c r="C152" s="653">
        <v>90401030</v>
      </c>
      <c r="E152" s="337" t="s">
        <v>253</v>
      </c>
      <c r="F152" s="337" t="s">
        <v>64</v>
      </c>
      <c r="H152" s="337" t="s">
        <v>253</v>
      </c>
      <c r="I152" s="649">
        <v>10070403</v>
      </c>
      <c r="P152" s="337" t="s">
        <v>1452</v>
      </c>
      <c r="R152" s="337" t="s">
        <v>1450</v>
      </c>
      <c r="BC152" s="337" t="s">
        <v>1533</v>
      </c>
      <c r="BD152" s="337" t="s">
        <v>1309</v>
      </c>
      <c r="BE152" s="649" t="s">
        <v>3163</v>
      </c>
      <c r="BI152" s="337" t="str">
        <f t="shared" si="5"/>
        <v>('Eyope', 'OPV', 'Mandioca'),</v>
      </c>
    </row>
    <row r="153" spans="1:61" ht="13.35" hidden="1" customHeight="1" x14ac:dyDescent="0.4">
      <c r="A153" s="337" t="s">
        <v>55</v>
      </c>
      <c r="B153" s="337" t="s">
        <v>305</v>
      </c>
      <c r="C153" s="653">
        <v>90401050</v>
      </c>
      <c r="E153" s="337" t="s">
        <v>146</v>
      </c>
      <c r="F153" s="337" t="s">
        <v>20</v>
      </c>
      <c r="H153" s="337" t="s">
        <v>146</v>
      </c>
      <c r="I153" s="649">
        <v>4080304</v>
      </c>
      <c r="P153" s="337" t="s">
        <v>1453</v>
      </c>
      <c r="R153" s="337" t="s">
        <v>1450</v>
      </c>
      <c r="BC153" s="337" t="s">
        <v>1534</v>
      </c>
      <c r="BD153" s="337" t="s">
        <v>1309</v>
      </c>
      <c r="BE153" s="649" t="s">
        <v>3163</v>
      </c>
      <c r="BI153" s="337" t="str">
        <f t="shared" si="5"/>
        <v>('Likonde', 'OPV', 'Mandioca'),</v>
      </c>
    </row>
    <row r="154" spans="1:61" ht="13.35" hidden="1" customHeight="1" x14ac:dyDescent="0.4">
      <c r="A154" s="337" t="s">
        <v>55</v>
      </c>
      <c r="B154" s="337" t="s">
        <v>306</v>
      </c>
      <c r="C154" s="653">
        <v>90403010</v>
      </c>
      <c r="E154" s="337" t="s">
        <v>148</v>
      </c>
      <c r="F154" s="337" t="s">
        <v>20</v>
      </c>
      <c r="H154" s="337" t="s">
        <v>148</v>
      </c>
      <c r="I154" s="649">
        <v>9080201</v>
      </c>
      <c r="P154" s="337" t="s">
        <v>1454</v>
      </c>
      <c r="R154" s="337" t="s">
        <v>1450</v>
      </c>
      <c r="BC154" s="337" t="s">
        <v>1535</v>
      </c>
      <c r="BD154" s="337" t="s">
        <v>1309</v>
      </c>
      <c r="BE154" s="649" t="s">
        <v>3163</v>
      </c>
      <c r="BI154" s="337" t="str">
        <f t="shared" si="5"/>
        <v>('Manguiza 2 (Local)', 'OPV', 'Mandioca'),</v>
      </c>
    </row>
    <row r="155" spans="1:61" ht="13.35" hidden="1" customHeight="1" x14ac:dyDescent="0.4">
      <c r="A155" s="337" t="s">
        <v>55</v>
      </c>
      <c r="B155" s="337" t="s">
        <v>307</v>
      </c>
      <c r="C155" s="653">
        <v>50502020</v>
      </c>
      <c r="E155" s="337" t="s">
        <v>285</v>
      </c>
      <c r="F155" s="337" t="s">
        <v>14</v>
      </c>
      <c r="H155" s="337" t="s">
        <v>285</v>
      </c>
      <c r="I155" s="649">
        <v>31903020</v>
      </c>
      <c r="P155" s="337" t="s">
        <v>1455</v>
      </c>
      <c r="R155" s="337" t="s">
        <v>1450</v>
      </c>
      <c r="BC155" s="337" t="s">
        <v>1536</v>
      </c>
      <c r="BD155" s="337" t="s">
        <v>1309</v>
      </c>
      <c r="BE155" s="649" t="s">
        <v>3163</v>
      </c>
      <c r="BI155" s="337" t="str">
        <f t="shared" si="5"/>
        <v>('Mistura 1 (Creminha)', 'OPV', 'Mandioca'),</v>
      </c>
    </row>
    <row r="156" spans="1:61" ht="13.35" hidden="1" customHeight="1" x14ac:dyDescent="0.4">
      <c r="A156" s="337" t="s">
        <v>55</v>
      </c>
      <c r="B156" s="337" t="s">
        <v>308</v>
      </c>
      <c r="C156" s="653">
        <v>50501020</v>
      </c>
      <c r="E156" s="337" t="s">
        <v>287</v>
      </c>
      <c r="F156" s="337" t="s">
        <v>14</v>
      </c>
      <c r="H156" s="337" t="s">
        <v>287</v>
      </c>
      <c r="I156" s="649">
        <v>31901010</v>
      </c>
      <c r="P156" s="337" t="s">
        <v>1368</v>
      </c>
      <c r="R156" s="337" t="s">
        <v>1450</v>
      </c>
      <c r="BC156" s="337" t="s">
        <v>1537</v>
      </c>
      <c r="BD156" s="337" t="s">
        <v>1309</v>
      </c>
      <c r="BE156" s="649" t="s">
        <v>3163</v>
      </c>
      <c r="BI156" s="337" t="str">
        <f t="shared" si="5"/>
        <v>('Mokhalana', 'OPV', 'Mandioca'),</v>
      </c>
    </row>
    <row r="157" spans="1:61" ht="13.35" hidden="1" customHeight="1" x14ac:dyDescent="0.4">
      <c r="A157" s="337" t="s">
        <v>55</v>
      </c>
      <c r="B157" s="337" t="s">
        <v>309</v>
      </c>
      <c r="C157" s="653">
        <v>50501010</v>
      </c>
      <c r="E157" s="337" t="s">
        <v>151</v>
      </c>
      <c r="F157" s="337" t="s">
        <v>20</v>
      </c>
      <c r="H157" s="337" t="s">
        <v>151</v>
      </c>
      <c r="I157" s="649">
        <v>8585252</v>
      </c>
      <c r="P157" s="337" t="s">
        <v>1369</v>
      </c>
      <c r="R157" s="337" t="s">
        <v>1450</v>
      </c>
      <c r="BC157" s="337" t="s">
        <v>1538</v>
      </c>
      <c r="BD157" s="337" t="s">
        <v>1309</v>
      </c>
      <c r="BE157" s="649" t="s">
        <v>3163</v>
      </c>
      <c r="BI157" s="337" t="str">
        <f t="shared" si="5"/>
        <v>('Mz040248', 'OPV', 'Mandioca'),</v>
      </c>
    </row>
    <row r="158" spans="1:61" ht="13.35" hidden="1" customHeight="1" x14ac:dyDescent="0.4">
      <c r="A158" s="337" t="s">
        <v>55</v>
      </c>
      <c r="B158" s="337" t="s">
        <v>310</v>
      </c>
      <c r="C158" s="653">
        <v>50502010</v>
      </c>
      <c r="E158" s="337" t="s">
        <v>123</v>
      </c>
      <c r="F158" s="337" t="s">
        <v>97</v>
      </c>
      <c r="H158" s="337" t="s">
        <v>123</v>
      </c>
      <c r="I158" s="649">
        <v>8050101</v>
      </c>
      <c r="P158" s="337" t="s">
        <v>1370</v>
      </c>
      <c r="R158" s="337" t="s">
        <v>1450</v>
      </c>
      <c r="BC158" s="337" t="s">
        <v>1539</v>
      </c>
      <c r="BD158" s="337" t="s">
        <v>1309</v>
      </c>
      <c r="BE158" s="649" t="s">
        <v>3163</v>
      </c>
      <c r="BI158" s="337" t="str">
        <f t="shared" si="5"/>
        <v>('Mz04045', 'OPV', 'Mandioca'),</v>
      </c>
    </row>
    <row r="159" spans="1:61" ht="13.35" hidden="1" customHeight="1" x14ac:dyDescent="0.4">
      <c r="A159" s="337" t="s">
        <v>55</v>
      </c>
      <c r="B159" s="337" t="s">
        <v>311</v>
      </c>
      <c r="C159" s="653">
        <v>50503010</v>
      </c>
      <c r="E159" s="337" t="s">
        <v>90</v>
      </c>
      <c r="F159" s="337" t="s">
        <v>28</v>
      </c>
      <c r="H159" s="337" t="s">
        <v>90</v>
      </c>
      <c r="I159" s="649">
        <v>40401070</v>
      </c>
      <c r="P159" s="337" t="s">
        <v>1456</v>
      </c>
      <c r="R159" s="337" t="s">
        <v>1450</v>
      </c>
      <c r="BC159" s="337" t="s">
        <v>1540</v>
      </c>
      <c r="BD159" s="337" t="s">
        <v>1309</v>
      </c>
      <c r="BE159" s="649" t="s">
        <v>3163</v>
      </c>
      <c r="BI159" s="337" t="str">
        <f t="shared" si="5"/>
        <v>('Mz0430920', 'OPV', 'Mandioca'),</v>
      </c>
    </row>
    <row r="160" spans="1:61" ht="13.35" hidden="1" customHeight="1" x14ac:dyDescent="0.4">
      <c r="A160" s="337" t="s">
        <v>55</v>
      </c>
      <c r="B160" s="337" t="s">
        <v>312</v>
      </c>
      <c r="C160" s="653">
        <v>90501030</v>
      </c>
      <c r="E160" s="337" t="s">
        <v>126</v>
      </c>
      <c r="F160" s="337" t="s">
        <v>97</v>
      </c>
      <c r="H160" s="337" t="s">
        <v>126</v>
      </c>
      <c r="I160" s="649">
        <v>8060105</v>
      </c>
      <c r="P160" s="337" t="s">
        <v>1357</v>
      </c>
      <c r="R160" s="337" t="s">
        <v>1450</v>
      </c>
      <c r="BC160" s="337" t="s">
        <v>1357</v>
      </c>
      <c r="BD160" s="337" t="s">
        <v>1309</v>
      </c>
      <c r="BE160" s="649" t="s">
        <v>3163</v>
      </c>
      <c r="BI160" s="337" t="str">
        <f t="shared" si="5"/>
        <v>('Não conheço', 'OPV', 'Mandioca'),</v>
      </c>
    </row>
    <row r="161" spans="1:61" ht="13.35" hidden="1" customHeight="1" x14ac:dyDescent="0.4">
      <c r="A161" s="337" t="s">
        <v>55</v>
      </c>
      <c r="B161" s="337" t="s">
        <v>313</v>
      </c>
      <c r="C161" s="653">
        <v>90501020</v>
      </c>
      <c r="E161" s="337" t="s">
        <v>289</v>
      </c>
      <c r="F161" s="337" t="s">
        <v>14</v>
      </c>
      <c r="H161" s="337" t="s">
        <v>289</v>
      </c>
      <c r="I161" s="649">
        <v>10080105</v>
      </c>
      <c r="P161" s="337" t="s">
        <v>1358</v>
      </c>
      <c r="R161" s="337" t="s">
        <v>1450</v>
      </c>
      <c r="BC161" s="337" t="s">
        <v>1541</v>
      </c>
      <c r="BD161" s="337" t="s">
        <v>1309</v>
      </c>
      <c r="BE161" s="649" t="s">
        <v>3163</v>
      </c>
      <c r="BI161" s="337" t="str">
        <f t="shared" si="5"/>
        <v>('Nikwaha', 'OPV', 'Mandioca'),</v>
      </c>
    </row>
    <row r="162" spans="1:61" ht="13.35" hidden="1" customHeight="1" x14ac:dyDescent="0.4">
      <c r="A162" s="337" t="s">
        <v>58</v>
      </c>
      <c r="B162" s="337" t="s">
        <v>314</v>
      </c>
      <c r="C162" s="653">
        <v>90502020</v>
      </c>
      <c r="P162" s="337" t="s">
        <v>1457</v>
      </c>
      <c r="R162" s="337" t="s">
        <v>1458</v>
      </c>
      <c r="BC162" s="337" t="s">
        <v>1542</v>
      </c>
      <c r="BD162" s="337" t="s">
        <v>1309</v>
      </c>
      <c r="BE162" s="649" t="s">
        <v>3163</v>
      </c>
      <c r="BI162" s="337" t="str">
        <f t="shared" si="5"/>
        <v>('Nomtjapela', 'OPV', 'Mandioca'),</v>
      </c>
    </row>
    <row r="163" spans="1:61" ht="13.35" hidden="1" customHeight="1" x14ac:dyDescent="0.4">
      <c r="A163" s="337" t="s">
        <v>58</v>
      </c>
      <c r="B163" s="337" t="s">
        <v>315</v>
      </c>
      <c r="C163" s="653">
        <v>90502010</v>
      </c>
      <c r="P163" s="337" t="s">
        <v>1459</v>
      </c>
      <c r="R163" s="337" t="s">
        <v>1458</v>
      </c>
      <c r="BC163" s="337" t="s">
        <v>1543</v>
      </c>
      <c r="BD163" s="337" t="s">
        <v>1309</v>
      </c>
      <c r="BE163" s="649" t="s">
        <v>3163</v>
      </c>
      <c r="BI163" s="337" t="str">
        <f t="shared" si="5"/>
        <v>('Nulane', 'OPV', 'Mandioca'),</v>
      </c>
    </row>
    <row r="164" spans="1:61" ht="13.35" hidden="1" customHeight="1" x14ac:dyDescent="0.4">
      <c r="A164" s="337" t="s">
        <v>58</v>
      </c>
      <c r="B164" s="337" t="s">
        <v>316</v>
      </c>
      <c r="C164" s="653">
        <v>11702020</v>
      </c>
      <c r="P164" s="337" t="s">
        <v>274</v>
      </c>
      <c r="R164" s="337" t="s">
        <v>1458</v>
      </c>
      <c r="BC164" s="337" t="s">
        <v>1544</v>
      </c>
      <c r="BD164" s="337" t="s">
        <v>1309</v>
      </c>
      <c r="BE164" s="649" t="s">
        <v>3163</v>
      </c>
      <c r="BI164" s="337" t="str">
        <f t="shared" si="5"/>
        <v>('Nziva', 'OPV', 'Mandioca'),</v>
      </c>
    </row>
    <row r="165" spans="1:61" ht="13.35" hidden="1" customHeight="1" x14ac:dyDescent="0.4">
      <c r="A165" s="337" t="s">
        <v>58</v>
      </c>
      <c r="B165" s="337" t="s">
        <v>317</v>
      </c>
      <c r="C165" s="653">
        <v>11701030</v>
      </c>
      <c r="P165" s="337" t="s">
        <v>1357</v>
      </c>
      <c r="R165" s="337" t="s">
        <v>1458</v>
      </c>
      <c r="BC165" s="337" t="s">
        <v>1545</v>
      </c>
      <c r="BD165" s="337" t="s">
        <v>1309</v>
      </c>
      <c r="BE165" s="649" t="s">
        <v>3163</v>
      </c>
      <c r="BI165" s="337" t="str">
        <f t="shared" si="5"/>
        <v>('Okhumelela', 'OPV', 'Mandioca'),</v>
      </c>
    </row>
    <row r="166" spans="1:61" ht="13.35" hidden="1" customHeight="1" x14ac:dyDescent="0.4">
      <c r="A166" s="337" t="s">
        <v>58</v>
      </c>
      <c r="B166" s="337" t="s">
        <v>318</v>
      </c>
      <c r="C166" s="653">
        <v>11703030</v>
      </c>
      <c r="E166" s="337" t="s">
        <v>4</v>
      </c>
      <c r="F166" s="337" t="s">
        <v>1915</v>
      </c>
      <c r="P166" s="337" t="s">
        <v>1358</v>
      </c>
      <c r="R166" s="337" t="s">
        <v>1458</v>
      </c>
      <c r="BC166" s="337" t="s">
        <v>1546</v>
      </c>
      <c r="BD166" s="337" t="s">
        <v>1309</v>
      </c>
      <c r="BE166" s="649" t="s">
        <v>3163</v>
      </c>
      <c r="BI166" s="337" t="str">
        <f t="shared" si="5"/>
        <v>('Orera', 'OPV', 'Mandioca'),</v>
      </c>
    </row>
    <row r="167" spans="1:61" ht="13.35" hidden="1" customHeight="1" x14ac:dyDescent="0.4">
      <c r="A167" s="337" t="s">
        <v>58</v>
      </c>
      <c r="B167" s="337" t="s">
        <v>319</v>
      </c>
      <c r="C167" s="653">
        <v>10402020</v>
      </c>
      <c r="E167" s="337" t="s">
        <v>6</v>
      </c>
      <c r="F167" s="337" t="s">
        <v>1915</v>
      </c>
      <c r="P167" s="337" t="s">
        <v>1460</v>
      </c>
      <c r="R167" s="337" t="s">
        <v>1461</v>
      </c>
      <c r="BC167" s="337" t="s">
        <v>1358</v>
      </c>
      <c r="BD167" s="337" t="s">
        <v>1309</v>
      </c>
      <c r="BE167" s="649" t="s">
        <v>3163</v>
      </c>
      <c r="BI167" s="337" t="str">
        <f t="shared" si="5"/>
        <v>('Outra variedade', 'OPV', 'Mandioca'),</v>
      </c>
    </row>
    <row r="168" spans="1:61" ht="13.35" hidden="1" customHeight="1" x14ac:dyDescent="0.4">
      <c r="A168" s="337" t="s">
        <v>58</v>
      </c>
      <c r="B168" s="337" t="s">
        <v>320</v>
      </c>
      <c r="C168" s="653">
        <v>10402010</v>
      </c>
      <c r="E168" s="337" t="s">
        <v>10</v>
      </c>
      <c r="F168" s="337" t="s">
        <v>1915</v>
      </c>
      <c r="P168" s="337" t="s">
        <v>1462</v>
      </c>
      <c r="R168" s="337" t="s">
        <v>1461</v>
      </c>
      <c r="BC168" s="337" t="s">
        <v>1547</v>
      </c>
      <c r="BD168" s="337" t="s">
        <v>1309</v>
      </c>
      <c r="BE168" s="649" t="s">
        <v>3163</v>
      </c>
      <c r="BI168" s="337" t="str">
        <f t="shared" si="5"/>
        <v>('R. Macia', 'OPV', 'Mandioca'),</v>
      </c>
    </row>
    <row r="169" spans="1:61" ht="13.35" hidden="1" customHeight="1" x14ac:dyDescent="0.4">
      <c r="A169" s="337" t="s">
        <v>58</v>
      </c>
      <c r="B169" s="337" t="s">
        <v>321</v>
      </c>
      <c r="C169" s="653">
        <v>10402030</v>
      </c>
      <c r="E169" s="337" t="s">
        <v>14</v>
      </c>
      <c r="F169" s="337" t="s">
        <v>1916</v>
      </c>
      <c r="P169" s="337" t="s">
        <v>1463</v>
      </c>
      <c r="R169" s="337" t="s">
        <v>1461</v>
      </c>
      <c r="BC169" s="337" t="s">
        <v>1548</v>
      </c>
      <c r="BD169" s="337" t="s">
        <v>1309</v>
      </c>
      <c r="BE169" s="649" t="s">
        <v>3163</v>
      </c>
      <c r="BI169" s="337" t="str">
        <f t="shared" si="5"/>
        <v>('Tapioca', 'OPV', 'Mandioca'),</v>
      </c>
    </row>
    <row r="170" spans="1:61" ht="13.35" hidden="1" customHeight="1" x14ac:dyDescent="0.4">
      <c r="A170" s="337" t="s">
        <v>62</v>
      </c>
      <c r="B170" s="337" t="s">
        <v>62</v>
      </c>
      <c r="C170" s="653">
        <v>10401010</v>
      </c>
      <c r="E170" s="337" t="s">
        <v>20</v>
      </c>
      <c r="F170" s="337" t="s">
        <v>1916</v>
      </c>
      <c r="P170" s="337" t="s">
        <v>1464</v>
      </c>
      <c r="R170" s="337" t="s">
        <v>1461</v>
      </c>
      <c r="BC170" s="337" t="s">
        <v>1549</v>
      </c>
      <c r="BD170" s="337" t="s">
        <v>1309</v>
      </c>
      <c r="BE170" s="649" t="s">
        <v>3163</v>
      </c>
      <c r="BI170" s="337" t="str">
        <f t="shared" si="5"/>
        <v>('Umbelúzi 2', 'OPV', 'Mandioca'),</v>
      </c>
    </row>
    <row r="171" spans="1:61" ht="13.35" hidden="1" customHeight="1" x14ac:dyDescent="0.4">
      <c r="A171" s="337" t="s">
        <v>62</v>
      </c>
      <c r="B171" s="337" t="s">
        <v>322</v>
      </c>
      <c r="C171" s="653">
        <v>40303020</v>
      </c>
      <c r="E171" s="337" t="s">
        <v>24</v>
      </c>
      <c r="F171" s="337" t="s">
        <v>1916</v>
      </c>
      <c r="P171" s="337" t="s">
        <v>1465</v>
      </c>
      <c r="R171" s="337" t="s">
        <v>1461</v>
      </c>
      <c r="BC171" s="337" t="s">
        <v>1550</v>
      </c>
      <c r="BD171" s="337" t="s">
        <v>1309</v>
      </c>
      <c r="BE171" s="649" t="s">
        <v>3163</v>
      </c>
      <c r="BI171" s="337" t="str">
        <f t="shared" si="5"/>
        <v>('Umbelúzi 6', 'OPV', 'Mandioca'),</v>
      </c>
    </row>
    <row r="172" spans="1:61" ht="13.35" hidden="1" customHeight="1" x14ac:dyDescent="0.4">
      <c r="A172" s="337" t="s">
        <v>62</v>
      </c>
      <c r="B172" s="337" t="s">
        <v>323</v>
      </c>
      <c r="C172" s="653">
        <v>40301010</v>
      </c>
      <c r="E172" s="337" t="s">
        <v>28</v>
      </c>
      <c r="F172" s="337" t="s">
        <v>1917</v>
      </c>
      <c r="P172" s="337" t="s">
        <v>1466</v>
      </c>
      <c r="R172" s="337" t="s">
        <v>1461</v>
      </c>
      <c r="BC172" s="337" t="s">
        <v>1551</v>
      </c>
      <c r="BD172" s="337" t="s">
        <v>1309</v>
      </c>
      <c r="BE172" s="649" t="s">
        <v>3163</v>
      </c>
      <c r="BI172" s="337" t="str">
        <f t="shared" si="5"/>
        <v>('Varuiaya', 'OPV', 'Mandioca'),</v>
      </c>
    </row>
    <row r="173" spans="1:61" ht="13.35" hidden="1" customHeight="1" x14ac:dyDescent="0.4">
      <c r="A173" s="337" t="s">
        <v>62</v>
      </c>
      <c r="B173" s="337" t="s">
        <v>324</v>
      </c>
      <c r="C173" s="653">
        <v>40303030</v>
      </c>
      <c r="E173" s="337" t="s">
        <v>31</v>
      </c>
      <c r="F173" s="337" t="s">
        <v>1917</v>
      </c>
      <c r="P173" s="337" t="s">
        <v>1467</v>
      </c>
      <c r="R173" s="337" t="s">
        <v>1461</v>
      </c>
      <c r="BC173" s="337" t="s">
        <v>1525</v>
      </c>
      <c r="BD173" s="337" t="s">
        <v>1331</v>
      </c>
      <c r="BE173" s="649" t="s">
        <v>3163</v>
      </c>
      <c r="BI173" s="337" t="str">
        <f t="shared" si="5"/>
        <v>('Black record', 'OPV', 'Girassol'),</v>
      </c>
    </row>
    <row r="174" spans="1:61" ht="13.35" hidden="1" customHeight="1" x14ac:dyDescent="0.4">
      <c r="A174" s="337" t="s">
        <v>67</v>
      </c>
      <c r="B174" s="337" t="s">
        <v>325</v>
      </c>
      <c r="C174" s="653">
        <v>40301020</v>
      </c>
      <c r="E174" s="337" t="s">
        <v>64</v>
      </c>
      <c r="F174" s="337" t="s">
        <v>1919</v>
      </c>
      <c r="P174" s="337" t="s">
        <v>1468</v>
      </c>
      <c r="R174" s="337" t="s">
        <v>1461</v>
      </c>
      <c r="BC174" s="337" t="s">
        <v>1357</v>
      </c>
      <c r="BD174" s="337" t="s">
        <v>1331</v>
      </c>
      <c r="BE174" s="649" t="s">
        <v>3163</v>
      </c>
      <c r="BI174" s="337" t="str">
        <f t="shared" si="5"/>
        <v>('Não conheço', 'OPV', 'Girassol'),</v>
      </c>
    </row>
    <row r="175" spans="1:61" ht="13.35" hidden="1" customHeight="1" x14ac:dyDescent="0.4">
      <c r="A175" s="337" t="s">
        <v>67</v>
      </c>
      <c r="B175" s="337" t="s">
        <v>326</v>
      </c>
      <c r="C175" s="653">
        <v>40303010</v>
      </c>
      <c r="E175" s="337" t="s">
        <v>95</v>
      </c>
      <c r="F175" s="337" t="s">
        <v>1918</v>
      </c>
      <c r="P175" s="337" t="s">
        <v>1469</v>
      </c>
      <c r="R175" s="337" t="s">
        <v>1461</v>
      </c>
      <c r="BC175" s="337" t="s">
        <v>1358</v>
      </c>
      <c r="BD175" s="337" t="s">
        <v>1331</v>
      </c>
      <c r="BE175" s="649" t="s">
        <v>3163</v>
      </c>
      <c r="BI175" s="337" t="str">
        <f t="shared" si="5"/>
        <v>('Outra variedade', 'OPV', 'Girassol'),</v>
      </c>
    </row>
    <row r="176" spans="1:61" ht="13.35" hidden="1" customHeight="1" x14ac:dyDescent="0.4">
      <c r="A176" s="337" t="s">
        <v>67</v>
      </c>
      <c r="B176" s="337" t="s">
        <v>327</v>
      </c>
      <c r="C176" s="653">
        <v>40303040</v>
      </c>
      <c r="E176" s="337" t="s">
        <v>97</v>
      </c>
      <c r="F176" s="337" t="s">
        <v>1917</v>
      </c>
      <c r="P176" s="337" t="s">
        <v>1470</v>
      </c>
      <c r="R176" s="337" t="s">
        <v>1461</v>
      </c>
      <c r="BC176" s="337" t="s">
        <v>1526</v>
      </c>
      <c r="BD176" s="337" t="s">
        <v>1331</v>
      </c>
      <c r="BE176" s="649" t="s">
        <v>3163</v>
      </c>
      <c r="BI176" s="337" t="str">
        <f t="shared" si="5"/>
        <v>('Soana', 'OPV', 'Girassol'),</v>
      </c>
    </row>
    <row r="177" spans="1:61" ht="13.35" hidden="1" customHeight="1" x14ac:dyDescent="0.4">
      <c r="A177" s="337" t="s">
        <v>67</v>
      </c>
      <c r="B177" s="337" t="s">
        <v>328</v>
      </c>
      <c r="C177" s="653">
        <v>40301030</v>
      </c>
      <c r="E177" s="337" t="s">
        <v>134</v>
      </c>
      <c r="F177" s="337" t="s">
        <v>1917</v>
      </c>
      <c r="P177" s="337" t="s">
        <v>1471</v>
      </c>
      <c r="R177" s="337" t="s">
        <v>1461</v>
      </c>
      <c r="BC177" s="337" t="s">
        <v>1523</v>
      </c>
      <c r="BD177" s="337" t="s">
        <v>1330</v>
      </c>
      <c r="BE177" s="649" t="s">
        <v>3163</v>
      </c>
      <c r="BI177" s="337" t="str">
        <f t="shared" si="5"/>
        <v>('ICEAP004', 'OPV', 'Gergelim'),</v>
      </c>
    </row>
    <row r="178" spans="1:61" ht="13.35" hidden="1" customHeight="1" x14ac:dyDescent="0.4">
      <c r="A178" s="337" t="s">
        <v>67</v>
      </c>
      <c r="B178" s="337" t="s">
        <v>329</v>
      </c>
      <c r="C178" s="653">
        <v>40303050</v>
      </c>
      <c r="P178" s="337" t="s">
        <v>1472</v>
      </c>
      <c r="R178" s="337" t="s">
        <v>1461</v>
      </c>
      <c r="BC178" s="337" t="s">
        <v>1524</v>
      </c>
      <c r="BD178" s="337" t="s">
        <v>1330</v>
      </c>
      <c r="BE178" s="649" t="s">
        <v>3163</v>
      </c>
      <c r="BI178" s="337" t="str">
        <f t="shared" si="5"/>
        <v>('Lindi', 'OPV', 'Gergelim'),</v>
      </c>
    </row>
    <row r="179" spans="1:61" ht="13.35" hidden="1" customHeight="1" x14ac:dyDescent="0.4">
      <c r="A179" s="337" t="s">
        <v>67</v>
      </c>
      <c r="B179" s="337" t="s">
        <v>67</v>
      </c>
      <c r="C179" s="653">
        <v>40301040</v>
      </c>
      <c r="P179" s="337" t="s">
        <v>1473</v>
      </c>
      <c r="R179" s="337" t="s">
        <v>1461</v>
      </c>
      <c r="BC179" s="337" t="s">
        <v>1149</v>
      </c>
      <c r="BD179" s="337" t="s">
        <v>1330</v>
      </c>
      <c r="BE179" s="649" t="s">
        <v>3163</v>
      </c>
      <c r="BI179" s="337" t="str">
        <f t="shared" si="5"/>
        <v>('Local', 'OPV', 'Gergelim'),</v>
      </c>
    </row>
    <row r="180" spans="1:61" ht="13.35" hidden="1" customHeight="1" x14ac:dyDescent="0.4">
      <c r="A180" s="337" t="s">
        <v>67</v>
      </c>
      <c r="B180" s="337" t="s">
        <v>330</v>
      </c>
      <c r="C180" s="653">
        <v>20401010</v>
      </c>
      <c r="P180" s="337" t="s">
        <v>1474</v>
      </c>
      <c r="R180" s="337" t="s">
        <v>1461</v>
      </c>
      <c r="BC180" s="337" t="s">
        <v>1357</v>
      </c>
      <c r="BD180" s="337" t="s">
        <v>1330</v>
      </c>
      <c r="BE180" s="649" t="s">
        <v>3163</v>
      </c>
      <c r="BI180" s="337" t="str">
        <f t="shared" si="5"/>
        <v>('Não conheço', 'OPV', 'Gergelim'),</v>
      </c>
    </row>
    <row r="181" spans="1:61" ht="13.35" hidden="1" customHeight="1" x14ac:dyDescent="0.4">
      <c r="A181" s="337" t="s">
        <v>67</v>
      </c>
      <c r="B181" s="337" t="s">
        <v>331</v>
      </c>
      <c r="C181" s="653">
        <v>20402030</v>
      </c>
      <c r="P181" s="337" t="s">
        <v>1475</v>
      </c>
      <c r="R181" s="337" t="s">
        <v>1461</v>
      </c>
      <c r="BC181" s="337" t="s">
        <v>1358</v>
      </c>
      <c r="BD181" s="337" t="s">
        <v>1330</v>
      </c>
      <c r="BE181" s="649" t="s">
        <v>3163</v>
      </c>
      <c r="BI181" s="337" t="str">
        <f t="shared" si="5"/>
        <v>('Outra variedade', 'OPV', 'Gergelim'),</v>
      </c>
    </row>
    <row r="182" spans="1:61" ht="13.35" hidden="1" customHeight="1" x14ac:dyDescent="0.4">
      <c r="A182" s="337" t="s">
        <v>67</v>
      </c>
      <c r="B182" s="337" t="s">
        <v>332</v>
      </c>
      <c r="C182" s="653">
        <v>20401020</v>
      </c>
      <c r="P182" s="337" t="s">
        <v>1476</v>
      </c>
      <c r="R182" s="337" t="s">
        <v>1461</v>
      </c>
      <c r="BC182" s="337" t="s">
        <v>1487</v>
      </c>
      <c r="BD182" s="337" t="s">
        <v>1329</v>
      </c>
      <c r="BE182" s="649" t="s">
        <v>3163</v>
      </c>
      <c r="BI182" s="337" t="str">
        <f t="shared" si="5"/>
        <v>('A222', 'OPV', 'Feijão Vulgar'),</v>
      </c>
    </row>
    <row r="183" spans="1:61" ht="13.35" hidden="1" customHeight="1" x14ac:dyDescent="0.4">
      <c r="A183" s="337" t="s">
        <v>67</v>
      </c>
      <c r="B183" s="337" t="s">
        <v>333</v>
      </c>
      <c r="C183" s="653">
        <v>20403020</v>
      </c>
      <c r="P183" s="337" t="s">
        <v>1357</v>
      </c>
      <c r="R183" s="337" t="s">
        <v>1461</v>
      </c>
      <c r="BC183" s="337" t="s">
        <v>1489</v>
      </c>
      <c r="BD183" s="337" t="s">
        <v>1329</v>
      </c>
      <c r="BE183" s="649" t="s">
        <v>3163</v>
      </c>
      <c r="BI183" s="337" t="str">
        <f t="shared" si="5"/>
        <v>('AFR 703', 'OPV', 'Feijão Vulgar'),</v>
      </c>
    </row>
    <row r="184" spans="1:61" ht="13.35" hidden="1" customHeight="1" x14ac:dyDescent="0.4">
      <c r="A184" s="337" t="s">
        <v>70</v>
      </c>
      <c r="B184" s="337" t="s">
        <v>334</v>
      </c>
      <c r="C184" s="653">
        <v>20403010</v>
      </c>
      <c r="P184" s="337" t="s">
        <v>1477</v>
      </c>
      <c r="R184" s="337" t="s">
        <v>1461</v>
      </c>
      <c r="BC184" s="337" t="s">
        <v>1490</v>
      </c>
      <c r="BD184" s="337" t="s">
        <v>1329</v>
      </c>
      <c r="BE184" s="649" t="s">
        <v>3163</v>
      </c>
      <c r="BI184" s="337" t="str">
        <f t="shared" si="5"/>
        <v>('AP 82 (encarnado raiado)', 'OPV', 'Feijão Vulgar'),</v>
      </c>
    </row>
    <row r="185" spans="1:61" ht="13.35" hidden="1" customHeight="1" x14ac:dyDescent="0.4">
      <c r="A185" s="337" t="s">
        <v>70</v>
      </c>
      <c r="B185" s="337" t="s">
        <v>335</v>
      </c>
      <c r="C185" s="653">
        <v>20402010</v>
      </c>
      <c r="P185" s="337" t="s">
        <v>1358</v>
      </c>
      <c r="R185" s="337" t="s">
        <v>1461</v>
      </c>
      <c r="BC185" s="337" t="s">
        <v>1491</v>
      </c>
      <c r="BD185" s="337" t="s">
        <v>1329</v>
      </c>
      <c r="BE185" s="649" t="s">
        <v>3163</v>
      </c>
      <c r="BI185" s="337" t="str">
        <f t="shared" si="5"/>
        <v>('AP 89 (encarnado grande)', 'OPV', 'Feijão Vulgar'),</v>
      </c>
    </row>
    <row r="186" spans="1:61" ht="13.35" hidden="1" customHeight="1" x14ac:dyDescent="0.4">
      <c r="A186" s="337" t="s">
        <v>70</v>
      </c>
      <c r="B186" s="337" t="s">
        <v>336</v>
      </c>
      <c r="C186" s="653">
        <v>20401030</v>
      </c>
      <c r="P186" s="337" t="s">
        <v>1478</v>
      </c>
      <c r="R186" s="337" t="s">
        <v>1461</v>
      </c>
      <c r="BC186" s="337" t="s">
        <v>1492</v>
      </c>
      <c r="BD186" s="337" t="s">
        <v>1329</v>
      </c>
      <c r="BE186" s="649" t="s">
        <v>3163</v>
      </c>
      <c r="BI186" s="337" t="str">
        <f t="shared" si="5"/>
        <v>('APR 703', 'OPV', 'Feijão Vulgar'),</v>
      </c>
    </row>
    <row r="187" spans="1:61" ht="13.35" hidden="1" customHeight="1" x14ac:dyDescent="0.4">
      <c r="A187" s="337" t="s">
        <v>70</v>
      </c>
      <c r="B187" s="337" t="s">
        <v>337</v>
      </c>
      <c r="C187" s="653">
        <v>20405010</v>
      </c>
      <c r="P187" s="337" t="s">
        <v>1479</v>
      </c>
      <c r="R187" s="337" t="s">
        <v>1461</v>
      </c>
      <c r="BC187" s="337" t="s">
        <v>1493</v>
      </c>
      <c r="BD187" s="337" t="s">
        <v>1329</v>
      </c>
      <c r="BE187" s="649" t="s">
        <v>3163</v>
      </c>
      <c r="BI187" s="337" t="str">
        <f t="shared" si="5"/>
        <v>('Bonus', 'OPV', 'Feijão Vulgar'),</v>
      </c>
    </row>
    <row r="188" spans="1:61" ht="13.35" hidden="1" customHeight="1" x14ac:dyDescent="0.4">
      <c r="A188" s="337" t="s">
        <v>70</v>
      </c>
      <c r="B188" s="337" t="s">
        <v>338</v>
      </c>
      <c r="C188" s="653">
        <v>20406010</v>
      </c>
      <c r="P188" s="337" t="s">
        <v>1480</v>
      </c>
      <c r="R188" s="337" t="s">
        <v>1461</v>
      </c>
      <c r="BC188" s="337" t="s">
        <v>1494</v>
      </c>
      <c r="BD188" s="337" t="s">
        <v>1329</v>
      </c>
      <c r="BE188" s="649" t="s">
        <v>3163</v>
      </c>
      <c r="BI188" s="337" t="str">
        <f t="shared" si="5"/>
        <v>('Cal 143 (Calima)', 'OPV', 'Feijão Vulgar'),</v>
      </c>
    </row>
    <row r="189" spans="1:61" ht="13.35" hidden="1" customHeight="1" x14ac:dyDescent="0.4">
      <c r="A189" s="337" t="s">
        <v>70</v>
      </c>
      <c r="B189" s="337" t="s">
        <v>339</v>
      </c>
      <c r="C189" s="653">
        <v>20402040</v>
      </c>
      <c r="P189" s="337" t="s">
        <v>1481</v>
      </c>
      <c r="R189" s="337" t="s">
        <v>1461</v>
      </c>
      <c r="BC189" s="337" t="s">
        <v>1495</v>
      </c>
      <c r="BD189" s="337" t="s">
        <v>1329</v>
      </c>
      <c r="BE189" s="649" t="s">
        <v>3163</v>
      </c>
      <c r="BI189" s="337" t="str">
        <f t="shared" si="5"/>
        <v>('CAL 96', 'OPV', 'Feijão Vulgar'),</v>
      </c>
    </row>
    <row r="190" spans="1:61" ht="13.35" hidden="1" customHeight="1" x14ac:dyDescent="0.4">
      <c r="A190" s="337" t="s">
        <v>70</v>
      </c>
      <c r="B190" s="337" t="s">
        <v>70</v>
      </c>
      <c r="C190" s="653">
        <v>50602020</v>
      </c>
      <c r="P190" s="337" t="s">
        <v>1482</v>
      </c>
      <c r="R190" s="337" t="s">
        <v>1483</v>
      </c>
      <c r="BC190" s="337" t="s">
        <v>1496</v>
      </c>
      <c r="BD190" s="337" t="s">
        <v>1329</v>
      </c>
      <c r="BE190" s="649" t="s">
        <v>3163</v>
      </c>
      <c r="BI190" s="337" t="str">
        <f t="shared" si="5"/>
        <v>('Capicajã', 'OPV', 'Feijão Vulgar'),</v>
      </c>
    </row>
    <row r="191" spans="1:61" ht="13.35" hidden="1" customHeight="1" x14ac:dyDescent="0.4">
      <c r="A191" s="337" t="s">
        <v>70</v>
      </c>
      <c r="B191" s="337" t="s">
        <v>340</v>
      </c>
      <c r="C191" s="653">
        <v>50601020</v>
      </c>
      <c r="P191" s="337" t="s">
        <v>1357</v>
      </c>
      <c r="R191" s="337" t="s">
        <v>1483</v>
      </c>
      <c r="BC191" s="337" t="s">
        <v>1497</v>
      </c>
      <c r="BD191" s="337" t="s">
        <v>1329</v>
      </c>
      <c r="BE191" s="649" t="s">
        <v>3163</v>
      </c>
      <c r="BI191" s="337" t="str">
        <f t="shared" si="5"/>
        <v>('Carioca', 'OPV', 'Feijão Vulgar'),</v>
      </c>
    </row>
    <row r="192" spans="1:61" ht="13.35" hidden="1" customHeight="1" x14ac:dyDescent="0.4">
      <c r="A192" s="337" t="s">
        <v>70</v>
      </c>
      <c r="B192" s="337" t="s">
        <v>341</v>
      </c>
      <c r="C192" s="653">
        <v>50601010</v>
      </c>
      <c r="P192" s="337" t="s">
        <v>1358</v>
      </c>
      <c r="R192" s="337" t="s">
        <v>1483</v>
      </c>
      <c r="BC192" s="337" t="s">
        <v>1498</v>
      </c>
      <c r="BD192" s="337" t="s">
        <v>1329</v>
      </c>
      <c r="BE192" s="649" t="s">
        <v>3163</v>
      </c>
      <c r="BI192" s="337" t="str">
        <f t="shared" si="5"/>
        <v>('Catarina (Raiado)', 'OPV', 'Feijão Vulgar'),</v>
      </c>
    </row>
    <row r="193" spans="1:61" ht="13.35" hidden="1" customHeight="1" x14ac:dyDescent="0.4">
      <c r="A193" s="337" t="s">
        <v>70</v>
      </c>
      <c r="B193" s="337" t="s">
        <v>342</v>
      </c>
      <c r="C193" s="653">
        <v>50602030</v>
      </c>
      <c r="P193" s="337" t="s">
        <v>1484</v>
      </c>
      <c r="R193" s="337" t="s">
        <v>1483</v>
      </c>
      <c r="BC193" s="337" t="s">
        <v>1499</v>
      </c>
      <c r="BD193" s="337" t="s">
        <v>1329</v>
      </c>
      <c r="BE193" s="649" t="s">
        <v>3163</v>
      </c>
      <c r="BI193" s="337" t="str">
        <f t="shared" si="5"/>
        <v>('Diacol Calima', 'OPV', 'Feijão Vulgar'),</v>
      </c>
    </row>
    <row r="194" spans="1:61" ht="13.35" hidden="1" customHeight="1" x14ac:dyDescent="0.4">
      <c r="A194" s="337" t="s">
        <v>70</v>
      </c>
      <c r="B194" s="337" t="s">
        <v>343</v>
      </c>
      <c r="C194" s="653">
        <v>50602010</v>
      </c>
      <c r="P194" s="337" t="s">
        <v>1485</v>
      </c>
      <c r="R194" s="337" t="s">
        <v>1483</v>
      </c>
      <c r="BC194" s="337" t="s">
        <v>1500</v>
      </c>
      <c r="BD194" s="337" t="s">
        <v>1329</v>
      </c>
      <c r="BE194" s="649" t="s">
        <v>3163</v>
      </c>
      <c r="BI194" s="337" t="str">
        <f t="shared" si="5"/>
        <v>('DRK 47', 'OPV', 'Feijão Vulgar'),</v>
      </c>
    </row>
    <row r="195" spans="1:61" ht="13.35" hidden="1" customHeight="1" x14ac:dyDescent="0.4">
      <c r="A195" s="337" t="s">
        <v>72</v>
      </c>
      <c r="B195" s="337" t="s">
        <v>344</v>
      </c>
      <c r="C195" s="653">
        <v>50601030</v>
      </c>
      <c r="P195" s="337" t="s">
        <v>1486</v>
      </c>
      <c r="R195" s="337" t="s">
        <v>1483</v>
      </c>
      <c r="BC195" s="337" t="s">
        <v>1501</v>
      </c>
      <c r="BD195" s="337" t="s">
        <v>1329</v>
      </c>
      <c r="BE195" s="649" t="s">
        <v>3163</v>
      </c>
      <c r="BI195" s="337" t="str">
        <f t="shared" ref="BI195:BI258" si="6">"('"&amp;BC195&amp;"', '"&amp;BE195&amp;"', '"&amp;BD195&amp;"'),"</f>
        <v>('Encarnado', 'OPV', 'Feijão Vulgar'),</v>
      </c>
    </row>
    <row r="196" spans="1:61" ht="13.35" hidden="1" customHeight="1" x14ac:dyDescent="0.4">
      <c r="A196" s="337" t="s">
        <v>72</v>
      </c>
      <c r="B196" s="337" t="s">
        <v>345</v>
      </c>
      <c r="C196" s="653">
        <v>50601040</v>
      </c>
      <c r="P196" s="337" t="s">
        <v>1487</v>
      </c>
      <c r="R196" s="337" t="s">
        <v>1488</v>
      </c>
      <c r="BC196" s="337" t="s">
        <v>1502</v>
      </c>
      <c r="BD196" s="337" t="s">
        <v>1329</v>
      </c>
      <c r="BE196" s="649" t="s">
        <v>3163</v>
      </c>
      <c r="BI196" s="337" t="str">
        <f t="shared" si="6"/>
        <v>('Enselini', 'OPV', 'Feijão Vulgar'),</v>
      </c>
    </row>
    <row r="197" spans="1:61" ht="13.35" hidden="1" customHeight="1" x14ac:dyDescent="0.4">
      <c r="A197" s="337" t="s">
        <v>72</v>
      </c>
      <c r="B197" s="337" t="s">
        <v>346</v>
      </c>
      <c r="C197" s="653">
        <v>50602040</v>
      </c>
      <c r="P197" s="337" t="s">
        <v>1489</v>
      </c>
      <c r="R197" s="337" t="s">
        <v>1488</v>
      </c>
      <c r="BC197" s="337" t="s">
        <v>1503</v>
      </c>
      <c r="BD197" s="337" t="s">
        <v>1329</v>
      </c>
      <c r="BE197" s="649" t="s">
        <v>3163</v>
      </c>
      <c r="BI197" s="337" t="str">
        <f t="shared" si="6"/>
        <v>('ESN 2', 'OPV', 'Feijão Vulgar'),</v>
      </c>
    </row>
    <row r="198" spans="1:61" ht="13.35" hidden="1" customHeight="1" x14ac:dyDescent="0.4">
      <c r="A198" s="337" t="s">
        <v>72</v>
      </c>
      <c r="B198" s="337" t="s">
        <v>347</v>
      </c>
      <c r="C198" s="653">
        <v>90604020</v>
      </c>
      <c r="P198" s="337" t="s">
        <v>1490</v>
      </c>
      <c r="R198" s="337" t="s">
        <v>1488</v>
      </c>
      <c r="BC198" s="337" t="s">
        <v>1504</v>
      </c>
      <c r="BD198" s="337" t="s">
        <v>1329</v>
      </c>
      <c r="BE198" s="649" t="s">
        <v>3163</v>
      </c>
      <c r="BI198" s="337" t="str">
        <f t="shared" si="6"/>
        <v>('Feijão Branco', 'OPV', 'Feijão Vulgar'),</v>
      </c>
    </row>
    <row r="199" spans="1:61" ht="13.35" hidden="1" customHeight="1" x14ac:dyDescent="0.4">
      <c r="A199" s="337" t="s">
        <v>72</v>
      </c>
      <c r="B199" s="337" t="s">
        <v>348</v>
      </c>
      <c r="C199" s="653">
        <v>90601000</v>
      </c>
      <c r="P199" s="337" t="s">
        <v>1491</v>
      </c>
      <c r="R199" s="337" t="s">
        <v>1488</v>
      </c>
      <c r="BC199" s="337" t="s">
        <v>1505</v>
      </c>
      <c r="BD199" s="337" t="s">
        <v>1329</v>
      </c>
      <c r="BE199" s="649" t="s">
        <v>3163</v>
      </c>
      <c r="BI199" s="337" t="str">
        <f t="shared" si="6"/>
        <v>('ICA Pijão', 'OPV', 'Feijão Vulgar'),</v>
      </c>
    </row>
    <row r="200" spans="1:61" ht="13.35" hidden="1" customHeight="1" x14ac:dyDescent="0.4">
      <c r="A200" s="337" t="s">
        <v>72</v>
      </c>
      <c r="B200" s="337" t="s">
        <v>349</v>
      </c>
      <c r="C200" s="653">
        <v>90603010</v>
      </c>
      <c r="P200" s="337" t="s">
        <v>1492</v>
      </c>
      <c r="R200" s="337" t="s">
        <v>1488</v>
      </c>
      <c r="BC200" s="337" t="s">
        <v>1506</v>
      </c>
      <c r="BD200" s="337" t="s">
        <v>1329</v>
      </c>
      <c r="BE200" s="649" t="s">
        <v>3163</v>
      </c>
      <c r="BI200" s="337" t="str">
        <f t="shared" si="6"/>
        <v>('INIA 10', 'OPV', 'Feijão Vulgar'),</v>
      </c>
    </row>
    <row r="201" spans="1:61" ht="13.35" hidden="1" customHeight="1" x14ac:dyDescent="0.4">
      <c r="A201" s="337" t="s">
        <v>72</v>
      </c>
      <c r="B201" s="337" t="s">
        <v>350</v>
      </c>
      <c r="C201" s="653">
        <v>90602030</v>
      </c>
      <c r="P201" s="337" t="s">
        <v>1493</v>
      </c>
      <c r="R201" s="337" t="s">
        <v>1488</v>
      </c>
      <c r="BC201" s="337" t="s">
        <v>1507</v>
      </c>
      <c r="BD201" s="337" t="s">
        <v>1329</v>
      </c>
      <c r="BE201" s="649" t="s">
        <v>3163</v>
      </c>
      <c r="BI201" s="337" t="str">
        <f t="shared" si="6"/>
        <v>('INIA 12', 'OPV', 'Feijão Vulgar'),</v>
      </c>
    </row>
    <row r="202" spans="1:61" ht="13.35" hidden="1" customHeight="1" x14ac:dyDescent="0.4">
      <c r="A202" s="337" t="s">
        <v>72</v>
      </c>
      <c r="B202" s="337" t="s">
        <v>351</v>
      </c>
      <c r="C202" s="653">
        <v>90604010</v>
      </c>
      <c r="P202" s="337" t="s">
        <v>1494</v>
      </c>
      <c r="R202" s="337" t="s">
        <v>1488</v>
      </c>
      <c r="BC202" s="337" t="s">
        <v>2653</v>
      </c>
      <c r="BD202" s="337" t="s">
        <v>1329</v>
      </c>
      <c r="BE202" s="649" t="s">
        <v>3163</v>
      </c>
      <c r="BI202" s="337" t="str">
        <f t="shared" si="6"/>
        <v>('Kufula', 'OPV', 'Feijão Vulgar'),</v>
      </c>
    </row>
    <row r="203" spans="1:61" ht="13.35" hidden="1" customHeight="1" x14ac:dyDescent="0.4">
      <c r="A203" s="337" t="s">
        <v>75</v>
      </c>
      <c r="B203" s="337" t="s">
        <v>352</v>
      </c>
      <c r="C203" s="653">
        <v>90603030</v>
      </c>
      <c r="P203" s="337" t="s">
        <v>1495</v>
      </c>
      <c r="R203" s="337" t="s">
        <v>1488</v>
      </c>
      <c r="BC203" s="337" t="s">
        <v>1509</v>
      </c>
      <c r="BD203" s="337" t="s">
        <v>1329</v>
      </c>
      <c r="BE203" s="649" t="s">
        <v>3163</v>
      </c>
      <c r="BI203" s="337" t="str">
        <f t="shared" si="6"/>
        <v>('LPA 31 (creme raiado)', 'OPV', 'Feijão Vulgar'),</v>
      </c>
    </row>
    <row r="204" spans="1:61" ht="13.35" hidden="1" customHeight="1" x14ac:dyDescent="0.4">
      <c r="A204" s="337" t="s">
        <v>75</v>
      </c>
      <c r="B204" s="337" t="s">
        <v>353</v>
      </c>
      <c r="C204" s="653">
        <v>90603020</v>
      </c>
      <c r="P204" s="337" t="s">
        <v>1496</v>
      </c>
      <c r="R204" s="337" t="s">
        <v>1488</v>
      </c>
      <c r="BC204" s="337" t="s">
        <v>1510</v>
      </c>
      <c r="BD204" s="337" t="s">
        <v>1329</v>
      </c>
      <c r="BE204" s="649" t="s">
        <v>3163</v>
      </c>
      <c r="BI204" s="337" t="str">
        <f t="shared" si="6"/>
        <v>('Matica 2', 'OPV', 'Feijão Vulgar'),</v>
      </c>
    </row>
    <row r="205" spans="1:61" ht="13.35" hidden="1" customHeight="1" x14ac:dyDescent="0.4">
      <c r="A205" s="337" t="s">
        <v>75</v>
      </c>
      <c r="B205" s="337" t="s">
        <v>354</v>
      </c>
      <c r="C205" s="653">
        <v>90604030</v>
      </c>
      <c r="P205" s="337" t="s">
        <v>1497</v>
      </c>
      <c r="R205" s="337" t="s">
        <v>1488</v>
      </c>
      <c r="BC205" s="337" t="s">
        <v>1511</v>
      </c>
      <c r="BD205" s="337" t="s">
        <v>1329</v>
      </c>
      <c r="BE205" s="649" t="s">
        <v>3163</v>
      </c>
      <c r="BI205" s="337" t="str">
        <f t="shared" si="6"/>
        <v>('Matina', 'OPV', 'Feijão Vulgar'),</v>
      </c>
    </row>
    <row r="206" spans="1:61" ht="13.35" hidden="1" customHeight="1" x14ac:dyDescent="0.4">
      <c r="A206" s="337" t="s">
        <v>75</v>
      </c>
      <c r="B206" s="337" t="s">
        <v>355</v>
      </c>
      <c r="C206" s="653">
        <v>90602010</v>
      </c>
      <c r="P206" s="337" t="s">
        <v>1498</v>
      </c>
      <c r="R206" s="337" t="s">
        <v>1488</v>
      </c>
      <c r="BC206" s="337" t="s">
        <v>1512</v>
      </c>
      <c r="BD206" s="337" t="s">
        <v>1329</v>
      </c>
      <c r="BE206" s="649" t="s">
        <v>3163</v>
      </c>
      <c r="BI206" s="337" t="str">
        <f t="shared" si="6"/>
        <v>('MR 13557-16-7', 'OPV', 'Feijão Vulgar'),</v>
      </c>
    </row>
    <row r="207" spans="1:61" ht="13.35" hidden="1" customHeight="1" x14ac:dyDescent="0.4">
      <c r="A207" s="337" t="s">
        <v>75</v>
      </c>
      <c r="B207" s="337" t="s">
        <v>356</v>
      </c>
      <c r="C207" s="653">
        <v>90602020</v>
      </c>
      <c r="P207" s="337" t="s">
        <v>1499</v>
      </c>
      <c r="R207" s="337" t="s">
        <v>1488</v>
      </c>
      <c r="BC207" s="337" t="s">
        <v>1513</v>
      </c>
      <c r="BD207" s="337" t="s">
        <v>1329</v>
      </c>
      <c r="BE207" s="649" t="s">
        <v>3163</v>
      </c>
      <c r="BI207" s="337" t="str">
        <f t="shared" si="6"/>
        <v>('Multi-manteiga', 'OPV', 'Feijão Vulgar'),</v>
      </c>
    </row>
    <row r="208" spans="1:61" ht="13.35" hidden="1" customHeight="1" x14ac:dyDescent="0.4">
      <c r="A208" s="337" t="s">
        <v>75</v>
      </c>
      <c r="B208" s="337" t="s">
        <v>357</v>
      </c>
      <c r="C208" s="653">
        <v>91301020</v>
      </c>
      <c r="P208" s="337" t="s">
        <v>1500</v>
      </c>
      <c r="R208" s="337" t="s">
        <v>1488</v>
      </c>
      <c r="BC208" s="337" t="s">
        <v>1357</v>
      </c>
      <c r="BD208" s="337" t="s">
        <v>1329</v>
      </c>
      <c r="BE208" s="649" t="s">
        <v>3163</v>
      </c>
      <c r="BI208" s="337" t="str">
        <f t="shared" si="6"/>
        <v>('Não conheço', 'OPV', 'Feijão Vulgar'),</v>
      </c>
    </row>
    <row r="209" spans="1:61" ht="13.35" hidden="1" customHeight="1" x14ac:dyDescent="0.4">
      <c r="A209" s="337" t="s">
        <v>75</v>
      </c>
      <c r="B209" s="337" t="s">
        <v>358</v>
      </c>
      <c r="C209" s="653">
        <v>91302020</v>
      </c>
      <c r="P209" s="337" t="s">
        <v>1501</v>
      </c>
      <c r="R209" s="337" t="s">
        <v>1488</v>
      </c>
      <c r="BC209" s="337" t="s">
        <v>1514</v>
      </c>
      <c r="BD209" s="337" t="s">
        <v>1329</v>
      </c>
      <c r="BE209" s="649" t="s">
        <v>3163</v>
      </c>
      <c r="BI209" s="337" t="str">
        <f t="shared" si="6"/>
        <v>('NUA 45', 'OPV', 'Feijão Vulgar'),</v>
      </c>
    </row>
    <row r="210" spans="1:61" ht="13.35" hidden="1" customHeight="1" x14ac:dyDescent="0.4">
      <c r="A210" s="337" t="s">
        <v>75</v>
      </c>
      <c r="B210" s="337" t="s">
        <v>359</v>
      </c>
      <c r="C210" s="653">
        <v>91303020</v>
      </c>
      <c r="P210" s="337" t="s">
        <v>1502</v>
      </c>
      <c r="R210" s="337" t="s">
        <v>1488</v>
      </c>
      <c r="BC210" s="337" t="s">
        <v>1358</v>
      </c>
      <c r="BD210" s="337" t="s">
        <v>1329</v>
      </c>
      <c r="BE210" s="649" t="s">
        <v>3163</v>
      </c>
      <c r="BI210" s="337" t="str">
        <f t="shared" si="6"/>
        <v>('Outra variedade', 'OPV', 'Feijão Vulgar'),</v>
      </c>
    </row>
    <row r="211" spans="1:61" ht="13.35" hidden="1" customHeight="1" x14ac:dyDescent="0.4">
      <c r="A211" s="337" t="s">
        <v>75</v>
      </c>
      <c r="B211" s="337" t="s">
        <v>360</v>
      </c>
      <c r="C211" s="653">
        <v>91301030</v>
      </c>
      <c r="P211" s="337" t="s">
        <v>1503</v>
      </c>
      <c r="R211" s="337" t="s">
        <v>1488</v>
      </c>
      <c r="BC211" s="337" t="s">
        <v>1515</v>
      </c>
      <c r="BD211" s="337" t="s">
        <v>1329</v>
      </c>
      <c r="BE211" s="649" t="s">
        <v>3163</v>
      </c>
      <c r="BI211" s="337" t="str">
        <f t="shared" si="6"/>
        <v>('PVA 773', 'OPV', 'Feijão Vulgar'),</v>
      </c>
    </row>
    <row r="212" spans="1:61" ht="13.35" hidden="1" customHeight="1" x14ac:dyDescent="0.4">
      <c r="A212" s="337" t="s">
        <v>75</v>
      </c>
      <c r="B212" s="337" t="s">
        <v>361</v>
      </c>
      <c r="C212" s="653">
        <v>91302030</v>
      </c>
      <c r="P212" s="337" t="s">
        <v>1504</v>
      </c>
      <c r="R212" s="337" t="s">
        <v>1488</v>
      </c>
      <c r="BC212" s="337" t="s">
        <v>1516</v>
      </c>
      <c r="BD212" s="337" t="s">
        <v>1329</v>
      </c>
      <c r="BE212" s="649" t="s">
        <v>3163</v>
      </c>
      <c r="BI212" s="337" t="str">
        <f t="shared" si="6"/>
        <v>('Sugar 131', 'OPV', 'Feijão Vulgar'),</v>
      </c>
    </row>
    <row r="213" spans="1:61" ht="13.35" hidden="1" customHeight="1" x14ac:dyDescent="0.4">
      <c r="A213" s="337" t="s">
        <v>75</v>
      </c>
      <c r="B213" s="337" t="s">
        <v>362</v>
      </c>
      <c r="C213" s="653">
        <v>91302010</v>
      </c>
      <c r="P213" s="337" t="s">
        <v>1505</v>
      </c>
      <c r="R213" s="337" t="s">
        <v>1488</v>
      </c>
      <c r="BC213" s="337" t="s">
        <v>1517</v>
      </c>
      <c r="BD213" s="337" t="s">
        <v>1329</v>
      </c>
      <c r="BE213" s="649" t="s">
        <v>3163</v>
      </c>
      <c r="BI213" s="337" t="str">
        <f t="shared" si="6"/>
        <v>('Tiyela', 'OPV', 'Feijão Vulgar'),</v>
      </c>
    </row>
    <row r="214" spans="1:61" ht="13.35" hidden="1" customHeight="1" x14ac:dyDescent="0.4">
      <c r="A214" s="337" t="s">
        <v>75</v>
      </c>
      <c r="B214" s="337" t="s">
        <v>363</v>
      </c>
      <c r="C214" s="653">
        <v>91301050</v>
      </c>
      <c r="P214" s="337" t="s">
        <v>1506</v>
      </c>
      <c r="R214" s="337" t="s">
        <v>1488</v>
      </c>
      <c r="BC214" s="337" t="s">
        <v>1518</v>
      </c>
      <c r="BD214" s="337" t="s">
        <v>1329</v>
      </c>
      <c r="BE214" s="649" t="s">
        <v>3163</v>
      </c>
      <c r="BI214" s="337" t="str">
        <f t="shared" si="6"/>
        <v>('Unvoti', 'OPV', 'Feijão Vulgar'),</v>
      </c>
    </row>
    <row r="215" spans="1:61" ht="13.35" hidden="1" customHeight="1" x14ac:dyDescent="0.4">
      <c r="A215" s="337" t="s">
        <v>75</v>
      </c>
      <c r="B215" s="337" t="s">
        <v>364</v>
      </c>
      <c r="C215" s="653">
        <v>90904940</v>
      </c>
      <c r="P215" s="337" t="s">
        <v>1507</v>
      </c>
      <c r="R215" s="337" t="s">
        <v>1488</v>
      </c>
      <c r="BC215" s="337" t="s">
        <v>1519</v>
      </c>
      <c r="BD215" s="337" t="s">
        <v>1329</v>
      </c>
      <c r="BE215" s="649" t="s">
        <v>3163</v>
      </c>
      <c r="BI215" s="337" t="str">
        <f t="shared" si="6"/>
        <v>('VITT 923/10-3', 'OPV', 'Feijão Vulgar'),</v>
      </c>
    </row>
    <row r="216" spans="1:61" ht="13.35" hidden="1" customHeight="1" x14ac:dyDescent="0.4">
      <c r="A216" s="337" t="s">
        <v>75</v>
      </c>
      <c r="B216" s="337" t="s">
        <v>365</v>
      </c>
      <c r="C216" s="653">
        <v>91301010</v>
      </c>
      <c r="P216" s="337" t="s">
        <v>1508</v>
      </c>
      <c r="R216" s="337" t="s">
        <v>1488</v>
      </c>
      <c r="BC216" s="337" t="s">
        <v>1520</v>
      </c>
      <c r="BD216" s="337" t="s">
        <v>1329</v>
      </c>
      <c r="BE216" s="649" t="s">
        <v>3163</v>
      </c>
      <c r="BI216" s="337" t="str">
        <f t="shared" si="6"/>
        <v>('VITT 925/9-1-2', 'OPV', 'Feijão Vulgar'),</v>
      </c>
    </row>
    <row r="217" spans="1:61" ht="13.35" hidden="1" customHeight="1" x14ac:dyDescent="0.4">
      <c r="A217" s="337" t="s">
        <v>77</v>
      </c>
      <c r="B217" s="337" t="s">
        <v>77</v>
      </c>
      <c r="C217" s="653">
        <v>91301040</v>
      </c>
      <c r="P217" s="337" t="s">
        <v>1509</v>
      </c>
      <c r="R217" s="337" t="s">
        <v>1488</v>
      </c>
      <c r="BC217" s="337" t="s">
        <v>1521</v>
      </c>
      <c r="BD217" s="337" t="s">
        <v>1329</v>
      </c>
      <c r="BE217" s="649" t="s">
        <v>3163</v>
      </c>
      <c r="BI217" s="337" t="str">
        <f t="shared" si="6"/>
        <v>('VT1T 924/4-4', 'OPV', 'Feijão Vulgar'),</v>
      </c>
    </row>
    <row r="218" spans="1:61" ht="13.35" hidden="1" customHeight="1" x14ac:dyDescent="0.4">
      <c r="A218" s="337" t="s">
        <v>77</v>
      </c>
      <c r="B218" s="337" t="s">
        <v>366</v>
      </c>
      <c r="C218" s="653">
        <v>91304010</v>
      </c>
      <c r="P218" s="337" t="s">
        <v>1510</v>
      </c>
      <c r="R218" s="337" t="s">
        <v>1488</v>
      </c>
      <c r="BC218" s="337" t="s">
        <v>1522</v>
      </c>
      <c r="BD218" s="337" t="s">
        <v>1329</v>
      </c>
      <c r="BE218" s="649" t="s">
        <v>3163</v>
      </c>
      <c r="BI218" s="337" t="str">
        <f t="shared" si="6"/>
        <v>('VTTT 924/2-4-2-1', 'OPV', 'Feijão Vulgar'),</v>
      </c>
    </row>
    <row r="219" spans="1:61" ht="13.35" hidden="1" customHeight="1" x14ac:dyDescent="0.4">
      <c r="A219" s="337" t="s">
        <v>77</v>
      </c>
      <c r="B219" s="337" t="s">
        <v>367</v>
      </c>
      <c r="C219" s="653">
        <v>60100000</v>
      </c>
      <c r="P219" s="337" t="s">
        <v>1511</v>
      </c>
      <c r="R219" s="337" t="s">
        <v>1488</v>
      </c>
      <c r="BC219" s="337" t="s">
        <v>1482</v>
      </c>
      <c r="BD219" s="337" t="s">
        <v>1328</v>
      </c>
      <c r="BE219" s="649" t="s">
        <v>3163</v>
      </c>
      <c r="BI219" s="337" t="str">
        <f t="shared" si="6"/>
        <v>('Class Act', 'OPV', 'Feijão Verde'),</v>
      </c>
    </row>
    <row r="220" spans="1:61" ht="13.35" hidden="1" customHeight="1" x14ac:dyDescent="0.4">
      <c r="A220" s="337" t="s">
        <v>77</v>
      </c>
      <c r="B220" s="337" t="s">
        <v>368</v>
      </c>
      <c r="C220" s="653">
        <v>10202010</v>
      </c>
      <c r="P220" s="337" t="s">
        <v>1512</v>
      </c>
      <c r="R220" s="337" t="s">
        <v>1488</v>
      </c>
      <c r="BC220" s="337" t="s">
        <v>1357</v>
      </c>
      <c r="BD220" s="337" t="s">
        <v>1328</v>
      </c>
      <c r="BE220" s="649" t="s">
        <v>3163</v>
      </c>
      <c r="BI220" s="337" t="str">
        <f t="shared" si="6"/>
        <v>('Não conheço', 'OPV', 'Feijão Verde'),</v>
      </c>
    </row>
    <row r="221" spans="1:61" ht="13.35" hidden="1" customHeight="1" x14ac:dyDescent="0.4">
      <c r="A221" s="337" t="s">
        <v>77</v>
      </c>
      <c r="B221" s="337" t="s">
        <v>369</v>
      </c>
      <c r="C221" s="653">
        <v>10203030</v>
      </c>
      <c r="P221" s="337" t="s">
        <v>1513</v>
      </c>
      <c r="R221" s="337" t="s">
        <v>1488</v>
      </c>
      <c r="BC221" s="337" t="s">
        <v>1358</v>
      </c>
      <c r="BD221" s="337" t="s">
        <v>1328</v>
      </c>
      <c r="BE221" s="649" t="s">
        <v>3163</v>
      </c>
      <c r="BI221" s="337" t="str">
        <f t="shared" si="6"/>
        <v>('Outra variedade', 'OPV', 'Feijão Verde'),</v>
      </c>
    </row>
    <row r="222" spans="1:61" ht="13.35" hidden="1" customHeight="1" x14ac:dyDescent="0.4">
      <c r="A222" s="337" t="s">
        <v>77</v>
      </c>
      <c r="B222" s="337" t="s">
        <v>370</v>
      </c>
      <c r="C222" s="653">
        <v>10204010</v>
      </c>
      <c r="P222" s="337" t="s">
        <v>1357</v>
      </c>
      <c r="R222" s="337" t="s">
        <v>1488</v>
      </c>
      <c r="BC222" s="337" t="s">
        <v>1484</v>
      </c>
      <c r="BD222" s="337" t="s">
        <v>1328</v>
      </c>
      <c r="BE222" s="649" t="s">
        <v>3163</v>
      </c>
      <c r="BI222" s="337" t="str">
        <f t="shared" si="6"/>
        <v>('STAR 2000', 'OPV', 'Feijão Verde'),</v>
      </c>
    </row>
    <row r="223" spans="1:61" ht="13.35" hidden="1" customHeight="1" x14ac:dyDescent="0.4">
      <c r="A223" s="337" t="s">
        <v>77</v>
      </c>
      <c r="B223" s="337" t="s">
        <v>371</v>
      </c>
      <c r="C223" s="653">
        <v>10204020</v>
      </c>
      <c r="P223" s="337" t="s">
        <v>1514</v>
      </c>
      <c r="R223" s="337" t="s">
        <v>1488</v>
      </c>
      <c r="BC223" s="337" t="s">
        <v>1485</v>
      </c>
      <c r="BD223" s="337" t="s">
        <v>1328</v>
      </c>
      <c r="BE223" s="649" t="s">
        <v>3163</v>
      </c>
      <c r="BI223" s="337" t="str">
        <f t="shared" si="6"/>
        <v>('STAR 2001', 'OPV', 'Feijão Verde'),</v>
      </c>
    </row>
    <row r="224" spans="1:61" ht="13.35" hidden="1" customHeight="1" x14ac:dyDescent="0.4">
      <c r="A224" s="337" t="s">
        <v>79</v>
      </c>
      <c r="B224" s="337" t="s">
        <v>372</v>
      </c>
      <c r="C224" s="653">
        <v>10202030</v>
      </c>
      <c r="P224" s="337" t="s">
        <v>1358</v>
      </c>
      <c r="R224" s="337" t="s">
        <v>1488</v>
      </c>
      <c r="BC224" s="337" t="s">
        <v>1486</v>
      </c>
      <c r="BD224" s="337" t="s">
        <v>1328</v>
      </c>
      <c r="BE224" s="649" t="s">
        <v>3163</v>
      </c>
      <c r="BI224" s="337" t="str">
        <f t="shared" si="6"/>
        <v>('Valentino', 'OPV', 'Feijão Verde'),</v>
      </c>
    </row>
    <row r="225" spans="1:61" ht="13.35" hidden="1" customHeight="1" x14ac:dyDescent="0.4">
      <c r="A225" s="337" t="s">
        <v>79</v>
      </c>
      <c r="B225" s="337" t="s">
        <v>373</v>
      </c>
      <c r="C225" s="653">
        <v>10204030</v>
      </c>
      <c r="P225" s="337" t="s">
        <v>1515</v>
      </c>
      <c r="R225" s="337" t="s">
        <v>1488</v>
      </c>
      <c r="BC225" s="337" t="s">
        <v>1460</v>
      </c>
      <c r="BD225" s="337" t="s">
        <v>1327</v>
      </c>
      <c r="BE225" s="649" t="s">
        <v>3163</v>
      </c>
      <c r="BI225" s="337" t="str">
        <f t="shared" si="6"/>
        <v>('11855', 'OPV', 'Feijão Nhemba'),</v>
      </c>
    </row>
    <row r="226" spans="1:61" ht="13.35" hidden="1" customHeight="1" x14ac:dyDescent="0.4">
      <c r="A226" s="337" t="s">
        <v>79</v>
      </c>
      <c r="B226" s="337" t="s">
        <v>374</v>
      </c>
      <c r="C226" s="653">
        <v>41901010</v>
      </c>
      <c r="P226" s="337" t="s">
        <v>1516</v>
      </c>
      <c r="R226" s="337" t="s">
        <v>1488</v>
      </c>
      <c r="BC226" s="337" t="s">
        <v>1462</v>
      </c>
      <c r="BD226" s="337" t="s">
        <v>1327</v>
      </c>
      <c r="BE226" s="649" t="s">
        <v>3163</v>
      </c>
      <c r="BI226" s="337" t="str">
        <f t="shared" si="6"/>
        <v>('INIA 16', 'OPV', 'Feijão Nhemba'),</v>
      </c>
    </row>
    <row r="227" spans="1:61" ht="13.35" hidden="1" customHeight="1" x14ac:dyDescent="0.4">
      <c r="A227" s="337" t="s">
        <v>79</v>
      </c>
      <c r="B227" s="337" t="s">
        <v>375</v>
      </c>
      <c r="C227" s="653">
        <v>41902010</v>
      </c>
      <c r="P227" s="337" t="s">
        <v>1517</v>
      </c>
      <c r="R227" s="337" t="s">
        <v>1488</v>
      </c>
      <c r="BC227" s="337" t="s">
        <v>1463</v>
      </c>
      <c r="BD227" s="337" t="s">
        <v>1327</v>
      </c>
      <c r="BE227" s="649" t="s">
        <v>3163</v>
      </c>
      <c r="BI227" s="337" t="str">
        <f t="shared" si="6"/>
        <v>('INIA 36', 'OPV', 'Feijão Nhemba'),</v>
      </c>
    </row>
    <row r="228" spans="1:61" ht="13.35" hidden="1" customHeight="1" x14ac:dyDescent="0.4">
      <c r="A228" s="337" t="s">
        <v>79</v>
      </c>
      <c r="B228" s="337" t="s">
        <v>376</v>
      </c>
      <c r="C228" s="653">
        <v>41901020</v>
      </c>
      <c r="P228" s="337" t="s">
        <v>1518</v>
      </c>
      <c r="R228" s="337" t="s">
        <v>1488</v>
      </c>
      <c r="BC228" s="337" t="s">
        <v>1464</v>
      </c>
      <c r="BD228" s="337" t="s">
        <v>1327</v>
      </c>
      <c r="BE228" s="649" t="s">
        <v>3163</v>
      </c>
      <c r="BI228" s="337" t="str">
        <f t="shared" si="6"/>
        <v>('INIA 41', 'OPV', 'Feijão Nhemba'),</v>
      </c>
    </row>
    <row r="229" spans="1:61" ht="13.35" hidden="1" customHeight="1" x14ac:dyDescent="0.4">
      <c r="A229" s="337" t="s">
        <v>79</v>
      </c>
      <c r="B229" s="337" t="s">
        <v>377</v>
      </c>
      <c r="C229" s="653">
        <v>51402020</v>
      </c>
      <c r="P229" s="337" t="s">
        <v>1519</v>
      </c>
      <c r="R229" s="337" t="s">
        <v>1488</v>
      </c>
      <c r="BC229" s="337" t="s">
        <v>1465</v>
      </c>
      <c r="BD229" s="337" t="s">
        <v>1327</v>
      </c>
      <c r="BE229" s="649" t="s">
        <v>3163</v>
      </c>
      <c r="BI229" s="337" t="str">
        <f t="shared" si="6"/>
        <v>('INIA 46', 'OPV', 'Feijão Nhemba'),</v>
      </c>
    </row>
    <row r="230" spans="1:61" ht="13.35" hidden="1" customHeight="1" x14ac:dyDescent="0.4">
      <c r="A230" s="337" t="s">
        <v>79</v>
      </c>
      <c r="B230" s="337" t="s">
        <v>378</v>
      </c>
      <c r="C230" s="653">
        <v>51402010</v>
      </c>
      <c r="P230" s="337" t="s">
        <v>1520</v>
      </c>
      <c r="R230" s="337" t="s">
        <v>1488</v>
      </c>
      <c r="BC230" s="337" t="s">
        <v>1466</v>
      </c>
      <c r="BD230" s="337" t="s">
        <v>1327</v>
      </c>
      <c r="BE230" s="649" t="s">
        <v>3163</v>
      </c>
      <c r="BI230" s="337" t="str">
        <f t="shared" si="6"/>
        <v>('INIA 73', 'OPV', 'Feijão Nhemba'),</v>
      </c>
    </row>
    <row r="231" spans="1:61" ht="13.35" hidden="1" customHeight="1" x14ac:dyDescent="0.4">
      <c r="A231" s="337" t="s">
        <v>79</v>
      </c>
      <c r="B231" s="337" t="s">
        <v>379</v>
      </c>
      <c r="C231" s="653">
        <v>51401010</v>
      </c>
      <c r="P231" s="337" t="s">
        <v>1521</v>
      </c>
      <c r="R231" s="337" t="s">
        <v>1488</v>
      </c>
      <c r="BC231" s="337" t="s">
        <v>1467</v>
      </c>
      <c r="BD231" s="337" t="s">
        <v>1327</v>
      </c>
      <c r="BE231" s="649" t="s">
        <v>3163</v>
      </c>
      <c r="BI231" s="337" t="str">
        <f t="shared" si="6"/>
        <v>('IT 00K-1263', 'OPV', 'Feijão Nhemba'),</v>
      </c>
    </row>
    <row r="232" spans="1:61" ht="13.35" hidden="1" customHeight="1" x14ac:dyDescent="0.4">
      <c r="A232" s="337" t="s">
        <v>79</v>
      </c>
      <c r="B232" s="337" t="s">
        <v>380</v>
      </c>
      <c r="C232" s="653">
        <v>51401020</v>
      </c>
      <c r="P232" s="337" t="s">
        <v>1522</v>
      </c>
      <c r="R232" s="337" t="s">
        <v>1488</v>
      </c>
      <c r="BC232" s="337" t="s">
        <v>1468</v>
      </c>
      <c r="BD232" s="337" t="s">
        <v>1327</v>
      </c>
      <c r="BE232" s="649" t="s">
        <v>3163</v>
      </c>
      <c r="BI232" s="337" t="str">
        <f t="shared" si="6"/>
        <v>('IT 18', 'OPV', 'Feijão Nhemba'),</v>
      </c>
    </row>
    <row r="233" spans="1:61" ht="13.35" hidden="1" customHeight="1" x14ac:dyDescent="0.4">
      <c r="A233" s="337" t="s">
        <v>79</v>
      </c>
      <c r="B233" s="337" t="s">
        <v>381</v>
      </c>
      <c r="C233" s="653">
        <v>70703020</v>
      </c>
      <c r="P233" s="337" t="s">
        <v>1523</v>
      </c>
      <c r="R233" s="337" t="s">
        <v>1330</v>
      </c>
      <c r="BC233" s="337" t="s">
        <v>1469</v>
      </c>
      <c r="BD233" s="337" t="s">
        <v>1327</v>
      </c>
      <c r="BE233" s="649" t="s">
        <v>3163</v>
      </c>
      <c r="BI233" s="337" t="str">
        <f t="shared" si="6"/>
        <v>('IT 812', 'OPV', 'Feijão Nhemba'),</v>
      </c>
    </row>
    <row r="234" spans="1:61" ht="13.35" hidden="1" customHeight="1" x14ac:dyDescent="0.4">
      <c r="A234" s="337" t="s">
        <v>79</v>
      </c>
      <c r="B234" s="337" t="s">
        <v>79</v>
      </c>
      <c r="C234" s="653">
        <v>70701000</v>
      </c>
      <c r="P234" s="337" t="s">
        <v>1524</v>
      </c>
      <c r="R234" s="337" t="s">
        <v>1330</v>
      </c>
      <c r="BC234" s="337" t="s">
        <v>1470</v>
      </c>
      <c r="BD234" s="337" t="s">
        <v>1327</v>
      </c>
      <c r="BE234" s="649" t="s">
        <v>3163</v>
      </c>
      <c r="BI234" s="337" t="str">
        <f t="shared" si="6"/>
        <v>('IT 82 E-16', 'OPV', 'Feijão Nhemba'),</v>
      </c>
    </row>
    <row r="235" spans="1:61" ht="13.35" hidden="1" customHeight="1" x14ac:dyDescent="0.4">
      <c r="A235" s="337" t="s">
        <v>79</v>
      </c>
      <c r="B235" s="337" t="s">
        <v>382</v>
      </c>
      <c r="C235" s="653">
        <v>70702010</v>
      </c>
      <c r="P235" s="337" t="s">
        <v>1149</v>
      </c>
      <c r="R235" s="337" t="s">
        <v>1330</v>
      </c>
      <c r="BC235" s="337" t="s">
        <v>1471</v>
      </c>
      <c r="BD235" s="337" t="s">
        <v>1327</v>
      </c>
      <c r="BE235" s="649" t="s">
        <v>3163</v>
      </c>
      <c r="BI235" s="337" t="str">
        <f t="shared" si="6"/>
        <v>('IT 97K-1069-6', 'OPV', 'Feijão Nhemba'),</v>
      </c>
    </row>
    <row r="236" spans="1:61" ht="13.35" hidden="1" customHeight="1" x14ac:dyDescent="0.4">
      <c r="A236" s="337" t="s">
        <v>79</v>
      </c>
      <c r="B236" s="337" t="s">
        <v>383</v>
      </c>
      <c r="C236" s="653">
        <v>70702020</v>
      </c>
      <c r="P236" s="337" t="s">
        <v>1357</v>
      </c>
      <c r="R236" s="337" t="s">
        <v>1330</v>
      </c>
      <c r="BC236" s="337" t="s">
        <v>1472</v>
      </c>
      <c r="BD236" s="337" t="s">
        <v>1327</v>
      </c>
      <c r="BE236" s="649" t="s">
        <v>3163</v>
      </c>
      <c r="BI236" s="337" t="str">
        <f t="shared" si="6"/>
        <v>('IT 97K-1069-8', 'OPV', 'Feijão Nhemba'),</v>
      </c>
    </row>
    <row r="237" spans="1:61" ht="13.35" hidden="1" customHeight="1" x14ac:dyDescent="0.4">
      <c r="A237" s="337" t="s">
        <v>82</v>
      </c>
      <c r="B237" s="337" t="s">
        <v>384</v>
      </c>
      <c r="C237" s="653">
        <v>70703010</v>
      </c>
      <c r="P237" s="337" t="s">
        <v>1358</v>
      </c>
      <c r="R237" s="337" t="s">
        <v>1330</v>
      </c>
      <c r="BC237" s="337" t="s">
        <v>1473</v>
      </c>
      <c r="BD237" s="337" t="s">
        <v>1327</v>
      </c>
      <c r="BE237" s="649" t="s">
        <v>3163</v>
      </c>
      <c r="BI237" s="337" t="str">
        <f t="shared" si="6"/>
        <v>('IT16', 'OPV', 'Feijão Nhemba'),</v>
      </c>
    </row>
    <row r="238" spans="1:61" ht="13.35" hidden="1" customHeight="1" x14ac:dyDescent="0.4">
      <c r="A238" s="337" t="s">
        <v>82</v>
      </c>
      <c r="B238" s="337" t="s">
        <v>385</v>
      </c>
      <c r="C238" s="653">
        <v>30302010</v>
      </c>
      <c r="P238" s="337" t="s">
        <v>1525</v>
      </c>
      <c r="R238" s="337" t="s">
        <v>1331</v>
      </c>
      <c r="BC238" s="337" t="s">
        <v>1474</v>
      </c>
      <c r="BD238" s="337" t="s">
        <v>1327</v>
      </c>
      <c r="BE238" s="649" t="s">
        <v>3163</v>
      </c>
      <c r="BI238" s="337" t="str">
        <f t="shared" si="6"/>
        <v>('IT18', 'OPV', 'Feijão Nhemba'),</v>
      </c>
    </row>
    <row r="239" spans="1:61" ht="13.35" hidden="1" customHeight="1" x14ac:dyDescent="0.4">
      <c r="A239" s="337" t="s">
        <v>82</v>
      </c>
      <c r="B239" s="337" t="s">
        <v>386</v>
      </c>
      <c r="C239" s="653">
        <v>30303020</v>
      </c>
      <c r="P239" s="337" t="s">
        <v>1357</v>
      </c>
      <c r="R239" s="337" t="s">
        <v>1331</v>
      </c>
      <c r="BC239" s="337" t="s">
        <v>1475</v>
      </c>
      <c r="BD239" s="337" t="s">
        <v>1327</v>
      </c>
      <c r="BE239" s="649" t="s">
        <v>3163</v>
      </c>
      <c r="BI239" s="337" t="str">
        <f t="shared" si="6"/>
        <v>('IT97K-390-2', 'OPV', 'Feijão Nhemba'),</v>
      </c>
    </row>
    <row r="240" spans="1:61" ht="13.35" hidden="1" customHeight="1" x14ac:dyDescent="0.4">
      <c r="A240" s="337" t="s">
        <v>82</v>
      </c>
      <c r="B240" s="337" t="s">
        <v>387</v>
      </c>
      <c r="C240" s="653">
        <v>30301010</v>
      </c>
      <c r="P240" s="337" t="s">
        <v>1358</v>
      </c>
      <c r="R240" s="337" t="s">
        <v>1331</v>
      </c>
      <c r="BC240" s="337" t="s">
        <v>1476</v>
      </c>
      <c r="BD240" s="337" t="s">
        <v>1327</v>
      </c>
      <c r="BE240" s="649" t="s">
        <v>3163</v>
      </c>
      <c r="BI240" s="337" t="str">
        <f t="shared" si="6"/>
        <v>('IT98K-962', 'OPV', 'Feijão Nhemba'),</v>
      </c>
    </row>
    <row r="241" spans="1:61" ht="13.35" hidden="1" customHeight="1" x14ac:dyDescent="0.4">
      <c r="A241" s="337" t="s">
        <v>82</v>
      </c>
      <c r="B241" s="337" t="s">
        <v>82</v>
      </c>
      <c r="C241" s="653">
        <v>30301020</v>
      </c>
      <c r="P241" s="337" t="s">
        <v>1526</v>
      </c>
      <c r="R241" s="337" t="s">
        <v>1331</v>
      </c>
      <c r="BC241" s="337" t="s">
        <v>1357</v>
      </c>
      <c r="BD241" s="337" t="s">
        <v>1327</v>
      </c>
      <c r="BE241" s="649" t="s">
        <v>3163</v>
      </c>
      <c r="BI241" s="337" t="str">
        <f t="shared" si="6"/>
        <v>('Não conheço', 'OPV', 'Feijão Nhemba'),</v>
      </c>
    </row>
    <row r="242" spans="1:61" ht="13.35" hidden="1" customHeight="1" x14ac:dyDescent="0.4">
      <c r="A242" s="337" t="s">
        <v>82</v>
      </c>
      <c r="B242" s="337" t="s">
        <v>388</v>
      </c>
      <c r="C242" s="653">
        <v>30303010</v>
      </c>
      <c r="P242" s="337" t="s">
        <v>1527</v>
      </c>
      <c r="R242" s="337" t="s">
        <v>1309</v>
      </c>
      <c r="BC242" s="337" t="s">
        <v>1477</v>
      </c>
      <c r="BD242" s="337" t="s">
        <v>1327</v>
      </c>
      <c r="BE242" s="649" t="s">
        <v>3163</v>
      </c>
      <c r="BI242" s="337" t="str">
        <f t="shared" si="6"/>
        <v>('Nhassenje', 'OPV', 'Feijão Nhemba'),</v>
      </c>
    </row>
    <row r="243" spans="1:61" ht="13.35" hidden="1" customHeight="1" x14ac:dyDescent="0.4">
      <c r="A243" s="337" t="s">
        <v>82</v>
      </c>
      <c r="B243" s="337" t="s">
        <v>389</v>
      </c>
      <c r="C243" s="653">
        <v>30301030</v>
      </c>
      <c r="P243" s="337" t="s">
        <v>1528</v>
      </c>
      <c r="R243" s="337" t="s">
        <v>1309</v>
      </c>
      <c r="BC243" s="337" t="s">
        <v>1358</v>
      </c>
      <c r="BD243" s="337" t="s">
        <v>1327</v>
      </c>
      <c r="BE243" s="649" t="s">
        <v>3163</v>
      </c>
      <c r="BI243" s="337" t="str">
        <f t="shared" si="6"/>
        <v>('Outra variedade', 'OPV', 'Feijão Nhemba'),</v>
      </c>
    </row>
    <row r="244" spans="1:61" ht="13.35" hidden="1" customHeight="1" x14ac:dyDescent="0.4">
      <c r="A244" s="337" t="s">
        <v>85</v>
      </c>
      <c r="B244" s="337" t="s">
        <v>85</v>
      </c>
      <c r="C244" s="653">
        <v>30302020</v>
      </c>
      <c r="P244" s="337" t="s">
        <v>1529</v>
      </c>
      <c r="R244" s="337" t="s">
        <v>1309</v>
      </c>
      <c r="BC244" s="337" t="s">
        <v>1478</v>
      </c>
      <c r="BD244" s="337" t="s">
        <v>1327</v>
      </c>
      <c r="BE244" s="649" t="s">
        <v>3162</v>
      </c>
      <c r="BI244" s="337" t="str">
        <f t="shared" si="6"/>
        <v>('PAN 311', 'Híbrido', 'Feijão Nhemba'),</v>
      </c>
    </row>
    <row r="245" spans="1:61" ht="13.35" hidden="1" customHeight="1" x14ac:dyDescent="0.4">
      <c r="A245" s="337" t="s">
        <v>85</v>
      </c>
      <c r="B245" s="337" t="s">
        <v>390</v>
      </c>
      <c r="C245" s="653">
        <v>99999990</v>
      </c>
      <c r="P245" s="337" t="s">
        <v>1530</v>
      </c>
      <c r="R245" s="337" t="s">
        <v>1309</v>
      </c>
      <c r="BC245" s="337" t="s">
        <v>1479</v>
      </c>
      <c r="BD245" s="337" t="s">
        <v>1327</v>
      </c>
      <c r="BE245" s="649" t="s">
        <v>3163</v>
      </c>
      <c r="BI245" s="337" t="str">
        <f t="shared" si="6"/>
        <v>('Timbawene creme', 'OPV', 'Feijão Nhemba'),</v>
      </c>
    </row>
    <row r="246" spans="1:61" ht="13.35" hidden="1" customHeight="1" x14ac:dyDescent="0.4">
      <c r="A246" s="337" t="s">
        <v>85</v>
      </c>
      <c r="B246" s="337" t="s">
        <v>391</v>
      </c>
      <c r="C246" s="653">
        <v>80201060</v>
      </c>
      <c r="P246" s="337" t="s">
        <v>1531</v>
      </c>
      <c r="R246" s="337" t="s">
        <v>1309</v>
      </c>
      <c r="BC246" s="337" t="s">
        <v>1480</v>
      </c>
      <c r="BD246" s="337" t="s">
        <v>1327</v>
      </c>
      <c r="BE246" s="649" t="s">
        <v>3163</v>
      </c>
      <c r="BI246" s="337" t="str">
        <f t="shared" si="6"/>
        <v>('Timbawene moteado', 'OPV', 'Feijão Nhemba'),</v>
      </c>
    </row>
    <row r="247" spans="1:61" ht="13.35" hidden="1" customHeight="1" x14ac:dyDescent="0.4">
      <c r="A247" s="337" t="s">
        <v>85</v>
      </c>
      <c r="B247" s="337" t="s">
        <v>392</v>
      </c>
      <c r="C247" s="653">
        <v>80201000</v>
      </c>
      <c r="P247" s="337" t="s">
        <v>1532</v>
      </c>
      <c r="R247" s="337" t="s">
        <v>1309</v>
      </c>
      <c r="BC247" s="337" t="s">
        <v>1481</v>
      </c>
      <c r="BD247" s="337" t="s">
        <v>1327</v>
      </c>
      <c r="BE247" s="649" t="s">
        <v>3163</v>
      </c>
      <c r="BI247" s="337" t="str">
        <f t="shared" si="6"/>
        <v>('Timbawene violeta', 'OPV', 'Feijão Nhemba'),</v>
      </c>
    </row>
    <row r="248" spans="1:61" ht="13.35" hidden="1" customHeight="1" x14ac:dyDescent="0.4">
      <c r="A248" s="337" t="s">
        <v>85</v>
      </c>
      <c r="B248" s="337" t="s">
        <v>393</v>
      </c>
      <c r="C248" s="653">
        <v>80201030</v>
      </c>
      <c r="P248" s="337" t="s">
        <v>1533</v>
      </c>
      <c r="R248" s="337" t="s">
        <v>1309</v>
      </c>
      <c r="BC248" s="337" t="s">
        <v>1457</v>
      </c>
      <c r="BD248" s="337" t="s">
        <v>1326</v>
      </c>
      <c r="BE248" s="649" t="s">
        <v>3163</v>
      </c>
      <c r="BI248" s="337" t="str">
        <f t="shared" si="6"/>
        <v>('Chiúre-18', 'OPV', 'Feijão Jugo'),</v>
      </c>
    </row>
    <row r="249" spans="1:61" ht="13.35" hidden="1" customHeight="1" x14ac:dyDescent="0.4">
      <c r="A249" s="337" t="s">
        <v>85</v>
      </c>
      <c r="B249" s="337" t="s">
        <v>394</v>
      </c>
      <c r="C249" s="653">
        <v>80202010</v>
      </c>
      <c r="P249" s="337" t="s">
        <v>1534</v>
      </c>
      <c r="R249" s="337" t="s">
        <v>1309</v>
      </c>
      <c r="BC249" s="337" t="s">
        <v>1459</v>
      </c>
      <c r="BD249" s="337" t="s">
        <v>1326</v>
      </c>
      <c r="BE249" s="649" t="s">
        <v>3163</v>
      </c>
      <c r="BI249" s="337" t="str">
        <f t="shared" si="6"/>
        <v>('Jugo PAN', 'OPV', 'Feijão Jugo'),</v>
      </c>
    </row>
    <row r="250" spans="1:61" ht="13.35" hidden="1" customHeight="1" x14ac:dyDescent="0.4">
      <c r="A250" s="337" t="s">
        <v>85</v>
      </c>
      <c r="B250" s="337" t="s">
        <v>395</v>
      </c>
      <c r="C250" s="653">
        <v>80202020</v>
      </c>
      <c r="P250" s="337" t="s">
        <v>1535</v>
      </c>
      <c r="R250" s="337" t="s">
        <v>1309</v>
      </c>
      <c r="BC250" s="337" t="s">
        <v>274</v>
      </c>
      <c r="BD250" s="337" t="s">
        <v>1326</v>
      </c>
      <c r="BE250" s="649" t="s">
        <v>3163</v>
      </c>
      <c r="BI250" s="337" t="str">
        <f t="shared" si="6"/>
        <v>('Mulevala', 'OPV', 'Feijão Jugo'),</v>
      </c>
    </row>
    <row r="251" spans="1:61" ht="13.35" hidden="1" customHeight="1" x14ac:dyDescent="0.4">
      <c r="A251" s="337" t="s">
        <v>85</v>
      </c>
      <c r="B251" s="337" t="s">
        <v>396</v>
      </c>
      <c r="C251" s="653">
        <v>80201010</v>
      </c>
      <c r="P251" s="337" t="s">
        <v>1536</v>
      </c>
      <c r="R251" s="337" t="s">
        <v>1309</v>
      </c>
      <c r="BC251" s="337" t="s">
        <v>1357</v>
      </c>
      <c r="BD251" s="337" t="s">
        <v>1326</v>
      </c>
      <c r="BE251" s="649" t="s">
        <v>3163</v>
      </c>
      <c r="BI251" s="337" t="str">
        <f t="shared" si="6"/>
        <v>('Não conheço', 'OPV', 'Feijão Jugo'),</v>
      </c>
    </row>
    <row r="252" spans="1:61" ht="13.35" hidden="1" customHeight="1" x14ac:dyDescent="0.4">
      <c r="A252" s="337" t="s">
        <v>85</v>
      </c>
      <c r="B252" s="337" t="s">
        <v>397</v>
      </c>
      <c r="C252" s="653">
        <v>80201020</v>
      </c>
      <c r="P252" s="337" t="s">
        <v>1537</v>
      </c>
      <c r="R252" s="337" t="s">
        <v>1309</v>
      </c>
      <c r="BC252" s="337" t="s">
        <v>1358</v>
      </c>
      <c r="BD252" s="337" t="s">
        <v>1326</v>
      </c>
      <c r="BE252" s="649" t="s">
        <v>3163</v>
      </c>
      <c r="BI252" s="337" t="str">
        <f t="shared" si="6"/>
        <v>('Outra variedade', 'OPV', 'Feijão Jugo'),</v>
      </c>
    </row>
    <row r="253" spans="1:61" ht="13.35" hidden="1" customHeight="1" x14ac:dyDescent="0.4">
      <c r="A253" s="337" t="s">
        <v>85</v>
      </c>
      <c r="B253" s="337" t="s">
        <v>398</v>
      </c>
      <c r="C253" s="653">
        <v>40402010</v>
      </c>
      <c r="P253" s="337" t="s">
        <v>1538</v>
      </c>
      <c r="R253" s="337" t="s">
        <v>1309</v>
      </c>
      <c r="BC253" s="337" t="s">
        <v>1451</v>
      </c>
      <c r="BD253" s="337" t="s">
        <v>1325</v>
      </c>
      <c r="BE253" s="649" t="s">
        <v>3163</v>
      </c>
      <c r="BI253" s="337" t="str">
        <f t="shared" si="6"/>
        <v>('ICEAP 00020', 'OPV', 'Feijão Boer'),</v>
      </c>
    </row>
    <row r="254" spans="1:61" ht="13.35" hidden="1" customHeight="1" x14ac:dyDescent="0.4">
      <c r="A254" s="337" t="s">
        <v>85</v>
      </c>
      <c r="B254" s="337" t="s">
        <v>399</v>
      </c>
      <c r="C254" s="653">
        <v>40401010</v>
      </c>
      <c r="P254" s="337" t="s">
        <v>1539</v>
      </c>
      <c r="R254" s="337" t="s">
        <v>1309</v>
      </c>
      <c r="BC254" s="337" t="s">
        <v>1452</v>
      </c>
      <c r="BD254" s="337" t="s">
        <v>1325</v>
      </c>
      <c r="BE254" s="649" t="s">
        <v>3163</v>
      </c>
      <c r="BI254" s="337" t="str">
        <f t="shared" si="6"/>
        <v>('ICEAP 00040', 'OPV', 'Feijão Boer'),</v>
      </c>
    </row>
    <row r="255" spans="1:61" ht="13.35" hidden="1" customHeight="1" x14ac:dyDescent="0.4">
      <c r="A255" s="337" t="s">
        <v>85</v>
      </c>
      <c r="B255" s="337" t="s">
        <v>400</v>
      </c>
      <c r="C255" s="653">
        <v>40401080</v>
      </c>
      <c r="P255" s="337" t="s">
        <v>1540</v>
      </c>
      <c r="R255" s="337" t="s">
        <v>1309</v>
      </c>
      <c r="BC255" s="337" t="s">
        <v>1453</v>
      </c>
      <c r="BD255" s="337" t="s">
        <v>1325</v>
      </c>
      <c r="BE255" s="649" t="s">
        <v>3163</v>
      </c>
      <c r="BI255" s="337" t="str">
        <f t="shared" si="6"/>
        <v>('ICEAP 00554', 'OPV', 'Feijão Boer'),</v>
      </c>
    </row>
    <row r="256" spans="1:61" ht="13.35" customHeight="1" x14ac:dyDescent="0.4">
      <c r="A256" s="337" t="s">
        <v>87</v>
      </c>
      <c r="B256" s="337" t="s">
        <v>401</v>
      </c>
      <c r="C256" s="653">
        <v>40401020</v>
      </c>
      <c r="P256" s="337" t="s">
        <v>1357</v>
      </c>
      <c r="R256" s="337" t="s">
        <v>1309</v>
      </c>
      <c r="BC256" s="337" t="s">
        <v>1454</v>
      </c>
      <c r="BD256" s="337" t="s">
        <v>1325</v>
      </c>
      <c r="BE256" s="649" t="s">
        <v>3163</v>
      </c>
      <c r="BI256" s="337" t="str">
        <f t="shared" si="6"/>
        <v>('ICEAP 00557', 'OPV', 'Feijão Boer'),</v>
      </c>
    </row>
    <row r="257" spans="1:61" ht="13.35" customHeight="1" x14ac:dyDescent="0.4">
      <c r="A257" s="337" t="s">
        <v>87</v>
      </c>
      <c r="B257" s="337" t="s">
        <v>402</v>
      </c>
      <c r="C257" s="653">
        <v>40401030</v>
      </c>
      <c r="P257" s="337" t="s">
        <v>1541</v>
      </c>
      <c r="R257" s="337" t="s">
        <v>1309</v>
      </c>
      <c r="BC257" s="337" t="s">
        <v>1455</v>
      </c>
      <c r="BD257" s="337" t="s">
        <v>1325</v>
      </c>
      <c r="BE257" s="649" t="s">
        <v>3163</v>
      </c>
      <c r="BI257" s="337" t="str">
        <f t="shared" si="6"/>
        <v>('ICGV-SM 01513', 'OPV', 'Feijão Boer'),</v>
      </c>
    </row>
    <row r="258" spans="1:61" ht="13.35" customHeight="1" x14ac:dyDescent="0.4">
      <c r="A258" s="337" t="s">
        <v>87</v>
      </c>
      <c r="B258" s="337" t="s">
        <v>403</v>
      </c>
      <c r="C258" s="653">
        <v>40401040</v>
      </c>
      <c r="P258" s="337" t="s">
        <v>1542</v>
      </c>
      <c r="R258" s="337" t="s">
        <v>1309</v>
      </c>
      <c r="BC258" s="337" t="s">
        <v>1369</v>
      </c>
      <c r="BD258" s="337" t="s">
        <v>1325</v>
      </c>
      <c r="BE258" s="649" t="s">
        <v>3163</v>
      </c>
      <c r="BI258" s="337" t="str">
        <f t="shared" si="6"/>
        <v>('ICGV-SM 99541', 'OPV', 'Feijão Boer'),</v>
      </c>
    </row>
    <row r="259" spans="1:61" ht="13.35" customHeight="1" x14ac:dyDescent="0.4">
      <c r="A259" s="337" t="s">
        <v>87</v>
      </c>
      <c r="B259" s="337" t="s">
        <v>404</v>
      </c>
      <c r="C259" s="653">
        <v>40402030</v>
      </c>
      <c r="P259" s="337" t="s">
        <v>1543</v>
      </c>
      <c r="R259" s="337" t="s">
        <v>1309</v>
      </c>
      <c r="BC259" s="337" t="s">
        <v>1456</v>
      </c>
      <c r="BD259" s="337" t="s">
        <v>1325</v>
      </c>
      <c r="BE259" s="649" t="s">
        <v>3163</v>
      </c>
      <c r="BI259" s="337" t="str">
        <f t="shared" ref="BI259:BI322" si="7">"('"&amp;BC259&amp;"', '"&amp;BE259&amp;"', '"&amp;BD259&amp;"'),"</f>
        <v>('JL 24', 'OPV', 'Feijão Boer'),</v>
      </c>
    </row>
    <row r="260" spans="1:61" ht="13.35" customHeight="1" x14ac:dyDescent="0.4">
      <c r="A260" s="337" t="s">
        <v>87</v>
      </c>
      <c r="B260" s="337" t="s">
        <v>405</v>
      </c>
      <c r="C260" s="653">
        <v>40401050</v>
      </c>
      <c r="P260" s="337" t="s">
        <v>1544</v>
      </c>
      <c r="R260" s="337" t="s">
        <v>1309</v>
      </c>
      <c r="BC260" s="337" t="s">
        <v>1357</v>
      </c>
      <c r="BD260" s="337" t="s">
        <v>1325</v>
      </c>
      <c r="BE260" s="649" t="s">
        <v>3163</v>
      </c>
      <c r="BI260" s="337" t="str">
        <f t="shared" si="7"/>
        <v>('Não conheço', 'OPV', 'Feijão Boer'),</v>
      </c>
    </row>
    <row r="261" spans="1:61" ht="13.35" customHeight="1" x14ac:dyDescent="0.4">
      <c r="A261" s="337" t="s">
        <v>87</v>
      </c>
      <c r="B261" s="337" t="s">
        <v>406</v>
      </c>
      <c r="C261" s="653">
        <v>40402040</v>
      </c>
      <c r="P261" s="337" t="s">
        <v>1545</v>
      </c>
      <c r="R261" s="337" t="s">
        <v>1309</v>
      </c>
      <c r="BC261" s="337" t="s">
        <v>1358</v>
      </c>
      <c r="BD261" s="337" t="s">
        <v>1325</v>
      </c>
      <c r="BE261" s="649" t="s">
        <v>3163</v>
      </c>
      <c r="BI261" s="337" t="str">
        <f t="shared" si="7"/>
        <v>('Outra variedade', 'OPV', 'Feijão Boer'),</v>
      </c>
    </row>
    <row r="262" spans="1:61" ht="13.35" customHeight="1" x14ac:dyDescent="0.4">
      <c r="A262" s="337" t="s">
        <v>87</v>
      </c>
      <c r="B262" s="337" t="s">
        <v>407</v>
      </c>
      <c r="C262" s="653">
        <v>40401060</v>
      </c>
      <c r="P262" s="337" t="s">
        <v>1546</v>
      </c>
      <c r="R262" s="337" t="s">
        <v>1309</v>
      </c>
      <c r="BC262" s="337" t="s">
        <v>1445</v>
      </c>
      <c r="BD262" s="337" t="s">
        <v>1324</v>
      </c>
      <c r="BE262" s="649" t="s">
        <v>3163</v>
      </c>
      <c r="BI262" s="337" t="str">
        <f t="shared" si="7"/>
        <v>('China', 'OPV', 'Couve'),</v>
      </c>
    </row>
    <row r="263" spans="1:61" ht="13.35" customHeight="1" x14ac:dyDescent="0.4">
      <c r="A263" s="337" t="s">
        <v>87</v>
      </c>
      <c r="B263" s="337" t="s">
        <v>408</v>
      </c>
      <c r="C263" s="653">
        <v>40402050</v>
      </c>
      <c r="P263" s="337" t="s">
        <v>1358</v>
      </c>
      <c r="R263" s="337" t="s">
        <v>1309</v>
      </c>
      <c r="BC263" s="337" t="s">
        <v>1446</v>
      </c>
      <c r="BD263" s="337" t="s">
        <v>1324</v>
      </c>
      <c r="BE263" s="649" t="s">
        <v>3163</v>
      </c>
      <c r="BI263" s="337" t="str">
        <f t="shared" si="7"/>
        <v>('Couve Flor', 'OPV', 'Couve'),</v>
      </c>
    </row>
    <row r="264" spans="1:61" ht="13.35" customHeight="1" x14ac:dyDescent="0.4">
      <c r="A264" s="337" t="s">
        <v>87</v>
      </c>
      <c r="B264" s="337" t="s">
        <v>409</v>
      </c>
      <c r="C264" s="653">
        <v>40402060</v>
      </c>
      <c r="P264" s="337" t="s">
        <v>1547</v>
      </c>
      <c r="R264" s="337" t="s">
        <v>1309</v>
      </c>
      <c r="BC264" s="337" t="s">
        <v>1447</v>
      </c>
      <c r="BD264" s="337" t="s">
        <v>1324</v>
      </c>
      <c r="BE264" s="649" t="s">
        <v>3163</v>
      </c>
      <c r="BI264" s="337" t="str">
        <f t="shared" si="7"/>
        <v>('Galega', 'OPV', 'Couve'),</v>
      </c>
    </row>
    <row r="265" spans="1:61" ht="13.35" customHeight="1" x14ac:dyDescent="0.4">
      <c r="A265" s="337" t="s">
        <v>87</v>
      </c>
      <c r="B265" s="337" t="s">
        <v>410</v>
      </c>
      <c r="C265" s="653">
        <v>40401090</v>
      </c>
      <c r="P265" s="337" t="s">
        <v>1548</v>
      </c>
      <c r="R265" s="337" t="s">
        <v>1309</v>
      </c>
      <c r="BC265" s="337" t="s">
        <v>1357</v>
      </c>
      <c r="BD265" s="337" t="s">
        <v>1324</v>
      </c>
      <c r="BE265" s="649" t="s">
        <v>3163</v>
      </c>
      <c r="BI265" s="337" t="str">
        <f t="shared" si="7"/>
        <v>('Não conheço', 'OPV', 'Couve'),</v>
      </c>
    </row>
    <row r="266" spans="1:61" ht="13.35" hidden="1" customHeight="1" x14ac:dyDescent="0.4">
      <c r="A266" s="337" t="s">
        <v>90</v>
      </c>
      <c r="B266" s="337" t="s">
        <v>90</v>
      </c>
      <c r="C266" s="653">
        <v>40401070</v>
      </c>
      <c r="P266" s="337" t="s">
        <v>1549</v>
      </c>
      <c r="R266" s="337" t="s">
        <v>1309</v>
      </c>
      <c r="BC266" s="337" t="s">
        <v>1358</v>
      </c>
      <c r="BD266" s="337" t="s">
        <v>1324</v>
      </c>
      <c r="BE266" s="649" t="s">
        <v>3163</v>
      </c>
      <c r="BI266" s="337" t="str">
        <f t="shared" si="7"/>
        <v>('Outra variedade', 'OPV', 'Couve'),</v>
      </c>
    </row>
    <row r="267" spans="1:61" ht="13.35" hidden="1" customHeight="1" x14ac:dyDescent="0.4">
      <c r="A267" s="337" t="s">
        <v>93</v>
      </c>
      <c r="B267" s="337" t="s">
        <v>93</v>
      </c>
      <c r="C267" s="653">
        <v>60302010</v>
      </c>
      <c r="P267" s="337" t="s">
        <v>1550</v>
      </c>
      <c r="R267" s="337" t="s">
        <v>1309</v>
      </c>
      <c r="BC267" s="337" t="s">
        <v>1448</v>
      </c>
      <c r="BD267" s="337" t="s">
        <v>1324</v>
      </c>
      <c r="BE267" s="649" t="s">
        <v>3163</v>
      </c>
      <c r="BI267" s="337" t="str">
        <f t="shared" si="7"/>
        <v>('Tronchuda', 'OPV', 'Couve'),</v>
      </c>
    </row>
    <row r="268" spans="1:61" ht="13.35" hidden="1" customHeight="1" x14ac:dyDescent="0.4">
      <c r="A268" s="337" t="s">
        <v>93</v>
      </c>
      <c r="B268" s="337" t="s">
        <v>411</v>
      </c>
      <c r="C268" s="653">
        <v>60303010</v>
      </c>
      <c r="P268" s="337" t="s">
        <v>1551</v>
      </c>
      <c r="R268" s="337" t="s">
        <v>1309</v>
      </c>
      <c r="BC268" s="337" t="s">
        <v>1438</v>
      </c>
      <c r="BD268" s="337" t="s">
        <v>1323</v>
      </c>
      <c r="BE268" s="649" t="s">
        <v>3162</v>
      </c>
      <c r="BI268" s="337" t="str">
        <f t="shared" si="7"/>
        <v>('Exelso F1', 'Híbrido', 'Cenoura'),</v>
      </c>
    </row>
    <row r="269" spans="1:61" ht="13.35" hidden="1" customHeight="1" x14ac:dyDescent="0.4">
      <c r="A269" s="337" t="s">
        <v>93</v>
      </c>
      <c r="B269" s="337" t="s">
        <v>412</v>
      </c>
      <c r="C269" s="653">
        <v>60303040</v>
      </c>
      <c r="P269" s="337" t="s">
        <v>67</v>
      </c>
      <c r="R269" s="337" t="s">
        <v>1333</v>
      </c>
      <c r="BC269" s="337" t="s">
        <v>1439</v>
      </c>
      <c r="BD269" s="337" t="s">
        <v>1323</v>
      </c>
      <c r="BE269" s="649" t="s">
        <v>3162</v>
      </c>
      <c r="BI269" s="337" t="str">
        <f t="shared" si="7"/>
        <v>('Javelin F1', 'Híbrido', 'Cenoura'),</v>
      </c>
    </row>
    <row r="270" spans="1:61" ht="13.35" hidden="1" customHeight="1" x14ac:dyDescent="0.4">
      <c r="A270" s="337" t="s">
        <v>93</v>
      </c>
      <c r="B270" s="337" t="s">
        <v>413</v>
      </c>
      <c r="C270" s="653">
        <v>60304020</v>
      </c>
      <c r="P270" s="337" t="s">
        <v>277</v>
      </c>
      <c r="R270" s="337" t="s">
        <v>1333</v>
      </c>
      <c r="BC270" s="337" t="s">
        <v>1440</v>
      </c>
      <c r="BD270" s="337" t="s">
        <v>1323</v>
      </c>
      <c r="BE270" s="649" t="s">
        <v>3163</v>
      </c>
      <c r="BI270" s="337" t="str">
        <f t="shared" si="7"/>
        <v>('Kuroda', 'OPV', 'Cenoura'),</v>
      </c>
    </row>
    <row r="271" spans="1:61" ht="13.35" hidden="1" customHeight="1" x14ac:dyDescent="0.4">
      <c r="A271" s="337" t="s">
        <v>93</v>
      </c>
      <c r="B271" s="337" t="s">
        <v>414</v>
      </c>
      <c r="C271" s="653">
        <v>60301010</v>
      </c>
      <c r="P271" s="337" t="s">
        <v>277</v>
      </c>
      <c r="R271" s="337" t="s">
        <v>1333</v>
      </c>
      <c r="BC271" s="337" t="s">
        <v>1357</v>
      </c>
      <c r="BD271" s="337" t="s">
        <v>1323</v>
      </c>
      <c r="BE271" s="649" t="s">
        <v>3163</v>
      </c>
      <c r="BI271" s="337" t="str">
        <f t="shared" si="7"/>
        <v>('Não conheço', 'OPV', 'Cenoura'),</v>
      </c>
    </row>
    <row r="272" spans="1:61" ht="13.35" hidden="1" customHeight="1" x14ac:dyDescent="0.4">
      <c r="A272" s="337" t="s">
        <v>93</v>
      </c>
      <c r="B272" s="337" t="s">
        <v>415</v>
      </c>
      <c r="C272" s="653">
        <v>60304010</v>
      </c>
      <c r="P272" s="337" t="s">
        <v>178</v>
      </c>
      <c r="R272" s="337" t="s">
        <v>1333</v>
      </c>
      <c r="BC272" s="337" t="s">
        <v>1441</v>
      </c>
      <c r="BD272" s="337" t="s">
        <v>1323</v>
      </c>
      <c r="BE272" s="649" t="s">
        <v>3162</v>
      </c>
      <c r="BI272" s="337" t="str">
        <f t="shared" si="7"/>
        <v>('Nativa F1', 'Híbrido', 'Cenoura'),</v>
      </c>
    </row>
    <row r="273" spans="1:61" ht="13.35" hidden="1" customHeight="1" x14ac:dyDescent="0.4">
      <c r="A273" s="337" t="s">
        <v>93</v>
      </c>
      <c r="B273" s="337" t="s">
        <v>416</v>
      </c>
      <c r="C273" s="653">
        <v>60304030</v>
      </c>
      <c r="P273" s="337" t="s">
        <v>1552</v>
      </c>
      <c r="R273" s="337" t="s">
        <v>1333</v>
      </c>
      <c r="BC273" s="337" t="s">
        <v>1358</v>
      </c>
      <c r="BD273" s="337" t="s">
        <v>1323</v>
      </c>
      <c r="BE273" s="649" t="s">
        <v>3163</v>
      </c>
      <c r="BI273" s="337" t="str">
        <f t="shared" si="7"/>
        <v>('Outra variedade', 'OPV', 'Cenoura'),</v>
      </c>
    </row>
    <row r="274" spans="1:61" ht="13.35" hidden="1" customHeight="1" x14ac:dyDescent="0.4">
      <c r="A274" s="337" t="s">
        <v>96</v>
      </c>
      <c r="B274" s="337" t="s">
        <v>96</v>
      </c>
      <c r="C274" s="653">
        <v>70801010</v>
      </c>
      <c r="P274" s="337" t="s">
        <v>1510</v>
      </c>
      <c r="R274" s="337" t="s">
        <v>1333</v>
      </c>
      <c r="BC274" s="337" t="s">
        <v>1442</v>
      </c>
      <c r="BD274" s="337" t="s">
        <v>1323</v>
      </c>
      <c r="BE274" s="649" t="s">
        <v>3163</v>
      </c>
      <c r="BI274" s="337" t="str">
        <f t="shared" si="7"/>
        <v>('Scarlet Nantes', 'OPV', 'Cenoura'),</v>
      </c>
    </row>
    <row r="275" spans="1:61" ht="13.35" hidden="1" customHeight="1" x14ac:dyDescent="0.4">
      <c r="A275" s="337" t="s">
        <v>96</v>
      </c>
      <c r="B275" s="337" t="s">
        <v>417</v>
      </c>
      <c r="C275" s="653">
        <v>70802010</v>
      </c>
      <c r="P275" s="337" t="s">
        <v>1553</v>
      </c>
      <c r="R275" s="337" t="s">
        <v>1333</v>
      </c>
      <c r="BC275" s="337" t="s">
        <v>1443</v>
      </c>
      <c r="BD275" s="337" t="s">
        <v>1323</v>
      </c>
      <c r="BE275" s="649" t="s">
        <v>3162</v>
      </c>
      <c r="BI275" s="337" t="str">
        <f t="shared" si="7"/>
        <v>('Soprano F1', 'Híbrido', 'Cenoura'),</v>
      </c>
    </row>
    <row r="276" spans="1:61" ht="13.35" hidden="1" customHeight="1" x14ac:dyDescent="0.4">
      <c r="A276" s="337" t="s">
        <v>96</v>
      </c>
      <c r="B276" s="337" t="s">
        <v>418</v>
      </c>
      <c r="C276" s="653">
        <v>70801030</v>
      </c>
      <c r="P276" s="337" t="s">
        <v>1554</v>
      </c>
      <c r="R276" s="337" t="s">
        <v>1333</v>
      </c>
      <c r="BC276" s="337" t="s">
        <v>1444</v>
      </c>
      <c r="BD276" s="337" t="s">
        <v>1323</v>
      </c>
      <c r="BE276" s="649" t="s">
        <v>3162</v>
      </c>
      <c r="BI276" s="337" t="str">
        <f t="shared" si="7"/>
        <v>('Tentacion F6', 'Híbrido', 'Cenoura'),</v>
      </c>
    </row>
    <row r="277" spans="1:61" ht="13.35" hidden="1" customHeight="1" x14ac:dyDescent="0.4">
      <c r="A277" s="337" t="s">
        <v>96</v>
      </c>
      <c r="B277" s="337" t="s">
        <v>419</v>
      </c>
      <c r="C277" s="653">
        <v>70801040</v>
      </c>
      <c r="P277" s="337" t="s">
        <v>1357</v>
      </c>
      <c r="R277" s="337" t="s">
        <v>1333</v>
      </c>
      <c r="BC277" s="337" t="s">
        <v>1427</v>
      </c>
      <c r="BD277" s="337" t="s">
        <v>1322</v>
      </c>
      <c r="BE277" s="649" t="s">
        <v>3162</v>
      </c>
      <c r="BI277" s="337" t="str">
        <f t="shared" si="7"/>
        <v>('Annika F1', 'Híbrido', 'Cebola'),</v>
      </c>
    </row>
    <row r="278" spans="1:61" ht="13.35" hidden="1" customHeight="1" x14ac:dyDescent="0.4">
      <c r="A278" s="337" t="s">
        <v>96</v>
      </c>
      <c r="B278" s="337" t="s">
        <v>420</v>
      </c>
      <c r="C278" s="653">
        <v>70803020</v>
      </c>
      <c r="P278" s="337" t="s">
        <v>1555</v>
      </c>
      <c r="R278" s="337" t="s">
        <v>1333</v>
      </c>
      <c r="BC278" s="337" t="s">
        <v>1428</v>
      </c>
      <c r="BD278" s="337" t="s">
        <v>1322</v>
      </c>
      <c r="BE278" s="649" t="s">
        <v>3163</v>
      </c>
      <c r="BI278" s="337" t="str">
        <f t="shared" si="7"/>
        <v>('Capricorn', 'OPV', 'Cebola'),</v>
      </c>
    </row>
    <row r="279" spans="1:61" ht="13.35" hidden="1" customHeight="1" x14ac:dyDescent="0.4">
      <c r="A279" s="337" t="s">
        <v>96</v>
      </c>
      <c r="B279" s="337" t="s">
        <v>421</v>
      </c>
      <c r="C279" s="653">
        <v>80301020</v>
      </c>
      <c r="P279" s="337" t="s">
        <v>1358</v>
      </c>
      <c r="R279" s="337" t="s">
        <v>1333</v>
      </c>
      <c r="BC279" s="337" t="s">
        <v>1429</v>
      </c>
      <c r="BD279" s="337" t="s">
        <v>1322</v>
      </c>
      <c r="BE279" s="649" t="s">
        <v>3163</v>
      </c>
      <c r="BI279" s="337" t="str">
        <f t="shared" si="7"/>
        <v>('Charlize', 'OPV', 'Cebola'),</v>
      </c>
    </row>
    <row r="280" spans="1:61" ht="13.35" hidden="1" customHeight="1" x14ac:dyDescent="0.4">
      <c r="A280" s="337" t="s">
        <v>96</v>
      </c>
      <c r="B280" s="337" t="s">
        <v>422</v>
      </c>
      <c r="C280" s="653">
        <v>80302020</v>
      </c>
      <c r="P280" s="337" t="s">
        <v>1556</v>
      </c>
      <c r="R280" s="337" t="s">
        <v>1333</v>
      </c>
      <c r="BC280" s="337" t="s">
        <v>1430</v>
      </c>
      <c r="BD280" s="337" t="s">
        <v>1322</v>
      </c>
      <c r="BE280" s="649" t="s">
        <v>3163</v>
      </c>
      <c r="BI280" s="337" t="str">
        <f t="shared" si="7"/>
        <v>('Early Goal', 'OPV', 'Cebola'),</v>
      </c>
    </row>
    <row r="281" spans="1:61" ht="13.35" hidden="1" customHeight="1" x14ac:dyDescent="0.4">
      <c r="A281" s="337" t="s">
        <v>98</v>
      </c>
      <c r="B281" s="337" t="s">
        <v>423</v>
      </c>
      <c r="C281" s="653">
        <v>80302040</v>
      </c>
      <c r="P281" s="337" t="s">
        <v>1557</v>
      </c>
      <c r="R281" s="337" t="s">
        <v>1333</v>
      </c>
      <c r="BC281" s="337" t="s">
        <v>1431</v>
      </c>
      <c r="BD281" s="337" t="s">
        <v>1322</v>
      </c>
      <c r="BE281" s="649" t="s">
        <v>3163</v>
      </c>
      <c r="BI281" s="337" t="str">
        <f t="shared" si="7"/>
        <v>('Gold Medal', 'OPV', 'Cebola'),</v>
      </c>
    </row>
    <row r="282" spans="1:61" ht="13.35" hidden="1" customHeight="1" x14ac:dyDescent="0.4">
      <c r="A282" s="337" t="s">
        <v>98</v>
      </c>
      <c r="B282" s="337" t="s">
        <v>98</v>
      </c>
      <c r="C282" s="653">
        <v>80302050</v>
      </c>
      <c r="F282" s="341"/>
      <c r="P282" s="337" t="s">
        <v>1558</v>
      </c>
      <c r="R282" s="337" t="s">
        <v>1333</v>
      </c>
      <c r="BC282" s="337" t="s">
        <v>1432</v>
      </c>
      <c r="BD282" s="337" t="s">
        <v>1322</v>
      </c>
      <c r="BE282" s="649" t="s">
        <v>3163</v>
      </c>
      <c r="BI282" s="337" t="str">
        <f t="shared" si="7"/>
        <v>('IPA 10', 'OPV', 'Cebola'),</v>
      </c>
    </row>
    <row r="283" spans="1:61" ht="13.35" hidden="1" customHeight="1" x14ac:dyDescent="0.4">
      <c r="A283" s="337" t="s">
        <v>98</v>
      </c>
      <c r="B283" s="337" t="s">
        <v>424</v>
      </c>
      <c r="C283" s="653">
        <v>80302010</v>
      </c>
      <c r="F283" s="341"/>
      <c r="P283" s="337" t="s">
        <v>1559</v>
      </c>
      <c r="R283" s="337" t="s">
        <v>1333</v>
      </c>
      <c r="BC283" s="337" t="s">
        <v>668</v>
      </c>
      <c r="BD283" s="337" t="s">
        <v>1322</v>
      </c>
      <c r="BE283" s="649" t="s">
        <v>3163</v>
      </c>
      <c r="BI283" s="337" t="str">
        <f t="shared" si="7"/>
        <v>('Mutuali', 'OPV', 'Cebola'),</v>
      </c>
    </row>
    <row r="284" spans="1:61" ht="13.35" hidden="1" customHeight="1" x14ac:dyDescent="0.4">
      <c r="A284" s="337" t="s">
        <v>98</v>
      </c>
      <c r="B284" s="337" t="s">
        <v>425</v>
      </c>
      <c r="C284" s="653">
        <v>80302030</v>
      </c>
      <c r="P284" s="337" t="s">
        <v>1560</v>
      </c>
      <c r="R284" s="337" t="s">
        <v>1333</v>
      </c>
      <c r="BC284" s="337" t="s">
        <v>1357</v>
      </c>
      <c r="BD284" s="337" t="s">
        <v>1322</v>
      </c>
      <c r="BE284" s="649" t="s">
        <v>3163</v>
      </c>
      <c r="BI284" s="337" t="str">
        <f t="shared" si="7"/>
        <v>('Não conheço', 'OPV', 'Cebola'),</v>
      </c>
    </row>
    <row r="285" spans="1:61" ht="13.35" hidden="1" customHeight="1" x14ac:dyDescent="0.4">
      <c r="A285" s="337" t="s">
        <v>98</v>
      </c>
      <c r="B285" s="337" t="s">
        <v>426</v>
      </c>
      <c r="C285" s="653">
        <v>80301010</v>
      </c>
      <c r="P285" s="337" t="s">
        <v>1561</v>
      </c>
      <c r="R285" s="337" t="s">
        <v>1333</v>
      </c>
      <c r="BC285" s="337" t="s">
        <v>1358</v>
      </c>
      <c r="BD285" s="337" t="s">
        <v>1322</v>
      </c>
      <c r="BE285" s="649" t="s">
        <v>3163</v>
      </c>
      <c r="BI285" s="337" t="str">
        <f t="shared" si="7"/>
        <v>('Outra variedade', 'OPV', 'Cebola'),</v>
      </c>
    </row>
    <row r="286" spans="1:61" ht="13.35" hidden="1" customHeight="1" x14ac:dyDescent="0.4">
      <c r="A286" s="337" t="s">
        <v>98</v>
      </c>
      <c r="B286" s="337" t="s">
        <v>427</v>
      </c>
      <c r="C286" s="653">
        <v>90701010</v>
      </c>
      <c r="P286" s="337" t="s">
        <v>1562</v>
      </c>
      <c r="R286" s="337" t="s">
        <v>1333</v>
      </c>
      <c r="BC286" s="337" t="s">
        <v>1433</v>
      </c>
      <c r="BD286" s="337" t="s">
        <v>1322</v>
      </c>
      <c r="BE286" s="649" t="s">
        <v>3163</v>
      </c>
      <c r="BI286" s="337" t="str">
        <f t="shared" si="7"/>
        <v>('Red Creole', 'OPV', 'Cebola'),</v>
      </c>
    </row>
    <row r="287" spans="1:61" ht="13.35" hidden="1" customHeight="1" x14ac:dyDescent="0.4">
      <c r="A287" s="337" t="s">
        <v>98</v>
      </c>
      <c r="B287" s="337" t="s">
        <v>428</v>
      </c>
      <c r="C287" s="653">
        <v>90702020</v>
      </c>
      <c r="P287" s="337" t="s">
        <v>43</v>
      </c>
      <c r="R287" s="337" t="s">
        <v>1334</v>
      </c>
      <c r="BC287" s="337" t="s">
        <v>1434</v>
      </c>
      <c r="BD287" s="337" t="s">
        <v>1322</v>
      </c>
      <c r="BE287" s="649" t="s">
        <v>3163</v>
      </c>
      <c r="BI287" s="337" t="str">
        <f t="shared" si="7"/>
        <v>('STAR 5516', 'OPV', 'Cebola'),</v>
      </c>
    </row>
    <row r="288" spans="1:61" ht="13.35" hidden="1" customHeight="1" x14ac:dyDescent="0.4">
      <c r="A288" s="337" t="s">
        <v>98</v>
      </c>
      <c r="B288" s="337" t="s">
        <v>429</v>
      </c>
      <c r="C288" s="653">
        <v>90702010</v>
      </c>
      <c r="P288" s="337" t="s">
        <v>1563</v>
      </c>
      <c r="R288" s="337" t="s">
        <v>1334</v>
      </c>
      <c r="BC288" s="337" t="s">
        <v>1435</v>
      </c>
      <c r="BD288" s="337" t="s">
        <v>1322</v>
      </c>
      <c r="BE288" s="649" t="s">
        <v>3163</v>
      </c>
      <c r="BI288" s="337" t="str">
        <f t="shared" si="7"/>
        <v>('STAR 5517', 'OPV', 'Cebola'),</v>
      </c>
    </row>
    <row r="289" spans="1:61" ht="13.35" hidden="1" customHeight="1" x14ac:dyDescent="0.4">
      <c r="A289" s="337" t="s">
        <v>98</v>
      </c>
      <c r="B289" s="337" t="s">
        <v>430</v>
      </c>
      <c r="C289" s="653">
        <v>90704020</v>
      </c>
      <c r="P289" s="337" t="s">
        <v>1564</v>
      </c>
      <c r="R289" s="337" t="s">
        <v>1334</v>
      </c>
      <c r="BC289" s="337" t="s">
        <v>1436</v>
      </c>
      <c r="BD289" s="337" t="s">
        <v>1322</v>
      </c>
      <c r="BE289" s="649" t="s">
        <v>3163</v>
      </c>
      <c r="BI289" s="337" t="str">
        <f t="shared" si="7"/>
        <v>('STAR 5519', 'OPV', 'Cebola'),</v>
      </c>
    </row>
    <row r="290" spans="1:61" ht="13.35" hidden="1" customHeight="1" x14ac:dyDescent="0.4">
      <c r="A290" s="337" t="s">
        <v>101</v>
      </c>
      <c r="B290" s="337" t="s">
        <v>101</v>
      </c>
      <c r="C290" s="653">
        <v>90703020</v>
      </c>
      <c r="P290" s="337" t="s">
        <v>1357</v>
      </c>
      <c r="R290" s="337" t="s">
        <v>1334</v>
      </c>
      <c r="BC290" s="337" t="s">
        <v>1437</v>
      </c>
      <c r="BD290" s="337" t="s">
        <v>1322</v>
      </c>
      <c r="BE290" s="649" t="s">
        <v>3163</v>
      </c>
      <c r="BI290" s="337" t="str">
        <f t="shared" si="7"/>
        <v>('Texas Grano', 'OPV', 'Cebola'),</v>
      </c>
    </row>
    <row r="291" spans="1:61" ht="13.35" hidden="1" customHeight="1" x14ac:dyDescent="0.4">
      <c r="A291" s="337" t="s">
        <v>104</v>
      </c>
      <c r="B291" s="337" t="s">
        <v>104</v>
      </c>
      <c r="C291" s="653">
        <v>90703030</v>
      </c>
      <c r="P291" s="337" t="s">
        <v>1358</v>
      </c>
      <c r="R291" s="337" t="s">
        <v>1334</v>
      </c>
      <c r="BC291" s="337" t="s">
        <v>13</v>
      </c>
      <c r="BD291" s="337" t="s">
        <v>1320</v>
      </c>
      <c r="BE291" s="649" t="s">
        <v>3163</v>
      </c>
      <c r="BI291" s="337" t="str">
        <f t="shared" si="7"/>
        <v>('Angónia', 'OPV', 'Batata Reno'),</v>
      </c>
    </row>
    <row r="292" spans="1:61" ht="13.35" hidden="1" customHeight="1" x14ac:dyDescent="0.4">
      <c r="A292" s="337" t="s">
        <v>104</v>
      </c>
      <c r="B292" s="337" t="s">
        <v>431</v>
      </c>
      <c r="C292" s="653">
        <v>90703010</v>
      </c>
      <c r="P292" s="337" t="s">
        <v>1565</v>
      </c>
      <c r="R292" s="337" t="s">
        <v>1335</v>
      </c>
      <c r="BC292" s="337" t="s">
        <v>1417</v>
      </c>
      <c r="BD292" s="337" t="s">
        <v>1320</v>
      </c>
      <c r="BE292" s="649" t="s">
        <v>3163</v>
      </c>
      <c r="BI292" s="337" t="str">
        <f t="shared" si="7"/>
        <v>('BP1', 'OPV', 'Batata Reno'),</v>
      </c>
    </row>
    <row r="293" spans="1:61" ht="13.35" hidden="1" customHeight="1" x14ac:dyDescent="0.4">
      <c r="A293" s="337" t="s">
        <v>104</v>
      </c>
      <c r="B293" s="337" t="s">
        <v>432</v>
      </c>
      <c r="C293" s="653">
        <v>90704010</v>
      </c>
      <c r="P293" s="337" t="s">
        <v>1566</v>
      </c>
      <c r="R293" s="337" t="s">
        <v>1335</v>
      </c>
      <c r="BC293" s="337" t="s">
        <v>1418</v>
      </c>
      <c r="BD293" s="337" t="s">
        <v>1320</v>
      </c>
      <c r="BE293" s="649" t="s">
        <v>3163</v>
      </c>
      <c r="BI293" s="337" t="str">
        <f t="shared" si="7"/>
        <v>('Calinga', 'OPV', 'Batata Reno'),</v>
      </c>
    </row>
    <row r="294" spans="1:61" ht="13.35" hidden="1" customHeight="1" x14ac:dyDescent="0.4">
      <c r="A294" s="337" t="s">
        <v>104</v>
      </c>
      <c r="B294" s="337" t="s">
        <v>433</v>
      </c>
      <c r="C294" s="653">
        <v>60404020</v>
      </c>
      <c r="P294" s="337" t="s">
        <v>632</v>
      </c>
      <c r="R294" s="337" t="s">
        <v>1335</v>
      </c>
      <c r="BC294" s="337" t="s">
        <v>1419</v>
      </c>
      <c r="BD294" s="337" t="s">
        <v>1320</v>
      </c>
      <c r="BE294" s="649" t="s">
        <v>3163</v>
      </c>
      <c r="BI294" s="337" t="str">
        <f t="shared" si="7"/>
        <v>('Chitukoko', 'OPV', 'Batata Reno'),</v>
      </c>
    </row>
    <row r="295" spans="1:61" ht="13.35" hidden="1" customHeight="1" x14ac:dyDescent="0.4">
      <c r="A295" s="337" t="s">
        <v>104</v>
      </c>
      <c r="B295" s="337" t="s">
        <v>434</v>
      </c>
      <c r="C295" s="653">
        <v>60401020</v>
      </c>
      <c r="P295" s="337" t="s">
        <v>1567</v>
      </c>
      <c r="R295" s="337" t="s">
        <v>1335</v>
      </c>
      <c r="BC295" s="337" t="s">
        <v>1420</v>
      </c>
      <c r="BD295" s="337" t="s">
        <v>1320</v>
      </c>
      <c r="BE295" s="649" t="s">
        <v>3163</v>
      </c>
      <c r="BI295" s="337" t="str">
        <f t="shared" si="7"/>
        <v>('Everest', 'OPV', 'Batata Reno'),</v>
      </c>
    </row>
    <row r="296" spans="1:61" ht="13.35" hidden="1" customHeight="1" x14ac:dyDescent="0.4">
      <c r="A296" s="337" t="s">
        <v>104</v>
      </c>
      <c r="B296" s="337" t="s">
        <v>435</v>
      </c>
      <c r="C296" s="653">
        <v>60404030</v>
      </c>
      <c r="P296" s="337" t="s">
        <v>1568</v>
      </c>
      <c r="R296" s="337" t="s">
        <v>1335</v>
      </c>
      <c r="BC296" s="337" t="s">
        <v>1421</v>
      </c>
      <c r="BD296" s="337" t="s">
        <v>1320</v>
      </c>
      <c r="BE296" s="649" t="s">
        <v>3163</v>
      </c>
      <c r="BI296" s="337" t="str">
        <f t="shared" si="7"/>
        <v>('Kholophethe', 'OPV', 'Batata Reno'),</v>
      </c>
    </row>
    <row r="297" spans="1:61" ht="13.35" hidden="1" customHeight="1" x14ac:dyDescent="0.4">
      <c r="A297" s="337" t="s">
        <v>104</v>
      </c>
      <c r="B297" s="337" t="s">
        <v>436</v>
      </c>
      <c r="C297" s="653">
        <v>60402010</v>
      </c>
      <c r="P297" s="337" t="s">
        <v>1569</v>
      </c>
      <c r="R297" s="337" t="s">
        <v>1335</v>
      </c>
      <c r="BC297" s="337" t="s">
        <v>1422</v>
      </c>
      <c r="BD297" s="337" t="s">
        <v>1320</v>
      </c>
      <c r="BE297" s="649" t="s">
        <v>3163</v>
      </c>
      <c r="BI297" s="337" t="str">
        <f t="shared" si="7"/>
        <v>('Laldas', 'OPV', 'Batata Reno'),</v>
      </c>
    </row>
    <row r="298" spans="1:61" ht="13.35" hidden="1" customHeight="1" x14ac:dyDescent="0.4">
      <c r="A298" s="337" t="s">
        <v>107</v>
      </c>
      <c r="B298" s="337" t="s">
        <v>437</v>
      </c>
      <c r="C298" s="653">
        <v>60402000</v>
      </c>
      <c r="P298" s="337" t="s">
        <v>1570</v>
      </c>
      <c r="R298" s="337" t="s">
        <v>1335</v>
      </c>
      <c r="BC298" s="337" t="s">
        <v>1423</v>
      </c>
      <c r="BD298" s="337" t="s">
        <v>1320</v>
      </c>
      <c r="BE298" s="649" t="s">
        <v>3163</v>
      </c>
      <c r="BI298" s="337" t="str">
        <f t="shared" si="7"/>
        <v>('Lulimile', 'OPV', 'Batata Reno'),</v>
      </c>
    </row>
    <row r="299" spans="1:61" ht="13.35" hidden="1" customHeight="1" x14ac:dyDescent="0.4">
      <c r="A299" s="337" t="s">
        <v>107</v>
      </c>
      <c r="B299" s="337" t="s">
        <v>438</v>
      </c>
      <c r="C299" s="653">
        <v>60402030</v>
      </c>
      <c r="P299" s="337" t="s">
        <v>1571</v>
      </c>
      <c r="R299" s="337" t="s">
        <v>1335</v>
      </c>
      <c r="BC299" s="337" t="s">
        <v>1424</v>
      </c>
      <c r="BD299" s="337" t="s">
        <v>1320</v>
      </c>
      <c r="BE299" s="649" t="s">
        <v>3163</v>
      </c>
      <c r="BI299" s="337" t="str">
        <f t="shared" si="7"/>
        <v>('Mundial', 'OPV', 'Batata Reno'),</v>
      </c>
    </row>
    <row r="300" spans="1:61" ht="13.35" hidden="1" customHeight="1" x14ac:dyDescent="0.4">
      <c r="A300" s="337" t="s">
        <v>107</v>
      </c>
      <c r="B300" s="337" t="s">
        <v>439</v>
      </c>
      <c r="C300" s="653">
        <v>60404010</v>
      </c>
      <c r="P300" s="337" t="s">
        <v>1572</v>
      </c>
      <c r="R300" s="337" t="s">
        <v>1335</v>
      </c>
      <c r="BC300" s="337" t="s">
        <v>1357</v>
      </c>
      <c r="BD300" s="337" t="s">
        <v>1320</v>
      </c>
      <c r="BE300" s="649" t="s">
        <v>3163</v>
      </c>
      <c r="BI300" s="337" t="str">
        <f t="shared" si="7"/>
        <v>('Não conheço', 'OPV', 'Batata Reno'),</v>
      </c>
    </row>
    <row r="301" spans="1:61" ht="13.35" hidden="1" customHeight="1" x14ac:dyDescent="0.4">
      <c r="A301" s="337" t="s">
        <v>107</v>
      </c>
      <c r="B301" s="337" t="s">
        <v>107</v>
      </c>
      <c r="C301" s="653">
        <v>60405020</v>
      </c>
      <c r="P301" s="337" t="s">
        <v>1573</v>
      </c>
      <c r="R301" s="337" t="s">
        <v>1335</v>
      </c>
      <c r="BC301" s="337" t="s">
        <v>1358</v>
      </c>
      <c r="BD301" s="337" t="s">
        <v>1320</v>
      </c>
      <c r="BE301" s="649" t="s">
        <v>3163</v>
      </c>
      <c r="BI301" s="337" t="str">
        <f t="shared" si="7"/>
        <v>('Outra variedade', 'OPV', 'Batata Reno'),</v>
      </c>
    </row>
    <row r="302" spans="1:61" ht="13.35" hidden="1" customHeight="1" x14ac:dyDescent="0.4">
      <c r="A302" s="337" t="s">
        <v>107</v>
      </c>
      <c r="B302" s="337" t="s">
        <v>440</v>
      </c>
      <c r="C302" s="653">
        <v>60405010</v>
      </c>
      <c r="P302" s="337" t="s">
        <v>1574</v>
      </c>
      <c r="R302" s="337" t="s">
        <v>1335</v>
      </c>
      <c r="BC302" s="337" t="s">
        <v>1425</v>
      </c>
      <c r="BD302" s="337" t="s">
        <v>1320</v>
      </c>
      <c r="BE302" s="649" t="s">
        <v>3163</v>
      </c>
      <c r="BI302" s="337" t="str">
        <f t="shared" si="7"/>
        <v>('Rosita', 'OPV', 'Batata Reno'),</v>
      </c>
    </row>
    <row r="303" spans="1:61" ht="13.35" hidden="1" customHeight="1" x14ac:dyDescent="0.4">
      <c r="A303" s="337" t="s">
        <v>109</v>
      </c>
      <c r="B303" s="337" t="s">
        <v>109</v>
      </c>
      <c r="C303" s="653">
        <v>60405030</v>
      </c>
      <c r="P303" s="337" t="s">
        <v>1575</v>
      </c>
      <c r="R303" s="337" t="s">
        <v>1335</v>
      </c>
      <c r="BC303" s="337" t="s">
        <v>1426</v>
      </c>
      <c r="BD303" s="337" t="s">
        <v>1320</v>
      </c>
      <c r="BE303" s="649" t="s">
        <v>3163</v>
      </c>
      <c r="BI303" s="337" t="str">
        <f t="shared" si="7"/>
        <v>('Wakaya', 'OPV', 'Batata Reno'),</v>
      </c>
    </row>
    <row r="304" spans="1:61" ht="13.35" hidden="1" customHeight="1" x14ac:dyDescent="0.4">
      <c r="A304" s="337" t="s">
        <v>109</v>
      </c>
      <c r="B304" s="337" t="s">
        <v>441</v>
      </c>
      <c r="C304" s="653">
        <v>60401010</v>
      </c>
      <c r="P304" s="337" t="s">
        <v>1576</v>
      </c>
      <c r="R304" s="337" t="s">
        <v>1335</v>
      </c>
      <c r="BC304" s="337" t="s">
        <v>1392</v>
      </c>
      <c r="BD304" s="337" t="s">
        <v>1319</v>
      </c>
      <c r="BE304" s="649" t="s">
        <v>3163</v>
      </c>
      <c r="BI304" s="337" t="str">
        <f t="shared" si="7"/>
        <v>('Amelia', 'OPV', 'Batata Doce'),</v>
      </c>
    </row>
    <row r="305" spans="1:61" ht="13.35" hidden="1" customHeight="1" x14ac:dyDescent="0.4">
      <c r="A305" s="337" t="s">
        <v>109</v>
      </c>
      <c r="B305" s="337" t="s">
        <v>442</v>
      </c>
      <c r="C305" s="653">
        <v>40503020</v>
      </c>
      <c r="P305" s="337" t="s">
        <v>1577</v>
      </c>
      <c r="R305" s="337" t="s">
        <v>1335</v>
      </c>
      <c r="BC305" s="337" t="s">
        <v>1394</v>
      </c>
      <c r="BD305" s="337" t="s">
        <v>1319</v>
      </c>
      <c r="BE305" s="649" t="s">
        <v>3163</v>
      </c>
      <c r="BI305" s="337" t="str">
        <f t="shared" si="7"/>
        <v>('Batata-doce', 'OPV', 'Batata Doce'),</v>
      </c>
    </row>
    <row r="306" spans="1:61" ht="13.35" hidden="1" customHeight="1" x14ac:dyDescent="0.4">
      <c r="A306" s="337" t="s">
        <v>109</v>
      </c>
      <c r="B306" s="337" t="s">
        <v>443</v>
      </c>
      <c r="C306" s="653">
        <v>40502010</v>
      </c>
      <c r="P306" s="337" t="s">
        <v>1578</v>
      </c>
      <c r="R306" s="337" t="s">
        <v>1335</v>
      </c>
      <c r="BC306" s="337" t="s">
        <v>1395</v>
      </c>
      <c r="BD306" s="337" t="s">
        <v>1319</v>
      </c>
      <c r="BE306" s="649" t="s">
        <v>3163</v>
      </c>
      <c r="BI306" s="337" t="str">
        <f t="shared" si="7"/>
        <v>('Bela', 'OPV', 'Batata Doce'),</v>
      </c>
    </row>
    <row r="307" spans="1:61" ht="13.35" hidden="1" customHeight="1" x14ac:dyDescent="0.4">
      <c r="A307" s="337" t="s">
        <v>109</v>
      </c>
      <c r="B307" s="337" t="s">
        <v>444</v>
      </c>
      <c r="C307" s="653">
        <v>40502020</v>
      </c>
      <c r="P307" s="337" t="s">
        <v>99</v>
      </c>
      <c r="R307" s="337" t="s">
        <v>1335</v>
      </c>
      <c r="BC307" s="337" t="s">
        <v>1396</v>
      </c>
      <c r="BD307" s="337" t="s">
        <v>1319</v>
      </c>
      <c r="BE307" s="649" t="s">
        <v>3163</v>
      </c>
      <c r="BI307" s="337" t="str">
        <f t="shared" si="7"/>
        <v>('Cecília', 'OPV', 'Batata Doce'),</v>
      </c>
    </row>
    <row r="308" spans="1:61" ht="13.35" hidden="1" customHeight="1" x14ac:dyDescent="0.4">
      <c r="A308" s="337" t="s">
        <v>111</v>
      </c>
      <c r="B308" s="337" t="s">
        <v>445</v>
      </c>
      <c r="C308" s="653">
        <v>40503010</v>
      </c>
      <c r="P308" s="337" t="s">
        <v>1579</v>
      </c>
      <c r="R308" s="337" t="s">
        <v>1335</v>
      </c>
      <c r="BC308" s="337" t="s">
        <v>1397</v>
      </c>
      <c r="BD308" s="337" t="s">
        <v>1319</v>
      </c>
      <c r="BE308" s="649" t="s">
        <v>3163</v>
      </c>
      <c r="BI308" s="337" t="str">
        <f t="shared" si="7"/>
        <v>('Délvia', 'OPV', 'Batata Doce'),</v>
      </c>
    </row>
    <row r="309" spans="1:61" ht="13.35" hidden="1" customHeight="1" x14ac:dyDescent="0.4">
      <c r="A309" s="337" t="s">
        <v>111</v>
      </c>
      <c r="B309" s="337" t="s">
        <v>446</v>
      </c>
      <c r="C309" s="653">
        <v>40502040</v>
      </c>
      <c r="P309" s="337" t="s">
        <v>333</v>
      </c>
      <c r="R309" s="337" t="s">
        <v>1335</v>
      </c>
      <c r="BC309" s="337" t="s">
        <v>1398</v>
      </c>
      <c r="BD309" s="337" t="s">
        <v>1319</v>
      </c>
      <c r="BE309" s="649" t="s">
        <v>3163</v>
      </c>
      <c r="BI309" s="337" t="str">
        <f t="shared" si="7"/>
        <v>('Devries', 'OPV', 'Batata Doce'),</v>
      </c>
    </row>
    <row r="310" spans="1:61" ht="13.35" hidden="1" customHeight="1" x14ac:dyDescent="0.4">
      <c r="A310" s="337" t="s">
        <v>111</v>
      </c>
      <c r="B310" s="337" t="s">
        <v>447</v>
      </c>
      <c r="C310" s="653">
        <v>40503050</v>
      </c>
      <c r="P310" s="337" t="s">
        <v>243</v>
      </c>
      <c r="R310" s="337" t="s">
        <v>1335</v>
      </c>
      <c r="BC310" s="337" t="s">
        <v>1399</v>
      </c>
      <c r="BD310" s="337" t="s">
        <v>1319</v>
      </c>
      <c r="BE310" s="649" t="s">
        <v>3163</v>
      </c>
      <c r="BI310" s="337" t="str">
        <f t="shared" si="7"/>
        <v>('Érica', 'OPV', 'Batata Doce'),</v>
      </c>
    </row>
    <row r="311" spans="1:61" ht="13.35" hidden="1" customHeight="1" x14ac:dyDescent="0.4">
      <c r="A311" s="337" t="s">
        <v>111</v>
      </c>
      <c r="B311" s="337" t="s">
        <v>111</v>
      </c>
      <c r="C311" s="653">
        <v>40503030</v>
      </c>
      <c r="P311" s="337" t="s">
        <v>252</v>
      </c>
      <c r="R311" s="337" t="s">
        <v>1335</v>
      </c>
      <c r="BC311" s="337" t="s">
        <v>1400</v>
      </c>
      <c r="BD311" s="337" t="s">
        <v>1319</v>
      </c>
      <c r="BE311" s="649" t="s">
        <v>3163</v>
      </c>
      <c r="BI311" s="337" t="str">
        <f t="shared" si="7"/>
        <v>('Esther', 'OPV', 'Batata Doce'),</v>
      </c>
    </row>
    <row r="312" spans="1:61" ht="13.35" hidden="1" customHeight="1" x14ac:dyDescent="0.4">
      <c r="A312" s="337" t="s">
        <v>111</v>
      </c>
      <c r="B312" s="337" t="s">
        <v>448</v>
      </c>
      <c r="C312" s="653">
        <v>40502030</v>
      </c>
      <c r="P312" s="337" t="s">
        <v>1580</v>
      </c>
      <c r="R312" s="337" t="s">
        <v>1335</v>
      </c>
      <c r="BC312" s="337" t="s">
        <v>1401</v>
      </c>
      <c r="BD312" s="337" t="s">
        <v>1319</v>
      </c>
      <c r="BE312" s="649" t="s">
        <v>3163</v>
      </c>
      <c r="BI312" s="337" t="str">
        <f t="shared" si="7"/>
        <v>('Gaba-gaba', 'OPV', 'Batata Doce'),</v>
      </c>
    </row>
    <row r="313" spans="1:61" ht="13.35" hidden="1" customHeight="1" x14ac:dyDescent="0.4">
      <c r="A313" s="337" t="s">
        <v>111</v>
      </c>
      <c r="B313" s="337" t="s">
        <v>449</v>
      </c>
      <c r="C313" s="653">
        <v>40503040</v>
      </c>
      <c r="P313" s="337" t="s">
        <v>1581</v>
      </c>
      <c r="R313" s="337" t="s">
        <v>1335</v>
      </c>
      <c r="BC313" s="337" t="s">
        <v>1402</v>
      </c>
      <c r="BD313" s="337" t="s">
        <v>1319</v>
      </c>
      <c r="BE313" s="649" t="s">
        <v>3163</v>
      </c>
      <c r="BI313" s="337" t="str">
        <f t="shared" si="7"/>
        <v>('Glória', 'OPV', 'Batata Doce'),</v>
      </c>
    </row>
    <row r="314" spans="1:61" ht="13.35" hidden="1" customHeight="1" x14ac:dyDescent="0.4">
      <c r="A314" s="337" t="s">
        <v>111</v>
      </c>
      <c r="B314" s="337" t="s">
        <v>450</v>
      </c>
      <c r="C314" s="653">
        <v>80401040</v>
      </c>
      <c r="P314" s="337" t="s">
        <v>1357</v>
      </c>
      <c r="R314" s="337" t="s">
        <v>1335</v>
      </c>
      <c r="BC314" s="337" t="s">
        <v>1403</v>
      </c>
      <c r="BD314" s="337" t="s">
        <v>1319</v>
      </c>
      <c r="BE314" s="649" t="s">
        <v>3163</v>
      </c>
      <c r="BI314" s="337" t="str">
        <f t="shared" si="7"/>
        <v>('Ininda', 'OPV', 'Batata Doce'),</v>
      </c>
    </row>
    <row r="315" spans="1:61" ht="13.35" hidden="1" customHeight="1" x14ac:dyDescent="0.4">
      <c r="A315" s="337" t="s">
        <v>111</v>
      </c>
      <c r="B315" s="337" t="s">
        <v>451</v>
      </c>
      <c r="C315" s="653">
        <v>80401030</v>
      </c>
      <c r="P315" s="337" t="s">
        <v>1582</v>
      </c>
      <c r="R315" s="337" t="s">
        <v>1335</v>
      </c>
      <c r="BC315" s="337" t="s">
        <v>1404</v>
      </c>
      <c r="BD315" s="337" t="s">
        <v>1319</v>
      </c>
      <c r="BE315" s="649" t="s">
        <v>3163</v>
      </c>
      <c r="BI315" s="337" t="str">
        <f t="shared" si="7"/>
        <v>('Irene', 'OPV', 'Batata Doce'),</v>
      </c>
    </row>
    <row r="316" spans="1:61" ht="13.35" hidden="1" customHeight="1" x14ac:dyDescent="0.4">
      <c r="A316" s="337" t="s">
        <v>111</v>
      </c>
      <c r="B316" s="337" t="s">
        <v>452</v>
      </c>
      <c r="C316" s="653">
        <v>80401050</v>
      </c>
      <c r="P316" s="337" t="s">
        <v>1358</v>
      </c>
      <c r="R316" s="337" t="s">
        <v>1335</v>
      </c>
      <c r="BC316" s="337" t="s">
        <v>1405</v>
      </c>
      <c r="BD316" s="337" t="s">
        <v>1319</v>
      </c>
      <c r="BE316" s="649" t="s">
        <v>3163</v>
      </c>
      <c r="BI316" s="337" t="str">
        <f t="shared" si="7"/>
        <v>('Jan', 'OPV', 'Batata Doce'),</v>
      </c>
    </row>
    <row r="317" spans="1:61" ht="13.35" customHeight="1" x14ac:dyDescent="0.4">
      <c r="A317" s="337" t="s">
        <v>114</v>
      </c>
      <c r="B317" s="337" t="s">
        <v>453</v>
      </c>
      <c r="C317" s="653">
        <v>80401060</v>
      </c>
      <c r="P317" s="337" t="s">
        <v>1583</v>
      </c>
      <c r="R317" s="337" t="s">
        <v>1335</v>
      </c>
      <c r="BC317" s="337" t="s">
        <v>1406</v>
      </c>
      <c r="BD317" s="337" t="s">
        <v>1319</v>
      </c>
      <c r="BE317" s="649" t="s">
        <v>3163</v>
      </c>
      <c r="BI317" s="337" t="str">
        <f t="shared" si="7"/>
        <v>('Jane', 'OPV', 'Batata Doce'),</v>
      </c>
    </row>
    <row r="318" spans="1:61" ht="13.35" customHeight="1" x14ac:dyDescent="0.4">
      <c r="A318" s="337" t="s">
        <v>114</v>
      </c>
      <c r="B318" s="337" t="s">
        <v>454</v>
      </c>
      <c r="C318" s="653">
        <v>80401070</v>
      </c>
      <c r="P318" s="337" t="s">
        <v>1584</v>
      </c>
      <c r="R318" s="337" t="s">
        <v>1335</v>
      </c>
      <c r="BC318" s="337" t="s">
        <v>1407</v>
      </c>
      <c r="BD318" s="337" t="s">
        <v>1319</v>
      </c>
      <c r="BE318" s="649" t="s">
        <v>3163</v>
      </c>
      <c r="BI318" s="337" t="str">
        <f t="shared" si="7"/>
        <v>('Kakamega', 'OPV', 'Batata Doce'),</v>
      </c>
    </row>
    <row r="319" spans="1:61" ht="13.35" customHeight="1" x14ac:dyDescent="0.4">
      <c r="A319" s="337" t="s">
        <v>114</v>
      </c>
      <c r="B319" s="337" t="s">
        <v>455</v>
      </c>
      <c r="C319" s="653">
        <v>80402020</v>
      </c>
      <c r="P319" s="337" t="s">
        <v>1585</v>
      </c>
      <c r="R319" s="337" t="s">
        <v>1335</v>
      </c>
      <c r="BC319" s="337" t="s">
        <v>1408</v>
      </c>
      <c r="BD319" s="337" t="s">
        <v>1319</v>
      </c>
      <c r="BE319" s="649" t="s">
        <v>3163</v>
      </c>
      <c r="BI319" s="337" t="str">
        <f t="shared" si="7"/>
        <v>('Kiegea', 'OPV', 'Batata Doce'),</v>
      </c>
    </row>
    <row r="320" spans="1:61" ht="13.35" customHeight="1" x14ac:dyDescent="0.4">
      <c r="A320" s="337" t="s">
        <v>114</v>
      </c>
      <c r="B320" s="337" t="s">
        <v>456</v>
      </c>
      <c r="C320" s="653">
        <v>80402010</v>
      </c>
      <c r="P320" s="337" t="s">
        <v>1586</v>
      </c>
      <c r="R320" s="337" t="s">
        <v>1335</v>
      </c>
      <c r="BC320" s="337" t="s">
        <v>1409</v>
      </c>
      <c r="BD320" s="337" t="s">
        <v>1319</v>
      </c>
      <c r="BE320" s="649" t="s">
        <v>3163</v>
      </c>
      <c r="BI320" s="337" t="str">
        <f t="shared" si="7"/>
        <v>('Lourdes', 'OPV', 'Batata Doce'),</v>
      </c>
    </row>
    <row r="321" spans="1:61" ht="13.35" customHeight="1" x14ac:dyDescent="0.4">
      <c r="A321" s="337" t="s">
        <v>114</v>
      </c>
      <c r="B321" s="337" t="s">
        <v>457</v>
      </c>
      <c r="C321" s="653">
        <v>80401010</v>
      </c>
      <c r="P321" s="337" t="s">
        <v>1587</v>
      </c>
      <c r="R321" s="337" t="s">
        <v>1335</v>
      </c>
      <c r="BC321" s="337" t="s">
        <v>1410</v>
      </c>
      <c r="BD321" s="337" t="s">
        <v>1319</v>
      </c>
      <c r="BE321" s="649" t="s">
        <v>3163</v>
      </c>
      <c r="BI321" s="337" t="str">
        <f t="shared" si="7"/>
        <v>('Mataya', 'OPV', 'Batata Doce'),</v>
      </c>
    </row>
    <row r="322" spans="1:61" ht="13.35" customHeight="1" x14ac:dyDescent="0.4">
      <c r="A322" s="337" t="s">
        <v>114</v>
      </c>
      <c r="B322" s="337" t="s">
        <v>114</v>
      </c>
      <c r="C322" s="653">
        <v>80401020</v>
      </c>
      <c r="P322" s="337" t="s">
        <v>1587</v>
      </c>
      <c r="R322" s="337" t="s">
        <v>1335</v>
      </c>
      <c r="BC322" s="337" t="s">
        <v>1411</v>
      </c>
      <c r="BD322" s="337" t="s">
        <v>1319</v>
      </c>
      <c r="BE322" s="649" t="s">
        <v>3163</v>
      </c>
      <c r="BI322" s="337" t="str">
        <f t="shared" si="7"/>
        <v>('Melinda', 'OPV', 'Batata Doce'),</v>
      </c>
    </row>
    <row r="323" spans="1:61" ht="13.35" hidden="1" customHeight="1" x14ac:dyDescent="0.4">
      <c r="A323" s="337" t="s">
        <v>117</v>
      </c>
      <c r="B323" s="337" t="s">
        <v>117</v>
      </c>
      <c r="C323" s="653">
        <v>20501010</v>
      </c>
      <c r="P323" s="337" t="s">
        <v>1588</v>
      </c>
      <c r="R323" s="337" t="s">
        <v>1335</v>
      </c>
      <c r="BC323" s="337" t="s">
        <v>1412</v>
      </c>
      <c r="BD323" s="337" t="s">
        <v>1319</v>
      </c>
      <c r="BE323" s="649" t="s">
        <v>3163</v>
      </c>
      <c r="BI323" s="337" t="str">
        <f t="shared" ref="BI323:BI386" si="8">"('"&amp;BC323&amp;"', '"&amp;BE323&amp;"', '"&amp;BD323&amp;"'),"</f>
        <v>('Moderada Ester', 'OPV', 'Batata Doce'),</v>
      </c>
    </row>
    <row r="324" spans="1:61" ht="13.35" hidden="1" customHeight="1" x14ac:dyDescent="0.4">
      <c r="A324" s="337" t="s">
        <v>119</v>
      </c>
      <c r="B324" s="337" t="s">
        <v>119</v>
      </c>
      <c r="C324" s="653">
        <v>20501030</v>
      </c>
      <c r="P324" s="337" t="s">
        <v>1589</v>
      </c>
      <c r="R324" s="337" t="s">
        <v>1335</v>
      </c>
      <c r="BC324" s="337" t="s">
        <v>1413</v>
      </c>
      <c r="BD324" s="337" t="s">
        <v>1319</v>
      </c>
      <c r="BE324" s="649" t="s">
        <v>3163</v>
      </c>
      <c r="BI324" s="337" t="str">
        <f t="shared" si="8"/>
        <v>('Namanga', 'OPV', 'Batata Doce'),</v>
      </c>
    </row>
    <row r="325" spans="1:61" ht="13.35" hidden="1" customHeight="1" x14ac:dyDescent="0.4">
      <c r="A325" s="337" t="s">
        <v>119</v>
      </c>
      <c r="B325" s="337" t="s">
        <v>458</v>
      </c>
      <c r="C325" s="653">
        <v>20502010</v>
      </c>
      <c r="P325" s="337" t="s">
        <v>1590</v>
      </c>
      <c r="R325" s="337" t="s">
        <v>1335</v>
      </c>
      <c r="BC325" s="337" t="s">
        <v>1357</v>
      </c>
      <c r="BD325" s="337" t="s">
        <v>1319</v>
      </c>
      <c r="BE325" s="649" t="s">
        <v>3163</v>
      </c>
      <c r="BI325" s="337" t="str">
        <f t="shared" si="8"/>
        <v>('Não conheço', 'OPV', 'Batata Doce'),</v>
      </c>
    </row>
    <row r="326" spans="1:61" ht="13.35" hidden="1" customHeight="1" x14ac:dyDescent="0.4">
      <c r="A326" s="337" t="s">
        <v>119</v>
      </c>
      <c r="B326" s="337" t="s">
        <v>459</v>
      </c>
      <c r="C326" s="653">
        <v>40601070</v>
      </c>
      <c r="P326" s="337" t="s">
        <v>1591</v>
      </c>
      <c r="R326" s="337" t="s">
        <v>1335</v>
      </c>
      <c r="BC326" s="337" t="s">
        <v>1358</v>
      </c>
      <c r="BD326" s="337" t="s">
        <v>1319</v>
      </c>
      <c r="BE326" s="649" t="s">
        <v>3163</v>
      </c>
      <c r="BI326" s="337" t="str">
        <f t="shared" si="8"/>
        <v>('Outra variedade', 'OPV', 'Batata Doce'),</v>
      </c>
    </row>
    <row r="327" spans="1:61" ht="13.35" hidden="1" customHeight="1" x14ac:dyDescent="0.4">
      <c r="A327" s="337" t="s">
        <v>119</v>
      </c>
      <c r="B327" s="337" t="s">
        <v>460</v>
      </c>
      <c r="C327" s="653">
        <v>40603020</v>
      </c>
      <c r="P327" s="337" t="s">
        <v>1592</v>
      </c>
      <c r="R327" s="337" t="s">
        <v>1335</v>
      </c>
      <c r="BC327" s="337" t="s">
        <v>1414</v>
      </c>
      <c r="BD327" s="337" t="s">
        <v>1319</v>
      </c>
      <c r="BE327" s="649" t="s">
        <v>3163</v>
      </c>
      <c r="BI327" s="337" t="str">
        <f t="shared" si="8"/>
        <v>('Sumaia', 'OPV', 'Batata Doce'),</v>
      </c>
    </row>
    <row r="328" spans="1:61" ht="13.35" hidden="1" customHeight="1" x14ac:dyDescent="0.4">
      <c r="A328" s="337" t="s">
        <v>119</v>
      </c>
      <c r="B328" s="337" t="s">
        <v>461</v>
      </c>
      <c r="C328" s="653">
        <v>40601010</v>
      </c>
      <c r="P328" s="337" t="s">
        <v>1593</v>
      </c>
      <c r="R328" s="337" t="s">
        <v>1335</v>
      </c>
      <c r="BC328" s="337" t="s">
        <v>1415</v>
      </c>
      <c r="BD328" s="337" t="s">
        <v>1319</v>
      </c>
      <c r="BE328" s="649" t="s">
        <v>3163</v>
      </c>
      <c r="BI328" s="337" t="str">
        <f t="shared" si="8"/>
        <v>('Tio Joe', 'OPV', 'Batata Doce'),</v>
      </c>
    </row>
    <row r="329" spans="1:61" ht="13.35" hidden="1" customHeight="1" x14ac:dyDescent="0.4">
      <c r="A329" s="337" t="s">
        <v>119</v>
      </c>
      <c r="B329" s="337" t="s">
        <v>462</v>
      </c>
      <c r="C329" s="653">
        <v>40601020</v>
      </c>
      <c r="P329" s="337" t="s">
        <v>1594</v>
      </c>
      <c r="R329" s="337" t="s">
        <v>1335</v>
      </c>
      <c r="BC329" s="337" t="s">
        <v>1377</v>
      </c>
      <c r="BD329" s="337" t="s">
        <v>1318</v>
      </c>
      <c r="BE329" s="649" t="s">
        <v>3163</v>
      </c>
      <c r="BI329" s="337" t="str">
        <f t="shared" si="8"/>
        <v>('Agulha', 'OPV', 'Arroz'),</v>
      </c>
    </row>
    <row r="330" spans="1:61" ht="13.35" hidden="1" customHeight="1" x14ac:dyDescent="0.4">
      <c r="A330" s="337" t="s">
        <v>120</v>
      </c>
      <c r="B330" s="337" t="s">
        <v>120</v>
      </c>
      <c r="C330" s="653">
        <v>40601030</v>
      </c>
      <c r="P330" s="337" t="s">
        <v>1595</v>
      </c>
      <c r="R330" s="337" t="s">
        <v>1335</v>
      </c>
      <c r="BC330" s="337" t="s">
        <v>1378</v>
      </c>
      <c r="BD330" s="337" t="s">
        <v>1318</v>
      </c>
      <c r="BE330" s="649" t="s">
        <v>3163</v>
      </c>
      <c r="BI330" s="337" t="str">
        <f t="shared" si="8"/>
        <v>('BR IRGA 409', 'OPV', 'Arroz'),</v>
      </c>
    </row>
    <row r="331" spans="1:61" ht="13.35" hidden="1" customHeight="1" x14ac:dyDescent="0.4">
      <c r="A331" s="337" t="s">
        <v>120</v>
      </c>
      <c r="B331" s="337" t="s">
        <v>463</v>
      </c>
      <c r="C331" s="653">
        <v>40601040</v>
      </c>
      <c r="P331" s="337" t="s">
        <v>1596</v>
      </c>
      <c r="R331" s="337" t="s">
        <v>1335</v>
      </c>
      <c r="BC331" s="337" t="s">
        <v>1379</v>
      </c>
      <c r="BD331" s="337" t="s">
        <v>1318</v>
      </c>
      <c r="BE331" s="649" t="s">
        <v>3163</v>
      </c>
      <c r="BI331" s="337" t="str">
        <f t="shared" si="8"/>
        <v>('BR IRGA 417', 'OPV', 'Arroz'),</v>
      </c>
    </row>
    <row r="332" spans="1:61" ht="13.35" hidden="1" customHeight="1" x14ac:dyDescent="0.4">
      <c r="A332" s="337" t="s">
        <v>120</v>
      </c>
      <c r="B332" s="337" t="s">
        <v>464</v>
      </c>
      <c r="C332" s="653">
        <v>40601050</v>
      </c>
      <c r="P332" s="337" t="s">
        <v>1597</v>
      </c>
      <c r="R332" s="337" t="s">
        <v>1335</v>
      </c>
      <c r="BC332" s="337" t="s">
        <v>1380</v>
      </c>
      <c r="BD332" s="337" t="s">
        <v>1318</v>
      </c>
      <c r="BE332" s="649" t="s">
        <v>3163</v>
      </c>
      <c r="BI332" s="337" t="str">
        <f t="shared" si="8"/>
        <v>('BRS Alvorada', 'OPV', 'Arroz'),</v>
      </c>
    </row>
    <row r="333" spans="1:61" ht="13.35" hidden="1" customHeight="1" x14ac:dyDescent="0.4">
      <c r="A333" s="337" t="s">
        <v>120</v>
      </c>
      <c r="B333" s="337" t="s">
        <v>465</v>
      </c>
      <c r="C333" s="653">
        <v>40601060</v>
      </c>
      <c r="P333" s="337" t="s">
        <v>1598</v>
      </c>
      <c r="R333" s="337" t="s">
        <v>1335</v>
      </c>
      <c r="BC333" s="337" t="s">
        <v>1381</v>
      </c>
      <c r="BD333" s="337" t="s">
        <v>1318</v>
      </c>
      <c r="BE333" s="649" t="s">
        <v>3163</v>
      </c>
      <c r="BI333" s="337" t="str">
        <f t="shared" si="8"/>
        <v>('C4-63', 'OPV', 'Arroz'),</v>
      </c>
    </row>
    <row r="334" spans="1:61" ht="13.35" hidden="1" customHeight="1" x14ac:dyDescent="0.4">
      <c r="A334" s="337" t="s">
        <v>120</v>
      </c>
      <c r="B334" s="337" t="s">
        <v>466</v>
      </c>
      <c r="C334" s="653">
        <v>40603010</v>
      </c>
      <c r="P334" s="337" t="s">
        <v>1599</v>
      </c>
      <c r="R334" s="337" t="s">
        <v>1335</v>
      </c>
      <c r="BC334" s="337" t="s">
        <v>1382</v>
      </c>
      <c r="BD334" s="337" t="s">
        <v>1318</v>
      </c>
      <c r="BE334" s="649" t="s">
        <v>3163</v>
      </c>
      <c r="BI334" s="337" t="str">
        <f t="shared" si="8"/>
        <v>('Chibiga', 'OPV', 'Arroz'),</v>
      </c>
    </row>
    <row r="335" spans="1:61" ht="13.35" hidden="1" customHeight="1" x14ac:dyDescent="0.4">
      <c r="A335" s="337" t="s">
        <v>120</v>
      </c>
      <c r="B335" s="337" t="s">
        <v>467</v>
      </c>
      <c r="C335" s="653">
        <v>3040199</v>
      </c>
      <c r="P335" s="337" t="s">
        <v>1600</v>
      </c>
      <c r="R335" s="337" t="s">
        <v>1335</v>
      </c>
      <c r="BC335" s="337" t="s">
        <v>1383</v>
      </c>
      <c r="BD335" s="337" t="s">
        <v>1318</v>
      </c>
      <c r="BE335" s="649" t="s">
        <v>3163</v>
      </c>
      <c r="BI335" s="337" t="str">
        <f t="shared" si="8"/>
        <v>('Chupa', 'OPV', 'Arroz'),</v>
      </c>
    </row>
    <row r="336" spans="1:61" ht="13.35" hidden="1" customHeight="1" x14ac:dyDescent="0.4">
      <c r="A336" s="337" t="s">
        <v>120</v>
      </c>
      <c r="B336" s="337" t="s">
        <v>468</v>
      </c>
      <c r="C336" s="653">
        <v>8010000</v>
      </c>
      <c r="P336" s="337" t="s">
        <v>1601</v>
      </c>
      <c r="R336" s="337" t="s">
        <v>1335</v>
      </c>
      <c r="BC336" s="337" t="s">
        <v>1384</v>
      </c>
      <c r="BD336" s="337" t="s">
        <v>1318</v>
      </c>
      <c r="BE336" s="649" t="s">
        <v>3163</v>
      </c>
      <c r="BI336" s="337" t="str">
        <f t="shared" si="8"/>
        <v>('Farox', 'OPV', 'Arroz'),</v>
      </c>
    </row>
    <row r="337" spans="1:61" ht="13.35" hidden="1" customHeight="1" x14ac:dyDescent="0.4">
      <c r="A337" s="337" t="s">
        <v>120</v>
      </c>
      <c r="B337" s="337" t="s">
        <v>469</v>
      </c>
      <c r="C337" s="653">
        <v>8050103</v>
      </c>
      <c r="P337" s="337" t="s">
        <v>1602</v>
      </c>
      <c r="R337" s="337" t="s">
        <v>1335</v>
      </c>
      <c r="BC337" s="337" t="s">
        <v>1385</v>
      </c>
      <c r="BD337" s="337" t="s">
        <v>1318</v>
      </c>
      <c r="BE337" s="649" t="s">
        <v>3163</v>
      </c>
      <c r="BI337" s="337" t="str">
        <f t="shared" si="8"/>
        <v>('IR 52', 'OPV', 'Arroz'),</v>
      </c>
    </row>
    <row r="338" spans="1:61" ht="13.35" hidden="1" customHeight="1" x14ac:dyDescent="0.4">
      <c r="A338" s="337" t="s">
        <v>120</v>
      </c>
      <c r="B338" s="337" t="s">
        <v>470</v>
      </c>
      <c r="C338" s="653">
        <v>8050104</v>
      </c>
      <c r="P338" s="337" t="s">
        <v>1603</v>
      </c>
      <c r="R338" s="337" t="s">
        <v>1335</v>
      </c>
      <c r="BC338" s="337" t="s">
        <v>1386</v>
      </c>
      <c r="BD338" s="337" t="s">
        <v>1318</v>
      </c>
      <c r="BE338" s="649" t="s">
        <v>3163</v>
      </c>
      <c r="BI338" s="337" t="str">
        <f t="shared" si="8"/>
        <v>('IR 64', 'OPV', 'Arroz'),</v>
      </c>
    </row>
    <row r="339" spans="1:61" ht="13.35" hidden="1" customHeight="1" x14ac:dyDescent="0.4">
      <c r="A339" s="337" t="s">
        <v>123</v>
      </c>
      <c r="B339" s="337" t="s">
        <v>471</v>
      </c>
      <c r="C339" s="653">
        <v>8050101</v>
      </c>
      <c r="P339" s="337" t="s">
        <v>1604</v>
      </c>
      <c r="R339" s="337" t="s">
        <v>1335</v>
      </c>
      <c r="BC339" s="337" t="s">
        <v>1387</v>
      </c>
      <c r="BD339" s="337" t="s">
        <v>1318</v>
      </c>
      <c r="BE339" s="649" t="s">
        <v>3163</v>
      </c>
      <c r="BI339" s="337" t="str">
        <f t="shared" si="8"/>
        <v>('ITA 212', 'OPV', 'Arroz'),</v>
      </c>
    </row>
    <row r="340" spans="1:61" ht="13.35" hidden="1" customHeight="1" x14ac:dyDescent="0.4">
      <c r="A340" s="337" t="s">
        <v>123</v>
      </c>
      <c r="B340" s="337" t="s">
        <v>472</v>
      </c>
      <c r="C340" s="653">
        <v>8050203</v>
      </c>
      <c r="P340" s="337" t="s">
        <v>287</v>
      </c>
      <c r="R340" s="337" t="s">
        <v>1335</v>
      </c>
      <c r="BC340" s="337" t="s">
        <v>1388</v>
      </c>
      <c r="BD340" s="337" t="s">
        <v>1318</v>
      </c>
      <c r="BE340" s="649" t="s">
        <v>3163</v>
      </c>
      <c r="BI340" s="337" t="str">
        <f t="shared" si="8"/>
        <v>('ITA 312', 'OPV', 'Arroz'),</v>
      </c>
    </row>
    <row r="341" spans="1:61" ht="13.35" hidden="1" customHeight="1" x14ac:dyDescent="0.4">
      <c r="A341" s="337" t="s">
        <v>123</v>
      </c>
      <c r="B341" s="337" t="s">
        <v>123</v>
      </c>
      <c r="C341" s="653">
        <v>8050105</v>
      </c>
      <c r="P341" s="337" t="s">
        <v>1605</v>
      </c>
      <c r="R341" s="337" t="s">
        <v>1335</v>
      </c>
      <c r="BC341" s="337" t="s">
        <v>75</v>
      </c>
      <c r="BD341" s="337" t="s">
        <v>1318</v>
      </c>
      <c r="BE341" s="649" t="s">
        <v>3163</v>
      </c>
      <c r="BI341" s="337" t="str">
        <f t="shared" si="8"/>
        <v>('Limpopo', 'OPV', 'Arroz'),</v>
      </c>
    </row>
    <row r="342" spans="1:61" ht="13.35" hidden="1" customHeight="1" x14ac:dyDescent="0.4">
      <c r="A342" s="337" t="s">
        <v>123</v>
      </c>
      <c r="B342" s="337" t="s">
        <v>473</v>
      </c>
      <c r="C342" s="653">
        <v>8050202</v>
      </c>
      <c r="P342" s="337" t="s">
        <v>1606</v>
      </c>
      <c r="R342" s="337" t="s">
        <v>1335</v>
      </c>
      <c r="BC342" s="337" t="s">
        <v>1389</v>
      </c>
      <c r="BD342" s="337" t="s">
        <v>1318</v>
      </c>
      <c r="BE342" s="649" t="s">
        <v>3163</v>
      </c>
      <c r="BI342" s="337" t="str">
        <f t="shared" si="8"/>
        <v>('Macassane', 'OPV', 'Arroz'),</v>
      </c>
    </row>
    <row r="343" spans="1:61" ht="13.35" hidden="1" customHeight="1" x14ac:dyDescent="0.4">
      <c r="A343" s="337" t="s">
        <v>123</v>
      </c>
      <c r="B343" s="337" t="s">
        <v>474</v>
      </c>
      <c r="C343" s="653">
        <v>8060201</v>
      </c>
      <c r="P343" s="337" t="s">
        <v>1607</v>
      </c>
      <c r="R343" s="337" t="s">
        <v>1335</v>
      </c>
      <c r="BC343" s="337" t="s">
        <v>1390</v>
      </c>
      <c r="BD343" s="337" t="s">
        <v>1318</v>
      </c>
      <c r="BE343" s="649" t="s">
        <v>3163</v>
      </c>
      <c r="BI343" s="337" t="str">
        <f t="shared" si="8"/>
        <v>('Mamima', 'OPV', 'Arroz'),</v>
      </c>
    </row>
    <row r="344" spans="1:61" ht="13.35" hidden="1" customHeight="1" x14ac:dyDescent="0.4">
      <c r="A344" s="337" t="s">
        <v>126</v>
      </c>
      <c r="B344" s="337" t="s">
        <v>475</v>
      </c>
      <c r="C344" s="653">
        <v>8060105</v>
      </c>
      <c r="P344" s="337" t="s">
        <v>1608</v>
      </c>
      <c r="R344" s="337" t="s">
        <v>1336</v>
      </c>
      <c r="BC344" s="337" t="s">
        <v>252</v>
      </c>
      <c r="BD344" s="337" t="s">
        <v>1318</v>
      </c>
      <c r="BE344" s="649" t="s">
        <v>3163</v>
      </c>
      <c r="BI344" s="337" t="str">
        <f t="shared" si="8"/>
        <v>('Mocuba', 'OPV', 'Arroz'),</v>
      </c>
    </row>
    <row r="345" spans="1:61" ht="13.35" hidden="1" customHeight="1" x14ac:dyDescent="0.4">
      <c r="A345" s="337" t="s">
        <v>126</v>
      </c>
      <c r="B345" s="337" t="s">
        <v>476</v>
      </c>
      <c r="C345" s="653">
        <v>8060104</v>
      </c>
      <c r="P345" s="337" t="s">
        <v>1609</v>
      </c>
      <c r="R345" s="337" t="s">
        <v>1336</v>
      </c>
      <c r="BC345" s="337" t="s">
        <v>1391</v>
      </c>
      <c r="BD345" s="337" t="s">
        <v>1318</v>
      </c>
      <c r="BE345" s="649" t="s">
        <v>3163</v>
      </c>
      <c r="BI345" s="337" t="str">
        <f t="shared" si="8"/>
        <v>('Muia Muriangani', 'OPV', 'Arroz'),</v>
      </c>
    </row>
    <row r="346" spans="1:61" ht="13.35" hidden="1" customHeight="1" x14ac:dyDescent="0.4">
      <c r="A346" s="337" t="s">
        <v>126</v>
      </c>
      <c r="B346" s="337" t="s">
        <v>477</v>
      </c>
      <c r="C346" s="653">
        <v>8060101</v>
      </c>
      <c r="P346" s="337" t="s">
        <v>1610</v>
      </c>
      <c r="R346" s="337" t="s">
        <v>1336</v>
      </c>
      <c r="BC346" s="337" t="s">
        <v>1357</v>
      </c>
      <c r="BD346" s="337" t="s">
        <v>1318</v>
      </c>
      <c r="BE346" s="649" t="s">
        <v>3163</v>
      </c>
      <c r="BI346" s="337" t="str">
        <f t="shared" si="8"/>
        <v>('Não conheço', 'OPV', 'Arroz'),</v>
      </c>
    </row>
    <row r="347" spans="1:61" ht="13.35" hidden="1" customHeight="1" x14ac:dyDescent="0.4">
      <c r="A347" s="337" t="s">
        <v>126</v>
      </c>
      <c r="B347" s="337" t="s">
        <v>478</v>
      </c>
      <c r="C347" s="653">
        <v>8060103</v>
      </c>
      <c r="P347" s="337" t="s">
        <v>1357</v>
      </c>
      <c r="R347" s="337" t="s">
        <v>1336</v>
      </c>
      <c r="BC347" s="337" t="s">
        <v>1358</v>
      </c>
      <c r="BD347" s="337" t="s">
        <v>1318</v>
      </c>
      <c r="BE347" s="649" t="s">
        <v>3163</v>
      </c>
      <c r="BI347" s="337" t="str">
        <f t="shared" si="8"/>
        <v>('Outra variedade', 'OPV', 'Arroz'),</v>
      </c>
    </row>
    <row r="348" spans="1:61" ht="13.35" hidden="1" customHeight="1" x14ac:dyDescent="0.4">
      <c r="A348" s="337" t="s">
        <v>19</v>
      </c>
      <c r="B348" s="337" t="s">
        <v>479</v>
      </c>
      <c r="C348" s="653">
        <v>4070102</v>
      </c>
      <c r="P348" s="337" t="s">
        <v>1358</v>
      </c>
      <c r="R348" s="337" t="s">
        <v>1336</v>
      </c>
      <c r="BC348" s="337" t="s">
        <v>1362</v>
      </c>
      <c r="BD348" s="337" t="s">
        <v>1317</v>
      </c>
      <c r="BE348" s="649" t="s">
        <v>3163</v>
      </c>
      <c r="BI348" s="337" t="str">
        <f t="shared" si="8"/>
        <v>('Amena - 018', 'OPV', 'Amendoim'),</v>
      </c>
    </row>
    <row r="349" spans="1:61" ht="13.35" hidden="1" customHeight="1" x14ac:dyDescent="0.4">
      <c r="A349" s="337" t="s">
        <v>19</v>
      </c>
      <c r="B349" s="337" t="s">
        <v>480</v>
      </c>
      <c r="C349" s="653">
        <v>4070201</v>
      </c>
      <c r="P349" s="337" t="s">
        <v>1336</v>
      </c>
      <c r="R349" s="337" t="s">
        <v>1336</v>
      </c>
      <c r="BC349" s="337" t="s">
        <v>1317</v>
      </c>
      <c r="BD349" s="337" t="s">
        <v>1317</v>
      </c>
      <c r="BE349" s="649" t="s">
        <v>3163</v>
      </c>
      <c r="BI349" s="337" t="str">
        <f t="shared" si="8"/>
        <v>('Amendoim', 'OPV', 'Amendoim'),</v>
      </c>
    </row>
    <row r="350" spans="1:61" ht="13.35" hidden="1" customHeight="1" x14ac:dyDescent="0.4">
      <c r="A350" s="337" t="s">
        <v>19</v>
      </c>
      <c r="B350" s="337" t="s">
        <v>481</v>
      </c>
      <c r="C350" s="653">
        <v>4070103</v>
      </c>
      <c r="P350" s="337" t="s">
        <v>1611</v>
      </c>
      <c r="R350" s="337" t="s">
        <v>1336</v>
      </c>
      <c r="BC350" s="337" t="s">
        <v>1363</v>
      </c>
      <c r="BD350" s="337" t="s">
        <v>1317</v>
      </c>
      <c r="BE350" s="649" t="s">
        <v>3163</v>
      </c>
      <c r="BI350" s="337" t="str">
        <f t="shared" si="8"/>
        <v>('AMM - 018', 'OPV', 'Amendoim'),</v>
      </c>
    </row>
    <row r="351" spans="1:61" ht="13.35" hidden="1" customHeight="1" x14ac:dyDescent="0.4">
      <c r="A351" s="337" t="s">
        <v>19</v>
      </c>
      <c r="B351" s="337" t="s">
        <v>482</v>
      </c>
      <c r="C351" s="653">
        <v>4070101</v>
      </c>
      <c r="P351" s="337" t="s">
        <v>1612</v>
      </c>
      <c r="R351" s="337" t="s">
        <v>1337</v>
      </c>
      <c r="BC351" s="337" t="s">
        <v>1364</v>
      </c>
      <c r="BD351" s="337" t="s">
        <v>1317</v>
      </c>
      <c r="BE351" s="649" t="s">
        <v>3163</v>
      </c>
      <c r="BI351" s="337" t="str">
        <f t="shared" si="8"/>
        <v>('Bebiano branco', 'OPV', 'Amendoim'),</v>
      </c>
    </row>
    <row r="352" spans="1:61" ht="13.35" hidden="1" customHeight="1" x14ac:dyDescent="0.4">
      <c r="A352" s="337" t="s">
        <v>19</v>
      </c>
      <c r="B352" s="337" t="s">
        <v>483</v>
      </c>
      <c r="C352" s="653">
        <v>8070101</v>
      </c>
      <c r="P352" s="337" t="s">
        <v>1357</v>
      </c>
      <c r="R352" s="337" t="s">
        <v>1337</v>
      </c>
      <c r="BC352" s="337" t="s">
        <v>1365</v>
      </c>
      <c r="BD352" s="337" t="s">
        <v>1317</v>
      </c>
      <c r="BE352" s="649" t="s">
        <v>3163</v>
      </c>
      <c r="BI352" s="337" t="str">
        <f t="shared" si="8"/>
        <v>('CG-7', 'OPV', 'Amendoim'),</v>
      </c>
    </row>
    <row r="353" spans="1:61" ht="13.35" hidden="1" customHeight="1" x14ac:dyDescent="0.4">
      <c r="A353" s="337" t="s">
        <v>19</v>
      </c>
      <c r="B353" s="337" t="s">
        <v>484</v>
      </c>
      <c r="C353" s="653">
        <v>8070102</v>
      </c>
      <c r="P353" s="337" t="s">
        <v>1613</v>
      </c>
      <c r="R353" s="337" t="s">
        <v>1337</v>
      </c>
      <c r="BC353" s="337" t="s">
        <v>1366</v>
      </c>
      <c r="BD353" s="337" t="s">
        <v>1317</v>
      </c>
      <c r="BE353" s="649" t="s">
        <v>3163</v>
      </c>
      <c r="BI353" s="337" t="str">
        <f t="shared" si="8"/>
        <v>('ICGM 285', 'OPV', 'Amendoim'),</v>
      </c>
    </row>
    <row r="354" spans="1:61" ht="13.35" hidden="1" customHeight="1" x14ac:dyDescent="0.4">
      <c r="A354" s="337" t="s">
        <v>19</v>
      </c>
      <c r="B354" s="337" t="s">
        <v>485</v>
      </c>
      <c r="C354" s="653">
        <v>8070103</v>
      </c>
      <c r="P354" s="337" t="s">
        <v>1358</v>
      </c>
      <c r="R354" s="337" t="s">
        <v>1337</v>
      </c>
      <c r="BC354" s="337" t="s">
        <v>1367</v>
      </c>
      <c r="BD354" s="337" t="s">
        <v>1317</v>
      </c>
      <c r="BE354" s="649" t="s">
        <v>3163</v>
      </c>
      <c r="BI354" s="337" t="str">
        <f t="shared" si="8"/>
        <v>('ICGV – SM 1513', 'OPV', 'Amendoim'),</v>
      </c>
    </row>
    <row r="355" spans="1:61" ht="13.35" hidden="1" customHeight="1" x14ac:dyDescent="0.4">
      <c r="A355" s="337" t="s">
        <v>19</v>
      </c>
      <c r="B355" s="337" t="s">
        <v>486</v>
      </c>
      <c r="C355" s="653">
        <v>8070201</v>
      </c>
      <c r="P355" s="337" t="s">
        <v>1614</v>
      </c>
      <c r="R355" s="337" t="s">
        <v>1615</v>
      </c>
      <c r="BC355" s="337" t="s">
        <v>1368</v>
      </c>
      <c r="BD355" s="337" t="s">
        <v>1317</v>
      </c>
      <c r="BE355" s="649" t="s">
        <v>3163</v>
      </c>
      <c r="BI355" s="337" t="str">
        <f t="shared" si="8"/>
        <v>('ICGV-SM 01514', 'OPV', 'Amendoim'),</v>
      </c>
    </row>
    <row r="356" spans="1:61" ht="13.35" hidden="1" customHeight="1" x14ac:dyDescent="0.4">
      <c r="A356" s="337" t="s">
        <v>19</v>
      </c>
      <c r="B356" s="337" t="s">
        <v>487</v>
      </c>
      <c r="C356" s="653">
        <v>8070202</v>
      </c>
      <c r="P356" s="337" t="s">
        <v>1357</v>
      </c>
      <c r="R356" s="337" t="s">
        <v>1615</v>
      </c>
      <c r="BC356" s="337" t="s">
        <v>1370</v>
      </c>
      <c r="BD356" s="337" t="s">
        <v>1317</v>
      </c>
      <c r="BE356" s="649" t="s">
        <v>3163</v>
      </c>
      <c r="BI356" s="337" t="str">
        <f t="shared" si="8"/>
        <v>('ICGV-SM 99568', 'OPV', 'Amendoim'),</v>
      </c>
    </row>
    <row r="357" spans="1:61" ht="13.35" hidden="1" customHeight="1" x14ac:dyDescent="0.4">
      <c r="A357" s="337" t="s">
        <v>19</v>
      </c>
      <c r="B357" s="337" t="s">
        <v>488</v>
      </c>
      <c r="C357" s="653">
        <v>1104000</v>
      </c>
      <c r="P357" s="337" t="s">
        <v>1358</v>
      </c>
      <c r="R357" s="337" t="s">
        <v>1615</v>
      </c>
      <c r="BC357" s="337" t="s">
        <v>1371</v>
      </c>
      <c r="BD357" s="337" t="s">
        <v>1317</v>
      </c>
      <c r="BE357" s="649" t="s">
        <v>3163</v>
      </c>
      <c r="BI357" s="337" t="str">
        <f t="shared" si="8"/>
        <v>('JL-24', 'OPV', 'Amendoim'),</v>
      </c>
    </row>
    <row r="358" spans="1:61" ht="13.35" hidden="1" customHeight="1" x14ac:dyDescent="0.4">
      <c r="A358" s="337" t="s">
        <v>19</v>
      </c>
      <c r="B358" s="337" t="s">
        <v>489</v>
      </c>
      <c r="C358" s="653">
        <v>1103000</v>
      </c>
      <c r="P358" s="337" t="s">
        <v>1616</v>
      </c>
      <c r="R358" s="337" t="s">
        <v>1339</v>
      </c>
      <c r="BC358" s="337" t="s">
        <v>1372</v>
      </c>
      <c r="BD358" s="337" t="s">
        <v>1317</v>
      </c>
      <c r="BE358" s="649" t="s">
        <v>3163</v>
      </c>
      <c r="BI358" s="337" t="str">
        <f t="shared" si="8"/>
        <v>('Mamane', 'OPV', 'Amendoim'),</v>
      </c>
    </row>
    <row r="359" spans="1:61" ht="13.35" hidden="1" customHeight="1" x14ac:dyDescent="0.4">
      <c r="A359" s="337" t="s">
        <v>19</v>
      </c>
      <c r="B359" s="337" t="s">
        <v>490</v>
      </c>
      <c r="C359" s="653">
        <v>1101000</v>
      </c>
      <c r="P359" s="337" t="s">
        <v>1357</v>
      </c>
      <c r="R359" s="337" t="s">
        <v>1339</v>
      </c>
      <c r="BC359" s="337" t="s">
        <v>1373</v>
      </c>
      <c r="BD359" s="337" t="s">
        <v>1317</v>
      </c>
      <c r="BE359" s="649" t="s">
        <v>3163</v>
      </c>
      <c r="BI359" s="337" t="str">
        <f t="shared" si="8"/>
        <v>('Mapupulo-18', 'OPV', 'Amendoim'),</v>
      </c>
    </row>
    <row r="360" spans="1:61" ht="13.35" hidden="1" customHeight="1" x14ac:dyDescent="0.4">
      <c r="A360" s="337" t="s">
        <v>66</v>
      </c>
      <c r="B360" s="337" t="s">
        <v>66</v>
      </c>
      <c r="C360" s="653">
        <v>1105000</v>
      </c>
      <c r="P360" s="337" t="s">
        <v>1358</v>
      </c>
      <c r="R360" s="337" t="s">
        <v>1339</v>
      </c>
      <c r="BC360" s="337" t="s">
        <v>694</v>
      </c>
      <c r="BD360" s="337" t="s">
        <v>1317</v>
      </c>
      <c r="BE360" s="649" t="s">
        <v>3163</v>
      </c>
      <c r="BI360" s="337" t="str">
        <f t="shared" si="8"/>
        <v>('Nametil', 'OPV', 'Amendoim'),</v>
      </c>
    </row>
    <row r="361" spans="1:61" ht="13.35" hidden="1" customHeight="1" x14ac:dyDescent="0.4">
      <c r="A361" s="337" t="s">
        <v>103</v>
      </c>
      <c r="B361" s="337" t="s">
        <v>103</v>
      </c>
      <c r="C361" s="653">
        <v>1107000</v>
      </c>
      <c r="P361" s="337" t="s">
        <v>1617</v>
      </c>
      <c r="R361" s="337" t="s">
        <v>1340</v>
      </c>
      <c r="BC361" s="337" t="s">
        <v>1357</v>
      </c>
      <c r="BD361" s="337" t="s">
        <v>1317</v>
      </c>
      <c r="BE361" s="649" t="s">
        <v>3163</v>
      </c>
      <c r="BI361" s="337" t="str">
        <f t="shared" si="8"/>
        <v>('Não conheço', 'OPV', 'Amendoim'),</v>
      </c>
    </row>
    <row r="362" spans="1:61" ht="13.35" hidden="1" customHeight="1" x14ac:dyDescent="0.4">
      <c r="A362" s="337" t="s">
        <v>103</v>
      </c>
      <c r="B362" s="337" t="s">
        <v>491</v>
      </c>
      <c r="C362" s="653">
        <v>1106000</v>
      </c>
      <c r="P362" s="337" t="s">
        <v>1618</v>
      </c>
      <c r="R362" s="337" t="s">
        <v>1340</v>
      </c>
      <c r="BC362" s="337" t="s">
        <v>1374</v>
      </c>
      <c r="BD362" s="337" t="s">
        <v>1317</v>
      </c>
      <c r="BE362" s="649" t="s">
        <v>3163</v>
      </c>
      <c r="BI362" s="337" t="str">
        <f t="shared" si="8"/>
        <v>('Otitela', 'OPV', 'Amendoim'),</v>
      </c>
    </row>
    <row r="363" spans="1:61" ht="13.35" hidden="1" customHeight="1" x14ac:dyDescent="0.4">
      <c r="A363" s="337" t="s">
        <v>103</v>
      </c>
      <c r="B363" s="337" t="s">
        <v>492</v>
      </c>
      <c r="C363" s="653">
        <v>1030202</v>
      </c>
      <c r="P363" s="337" t="s">
        <v>1619</v>
      </c>
      <c r="R363" s="337" t="s">
        <v>1340</v>
      </c>
      <c r="BC363" s="337" t="s">
        <v>1358</v>
      </c>
      <c r="BD363" s="337" t="s">
        <v>1317</v>
      </c>
      <c r="BE363" s="649" t="s">
        <v>3163</v>
      </c>
      <c r="BI363" s="337" t="str">
        <f t="shared" si="8"/>
        <v>('Outra variedade', 'OPV', 'Amendoim'),</v>
      </c>
    </row>
    <row r="364" spans="1:61" ht="13.35" hidden="1" customHeight="1" x14ac:dyDescent="0.4">
      <c r="A364" s="337" t="s">
        <v>103</v>
      </c>
      <c r="B364" s="337" t="s">
        <v>493</v>
      </c>
      <c r="C364" s="653">
        <v>1030203</v>
      </c>
      <c r="P364" s="337" t="s">
        <v>1620</v>
      </c>
      <c r="R364" s="337" t="s">
        <v>1340</v>
      </c>
      <c r="BC364" s="337" t="s">
        <v>1375</v>
      </c>
      <c r="BD364" s="337" t="s">
        <v>1317</v>
      </c>
      <c r="BE364" s="649" t="s">
        <v>3163</v>
      </c>
      <c r="BI364" s="337" t="str">
        <f t="shared" si="8"/>
        <v>('RMP 12', 'OPV', 'Amendoim'),</v>
      </c>
    </row>
    <row r="365" spans="1:61" ht="13.35" hidden="1" customHeight="1" x14ac:dyDescent="0.4">
      <c r="A365" s="337" t="s">
        <v>103</v>
      </c>
      <c r="B365" s="337" t="s">
        <v>494</v>
      </c>
      <c r="C365" s="653">
        <v>1030201</v>
      </c>
      <c r="P365" s="337" t="s">
        <v>1621</v>
      </c>
      <c r="R365" s="337" t="s">
        <v>1340</v>
      </c>
      <c r="BC365" s="337" t="s">
        <v>1376</v>
      </c>
      <c r="BD365" s="337" t="s">
        <v>1317</v>
      </c>
      <c r="BE365" s="649" t="s">
        <v>3163</v>
      </c>
      <c r="BI365" s="337" t="str">
        <f t="shared" si="8"/>
        <v>('Sellie', 'OPV', 'Amendoim'),</v>
      </c>
    </row>
    <row r="366" spans="1:61" ht="13.35" hidden="1" customHeight="1" x14ac:dyDescent="0.4">
      <c r="A366" s="337" t="s">
        <v>103</v>
      </c>
      <c r="B366" s="337" t="s">
        <v>495</v>
      </c>
      <c r="C366" s="653">
        <v>1030501</v>
      </c>
      <c r="P366" s="337" t="s">
        <v>1357</v>
      </c>
      <c r="R366" s="337" t="s">
        <v>1340</v>
      </c>
      <c r="BC366" s="337" t="s">
        <v>1359</v>
      </c>
      <c r="BD366" s="337" t="s">
        <v>1316</v>
      </c>
      <c r="BE366" s="649" t="s">
        <v>3163</v>
      </c>
      <c r="BI366" s="337" t="str">
        <f t="shared" si="8"/>
        <v>('Amarante', 'OPV', 'Alho'),</v>
      </c>
    </row>
    <row r="367" spans="1:61" ht="13.35" hidden="1" customHeight="1" x14ac:dyDescent="0.4">
      <c r="A367" s="337" t="s">
        <v>103</v>
      </c>
      <c r="B367" s="337" t="s">
        <v>496</v>
      </c>
      <c r="C367" s="653">
        <v>1030204</v>
      </c>
      <c r="P367" s="337" t="s">
        <v>1622</v>
      </c>
      <c r="R367" s="337" t="s">
        <v>1340</v>
      </c>
      <c r="BC367" s="337" t="s">
        <v>1360</v>
      </c>
      <c r="BD367" s="337" t="s">
        <v>1316</v>
      </c>
      <c r="BE367" s="649" t="s">
        <v>3163</v>
      </c>
      <c r="BI367" s="337" t="str">
        <f t="shared" si="8"/>
        <v>('BRS Hozan', 'OPV', 'Alho'),</v>
      </c>
    </row>
    <row r="368" spans="1:61" ht="13.35" hidden="1" customHeight="1" x14ac:dyDescent="0.4">
      <c r="A368" s="337" t="s">
        <v>113</v>
      </c>
      <c r="B368" s="337" t="s">
        <v>1151</v>
      </c>
      <c r="C368" s="653">
        <v>1030401</v>
      </c>
      <c r="P368" s="337" t="s">
        <v>1358</v>
      </c>
      <c r="R368" s="337" t="s">
        <v>1340</v>
      </c>
      <c r="BC368" s="337" t="s">
        <v>1361</v>
      </c>
      <c r="BD368" s="337" t="s">
        <v>1316</v>
      </c>
      <c r="BE368" s="649" t="s">
        <v>3163</v>
      </c>
      <c r="BI368" s="337" t="str">
        <f t="shared" si="8"/>
        <v>('Nacional', 'OPV', 'Alho'),</v>
      </c>
    </row>
    <row r="369" spans="1:61" ht="13.35" hidden="1" customHeight="1" x14ac:dyDescent="0.4">
      <c r="A369" s="337" t="s">
        <v>113</v>
      </c>
      <c r="B369" s="337" t="s">
        <v>497</v>
      </c>
      <c r="C369" s="653">
        <v>1030101</v>
      </c>
      <c r="P369" s="337" t="s">
        <v>1340</v>
      </c>
      <c r="R369" s="337" t="s">
        <v>1340</v>
      </c>
      <c r="BC369" s="337" t="s">
        <v>1357</v>
      </c>
      <c r="BD369" s="337" t="s">
        <v>1316</v>
      </c>
      <c r="BE369" s="649" t="s">
        <v>3163</v>
      </c>
      <c r="BI369" s="337" t="str">
        <f t="shared" si="8"/>
        <v>('Não conheço', 'OPV', 'Alho'),</v>
      </c>
    </row>
    <row r="370" spans="1:61" ht="13.35" hidden="1" customHeight="1" x14ac:dyDescent="0.4">
      <c r="A370" s="337" t="s">
        <v>113</v>
      </c>
      <c r="B370" s="337" t="s">
        <v>498</v>
      </c>
      <c r="C370" s="653">
        <v>1030205</v>
      </c>
      <c r="P370" s="337" t="s">
        <v>1623</v>
      </c>
      <c r="R370" s="337" t="s">
        <v>1340</v>
      </c>
      <c r="BC370" s="337" t="s">
        <v>1358</v>
      </c>
      <c r="BD370" s="337" t="s">
        <v>1316</v>
      </c>
      <c r="BE370" s="649" t="s">
        <v>3163</v>
      </c>
      <c r="BI370" s="337" t="str">
        <f t="shared" si="8"/>
        <v>('Outra variedade', 'OPV', 'Alho'),</v>
      </c>
    </row>
    <row r="371" spans="1:61" ht="13.35" hidden="1" customHeight="1" x14ac:dyDescent="0.4">
      <c r="A371" s="337" t="s">
        <v>113</v>
      </c>
      <c r="B371" s="337" t="s">
        <v>499</v>
      </c>
      <c r="C371" s="653">
        <v>1030504</v>
      </c>
      <c r="P371" s="337" t="s">
        <v>1624</v>
      </c>
      <c r="R371" s="337" t="s">
        <v>1340</v>
      </c>
      <c r="BC371" s="337" t="s">
        <v>1352</v>
      </c>
      <c r="BD371" s="337" t="s">
        <v>1314</v>
      </c>
      <c r="BE371" s="649" t="s">
        <v>3162</v>
      </c>
      <c r="BI371" s="337" t="str">
        <f t="shared" si="8"/>
        <v>('Commandant', 'Híbrido', 'Alface'),</v>
      </c>
    </row>
    <row r="372" spans="1:61" ht="13.35" hidden="1" customHeight="1" x14ac:dyDescent="0.4">
      <c r="A372" s="337" t="s">
        <v>113</v>
      </c>
      <c r="B372" s="337" t="s">
        <v>500</v>
      </c>
      <c r="C372" s="653">
        <v>3050101</v>
      </c>
      <c r="P372" s="337" t="s">
        <v>1357</v>
      </c>
      <c r="R372" s="337" t="s">
        <v>1341</v>
      </c>
      <c r="BC372" s="337" t="s">
        <v>1353</v>
      </c>
      <c r="BD372" s="337" t="s">
        <v>1314</v>
      </c>
      <c r="BE372" s="649" t="s">
        <v>3162</v>
      </c>
      <c r="BI372" s="337" t="str">
        <f t="shared" si="8"/>
        <v>('Commander', 'Híbrido', 'Alface'),</v>
      </c>
    </row>
    <row r="373" spans="1:61" ht="13.35" hidden="1" customHeight="1" x14ac:dyDescent="0.4">
      <c r="A373" s="337" t="s">
        <v>113</v>
      </c>
      <c r="B373" s="337" t="s">
        <v>501</v>
      </c>
      <c r="C373" s="653">
        <v>3050102</v>
      </c>
      <c r="P373" s="337" t="s">
        <v>1358</v>
      </c>
      <c r="R373" s="337" t="s">
        <v>1341</v>
      </c>
      <c r="BC373" s="337" t="s">
        <v>1354</v>
      </c>
      <c r="BD373" s="337" t="s">
        <v>1314</v>
      </c>
      <c r="BE373" s="649" t="s">
        <v>3163</v>
      </c>
      <c r="BI373" s="337" t="str">
        <f t="shared" si="8"/>
        <v>('Great lakes', 'OPV', 'Alface'),</v>
      </c>
    </row>
    <row r="374" spans="1:61" ht="13.35" hidden="1" customHeight="1" x14ac:dyDescent="0.4">
      <c r="A374" s="337" t="s">
        <v>113</v>
      </c>
      <c r="B374" s="337" t="s">
        <v>502</v>
      </c>
      <c r="C374" s="653">
        <v>3050201</v>
      </c>
      <c r="P374" s="337" t="s">
        <v>1341</v>
      </c>
      <c r="R374" s="337" t="s">
        <v>1341</v>
      </c>
      <c r="BC374" s="337" t="s">
        <v>1355</v>
      </c>
      <c r="BD374" s="337" t="s">
        <v>1314</v>
      </c>
      <c r="BE374" s="649" t="s">
        <v>3163</v>
      </c>
      <c r="BI374" s="337" t="str">
        <f t="shared" si="8"/>
        <v>('Lorciva', 'OPV', 'Alface'),</v>
      </c>
    </row>
    <row r="375" spans="1:61" ht="13.35" hidden="1" customHeight="1" x14ac:dyDescent="0.4">
      <c r="A375" s="337" t="s">
        <v>113</v>
      </c>
      <c r="B375" s="337" t="s">
        <v>503</v>
      </c>
      <c r="C375" s="653">
        <v>3050202</v>
      </c>
      <c r="P375" s="337" t="s">
        <v>1625</v>
      </c>
      <c r="R375" s="337" t="s">
        <v>1342</v>
      </c>
      <c r="BC375" s="337" t="s">
        <v>1356</v>
      </c>
      <c r="BD375" s="337" t="s">
        <v>1314</v>
      </c>
      <c r="BE375" s="649" t="s">
        <v>3162</v>
      </c>
      <c r="BI375" s="337" t="str">
        <f t="shared" si="8"/>
        <v>('Musketeer', 'Híbrido', 'Alface'),</v>
      </c>
    </row>
    <row r="376" spans="1:61" ht="13.35" hidden="1" customHeight="1" x14ac:dyDescent="0.4">
      <c r="A376" s="337" t="s">
        <v>113</v>
      </c>
      <c r="B376" s="337" t="s">
        <v>504</v>
      </c>
      <c r="C376" s="653">
        <v>3220101</v>
      </c>
      <c r="P376" s="337" t="s">
        <v>1626</v>
      </c>
      <c r="R376" s="337" t="s">
        <v>1342</v>
      </c>
      <c r="BC376" s="337" t="s">
        <v>1357</v>
      </c>
      <c r="BD376" s="337" t="s">
        <v>1314</v>
      </c>
      <c r="BE376" s="649" t="s">
        <v>3163</v>
      </c>
      <c r="BI376" s="337" t="str">
        <f t="shared" si="8"/>
        <v>('Não conheço', 'OPV', 'Alface'),</v>
      </c>
    </row>
    <row r="377" spans="1:61" ht="13.35" hidden="1" customHeight="1" x14ac:dyDescent="0.4">
      <c r="A377" s="337" t="s">
        <v>113</v>
      </c>
      <c r="B377" s="337" t="s">
        <v>505</v>
      </c>
      <c r="C377" s="653">
        <v>3220201</v>
      </c>
      <c r="P377" s="337" t="s">
        <v>1627</v>
      </c>
      <c r="R377" s="337" t="s">
        <v>1342</v>
      </c>
      <c r="BC377" s="337" t="s">
        <v>1358</v>
      </c>
      <c r="BD377" s="337" t="s">
        <v>1314</v>
      </c>
      <c r="BE377" s="649" t="s">
        <v>3163</v>
      </c>
      <c r="BI377" s="337" t="str">
        <f t="shared" si="8"/>
        <v>('Outra variedade', 'OPV', 'Alface'),</v>
      </c>
    </row>
    <row r="378" spans="1:61" ht="13.35" hidden="1" customHeight="1" x14ac:dyDescent="0.4">
      <c r="A378" s="337" t="s">
        <v>113</v>
      </c>
      <c r="B378" s="337" t="s">
        <v>506</v>
      </c>
      <c r="C378" s="653">
        <v>3220202</v>
      </c>
      <c r="P378" s="337" t="s">
        <v>1628</v>
      </c>
      <c r="R378" s="337" t="s">
        <v>1342</v>
      </c>
    </row>
    <row r="379" spans="1:61" ht="13.35" hidden="1" customHeight="1" x14ac:dyDescent="0.4">
      <c r="A379" s="337" t="s">
        <v>132</v>
      </c>
      <c r="B379" s="337" t="s">
        <v>132</v>
      </c>
      <c r="C379" s="653">
        <v>3220203</v>
      </c>
      <c r="P379" s="337" t="s">
        <v>1629</v>
      </c>
      <c r="R379" s="337" t="s">
        <v>1342</v>
      </c>
    </row>
    <row r="380" spans="1:61" ht="13.35" hidden="1" customHeight="1" x14ac:dyDescent="0.4">
      <c r="A380" s="337" t="s">
        <v>132</v>
      </c>
      <c r="B380" s="337" t="s">
        <v>507</v>
      </c>
      <c r="C380" s="653">
        <v>3220102</v>
      </c>
      <c r="P380" s="337" t="s">
        <v>1630</v>
      </c>
      <c r="R380" s="337" t="s">
        <v>1342</v>
      </c>
      <c r="BC380" s="655" t="s">
        <v>2659</v>
      </c>
      <c r="BD380" s="337" t="s">
        <v>2610</v>
      </c>
      <c r="BE380" s="649" t="s">
        <v>3162</v>
      </c>
      <c r="BI380" s="337" t="str">
        <f t="shared" si="8"/>
        <v>('Boran', 'Híbrido', 'Bovinos'),</v>
      </c>
    </row>
    <row r="381" spans="1:61" ht="13.35" hidden="1" customHeight="1" x14ac:dyDescent="0.4">
      <c r="A381" s="337" t="s">
        <v>132</v>
      </c>
      <c r="B381" s="337" t="s">
        <v>508</v>
      </c>
      <c r="C381" s="653">
        <v>1010191</v>
      </c>
      <c r="P381" s="337" t="s">
        <v>1631</v>
      </c>
      <c r="R381" s="337" t="s">
        <v>1342</v>
      </c>
      <c r="BC381" s="655" t="s">
        <v>2660</v>
      </c>
      <c r="BD381" s="337" t="s">
        <v>2610</v>
      </c>
      <c r="BE381" s="649" t="s">
        <v>3162</v>
      </c>
      <c r="BI381" s="337" t="str">
        <f t="shared" si="8"/>
        <v>('Afrikaner', 'Híbrido', 'Bovinos'),</v>
      </c>
    </row>
    <row r="382" spans="1:61" ht="13.35" hidden="1" customHeight="1" x14ac:dyDescent="0.4">
      <c r="A382" s="337" t="s">
        <v>132</v>
      </c>
      <c r="B382" s="337" t="s">
        <v>509</v>
      </c>
      <c r="C382" s="653">
        <v>9120202</v>
      </c>
      <c r="P382" s="337" t="s">
        <v>1632</v>
      </c>
      <c r="R382" s="337" t="s">
        <v>1342</v>
      </c>
      <c r="BC382" s="655" t="s">
        <v>2661</v>
      </c>
      <c r="BD382" s="337" t="s">
        <v>2610</v>
      </c>
      <c r="BE382" s="649" t="s">
        <v>3164</v>
      </c>
      <c r="BI382" s="337" t="str">
        <f t="shared" si="8"/>
        <v>('Angoni', 'Melhorado', 'Bovinos'),</v>
      </c>
    </row>
    <row r="383" spans="1:61" ht="13.35" hidden="1" customHeight="1" x14ac:dyDescent="0.4">
      <c r="A383" s="337" t="s">
        <v>132</v>
      </c>
      <c r="B383" s="337" t="s">
        <v>510</v>
      </c>
      <c r="C383" s="653">
        <v>9120302</v>
      </c>
      <c r="P383" s="337" t="s">
        <v>1357</v>
      </c>
      <c r="R383" s="337" t="s">
        <v>1342</v>
      </c>
      <c r="BC383" s="655" t="s">
        <v>2662</v>
      </c>
      <c r="BD383" s="337" t="s">
        <v>2610</v>
      </c>
      <c r="BE383" s="649" t="s">
        <v>3164</v>
      </c>
      <c r="BI383" s="337" t="str">
        <f t="shared" si="8"/>
        <v>('Bonsmara (carne)', 'Melhorado', 'Bovinos'),</v>
      </c>
    </row>
    <row r="384" spans="1:61" ht="13.35" hidden="1" customHeight="1" x14ac:dyDescent="0.4">
      <c r="A384" s="337" t="s">
        <v>132</v>
      </c>
      <c r="B384" s="337" t="s">
        <v>511</v>
      </c>
      <c r="C384" s="653">
        <v>9020202</v>
      </c>
      <c r="P384" s="337" t="s">
        <v>1633</v>
      </c>
      <c r="R384" s="337" t="s">
        <v>1342</v>
      </c>
      <c r="BC384" s="655" t="s">
        <v>2681</v>
      </c>
      <c r="BD384" s="337" t="s">
        <v>2610</v>
      </c>
      <c r="BE384" s="649" t="s">
        <v>3164</v>
      </c>
      <c r="BI384" s="337" t="str">
        <f t="shared" si="8"/>
        <v>('Bovino de Tete', 'Melhorado', 'Bovinos'),</v>
      </c>
    </row>
    <row r="385" spans="1:61" ht="13.35" hidden="1" customHeight="1" x14ac:dyDescent="0.4">
      <c r="A385" s="337" t="s">
        <v>132</v>
      </c>
      <c r="B385" s="337" t="s">
        <v>512</v>
      </c>
      <c r="C385" s="653">
        <v>9120102</v>
      </c>
      <c r="P385" s="337" t="s">
        <v>1634</v>
      </c>
      <c r="R385" s="337" t="s">
        <v>1342</v>
      </c>
      <c r="BC385" s="655" t="s">
        <v>2663</v>
      </c>
      <c r="BD385" s="337" t="s">
        <v>2610</v>
      </c>
      <c r="BE385" s="649" t="s">
        <v>3164</v>
      </c>
      <c r="BI385" s="337" t="str">
        <f t="shared" si="8"/>
        <v>('Drakensberger', 'Melhorado', 'Bovinos'),</v>
      </c>
    </row>
    <row r="386" spans="1:61" ht="13.35" hidden="1" customHeight="1" x14ac:dyDescent="0.4">
      <c r="A386" s="337" t="s">
        <v>135</v>
      </c>
      <c r="B386" s="337" t="s">
        <v>513</v>
      </c>
      <c r="C386" s="653">
        <v>9120201</v>
      </c>
      <c r="P386" s="337" t="s">
        <v>1358</v>
      </c>
      <c r="R386" s="337" t="s">
        <v>1342</v>
      </c>
      <c r="BC386" s="655" t="s">
        <v>2682</v>
      </c>
      <c r="BD386" s="337" t="s">
        <v>2610</v>
      </c>
      <c r="BE386" s="649" t="s">
        <v>3164</v>
      </c>
      <c r="BI386" s="337" t="str">
        <f t="shared" si="8"/>
        <v>('Jersey (Leiteiro)', 'Melhorado', 'Bovinos'),</v>
      </c>
    </row>
    <row r="387" spans="1:61" ht="13.35" hidden="1" customHeight="1" x14ac:dyDescent="0.4">
      <c r="A387" s="337" t="s">
        <v>135</v>
      </c>
      <c r="B387" s="337" t="s">
        <v>514</v>
      </c>
      <c r="C387" s="653">
        <v>9120103</v>
      </c>
      <c r="P387" s="337" t="s">
        <v>1635</v>
      </c>
      <c r="R387" s="337" t="s">
        <v>1342</v>
      </c>
      <c r="BC387" s="655" t="s">
        <v>2675</v>
      </c>
      <c r="BD387" s="337" t="s">
        <v>2610</v>
      </c>
      <c r="BE387" s="649" t="s">
        <v>3164</v>
      </c>
      <c r="BI387" s="337" t="str">
        <f t="shared" ref="BI387:BI410" si="9">"('"&amp;BC387&amp;"', '"&amp;BE387&amp;"', '"&amp;BD387&amp;"'),"</f>
        <v>('Nguni', 'Melhorado', 'Bovinos'),</v>
      </c>
    </row>
    <row r="388" spans="1:61" ht="13.35" hidden="1" customHeight="1" x14ac:dyDescent="0.4">
      <c r="A388" s="337" t="s">
        <v>135</v>
      </c>
      <c r="B388" s="337" t="s">
        <v>515</v>
      </c>
      <c r="C388" s="653">
        <v>9120203</v>
      </c>
      <c r="P388" s="337" t="s">
        <v>1636</v>
      </c>
      <c r="R388" s="337" t="s">
        <v>1342</v>
      </c>
      <c r="BC388" s="655" t="s">
        <v>2664</v>
      </c>
      <c r="BD388" s="337" t="s">
        <v>2610</v>
      </c>
      <c r="BE388" s="649" t="s">
        <v>3162</v>
      </c>
      <c r="BI388" s="337" t="str">
        <f t="shared" si="9"/>
        <v>('Brahman', 'Híbrido', 'Bovinos'),</v>
      </c>
    </row>
    <row r="389" spans="1:61" ht="13.35" hidden="1" customHeight="1" x14ac:dyDescent="0.4">
      <c r="A389" s="337" t="s">
        <v>135</v>
      </c>
      <c r="B389" s="337" t="s">
        <v>516</v>
      </c>
      <c r="C389" s="653">
        <v>9120106</v>
      </c>
      <c r="P389" s="337" t="s">
        <v>1637</v>
      </c>
      <c r="R389" s="337" t="s">
        <v>1342</v>
      </c>
      <c r="BC389" s="655"/>
    </row>
    <row r="390" spans="1:61" ht="13.35" hidden="1" customHeight="1" x14ac:dyDescent="0.4">
      <c r="A390" s="337" t="s">
        <v>135</v>
      </c>
      <c r="B390" s="337" t="s">
        <v>135</v>
      </c>
      <c r="C390" s="653">
        <v>9120303</v>
      </c>
      <c r="P390" s="337" t="s">
        <v>1638</v>
      </c>
      <c r="R390" s="337" t="s">
        <v>1342</v>
      </c>
      <c r="BC390" s="655" t="s">
        <v>2677</v>
      </c>
      <c r="BD390" s="337" t="s">
        <v>2610</v>
      </c>
      <c r="BE390" s="649" t="s">
        <v>3164</v>
      </c>
      <c r="BI390" s="337" t="str">
        <f t="shared" si="9"/>
        <v>('Simmental', 'Melhorado', 'Bovinos'),</v>
      </c>
    </row>
    <row r="391" spans="1:61" ht="13.35" hidden="1" customHeight="1" x14ac:dyDescent="0.4">
      <c r="A391" s="337" t="s">
        <v>135</v>
      </c>
      <c r="B391" s="337" t="s">
        <v>517</v>
      </c>
      <c r="C391" s="653">
        <v>9120304</v>
      </c>
      <c r="P391" s="337" t="s">
        <v>1639</v>
      </c>
      <c r="R391" s="337" t="s">
        <v>1342</v>
      </c>
      <c r="BC391" s="337" t="s">
        <v>2678</v>
      </c>
      <c r="BD391" s="337" t="s">
        <v>2610</v>
      </c>
      <c r="BE391" s="649" t="s">
        <v>3164</v>
      </c>
      <c r="BI391" s="337" t="str">
        <f t="shared" si="9"/>
        <v>('Brown Swiss', 'Melhorado', 'Bovinos'),</v>
      </c>
    </row>
    <row r="392" spans="1:61" ht="13.35" hidden="1" customHeight="1" x14ac:dyDescent="0.4">
      <c r="A392" s="337" t="s">
        <v>135</v>
      </c>
      <c r="B392" s="337" t="s">
        <v>518</v>
      </c>
      <c r="C392" s="653">
        <v>9120105</v>
      </c>
      <c r="P392" s="337" t="s">
        <v>1640</v>
      </c>
      <c r="R392" s="337" t="s">
        <v>1342</v>
      </c>
      <c r="BC392" s="337" t="s">
        <v>2674</v>
      </c>
      <c r="BD392" s="337" t="s">
        <v>2610</v>
      </c>
      <c r="BE392" s="649" t="s">
        <v>3164</v>
      </c>
      <c r="BI392" s="337" t="str">
        <f t="shared" si="9"/>
        <v>('Landim', 'Melhorado', 'Bovinos'),</v>
      </c>
    </row>
    <row r="393" spans="1:61" ht="13.35" hidden="1" customHeight="1" x14ac:dyDescent="0.4">
      <c r="A393" s="337" t="s">
        <v>135</v>
      </c>
      <c r="B393" s="337" t="s">
        <v>519</v>
      </c>
      <c r="C393" s="653">
        <v>9120101</v>
      </c>
      <c r="P393" s="337" t="s">
        <v>1641</v>
      </c>
      <c r="R393" s="337" t="s">
        <v>1342</v>
      </c>
      <c r="BC393" s="655" t="s">
        <v>1285</v>
      </c>
      <c r="BD393" s="337" t="s">
        <v>2610</v>
      </c>
      <c r="BE393" s="649" t="s">
        <v>3164</v>
      </c>
      <c r="BI393" s="337" t="str">
        <f t="shared" si="9"/>
        <v>('Outras', 'Melhorado', 'Bovinos'),</v>
      </c>
    </row>
    <row r="394" spans="1:61" ht="13.35" hidden="1" customHeight="1" x14ac:dyDescent="0.4">
      <c r="A394" s="337" t="s">
        <v>135</v>
      </c>
      <c r="B394" s="337" t="s">
        <v>520</v>
      </c>
      <c r="C394" s="653">
        <v>9120107</v>
      </c>
      <c r="P394" s="337" t="s">
        <v>1642</v>
      </c>
      <c r="R394" s="337" t="s">
        <v>1342</v>
      </c>
    </row>
    <row r="395" spans="1:61" ht="13.35" hidden="1" customHeight="1" x14ac:dyDescent="0.4">
      <c r="A395" s="337" t="s">
        <v>138</v>
      </c>
      <c r="B395" s="337" t="s">
        <v>138</v>
      </c>
      <c r="C395" s="653">
        <v>9120301</v>
      </c>
      <c r="P395" s="337" t="s">
        <v>1643</v>
      </c>
      <c r="R395" s="337" t="s">
        <v>1342</v>
      </c>
    </row>
    <row r="396" spans="1:61" ht="13.35" hidden="1" customHeight="1" x14ac:dyDescent="0.4">
      <c r="A396" s="337" t="s">
        <v>138</v>
      </c>
      <c r="B396" s="337" t="s">
        <v>521</v>
      </c>
      <c r="C396" s="653">
        <v>3230200</v>
      </c>
      <c r="P396" s="337" t="s">
        <v>1644</v>
      </c>
      <c r="R396" s="337" t="s">
        <v>1342</v>
      </c>
      <c r="BC396" s="337" t="s">
        <v>2674</v>
      </c>
      <c r="BD396" s="337" t="s">
        <v>2608</v>
      </c>
      <c r="BE396" s="649" t="s">
        <v>3164</v>
      </c>
      <c r="BI396" s="337" t="str">
        <f t="shared" si="9"/>
        <v>('Landim', 'Melhorado', 'Caprinos'),</v>
      </c>
    </row>
    <row r="397" spans="1:61" ht="13.35" hidden="1" customHeight="1" x14ac:dyDescent="0.4">
      <c r="A397" s="337" t="s">
        <v>138</v>
      </c>
      <c r="B397" s="337" t="s">
        <v>522</v>
      </c>
      <c r="C397" s="653">
        <v>3230101</v>
      </c>
      <c r="P397" s="337" t="s">
        <v>1645</v>
      </c>
      <c r="R397" s="337" t="s">
        <v>1342</v>
      </c>
      <c r="BC397" s="655" t="s">
        <v>2665</v>
      </c>
      <c r="BD397" s="337" t="s">
        <v>2608</v>
      </c>
      <c r="BE397" s="649" t="s">
        <v>3164</v>
      </c>
      <c r="BI397" s="337" t="str">
        <f t="shared" si="9"/>
        <v>('Angora', 'Melhorado', 'Caprinos'),</v>
      </c>
    </row>
    <row r="398" spans="1:61" ht="13.35" hidden="1" customHeight="1" x14ac:dyDescent="0.4">
      <c r="A398" s="337" t="s">
        <v>138</v>
      </c>
      <c r="B398" s="337" t="s">
        <v>523</v>
      </c>
      <c r="C398" s="653">
        <v>3230102</v>
      </c>
      <c r="P398" s="337" t="s">
        <v>1646</v>
      </c>
      <c r="R398" s="337" t="s">
        <v>1342</v>
      </c>
      <c r="BC398" s="655" t="s">
        <v>2666</v>
      </c>
      <c r="BD398" s="337" t="s">
        <v>2608</v>
      </c>
      <c r="BE398" s="649" t="s">
        <v>3164</v>
      </c>
      <c r="BI398" s="337" t="str">
        <f t="shared" si="9"/>
        <v>('Boer', 'Melhorado', 'Caprinos'),</v>
      </c>
    </row>
    <row r="399" spans="1:61" ht="13.35" hidden="1" customHeight="1" x14ac:dyDescent="0.4">
      <c r="A399" s="337" t="s">
        <v>99</v>
      </c>
      <c r="B399" s="337" t="s">
        <v>524</v>
      </c>
      <c r="C399" s="653">
        <v>3230103</v>
      </c>
      <c r="P399" s="337" t="s">
        <v>1647</v>
      </c>
      <c r="R399" s="337" t="s">
        <v>1342</v>
      </c>
      <c r="BC399" s="655" t="s">
        <v>2675</v>
      </c>
      <c r="BD399" s="337" t="s">
        <v>2608</v>
      </c>
      <c r="BE399" s="649" t="s">
        <v>3164</v>
      </c>
      <c r="BI399" s="337" t="str">
        <f t="shared" si="9"/>
        <v>('Nguni', 'Melhorado', 'Caprinos'),</v>
      </c>
    </row>
    <row r="400" spans="1:61" ht="13.35" hidden="1" customHeight="1" x14ac:dyDescent="0.4">
      <c r="A400" s="337" t="s">
        <v>99</v>
      </c>
      <c r="B400" s="337" t="s">
        <v>525</v>
      </c>
      <c r="C400" s="653">
        <v>3230201</v>
      </c>
      <c r="P400" s="337" t="s">
        <v>1648</v>
      </c>
      <c r="R400" s="337" t="s">
        <v>1342</v>
      </c>
      <c r="BC400" s="655" t="s">
        <v>2667</v>
      </c>
      <c r="BD400" s="337" t="s">
        <v>2608</v>
      </c>
      <c r="BE400" s="649" t="s">
        <v>3164</v>
      </c>
      <c r="BI400" s="337" t="str">
        <f t="shared" si="9"/>
        <v>('Pafuri', 'Melhorado', 'Caprinos'),</v>
      </c>
    </row>
    <row r="401" spans="1:61" ht="13.35" hidden="1" customHeight="1" x14ac:dyDescent="0.4">
      <c r="A401" s="337" t="s">
        <v>99</v>
      </c>
      <c r="B401" s="337" t="s">
        <v>526</v>
      </c>
      <c r="C401" s="653">
        <v>4180101</v>
      </c>
      <c r="P401" s="337" t="s">
        <v>1649</v>
      </c>
      <c r="R401" s="337" t="s">
        <v>1342</v>
      </c>
      <c r="BC401" s="655" t="s">
        <v>2668</v>
      </c>
      <c r="BD401" s="337" t="s">
        <v>2608</v>
      </c>
      <c r="BE401" s="649" t="s">
        <v>3164</v>
      </c>
      <c r="BI401" s="337" t="str">
        <f t="shared" si="9"/>
        <v>('Red Kalahari', 'Melhorado', 'Caprinos'),</v>
      </c>
    </row>
    <row r="402" spans="1:61" ht="13.35" hidden="1" customHeight="1" x14ac:dyDescent="0.4">
      <c r="A402" s="337" t="s">
        <v>99</v>
      </c>
      <c r="B402" s="337" t="s">
        <v>527</v>
      </c>
      <c r="C402" s="653">
        <v>4180201</v>
      </c>
      <c r="P402" s="337" t="s">
        <v>1650</v>
      </c>
      <c r="R402" s="337" t="s">
        <v>1342</v>
      </c>
      <c r="BC402" s="655" t="s">
        <v>2669</v>
      </c>
      <c r="BD402" s="337" t="s">
        <v>2608</v>
      </c>
      <c r="BE402" s="649" t="s">
        <v>3164</v>
      </c>
      <c r="BI402" s="337" t="str">
        <f t="shared" si="9"/>
        <v>('Saanen (Leite)', 'Melhorado', 'Caprinos'),</v>
      </c>
    </row>
    <row r="403" spans="1:61" ht="13.35" hidden="1" customHeight="1" x14ac:dyDescent="0.4">
      <c r="A403" s="337" t="s">
        <v>99</v>
      </c>
      <c r="B403" s="337" t="s">
        <v>528</v>
      </c>
      <c r="C403" s="653">
        <v>4180102</v>
      </c>
      <c r="P403" s="337" t="s">
        <v>1651</v>
      </c>
      <c r="R403" s="337" t="s">
        <v>1342</v>
      </c>
      <c r="BC403" s="655" t="s">
        <v>1285</v>
      </c>
      <c r="BD403" s="337" t="s">
        <v>2608</v>
      </c>
      <c r="BE403" s="649" t="s">
        <v>3164</v>
      </c>
      <c r="BI403" s="337" t="str">
        <f t="shared" si="9"/>
        <v>('Outras', 'Melhorado', 'Caprinos'),</v>
      </c>
    </row>
    <row r="404" spans="1:61" ht="13.35" hidden="1" customHeight="1" x14ac:dyDescent="0.4">
      <c r="A404" s="337" t="s">
        <v>99</v>
      </c>
      <c r="B404" s="337" t="s">
        <v>529</v>
      </c>
      <c r="C404" s="653">
        <v>4180103</v>
      </c>
      <c r="P404" s="337" t="s">
        <v>1652</v>
      </c>
      <c r="R404" s="337" t="s">
        <v>1343</v>
      </c>
    </row>
    <row r="405" spans="1:61" ht="13.35" hidden="1" customHeight="1" x14ac:dyDescent="0.4">
      <c r="A405" s="337" t="s">
        <v>99</v>
      </c>
      <c r="B405" s="337" t="s">
        <v>530</v>
      </c>
      <c r="C405" s="653">
        <v>4180104</v>
      </c>
      <c r="P405" s="337" t="s">
        <v>1653</v>
      </c>
      <c r="R405" s="337" t="s">
        <v>1343</v>
      </c>
      <c r="BC405" s="655" t="s">
        <v>2674</v>
      </c>
      <c r="BD405" s="655" t="s">
        <v>2672</v>
      </c>
      <c r="BE405" s="649" t="s">
        <v>3164</v>
      </c>
      <c r="BI405" s="337" t="str">
        <f t="shared" si="9"/>
        <v>('Landim', 'Melhorado', 'Galinhas'),</v>
      </c>
    </row>
    <row r="406" spans="1:61" ht="13.35" hidden="1" customHeight="1" x14ac:dyDescent="0.4">
      <c r="A406" s="337" t="s">
        <v>99</v>
      </c>
      <c r="B406" s="337" t="s">
        <v>531</v>
      </c>
      <c r="C406" s="653">
        <v>4180105</v>
      </c>
      <c r="P406" s="337" t="s">
        <v>1654</v>
      </c>
      <c r="R406" s="337" t="s">
        <v>1343</v>
      </c>
      <c r="BC406" s="655" t="s">
        <v>2676</v>
      </c>
      <c r="BD406" s="655" t="s">
        <v>2672</v>
      </c>
      <c r="BE406" s="649" t="s">
        <v>3164</v>
      </c>
      <c r="BI406" s="337" t="str">
        <f t="shared" si="9"/>
        <v>('Frango', 'Melhorado', 'Galinhas'),</v>
      </c>
    </row>
    <row r="407" spans="1:61" ht="13.35" hidden="1" customHeight="1" x14ac:dyDescent="0.4">
      <c r="A407" s="337" t="s">
        <v>99</v>
      </c>
      <c r="B407" s="337" t="s">
        <v>532</v>
      </c>
      <c r="C407" s="653">
        <v>4080302</v>
      </c>
      <c r="P407" s="337" t="s">
        <v>1655</v>
      </c>
      <c r="R407" s="337" t="s">
        <v>1343</v>
      </c>
      <c r="BC407" s="655" t="s">
        <v>2679</v>
      </c>
      <c r="BD407" s="655" t="s">
        <v>2672</v>
      </c>
      <c r="BE407" s="649" t="s">
        <v>3164</v>
      </c>
      <c r="BI407" s="337" t="str">
        <f t="shared" si="9"/>
        <v>('Plymouth rock', 'Melhorado', 'Galinhas'),</v>
      </c>
    </row>
    <row r="408" spans="1:61" ht="13.35" hidden="1" customHeight="1" x14ac:dyDescent="0.4">
      <c r="A408" s="337" t="s">
        <v>143</v>
      </c>
      <c r="B408" s="337" t="s">
        <v>533</v>
      </c>
      <c r="C408" s="653">
        <v>4080402</v>
      </c>
      <c r="P408" s="337" t="s">
        <v>1656</v>
      </c>
      <c r="R408" s="337" t="s">
        <v>1343</v>
      </c>
      <c r="BC408" s="655" t="s">
        <v>2680</v>
      </c>
      <c r="BD408" s="655" t="s">
        <v>2672</v>
      </c>
      <c r="BE408" s="649" t="s">
        <v>3164</v>
      </c>
      <c r="BI408" s="337" t="str">
        <f t="shared" si="9"/>
        <v>('Boschveld', 'Melhorado', 'Galinhas'),</v>
      </c>
    </row>
    <row r="409" spans="1:61" ht="13.35" hidden="1" customHeight="1" x14ac:dyDescent="0.4">
      <c r="A409" s="337" t="s">
        <v>143</v>
      </c>
      <c r="B409" s="337" t="s">
        <v>534</v>
      </c>
      <c r="C409" s="653">
        <v>4080303</v>
      </c>
      <c r="P409" s="337" t="s">
        <v>1357</v>
      </c>
      <c r="R409" s="337" t="s">
        <v>1343</v>
      </c>
      <c r="BC409" s="655" t="s">
        <v>2670</v>
      </c>
      <c r="BD409" s="655" t="s">
        <v>2672</v>
      </c>
      <c r="BE409" s="649" t="s">
        <v>3164</v>
      </c>
      <c r="BI409" s="337" t="str">
        <f t="shared" si="9"/>
        <v>('Podeiras', 'Melhorado', 'Galinhas'),</v>
      </c>
    </row>
    <row r="410" spans="1:61" ht="13.35" hidden="1" customHeight="1" x14ac:dyDescent="0.4">
      <c r="A410" s="337" t="s">
        <v>143</v>
      </c>
      <c r="B410" s="337" t="s">
        <v>535</v>
      </c>
      <c r="C410" s="653">
        <v>4080202</v>
      </c>
      <c r="P410" s="337" t="s">
        <v>1358</v>
      </c>
      <c r="R410" s="337" t="s">
        <v>1343</v>
      </c>
      <c r="BC410" s="655" t="s">
        <v>2671</v>
      </c>
      <c r="BD410" s="655" t="s">
        <v>2672</v>
      </c>
      <c r="BE410" s="649" t="s">
        <v>3164</v>
      </c>
      <c r="BI410" s="337" t="str">
        <f t="shared" si="9"/>
        <v>('Sasso', 'Melhorado', 'Galinhas'),</v>
      </c>
    </row>
    <row r="411" spans="1:61" ht="13.35" hidden="1" customHeight="1" x14ac:dyDescent="0.4">
      <c r="A411" s="337" t="s">
        <v>143</v>
      </c>
      <c r="B411" s="337" t="s">
        <v>536</v>
      </c>
      <c r="C411" s="653">
        <v>4080101</v>
      </c>
      <c r="P411" s="337" t="s">
        <v>1657</v>
      </c>
      <c r="R411" s="337" t="s">
        <v>1343</v>
      </c>
      <c r="BC411" s="655" t="s">
        <v>1285</v>
      </c>
      <c r="BD411" s="655" t="s">
        <v>2672</v>
      </c>
      <c r="BE411" s="649" t="s">
        <v>3164</v>
      </c>
      <c r="BI411" s="337" t="str">
        <f>"('"&amp;BC411&amp;"', '"&amp;BE411&amp;"', '"&amp;BD411&amp;"');"</f>
        <v>('Outras', 'Melhorado', 'Galinhas');</v>
      </c>
    </row>
    <row r="412" spans="1:61" ht="13.35" hidden="1" customHeight="1" x14ac:dyDescent="0.4">
      <c r="A412" s="337" t="s">
        <v>143</v>
      </c>
      <c r="B412" s="337" t="s">
        <v>537</v>
      </c>
      <c r="C412" s="653">
        <v>4080203</v>
      </c>
      <c r="P412" s="337" t="s">
        <v>1658</v>
      </c>
      <c r="R412" s="337" t="s">
        <v>1343</v>
      </c>
    </row>
    <row r="413" spans="1:61" ht="13.35" hidden="1" customHeight="1" x14ac:dyDescent="0.4">
      <c r="A413" s="337" t="s">
        <v>143</v>
      </c>
      <c r="B413" s="337" t="s">
        <v>538</v>
      </c>
      <c r="C413" s="653">
        <v>4080403</v>
      </c>
      <c r="P413" s="337" t="s">
        <v>1659</v>
      </c>
      <c r="R413" s="337" t="s">
        <v>1343</v>
      </c>
    </row>
    <row r="414" spans="1:61" ht="13.35" hidden="1" customHeight="1" x14ac:dyDescent="0.4">
      <c r="A414" s="337" t="s">
        <v>143</v>
      </c>
      <c r="B414" s="337" t="s">
        <v>539</v>
      </c>
      <c r="C414" s="653">
        <v>4080401</v>
      </c>
      <c r="P414" s="337" t="s">
        <v>1660</v>
      </c>
      <c r="R414" s="337" t="s">
        <v>1343</v>
      </c>
    </row>
    <row r="415" spans="1:61" ht="13.35" hidden="1" customHeight="1" x14ac:dyDescent="0.4">
      <c r="A415" s="337" t="s">
        <v>146</v>
      </c>
      <c r="B415" s="337" t="s">
        <v>146</v>
      </c>
      <c r="C415" s="653">
        <v>4080304</v>
      </c>
      <c r="P415" s="337" t="s">
        <v>1661</v>
      </c>
      <c r="R415" s="337" t="s">
        <v>1343</v>
      </c>
    </row>
    <row r="416" spans="1:61" ht="13.35" hidden="1" customHeight="1" x14ac:dyDescent="0.4">
      <c r="A416" s="337" t="s">
        <v>146</v>
      </c>
      <c r="B416" s="337" t="s">
        <v>540</v>
      </c>
      <c r="C416" s="653">
        <v>4080301</v>
      </c>
    </row>
    <row r="417" spans="1:3" ht="13.35" hidden="1" customHeight="1" x14ac:dyDescent="0.4">
      <c r="A417" s="337" t="s">
        <v>146</v>
      </c>
      <c r="B417" s="337" t="s">
        <v>541</v>
      </c>
      <c r="C417" s="653">
        <v>4080103</v>
      </c>
    </row>
    <row r="418" spans="1:3" ht="13.35" hidden="1" customHeight="1" x14ac:dyDescent="0.4">
      <c r="A418" s="337" t="s">
        <v>146</v>
      </c>
      <c r="B418" s="337" t="s">
        <v>542</v>
      </c>
      <c r="C418" s="653">
        <v>4080104</v>
      </c>
    </row>
    <row r="419" spans="1:3" ht="13.35" hidden="1" customHeight="1" x14ac:dyDescent="0.4">
      <c r="A419" s="337" t="s">
        <v>146</v>
      </c>
      <c r="B419" s="337" t="s">
        <v>543</v>
      </c>
      <c r="C419" s="653">
        <v>4080105</v>
      </c>
    </row>
    <row r="420" spans="1:3" ht="13.35" hidden="1" customHeight="1" x14ac:dyDescent="0.4">
      <c r="A420" s="337" t="s">
        <v>146</v>
      </c>
      <c r="B420" s="337" t="s">
        <v>544</v>
      </c>
      <c r="C420" s="653">
        <v>4080106</v>
      </c>
    </row>
    <row r="421" spans="1:3" ht="13.35" hidden="1" customHeight="1" x14ac:dyDescent="0.4">
      <c r="A421" s="337" t="s">
        <v>146</v>
      </c>
      <c r="B421" s="337" t="s">
        <v>545</v>
      </c>
      <c r="C421" s="653">
        <v>4080201</v>
      </c>
    </row>
    <row r="422" spans="1:3" ht="13.35" hidden="1" customHeight="1" x14ac:dyDescent="0.4">
      <c r="A422" s="337" t="s">
        <v>146</v>
      </c>
      <c r="B422" s="337" t="s">
        <v>546</v>
      </c>
      <c r="C422" s="653">
        <v>4080305</v>
      </c>
    </row>
    <row r="423" spans="1:3" ht="13.35" hidden="1" customHeight="1" x14ac:dyDescent="0.4">
      <c r="A423" s="337" t="s">
        <v>146</v>
      </c>
      <c r="B423" s="337" t="s">
        <v>547</v>
      </c>
      <c r="C423" s="653">
        <v>9080302</v>
      </c>
    </row>
    <row r="424" spans="1:3" ht="13.35" hidden="1" customHeight="1" x14ac:dyDescent="0.4">
      <c r="A424" s="337" t="s">
        <v>146</v>
      </c>
      <c r="B424" s="337" t="s">
        <v>548</v>
      </c>
      <c r="C424" s="653">
        <v>9080102</v>
      </c>
    </row>
    <row r="425" spans="1:3" ht="13.35" hidden="1" customHeight="1" x14ac:dyDescent="0.4">
      <c r="A425" s="337" t="s">
        <v>146</v>
      </c>
      <c r="B425" s="337" t="s">
        <v>549</v>
      </c>
      <c r="C425" s="653">
        <v>9080101</v>
      </c>
    </row>
    <row r="426" spans="1:3" ht="13.35" hidden="1" customHeight="1" x14ac:dyDescent="0.4">
      <c r="A426" s="337" t="s">
        <v>146</v>
      </c>
      <c r="B426" s="337" t="s">
        <v>550</v>
      </c>
      <c r="C426" s="653">
        <v>9080103</v>
      </c>
    </row>
    <row r="427" spans="1:3" ht="13.35" hidden="1" customHeight="1" x14ac:dyDescent="0.4">
      <c r="A427" s="337" t="s">
        <v>148</v>
      </c>
      <c r="B427" s="337" t="s">
        <v>551</v>
      </c>
      <c r="C427" s="653">
        <v>9080201</v>
      </c>
    </row>
    <row r="428" spans="1:3" ht="13.35" hidden="1" customHeight="1" x14ac:dyDescent="0.4">
      <c r="A428" s="337" t="s">
        <v>148</v>
      </c>
      <c r="B428" s="337" t="s">
        <v>552</v>
      </c>
      <c r="C428" s="653">
        <v>9080202</v>
      </c>
    </row>
    <row r="429" spans="1:3" ht="13.35" hidden="1" customHeight="1" x14ac:dyDescent="0.4">
      <c r="A429" s="337" t="s">
        <v>148</v>
      </c>
      <c r="B429" s="337" t="s">
        <v>553</v>
      </c>
      <c r="C429" s="653">
        <v>9080301</v>
      </c>
    </row>
    <row r="430" spans="1:3" ht="13.35" hidden="1" customHeight="1" x14ac:dyDescent="0.4">
      <c r="A430" s="337" t="s">
        <v>148</v>
      </c>
      <c r="B430" s="337" t="s">
        <v>554</v>
      </c>
      <c r="C430" s="653">
        <v>8080202</v>
      </c>
    </row>
    <row r="431" spans="1:3" ht="13.35" hidden="1" customHeight="1" x14ac:dyDescent="0.4">
      <c r="A431" s="337" t="s">
        <v>148</v>
      </c>
      <c r="B431" s="337" t="s">
        <v>555</v>
      </c>
      <c r="C431" s="653">
        <v>8080102</v>
      </c>
    </row>
    <row r="432" spans="1:3" ht="13.35" hidden="1" customHeight="1" x14ac:dyDescent="0.4">
      <c r="A432" s="337" t="s">
        <v>148</v>
      </c>
      <c r="B432" s="337" t="s">
        <v>556</v>
      </c>
      <c r="C432" s="653">
        <v>8080301</v>
      </c>
    </row>
    <row r="433" spans="1:3" ht="13.35" hidden="1" customHeight="1" x14ac:dyDescent="0.4">
      <c r="A433" s="337" t="s">
        <v>151</v>
      </c>
      <c r="B433" s="337" t="s">
        <v>1152</v>
      </c>
      <c r="C433" s="653">
        <v>8585252</v>
      </c>
    </row>
    <row r="434" spans="1:3" ht="13.35" hidden="1" customHeight="1" x14ac:dyDescent="0.4">
      <c r="A434" s="337" t="s">
        <v>151</v>
      </c>
      <c r="B434" s="337" t="s">
        <v>557</v>
      </c>
      <c r="C434" s="653">
        <v>8080302</v>
      </c>
    </row>
    <row r="435" spans="1:3" ht="13.35" hidden="1" customHeight="1" x14ac:dyDescent="0.4">
      <c r="A435" s="337" t="s">
        <v>151</v>
      </c>
      <c r="B435" s="337" t="s">
        <v>151</v>
      </c>
      <c r="C435" s="653">
        <v>8080103</v>
      </c>
    </row>
    <row r="436" spans="1:3" ht="13.35" hidden="1" customHeight="1" x14ac:dyDescent="0.4">
      <c r="A436" s="337" t="s">
        <v>151</v>
      </c>
      <c r="B436" s="337" t="s">
        <v>558</v>
      </c>
      <c r="C436" s="653">
        <v>8080303</v>
      </c>
    </row>
    <row r="437" spans="1:3" ht="13.35" hidden="1" customHeight="1" x14ac:dyDescent="0.4">
      <c r="A437" s="337" t="s">
        <v>151</v>
      </c>
      <c r="B437" s="337" t="s">
        <v>559</v>
      </c>
      <c r="C437" s="653">
        <v>8080201</v>
      </c>
    </row>
    <row r="438" spans="1:3" ht="13.35" hidden="1" customHeight="1" x14ac:dyDescent="0.4">
      <c r="A438" s="337" t="s">
        <v>30</v>
      </c>
      <c r="B438" s="337" t="s">
        <v>560</v>
      </c>
      <c r="C438" s="653">
        <v>8080300</v>
      </c>
    </row>
    <row r="439" spans="1:3" ht="13.35" hidden="1" customHeight="1" x14ac:dyDescent="0.4">
      <c r="A439" s="337" t="s">
        <v>30</v>
      </c>
      <c r="B439" s="337" t="s">
        <v>30</v>
      </c>
      <c r="C439" s="653">
        <v>8080101</v>
      </c>
    </row>
    <row r="440" spans="1:3" ht="13.35" hidden="1" customHeight="1" x14ac:dyDescent="0.4">
      <c r="A440" s="337" t="s">
        <v>30</v>
      </c>
      <c r="B440" s="337" t="s">
        <v>561</v>
      </c>
      <c r="C440" s="653">
        <v>5070203</v>
      </c>
    </row>
    <row r="441" spans="1:3" ht="13.35" hidden="1" customHeight="1" x14ac:dyDescent="0.4">
      <c r="A441" s="337" t="s">
        <v>30</v>
      </c>
      <c r="B441" s="337" t="s">
        <v>562</v>
      </c>
      <c r="C441" s="653">
        <v>5070202</v>
      </c>
    </row>
    <row r="442" spans="1:3" ht="13.35" hidden="1" customHeight="1" x14ac:dyDescent="0.4">
      <c r="A442" s="337" t="s">
        <v>30</v>
      </c>
      <c r="B442" s="337" t="s">
        <v>563</v>
      </c>
      <c r="C442" s="653">
        <v>5070201</v>
      </c>
    </row>
    <row r="443" spans="1:3" ht="13.35" hidden="1" customHeight="1" x14ac:dyDescent="0.4">
      <c r="A443" s="337" t="s">
        <v>156</v>
      </c>
      <c r="B443" s="337" t="s">
        <v>564</v>
      </c>
      <c r="C443" s="653">
        <v>5070101</v>
      </c>
    </row>
    <row r="444" spans="1:3" ht="13.35" hidden="1" customHeight="1" x14ac:dyDescent="0.4">
      <c r="A444" s="337" t="s">
        <v>156</v>
      </c>
      <c r="B444" s="337" t="s">
        <v>565</v>
      </c>
      <c r="C444" s="653">
        <v>5070103</v>
      </c>
    </row>
    <row r="445" spans="1:3" ht="13.35" hidden="1" customHeight="1" x14ac:dyDescent="0.4">
      <c r="A445" s="337" t="s">
        <v>156</v>
      </c>
      <c r="B445" s="337" t="s">
        <v>156</v>
      </c>
      <c r="C445" s="653">
        <v>5070102</v>
      </c>
    </row>
    <row r="446" spans="1:3" ht="13.35" hidden="1" customHeight="1" x14ac:dyDescent="0.4">
      <c r="A446" s="337" t="s">
        <v>156</v>
      </c>
      <c r="B446" s="337" t="s">
        <v>566</v>
      </c>
      <c r="C446" s="653">
        <v>5070104</v>
      </c>
    </row>
    <row r="447" spans="1:3" ht="13.35" hidden="1" customHeight="1" x14ac:dyDescent="0.4">
      <c r="A447" s="337" t="s">
        <v>156</v>
      </c>
      <c r="B447" s="337" t="s">
        <v>567</v>
      </c>
      <c r="C447" s="653">
        <v>6110202</v>
      </c>
    </row>
    <row r="448" spans="1:3" ht="13.35" hidden="1" customHeight="1" x14ac:dyDescent="0.4">
      <c r="A448" s="337" t="s">
        <v>156</v>
      </c>
      <c r="B448" s="337" t="s">
        <v>568</v>
      </c>
      <c r="C448" s="653">
        <v>6110204</v>
      </c>
    </row>
    <row r="449" spans="1:3" ht="13.35" hidden="1" customHeight="1" x14ac:dyDescent="0.4">
      <c r="A449" s="337" t="s">
        <v>156</v>
      </c>
      <c r="B449" s="337" t="s">
        <v>569</v>
      </c>
      <c r="C449" s="653">
        <v>6110102</v>
      </c>
    </row>
    <row r="450" spans="1:3" ht="13.35" hidden="1" customHeight="1" x14ac:dyDescent="0.4">
      <c r="A450" s="337" t="s">
        <v>156</v>
      </c>
      <c r="B450" s="337" t="s">
        <v>570</v>
      </c>
      <c r="C450" s="653">
        <v>6110101</v>
      </c>
    </row>
    <row r="451" spans="1:3" ht="13.35" hidden="1" customHeight="1" x14ac:dyDescent="0.4">
      <c r="A451" s="337" t="s">
        <v>156</v>
      </c>
      <c r="B451" s="337" t="s">
        <v>571</v>
      </c>
      <c r="C451" s="653">
        <v>6110103</v>
      </c>
    </row>
    <row r="452" spans="1:3" ht="13.35" hidden="1" customHeight="1" x14ac:dyDescent="0.4">
      <c r="A452" s="337" t="s">
        <v>156</v>
      </c>
      <c r="B452" s="337" t="s">
        <v>572</v>
      </c>
      <c r="C452" s="653">
        <v>6110104</v>
      </c>
    </row>
    <row r="453" spans="1:3" ht="13.35" hidden="1" customHeight="1" x14ac:dyDescent="0.4">
      <c r="A453" s="337" t="s">
        <v>156</v>
      </c>
      <c r="B453" s="337" t="s">
        <v>573</v>
      </c>
      <c r="C453" s="653">
        <v>6110201</v>
      </c>
    </row>
    <row r="454" spans="1:3" ht="13.35" hidden="1" customHeight="1" x14ac:dyDescent="0.4">
      <c r="A454" s="337" t="s">
        <v>156</v>
      </c>
      <c r="B454" s="337" t="s">
        <v>574</v>
      </c>
      <c r="C454" s="653">
        <v>7090202</v>
      </c>
    </row>
    <row r="455" spans="1:3" ht="13.35" hidden="1" customHeight="1" x14ac:dyDescent="0.4">
      <c r="A455" s="337" t="s">
        <v>156</v>
      </c>
      <c r="B455" s="337" t="s">
        <v>575</v>
      </c>
      <c r="C455" s="653">
        <v>7090301</v>
      </c>
    </row>
    <row r="456" spans="1:3" ht="13.35" hidden="1" customHeight="1" x14ac:dyDescent="0.4">
      <c r="A456" s="337" t="s">
        <v>156</v>
      </c>
      <c r="B456" s="337" t="s">
        <v>576</v>
      </c>
      <c r="C456" s="653">
        <v>7090201</v>
      </c>
    </row>
    <row r="457" spans="1:3" ht="13.35" hidden="1" customHeight="1" x14ac:dyDescent="0.4">
      <c r="A457" s="337" t="s">
        <v>156</v>
      </c>
      <c r="B457" s="337" t="s">
        <v>577</v>
      </c>
      <c r="C457" s="653">
        <v>7090102</v>
      </c>
    </row>
    <row r="458" spans="1:3" ht="13.35" hidden="1" customHeight="1" x14ac:dyDescent="0.4">
      <c r="A458" s="337" t="s">
        <v>156</v>
      </c>
      <c r="B458" s="337" t="s">
        <v>578</v>
      </c>
      <c r="C458" s="653">
        <v>7090302</v>
      </c>
    </row>
    <row r="459" spans="1:3" ht="13.35" hidden="1" customHeight="1" x14ac:dyDescent="0.4">
      <c r="A459" s="337" t="s">
        <v>156</v>
      </c>
      <c r="B459" s="337" t="s">
        <v>579</v>
      </c>
      <c r="C459" s="653">
        <v>7090101</v>
      </c>
    </row>
    <row r="460" spans="1:3" ht="13.35" hidden="1" customHeight="1" x14ac:dyDescent="0.4">
      <c r="A460" s="337" t="s">
        <v>156</v>
      </c>
      <c r="B460" s="337" t="s">
        <v>580</v>
      </c>
      <c r="C460" s="653">
        <v>7090203</v>
      </c>
    </row>
    <row r="461" spans="1:3" ht="13.35" hidden="1" customHeight="1" x14ac:dyDescent="0.4">
      <c r="A461" s="337" t="s">
        <v>156</v>
      </c>
      <c r="B461" s="337" t="s">
        <v>581</v>
      </c>
      <c r="C461" s="653">
        <v>7090104</v>
      </c>
    </row>
    <row r="462" spans="1:3" ht="13.35" hidden="1" customHeight="1" x14ac:dyDescent="0.4">
      <c r="A462" s="337" t="s">
        <v>159</v>
      </c>
      <c r="B462" s="337" t="s">
        <v>582</v>
      </c>
      <c r="C462" s="653">
        <v>7090103</v>
      </c>
    </row>
    <row r="463" spans="1:3" ht="13.35" hidden="1" customHeight="1" x14ac:dyDescent="0.4">
      <c r="A463" s="337" t="s">
        <v>159</v>
      </c>
      <c r="B463" s="337" t="s">
        <v>583</v>
      </c>
      <c r="C463" s="653">
        <v>6050102</v>
      </c>
    </row>
    <row r="464" spans="1:3" ht="13.35" hidden="1" customHeight="1" x14ac:dyDescent="0.4">
      <c r="A464" s="337" t="s">
        <v>159</v>
      </c>
      <c r="B464" s="337" t="s">
        <v>584</v>
      </c>
      <c r="C464" s="653">
        <v>6050105</v>
      </c>
    </row>
    <row r="465" spans="1:3" ht="13.35" hidden="1" customHeight="1" x14ac:dyDescent="0.4">
      <c r="A465" s="337" t="s">
        <v>159</v>
      </c>
      <c r="B465" s="337" t="s">
        <v>585</v>
      </c>
      <c r="C465" s="653">
        <v>6050104</v>
      </c>
    </row>
    <row r="466" spans="1:3" ht="13.35" hidden="1" customHeight="1" x14ac:dyDescent="0.4">
      <c r="A466" s="337" t="s">
        <v>159</v>
      </c>
      <c r="B466" s="337" t="s">
        <v>586</v>
      </c>
      <c r="C466" s="653">
        <v>6050101</v>
      </c>
    </row>
    <row r="467" spans="1:3" ht="13.35" hidden="1" customHeight="1" x14ac:dyDescent="0.4">
      <c r="A467" s="337" t="s">
        <v>159</v>
      </c>
      <c r="B467" s="337" t="s">
        <v>587</v>
      </c>
      <c r="C467" s="653">
        <v>6050202</v>
      </c>
    </row>
    <row r="468" spans="1:3" ht="13.35" hidden="1" customHeight="1" x14ac:dyDescent="0.4">
      <c r="A468" s="337" t="s">
        <v>159</v>
      </c>
      <c r="B468" s="337" t="s">
        <v>588</v>
      </c>
      <c r="C468" s="653">
        <v>6050204</v>
      </c>
    </row>
    <row r="469" spans="1:3" ht="13.35" hidden="1" customHeight="1" x14ac:dyDescent="0.4">
      <c r="A469" s="337" t="s">
        <v>159</v>
      </c>
      <c r="B469" s="337" t="s">
        <v>589</v>
      </c>
      <c r="C469" s="653">
        <v>6050201</v>
      </c>
    </row>
    <row r="470" spans="1:3" ht="13.35" hidden="1" customHeight="1" x14ac:dyDescent="0.4">
      <c r="A470" s="337" t="s">
        <v>159</v>
      </c>
      <c r="B470" s="337" t="s">
        <v>590</v>
      </c>
      <c r="C470" s="653">
        <v>6050203</v>
      </c>
    </row>
    <row r="471" spans="1:3" ht="13.35" hidden="1" customHeight="1" x14ac:dyDescent="0.4">
      <c r="A471" s="337" t="s">
        <v>159</v>
      </c>
      <c r="B471" s="337" t="s">
        <v>591</v>
      </c>
      <c r="C471" s="653">
        <v>6050103</v>
      </c>
    </row>
    <row r="472" spans="1:3" ht="13.35" hidden="1" customHeight="1" x14ac:dyDescent="0.4">
      <c r="A472" s="337" t="s">
        <v>159</v>
      </c>
      <c r="B472" s="337" t="s">
        <v>592</v>
      </c>
      <c r="C472" s="653">
        <v>2060201</v>
      </c>
    </row>
    <row r="473" spans="1:3" ht="13.35" hidden="1" customHeight="1" x14ac:dyDescent="0.4">
      <c r="A473" s="337" t="s">
        <v>159</v>
      </c>
      <c r="B473" s="337" t="s">
        <v>593</v>
      </c>
      <c r="C473" s="653">
        <v>2060101</v>
      </c>
    </row>
    <row r="474" spans="1:3" ht="13.35" hidden="1" customHeight="1" x14ac:dyDescent="0.4">
      <c r="A474" s="337" t="s">
        <v>159</v>
      </c>
      <c r="B474" s="337" t="s">
        <v>594</v>
      </c>
      <c r="C474" s="653">
        <v>2060302</v>
      </c>
    </row>
    <row r="475" spans="1:3" ht="13.35" hidden="1" customHeight="1" x14ac:dyDescent="0.4">
      <c r="A475" s="337" t="s">
        <v>159</v>
      </c>
      <c r="B475" s="337" t="s">
        <v>595</v>
      </c>
      <c r="C475" s="653">
        <v>2060301</v>
      </c>
    </row>
    <row r="476" spans="1:3" ht="13.35" hidden="1" customHeight="1" x14ac:dyDescent="0.4">
      <c r="A476" s="337" t="s">
        <v>159</v>
      </c>
      <c r="B476" s="337" t="s">
        <v>596</v>
      </c>
      <c r="C476" s="653">
        <v>2060102</v>
      </c>
    </row>
    <row r="477" spans="1:3" ht="13.35" hidden="1" customHeight="1" x14ac:dyDescent="0.4">
      <c r="A477" s="337" t="s">
        <v>159</v>
      </c>
      <c r="B477" s="337" t="s">
        <v>597</v>
      </c>
      <c r="C477" s="653">
        <v>2060303</v>
      </c>
    </row>
    <row r="478" spans="1:3" ht="13.35" hidden="1" customHeight="1" x14ac:dyDescent="0.4">
      <c r="A478" s="337" t="s">
        <v>159</v>
      </c>
      <c r="B478" s="337" t="s">
        <v>159</v>
      </c>
      <c r="C478" s="653">
        <v>2060103</v>
      </c>
    </row>
    <row r="479" spans="1:3" ht="13.35" hidden="1" customHeight="1" x14ac:dyDescent="0.4">
      <c r="A479" s="337" t="s">
        <v>160</v>
      </c>
      <c r="B479" s="337" t="s">
        <v>160</v>
      </c>
      <c r="C479" s="653">
        <v>2060202</v>
      </c>
    </row>
    <row r="480" spans="1:3" ht="13.35" hidden="1" customHeight="1" x14ac:dyDescent="0.4">
      <c r="A480" s="337" t="s">
        <v>160</v>
      </c>
      <c r="B480" s="337" t="s">
        <v>598</v>
      </c>
      <c r="C480" s="653">
        <v>2060304</v>
      </c>
    </row>
    <row r="481" spans="1:3" ht="13.35" hidden="1" customHeight="1" x14ac:dyDescent="0.4">
      <c r="A481" s="337" t="s">
        <v>160</v>
      </c>
      <c r="B481" s="337" t="s">
        <v>599</v>
      </c>
      <c r="C481" s="653">
        <v>2060401</v>
      </c>
    </row>
    <row r="482" spans="1:3" ht="13.35" hidden="1" customHeight="1" x14ac:dyDescent="0.4">
      <c r="A482" s="337" t="s">
        <v>160</v>
      </c>
      <c r="B482" s="337" t="s">
        <v>600</v>
      </c>
      <c r="C482" s="653">
        <v>6060302</v>
      </c>
    </row>
    <row r="483" spans="1:3" ht="13.35" hidden="1" customHeight="1" x14ac:dyDescent="0.4">
      <c r="A483" s="337" t="s">
        <v>160</v>
      </c>
      <c r="B483" s="337" t="s">
        <v>601</v>
      </c>
      <c r="C483" s="653">
        <v>6060101</v>
      </c>
    </row>
    <row r="484" spans="1:3" ht="13.35" hidden="1" customHeight="1" x14ac:dyDescent="0.4">
      <c r="A484" s="337" t="s">
        <v>160</v>
      </c>
      <c r="B484" s="337" t="s">
        <v>602</v>
      </c>
      <c r="C484" s="653">
        <v>6060201</v>
      </c>
    </row>
    <row r="485" spans="1:3" ht="13.35" hidden="1" customHeight="1" x14ac:dyDescent="0.4">
      <c r="A485" s="337" t="s">
        <v>160</v>
      </c>
      <c r="B485" s="337" t="s">
        <v>603</v>
      </c>
      <c r="C485" s="653">
        <v>6060301</v>
      </c>
    </row>
    <row r="486" spans="1:3" ht="13.35" hidden="1" customHeight="1" x14ac:dyDescent="0.4">
      <c r="A486" s="337" t="s">
        <v>160</v>
      </c>
      <c r="B486" s="337" t="s">
        <v>604</v>
      </c>
      <c r="C486" s="653">
        <v>4090402</v>
      </c>
    </row>
    <row r="487" spans="1:3" ht="13.35" hidden="1" customHeight="1" x14ac:dyDescent="0.4">
      <c r="A487" s="337" t="s">
        <v>160</v>
      </c>
      <c r="B487" s="337" t="s">
        <v>605</v>
      </c>
      <c r="C487" s="653">
        <v>4090102</v>
      </c>
    </row>
    <row r="488" spans="1:3" ht="13.35" hidden="1" customHeight="1" x14ac:dyDescent="0.4">
      <c r="A488" s="337" t="s">
        <v>163</v>
      </c>
      <c r="B488" s="337" t="s">
        <v>163</v>
      </c>
      <c r="C488" s="653">
        <v>4090103</v>
      </c>
    </row>
    <row r="489" spans="1:3" ht="13.35" hidden="1" customHeight="1" x14ac:dyDescent="0.4">
      <c r="A489" s="337" t="s">
        <v>163</v>
      </c>
      <c r="B489" s="337" t="s">
        <v>606</v>
      </c>
      <c r="C489" s="653">
        <v>4090104</v>
      </c>
    </row>
    <row r="490" spans="1:3" ht="13.35" hidden="1" customHeight="1" x14ac:dyDescent="0.4">
      <c r="A490" s="337" t="s">
        <v>163</v>
      </c>
      <c r="B490" s="337" t="s">
        <v>607</v>
      </c>
      <c r="C490" s="653">
        <v>4090101</v>
      </c>
    </row>
    <row r="491" spans="1:3" ht="13.35" hidden="1" customHeight="1" x14ac:dyDescent="0.4">
      <c r="A491" s="337" t="s">
        <v>166</v>
      </c>
      <c r="B491" s="337" t="s">
        <v>608</v>
      </c>
      <c r="C491" s="653">
        <v>4090403</v>
      </c>
    </row>
    <row r="492" spans="1:3" ht="13.35" hidden="1" customHeight="1" x14ac:dyDescent="0.4">
      <c r="A492" s="337" t="s">
        <v>166</v>
      </c>
      <c r="B492" s="337" t="s">
        <v>609</v>
      </c>
      <c r="C492" s="653">
        <v>4090404</v>
      </c>
    </row>
    <row r="493" spans="1:3" ht="13.35" hidden="1" customHeight="1" x14ac:dyDescent="0.4">
      <c r="A493" s="337" t="s">
        <v>166</v>
      </c>
      <c r="B493" s="337" t="s">
        <v>610</v>
      </c>
      <c r="C493" s="653">
        <v>4090401</v>
      </c>
    </row>
    <row r="494" spans="1:3" ht="13.35" hidden="1" customHeight="1" x14ac:dyDescent="0.4">
      <c r="A494" s="337" t="s">
        <v>166</v>
      </c>
      <c r="B494" s="337" t="s">
        <v>1913</v>
      </c>
      <c r="C494" s="653">
        <v>4090405</v>
      </c>
    </row>
    <row r="495" spans="1:3" ht="13.35" hidden="1" customHeight="1" x14ac:dyDescent="0.4">
      <c r="A495" s="337" t="s">
        <v>166</v>
      </c>
      <c r="B495" s="337" t="s">
        <v>611</v>
      </c>
      <c r="C495" s="653">
        <v>5080103</v>
      </c>
    </row>
    <row r="496" spans="1:3" ht="13.35" hidden="1" customHeight="1" x14ac:dyDescent="0.4">
      <c r="A496" s="337" t="s">
        <v>166</v>
      </c>
      <c r="B496" s="337" t="s">
        <v>612</v>
      </c>
      <c r="C496" s="653">
        <v>5080201</v>
      </c>
    </row>
    <row r="497" spans="1:3" ht="13.35" hidden="1" customHeight="1" x14ac:dyDescent="0.4">
      <c r="A497" s="337" t="s">
        <v>166</v>
      </c>
      <c r="B497" s="337" t="s">
        <v>613</v>
      </c>
      <c r="C497" s="653">
        <v>5080202</v>
      </c>
    </row>
    <row r="498" spans="1:3" ht="13.35" hidden="1" customHeight="1" x14ac:dyDescent="0.4">
      <c r="A498" s="337" t="s">
        <v>166</v>
      </c>
      <c r="B498" s="337" t="s">
        <v>1914</v>
      </c>
      <c r="C498" s="653">
        <v>5080102</v>
      </c>
    </row>
    <row r="499" spans="1:3" ht="13.35" hidden="1" customHeight="1" x14ac:dyDescent="0.4">
      <c r="A499" s="337" t="s">
        <v>166</v>
      </c>
      <c r="B499" s="337" t="s">
        <v>614</v>
      </c>
      <c r="C499" s="653">
        <v>5080302</v>
      </c>
    </row>
    <row r="500" spans="1:3" ht="13.35" hidden="1" customHeight="1" x14ac:dyDescent="0.4">
      <c r="A500" s="337" t="s">
        <v>166</v>
      </c>
      <c r="B500" s="337" t="s">
        <v>615</v>
      </c>
      <c r="C500" s="653">
        <v>5080101</v>
      </c>
    </row>
    <row r="501" spans="1:3" ht="13.35" hidden="1" customHeight="1" x14ac:dyDescent="0.4">
      <c r="A501" s="337" t="s">
        <v>166</v>
      </c>
      <c r="B501" s="337" t="s">
        <v>616</v>
      </c>
      <c r="C501" s="653">
        <v>5080301</v>
      </c>
    </row>
    <row r="502" spans="1:3" ht="13.35" hidden="1" customHeight="1" x14ac:dyDescent="0.4">
      <c r="A502" s="337" t="s">
        <v>166</v>
      </c>
      <c r="B502" s="337" t="s">
        <v>617</v>
      </c>
      <c r="C502" s="653">
        <v>5080203</v>
      </c>
    </row>
    <row r="503" spans="1:3" ht="13.35" hidden="1" customHeight="1" x14ac:dyDescent="0.4">
      <c r="A503" s="337" t="s">
        <v>166</v>
      </c>
      <c r="B503" s="337" t="s">
        <v>618</v>
      </c>
      <c r="C503" s="653">
        <v>10030102</v>
      </c>
    </row>
    <row r="504" spans="1:3" ht="13.35" hidden="1" customHeight="1" x14ac:dyDescent="0.4">
      <c r="A504" s="337" t="s">
        <v>166</v>
      </c>
      <c r="B504" s="337" t="s">
        <v>619</v>
      </c>
      <c r="C504" s="653">
        <v>10030402</v>
      </c>
    </row>
    <row r="505" spans="1:3" ht="13.35" hidden="1" customHeight="1" x14ac:dyDescent="0.4">
      <c r="A505" s="337" t="s">
        <v>169</v>
      </c>
      <c r="B505" s="337" t="s">
        <v>169</v>
      </c>
      <c r="C505" s="653">
        <v>10030107</v>
      </c>
    </row>
    <row r="506" spans="1:3" ht="13.35" hidden="1" customHeight="1" x14ac:dyDescent="0.4">
      <c r="A506" s="337" t="s">
        <v>169</v>
      </c>
      <c r="B506" s="337" t="s">
        <v>620</v>
      </c>
      <c r="C506" s="653">
        <v>10030108</v>
      </c>
    </row>
    <row r="507" spans="1:3" ht="13.35" hidden="1" customHeight="1" x14ac:dyDescent="0.4">
      <c r="A507" s="337" t="s">
        <v>169</v>
      </c>
      <c r="B507" s="337" t="s">
        <v>621</v>
      </c>
      <c r="C507" s="653">
        <v>10030104</v>
      </c>
    </row>
    <row r="508" spans="1:3" ht="13.35" hidden="1" customHeight="1" x14ac:dyDescent="0.4">
      <c r="A508" s="337" t="s">
        <v>169</v>
      </c>
      <c r="B508" s="337" t="s">
        <v>622</v>
      </c>
      <c r="C508" s="653">
        <v>10030205</v>
      </c>
    </row>
    <row r="509" spans="1:3" ht="13.35" hidden="1" customHeight="1" x14ac:dyDescent="0.4">
      <c r="A509" s="337" t="s">
        <v>169</v>
      </c>
      <c r="B509" s="337" t="s">
        <v>623</v>
      </c>
      <c r="C509" s="653">
        <v>10030302</v>
      </c>
    </row>
    <row r="510" spans="1:3" ht="13.35" hidden="1" customHeight="1" x14ac:dyDescent="0.4">
      <c r="A510" s="337" t="s">
        <v>169</v>
      </c>
      <c r="B510" s="337" t="s">
        <v>624</v>
      </c>
      <c r="C510" s="653">
        <v>10030103</v>
      </c>
    </row>
    <row r="511" spans="1:3" ht="13.35" hidden="1" customHeight="1" x14ac:dyDescent="0.4">
      <c r="A511" s="337" t="s">
        <v>169</v>
      </c>
      <c r="B511" s="337" t="s">
        <v>625</v>
      </c>
      <c r="C511" s="653">
        <v>10030203</v>
      </c>
    </row>
    <row r="512" spans="1:3" ht="13.35" hidden="1" customHeight="1" x14ac:dyDescent="0.4">
      <c r="A512" s="337" t="s">
        <v>169</v>
      </c>
      <c r="B512" s="337" t="s">
        <v>626</v>
      </c>
      <c r="C512" s="653">
        <v>10030105</v>
      </c>
    </row>
    <row r="513" spans="1:3" ht="13.35" hidden="1" customHeight="1" x14ac:dyDescent="0.4">
      <c r="A513" s="337" t="s">
        <v>169</v>
      </c>
      <c r="B513" s="337" t="s">
        <v>627</v>
      </c>
      <c r="C513" s="653">
        <v>10030106</v>
      </c>
    </row>
    <row r="514" spans="1:3" ht="13.35" hidden="1" customHeight="1" x14ac:dyDescent="0.4">
      <c r="A514" s="337" t="s">
        <v>169</v>
      </c>
      <c r="B514" s="337" t="s">
        <v>628</v>
      </c>
      <c r="C514" s="653">
        <v>10030305</v>
      </c>
    </row>
    <row r="515" spans="1:3" ht="13.35" hidden="1" customHeight="1" x14ac:dyDescent="0.4">
      <c r="A515" s="337" t="s">
        <v>169</v>
      </c>
      <c r="B515" s="337" t="s">
        <v>629</v>
      </c>
      <c r="C515" s="653">
        <v>10030303</v>
      </c>
    </row>
    <row r="516" spans="1:3" ht="13.35" hidden="1" customHeight="1" x14ac:dyDescent="0.4">
      <c r="A516" s="337" t="s">
        <v>171</v>
      </c>
      <c r="B516" s="337" t="s">
        <v>171</v>
      </c>
      <c r="C516" s="653">
        <v>10030101</v>
      </c>
    </row>
    <row r="517" spans="1:3" ht="13.35" hidden="1" customHeight="1" x14ac:dyDescent="0.4">
      <c r="A517" s="337" t="s">
        <v>171</v>
      </c>
      <c r="B517" s="337" t="s">
        <v>630</v>
      </c>
      <c r="C517" s="653">
        <v>10030201</v>
      </c>
    </row>
    <row r="518" spans="1:3" ht="13.35" hidden="1" customHeight="1" x14ac:dyDescent="0.4">
      <c r="A518" s="337" t="s">
        <v>171</v>
      </c>
      <c r="B518" s="337" t="s">
        <v>631</v>
      </c>
      <c r="C518" s="653">
        <v>10030301</v>
      </c>
    </row>
    <row r="519" spans="1:3" ht="13.35" hidden="1" customHeight="1" x14ac:dyDescent="0.4">
      <c r="A519" s="337" t="s">
        <v>171</v>
      </c>
      <c r="B519" s="337" t="s">
        <v>632</v>
      </c>
      <c r="C519" s="653">
        <v>10030401</v>
      </c>
    </row>
    <row r="520" spans="1:3" ht="13.35" hidden="1" customHeight="1" x14ac:dyDescent="0.4">
      <c r="A520" s="337" t="s">
        <v>171</v>
      </c>
      <c r="B520" s="337" t="s">
        <v>633</v>
      </c>
      <c r="C520" s="653">
        <v>10030501</v>
      </c>
    </row>
    <row r="521" spans="1:3" ht="13.35" hidden="1" customHeight="1" x14ac:dyDescent="0.4">
      <c r="A521" s="337" t="s">
        <v>171</v>
      </c>
      <c r="B521" s="337" t="s">
        <v>634</v>
      </c>
      <c r="C521" s="653">
        <v>10030502</v>
      </c>
    </row>
    <row r="522" spans="1:3" ht="13.35" hidden="1" customHeight="1" x14ac:dyDescent="0.4">
      <c r="A522" s="337" t="s">
        <v>171</v>
      </c>
      <c r="B522" s="337" t="s">
        <v>635</v>
      </c>
      <c r="C522" s="653">
        <v>1050101</v>
      </c>
    </row>
    <row r="523" spans="1:3" ht="13.35" hidden="1" customHeight="1" x14ac:dyDescent="0.4">
      <c r="A523" s="337" t="s">
        <v>171</v>
      </c>
      <c r="B523" s="337" t="s">
        <v>636</v>
      </c>
      <c r="C523" s="653">
        <v>1050102</v>
      </c>
    </row>
    <row r="524" spans="1:3" ht="13.35" hidden="1" customHeight="1" x14ac:dyDescent="0.4">
      <c r="A524" s="337" t="s">
        <v>171</v>
      </c>
      <c r="B524" s="337" t="s">
        <v>637</v>
      </c>
      <c r="C524" s="653">
        <v>1050301</v>
      </c>
    </row>
    <row r="525" spans="1:3" ht="13.35" hidden="1" customHeight="1" x14ac:dyDescent="0.4">
      <c r="A525" s="337" t="s">
        <v>9</v>
      </c>
      <c r="B525" s="337" t="s">
        <v>640</v>
      </c>
      <c r="C525" s="653">
        <v>3060104</v>
      </c>
    </row>
    <row r="526" spans="1:3" ht="13.35" hidden="1" customHeight="1" x14ac:dyDescent="0.4">
      <c r="A526" s="337" t="s">
        <v>9</v>
      </c>
      <c r="B526" s="337" t="s">
        <v>641</v>
      </c>
      <c r="C526" s="653">
        <v>3060105</v>
      </c>
    </row>
    <row r="527" spans="1:3" ht="13.35" hidden="1" customHeight="1" x14ac:dyDescent="0.4">
      <c r="A527" s="337" t="s">
        <v>9</v>
      </c>
      <c r="B527" s="337" t="s">
        <v>642</v>
      </c>
      <c r="C527" s="653">
        <v>1060102</v>
      </c>
    </row>
    <row r="528" spans="1:3" ht="13.35" hidden="1" customHeight="1" x14ac:dyDescent="0.4">
      <c r="A528" s="337" t="s">
        <v>9</v>
      </c>
      <c r="B528" s="337" t="s">
        <v>643</v>
      </c>
      <c r="C528" s="653">
        <v>1060103</v>
      </c>
    </row>
    <row r="529" spans="1:3" ht="13.35" hidden="1" customHeight="1" x14ac:dyDescent="0.4">
      <c r="A529" s="337" t="s">
        <v>9</v>
      </c>
      <c r="B529" s="337" t="s">
        <v>644</v>
      </c>
      <c r="C529" s="653">
        <v>1060201</v>
      </c>
    </row>
    <row r="530" spans="1:3" ht="13.35" hidden="1" customHeight="1" x14ac:dyDescent="0.4">
      <c r="A530" s="337" t="s">
        <v>9</v>
      </c>
      <c r="B530" s="337" t="s">
        <v>645</v>
      </c>
      <c r="C530" s="653">
        <v>9090405</v>
      </c>
    </row>
    <row r="531" spans="1:3" ht="13.35" hidden="1" customHeight="1" x14ac:dyDescent="0.4">
      <c r="A531" s="337" t="s">
        <v>9</v>
      </c>
      <c r="B531" s="337" t="s">
        <v>9</v>
      </c>
      <c r="C531" s="653">
        <v>9090402</v>
      </c>
    </row>
    <row r="532" spans="1:3" ht="13.35" hidden="1" customHeight="1" x14ac:dyDescent="0.4">
      <c r="A532" s="337" t="s">
        <v>92</v>
      </c>
      <c r="B532" s="337" t="s">
        <v>646</v>
      </c>
      <c r="C532" s="653">
        <v>9090201</v>
      </c>
    </row>
    <row r="533" spans="1:3" ht="13.35" hidden="1" customHeight="1" x14ac:dyDescent="0.4">
      <c r="A533" s="337" t="s">
        <v>92</v>
      </c>
      <c r="B533" s="337" t="s">
        <v>647</v>
      </c>
      <c r="C533" s="653">
        <v>9090301</v>
      </c>
    </row>
    <row r="534" spans="1:3" ht="13.35" hidden="1" customHeight="1" x14ac:dyDescent="0.4">
      <c r="A534" s="337" t="s">
        <v>92</v>
      </c>
      <c r="B534" s="337" t="s">
        <v>648</v>
      </c>
      <c r="C534" s="653">
        <v>9090502</v>
      </c>
    </row>
    <row r="535" spans="1:3" ht="13.35" hidden="1" customHeight="1" x14ac:dyDescent="0.4">
      <c r="A535" s="337" t="s">
        <v>92</v>
      </c>
      <c r="B535" s="337" t="s">
        <v>649</v>
      </c>
      <c r="C535" s="653">
        <v>9090407</v>
      </c>
    </row>
    <row r="536" spans="1:3" ht="13.35" hidden="1" customHeight="1" x14ac:dyDescent="0.4">
      <c r="A536" s="337" t="s">
        <v>92</v>
      </c>
      <c r="B536" s="337" t="s">
        <v>650</v>
      </c>
      <c r="C536" s="653">
        <v>9090403</v>
      </c>
    </row>
    <row r="537" spans="1:3" ht="13.35" hidden="1" customHeight="1" x14ac:dyDescent="0.4">
      <c r="A537" s="337" t="s">
        <v>92</v>
      </c>
      <c r="B537" s="337" t="s">
        <v>651</v>
      </c>
      <c r="C537" s="653">
        <v>9090501</v>
      </c>
    </row>
    <row r="538" spans="1:3" ht="13.35" hidden="1" customHeight="1" x14ac:dyDescent="0.4">
      <c r="A538" s="337" t="s">
        <v>92</v>
      </c>
      <c r="B538" s="337" t="s">
        <v>652</v>
      </c>
      <c r="C538" s="653">
        <v>9090101</v>
      </c>
    </row>
    <row r="539" spans="1:3" ht="13.35" hidden="1" customHeight="1" x14ac:dyDescent="0.4">
      <c r="A539" s="337" t="s">
        <v>125</v>
      </c>
      <c r="B539" s="337" t="s">
        <v>125</v>
      </c>
      <c r="C539" s="653">
        <v>9090202</v>
      </c>
    </row>
    <row r="540" spans="1:3" ht="13.35" hidden="1" customHeight="1" x14ac:dyDescent="0.4">
      <c r="A540" s="337" t="s">
        <v>153</v>
      </c>
      <c r="B540" s="337" t="s">
        <v>653</v>
      </c>
      <c r="C540" s="653">
        <v>9090302</v>
      </c>
    </row>
    <row r="541" spans="1:3" ht="13.35" hidden="1" customHeight="1" x14ac:dyDescent="0.4">
      <c r="A541" s="337" t="s">
        <v>153</v>
      </c>
      <c r="B541" s="337" t="s">
        <v>654</v>
      </c>
      <c r="C541" s="653">
        <v>9090401</v>
      </c>
    </row>
    <row r="542" spans="1:3" ht="13.35" hidden="1" customHeight="1" x14ac:dyDescent="0.4">
      <c r="A542" s="337" t="s">
        <v>153</v>
      </c>
      <c r="B542" s="337" t="s">
        <v>655</v>
      </c>
      <c r="C542" s="653">
        <v>9090404</v>
      </c>
    </row>
    <row r="543" spans="1:3" ht="13.35" hidden="1" customHeight="1" x14ac:dyDescent="0.4">
      <c r="A543" s="337" t="s">
        <v>153</v>
      </c>
      <c r="B543" s="337" t="s">
        <v>153</v>
      </c>
      <c r="C543" s="653">
        <v>10040503</v>
      </c>
    </row>
    <row r="544" spans="1:3" ht="13.35" hidden="1" customHeight="1" x14ac:dyDescent="0.4">
      <c r="A544" s="337" t="s">
        <v>155</v>
      </c>
      <c r="B544" s="337" t="s">
        <v>656</v>
      </c>
      <c r="C544" s="653">
        <v>10040204</v>
      </c>
    </row>
    <row r="545" spans="1:3" ht="13.35" hidden="1" customHeight="1" x14ac:dyDescent="0.4">
      <c r="A545" s="337" t="s">
        <v>155</v>
      </c>
      <c r="B545" s="337" t="s">
        <v>657</v>
      </c>
      <c r="C545" s="653">
        <v>10040201</v>
      </c>
    </row>
    <row r="546" spans="1:3" ht="13.35" hidden="1" customHeight="1" x14ac:dyDescent="0.4">
      <c r="A546" s="337" t="s">
        <v>155</v>
      </c>
      <c r="B546" s="337" t="s">
        <v>658</v>
      </c>
      <c r="C546" s="653">
        <v>10040203</v>
      </c>
    </row>
    <row r="547" spans="1:3" ht="13.35" hidden="1" customHeight="1" x14ac:dyDescent="0.4">
      <c r="A547" s="337" t="s">
        <v>155</v>
      </c>
      <c r="B547" s="337" t="s">
        <v>659</v>
      </c>
      <c r="C547" s="653">
        <v>10040300</v>
      </c>
    </row>
    <row r="548" spans="1:3" ht="13.35" hidden="1" customHeight="1" x14ac:dyDescent="0.4">
      <c r="A548" s="337" t="s">
        <v>155</v>
      </c>
      <c r="B548" s="337" t="s">
        <v>155</v>
      </c>
      <c r="C548" s="653">
        <v>10040202</v>
      </c>
    </row>
    <row r="549" spans="1:3" ht="13.35" hidden="1" customHeight="1" x14ac:dyDescent="0.4">
      <c r="A549" s="337" t="s">
        <v>162</v>
      </c>
      <c r="B549" s="337" t="s">
        <v>162</v>
      </c>
      <c r="C549" s="653">
        <v>10040604</v>
      </c>
    </row>
    <row r="550" spans="1:3" ht="13.35" hidden="1" customHeight="1" x14ac:dyDescent="0.4">
      <c r="A550" s="337" t="s">
        <v>162</v>
      </c>
      <c r="B550" s="337" t="s">
        <v>660</v>
      </c>
      <c r="C550" s="653">
        <v>10040103</v>
      </c>
    </row>
    <row r="551" spans="1:3" ht="13.35" hidden="1" customHeight="1" x14ac:dyDescent="0.4">
      <c r="A551" s="337" t="s">
        <v>162</v>
      </c>
      <c r="B551" s="337" t="s">
        <v>661</v>
      </c>
      <c r="C551" s="653">
        <v>10040301</v>
      </c>
    </row>
    <row r="552" spans="1:3" ht="13.35" hidden="1" customHeight="1" x14ac:dyDescent="0.4">
      <c r="A552" s="337" t="s">
        <v>162</v>
      </c>
      <c r="B552" s="337" t="s">
        <v>662</v>
      </c>
      <c r="C552" s="653">
        <v>10040402</v>
      </c>
    </row>
    <row r="553" spans="1:3" ht="13.35" hidden="1" customHeight="1" x14ac:dyDescent="0.4">
      <c r="A553" s="337" t="s">
        <v>162</v>
      </c>
      <c r="B553" s="337" t="s">
        <v>663</v>
      </c>
      <c r="C553" s="653">
        <v>10040602</v>
      </c>
    </row>
    <row r="554" spans="1:3" ht="13.35" hidden="1" customHeight="1" x14ac:dyDescent="0.4">
      <c r="A554" s="337" t="s">
        <v>190</v>
      </c>
      <c r="B554" s="337" t="s">
        <v>190</v>
      </c>
      <c r="C554" s="653">
        <v>10040302</v>
      </c>
    </row>
    <row r="555" spans="1:3" ht="13.35" hidden="1" customHeight="1" x14ac:dyDescent="0.4">
      <c r="A555" s="337" t="s">
        <v>190</v>
      </c>
      <c r="B555" s="337" t="s">
        <v>664</v>
      </c>
      <c r="C555" s="653">
        <v>10040603</v>
      </c>
    </row>
    <row r="556" spans="1:3" ht="13.35" hidden="1" customHeight="1" x14ac:dyDescent="0.4">
      <c r="A556" s="337" t="s">
        <v>190</v>
      </c>
      <c r="B556" s="337" t="s">
        <v>665</v>
      </c>
      <c r="C556" s="653">
        <v>10040401</v>
      </c>
    </row>
    <row r="557" spans="1:3" ht="13.35" hidden="1" customHeight="1" x14ac:dyDescent="0.4">
      <c r="A557" s="337" t="s">
        <v>190</v>
      </c>
      <c r="B557" s="337" t="s">
        <v>666</v>
      </c>
      <c r="C557" s="653">
        <v>10040501</v>
      </c>
    </row>
    <row r="558" spans="1:3" ht="13.35" hidden="1" customHeight="1" x14ac:dyDescent="0.4">
      <c r="A558" s="337" t="s">
        <v>190</v>
      </c>
      <c r="B558" s="337" t="s">
        <v>667</v>
      </c>
      <c r="C558" s="653">
        <v>10040601</v>
      </c>
    </row>
    <row r="559" spans="1:3" ht="13.35" hidden="1" customHeight="1" x14ac:dyDescent="0.4">
      <c r="A559" s="337" t="s">
        <v>190</v>
      </c>
      <c r="B559" s="337" t="s">
        <v>668</v>
      </c>
      <c r="C559" s="653">
        <v>10040102</v>
      </c>
    </row>
    <row r="560" spans="1:3" ht="13.35" hidden="1" customHeight="1" x14ac:dyDescent="0.4">
      <c r="A560" s="337" t="s">
        <v>190</v>
      </c>
      <c r="B560" s="337" t="s">
        <v>669</v>
      </c>
      <c r="C560" s="653">
        <v>6070302</v>
      </c>
    </row>
    <row r="561" spans="1:3" ht="13.35" hidden="1" customHeight="1" x14ac:dyDescent="0.4">
      <c r="A561" s="337" t="s">
        <v>194</v>
      </c>
      <c r="B561" s="337" t="s">
        <v>194</v>
      </c>
      <c r="C561" s="653">
        <v>6070303</v>
      </c>
    </row>
    <row r="562" spans="1:3" ht="13.35" hidden="1" customHeight="1" x14ac:dyDescent="0.4">
      <c r="A562" s="337" t="s">
        <v>194</v>
      </c>
      <c r="B562" s="337" t="s">
        <v>670</v>
      </c>
      <c r="C562" s="653">
        <v>6070402</v>
      </c>
    </row>
    <row r="563" spans="1:3" ht="13.35" hidden="1" customHeight="1" x14ac:dyDescent="0.4">
      <c r="A563" s="337" t="s">
        <v>194</v>
      </c>
      <c r="B563" s="337" t="s">
        <v>671</v>
      </c>
      <c r="C563" s="653">
        <v>6070201</v>
      </c>
    </row>
    <row r="564" spans="1:3" ht="13.35" hidden="1" customHeight="1" x14ac:dyDescent="0.4">
      <c r="A564" s="337" t="s">
        <v>194</v>
      </c>
      <c r="B564" s="337" t="s">
        <v>672</v>
      </c>
      <c r="C564" s="653">
        <v>6070202</v>
      </c>
    </row>
    <row r="565" spans="1:3" ht="13.35" hidden="1" customHeight="1" x14ac:dyDescent="0.4">
      <c r="A565" s="337" t="s">
        <v>194</v>
      </c>
      <c r="B565" s="337" t="s">
        <v>673</v>
      </c>
      <c r="C565" s="653">
        <v>6070401</v>
      </c>
    </row>
    <row r="566" spans="1:3" ht="13.35" hidden="1" customHeight="1" x14ac:dyDescent="0.4">
      <c r="A566" s="337" t="s">
        <v>194</v>
      </c>
      <c r="B566" s="337" t="s">
        <v>674</v>
      </c>
      <c r="C566" s="653">
        <v>6070301</v>
      </c>
    </row>
    <row r="567" spans="1:3" ht="13.35" hidden="1" customHeight="1" x14ac:dyDescent="0.4">
      <c r="A567" s="337" t="s">
        <v>196</v>
      </c>
      <c r="B567" s="337" t="s">
        <v>196</v>
      </c>
      <c r="C567" s="653">
        <v>6070203</v>
      </c>
    </row>
    <row r="568" spans="1:3" ht="13.35" hidden="1" customHeight="1" x14ac:dyDescent="0.4">
      <c r="A568" s="337" t="s">
        <v>196</v>
      </c>
      <c r="B568" s="337" t="s">
        <v>675</v>
      </c>
      <c r="C568" s="653">
        <v>6070304</v>
      </c>
    </row>
    <row r="569" spans="1:3" ht="13.35" hidden="1" customHeight="1" x14ac:dyDescent="0.4">
      <c r="A569" s="337" t="s">
        <v>196</v>
      </c>
      <c r="B569" s="337" t="s">
        <v>676</v>
      </c>
      <c r="C569" s="653">
        <v>9140101</v>
      </c>
    </row>
    <row r="570" spans="1:3" ht="13.35" hidden="1" customHeight="1" x14ac:dyDescent="0.4">
      <c r="A570" s="337" t="s">
        <v>196</v>
      </c>
      <c r="B570" s="337" t="s">
        <v>677</v>
      </c>
      <c r="C570" s="653">
        <v>9140105</v>
      </c>
    </row>
    <row r="571" spans="1:3" ht="13.35" hidden="1" customHeight="1" x14ac:dyDescent="0.4">
      <c r="A571" s="337" t="s">
        <v>196</v>
      </c>
      <c r="B571" s="337" t="s">
        <v>678</v>
      </c>
      <c r="C571" s="653">
        <v>9140202</v>
      </c>
    </row>
    <row r="572" spans="1:3" ht="13.35" hidden="1" customHeight="1" x14ac:dyDescent="0.4">
      <c r="A572" s="337" t="s">
        <v>196</v>
      </c>
      <c r="B572" s="337" t="s">
        <v>679</v>
      </c>
      <c r="C572" s="653">
        <v>9140100</v>
      </c>
    </row>
    <row r="573" spans="1:3" ht="13.35" hidden="1" customHeight="1" x14ac:dyDescent="0.4">
      <c r="A573" s="337" t="s">
        <v>196</v>
      </c>
      <c r="B573" s="337" t="s">
        <v>680</v>
      </c>
      <c r="C573" s="653">
        <v>9140103</v>
      </c>
    </row>
    <row r="574" spans="1:3" ht="13.35" hidden="1" customHeight="1" x14ac:dyDescent="0.4">
      <c r="A574" s="337" t="s">
        <v>196</v>
      </c>
      <c r="B574" s="337" t="s">
        <v>681</v>
      </c>
      <c r="C574" s="653">
        <v>9140104</v>
      </c>
    </row>
    <row r="575" spans="1:3" ht="13.35" hidden="1" customHeight="1" x14ac:dyDescent="0.4">
      <c r="A575" s="337" t="s">
        <v>196</v>
      </c>
      <c r="B575" s="337" t="s">
        <v>682</v>
      </c>
      <c r="C575" s="653">
        <v>9140201</v>
      </c>
    </row>
    <row r="576" spans="1:3" ht="13.35" hidden="1" customHeight="1" x14ac:dyDescent="0.4">
      <c r="A576" s="337" t="s">
        <v>196</v>
      </c>
      <c r="B576" s="337" t="s">
        <v>683</v>
      </c>
      <c r="C576" s="653">
        <v>5150201</v>
      </c>
    </row>
    <row r="577" spans="1:3" ht="13.35" hidden="1" customHeight="1" x14ac:dyDescent="0.4">
      <c r="A577" s="337" t="s">
        <v>198</v>
      </c>
      <c r="B577" s="337" t="s">
        <v>198</v>
      </c>
      <c r="C577" s="653">
        <v>5150102</v>
      </c>
    </row>
    <row r="578" spans="1:3" ht="13.35" hidden="1" customHeight="1" x14ac:dyDescent="0.4">
      <c r="A578" s="337" t="s">
        <v>198</v>
      </c>
      <c r="B578" s="337" t="s">
        <v>684</v>
      </c>
      <c r="C578" s="653">
        <v>5150101</v>
      </c>
    </row>
    <row r="579" spans="1:3" ht="13.35" hidden="1" customHeight="1" x14ac:dyDescent="0.4">
      <c r="A579" s="337" t="s">
        <v>198</v>
      </c>
      <c r="B579" s="337" t="s">
        <v>685</v>
      </c>
      <c r="C579" s="653">
        <v>5150100</v>
      </c>
    </row>
    <row r="580" spans="1:3" ht="13.35" hidden="1" customHeight="1" x14ac:dyDescent="0.4">
      <c r="A580" s="337" t="s">
        <v>198</v>
      </c>
      <c r="B580" s="337" t="s">
        <v>686</v>
      </c>
      <c r="C580" s="653">
        <v>5150202</v>
      </c>
    </row>
    <row r="581" spans="1:3" ht="13.35" hidden="1" customHeight="1" x14ac:dyDescent="0.4">
      <c r="A581" s="337" t="s">
        <v>198</v>
      </c>
      <c r="B581" s="337" t="s">
        <v>687</v>
      </c>
      <c r="C581" s="653">
        <v>5090200</v>
      </c>
    </row>
    <row r="582" spans="1:3" ht="13.35" hidden="1" customHeight="1" x14ac:dyDescent="0.4">
      <c r="A582" s="337" t="s">
        <v>198</v>
      </c>
      <c r="B582" s="337" t="s">
        <v>688</v>
      </c>
      <c r="C582" s="653">
        <v>5090302</v>
      </c>
    </row>
    <row r="583" spans="1:3" ht="13.35" hidden="1" customHeight="1" x14ac:dyDescent="0.4">
      <c r="A583" s="337" t="s">
        <v>198</v>
      </c>
      <c r="B583" s="337" t="s">
        <v>689</v>
      </c>
      <c r="C583" s="653">
        <v>5090401</v>
      </c>
    </row>
    <row r="584" spans="1:3" ht="13.35" hidden="1" customHeight="1" x14ac:dyDescent="0.4">
      <c r="A584" s="337" t="s">
        <v>198</v>
      </c>
      <c r="B584" s="337" t="s">
        <v>690</v>
      </c>
      <c r="C584" s="653">
        <v>5090103</v>
      </c>
    </row>
    <row r="585" spans="1:3" ht="13.35" hidden="1" customHeight="1" x14ac:dyDescent="0.4">
      <c r="A585" s="337" t="s">
        <v>201</v>
      </c>
      <c r="B585" s="337" t="s">
        <v>691</v>
      </c>
      <c r="C585" s="653">
        <v>5090101</v>
      </c>
    </row>
    <row r="586" spans="1:3" ht="13.35" hidden="1" customHeight="1" x14ac:dyDescent="0.4">
      <c r="A586" s="337" t="s">
        <v>201</v>
      </c>
      <c r="B586" s="337" t="s">
        <v>692</v>
      </c>
      <c r="C586" s="653">
        <v>5090404</v>
      </c>
    </row>
    <row r="587" spans="1:3" ht="13.35" hidden="1" customHeight="1" x14ac:dyDescent="0.4">
      <c r="A587" s="337" t="s">
        <v>201</v>
      </c>
      <c r="B587" s="337" t="s">
        <v>693</v>
      </c>
      <c r="C587" s="653">
        <v>5090402</v>
      </c>
    </row>
    <row r="588" spans="1:3" ht="13.35" hidden="1" customHeight="1" x14ac:dyDescent="0.4">
      <c r="A588" s="337" t="s">
        <v>204</v>
      </c>
      <c r="B588" s="337" t="s">
        <v>694</v>
      </c>
      <c r="C588" s="653">
        <v>5090102</v>
      </c>
    </row>
    <row r="589" spans="1:3" ht="13.35" hidden="1" customHeight="1" x14ac:dyDescent="0.4">
      <c r="A589" s="337" t="s">
        <v>204</v>
      </c>
      <c r="B589" s="337" t="s">
        <v>695</v>
      </c>
      <c r="C589" s="653">
        <v>5090201</v>
      </c>
    </row>
    <row r="590" spans="1:3" ht="13.35" hidden="1" customHeight="1" x14ac:dyDescent="0.4">
      <c r="A590" s="337" t="s">
        <v>204</v>
      </c>
      <c r="B590" s="337" t="s">
        <v>696</v>
      </c>
      <c r="C590" s="653">
        <v>5090202</v>
      </c>
    </row>
    <row r="591" spans="1:3" ht="13.35" hidden="1" customHeight="1" x14ac:dyDescent="0.4">
      <c r="A591" s="337" t="s">
        <v>204</v>
      </c>
      <c r="B591" s="337" t="s">
        <v>697</v>
      </c>
      <c r="C591" s="653">
        <v>5090301</v>
      </c>
    </row>
    <row r="592" spans="1:3" ht="13.35" hidden="1" customHeight="1" x14ac:dyDescent="0.4">
      <c r="A592" s="337" t="s">
        <v>204</v>
      </c>
      <c r="B592" s="337" t="s">
        <v>698</v>
      </c>
      <c r="C592" s="653">
        <v>5090303</v>
      </c>
    </row>
    <row r="593" spans="1:3" ht="13.35" hidden="1" customHeight="1" x14ac:dyDescent="0.4">
      <c r="A593" s="337" t="s">
        <v>207</v>
      </c>
      <c r="B593" s="337" t="s">
        <v>207</v>
      </c>
      <c r="C593" s="653">
        <v>5090203</v>
      </c>
    </row>
    <row r="594" spans="1:3" ht="13.35" hidden="1" customHeight="1" x14ac:dyDescent="0.4">
      <c r="A594" s="337" t="s">
        <v>207</v>
      </c>
      <c r="B594" s="337" t="s">
        <v>699</v>
      </c>
      <c r="C594" s="653">
        <v>5090403</v>
      </c>
    </row>
    <row r="595" spans="1:3" ht="13.35" hidden="1" customHeight="1" x14ac:dyDescent="0.4">
      <c r="A595" s="337" t="s">
        <v>207</v>
      </c>
      <c r="B595" s="337" t="s">
        <v>700</v>
      </c>
      <c r="C595" s="653">
        <v>7100201</v>
      </c>
    </row>
    <row r="596" spans="1:3" ht="13.35" hidden="1" customHeight="1" x14ac:dyDescent="0.4">
      <c r="A596" s="337" t="s">
        <v>207</v>
      </c>
      <c r="B596" s="337" t="s">
        <v>701</v>
      </c>
      <c r="C596" s="653">
        <v>7100102</v>
      </c>
    </row>
    <row r="597" spans="1:3" ht="13.35" hidden="1" customHeight="1" x14ac:dyDescent="0.4">
      <c r="A597" s="337" t="s">
        <v>207</v>
      </c>
      <c r="B597" s="337" t="s">
        <v>702</v>
      </c>
      <c r="C597" s="653">
        <v>7100101</v>
      </c>
    </row>
    <row r="598" spans="1:3" ht="13.35" hidden="1" customHeight="1" x14ac:dyDescent="0.4">
      <c r="A598" s="337" t="s">
        <v>207</v>
      </c>
      <c r="B598" s="337" t="s">
        <v>703</v>
      </c>
      <c r="C598" s="653">
        <v>7100202</v>
      </c>
    </row>
    <row r="599" spans="1:3" ht="13.35" hidden="1" customHeight="1" x14ac:dyDescent="0.4">
      <c r="A599" s="337" t="s">
        <v>207</v>
      </c>
      <c r="B599" s="337" t="s">
        <v>704</v>
      </c>
      <c r="C599" s="653">
        <v>7100301</v>
      </c>
    </row>
    <row r="600" spans="1:3" ht="13.35" hidden="1" customHeight="1" x14ac:dyDescent="0.4">
      <c r="A600" s="337" t="s">
        <v>207</v>
      </c>
      <c r="B600" s="337" t="s">
        <v>705</v>
      </c>
      <c r="C600" s="653">
        <v>10050201</v>
      </c>
    </row>
    <row r="601" spans="1:3" ht="13.35" hidden="1" customHeight="1" x14ac:dyDescent="0.4">
      <c r="A601" s="337" t="s">
        <v>207</v>
      </c>
      <c r="B601" s="337" t="s">
        <v>706</v>
      </c>
      <c r="C601" s="653">
        <v>10050105</v>
      </c>
    </row>
    <row r="602" spans="1:3" ht="13.35" hidden="1" customHeight="1" x14ac:dyDescent="0.4">
      <c r="A602" s="337" t="s">
        <v>207</v>
      </c>
      <c r="B602" s="337" t="s">
        <v>707</v>
      </c>
      <c r="C602" s="653">
        <v>10050203</v>
      </c>
    </row>
    <row r="603" spans="1:3" ht="13.35" hidden="1" customHeight="1" x14ac:dyDescent="0.4">
      <c r="A603" s="337" t="s">
        <v>207</v>
      </c>
      <c r="B603" s="337" t="s">
        <v>708</v>
      </c>
      <c r="C603" s="653">
        <v>10050102</v>
      </c>
    </row>
    <row r="604" spans="1:3" ht="13.35" hidden="1" customHeight="1" x14ac:dyDescent="0.4">
      <c r="A604" s="337" t="s">
        <v>209</v>
      </c>
      <c r="B604" s="337" t="s">
        <v>209</v>
      </c>
      <c r="C604" s="653">
        <v>10050103</v>
      </c>
    </row>
    <row r="605" spans="1:3" ht="13.35" hidden="1" customHeight="1" x14ac:dyDescent="0.4">
      <c r="A605" s="337" t="s">
        <v>209</v>
      </c>
      <c r="B605" s="337" t="s">
        <v>709</v>
      </c>
      <c r="C605" s="653">
        <v>10050106</v>
      </c>
    </row>
    <row r="606" spans="1:3" ht="13.35" hidden="1" customHeight="1" x14ac:dyDescent="0.4">
      <c r="A606" s="337" t="s">
        <v>209</v>
      </c>
      <c r="B606" s="337" t="s">
        <v>710</v>
      </c>
      <c r="C606" s="653">
        <v>10050100</v>
      </c>
    </row>
    <row r="607" spans="1:3" ht="13.35" hidden="1" customHeight="1" x14ac:dyDescent="0.4">
      <c r="A607" s="337" t="s">
        <v>209</v>
      </c>
      <c r="B607" s="337" t="s">
        <v>711</v>
      </c>
      <c r="C607" s="653">
        <v>10050104</v>
      </c>
    </row>
    <row r="608" spans="1:3" ht="13.35" hidden="1" customHeight="1" x14ac:dyDescent="0.4">
      <c r="A608" s="337" t="s">
        <v>209</v>
      </c>
      <c r="B608" s="337" t="s">
        <v>712</v>
      </c>
      <c r="C608" s="653">
        <v>10050202</v>
      </c>
    </row>
    <row r="609" spans="1:3" ht="13.35" hidden="1" customHeight="1" x14ac:dyDescent="0.4">
      <c r="A609" s="337" t="s">
        <v>209</v>
      </c>
      <c r="B609" s="337" t="s">
        <v>713</v>
      </c>
      <c r="C609" s="653">
        <v>7110201</v>
      </c>
    </row>
    <row r="610" spans="1:3" ht="13.35" hidden="1" customHeight="1" x14ac:dyDescent="0.4">
      <c r="A610" s="337" t="s">
        <v>212</v>
      </c>
      <c r="B610" s="337" t="s">
        <v>714</v>
      </c>
      <c r="C610" s="653">
        <v>7110101</v>
      </c>
    </row>
    <row r="611" spans="1:3" ht="13.35" hidden="1" customHeight="1" x14ac:dyDescent="0.4">
      <c r="A611" s="337" t="s">
        <v>212</v>
      </c>
      <c r="B611" s="337" t="s">
        <v>715</v>
      </c>
      <c r="C611" s="653">
        <v>7110104</v>
      </c>
    </row>
    <row r="612" spans="1:3" ht="13.35" hidden="1" customHeight="1" x14ac:dyDescent="0.4">
      <c r="A612" s="337" t="s">
        <v>212</v>
      </c>
      <c r="B612" s="337" t="s">
        <v>716</v>
      </c>
      <c r="C612" s="653">
        <v>1070201</v>
      </c>
    </row>
    <row r="613" spans="1:3" ht="13.35" hidden="1" customHeight="1" x14ac:dyDescent="0.4">
      <c r="A613" s="337" t="s">
        <v>212</v>
      </c>
      <c r="B613" s="337" t="s">
        <v>717</v>
      </c>
      <c r="C613" s="653">
        <v>1070102</v>
      </c>
    </row>
    <row r="614" spans="1:3" ht="13.35" hidden="1" customHeight="1" x14ac:dyDescent="0.4">
      <c r="A614" s="337" t="s">
        <v>212</v>
      </c>
      <c r="B614" s="337" t="s">
        <v>718</v>
      </c>
      <c r="C614" s="653">
        <v>1070105</v>
      </c>
    </row>
    <row r="615" spans="1:3" ht="13.35" hidden="1" customHeight="1" x14ac:dyDescent="0.4">
      <c r="A615" s="337" t="s">
        <v>212</v>
      </c>
      <c r="B615" s="337" t="s">
        <v>719</v>
      </c>
      <c r="C615" s="653">
        <v>1070103</v>
      </c>
    </row>
    <row r="616" spans="1:3" ht="13.35" hidden="1" customHeight="1" x14ac:dyDescent="0.4">
      <c r="A616" s="337" t="s">
        <v>212</v>
      </c>
      <c r="B616" s="337" t="s">
        <v>720</v>
      </c>
      <c r="C616" s="653">
        <v>1070202</v>
      </c>
    </row>
    <row r="617" spans="1:3" ht="13.35" hidden="1" customHeight="1" x14ac:dyDescent="0.4">
      <c r="A617" s="337" t="s">
        <v>215</v>
      </c>
      <c r="B617" s="337" t="s">
        <v>215</v>
      </c>
      <c r="C617" s="653">
        <v>1070301</v>
      </c>
    </row>
    <row r="618" spans="1:3" ht="13.35" hidden="1" customHeight="1" x14ac:dyDescent="0.4">
      <c r="A618" s="337" t="s">
        <v>215</v>
      </c>
      <c r="B618" s="337" t="s">
        <v>721</v>
      </c>
      <c r="C618" s="653">
        <v>1070104</v>
      </c>
    </row>
    <row r="619" spans="1:3" ht="13.35" hidden="1" customHeight="1" x14ac:dyDescent="0.4">
      <c r="A619" s="337" t="s">
        <v>215</v>
      </c>
      <c r="B619" s="337" t="s">
        <v>722</v>
      </c>
      <c r="C619" s="653">
        <v>9100102</v>
      </c>
    </row>
    <row r="620" spans="1:3" ht="13.35" hidden="1" customHeight="1" x14ac:dyDescent="0.4">
      <c r="A620" s="337" t="s">
        <v>215</v>
      </c>
      <c r="B620" s="337" t="s">
        <v>723</v>
      </c>
      <c r="C620" s="653">
        <v>9100103</v>
      </c>
    </row>
    <row r="621" spans="1:3" ht="13.35" hidden="1" customHeight="1" x14ac:dyDescent="0.4">
      <c r="A621" s="337" t="s">
        <v>217</v>
      </c>
      <c r="B621" s="337" t="s">
        <v>217</v>
      </c>
      <c r="C621" s="653">
        <v>9100104</v>
      </c>
    </row>
    <row r="622" spans="1:3" ht="13.35" hidden="1" customHeight="1" x14ac:dyDescent="0.4">
      <c r="A622" s="337" t="s">
        <v>217</v>
      </c>
      <c r="B622" s="337" t="s">
        <v>724</v>
      </c>
      <c r="C622" s="653">
        <v>9100109</v>
      </c>
    </row>
    <row r="623" spans="1:3" ht="13.35" hidden="1" customHeight="1" x14ac:dyDescent="0.4">
      <c r="A623" s="337" t="s">
        <v>217</v>
      </c>
      <c r="B623" s="337" t="s">
        <v>725</v>
      </c>
      <c r="C623" s="653">
        <v>9100108</v>
      </c>
    </row>
    <row r="624" spans="1:3" ht="13.35" hidden="1" customHeight="1" x14ac:dyDescent="0.4">
      <c r="A624" s="337" t="s">
        <v>217</v>
      </c>
      <c r="B624" s="337" t="s">
        <v>726</v>
      </c>
      <c r="C624" s="653">
        <v>9100201</v>
      </c>
    </row>
    <row r="625" spans="1:3" ht="13.35" hidden="1" customHeight="1" x14ac:dyDescent="0.4">
      <c r="A625" s="337" t="s">
        <v>219</v>
      </c>
      <c r="B625" s="337" t="s">
        <v>727</v>
      </c>
      <c r="C625" s="653">
        <v>9100202</v>
      </c>
    </row>
    <row r="626" spans="1:3" ht="13.35" hidden="1" customHeight="1" x14ac:dyDescent="0.4">
      <c r="A626" s="337" t="s">
        <v>219</v>
      </c>
      <c r="B626" s="337" t="s">
        <v>219</v>
      </c>
      <c r="C626" s="653">
        <v>9100203</v>
      </c>
    </row>
    <row r="627" spans="1:3" ht="13.35" hidden="1" customHeight="1" x14ac:dyDescent="0.4">
      <c r="A627" s="337" t="s">
        <v>219</v>
      </c>
      <c r="B627" s="337" t="s">
        <v>728</v>
      </c>
      <c r="C627" s="653">
        <v>9100204</v>
      </c>
    </row>
    <row r="628" spans="1:3" ht="13.35" hidden="1" customHeight="1" x14ac:dyDescent="0.4">
      <c r="A628" s="337" t="s">
        <v>220</v>
      </c>
      <c r="B628" s="337" t="s">
        <v>729</v>
      </c>
      <c r="C628" s="653">
        <v>9100105</v>
      </c>
    </row>
    <row r="629" spans="1:3" ht="13.35" hidden="1" customHeight="1" x14ac:dyDescent="0.4">
      <c r="A629" s="337" t="s">
        <v>220</v>
      </c>
      <c r="B629" s="337" t="s">
        <v>220</v>
      </c>
      <c r="C629" s="653">
        <v>9100106</v>
      </c>
    </row>
    <row r="630" spans="1:3" ht="13.35" hidden="1" customHeight="1" x14ac:dyDescent="0.4">
      <c r="A630" s="337" t="s">
        <v>220</v>
      </c>
      <c r="B630" s="337" t="s">
        <v>730</v>
      </c>
      <c r="C630" s="653">
        <v>9100101</v>
      </c>
    </row>
    <row r="631" spans="1:3" ht="13.35" hidden="1" customHeight="1" x14ac:dyDescent="0.4">
      <c r="A631" s="337" t="s">
        <v>220</v>
      </c>
      <c r="B631" s="337" t="s">
        <v>731</v>
      </c>
      <c r="C631" s="653">
        <v>8090103</v>
      </c>
    </row>
    <row r="632" spans="1:3" ht="13.35" hidden="1" customHeight="1" x14ac:dyDescent="0.4">
      <c r="A632" s="337" t="s">
        <v>222</v>
      </c>
      <c r="B632" s="337" t="s">
        <v>732</v>
      </c>
      <c r="C632" s="653">
        <v>8090202</v>
      </c>
    </row>
    <row r="633" spans="1:3" ht="13.35" hidden="1" customHeight="1" x14ac:dyDescent="0.4">
      <c r="A633" s="337" t="s">
        <v>222</v>
      </c>
      <c r="B633" s="337" t="s">
        <v>733</v>
      </c>
      <c r="C633" s="653">
        <v>8090101</v>
      </c>
    </row>
    <row r="634" spans="1:3" ht="13.35" hidden="1" customHeight="1" x14ac:dyDescent="0.4">
      <c r="A634" s="337" t="s">
        <v>222</v>
      </c>
      <c r="B634" s="337" t="s">
        <v>734</v>
      </c>
      <c r="C634" s="653">
        <v>8090102</v>
      </c>
    </row>
    <row r="635" spans="1:3" ht="13.35" hidden="1" customHeight="1" x14ac:dyDescent="0.4">
      <c r="A635" s="337" t="s">
        <v>222</v>
      </c>
      <c r="B635" s="337" t="s">
        <v>735</v>
      </c>
      <c r="C635" s="653">
        <v>8090201</v>
      </c>
    </row>
    <row r="636" spans="1:3" ht="13.35" hidden="1" customHeight="1" x14ac:dyDescent="0.4">
      <c r="A636" s="337" t="s">
        <v>222</v>
      </c>
      <c r="B636" s="337" t="s">
        <v>736</v>
      </c>
      <c r="C636" s="653">
        <v>8090104</v>
      </c>
    </row>
    <row r="637" spans="1:3" ht="13.35" hidden="1" customHeight="1" x14ac:dyDescent="0.4">
      <c r="A637" s="337" t="s">
        <v>222</v>
      </c>
      <c r="B637" s="337" t="s">
        <v>737</v>
      </c>
      <c r="C637" s="653">
        <v>9110202</v>
      </c>
    </row>
    <row r="638" spans="1:3" ht="13.35" hidden="1" customHeight="1" x14ac:dyDescent="0.4">
      <c r="A638" s="337" t="s">
        <v>222</v>
      </c>
      <c r="B638" s="337" t="s">
        <v>738</v>
      </c>
      <c r="C638" s="653">
        <v>9110302</v>
      </c>
    </row>
    <row r="639" spans="1:3" ht="13.35" hidden="1" customHeight="1" x14ac:dyDescent="0.4">
      <c r="A639" s="337" t="s">
        <v>222</v>
      </c>
      <c r="B639" s="337" t="s">
        <v>739</v>
      </c>
      <c r="C639" s="653">
        <v>9110303</v>
      </c>
    </row>
    <row r="640" spans="1:3" ht="13.35" hidden="1" customHeight="1" x14ac:dyDescent="0.4">
      <c r="A640" s="337" t="s">
        <v>222</v>
      </c>
      <c r="B640" s="337" t="s">
        <v>740</v>
      </c>
      <c r="C640" s="653">
        <v>9110201</v>
      </c>
    </row>
    <row r="641" spans="1:3" ht="13.35" hidden="1" customHeight="1" x14ac:dyDescent="0.4">
      <c r="A641" s="337" t="s">
        <v>222</v>
      </c>
      <c r="B641" s="337" t="s">
        <v>741</v>
      </c>
      <c r="C641" s="653">
        <v>9110304</v>
      </c>
    </row>
    <row r="642" spans="1:3" ht="13.35" hidden="1" customHeight="1" x14ac:dyDescent="0.4">
      <c r="A642" s="337" t="s">
        <v>222</v>
      </c>
      <c r="B642" s="337" t="s">
        <v>742</v>
      </c>
      <c r="C642" s="653">
        <v>9110102</v>
      </c>
    </row>
    <row r="643" spans="1:3" ht="13.35" hidden="1" customHeight="1" x14ac:dyDescent="0.4">
      <c r="A643" s="337" t="s">
        <v>222</v>
      </c>
      <c r="B643" s="337" t="s">
        <v>743</v>
      </c>
      <c r="C643" s="653">
        <v>9110301</v>
      </c>
    </row>
    <row r="644" spans="1:3" ht="13.35" hidden="1" customHeight="1" x14ac:dyDescent="0.4">
      <c r="A644" s="337" t="s">
        <v>222</v>
      </c>
      <c r="B644" s="337" t="s">
        <v>744</v>
      </c>
      <c r="C644" s="653">
        <v>9110100</v>
      </c>
    </row>
    <row r="645" spans="1:3" ht="13.35" hidden="1" customHeight="1" x14ac:dyDescent="0.4">
      <c r="A645" s="337" t="s">
        <v>222</v>
      </c>
      <c r="B645" s="337" t="s">
        <v>745</v>
      </c>
      <c r="C645" s="653">
        <v>91101010</v>
      </c>
    </row>
    <row r="646" spans="1:3" ht="13.35" hidden="1" customHeight="1" x14ac:dyDescent="0.4">
      <c r="A646" s="337" t="s">
        <v>222</v>
      </c>
      <c r="B646" s="337" t="s">
        <v>746</v>
      </c>
      <c r="C646" s="653">
        <v>91102030</v>
      </c>
    </row>
    <row r="647" spans="1:3" ht="13.35" hidden="1" customHeight="1" x14ac:dyDescent="0.4">
      <c r="A647" s="337" t="s">
        <v>222</v>
      </c>
      <c r="B647" s="337" t="s">
        <v>747</v>
      </c>
      <c r="C647" s="653">
        <v>10010200</v>
      </c>
    </row>
    <row r="648" spans="1:3" ht="13.35" hidden="1" customHeight="1" x14ac:dyDescent="0.4">
      <c r="A648" s="337" t="s">
        <v>222</v>
      </c>
      <c r="B648" s="337" t="s">
        <v>748</v>
      </c>
      <c r="C648" s="653">
        <v>10010300</v>
      </c>
    </row>
    <row r="649" spans="1:3" ht="13.35" hidden="1" customHeight="1" x14ac:dyDescent="0.4">
      <c r="A649" s="337" t="s">
        <v>222</v>
      </c>
      <c r="B649" s="337" t="s">
        <v>749</v>
      </c>
      <c r="C649" s="653">
        <v>10010100</v>
      </c>
    </row>
    <row r="650" spans="1:3" ht="13.35" hidden="1" customHeight="1" x14ac:dyDescent="0.4">
      <c r="A650" s="337" t="s">
        <v>222</v>
      </c>
      <c r="B650" s="337" t="s">
        <v>750</v>
      </c>
      <c r="C650" s="653">
        <v>10060301</v>
      </c>
    </row>
    <row r="651" spans="1:3" ht="13.35" hidden="1" customHeight="1" x14ac:dyDescent="0.4">
      <c r="A651" s="337" t="s">
        <v>222</v>
      </c>
      <c r="B651" s="337" t="s">
        <v>751</v>
      </c>
      <c r="C651" s="653">
        <v>10060401</v>
      </c>
    </row>
    <row r="652" spans="1:3" ht="13.35" hidden="1" customHeight="1" x14ac:dyDescent="0.4">
      <c r="A652" s="337" t="s">
        <v>222</v>
      </c>
      <c r="B652" s="337" t="s">
        <v>752</v>
      </c>
      <c r="C652" s="653">
        <v>10060105</v>
      </c>
    </row>
    <row r="653" spans="1:3" ht="13.35" hidden="1" customHeight="1" x14ac:dyDescent="0.4">
      <c r="A653" s="337" t="s">
        <v>222</v>
      </c>
      <c r="B653" s="337" t="s">
        <v>753</v>
      </c>
      <c r="C653" s="653">
        <v>10060302</v>
      </c>
    </row>
    <row r="654" spans="1:3" ht="13.35" hidden="1" customHeight="1" x14ac:dyDescent="0.4">
      <c r="A654" s="337" t="s">
        <v>222</v>
      </c>
      <c r="B654" s="337" t="s">
        <v>754</v>
      </c>
      <c r="C654" s="653">
        <v>10060502</v>
      </c>
    </row>
    <row r="655" spans="1:3" ht="13.35" hidden="1" customHeight="1" x14ac:dyDescent="0.4">
      <c r="A655" s="337" t="s">
        <v>224</v>
      </c>
      <c r="B655" s="337" t="s">
        <v>755</v>
      </c>
      <c r="C655" s="653">
        <v>10060402</v>
      </c>
    </row>
    <row r="656" spans="1:3" ht="13.35" hidden="1" customHeight="1" x14ac:dyDescent="0.4">
      <c r="A656" s="337" t="s">
        <v>224</v>
      </c>
      <c r="B656" s="337" t="s">
        <v>756</v>
      </c>
      <c r="C656" s="653">
        <v>10060403</v>
      </c>
    </row>
    <row r="657" spans="1:3" ht="13.35" hidden="1" customHeight="1" x14ac:dyDescent="0.4">
      <c r="A657" s="337" t="s">
        <v>224</v>
      </c>
      <c r="B657" s="337" t="s">
        <v>224</v>
      </c>
      <c r="C657" s="653">
        <v>10060503</v>
      </c>
    </row>
    <row r="658" spans="1:3" ht="13.35" hidden="1" customHeight="1" x14ac:dyDescent="0.4">
      <c r="A658" s="337" t="s">
        <v>224</v>
      </c>
      <c r="B658" s="337" t="s">
        <v>757</v>
      </c>
      <c r="C658" s="653">
        <v>10060202</v>
      </c>
    </row>
    <row r="659" spans="1:3" ht="13.35" hidden="1" customHeight="1" x14ac:dyDescent="0.4">
      <c r="A659" s="337" t="s">
        <v>224</v>
      </c>
      <c r="B659" s="337" t="s">
        <v>758</v>
      </c>
      <c r="C659" s="653">
        <v>10060103</v>
      </c>
    </row>
    <row r="660" spans="1:3" ht="13.35" hidden="1" customHeight="1" x14ac:dyDescent="0.4">
      <c r="A660" s="337" t="s">
        <v>227</v>
      </c>
      <c r="B660" s="337" t="s">
        <v>759</v>
      </c>
      <c r="C660" s="653">
        <v>10060104</v>
      </c>
    </row>
    <row r="661" spans="1:3" ht="13.35" hidden="1" customHeight="1" x14ac:dyDescent="0.4">
      <c r="A661" s="337" t="s">
        <v>227</v>
      </c>
      <c r="B661" s="337" t="s">
        <v>760</v>
      </c>
      <c r="C661" s="653">
        <v>10060501</v>
      </c>
    </row>
    <row r="662" spans="1:3" ht="13.35" hidden="1" customHeight="1" x14ac:dyDescent="0.4">
      <c r="A662" s="337" t="s">
        <v>227</v>
      </c>
      <c r="B662" s="337" t="s">
        <v>761</v>
      </c>
      <c r="C662" s="653">
        <v>10060102</v>
      </c>
    </row>
    <row r="663" spans="1:3" ht="13.35" hidden="1" customHeight="1" x14ac:dyDescent="0.4">
      <c r="A663" s="337" t="s">
        <v>227</v>
      </c>
      <c r="B663" s="337" t="s">
        <v>227</v>
      </c>
      <c r="C663" s="653">
        <v>10060201</v>
      </c>
    </row>
    <row r="664" spans="1:3" ht="13.35" hidden="1" customHeight="1" x14ac:dyDescent="0.4">
      <c r="A664" s="337" t="s">
        <v>227</v>
      </c>
      <c r="B664" s="337" t="s">
        <v>762</v>
      </c>
      <c r="C664" s="653">
        <v>10802010</v>
      </c>
    </row>
    <row r="665" spans="1:3" ht="13.35" hidden="1" customHeight="1" x14ac:dyDescent="0.4">
      <c r="A665" s="337" t="s">
        <v>63</v>
      </c>
      <c r="B665" s="337" t="s">
        <v>763</v>
      </c>
      <c r="C665" s="653">
        <v>10801010</v>
      </c>
    </row>
    <row r="666" spans="1:3" ht="13.35" hidden="1" customHeight="1" x14ac:dyDescent="0.4">
      <c r="A666" s="337" t="s">
        <v>63</v>
      </c>
      <c r="B666" s="337" t="s">
        <v>764</v>
      </c>
      <c r="C666" s="653">
        <v>10801020</v>
      </c>
    </row>
    <row r="667" spans="1:3" ht="13.35" hidden="1" customHeight="1" x14ac:dyDescent="0.4">
      <c r="A667" s="337" t="s">
        <v>63</v>
      </c>
      <c r="B667" s="337" t="s">
        <v>765</v>
      </c>
      <c r="C667" s="653">
        <v>10801030</v>
      </c>
    </row>
    <row r="668" spans="1:3" ht="13.35" hidden="1" customHeight="1" x14ac:dyDescent="0.4">
      <c r="A668" s="337" t="s">
        <v>63</v>
      </c>
      <c r="B668" s="337" t="s">
        <v>766</v>
      </c>
      <c r="C668" s="653">
        <v>10902010</v>
      </c>
    </row>
    <row r="669" spans="1:3" ht="13.35" hidden="1" customHeight="1" x14ac:dyDescent="0.4">
      <c r="A669" s="337" t="s">
        <v>63</v>
      </c>
      <c r="B669" s="337" t="s">
        <v>767</v>
      </c>
      <c r="C669" s="653">
        <v>10901020</v>
      </c>
    </row>
    <row r="670" spans="1:3" ht="13.35" hidden="1" customHeight="1" x14ac:dyDescent="0.4">
      <c r="A670" s="337" t="s">
        <v>63</v>
      </c>
      <c r="B670" s="337" t="s">
        <v>768</v>
      </c>
      <c r="C670" s="653">
        <v>81000000</v>
      </c>
    </row>
    <row r="671" spans="1:3" ht="13.35" hidden="1" customHeight="1" x14ac:dyDescent="0.4">
      <c r="A671" s="337" t="s">
        <v>63</v>
      </c>
      <c r="B671" s="337" t="s">
        <v>769</v>
      </c>
      <c r="C671" s="653">
        <v>11001050</v>
      </c>
    </row>
    <row r="672" spans="1:3" ht="13.35" hidden="1" customHeight="1" x14ac:dyDescent="0.4">
      <c r="A672" s="337" t="s">
        <v>81</v>
      </c>
      <c r="B672" s="337" t="s">
        <v>770</v>
      </c>
      <c r="C672" s="653">
        <v>11002020</v>
      </c>
    </row>
    <row r="673" spans="1:3" ht="13.35" hidden="1" customHeight="1" x14ac:dyDescent="0.4">
      <c r="A673" s="337" t="s">
        <v>81</v>
      </c>
      <c r="B673" s="337" t="s">
        <v>771</v>
      </c>
      <c r="C673" s="653">
        <v>11001040</v>
      </c>
    </row>
    <row r="674" spans="1:3" ht="13.35" hidden="1" customHeight="1" x14ac:dyDescent="0.4">
      <c r="A674" s="337" t="s">
        <v>81</v>
      </c>
      <c r="B674" s="337" t="s">
        <v>772</v>
      </c>
      <c r="C674" s="653">
        <v>11001030</v>
      </c>
    </row>
    <row r="675" spans="1:3" ht="13.35" hidden="1" customHeight="1" x14ac:dyDescent="0.4">
      <c r="A675" s="337" t="s">
        <v>81</v>
      </c>
      <c r="B675" s="337" t="s">
        <v>773</v>
      </c>
      <c r="C675" s="653">
        <v>11001020</v>
      </c>
    </row>
    <row r="676" spans="1:3" ht="13.35" hidden="1" customHeight="1" x14ac:dyDescent="0.4">
      <c r="A676" s="337" t="s">
        <v>81</v>
      </c>
      <c r="B676" s="337" t="s">
        <v>774</v>
      </c>
      <c r="C676" s="653">
        <v>30704010</v>
      </c>
    </row>
    <row r="677" spans="1:3" ht="13.35" hidden="1" customHeight="1" x14ac:dyDescent="0.4">
      <c r="A677" s="337" t="s">
        <v>81</v>
      </c>
      <c r="B677" s="337" t="s">
        <v>775</v>
      </c>
      <c r="C677" s="653">
        <v>30702010</v>
      </c>
    </row>
    <row r="678" spans="1:3" ht="13.35" hidden="1" customHeight="1" x14ac:dyDescent="0.4">
      <c r="A678" s="337" t="s">
        <v>150</v>
      </c>
      <c r="B678" s="337" t="s">
        <v>776</v>
      </c>
      <c r="C678" s="653">
        <v>30702030</v>
      </c>
    </row>
    <row r="679" spans="1:3" ht="13.35" hidden="1" customHeight="1" x14ac:dyDescent="0.4">
      <c r="A679" s="337" t="s">
        <v>150</v>
      </c>
      <c r="B679" s="337" t="s">
        <v>777</v>
      </c>
      <c r="C679" s="653">
        <v>30701010</v>
      </c>
    </row>
    <row r="680" spans="1:3" ht="13.35" hidden="1" customHeight="1" x14ac:dyDescent="0.4">
      <c r="A680" s="337" t="s">
        <v>150</v>
      </c>
      <c r="B680" s="337" t="s">
        <v>778</v>
      </c>
      <c r="C680" s="653">
        <v>30702020</v>
      </c>
    </row>
    <row r="681" spans="1:3" ht="13.35" hidden="1" customHeight="1" x14ac:dyDescent="0.4">
      <c r="A681" s="337" t="s">
        <v>150</v>
      </c>
      <c r="B681" s="337" t="s">
        <v>779</v>
      </c>
      <c r="C681" s="653">
        <v>30703010</v>
      </c>
    </row>
    <row r="682" spans="1:3" ht="13.35" hidden="1" customHeight="1" x14ac:dyDescent="0.4">
      <c r="A682" s="337" t="s">
        <v>150</v>
      </c>
      <c r="B682" s="337" t="s">
        <v>780</v>
      </c>
      <c r="C682" s="653">
        <v>30801020</v>
      </c>
    </row>
    <row r="683" spans="1:3" ht="13.35" hidden="1" customHeight="1" x14ac:dyDescent="0.4">
      <c r="A683" s="337" t="s">
        <v>150</v>
      </c>
      <c r="B683" s="337" t="s">
        <v>781</v>
      </c>
      <c r="C683" s="653">
        <v>30801010</v>
      </c>
    </row>
    <row r="684" spans="1:3" ht="13.35" hidden="1" customHeight="1" x14ac:dyDescent="0.4">
      <c r="A684" s="337" t="s">
        <v>150</v>
      </c>
      <c r="B684" s="337" t="s">
        <v>782</v>
      </c>
      <c r="C684" s="653">
        <v>30802010</v>
      </c>
    </row>
    <row r="685" spans="1:3" ht="13.35" hidden="1" customHeight="1" x14ac:dyDescent="0.4">
      <c r="A685" s="337" t="s">
        <v>150</v>
      </c>
      <c r="B685" s="337" t="s">
        <v>783</v>
      </c>
      <c r="C685" s="653">
        <v>30801030</v>
      </c>
    </row>
    <row r="686" spans="1:3" ht="13.35" hidden="1" customHeight="1" x14ac:dyDescent="0.4">
      <c r="A686" s="337" t="s">
        <v>150</v>
      </c>
      <c r="B686" s="337" t="s">
        <v>784</v>
      </c>
      <c r="C686" s="653">
        <v>30803010</v>
      </c>
    </row>
    <row r="687" spans="1:3" ht="13.35" hidden="1" customHeight="1" x14ac:dyDescent="0.4">
      <c r="A687" s="337" t="s">
        <v>158</v>
      </c>
      <c r="B687" s="337" t="s">
        <v>158</v>
      </c>
      <c r="C687" s="653">
        <v>30801040</v>
      </c>
    </row>
    <row r="688" spans="1:3" ht="13.35" hidden="1" customHeight="1" x14ac:dyDescent="0.4">
      <c r="A688" s="337" t="s">
        <v>188</v>
      </c>
      <c r="B688" s="337" t="s">
        <v>785</v>
      </c>
      <c r="C688" s="653">
        <v>30804010</v>
      </c>
    </row>
    <row r="689" spans="1:3" ht="13.35" hidden="1" customHeight="1" x14ac:dyDescent="0.4">
      <c r="A689" s="337" t="s">
        <v>188</v>
      </c>
      <c r="B689" s="337" t="s">
        <v>786</v>
      </c>
      <c r="C689" s="653">
        <v>30803020</v>
      </c>
    </row>
    <row r="690" spans="1:3" ht="13.35" hidden="1" customHeight="1" x14ac:dyDescent="0.4">
      <c r="A690" s="337" t="s">
        <v>188</v>
      </c>
      <c r="B690" s="337" t="s">
        <v>787</v>
      </c>
      <c r="C690" s="653">
        <v>30801050</v>
      </c>
    </row>
    <row r="691" spans="1:3" ht="13.35" hidden="1" customHeight="1" x14ac:dyDescent="0.4">
      <c r="A691" s="337" t="s">
        <v>188</v>
      </c>
      <c r="B691" s="337" t="s">
        <v>788</v>
      </c>
      <c r="C691" s="653">
        <v>30803030</v>
      </c>
    </row>
    <row r="692" spans="1:3" ht="13.35" hidden="1" customHeight="1" x14ac:dyDescent="0.4">
      <c r="A692" s="337" t="s">
        <v>188</v>
      </c>
      <c r="B692" s="337" t="s">
        <v>789</v>
      </c>
      <c r="C692" s="653">
        <v>20404020</v>
      </c>
    </row>
    <row r="693" spans="1:3" ht="13.35" hidden="1" customHeight="1" x14ac:dyDescent="0.4">
      <c r="A693" s="337" t="s">
        <v>191</v>
      </c>
      <c r="B693" s="337" t="s">
        <v>191</v>
      </c>
      <c r="C693" s="653">
        <v>20701010</v>
      </c>
    </row>
    <row r="694" spans="1:3" ht="13.35" hidden="1" customHeight="1" x14ac:dyDescent="0.4">
      <c r="A694" s="337" t="s">
        <v>191</v>
      </c>
      <c r="B694" s="337" t="s">
        <v>790</v>
      </c>
      <c r="C694" s="653">
        <v>20404030</v>
      </c>
    </row>
    <row r="695" spans="1:3" ht="13.35" hidden="1" customHeight="1" x14ac:dyDescent="0.4">
      <c r="A695" s="337" t="s">
        <v>191</v>
      </c>
      <c r="B695" s="337" t="s">
        <v>791</v>
      </c>
      <c r="C695" s="653">
        <v>20702030</v>
      </c>
    </row>
    <row r="696" spans="1:3" ht="13.35" hidden="1" customHeight="1" x14ac:dyDescent="0.4">
      <c r="A696" s="337" t="s">
        <v>214</v>
      </c>
      <c r="B696" s="337" t="s">
        <v>214</v>
      </c>
      <c r="C696" s="653">
        <v>20702010</v>
      </c>
    </row>
    <row r="697" spans="1:3" ht="13.35" hidden="1" customHeight="1" x14ac:dyDescent="0.4">
      <c r="A697" s="337" t="s">
        <v>214</v>
      </c>
      <c r="B697" s="337" t="s">
        <v>792</v>
      </c>
      <c r="C697" s="653">
        <v>20701020</v>
      </c>
    </row>
    <row r="698" spans="1:3" ht="13.35" hidden="1" customHeight="1" x14ac:dyDescent="0.4">
      <c r="A698" s="337" t="s">
        <v>214</v>
      </c>
      <c r="B698" s="337" t="s">
        <v>793</v>
      </c>
      <c r="C698" s="653">
        <v>11101010</v>
      </c>
    </row>
    <row r="699" spans="1:3" ht="13.35" hidden="1" customHeight="1" x14ac:dyDescent="0.4">
      <c r="A699" s="337" t="s">
        <v>214</v>
      </c>
      <c r="B699" s="337" t="s">
        <v>794</v>
      </c>
      <c r="C699" s="653">
        <v>11102010</v>
      </c>
    </row>
    <row r="700" spans="1:3" ht="13.35" hidden="1" customHeight="1" x14ac:dyDescent="0.4">
      <c r="A700" s="337" t="s">
        <v>214</v>
      </c>
      <c r="B700" s="337" t="s">
        <v>795</v>
      </c>
      <c r="C700" s="653">
        <v>11101020</v>
      </c>
    </row>
    <row r="701" spans="1:3" ht="13.35" hidden="1" customHeight="1" x14ac:dyDescent="0.4">
      <c r="A701" s="337" t="s">
        <v>214</v>
      </c>
      <c r="B701" s="337" t="s">
        <v>796</v>
      </c>
      <c r="C701" s="653">
        <v>20802010</v>
      </c>
    </row>
    <row r="702" spans="1:3" ht="13.35" hidden="1" customHeight="1" x14ac:dyDescent="0.4">
      <c r="A702" s="337" t="s">
        <v>214</v>
      </c>
      <c r="B702" s="337" t="s">
        <v>797</v>
      </c>
      <c r="C702" s="653">
        <v>20801010</v>
      </c>
    </row>
    <row r="703" spans="1:3" ht="13.35" hidden="1" customHeight="1" x14ac:dyDescent="0.4">
      <c r="A703" s="337" t="s">
        <v>226</v>
      </c>
      <c r="B703" s="337" t="s">
        <v>226</v>
      </c>
      <c r="C703" s="653">
        <v>20801020</v>
      </c>
    </row>
    <row r="704" spans="1:3" ht="13.35" hidden="1" customHeight="1" x14ac:dyDescent="0.4">
      <c r="A704" s="337" t="s">
        <v>226</v>
      </c>
      <c r="B704" s="337" t="s">
        <v>798</v>
      </c>
      <c r="C704" s="653">
        <v>20802020</v>
      </c>
    </row>
    <row r="705" spans="1:3" ht="13.35" hidden="1" customHeight="1" x14ac:dyDescent="0.4">
      <c r="A705" s="337" t="s">
        <v>226</v>
      </c>
      <c r="B705" s="337" t="s">
        <v>799</v>
      </c>
      <c r="C705" s="653">
        <v>20801030</v>
      </c>
    </row>
    <row r="706" spans="1:3" ht="13.35" hidden="1" customHeight="1" x14ac:dyDescent="0.4">
      <c r="A706" s="337" t="s">
        <v>226</v>
      </c>
      <c r="B706" s="337" t="s">
        <v>800</v>
      </c>
      <c r="C706" s="653">
        <v>20802040</v>
      </c>
    </row>
    <row r="707" spans="1:3" ht="13.35" hidden="1" customHeight="1" x14ac:dyDescent="0.4">
      <c r="A707" s="337" t="s">
        <v>229</v>
      </c>
      <c r="B707" s="337" t="s">
        <v>801</v>
      </c>
      <c r="C707" s="653">
        <v>20802030</v>
      </c>
    </row>
    <row r="708" spans="1:3" ht="13.35" hidden="1" customHeight="1" x14ac:dyDescent="0.4">
      <c r="A708" s="337" t="s">
        <v>229</v>
      </c>
      <c r="B708" s="337" t="s">
        <v>802</v>
      </c>
      <c r="C708" s="653">
        <v>30904020</v>
      </c>
    </row>
    <row r="709" spans="1:3" ht="13.35" hidden="1" customHeight="1" x14ac:dyDescent="0.4">
      <c r="A709" s="337" t="s">
        <v>232</v>
      </c>
      <c r="B709" s="337" t="s">
        <v>803</v>
      </c>
      <c r="C709" s="653">
        <v>30902010</v>
      </c>
    </row>
    <row r="710" spans="1:3" ht="13.35" hidden="1" customHeight="1" x14ac:dyDescent="0.4">
      <c r="A710" s="337" t="s">
        <v>232</v>
      </c>
      <c r="B710" s="337" t="s">
        <v>804</v>
      </c>
      <c r="C710" s="653">
        <v>30904010</v>
      </c>
    </row>
    <row r="711" spans="1:3" ht="13.35" hidden="1" customHeight="1" x14ac:dyDescent="0.4">
      <c r="A711" s="337" t="s">
        <v>232</v>
      </c>
      <c r="B711" s="337" t="s">
        <v>805</v>
      </c>
      <c r="C711" s="653">
        <v>30901010</v>
      </c>
    </row>
    <row r="712" spans="1:3" ht="13.35" hidden="1" customHeight="1" x14ac:dyDescent="0.4">
      <c r="A712" s="337" t="s">
        <v>232</v>
      </c>
      <c r="B712" s="337" t="s">
        <v>806</v>
      </c>
      <c r="C712" s="653">
        <v>30901050</v>
      </c>
    </row>
    <row r="713" spans="1:3" ht="13.35" hidden="1" customHeight="1" x14ac:dyDescent="0.4">
      <c r="A713" s="337" t="s">
        <v>232</v>
      </c>
      <c r="B713" s="337" t="s">
        <v>807</v>
      </c>
      <c r="C713" s="653">
        <v>30901040</v>
      </c>
    </row>
    <row r="714" spans="1:3" ht="13.35" hidden="1" customHeight="1" x14ac:dyDescent="0.4">
      <c r="A714" s="337" t="s">
        <v>237</v>
      </c>
      <c r="B714" s="337" t="s">
        <v>808</v>
      </c>
      <c r="C714" s="653">
        <v>30904040</v>
      </c>
    </row>
    <row r="715" spans="1:3" ht="13.35" hidden="1" customHeight="1" x14ac:dyDescent="0.4">
      <c r="A715" s="337" t="s">
        <v>237</v>
      </c>
      <c r="B715" s="337" t="s">
        <v>809</v>
      </c>
      <c r="C715" s="653">
        <v>30901020</v>
      </c>
    </row>
    <row r="716" spans="1:3" ht="13.35" hidden="1" customHeight="1" x14ac:dyDescent="0.4">
      <c r="A716" s="337" t="s">
        <v>237</v>
      </c>
      <c r="B716" s="337" t="s">
        <v>810</v>
      </c>
      <c r="C716" s="653">
        <v>11201010</v>
      </c>
    </row>
    <row r="717" spans="1:3" ht="13.35" hidden="1" customHeight="1" x14ac:dyDescent="0.4">
      <c r="A717" s="337" t="s">
        <v>241</v>
      </c>
      <c r="B717" s="337" t="s">
        <v>241</v>
      </c>
      <c r="C717" s="653">
        <v>11202020</v>
      </c>
    </row>
    <row r="718" spans="1:3" ht="13.35" hidden="1" customHeight="1" x14ac:dyDescent="0.4">
      <c r="A718" s="337" t="s">
        <v>241</v>
      </c>
      <c r="B718" s="337" t="s">
        <v>811</v>
      </c>
      <c r="C718" s="653">
        <v>11202010</v>
      </c>
    </row>
    <row r="719" spans="1:3" ht="13.35" hidden="1" customHeight="1" x14ac:dyDescent="0.4">
      <c r="A719" s="337" t="s">
        <v>241</v>
      </c>
      <c r="B719" s="337" t="s">
        <v>812</v>
      </c>
      <c r="C719" s="653">
        <v>11201030</v>
      </c>
    </row>
    <row r="720" spans="1:3" ht="13.35" hidden="1" customHeight="1" x14ac:dyDescent="0.4">
      <c r="A720" s="337" t="s">
        <v>241</v>
      </c>
      <c r="B720" s="337" t="s">
        <v>813</v>
      </c>
      <c r="C720" s="653">
        <v>21601020</v>
      </c>
    </row>
    <row r="721" spans="1:3" ht="13.35" hidden="1" customHeight="1" x14ac:dyDescent="0.4">
      <c r="A721" s="337" t="s">
        <v>245</v>
      </c>
      <c r="B721" s="337" t="s">
        <v>245</v>
      </c>
      <c r="C721" s="653">
        <v>21601010</v>
      </c>
    </row>
    <row r="722" spans="1:3" ht="13.35" hidden="1" customHeight="1" x14ac:dyDescent="0.4">
      <c r="A722" s="337" t="s">
        <v>245</v>
      </c>
      <c r="B722" s="337" t="s">
        <v>814</v>
      </c>
      <c r="C722" s="653">
        <v>21602010</v>
      </c>
    </row>
    <row r="723" spans="1:3" ht="13.35" hidden="1" customHeight="1" x14ac:dyDescent="0.4">
      <c r="A723" s="337" t="s">
        <v>245</v>
      </c>
      <c r="B723" s="337" t="s">
        <v>815</v>
      </c>
      <c r="C723" s="653">
        <v>21601030</v>
      </c>
    </row>
    <row r="724" spans="1:3" ht="13.35" hidden="1" customHeight="1" x14ac:dyDescent="0.4">
      <c r="A724" s="337" t="s">
        <v>245</v>
      </c>
      <c r="B724" s="337" t="s">
        <v>816</v>
      </c>
      <c r="C724" s="653">
        <v>21602020</v>
      </c>
    </row>
    <row r="725" spans="1:3" ht="13.35" hidden="1" customHeight="1" x14ac:dyDescent="0.4">
      <c r="A725" s="337" t="s">
        <v>245</v>
      </c>
      <c r="B725" s="337" t="s">
        <v>817</v>
      </c>
      <c r="C725" s="653">
        <v>41001030</v>
      </c>
    </row>
    <row r="726" spans="1:3" ht="13.35" hidden="1" customHeight="1" x14ac:dyDescent="0.4">
      <c r="A726" s="337" t="s">
        <v>245</v>
      </c>
      <c r="B726" s="337" t="s">
        <v>818</v>
      </c>
      <c r="C726" s="653">
        <v>41002020</v>
      </c>
    </row>
    <row r="727" spans="1:3" ht="13.35" hidden="1" customHeight="1" x14ac:dyDescent="0.4">
      <c r="A727" s="337" t="s">
        <v>248</v>
      </c>
      <c r="B727" s="337" t="s">
        <v>819</v>
      </c>
      <c r="C727" s="653">
        <v>41004020</v>
      </c>
    </row>
    <row r="728" spans="1:3" ht="13.35" hidden="1" customHeight="1" x14ac:dyDescent="0.4">
      <c r="A728" s="337" t="s">
        <v>248</v>
      </c>
      <c r="B728" s="337" t="s">
        <v>820</v>
      </c>
      <c r="C728" s="653">
        <v>41001040</v>
      </c>
    </row>
    <row r="729" spans="1:3" ht="13.35" hidden="1" customHeight="1" x14ac:dyDescent="0.4">
      <c r="A729" s="337" t="s">
        <v>248</v>
      </c>
      <c r="B729" s="337" t="s">
        <v>821</v>
      </c>
      <c r="C729" s="653">
        <v>41002010</v>
      </c>
    </row>
    <row r="730" spans="1:3" ht="13.35" hidden="1" customHeight="1" x14ac:dyDescent="0.4">
      <c r="A730" s="337" t="s">
        <v>248</v>
      </c>
      <c r="B730" s="337" t="s">
        <v>822</v>
      </c>
      <c r="C730" s="653">
        <v>41001020</v>
      </c>
    </row>
    <row r="731" spans="1:3" ht="13.35" hidden="1" customHeight="1" x14ac:dyDescent="0.4">
      <c r="A731" s="337" t="s">
        <v>248</v>
      </c>
      <c r="B731" s="337" t="s">
        <v>823</v>
      </c>
      <c r="C731" s="653">
        <v>41004010</v>
      </c>
    </row>
    <row r="732" spans="1:3" ht="13.35" hidden="1" customHeight="1" x14ac:dyDescent="0.4">
      <c r="A732" s="337" t="s">
        <v>250</v>
      </c>
      <c r="B732" s="337" t="s">
        <v>824</v>
      </c>
      <c r="C732" s="653">
        <v>41001010</v>
      </c>
    </row>
    <row r="733" spans="1:3" ht="13.35" hidden="1" customHeight="1" x14ac:dyDescent="0.4">
      <c r="A733" s="337" t="s">
        <v>250</v>
      </c>
      <c r="B733" s="337" t="s">
        <v>825</v>
      </c>
      <c r="C733" s="653">
        <v>41004030</v>
      </c>
    </row>
    <row r="734" spans="1:3" ht="13.35" hidden="1" customHeight="1" x14ac:dyDescent="0.4">
      <c r="A734" s="337" t="s">
        <v>250</v>
      </c>
      <c r="B734" s="337" t="s">
        <v>826</v>
      </c>
      <c r="C734" s="653">
        <v>41001050</v>
      </c>
    </row>
    <row r="735" spans="1:3" ht="13.35" hidden="1" customHeight="1" x14ac:dyDescent="0.4">
      <c r="A735" s="337" t="s">
        <v>250</v>
      </c>
      <c r="B735" s="337" t="s">
        <v>827</v>
      </c>
      <c r="C735" s="653">
        <v>41001060</v>
      </c>
    </row>
    <row r="736" spans="1:3" ht="13.35" hidden="1" customHeight="1" x14ac:dyDescent="0.4">
      <c r="A736" s="337" t="s">
        <v>250</v>
      </c>
      <c r="B736" s="337" t="s">
        <v>828</v>
      </c>
      <c r="C736" s="653">
        <v>41002030</v>
      </c>
    </row>
    <row r="737" spans="1:3" ht="13.35" hidden="1" customHeight="1" x14ac:dyDescent="0.4">
      <c r="A737" s="337" t="s">
        <v>250</v>
      </c>
      <c r="B737" s="337" t="s">
        <v>250</v>
      </c>
      <c r="C737" s="653">
        <v>10070202</v>
      </c>
    </row>
    <row r="738" spans="1:3" ht="13.35" hidden="1" customHeight="1" x14ac:dyDescent="0.4">
      <c r="A738" s="337" t="s">
        <v>253</v>
      </c>
      <c r="B738" s="337" t="s">
        <v>829</v>
      </c>
      <c r="C738" s="653">
        <v>10070403</v>
      </c>
    </row>
    <row r="739" spans="1:3" ht="13.35" hidden="1" customHeight="1" x14ac:dyDescent="0.4">
      <c r="A739" s="337" t="s">
        <v>253</v>
      </c>
      <c r="B739" s="337" t="s">
        <v>830</v>
      </c>
      <c r="C739" s="653">
        <v>10070404</v>
      </c>
    </row>
    <row r="740" spans="1:3" ht="13.35" hidden="1" customHeight="1" x14ac:dyDescent="0.4">
      <c r="A740" s="337" t="s">
        <v>253</v>
      </c>
      <c r="B740" s="337" t="s">
        <v>831</v>
      </c>
      <c r="C740" s="653">
        <v>10070201</v>
      </c>
    </row>
    <row r="741" spans="1:3" ht="13.35" hidden="1" customHeight="1" x14ac:dyDescent="0.4">
      <c r="A741" s="337" t="s">
        <v>253</v>
      </c>
      <c r="B741" s="337" t="s">
        <v>832</v>
      </c>
      <c r="C741" s="653">
        <v>10070303</v>
      </c>
    </row>
    <row r="742" spans="1:3" ht="13.35" hidden="1" customHeight="1" x14ac:dyDescent="0.4">
      <c r="A742" s="337" t="s">
        <v>253</v>
      </c>
      <c r="B742" s="337" t="s">
        <v>833</v>
      </c>
      <c r="C742" s="653">
        <v>10070302</v>
      </c>
    </row>
    <row r="743" spans="1:3" ht="13.35" hidden="1" customHeight="1" x14ac:dyDescent="0.4">
      <c r="A743" s="337" t="s">
        <v>253</v>
      </c>
      <c r="B743" s="337" t="s">
        <v>834</v>
      </c>
      <c r="C743" s="653">
        <v>10070102</v>
      </c>
    </row>
    <row r="744" spans="1:3" ht="13.35" hidden="1" customHeight="1" x14ac:dyDescent="0.4">
      <c r="A744" s="337" t="s">
        <v>253</v>
      </c>
      <c r="B744" s="337" t="s">
        <v>835</v>
      </c>
      <c r="C744" s="653">
        <v>10070100</v>
      </c>
    </row>
    <row r="745" spans="1:3" ht="13.35" hidden="1" customHeight="1" x14ac:dyDescent="0.4">
      <c r="A745" s="337" t="s">
        <v>23</v>
      </c>
      <c r="B745" s="337" t="s">
        <v>23</v>
      </c>
      <c r="C745" s="653">
        <v>10070203</v>
      </c>
    </row>
    <row r="746" spans="1:3" ht="13.35" hidden="1" customHeight="1" x14ac:dyDescent="0.4">
      <c r="A746" s="337" t="s">
        <v>34</v>
      </c>
      <c r="B746" s="337" t="s">
        <v>836</v>
      </c>
      <c r="C746" s="653">
        <v>10070402</v>
      </c>
    </row>
    <row r="747" spans="1:3" ht="13.35" hidden="1" customHeight="1" x14ac:dyDescent="0.4">
      <c r="A747" s="337" t="s">
        <v>34</v>
      </c>
      <c r="B747" s="337" t="s">
        <v>837</v>
      </c>
      <c r="C747" s="653">
        <v>10070401</v>
      </c>
    </row>
    <row r="748" spans="1:3" ht="13.35" hidden="1" customHeight="1" x14ac:dyDescent="0.4">
      <c r="A748" s="337" t="s">
        <v>34</v>
      </c>
      <c r="B748" s="337" t="s">
        <v>838</v>
      </c>
      <c r="C748" s="653">
        <v>51001030</v>
      </c>
    </row>
    <row r="749" spans="1:3" ht="13.35" hidden="1" customHeight="1" x14ac:dyDescent="0.4">
      <c r="A749" s="337" t="s">
        <v>34</v>
      </c>
      <c r="B749" s="337" t="s">
        <v>839</v>
      </c>
      <c r="C749" s="653">
        <v>51003020</v>
      </c>
    </row>
    <row r="750" spans="1:3" ht="13.35" hidden="1" customHeight="1" x14ac:dyDescent="0.4">
      <c r="A750" s="337" t="s">
        <v>34</v>
      </c>
      <c r="B750" s="337" t="s">
        <v>840</v>
      </c>
      <c r="C750" s="653">
        <v>51002010</v>
      </c>
    </row>
    <row r="751" spans="1:3" ht="13.35" hidden="1" customHeight="1" x14ac:dyDescent="0.4">
      <c r="A751" s="337" t="s">
        <v>34</v>
      </c>
      <c r="B751" s="337" t="s">
        <v>841</v>
      </c>
      <c r="C751" s="653">
        <v>51002020</v>
      </c>
    </row>
    <row r="752" spans="1:3" ht="13.35" hidden="1" customHeight="1" x14ac:dyDescent="0.4">
      <c r="A752" s="337" t="s">
        <v>34</v>
      </c>
      <c r="B752" s="337" t="s">
        <v>34</v>
      </c>
      <c r="C752" s="653">
        <v>51001040</v>
      </c>
    </row>
    <row r="753" spans="1:3" ht="13.35" hidden="1" customHeight="1" x14ac:dyDescent="0.4">
      <c r="A753" s="337" t="s">
        <v>40</v>
      </c>
      <c r="B753" s="337" t="s">
        <v>842</v>
      </c>
      <c r="C753" s="653">
        <v>51001020</v>
      </c>
    </row>
    <row r="754" spans="1:3" ht="13.35" hidden="1" customHeight="1" x14ac:dyDescent="0.4">
      <c r="A754" s="337" t="s">
        <v>40</v>
      </c>
      <c r="B754" s="337" t="s">
        <v>843</v>
      </c>
      <c r="C754" s="653">
        <v>51001050</v>
      </c>
    </row>
    <row r="755" spans="1:3" ht="13.35" hidden="1" customHeight="1" x14ac:dyDescent="0.4">
      <c r="A755" s="337" t="s">
        <v>40</v>
      </c>
      <c r="B755" s="337" t="s">
        <v>40</v>
      </c>
      <c r="C755" s="653">
        <v>51001010</v>
      </c>
    </row>
    <row r="756" spans="1:3" ht="13.35" hidden="1" customHeight="1" x14ac:dyDescent="0.4">
      <c r="A756" s="337" t="s">
        <v>46</v>
      </c>
      <c r="B756" s="337" t="s">
        <v>844</v>
      </c>
      <c r="C756" s="653">
        <v>51003030</v>
      </c>
    </row>
    <row r="757" spans="1:3" ht="13.35" hidden="1" customHeight="1" x14ac:dyDescent="0.4">
      <c r="A757" s="337" t="s">
        <v>46</v>
      </c>
      <c r="B757" s="337" t="s">
        <v>845</v>
      </c>
      <c r="C757" s="653">
        <v>51003010</v>
      </c>
    </row>
    <row r="758" spans="1:3" ht="13.35" hidden="1" customHeight="1" x14ac:dyDescent="0.4">
      <c r="A758" s="337" t="s">
        <v>46</v>
      </c>
      <c r="B758" s="337" t="s">
        <v>846</v>
      </c>
      <c r="C758" s="653">
        <v>20902010</v>
      </c>
    </row>
    <row r="759" spans="1:3" ht="13.35" hidden="1" customHeight="1" x14ac:dyDescent="0.4">
      <c r="A759" s="337" t="s">
        <v>46</v>
      </c>
      <c r="B759" s="337" t="s">
        <v>847</v>
      </c>
      <c r="C759" s="653">
        <v>20903020</v>
      </c>
    </row>
    <row r="760" spans="1:3" ht="13.35" hidden="1" customHeight="1" x14ac:dyDescent="0.4">
      <c r="A760" s="337" t="s">
        <v>46</v>
      </c>
      <c r="B760" s="337" t="s">
        <v>46</v>
      </c>
      <c r="C760" s="653">
        <v>20903010</v>
      </c>
    </row>
    <row r="761" spans="1:3" ht="13.35" hidden="1" customHeight="1" x14ac:dyDescent="0.4">
      <c r="A761" s="337" t="s">
        <v>49</v>
      </c>
      <c r="B761" s="337" t="s">
        <v>848</v>
      </c>
      <c r="C761" s="653">
        <v>20901010</v>
      </c>
    </row>
    <row r="762" spans="1:3" ht="13.35" hidden="1" customHeight="1" x14ac:dyDescent="0.4">
      <c r="A762" s="337" t="s">
        <v>49</v>
      </c>
      <c r="B762" s="337" t="s">
        <v>849</v>
      </c>
      <c r="C762" s="653">
        <v>20902020</v>
      </c>
    </row>
    <row r="763" spans="1:3" ht="13.35" hidden="1" customHeight="1" x14ac:dyDescent="0.4">
      <c r="A763" s="337" t="s">
        <v>52</v>
      </c>
      <c r="B763" s="337" t="s">
        <v>850</v>
      </c>
      <c r="C763" s="653">
        <v>20901030</v>
      </c>
    </row>
    <row r="764" spans="1:3" ht="13.35" hidden="1" customHeight="1" x14ac:dyDescent="0.4">
      <c r="A764" s="337" t="s">
        <v>52</v>
      </c>
      <c r="B764" s="337" t="s">
        <v>851</v>
      </c>
      <c r="C764" s="653">
        <v>41101030</v>
      </c>
    </row>
    <row r="765" spans="1:3" ht="13.35" hidden="1" customHeight="1" x14ac:dyDescent="0.4">
      <c r="A765" s="337" t="s">
        <v>52</v>
      </c>
      <c r="B765" s="337" t="s">
        <v>852</v>
      </c>
      <c r="C765" s="653">
        <v>41103020</v>
      </c>
    </row>
    <row r="766" spans="1:3" ht="13.35" hidden="1" customHeight="1" x14ac:dyDescent="0.4">
      <c r="A766" s="337" t="s">
        <v>52</v>
      </c>
      <c r="B766" s="337" t="s">
        <v>853</v>
      </c>
      <c r="C766" s="653">
        <v>41102020</v>
      </c>
    </row>
    <row r="767" spans="1:3" ht="13.35" hidden="1" customHeight="1" x14ac:dyDescent="0.4">
      <c r="A767" s="337" t="s">
        <v>52</v>
      </c>
      <c r="B767" s="337" t="s">
        <v>52</v>
      </c>
      <c r="C767" s="653">
        <v>41102010</v>
      </c>
    </row>
    <row r="768" spans="1:3" ht="13.35" hidden="1" customHeight="1" x14ac:dyDescent="0.4">
      <c r="A768" s="337" t="s">
        <v>89</v>
      </c>
      <c r="B768" s="337" t="s">
        <v>854</v>
      </c>
      <c r="C768" s="653">
        <v>41101020</v>
      </c>
    </row>
    <row r="769" spans="1:3" ht="13.35" hidden="1" customHeight="1" x14ac:dyDescent="0.4">
      <c r="A769" s="337" t="s">
        <v>89</v>
      </c>
      <c r="B769" s="337" t="s">
        <v>855</v>
      </c>
      <c r="C769" s="653">
        <v>41101010</v>
      </c>
    </row>
    <row r="770" spans="1:3" ht="13.35" hidden="1" customHeight="1" x14ac:dyDescent="0.4">
      <c r="A770" s="337" t="s">
        <v>89</v>
      </c>
      <c r="B770" s="337" t="s">
        <v>856</v>
      </c>
      <c r="C770" s="653">
        <v>41103010</v>
      </c>
    </row>
    <row r="771" spans="1:3" ht="13.35" hidden="1" customHeight="1" x14ac:dyDescent="0.4">
      <c r="A771" s="337" t="s">
        <v>89</v>
      </c>
      <c r="B771" s="337" t="s">
        <v>857</v>
      </c>
      <c r="C771" s="653">
        <v>42302030</v>
      </c>
    </row>
    <row r="772" spans="1:3" ht="13.35" hidden="1" customHeight="1" x14ac:dyDescent="0.4">
      <c r="A772" s="337" t="s">
        <v>89</v>
      </c>
      <c r="B772" s="337" t="s">
        <v>89</v>
      </c>
      <c r="C772" s="653">
        <v>42302020</v>
      </c>
    </row>
    <row r="773" spans="1:3" ht="13.35" hidden="1" customHeight="1" x14ac:dyDescent="0.4">
      <c r="A773" s="337" t="s">
        <v>106</v>
      </c>
      <c r="B773" s="337" t="s">
        <v>858</v>
      </c>
      <c r="C773" s="653">
        <v>42002010</v>
      </c>
    </row>
    <row r="774" spans="1:3" ht="13.35" hidden="1" customHeight="1" x14ac:dyDescent="0.4">
      <c r="A774" s="337" t="s">
        <v>106</v>
      </c>
      <c r="B774" s="337" t="s">
        <v>859</v>
      </c>
      <c r="C774" s="653">
        <v>42001020</v>
      </c>
    </row>
    <row r="775" spans="1:3" ht="13.35" hidden="1" customHeight="1" x14ac:dyDescent="0.4">
      <c r="A775" s="337" t="s">
        <v>106</v>
      </c>
      <c r="B775" s="337" t="s">
        <v>860</v>
      </c>
      <c r="C775" s="653">
        <v>42002020</v>
      </c>
    </row>
    <row r="776" spans="1:3" ht="13.35" hidden="1" customHeight="1" x14ac:dyDescent="0.4">
      <c r="A776" s="337" t="s">
        <v>106</v>
      </c>
      <c r="B776" s="337" t="s">
        <v>861</v>
      </c>
      <c r="C776" s="653">
        <v>42001010</v>
      </c>
    </row>
    <row r="777" spans="1:3" ht="13.35" hidden="1" customHeight="1" x14ac:dyDescent="0.4">
      <c r="A777" s="337" t="s">
        <v>106</v>
      </c>
      <c r="B777" s="337" t="s">
        <v>862</v>
      </c>
      <c r="C777" s="653">
        <v>42001030</v>
      </c>
    </row>
    <row r="778" spans="1:3" ht="13.35" hidden="1" customHeight="1" x14ac:dyDescent="0.4">
      <c r="A778" s="337" t="s">
        <v>177</v>
      </c>
      <c r="B778" s="337" t="s">
        <v>177</v>
      </c>
      <c r="C778" s="653">
        <v>31001010</v>
      </c>
    </row>
    <row r="779" spans="1:3" ht="13.35" hidden="1" customHeight="1" x14ac:dyDescent="0.4">
      <c r="A779" s="337" t="s">
        <v>177</v>
      </c>
      <c r="B779" s="337" t="s">
        <v>863</v>
      </c>
      <c r="C779" s="653">
        <v>31001020</v>
      </c>
    </row>
    <row r="780" spans="1:3" ht="13.35" hidden="1" customHeight="1" x14ac:dyDescent="0.4">
      <c r="A780" s="337" t="s">
        <v>177</v>
      </c>
      <c r="B780" s="337" t="s">
        <v>864</v>
      </c>
      <c r="C780" s="653">
        <v>31002010</v>
      </c>
    </row>
    <row r="781" spans="1:3" ht="13.35" hidden="1" customHeight="1" x14ac:dyDescent="0.4">
      <c r="A781" s="337" t="s">
        <v>177</v>
      </c>
      <c r="B781" s="337" t="s">
        <v>865</v>
      </c>
      <c r="C781" s="653">
        <v>31102010</v>
      </c>
    </row>
    <row r="782" spans="1:3" ht="13.35" hidden="1" customHeight="1" x14ac:dyDescent="0.4">
      <c r="A782" s="337" t="s">
        <v>177</v>
      </c>
      <c r="B782" s="337" t="s">
        <v>866</v>
      </c>
      <c r="C782" s="653">
        <v>31103010</v>
      </c>
    </row>
    <row r="783" spans="1:3" ht="13.35" hidden="1" customHeight="1" x14ac:dyDescent="0.4">
      <c r="A783" s="337" t="s">
        <v>177</v>
      </c>
      <c r="B783" s="337" t="s">
        <v>867</v>
      </c>
      <c r="C783" s="653">
        <v>31104010</v>
      </c>
    </row>
    <row r="784" spans="1:3" ht="13.35" hidden="1" customHeight="1" x14ac:dyDescent="0.4">
      <c r="A784" s="337" t="s">
        <v>177</v>
      </c>
      <c r="B784" s="337" t="s">
        <v>868</v>
      </c>
      <c r="C784" s="653">
        <v>31101010</v>
      </c>
    </row>
    <row r="785" spans="1:3" ht="13.35" hidden="1" customHeight="1" x14ac:dyDescent="0.4">
      <c r="A785" s="337" t="s">
        <v>177</v>
      </c>
      <c r="B785" s="337" t="s">
        <v>869</v>
      </c>
      <c r="C785" s="653">
        <v>31105010</v>
      </c>
    </row>
    <row r="786" spans="1:3" ht="13.35" hidden="1" customHeight="1" x14ac:dyDescent="0.4">
      <c r="A786" s="337" t="s">
        <v>177</v>
      </c>
      <c r="B786" s="337" t="s">
        <v>870</v>
      </c>
      <c r="C786" s="653">
        <v>42101010</v>
      </c>
    </row>
    <row r="787" spans="1:3" ht="13.35" hidden="1" customHeight="1" x14ac:dyDescent="0.4">
      <c r="A787" s="337" t="s">
        <v>206</v>
      </c>
      <c r="B787" s="337" t="s">
        <v>206</v>
      </c>
      <c r="C787" s="653">
        <v>42101020</v>
      </c>
    </row>
    <row r="788" spans="1:3" ht="13.35" hidden="1" customHeight="1" x14ac:dyDescent="0.4">
      <c r="A788" s="337" t="s">
        <v>206</v>
      </c>
      <c r="B788" s="337" t="s">
        <v>871</v>
      </c>
      <c r="C788" s="653">
        <v>42101020</v>
      </c>
    </row>
    <row r="789" spans="1:3" ht="13.35" hidden="1" customHeight="1" x14ac:dyDescent="0.4">
      <c r="A789" s="337" t="s">
        <v>206</v>
      </c>
      <c r="B789" s="337" t="s">
        <v>872</v>
      </c>
      <c r="C789" s="653">
        <v>42101030</v>
      </c>
    </row>
    <row r="790" spans="1:3" ht="13.35" hidden="1" customHeight="1" x14ac:dyDescent="0.4">
      <c r="A790" s="337" t="s">
        <v>206</v>
      </c>
      <c r="B790" s="337" t="s">
        <v>873</v>
      </c>
      <c r="C790" s="653">
        <v>42101040</v>
      </c>
    </row>
    <row r="791" spans="1:3" ht="13.35" hidden="1" customHeight="1" x14ac:dyDescent="0.4">
      <c r="A791" s="337" t="s">
        <v>206</v>
      </c>
      <c r="B791" s="337" t="s">
        <v>874</v>
      </c>
      <c r="C791" s="653">
        <v>31201040</v>
      </c>
    </row>
    <row r="792" spans="1:3" ht="13.35" hidden="1" customHeight="1" x14ac:dyDescent="0.4">
      <c r="A792" s="337" t="s">
        <v>211</v>
      </c>
      <c r="B792" s="337" t="s">
        <v>211</v>
      </c>
      <c r="C792" s="653">
        <v>31202020</v>
      </c>
    </row>
    <row r="793" spans="1:3" ht="13.35" hidden="1" customHeight="1" x14ac:dyDescent="0.4">
      <c r="A793" s="337" t="s">
        <v>211</v>
      </c>
      <c r="B793" s="337" t="s">
        <v>875</v>
      </c>
      <c r="C793" s="653">
        <v>31202010</v>
      </c>
    </row>
    <row r="794" spans="1:3" ht="13.35" hidden="1" customHeight="1" x14ac:dyDescent="0.4">
      <c r="A794" s="337" t="s">
        <v>211</v>
      </c>
      <c r="B794" s="337" t="s">
        <v>876</v>
      </c>
      <c r="C794" s="653">
        <v>31201030</v>
      </c>
    </row>
    <row r="795" spans="1:3" ht="13.35" hidden="1" customHeight="1" x14ac:dyDescent="0.4">
      <c r="A795" s="337" t="s">
        <v>267</v>
      </c>
      <c r="B795" s="337" t="s">
        <v>267</v>
      </c>
      <c r="C795" s="653">
        <v>31201070</v>
      </c>
    </row>
    <row r="796" spans="1:3" ht="13.35" hidden="1" customHeight="1" x14ac:dyDescent="0.4">
      <c r="A796" s="337" t="s">
        <v>267</v>
      </c>
      <c r="B796" s="337" t="s">
        <v>877</v>
      </c>
      <c r="C796" s="653">
        <v>31201020</v>
      </c>
    </row>
    <row r="797" spans="1:3" ht="13.35" hidden="1" customHeight="1" x14ac:dyDescent="0.4">
      <c r="A797" s="337" t="s">
        <v>269</v>
      </c>
      <c r="B797" s="337" t="s">
        <v>269</v>
      </c>
      <c r="C797" s="653">
        <v>31201010</v>
      </c>
    </row>
    <row r="798" spans="1:3" ht="13.35" hidden="1" customHeight="1" x14ac:dyDescent="0.4">
      <c r="A798" s="337" t="s">
        <v>269</v>
      </c>
      <c r="B798" s="337" t="s">
        <v>878</v>
      </c>
      <c r="C798" s="653">
        <v>31201050</v>
      </c>
    </row>
    <row r="799" spans="1:3" ht="13.35" hidden="1" customHeight="1" x14ac:dyDescent="0.4">
      <c r="A799" s="337" t="s">
        <v>269</v>
      </c>
      <c r="B799" s="337" t="s">
        <v>879</v>
      </c>
      <c r="C799" s="653">
        <v>31202030</v>
      </c>
    </row>
    <row r="800" spans="1:3" ht="13.35" hidden="1" customHeight="1" x14ac:dyDescent="0.4">
      <c r="A800" s="337" t="s">
        <v>13</v>
      </c>
      <c r="B800" s="337" t="s">
        <v>880</v>
      </c>
      <c r="C800" s="653">
        <v>31201060</v>
      </c>
    </row>
    <row r="801" spans="1:3" ht="13.35" hidden="1" customHeight="1" x14ac:dyDescent="0.4">
      <c r="A801" s="337" t="s">
        <v>13</v>
      </c>
      <c r="B801" s="337" t="s">
        <v>881</v>
      </c>
      <c r="C801" s="653">
        <v>31202040</v>
      </c>
    </row>
    <row r="802" spans="1:3" ht="13.35" hidden="1" customHeight="1" x14ac:dyDescent="0.4">
      <c r="A802" s="337" t="s">
        <v>13</v>
      </c>
      <c r="B802" s="337" t="s">
        <v>882</v>
      </c>
      <c r="C802" s="653">
        <v>31301030</v>
      </c>
    </row>
    <row r="803" spans="1:3" ht="13.35" hidden="1" customHeight="1" x14ac:dyDescent="0.4">
      <c r="A803" s="337" t="s">
        <v>13</v>
      </c>
      <c r="B803" s="337" t="s">
        <v>883</v>
      </c>
      <c r="C803" s="653">
        <v>31302010</v>
      </c>
    </row>
    <row r="804" spans="1:3" ht="13.35" hidden="1" customHeight="1" x14ac:dyDescent="0.4">
      <c r="A804" s="337" t="s">
        <v>13</v>
      </c>
      <c r="B804" s="337" t="s">
        <v>884</v>
      </c>
      <c r="C804" s="653">
        <v>31301010</v>
      </c>
    </row>
    <row r="805" spans="1:3" ht="13.35" hidden="1" customHeight="1" x14ac:dyDescent="0.4">
      <c r="A805" s="337" t="s">
        <v>13</v>
      </c>
      <c r="B805" s="337" t="s">
        <v>885</v>
      </c>
      <c r="C805" s="653">
        <v>31302030</v>
      </c>
    </row>
    <row r="806" spans="1:3" ht="13.35" hidden="1" customHeight="1" x14ac:dyDescent="0.4">
      <c r="A806" s="337" t="s">
        <v>13</v>
      </c>
      <c r="B806" s="337" t="s">
        <v>886</v>
      </c>
      <c r="C806" s="653">
        <v>31301020</v>
      </c>
    </row>
    <row r="807" spans="1:3" ht="13.35" hidden="1" customHeight="1" x14ac:dyDescent="0.4">
      <c r="A807" s="337" t="s">
        <v>13</v>
      </c>
      <c r="B807" s="337" t="s">
        <v>887</v>
      </c>
      <c r="C807" s="653">
        <v>31303010</v>
      </c>
    </row>
    <row r="808" spans="1:3" ht="13.35" hidden="1" customHeight="1" x14ac:dyDescent="0.4">
      <c r="A808" s="337" t="s">
        <v>13</v>
      </c>
      <c r="B808" s="337" t="s">
        <v>888</v>
      </c>
      <c r="C808" s="653">
        <v>21003020</v>
      </c>
    </row>
    <row r="809" spans="1:3" ht="13.35" hidden="1" customHeight="1" x14ac:dyDescent="0.4">
      <c r="A809" s="337" t="s">
        <v>13</v>
      </c>
      <c r="B809" s="337" t="s">
        <v>889</v>
      </c>
      <c r="C809" s="653">
        <v>21002010</v>
      </c>
    </row>
    <row r="810" spans="1:3" ht="13.35" hidden="1" customHeight="1" x14ac:dyDescent="0.4">
      <c r="A810" s="337" t="s">
        <v>13</v>
      </c>
      <c r="B810" s="337" t="s">
        <v>890</v>
      </c>
      <c r="C810" s="653">
        <v>21003030</v>
      </c>
    </row>
    <row r="811" spans="1:3" ht="13.35" hidden="1" customHeight="1" x14ac:dyDescent="0.4">
      <c r="A811" s="337" t="s">
        <v>13</v>
      </c>
      <c r="B811" s="337" t="s">
        <v>891</v>
      </c>
      <c r="C811" s="653">
        <v>21002030</v>
      </c>
    </row>
    <row r="812" spans="1:3" ht="13.35" hidden="1" customHeight="1" x14ac:dyDescent="0.4">
      <c r="A812" s="337" t="s">
        <v>13</v>
      </c>
      <c r="B812" s="337" t="s">
        <v>892</v>
      </c>
      <c r="C812" s="653">
        <v>21003010</v>
      </c>
    </row>
    <row r="813" spans="1:3" ht="13.35" hidden="1" customHeight="1" x14ac:dyDescent="0.4">
      <c r="A813" s="337" t="s">
        <v>13</v>
      </c>
      <c r="B813" s="337" t="s">
        <v>893</v>
      </c>
      <c r="C813" s="653">
        <v>21005010</v>
      </c>
    </row>
    <row r="814" spans="1:3" ht="13.35" hidden="1" customHeight="1" x14ac:dyDescent="0.4">
      <c r="A814" s="337" t="s">
        <v>13</v>
      </c>
      <c r="B814" s="337" t="s">
        <v>894</v>
      </c>
      <c r="C814" s="653">
        <v>21002020</v>
      </c>
    </row>
    <row r="815" spans="1:3" ht="13.35" hidden="1" customHeight="1" x14ac:dyDescent="0.4">
      <c r="A815" s="337" t="s">
        <v>13</v>
      </c>
      <c r="B815" s="337" t="s">
        <v>895</v>
      </c>
      <c r="C815" s="653">
        <v>21004020</v>
      </c>
    </row>
    <row r="816" spans="1:3" ht="13.35" hidden="1" customHeight="1" x14ac:dyDescent="0.4">
      <c r="A816" s="337" t="s">
        <v>13</v>
      </c>
      <c r="B816" s="337" t="s">
        <v>896</v>
      </c>
      <c r="C816" s="653">
        <v>21004010</v>
      </c>
    </row>
    <row r="817" spans="1:3" ht="13.35" hidden="1" customHeight="1" x14ac:dyDescent="0.4">
      <c r="A817" s="337" t="s">
        <v>13</v>
      </c>
      <c r="B817" s="337" t="s">
        <v>897</v>
      </c>
      <c r="C817" s="653">
        <v>21005020</v>
      </c>
    </row>
    <row r="818" spans="1:3" ht="13.35" hidden="1" customHeight="1" x14ac:dyDescent="0.4">
      <c r="A818" s="337" t="s">
        <v>37</v>
      </c>
      <c r="B818" s="337" t="s">
        <v>898</v>
      </c>
      <c r="C818" s="653">
        <v>21003040</v>
      </c>
    </row>
    <row r="819" spans="1:3" ht="13.35" hidden="1" customHeight="1" x14ac:dyDescent="0.4">
      <c r="A819" s="337" t="s">
        <v>37</v>
      </c>
      <c r="B819" s="337" t="s">
        <v>899</v>
      </c>
      <c r="C819" s="653">
        <v>41202010</v>
      </c>
    </row>
    <row r="820" spans="1:3" ht="13.35" hidden="1" customHeight="1" x14ac:dyDescent="0.4">
      <c r="A820" s="337" t="s">
        <v>37</v>
      </c>
      <c r="B820" s="337" t="s">
        <v>900</v>
      </c>
      <c r="C820" s="653">
        <v>41202020</v>
      </c>
    </row>
    <row r="821" spans="1:3" ht="13.35" hidden="1" customHeight="1" x14ac:dyDescent="0.4">
      <c r="A821" s="337" t="s">
        <v>37</v>
      </c>
      <c r="B821" s="337" t="s">
        <v>901</v>
      </c>
      <c r="C821" s="653">
        <v>41201020</v>
      </c>
    </row>
    <row r="822" spans="1:3" ht="13.35" hidden="1" customHeight="1" x14ac:dyDescent="0.4">
      <c r="A822" s="337" t="s">
        <v>37</v>
      </c>
      <c r="B822" s="337" t="s">
        <v>902</v>
      </c>
      <c r="C822" s="653">
        <v>41202030</v>
      </c>
    </row>
    <row r="823" spans="1:3" ht="13.35" hidden="1" customHeight="1" x14ac:dyDescent="0.4">
      <c r="A823" s="337" t="s">
        <v>37</v>
      </c>
      <c r="B823" s="337" t="s">
        <v>903</v>
      </c>
      <c r="C823" s="653">
        <v>41201010</v>
      </c>
    </row>
    <row r="824" spans="1:3" ht="13.35" hidden="1" customHeight="1" x14ac:dyDescent="0.4">
      <c r="A824" s="337" t="s">
        <v>37</v>
      </c>
      <c r="B824" s="337" t="s">
        <v>904</v>
      </c>
      <c r="C824" s="653">
        <v>41202040</v>
      </c>
    </row>
    <row r="825" spans="1:3" ht="13.35" hidden="1" customHeight="1" x14ac:dyDescent="0.4">
      <c r="A825" s="337" t="s">
        <v>37</v>
      </c>
      <c r="B825" s="337" t="s">
        <v>905</v>
      </c>
      <c r="C825" s="653">
        <v>41201030</v>
      </c>
    </row>
    <row r="826" spans="1:3" ht="13.35" hidden="1" customHeight="1" x14ac:dyDescent="0.4">
      <c r="A826" s="337" t="s">
        <v>37</v>
      </c>
      <c r="B826" s="337" t="s">
        <v>906</v>
      </c>
      <c r="C826" s="653">
        <v>41301030</v>
      </c>
    </row>
    <row r="827" spans="1:3" ht="13.35" hidden="1" customHeight="1" x14ac:dyDescent="0.4">
      <c r="A827" s="337" t="s">
        <v>43</v>
      </c>
      <c r="B827" s="337" t="s">
        <v>907</v>
      </c>
      <c r="C827" s="653">
        <v>41302020</v>
      </c>
    </row>
    <row r="828" spans="1:3" ht="13.35" hidden="1" customHeight="1" x14ac:dyDescent="0.4">
      <c r="A828" s="337" t="s">
        <v>43</v>
      </c>
      <c r="B828" s="337" t="s">
        <v>908</v>
      </c>
      <c r="C828" s="653">
        <v>41302010</v>
      </c>
    </row>
    <row r="829" spans="1:3" ht="13.35" hidden="1" customHeight="1" x14ac:dyDescent="0.4">
      <c r="A829" s="337" t="s">
        <v>43</v>
      </c>
      <c r="B829" s="337" t="s">
        <v>909</v>
      </c>
      <c r="C829" s="653">
        <v>41302030</v>
      </c>
    </row>
    <row r="830" spans="1:3" ht="13.35" hidden="1" customHeight="1" x14ac:dyDescent="0.4">
      <c r="A830" s="337" t="s">
        <v>43</v>
      </c>
      <c r="B830" s="337" t="s">
        <v>910</v>
      </c>
      <c r="C830" s="653">
        <v>41304010</v>
      </c>
    </row>
    <row r="831" spans="1:3" ht="13.35" hidden="1" customHeight="1" x14ac:dyDescent="0.4">
      <c r="A831" s="337" t="s">
        <v>43</v>
      </c>
      <c r="B831" s="337" t="s">
        <v>911</v>
      </c>
      <c r="C831" s="653">
        <v>41301040</v>
      </c>
    </row>
    <row r="832" spans="1:3" ht="13.35" hidden="1" customHeight="1" x14ac:dyDescent="0.4">
      <c r="A832" s="337" t="s">
        <v>43</v>
      </c>
      <c r="B832" s="337" t="s">
        <v>912</v>
      </c>
      <c r="C832" s="653">
        <v>41301020</v>
      </c>
    </row>
    <row r="833" spans="1:3" ht="13.35" hidden="1" customHeight="1" x14ac:dyDescent="0.4">
      <c r="A833" s="337" t="s">
        <v>43</v>
      </c>
      <c r="B833" s="337" t="s">
        <v>913</v>
      </c>
      <c r="C833" s="653">
        <v>41301050</v>
      </c>
    </row>
    <row r="834" spans="1:3" ht="13.35" hidden="1" customHeight="1" x14ac:dyDescent="0.4">
      <c r="A834" s="337" t="s">
        <v>60</v>
      </c>
      <c r="B834" s="337" t="s">
        <v>914</v>
      </c>
      <c r="C834" s="653">
        <v>41304020</v>
      </c>
    </row>
    <row r="835" spans="1:3" ht="13.35" hidden="1" customHeight="1" x14ac:dyDescent="0.4">
      <c r="A835" s="337" t="s">
        <v>60</v>
      </c>
      <c r="B835" s="337" t="s">
        <v>915</v>
      </c>
      <c r="C835" s="653">
        <v>41304030</v>
      </c>
    </row>
    <row r="836" spans="1:3" ht="13.35" hidden="1" customHeight="1" x14ac:dyDescent="0.4">
      <c r="A836" s="337" t="s">
        <v>60</v>
      </c>
      <c r="B836" s="337" t="s">
        <v>916</v>
      </c>
      <c r="C836" s="653">
        <v>81101010</v>
      </c>
    </row>
    <row r="837" spans="1:3" ht="13.35" hidden="1" customHeight="1" x14ac:dyDescent="0.4">
      <c r="A837" s="337" t="s">
        <v>60</v>
      </c>
      <c r="B837" s="337" t="s">
        <v>917</v>
      </c>
      <c r="C837" s="653">
        <v>81102020</v>
      </c>
    </row>
    <row r="838" spans="1:3" ht="13.35" hidden="1" customHeight="1" x14ac:dyDescent="0.4">
      <c r="A838" s="337" t="s">
        <v>60</v>
      </c>
      <c r="B838" s="337" t="s">
        <v>60</v>
      </c>
      <c r="C838" s="653">
        <v>81102030</v>
      </c>
    </row>
    <row r="839" spans="1:3" ht="13.35" hidden="1" customHeight="1" x14ac:dyDescent="0.4">
      <c r="A839" s="337" t="s">
        <v>74</v>
      </c>
      <c r="B839" s="337" t="s">
        <v>918</v>
      </c>
      <c r="C839" s="653">
        <v>81101030</v>
      </c>
    </row>
    <row r="840" spans="1:3" ht="13.35" hidden="1" customHeight="1" x14ac:dyDescent="0.4">
      <c r="A840" s="337" t="s">
        <v>74</v>
      </c>
      <c r="B840" s="337" t="s">
        <v>919</v>
      </c>
      <c r="C840" s="653">
        <v>81101040</v>
      </c>
    </row>
    <row r="841" spans="1:3" ht="13.35" hidden="1" customHeight="1" x14ac:dyDescent="0.4">
      <c r="A841" s="337" t="s">
        <v>74</v>
      </c>
      <c r="B841" s="337" t="s">
        <v>920</v>
      </c>
      <c r="C841" s="653">
        <v>81102010</v>
      </c>
    </row>
    <row r="842" spans="1:3" ht="13.35" hidden="1" customHeight="1" x14ac:dyDescent="0.4">
      <c r="A842" s="337" t="s">
        <v>74</v>
      </c>
      <c r="B842" s="337" t="s">
        <v>921</v>
      </c>
      <c r="C842" s="653">
        <v>31602010</v>
      </c>
    </row>
    <row r="843" spans="1:3" ht="13.35" hidden="1" customHeight="1" x14ac:dyDescent="0.4">
      <c r="A843" s="337" t="s">
        <v>74</v>
      </c>
      <c r="B843" s="337" t="s">
        <v>922</v>
      </c>
      <c r="C843" s="653">
        <v>31603010</v>
      </c>
    </row>
    <row r="844" spans="1:3" ht="13.35" hidden="1" customHeight="1" x14ac:dyDescent="0.4">
      <c r="A844" s="337" t="s">
        <v>74</v>
      </c>
      <c r="B844" s="337" t="s">
        <v>923</v>
      </c>
      <c r="C844" s="653">
        <v>31601030</v>
      </c>
    </row>
    <row r="845" spans="1:3" ht="13.35" hidden="1" customHeight="1" x14ac:dyDescent="0.4">
      <c r="A845" s="337" t="s">
        <v>74</v>
      </c>
      <c r="B845" s="337" t="s">
        <v>924</v>
      </c>
      <c r="C845" s="653">
        <v>31603020</v>
      </c>
    </row>
    <row r="846" spans="1:3" ht="13.35" hidden="1" customHeight="1" x14ac:dyDescent="0.4">
      <c r="A846" s="337" t="s">
        <v>74</v>
      </c>
      <c r="B846" s="337" t="s">
        <v>925</v>
      </c>
      <c r="C846" s="653">
        <v>31602020</v>
      </c>
    </row>
    <row r="847" spans="1:3" ht="13.35" hidden="1" customHeight="1" x14ac:dyDescent="0.4">
      <c r="A847" s="337" t="s">
        <v>86</v>
      </c>
      <c r="B847" s="337" t="s">
        <v>926</v>
      </c>
      <c r="C847" s="653">
        <v>31601040</v>
      </c>
    </row>
    <row r="848" spans="1:3" ht="13.35" hidden="1" customHeight="1" x14ac:dyDescent="0.4">
      <c r="A848" s="337" t="s">
        <v>86</v>
      </c>
      <c r="B848" s="337" t="s">
        <v>927</v>
      </c>
      <c r="C848" s="653">
        <v>31402010</v>
      </c>
    </row>
    <row r="849" spans="1:3" ht="13.35" hidden="1" customHeight="1" x14ac:dyDescent="0.4">
      <c r="A849" s="337" t="s">
        <v>86</v>
      </c>
      <c r="B849" s="337" t="s">
        <v>928</v>
      </c>
      <c r="C849" s="653">
        <v>31403010</v>
      </c>
    </row>
    <row r="850" spans="1:3" ht="13.35" hidden="1" customHeight="1" x14ac:dyDescent="0.4">
      <c r="A850" s="337" t="s">
        <v>86</v>
      </c>
      <c r="B850" s="337" t="s">
        <v>86</v>
      </c>
      <c r="C850" s="653">
        <v>31401010</v>
      </c>
    </row>
    <row r="851" spans="1:3" ht="13.35" hidden="1" customHeight="1" x14ac:dyDescent="0.4">
      <c r="A851" s="337" t="s">
        <v>174</v>
      </c>
      <c r="B851" s="337" t="s">
        <v>929</v>
      </c>
      <c r="C851" s="653">
        <v>31401020</v>
      </c>
    </row>
    <row r="852" spans="1:3" ht="13.35" hidden="1" customHeight="1" x14ac:dyDescent="0.4">
      <c r="A852" s="337" t="s">
        <v>174</v>
      </c>
      <c r="B852" s="337" t="s">
        <v>930</v>
      </c>
      <c r="C852" s="653">
        <v>60802030</v>
      </c>
    </row>
    <row r="853" spans="1:3" ht="13.35" hidden="1" customHeight="1" x14ac:dyDescent="0.4">
      <c r="A853" s="337" t="s">
        <v>174</v>
      </c>
      <c r="B853" s="337" t="s">
        <v>931</v>
      </c>
      <c r="C853" s="653">
        <v>60802020</v>
      </c>
    </row>
    <row r="854" spans="1:3" ht="13.35" hidden="1" customHeight="1" x14ac:dyDescent="0.4">
      <c r="A854" s="337" t="s">
        <v>174</v>
      </c>
      <c r="B854" s="337" t="s">
        <v>932</v>
      </c>
      <c r="C854" s="653">
        <v>60802010</v>
      </c>
    </row>
    <row r="855" spans="1:3" ht="13.35" hidden="1" customHeight="1" x14ac:dyDescent="0.4">
      <c r="A855" s="337" t="s">
        <v>174</v>
      </c>
      <c r="B855" s="337" t="s">
        <v>933</v>
      </c>
      <c r="C855" s="653">
        <v>60803010</v>
      </c>
    </row>
    <row r="856" spans="1:3" ht="13.35" hidden="1" customHeight="1" x14ac:dyDescent="0.4">
      <c r="A856" s="337" t="s">
        <v>174</v>
      </c>
      <c r="B856" s="337" t="s">
        <v>934</v>
      </c>
      <c r="C856" s="653">
        <v>60801010</v>
      </c>
    </row>
    <row r="857" spans="1:3" ht="13.35" hidden="1" customHeight="1" x14ac:dyDescent="0.4">
      <c r="A857" s="337" t="s">
        <v>174</v>
      </c>
      <c r="B857" s="337" t="s">
        <v>935</v>
      </c>
      <c r="C857" s="653">
        <v>60803030</v>
      </c>
    </row>
    <row r="858" spans="1:3" ht="13.35" hidden="1" customHeight="1" x14ac:dyDescent="0.4">
      <c r="A858" s="337" t="s">
        <v>185</v>
      </c>
      <c r="B858" s="337" t="s">
        <v>936</v>
      </c>
      <c r="C858" s="653">
        <v>60803040</v>
      </c>
    </row>
    <row r="859" spans="1:3" ht="13.35" hidden="1" customHeight="1" x14ac:dyDescent="0.4">
      <c r="A859" s="337" t="s">
        <v>185</v>
      </c>
      <c r="B859" s="337" t="s">
        <v>937</v>
      </c>
      <c r="C859" s="653">
        <v>71202010</v>
      </c>
    </row>
    <row r="860" spans="1:3" ht="13.35" hidden="1" customHeight="1" x14ac:dyDescent="0.4">
      <c r="A860" s="337" t="s">
        <v>185</v>
      </c>
      <c r="B860" s="337" t="s">
        <v>938</v>
      </c>
      <c r="C860" s="653">
        <v>71201010</v>
      </c>
    </row>
    <row r="861" spans="1:3" ht="13.35" hidden="1" customHeight="1" x14ac:dyDescent="0.4">
      <c r="A861" s="337" t="s">
        <v>185</v>
      </c>
      <c r="B861" s="337" t="s">
        <v>939</v>
      </c>
      <c r="C861" s="653">
        <v>31502010</v>
      </c>
    </row>
    <row r="862" spans="1:3" ht="13.35" hidden="1" customHeight="1" x14ac:dyDescent="0.4">
      <c r="A862" s="337" t="s">
        <v>185</v>
      </c>
      <c r="B862" s="337" t="s">
        <v>940</v>
      </c>
      <c r="C862" s="653">
        <v>31503010</v>
      </c>
    </row>
    <row r="863" spans="1:3" ht="13.35" hidden="1" customHeight="1" x14ac:dyDescent="0.4">
      <c r="A863" s="337" t="s">
        <v>185</v>
      </c>
      <c r="B863" s="337" t="s">
        <v>941</v>
      </c>
      <c r="C863" s="653">
        <v>31501010</v>
      </c>
    </row>
    <row r="864" spans="1:3" ht="13.35" hidden="1" customHeight="1" x14ac:dyDescent="0.4">
      <c r="A864" s="337" t="s">
        <v>185</v>
      </c>
      <c r="B864" s="337" t="s">
        <v>942</v>
      </c>
      <c r="C864" s="653">
        <v>31501020</v>
      </c>
    </row>
    <row r="865" spans="1:3" ht="13.35" hidden="1" customHeight="1" x14ac:dyDescent="0.4">
      <c r="A865" s="337" t="s">
        <v>185</v>
      </c>
      <c r="B865" s="337" t="s">
        <v>943</v>
      </c>
      <c r="C865" s="653">
        <v>21108030</v>
      </c>
    </row>
    <row r="866" spans="1:3" ht="13.35" hidden="1" customHeight="1" x14ac:dyDescent="0.4">
      <c r="A866" s="337" t="s">
        <v>200</v>
      </c>
      <c r="B866" s="337" t="s">
        <v>200</v>
      </c>
      <c r="C866" s="653">
        <v>21103010</v>
      </c>
    </row>
    <row r="867" spans="1:3" ht="13.35" hidden="1" customHeight="1" x14ac:dyDescent="0.4">
      <c r="A867" s="337" t="s">
        <v>200</v>
      </c>
      <c r="B867" s="337" t="s">
        <v>944</v>
      </c>
      <c r="C867" s="653">
        <v>21105020</v>
      </c>
    </row>
    <row r="868" spans="1:3" ht="13.35" hidden="1" customHeight="1" x14ac:dyDescent="0.4">
      <c r="A868" s="337" t="s">
        <v>200</v>
      </c>
      <c r="B868" s="337" t="s">
        <v>945</v>
      </c>
      <c r="C868" s="653">
        <v>21103020</v>
      </c>
    </row>
    <row r="869" spans="1:3" ht="13.35" hidden="1" customHeight="1" x14ac:dyDescent="0.4">
      <c r="A869" s="337" t="s">
        <v>200</v>
      </c>
      <c r="B869" s="337" t="s">
        <v>946</v>
      </c>
      <c r="C869" s="653">
        <v>21101030</v>
      </c>
    </row>
    <row r="870" spans="1:3" ht="13.35" hidden="1" customHeight="1" x14ac:dyDescent="0.4">
      <c r="A870" s="337" t="s">
        <v>200</v>
      </c>
      <c r="B870" s="337" t="s">
        <v>947</v>
      </c>
      <c r="C870" s="653">
        <v>21101040</v>
      </c>
    </row>
    <row r="871" spans="1:3" ht="13.35" hidden="1" customHeight="1" x14ac:dyDescent="0.4">
      <c r="A871" s="337" t="s">
        <v>203</v>
      </c>
      <c r="B871" s="337" t="s">
        <v>948</v>
      </c>
      <c r="C871" s="653">
        <v>21101050</v>
      </c>
    </row>
    <row r="872" spans="1:3" ht="13.35" hidden="1" customHeight="1" x14ac:dyDescent="0.4">
      <c r="A872" s="337" t="s">
        <v>203</v>
      </c>
      <c r="B872" s="337" t="s">
        <v>949</v>
      </c>
      <c r="C872" s="653">
        <v>21101010</v>
      </c>
    </row>
    <row r="873" spans="1:3" ht="13.35" hidden="1" customHeight="1" x14ac:dyDescent="0.4">
      <c r="A873" s="337" t="s">
        <v>203</v>
      </c>
      <c r="B873" s="337" t="s">
        <v>950</v>
      </c>
      <c r="C873" s="653">
        <v>21107020</v>
      </c>
    </row>
    <row r="874" spans="1:3" ht="13.35" hidden="1" customHeight="1" x14ac:dyDescent="0.4">
      <c r="A874" s="337" t="s">
        <v>203</v>
      </c>
      <c r="B874" s="337" t="s">
        <v>951</v>
      </c>
      <c r="C874" s="653">
        <v>21105030</v>
      </c>
    </row>
    <row r="875" spans="1:3" ht="13.35" hidden="1" customHeight="1" x14ac:dyDescent="0.4">
      <c r="A875" s="337" t="s">
        <v>203</v>
      </c>
      <c r="B875" s="337" t="s">
        <v>952</v>
      </c>
      <c r="C875" s="653">
        <v>21104010</v>
      </c>
    </row>
    <row r="876" spans="1:3" ht="13.35" hidden="1" customHeight="1" x14ac:dyDescent="0.4">
      <c r="A876" s="337" t="s">
        <v>203</v>
      </c>
      <c r="B876" s="337" t="s">
        <v>953</v>
      </c>
      <c r="C876" s="653">
        <v>21105010</v>
      </c>
    </row>
    <row r="877" spans="1:3" ht="13.35" hidden="1" customHeight="1" x14ac:dyDescent="0.4">
      <c r="A877" s="337" t="s">
        <v>203</v>
      </c>
      <c r="B877" s="337" t="s">
        <v>954</v>
      </c>
      <c r="C877" s="653">
        <v>21105040</v>
      </c>
    </row>
    <row r="878" spans="1:3" ht="13.35" hidden="1" customHeight="1" x14ac:dyDescent="0.4">
      <c r="A878" s="337" t="s">
        <v>203</v>
      </c>
      <c r="B878" s="337" t="s">
        <v>955</v>
      </c>
      <c r="C878" s="653">
        <v>11301010</v>
      </c>
    </row>
    <row r="879" spans="1:3" ht="13.35" hidden="1" customHeight="1" x14ac:dyDescent="0.4">
      <c r="A879" s="337" t="s">
        <v>203</v>
      </c>
      <c r="B879" s="337" t="s">
        <v>956</v>
      </c>
      <c r="C879" s="653">
        <v>11302030</v>
      </c>
    </row>
    <row r="880" spans="1:3" ht="13.35" hidden="1" customHeight="1" x14ac:dyDescent="0.4">
      <c r="A880" s="337" t="s">
        <v>203</v>
      </c>
      <c r="B880" s="337" t="s">
        <v>957</v>
      </c>
      <c r="C880" s="653">
        <v>11302020</v>
      </c>
    </row>
    <row r="881" spans="1:3" ht="13.35" hidden="1" customHeight="1" x14ac:dyDescent="0.4">
      <c r="A881" s="337" t="s">
        <v>203</v>
      </c>
      <c r="B881" s="337" t="s">
        <v>958</v>
      </c>
      <c r="C881" s="653">
        <v>11302010</v>
      </c>
    </row>
    <row r="882" spans="1:3" ht="13.35" hidden="1" customHeight="1" x14ac:dyDescent="0.4">
      <c r="A882" s="337" t="s">
        <v>203</v>
      </c>
      <c r="B882" s="337" t="s">
        <v>959</v>
      </c>
      <c r="C882" s="653">
        <v>11301020</v>
      </c>
    </row>
    <row r="883" spans="1:3" ht="13.35" hidden="1" customHeight="1" x14ac:dyDescent="0.4">
      <c r="A883" s="337" t="s">
        <v>203</v>
      </c>
      <c r="B883" s="337" t="s">
        <v>960</v>
      </c>
      <c r="C883" s="653">
        <v>11301030</v>
      </c>
    </row>
    <row r="884" spans="1:3" ht="13.35" hidden="1" customHeight="1" x14ac:dyDescent="0.4">
      <c r="A884" s="337" t="s">
        <v>203</v>
      </c>
      <c r="B884" s="337" t="s">
        <v>961</v>
      </c>
      <c r="C884" s="653">
        <v>42202010</v>
      </c>
    </row>
    <row r="885" spans="1:3" ht="13.35" hidden="1" customHeight="1" x14ac:dyDescent="0.4">
      <c r="A885" s="337" t="s">
        <v>247</v>
      </c>
      <c r="B885" s="337" t="s">
        <v>247</v>
      </c>
      <c r="C885" s="653">
        <v>42201020</v>
      </c>
    </row>
    <row r="886" spans="1:3" ht="13.35" hidden="1" customHeight="1" x14ac:dyDescent="0.4">
      <c r="A886" s="337" t="s">
        <v>247</v>
      </c>
      <c r="B886" s="337" t="s">
        <v>962</v>
      </c>
      <c r="C886" s="653">
        <v>42201030</v>
      </c>
    </row>
    <row r="887" spans="1:3" ht="13.35" hidden="1" customHeight="1" x14ac:dyDescent="0.4">
      <c r="A887" s="337" t="s">
        <v>247</v>
      </c>
      <c r="B887" s="337" t="s">
        <v>963</v>
      </c>
      <c r="C887" s="653">
        <v>42201010</v>
      </c>
    </row>
    <row r="888" spans="1:3" ht="13.35" hidden="1" customHeight="1" x14ac:dyDescent="0.4">
      <c r="A888" s="337" t="s">
        <v>247</v>
      </c>
      <c r="B888" s="337" t="s">
        <v>964</v>
      </c>
      <c r="C888" s="653">
        <v>42201040</v>
      </c>
    </row>
    <row r="889" spans="1:3" ht="13.35" hidden="1" customHeight="1" x14ac:dyDescent="0.4">
      <c r="A889" s="337" t="s">
        <v>247</v>
      </c>
      <c r="B889" s="337" t="s">
        <v>965</v>
      </c>
      <c r="C889" s="653">
        <v>42201050</v>
      </c>
    </row>
    <row r="890" spans="1:3" ht="13.35" hidden="1" customHeight="1" x14ac:dyDescent="0.4">
      <c r="A890" s="337" t="s">
        <v>247</v>
      </c>
      <c r="B890" s="337" t="s">
        <v>966</v>
      </c>
      <c r="C890" s="653">
        <v>51104020</v>
      </c>
    </row>
    <row r="891" spans="1:3" ht="13.35" hidden="1" customHeight="1" x14ac:dyDescent="0.4">
      <c r="A891" s="337" t="s">
        <v>247</v>
      </c>
      <c r="B891" s="337" t="s">
        <v>967</v>
      </c>
      <c r="C891" s="653">
        <v>51102010</v>
      </c>
    </row>
    <row r="892" spans="1:3" ht="13.35" hidden="1" customHeight="1" x14ac:dyDescent="0.4">
      <c r="A892" s="337" t="s">
        <v>247</v>
      </c>
      <c r="B892" s="337" t="s">
        <v>968</v>
      </c>
      <c r="C892" s="653">
        <v>51104010</v>
      </c>
    </row>
    <row r="893" spans="1:3" ht="13.35" hidden="1" customHeight="1" x14ac:dyDescent="0.4">
      <c r="A893" s="337" t="s">
        <v>247</v>
      </c>
      <c r="B893" s="337" t="s">
        <v>969</v>
      </c>
      <c r="C893" s="653">
        <v>51104030</v>
      </c>
    </row>
    <row r="894" spans="1:3" ht="13.35" hidden="1" customHeight="1" x14ac:dyDescent="0.4">
      <c r="A894" s="337" t="s">
        <v>275</v>
      </c>
      <c r="B894" s="337" t="s">
        <v>970</v>
      </c>
      <c r="C894" s="653">
        <v>51101020</v>
      </c>
    </row>
    <row r="895" spans="1:3" ht="13.35" hidden="1" customHeight="1" x14ac:dyDescent="0.4">
      <c r="A895" s="337" t="s">
        <v>275</v>
      </c>
      <c r="B895" s="337" t="s">
        <v>971</v>
      </c>
      <c r="C895" s="653">
        <v>51101030</v>
      </c>
    </row>
    <row r="896" spans="1:3" ht="13.35" hidden="1" customHeight="1" x14ac:dyDescent="0.4">
      <c r="A896" s="337" t="s">
        <v>275</v>
      </c>
      <c r="B896" s="337" t="s">
        <v>972</v>
      </c>
      <c r="C896" s="653">
        <v>51102020</v>
      </c>
    </row>
    <row r="897" spans="1:3" ht="13.35" hidden="1" customHeight="1" x14ac:dyDescent="0.4">
      <c r="A897" s="337" t="s">
        <v>275</v>
      </c>
      <c r="B897" s="337" t="s">
        <v>973</v>
      </c>
      <c r="C897" s="653">
        <v>31802010</v>
      </c>
    </row>
    <row r="898" spans="1:3" ht="13.35" hidden="1" customHeight="1" x14ac:dyDescent="0.4">
      <c r="A898" s="337" t="s">
        <v>275</v>
      </c>
      <c r="B898" s="337" t="s">
        <v>974</v>
      </c>
      <c r="C898" s="653">
        <v>31801020</v>
      </c>
    </row>
    <row r="899" spans="1:3" ht="13.35" hidden="1" customHeight="1" x14ac:dyDescent="0.4">
      <c r="A899" s="337" t="s">
        <v>275</v>
      </c>
      <c r="B899" s="337" t="s">
        <v>975</v>
      </c>
      <c r="C899" s="653">
        <v>31801040</v>
      </c>
    </row>
    <row r="900" spans="1:3" ht="13.35" hidden="1" customHeight="1" x14ac:dyDescent="0.4">
      <c r="A900" s="337" t="s">
        <v>275</v>
      </c>
      <c r="B900" s="337" t="s">
        <v>976</v>
      </c>
      <c r="C900" s="653">
        <v>31902010</v>
      </c>
    </row>
    <row r="901" spans="1:3" ht="13.35" hidden="1" customHeight="1" x14ac:dyDescent="0.4">
      <c r="A901" s="337" t="s">
        <v>285</v>
      </c>
      <c r="B901" s="337" t="s">
        <v>285</v>
      </c>
      <c r="C901" s="653">
        <v>31903020</v>
      </c>
    </row>
    <row r="902" spans="1:3" ht="13.35" hidden="1" customHeight="1" x14ac:dyDescent="0.4">
      <c r="A902" s="337" t="s">
        <v>287</v>
      </c>
      <c r="B902" s="337" t="s">
        <v>977</v>
      </c>
      <c r="C902" s="653">
        <v>31901010</v>
      </c>
    </row>
    <row r="903" spans="1:3" ht="13.35" hidden="1" customHeight="1" x14ac:dyDescent="0.4">
      <c r="A903" s="337" t="s">
        <v>287</v>
      </c>
      <c r="B903" s="337" t="s">
        <v>978</v>
      </c>
      <c r="C903" s="653">
        <v>31901020</v>
      </c>
    </row>
    <row r="904" spans="1:3" ht="13.35" hidden="1" customHeight="1" x14ac:dyDescent="0.4">
      <c r="A904" s="337" t="s">
        <v>287</v>
      </c>
      <c r="B904" s="337" t="s">
        <v>979</v>
      </c>
      <c r="C904" s="653">
        <v>10080201</v>
      </c>
    </row>
    <row r="905" spans="1:3" ht="13.35" hidden="1" customHeight="1" x14ac:dyDescent="0.4">
      <c r="A905" s="337" t="s">
        <v>287</v>
      </c>
      <c r="B905" s="337" t="s">
        <v>287</v>
      </c>
      <c r="C905" s="653">
        <v>10080107</v>
      </c>
    </row>
    <row r="906" spans="1:3" ht="13.35" hidden="1" customHeight="1" x14ac:dyDescent="0.4">
      <c r="A906" s="337" t="s">
        <v>287</v>
      </c>
      <c r="B906" s="337" t="s">
        <v>980</v>
      </c>
      <c r="C906" s="653">
        <v>10080202</v>
      </c>
    </row>
    <row r="907" spans="1:3" ht="13.35" hidden="1" customHeight="1" x14ac:dyDescent="0.4">
      <c r="A907" s="337" t="s">
        <v>287</v>
      </c>
      <c r="B907" s="337" t="s">
        <v>981</v>
      </c>
      <c r="C907" s="653">
        <v>10080104</v>
      </c>
    </row>
    <row r="908" spans="1:3" ht="13.35" hidden="1" customHeight="1" x14ac:dyDescent="0.4">
      <c r="A908" s="337" t="s">
        <v>289</v>
      </c>
      <c r="B908" s="337" t="s">
        <v>982</v>
      </c>
      <c r="C908" s="653">
        <v>10080105</v>
      </c>
    </row>
    <row r="909" spans="1:3" ht="13.35" hidden="1" customHeight="1" x14ac:dyDescent="0.4">
      <c r="A909" s="337" t="s">
        <v>289</v>
      </c>
      <c r="B909" s="337" t="s">
        <v>983</v>
      </c>
      <c r="C909" s="653">
        <v>10080203</v>
      </c>
    </row>
    <row r="910" spans="1:3" ht="13.35" hidden="1" customHeight="1" x14ac:dyDescent="0.4">
      <c r="A910" s="337" t="s">
        <v>289</v>
      </c>
      <c r="B910" s="337" t="s">
        <v>984</v>
      </c>
      <c r="C910" s="653">
        <v>10080106</v>
      </c>
    </row>
    <row r="911" spans="1:3" ht="13.35" hidden="1" customHeight="1" x14ac:dyDescent="0.4">
      <c r="A911" s="337" t="s">
        <v>289</v>
      </c>
      <c r="B911" s="337" t="s">
        <v>985</v>
      </c>
      <c r="C911" s="653">
        <v>10080204</v>
      </c>
    </row>
    <row r="912" spans="1:3" ht="13.35" hidden="1" customHeight="1" x14ac:dyDescent="0.4">
      <c r="A912" s="337" t="s">
        <v>289</v>
      </c>
      <c r="B912" s="337" t="s">
        <v>986</v>
      </c>
      <c r="C912" s="653">
        <v>10080101</v>
      </c>
    </row>
    <row r="913" spans="1:3" ht="13.35" hidden="1" customHeight="1" x14ac:dyDescent="0.4">
      <c r="A913" s="337" t="s">
        <v>289</v>
      </c>
      <c r="B913" s="337" t="s">
        <v>987</v>
      </c>
      <c r="C913" s="653">
        <v>41402020</v>
      </c>
    </row>
    <row r="914" spans="1:3" ht="13.35" hidden="1" customHeight="1" x14ac:dyDescent="0.4">
      <c r="A914" s="337" t="s">
        <v>289</v>
      </c>
      <c r="B914" s="337" t="s">
        <v>289</v>
      </c>
      <c r="C914" s="653">
        <v>41402010</v>
      </c>
    </row>
    <row r="915" spans="1:3" ht="13.35" hidden="1" customHeight="1" x14ac:dyDescent="0.4">
      <c r="A915" s="337" t="s">
        <v>289</v>
      </c>
      <c r="B915" s="337" t="s">
        <v>988</v>
      </c>
      <c r="C915" s="653">
        <v>41401030</v>
      </c>
    </row>
    <row r="916" spans="1:3" ht="13.35" hidden="1" customHeight="1" x14ac:dyDescent="0.4">
      <c r="A916" s="337" t="s">
        <v>289</v>
      </c>
      <c r="B916" s="337" t="s">
        <v>989</v>
      </c>
      <c r="C916" s="653">
        <v>41402030</v>
      </c>
    </row>
    <row r="917" spans="1:3" ht="13.35" hidden="1" customHeight="1" x14ac:dyDescent="0.4">
      <c r="A917" s="337" t="s">
        <v>3</v>
      </c>
      <c r="B917" s="337" t="s">
        <v>990</v>
      </c>
      <c r="C917" s="653">
        <v>41402040</v>
      </c>
    </row>
    <row r="918" spans="1:3" ht="13.35" hidden="1" customHeight="1" x14ac:dyDescent="0.4">
      <c r="A918" s="337" t="s">
        <v>3</v>
      </c>
      <c r="B918" s="337" t="s">
        <v>991</v>
      </c>
      <c r="C918" s="653">
        <v>41401040</v>
      </c>
    </row>
    <row r="919" spans="1:3" ht="13.35" hidden="1" customHeight="1" x14ac:dyDescent="0.4">
      <c r="A919" s="337" t="s">
        <v>3</v>
      </c>
      <c r="B919" s="337" t="s">
        <v>992</v>
      </c>
      <c r="C919" s="653">
        <v>41401050</v>
      </c>
    </row>
    <row r="920" spans="1:3" ht="13.35" hidden="1" customHeight="1" x14ac:dyDescent="0.4">
      <c r="A920" s="337" t="s">
        <v>3</v>
      </c>
      <c r="B920" s="337" t="s">
        <v>993</v>
      </c>
      <c r="C920" s="653">
        <v>41401020</v>
      </c>
    </row>
    <row r="921" spans="1:3" ht="13.35" hidden="1" customHeight="1" x14ac:dyDescent="0.4">
      <c r="A921" s="337" t="s">
        <v>3</v>
      </c>
      <c r="B921" s="337" t="s">
        <v>994</v>
      </c>
      <c r="C921" s="653">
        <v>41401060</v>
      </c>
    </row>
    <row r="922" spans="1:3" ht="13.35" hidden="1" customHeight="1" x14ac:dyDescent="0.4">
      <c r="A922" s="337" t="s">
        <v>3</v>
      </c>
      <c r="B922" s="337" t="s">
        <v>995</v>
      </c>
      <c r="C922" s="653">
        <v>41501030</v>
      </c>
    </row>
    <row r="923" spans="1:3" ht="13.35" hidden="1" customHeight="1" x14ac:dyDescent="0.4">
      <c r="A923" s="337" t="s">
        <v>3</v>
      </c>
      <c r="B923" s="337" t="s">
        <v>996</v>
      </c>
      <c r="C923" s="653">
        <v>41501040</v>
      </c>
    </row>
    <row r="924" spans="1:3" ht="13.35" hidden="1" customHeight="1" x14ac:dyDescent="0.4">
      <c r="A924" s="337" t="s">
        <v>3</v>
      </c>
      <c r="B924" s="337" t="s">
        <v>997</v>
      </c>
      <c r="C924" s="653">
        <v>41501050</v>
      </c>
    </row>
    <row r="925" spans="1:3" ht="13.35" hidden="1" customHeight="1" x14ac:dyDescent="0.4">
      <c r="A925" s="337" t="s">
        <v>3</v>
      </c>
      <c r="B925" s="337" t="s">
        <v>998</v>
      </c>
      <c r="C925" s="653">
        <v>41501060</v>
      </c>
    </row>
    <row r="926" spans="1:3" ht="13.35" hidden="1" customHeight="1" x14ac:dyDescent="0.4">
      <c r="A926" s="337" t="s">
        <v>3</v>
      </c>
      <c r="B926" s="337" t="s">
        <v>999</v>
      </c>
      <c r="C926" s="653">
        <v>41502020</v>
      </c>
    </row>
    <row r="927" spans="1:3" ht="13.35" hidden="1" customHeight="1" x14ac:dyDescent="0.4">
      <c r="A927" s="337" t="s">
        <v>3</v>
      </c>
      <c r="B927" s="337" t="s">
        <v>1000</v>
      </c>
      <c r="C927" s="653">
        <v>41501020</v>
      </c>
    </row>
    <row r="928" spans="1:3" ht="13.35" hidden="1" customHeight="1" x14ac:dyDescent="0.4">
      <c r="A928" s="337" t="s">
        <v>3</v>
      </c>
      <c r="B928" s="337" t="s">
        <v>3</v>
      </c>
      <c r="C928" s="653">
        <v>41502010</v>
      </c>
    </row>
    <row r="929" spans="1:3" ht="13.35" hidden="1" customHeight="1" x14ac:dyDescent="0.4">
      <c r="A929" s="337" t="s">
        <v>69</v>
      </c>
      <c r="B929" s="337" t="s">
        <v>1001</v>
      </c>
      <c r="C929" s="653">
        <v>30104990</v>
      </c>
    </row>
    <row r="930" spans="1:3" ht="13.35" hidden="1" customHeight="1" x14ac:dyDescent="0.4">
      <c r="A930" s="337" t="s">
        <v>69</v>
      </c>
      <c r="B930" s="337" t="s">
        <v>1002</v>
      </c>
      <c r="C930" s="653">
        <v>30104980</v>
      </c>
    </row>
    <row r="931" spans="1:3" ht="13.35" hidden="1" customHeight="1" x14ac:dyDescent="0.4">
      <c r="A931" s="337" t="s">
        <v>69</v>
      </c>
      <c r="B931" s="337" t="s">
        <v>1003</v>
      </c>
      <c r="C931" s="653">
        <v>30101910</v>
      </c>
    </row>
    <row r="932" spans="1:3" ht="13.35" hidden="1" customHeight="1" x14ac:dyDescent="0.4">
      <c r="A932" s="337" t="s">
        <v>69</v>
      </c>
      <c r="B932" s="337" t="s">
        <v>1004</v>
      </c>
      <c r="C932" s="653">
        <v>30107010</v>
      </c>
    </row>
    <row r="933" spans="1:3" ht="13.35" hidden="1" customHeight="1" x14ac:dyDescent="0.4">
      <c r="A933" s="337" t="s">
        <v>69</v>
      </c>
      <c r="B933" s="337" t="s">
        <v>1005</v>
      </c>
      <c r="C933" s="653">
        <v>30101920</v>
      </c>
    </row>
    <row r="934" spans="1:3" ht="13.35" hidden="1" customHeight="1" x14ac:dyDescent="0.4">
      <c r="A934" s="337" t="s">
        <v>69</v>
      </c>
      <c r="B934" s="337" t="s">
        <v>1006</v>
      </c>
      <c r="C934" s="653">
        <v>30105920</v>
      </c>
    </row>
    <row r="935" spans="1:3" ht="13.35" hidden="1" customHeight="1" x14ac:dyDescent="0.4">
      <c r="A935" s="337" t="s">
        <v>69</v>
      </c>
      <c r="B935" s="337" t="s">
        <v>1007</v>
      </c>
      <c r="C935" s="653">
        <v>30101930</v>
      </c>
    </row>
    <row r="936" spans="1:3" ht="13.35" hidden="1" customHeight="1" x14ac:dyDescent="0.4">
      <c r="A936" s="337" t="s">
        <v>69</v>
      </c>
      <c r="B936" s="337" t="s">
        <v>1008</v>
      </c>
      <c r="C936" s="653">
        <v>30101940</v>
      </c>
    </row>
    <row r="937" spans="1:3" ht="13.35" hidden="1" customHeight="1" x14ac:dyDescent="0.4">
      <c r="A937" s="337" t="s">
        <v>69</v>
      </c>
      <c r="B937" s="337" t="s">
        <v>69</v>
      </c>
      <c r="C937" s="653">
        <v>30106920</v>
      </c>
    </row>
    <row r="938" spans="1:3" ht="13.35" hidden="1" customHeight="1" x14ac:dyDescent="0.4">
      <c r="A938" s="337" t="s">
        <v>84</v>
      </c>
      <c r="B938" s="337" t="s">
        <v>1009</v>
      </c>
      <c r="C938" s="653">
        <v>30106930</v>
      </c>
    </row>
    <row r="939" spans="1:3" ht="13.35" hidden="1" customHeight="1" x14ac:dyDescent="0.4">
      <c r="A939" s="337" t="s">
        <v>84</v>
      </c>
      <c r="B939" s="337" t="s">
        <v>84</v>
      </c>
      <c r="C939" s="653">
        <v>30101950</v>
      </c>
    </row>
    <row r="940" spans="1:3" ht="13.35" hidden="1" customHeight="1" x14ac:dyDescent="0.4">
      <c r="A940" s="337" t="s">
        <v>84</v>
      </c>
      <c r="B940" s="337" t="s">
        <v>1010</v>
      </c>
      <c r="C940" s="653">
        <v>30102910</v>
      </c>
    </row>
    <row r="941" spans="1:3" ht="13.35" hidden="1" customHeight="1" x14ac:dyDescent="0.4">
      <c r="A941" s="337" t="s">
        <v>100</v>
      </c>
      <c r="B941" s="337" t="s">
        <v>1011</v>
      </c>
      <c r="C941" s="653">
        <v>30103920</v>
      </c>
    </row>
    <row r="942" spans="1:3" ht="13.35" hidden="1" customHeight="1" x14ac:dyDescent="0.4">
      <c r="A942" s="337" t="s">
        <v>100</v>
      </c>
      <c r="B942" s="337" t="s">
        <v>1012</v>
      </c>
      <c r="C942" s="653">
        <v>30102920</v>
      </c>
    </row>
    <row r="943" spans="1:3" ht="13.35" hidden="1" customHeight="1" x14ac:dyDescent="0.4">
      <c r="A943" s="337" t="s">
        <v>100</v>
      </c>
      <c r="B943" s="337" t="s">
        <v>1013</v>
      </c>
      <c r="C943" s="653">
        <v>30107020</v>
      </c>
    </row>
    <row r="944" spans="1:3" ht="13.35" hidden="1" customHeight="1" x14ac:dyDescent="0.4">
      <c r="A944" s="337" t="s">
        <v>100</v>
      </c>
      <c r="B944" s="337" t="s">
        <v>1014</v>
      </c>
      <c r="C944" s="653">
        <v>30107050</v>
      </c>
    </row>
    <row r="945" spans="1:3" ht="13.35" hidden="1" customHeight="1" x14ac:dyDescent="0.4">
      <c r="A945" s="337" t="s">
        <v>100</v>
      </c>
      <c r="B945" s="337" t="s">
        <v>1015</v>
      </c>
      <c r="C945" s="653">
        <v>30103910</v>
      </c>
    </row>
    <row r="946" spans="1:3" ht="13.35" hidden="1" customHeight="1" x14ac:dyDescent="0.4">
      <c r="A946" s="337" t="s">
        <v>100</v>
      </c>
      <c r="B946" s="337" t="s">
        <v>1016</v>
      </c>
      <c r="C946" s="653">
        <v>30105910</v>
      </c>
    </row>
    <row r="947" spans="1:3" ht="13.35" hidden="1" customHeight="1" x14ac:dyDescent="0.4">
      <c r="A947" s="337" t="s">
        <v>100</v>
      </c>
      <c r="B947" s="337" t="s">
        <v>1017</v>
      </c>
      <c r="C947" s="653">
        <v>30107040</v>
      </c>
    </row>
    <row r="948" spans="1:3" ht="13.35" hidden="1" customHeight="1" x14ac:dyDescent="0.4">
      <c r="A948" s="337" t="s">
        <v>100</v>
      </c>
      <c r="B948" s="337" t="s">
        <v>1018</v>
      </c>
      <c r="C948" s="653">
        <v>30106910</v>
      </c>
    </row>
    <row r="949" spans="1:3" ht="13.35" hidden="1" customHeight="1" x14ac:dyDescent="0.4">
      <c r="A949" s="337" t="s">
        <v>100</v>
      </c>
      <c r="B949" s="337" t="s">
        <v>1019</v>
      </c>
      <c r="C949" s="653">
        <v>30107030</v>
      </c>
    </row>
    <row r="950" spans="1:3" ht="13.35" hidden="1" customHeight="1" x14ac:dyDescent="0.4">
      <c r="A950" s="337" t="s">
        <v>100</v>
      </c>
      <c r="B950" s="337" t="s">
        <v>1020</v>
      </c>
      <c r="C950" s="653">
        <v>30101960</v>
      </c>
    </row>
    <row r="951" spans="1:3" ht="13.35" hidden="1" customHeight="1" x14ac:dyDescent="0.4">
      <c r="A951" s="337" t="s">
        <v>100</v>
      </c>
      <c r="B951" s="337" t="s">
        <v>1021</v>
      </c>
      <c r="C951" s="653">
        <v>21302010</v>
      </c>
    </row>
    <row r="952" spans="1:3" ht="13.35" hidden="1" customHeight="1" x14ac:dyDescent="0.4">
      <c r="A952" s="337" t="s">
        <v>100</v>
      </c>
      <c r="B952" s="337" t="s">
        <v>1022</v>
      </c>
      <c r="C952" s="653">
        <v>21306020</v>
      </c>
    </row>
    <row r="953" spans="1:3" ht="13.35" hidden="1" customHeight="1" x14ac:dyDescent="0.4">
      <c r="A953" s="337" t="s">
        <v>100</v>
      </c>
      <c r="B953" s="337" t="s">
        <v>1023</v>
      </c>
      <c r="C953" s="653">
        <v>21303020</v>
      </c>
    </row>
    <row r="954" spans="1:3" ht="13.35" hidden="1" customHeight="1" x14ac:dyDescent="0.4">
      <c r="A954" s="337" t="s">
        <v>100</v>
      </c>
      <c r="B954" s="337" t="s">
        <v>100</v>
      </c>
      <c r="C954" s="653">
        <v>21303030</v>
      </c>
    </row>
    <row r="955" spans="1:3" ht="13.35" hidden="1" customHeight="1" x14ac:dyDescent="0.4">
      <c r="A955" s="337" t="s">
        <v>116</v>
      </c>
      <c r="B955" s="337" t="s">
        <v>1024</v>
      </c>
      <c r="C955" s="653">
        <v>21301000</v>
      </c>
    </row>
    <row r="956" spans="1:3" ht="13.35" hidden="1" customHeight="1" x14ac:dyDescent="0.4">
      <c r="A956" s="337" t="s">
        <v>116</v>
      </c>
      <c r="B956" s="337" t="s">
        <v>1025</v>
      </c>
      <c r="C956" s="653">
        <v>21302020</v>
      </c>
    </row>
    <row r="957" spans="1:3" ht="13.35" hidden="1" customHeight="1" x14ac:dyDescent="0.4">
      <c r="A957" s="337" t="s">
        <v>116</v>
      </c>
      <c r="B957" s="337" t="s">
        <v>1026</v>
      </c>
      <c r="C957" s="653">
        <v>21304010</v>
      </c>
    </row>
    <row r="958" spans="1:3" ht="13.35" hidden="1" customHeight="1" x14ac:dyDescent="0.4">
      <c r="A958" s="337" t="s">
        <v>116</v>
      </c>
      <c r="B958" s="337" t="s">
        <v>1027</v>
      </c>
      <c r="C958" s="653">
        <v>21301020</v>
      </c>
    </row>
    <row r="959" spans="1:3" ht="13.35" hidden="1" customHeight="1" x14ac:dyDescent="0.4">
      <c r="A959" s="337" t="s">
        <v>116</v>
      </c>
      <c r="B959" s="337" t="s">
        <v>1028</v>
      </c>
      <c r="C959" s="653">
        <v>21304020</v>
      </c>
    </row>
    <row r="960" spans="1:3" ht="13.35" hidden="1" customHeight="1" x14ac:dyDescent="0.4">
      <c r="A960" s="337" t="s">
        <v>116</v>
      </c>
      <c r="B960" s="337" t="s">
        <v>1029</v>
      </c>
      <c r="C960" s="653">
        <v>21301010</v>
      </c>
    </row>
    <row r="961" spans="1:3" ht="13.35" hidden="1" customHeight="1" x14ac:dyDescent="0.4">
      <c r="A961" s="337" t="s">
        <v>116</v>
      </c>
      <c r="B961" s="337" t="s">
        <v>1030</v>
      </c>
      <c r="C961" s="653">
        <v>21305010</v>
      </c>
    </row>
    <row r="962" spans="1:3" ht="13.35" hidden="1" customHeight="1" x14ac:dyDescent="0.4">
      <c r="A962" s="337" t="s">
        <v>116</v>
      </c>
      <c r="B962" s="337" t="s">
        <v>1031</v>
      </c>
      <c r="C962" s="653">
        <v>21301030</v>
      </c>
    </row>
    <row r="963" spans="1:3" ht="13.35" hidden="1" customHeight="1" x14ac:dyDescent="0.4">
      <c r="A963" s="337" t="s">
        <v>116</v>
      </c>
      <c r="B963" s="337" t="s">
        <v>1032</v>
      </c>
      <c r="C963" s="653">
        <v>21301040</v>
      </c>
    </row>
    <row r="964" spans="1:3" ht="13.35" hidden="1" customHeight="1" x14ac:dyDescent="0.4">
      <c r="A964" s="337" t="s">
        <v>122</v>
      </c>
      <c r="B964" s="337" t="s">
        <v>1033</v>
      </c>
      <c r="C964" s="653">
        <v>21305020</v>
      </c>
    </row>
    <row r="965" spans="1:3" ht="13.35" hidden="1" customHeight="1" x14ac:dyDescent="0.4">
      <c r="A965" s="337" t="s">
        <v>122</v>
      </c>
      <c r="B965" s="337" t="s">
        <v>1034</v>
      </c>
      <c r="C965" s="653">
        <v>21402010</v>
      </c>
    </row>
    <row r="966" spans="1:3" ht="13.35" hidden="1" customHeight="1" x14ac:dyDescent="0.4">
      <c r="A966" s="337" t="s">
        <v>122</v>
      </c>
      <c r="B966" s="337" t="s">
        <v>1035</v>
      </c>
      <c r="C966" s="653">
        <v>21401020</v>
      </c>
    </row>
    <row r="967" spans="1:3" ht="13.35" hidden="1" customHeight="1" x14ac:dyDescent="0.4">
      <c r="A967" s="337" t="s">
        <v>122</v>
      </c>
      <c r="B967" s="337" t="s">
        <v>1036</v>
      </c>
      <c r="C967" s="653">
        <v>21402020</v>
      </c>
    </row>
    <row r="968" spans="1:3" ht="13.35" hidden="1" customHeight="1" x14ac:dyDescent="0.4">
      <c r="A968" s="337" t="s">
        <v>122</v>
      </c>
      <c r="B968" s="337" t="s">
        <v>1037</v>
      </c>
      <c r="C968" s="653">
        <v>21402030</v>
      </c>
    </row>
    <row r="969" spans="1:3" ht="13.35" hidden="1" customHeight="1" x14ac:dyDescent="0.4">
      <c r="A969" s="337" t="s">
        <v>122</v>
      </c>
      <c r="B969" s="337" t="s">
        <v>1038</v>
      </c>
      <c r="C969" s="653">
        <v>21401010</v>
      </c>
    </row>
    <row r="970" spans="1:3" ht="13.35" hidden="1" customHeight="1" x14ac:dyDescent="0.4">
      <c r="A970" s="337" t="s">
        <v>122</v>
      </c>
      <c r="B970" s="337" t="s">
        <v>1039</v>
      </c>
      <c r="C970" s="653">
        <v>21402040</v>
      </c>
    </row>
    <row r="971" spans="1:3" ht="13.35" hidden="1" customHeight="1" x14ac:dyDescent="0.4">
      <c r="A971" s="337" t="s">
        <v>122</v>
      </c>
      <c r="B971" s="337" t="s">
        <v>1040</v>
      </c>
      <c r="C971" s="653">
        <v>11401010</v>
      </c>
    </row>
    <row r="972" spans="1:3" ht="13.35" hidden="1" customHeight="1" x14ac:dyDescent="0.4">
      <c r="A972" s="337" t="s">
        <v>122</v>
      </c>
      <c r="B972" s="337" t="s">
        <v>122</v>
      </c>
      <c r="C972" s="653">
        <v>11402010</v>
      </c>
    </row>
    <row r="973" spans="1:3" ht="13.35" hidden="1" customHeight="1" x14ac:dyDescent="0.4">
      <c r="A973" s="337" t="s">
        <v>130</v>
      </c>
      <c r="B973" s="337" t="s">
        <v>1041</v>
      </c>
      <c r="C973" s="653">
        <v>11401020</v>
      </c>
    </row>
    <row r="974" spans="1:3" ht="13.35" hidden="1" customHeight="1" x14ac:dyDescent="0.4">
      <c r="A974" s="337" t="s">
        <v>130</v>
      </c>
      <c r="B974" s="337" t="s">
        <v>1042</v>
      </c>
      <c r="C974" s="653">
        <v>11402910</v>
      </c>
    </row>
    <row r="975" spans="1:3" ht="13.35" hidden="1" customHeight="1" x14ac:dyDescent="0.4">
      <c r="A975" s="337" t="s">
        <v>130</v>
      </c>
      <c r="B975" s="337" t="s">
        <v>1043</v>
      </c>
      <c r="C975" s="653">
        <v>11402020</v>
      </c>
    </row>
    <row r="976" spans="1:3" ht="13.35" hidden="1" customHeight="1" x14ac:dyDescent="0.4">
      <c r="A976" s="337" t="s">
        <v>130</v>
      </c>
      <c r="B976" s="337" t="s">
        <v>1044</v>
      </c>
      <c r="C976" s="653">
        <v>71301010</v>
      </c>
    </row>
    <row r="977" spans="1:3" ht="13.35" hidden="1" customHeight="1" x14ac:dyDescent="0.4">
      <c r="A977" s="337" t="s">
        <v>165</v>
      </c>
      <c r="B977" s="337" t="s">
        <v>165</v>
      </c>
      <c r="C977" s="653">
        <v>71302080</v>
      </c>
    </row>
    <row r="978" spans="1:3" ht="13.35" hidden="1" customHeight="1" x14ac:dyDescent="0.4">
      <c r="A978" s="337" t="s">
        <v>165</v>
      </c>
      <c r="B978" s="337" t="s">
        <v>1045</v>
      </c>
      <c r="C978" s="653">
        <v>71302020</v>
      </c>
    </row>
    <row r="979" spans="1:3" ht="13.35" hidden="1" customHeight="1" x14ac:dyDescent="0.4">
      <c r="A979" s="337" t="s">
        <v>165</v>
      </c>
      <c r="B979" s="337" t="s">
        <v>1046</v>
      </c>
      <c r="C979" s="653">
        <v>41602020</v>
      </c>
    </row>
    <row r="980" spans="1:3" ht="13.35" hidden="1" customHeight="1" x14ac:dyDescent="0.4">
      <c r="A980" s="337" t="s">
        <v>165</v>
      </c>
      <c r="B980" s="337" t="s">
        <v>1047</v>
      </c>
      <c r="C980" s="653">
        <v>41602030</v>
      </c>
    </row>
    <row r="981" spans="1:3" ht="13.35" hidden="1" customHeight="1" x14ac:dyDescent="0.4">
      <c r="A981" s="337" t="s">
        <v>165</v>
      </c>
      <c r="B981" s="337" t="s">
        <v>1048</v>
      </c>
      <c r="C981" s="653">
        <v>41602040</v>
      </c>
    </row>
    <row r="982" spans="1:3" ht="13.35" hidden="1" customHeight="1" x14ac:dyDescent="0.4">
      <c r="A982" s="337" t="s">
        <v>165</v>
      </c>
      <c r="B982" s="337" t="s">
        <v>1049</v>
      </c>
      <c r="C982" s="653">
        <v>41602050</v>
      </c>
    </row>
    <row r="983" spans="1:3" ht="13.35" hidden="1" customHeight="1" x14ac:dyDescent="0.4">
      <c r="A983" s="337" t="s">
        <v>168</v>
      </c>
      <c r="B983" s="337" t="s">
        <v>168</v>
      </c>
      <c r="C983" s="653">
        <v>11502010</v>
      </c>
    </row>
    <row r="984" spans="1:3" ht="13.35" hidden="1" customHeight="1" x14ac:dyDescent="0.4">
      <c r="A984" s="337" t="s">
        <v>168</v>
      </c>
      <c r="B984" s="337" t="s">
        <v>1050</v>
      </c>
      <c r="C984" s="653">
        <v>11502020</v>
      </c>
    </row>
    <row r="985" spans="1:3" ht="13.35" hidden="1" customHeight="1" x14ac:dyDescent="0.4">
      <c r="A985" s="337" t="s">
        <v>168</v>
      </c>
      <c r="B985" s="337" t="s">
        <v>1051</v>
      </c>
      <c r="C985" s="653">
        <v>11502000</v>
      </c>
    </row>
    <row r="986" spans="1:3" ht="13.35" hidden="1" customHeight="1" x14ac:dyDescent="0.4">
      <c r="A986" s="337" t="s">
        <v>168</v>
      </c>
      <c r="B986" s="337" t="s">
        <v>1052</v>
      </c>
      <c r="C986" s="653">
        <v>11501020</v>
      </c>
    </row>
    <row r="987" spans="1:3" ht="13.35" hidden="1" customHeight="1" x14ac:dyDescent="0.4">
      <c r="A987" s="337" t="s">
        <v>168</v>
      </c>
      <c r="B987" s="337" t="s">
        <v>1053</v>
      </c>
      <c r="C987" s="653">
        <v>11501010</v>
      </c>
    </row>
    <row r="988" spans="1:3" ht="13.35" hidden="1" customHeight="1" x14ac:dyDescent="0.4">
      <c r="A988" s="337" t="s">
        <v>168</v>
      </c>
      <c r="B988" s="337" t="s">
        <v>1054</v>
      </c>
      <c r="C988" s="653">
        <v>11501030</v>
      </c>
    </row>
    <row r="989" spans="1:3" ht="13.35" hidden="1" customHeight="1" x14ac:dyDescent="0.4">
      <c r="A989" s="337" t="s">
        <v>168</v>
      </c>
      <c r="B989" s="337" t="s">
        <v>1055</v>
      </c>
      <c r="C989" s="653">
        <v>11020000</v>
      </c>
    </row>
    <row r="990" spans="1:3" ht="13.35" hidden="1" customHeight="1" x14ac:dyDescent="0.4">
      <c r="A990" s="337" t="s">
        <v>168</v>
      </c>
      <c r="B990" s="337" t="s">
        <v>1056</v>
      </c>
      <c r="C990" s="653">
        <v>21501020</v>
      </c>
    </row>
    <row r="991" spans="1:3" ht="13.35" hidden="1" customHeight="1" x14ac:dyDescent="0.4">
      <c r="A991" s="337" t="s">
        <v>168</v>
      </c>
      <c r="B991" s="337" t="s">
        <v>1057</v>
      </c>
      <c r="C991" s="653">
        <v>21503010</v>
      </c>
    </row>
    <row r="992" spans="1:3" ht="13.35" hidden="1" customHeight="1" x14ac:dyDescent="0.4">
      <c r="A992" s="337" t="s">
        <v>168</v>
      </c>
      <c r="B992" s="337" t="s">
        <v>1058</v>
      </c>
      <c r="C992" s="653">
        <v>21502010</v>
      </c>
    </row>
    <row r="993" spans="1:3" ht="13.35" hidden="1" customHeight="1" x14ac:dyDescent="0.4">
      <c r="A993" s="337" t="s">
        <v>168</v>
      </c>
      <c r="B993" s="337" t="s">
        <v>1059</v>
      </c>
      <c r="C993" s="653">
        <v>21501010</v>
      </c>
    </row>
    <row r="994" spans="1:3" ht="13.35" hidden="1" customHeight="1" x14ac:dyDescent="0.4">
      <c r="A994" s="337" t="s">
        <v>168</v>
      </c>
      <c r="B994" s="337" t="s">
        <v>1060</v>
      </c>
      <c r="C994" s="653">
        <v>21503020</v>
      </c>
    </row>
    <row r="995" spans="1:3" ht="13.35" hidden="1" customHeight="1" x14ac:dyDescent="0.4">
      <c r="A995" s="337" t="s">
        <v>168</v>
      </c>
      <c r="B995" s="337" t="s">
        <v>1061</v>
      </c>
      <c r="C995" s="653">
        <v>21504020</v>
      </c>
    </row>
    <row r="996" spans="1:3" ht="13.35" hidden="1" customHeight="1" x14ac:dyDescent="0.4">
      <c r="A996" s="337" t="s">
        <v>168</v>
      </c>
      <c r="B996" s="337" t="s">
        <v>1062</v>
      </c>
      <c r="C996" s="653">
        <v>21504010</v>
      </c>
    </row>
    <row r="997" spans="1:3" ht="13.35" hidden="1" customHeight="1" x14ac:dyDescent="0.4">
      <c r="A997" s="337" t="s">
        <v>168</v>
      </c>
      <c r="B997" s="337" t="s">
        <v>1063</v>
      </c>
      <c r="C997" s="653">
        <v>21502020</v>
      </c>
    </row>
    <row r="998" spans="1:3" ht="13.35" hidden="1" customHeight="1" x14ac:dyDescent="0.4">
      <c r="A998" s="337" t="s">
        <v>168</v>
      </c>
      <c r="B998" s="337" t="s">
        <v>1064</v>
      </c>
      <c r="C998" s="653">
        <v>81201020</v>
      </c>
    </row>
    <row r="999" spans="1:3" ht="13.35" hidden="1" customHeight="1" x14ac:dyDescent="0.4">
      <c r="A999" s="337" t="s">
        <v>183</v>
      </c>
      <c r="B999" s="337" t="s">
        <v>1065</v>
      </c>
      <c r="C999" s="653">
        <v>81203000</v>
      </c>
    </row>
    <row r="1000" spans="1:3" ht="13.35" hidden="1" customHeight="1" x14ac:dyDescent="0.4">
      <c r="A1000" s="337" t="s">
        <v>183</v>
      </c>
      <c r="B1000" s="337" t="s">
        <v>1066</v>
      </c>
      <c r="C1000" s="653">
        <v>81203020</v>
      </c>
    </row>
    <row r="1001" spans="1:3" ht="13.35" hidden="1" customHeight="1" x14ac:dyDescent="0.4">
      <c r="A1001" s="337" t="s">
        <v>183</v>
      </c>
      <c r="B1001" s="337" t="s">
        <v>1067</v>
      </c>
      <c r="C1001" s="653">
        <v>81202020</v>
      </c>
    </row>
    <row r="1002" spans="1:3" ht="13.35" hidden="1" customHeight="1" x14ac:dyDescent="0.4">
      <c r="A1002" s="337" t="s">
        <v>183</v>
      </c>
      <c r="B1002" s="337" t="s">
        <v>1068</v>
      </c>
      <c r="C1002" s="653">
        <v>81201030</v>
      </c>
    </row>
    <row r="1003" spans="1:3" ht="13.35" hidden="1" customHeight="1" x14ac:dyDescent="0.4">
      <c r="A1003" s="337" t="s">
        <v>183</v>
      </c>
      <c r="B1003" s="337" t="s">
        <v>1069</v>
      </c>
      <c r="C1003" s="653">
        <v>81201040</v>
      </c>
    </row>
    <row r="1004" spans="1:3" ht="13.35" hidden="1" customHeight="1" x14ac:dyDescent="0.4">
      <c r="A1004" s="337" t="s">
        <v>183</v>
      </c>
      <c r="B1004" s="337" t="s">
        <v>1070</v>
      </c>
      <c r="C1004" s="653">
        <v>81202010</v>
      </c>
    </row>
    <row r="1005" spans="1:3" ht="13.35" hidden="1" customHeight="1" x14ac:dyDescent="0.4">
      <c r="A1005" s="337" t="s">
        <v>183</v>
      </c>
      <c r="B1005" s="337" t="s">
        <v>1071</v>
      </c>
      <c r="C1005" s="653">
        <v>81201010</v>
      </c>
    </row>
    <row r="1006" spans="1:3" ht="13.35" hidden="1" customHeight="1" x14ac:dyDescent="0.4">
      <c r="A1006" s="337" t="s">
        <v>183</v>
      </c>
      <c r="B1006" s="337" t="s">
        <v>1072</v>
      </c>
      <c r="C1006" s="653">
        <v>81203030</v>
      </c>
    </row>
    <row r="1007" spans="1:3" ht="13.35" hidden="1" customHeight="1" x14ac:dyDescent="0.4">
      <c r="A1007" s="337" t="s">
        <v>183</v>
      </c>
      <c r="B1007" s="337" t="s">
        <v>183</v>
      </c>
      <c r="C1007" s="653">
        <v>41702010</v>
      </c>
    </row>
    <row r="1008" spans="1:3" ht="13.35" hidden="1" customHeight="1" x14ac:dyDescent="0.4">
      <c r="A1008" s="337" t="s">
        <v>243</v>
      </c>
      <c r="B1008" s="337" t="s">
        <v>243</v>
      </c>
      <c r="C1008" s="653">
        <v>41702020</v>
      </c>
    </row>
    <row r="1009" spans="1:3" ht="13.35" hidden="1" customHeight="1" x14ac:dyDescent="0.4">
      <c r="A1009" s="337" t="s">
        <v>243</v>
      </c>
      <c r="B1009" s="337" t="s">
        <v>1073</v>
      </c>
      <c r="C1009" s="653">
        <v>41701030</v>
      </c>
    </row>
    <row r="1010" spans="1:3" ht="13.35" hidden="1" customHeight="1" x14ac:dyDescent="0.4">
      <c r="A1010" s="337" t="s">
        <v>243</v>
      </c>
      <c r="B1010" s="337" t="s">
        <v>1074</v>
      </c>
      <c r="C1010" s="653">
        <v>41701040</v>
      </c>
    </row>
    <row r="1011" spans="1:3" ht="13.35" hidden="1" customHeight="1" x14ac:dyDescent="0.4">
      <c r="A1011" s="337" t="s">
        <v>243</v>
      </c>
      <c r="B1011" s="337" t="s">
        <v>1075</v>
      </c>
      <c r="C1011" s="653">
        <v>41703020</v>
      </c>
    </row>
    <row r="1012" spans="1:3" ht="13.35" hidden="1" customHeight="1" x14ac:dyDescent="0.4">
      <c r="A1012" s="337" t="s">
        <v>243</v>
      </c>
      <c r="B1012" s="337" t="s">
        <v>1076</v>
      </c>
      <c r="C1012" s="653">
        <v>41702040</v>
      </c>
    </row>
    <row r="1013" spans="1:3" ht="13.35" hidden="1" customHeight="1" x14ac:dyDescent="0.4">
      <c r="A1013" s="337" t="s">
        <v>243</v>
      </c>
      <c r="B1013" s="337" t="s">
        <v>1077</v>
      </c>
      <c r="C1013" s="653">
        <v>41703010</v>
      </c>
    </row>
    <row r="1014" spans="1:3" ht="13.35" hidden="1" customHeight="1" x14ac:dyDescent="0.4">
      <c r="A1014" s="337" t="s">
        <v>243</v>
      </c>
      <c r="B1014" s="337" t="s">
        <v>1078</v>
      </c>
      <c r="C1014" s="653">
        <v>41703030</v>
      </c>
    </row>
    <row r="1015" spans="1:3" ht="13.35" hidden="1" customHeight="1" x14ac:dyDescent="0.4">
      <c r="A1015" s="337" t="s">
        <v>243</v>
      </c>
      <c r="B1015" s="337" t="s">
        <v>1079</v>
      </c>
      <c r="C1015" s="653">
        <v>41702050</v>
      </c>
    </row>
    <row r="1016" spans="1:3" ht="13.35" hidden="1" customHeight="1" x14ac:dyDescent="0.4">
      <c r="A1016" s="337" t="s">
        <v>243</v>
      </c>
      <c r="B1016" s="337" t="s">
        <v>1080</v>
      </c>
      <c r="C1016" s="653">
        <v>41701050</v>
      </c>
    </row>
    <row r="1017" spans="1:3" ht="13.35" hidden="1" customHeight="1" x14ac:dyDescent="0.4">
      <c r="A1017" s="337" t="s">
        <v>243</v>
      </c>
      <c r="B1017" s="337" t="s">
        <v>1081</v>
      </c>
      <c r="C1017" s="653">
        <v>41701010</v>
      </c>
    </row>
    <row r="1018" spans="1:3" ht="13.35" hidden="1" customHeight="1" x14ac:dyDescent="0.4">
      <c r="A1018" s="337" t="s">
        <v>243</v>
      </c>
      <c r="B1018" s="337" t="s">
        <v>1082</v>
      </c>
      <c r="C1018" s="653">
        <v>41703040</v>
      </c>
    </row>
    <row r="1019" spans="1:3" ht="13.35" hidden="1" customHeight="1" x14ac:dyDescent="0.4">
      <c r="A1019" s="337" t="s">
        <v>252</v>
      </c>
      <c r="B1019" s="337" t="s">
        <v>252</v>
      </c>
      <c r="C1019" s="653">
        <v>41703050</v>
      </c>
    </row>
    <row r="1020" spans="1:3" ht="13.35" hidden="1" customHeight="1" x14ac:dyDescent="0.4">
      <c r="A1020" s="337" t="s">
        <v>252</v>
      </c>
      <c r="B1020" s="337" t="s">
        <v>1083</v>
      </c>
      <c r="C1020" s="653">
        <v>20100000</v>
      </c>
    </row>
    <row r="1021" spans="1:3" ht="13.35" hidden="1" customHeight="1" x14ac:dyDescent="0.4">
      <c r="A1021" s="337" t="s">
        <v>252</v>
      </c>
      <c r="B1021" s="337" t="s">
        <v>1084</v>
      </c>
      <c r="C1021" s="653">
        <v>40100000</v>
      </c>
    </row>
    <row r="1022" spans="1:3" ht="13.35" hidden="1" customHeight="1" x14ac:dyDescent="0.4">
      <c r="A1022" s="337" t="s">
        <v>252</v>
      </c>
      <c r="B1022" s="337" t="s">
        <v>1085</v>
      </c>
      <c r="C1022" s="653">
        <v>21702010</v>
      </c>
    </row>
    <row r="1023" spans="1:3" ht="13.35" hidden="1" customHeight="1" x14ac:dyDescent="0.4">
      <c r="A1023" s="337" t="s">
        <v>252</v>
      </c>
      <c r="B1023" s="337" t="s">
        <v>1086</v>
      </c>
      <c r="C1023" s="653">
        <v>21703020</v>
      </c>
    </row>
    <row r="1024" spans="1:3" ht="13.35" hidden="1" customHeight="1" x14ac:dyDescent="0.4">
      <c r="A1024" s="337" t="s">
        <v>252</v>
      </c>
      <c r="B1024" s="337" t="s">
        <v>1087</v>
      </c>
      <c r="C1024" s="653">
        <v>21703010</v>
      </c>
    </row>
    <row r="1025" spans="1:3" ht="13.35" hidden="1" customHeight="1" x14ac:dyDescent="0.4">
      <c r="A1025" s="337" t="s">
        <v>252</v>
      </c>
      <c r="B1025" s="337" t="s">
        <v>1088</v>
      </c>
      <c r="C1025" s="653">
        <v>21703030</v>
      </c>
    </row>
    <row r="1026" spans="1:3" ht="13.35" hidden="1" customHeight="1" x14ac:dyDescent="0.4">
      <c r="A1026" s="337" t="s">
        <v>254</v>
      </c>
      <c r="B1026" s="337" t="s">
        <v>254</v>
      </c>
      <c r="C1026" s="653">
        <v>21702020</v>
      </c>
    </row>
    <row r="1027" spans="1:3" ht="13.35" hidden="1" customHeight="1" x14ac:dyDescent="0.4">
      <c r="A1027" s="337" t="s">
        <v>254</v>
      </c>
      <c r="B1027" s="337" t="s">
        <v>1089</v>
      </c>
      <c r="C1027" s="653">
        <v>21701010</v>
      </c>
    </row>
    <row r="1028" spans="1:3" ht="13.35" hidden="1" customHeight="1" x14ac:dyDescent="0.4">
      <c r="A1028" s="337" t="s">
        <v>254</v>
      </c>
      <c r="B1028" s="337" t="s">
        <v>1090</v>
      </c>
      <c r="C1028" s="653">
        <v>21702030</v>
      </c>
    </row>
    <row r="1029" spans="1:3" ht="13.35" hidden="1" customHeight="1" x14ac:dyDescent="0.4">
      <c r="A1029" s="337" t="s">
        <v>254</v>
      </c>
      <c r="B1029" s="337" t="s">
        <v>1091</v>
      </c>
      <c r="C1029" s="653">
        <v>32001020</v>
      </c>
    </row>
    <row r="1030" spans="1:3" ht="13.35" hidden="1" customHeight="1" x14ac:dyDescent="0.4">
      <c r="A1030" s="337" t="s">
        <v>254</v>
      </c>
      <c r="B1030" s="337" t="s">
        <v>1092</v>
      </c>
      <c r="C1030" s="653">
        <v>32003010</v>
      </c>
    </row>
    <row r="1031" spans="1:3" ht="13.35" hidden="1" customHeight="1" x14ac:dyDescent="0.4">
      <c r="A1031" s="337" t="s">
        <v>254</v>
      </c>
      <c r="B1031" s="337" t="s">
        <v>1093</v>
      </c>
      <c r="C1031" s="653">
        <v>32004010</v>
      </c>
    </row>
    <row r="1032" spans="1:3" ht="13.35" hidden="1" customHeight="1" x14ac:dyDescent="0.4">
      <c r="A1032" s="337" t="s">
        <v>254</v>
      </c>
      <c r="B1032" s="337" t="s">
        <v>1094</v>
      </c>
      <c r="C1032" s="653">
        <v>32001010</v>
      </c>
    </row>
    <row r="1033" spans="1:3" ht="13.35" hidden="1" customHeight="1" x14ac:dyDescent="0.4">
      <c r="A1033" s="337" t="s">
        <v>258</v>
      </c>
      <c r="B1033" s="337" t="s">
        <v>258</v>
      </c>
      <c r="C1033" s="653">
        <v>32001030</v>
      </c>
    </row>
    <row r="1034" spans="1:3" ht="13.35" hidden="1" customHeight="1" x14ac:dyDescent="0.4">
      <c r="A1034" s="337" t="s">
        <v>258</v>
      </c>
      <c r="B1034" s="337" t="s">
        <v>1095</v>
      </c>
      <c r="C1034" s="653">
        <v>32101020</v>
      </c>
    </row>
    <row r="1035" spans="1:3" ht="13.35" hidden="1" customHeight="1" x14ac:dyDescent="0.4">
      <c r="A1035" s="337" t="s">
        <v>258</v>
      </c>
      <c r="B1035" s="337" t="s">
        <v>1096</v>
      </c>
      <c r="C1035" s="653">
        <v>32102010</v>
      </c>
    </row>
    <row r="1036" spans="1:3" ht="13.35" hidden="1" customHeight="1" x14ac:dyDescent="0.4">
      <c r="A1036" s="337" t="s">
        <v>258</v>
      </c>
      <c r="B1036" s="337" t="s">
        <v>1097</v>
      </c>
      <c r="C1036" s="653">
        <v>32103010</v>
      </c>
    </row>
    <row r="1037" spans="1:3" ht="13.35" hidden="1" customHeight="1" x14ac:dyDescent="0.4">
      <c r="A1037" s="337" t="s">
        <v>258</v>
      </c>
      <c r="B1037" s="337" t="s">
        <v>1098</v>
      </c>
      <c r="C1037" s="653">
        <v>32103040</v>
      </c>
    </row>
    <row r="1038" spans="1:3" ht="13.35" hidden="1" customHeight="1" x14ac:dyDescent="0.4">
      <c r="A1038" s="337" t="s">
        <v>263</v>
      </c>
      <c r="B1038" s="337" t="s">
        <v>263</v>
      </c>
      <c r="C1038" s="653">
        <v>32101010</v>
      </c>
    </row>
    <row r="1039" spans="1:3" ht="13.35" hidden="1" customHeight="1" x14ac:dyDescent="0.4">
      <c r="A1039" s="337" t="s">
        <v>263</v>
      </c>
      <c r="B1039" s="337" t="s">
        <v>1099</v>
      </c>
      <c r="C1039" s="653">
        <v>11601010</v>
      </c>
    </row>
    <row r="1040" spans="1:3" ht="13.35" hidden="1" customHeight="1" x14ac:dyDescent="0.4">
      <c r="A1040" s="337" t="s">
        <v>263</v>
      </c>
      <c r="B1040" s="337" t="s">
        <v>1100</v>
      </c>
      <c r="C1040" s="653">
        <v>11602020</v>
      </c>
    </row>
    <row r="1041" spans="1:3" ht="13.35" hidden="1" customHeight="1" x14ac:dyDescent="0.4">
      <c r="A1041" s="337" t="s">
        <v>263</v>
      </c>
      <c r="B1041" s="337" t="s">
        <v>1101</v>
      </c>
      <c r="C1041" s="653">
        <v>11603010</v>
      </c>
    </row>
    <row r="1042" spans="1:3" ht="13.35" hidden="1" customHeight="1" x14ac:dyDescent="0.4">
      <c r="A1042" s="337" t="s">
        <v>263</v>
      </c>
      <c r="B1042" s="337" t="s">
        <v>1102</v>
      </c>
      <c r="C1042" s="653">
        <v>11601510</v>
      </c>
    </row>
    <row r="1043" spans="1:3" ht="13.35" hidden="1" customHeight="1" x14ac:dyDescent="0.4">
      <c r="A1043" s="337" t="s">
        <v>263</v>
      </c>
      <c r="B1043" s="337" t="s">
        <v>1103</v>
      </c>
      <c r="C1043" s="653">
        <v>11602040</v>
      </c>
    </row>
    <row r="1044" spans="1:3" ht="13.35" hidden="1" customHeight="1" x14ac:dyDescent="0.4">
      <c r="A1044" s="337" t="s">
        <v>263</v>
      </c>
      <c r="B1044" s="337" t="s">
        <v>1104</v>
      </c>
      <c r="C1044" s="653">
        <v>11604010</v>
      </c>
    </row>
    <row r="1045" spans="1:3" ht="13.35" hidden="1" customHeight="1" x14ac:dyDescent="0.4">
      <c r="A1045" s="337" t="s">
        <v>264</v>
      </c>
      <c r="B1045" s="337" t="s">
        <v>264</v>
      </c>
      <c r="C1045" s="653">
        <v>11603020</v>
      </c>
    </row>
    <row r="1046" spans="1:3" ht="13.35" hidden="1" customHeight="1" x14ac:dyDescent="0.4">
      <c r="A1046" s="337" t="s">
        <v>264</v>
      </c>
      <c r="B1046" s="337" t="s">
        <v>1105</v>
      </c>
      <c r="C1046" s="653">
        <v>60902010</v>
      </c>
    </row>
    <row r="1047" spans="1:3" ht="13.35" hidden="1" customHeight="1" x14ac:dyDescent="0.4">
      <c r="A1047" s="337" t="s">
        <v>264</v>
      </c>
      <c r="B1047" s="337" t="s">
        <v>1106</v>
      </c>
      <c r="C1047" s="653">
        <v>60902030</v>
      </c>
    </row>
    <row r="1048" spans="1:3" ht="13.35" hidden="1" customHeight="1" x14ac:dyDescent="0.4">
      <c r="A1048" s="337" t="s">
        <v>264</v>
      </c>
      <c r="B1048" s="337" t="s">
        <v>1107</v>
      </c>
      <c r="C1048" s="653">
        <v>60902050</v>
      </c>
    </row>
    <row r="1049" spans="1:3" ht="13.35" hidden="1" customHeight="1" x14ac:dyDescent="0.4">
      <c r="A1049" s="337" t="s">
        <v>264</v>
      </c>
      <c r="B1049" s="337" t="s">
        <v>1108</v>
      </c>
      <c r="C1049" s="653">
        <v>60901020</v>
      </c>
    </row>
    <row r="1050" spans="1:3" ht="13.35" hidden="1" customHeight="1" x14ac:dyDescent="0.4">
      <c r="A1050" s="337" t="s">
        <v>264</v>
      </c>
      <c r="B1050" s="337" t="s">
        <v>1109</v>
      </c>
      <c r="C1050" s="653">
        <v>60903010</v>
      </c>
    </row>
    <row r="1051" spans="1:3" ht="13.35" hidden="1" customHeight="1" x14ac:dyDescent="0.4">
      <c r="A1051" s="337" t="s">
        <v>264</v>
      </c>
      <c r="B1051" s="337" t="s">
        <v>1110</v>
      </c>
      <c r="C1051" s="653">
        <v>60901040</v>
      </c>
    </row>
    <row r="1052" spans="1:3" ht="13.35" hidden="1" customHeight="1" x14ac:dyDescent="0.4">
      <c r="A1052" s="337" t="s">
        <v>264</v>
      </c>
      <c r="B1052" s="337" t="s">
        <v>1111</v>
      </c>
      <c r="C1052" s="653">
        <v>60902040</v>
      </c>
    </row>
    <row r="1053" spans="1:3" ht="13.35" hidden="1" customHeight="1" x14ac:dyDescent="0.4">
      <c r="A1053" s="337" t="s">
        <v>264</v>
      </c>
      <c r="B1053" s="337" t="s">
        <v>1112</v>
      </c>
      <c r="C1053" s="653">
        <v>60903020</v>
      </c>
    </row>
    <row r="1054" spans="1:3" ht="13.35" hidden="1" customHeight="1" x14ac:dyDescent="0.4">
      <c r="A1054" s="337" t="s">
        <v>264</v>
      </c>
      <c r="B1054" s="337" t="s">
        <v>1113</v>
      </c>
      <c r="C1054" s="653">
        <v>60904020</v>
      </c>
    </row>
    <row r="1055" spans="1:3" ht="13.35" hidden="1" customHeight="1" x14ac:dyDescent="0.4">
      <c r="A1055" s="337" t="s">
        <v>274</v>
      </c>
      <c r="B1055" s="337" t="s">
        <v>1114</v>
      </c>
      <c r="C1055" s="653">
        <v>60901030</v>
      </c>
    </row>
    <row r="1056" spans="1:3" ht="13.35" hidden="1" customHeight="1" x14ac:dyDescent="0.4">
      <c r="A1056" s="337" t="s">
        <v>274</v>
      </c>
      <c r="B1056" s="337" t="s">
        <v>1115</v>
      </c>
      <c r="C1056" s="653">
        <v>60904010</v>
      </c>
    </row>
    <row r="1057" spans="1:3" ht="13.35" hidden="1" customHeight="1" x14ac:dyDescent="0.4">
      <c r="A1057" s="337" t="s">
        <v>274</v>
      </c>
      <c r="B1057" s="337" t="s">
        <v>1116</v>
      </c>
      <c r="C1057" s="653">
        <v>60901010</v>
      </c>
    </row>
    <row r="1058" spans="1:3" ht="13.35" hidden="1" customHeight="1" x14ac:dyDescent="0.4">
      <c r="A1058" s="337" t="s">
        <v>274</v>
      </c>
      <c r="B1058" s="337" t="s">
        <v>1117</v>
      </c>
      <c r="C1058" s="653">
        <v>61002010</v>
      </c>
    </row>
    <row r="1059" spans="1:3" ht="13.35" hidden="1" customHeight="1" x14ac:dyDescent="0.4">
      <c r="A1059" s="337" t="s">
        <v>274</v>
      </c>
      <c r="B1059" s="337" t="s">
        <v>274</v>
      </c>
      <c r="C1059" s="653">
        <v>61001020</v>
      </c>
    </row>
    <row r="1060" spans="1:3" ht="13.35" hidden="1" customHeight="1" x14ac:dyDescent="0.4">
      <c r="A1060" s="337" t="s">
        <v>274</v>
      </c>
      <c r="B1060" s="337" t="s">
        <v>1118</v>
      </c>
      <c r="C1060" s="653">
        <v>61002020</v>
      </c>
    </row>
    <row r="1061" spans="1:3" ht="13.35" hidden="1" customHeight="1" x14ac:dyDescent="0.4">
      <c r="A1061" s="337" t="s">
        <v>280</v>
      </c>
      <c r="B1061" s="337" t="s">
        <v>280</v>
      </c>
      <c r="C1061" s="653">
        <v>61003010</v>
      </c>
    </row>
    <row r="1062" spans="1:3" ht="13.35" hidden="1" customHeight="1" x14ac:dyDescent="0.4">
      <c r="A1062" s="337" t="s">
        <v>280</v>
      </c>
      <c r="B1062" s="337" t="s">
        <v>1119</v>
      </c>
      <c r="C1062" s="653">
        <v>61001010</v>
      </c>
    </row>
    <row r="1063" spans="1:3" ht="13.35" hidden="1" customHeight="1" x14ac:dyDescent="0.4">
      <c r="A1063" s="337" t="s">
        <v>280</v>
      </c>
      <c r="B1063" s="337" t="s">
        <v>1120</v>
      </c>
      <c r="C1063" s="653">
        <v>61001030</v>
      </c>
    </row>
    <row r="1064" spans="1:3" ht="13.35" hidden="1" customHeight="1" x14ac:dyDescent="0.4">
      <c r="A1064" s="337" t="s">
        <v>280</v>
      </c>
      <c r="B1064" s="337" t="s">
        <v>1121</v>
      </c>
      <c r="C1064" s="653">
        <v>50100000</v>
      </c>
    </row>
    <row r="1065" spans="1:3" ht="13.35" hidden="1" customHeight="1" x14ac:dyDescent="0.4">
      <c r="A1065" s="337" t="s">
        <v>280</v>
      </c>
      <c r="B1065" s="337" t="s">
        <v>1122</v>
      </c>
      <c r="C1065" s="653">
        <v>51201020</v>
      </c>
    </row>
    <row r="1066" spans="1:3" ht="13.35" hidden="1" customHeight="1" x14ac:dyDescent="0.4">
      <c r="A1066" s="337" t="s">
        <v>280</v>
      </c>
      <c r="B1066" s="337" t="s">
        <v>1123</v>
      </c>
      <c r="C1066" s="653">
        <v>51202020</v>
      </c>
    </row>
    <row r="1067" spans="1:3" ht="13.35" hidden="1" customHeight="1" x14ac:dyDescent="0.4">
      <c r="A1067" s="337" t="s">
        <v>280</v>
      </c>
      <c r="B1067" s="337" t="s">
        <v>1124</v>
      </c>
      <c r="C1067" s="653">
        <v>51201030</v>
      </c>
    </row>
    <row r="1068" spans="1:3" ht="13.35" hidden="1" customHeight="1" x14ac:dyDescent="0.4">
      <c r="A1068" s="337" t="s">
        <v>280</v>
      </c>
      <c r="B1068" s="337" t="s">
        <v>1125</v>
      </c>
      <c r="C1068" s="653">
        <v>51202040</v>
      </c>
    </row>
    <row r="1069" spans="1:3" ht="13.35" hidden="1" customHeight="1" x14ac:dyDescent="0.4">
      <c r="A1069" s="337" t="s">
        <v>280</v>
      </c>
      <c r="B1069" s="337" t="s">
        <v>1126</v>
      </c>
      <c r="C1069" s="653">
        <v>51201010</v>
      </c>
    </row>
    <row r="1070" spans="1:3" ht="13.35" hidden="1" customHeight="1" x14ac:dyDescent="0.4">
      <c r="A1070" s="337" t="s">
        <v>282</v>
      </c>
      <c r="B1070" s="337" t="s">
        <v>282</v>
      </c>
      <c r="C1070" s="653">
        <v>51202010</v>
      </c>
    </row>
    <row r="1071" spans="1:3" ht="13.35" hidden="1" customHeight="1" x14ac:dyDescent="0.4">
      <c r="A1071" s="337" t="s">
        <v>282</v>
      </c>
      <c r="B1071" s="337" t="s">
        <v>1127</v>
      </c>
      <c r="C1071" s="653">
        <v>61201020</v>
      </c>
    </row>
    <row r="1072" spans="1:3" ht="13.35" hidden="1" customHeight="1" x14ac:dyDescent="0.4">
      <c r="A1072" s="337" t="s">
        <v>282</v>
      </c>
      <c r="B1072" s="337" t="s">
        <v>1128</v>
      </c>
      <c r="C1072" s="653">
        <v>61202020</v>
      </c>
    </row>
    <row r="1073" spans="1:3" ht="13.35" hidden="1" customHeight="1" x14ac:dyDescent="0.4">
      <c r="A1073" s="337" t="s">
        <v>282</v>
      </c>
      <c r="B1073" s="337" t="s">
        <v>1129</v>
      </c>
      <c r="C1073" s="653">
        <v>61202010</v>
      </c>
    </row>
    <row r="1074" spans="1:3" ht="13.35" hidden="1" customHeight="1" x14ac:dyDescent="0.4">
      <c r="A1074" s="337" t="s">
        <v>282</v>
      </c>
      <c r="B1074" s="337" t="s">
        <v>1130</v>
      </c>
      <c r="C1074" s="653">
        <v>61201030</v>
      </c>
    </row>
    <row r="1075" spans="1:3" ht="13.35" hidden="1" customHeight="1" x14ac:dyDescent="0.4">
      <c r="A1075" s="337" t="s">
        <v>282</v>
      </c>
      <c r="B1075" s="337" t="s">
        <v>1131</v>
      </c>
      <c r="C1075" s="653">
        <v>61201010</v>
      </c>
    </row>
    <row r="1076" spans="1:3" ht="13.35" hidden="1" customHeight="1" x14ac:dyDescent="0.4">
      <c r="A1076" s="337" t="s">
        <v>282</v>
      </c>
      <c r="B1076" s="337" t="s">
        <v>1132</v>
      </c>
      <c r="C1076" s="653">
        <v>81301020</v>
      </c>
    </row>
    <row r="1077" spans="1:3" ht="13.35" hidden="1" customHeight="1" x14ac:dyDescent="0.4">
      <c r="A1077" s="337" t="s">
        <v>292</v>
      </c>
      <c r="B1077" s="337" t="s">
        <v>1133</v>
      </c>
      <c r="C1077" s="653">
        <v>81302020</v>
      </c>
    </row>
    <row r="1078" spans="1:3" ht="13.35" hidden="1" customHeight="1" x14ac:dyDescent="0.4">
      <c r="A1078" s="337" t="s">
        <v>292</v>
      </c>
      <c r="B1078" s="337" t="s">
        <v>1134</v>
      </c>
      <c r="C1078" s="653">
        <v>81302010</v>
      </c>
    </row>
    <row r="1079" spans="1:3" ht="13.35" hidden="1" customHeight="1" x14ac:dyDescent="0.4">
      <c r="A1079" s="337" t="s">
        <v>292</v>
      </c>
      <c r="B1079" s="337" t="s">
        <v>1135</v>
      </c>
      <c r="C1079" s="653">
        <v>81302030</v>
      </c>
    </row>
    <row r="1080" spans="1:3" ht="13.35" hidden="1" customHeight="1" x14ac:dyDescent="0.4">
      <c r="A1080" s="337" t="s">
        <v>292</v>
      </c>
      <c r="B1080" s="337" t="s">
        <v>292</v>
      </c>
      <c r="C1080" s="653">
        <v>81301030</v>
      </c>
    </row>
    <row r="1081" spans="1:3" ht="13.35" hidden="1" customHeight="1" x14ac:dyDescent="0.4">
      <c r="A1081" s="337" t="s">
        <v>298</v>
      </c>
      <c r="B1081" s="337" t="s">
        <v>1136</v>
      </c>
      <c r="C1081" s="653">
        <v>90101990</v>
      </c>
    </row>
    <row r="1082" spans="1:3" ht="13.35" hidden="1" customHeight="1" x14ac:dyDescent="0.4">
      <c r="A1082" s="337" t="s">
        <v>298</v>
      </c>
      <c r="B1082" s="337" t="s">
        <v>1137</v>
      </c>
      <c r="C1082" s="653">
        <v>81402020</v>
      </c>
    </row>
    <row r="1083" spans="1:3" ht="13.35" hidden="1" customHeight="1" x14ac:dyDescent="0.4">
      <c r="A1083" s="337" t="s">
        <v>298</v>
      </c>
      <c r="B1083" s="337" t="s">
        <v>1138</v>
      </c>
      <c r="C1083" s="653">
        <v>81401030</v>
      </c>
    </row>
    <row r="1084" spans="1:3" ht="13.35" hidden="1" customHeight="1" x14ac:dyDescent="0.4">
      <c r="A1084" s="337" t="s">
        <v>298</v>
      </c>
      <c r="B1084" s="337" t="s">
        <v>1139</v>
      </c>
      <c r="C1084" s="653">
        <v>81401020</v>
      </c>
    </row>
    <row r="1085" spans="1:3" ht="13.35" hidden="1" customHeight="1" x14ac:dyDescent="0.4">
      <c r="A1085" s="337" t="s">
        <v>298</v>
      </c>
      <c r="B1085" s="337" t="s">
        <v>1140</v>
      </c>
      <c r="C1085" s="653">
        <v>81402010</v>
      </c>
    </row>
    <row r="1086" spans="1:3" ht="13.35" hidden="1" customHeight="1" x14ac:dyDescent="0.4">
      <c r="A1086" s="337" t="s">
        <v>298</v>
      </c>
      <c r="B1086" s="337" t="s">
        <v>1141</v>
      </c>
      <c r="C1086" s="653">
        <v>51303030</v>
      </c>
    </row>
    <row r="1087" spans="1:3" ht="13.35" hidden="1" customHeight="1" x14ac:dyDescent="0.4">
      <c r="A1087" s="337" t="s">
        <v>298</v>
      </c>
      <c r="B1087" s="337" t="s">
        <v>1142</v>
      </c>
      <c r="C1087" s="653">
        <v>51303020</v>
      </c>
    </row>
    <row r="1088" spans="1:3" ht="13.35" hidden="1" customHeight="1" x14ac:dyDescent="0.4">
      <c r="A1088" s="337" t="s">
        <v>298</v>
      </c>
      <c r="B1088" s="337" t="s">
        <v>1143</v>
      </c>
      <c r="C1088" s="653">
        <v>51302020</v>
      </c>
    </row>
    <row r="1089" spans="1:3" ht="13.35" hidden="1" customHeight="1" x14ac:dyDescent="0.4">
      <c r="A1089" s="337" t="s">
        <v>298</v>
      </c>
      <c r="B1089" s="337" t="s">
        <v>1144</v>
      </c>
      <c r="C1089" s="653">
        <v>51302030</v>
      </c>
    </row>
    <row r="1090" spans="1:3" ht="13.35" hidden="1" customHeight="1" x14ac:dyDescent="0.4">
      <c r="A1090" s="337" t="s">
        <v>298</v>
      </c>
      <c r="B1090" s="337" t="s">
        <v>1145</v>
      </c>
      <c r="C1090" s="653">
        <v>51301020</v>
      </c>
    </row>
    <row r="1091" spans="1:3" ht="13.35" hidden="1" customHeight="1" x14ac:dyDescent="0.4">
      <c r="A1091" s="337" t="s">
        <v>298</v>
      </c>
      <c r="B1091" s="337" t="s">
        <v>298</v>
      </c>
      <c r="C1091" s="653">
        <v>51301030</v>
      </c>
    </row>
    <row r="1092" spans="1:3" ht="13.35" hidden="1" customHeight="1" x14ac:dyDescent="0.4">
      <c r="A1092" s="337" t="s">
        <v>298</v>
      </c>
      <c r="B1092" s="337" t="s">
        <v>1146</v>
      </c>
      <c r="C1092" s="653">
        <v>51302010</v>
      </c>
    </row>
    <row r="1093" spans="1:3" ht="13.35" hidden="1" customHeight="1" x14ac:dyDescent="0.4">
      <c r="A1093" s="337" t="s">
        <v>298</v>
      </c>
      <c r="B1093" s="337" t="s">
        <v>1147</v>
      </c>
      <c r="C1093" s="653">
        <v>51303010</v>
      </c>
    </row>
    <row r="1094" spans="1:3" ht="13.35" hidden="1" customHeight="1" x14ac:dyDescent="0.4">
      <c r="A1094" s="337" t="s">
        <v>300</v>
      </c>
      <c r="B1094" s="337" t="s">
        <v>300</v>
      </c>
      <c r="C1094" s="653">
        <v>51301010</v>
      </c>
    </row>
    <row r="1095" spans="1:3" ht="13.35" hidden="1" customHeight="1" x14ac:dyDescent="0.4">
      <c r="A1095" s="337" t="s">
        <v>140</v>
      </c>
      <c r="B1095" s="658" t="s">
        <v>1153</v>
      </c>
      <c r="C1095" s="653">
        <v>3160304</v>
      </c>
    </row>
    <row r="1096" spans="1:3" ht="13.35" hidden="1" customHeight="1" x14ac:dyDescent="0.4">
      <c r="A1096" s="337" t="s">
        <v>140</v>
      </c>
      <c r="B1096" s="658" t="s">
        <v>1154</v>
      </c>
      <c r="C1096" s="653">
        <v>3260304</v>
      </c>
    </row>
    <row r="1097" spans="1:3" ht="13.35" hidden="1" customHeight="1" x14ac:dyDescent="0.4">
      <c r="A1097" s="337" t="s">
        <v>140</v>
      </c>
      <c r="B1097" s="658" t="s">
        <v>1155</v>
      </c>
      <c r="C1097" s="653">
        <v>3360304</v>
      </c>
    </row>
    <row r="1098" spans="1:3" ht="13.35" hidden="1" customHeight="1" x14ac:dyDescent="0.4">
      <c r="A1098" s="337" t="s">
        <v>140</v>
      </c>
      <c r="B1098" s="658" t="s">
        <v>1156</v>
      </c>
      <c r="C1098" s="653">
        <v>3460304</v>
      </c>
    </row>
    <row r="1099" spans="1:3" ht="13.35" hidden="1" customHeight="1" x14ac:dyDescent="0.4">
      <c r="A1099" s="337" t="s">
        <v>140</v>
      </c>
      <c r="B1099" s="658" t="s">
        <v>1157</v>
      </c>
      <c r="C1099" s="653">
        <v>3560304</v>
      </c>
    </row>
    <row r="1100" spans="1:3" ht="13.35" hidden="1" customHeight="1" x14ac:dyDescent="0.4">
      <c r="A1100" s="337" t="s">
        <v>140</v>
      </c>
      <c r="B1100" s="658" t="s">
        <v>1158</v>
      </c>
      <c r="C1100" s="653">
        <v>3660304</v>
      </c>
    </row>
    <row r="1101" spans="1:3" ht="13.35" hidden="1" customHeight="1" x14ac:dyDescent="0.4">
      <c r="A1101" s="337" t="s">
        <v>140</v>
      </c>
      <c r="B1101" s="658" t="s">
        <v>1159</v>
      </c>
      <c r="C1101" s="653">
        <v>3760304</v>
      </c>
    </row>
    <row r="1102" spans="1:3" ht="13.35" hidden="1" customHeight="1" x14ac:dyDescent="0.4">
      <c r="A1102" s="337" t="s">
        <v>140</v>
      </c>
      <c r="B1102" s="658" t="s">
        <v>1160</v>
      </c>
      <c r="C1102" s="653">
        <v>3860304</v>
      </c>
    </row>
    <row r="1103" spans="1:3" ht="13.35" hidden="1" customHeight="1" x14ac:dyDescent="0.4">
      <c r="A1103" s="337" t="s">
        <v>140</v>
      </c>
      <c r="B1103" s="658" t="s">
        <v>1161</v>
      </c>
      <c r="C1103" s="653">
        <v>3960304</v>
      </c>
    </row>
    <row r="1104" spans="1:3" ht="13.35" hidden="1" customHeight="1" x14ac:dyDescent="0.4">
      <c r="A1104" s="337" t="s">
        <v>140</v>
      </c>
      <c r="B1104" s="658" t="s">
        <v>1162</v>
      </c>
      <c r="C1104" s="653">
        <v>3061304</v>
      </c>
    </row>
    <row r="1105" spans="1:3" ht="13.35" hidden="1" customHeight="1" x14ac:dyDescent="0.4">
      <c r="A1105" s="337" t="s">
        <v>140</v>
      </c>
      <c r="B1105" s="658" t="s">
        <v>1163</v>
      </c>
      <c r="C1105" s="653">
        <v>3062304</v>
      </c>
    </row>
    <row r="1106" spans="1:3" ht="13.35" hidden="1" customHeight="1" x14ac:dyDescent="0.4">
      <c r="A1106" s="337" t="s">
        <v>181</v>
      </c>
      <c r="B1106" s="658" t="s">
        <v>1164</v>
      </c>
      <c r="C1106" s="653">
        <v>3160301</v>
      </c>
    </row>
    <row r="1107" spans="1:3" ht="13.35" hidden="1" customHeight="1" x14ac:dyDescent="0.4">
      <c r="A1107" s="337" t="s">
        <v>181</v>
      </c>
      <c r="B1107" s="658" t="s">
        <v>1165</v>
      </c>
      <c r="C1107" s="653">
        <v>3260301</v>
      </c>
    </row>
    <row r="1108" spans="1:3" ht="13.35" hidden="1" customHeight="1" x14ac:dyDescent="0.4">
      <c r="A1108" s="337" t="s">
        <v>181</v>
      </c>
      <c r="B1108" s="658" t="s">
        <v>1166</v>
      </c>
      <c r="C1108" s="653">
        <v>3360301</v>
      </c>
    </row>
    <row r="1109" spans="1:3" ht="13.35" hidden="1" customHeight="1" x14ac:dyDescent="0.4">
      <c r="A1109" s="337" t="s">
        <v>181</v>
      </c>
      <c r="B1109" s="658" t="s">
        <v>1167</v>
      </c>
      <c r="C1109" s="653">
        <v>3460301</v>
      </c>
    </row>
    <row r="1110" spans="1:3" ht="13.35" hidden="1" customHeight="1" x14ac:dyDescent="0.4">
      <c r="A1110" s="337" t="s">
        <v>181</v>
      </c>
      <c r="B1110" s="658" t="s">
        <v>1168</v>
      </c>
      <c r="C1110" s="653">
        <v>3560301</v>
      </c>
    </row>
    <row r="1111" spans="1:3" ht="13.35" hidden="1" customHeight="1" x14ac:dyDescent="0.4">
      <c r="A1111" s="337" t="s">
        <v>181</v>
      </c>
      <c r="B1111" s="658" t="s">
        <v>1169</v>
      </c>
      <c r="C1111" s="653">
        <v>3660301</v>
      </c>
    </row>
    <row r="1112" spans="1:3" ht="13.35" hidden="1" customHeight="1" x14ac:dyDescent="0.4">
      <c r="A1112" s="337" t="s">
        <v>181</v>
      </c>
      <c r="B1112" s="658" t="s">
        <v>786</v>
      </c>
      <c r="C1112" s="653">
        <v>3760301</v>
      </c>
    </row>
    <row r="1113" spans="1:3" ht="13.35" hidden="1" customHeight="1" x14ac:dyDescent="0.4">
      <c r="A1113" s="337" t="s">
        <v>181</v>
      </c>
      <c r="B1113" s="658" t="s">
        <v>1170</v>
      </c>
      <c r="C1113" s="653">
        <v>3860301</v>
      </c>
    </row>
    <row r="1114" spans="1:3" ht="13.35" hidden="1" customHeight="1" x14ac:dyDescent="0.4">
      <c r="A1114" s="337" t="s">
        <v>181</v>
      </c>
      <c r="B1114" s="658" t="s">
        <v>1171</v>
      </c>
      <c r="C1114" s="653">
        <v>3960301</v>
      </c>
    </row>
    <row r="1115" spans="1:3" ht="13.35" hidden="1" customHeight="1" x14ac:dyDescent="0.4">
      <c r="A1115" s="337" t="s">
        <v>181</v>
      </c>
      <c r="B1115" s="658" t="s">
        <v>1172</v>
      </c>
      <c r="C1115" s="653">
        <v>3161301</v>
      </c>
    </row>
    <row r="1116" spans="1:3" ht="13.35" hidden="1" customHeight="1" x14ac:dyDescent="0.4">
      <c r="A1116" s="337" t="s">
        <v>181</v>
      </c>
      <c r="B1116" s="658" t="s">
        <v>1173</v>
      </c>
      <c r="C1116" s="653">
        <v>3162301</v>
      </c>
    </row>
    <row r="1117" spans="1:3" ht="13.35" hidden="1" customHeight="1" x14ac:dyDescent="0.4">
      <c r="A1117" s="658" t="s">
        <v>137</v>
      </c>
      <c r="B1117" s="658" t="s">
        <v>1174</v>
      </c>
      <c r="C1117" s="653">
        <v>1050202</v>
      </c>
    </row>
    <row r="1118" spans="1:3" ht="13.35" hidden="1" customHeight="1" x14ac:dyDescent="0.4">
      <c r="A1118" s="658" t="s">
        <v>137</v>
      </c>
      <c r="B1118" s="658" t="s">
        <v>1175</v>
      </c>
      <c r="C1118" s="653">
        <v>1150202</v>
      </c>
    </row>
    <row r="1119" spans="1:3" ht="13.35" hidden="1" customHeight="1" x14ac:dyDescent="0.4">
      <c r="A1119" s="658" t="s">
        <v>137</v>
      </c>
      <c r="B1119" s="658" t="s">
        <v>1176</v>
      </c>
      <c r="C1119" s="653">
        <v>1250202</v>
      </c>
    </row>
    <row r="1120" spans="1:3" ht="13.35" hidden="1" customHeight="1" x14ac:dyDescent="0.4">
      <c r="A1120" s="658" t="s">
        <v>137</v>
      </c>
      <c r="B1120" s="658" t="s">
        <v>1177</v>
      </c>
      <c r="C1120" s="653">
        <v>1350202</v>
      </c>
    </row>
    <row r="1121" spans="1:3" ht="13.35" hidden="1" customHeight="1" x14ac:dyDescent="0.4">
      <c r="A1121" s="658" t="s">
        <v>137</v>
      </c>
      <c r="B1121" s="658" t="s">
        <v>1178</v>
      </c>
      <c r="C1121" s="653">
        <v>1450202</v>
      </c>
    </row>
    <row r="1122" spans="1:3" ht="13.35" hidden="1" customHeight="1" x14ac:dyDescent="0.4">
      <c r="A1122" s="658" t="s">
        <v>137</v>
      </c>
      <c r="B1122" s="658" t="s">
        <v>1179</v>
      </c>
      <c r="C1122" s="653">
        <v>1550202</v>
      </c>
    </row>
    <row r="1123" spans="1:3" ht="13.35" hidden="1" customHeight="1" x14ac:dyDescent="0.4">
      <c r="A1123" s="658" t="s">
        <v>137</v>
      </c>
      <c r="B1123" s="658" t="s">
        <v>1180</v>
      </c>
      <c r="C1123" s="653">
        <v>1650202</v>
      </c>
    </row>
    <row r="1124" spans="1:3" ht="13.35" hidden="1" customHeight="1" x14ac:dyDescent="0.4">
      <c r="A1124" s="658" t="s">
        <v>137</v>
      </c>
      <c r="B1124" s="658" t="s">
        <v>1181</v>
      </c>
      <c r="C1124" s="653">
        <v>1750202</v>
      </c>
    </row>
    <row r="1125" spans="1:3" ht="13.35" hidden="1" customHeight="1" x14ac:dyDescent="0.4">
      <c r="A1125" s="337" t="s">
        <v>638</v>
      </c>
      <c r="B1125" s="658" t="s">
        <v>597</v>
      </c>
      <c r="C1125" s="653">
        <v>1150302</v>
      </c>
    </row>
    <row r="1126" spans="1:3" ht="13.35" hidden="1" customHeight="1" x14ac:dyDescent="0.4">
      <c r="A1126" s="337" t="s">
        <v>638</v>
      </c>
      <c r="B1126" s="658" t="s">
        <v>1182</v>
      </c>
      <c r="C1126" s="653">
        <v>1250302</v>
      </c>
    </row>
    <row r="1127" spans="1:3" ht="13.35" hidden="1" customHeight="1" x14ac:dyDescent="0.4">
      <c r="A1127" s="337" t="s">
        <v>638</v>
      </c>
      <c r="B1127" s="658" t="s">
        <v>1183</v>
      </c>
      <c r="C1127" s="653">
        <v>1350302</v>
      </c>
    </row>
    <row r="1128" spans="1:3" ht="13.35" hidden="1" customHeight="1" x14ac:dyDescent="0.4">
      <c r="A1128" s="337" t="s">
        <v>638</v>
      </c>
      <c r="B1128" s="658" t="s">
        <v>1213</v>
      </c>
      <c r="C1128" s="653">
        <v>1450302</v>
      </c>
    </row>
    <row r="1129" spans="1:3" ht="13.35" hidden="1" customHeight="1" x14ac:dyDescent="0.4">
      <c r="A1129" s="337" t="s">
        <v>638</v>
      </c>
      <c r="B1129" s="658" t="s">
        <v>1184</v>
      </c>
      <c r="C1129" s="653">
        <v>1550302</v>
      </c>
    </row>
    <row r="1130" spans="1:3" ht="13.35" hidden="1" customHeight="1" x14ac:dyDescent="0.4">
      <c r="A1130" s="337" t="s">
        <v>638</v>
      </c>
      <c r="B1130" s="658" t="s">
        <v>1185</v>
      </c>
      <c r="C1130" s="653">
        <v>1650302</v>
      </c>
    </row>
    <row r="1131" spans="1:3" ht="13.35" hidden="1" customHeight="1" x14ac:dyDescent="0.4">
      <c r="A1131" s="337" t="s">
        <v>638</v>
      </c>
      <c r="B1131" s="658" t="s">
        <v>1186</v>
      </c>
      <c r="C1131" s="653">
        <v>1750302</v>
      </c>
    </row>
    <row r="1132" spans="1:3" ht="13.35" hidden="1" customHeight="1" x14ac:dyDescent="0.4">
      <c r="A1132" s="337" t="s">
        <v>638</v>
      </c>
      <c r="B1132" s="658" t="s">
        <v>1187</v>
      </c>
      <c r="C1132" s="653">
        <v>1850302</v>
      </c>
    </row>
    <row r="1133" spans="1:3" ht="13.35" hidden="1" customHeight="1" x14ac:dyDescent="0.4">
      <c r="A1133" s="337" t="s">
        <v>638</v>
      </c>
      <c r="B1133" s="658" t="s">
        <v>1188</v>
      </c>
      <c r="C1133" s="653">
        <v>1050302</v>
      </c>
    </row>
    <row r="1134" spans="1:3" ht="13.35" hidden="1" customHeight="1" x14ac:dyDescent="0.4">
      <c r="A1134" s="337" t="s">
        <v>638</v>
      </c>
      <c r="B1134" s="658" t="s">
        <v>1189</v>
      </c>
      <c r="C1134" s="653">
        <v>1950302</v>
      </c>
    </row>
    <row r="1135" spans="1:3" ht="13.35" hidden="1" customHeight="1" x14ac:dyDescent="0.4">
      <c r="A1135" s="337" t="s">
        <v>638</v>
      </c>
      <c r="B1135" s="658" t="s">
        <v>1190</v>
      </c>
      <c r="C1135" s="653">
        <v>1051302</v>
      </c>
    </row>
    <row r="1136" spans="1:3" ht="13.35" hidden="1" customHeight="1" x14ac:dyDescent="0.4">
      <c r="A1136" s="337" t="s">
        <v>142</v>
      </c>
      <c r="B1136" s="658" t="s">
        <v>1191</v>
      </c>
      <c r="C1136" s="653">
        <v>3160201</v>
      </c>
    </row>
    <row r="1137" spans="1:3" ht="13.35" hidden="1" customHeight="1" x14ac:dyDescent="0.4">
      <c r="A1137" s="337" t="s">
        <v>142</v>
      </c>
      <c r="B1137" s="658" t="s">
        <v>1192</v>
      </c>
      <c r="C1137" s="653">
        <v>3260201</v>
      </c>
    </row>
    <row r="1138" spans="1:3" ht="13.35" hidden="1" customHeight="1" x14ac:dyDescent="0.4">
      <c r="A1138" s="337" t="s">
        <v>142</v>
      </c>
      <c r="B1138" s="658" t="s">
        <v>1193</v>
      </c>
      <c r="C1138" s="653">
        <v>3060201</v>
      </c>
    </row>
    <row r="1139" spans="1:3" ht="13.35" hidden="1" customHeight="1" x14ac:dyDescent="0.4">
      <c r="A1139" s="337" t="s">
        <v>142</v>
      </c>
      <c r="B1139" s="658" t="s">
        <v>1194</v>
      </c>
      <c r="C1139" s="653">
        <v>3460201</v>
      </c>
    </row>
    <row r="1140" spans="1:3" ht="13.35" hidden="1" customHeight="1" x14ac:dyDescent="0.4">
      <c r="A1140" s="337" t="s">
        <v>142</v>
      </c>
      <c r="B1140" s="658" t="s">
        <v>1195</v>
      </c>
      <c r="C1140" s="653">
        <v>3560201</v>
      </c>
    </row>
    <row r="1141" spans="1:3" ht="13.35" hidden="1" customHeight="1" x14ac:dyDescent="0.4">
      <c r="A1141" s="337" t="s">
        <v>142</v>
      </c>
      <c r="B1141" s="658" t="s">
        <v>1196</v>
      </c>
      <c r="C1141" s="653">
        <v>3660201</v>
      </c>
    </row>
    <row r="1142" spans="1:3" ht="13.35" hidden="1" customHeight="1" x14ac:dyDescent="0.4">
      <c r="A1142" s="337" t="s">
        <v>142</v>
      </c>
      <c r="B1142" s="658" t="s">
        <v>1197</v>
      </c>
      <c r="C1142" s="653">
        <v>3760201</v>
      </c>
    </row>
    <row r="1143" spans="1:3" ht="13.35" hidden="1" customHeight="1" x14ac:dyDescent="0.4">
      <c r="A1143" s="337" t="s">
        <v>142</v>
      </c>
      <c r="B1143" s="658" t="s">
        <v>1212</v>
      </c>
      <c r="C1143" s="653">
        <v>3860201</v>
      </c>
    </row>
    <row r="1144" spans="1:3" ht="13.35" hidden="1" customHeight="1" x14ac:dyDescent="0.4">
      <c r="A1144" s="337" t="s">
        <v>142</v>
      </c>
      <c r="B1144" s="658" t="s">
        <v>1198</v>
      </c>
      <c r="C1144" s="653">
        <v>3960201</v>
      </c>
    </row>
    <row r="1145" spans="1:3" ht="13.35" hidden="1" customHeight="1" x14ac:dyDescent="0.4">
      <c r="A1145" s="337" t="s">
        <v>142</v>
      </c>
      <c r="B1145" s="658" t="s">
        <v>1199</v>
      </c>
      <c r="C1145" s="653">
        <v>3061201</v>
      </c>
    </row>
    <row r="1146" spans="1:3" ht="13.35" hidden="1" customHeight="1" x14ac:dyDescent="0.4">
      <c r="A1146" s="337" t="s">
        <v>142</v>
      </c>
      <c r="B1146" s="658" t="s">
        <v>1200</v>
      </c>
      <c r="C1146" s="653">
        <v>3062201</v>
      </c>
    </row>
    <row r="1147" spans="1:3" ht="13.35" hidden="1" customHeight="1" x14ac:dyDescent="0.4">
      <c r="A1147" s="337" t="s">
        <v>142</v>
      </c>
      <c r="B1147" s="658" t="s">
        <v>1211</v>
      </c>
      <c r="C1147" s="653">
        <v>3063201</v>
      </c>
    </row>
    <row r="1148" spans="1:3" ht="13.35" hidden="1" customHeight="1" x14ac:dyDescent="0.4">
      <c r="A1148" s="337" t="s">
        <v>142</v>
      </c>
      <c r="B1148" s="658" t="s">
        <v>1201</v>
      </c>
      <c r="C1148" s="653">
        <v>3064201</v>
      </c>
    </row>
    <row r="1149" spans="1:3" ht="13.35" hidden="1" customHeight="1" x14ac:dyDescent="0.4">
      <c r="A1149" s="337" t="s">
        <v>142</v>
      </c>
      <c r="B1149" s="658" t="s">
        <v>1202</v>
      </c>
      <c r="C1149" s="653">
        <v>3065201</v>
      </c>
    </row>
    <row r="1150" spans="1:3" ht="13.35" hidden="1" customHeight="1" x14ac:dyDescent="0.4">
      <c r="A1150" s="658" t="s">
        <v>639</v>
      </c>
      <c r="B1150" s="658" t="s">
        <v>1203</v>
      </c>
      <c r="C1150" s="653">
        <v>3060103</v>
      </c>
    </row>
    <row r="1151" spans="1:3" ht="13.35" hidden="1" customHeight="1" x14ac:dyDescent="0.4">
      <c r="A1151" s="658" t="s">
        <v>639</v>
      </c>
      <c r="B1151" s="658" t="s">
        <v>1204</v>
      </c>
      <c r="C1151" s="653">
        <v>3260103</v>
      </c>
    </row>
    <row r="1152" spans="1:3" ht="13.35" hidden="1" customHeight="1" x14ac:dyDescent="0.4">
      <c r="A1152" s="658" t="s">
        <v>639</v>
      </c>
      <c r="B1152" s="658" t="s">
        <v>1205</v>
      </c>
      <c r="C1152" s="653">
        <v>3360103</v>
      </c>
    </row>
    <row r="1153" spans="1:3" ht="13.35" hidden="1" customHeight="1" x14ac:dyDescent="0.4">
      <c r="A1153" s="658" t="s">
        <v>639</v>
      </c>
      <c r="B1153" s="658" t="s">
        <v>1206</v>
      </c>
      <c r="C1153" s="653">
        <v>3460103</v>
      </c>
    </row>
    <row r="1154" spans="1:3" ht="13.35" hidden="1" customHeight="1" x14ac:dyDescent="0.4">
      <c r="A1154" s="658" t="s">
        <v>639</v>
      </c>
      <c r="B1154" s="658" t="s">
        <v>1207</v>
      </c>
      <c r="C1154" s="653">
        <v>3560103</v>
      </c>
    </row>
    <row r="1155" spans="1:3" ht="13.35" hidden="1" customHeight="1" x14ac:dyDescent="0.4">
      <c r="A1155" s="337" t="s">
        <v>147</v>
      </c>
      <c r="B1155" s="337" t="s">
        <v>639</v>
      </c>
      <c r="C1155" s="653">
        <v>3060103</v>
      </c>
    </row>
    <row r="1156" spans="1:3" ht="13.35" hidden="1" customHeight="1" x14ac:dyDescent="0.4">
      <c r="A1156" s="658" t="s">
        <v>145</v>
      </c>
      <c r="B1156" s="658" t="s">
        <v>1208</v>
      </c>
      <c r="C1156" s="653">
        <v>3160101</v>
      </c>
    </row>
    <row r="1157" spans="1:3" ht="13.35" hidden="1" customHeight="1" x14ac:dyDescent="0.4">
      <c r="A1157" s="658" t="s">
        <v>145</v>
      </c>
      <c r="B1157" s="658" t="s">
        <v>1209</v>
      </c>
      <c r="C1157" s="653">
        <v>3260101</v>
      </c>
    </row>
    <row r="1158" spans="1:3" ht="13.35" hidden="1" customHeight="1" x14ac:dyDescent="0.4">
      <c r="A1158" s="658" t="s">
        <v>145</v>
      </c>
      <c r="B1158" s="658" t="s">
        <v>1210</v>
      </c>
      <c r="C1158" s="653">
        <v>3360101</v>
      </c>
    </row>
    <row r="1159" spans="1:3" ht="13.35" hidden="1" customHeight="1" x14ac:dyDescent="0.4">
      <c r="A1159" s="337" t="s">
        <v>145</v>
      </c>
      <c r="B1159" s="337" t="s">
        <v>145</v>
      </c>
      <c r="C1159" s="653">
        <v>3060101</v>
      </c>
    </row>
  </sheetData>
  <autoFilter ref="A1:C1159" xr:uid="{D5C5D8D3-8F61-43FF-B090-BC3B9A7AF058}">
    <filterColumn colId="0">
      <customFilters>
        <customFilter val="*Massin*"/>
      </customFilters>
    </filterColumn>
  </autoFilter>
  <sortState xmlns:xlrd2="http://schemas.microsoft.com/office/spreadsheetml/2017/richdata2" ref="AF23:AF38">
    <sortCondition ref="AF22:AF38"/>
  </sortState>
  <phoneticPr fontId="18" type="noConversion"/>
  <conditionalFormatting sqref="K1:K45 K61:K1048576">
    <cfRule type="duplicateValues" dxfId="5" priority="6"/>
  </conditionalFormatting>
  <conditionalFormatting sqref="L61:L101">
    <cfRule type="duplicateValues" dxfId="4" priority="5"/>
  </conditionalFormatting>
  <conditionalFormatting sqref="AR63:AR1048576 AR8:AR60 AQ1:AQ36">
    <cfRule type="duplicateValues" dxfId="3" priority="10"/>
  </conditionalFormatting>
  <conditionalFormatting sqref="AS56:AS60 AR69">
    <cfRule type="cellIs" dxfId="2" priority="4" operator="equal">
      <formula>0</formula>
    </cfRule>
  </conditionalFormatting>
  <conditionalFormatting sqref="AU114:AU119">
    <cfRule type="cellIs" dxfId="1" priority="2" operator="equal">
      <formula>0</formula>
    </cfRule>
  </conditionalFormatting>
  <conditionalFormatting sqref="BV2:BV6">
    <cfRule type="duplicateValues" dxfId="0" priority="7"/>
  </conditionalFormatting>
  <dataValidations disablePrompts="1" count="1">
    <dataValidation type="list" allowBlank="1" showInputMessage="1" showErrorMessage="1" sqref="Y2:Y31" xr:uid="{B58F0108-1CDF-4FE5-BD9F-12A7A163895A}">
      <formula1>"entities_choices"</formula1>
    </dataValidation>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E1FC8F-F8E3-4254-9EE4-0254888FE9B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34</vt:i4>
      </vt:variant>
      <vt:variant>
        <vt:lpstr>Named Ranges</vt:lpstr>
      </vt:variant>
      <vt:variant>
        <vt:i4>254</vt:i4>
      </vt:variant>
    </vt:vector>
  </HeadingPairs>
  <TitlesOfParts>
    <vt:vector size="288" baseType="lpstr">
      <vt:lpstr>036 - ENTREGA 1 ESPECIE (2)</vt:lpstr>
      <vt:lpstr>400 PLANO INSUMOS</vt:lpstr>
      <vt:lpstr>401 - PROPOSTA BENEF. EQUIP</vt:lpstr>
      <vt:lpstr>402 - ENTREGA INSUMOS FOMENTAD</vt:lpstr>
      <vt:lpstr>501 - ALOCAÇÃO COMBUST. RECARGA</vt:lpstr>
      <vt:lpstr>502 - KIT DE EXTENSIONISTA</vt:lpstr>
      <vt:lpstr>503 - DISPOSITIVOS MOVEIS</vt:lpstr>
      <vt:lpstr>504 - ENTREGA MEIOS CIRCULANTES</vt:lpstr>
      <vt:lpstr>599 - GUIA DE ENTREGA SIMPLES</vt:lpstr>
      <vt:lpstr>402 - ENTREGA DE SEMENTE</vt:lpstr>
      <vt:lpstr>403-ENTREGA_AGROQUIMICOS</vt:lpstr>
      <vt:lpstr>405 - ANIMAIS</vt:lpstr>
      <vt:lpstr>livestock_deliveries</vt:lpstr>
      <vt:lpstr>406- ENTREGA D EQUIP - N RECEPT</vt:lpstr>
      <vt:lpstr>407- ENTREGA D EQUIP - 1 RECEPT</vt:lpstr>
      <vt:lpstr>equipment_deliveries</vt:lpstr>
      <vt:lpstr>beneficiaries</vt:lpstr>
      <vt:lpstr>newcastle</vt:lpstr>
      <vt:lpstr>vacinacao_obrigatoria</vt:lpstr>
      <vt:lpstr>seed_deliveries</vt:lpstr>
      <vt:lpstr>404-ENTREGA_INSUMOS PA</vt:lpstr>
      <vt:lpstr>408-NEWCASTLE</vt:lpstr>
      <vt:lpstr>old_NEWCASTLE</vt:lpstr>
      <vt:lpstr>agents</vt:lpstr>
      <vt:lpstr>409-VACINAÇÃO OBRIGATORIA</vt:lpstr>
      <vt:lpstr>variaveis_kits</vt:lpstr>
      <vt:lpstr>delivery_events</vt:lpstr>
      <vt:lpstr>msme</vt:lpstr>
      <vt:lpstr>normal_group_equipment</vt:lpstr>
      <vt:lpstr>agrochemicals</vt:lpstr>
      <vt:lpstr>check</vt:lpstr>
      <vt:lpstr>massinga</vt:lpstr>
      <vt:lpstr>vaccination_records</vt:lpstr>
      <vt:lpstr>LISTS</vt:lpstr>
      <vt:lpstr>agrochemicals</vt:lpstr>
      <vt:lpstr>Alface</vt:lpstr>
      <vt:lpstr>Alho</vt:lpstr>
      <vt:lpstr>Alto_Molócuê</vt:lpstr>
      <vt:lpstr>Amendoim</vt:lpstr>
      <vt:lpstr>Ancuabe</vt:lpstr>
      <vt:lpstr>Angoche</vt:lpstr>
      <vt:lpstr>Angónia</vt:lpstr>
      <vt:lpstr>animais_plural</vt:lpstr>
      <vt:lpstr>Arroz</vt:lpstr>
      <vt:lpstr>audiencia</vt:lpstr>
      <vt:lpstr>Balama</vt:lpstr>
      <vt:lpstr>Báruè</vt:lpstr>
      <vt:lpstr>Batata_Doce</vt:lpstr>
      <vt:lpstr>Batata_Reno</vt:lpstr>
      <vt:lpstr>Beira</vt:lpstr>
      <vt:lpstr>benef_topic_choices</vt:lpstr>
      <vt:lpstr>benef_topics</vt:lpstr>
      <vt:lpstr>Bilene</vt:lpstr>
      <vt:lpstr>Boane</vt:lpstr>
      <vt:lpstr>Bovino</vt:lpstr>
      <vt:lpstr>Bovinos</vt:lpstr>
      <vt:lpstr>Búzi</vt:lpstr>
      <vt:lpstr>cadeias_valor</vt:lpstr>
      <vt:lpstr>Cahora_Bassa</vt:lpstr>
      <vt:lpstr>Caia</vt:lpstr>
      <vt:lpstr>Caprino</vt:lpstr>
      <vt:lpstr>Caprinos</vt:lpstr>
      <vt:lpstr>Cebola</vt:lpstr>
      <vt:lpstr>Cenoura</vt:lpstr>
      <vt:lpstr>Chai</vt:lpstr>
      <vt:lpstr>Changara</vt:lpstr>
      <vt:lpstr>Cheia_Muipite</vt:lpstr>
      <vt:lpstr>Chemba</vt:lpstr>
      <vt:lpstr>Cheringoma</vt:lpstr>
      <vt:lpstr>Chibabava</vt:lpstr>
      <vt:lpstr>Chibuto</vt:lpstr>
      <vt:lpstr>Chicualacuala</vt:lpstr>
      <vt:lpstr>Chifunde</vt:lpstr>
      <vt:lpstr>Chigubo</vt:lpstr>
      <vt:lpstr>Chimbunila</vt:lpstr>
      <vt:lpstr>Chimoio</vt:lpstr>
      <vt:lpstr>Chinde</vt:lpstr>
      <vt:lpstr>Chiremera</vt:lpstr>
      <vt:lpstr>Chiúre</vt:lpstr>
      <vt:lpstr>Chiuta</vt:lpstr>
      <vt:lpstr>Chókwè</vt:lpstr>
      <vt:lpstr>Chongoene</vt:lpstr>
      <vt:lpstr>Couve</vt:lpstr>
      <vt:lpstr>crops_list</vt:lpstr>
      <vt:lpstr>Cuamba</vt:lpstr>
      <vt:lpstr>currency</vt:lpstr>
      <vt:lpstr>currency_choices</vt:lpstr>
      <vt:lpstr>Derre</vt:lpstr>
      <vt:lpstr>district_codes</vt:lpstr>
      <vt:lpstr>districts</vt:lpstr>
      <vt:lpstr>Dôa</vt:lpstr>
      <vt:lpstr>Dondo</vt:lpstr>
      <vt:lpstr>entities</vt:lpstr>
      <vt:lpstr>equipment_items</vt:lpstr>
      <vt:lpstr>equipment_variables</vt:lpstr>
      <vt:lpstr>Eráti</vt:lpstr>
      <vt:lpstr>Estrangeiro</vt:lpstr>
      <vt:lpstr>event_types</vt:lpstr>
      <vt:lpstr>Feijão</vt:lpstr>
      <vt:lpstr>Feijão_Boer</vt:lpstr>
      <vt:lpstr>Feijão_Jugo</vt:lpstr>
      <vt:lpstr>Feijão_Nhemba</vt:lpstr>
      <vt:lpstr>Feijão_Verde</vt:lpstr>
      <vt:lpstr>Feijão_Vulgar</vt:lpstr>
      <vt:lpstr>fertilizers</vt:lpstr>
      <vt:lpstr>formandos_choices</vt:lpstr>
      <vt:lpstr>Funhalouro</vt:lpstr>
      <vt:lpstr>Galinha</vt:lpstr>
      <vt:lpstr>Galinhas</vt:lpstr>
      <vt:lpstr>Gergelim</vt:lpstr>
      <vt:lpstr>Gilé</vt:lpstr>
      <vt:lpstr>Girassol</vt:lpstr>
      <vt:lpstr>Gondola</vt:lpstr>
      <vt:lpstr>Gorongoza</vt:lpstr>
      <vt:lpstr>Govuro</vt:lpstr>
      <vt:lpstr>Guijá</vt:lpstr>
      <vt:lpstr>Gurué</vt:lpstr>
      <vt:lpstr>Homoíne</vt:lpstr>
      <vt:lpstr>Ibo</vt:lpstr>
      <vt:lpstr>Ile</vt:lpstr>
      <vt:lpstr>Ilha_de_Moçambique</vt:lpstr>
      <vt:lpstr>infraestruturas_sanitarias</vt:lpstr>
      <vt:lpstr>Inhambane</vt:lpstr>
      <vt:lpstr>Inharrime</vt:lpstr>
      <vt:lpstr>Inhassoro</vt:lpstr>
      <vt:lpstr>Inhassunge</vt:lpstr>
      <vt:lpstr>Jangamo</vt:lpstr>
      <vt:lpstr>KaMaxakeni</vt:lpstr>
      <vt:lpstr>KaMpfumu</vt:lpstr>
      <vt:lpstr>KaMubukwana</vt:lpstr>
      <vt:lpstr>KaNyaka</vt:lpstr>
      <vt:lpstr>KaTembe</vt:lpstr>
      <vt:lpstr>kites</vt:lpstr>
      <vt:lpstr>Lago</vt:lpstr>
      <vt:lpstr>Lalaua</vt:lpstr>
      <vt:lpstr>Larde</vt:lpstr>
      <vt:lpstr>Lichinga</vt:lpstr>
      <vt:lpstr>Limpopo</vt:lpstr>
      <vt:lpstr>lista_equipamento</vt:lpstr>
      <vt:lpstr>Liúpo</vt:lpstr>
      <vt:lpstr>localidades</vt:lpstr>
      <vt:lpstr>Luabo</vt:lpstr>
      <vt:lpstr>Lugela</vt:lpstr>
      <vt:lpstr>Mabalane</vt:lpstr>
      <vt:lpstr>Mabote</vt:lpstr>
      <vt:lpstr>Macanga</vt:lpstr>
      <vt:lpstr>Macate</vt:lpstr>
      <vt:lpstr>Machanga</vt:lpstr>
      <vt:lpstr>Macossa</vt:lpstr>
      <vt:lpstr>Maganja_da_Costa</vt:lpstr>
      <vt:lpstr>Mágoè</vt:lpstr>
      <vt:lpstr>Magude</vt:lpstr>
      <vt:lpstr>Majune</vt:lpstr>
      <vt:lpstr>Malema</vt:lpstr>
      <vt:lpstr>Mandimba</vt:lpstr>
      <vt:lpstr>Mandioca</vt:lpstr>
      <vt:lpstr>Mandlakazi</vt:lpstr>
      <vt:lpstr>Manhiça</vt:lpstr>
      <vt:lpstr>Mapai</vt:lpstr>
      <vt:lpstr>Mapira</vt:lpstr>
      <vt:lpstr>Marara</vt:lpstr>
      <vt:lpstr>Marávia</vt:lpstr>
      <vt:lpstr>Marínguè</vt:lpstr>
      <vt:lpstr>Marracuene</vt:lpstr>
      <vt:lpstr>Marromeu</vt:lpstr>
      <vt:lpstr>Marrupa</vt:lpstr>
      <vt:lpstr>Massangena</vt:lpstr>
      <vt:lpstr>Massangulo</vt:lpstr>
      <vt:lpstr>Massinga</vt:lpstr>
      <vt:lpstr>Massingir</vt:lpstr>
      <vt:lpstr>Matola</vt:lpstr>
      <vt:lpstr>Matutuíne</vt:lpstr>
      <vt:lpstr>Maúa</vt:lpstr>
      <vt:lpstr>Mavende</vt:lpstr>
      <vt:lpstr>Maxixe</vt:lpstr>
      <vt:lpstr>Mecanhelas</vt:lpstr>
      <vt:lpstr>Meconta</vt:lpstr>
      <vt:lpstr>Mecubúri</vt:lpstr>
      <vt:lpstr>Mecúfi</vt:lpstr>
      <vt:lpstr>Mecula</vt:lpstr>
      <vt:lpstr>Memba</vt:lpstr>
      <vt:lpstr>Messica</vt:lpstr>
      <vt:lpstr>Metarica</vt:lpstr>
      <vt:lpstr>Metuge</vt:lpstr>
      <vt:lpstr>Mexoeira</vt:lpstr>
      <vt:lpstr>Milange</vt:lpstr>
      <vt:lpstr>Milho</vt:lpstr>
      <vt:lpstr>Moamba</vt:lpstr>
      <vt:lpstr>Moatize</vt:lpstr>
      <vt:lpstr>Mocímboa_da_Praia</vt:lpstr>
      <vt:lpstr>Mocuba</vt:lpstr>
      <vt:lpstr>Mocubela</vt:lpstr>
      <vt:lpstr>Mogincual</vt:lpstr>
      <vt:lpstr>Mogovolas</vt:lpstr>
      <vt:lpstr>Molumbo</vt:lpstr>
      <vt:lpstr>Moma</vt:lpstr>
      <vt:lpstr>Monapo</vt:lpstr>
      <vt:lpstr>Montepuez</vt:lpstr>
      <vt:lpstr>Mopeia</vt:lpstr>
      <vt:lpstr>Morrumbala</vt:lpstr>
      <vt:lpstr>Morrumbene</vt:lpstr>
      <vt:lpstr>Mossuril</vt:lpstr>
      <vt:lpstr>Mossurize</vt:lpstr>
      <vt:lpstr>Muaguide</vt:lpstr>
      <vt:lpstr>Muanza</vt:lpstr>
      <vt:lpstr>Muecate</vt:lpstr>
      <vt:lpstr>Mueda</vt:lpstr>
      <vt:lpstr>Muembe</vt:lpstr>
      <vt:lpstr>Mulevala</vt:lpstr>
      <vt:lpstr>Murrupula</vt:lpstr>
      <vt:lpstr>Mutarara</vt:lpstr>
      <vt:lpstr>Nacala_a_Velha</vt:lpstr>
      <vt:lpstr>Nacarôa</vt:lpstr>
      <vt:lpstr>Namaacha</vt:lpstr>
      <vt:lpstr>Namacurra</vt:lpstr>
      <vt:lpstr>Namarroi</vt:lpstr>
      <vt:lpstr>Nampula</vt:lpstr>
      <vt:lpstr>Namuno</vt:lpstr>
      <vt:lpstr>Nangade</vt:lpstr>
      <vt:lpstr>Nhamatanda</vt:lpstr>
      <vt:lpstr>Nicoadala</vt:lpstr>
      <vt:lpstr>Nipepe</vt:lpstr>
      <vt:lpstr>Nkalapa_Mavago</vt:lpstr>
      <vt:lpstr>Nlhamankulu</vt:lpstr>
      <vt:lpstr>Palma</vt:lpstr>
      <vt:lpstr>Panda</vt:lpstr>
      <vt:lpstr>Pebane</vt:lpstr>
      <vt:lpstr>Pemba</vt:lpstr>
      <vt:lpstr>Pepino</vt:lpstr>
      <vt:lpstr>pesticides</vt:lpstr>
      <vt:lpstr>Pimento</vt:lpstr>
      <vt:lpstr>Piri_Piri</vt:lpstr>
      <vt:lpstr>platforms</vt:lpstr>
      <vt:lpstr>'036 - ENTREGA 1 ESPECIE (2)'!Print_Area</vt:lpstr>
      <vt:lpstr>'402 - ENTREGA DE SEMENTE'!Print_Area</vt:lpstr>
      <vt:lpstr>'403-ENTREGA_AGROQUIMICOS'!Print_Area</vt:lpstr>
      <vt:lpstr>'404-ENTREGA_INSUMOS PA'!Print_Area</vt:lpstr>
      <vt:lpstr>'405 - ANIMAIS'!Print_Area</vt:lpstr>
      <vt:lpstr>'406- ENTREGA D EQUIP - N RECEPT'!Print_Area</vt:lpstr>
      <vt:lpstr>'407- ENTREGA D EQUIP - 1 RECEPT'!Print_Area</vt:lpstr>
      <vt:lpstr>'599 - GUIA DE ENTREGA SIMPLES'!Print_Area</vt:lpstr>
      <vt:lpstr>'036 - ENTREGA 1 ESPECIE (2)'!Print_Titles</vt:lpstr>
      <vt:lpstr>'400 PLANO INSUMOS'!Print_Titles</vt:lpstr>
      <vt:lpstr>'401 - PROPOSTA BENEF. EQUIP'!Print_Titles</vt:lpstr>
      <vt:lpstr>'402 - ENTREGA DE SEMENTE'!Print_Titles</vt:lpstr>
      <vt:lpstr>'402 - ENTREGA INSUMOS FOMENTAD'!Print_Titles</vt:lpstr>
      <vt:lpstr>'403-ENTREGA_AGROQUIMICOS'!Print_Titles</vt:lpstr>
      <vt:lpstr>'404-ENTREGA_INSUMOS PA'!Print_Titles</vt:lpstr>
      <vt:lpstr>'405 - ANIMAIS'!Print_Titles</vt:lpstr>
      <vt:lpstr>'406- ENTREGA D EQUIP - N RECEPT'!Print_Titles</vt:lpstr>
      <vt:lpstr>'407- ENTREGA D EQUIP - 1 RECEPT'!Print_Titles</vt:lpstr>
      <vt:lpstr>'408-NEWCASTLE'!Print_Titles</vt:lpstr>
      <vt:lpstr>'409-VACINAÇÃO OBRIGATORIA'!Print_Titles</vt:lpstr>
      <vt:lpstr>'501 - ALOCAÇÃO COMBUST. RECARGA'!Print_Titles</vt:lpstr>
      <vt:lpstr>'502 - KIT DE EXTENSIONISTA'!Print_Titles</vt:lpstr>
      <vt:lpstr>'503 - DISPOSITIVOS MOVEIS'!Print_Titles</vt:lpstr>
      <vt:lpstr>'504 - ENTREGA MEIOS CIRCULANTES'!Print_Titles</vt:lpstr>
      <vt:lpstr>'599 - GUIA DE ENTREGA SIMPLES'!Print_Titles</vt:lpstr>
      <vt:lpstr>province_districts</vt:lpstr>
      <vt:lpstr>Quelimane</vt:lpstr>
      <vt:lpstr>Quiabo</vt:lpstr>
      <vt:lpstr>Quissanga</vt:lpstr>
      <vt:lpstr>Rapale</vt:lpstr>
      <vt:lpstr>Repolho</vt:lpstr>
      <vt:lpstr>Ribáuè</vt:lpstr>
      <vt:lpstr>Salsa</vt:lpstr>
      <vt:lpstr>Sanga</vt:lpstr>
      <vt:lpstr>seed_units</vt:lpstr>
      <vt:lpstr>social_roles</vt:lpstr>
      <vt:lpstr>Soja</vt:lpstr>
      <vt:lpstr>Sussundenga</vt:lpstr>
      <vt:lpstr>Tambara</vt:lpstr>
      <vt:lpstr>tech_topic_choices</vt:lpstr>
      <vt:lpstr>tech_topics</vt:lpstr>
      <vt:lpstr>Tete</vt:lpstr>
      <vt:lpstr>tipos_kits</vt:lpstr>
      <vt:lpstr>tipos_treino</vt:lpstr>
      <vt:lpstr>Tomate</vt:lpstr>
      <vt:lpstr>topics_choices</vt:lpstr>
      <vt:lpstr>training_entities</vt:lpstr>
      <vt:lpstr>Tsangano</vt:lpstr>
      <vt:lpstr>unidades_semente</vt:lpstr>
      <vt:lpstr>Vanduzi</vt:lpstr>
      <vt:lpstr>variaveis_agroquimicos</vt:lpstr>
      <vt:lpstr>Vilankulo</vt:lpstr>
      <vt:lpstr>Xai_Xai</vt:lpstr>
      <vt:lpstr>Zavala</vt:lpstr>
      <vt:lpstr>Zumbo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BZunguze</dc:creator>
  <cp:lastModifiedBy>Baptista Zunguze</cp:lastModifiedBy>
  <cp:lastPrinted>2023-08-22T15:14:12Z</cp:lastPrinted>
  <dcterms:created xsi:type="dcterms:W3CDTF">2023-07-27T10:09:42Z</dcterms:created>
  <dcterms:modified xsi:type="dcterms:W3CDTF">2023-09-11T16:59:38Z</dcterms:modified>
</cp:coreProperties>
</file>